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namedSheetViews/namedSheetView1.xml" ContentType="application/vnd.ms-excel.namedsheetviews+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ValentinaGaviria\Downloads\"/>
    </mc:Choice>
  </mc:AlternateContent>
  <xr:revisionPtr revIDLastSave="0" documentId="13_ncr:1_{8C075646-A232-4E0B-A0BE-8D0B43D12193}" xr6:coauthVersionLast="47" xr6:coauthVersionMax="47" xr10:uidLastSave="{00000000-0000-0000-0000-000000000000}"/>
  <bookViews>
    <workbookView xWindow="-120" yWindow="-120" windowWidth="20730" windowHeight="11040" tabRatio="386" xr2:uid="{00000000-000D-0000-FFFF-FFFF00000000}"/>
  </bookViews>
  <sheets>
    <sheet name="Cortes de Fibra" sheetId="1" r:id="rId1"/>
    <sheet name="Calculo de Causas" sheetId="5" r:id="rId2"/>
    <sheet name="Info" sheetId="2" r:id="rId3"/>
  </sheets>
  <definedNames>
    <definedName name="_xlnm._FilterDatabase" localSheetId="2" hidden="1">Info!$S$1:$T$362</definedName>
    <definedName name="CAUSA_DEL_DAÑO">Info!$X$2:$X$15</definedName>
    <definedName name="Coordinador">Info!$V$2:$V$34</definedName>
    <definedName name="Cuadrillas">Info!$AD$2:$AD$51</definedName>
    <definedName name="Departamento">Info!$L$95:$L$125</definedName>
    <definedName name="Departamentos">#REF!</definedName>
    <definedName name="EECC">Info!$I$2:$I$21</definedName>
    <definedName name="Estado">Info!$C$2:$C$5</definedName>
    <definedName name="Lista_EECC_CP">#REF!</definedName>
    <definedName name="Lista_Operador">#REF!</definedName>
    <definedName name="Lista_Tipo_Proyecto">#REF!</definedName>
    <definedName name="LISTA_TRONCALES">#REF!</definedName>
    <definedName name="Observaciones">Info!$E$2:$E$8</definedName>
    <definedName name="Observaciones_CierreT">#REF!</definedName>
    <definedName name="Operación">Info!$O$2:$O$3</definedName>
    <definedName name="Operador_FO">Info!$G$2:$G$13</definedName>
    <definedName name="Operadores">Info!$AB$2:$AB$17</definedName>
    <definedName name="Operadores_FO">Info!$G$2:$G$12</definedName>
    <definedName name="SINO">Info!$Z$2:$Z$3</definedName>
    <definedName name="Tipo_de_Operacion">#REF!</definedName>
    <definedName name="Tipo_de_tramo">Info!$A$2:$A$5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Z3158" i="1" l="1"/>
  <c r="BB3158" i="1" s="1"/>
  <c r="BA3158" i="1"/>
  <c r="AQ3158" i="1"/>
  <c r="AG3158" i="1"/>
  <c r="AI3158" i="1"/>
  <c r="V3158" i="1"/>
  <c r="A3158" i="1"/>
  <c r="F3158" i="1"/>
  <c r="AH3158" i="1" s="1"/>
  <c r="AJ3158" i="1" s="1"/>
  <c r="BA3157" i="1"/>
  <c r="AZ3157" i="1"/>
  <c r="BB3157" i="1" s="1"/>
  <c r="AQ3157" i="1"/>
  <c r="AI3157" i="1"/>
  <c r="AG3157" i="1"/>
  <c r="V3157" i="1"/>
  <c r="F3157" i="1"/>
  <c r="AH3157" i="1" s="1"/>
  <c r="AJ3157" i="1" s="1"/>
  <c r="A3157" i="1"/>
  <c r="A3156" i="1" l="1"/>
  <c r="F3156" i="1"/>
  <c r="AH3156" i="1" s="1"/>
  <c r="AJ3156" i="1" s="1"/>
  <c r="V3156" i="1"/>
  <c r="AG3156" i="1"/>
  <c r="AI3156" i="1"/>
  <c r="AZ3156" i="1"/>
  <c r="BB3156" i="1" s="1"/>
  <c r="BA3156" i="1"/>
  <c r="AZ3155" i="1"/>
  <c r="BB3155" i="1" s="1"/>
  <c r="BA3155" i="1"/>
  <c r="AQ3155" i="1"/>
  <c r="AG3155" i="1"/>
  <c r="AI3155" i="1"/>
  <c r="A3155" i="1"/>
  <c r="F3155" i="1"/>
  <c r="AH3155" i="1" s="1"/>
  <c r="AJ3155" i="1" s="1"/>
  <c r="V3155" i="1"/>
  <c r="F3154" i="1" l="1"/>
  <c r="AH3154" i="1" s="1"/>
  <c r="AJ3154" i="1" s="1"/>
  <c r="V3154" i="1"/>
  <c r="AG3154" i="1"/>
  <c r="AI3154" i="1"/>
  <c r="AQ3154" i="1"/>
  <c r="AZ3154" i="1"/>
  <c r="BB3154" i="1" s="1"/>
  <c r="BA3154" i="1"/>
  <c r="F3153" i="1"/>
  <c r="AH3153" i="1" s="1"/>
  <c r="AJ3153" i="1" s="1"/>
  <c r="V3153" i="1"/>
  <c r="AG3153" i="1"/>
  <c r="AI3153" i="1"/>
  <c r="AQ3153" i="1"/>
  <c r="AZ3153" i="1"/>
  <c r="BA3153" i="1"/>
  <c r="F3152" i="1"/>
  <c r="AH3152" i="1" s="1"/>
  <c r="AJ3152" i="1" s="1"/>
  <c r="V3152" i="1"/>
  <c r="AG3152" i="1"/>
  <c r="AI3152" i="1"/>
  <c r="AQ3152" i="1"/>
  <c r="AZ3152" i="1"/>
  <c r="BA3152" i="1"/>
  <c r="AQ2963" i="1"/>
  <c r="AQ2915" i="1"/>
  <c r="AQ2896" i="1"/>
  <c r="BA3151" i="1"/>
  <c r="AZ3151" i="1"/>
  <c r="AQ3151" i="1"/>
  <c r="AI3151" i="1"/>
  <c r="AG3151" i="1"/>
  <c r="V3151" i="1"/>
  <c r="F3151" i="1"/>
  <c r="AH3151" i="1" s="1"/>
  <c r="AJ3151" i="1" s="1"/>
  <c r="BB3151" i="1" l="1"/>
  <c r="BB3153" i="1"/>
  <c r="BB3152" i="1"/>
  <c r="F3150" i="1" l="1"/>
  <c r="AH3150" i="1" s="1"/>
  <c r="AJ3150" i="1" s="1"/>
  <c r="V3150" i="1"/>
  <c r="AG3150" i="1"/>
  <c r="AI3150" i="1"/>
  <c r="AQ3150" i="1"/>
  <c r="AZ3150" i="1"/>
  <c r="BA3150" i="1"/>
  <c r="BB3150" i="1" l="1"/>
  <c r="AZ3149" i="1"/>
  <c r="BA3149" i="1"/>
  <c r="AQ3149" i="1"/>
  <c r="AG3149" i="1"/>
  <c r="AI3149" i="1"/>
  <c r="V3149" i="1"/>
  <c r="F3149" i="1"/>
  <c r="AH3149" i="1" s="1"/>
  <c r="AJ3149" i="1" s="1"/>
  <c r="AQ3148" i="1"/>
  <c r="AZ3148" i="1"/>
  <c r="BA3148" i="1"/>
  <c r="AG3148" i="1"/>
  <c r="AI3148" i="1"/>
  <c r="V3148" i="1"/>
  <c r="F3148" i="1"/>
  <c r="AH3148" i="1" s="1"/>
  <c r="AJ3148" i="1" s="1"/>
  <c r="F3147" i="1"/>
  <c r="AH3147" i="1" s="1"/>
  <c r="AJ3147" i="1" s="1"/>
  <c r="V3147" i="1"/>
  <c r="AG3147" i="1"/>
  <c r="AI3147" i="1"/>
  <c r="AQ3147" i="1"/>
  <c r="AZ3147" i="1"/>
  <c r="BA3147" i="1"/>
  <c r="AG3146" i="1"/>
  <c r="AI3146" i="1"/>
  <c r="BB3149" i="1" l="1"/>
  <c r="BB3147" i="1"/>
  <c r="BB3148" i="1"/>
  <c r="BA3146" i="1" l="1"/>
  <c r="AZ3146" i="1"/>
  <c r="AQ3146" i="1"/>
  <c r="V3146" i="1"/>
  <c r="F3146" i="1"/>
  <c r="AH3146" i="1" s="1"/>
  <c r="AJ3146" i="1" s="1"/>
  <c r="F3145" i="1"/>
  <c r="AH3145" i="1" s="1"/>
  <c r="AJ3145" i="1" s="1"/>
  <c r="V3145" i="1"/>
  <c r="AG3145" i="1"/>
  <c r="AI3145" i="1"/>
  <c r="AQ3145" i="1"/>
  <c r="AZ3145" i="1"/>
  <c r="BA3145" i="1"/>
  <c r="F3143" i="1"/>
  <c r="AH3143" i="1" s="1"/>
  <c r="AJ3143" i="1" s="1"/>
  <c r="BA3144" i="1"/>
  <c r="AZ3144" i="1"/>
  <c r="AQ3144" i="1"/>
  <c r="AI3144" i="1"/>
  <c r="AG3144" i="1"/>
  <c r="V3144" i="1"/>
  <c r="F3144" i="1"/>
  <c r="AH3144" i="1" s="1"/>
  <c r="AJ3144" i="1" s="1"/>
  <c r="BA3143" i="1"/>
  <c r="AZ3143" i="1"/>
  <c r="AQ3143" i="1"/>
  <c r="AI3143" i="1"/>
  <c r="AG3143" i="1"/>
  <c r="V3143" i="1"/>
  <c r="BB3146" i="1" l="1"/>
  <c r="BB3145" i="1"/>
  <c r="BB3144" i="1"/>
  <c r="BB3143" i="1"/>
  <c r="BA3142" i="1" l="1"/>
  <c r="AZ3142" i="1"/>
  <c r="AQ3142" i="1"/>
  <c r="AI3142" i="1"/>
  <c r="AG3142" i="1"/>
  <c r="V3142" i="1"/>
  <c r="F3142" i="1"/>
  <c r="AH3142" i="1" s="1"/>
  <c r="AJ3142" i="1" s="1"/>
  <c r="F3141" i="1"/>
  <c r="AH3141" i="1" s="1"/>
  <c r="AJ3141" i="1" s="1"/>
  <c r="V3141" i="1"/>
  <c r="AG3141" i="1"/>
  <c r="AI3141" i="1"/>
  <c r="AQ3141" i="1"/>
  <c r="AZ3141" i="1"/>
  <c r="BA3141" i="1"/>
  <c r="F3140" i="1"/>
  <c r="AH3140" i="1" s="1"/>
  <c r="AJ3140" i="1" s="1"/>
  <c r="V3140" i="1"/>
  <c r="AG3140" i="1"/>
  <c r="AI3140" i="1"/>
  <c r="AQ3140" i="1"/>
  <c r="AZ3140" i="1"/>
  <c r="BA3140" i="1"/>
  <c r="F3139" i="1"/>
  <c r="AH3139" i="1" s="1"/>
  <c r="AJ3139" i="1" s="1"/>
  <c r="V3139" i="1"/>
  <c r="AG3139" i="1"/>
  <c r="AI3139" i="1"/>
  <c r="AQ3139" i="1"/>
  <c r="AZ3139" i="1"/>
  <c r="BA3139" i="1"/>
  <c r="F3138" i="1"/>
  <c r="AH3138" i="1" s="1"/>
  <c r="AJ3138" i="1" s="1"/>
  <c r="BA3138" i="1"/>
  <c r="AZ3138" i="1"/>
  <c r="AQ3138" i="1"/>
  <c r="AI3138" i="1"/>
  <c r="AG3138" i="1"/>
  <c r="V3138" i="1"/>
  <c r="F3137" i="1"/>
  <c r="AH3137" i="1" s="1"/>
  <c r="AJ3137" i="1" s="1"/>
  <c r="V3137" i="1"/>
  <c r="AG3137" i="1"/>
  <c r="AI3137" i="1"/>
  <c r="AQ3137" i="1"/>
  <c r="AZ3137" i="1"/>
  <c r="BA3137" i="1"/>
  <c r="V3064" i="1"/>
  <c r="F3117" i="1"/>
  <c r="BA3136" i="1"/>
  <c r="AZ3136" i="1"/>
  <c r="AQ3136" i="1"/>
  <c r="AI3136" i="1"/>
  <c r="AG3136" i="1"/>
  <c r="V3136" i="1"/>
  <c r="F3136" i="1"/>
  <c r="AH3136" i="1" s="1"/>
  <c r="AJ3136" i="1" s="1"/>
  <c r="F3135" i="1"/>
  <c r="AH3135" i="1" s="1"/>
  <c r="AJ3135" i="1" s="1"/>
  <c r="V3135" i="1"/>
  <c r="AG3135" i="1"/>
  <c r="AI3135" i="1"/>
  <c r="AZ3135" i="1"/>
  <c r="BA3135" i="1"/>
  <c r="F3134" i="1"/>
  <c r="AH3134" i="1" s="1"/>
  <c r="AJ3134" i="1" s="1"/>
  <c r="V3134" i="1"/>
  <c r="AG3134" i="1"/>
  <c r="AI3134" i="1"/>
  <c r="AZ3134" i="1"/>
  <c r="BA3134" i="1"/>
  <c r="BB3138" i="1" l="1"/>
  <c r="BB3142" i="1"/>
  <c r="BB3141" i="1"/>
  <c r="BB3140" i="1"/>
  <c r="BB3139" i="1"/>
  <c r="BB3137" i="1"/>
  <c r="BB3136" i="1"/>
  <c r="BB3135" i="1"/>
  <c r="BB3134" i="1"/>
  <c r="BA3133" i="1"/>
  <c r="AZ3133" i="1"/>
  <c r="AQ3133" i="1"/>
  <c r="AI3133" i="1"/>
  <c r="AG3133" i="1"/>
  <c r="V3133" i="1"/>
  <c r="F3133" i="1"/>
  <c r="AH3133" i="1" s="1"/>
  <c r="AJ3133" i="1" s="1"/>
  <c r="F3132" i="1"/>
  <c r="AH3132" i="1" s="1"/>
  <c r="AJ3132" i="1" s="1"/>
  <c r="V3132" i="1"/>
  <c r="AG3132" i="1"/>
  <c r="AI3132" i="1"/>
  <c r="AQ3132" i="1"/>
  <c r="AZ3132" i="1"/>
  <c r="BA3132" i="1"/>
  <c r="F3131" i="1"/>
  <c r="AH3131" i="1" s="1"/>
  <c r="AJ3131" i="1" s="1"/>
  <c r="V3131" i="1"/>
  <c r="AG3131" i="1"/>
  <c r="AI3131" i="1"/>
  <c r="AZ3131" i="1"/>
  <c r="BA3131" i="1"/>
  <c r="BA3130" i="1"/>
  <c r="AZ3130" i="1"/>
  <c r="AI3130" i="1"/>
  <c r="AG3130" i="1"/>
  <c r="V3130" i="1"/>
  <c r="F3130" i="1"/>
  <c r="AH3130" i="1" s="1"/>
  <c r="AJ3130" i="1" s="1"/>
  <c r="BA3129" i="1"/>
  <c r="AZ3129" i="1"/>
  <c r="AQ3129" i="1"/>
  <c r="AI3129" i="1"/>
  <c r="AG3129" i="1"/>
  <c r="V3129" i="1"/>
  <c r="F3129" i="1"/>
  <c r="AH3129" i="1" s="1"/>
  <c r="AJ3129" i="1" s="1"/>
  <c r="AQ3128" i="1"/>
  <c r="BA3128" i="1"/>
  <c r="AZ3128" i="1"/>
  <c r="AI3128" i="1"/>
  <c r="AG3128" i="1"/>
  <c r="V3128" i="1"/>
  <c r="F3128" i="1"/>
  <c r="AH3128" i="1" s="1"/>
  <c r="AJ3128" i="1" s="1"/>
  <c r="F3127" i="1"/>
  <c r="AH3127" i="1" s="1"/>
  <c r="AJ3127" i="1" s="1"/>
  <c r="V3127" i="1"/>
  <c r="AG3127" i="1"/>
  <c r="AI3127" i="1"/>
  <c r="AZ3127" i="1"/>
  <c r="BA3127" i="1"/>
  <c r="AQ3126" i="1"/>
  <c r="BA3126" i="1"/>
  <c r="AZ3126" i="1"/>
  <c r="AI3126" i="1"/>
  <c r="AG3126" i="1"/>
  <c r="V3126" i="1"/>
  <c r="F3126" i="1"/>
  <c r="AH3126" i="1" s="1"/>
  <c r="AJ3126" i="1" s="1"/>
  <c r="AQ3125" i="1"/>
  <c r="BA3125" i="1"/>
  <c r="AZ3125" i="1"/>
  <c r="AI3125" i="1"/>
  <c r="AG3125" i="1"/>
  <c r="V3125" i="1"/>
  <c r="F3125" i="1"/>
  <c r="AH3125" i="1" s="1"/>
  <c r="AJ3125" i="1" s="1"/>
  <c r="AQ3124" i="1"/>
  <c r="BA3124" i="1"/>
  <c r="AZ3124" i="1"/>
  <c r="AI3124" i="1"/>
  <c r="AG3124" i="1"/>
  <c r="V3124" i="1"/>
  <c r="F3124" i="1"/>
  <c r="AH3124" i="1" s="1"/>
  <c r="AJ3124" i="1" s="1"/>
  <c r="AQ3123" i="1"/>
  <c r="BA3123" i="1"/>
  <c r="AZ3123" i="1"/>
  <c r="AI3123" i="1"/>
  <c r="AG3123" i="1"/>
  <c r="V3123" i="1"/>
  <c r="F3123" i="1"/>
  <c r="AH3123" i="1" s="1"/>
  <c r="AJ3123" i="1" s="1"/>
  <c r="BA3122" i="1"/>
  <c r="AZ3122" i="1"/>
  <c r="AQ3122" i="1"/>
  <c r="AI3122" i="1"/>
  <c r="AG3122" i="1"/>
  <c r="V3122" i="1"/>
  <c r="F3122" i="1"/>
  <c r="AH3122" i="1" s="1"/>
  <c r="AJ3122" i="1" s="1"/>
  <c r="BB3133" i="1" l="1"/>
  <c r="BB3131" i="1"/>
  <c r="BB3132" i="1"/>
  <c r="BB3130" i="1"/>
  <c r="BB3129" i="1"/>
  <c r="BB3128" i="1"/>
  <c r="BB3127" i="1"/>
  <c r="BB3126" i="1"/>
  <c r="BB3125" i="1"/>
  <c r="BB3124" i="1"/>
  <c r="BB3123" i="1"/>
  <c r="BB3122" i="1"/>
  <c r="F3112" i="1" l="1"/>
  <c r="BA3121" i="1"/>
  <c r="AZ3121" i="1"/>
  <c r="AQ3121" i="1"/>
  <c r="AI3121" i="1"/>
  <c r="AG3121" i="1"/>
  <c r="V3121" i="1"/>
  <c r="F3121" i="1"/>
  <c r="AH3121" i="1" s="1"/>
  <c r="AJ3121" i="1" s="1"/>
  <c r="BA3120" i="1"/>
  <c r="AZ3120" i="1"/>
  <c r="AI3120" i="1"/>
  <c r="AG3120" i="1"/>
  <c r="V3120" i="1"/>
  <c r="F3120" i="1"/>
  <c r="AH3120" i="1" s="1"/>
  <c r="AJ3120" i="1" s="1"/>
  <c r="F3119" i="1"/>
  <c r="AH3119" i="1" s="1"/>
  <c r="AJ3119" i="1" s="1"/>
  <c r="V3119" i="1"/>
  <c r="AG3119" i="1"/>
  <c r="AI3119" i="1"/>
  <c r="AZ3119" i="1"/>
  <c r="BA3119" i="1"/>
  <c r="BA3118" i="1"/>
  <c r="AZ3118" i="1"/>
  <c r="AQ3118" i="1"/>
  <c r="AI3118" i="1"/>
  <c r="AG3118" i="1"/>
  <c r="V3118" i="1"/>
  <c r="F3118" i="1"/>
  <c r="AH3118" i="1" s="1"/>
  <c r="AJ3118" i="1" s="1"/>
  <c r="BB3121" i="1" l="1"/>
  <c r="BB3120" i="1"/>
  <c r="BB3119" i="1"/>
  <c r="BB3118" i="1"/>
  <c r="BA3117" i="1" l="1"/>
  <c r="AZ3117" i="1"/>
  <c r="AQ3117" i="1"/>
  <c r="AI3117" i="1"/>
  <c r="AG3117" i="1"/>
  <c r="V3117" i="1"/>
  <c r="AH3117" i="1"/>
  <c r="AJ3117" i="1" s="1"/>
  <c r="AZ3114" i="1"/>
  <c r="BA3114" i="1"/>
  <c r="AG3114" i="1"/>
  <c r="AI3114" i="1"/>
  <c r="V3114" i="1"/>
  <c r="F3114" i="1"/>
  <c r="AH3114" i="1" s="1"/>
  <c r="AJ3114" i="1" s="1"/>
  <c r="F3115" i="1"/>
  <c r="AH3115" i="1" s="1"/>
  <c r="AJ3115" i="1" s="1"/>
  <c r="V3115" i="1"/>
  <c r="AG3115" i="1"/>
  <c r="AI3115" i="1"/>
  <c r="AQ3115" i="1"/>
  <c r="AZ3115" i="1"/>
  <c r="BA3115" i="1"/>
  <c r="AZ3116" i="1"/>
  <c r="BA3116" i="1"/>
  <c r="AG3116" i="1"/>
  <c r="AI3116" i="1"/>
  <c r="V3116" i="1"/>
  <c r="F3116" i="1"/>
  <c r="AH3116" i="1" s="1"/>
  <c r="AJ3116" i="1" s="1"/>
  <c r="F3061" i="1"/>
  <c r="BA3113" i="1"/>
  <c r="AZ3113" i="1"/>
  <c r="AI3113" i="1"/>
  <c r="AG3113" i="1"/>
  <c r="V3113" i="1"/>
  <c r="F3113" i="1"/>
  <c r="AH3113" i="1" s="1"/>
  <c r="AJ3113" i="1" s="1"/>
  <c r="BB3117" i="1" l="1"/>
  <c r="BB3115" i="1"/>
  <c r="BB3116" i="1"/>
  <c r="BB3114" i="1"/>
  <c r="BB3113" i="1"/>
  <c r="BA3112" i="1" l="1"/>
  <c r="AZ3112" i="1"/>
  <c r="AI3112" i="1"/>
  <c r="AG3112" i="1"/>
  <c r="V3112" i="1"/>
  <c r="AH3112" i="1"/>
  <c r="AJ3112" i="1" s="1"/>
  <c r="BB3112" i="1" l="1"/>
  <c r="BA3111" i="1"/>
  <c r="AZ3111" i="1"/>
  <c r="AI3111" i="1"/>
  <c r="AG3111" i="1"/>
  <c r="V3111" i="1"/>
  <c r="F3111" i="1"/>
  <c r="AH3111" i="1" s="1"/>
  <c r="AJ3111" i="1" s="1"/>
  <c r="F3107" i="1"/>
  <c r="AH3107" i="1" s="1"/>
  <c r="AJ3107" i="1" s="1"/>
  <c r="BA3110" i="1"/>
  <c r="AZ3110" i="1"/>
  <c r="AI3110" i="1"/>
  <c r="AG3110" i="1"/>
  <c r="V3110" i="1"/>
  <c r="F3110" i="1"/>
  <c r="AH3110" i="1" s="1"/>
  <c r="AJ3110" i="1" s="1"/>
  <c r="BA3109" i="1"/>
  <c r="AZ3109" i="1"/>
  <c r="AQ3109" i="1"/>
  <c r="AI3109" i="1"/>
  <c r="AG3109" i="1"/>
  <c r="V3109" i="1"/>
  <c r="F3109" i="1"/>
  <c r="AH3109" i="1" s="1"/>
  <c r="AJ3109" i="1" s="1"/>
  <c r="F3108" i="1"/>
  <c r="AH3108" i="1" s="1"/>
  <c r="AJ3108" i="1" s="1"/>
  <c r="V3108" i="1"/>
  <c r="AG3108" i="1"/>
  <c r="AI3108" i="1"/>
  <c r="AQ3108" i="1"/>
  <c r="AZ3108" i="1"/>
  <c r="BA3108" i="1"/>
  <c r="V3107" i="1"/>
  <c r="AG3107" i="1"/>
  <c r="AI3107" i="1"/>
  <c r="AZ3107" i="1"/>
  <c r="BA3107" i="1"/>
  <c r="F3106" i="1"/>
  <c r="AH3106" i="1" s="1"/>
  <c r="AJ3106" i="1" s="1"/>
  <c r="V3106" i="1"/>
  <c r="AG3106" i="1"/>
  <c r="AI3106" i="1"/>
  <c r="AZ3106" i="1"/>
  <c r="BA3106" i="1"/>
  <c r="AZ3102" i="1"/>
  <c r="F3105" i="1"/>
  <c r="AH3105" i="1" s="1"/>
  <c r="AJ3105" i="1" s="1"/>
  <c r="V3105" i="1"/>
  <c r="AG3105" i="1"/>
  <c r="AI3105" i="1"/>
  <c r="AZ3105" i="1"/>
  <c r="BA3105" i="1"/>
  <c r="F3104" i="1"/>
  <c r="AH3104" i="1" s="1"/>
  <c r="AJ3104" i="1" s="1"/>
  <c r="V3104" i="1"/>
  <c r="AG3104" i="1"/>
  <c r="AI3104" i="1"/>
  <c r="AQ3104" i="1"/>
  <c r="AZ3104" i="1"/>
  <c r="BA3104" i="1"/>
  <c r="F3103" i="1"/>
  <c r="AH3103" i="1" s="1"/>
  <c r="AJ3103" i="1" s="1"/>
  <c r="V3103" i="1"/>
  <c r="AG3103" i="1"/>
  <c r="AI3103" i="1"/>
  <c r="AQ3103" i="1"/>
  <c r="AZ3103" i="1"/>
  <c r="BA3103" i="1"/>
  <c r="F3102" i="1"/>
  <c r="AH3102" i="1" s="1"/>
  <c r="AJ3102" i="1" s="1"/>
  <c r="V3102" i="1"/>
  <c r="AG3102" i="1"/>
  <c r="AI3102" i="1"/>
  <c r="BA3102" i="1"/>
  <c r="F3101" i="1"/>
  <c r="AH3101" i="1" s="1"/>
  <c r="AJ3101" i="1" s="1"/>
  <c r="V3101" i="1"/>
  <c r="AG3101" i="1"/>
  <c r="AI3101" i="1"/>
  <c r="AZ3101" i="1"/>
  <c r="BA3101" i="1"/>
  <c r="BB3111" i="1" l="1"/>
  <c r="BB3110" i="1"/>
  <c r="BB3105" i="1"/>
  <c r="BB3109" i="1"/>
  <c r="BB3102" i="1"/>
  <c r="BB3103" i="1"/>
  <c r="BB3108" i="1"/>
  <c r="BB3101" i="1"/>
  <c r="BB3104" i="1"/>
  <c r="BB3107" i="1"/>
  <c r="BB3106" i="1"/>
  <c r="BA3100" i="1"/>
  <c r="AZ3100" i="1"/>
  <c r="AI3100" i="1"/>
  <c r="AG3100" i="1"/>
  <c r="V3100" i="1"/>
  <c r="F3100" i="1"/>
  <c r="AH3100" i="1" s="1"/>
  <c r="AJ3100" i="1" s="1"/>
  <c r="F3099" i="1"/>
  <c r="AH3099" i="1" s="1"/>
  <c r="AJ3099" i="1" s="1"/>
  <c r="V3099" i="1"/>
  <c r="AG3099" i="1"/>
  <c r="AI3099" i="1"/>
  <c r="AZ3099" i="1"/>
  <c r="BA3099" i="1"/>
  <c r="AZ3098" i="1"/>
  <c r="BA3098" i="1"/>
  <c r="AQ3098" i="1"/>
  <c r="AG3098" i="1"/>
  <c r="AI3098" i="1"/>
  <c r="V3098" i="1"/>
  <c r="F3098" i="1"/>
  <c r="AH3098" i="1" s="1"/>
  <c r="AJ3098" i="1" s="1"/>
  <c r="AZ3097" i="1"/>
  <c r="BA3097" i="1"/>
  <c r="AG3097" i="1"/>
  <c r="AI3097" i="1"/>
  <c r="V3097" i="1"/>
  <c r="F3097" i="1"/>
  <c r="AH3097" i="1" s="1"/>
  <c r="AJ3097" i="1" s="1"/>
  <c r="BA3096" i="1"/>
  <c r="AZ3096" i="1"/>
  <c r="AI3096" i="1"/>
  <c r="AG3096" i="1"/>
  <c r="V3096" i="1"/>
  <c r="F3096" i="1"/>
  <c r="AH3096" i="1" s="1"/>
  <c r="AJ3096" i="1" s="1"/>
  <c r="F3095" i="1"/>
  <c r="AH3095" i="1" s="1"/>
  <c r="AJ3095" i="1" s="1"/>
  <c r="V3095" i="1"/>
  <c r="AG3095" i="1"/>
  <c r="AI3095" i="1"/>
  <c r="AZ3095" i="1"/>
  <c r="BA3095" i="1"/>
  <c r="F3094" i="1"/>
  <c r="AH3094" i="1" s="1"/>
  <c r="AJ3094" i="1" s="1"/>
  <c r="V3094" i="1"/>
  <c r="AG3094" i="1"/>
  <c r="AI3094" i="1"/>
  <c r="AZ3094" i="1"/>
  <c r="BA3094" i="1"/>
  <c r="BB3100" i="1" l="1"/>
  <c r="BB3097" i="1"/>
  <c r="BB3099" i="1"/>
  <c r="BB3096" i="1"/>
  <c r="BB3095" i="1"/>
  <c r="BB3098" i="1"/>
  <c r="BB3094" i="1"/>
  <c r="F3093" i="1"/>
  <c r="AH3093" i="1" s="1"/>
  <c r="AJ3093" i="1" s="1"/>
  <c r="V3093" i="1"/>
  <c r="AG3093" i="1"/>
  <c r="AI3093" i="1"/>
  <c r="AZ3093" i="1"/>
  <c r="BA3093" i="1"/>
  <c r="F3092" i="1"/>
  <c r="AH3092" i="1" s="1"/>
  <c r="AJ3092" i="1" s="1"/>
  <c r="V3092" i="1"/>
  <c r="AG3092" i="1"/>
  <c r="AI3092" i="1"/>
  <c r="AQ3092" i="1"/>
  <c r="AZ3092" i="1"/>
  <c r="BA3092" i="1"/>
  <c r="BA3091" i="1"/>
  <c r="AZ3091" i="1"/>
  <c r="AI3091" i="1"/>
  <c r="AG3091" i="1"/>
  <c r="V3091" i="1"/>
  <c r="F3091" i="1"/>
  <c r="AH3091" i="1" s="1"/>
  <c r="AJ3091" i="1" s="1"/>
  <c r="BA3090" i="1"/>
  <c r="AZ3090" i="1"/>
  <c r="AI3090" i="1"/>
  <c r="AG3090" i="1"/>
  <c r="V3090" i="1"/>
  <c r="F3090" i="1"/>
  <c r="AH3090" i="1" s="1"/>
  <c r="AJ3090" i="1" s="1"/>
  <c r="BA3089" i="1"/>
  <c r="AZ3089" i="1"/>
  <c r="AI3089" i="1"/>
  <c r="AG3089" i="1"/>
  <c r="V3089" i="1"/>
  <c r="F3089" i="1"/>
  <c r="AH3089" i="1" s="1"/>
  <c r="AJ3089" i="1" s="1"/>
  <c r="V3082" i="1"/>
  <c r="F3088" i="1"/>
  <c r="AH3088" i="1" s="1"/>
  <c r="AJ3088" i="1" s="1"/>
  <c r="V3088" i="1"/>
  <c r="AG3088" i="1"/>
  <c r="AI3088" i="1"/>
  <c r="AZ3088" i="1"/>
  <c r="BA3088" i="1"/>
  <c r="BA3085" i="1"/>
  <c r="AZ3085" i="1"/>
  <c r="AI3085" i="1"/>
  <c r="AG3085" i="1"/>
  <c r="V3085" i="1"/>
  <c r="F3085" i="1"/>
  <c r="AH3085" i="1" s="1"/>
  <c r="AJ3085" i="1" s="1"/>
  <c r="BA3086" i="1"/>
  <c r="AZ3086" i="1"/>
  <c r="AI3086" i="1"/>
  <c r="AG3086" i="1"/>
  <c r="V3086" i="1"/>
  <c r="F3086" i="1"/>
  <c r="AH3086" i="1" s="1"/>
  <c r="AJ3086" i="1" s="1"/>
  <c r="BA3087" i="1"/>
  <c r="AZ3087" i="1"/>
  <c r="AI3087" i="1"/>
  <c r="AG3087" i="1"/>
  <c r="V3087" i="1"/>
  <c r="F3087" i="1"/>
  <c r="AH3087" i="1" s="1"/>
  <c r="AJ3087" i="1" s="1"/>
  <c r="BA3084" i="1"/>
  <c r="AZ3084" i="1"/>
  <c r="AI3084" i="1"/>
  <c r="AG3084" i="1"/>
  <c r="V3084" i="1"/>
  <c r="F3084" i="1"/>
  <c r="AH3084" i="1" s="1"/>
  <c r="AJ3084" i="1" s="1"/>
  <c r="BA3083" i="1"/>
  <c r="AZ3083" i="1"/>
  <c r="AI3083" i="1"/>
  <c r="AG3083" i="1"/>
  <c r="V3083" i="1"/>
  <c r="F3083" i="1"/>
  <c r="AH3083" i="1" s="1"/>
  <c r="AJ3083" i="1" s="1"/>
  <c r="BA3082" i="1"/>
  <c r="AZ3082" i="1"/>
  <c r="AI3082" i="1"/>
  <c r="AG3082" i="1"/>
  <c r="F3082" i="1"/>
  <c r="AH3082" i="1" s="1"/>
  <c r="AJ3082" i="1" s="1"/>
  <c r="F3081" i="1"/>
  <c r="AH3081" i="1" s="1"/>
  <c r="AJ3081" i="1" s="1"/>
  <c r="V3081" i="1"/>
  <c r="AG3081" i="1"/>
  <c r="AI3081" i="1"/>
  <c r="AZ3081" i="1"/>
  <c r="BA3081" i="1"/>
  <c r="BA3078" i="1"/>
  <c r="AZ3078" i="1"/>
  <c r="AI3078" i="1"/>
  <c r="AG3078" i="1"/>
  <c r="V3078" i="1"/>
  <c r="F3078" i="1"/>
  <c r="AH3078" i="1" s="1"/>
  <c r="AJ3078" i="1" s="1"/>
  <c r="BA3077" i="1"/>
  <c r="AZ3077" i="1"/>
  <c r="AI3077" i="1"/>
  <c r="AG3077" i="1"/>
  <c r="V3077" i="1"/>
  <c r="F3077" i="1"/>
  <c r="AH3077" i="1" s="1"/>
  <c r="AJ3077" i="1" s="1"/>
  <c r="BA3080" i="1"/>
  <c r="AZ3080" i="1"/>
  <c r="AQ3080" i="1"/>
  <c r="AI3080" i="1"/>
  <c r="AG3080" i="1"/>
  <c r="V3080" i="1"/>
  <c r="F3080" i="1"/>
  <c r="AH3080" i="1" s="1"/>
  <c r="AJ3080" i="1" s="1"/>
  <c r="BB3082" i="1" l="1"/>
  <c r="BB3092" i="1"/>
  <c r="BB3083" i="1"/>
  <c r="BB3090" i="1"/>
  <c r="BB3093" i="1"/>
  <c r="BB3091" i="1"/>
  <c r="BB3088" i="1"/>
  <c r="BB3089" i="1"/>
  <c r="BB3087" i="1"/>
  <c r="BB3086" i="1"/>
  <c r="BB3085" i="1"/>
  <c r="BB3084" i="1"/>
  <c r="BB3077" i="1"/>
  <c r="BB3080" i="1"/>
  <c r="BB3081" i="1"/>
  <c r="BB3078" i="1"/>
  <c r="F3079" i="1"/>
  <c r="AH3079" i="1" s="1"/>
  <c r="AJ3079" i="1" s="1"/>
  <c r="V3079" i="1"/>
  <c r="AG3079" i="1"/>
  <c r="AI3079" i="1"/>
  <c r="AQ3079" i="1"/>
  <c r="AZ3079" i="1"/>
  <c r="BA3079" i="1"/>
  <c r="F3076" i="1"/>
  <c r="AH3076" i="1" s="1"/>
  <c r="AJ3076" i="1" s="1"/>
  <c r="V3076" i="1"/>
  <c r="AG3076" i="1"/>
  <c r="AI3076" i="1"/>
  <c r="AZ3076" i="1"/>
  <c r="BA3076" i="1"/>
  <c r="F3075" i="1"/>
  <c r="AH3075" i="1" s="1"/>
  <c r="AJ3075" i="1" s="1"/>
  <c r="V3075" i="1"/>
  <c r="AG3075" i="1"/>
  <c r="AI3075" i="1"/>
  <c r="AQ3075" i="1"/>
  <c r="AZ3075" i="1"/>
  <c r="BA3075" i="1"/>
  <c r="BA2014" i="1"/>
  <c r="F3073" i="1"/>
  <c r="AH3073" i="1" s="1"/>
  <c r="AJ3073" i="1" s="1"/>
  <c r="F3074" i="1"/>
  <c r="AH3074" i="1" s="1"/>
  <c r="AJ3074" i="1" s="1"/>
  <c r="V3074" i="1"/>
  <c r="AG3074" i="1"/>
  <c r="AI3074" i="1"/>
  <c r="AZ3074" i="1"/>
  <c r="BA3074" i="1"/>
  <c r="BA3073" i="1"/>
  <c r="AZ3073" i="1"/>
  <c r="AI3073" i="1"/>
  <c r="AG3073" i="1"/>
  <c r="V3073" i="1"/>
  <c r="F3072" i="1"/>
  <c r="AH3072" i="1" s="1"/>
  <c r="AJ3072" i="1" s="1"/>
  <c r="V3072" i="1"/>
  <c r="AG3072" i="1"/>
  <c r="AI3072" i="1"/>
  <c r="AZ3072" i="1"/>
  <c r="BA3072" i="1"/>
  <c r="BA3071" i="1"/>
  <c r="AZ3071" i="1"/>
  <c r="AI3071" i="1"/>
  <c r="AG3071" i="1"/>
  <c r="V3071" i="1"/>
  <c r="F3071" i="1"/>
  <c r="AH3071" i="1" s="1"/>
  <c r="AJ3071" i="1" s="1"/>
  <c r="BA3070" i="1"/>
  <c r="AZ3070" i="1"/>
  <c r="AI3070" i="1"/>
  <c r="AG3070" i="1"/>
  <c r="V3070" i="1"/>
  <c r="F3070" i="1"/>
  <c r="AH3070" i="1" s="1"/>
  <c r="AJ3070" i="1" s="1"/>
  <c r="BA3069" i="1"/>
  <c r="AZ3069" i="1"/>
  <c r="AQ3069" i="1"/>
  <c r="AI3069" i="1"/>
  <c r="AG3069" i="1"/>
  <c r="V3069" i="1"/>
  <c r="F3069" i="1"/>
  <c r="AH3069" i="1" s="1"/>
  <c r="AJ3069" i="1" s="1"/>
  <c r="F3068" i="1"/>
  <c r="AH3068" i="1" s="1"/>
  <c r="AJ3068" i="1" s="1"/>
  <c r="V3068" i="1"/>
  <c r="AG3068" i="1"/>
  <c r="AI3068" i="1"/>
  <c r="AQ3068" i="1"/>
  <c r="AZ3068" i="1"/>
  <c r="BA3068" i="1"/>
  <c r="V3063" i="1"/>
  <c r="F3067" i="1"/>
  <c r="AH3067" i="1" s="1"/>
  <c r="AJ3067" i="1" s="1"/>
  <c r="AQ3067" i="1"/>
  <c r="BA3067" i="1"/>
  <c r="AZ3067" i="1"/>
  <c r="AI3067" i="1"/>
  <c r="AG3067" i="1"/>
  <c r="V3067" i="1"/>
  <c r="BA3066" i="1"/>
  <c r="AZ3066" i="1"/>
  <c r="AI3066" i="1"/>
  <c r="AG3066" i="1"/>
  <c r="V3066" i="1"/>
  <c r="F3066" i="1"/>
  <c r="AH3066" i="1" s="1"/>
  <c r="AJ3066" i="1" s="1"/>
  <c r="BA3065" i="1"/>
  <c r="AZ3065" i="1"/>
  <c r="AQ3065" i="1"/>
  <c r="AI3065" i="1"/>
  <c r="AG3065" i="1"/>
  <c r="V3065" i="1"/>
  <c r="F3065" i="1"/>
  <c r="AH3065" i="1" s="1"/>
  <c r="AJ3065" i="1" s="1"/>
  <c r="BB3079" i="1" l="1"/>
  <c r="BB3075" i="1"/>
  <c r="BB3074" i="1"/>
  <c r="BB3076" i="1"/>
  <c r="BB3073" i="1"/>
  <c r="BB3072" i="1"/>
  <c r="BB3070" i="1"/>
  <c r="BB3068" i="1"/>
  <c r="BB3071" i="1"/>
  <c r="BB3069" i="1"/>
  <c r="BB3067" i="1"/>
  <c r="BB3066" i="1"/>
  <c r="BB3065" i="1"/>
  <c r="F3064" i="1"/>
  <c r="AH3064" i="1" s="1"/>
  <c r="AJ3064" i="1" s="1"/>
  <c r="AG3064" i="1"/>
  <c r="AI3064" i="1"/>
  <c r="AZ3064" i="1"/>
  <c r="BA3064" i="1"/>
  <c r="BA3063" i="1"/>
  <c r="AZ3063" i="1"/>
  <c r="AQ3063" i="1"/>
  <c r="AI3063" i="1"/>
  <c r="AG3063" i="1"/>
  <c r="F3063" i="1"/>
  <c r="AH3063" i="1" s="1"/>
  <c r="AJ3063" i="1" s="1"/>
  <c r="BA3062" i="1"/>
  <c r="AZ3062" i="1"/>
  <c r="AI3062" i="1"/>
  <c r="AG3062" i="1"/>
  <c r="V3062" i="1"/>
  <c r="F3062" i="1"/>
  <c r="AH3062" i="1" s="1"/>
  <c r="AJ3062" i="1" s="1"/>
  <c r="BA3061" i="1"/>
  <c r="AZ3061" i="1"/>
  <c r="AI3061" i="1"/>
  <c r="AG3061" i="1"/>
  <c r="V3061" i="1"/>
  <c r="AH3061" i="1"/>
  <c r="AJ3061" i="1" s="1"/>
  <c r="BA3060" i="1"/>
  <c r="AZ3060" i="1"/>
  <c r="AI3060" i="1"/>
  <c r="AG3060" i="1"/>
  <c r="V3060" i="1"/>
  <c r="F3060" i="1"/>
  <c r="AH3060" i="1" s="1"/>
  <c r="AJ3060" i="1" s="1"/>
  <c r="F3059" i="1"/>
  <c r="AH3059" i="1" s="1"/>
  <c r="AJ3059" i="1" s="1"/>
  <c r="V3059" i="1"/>
  <c r="AG3059" i="1"/>
  <c r="AI3059" i="1"/>
  <c r="AZ3059" i="1"/>
  <c r="BA3059" i="1"/>
  <c r="F3058" i="1"/>
  <c r="AH3058" i="1" s="1"/>
  <c r="AJ3058" i="1" s="1"/>
  <c r="V3058" i="1"/>
  <c r="AG3058" i="1"/>
  <c r="AI3058" i="1"/>
  <c r="AZ3058" i="1"/>
  <c r="BA3058" i="1"/>
  <c r="BB3064" i="1" l="1"/>
  <c r="BB3060" i="1"/>
  <c r="BB3059" i="1"/>
  <c r="BB3058" i="1"/>
  <c r="BB3062" i="1"/>
  <c r="BB3063" i="1"/>
  <c r="BB3061" i="1"/>
  <c r="BA3057" i="1"/>
  <c r="AZ3057" i="1"/>
  <c r="AI3057" i="1"/>
  <c r="AG3057" i="1"/>
  <c r="V3057" i="1"/>
  <c r="F3057" i="1"/>
  <c r="AH3057" i="1" s="1"/>
  <c r="AJ3057" i="1" s="1"/>
  <c r="BA3056" i="1"/>
  <c r="AZ3056" i="1"/>
  <c r="AI3056" i="1"/>
  <c r="AG3056" i="1"/>
  <c r="V3056" i="1"/>
  <c r="F3056" i="1"/>
  <c r="AH3056" i="1" s="1"/>
  <c r="AJ3056" i="1" s="1"/>
  <c r="F3055" i="1"/>
  <c r="AH3055" i="1" s="1"/>
  <c r="AJ3055" i="1" s="1"/>
  <c r="V3055" i="1"/>
  <c r="AG3055" i="1"/>
  <c r="AI3055" i="1"/>
  <c r="AQ3055" i="1"/>
  <c r="AZ3055" i="1"/>
  <c r="BA3055" i="1"/>
  <c r="BB3057" i="1" l="1"/>
  <c r="BB3055" i="1"/>
  <c r="BB3056" i="1"/>
  <c r="BA3054" i="1" l="1"/>
  <c r="AZ3054" i="1"/>
  <c r="AI3054" i="1"/>
  <c r="AG3054" i="1"/>
  <c r="V3054" i="1"/>
  <c r="F3054" i="1"/>
  <c r="AH3054" i="1" s="1"/>
  <c r="AJ3054" i="1" s="1"/>
  <c r="BA3053" i="1"/>
  <c r="AZ3053" i="1"/>
  <c r="AQ3053" i="1"/>
  <c r="AI3053" i="1"/>
  <c r="AG3053" i="1"/>
  <c r="V3053" i="1"/>
  <c r="F3053" i="1"/>
  <c r="AH3053" i="1" s="1"/>
  <c r="AJ3053" i="1" s="1"/>
  <c r="BA3052" i="1"/>
  <c r="AZ3052" i="1"/>
  <c r="AQ3052" i="1"/>
  <c r="AI3052" i="1"/>
  <c r="AG3052" i="1"/>
  <c r="V3052" i="1"/>
  <c r="F3052" i="1"/>
  <c r="AH3052" i="1" s="1"/>
  <c r="AJ3052" i="1" s="1"/>
  <c r="AZ2980" i="1"/>
  <c r="F3051" i="1"/>
  <c r="AH3051" i="1" s="1"/>
  <c r="AJ3051" i="1" s="1"/>
  <c r="V3051" i="1"/>
  <c r="AG3051" i="1"/>
  <c r="AI3051" i="1"/>
  <c r="AZ3051" i="1"/>
  <c r="BA3051" i="1"/>
  <c r="F3050" i="1"/>
  <c r="AH3050" i="1" s="1"/>
  <c r="AJ3050" i="1" s="1"/>
  <c r="V3050" i="1"/>
  <c r="AG3050" i="1"/>
  <c r="AI3050" i="1"/>
  <c r="AQ3050" i="1"/>
  <c r="AZ3050" i="1"/>
  <c r="BA3050" i="1"/>
  <c r="F3049" i="1"/>
  <c r="AH3049" i="1" s="1"/>
  <c r="AJ3049" i="1" s="1"/>
  <c r="V3049" i="1"/>
  <c r="AG3049" i="1"/>
  <c r="AI3049" i="1"/>
  <c r="AQ3049" i="1"/>
  <c r="AZ3049" i="1"/>
  <c r="BA3049" i="1"/>
  <c r="BA3048" i="1"/>
  <c r="AZ3048" i="1"/>
  <c r="AI3048" i="1"/>
  <c r="AG3048" i="1"/>
  <c r="V3048" i="1"/>
  <c r="F3048" i="1"/>
  <c r="AH3048" i="1" s="1"/>
  <c r="AJ3048" i="1" s="1"/>
  <c r="AI2912" i="1"/>
  <c r="BB3048" i="1" l="1"/>
  <c r="BB3053" i="1"/>
  <c r="BB3049" i="1"/>
  <c r="BB3050" i="1"/>
  <c r="BB3051" i="1"/>
  <c r="BB3052" i="1"/>
  <c r="BB3054" i="1"/>
  <c r="BA3047" i="1"/>
  <c r="AZ3047" i="1"/>
  <c r="AI3047" i="1"/>
  <c r="AG3047" i="1"/>
  <c r="V3047" i="1"/>
  <c r="F3047" i="1"/>
  <c r="AH3047" i="1" s="1"/>
  <c r="AJ3047" i="1" s="1"/>
  <c r="BB3047" i="1" l="1"/>
  <c r="BA3046" i="1"/>
  <c r="AZ3046" i="1"/>
  <c r="AI3046" i="1"/>
  <c r="AG3046" i="1"/>
  <c r="V3046" i="1"/>
  <c r="F3046" i="1"/>
  <c r="AH3046" i="1" s="1"/>
  <c r="AJ3046" i="1" s="1"/>
  <c r="BA3045" i="1"/>
  <c r="AZ3045" i="1"/>
  <c r="AI3045" i="1"/>
  <c r="AG3045" i="1"/>
  <c r="V3045" i="1"/>
  <c r="F3045" i="1"/>
  <c r="AH3045" i="1" s="1"/>
  <c r="AJ3045" i="1" s="1"/>
  <c r="F3044" i="1"/>
  <c r="AH3044" i="1" s="1"/>
  <c r="AJ3044" i="1" s="1"/>
  <c r="V3044" i="1"/>
  <c r="AG3044" i="1"/>
  <c r="AI3044" i="1"/>
  <c r="AZ3044" i="1"/>
  <c r="BA3044" i="1"/>
  <c r="F3043" i="1"/>
  <c r="AH3043" i="1" s="1"/>
  <c r="AJ3043" i="1" s="1"/>
  <c r="V3043" i="1"/>
  <c r="AG3043" i="1"/>
  <c r="AI3043" i="1"/>
  <c r="AZ3043" i="1"/>
  <c r="BA3043" i="1"/>
  <c r="AG3021" i="1"/>
  <c r="BB3045" i="1" l="1"/>
  <c r="BB3046" i="1"/>
  <c r="BB3044" i="1"/>
  <c r="BB3043" i="1"/>
  <c r="F3042" i="1"/>
  <c r="AH3042" i="1" s="1"/>
  <c r="AJ3042" i="1" s="1"/>
  <c r="V3042" i="1"/>
  <c r="AG3042" i="1"/>
  <c r="AI3042" i="1"/>
  <c r="AQ3042" i="1"/>
  <c r="AZ3042" i="1"/>
  <c r="BA3042" i="1"/>
  <c r="BA3041" i="1"/>
  <c r="AZ3041" i="1"/>
  <c r="AI3041" i="1"/>
  <c r="AG3041" i="1"/>
  <c r="V3041" i="1"/>
  <c r="F3041" i="1"/>
  <c r="AH3041" i="1" s="1"/>
  <c r="AJ3041" i="1" s="1"/>
  <c r="BA3040" i="1"/>
  <c r="AZ3040" i="1"/>
  <c r="AI3040" i="1"/>
  <c r="AG3040" i="1"/>
  <c r="V3040" i="1"/>
  <c r="F3040" i="1"/>
  <c r="AH3040" i="1" s="1"/>
  <c r="AJ3040" i="1" s="1"/>
  <c r="BA3039" i="1"/>
  <c r="AZ3039" i="1"/>
  <c r="AI3039" i="1"/>
  <c r="AG3039" i="1"/>
  <c r="V3039" i="1"/>
  <c r="F3039" i="1"/>
  <c r="AH3039" i="1" s="1"/>
  <c r="AJ3039" i="1" s="1"/>
  <c r="BA3038" i="1"/>
  <c r="AZ3038" i="1"/>
  <c r="AQ3038" i="1"/>
  <c r="AI3038" i="1"/>
  <c r="AG3038" i="1"/>
  <c r="V3038" i="1"/>
  <c r="F3038" i="1"/>
  <c r="AH3038" i="1" s="1"/>
  <c r="AJ3038" i="1" s="1"/>
  <c r="F3037" i="1"/>
  <c r="AH3037" i="1" s="1"/>
  <c r="AJ3037" i="1" s="1"/>
  <c r="V3037" i="1"/>
  <c r="AG3037" i="1"/>
  <c r="AI3037" i="1"/>
  <c r="AQ3037" i="1"/>
  <c r="AZ3037" i="1"/>
  <c r="BA3037" i="1"/>
  <c r="BA3036" i="1"/>
  <c r="AZ3036" i="1"/>
  <c r="AQ3036" i="1"/>
  <c r="AI3036" i="1"/>
  <c r="AG3036" i="1"/>
  <c r="V3036" i="1"/>
  <c r="F3036" i="1"/>
  <c r="AH3036" i="1" s="1"/>
  <c r="AJ3036" i="1" s="1"/>
  <c r="BA3035" i="1"/>
  <c r="AZ3035" i="1"/>
  <c r="AI3035" i="1"/>
  <c r="AG3035" i="1"/>
  <c r="V3035" i="1"/>
  <c r="F3035" i="1"/>
  <c r="AH3035" i="1" s="1"/>
  <c r="AJ3035" i="1" s="1"/>
  <c r="BB3038" i="1" l="1"/>
  <c r="BB3041" i="1"/>
  <c r="BB3040" i="1"/>
  <c r="BB3036" i="1"/>
  <c r="BB3039" i="1"/>
  <c r="BB3042" i="1"/>
  <c r="BB3037" i="1"/>
  <c r="BB3035" i="1"/>
  <c r="F3034" i="1" l="1"/>
  <c r="AH3034" i="1" s="1"/>
  <c r="AJ3034" i="1" s="1"/>
  <c r="V3034" i="1"/>
  <c r="AG3034" i="1"/>
  <c r="AI3034" i="1"/>
  <c r="AZ3034" i="1"/>
  <c r="BA3034" i="1"/>
  <c r="V3029" i="1"/>
  <c r="BA3033" i="1"/>
  <c r="AZ3033" i="1"/>
  <c r="AQ3033" i="1"/>
  <c r="AI3033" i="1"/>
  <c r="AG3033" i="1"/>
  <c r="V3033" i="1"/>
  <c r="F3033" i="1"/>
  <c r="AH3033" i="1" s="1"/>
  <c r="AJ3033" i="1" s="1"/>
  <c r="BA3032" i="1"/>
  <c r="AZ3032" i="1"/>
  <c r="AQ3032" i="1"/>
  <c r="AI3032" i="1"/>
  <c r="AG3032" i="1"/>
  <c r="V3032" i="1"/>
  <c r="F3032" i="1"/>
  <c r="AH3032" i="1" s="1"/>
  <c r="AJ3032" i="1" s="1"/>
  <c r="BA2915" i="1"/>
  <c r="BA2"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A470" i="1"/>
  <c r="BA471" i="1"/>
  <c r="BA472" i="1"/>
  <c r="BA473" i="1"/>
  <c r="BA474" i="1"/>
  <c r="BA475" i="1"/>
  <c r="BA476" i="1"/>
  <c r="BA477" i="1"/>
  <c r="BA478" i="1"/>
  <c r="BA479" i="1"/>
  <c r="BA480" i="1"/>
  <c r="BA481" i="1"/>
  <c r="BA482" i="1"/>
  <c r="BA483" i="1"/>
  <c r="BA484" i="1"/>
  <c r="BA485" i="1"/>
  <c r="BA486" i="1"/>
  <c r="BA487" i="1"/>
  <c r="BA488" i="1"/>
  <c r="BA489" i="1"/>
  <c r="BA490" i="1"/>
  <c r="BA491" i="1"/>
  <c r="BA492" i="1"/>
  <c r="BA493" i="1"/>
  <c r="BA494" i="1"/>
  <c r="BA495" i="1"/>
  <c r="BA496" i="1"/>
  <c r="BA497" i="1"/>
  <c r="BA498" i="1"/>
  <c r="BA499" i="1"/>
  <c r="BA500" i="1"/>
  <c r="BA501" i="1"/>
  <c r="BA502" i="1"/>
  <c r="BA503" i="1"/>
  <c r="BA504" i="1"/>
  <c r="BA505" i="1"/>
  <c r="BA506" i="1"/>
  <c r="BA507" i="1"/>
  <c r="BA508" i="1"/>
  <c r="BA509" i="1"/>
  <c r="BA510" i="1"/>
  <c r="BA511" i="1"/>
  <c r="BA512" i="1"/>
  <c r="BA513" i="1"/>
  <c r="BA514" i="1"/>
  <c r="BA515" i="1"/>
  <c r="BA516" i="1"/>
  <c r="BA517" i="1"/>
  <c r="BA518" i="1"/>
  <c r="BA519" i="1"/>
  <c r="BA520" i="1"/>
  <c r="BA521" i="1"/>
  <c r="BA522" i="1"/>
  <c r="BA523" i="1"/>
  <c r="BA524" i="1"/>
  <c r="BA525" i="1"/>
  <c r="BA526" i="1"/>
  <c r="BA527" i="1"/>
  <c r="BA528" i="1"/>
  <c r="BA529" i="1"/>
  <c r="BA530" i="1"/>
  <c r="BA531" i="1"/>
  <c r="BA532" i="1"/>
  <c r="BA533" i="1"/>
  <c r="BA534" i="1"/>
  <c r="BA535" i="1"/>
  <c r="BA536" i="1"/>
  <c r="BA537" i="1"/>
  <c r="BA538" i="1"/>
  <c r="BA539" i="1"/>
  <c r="BA540" i="1"/>
  <c r="BA541" i="1"/>
  <c r="BA542" i="1"/>
  <c r="BA543" i="1"/>
  <c r="BA544" i="1"/>
  <c r="BA545" i="1"/>
  <c r="BA546" i="1"/>
  <c r="BA547" i="1"/>
  <c r="BA548" i="1"/>
  <c r="BA549" i="1"/>
  <c r="BA550" i="1"/>
  <c r="BA551" i="1"/>
  <c r="BA552" i="1"/>
  <c r="BA553" i="1"/>
  <c r="BA554" i="1"/>
  <c r="BA555" i="1"/>
  <c r="BA556" i="1"/>
  <c r="BA557" i="1"/>
  <c r="BA558" i="1"/>
  <c r="BA559" i="1"/>
  <c r="BA560" i="1"/>
  <c r="BA561" i="1"/>
  <c r="BA562" i="1"/>
  <c r="BA563" i="1"/>
  <c r="BA564" i="1"/>
  <c r="BA565" i="1"/>
  <c r="BA566" i="1"/>
  <c r="BA567" i="1"/>
  <c r="BA568" i="1"/>
  <c r="BA569" i="1"/>
  <c r="BA570" i="1"/>
  <c r="BA571" i="1"/>
  <c r="BA572" i="1"/>
  <c r="BA573" i="1"/>
  <c r="BA574" i="1"/>
  <c r="BA575" i="1"/>
  <c r="BA576"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694" i="1"/>
  <c r="BA695" i="1"/>
  <c r="BA696" i="1"/>
  <c r="BA697" i="1"/>
  <c r="BA698" i="1"/>
  <c r="BA699" i="1"/>
  <c r="BA700" i="1"/>
  <c r="BA701" i="1"/>
  <c r="BA702" i="1"/>
  <c r="BA703" i="1"/>
  <c r="BA704" i="1"/>
  <c r="BA705" i="1"/>
  <c r="BA706" i="1"/>
  <c r="BA707" i="1"/>
  <c r="BA708" i="1"/>
  <c r="BA709" i="1"/>
  <c r="BA710" i="1"/>
  <c r="BA711" i="1"/>
  <c r="BA712" i="1"/>
  <c r="BA713" i="1"/>
  <c r="BA714" i="1"/>
  <c r="BA715" i="1"/>
  <c r="BA716" i="1"/>
  <c r="BA717" i="1"/>
  <c r="BA718" i="1"/>
  <c r="BA719" i="1"/>
  <c r="BA720" i="1"/>
  <c r="BA721" i="1"/>
  <c r="BA722" i="1"/>
  <c r="BA723" i="1"/>
  <c r="BA724" i="1"/>
  <c r="BA725" i="1"/>
  <c r="BA726" i="1"/>
  <c r="BA727" i="1"/>
  <c r="BA728" i="1"/>
  <c r="BA729" i="1"/>
  <c r="BA730" i="1"/>
  <c r="BA731" i="1"/>
  <c r="BA732" i="1"/>
  <c r="BA733" i="1"/>
  <c r="BA734" i="1"/>
  <c r="BA735" i="1"/>
  <c r="BA736" i="1"/>
  <c r="BA737" i="1"/>
  <c r="BA738" i="1"/>
  <c r="BA739" i="1"/>
  <c r="BA740" i="1"/>
  <c r="BA741" i="1"/>
  <c r="BA742" i="1"/>
  <c r="BA743" i="1"/>
  <c r="BA744" i="1"/>
  <c r="BA745" i="1"/>
  <c r="BA746" i="1"/>
  <c r="BA747" i="1"/>
  <c r="BA748" i="1"/>
  <c r="BA749" i="1"/>
  <c r="BA750" i="1"/>
  <c r="BA751" i="1"/>
  <c r="BA752" i="1"/>
  <c r="BA753" i="1"/>
  <c r="BA754" i="1"/>
  <c r="BA755" i="1"/>
  <c r="BA756" i="1"/>
  <c r="BA757" i="1"/>
  <c r="BA758" i="1"/>
  <c r="BA759" i="1"/>
  <c r="BA760" i="1"/>
  <c r="BA761" i="1"/>
  <c r="BA762" i="1"/>
  <c r="BA763" i="1"/>
  <c r="BA764" i="1"/>
  <c r="BA765" i="1"/>
  <c r="BA766" i="1"/>
  <c r="BA767"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A794" i="1"/>
  <c r="BA795" i="1"/>
  <c r="BA796" i="1"/>
  <c r="BA797" i="1"/>
  <c r="BA798" i="1"/>
  <c r="BA799" i="1"/>
  <c r="BA800" i="1"/>
  <c r="BA801" i="1"/>
  <c r="BA802" i="1"/>
  <c r="BA803" i="1"/>
  <c r="BA804" i="1"/>
  <c r="BA805" i="1"/>
  <c r="BA806" i="1"/>
  <c r="BA807" i="1"/>
  <c r="BA808" i="1"/>
  <c r="BA809" i="1"/>
  <c r="BA810" i="1"/>
  <c r="BA811"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A836"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A871" i="1"/>
  <c r="BA872" i="1"/>
  <c r="BA873" i="1"/>
  <c r="BA874" i="1"/>
  <c r="BA875" i="1"/>
  <c r="BA876" i="1"/>
  <c r="BA877" i="1"/>
  <c r="BA878" i="1"/>
  <c r="BA879" i="1"/>
  <c r="BA880" i="1"/>
  <c r="BA881" i="1"/>
  <c r="BA882" i="1"/>
  <c r="BA883" i="1"/>
  <c r="BA884" i="1"/>
  <c r="BA885" i="1"/>
  <c r="BA886" i="1"/>
  <c r="BA887" i="1"/>
  <c r="BA888" i="1"/>
  <c r="BA889" i="1"/>
  <c r="BA890" i="1"/>
  <c r="BA891" i="1"/>
  <c r="BA892" i="1"/>
  <c r="BA893" i="1"/>
  <c r="BA894" i="1"/>
  <c r="BA895" i="1"/>
  <c r="BA896" i="1"/>
  <c r="BA897" i="1"/>
  <c r="BA898" i="1"/>
  <c r="BA899" i="1"/>
  <c r="BA900" i="1"/>
  <c r="BA901" i="1"/>
  <c r="BA902" i="1"/>
  <c r="BA903" i="1"/>
  <c r="BA904" i="1"/>
  <c r="BA905" i="1"/>
  <c r="BA906" i="1"/>
  <c r="BA907" i="1"/>
  <c r="BA908" i="1"/>
  <c r="BA909" i="1"/>
  <c r="BA910" i="1"/>
  <c r="BA911" i="1"/>
  <c r="BA912" i="1"/>
  <c r="BA913" i="1"/>
  <c r="BA914" i="1"/>
  <c r="BA915" i="1"/>
  <c r="BA916" i="1"/>
  <c r="BA917" i="1"/>
  <c r="BA918" i="1"/>
  <c r="BA919" i="1"/>
  <c r="BA920" i="1"/>
  <c r="BA921" i="1"/>
  <c r="BA922" i="1"/>
  <c r="BA923" i="1"/>
  <c r="BA924" i="1"/>
  <c r="BA925" i="1"/>
  <c r="BA926" i="1"/>
  <c r="BA927" i="1"/>
  <c r="BA928" i="1"/>
  <c r="BA929" i="1"/>
  <c r="BA930" i="1"/>
  <c r="BA931" i="1"/>
  <c r="BA932" i="1"/>
  <c r="BA933" i="1"/>
  <c r="BA934" i="1"/>
  <c r="BA935" i="1"/>
  <c r="BA936" i="1"/>
  <c r="BA937" i="1"/>
  <c r="BA938" i="1"/>
  <c r="BA939" i="1"/>
  <c r="BA940" i="1"/>
  <c r="BA941" i="1"/>
  <c r="BA942" i="1"/>
  <c r="BA943" i="1"/>
  <c r="BA944" i="1"/>
  <c r="BA945" i="1"/>
  <c r="BA946" i="1"/>
  <c r="BA947" i="1"/>
  <c r="BA948" i="1"/>
  <c r="BA949" i="1"/>
  <c r="BA950" i="1"/>
  <c r="BA951" i="1"/>
  <c r="BA952" i="1"/>
  <c r="BA953" i="1"/>
  <c r="BA954" i="1"/>
  <c r="BA955" i="1"/>
  <c r="BA956" i="1"/>
  <c r="BA957" i="1"/>
  <c r="BA958" i="1"/>
  <c r="BA959" i="1"/>
  <c r="BA960" i="1"/>
  <c r="BA961" i="1"/>
  <c r="BA962" i="1"/>
  <c r="BA963" i="1"/>
  <c r="BA964" i="1"/>
  <c r="BA965" i="1"/>
  <c r="BA966" i="1"/>
  <c r="BA967" i="1"/>
  <c r="BA968" i="1"/>
  <c r="BA969" i="1"/>
  <c r="BA970" i="1"/>
  <c r="BA971" i="1"/>
  <c r="BA972" i="1"/>
  <c r="BA973" i="1"/>
  <c r="BA974" i="1"/>
  <c r="BA975" i="1"/>
  <c r="BA976" i="1"/>
  <c r="BA977" i="1"/>
  <c r="BA978" i="1"/>
  <c r="BA979" i="1"/>
  <c r="BA980" i="1"/>
  <c r="BA981" i="1"/>
  <c r="BA982" i="1"/>
  <c r="BA983" i="1"/>
  <c r="BA984" i="1"/>
  <c r="BA985" i="1"/>
  <c r="BA986" i="1"/>
  <c r="BA987" i="1"/>
  <c r="BA988" i="1"/>
  <c r="BA989" i="1"/>
  <c r="BA990" i="1"/>
  <c r="BA991" i="1"/>
  <c r="BA992" i="1"/>
  <c r="BA993" i="1"/>
  <c r="BA994" i="1"/>
  <c r="BA995" i="1"/>
  <c r="BA996" i="1"/>
  <c r="BA997" i="1"/>
  <c r="BA998" i="1"/>
  <c r="BA999" i="1"/>
  <c r="BA1000" i="1"/>
  <c r="BA1001" i="1"/>
  <c r="BA1002" i="1"/>
  <c r="BA1003" i="1"/>
  <c r="BA1004" i="1"/>
  <c r="BA1005" i="1"/>
  <c r="BA1006" i="1"/>
  <c r="BA1007" i="1"/>
  <c r="BA1008" i="1"/>
  <c r="BA1009" i="1"/>
  <c r="BA1010" i="1"/>
  <c r="BA1011" i="1"/>
  <c r="BA1012" i="1"/>
  <c r="BA1013" i="1"/>
  <c r="BA1014" i="1"/>
  <c r="BA1015" i="1"/>
  <c r="BA1016" i="1"/>
  <c r="BA1017" i="1"/>
  <c r="BA1018" i="1"/>
  <c r="BA1019" i="1"/>
  <c r="BA1020" i="1"/>
  <c r="BA1021" i="1"/>
  <c r="BA1022" i="1"/>
  <c r="BA1023" i="1"/>
  <c r="BA1024" i="1"/>
  <c r="BA1025" i="1"/>
  <c r="BA1026" i="1"/>
  <c r="BA1027" i="1"/>
  <c r="BA1028" i="1"/>
  <c r="BA1029" i="1"/>
  <c r="BA1030" i="1"/>
  <c r="BA1031" i="1"/>
  <c r="BA1032" i="1"/>
  <c r="BA1033" i="1"/>
  <c r="BA1034" i="1"/>
  <c r="BA1035" i="1"/>
  <c r="BA1036" i="1"/>
  <c r="BA1037" i="1"/>
  <c r="BA1038" i="1"/>
  <c r="BA1039" i="1"/>
  <c r="BA1040" i="1"/>
  <c r="BA1041" i="1"/>
  <c r="BA1042" i="1"/>
  <c r="BA1043" i="1"/>
  <c r="BA1044" i="1"/>
  <c r="BA1045" i="1"/>
  <c r="BA1046" i="1"/>
  <c r="BA1047" i="1"/>
  <c r="BA1048" i="1"/>
  <c r="BA1049" i="1"/>
  <c r="BA1050" i="1"/>
  <c r="BA1051" i="1"/>
  <c r="BA1052" i="1"/>
  <c r="BA1053" i="1"/>
  <c r="BA1054" i="1"/>
  <c r="BA1055" i="1"/>
  <c r="BA1056" i="1"/>
  <c r="BA1057" i="1"/>
  <c r="BA1058" i="1"/>
  <c r="BA1059" i="1"/>
  <c r="BA1060" i="1"/>
  <c r="BA1061" i="1"/>
  <c r="BA1062" i="1"/>
  <c r="BA1063" i="1"/>
  <c r="BA1064" i="1"/>
  <c r="BA1065" i="1"/>
  <c r="BA1066" i="1"/>
  <c r="BA1067" i="1"/>
  <c r="BA1068" i="1"/>
  <c r="BA1069" i="1"/>
  <c r="BA1070" i="1"/>
  <c r="BA1071" i="1"/>
  <c r="BA1072" i="1"/>
  <c r="BA1073" i="1"/>
  <c r="BA1074" i="1"/>
  <c r="BA1075" i="1"/>
  <c r="BA1076" i="1"/>
  <c r="BA1077" i="1"/>
  <c r="BA1078" i="1"/>
  <c r="BA1079" i="1"/>
  <c r="BA1080" i="1"/>
  <c r="BA1081" i="1"/>
  <c r="BA1082" i="1"/>
  <c r="BA1083" i="1"/>
  <c r="BA1084" i="1"/>
  <c r="BA1085" i="1"/>
  <c r="BA1086" i="1"/>
  <c r="BA1087" i="1"/>
  <c r="BA1088" i="1"/>
  <c r="BA1089" i="1"/>
  <c r="BA1090" i="1"/>
  <c r="BA1091" i="1"/>
  <c r="BA1092" i="1"/>
  <c r="BA1093" i="1"/>
  <c r="BA1094" i="1"/>
  <c r="BA1095" i="1"/>
  <c r="BA1096" i="1"/>
  <c r="BA1097" i="1"/>
  <c r="BA1098" i="1"/>
  <c r="BA1099" i="1"/>
  <c r="BA1100" i="1"/>
  <c r="BA1101" i="1"/>
  <c r="BA1102" i="1"/>
  <c r="BA1103" i="1"/>
  <c r="BA1104" i="1"/>
  <c r="BA1105" i="1"/>
  <c r="BA1106" i="1"/>
  <c r="BA1107" i="1"/>
  <c r="BA1108" i="1"/>
  <c r="BA1109" i="1"/>
  <c r="BA1110" i="1"/>
  <c r="BA1111" i="1"/>
  <c r="BA1112" i="1"/>
  <c r="BA1113" i="1"/>
  <c r="BA1114" i="1"/>
  <c r="BA1115" i="1"/>
  <c r="BA1116" i="1"/>
  <c r="BA1117" i="1"/>
  <c r="BA1118" i="1"/>
  <c r="BA1119" i="1"/>
  <c r="BA1120" i="1"/>
  <c r="BA1121" i="1"/>
  <c r="BA1122" i="1"/>
  <c r="BA1123" i="1"/>
  <c r="BA1124" i="1"/>
  <c r="BA1125" i="1"/>
  <c r="BA1126" i="1"/>
  <c r="BA1127" i="1"/>
  <c r="BA1128" i="1"/>
  <c r="BA1129" i="1"/>
  <c r="BA1130" i="1"/>
  <c r="BA1131" i="1"/>
  <c r="BA1132" i="1"/>
  <c r="BA1133" i="1"/>
  <c r="BA1134" i="1"/>
  <c r="BA1135" i="1"/>
  <c r="BA1136" i="1"/>
  <c r="BA1137" i="1"/>
  <c r="BA1138" i="1"/>
  <c r="BA1139" i="1"/>
  <c r="BA1140" i="1"/>
  <c r="BA1141" i="1"/>
  <c r="BA1142" i="1"/>
  <c r="BA1143" i="1"/>
  <c r="BA1144" i="1"/>
  <c r="BA1145" i="1"/>
  <c r="BA1146" i="1"/>
  <c r="BA1147" i="1"/>
  <c r="BA1148" i="1"/>
  <c r="BA1149" i="1"/>
  <c r="BA1150" i="1"/>
  <c r="BA1151" i="1"/>
  <c r="BA1152" i="1"/>
  <c r="BA1153" i="1"/>
  <c r="BA1154" i="1"/>
  <c r="BA1155" i="1"/>
  <c r="BA1156" i="1"/>
  <c r="BA1157" i="1"/>
  <c r="BA1158" i="1"/>
  <c r="BA1159" i="1"/>
  <c r="BA1160" i="1"/>
  <c r="BA1161" i="1"/>
  <c r="BA1162" i="1"/>
  <c r="BA1163" i="1"/>
  <c r="BA1164" i="1"/>
  <c r="BA1165" i="1"/>
  <c r="BA1166" i="1"/>
  <c r="BA1167" i="1"/>
  <c r="BA1168" i="1"/>
  <c r="BA1169" i="1"/>
  <c r="BA1170" i="1"/>
  <c r="BA1171" i="1"/>
  <c r="BA1172" i="1"/>
  <c r="BA1173" i="1"/>
  <c r="BA1174" i="1"/>
  <c r="BA1175" i="1"/>
  <c r="BA1176" i="1"/>
  <c r="BA1177" i="1"/>
  <c r="BA1178" i="1"/>
  <c r="BA1179" i="1"/>
  <c r="BA1180" i="1"/>
  <c r="BA1181" i="1"/>
  <c r="BA1182" i="1"/>
  <c r="BA1183" i="1"/>
  <c r="BA1184" i="1"/>
  <c r="BA1185" i="1"/>
  <c r="BA1186" i="1"/>
  <c r="BA1187" i="1"/>
  <c r="BA1188" i="1"/>
  <c r="BA1189" i="1"/>
  <c r="BA1190" i="1"/>
  <c r="BA1191" i="1"/>
  <c r="BA1192" i="1"/>
  <c r="BA1193" i="1"/>
  <c r="BA1194" i="1"/>
  <c r="BA1195" i="1"/>
  <c r="BA1196" i="1"/>
  <c r="BA1197" i="1"/>
  <c r="BA1198" i="1"/>
  <c r="BA1199" i="1"/>
  <c r="BA1200" i="1"/>
  <c r="BA1201" i="1"/>
  <c r="BA1202" i="1"/>
  <c r="BA1203" i="1"/>
  <c r="BA1204" i="1"/>
  <c r="BA1205" i="1"/>
  <c r="BA1206" i="1"/>
  <c r="BA1207" i="1"/>
  <c r="BA1208" i="1"/>
  <c r="BA1209" i="1"/>
  <c r="BA1210" i="1"/>
  <c r="BA1211" i="1"/>
  <c r="BA1212" i="1"/>
  <c r="BA1213" i="1"/>
  <c r="BA1214" i="1"/>
  <c r="BA1215" i="1"/>
  <c r="BA1216" i="1"/>
  <c r="BA1217" i="1"/>
  <c r="BA1218" i="1"/>
  <c r="BA1219" i="1"/>
  <c r="BA1220" i="1"/>
  <c r="BA1221" i="1"/>
  <c r="BA1222" i="1"/>
  <c r="BA1223" i="1"/>
  <c r="BA1224" i="1"/>
  <c r="BA1225" i="1"/>
  <c r="BA1226" i="1"/>
  <c r="BA1227" i="1"/>
  <c r="BA1228" i="1"/>
  <c r="BA1229" i="1"/>
  <c r="BA1230" i="1"/>
  <c r="BA1231" i="1"/>
  <c r="BA1232" i="1"/>
  <c r="BA1233" i="1"/>
  <c r="BA1234" i="1"/>
  <c r="BA1235" i="1"/>
  <c r="BA1236" i="1"/>
  <c r="BA1237" i="1"/>
  <c r="BA1238" i="1"/>
  <c r="BA1239" i="1"/>
  <c r="BA1240" i="1"/>
  <c r="BA1241" i="1"/>
  <c r="BA1242" i="1"/>
  <c r="BA1243" i="1"/>
  <c r="BA1244" i="1"/>
  <c r="BA1245" i="1"/>
  <c r="BA1246" i="1"/>
  <c r="BA1247" i="1"/>
  <c r="BA1248" i="1"/>
  <c r="BA1249" i="1"/>
  <c r="BA1250" i="1"/>
  <c r="BA1251" i="1"/>
  <c r="BA1252" i="1"/>
  <c r="BA1253" i="1"/>
  <c r="BA1254" i="1"/>
  <c r="BA1255" i="1"/>
  <c r="BA1256" i="1"/>
  <c r="BA1257" i="1"/>
  <c r="BA1258" i="1"/>
  <c r="BA1259" i="1"/>
  <c r="BA1260" i="1"/>
  <c r="BA1261" i="1"/>
  <c r="BA1262" i="1"/>
  <c r="BA1263" i="1"/>
  <c r="BA1264" i="1"/>
  <c r="BA1265" i="1"/>
  <c r="BA1266" i="1"/>
  <c r="BA1267" i="1"/>
  <c r="BA1268" i="1"/>
  <c r="BA1269" i="1"/>
  <c r="BA1270" i="1"/>
  <c r="BA1271" i="1"/>
  <c r="BA1272" i="1"/>
  <c r="BA1273" i="1"/>
  <c r="BA1274" i="1"/>
  <c r="BA1275" i="1"/>
  <c r="BA1276" i="1"/>
  <c r="BA1277" i="1"/>
  <c r="BA1278" i="1"/>
  <c r="BA1279" i="1"/>
  <c r="BA1280" i="1"/>
  <c r="BA1281" i="1"/>
  <c r="BA1282" i="1"/>
  <c r="BA1283" i="1"/>
  <c r="BA1284" i="1"/>
  <c r="BA1285" i="1"/>
  <c r="BA1286" i="1"/>
  <c r="BA1287" i="1"/>
  <c r="BA1288" i="1"/>
  <c r="BA1289" i="1"/>
  <c r="BA1290" i="1"/>
  <c r="BA1291" i="1"/>
  <c r="BA1292" i="1"/>
  <c r="BA1293" i="1"/>
  <c r="BA1294" i="1"/>
  <c r="BA1295" i="1"/>
  <c r="BA1296" i="1"/>
  <c r="BA1297" i="1"/>
  <c r="BA1298" i="1"/>
  <c r="BA1299" i="1"/>
  <c r="BA1300" i="1"/>
  <c r="BA1301" i="1"/>
  <c r="BA1302" i="1"/>
  <c r="BA1303" i="1"/>
  <c r="BA1304" i="1"/>
  <c r="BA1305" i="1"/>
  <c r="BA1306" i="1"/>
  <c r="BA1307" i="1"/>
  <c r="BA1308" i="1"/>
  <c r="BA1309" i="1"/>
  <c r="BA1310" i="1"/>
  <c r="BA1311" i="1"/>
  <c r="BA1312" i="1"/>
  <c r="BA1313" i="1"/>
  <c r="BA1314" i="1"/>
  <c r="BA1315" i="1"/>
  <c r="BA1316" i="1"/>
  <c r="BA1317" i="1"/>
  <c r="BA1318" i="1"/>
  <c r="BA1319" i="1"/>
  <c r="BA1320" i="1"/>
  <c r="BA1321" i="1"/>
  <c r="BA1322" i="1"/>
  <c r="BA1323" i="1"/>
  <c r="BA1324" i="1"/>
  <c r="BA1325" i="1"/>
  <c r="BA1326" i="1"/>
  <c r="BA1327" i="1"/>
  <c r="BA1328" i="1"/>
  <c r="BA1329" i="1"/>
  <c r="BA1330" i="1"/>
  <c r="BA1331" i="1"/>
  <c r="BA1332" i="1"/>
  <c r="BA1333" i="1"/>
  <c r="BA1334" i="1"/>
  <c r="BA1335" i="1"/>
  <c r="BA1336" i="1"/>
  <c r="BA1337" i="1"/>
  <c r="BA1338" i="1"/>
  <c r="BA1339" i="1"/>
  <c r="BA1340" i="1"/>
  <c r="BA1341" i="1"/>
  <c r="BA1342" i="1"/>
  <c r="BA1343" i="1"/>
  <c r="BA1344" i="1"/>
  <c r="BA1345" i="1"/>
  <c r="BA1346" i="1"/>
  <c r="BA1347" i="1"/>
  <c r="BA1348" i="1"/>
  <c r="BA1349" i="1"/>
  <c r="BA1350" i="1"/>
  <c r="BA1351" i="1"/>
  <c r="BA1352" i="1"/>
  <c r="BA1353" i="1"/>
  <c r="BA1354" i="1"/>
  <c r="BA1355" i="1"/>
  <c r="BA1356" i="1"/>
  <c r="BA1357" i="1"/>
  <c r="BA1358" i="1"/>
  <c r="BA1359" i="1"/>
  <c r="BA1360" i="1"/>
  <c r="BA1361" i="1"/>
  <c r="BA1362" i="1"/>
  <c r="BA1363" i="1"/>
  <c r="BA1364" i="1"/>
  <c r="BA1365" i="1"/>
  <c r="BA1366" i="1"/>
  <c r="BA1367" i="1"/>
  <c r="BA1368" i="1"/>
  <c r="BA1369" i="1"/>
  <c r="BA1370" i="1"/>
  <c r="BA1371" i="1"/>
  <c r="BA1372" i="1"/>
  <c r="BA1373" i="1"/>
  <c r="BA1374" i="1"/>
  <c r="BA1375" i="1"/>
  <c r="BA1376" i="1"/>
  <c r="BA1377" i="1"/>
  <c r="BA1378" i="1"/>
  <c r="BA1379" i="1"/>
  <c r="BA1380" i="1"/>
  <c r="BA1381" i="1"/>
  <c r="BA1382" i="1"/>
  <c r="BA1383" i="1"/>
  <c r="BA1384" i="1"/>
  <c r="BA1385" i="1"/>
  <c r="BA1386" i="1"/>
  <c r="BA1387" i="1"/>
  <c r="BA1388" i="1"/>
  <c r="BA1389" i="1"/>
  <c r="BA1390" i="1"/>
  <c r="BA1391" i="1"/>
  <c r="BA1392" i="1"/>
  <c r="BA1393" i="1"/>
  <c r="BA1394" i="1"/>
  <c r="BA1395" i="1"/>
  <c r="BA1396" i="1"/>
  <c r="BA1397" i="1"/>
  <c r="BA1398" i="1"/>
  <c r="BA1399" i="1"/>
  <c r="BA1400" i="1"/>
  <c r="BA1401" i="1"/>
  <c r="BA1402" i="1"/>
  <c r="BA1403" i="1"/>
  <c r="BA1404" i="1"/>
  <c r="BA1405" i="1"/>
  <c r="BA1406" i="1"/>
  <c r="BA1407" i="1"/>
  <c r="BA1408" i="1"/>
  <c r="BA1409" i="1"/>
  <c r="BA1410" i="1"/>
  <c r="BA1411" i="1"/>
  <c r="BA1412" i="1"/>
  <c r="BA1413" i="1"/>
  <c r="BA1414" i="1"/>
  <c r="BA1415" i="1"/>
  <c r="BA1416" i="1"/>
  <c r="BA1417" i="1"/>
  <c r="BA1418" i="1"/>
  <c r="BA1419" i="1"/>
  <c r="BA1420" i="1"/>
  <c r="BA1421" i="1"/>
  <c r="BA1422" i="1"/>
  <c r="BA1423" i="1"/>
  <c r="BA1424" i="1"/>
  <c r="BA1425" i="1"/>
  <c r="BA1426" i="1"/>
  <c r="BA1427" i="1"/>
  <c r="BA1428" i="1"/>
  <c r="BA1429" i="1"/>
  <c r="BA1430" i="1"/>
  <c r="BA1431" i="1"/>
  <c r="BA1432" i="1"/>
  <c r="BA1433" i="1"/>
  <c r="BA1434" i="1"/>
  <c r="BA1435" i="1"/>
  <c r="BA1436" i="1"/>
  <c r="BA1437" i="1"/>
  <c r="BA1438" i="1"/>
  <c r="BA1439" i="1"/>
  <c r="BA1440" i="1"/>
  <c r="BA1441" i="1"/>
  <c r="BA1442" i="1"/>
  <c r="BA1443" i="1"/>
  <c r="BA1444" i="1"/>
  <c r="BA1445" i="1"/>
  <c r="BA1446" i="1"/>
  <c r="BA1447" i="1"/>
  <c r="BA1448" i="1"/>
  <c r="BA1449" i="1"/>
  <c r="BA1450" i="1"/>
  <c r="BA1451" i="1"/>
  <c r="BA1452" i="1"/>
  <c r="BA1453" i="1"/>
  <c r="BA1454" i="1"/>
  <c r="BA1455" i="1"/>
  <c r="BA1456" i="1"/>
  <c r="BA1457" i="1"/>
  <c r="BA1458" i="1"/>
  <c r="BA1459" i="1"/>
  <c r="BA1460" i="1"/>
  <c r="BA1461" i="1"/>
  <c r="BA1462" i="1"/>
  <c r="BA1463" i="1"/>
  <c r="BA1464" i="1"/>
  <c r="BA1465" i="1"/>
  <c r="BA1466" i="1"/>
  <c r="BA1467" i="1"/>
  <c r="BA1468" i="1"/>
  <c r="BA1469" i="1"/>
  <c r="BA1470" i="1"/>
  <c r="BA1471" i="1"/>
  <c r="BA1472" i="1"/>
  <c r="BA1473" i="1"/>
  <c r="BA1474" i="1"/>
  <c r="BA1475" i="1"/>
  <c r="BA1476" i="1"/>
  <c r="BA1477" i="1"/>
  <c r="BA1478" i="1"/>
  <c r="BA1479" i="1"/>
  <c r="BA1480" i="1"/>
  <c r="BA1481" i="1"/>
  <c r="BA1482" i="1"/>
  <c r="BA1483" i="1"/>
  <c r="BA1484" i="1"/>
  <c r="BA1485" i="1"/>
  <c r="BA1486" i="1"/>
  <c r="BA1487" i="1"/>
  <c r="BA1488" i="1"/>
  <c r="BA1489" i="1"/>
  <c r="BA1490" i="1"/>
  <c r="BA1491" i="1"/>
  <c r="BA1492" i="1"/>
  <c r="BA1493" i="1"/>
  <c r="BA1494" i="1"/>
  <c r="BA1495" i="1"/>
  <c r="BA1496" i="1"/>
  <c r="BA1497" i="1"/>
  <c r="BA1498" i="1"/>
  <c r="BA1499" i="1"/>
  <c r="BA1500" i="1"/>
  <c r="BA1501" i="1"/>
  <c r="BA1502" i="1"/>
  <c r="BA1503" i="1"/>
  <c r="BA1504" i="1"/>
  <c r="BA1505" i="1"/>
  <c r="BA1506" i="1"/>
  <c r="BA1507" i="1"/>
  <c r="BA1508" i="1"/>
  <c r="BA1509" i="1"/>
  <c r="BA1510" i="1"/>
  <c r="BA1511" i="1"/>
  <c r="BA1512" i="1"/>
  <c r="BA1513" i="1"/>
  <c r="BA1514" i="1"/>
  <c r="BA1515" i="1"/>
  <c r="BA1516" i="1"/>
  <c r="BA1517" i="1"/>
  <c r="BA1518" i="1"/>
  <c r="BA1519" i="1"/>
  <c r="BA1520" i="1"/>
  <c r="BA1521" i="1"/>
  <c r="BA1522" i="1"/>
  <c r="BA1523" i="1"/>
  <c r="BA1524" i="1"/>
  <c r="BA1525" i="1"/>
  <c r="BA1526" i="1"/>
  <c r="BA1527" i="1"/>
  <c r="BA1528" i="1"/>
  <c r="BA1529" i="1"/>
  <c r="BA1530" i="1"/>
  <c r="BA1531" i="1"/>
  <c r="BA1532" i="1"/>
  <c r="BA1533" i="1"/>
  <c r="BA1534" i="1"/>
  <c r="BA1535" i="1"/>
  <c r="BA1536" i="1"/>
  <c r="BA1537" i="1"/>
  <c r="BA1538" i="1"/>
  <c r="BA1539" i="1"/>
  <c r="BA1540" i="1"/>
  <c r="BA1541" i="1"/>
  <c r="BA1542" i="1"/>
  <c r="BA1543" i="1"/>
  <c r="BA1544" i="1"/>
  <c r="BA1545" i="1"/>
  <c r="BA1546" i="1"/>
  <c r="BA1547" i="1"/>
  <c r="BA1548" i="1"/>
  <c r="BA1549" i="1"/>
  <c r="BA1550" i="1"/>
  <c r="BA1551" i="1"/>
  <c r="BA1552" i="1"/>
  <c r="BA1553" i="1"/>
  <c r="BA1554" i="1"/>
  <c r="BA1555" i="1"/>
  <c r="BA1556" i="1"/>
  <c r="BA1557" i="1"/>
  <c r="BA1558" i="1"/>
  <c r="BA1559" i="1"/>
  <c r="BA1560" i="1"/>
  <c r="BA1561" i="1"/>
  <c r="BA1562" i="1"/>
  <c r="BA1563" i="1"/>
  <c r="BA1564" i="1"/>
  <c r="BA1565" i="1"/>
  <c r="BA1566" i="1"/>
  <c r="BA1567" i="1"/>
  <c r="BA1568" i="1"/>
  <c r="BA1569" i="1"/>
  <c r="BA1570" i="1"/>
  <c r="BA1571" i="1"/>
  <c r="BA1572" i="1"/>
  <c r="BA1573" i="1"/>
  <c r="BA1574" i="1"/>
  <c r="BA1575" i="1"/>
  <c r="BA1576" i="1"/>
  <c r="BA1577" i="1"/>
  <c r="BA1578" i="1"/>
  <c r="BA1579" i="1"/>
  <c r="BA1580" i="1"/>
  <c r="BA1581" i="1"/>
  <c r="BA1582" i="1"/>
  <c r="BA1583" i="1"/>
  <c r="BA1584" i="1"/>
  <c r="BA1585" i="1"/>
  <c r="BA1586" i="1"/>
  <c r="BA1587" i="1"/>
  <c r="BA1588" i="1"/>
  <c r="BA1589" i="1"/>
  <c r="BA1590" i="1"/>
  <c r="BA1591" i="1"/>
  <c r="BA1592" i="1"/>
  <c r="BA1593" i="1"/>
  <c r="BA1594" i="1"/>
  <c r="BA1595" i="1"/>
  <c r="BA1596" i="1"/>
  <c r="BA1597" i="1"/>
  <c r="BA1598" i="1"/>
  <c r="BA1599" i="1"/>
  <c r="BA1600" i="1"/>
  <c r="BA1601" i="1"/>
  <c r="BA1602" i="1"/>
  <c r="BA1603" i="1"/>
  <c r="BA1604" i="1"/>
  <c r="BA1605" i="1"/>
  <c r="BA1606" i="1"/>
  <c r="BA1607" i="1"/>
  <c r="BA1608" i="1"/>
  <c r="BA1609" i="1"/>
  <c r="BA1610" i="1"/>
  <c r="BA1611" i="1"/>
  <c r="BA1612" i="1"/>
  <c r="BA1613" i="1"/>
  <c r="BA1614" i="1"/>
  <c r="BA1615" i="1"/>
  <c r="BA1616" i="1"/>
  <c r="BA1617" i="1"/>
  <c r="BA1618" i="1"/>
  <c r="BA1619" i="1"/>
  <c r="BA1620" i="1"/>
  <c r="BA1621" i="1"/>
  <c r="BA1622" i="1"/>
  <c r="BA1623" i="1"/>
  <c r="BA1624" i="1"/>
  <c r="BA1625" i="1"/>
  <c r="BA1626" i="1"/>
  <c r="BA1627" i="1"/>
  <c r="BA1628" i="1"/>
  <c r="BA1629" i="1"/>
  <c r="BA1630" i="1"/>
  <c r="BA1631" i="1"/>
  <c r="BA1632" i="1"/>
  <c r="BA1633" i="1"/>
  <c r="BA1634" i="1"/>
  <c r="BA1635" i="1"/>
  <c r="BA1636" i="1"/>
  <c r="BA1637" i="1"/>
  <c r="BA1638" i="1"/>
  <c r="BA1639" i="1"/>
  <c r="BA1640" i="1"/>
  <c r="BA1641" i="1"/>
  <c r="BA1642" i="1"/>
  <c r="BA1643" i="1"/>
  <c r="BA1644" i="1"/>
  <c r="BA1645" i="1"/>
  <c r="BA1646" i="1"/>
  <c r="BA1647" i="1"/>
  <c r="BA1648" i="1"/>
  <c r="BA1649" i="1"/>
  <c r="BA1650" i="1"/>
  <c r="BA1651" i="1"/>
  <c r="BA1652" i="1"/>
  <c r="BA1653" i="1"/>
  <c r="BA1654" i="1"/>
  <c r="BA1655" i="1"/>
  <c r="BA1656" i="1"/>
  <c r="BA1657" i="1"/>
  <c r="BA1658" i="1"/>
  <c r="BA1659" i="1"/>
  <c r="BA1660" i="1"/>
  <c r="BA1661" i="1"/>
  <c r="BA1662" i="1"/>
  <c r="BA1663" i="1"/>
  <c r="BA1664" i="1"/>
  <c r="BA1665" i="1"/>
  <c r="BA1666" i="1"/>
  <c r="BA1667" i="1"/>
  <c r="BA1668" i="1"/>
  <c r="BA1669" i="1"/>
  <c r="BA1670" i="1"/>
  <c r="BA1671" i="1"/>
  <c r="BA1672" i="1"/>
  <c r="BA1673" i="1"/>
  <c r="BA1674" i="1"/>
  <c r="BA1675" i="1"/>
  <c r="BA1676" i="1"/>
  <c r="BA1677" i="1"/>
  <c r="BA1678" i="1"/>
  <c r="BA1679" i="1"/>
  <c r="BA1680" i="1"/>
  <c r="BA1681" i="1"/>
  <c r="BA1682" i="1"/>
  <c r="BA1683" i="1"/>
  <c r="BA1684" i="1"/>
  <c r="BA1685" i="1"/>
  <c r="BA1686" i="1"/>
  <c r="BA1687" i="1"/>
  <c r="BA1688" i="1"/>
  <c r="BA1689" i="1"/>
  <c r="BA1690" i="1"/>
  <c r="BA1691" i="1"/>
  <c r="BA1692" i="1"/>
  <c r="BA1693" i="1"/>
  <c r="BA1694" i="1"/>
  <c r="BA1695" i="1"/>
  <c r="BA1696" i="1"/>
  <c r="BA1697" i="1"/>
  <c r="BA1698" i="1"/>
  <c r="BA1699" i="1"/>
  <c r="BA1700" i="1"/>
  <c r="BA1701" i="1"/>
  <c r="BA1702" i="1"/>
  <c r="BA1703" i="1"/>
  <c r="BA1704" i="1"/>
  <c r="BA1705" i="1"/>
  <c r="BA1706" i="1"/>
  <c r="BA1707" i="1"/>
  <c r="BA1708" i="1"/>
  <c r="BA1709" i="1"/>
  <c r="BA1710" i="1"/>
  <c r="BA1711" i="1"/>
  <c r="BA1712" i="1"/>
  <c r="BA1713" i="1"/>
  <c r="BA1714" i="1"/>
  <c r="BA1715" i="1"/>
  <c r="BA1716" i="1"/>
  <c r="BA1717" i="1"/>
  <c r="BA1718" i="1"/>
  <c r="BA1719" i="1"/>
  <c r="BA1720" i="1"/>
  <c r="BA1721" i="1"/>
  <c r="BA1722" i="1"/>
  <c r="BA1723" i="1"/>
  <c r="BA1724" i="1"/>
  <c r="BA1725" i="1"/>
  <c r="BA1726" i="1"/>
  <c r="BA1727" i="1"/>
  <c r="BA1728" i="1"/>
  <c r="BA1729" i="1"/>
  <c r="BA1730" i="1"/>
  <c r="BA1731" i="1"/>
  <c r="BA1732" i="1"/>
  <c r="BA1733" i="1"/>
  <c r="BA1734" i="1"/>
  <c r="BA1735" i="1"/>
  <c r="BA1736" i="1"/>
  <c r="BA1737" i="1"/>
  <c r="BA1738" i="1"/>
  <c r="BA1739" i="1"/>
  <c r="BA1740" i="1"/>
  <c r="BA1741" i="1"/>
  <c r="BA1742" i="1"/>
  <c r="BA1743" i="1"/>
  <c r="BA1744" i="1"/>
  <c r="BA1745" i="1"/>
  <c r="BA1746" i="1"/>
  <c r="BA1747" i="1"/>
  <c r="BA1748" i="1"/>
  <c r="BA1749" i="1"/>
  <c r="BA1750" i="1"/>
  <c r="BA1751" i="1"/>
  <c r="BA1752" i="1"/>
  <c r="BA1753" i="1"/>
  <c r="BA1754" i="1"/>
  <c r="BA1755" i="1"/>
  <c r="BA1756" i="1"/>
  <c r="BA1757" i="1"/>
  <c r="BA1758" i="1"/>
  <c r="BA1759" i="1"/>
  <c r="BA1760" i="1"/>
  <c r="BA1761" i="1"/>
  <c r="BA1762" i="1"/>
  <c r="BA1763" i="1"/>
  <c r="BA1764" i="1"/>
  <c r="BA1765" i="1"/>
  <c r="BA1766" i="1"/>
  <c r="BA1767" i="1"/>
  <c r="BA1768" i="1"/>
  <c r="BA1769" i="1"/>
  <c r="BA1770" i="1"/>
  <c r="BA1771" i="1"/>
  <c r="BA1772" i="1"/>
  <c r="BA1773" i="1"/>
  <c r="BA1774" i="1"/>
  <c r="BA1775" i="1"/>
  <c r="BA1776" i="1"/>
  <c r="BA1777" i="1"/>
  <c r="BA1778" i="1"/>
  <c r="BA1779" i="1"/>
  <c r="BA1780" i="1"/>
  <c r="BA1781" i="1"/>
  <c r="BA1782" i="1"/>
  <c r="BA1783" i="1"/>
  <c r="BA1784" i="1"/>
  <c r="BA1785" i="1"/>
  <c r="BA1786" i="1"/>
  <c r="BA1787" i="1"/>
  <c r="BA1788" i="1"/>
  <c r="BA1789" i="1"/>
  <c r="BA1790" i="1"/>
  <c r="BA1791" i="1"/>
  <c r="BA1792" i="1"/>
  <c r="BA1793" i="1"/>
  <c r="BA1794" i="1"/>
  <c r="BA1795" i="1"/>
  <c r="BA1796" i="1"/>
  <c r="BA1797" i="1"/>
  <c r="BA1798" i="1"/>
  <c r="BA1799" i="1"/>
  <c r="BA1800" i="1"/>
  <c r="BA1801" i="1"/>
  <c r="BA1802" i="1"/>
  <c r="BA1803" i="1"/>
  <c r="BA1804" i="1"/>
  <c r="BA1805" i="1"/>
  <c r="BA1806" i="1"/>
  <c r="BA1807" i="1"/>
  <c r="BA1808" i="1"/>
  <c r="BA1809" i="1"/>
  <c r="BA1810" i="1"/>
  <c r="BA1811" i="1"/>
  <c r="BA1812" i="1"/>
  <c r="BA1813" i="1"/>
  <c r="BA1814" i="1"/>
  <c r="BA1815" i="1"/>
  <c r="BA1816" i="1"/>
  <c r="BA1817" i="1"/>
  <c r="BA1818" i="1"/>
  <c r="BA1819" i="1"/>
  <c r="BA1820" i="1"/>
  <c r="BA1821" i="1"/>
  <c r="BA1822" i="1"/>
  <c r="BA1823" i="1"/>
  <c r="BA1824" i="1"/>
  <c r="BA1825" i="1"/>
  <c r="BA1826" i="1"/>
  <c r="BA1827" i="1"/>
  <c r="BA1828" i="1"/>
  <c r="BA1829" i="1"/>
  <c r="BA1830" i="1"/>
  <c r="BA1831" i="1"/>
  <c r="BA1832" i="1"/>
  <c r="BA1833" i="1"/>
  <c r="BA1834" i="1"/>
  <c r="BA1835" i="1"/>
  <c r="BA1836" i="1"/>
  <c r="BA1837" i="1"/>
  <c r="BA1838" i="1"/>
  <c r="BA1839" i="1"/>
  <c r="BA1840" i="1"/>
  <c r="BA1841" i="1"/>
  <c r="BA1842" i="1"/>
  <c r="BA1843" i="1"/>
  <c r="BA1844" i="1"/>
  <c r="BA1845" i="1"/>
  <c r="BA1846" i="1"/>
  <c r="BA1847" i="1"/>
  <c r="BA1848" i="1"/>
  <c r="BA1849" i="1"/>
  <c r="BA1850" i="1"/>
  <c r="BA1851" i="1"/>
  <c r="BA1852" i="1"/>
  <c r="BA1853" i="1"/>
  <c r="BA1854" i="1"/>
  <c r="BA1855" i="1"/>
  <c r="BA1856" i="1"/>
  <c r="BA1857" i="1"/>
  <c r="BA1858" i="1"/>
  <c r="BA1859" i="1"/>
  <c r="BA1860" i="1"/>
  <c r="BA1861" i="1"/>
  <c r="BA1862" i="1"/>
  <c r="BA1863" i="1"/>
  <c r="BA1864" i="1"/>
  <c r="BA1865" i="1"/>
  <c r="BA1866" i="1"/>
  <c r="BA1867" i="1"/>
  <c r="BA1868" i="1"/>
  <c r="BA1869" i="1"/>
  <c r="BA1870" i="1"/>
  <c r="BA1871" i="1"/>
  <c r="BA1872" i="1"/>
  <c r="BA1873" i="1"/>
  <c r="BA1874" i="1"/>
  <c r="BA1875" i="1"/>
  <c r="BA1876" i="1"/>
  <c r="BA1877" i="1"/>
  <c r="BA1878" i="1"/>
  <c r="BA1879" i="1"/>
  <c r="BA1880" i="1"/>
  <c r="BA1881" i="1"/>
  <c r="BA1882" i="1"/>
  <c r="BA1883" i="1"/>
  <c r="BA1884" i="1"/>
  <c r="BA1885" i="1"/>
  <c r="BA1886" i="1"/>
  <c r="BA1887" i="1"/>
  <c r="BA1888" i="1"/>
  <c r="BA1889" i="1"/>
  <c r="BA1890" i="1"/>
  <c r="BA1891" i="1"/>
  <c r="BA1892" i="1"/>
  <c r="BA1893" i="1"/>
  <c r="BA1894" i="1"/>
  <c r="BA1895" i="1"/>
  <c r="BA1896" i="1"/>
  <c r="BA1897" i="1"/>
  <c r="BA1898" i="1"/>
  <c r="BA1899" i="1"/>
  <c r="BA1900" i="1"/>
  <c r="BA1901" i="1"/>
  <c r="BA1902" i="1"/>
  <c r="BA1903" i="1"/>
  <c r="BA1904" i="1"/>
  <c r="BA1905" i="1"/>
  <c r="BA1906" i="1"/>
  <c r="BA1907" i="1"/>
  <c r="BA1908" i="1"/>
  <c r="BA1909" i="1"/>
  <c r="BA1910" i="1"/>
  <c r="BA1911" i="1"/>
  <c r="BA1912" i="1"/>
  <c r="BA1913" i="1"/>
  <c r="BA1914" i="1"/>
  <c r="BA1915" i="1"/>
  <c r="BA1916" i="1"/>
  <c r="BA1917" i="1"/>
  <c r="BA1918" i="1"/>
  <c r="BA1919" i="1"/>
  <c r="BA1920" i="1"/>
  <c r="BA1921" i="1"/>
  <c r="BA1922" i="1"/>
  <c r="BA1923" i="1"/>
  <c r="BA1924" i="1"/>
  <c r="BA1925" i="1"/>
  <c r="BA1926" i="1"/>
  <c r="BA1927" i="1"/>
  <c r="BA1928" i="1"/>
  <c r="BA1929" i="1"/>
  <c r="BA1930" i="1"/>
  <c r="BA1931" i="1"/>
  <c r="BA1932" i="1"/>
  <c r="BA1933" i="1"/>
  <c r="BA1934" i="1"/>
  <c r="BA1935" i="1"/>
  <c r="BA1936" i="1"/>
  <c r="BA1937" i="1"/>
  <c r="BA1938" i="1"/>
  <c r="BA1939" i="1"/>
  <c r="BA1940" i="1"/>
  <c r="BA1941" i="1"/>
  <c r="BA1942" i="1"/>
  <c r="BA1943" i="1"/>
  <c r="BA1944" i="1"/>
  <c r="BA1945" i="1"/>
  <c r="BA1946" i="1"/>
  <c r="BA1947" i="1"/>
  <c r="BA1948" i="1"/>
  <c r="BA1949" i="1"/>
  <c r="BA1950" i="1"/>
  <c r="BA1951" i="1"/>
  <c r="BA1952" i="1"/>
  <c r="BA1953" i="1"/>
  <c r="BA1954" i="1"/>
  <c r="BA1955" i="1"/>
  <c r="BA1956" i="1"/>
  <c r="BA1957" i="1"/>
  <c r="BA1958" i="1"/>
  <c r="BA1959" i="1"/>
  <c r="BA1960" i="1"/>
  <c r="BA1961" i="1"/>
  <c r="BA1962" i="1"/>
  <c r="BA1963" i="1"/>
  <c r="BA1964" i="1"/>
  <c r="BA1965" i="1"/>
  <c r="BA1966" i="1"/>
  <c r="BA1967" i="1"/>
  <c r="BA1968" i="1"/>
  <c r="BA1969" i="1"/>
  <c r="BA1970" i="1"/>
  <c r="BA1971" i="1"/>
  <c r="BA1972" i="1"/>
  <c r="BA1973" i="1"/>
  <c r="BA1974" i="1"/>
  <c r="BA1975" i="1"/>
  <c r="BA1976" i="1"/>
  <c r="BA1977" i="1"/>
  <c r="BA1978" i="1"/>
  <c r="BA1979" i="1"/>
  <c r="BA1980" i="1"/>
  <c r="BA1981" i="1"/>
  <c r="BA1982" i="1"/>
  <c r="BA1983" i="1"/>
  <c r="BA1984" i="1"/>
  <c r="BA1985" i="1"/>
  <c r="BA1986" i="1"/>
  <c r="BA1987" i="1"/>
  <c r="BA1988" i="1"/>
  <c r="BA1989" i="1"/>
  <c r="BA1990" i="1"/>
  <c r="BA1991" i="1"/>
  <c r="BA1992" i="1"/>
  <c r="BA1993" i="1"/>
  <c r="BA1994" i="1"/>
  <c r="BA1995" i="1"/>
  <c r="BA1996" i="1"/>
  <c r="BA1997" i="1"/>
  <c r="BA1998" i="1"/>
  <c r="BA1999" i="1"/>
  <c r="BA2000" i="1"/>
  <c r="BA2001" i="1"/>
  <c r="BA2002" i="1"/>
  <c r="BA2003" i="1"/>
  <c r="BA2004" i="1"/>
  <c r="BA2005" i="1"/>
  <c r="BA2006" i="1"/>
  <c r="BA2007" i="1"/>
  <c r="BA2008" i="1"/>
  <c r="BA2009" i="1"/>
  <c r="BA2010" i="1"/>
  <c r="BA2011" i="1"/>
  <c r="BA2012" i="1"/>
  <c r="BA2013" i="1"/>
  <c r="BA2015" i="1"/>
  <c r="BA2016" i="1"/>
  <c r="BA2017" i="1"/>
  <c r="BA2018" i="1"/>
  <c r="BA2019" i="1"/>
  <c r="BA2020" i="1"/>
  <c r="BA2021" i="1"/>
  <c r="BA2022" i="1"/>
  <c r="BA2023" i="1"/>
  <c r="BA2024" i="1"/>
  <c r="BA2025" i="1"/>
  <c r="BA2026" i="1"/>
  <c r="BA2027" i="1"/>
  <c r="BA2028" i="1"/>
  <c r="BA2029" i="1"/>
  <c r="BA2030" i="1"/>
  <c r="BA2031" i="1"/>
  <c r="BA2032" i="1"/>
  <c r="BA2033" i="1"/>
  <c r="BA2034" i="1"/>
  <c r="BA2035" i="1"/>
  <c r="BA2036" i="1"/>
  <c r="BA2037" i="1"/>
  <c r="BA2038" i="1"/>
  <c r="BA2039" i="1"/>
  <c r="BA2040" i="1"/>
  <c r="BA2041" i="1"/>
  <c r="BA2042" i="1"/>
  <c r="BA2043" i="1"/>
  <c r="BA2044" i="1"/>
  <c r="BA2045" i="1"/>
  <c r="BA2046" i="1"/>
  <c r="BA2047" i="1"/>
  <c r="BA2048" i="1"/>
  <c r="BA2049" i="1"/>
  <c r="BA2050" i="1"/>
  <c r="BA2051" i="1"/>
  <c r="BA2052" i="1"/>
  <c r="BA2053" i="1"/>
  <c r="BA2054" i="1"/>
  <c r="BA2055" i="1"/>
  <c r="BA2056" i="1"/>
  <c r="BA2057" i="1"/>
  <c r="BA2058" i="1"/>
  <c r="BA2059" i="1"/>
  <c r="BA2060" i="1"/>
  <c r="BA2061" i="1"/>
  <c r="BA2062" i="1"/>
  <c r="BA2063" i="1"/>
  <c r="BA2064" i="1"/>
  <c r="BA2065" i="1"/>
  <c r="BA2066" i="1"/>
  <c r="BA2067" i="1"/>
  <c r="BA2068" i="1"/>
  <c r="BA2069" i="1"/>
  <c r="BA2070" i="1"/>
  <c r="BA2071" i="1"/>
  <c r="BA2072" i="1"/>
  <c r="BA2073" i="1"/>
  <c r="BA2074" i="1"/>
  <c r="BA2075" i="1"/>
  <c r="BA2076" i="1"/>
  <c r="BA2077" i="1"/>
  <c r="BA2078" i="1"/>
  <c r="BA2079" i="1"/>
  <c r="BA2080" i="1"/>
  <c r="BA2081" i="1"/>
  <c r="BA2082" i="1"/>
  <c r="BA2083" i="1"/>
  <c r="BA2084" i="1"/>
  <c r="BA2085" i="1"/>
  <c r="BA2086" i="1"/>
  <c r="BA2087" i="1"/>
  <c r="BA2088" i="1"/>
  <c r="BA2089" i="1"/>
  <c r="BA2090" i="1"/>
  <c r="BA2091" i="1"/>
  <c r="BA2092" i="1"/>
  <c r="BA2093" i="1"/>
  <c r="BA2094" i="1"/>
  <c r="BA2095" i="1"/>
  <c r="BA2096" i="1"/>
  <c r="BA2097" i="1"/>
  <c r="BA2098" i="1"/>
  <c r="BA2099" i="1"/>
  <c r="BA2100" i="1"/>
  <c r="BA2101" i="1"/>
  <c r="BA2102" i="1"/>
  <c r="BA2103" i="1"/>
  <c r="BA2104" i="1"/>
  <c r="BA2105" i="1"/>
  <c r="BA2106" i="1"/>
  <c r="BA2107" i="1"/>
  <c r="BA2108" i="1"/>
  <c r="BA2109" i="1"/>
  <c r="BA2110" i="1"/>
  <c r="BA2111" i="1"/>
  <c r="BA2112" i="1"/>
  <c r="BA2113" i="1"/>
  <c r="BA2114" i="1"/>
  <c r="BA2115" i="1"/>
  <c r="BA2116" i="1"/>
  <c r="BA2117" i="1"/>
  <c r="BA2118" i="1"/>
  <c r="BA2119" i="1"/>
  <c r="BA2120" i="1"/>
  <c r="BA2121" i="1"/>
  <c r="BA2122" i="1"/>
  <c r="BA2123" i="1"/>
  <c r="BA2124" i="1"/>
  <c r="BA2125" i="1"/>
  <c r="BA2126" i="1"/>
  <c r="BA2127" i="1"/>
  <c r="BA2128" i="1"/>
  <c r="BA2129" i="1"/>
  <c r="BA2130" i="1"/>
  <c r="BA2131" i="1"/>
  <c r="BA2132" i="1"/>
  <c r="BA2133" i="1"/>
  <c r="BA2134" i="1"/>
  <c r="BA2135" i="1"/>
  <c r="BA2136" i="1"/>
  <c r="BA2137" i="1"/>
  <c r="BA2138" i="1"/>
  <c r="BA2139" i="1"/>
  <c r="BA2140" i="1"/>
  <c r="BA2141" i="1"/>
  <c r="BA2142" i="1"/>
  <c r="BA2143" i="1"/>
  <c r="BA2144" i="1"/>
  <c r="BA2145" i="1"/>
  <c r="BA2146" i="1"/>
  <c r="BA2147" i="1"/>
  <c r="BA2148" i="1"/>
  <c r="BA2149" i="1"/>
  <c r="BA2150" i="1"/>
  <c r="BA2151" i="1"/>
  <c r="BA2152" i="1"/>
  <c r="BA2153" i="1"/>
  <c r="BA2154" i="1"/>
  <c r="BA2155" i="1"/>
  <c r="BA2156" i="1"/>
  <c r="BA2157" i="1"/>
  <c r="BA2158" i="1"/>
  <c r="BA2159" i="1"/>
  <c r="BA2160" i="1"/>
  <c r="BA2161" i="1"/>
  <c r="BA2162" i="1"/>
  <c r="BA2163" i="1"/>
  <c r="BA2164" i="1"/>
  <c r="BA2165" i="1"/>
  <c r="BA2166" i="1"/>
  <c r="BA2167" i="1"/>
  <c r="BA2168" i="1"/>
  <c r="BA2169" i="1"/>
  <c r="BA2170" i="1"/>
  <c r="BA2171" i="1"/>
  <c r="BA2172" i="1"/>
  <c r="BA2173" i="1"/>
  <c r="BA2174" i="1"/>
  <c r="BA2175" i="1"/>
  <c r="BA2176" i="1"/>
  <c r="BA2177" i="1"/>
  <c r="BA2178" i="1"/>
  <c r="BA2179" i="1"/>
  <c r="BA2180" i="1"/>
  <c r="BA2181" i="1"/>
  <c r="BA2182" i="1"/>
  <c r="BA2183" i="1"/>
  <c r="BA2184" i="1"/>
  <c r="BA2185" i="1"/>
  <c r="BA2186" i="1"/>
  <c r="BA2187" i="1"/>
  <c r="BA2188" i="1"/>
  <c r="BA2189" i="1"/>
  <c r="BA2190" i="1"/>
  <c r="BA2191" i="1"/>
  <c r="BA2192" i="1"/>
  <c r="BA2193" i="1"/>
  <c r="BA2194" i="1"/>
  <c r="BA2195" i="1"/>
  <c r="BA2196" i="1"/>
  <c r="BA2197" i="1"/>
  <c r="BA2198" i="1"/>
  <c r="BA2199" i="1"/>
  <c r="BA2200" i="1"/>
  <c r="BA2201" i="1"/>
  <c r="BA2202" i="1"/>
  <c r="BA2203" i="1"/>
  <c r="BA2204" i="1"/>
  <c r="BA2205" i="1"/>
  <c r="BA2206" i="1"/>
  <c r="BA2207" i="1"/>
  <c r="BA2208" i="1"/>
  <c r="BA2209" i="1"/>
  <c r="BA2210" i="1"/>
  <c r="BA2211" i="1"/>
  <c r="BA2212" i="1"/>
  <c r="BA2213" i="1"/>
  <c r="BA2214" i="1"/>
  <c r="BA2215" i="1"/>
  <c r="BA2216" i="1"/>
  <c r="BA2217" i="1"/>
  <c r="BA2218" i="1"/>
  <c r="BA2219" i="1"/>
  <c r="BA2220" i="1"/>
  <c r="BA2221" i="1"/>
  <c r="BA2222" i="1"/>
  <c r="BA2223" i="1"/>
  <c r="BA2224" i="1"/>
  <c r="BA2225" i="1"/>
  <c r="BA2226" i="1"/>
  <c r="BA2227" i="1"/>
  <c r="BA2228" i="1"/>
  <c r="BA2229" i="1"/>
  <c r="BA2230" i="1"/>
  <c r="BA2231" i="1"/>
  <c r="BA2232" i="1"/>
  <c r="BA2233" i="1"/>
  <c r="BA2234" i="1"/>
  <c r="BA2235" i="1"/>
  <c r="BA2236" i="1"/>
  <c r="BA2237" i="1"/>
  <c r="BA2238" i="1"/>
  <c r="BA2239" i="1"/>
  <c r="BA2240" i="1"/>
  <c r="BA2241" i="1"/>
  <c r="BA2242" i="1"/>
  <c r="BA2243" i="1"/>
  <c r="BA2244" i="1"/>
  <c r="BA2245" i="1"/>
  <c r="BA2246" i="1"/>
  <c r="BA2247" i="1"/>
  <c r="BA2248" i="1"/>
  <c r="BA2249" i="1"/>
  <c r="BA2250" i="1"/>
  <c r="BA2251" i="1"/>
  <c r="BA2252" i="1"/>
  <c r="BA2253" i="1"/>
  <c r="BA2254" i="1"/>
  <c r="BA2255" i="1"/>
  <c r="BA2256" i="1"/>
  <c r="BA2257" i="1"/>
  <c r="BA2258" i="1"/>
  <c r="BA2259" i="1"/>
  <c r="BA2260" i="1"/>
  <c r="BA2261" i="1"/>
  <c r="BA2262" i="1"/>
  <c r="BA2263" i="1"/>
  <c r="BA2264" i="1"/>
  <c r="BA2265" i="1"/>
  <c r="BA2266" i="1"/>
  <c r="BA2267" i="1"/>
  <c r="BA2268" i="1"/>
  <c r="BA2269" i="1"/>
  <c r="BA2270" i="1"/>
  <c r="BA2271" i="1"/>
  <c r="BA2272" i="1"/>
  <c r="BA2273" i="1"/>
  <c r="BA2274" i="1"/>
  <c r="BA2275" i="1"/>
  <c r="BA2276" i="1"/>
  <c r="BA2277" i="1"/>
  <c r="BA2278" i="1"/>
  <c r="BA2279" i="1"/>
  <c r="BA2280" i="1"/>
  <c r="BA2281" i="1"/>
  <c r="BA2282" i="1"/>
  <c r="BA2283" i="1"/>
  <c r="BA2284" i="1"/>
  <c r="BA2285" i="1"/>
  <c r="BA2286" i="1"/>
  <c r="BA2287" i="1"/>
  <c r="BA2288" i="1"/>
  <c r="BA2289" i="1"/>
  <c r="BA2290" i="1"/>
  <c r="BA2291" i="1"/>
  <c r="BA2292" i="1"/>
  <c r="BA2293" i="1"/>
  <c r="BA2294" i="1"/>
  <c r="BA2295" i="1"/>
  <c r="BA2296" i="1"/>
  <c r="BA2297" i="1"/>
  <c r="BA2298" i="1"/>
  <c r="BA2299" i="1"/>
  <c r="BA2300" i="1"/>
  <c r="BA2301" i="1"/>
  <c r="BA2302" i="1"/>
  <c r="BA2303" i="1"/>
  <c r="BA2304" i="1"/>
  <c r="BA2305" i="1"/>
  <c r="BA2306" i="1"/>
  <c r="BA2307" i="1"/>
  <c r="BA2308" i="1"/>
  <c r="BA2309" i="1"/>
  <c r="BA2310" i="1"/>
  <c r="BA2311" i="1"/>
  <c r="BA2312" i="1"/>
  <c r="BA2313" i="1"/>
  <c r="BA2314" i="1"/>
  <c r="BA2315" i="1"/>
  <c r="BA2316" i="1"/>
  <c r="BA2317" i="1"/>
  <c r="BA2318" i="1"/>
  <c r="BA2319" i="1"/>
  <c r="BA2320" i="1"/>
  <c r="BA2321" i="1"/>
  <c r="BA2322" i="1"/>
  <c r="BA2323" i="1"/>
  <c r="BA2324" i="1"/>
  <c r="BA2325" i="1"/>
  <c r="BA2326" i="1"/>
  <c r="BA2327" i="1"/>
  <c r="BA2328" i="1"/>
  <c r="BA2329" i="1"/>
  <c r="BA2330" i="1"/>
  <c r="BA2331" i="1"/>
  <c r="BA2332" i="1"/>
  <c r="BA2333" i="1"/>
  <c r="BA2334" i="1"/>
  <c r="BA2335" i="1"/>
  <c r="BA2336" i="1"/>
  <c r="BA2337" i="1"/>
  <c r="BA2338" i="1"/>
  <c r="BA2339" i="1"/>
  <c r="BA2340" i="1"/>
  <c r="BA2341" i="1"/>
  <c r="BA2342" i="1"/>
  <c r="BA2343" i="1"/>
  <c r="BA2344" i="1"/>
  <c r="BA2345" i="1"/>
  <c r="BA2346" i="1"/>
  <c r="BA2347" i="1"/>
  <c r="BA2348" i="1"/>
  <c r="BA2349" i="1"/>
  <c r="BA2350" i="1"/>
  <c r="BA2351" i="1"/>
  <c r="BA2352" i="1"/>
  <c r="BA2353" i="1"/>
  <c r="BA2354" i="1"/>
  <c r="BA2355" i="1"/>
  <c r="BA2356" i="1"/>
  <c r="BA2357" i="1"/>
  <c r="BA2358" i="1"/>
  <c r="BA2359" i="1"/>
  <c r="BA2360" i="1"/>
  <c r="BA2361" i="1"/>
  <c r="BA2362" i="1"/>
  <c r="BA2363" i="1"/>
  <c r="BA2364" i="1"/>
  <c r="BA2365" i="1"/>
  <c r="BA2366" i="1"/>
  <c r="BA2367" i="1"/>
  <c r="BA2368" i="1"/>
  <c r="BA2369" i="1"/>
  <c r="BA2370" i="1"/>
  <c r="BA2371" i="1"/>
  <c r="BA2372" i="1"/>
  <c r="BA2373" i="1"/>
  <c r="BA2374" i="1"/>
  <c r="BA2375" i="1"/>
  <c r="BA2376" i="1"/>
  <c r="BA2377" i="1"/>
  <c r="BA2378" i="1"/>
  <c r="BA2379" i="1"/>
  <c r="BA2380" i="1"/>
  <c r="BA2381" i="1"/>
  <c r="BA2382" i="1"/>
  <c r="BA2383" i="1"/>
  <c r="BA2384" i="1"/>
  <c r="BA2385" i="1"/>
  <c r="BA2386" i="1"/>
  <c r="BA2387" i="1"/>
  <c r="BA2388" i="1"/>
  <c r="BA2389" i="1"/>
  <c r="BA2390" i="1"/>
  <c r="BA2391" i="1"/>
  <c r="BA2392" i="1"/>
  <c r="BA2393" i="1"/>
  <c r="BA2394" i="1"/>
  <c r="BA2395" i="1"/>
  <c r="BA2396" i="1"/>
  <c r="BA2397" i="1"/>
  <c r="BA2398" i="1"/>
  <c r="BA2399" i="1"/>
  <c r="BA2400" i="1"/>
  <c r="BA2401" i="1"/>
  <c r="BA2402" i="1"/>
  <c r="BA2403" i="1"/>
  <c r="BA2404" i="1"/>
  <c r="BA2405" i="1"/>
  <c r="BA2406" i="1"/>
  <c r="BA2407" i="1"/>
  <c r="BA2408" i="1"/>
  <c r="BA2409" i="1"/>
  <c r="BA2410" i="1"/>
  <c r="BA2411" i="1"/>
  <c r="BA2412" i="1"/>
  <c r="BA2413" i="1"/>
  <c r="BA2414" i="1"/>
  <c r="BA2415" i="1"/>
  <c r="BA2416" i="1"/>
  <c r="BA2417" i="1"/>
  <c r="BA2418" i="1"/>
  <c r="BA2419" i="1"/>
  <c r="BA2420" i="1"/>
  <c r="BA2421" i="1"/>
  <c r="BA2422" i="1"/>
  <c r="BA2423" i="1"/>
  <c r="BA2424" i="1"/>
  <c r="BA2425" i="1"/>
  <c r="BA2426" i="1"/>
  <c r="BA2427" i="1"/>
  <c r="BA2428" i="1"/>
  <c r="BA2429" i="1"/>
  <c r="BA2430" i="1"/>
  <c r="BA2431" i="1"/>
  <c r="BA2432" i="1"/>
  <c r="BA2433" i="1"/>
  <c r="BA2434" i="1"/>
  <c r="BA2435" i="1"/>
  <c r="BA2436" i="1"/>
  <c r="BA2437" i="1"/>
  <c r="BA2438" i="1"/>
  <c r="BA2439" i="1"/>
  <c r="BA2440" i="1"/>
  <c r="BA2441" i="1"/>
  <c r="BA2442" i="1"/>
  <c r="BA2443" i="1"/>
  <c r="BA2444" i="1"/>
  <c r="BA2445" i="1"/>
  <c r="BA2446" i="1"/>
  <c r="BA2447" i="1"/>
  <c r="BA2448" i="1"/>
  <c r="BA2449" i="1"/>
  <c r="BA2450" i="1"/>
  <c r="BA2451" i="1"/>
  <c r="BA2452" i="1"/>
  <c r="BA2453" i="1"/>
  <c r="BA2454" i="1"/>
  <c r="BA2455" i="1"/>
  <c r="BA2456" i="1"/>
  <c r="BA2457" i="1"/>
  <c r="BA2458" i="1"/>
  <c r="BA2459" i="1"/>
  <c r="BA2460" i="1"/>
  <c r="BA2461" i="1"/>
  <c r="BA2462" i="1"/>
  <c r="BA2463" i="1"/>
  <c r="BA2464" i="1"/>
  <c r="BA2465" i="1"/>
  <c r="BA2466" i="1"/>
  <c r="BA2467" i="1"/>
  <c r="BA2468" i="1"/>
  <c r="BA2469" i="1"/>
  <c r="BA2470" i="1"/>
  <c r="BA2471" i="1"/>
  <c r="BA2472" i="1"/>
  <c r="BA2473" i="1"/>
  <c r="BA2474" i="1"/>
  <c r="BA2475" i="1"/>
  <c r="BA2476" i="1"/>
  <c r="BA2477" i="1"/>
  <c r="BA2478" i="1"/>
  <c r="BA2479" i="1"/>
  <c r="BA2480" i="1"/>
  <c r="BA2481" i="1"/>
  <c r="BA2482" i="1"/>
  <c r="BA2483" i="1"/>
  <c r="BA2484" i="1"/>
  <c r="BA2485" i="1"/>
  <c r="BA2486" i="1"/>
  <c r="BA2487" i="1"/>
  <c r="BA2488" i="1"/>
  <c r="BA2489" i="1"/>
  <c r="BA2490" i="1"/>
  <c r="BA2491" i="1"/>
  <c r="BA2492" i="1"/>
  <c r="BA2493" i="1"/>
  <c r="BA2494" i="1"/>
  <c r="BA2495" i="1"/>
  <c r="BA2496" i="1"/>
  <c r="BA2497" i="1"/>
  <c r="BA2498" i="1"/>
  <c r="BA2499" i="1"/>
  <c r="BA2500" i="1"/>
  <c r="BA2501" i="1"/>
  <c r="BA2502" i="1"/>
  <c r="BA2503" i="1"/>
  <c r="BA2504" i="1"/>
  <c r="BA2505" i="1"/>
  <c r="BA2506" i="1"/>
  <c r="BA2507" i="1"/>
  <c r="BA2508" i="1"/>
  <c r="BA2509" i="1"/>
  <c r="BA2510" i="1"/>
  <c r="BA2511" i="1"/>
  <c r="BA2512" i="1"/>
  <c r="BA2513" i="1"/>
  <c r="BA2514" i="1"/>
  <c r="BA2515" i="1"/>
  <c r="BA2516" i="1"/>
  <c r="BA2517" i="1"/>
  <c r="BA2518" i="1"/>
  <c r="BA2519" i="1"/>
  <c r="BA2520" i="1"/>
  <c r="BA2521" i="1"/>
  <c r="BA2522" i="1"/>
  <c r="BA2523" i="1"/>
  <c r="BA2524" i="1"/>
  <c r="BA2525" i="1"/>
  <c r="BA2526" i="1"/>
  <c r="BA2527" i="1"/>
  <c r="BA2528" i="1"/>
  <c r="BA2529" i="1"/>
  <c r="BA2530" i="1"/>
  <c r="BA2531" i="1"/>
  <c r="BA2532" i="1"/>
  <c r="BA2533" i="1"/>
  <c r="BA2534" i="1"/>
  <c r="BA2535" i="1"/>
  <c r="BA2536" i="1"/>
  <c r="BA2537" i="1"/>
  <c r="BA2538" i="1"/>
  <c r="BA2539" i="1"/>
  <c r="BA2540" i="1"/>
  <c r="BA2541" i="1"/>
  <c r="BA2542" i="1"/>
  <c r="BA2543" i="1"/>
  <c r="BA2544" i="1"/>
  <c r="BA2545" i="1"/>
  <c r="BA2546" i="1"/>
  <c r="BA2547" i="1"/>
  <c r="BA2548" i="1"/>
  <c r="BA2549" i="1"/>
  <c r="BA2550" i="1"/>
  <c r="BA2551" i="1"/>
  <c r="BA2552" i="1"/>
  <c r="BA2553" i="1"/>
  <c r="BA2554" i="1"/>
  <c r="BA2555" i="1"/>
  <c r="BA2556" i="1"/>
  <c r="BA2557" i="1"/>
  <c r="BA2558" i="1"/>
  <c r="BA2559" i="1"/>
  <c r="BA2560" i="1"/>
  <c r="BA2561" i="1"/>
  <c r="BA2562" i="1"/>
  <c r="BA2563" i="1"/>
  <c r="BA2564" i="1"/>
  <c r="BA2565" i="1"/>
  <c r="BA2566" i="1"/>
  <c r="BA2567" i="1"/>
  <c r="BA2568" i="1"/>
  <c r="BA2569" i="1"/>
  <c r="BA2570" i="1"/>
  <c r="BA2571" i="1"/>
  <c r="BA2572" i="1"/>
  <c r="BA2573" i="1"/>
  <c r="BA2574" i="1"/>
  <c r="BA2575" i="1"/>
  <c r="BA2576" i="1"/>
  <c r="BA2577" i="1"/>
  <c r="BA2578" i="1"/>
  <c r="BA2579" i="1"/>
  <c r="BA2580" i="1"/>
  <c r="BA2581" i="1"/>
  <c r="BA2582" i="1"/>
  <c r="BA2583" i="1"/>
  <c r="BA2584" i="1"/>
  <c r="BA2585" i="1"/>
  <c r="BA2586" i="1"/>
  <c r="BA2587" i="1"/>
  <c r="BA2588" i="1"/>
  <c r="BA2589" i="1"/>
  <c r="BA2590" i="1"/>
  <c r="BA2591" i="1"/>
  <c r="BA2592" i="1"/>
  <c r="BA2593" i="1"/>
  <c r="BA2594" i="1"/>
  <c r="BA2595" i="1"/>
  <c r="BA2596" i="1"/>
  <c r="BA2597" i="1"/>
  <c r="BA2598" i="1"/>
  <c r="BA2599" i="1"/>
  <c r="BA2600" i="1"/>
  <c r="BA2601" i="1"/>
  <c r="BA2602" i="1"/>
  <c r="BA2603" i="1"/>
  <c r="BA2604" i="1"/>
  <c r="BA2605" i="1"/>
  <c r="BA2606" i="1"/>
  <c r="BA2607" i="1"/>
  <c r="BA2608" i="1"/>
  <c r="BA2609" i="1"/>
  <c r="BA2610" i="1"/>
  <c r="BA2611" i="1"/>
  <c r="BA2612" i="1"/>
  <c r="BA2613" i="1"/>
  <c r="BA2614" i="1"/>
  <c r="BA2615" i="1"/>
  <c r="BA2616" i="1"/>
  <c r="BA2617" i="1"/>
  <c r="BA2618" i="1"/>
  <c r="BA2619" i="1"/>
  <c r="BA2620" i="1"/>
  <c r="BA2621" i="1"/>
  <c r="BA2622" i="1"/>
  <c r="BA2623" i="1"/>
  <c r="BA2624" i="1"/>
  <c r="BA2625" i="1"/>
  <c r="BA2626" i="1"/>
  <c r="BA2627" i="1"/>
  <c r="BA2628" i="1"/>
  <c r="BA2629" i="1"/>
  <c r="BA2630" i="1"/>
  <c r="BA2631" i="1"/>
  <c r="BA2632" i="1"/>
  <c r="BA2633" i="1"/>
  <c r="BA2634" i="1"/>
  <c r="BA2635" i="1"/>
  <c r="BA2636" i="1"/>
  <c r="BA2637" i="1"/>
  <c r="BA2638" i="1"/>
  <c r="BA2639" i="1"/>
  <c r="BA2640" i="1"/>
  <c r="BA2641" i="1"/>
  <c r="BA2642" i="1"/>
  <c r="BA2643" i="1"/>
  <c r="BA2644" i="1"/>
  <c r="BA2645" i="1"/>
  <c r="BA2646" i="1"/>
  <c r="BA2647" i="1"/>
  <c r="BA2648" i="1"/>
  <c r="BA2649" i="1"/>
  <c r="BA2650" i="1"/>
  <c r="BA2651" i="1"/>
  <c r="BA2652" i="1"/>
  <c r="BA2653" i="1"/>
  <c r="BA2654" i="1"/>
  <c r="BA2655" i="1"/>
  <c r="BA2656" i="1"/>
  <c r="BA2657" i="1"/>
  <c r="BA2658" i="1"/>
  <c r="BA2659" i="1"/>
  <c r="BA2660" i="1"/>
  <c r="BA2661" i="1"/>
  <c r="BA2662" i="1"/>
  <c r="BA2663" i="1"/>
  <c r="BA2664" i="1"/>
  <c r="BA2665" i="1"/>
  <c r="BA2666" i="1"/>
  <c r="BA2667" i="1"/>
  <c r="BA2668" i="1"/>
  <c r="BA2669" i="1"/>
  <c r="BA2670" i="1"/>
  <c r="BA2671" i="1"/>
  <c r="BA2672" i="1"/>
  <c r="BA2673" i="1"/>
  <c r="BA2674" i="1"/>
  <c r="BA2675" i="1"/>
  <c r="BA2676" i="1"/>
  <c r="BA2677" i="1"/>
  <c r="BA2678" i="1"/>
  <c r="BA2679" i="1"/>
  <c r="BA2680" i="1"/>
  <c r="BA2681" i="1"/>
  <c r="BA2682" i="1"/>
  <c r="BA2683" i="1"/>
  <c r="BA2684" i="1"/>
  <c r="BA2685" i="1"/>
  <c r="BA2686" i="1"/>
  <c r="BA2687" i="1"/>
  <c r="BA2688" i="1"/>
  <c r="BA2689" i="1"/>
  <c r="BA2690" i="1"/>
  <c r="BA2691" i="1"/>
  <c r="BA2692" i="1"/>
  <c r="BA2693" i="1"/>
  <c r="BA2694" i="1"/>
  <c r="BA2695" i="1"/>
  <c r="BA2696" i="1"/>
  <c r="BA2697" i="1"/>
  <c r="BA2698" i="1"/>
  <c r="BA2699" i="1"/>
  <c r="BA2700" i="1"/>
  <c r="BA2701" i="1"/>
  <c r="BA2702" i="1"/>
  <c r="BA2703" i="1"/>
  <c r="BA2704" i="1"/>
  <c r="BA2705" i="1"/>
  <c r="BA2706" i="1"/>
  <c r="BA2707" i="1"/>
  <c r="BA2708" i="1"/>
  <c r="BA2709" i="1"/>
  <c r="BA2710" i="1"/>
  <c r="BA2711" i="1"/>
  <c r="BA2712" i="1"/>
  <c r="BA2713" i="1"/>
  <c r="BA2714" i="1"/>
  <c r="BA2715" i="1"/>
  <c r="BA2716" i="1"/>
  <c r="BA2717" i="1"/>
  <c r="BA2718" i="1"/>
  <c r="BA2719" i="1"/>
  <c r="BA2720" i="1"/>
  <c r="BA2721" i="1"/>
  <c r="BA2722" i="1"/>
  <c r="BA2723" i="1"/>
  <c r="BA2724" i="1"/>
  <c r="BA2725" i="1"/>
  <c r="BA2726" i="1"/>
  <c r="BA2727" i="1"/>
  <c r="BA2728" i="1"/>
  <c r="BA2729" i="1"/>
  <c r="BA2730" i="1"/>
  <c r="BA2731" i="1"/>
  <c r="BA2732" i="1"/>
  <c r="BA2733" i="1"/>
  <c r="BA2734" i="1"/>
  <c r="BA2735" i="1"/>
  <c r="BA2736" i="1"/>
  <c r="BA2737" i="1"/>
  <c r="BA2738" i="1"/>
  <c r="BA2739" i="1"/>
  <c r="BA2740" i="1"/>
  <c r="BA2741" i="1"/>
  <c r="BA2742" i="1"/>
  <c r="BA2743" i="1"/>
  <c r="BA2744" i="1"/>
  <c r="BA2745" i="1"/>
  <c r="BA2746" i="1"/>
  <c r="BA2747" i="1"/>
  <c r="BA2748" i="1"/>
  <c r="BA2749" i="1"/>
  <c r="BA2750" i="1"/>
  <c r="BA2751" i="1"/>
  <c r="BA2752" i="1"/>
  <c r="BA2753" i="1"/>
  <c r="BA2754" i="1"/>
  <c r="BA2755" i="1"/>
  <c r="BA2756" i="1"/>
  <c r="BA2757" i="1"/>
  <c r="BA2758" i="1"/>
  <c r="BA2759" i="1"/>
  <c r="BA2760" i="1"/>
  <c r="BA2761" i="1"/>
  <c r="BA2762" i="1"/>
  <c r="BA2763" i="1"/>
  <c r="BA2764" i="1"/>
  <c r="BA2765" i="1"/>
  <c r="BA2766" i="1"/>
  <c r="BA2767" i="1"/>
  <c r="BA2768" i="1"/>
  <c r="BA2769" i="1"/>
  <c r="BA2770" i="1"/>
  <c r="BA2771" i="1"/>
  <c r="BA2772" i="1"/>
  <c r="BA2773" i="1"/>
  <c r="BA2774" i="1"/>
  <c r="BA2775" i="1"/>
  <c r="BA2776" i="1"/>
  <c r="BA2777" i="1"/>
  <c r="BA2778" i="1"/>
  <c r="BA2779" i="1"/>
  <c r="BA2780" i="1"/>
  <c r="BA2781" i="1"/>
  <c r="BA2782" i="1"/>
  <c r="BA2783" i="1"/>
  <c r="BA2784" i="1"/>
  <c r="BA2785" i="1"/>
  <c r="BA2786" i="1"/>
  <c r="BA2787" i="1"/>
  <c r="BA2788" i="1"/>
  <c r="BA2789" i="1"/>
  <c r="BA2790" i="1"/>
  <c r="BA2791" i="1"/>
  <c r="BA2792" i="1"/>
  <c r="BA2793" i="1"/>
  <c r="BA2794" i="1"/>
  <c r="BA2795" i="1"/>
  <c r="BA2796" i="1"/>
  <c r="BA2797" i="1"/>
  <c r="BA2798" i="1"/>
  <c r="BA2799" i="1"/>
  <c r="BA2800" i="1"/>
  <c r="BA2801" i="1"/>
  <c r="BA2802" i="1"/>
  <c r="BA2803" i="1"/>
  <c r="BA2804" i="1"/>
  <c r="BA2805" i="1"/>
  <c r="BA2806" i="1"/>
  <c r="BA2807" i="1"/>
  <c r="BA2808" i="1"/>
  <c r="BA2809" i="1"/>
  <c r="BA2810" i="1"/>
  <c r="BA2811" i="1"/>
  <c r="BA2812" i="1"/>
  <c r="BA2813" i="1"/>
  <c r="BA2814" i="1"/>
  <c r="BA2815" i="1"/>
  <c r="BA2816" i="1"/>
  <c r="BA2817" i="1"/>
  <c r="BA2818" i="1"/>
  <c r="BA2819" i="1"/>
  <c r="BA2820" i="1"/>
  <c r="BA2821" i="1"/>
  <c r="BA2822" i="1"/>
  <c r="BA2823" i="1"/>
  <c r="BA2824" i="1"/>
  <c r="BA2825" i="1"/>
  <c r="BA2826" i="1"/>
  <c r="BA2827" i="1"/>
  <c r="BA2828" i="1"/>
  <c r="BA2829" i="1"/>
  <c r="BA2830" i="1"/>
  <c r="BA2831" i="1"/>
  <c r="BA2832" i="1"/>
  <c r="BA2833" i="1"/>
  <c r="BA2834" i="1"/>
  <c r="BA2835" i="1"/>
  <c r="BA2836" i="1"/>
  <c r="BA2837" i="1"/>
  <c r="BA2838" i="1"/>
  <c r="BA2839" i="1"/>
  <c r="BA2840" i="1"/>
  <c r="BA2841" i="1"/>
  <c r="BA2842" i="1"/>
  <c r="BA2843" i="1"/>
  <c r="BA2844" i="1"/>
  <c r="BA2845" i="1"/>
  <c r="BA2846" i="1"/>
  <c r="BA2847" i="1"/>
  <c r="BA2848" i="1"/>
  <c r="BA2849" i="1"/>
  <c r="BA2850" i="1"/>
  <c r="BA2851" i="1"/>
  <c r="BA2852" i="1"/>
  <c r="BA2853" i="1"/>
  <c r="BA2854" i="1"/>
  <c r="BA2855" i="1"/>
  <c r="BA2856" i="1"/>
  <c r="BA2857" i="1"/>
  <c r="BA2858" i="1"/>
  <c r="BA2859" i="1"/>
  <c r="BA2860" i="1"/>
  <c r="BA2861" i="1"/>
  <c r="BA2862" i="1"/>
  <c r="BA2863" i="1"/>
  <c r="BA2864" i="1"/>
  <c r="BA2865" i="1"/>
  <c r="BA2866" i="1"/>
  <c r="BA2867" i="1"/>
  <c r="BA2868" i="1"/>
  <c r="BA2869" i="1"/>
  <c r="BA2870" i="1"/>
  <c r="BA2871" i="1"/>
  <c r="BA2872" i="1"/>
  <c r="BA2873" i="1"/>
  <c r="BA2874" i="1"/>
  <c r="BA2875" i="1"/>
  <c r="BA2876" i="1"/>
  <c r="BA2877" i="1"/>
  <c r="BA2878" i="1"/>
  <c r="BA2879" i="1"/>
  <c r="BA2880" i="1"/>
  <c r="BA2881" i="1"/>
  <c r="BA2882" i="1"/>
  <c r="BA2883" i="1"/>
  <c r="BA2884" i="1"/>
  <c r="BA2885" i="1"/>
  <c r="BA2886" i="1"/>
  <c r="BA2887" i="1"/>
  <c r="BA2888" i="1"/>
  <c r="BA2889" i="1"/>
  <c r="BA2890" i="1"/>
  <c r="BA2891" i="1"/>
  <c r="BA2892" i="1"/>
  <c r="BA2893" i="1"/>
  <c r="BA2894" i="1"/>
  <c r="BA2895" i="1"/>
  <c r="BA2896" i="1"/>
  <c r="BA2897" i="1"/>
  <c r="BA2898" i="1"/>
  <c r="BA2899" i="1"/>
  <c r="BA2900" i="1"/>
  <c r="BA2901" i="1"/>
  <c r="BA2902" i="1"/>
  <c r="BA2903" i="1"/>
  <c r="BA2904" i="1"/>
  <c r="BA2905" i="1"/>
  <c r="BA2906" i="1"/>
  <c r="BA2907" i="1"/>
  <c r="BA2908" i="1"/>
  <c r="BA2909" i="1"/>
  <c r="BA2910" i="1"/>
  <c r="BA2911" i="1"/>
  <c r="BA2912" i="1"/>
  <c r="BA2913" i="1"/>
  <c r="BA2914" i="1"/>
  <c r="BA2916" i="1"/>
  <c r="BA2917" i="1"/>
  <c r="BA2918" i="1"/>
  <c r="BA2919" i="1"/>
  <c r="BA2920" i="1"/>
  <c r="BA2921" i="1"/>
  <c r="BA2922" i="1"/>
  <c r="BA2923" i="1"/>
  <c r="BA2924" i="1"/>
  <c r="BA2925" i="1"/>
  <c r="BA2926" i="1"/>
  <c r="BA2927" i="1"/>
  <c r="BA2928" i="1"/>
  <c r="BA2929" i="1"/>
  <c r="BA2930" i="1"/>
  <c r="BA2931" i="1"/>
  <c r="BA2932" i="1"/>
  <c r="BA2933" i="1"/>
  <c r="BA2934" i="1"/>
  <c r="BA2935" i="1"/>
  <c r="BA2936" i="1"/>
  <c r="BA2937" i="1"/>
  <c r="BA2938" i="1"/>
  <c r="BA2939" i="1"/>
  <c r="BA2940" i="1"/>
  <c r="BA2941" i="1"/>
  <c r="BA2942" i="1"/>
  <c r="BA2943" i="1"/>
  <c r="BA2944" i="1"/>
  <c r="BA2945" i="1"/>
  <c r="BA2946" i="1"/>
  <c r="BA2947" i="1"/>
  <c r="BA2948" i="1"/>
  <c r="BA2949" i="1"/>
  <c r="BA2950" i="1"/>
  <c r="BA2951" i="1"/>
  <c r="BA2952" i="1"/>
  <c r="BA2953" i="1"/>
  <c r="BA2954" i="1"/>
  <c r="BA2955" i="1"/>
  <c r="BA2956" i="1"/>
  <c r="BA2957" i="1"/>
  <c r="BA2958" i="1"/>
  <c r="BA2959" i="1"/>
  <c r="BA2960" i="1"/>
  <c r="BA2961" i="1"/>
  <c r="BA2962" i="1"/>
  <c r="BA2963" i="1"/>
  <c r="BA2964" i="1"/>
  <c r="BA2965" i="1"/>
  <c r="BA2966" i="1"/>
  <c r="BA2967" i="1"/>
  <c r="BA2968" i="1"/>
  <c r="BA2969" i="1"/>
  <c r="BA2970" i="1"/>
  <c r="BA2971" i="1"/>
  <c r="BA2972" i="1"/>
  <c r="BA2973" i="1"/>
  <c r="BA2974" i="1"/>
  <c r="BA2975" i="1"/>
  <c r="BA2976" i="1"/>
  <c r="BA2977" i="1"/>
  <c r="BA2978" i="1"/>
  <c r="BA2979" i="1"/>
  <c r="BA2980" i="1"/>
  <c r="BA2981" i="1"/>
  <c r="BA2982" i="1"/>
  <c r="BA2983" i="1"/>
  <c r="BA2984" i="1"/>
  <c r="BA2985" i="1"/>
  <c r="BA2986" i="1"/>
  <c r="BA2987" i="1"/>
  <c r="BA2988" i="1"/>
  <c r="BA2989" i="1"/>
  <c r="BA2990" i="1"/>
  <c r="BA2991" i="1"/>
  <c r="BA2992" i="1"/>
  <c r="BA2993" i="1"/>
  <c r="BA2994" i="1"/>
  <c r="BA2995" i="1"/>
  <c r="BA2996" i="1"/>
  <c r="BA2997" i="1"/>
  <c r="BA2998" i="1"/>
  <c r="BA2999" i="1"/>
  <c r="BA3000" i="1"/>
  <c r="BA3001" i="1"/>
  <c r="BA3002" i="1"/>
  <c r="BA3003" i="1"/>
  <c r="BA3004" i="1"/>
  <c r="BA3005" i="1"/>
  <c r="BA3006" i="1"/>
  <c r="BA3007" i="1"/>
  <c r="BA3008" i="1"/>
  <c r="BA3009" i="1"/>
  <c r="BA3010" i="1"/>
  <c r="BA3011" i="1"/>
  <c r="BA3012" i="1"/>
  <c r="BA3013" i="1"/>
  <c r="BA3014" i="1"/>
  <c r="BA3015" i="1"/>
  <c r="BA3016" i="1"/>
  <c r="BA3017" i="1"/>
  <c r="BA3018" i="1"/>
  <c r="BA3019" i="1"/>
  <c r="BA3020" i="1"/>
  <c r="BA3021" i="1"/>
  <c r="BA3022" i="1"/>
  <c r="BA3023" i="1"/>
  <c r="BA3024" i="1"/>
  <c r="BA3025" i="1"/>
  <c r="BA3026" i="1"/>
  <c r="BA3027" i="1"/>
  <c r="BA3028" i="1"/>
  <c r="BA3029" i="1"/>
  <c r="BA3030" i="1"/>
  <c r="BA3031" i="1"/>
  <c r="AZ3031" i="1"/>
  <c r="AG3031" i="1"/>
  <c r="AI3031" i="1"/>
  <c r="V3031" i="1"/>
  <c r="F3031" i="1"/>
  <c r="AH3031" i="1" s="1"/>
  <c r="AJ3031" i="1" s="1"/>
  <c r="F3010" i="1"/>
  <c r="F3030" i="1"/>
  <c r="AH3030" i="1" s="1"/>
  <c r="AJ3030" i="1" s="1"/>
  <c r="V3030" i="1"/>
  <c r="AG3030" i="1"/>
  <c r="AI3030" i="1"/>
  <c r="AQ3030" i="1"/>
  <c r="AZ3030" i="1"/>
  <c r="F3029" i="1"/>
  <c r="AH3029" i="1" s="1"/>
  <c r="AJ3029" i="1" s="1"/>
  <c r="AG3029" i="1"/>
  <c r="AI3029" i="1"/>
  <c r="AZ3029" i="1"/>
  <c r="AZ3028" i="1"/>
  <c r="AI3028" i="1"/>
  <c r="AG3028" i="1"/>
  <c r="V3028" i="1"/>
  <c r="F3028" i="1"/>
  <c r="AH3028" i="1" s="1"/>
  <c r="AJ3028" i="1" s="1"/>
  <c r="AZ3027" i="1"/>
  <c r="AQ3027" i="1"/>
  <c r="AI3027" i="1"/>
  <c r="AG3027" i="1"/>
  <c r="V3027" i="1"/>
  <c r="F3027" i="1"/>
  <c r="AH3027" i="1" s="1"/>
  <c r="AJ3027" i="1" s="1"/>
  <c r="F3026" i="1"/>
  <c r="AH3026" i="1" s="1"/>
  <c r="AJ3026" i="1" s="1"/>
  <c r="V3026" i="1"/>
  <c r="AG3026" i="1"/>
  <c r="AI3026" i="1"/>
  <c r="AQ3026" i="1"/>
  <c r="AZ3026" i="1"/>
  <c r="AZ3025" i="1"/>
  <c r="AQ3025" i="1"/>
  <c r="AI3025" i="1"/>
  <c r="AG3025" i="1"/>
  <c r="V3025" i="1"/>
  <c r="F3025" i="1"/>
  <c r="AH3025" i="1" s="1"/>
  <c r="AJ3025" i="1" s="1"/>
  <c r="BB3032" i="1" l="1"/>
  <c r="BB3033" i="1"/>
  <c r="BB3034" i="1"/>
  <c r="BB3030" i="1"/>
  <c r="BB3031" i="1"/>
  <c r="BB3028" i="1"/>
  <c r="BB3027" i="1"/>
  <c r="BB3029" i="1"/>
  <c r="BB3026" i="1"/>
  <c r="BB3025" i="1"/>
  <c r="F3024" i="1" l="1"/>
  <c r="AH3024" i="1" s="1"/>
  <c r="AJ3024" i="1" s="1"/>
  <c r="V3024" i="1"/>
  <c r="AG3024" i="1"/>
  <c r="AI3024" i="1"/>
  <c r="AQ3024" i="1"/>
  <c r="AZ3024" i="1"/>
  <c r="F2996" i="1"/>
  <c r="F3023" i="1"/>
  <c r="AH3023" i="1" s="1"/>
  <c r="AJ3023" i="1" s="1"/>
  <c r="V3023" i="1"/>
  <c r="AG3023" i="1"/>
  <c r="AI3023" i="1"/>
  <c r="AQ3023" i="1"/>
  <c r="AZ3023" i="1"/>
  <c r="AZ3022" i="1"/>
  <c r="AI3022" i="1"/>
  <c r="AG3022" i="1"/>
  <c r="V3022" i="1"/>
  <c r="F3022" i="1"/>
  <c r="AH3022" i="1" s="1"/>
  <c r="AJ3022" i="1" s="1"/>
  <c r="F3021" i="1"/>
  <c r="AH3021" i="1" s="1"/>
  <c r="AJ3021" i="1" s="1"/>
  <c r="V3021" i="1"/>
  <c r="AI3021" i="1"/>
  <c r="AZ3021" i="1"/>
  <c r="F3020" i="1"/>
  <c r="AH3020" i="1" s="1"/>
  <c r="AJ3020" i="1" s="1"/>
  <c r="V3020" i="1"/>
  <c r="AG3020" i="1"/>
  <c r="AI3020" i="1"/>
  <c r="AQ3020" i="1"/>
  <c r="AZ3020" i="1"/>
  <c r="F3019" i="1"/>
  <c r="AH3019" i="1" s="1"/>
  <c r="AJ3019" i="1" s="1"/>
  <c r="V3019" i="1"/>
  <c r="AG3019" i="1"/>
  <c r="AI3019" i="1"/>
  <c r="AQ3019" i="1"/>
  <c r="AZ3019" i="1"/>
  <c r="AZ3018" i="1"/>
  <c r="AQ3018" i="1"/>
  <c r="AI3018" i="1"/>
  <c r="AG3018" i="1"/>
  <c r="V3018" i="1"/>
  <c r="F3018" i="1"/>
  <c r="AH3018" i="1" s="1"/>
  <c r="AJ3018" i="1" s="1"/>
  <c r="F3017" i="1"/>
  <c r="AH3017" i="1" s="1"/>
  <c r="AJ3017" i="1" s="1"/>
  <c r="V3017" i="1"/>
  <c r="AG3017" i="1"/>
  <c r="AI3017" i="1"/>
  <c r="AZ3017" i="1"/>
  <c r="F3016" i="1"/>
  <c r="AH3016" i="1" s="1"/>
  <c r="AJ3016" i="1" s="1"/>
  <c r="V3016" i="1"/>
  <c r="AG3016" i="1"/>
  <c r="AI3016" i="1"/>
  <c r="AQ3016" i="1"/>
  <c r="AZ3016" i="1"/>
  <c r="AZ3015" i="1"/>
  <c r="AQ3015" i="1"/>
  <c r="AI3015" i="1"/>
  <c r="AG3015" i="1"/>
  <c r="V3015" i="1"/>
  <c r="F3015" i="1"/>
  <c r="AH3015" i="1" s="1"/>
  <c r="AJ3015" i="1" s="1"/>
  <c r="AZ3014" i="1"/>
  <c r="AI3014" i="1"/>
  <c r="AG3014" i="1"/>
  <c r="V3014" i="1"/>
  <c r="F3014" i="1"/>
  <c r="AH3014" i="1" s="1"/>
  <c r="AJ3014" i="1" s="1"/>
  <c r="AZ3013" i="1"/>
  <c r="AI3013" i="1"/>
  <c r="AG3013" i="1"/>
  <c r="V3013" i="1"/>
  <c r="F3013" i="1"/>
  <c r="AH3013" i="1" s="1"/>
  <c r="AJ3013" i="1" s="1"/>
  <c r="AZ3012" i="1"/>
  <c r="AI3012" i="1"/>
  <c r="AG3012" i="1"/>
  <c r="V3012" i="1"/>
  <c r="F3012" i="1"/>
  <c r="AH3012" i="1" s="1"/>
  <c r="AJ3012" i="1" s="1"/>
  <c r="AZ3011" i="1"/>
  <c r="AQ3011" i="1"/>
  <c r="AI3011" i="1"/>
  <c r="AG3011" i="1"/>
  <c r="V3011" i="1"/>
  <c r="F3011" i="1"/>
  <c r="AH3011" i="1" s="1"/>
  <c r="AJ3011" i="1" s="1"/>
  <c r="AH3010" i="1"/>
  <c r="AJ3010" i="1" s="1"/>
  <c r="V3010" i="1"/>
  <c r="AG3010" i="1"/>
  <c r="AI3010" i="1"/>
  <c r="AZ3010" i="1"/>
  <c r="F3009" i="1"/>
  <c r="AH3009" i="1" s="1"/>
  <c r="AJ3009" i="1" s="1"/>
  <c r="V3009" i="1"/>
  <c r="AG3009" i="1"/>
  <c r="AI3009" i="1"/>
  <c r="AZ3009" i="1"/>
  <c r="BB3023" i="1" l="1"/>
  <c r="BB3020" i="1"/>
  <c r="BB3024" i="1"/>
  <c r="BB3021" i="1"/>
  <c r="BB3022" i="1"/>
  <c r="BB3019" i="1"/>
  <c r="BB3017" i="1"/>
  <c r="BB3018" i="1"/>
  <c r="BB3016" i="1"/>
  <c r="BB3014" i="1"/>
  <c r="BB3015" i="1"/>
  <c r="BB3010" i="1"/>
  <c r="BB3013" i="1"/>
  <c r="BB3012" i="1"/>
  <c r="BB3011" i="1"/>
  <c r="BB3009" i="1"/>
  <c r="AZ3008" i="1" l="1"/>
  <c r="AQ3008" i="1"/>
  <c r="AI3008" i="1"/>
  <c r="AG3008" i="1"/>
  <c r="V3008" i="1"/>
  <c r="F3008" i="1"/>
  <c r="AH3008" i="1" s="1"/>
  <c r="AJ3008" i="1" s="1"/>
  <c r="AZ3007" i="1"/>
  <c r="AI3007" i="1"/>
  <c r="AG3007" i="1"/>
  <c r="V3007" i="1"/>
  <c r="F3007" i="1"/>
  <c r="AH3007" i="1" s="1"/>
  <c r="AJ3007" i="1" s="1"/>
  <c r="AZ3006" i="1"/>
  <c r="AI3006" i="1"/>
  <c r="AG3006" i="1"/>
  <c r="V3006" i="1"/>
  <c r="F3006" i="1"/>
  <c r="AH3006" i="1" s="1"/>
  <c r="AJ3006" i="1" s="1"/>
  <c r="AZ3005" i="1"/>
  <c r="AI3005" i="1"/>
  <c r="AG3005" i="1"/>
  <c r="V3005" i="1"/>
  <c r="F3005" i="1"/>
  <c r="AH3005" i="1" s="1"/>
  <c r="AJ3005" i="1" s="1"/>
  <c r="AZ3004" i="1"/>
  <c r="AI3004" i="1"/>
  <c r="AG3004" i="1"/>
  <c r="V3004" i="1"/>
  <c r="F3004" i="1"/>
  <c r="AH3004" i="1" s="1"/>
  <c r="AJ3004" i="1" s="1"/>
  <c r="F3003" i="1"/>
  <c r="AH3003" i="1" s="1"/>
  <c r="AJ3003" i="1" s="1"/>
  <c r="V3003" i="1"/>
  <c r="AG3003" i="1"/>
  <c r="AI3003" i="1"/>
  <c r="AZ3003" i="1"/>
  <c r="BB3006" i="1" l="1"/>
  <c r="BB3007" i="1"/>
  <c r="BB3005" i="1"/>
  <c r="BB3008" i="1"/>
  <c r="BB3003" i="1"/>
  <c r="BB3004" i="1"/>
  <c r="AZ3001" i="1" l="1"/>
  <c r="AG3001" i="1"/>
  <c r="AI3001" i="1"/>
  <c r="V3001" i="1"/>
  <c r="F3001" i="1"/>
  <c r="AH3001" i="1" s="1"/>
  <c r="AJ3001" i="1" s="1"/>
  <c r="AZ3002" i="1"/>
  <c r="AQ3002" i="1"/>
  <c r="AI3002" i="1"/>
  <c r="AG3002" i="1"/>
  <c r="V3002" i="1"/>
  <c r="F3002" i="1"/>
  <c r="AH3002" i="1" s="1"/>
  <c r="AJ3002" i="1" s="1"/>
  <c r="BB3002" i="1" l="1"/>
  <c r="BB3001" i="1"/>
  <c r="AZ3000" i="1"/>
  <c r="AG3000" i="1"/>
  <c r="AI3000" i="1"/>
  <c r="V3000" i="1"/>
  <c r="F3000" i="1"/>
  <c r="AH3000" i="1" s="1"/>
  <c r="AJ3000" i="1" s="1"/>
  <c r="AZ2999" i="1"/>
  <c r="AG2999" i="1"/>
  <c r="AI2999" i="1"/>
  <c r="V2999" i="1"/>
  <c r="F2999" i="1"/>
  <c r="AH2999" i="1" s="1"/>
  <c r="AJ2999" i="1" s="1"/>
  <c r="BB3000" i="1" l="1"/>
  <c r="BB2999" i="1"/>
  <c r="AZ2997" i="1" l="1"/>
  <c r="AI2997" i="1"/>
  <c r="AG2997" i="1"/>
  <c r="V2997" i="1"/>
  <c r="F2997" i="1"/>
  <c r="AH2997" i="1" s="1"/>
  <c r="AJ2997" i="1" s="1"/>
  <c r="F2998" i="1"/>
  <c r="AH2998" i="1" s="1"/>
  <c r="AJ2998" i="1" s="1"/>
  <c r="V2998" i="1"/>
  <c r="AG2998" i="1"/>
  <c r="AI2998" i="1"/>
  <c r="AZ2998" i="1"/>
  <c r="AZ2996" i="1"/>
  <c r="AI2996" i="1"/>
  <c r="AG2996" i="1"/>
  <c r="V2996" i="1"/>
  <c r="AH2996" i="1"/>
  <c r="AJ2996" i="1" s="1"/>
  <c r="F2995" i="1"/>
  <c r="AH2995" i="1" s="1"/>
  <c r="AJ2995" i="1" s="1"/>
  <c r="V2995" i="1"/>
  <c r="AG2995" i="1"/>
  <c r="AI2995" i="1"/>
  <c r="AZ2995" i="1"/>
  <c r="F2994" i="1"/>
  <c r="AH2994" i="1" s="1"/>
  <c r="AJ2994" i="1" s="1"/>
  <c r="V2994" i="1"/>
  <c r="AG2994" i="1"/>
  <c r="AI2994" i="1"/>
  <c r="AZ2994" i="1"/>
  <c r="F2993" i="1"/>
  <c r="AH2993" i="1" s="1"/>
  <c r="AJ2993" i="1" s="1"/>
  <c r="V2993" i="1"/>
  <c r="AG2993" i="1"/>
  <c r="AI2993" i="1"/>
  <c r="AZ2993" i="1"/>
  <c r="AZ2992" i="1"/>
  <c r="AQ2992" i="1"/>
  <c r="AI2992" i="1"/>
  <c r="AG2992" i="1"/>
  <c r="V2992" i="1"/>
  <c r="F2992" i="1"/>
  <c r="AH2992" i="1" s="1"/>
  <c r="AJ2992" i="1" s="1"/>
  <c r="AZ2991" i="1"/>
  <c r="AI2991" i="1"/>
  <c r="AG2991" i="1"/>
  <c r="V2991" i="1"/>
  <c r="F2991" i="1"/>
  <c r="AH2991" i="1" s="1"/>
  <c r="AJ2991" i="1" s="1"/>
  <c r="AZ2990" i="1"/>
  <c r="AI2990" i="1"/>
  <c r="AG2990" i="1"/>
  <c r="V2990" i="1"/>
  <c r="F2990" i="1"/>
  <c r="AH2990" i="1" s="1"/>
  <c r="AJ2990" i="1" s="1"/>
  <c r="F2989" i="1"/>
  <c r="AH2989" i="1" s="1"/>
  <c r="AJ2989" i="1" s="1"/>
  <c r="V2989" i="1"/>
  <c r="AG2989" i="1"/>
  <c r="AI2989" i="1"/>
  <c r="AQ2989" i="1"/>
  <c r="AZ2989" i="1"/>
  <c r="F2988" i="1"/>
  <c r="AH2988" i="1" s="1"/>
  <c r="AJ2988" i="1" s="1"/>
  <c r="V2988" i="1"/>
  <c r="AG2988" i="1"/>
  <c r="AI2988" i="1"/>
  <c r="AZ2988" i="1"/>
  <c r="F2987" i="1"/>
  <c r="AH2987" i="1" s="1"/>
  <c r="AJ2987" i="1" s="1"/>
  <c r="V2987" i="1"/>
  <c r="AG2987" i="1"/>
  <c r="AI2987" i="1"/>
  <c r="AZ2987" i="1"/>
  <c r="F2986" i="1"/>
  <c r="AH2986" i="1" s="1"/>
  <c r="AJ2986" i="1" s="1"/>
  <c r="V2986" i="1"/>
  <c r="AG2986" i="1"/>
  <c r="AI2986" i="1"/>
  <c r="AZ2986" i="1"/>
  <c r="F2985" i="1"/>
  <c r="AH2985" i="1" s="1"/>
  <c r="AJ2985" i="1" s="1"/>
  <c r="V2985" i="1"/>
  <c r="AG2985" i="1"/>
  <c r="AI2985" i="1"/>
  <c r="AZ2985" i="1"/>
  <c r="F2984" i="1"/>
  <c r="AH2984" i="1" s="1"/>
  <c r="AJ2984" i="1" s="1"/>
  <c r="V2984" i="1"/>
  <c r="AG2984" i="1"/>
  <c r="AI2984" i="1"/>
  <c r="AZ2984" i="1"/>
  <c r="F2983" i="1"/>
  <c r="AH2983" i="1" s="1"/>
  <c r="AJ2983" i="1" s="1"/>
  <c r="V2983" i="1"/>
  <c r="AG2983" i="1"/>
  <c r="AI2983" i="1"/>
  <c r="AZ2983" i="1"/>
  <c r="AZ2982" i="1"/>
  <c r="AI2982" i="1"/>
  <c r="AG2982" i="1"/>
  <c r="V2982" i="1"/>
  <c r="F2982" i="1"/>
  <c r="AH2982" i="1" s="1"/>
  <c r="AJ2982" i="1" s="1"/>
  <c r="AZ2981" i="1"/>
  <c r="AI2981" i="1"/>
  <c r="AG2981" i="1"/>
  <c r="V2981" i="1"/>
  <c r="F2981" i="1"/>
  <c r="AH2981" i="1" s="1"/>
  <c r="AJ2981" i="1" s="1"/>
  <c r="F2980" i="1"/>
  <c r="AH2980" i="1" s="1"/>
  <c r="AJ2980" i="1" s="1"/>
  <c r="V2980" i="1"/>
  <c r="AG2980" i="1"/>
  <c r="AI2980" i="1"/>
  <c r="F2979" i="1"/>
  <c r="AH2979" i="1" s="1"/>
  <c r="AJ2979" i="1" s="1"/>
  <c r="V2979" i="1"/>
  <c r="AG2979" i="1"/>
  <c r="AI2979" i="1"/>
  <c r="AZ2979" i="1"/>
  <c r="AZ2978" i="1"/>
  <c r="AQ2978" i="1"/>
  <c r="AI2978" i="1"/>
  <c r="AG2978" i="1"/>
  <c r="V2978" i="1"/>
  <c r="F2978" i="1"/>
  <c r="AH2978" i="1" s="1"/>
  <c r="AJ2978" i="1" s="1"/>
  <c r="F2977" i="1"/>
  <c r="AH2977" i="1" s="1"/>
  <c r="AJ2977" i="1" s="1"/>
  <c r="V2977" i="1"/>
  <c r="AG2977" i="1"/>
  <c r="AI2977" i="1"/>
  <c r="AZ2977" i="1"/>
  <c r="F2976" i="1"/>
  <c r="AH2976" i="1" s="1"/>
  <c r="AJ2976" i="1" s="1"/>
  <c r="V2976" i="1"/>
  <c r="AG2976" i="1"/>
  <c r="AI2976" i="1"/>
  <c r="AZ2976" i="1"/>
  <c r="AZ2975" i="1"/>
  <c r="AI2975" i="1"/>
  <c r="AG2975" i="1"/>
  <c r="V2975" i="1"/>
  <c r="F2975" i="1"/>
  <c r="AH2975" i="1" s="1"/>
  <c r="AJ2975" i="1" s="1"/>
  <c r="AZ2974" i="1"/>
  <c r="AI2974" i="1"/>
  <c r="AG2974" i="1"/>
  <c r="V2974" i="1"/>
  <c r="F2974" i="1"/>
  <c r="AH2974" i="1" s="1"/>
  <c r="AJ2974" i="1" s="1"/>
  <c r="AZ2973" i="1"/>
  <c r="AI2973" i="1"/>
  <c r="AG2973" i="1"/>
  <c r="V2973" i="1"/>
  <c r="F2973" i="1"/>
  <c r="AH2973" i="1" s="1"/>
  <c r="AJ2973" i="1" s="1"/>
  <c r="AZ2972" i="1"/>
  <c r="AQ2972" i="1"/>
  <c r="AI2972" i="1"/>
  <c r="AG2972" i="1"/>
  <c r="V2972" i="1"/>
  <c r="F2972" i="1"/>
  <c r="AH2972" i="1" s="1"/>
  <c r="AJ2972" i="1" s="1"/>
  <c r="AZ2971" i="1"/>
  <c r="AQ2971" i="1"/>
  <c r="AI2971" i="1"/>
  <c r="AG2971" i="1"/>
  <c r="V2971" i="1"/>
  <c r="F2971" i="1"/>
  <c r="AH2971" i="1" s="1"/>
  <c r="AJ2971" i="1" s="1"/>
  <c r="AZ2970" i="1"/>
  <c r="AI2970" i="1"/>
  <c r="AG2970" i="1"/>
  <c r="V2970" i="1"/>
  <c r="F2970" i="1"/>
  <c r="AH2970" i="1" s="1"/>
  <c r="AJ2970" i="1" s="1"/>
  <c r="F2969" i="1"/>
  <c r="AH2969" i="1" s="1"/>
  <c r="AJ2969" i="1" s="1"/>
  <c r="V2969" i="1"/>
  <c r="AG2969" i="1"/>
  <c r="AI2969" i="1"/>
  <c r="AZ2969" i="1"/>
  <c r="AZ2968" i="1"/>
  <c r="AI2968" i="1"/>
  <c r="AG2968" i="1"/>
  <c r="V2968" i="1"/>
  <c r="F2968" i="1"/>
  <c r="AH2968" i="1" s="1"/>
  <c r="AJ2968" i="1" s="1"/>
  <c r="F2964" i="1"/>
  <c r="AH2964" i="1" s="1"/>
  <c r="AJ2964" i="1" s="1"/>
  <c r="F2967" i="1"/>
  <c r="AH2967" i="1" s="1"/>
  <c r="AJ2967" i="1" s="1"/>
  <c r="V2967" i="1"/>
  <c r="AG2967" i="1"/>
  <c r="AI2967" i="1"/>
  <c r="AZ2967" i="1"/>
  <c r="F2966" i="1"/>
  <c r="AH2966" i="1" s="1"/>
  <c r="AJ2966" i="1" s="1"/>
  <c r="V2966" i="1"/>
  <c r="AG2966" i="1"/>
  <c r="AI2966" i="1"/>
  <c r="AQ2966" i="1"/>
  <c r="AZ2966" i="1"/>
  <c r="F2965" i="1"/>
  <c r="AZ2965" i="1"/>
  <c r="V2965" i="1"/>
  <c r="V2964" i="1"/>
  <c r="AG2964" i="1"/>
  <c r="AI2964" i="1"/>
  <c r="AZ2964" i="1"/>
  <c r="BB2998" i="1" l="1"/>
  <c r="BB2997" i="1"/>
  <c r="BB2992" i="1"/>
  <c r="BB2996" i="1"/>
  <c r="BB2995" i="1"/>
  <c r="BB2990" i="1"/>
  <c r="BB2994" i="1"/>
  <c r="BB2993" i="1"/>
  <c r="BB2991" i="1"/>
  <c r="BB2988" i="1"/>
  <c r="BB2989" i="1"/>
  <c r="BB2986" i="1"/>
  <c r="BB2982" i="1"/>
  <c r="BB2987" i="1"/>
  <c r="BB2984" i="1"/>
  <c r="BB2985" i="1"/>
  <c r="BB2983" i="1"/>
  <c r="BB2968" i="1"/>
  <c r="BB2981" i="1"/>
  <c r="BB2979" i="1"/>
  <c r="BB2980" i="1"/>
  <c r="BB2973" i="1"/>
  <c r="BB2976" i="1"/>
  <c r="BB2974" i="1"/>
  <c r="BB2977" i="1"/>
  <c r="BB2965" i="1"/>
  <c r="BB2972" i="1"/>
  <c r="BB2978" i="1"/>
  <c r="BB2975" i="1"/>
  <c r="BB2971" i="1"/>
  <c r="BB2966" i="1"/>
  <c r="BB2969" i="1"/>
  <c r="BB2970" i="1"/>
  <c r="BB2967" i="1"/>
  <c r="BB2964" i="1"/>
  <c r="F2963" i="1"/>
  <c r="AH2963" i="1" s="1"/>
  <c r="AJ2963" i="1" s="1"/>
  <c r="V2963" i="1"/>
  <c r="AG2963" i="1"/>
  <c r="AI2963" i="1"/>
  <c r="AZ2963" i="1"/>
  <c r="AQ2962" i="1"/>
  <c r="AZ2962" i="1"/>
  <c r="AI2962" i="1"/>
  <c r="AG2962" i="1"/>
  <c r="V2962" i="1"/>
  <c r="F2962" i="1"/>
  <c r="AH2962" i="1" s="1"/>
  <c r="AJ2962" i="1" s="1"/>
  <c r="AZ2961" i="1"/>
  <c r="AI2961" i="1"/>
  <c r="AG2961" i="1"/>
  <c r="V2961" i="1"/>
  <c r="F2961" i="1"/>
  <c r="AH2961" i="1" s="1"/>
  <c r="AJ2961" i="1" s="1"/>
  <c r="AZ2960" i="1"/>
  <c r="AQ2960" i="1"/>
  <c r="AI2960" i="1"/>
  <c r="AG2960" i="1"/>
  <c r="V2960" i="1"/>
  <c r="F2960" i="1"/>
  <c r="AH2960" i="1" s="1"/>
  <c r="AJ2960" i="1" s="1"/>
  <c r="AZ2959" i="1"/>
  <c r="AI2959" i="1"/>
  <c r="AG2959" i="1"/>
  <c r="V2959" i="1"/>
  <c r="F2959" i="1"/>
  <c r="AH2959" i="1" s="1"/>
  <c r="AJ2959" i="1" s="1"/>
  <c r="AZ2958" i="1"/>
  <c r="AI2958" i="1"/>
  <c r="AG2958" i="1"/>
  <c r="V2958" i="1"/>
  <c r="F2958" i="1"/>
  <c r="AH2958" i="1" s="1"/>
  <c r="AJ2958" i="1" s="1"/>
  <c r="AZ2957" i="1"/>
  <c r="AI2957" i="1"/>
  <c r="AG2957" i="1"/>
  <c r="V2957" i="1"/>
  <c r="F2957" i="1"/>
  <c r="AH2957" i="1" s="1"/>
  <c r="AJ2957" i="1" s="1"/>
  <c r="F2956" i="1"/>
  <c r="AH2956" i="1" s="1"/>
  <c r="AJ2956" i="1" s="1"/>
  <c r="V2956" i="1"/>
  <c r="AG2956" i="1"/>
  <c r="AI2956" i="1"/>
  <c r="AZ2956" i="1"/>
  <c r="AZ2955" i="1"/>
  <c r="AI2955" i="1"/>
  <c r="AG2955" i="1"/>
  <c r="V2955" i="1"/>
  <c r="F2955" i="1"/>
  <c r="AH2955" i="1" s="1"/>
  <c r="AJ2955" i="1" s="1"/>
  <c r="AZ2954" i="1"/>
  <c r="AQ2954" i="1"/>
  <c r="AI2954" i="1"/>
  <c r="AG2954" i="1"/>
  <c r="V2954" i="1"/>
  <c r="F2954" i="1"/>
  <c r="AH2954" i="1" s="1"/>
  <c r="AJ2954" i="1" s="1"/>
  <c r="AZ2953" i="1"/>
  <c r="AI2953" i="1"/>
  <c r="AG2953" i="1"/>
  <c r="V2953" i="1"/>
  <c r="F2953" i="1"/>
  <c r="AH2953" i="1" s="1"/>
  <c r="AJ2953" i="1" s="1"/>
  <c r="F2952" i="1"/>
  <c r="AH2952" i="1" s="1"/>
  <c r="AJ2952" i="1" s="1"/>
  <c r="V2952" i="1"/>
  <c r="AG2952" i="1"/>
  <c r="AI2952" i="1"/>
  <c r="AZ2952" i="1"/>
  <c r="AZ2951" i="1"/>
  <c r="AI2951" i="1"/>
  <c r="AG2951" i="1"/>
  <c r="V2951" i="1"/>
  <c r="F2951" i="1"/>
  <c r="AH2951" i="1" s="1"/>
  <c r="AJ2951" i="1" s="1"/>
  <c r="BB2962" i="1" l="1"/>
  <c r="BB2963" i="1"/>
  <c r="BB2955" i="1"/>
  <c r="BB2951" i="1"/>
  <c r="BB2961" i="1"/>
  <c r="BB2960" i="1"/>
  <c r="BB2956" i="1"/>
  <c r="BB2953" i="1"/>
  <c r="BB2958" i="1"/>
  <c r="BB2957" i="1"/>
  <c r="BB2954" i="1"/>
  <c r="BB2959" i="1"/>
  <c r="BB2952" i="1"/>
  <c r="AZ2950" i="1"/>
  <c r="AI2950" i="1"/>
  <c r="AG2950" i="1"/>
  <c r="V2950" i="1"/>
  <c r="F2950" i="1"/>
  <c r="AH2950" i="1" s="1"/>
  <c r="AJ2950" i="1" s="1"/>
  <c r="F2949" i="1"/>
  <c r="AH2949" i="1" s="1"/>
  <c r="AJ2949" i="1" s="1"/>
  <c r="V2949" i="1"/>
  <c r="AG2949" i="1"/>
  <c r="AI2949" i="1"/>
  <c r="AZ2949" i="1"/>
  <c r="F2948" i="1"/>
  <c r="AH2948" i="1" s="1"/>
  <c r="AJ2948" i="1" s="1"/>
  <c r="V2948" i="1"/>
  <c r="AG2948" i="1"/>
  <c r="AI2948" i="1"/>
  <c r="AZ2948" i="1"/>
  <c r="AZ2947" i="1"/>
  <c r="AI2947" i="1"/>
  <c r="AG2947" i="1"/>
  <c r="V2947" i="1"/>
  <c r="F2947" i="1"/>
  <c r="AH2947" i="1" s="1"/>
  <c r="AJ2947" i="1" s="1"/>
  <c r="AZ2946" i="1"/>
  <c r="AQ2946" i="1"/>
  <c r="AI2946" i="1"/>
  <c r="AG2946" i="1"/>
  <c r="V2946" i="1"/>
  <c r="F2946" i="1"/>
  <c r="AH2946" i="1" s="1"/>
  <c r="AJ2946" i="1" s="1"/>
  <c r="F2945" i="1"/>
  <c r="AH2945" i="1" s="1"/>
  <c r="AJ2945" i="1" s="1"/>
  <c r="V2945" i="1"/>
  <c r="AG2945" i="1"/>
  <c r="AI2945" i="1"/>
  <c r="AZ2945" i="1"/>
  <c r="BB2946" i="1" l="1"/>
  <c r="BB2947" i="1"/>
  <c r="BB2948" i="1"/>
  <c r="BB2950" i="1"/>
  <c r="BB2949" i="1"/>
  <c r="BB2945" i="1"/>
  <c r="F2944" i="1"/>
  <c r="AH2944" i="1" s="1"/>
  <c r="AJ2944" i="1" s="1"/>
  <c r="V2944" i="1"/>
  <c r="AG2944" i="1"/>
  <c r="AI2944" i="1"/>
  <c r="AZ2944" i="1"/>
  <c r="F2943" i="1"/>
  <c r="AH2943" i="1" s="1"/>
  <c r="AJ2943" i="1" s="1"/>
  <c r="V2943" i="1"/>
  <c r="AG2943" i="1"/>
  <c r="AI2943" i="1"/>
  <c r="AZ2943" i="1"/>
  <c r="F2942" i="1"/>
  <c r="AH2942" i="1" s="1"/>
  <c r="AJ2942" i="1" s="1"/>
  <c r="V2942" i="1"/>
  <c r="AG2942" i="1"/>
  <c r="AI2942" i="1"/>
  <c r="AZ2942" i="1"/>
  <c r="AZ2941" i="1"/>
  <c r="AG2941" i="1"/>
  <c r="AI2941" i="1"/>
  <c r="V2941" i="1"/>
  <c r="F2941" i="1"/>
  <c r="AH2941" i="1" s="1"/>
  <c r="AJ2941" i="1" s="1"/>
  <c r="F2940" i="1"/>
  <c r="AH2940" i="1" s="1"/>
  <c r="AJ2940" i="1" s="1"/>
  <c r="V2940" i="1"/>
  <c r="AG2940" i="1"/>
  <c r="AI2940" i="1"/>
  <c r="AZ2940" i="1"/>
  <c r="F2939" i="1"/>
  <c r="AH2939" i="1" s="1"/>
  <c r="AJ2939" i="1" s="1"/>
  <c r="V2939" i="1"/>
  <c r="AG2939" i="1"/>
  <c r="AI2939" i="1"/>
  <c r="AZ2939" i="1"/>
  <c r="F2937" i="1"/>
  <c r="AH2937" i="1" s="1"/>
  <c r="AJ2937" i="1" s="1"/>
  <c r="AZ2938" i="1"/>
  <c r="AI2938" i="1"/>
  <c r="AG2938" i="1"/>
  <c r="V2938" i="1"/>
  <c r="F2938" i="1"/>
  <c r="AH2938" i="1" s="1"/>
  <c r="AJ2938" i="1" s="1"/>
  <c r="AZ2937" i="1"/>
  <c r="AI2937" i="1"/>
  <c r="AG2937" i="1"/>
  <c r="V2937" i="1"/>
  <c r="AZ2936" i="1"/>
  <c r="AI2936" i="1"/>
  <c r="AG2936" i="1"/>
  <c r="V2936" i="1"/>
  <c r="F2936" i="1"/>
  <c r="AH2936" i="1" s="1"/>
  <c r="AJ2936" i="1" s="1"/>
  <c r="AZ2935" i="1"/>
  <c r="AI2935" i="1"/>
  <c r="AG2935" i="1"/>
  <c r="V2935" i="1"/>
  <c r="F2935" i="1"/>
  <c r="AH2935" i="1" s="1"/>
  <c r="AJ2935" i="1" s="1"/>
  <c r="AZ2934" i="1"/>
  <c r="AI2934" i="1"/>
  <c r="AG2934" i="1"/>
  <c r="V2934" i="1"/>
  <c r="F2934" i="1"/>
  <c r="AH2934" i="1" s="1"/>
  <c r="AJ2934" i="1" s="1"/>
  <c r="AZ2933" i="1"/>
  <c r="AI2933" i="1"/>
  <c r="AG2933" i="1"/>
  <c r="V2933" i="1"/>
  <c r="F2933" i="1"/>
  <c r="AH2933" i="1" s="1"/>
  <c r="AJ2933" i="1" s="1"/>
  <c r="AZ2932" i="1"/>
  <c r="AI2932" i="1"/>
  <c r="AG2932" i="1"/>
  <c r="V2932" i="1"/>
  <c r="F2932" i="1"/>
  <c r="AH2932" i="1" s="1"/>
  <c r="AJ2932" i="1" s="1"/>
  <c r="AQ2795" i="1"/>
  <c r="BB2937" i="1" l="1"/>
  <c r="BB2938" i="1"/>
  <c r="BB2944" i="1"/>
  <c r="BB2942" i="1"/>
  <c r="BB2943" i="1"/>
  <c r="BB2934" i="1"/>
  <c r="BB2939" i="1"/>
  <c r="BB2941" i="1"/>
  <c r="BB2940" i="1"/>
  <c r="BB2933" i="1"/>
  <c r="BB2936" i="1"/>
  <c r="BB2932" i="1"/>
  <c r="BB2935" i="1"/>
  <c r="AZ2931" i="1"/>
  <c r="AI2931" i="1"/>
  <c r="AG2931" i="1"/>
  <c r="V2931" i="1"/>
  <c r="F2931" i="1"/>
  <c r="AH2931" i="1" s="1"/>
  <c r="AJ2931" i="1" s="1"/>
  <c r="AZ2930" i="1"/>
  <c r="AI2930" i="1"/>
  <c r="AG2930" i="1"/>
  <c r="V2930" i="1"/>
  <c r="F2930" i="1"/>
  <c r="AH2930" i="1" s="1"/>
  <c r="AJ2930" i="1" s="1"/>
  <c r="AZ2929" i="1"/>
  <c r="AI2929" i="1"/>
  <c r="AG2929" i="1"/>
  <c r="V2929" i="1"/>
  <c r="F2929" i="1"/>
  <c r="AH2929" i="1" s="1"/>
  <c r="AJ2929" i="1" s="1"/>
  <c r="AZ2928" i="1"/>
  <c r="AI2928" i="1"/>
  <c r="AG2928" i="1"/>
  <c r="V2928" i="1"/>
  <c r="F2928" i="1"/>
  <c r="AH2928" i="1" s="1"/>
  <c r="AJ2928" i="1" s="1"/>
  <c r="AZ2927" i="1"/>
  <c r="AI2927" i="1"/>
  <c r="AG2927" i="1"/>
  <c r="V2927" i="1"/>
  <c r="F2927" i="1"/>
  <c r="AH2927" i="1" s="1"/>
  <c r="AJ2927" i="1" s="1"/>
  <c r="F2926" i="1"/>
  <c r="AH2926" i="1" s="1"/>
  <c r="AJ2926" i="1" s="1"/>
  <c r="V2926" i="1"/>
  <c r="AG2926" i="1"/>
  <c r="AI2926" i="1"/>
  <c r="AZ2926" i="1"/>
  <c r="AZ2925" i="1"/>
  <c r="AI2925" i="1"/>
  <c r="AG2925" i="1"/>
  <c r="V2925" i="1"/>
  <c r="F2925" i="1"/>
  <c r="AH2925" i="1" s="1"/>
  <c r="AJ2925" i="1" s="1"/>
  <c r="AZ2924" i="1"/>
  <c r="AI2924" i="1"/>
  <c r="AG2924" i="1"/>
  <c r="V2924" i="1"/>
  <c r="F2924" i="1"/>
  <c r="AH2924" i="1" s="1"/>
  <c r="AJ2924" i="1" s="1"/>
  <c r="AZ2923" i="1"/>
  <c r="AI2923" i="1"/>
  <c r="AG2923" i="1"/>
  <c r="V2923" i="1"/>
  <c r="F2923" i="1"/>
  <c r="AH2923" i="1" s="1"/>
  <c r="AJ2923" i="1" s="1"/>
  <c r="AZ2922" i="1"/>
  <c r="AI2922" i="1"/>
  <c r="AG2922" i="1"/>
  <c r="V2922" i="1"/>
  <c r="F2922" i="1"/>
  <c r="AH2922" i="1" s="1"/>
  <c r="AJ2922" i="1" s="1"/>
  <c r="BB2929" i="1" l="1"/>
  <c r="BB2926" i="1"/>
  <c r="BB2930" i="1"/>
  <c r="BB2928" i="1"/>
  <c r="BB2931" i="1"/>
  <c r="BB2927" i="1"/>
  <c r="BB2923" i="1"/>
  <c r="BB2925" i="1"/>
  <c r="BB2924" i="1"/>
  <c r="BB2922" i="1"/>
  <c r="F2921" i="1"/>
  <c r="AH2921" i="1" s="1"/>
  <c r="AJ2921" i="1" s="1"/>
  <c r="V2921" i="1"/>
  <c r="AG2921" i="1"/>
  <c r="AI2921" i="1"/>
  <c r="AZ2921" i="1"/>
  <c r="F2920" i="1"/>
  <c r="AH2920" i="1" s="1"/>
  <c r="AJ2920" i="1" s="1"/>
  <c r="V2920" i="1"/>
  <c r="AG2920" i="1"/>
  <c r="AI2920" i="1"/>
  <c r="AZ2920" i="1"/>
  <c r="F2919" i="1"/>
  <c r="AH2919" i="1" s="1"/>
  <c r="AJ2919" i="1" s="1"/>
  <c r="V2919" i="1"/>
  <c r="AG2919" i="1"/>
  <c r="AI2919" i="1"/>
  <c r="AZ2919" i="1"/>
  <c r="AZ2918" i="1"/>
  <c r="AI2918" i="1"/>
  <c r="AG2918" i="1"/>
  <c r="V2918" i="1"/>
  <c r="F2918" i="1"/>
  <c r="AH2918" i="1" s="1"/>
  <c r="AJ2918" i="1" s="1"/>
  <c r="BB2921" i="1" l="1"/>
  <c r="BB2920" i="1"/>
  <c r="BB2919" i="1"/>
  <c r="BB2918" i="1"/>
  <c r="AZ2917" i="1"/>
  <c r="AI2917" i="1"/>
  <c r="AG2917" i="1"/>
  <c r="V2917" i="1"/>
  <c r="F2917" i="1"/>
  <c r="AH2917" i="1" s="1"/>
  <c r="AJ2917" i="1" s="1"/>
  <c r="BB2917" i="1" l="1"/>
  <c r="F2916" i="1"/>
  <c r="AH2916" i="1" s="1"/>
  <c r="AJ2916" i="1" s="1"/>
  <c r="V2916" i="1"/>
  <c r="AG2916" i="1"/>
  <c r="AI2916" i="1"/>
  <c r="AZ2916" i="1"/>
  <c r="AZ2915" i="1"/>
  <c r="AI2915" i="1"/>
  <c r="AG2915" i="1"/>
  <c r="V2915" i="1"/>
  <c r="F2915" i="1"/>
  <c r="AH2915" i="1" l="1"/>
  <c r="AJ2915" i="1" s="1"/>
  <c r="BB2915" i="1"/>
  <c r="BB2916" i="1"/>
  <c r="AZ2914" i="1"/>
  <c r="AI2914" i="1"/>
  <c r="AG2914" i="1"/>
  <c r="V2914" i="1"/>
  <c r="F2914" i="1"/>
  <c r="AH2914" i="1" s="1"/>
  <c r="AJ2914" i="1" s="1"/>
  <c r="AZ2913" i="1"/>
  <c r="AQ2913" i="1"/>
  <c r="AI2913" i="1"/>
  <c r="AG2913" i="1"/>
  <c r="V2913" i="1"/>
  <c r="F2913" i="1"/>
  <c r="AH2913" i="1" s="1"/>
  <c r="AJ2913" i="1" s="1"/>
  <c r="F2912" i="1"/>
  <c r="AH2912" i="1" s="1"/>
  <c r="AJ2912" i="1" s="1"/>
  <c r="V2912" i="1"/>
  <c r="AG2912" i="1"/>
  <c r="AZ2912" i="1"/>
  <c r="AZ2911" i="1"/>
  <c r="AI2911" i="1"/>
  <c r="AG2911" i="1"/>
  <c r="V2911" i="1"/>
  <c r="F2911" i="1"/>
  <c r="AH2911" i="1" s="1"/>
  <c r="AJ2911" i="1" s="1"/>
  <c r="AZ2910" i="1"/>
  <c r="AI2910" i="1"/>
  <c r="AG2910" i="1"/>
  <c r="V2910" i="1"/>
  <c r="F2910" i="1"/>
  <c r="AH2910" i="1" s="1"/>
  <c r="AJ2910" i="1" s="1"/>
  <c r="AZ2909" i="1"/>
  <c r="AQ2909" i="1"/>
  <c r="AI2909" i="1"/>
  <c r="AG2909" i="1"/>
  <c r="V2909" i="1"/>
  <c r="F2909" i="1"/>
  <c r="AH2909" i="1" s="1"/>
  <c r="AJ2909" i="1" s="1"/>
  <c r="AZ2908" i="1"/>
  <c r="AI2908" i="1"/>
  <c r="AG2908" i="1"/>
  <c r="V2908" i="1"/>
  <c r="F2908" i="1"/>
  <c r="AH2908" i="1" s="1"/>
  <c r="AJ2908" i="1" s="1"/>
  <c r="BB2914" i="1" l="1"/>
  <c r="BB2912" i="1"/>
  <c r="BB2913" i="1"/>
  <c r="BB2909" i="1"/>
  <c r="BB2910" i="1"/>
  <c r="BB2911" i="1"/>
  <c r="BB2908" i="1"/>
  <c r="AZ2907" i="1"/>
  <c r="AI2907" i="1"/>
  <c r="AG2907" i="1"/>
  <c r="V2907" i="1"/>
  <c r="F2907" i="1"/>
  <c r="AH2907" i="1" s="1"/>
  <c r="AJ2907" i="1" s="1"/>
  <c r="AZ2906" i="1"/>
  <c r="AI2906" i="1"/>
  <c r="AG2906" i="1"/>
  <c r="V2906" i="1"/>
  <c r="F2906" i="1"/>
  <c r="AH2906" i="1" s="1"/>
  <c r="AJ2906" i="1" s="1"/>
  <c r="AZ2905" i="1"/>
  <c r="AQ2905" i="1"/>
  <c r="AI2905" i="1"/>
  <c r="AG2905" i="1"/>
  <c r="V2905" i="1"/>
  <c r="F2905" i="1"/>
  <c r="AH2905" i="1" s="1"/>
  <c r="AJ2905" i="1" s="1"/>
  <c r="AZ2904" i="1"/>
  <c r="AI2904" i="1"/>
  <c r="AG2904" i="1"/>
  <c r="V2904" i="1"/>
  <c r="F2904" i="1"/>
  <c r="AH2904" i="1" s="1"/>
  <c r="AJ2904" i="1" s="1"/>
  <c r="AZ2903" i="1"/>
  <c r="AI2903" i="1"/>
  <c r="AG2903" i="1"/>
  <c r="V2903" i="1"/>
  <c r="F2903" i="1"/>
  <c r="AH2903" i="1" s="1"/>
  <c r="AJ2903" i="1" s="1"/>
  <c r="F2902" i="1"/>
  <c r="AH2902" i="1" s="1"/>
  <c r="AJ2902" i="1" s="1"/>
  <c r="V2902" i="1"/>
  <c r="AG2902" i="1"/>
  <c r="AI2902" i="1"/>
  <c r="AZ2902" i="1"/>
  <c r="BB2907" i="1" l="1"/>
  <c r="BB2905" i="1"/>
  <c r="BB2904" i="1"/>
  <c r="BB2903" i="1"/>
  <c r="BB2906" i="1"/>
  <c r="BB2902" i="1"/>
  <c r="AZ2901" i="1"/>
  <c r="AI2901" i="1"/>
  <c r="AG2901" i="1"/>
  <c r="V2901" i="1"/>
  <c r="F2901" i="1"/>
  <c r="AH2901" i="1" s="1"/>
  <c r="AJ2901" i="1" s="1"/>
  <c r="AZ2900" i="1"/>
  <c r="AI2900" i="1"/>
  <c r="AG2900" i="1"/>
  <c r="V2900" i="1"/>
  <c r="F2900" i="1"/>
  <c r="AH2900" i="1" s="1"/>
  <c r="AJ2900" i="1" s="1"/>
  <c r="AZ2899" i="1"/>
  <c r="AI2899" i="1"/>
  <c r="AG2899" i="1"/>
  <c r="V2899" i="1"/>
  <c r="F2899" i="1"/>
  <c r="AH2899" i="1" s="1"/>
  <c r="AJ2899" i="1" s="1"/>
  <c r="AZ2898" i="1"/>
  <c r="AI2898" i="1"/>
  <c r="AG2898" i="1"/>
  <c r="V2898" i="1"/>
  <c r="F2898" i="1"/>
  <c r="AH2898" i="1" s="1"/>
  <c r="AJ2898" i="1" s="1"/>
  <c r="AZ2897" i="1"/>
  <c r="AI2897" i="1"/>
  <c r="AG2897" i="1"/>
  <c r="V2897" i="1"/>
  <c r="F2897" i="1"/>
  <c r="AH2897" i="1" s="1"/>
  <c r="AJ2897" i="1" s="1"/>
  <c r="BB2901" i="1" l="1"/>
  <c r="BB2897" i="1"/>
  <c r="BB2900" i="1"/>
  <c r="BB2899" i="1"/>
  <c r="BB2898" i="1"/>
  <c r="F2896" i="1"/>
  <c r="AZ2896" i="1" l="1"/>
  <c r="AI2896" i="1"/>
  <c r="AG2896" i="1"/>
  <c r="V2896" i="1"/>
  <c r="AH2896" i="1"/>
  <c r="AJ2896" i="1" s="1"/>
  <c r="AZ2895" i="1"/>
  <c r="AI2895" i="1"/>
  <c r="AG2895" i="1"/>
  <c r="V2895" i="1"/>
  <c r="F2895" i="1"/>
  <c r="AH2895" i="1" s="1"/>
  <c r="AJ2895" i="1" s="1"/>
  <c r="AZ2894" i="1"/>
  <c r="AI2894" i="1"/>
  <c r="AG2894" i="1"/>
  <c r="V2894" i="1"/>
  <c r="F2894" i="1"/>
  <c r="AH2894" i="1" s="1"/>
  <c r="AJ2894" i="1" s="1"/>
  <c r="AZ2893" i="1"/>
  <c r="AI2893" i="1"/>
  <c r="AG2893" i="1"/>
  <c r="V2893" i="1"/>
  <c r="F2893" i="1"/>
  <c r="AH2893" i="1" s="1"/>
  <c r="AJ2893" i="1" s="1"/>
  <c r="F2892" i="1"/>
  <c r="AH2892" i="1" s="1"/>
  <c r="AJ2892" i="1" s="1"/>
  <c r="V2892" i="1"/>
  <c r="AG2892" i="1"/>
  <c r="AI2892" i="1"/>
  <c r="AZ2892" i="1"/>
  <c r="F2891" i="1"/>
  <c r="AH2891" i="1" s="1"/>
  <c r="AJ2891" i="1" s="1"/>
  <c r="V2891" i="1"/>
  <c r="AG2891" i="1"/>
  <c r="AI2891" i="1"/>
  <c r="AZ2891" i="1"/>
  <c r="F2890" i="1"/>
  <c r="AH2890" i="1" s="1"/>
  <c r="AJ2890" i="1" s="1"/>
  <c r="V2890" i="1"/>
  <c r="AG2890" i="1"/>
  <c r="AI2890" i="1"/>
  <c r="AZ2890" i="1"/>
  <c r="AZ2889" i="1"/>
  <c r="AI2889" i="1"/>
  <c r="AG2889" i="1"/>
  <c r="V2889" i="1"/>
  <c r="F2889" i="1"/>
  <c r="AH2889" i="1" s="1"/>
  <c r="AJ2889" i="1" s="1"/>
  <c r="F2888" i="1"/>
  <c r="AH2888" i="1" s="1"/>
  <c r="AJ2888" i="1" s="1"/>
  <c r="V2888" i="1"/>
  <c r="AG2888" i="1"/>
  <c r="AI2888" i="1"/>
  <c r="AZ2888" i="1"/>
  <c r="F2887" i="1"/>
  <c r="AH2887" i="1" s="1"/>
  <c r="AJ2887" i="1" s="1"/>
  <c r="V2887" i="1"/>
  <c r="AG2887" i="1"/>
  <c r="AI2887" i="1"/>
  <c r="AZ2887" i="1"/>
  <c r="F2886" i="1"/>
  <c r="AH2886" i="1" s="1"/>
  <c r="AJ2886" i="1" s="1"/>
  <c r="V2886" i="1"/>
  <c r="AG2886" i="1"/>
  <c r="AI2886" i="1"/>
  <c r="AZ2886" i="1"/>
  <c r="F2885" i="1"/>
  <c r="AH2885" i="1" s="1"/>
  <c r="AJ2885" i="1" s="1"/>
  <c r="V2885" i="1"/>
  <c r="AG2885" i="1"/>
  <c r="AI2885" i="1"/>
  <c r="AZ2885" i="1"/>
  <c r="F2884" i="1"/>
  <c r="AH2884" i="1" s="1"/>
  <c r="AJ2884" i="1" s="1"/>
  <c r="V2884" i="1"/>
  <c r="AG2884" i="1"/>
  <c r="AI2884" i="1"/>
  <c r="AZ2884" i="1"/>
  <c r="F2883" i="1"/>
  <c r="AH2883" i="1" s="1"/>
  <c r="AJ2883" i="1" s="1"/>
  <c r="V2883" i="1"/>
  <c r="AG2883" i="1"/>
  <c r="AI2883" i="1"/>
  <c r="AZ2883" i="1"/>
  <c r="AZ2882" i="1"/>
  <c r="AQ2882" i="1"/>
  <c r="AI2882" i="1"/>
  <c r="AG2882" i="1"/>
  <c r="V2882" i="1"/>
  <c r="F2882" i="1"/>
  <c r="AH2882" i="1" s="1"/>
  <c r="AJ2882" i="1" s="1"/>
  <c r="AZ2881" i="1"/>
  <c r="AI2881" i="1"/>
  <c r="AG2881" i="1"/>
  <c r="V2881" i="1"/>
  <c r="F2881" i="1"/>
  <c r="AH2881" i="1" s="1"/>
  <c r="AJ2881" i="1" s="1"/>
  <c r="F2880" i="1"/>
  <c r="AH2880" i="1" s="1"/>
  <c r="AJ2880" i="1" s="1"/>
  <c r="V2880" i="1"/>
  <c r="AG2880" i="1"/>
  <c r="AI2880" i="1"/>
  <c r="AZ2880" i="1"/>
  <c r="AZ2879" i="1"/>
  <c r="AI2879" i="1"/>
  <c r="AG2879" i="1"/>
  <c r="V2879" i="1"/>
  <c r="F2879" i="1"/>
  <c r="AH2879" i="1" s="1"/>
  <c r="AJ2879" i="1" s="1"/>
  <c r="AZ2878" i="1"/>
  <c r="AQ2878" i="1"/>
  <c r="AI2878" i="1"/>
  <c r="AG2878" i="1"/>
  <c r="V2878" i="1"/>
  <c r="F2878" i="1"/>
  <c r="AH2878" i="1" s="1"/>
  <c r="AJ2878" i="1" s="1"/>
  <c r="BB2884" i="1" l="1"/>
  <c r="BB2891" i="1"/>
  <c r="BB2893" i="1"/>
  <c r="BB2895" i="1"/>
  <c r="BB2896" i="1"/>
  <c r="BB2894" i="1"/>
  <c r="BB2889" i="1"/>
  <c r="BB2892" i="1"/>
  <c r="BB2885" i="1"/>
  <c r="BB2890" i="1"/>
  <c r="BB2888" i="1"/>
  <c r="BB2886" i="1"/>
  <c r="BB2887" i="1"/>
  <c r="BB2879" i="1"/>
  <c r="BB2883" i="1"/>
  <c r="BB2881" i="1"/>
  <c r="BB2882" i="1"/>
  <c r="BB2880" i="1"/>
  <c r="BB2878" i="1"/>
  <c r="AZ2877" i="1"/>
  <c r="AI2877" i="1"/>
  <c r="AG2877" i="1"/>
  <c r="V2877" i="1"/>
  <c r="F2877" i="1"/>
  <c r="AH2877" i="1" s="1"/>
  <c r="AJ2877" i="1" s="1"/>
  <c r="F2876" i="1"/>
  <c r="AH2876" i="1" s="1"/>
  <c r="AJ2876" i="1" s="1"/>
  <c r="V2876" i="1"/>
  <c r="AG2876" i="1"/>
  <c r="AI2876" i="1"/>
  <c r="AZ2876" i="1"/>
  <c r="BB2877" i="1" l="1"/>
  <c r="BB2876" i="1"/>
  <c r="AZ2875" i="1"/>
  <c r="AI2875" i="1"/>
  <c r="AG2875" i="1"/>
  <c r="V2875" i="1"/>
  <c r="F2875" i="1"/>
  <c r="AH2875" i="1" s="1"/>
  <c r="AJ2875" i="1" s="1"/>
  <c r="F2874" i="1"/>
  <c r="AH2874" i="1" s="1"/>
  <c r="AJ2874" i="1" s="1"/>
  <c r="V2874" i="1"/>
  <c r="AG2874" i="1"/>
  <c r="AI2874" i="1"/>
  <c r="AZ2874" i="1"/>
  <c r="AZ2873" i="1"/>
  <c r="AG2873" i="1"/>
  <c r="AI2873" i="1"/>
  <c r="V2873" i="1"/>
  <c r="F2873" i="1"/>
  <c r="AH2873" i="1" s="1"/>
  <c r="AJ2873" i="1" s="1"/>
  <c r="F2872" i="1"/>
  <c r="AH2872" i="1" s="1"/>
  <c r="AJ2872" i="1" s="1"/>
  <c r="V2872" i="1"/>
  <c r="AG2872" i="1"/>
  <c r="AI2872" i="1"/>
  <c r="AZ2872" i="1"/>
  <c r="AZ2871" i="1"/>
  <c r="AG2871" i="1"/>
  <c r="AI2871" i="1"/>
  <c r="V2871" i="1"/>
  <c r="F2871" i="1"/>
  <c r="AH2871" i="1" s="1"/>
  <c r="AJ2871" i="1" s="1"/>
  <c r="AZ2870" i="1"/>
  <c r="AG2870" i="1"/>
  <c r="AI2870" i="1"/>
  <c r="V2870" i="1"/>
  <c r="F2870" i="1"/>
  <c r="AH2870" i="1" s="1"/>
  <c r="AJ2870" i="1" s="1"/>
  <c r="AZ2869" i="1"/>
  <c r="AG2869" i="1"/>
  <c r="AI2869" i="1"/>
  <c r="V2869" i="1"/>
  <c r="F2869" i="1"/>
  <c r="AH2869" i="1" s="1"/>
  <c r="AJ2869" i="1" s="1"/>
  <c r="F2868" i="1"/>
  <c r="AH2868" i="1" s="1"/>
  <c r="AJ2868" i="1" s="1"/>
  <c r="V2868" i="1"/>
  <c r="AG2868" i="1"/>
  <c r="AI2868" i="1"/>
  <c r="AZ2868" i="1"/>
  <c r="F2867" i="1"/>
  <c r="AH2867" i="1" s="1"/>
  <c r="AJ2867" i="1" s="1"/>
  <c r="V2867" i="1"/>
  <c r="AG2867" i="1"/>
  <c r="AI2867" i="1"/>
  <c r="AZ2867" i="1"/>
  <c r="BB2875" i="1" l="1"/>
  <c r="BB2874" i="1"/>
  <c r="BB2868" i="1"/>
  <c r="BB2873" i="1"/>
  <c r="BB2872" i="1"/>
  <c r="BB2870" i="1"/>
  <c r="BB2871" i="1"/>
  <c r="BB2869" i="1"/>
  <c r="BB2867" i="1"/>
  <c r="AZ2866" i="1" l="1"/>
  <c r="AG2866" i="1"/>
  <c r="AI2866" i="1"/>
  <c r="V2866" i="1"/>
  <c r="F2866" i="1"/>
  <c r="AH2866" i="1" s="1"/>
  <c r="AJ2866" i="1" s="1"/>
  <c r="AZ2865" i="1"/>
  <c r="AI2865" i="1"/>
  <c r="AG2865" i="1"/>
  <c r="V2865" i="1"/>
  <c r="F2865" i="1"/>
  <c r="AH2865" i="1" s="1"/>
  <c r="AJ2865" i="1" s="1"/>
  <c r="AZ2864" i="1"/>
  <c r="AI2864" i="1"/>
  <c r="AG2864" i="1"/>
  <c r="V2864" i="1"/>
  <c r="F2864" i="1"/>
  <c r="AH2864" i="1" s="1"/>
  <c r="AJ2864" i="1" s="1"/>
  <c r="BB2864" i="1" l="1"/>
  <c r="BB2865" i="1"/>
  <c r="BB2866" i="1"/>
  <c r="AZ2863" i="1"/>
  <c r="AI2863" i="1"/>
  <c r="AG2863" i="1"/>
  <c r="V2863" i="1"/>
  <c r="F2863" i="1"/>
  <c r="AH2863" i="1" s="1"/>
  <c r="AJ2863" i="1" s="1"/>
  <c r="AZ2862" i="1"/>
  <c r="AI2862" i="1"/>
  <c r="AG2862" i="1"/>
  <c r="V2862" i="1"/>
  <c r="F2862" i="1"/>
  <c r="AH2862" i="1" s="1"/>
  <c r="AJ2862" i="1" s="1"/>
  <c r="F2861" i="1"/>
  <c r="AH2861" i="1" s="1"/>
  <c r="AJ2861" i="1" s="1"/>
  <c r="V2861" i="1"/>
  <c r="AG2861" i="1"/>
  <c r="AI2861" i="1"/>
  <c r="AZ2861" i="1"/>
  <c r="BB2862" i="1" l="1"/>
  <c r="BB2863" i="1"/>
  <c r="BB2861" i="1"/>
  <c r="AZ2860" i="1"/>
  <c r="AG2860" i="1"/>
  <c r="AI2860" i="1"/>
  <c r="V2860" i="1"/>
  <c r="F2860" i="1"/>
  <c r="AH2860" i="1" s="1"/>
  <c r="AJ2860" i="1" s="1"/>
  <c r="F2859" i="1"/>
  <c r="AH2859" i="1" s="1"/>
  <c r="AJ2859" i="1" s="1"/>
  <c r="V2859" i="1"/>
  <c r="AG2859" i="1"/>
  <c r="AI2859" i="1"/>
  <c r="AZ2859" i="1"/>
  <c r="AZ2858" i="1"/>
  <c r="AG2858" i="1"/>
  <c r="AI2858" i="1"/>
  <c r="V2858" i="1"/>
  <c r="F2858" i="1"/>
  <c r="AH2858" i="1" s="1"/>
  <c r="AJ2858" i="1" s="1"/>
  <c r="F2857" i="1"/>
  <c r="AH2857" i="1" s="1"/>
  <c r="AJ2857" i="1" s="1"/>
  <c r="V2857" i="1"/>
  <c r="AG2857" i="1"/>
  <c r="AI2857" i="1"/>
  <c r="AZ2857" i="1"/>
  <c r="F2856" i="1"/>
  <c r="AH2856" i="1" s="1"/>
  <c r="AJ2856" i="1" s="1"/>
  <c r="V2856" i="1"/>
  <c r="AG2856" i="1"/>
  <c r="AI2856" i="1"/>
  <c r="AZ2856" i="1"/>
  <c r="AZ2855" i="1"/>
  <c r="AI2855" i="1"/>
  <c r="AG2855" i="1"/>
  <c r="V2855" i="1"/>
  <c r="F2855" i="1"/>
  <c r="AH2855" i="1" s="1"/>
  <c r="AJ2855" i="1" s="1"/>
  <c r="F2854" i="1"/>
  <c r="AH2854" i="1" s="1"/>
  <c r="AJ2854" i="1" s="1"/>
  <c r="V2854" i="1"/>
  <c r="AG2854" i="1"/>
  <c r="AI2854" i="1"/>
  <c r="AZ2854" i="1"/>
  <c r="AZ2853" i="1"/>
  <c r="AI2853" i="1"/>
  <c r="AG2853" i="1"/>
  <c r="V2853" i="1"/>
  <c r="F2853" i="1"/>
  <c r="AH2853" i="1" s="1"/>
  <c r="AJ2853" i="1" s="1"/>
  <c r="F2852" i="1"/>
  <c r="AH2852" i="1" s="1"/>
  <c r="AJ2852" i="1" s="1"/>
  <c r="V2852" i="1"/>
  <c r="AG2852" i="1"/>
  <c r="AI2852" i="1"/>
  <c r="AZ2852" i="1"/>
  <c r="F2851" i="1"/>
  <c r="AH2851" i="1" s="1"/>
  <c r="AJ2851" i="1" s="1"/>
  <c r="V2851" i="1"/>
  <c r="AG2851" i="1"/>
  <c r="AI2851" i="1"/>
  <c r="AZ2851" i="1"/>
  <c r="AZ2850" i="1"/>
  <c r="AI2850" i="1"/>
  <c r="AG2850" i="1"/>
  <c r="V2850" i="1"/>
  <c r="F2850" i="1"/>
  <c r="AH2850" i="1" s="1"/>
  <c r="AJ2850" i="1" s="1"/>
  <c r="AZ2849" i="1"/>
  <c r="AI2849" i="1"/>
  <c r="AG2849" i="1"/>
  <c r="V2849" i="1"/>
  <c r="F2849" i="1"/>
  <c r="AH2849" i="1" s="1"/>
  <c r="AJ2849" i="1" s="1"/>
  <c r="F2848" i="1"/>
  <c r="AH2848" i="1" s="1"/>
  <c r="AJ2848" i="1" s="1"/>
  <c r="V2848" i="1"/>
  <c r="AG2848" i="1"/>
  <c r="AI2848" i="1"/>
  <c r="AZ2848" i="1"/>
  <c r="BB2859" i="1" l="1"/>
  <c r="BB2848" i="1"/>
  <c r="BB2860" i="1"/>
  <c r="BB2855" i="1"/>
  <c r="BB2858" i="1"/>
  <c r="BB2850" i="1"/>
  <c r="BB2854" i="1"/>
  <c r="BB2857" i="1"/>
  <c r="BB2852" i="1"/>
  <c r="BB2853" i="1"/>
  <c r="BB2851" i="1"/>
  <c r="BB2856" i="1"/>
  <c r="BB2849" i="1"/>
  <c r="F2847" i="1"/>
  <c r="AH2847" i="1" s="1"/>
  <c r="AJ2847" i="1" s="1"/>
  <c r="V2847" i="1"/>
  <c r="AG2847" i="1"/>
  <c r="AI2847" i="1"/>
  <c r="AZ2847" i="1"/>
  <c r="AZ2846" i="1"/>
  <c r="AI2846" i="1"/>
  <c r="AG2846" i="1"/>
  <c r="V2846" i="1"/>
  <c r="F2846" i="1"/>
  <c r="AH2846" i="1" s="1"/>
  <c r="AJ2846" i="1" s="1"/>
  <c r="BB2847" i="1" l="1"/>
  <c r="BB2846" i="1"/>
  <c r="AZ2845" i="1" l="1"/>
  <c r="AI2845" i="1"/>
  <c r="AG2845" i="1"/>
  <c r="V2845" i="1"/>
  <c r="F2845" i="1"/>
  <c r="AZ2844" i="1"/>
  <c r="AI2844" i="1"/>
  <c r="AG2844" i="1"/>
  <c r="V2844" i="1"/>
  <c r="F2844" i="1"/>
  <c r="AH2844" i="1" s="1"/>
  <c r="AJ2844" i="1" s="1"/>
  <c r="AH2845" i="1" l="1"/>
  <c r="AJ2845" i="1" s="1"/>
  <c r="BB2845" i="1"/>
  <c r="BB2844" i="1"/>
  <c r="AZ2843" i="1" l="1"/>
  <c r="AI2843" i="1"/>
  <c r="AG2843" i="1"/>
  <c r="V2843" i="1"/>
  <c r="F2843" i="1"/>
  <c r="AH2843" i="1" s="1"/>
  <c r="AJ2843" i="1" s="1"/>
  <c r="F2842" i="1"/>
  <c r="AH2842" i="1" s="1"/>
  <c r="AJ2842" i="1" s="1"/>
  <c r="F2841" i="1"/>
  <c r="V2842" i="1"/>
  <c r="AG2842" i="1"/>
  <c r="AI2842" i="1"/>
  <c r="AZ2842" i="1"/>
  <c r="BB2843" i="1" l="1"/>
  <c r="BB2842" i="1"/>
  <c r="AZ2841" i="1"/>
  <c r="AI2841" i="1"/>
  <c r="AG2841" i="1"/>
  <c r="V2841" i="1"/>
  <c r="AH2841" i="1"/>
  <c r="AJ2841" i="1" s="1"/>
  <c r="AZ2840" i="1"/>
  <c r="AI2840" i="1"/>
  <c r="AG2840" i="1"/>
  <c r="V2840" i="1"/>
  <c r="F2840" i="1"/>
  <c r="AH2840" i="1" s="1"/>
  <c r="AJ2840" i="1" s="1"/>
  <c r="F2839" i="1"/>
  <c r="AH2839" i="1" s="1"/>
  <c r="AJ2839" i="1" s="1"/>
  <c r="V2839" i="1"/>
  <c r="AG2839" i="1"/>
  <c r="AI2839" i="1"/>
  <c r="AZ2839" i="1"/>
  <c r="BB2840" i="1" l="1"/>
  <c r="BB2841" i="1"/>
  <c r="BB2839" i="1"/>
  <c r="AZ2838" i="1" l="1"/>
  <c r="AI2838" i="1"/>
  <c r="AG2838" i="1"/>
  <c r="V2838" i="1"/>
  <c r="F2838" i="1"/>
  <c r="AH2838" i="1" s="1"/>
  <c r="AJ2838" i="1" s="1"/>
  <c r="AZ2837" i="1"/>
  <c r="AI2837" i="1"/>
  <c r="AG2837" i="1"/>
  <c r="V2837" i="1"/>
  <c r="F2837" i="1"/>
  <c r="AH2837" i="1" s="1"/>
  <c r="AJ2837" i="1" s="1"/>
  <c r="AZ2836" i="1"/>
  <c r="AI2836" i="1"/>
  <c r="AG2836" i="1"/>
  <c r="V2836" i="1"/>
  <c r="F2836" i="1"/>
  <c r="AH2836" i="1" s="1"/>
  <c r="AJ2836" i="1" s="1"/>
  <c r="AZ2835" i="1"/>
  <c r="AI2835" i="1"/>
  <c r="AG2835" i="1"/>
  <c r="V2835" i="1"/>
  <c r="F2835" i="1"/>
  <c r="AH2835" i="1" s="1"/>
  <c r="AJ2835" i="1" s="1"/>
  <c r="AZ2834" i="1"/>
  <c r="AI2834" i="1"/>
  <c r="AG2834" i="1"/>
  <c r="V2834" i="1"/>
  <c r="F2834" i="1"/>
  <c r="AH2834" i="1" s="1"/>
  <c r="AJ2834" i="1" s="1"/>
  <c r="F2833" i="1"/>
  <c r="AH2833" i="1" s="1"/>
  <c r="AJ2833" i="1" s="1"/>
  <c r="V2833" i="1"/>
  <c r="AG2833" i="1"/>
  <c r="AI2833" i="1"/>
  <c r="AZ2833" i="1"/>
  <c r="F2832" i="1"/>
  <c r="AH2832" i="1" s="1"/>
  <c r="AJ2832" i="1" s="1"/>
  <c r="V2832" i="1"/>
  <c r="AG2832" i="1"/>
  <c r="AI2832" i="1"/>
  <c r="AZ2832" i="1"/>
  <c r="AZ2831" i="1"/>
  <c r="AG2831" i="1"/>
  <c r="AI2831" i="1"/>
  <c r="V2831" i="1"/>
  <c r="F2831" i="1"/>
  <c r="AH2831" i="1" s="1"/>
  <c r="AJ2831" i="1" s="1"/>
  <c r="F2830" i="1"/>
  <c r="AH2830" i="1" s="1"/>
  <c r="AJ2830" i="1" s="1"/>
  <c r="V2830" i="1"/>
  <c r="AG2830" i="1"/>
  <c r="AI2830" i="1"/>
  <c r="AQ2830" i="1"/>
  <c r="AZ2830" i="1"/>
  <c r="AZ2829" i="1"/>
  <c r="AI2829" i="1"/>
  <c r="AG2829" i="1"/>
  <c r="V2829" i="1"/>
  <c r="F2829" i="1"/>
  <c r="AH2829" i="1" s="1"/>
  <c r="AJ2829" i="1" s="1"/>
  <c r="F2828" i="1"/>
  <c r="AH2828" i="1" s="1"/>
  <c r="AJ2828" i="1" s="1"/>
  <c r="V2828" i="1"/>
  <c r="AG2828" i="1"/>
  <c r="AI2828" i="1"/>
  <c r="AZ2828" i="1"/>
  <c r="F2827" i="1"/>
  <c r="AH2827" i="1" s="1"/>
  <c r="AJ2827" i="1" s="1"/>
  <c r="V2827" i="1"/>
  <c r="AG2827" i="1"/>
  <c r="AI2827" i="1"/>
  <c r="AZ2827" i="1"/>
  <c r="F2826" i="1"/>
  <c r="AH2826" i="1" s="1"/>
  <c r="AJ2826" i="1" s="1"/>
  <c r="V2826" i="1"/>
  <c r="AG2826" i="1"/>
  <c r="AI2826" i="1"/>
  <c r="AZ2826" i="1"/>
  <c r="F2825" i="1"/>
  <c r="AH2825" i="1" s="1"/>
  <c r="AJ2825" i="1" s="1"/>
  <c r="V2825" i="1"/>
  <c r="AG2825" i="1"/>
  <c r="AI2825" i="1"/>
  <c r="AZ2825" i="1"/>
  <c r="F2824" i="1"/>
  <c r="AH2824" i="1" s="1"/>
  <c r="AJ2824" i="1" s="1"/>
  <c r="V2824" i="1"/>
  <c r="AG2824" i="1"/>
  <c r="AI2824" i="1"/>
  <c r="AZ2824" i="1"/>
  <c r="F2822" i="1"/>
  <c r="AH2822" i="1" s="1"/>
  <c r="AJ2822" i="1" s="1"/>
  <c r="AZ2823" i="1"/>
  <c r="AI2823" i="1"/>
  <c r="AG2823" i="1"/>
  <c r="V2823" i="1"/>
  <c r="F2823" i="1"/>
  <c r="AH2823" i="1" s="1"/>
  <c r="AJ2823" i="1" s="1"/>
  <c r="V2822" i="1"/>
  <c r="AG2822" i="1"/>
  <c r="AI2822" i="1"/>
  <c r="AQ2822" i="1"/>
  <c r="AZ2822" i="1"/>
  <c r="AZ2821" i="1"/>
  <c r="AI2821" i="1"/>
  <c r="AG2821" i="1"/>
  <c r="V2821" i="1"/>
  <c r="F2821" i="1"/>
  <c r="AH2821" i="1" s="1"/>
  <c r="AJ2821" i="1" s="1"/>
  <c r="F2820" i="1"/>
  <c r="AH2820" i="1" s="1"/>
  <c r="AJ2820" i="1" s="1"/>
  <c r="V2820" i="1"/>
  <c r="AG2820" i="1"/>
  <c r="AI2820" i="1"/>
  <c r="AZ2820" i="1"/>
  <c r="BB2835" i="1" l="1"/>
  <c r="BB2836" i="1"/>
  <c r="BB2838" i="1"/>
  <c r="BB2832" i="1"/>
  <c r="BB2834" i="1"/>
  <c r="BB2837" i="1"/>
  <c r="BB2829" i="1"/>
  <c r="BB2833" i="1"/>
  <c r="BB2821" i="1"/>
  <c r="BB2831" i="1"/>
  <c r="BB2830" i="1"/>
  <c r="BB2828" i="1"/>
  <c r="BB2826" i="1"/>
  <c r="BB2824" i="1"/>
  <c r="BB2823" i="1"/>
  <c r="BB2827" i="1"/>
  <c r="BB2825" i="1"/>
  <c r="BB2822" i="1"/>
  <c r="BB2820" i="1"/>
  <c r="F2815" i="1" l="1"/>
  <c r="AH2815" i="1" s="1"/>
  <c r="AJ2815" i="1" s="1"/>
  <c r="F2816" i="1"/>
  <c r="AH2816" i="1" s="1"/>
  <c r="AJ2816" i="1" s="1"/>
  <c r="F2817" i="1"/>
  <c r="AH2817" i="1" s="1"/>
  <c r="AJ2817" i="1" s="1"/>
  <c r="F2818" i="1"/>
  <c r="AH2818" i="1" s="1"/>
  <c r="AJ2818" i="1" s="1"/>
  <c r="F2819" i="1"/>
  <c r="AH2819" i="1" s="1"/>
  <c r="AJ2819" i="1" s="1"/>
  <c r="V2816" i="1"/>
  <c r="V2819" i="1"/>
  <c r="AG2819" i="1"/>
  <c r="AI2819" i="1"/>
  <c r="AZ2819" i="1"/>
  <c r="AZ2818" i="1"/>
  <c r="AQ2818" i="1"/>
  <c r="AI2818" i="1"/>
  <c r="AG2818" i="1"/>
  <c r="V2818" i="1"/>
  <c r="AZ2817" i="1"/>
  <c r="AI2817" i="1"/>
  <c r="AG2817" i="1"/>
  <c r="V2817" i="1"/>
  <c r="F2750" i="1"/>
  <c r="AZ2816" i="1"/>
  <c r="AI2816" i="1"/>
  <c r="AG2816" i="1"/>
  <c r="V2815" i="1"/>
  <c r="AG2815" i="1"/>
  <c r="AI2815" i="1"/>
  <c r="AZ2815" i="1"/>
  <c r="BB2817" i="1" l="1"/>
  <c r="BB2816" i="1"/>
  <c r="BB2819" i="1"/>
  <c r="BB2815" i="1"/>
  <c r="BB2818" i="1"/>
  <c r="F2814" i="1"/>
  <c r="AH2814" i="1" s="1"/>
  <c r="AJ2814" i="1" s="1"/>
  <c r="V2814" i="1"/>
  <c r="AG2814" i="1"/>
  <c r="AI2814" i="1"/>
  <c r="AZ2814" i="1"/>
  <c r="AZ2813" i="1"/>
  <c r="AI2813" i="1"/>
  <c r="AG2813" i="1"/>
  <c r="V2813" i="1"/>
  <c r="F2813" i="1"/>
  <c r="AH2813" i="1" s="1"/>
  <c r="AJ2813" i="1" s="1"/>
  <c r="BB2813" i="1" l="1"/>
  <c r="BB2814" i="1"/>
  <c r="AZ2812" i="1" l="1"/>
  <c r="AI2812" i="1"/>
  <c r="AG2812" i="1"/>
  <c r="V2812" i="1"/>
  <c r="F2812" i="1"/>
  <c r="AH2812" i="1" s="1"/>
  <c r="AJ2812" i="1" s="1"/>
  <c r="AZ2811" i="1"/>
  <c r="AI2811" i="1"/>
  <c r="AG2811" i="1"/>
  <c r="V2811" i="1"/>
  <c r="F2811" i="1"/>
  <c r="AH2811" i="1" s="1"/>
  <c r="AJ2811" i="1" s="1"/>
  <c r="AZ2810" i="1"/>
  <c r="AI2810" i="1"/>
  <c r="AG2810" i="1"/>
  <c r="V2810" i="1"/>
  <c r="F2810" i="1"/>
  <c r="AH2810" i="1" s="1"/>
  <c r="AJ2810" i="1" s="1"/>
  <c r="AZ2809" i="1"/>
  <c r="AI2809" i="1"/>
  <c r="AG2809" i="1"/>
  <c r="V2809" i="1"/>
  <c r="F2809" i="1"/>
  <c r="AH2809" i="1" s="1"/>
  <c r="AJ2809" i="1" s="1"/>
  <c r="AZ2808" i="1"/>
  <c r="AI2808" i="1"/>
  <c r="AG2808" i="1"/>
  <c r="V2808" i="1"/>
  <c r="F2808" i="1"/>
  <c r="AH2808" i="1" s="1"/>
  <c r="AJ2808" i="1" s="1"/>
  <c r="BB2812" i="1" l="1"/>
  <c r="BB2811" i="1"/>
  <c r="BB2809" i="1"/>
  <c r="BB2808" i="1"/>
  <c r="BB2810" i="1"/>
  <c r="AZ2807" i="1"/>
  <c r="AI2807" i="1"/>
  <c r="AG2807" i="1"/>
  <c r="V2807" i="1"/>
  <c r="F2807" i="1"/>
  <c r="AH2807" i="1" s="1"/>
  <c r="AJ2807" i="1" s="1"/>
  <c r="AZ2806" i="1"/>
  <c r="AI2806" i="1"/>
  <c r="AG2806" i="1"/>
  <c r="V2806" i="1"/>
  <c r="F2806" i="1"/>
  <c r="AH2806" i="1" s="1"/>
  <c r="AJ2806" i="1" s="1"/>
  <c r="BB2806" i="1" l="1"/>
  <c r="BB2807" i="1"/>
  <c r="AZ2805" i="1"/>
  <c r="AQ2805" i="1"/>
  <c r="AI2805" i="1"/>
  <c r="AG2805" i="1"/>
  <c r="V2805" i="1"/>
  <c r="F2805" i="1"/>
  <c r="AH2805" i="1" s="1"/>
  <c r="AJ2805" i="1" s="1"/>
  <c r="AZ2804" i="1"/>
  <c r="AI2804" i="1"/>
  <c r="AG2804" i="1"/>
  <c r="V2804" i="1"/>
  <c r="F2804" i="1"/>
  <c r="AH2804" i="1" s="1"/>
  <c r="AJ2804" i="1" s="1"/>
  <c r="AZ2803" i="1"/>
  <c r="AI2803" i="1"/>
  <c r="AG2803" i="1"/>
  <c r="V2803" i="1"/>
  <c r="F2803" i="1"/>
  <c r="AH2803" i="1" s="1"/>
  <c r="AJ2803" i="1" s="1"/>
  <c r="F2802" i="1"/>
  <c r="AH2802" i="1" s="1"/>
  <c r="AJ2802" i="1" s="1"/>
  <c r="V2802" i="1"/>
  <c r="AG2802" i="1"/>
  <c r="AI2802" i="1"/>
  <c r="AZ2802" i="1"/>
  <c r="BB2805" i="1" l="1"/>
  <c r="BB2804" i="1"/>
  <c r="BB2803" i="1"/>
  <c r="BB2802" i="1"/>
  <c r="AZ2801" i="1"/>
  <c r="AI2801" i="1"/>
  <c r="AG2801" i="1"/>
  <c r="V2801" i="1"/>
  <c r="F2801" i="1"/>
  <c r="AH2801" i="1" s="1"/>
  <c r="AJ2801" i="1" s="1"/>
  <c r="AZ2800" i="1"/>
  <c r="AI2800" i="1"/>
  <c r="AG2800" i="1"/>
  <c r="V2800" i="1"/>
  <c r="F2800" i="1"/>
  <c r="AH2800" i="1" s="1"/>
  <c r="AJ2800" i="1" s="1"/>
  <c r="BB2801" i="1" l="1"/>
  <c r="BB2800" i="1"/>
  <c r="AZ2799" i="1"/>
  <c r="AI2799" i="1"/>
  <c r="AG2799" i="1"/>
  <c r="V2799" i="1"/>
  <c r="F2799" i="1"/>
  <c r="AH2799" i="1" s="1"/>
  <c r="AJ2799" i="1" s="1"/>
  <c r="F2798" i="1"/>
  <c r="AH2798" i="1" s="1"/>
  <c r="AJ2798" i="1" s="1"/>
  <c r="V2798" i="1"/>
  <c r="AG2798" i="1"/>
  <c r="AI2798" i="1"/>
  <c r="AZ2798" i="1"/>
  <c r="BB2799" i="1" l="1"/>
  <c r="BB2798" i="1"/>
  <c r="AZ2797" i="1"/>
  <c r="AI2797" i="1"/>
  <c r="AG2797" i="1"/>
  <c r="V2797" i="1"/>
  <c r="F2797" i="1"/>
  <c r="AH2797" i="1" s="1"/>
  <c r="AJ2797" i="1" s="1"/>
  <c r="AZ2796" i="1"/>
  <c r="AI2796" i="1"/>
  <c r="AG2796" i="1"/>
  <c r="V2796" i="1"/>
  <c r="F2796" i="1"/>
  <c r="AH2796" i="1" s="1"/>
  <c r="AJ2796" i="1" s="1"/>
  <c r="AZ2795" i="1"/>
  <c r="AI2795" i="1"/>
  <c r="AG2795" i="1"/>
  <c r="V2795" i="1"/>
  <c r="F2795" i="1"/>
  <c r="AH2795" i="1" s="1"/>
  <c r="AJ2795" i="1" s="1"/>
  <c r="AZ2794" i="1"/>
  <c r="AI2794" i="1"/>
  <c r="AG2794" i="1"/>
  <c r="V2794" i="1"/>
  <c r="F2794" i="1"/>
  <c r="AH2794" i="1" s="1"/>
  <c r="AJ2794" i="1" s="1"/>
  <c r="BB2797" i="1" l="1"/>
  <c r="BB2794" i="1"/>
  <c r="BB2796" i="1"/>
  <c r="BB2795" i="1"/>
  <c r="AZ2793" i="1"/>
  <c r="AI2793" i="1"/>
  <c r="AG2793" i="1"/>
  <c r="V2793" i="1"/>
  <c r="F2793" i="1"/>
  <c r="AH2793" i="1" s="1"/>
  <c r="AJ2793" i="1" s="1"/>
  <c r="AZ2792" i="1"/>
  <c r="AI2792" i="1"/>
  <c r="AG2792" i="1"/>
  <c r="V2792" i="1"/>
  <c r="F2792" i="1"/>
  <c r="AH2792" i="1" s="1"/>
  <c r="AJ2792" i="1" s="1"/>
  <c r="AZ2791" i="1"/>
  <c r="AI2791" i="1"/>
  <c r="AG2791" i="1"/>
  <c r="V2791" i="1"/>
  <c r="F2791" i="1"/>
  <c r="AH2791" i="1" s="1"/>
  <c r="AJ2791" i="1" s="1"/>
  <c r="AZ2790" i="1"/>
  <c r="AI2790" i="1"/>
  <c r="AG2790" i="1"/>
  <c r="V2790" i="1"/>
  <c r="F2790" i="1"/>
  <c r="AH2790" i="1" s="1"/>
  <c r="AJ2790" i="1" s="1"/>
  <c r="BB2793" i="1" l="1"/>
  <c r="BB2792" i="1"/>
  <c r="BB2791" i="1"/>
  <c r="BB2790" i="1"/>
  <c r="F2789" i="1" l="1"/>
  <c r="AH2789" i="1" s="1"/>
  <c r="AJ2789" i="1" s="1"/>
  <c r="V2789" i="1"/>
  <c r="AG2789" i="1"/>
  <c r="AI2789" i="1"/>
  <c r="AZ2789" i="1"/>
  <c r="BB2789" i="1" l="1"/>
  <c r="AZ2788" i="1"/>
  <c r="AQ2788" i="1"/>
  <c r="AI2788" i="1"/>
  <c r="AG2788" i="1"/>
  <c r="V2788" i="1"/>
  <c r="F2788" i="1"/>
  <c r="AH2788" i="1" s="1"/>
  <c r="AJ2788" i="1" s="1"/>
  <c r="AZ2782" i="1"/>
  <c r="BB2788" i="1" l="1"/>
  <c r="F2787" i="1"/>
  <c r="AH2787" i="1" s="1"/>
  <c r="AJ2787" i="1" s="1"/>
  <c r="V2787" i="1"/>
  <c r="AG2787" i="1"/>
  <c r="AI2787" i="1"/>
  <c r="AZ2787" i="1"/>
  <c r="BB2787" i="1" l="1"/>
  <c r="F2786" i="1"/>
  <c r="AH2786" i="1" s="1"/>
  <c r="AJ2786" i="1" s="1"/>
  <c r="V2786" i="1"/>
  <c r="AG2786" i="1"/>
  <c r="AI2786" i="1"/>
  <c r="AZ2786" i="1"/>
  <c r="AZ2785" i="1"/>
  <c r="AI2785" i="1"/>
  <c r="AG2785" i="1"/>
  <c r="V2785" i="1"/>
  <c r="F2785" i="1"/>
  <c r="AH2785" i="1" s="1"/>
  <c r="AJ2785" i="1" s="1"/>
  <c r="AZ2784" i="1"/>
  <c r="AI2784" i="1"/>
  <c r="AG2784" i="1"/>
  <c r="V2784" i="1"/>
  <c r="F2784" i="1"/>
  <c r="AH2784" i="1" s="1"/>
  <c r="F2783" i="1"/>
  <c r="AH2783" i="1" s="1"/>
  <c r="AJ2783" i="1" s="1"/>
  <c r="V2783" i="1"/>
  <c r="AG2783" i="1"/>
  <c r="AI2783" i="1"/>
  <c r="AZ2783" i="1"/>
  <c r="AI2782" i="1"/>
  <c r="AG2782" i="1"/>
  <c r="V2782" i="1"/>
  <c r="F2782" i="1"/>
  <c r="AH2782" i="1" s="1"/>
  <c r="AJ2782" i="1" s="1"/>
  <c r="AZ2781" i="1"/>
  <c r="AI2781" i="1"/>
  <c r="AG2781" i="1"/>
  <c r="V2781" i="1"/>
  <c r="F2781" i="1"/>
  <c r="AH2781" i="1" s="1"/>
  <c r="AJ2781" i="1" s="1"/>
  <c r="F2780" i="1"/>
  <c r="AH2780" i="1" s="1"/>
  <c r="AJ2780" i="1" s="1"/>
  <c r="V2780" i="1"/>
  <c r="AG2780" i="1"/>
  <c r="AI2780" i="1"/>
  <c r="AZ2780" i="1"/>
  <c r="AZ2779" i="1"/>
  <c r="AI2779" i="1"/>
  <c r="AG2779" i="1"/>
  <c r="V2779" i="1"/>
  <c r="F2779" i="1"/>
  <c r="AH2779" i="1" s="1"/>
  <c r="AJ2779" i="1" s="1"/>
  <c r="AZ2778" i="1"/>
  <c r="AI2778" i="1"/>
  <c r="AG2778" i="1"/>
  <c r="V2778" i="1"/>
  <c r="F2778" i="1"/>
  <c r="AH2778" i="1" s="1"/>
  <c r="AJ2778" i="1" s="1"/>
  <c r="AQ2777" i="1"/>
  <c r="AZ2777" i="1"/>
  <c r="AI2777" i="1"/>
  <c r="AG2777" i="1"/>
  <c r="V2777" i="1"/>
  <c r="F2777" i="1"/>
  <c r="AH2777" i="1" s="1"/>
  <c r="AJ2777" i="1" s="1"/>
  <c r="AZ2776" i="1"/>
  <c r="AI2776" i="1"/>
  <c r="AG2776" i="1"/>
  <c r="V2776" i="1"/>
  <c r="F2776" i="1"/>
  <c r="AH2776" i="1" s="1"/>
  <c r="AJ2776" i="1" s="1"/>
  <c r="BB2786" i="1" l="1"/>
  <c r="BB2785" i="1"/>
  <c r="BB2784" i="1"/>
  <c r="BB2783" i="1"/>
  <c r="BB2779" i="1"/>
  <c r="BB2782" i="1"/>
  <c r="BB2780" i="1"/>
  <c r="BB2781" i="1"/>
  <c r="BB2778" i="1"/>
  <c r="BB2777" i="1"/>
  <c r="BB2776" i="1"/>
  <c r="AZ2775" i="1"/>
  <c r="AI2775" i="1"/>
  <c r="AG2775" i="1"/>
  <c r="V2775" i="1"/>
  <c r="F2775" i="1"/>
  <c r="AH2775" i="1" s="1"/>
  <c r="AJ2775" i="1" s="1"/>
  <c r="AZ2774" i="1"/>
  <c r="AI2774" i="1"/>
  <c r="AG2774" i="1"/>
  <c r="V2774" i="1"/>
  <c r="F2774" i="1"/>
  <c r="AH2774" i="1" s="1"/>
  <c r="AJ2774" i="1" s="1"/>
  <c r="AZ2773" i="1"/>
  <c r="AI2773" i="1"/>
  <c r="AG2773" i="1"/>
  <c r="V2773" i="1"/>
  <c r="F2773" i="1"/>
  <c r="AH2773" i="1" s="1"/>
  <c r="AJ2773" i="1" s="1"/>
  <c r="AZ2772" i="1"/>
  <c r="AI2772" i="1"/>
  <c r="AG2772" i="1"/>
  <c r="V2772" i="1"/>
  <c r="F2772" i="1"/>
  <c r="AH2772" i="1" s="1"/>
  <c r="AJ2772" i="1" s="1"/>
  <c r="F2771" i="1"/>
  <c r="AH2771" i="1" s="1"/>
  <c r="AJ2771" i="1" s="1"/>
  <c r="V2771" i="1"/>
  <c r="AG2771" i="1"/>
  <c r="AI2771" i="1"/>
  <c r="AZ2771" i="1"/>
  <c r="AZ2770" i="1"/>
  <c r="AI2770" i="1"/>
  <c r="AG2770" i="1"/>
  <c r="V2770" i="1"/>
  <c r="F2770" i="1"/>
  <c r="AH2770" i="1" s="1"/>
  <c r="AJ2770" i="1" s="1"/>
  <c r="AZ2769" i="1"/>
  <c r="AI2769" i="1"/>
  <c r="AG2769" i="1"/>
  <c r="V2769" i="1"/>
  <c r="F2769" i="1"/>
  <c r="AH2769" i="1" s="1"/>
  <c r="AJ2769" i="1" s="1"/>
  <c r="AZ2768" i="1"/>
  <c r="AI2768" i="1"/>
  <c r="AG2768" i="1"/>
  <c r="V2768" i="1"/>
  <c r="F2768" i="1"/>
  <c r="AH2768" i="1" s="1"/>
  <c r="AJ2768" i="1" s="1"/>
  <c r="F2767" i="1"/>
  <c r="AH2767" i="1" s="1"/>
  <c r="AJ2767" i="1" s="1"/>
  <c r="V2767" i="1"/>
  <c r="AG2767" i="1"/>
  <c r="AI2767" i="1"/>
  <c r="AZ2767" i="1"/>
  <c r="BB2773" i="1" l="1"/>
  <c r="BB2775" i="1"/>
  <c r="BB2774" i="1"/>
  <c r="BB2771" i="1"/>
  <c r="BB2772" i="1"/>
  <c r="BB2767" i="1"/>
  <c r="BB2770" i="1"/>
  <c r="BB2769" i="1"/>
  <c r="BB2768" i="1"/>
  <c r="F2766" i="1"/>
  <c r="AH2766" i="1" s="1"/>
  <c r="AJ2766" i="1" s="1"/>
  <c r="V2766" i="1"/>
  <c r="AG2766" i="1"/>
  <c r="AI2766" i="1"/>
  <c r="AZ2766" i="1"/>
  <c r="AZ2765" i="1"/>
  <c r="AG2765" i="1"/>
  <c r="AI2765" i="1"/>
  <c r="V2765" i="1"/>
  <c r="F2765" i="1"/>
  <c r="AH2765" i="1" s="1"/>
  <c r="AJ2765" i="1" s="1"/>
  <c r="AZ2764" i="1"/>
  <c r="AI2764" i="1"/>
  <c r="AG2764" i="1"/>
  <c r="V2764" i="1"/>
  <c r="F2764" i="1"/>
  <c r="AH2764" i="1" s="1"/>
  <c r="AJ2764" i="1" s="1"/>
  <c r="V2331" i="1"/>
  <c r="F2763" i="1"/>
  <c r="AH2763" i="1" s="1"/>
  <c r="AJ2763" i="1" s="1"/>
  <c r="V2763" i="1"/>
  <c r="AG2763" i="1"/>
  <c r="AI2763" i="1"/>
  <c r="AQ2763" i="1"/>
  <c r="AZ2763" i="1"/>
  <c r="AZ2762" i="1"/>
  <c r="AI2762" i="1"/>
  <c r="AG2762" i="1"/>
  <c r="V2762" i="1"/>
  <c r="F2762" i="1"/>
  <c r="AH2762" i="1" s="1"/>
  <c r="AJ2762" i="1" s="1"/>
  <c r="AZ2761" i="1"/>
  <c r="AG2761" i="1"/>
  <c r="AI2761" i="1"/>
  <c r="V2761" i="1"/>
  <c r="F2761" i="1"/>
  <c r="AH2761" i="1" s="1"/>
  <c r="AJ2761" i="1" s="1"/>
  <c r="AZ2760" i="1"/>
  <c r="AI2760" i="1"/>
  <c r="AG2760" i="1"/>
  <c r="V2760" i="1"/>
  <c r="F2760" i="1"/>
  <c r="AH2760" i="1" s="1"/>
  <c r="AJ2760" i="1" s="1"/>
  <c r="F2759" i="1"/>
  <c r="AH2759" i="1" s="1"/>
  <c r="AJ2759" i="1" s="1"/>
  <c r="V2759" i="1"/>
  <c r="AG2759" i="1"/>
  <c r="AI2759" i="1"/>
  <c r="AZ2759" i="1"/>
  <c r="AZ2758" i="1"/>
  <c r="AI2758" i="1"/>
  <c r="AG2758" i="1"/>
  <c r="V2758" i="1"/>
  <c r="F2758" i="1"/>
  <c r="AH2758" i="1" s="1"/>
  <c r="AJ2758" i="1" s="1"/>
  <c r="AZ2757" i="1"/>
  <c r="AI2757" i="1"/>
  <c r="AG2757" i="1"/>
  <c r="V2757" i="1"/>
  <c r="F2757" i="1"/>
  <c r="AH2757" i="1" s="1"/>
  <c r="AJ2757" i="1" s="1"/>
  <c r="AZ2756" i="1"/>
  <c r="AI2756" i="1"/>
  <c r="AG2756" i="1"/>
  <c r="V2756" i="1"/>
  <c r="F2756" i="1"/>
  <c r="AH2756" i="1" s="1"/>
  <c r="AJ2756" i="1" s="1"/>
  <c r="BB2764" i="1" l="1"/>
  <c r="BB2760" i="1"/>
  <c r="BB2762" i="1"/>
  <c r="BB2759" i="1"/>
  <c r="BB2757" i="1"/>
  <c r="BB2766" i="1"/>
  <c r="BB2763" i="1"/>
  <c r="BB2765" i="1"/>
  <c r="BB2761" i="1"/>
  <c r="BB2756" i="1"/>
  <c r="BB2758" i="1"/>
  <c r="AZ2755" i="1"/>
  <c r="AI2755" i="1"/>
  <c r="AG2755" i="1"/>
  <c r="V2755" i="1"/>
  <c r="F2755" i="1"/>
  <c r="AH2755" i="1" s="1"/>
  <c r="AJ2755" i="1" s="1"/>
  <c r="AZ2754" i="1"/>
  <c r="AI2754" i="1"/>
  <c r="AG2754" i="1"/>
  <c r="V2754" i="1"/>
  <c r="F2754" i="1"/>
  <c r="AH2754" i="1" s="1"/>
  <c r="AJ2754" i="1" s="1"/>
  <c r="AZ2753" i="1"/>
  <c r="AI2753" i="1"/>
  <c r="AG2753" i="1"/>
  <c r="V2753" i="1"/>
  <c r="F2753" i="1"/>
  <c r="AH2753" i="1" s="1"/>
  <c r="AJ2753" i="1" s="1"/>
  <c r="AZ2752" i="1"/>
  <c r="AG2752" i="1"/>
  <c r="AI2752" i="1"/>
  <c r="V2752" i="1"/>
  <c r="F2752" i="1"/>
  <c r="AH2752" i="1" s="1"/>
  <c r="AJ2752" i="1" s="1"/>
  <c r="AZ2751" i="1"/>
  <c r="AG2751" i="1"/>
  <c r="AI2751" i="1"/>
  <c r="V2751" i="1"/>
  <c r="F2751" i="1"/>
  <c r="AH2751" i="1" s="1"/>
  <c r="AJ2751" i="1" s="1"/>
  <c r="AZ2750" i="1"/>
  <c r="AI2750" i="1"/>
  <c r="AG2750" i="1"/>
  <c r="V2750" i="1"/>
  <c r="AH2750" i="1"/>
  <c r="AJ2750" i="1" s="1"/>
  <c r="BB2753" i="1" l="1"/>
  <c r="BB2754" i="1"/>
  <c r="BB2750" i="1"/>
  <c r="BB2755" i="1"/>
  <c r="BB2752" i="1"/>
  <c r="BB2751" i="1"/>
  <c r="F2749" i="1"/>
  <c r="AH2749" i="1" s="1"/>
  <c r="AJ2749" i="1" s="1"/>
  <c r="V2749" i="1"/>
  <c r="AG2749" i="1"/>
  <c r="AI2749" i="1"/>
  <c r="AZ2749" i="1"/>
  <c r="BB2749" i="1" l="1"/>
  <c r="F2748" i="1" l="1"/>
  <c r="AH2748" i="1" s="1"/>
  <c r="AJ2748" i="1" s="1"/>
  <c r="V2748" i="1"/>
  <c r="AG2748" i="1"/>
  <c r="AI2748" i="1"/>
  <c r="AZ2748" i="1"/>
  <c r="AZ2747" i="1"/>
  <c r="AI2747" i="1"/>
  <c r="AG2747" i="1"/>
  <c r="V2747" i="1"/>
  <c r="F2747" i="1"/>
  <c r="AH2747" i="1" s="1"/>
  <c r="AJ2747" i="1" s="1"/>
  <c r="AZ2746" i="1"/>
  <c r="AI2746" i="1"/>
  <c r="AG2746" i="1"/>
  <c r="V2746" i="1"/>
  <c r="F2746" i="1"/>
  <c r="AH2746" i="1" s="1"/>
  <c r="AJ2746" i="1" s="1"/>
  <c r="AZ2745" i="1"/>
  <c r="AI2745" i="1"/>
  <c r="AG2745" i="1"/>
  <c r="V2745" i="1"/>
  <c r="F2745" i="1"/>
  <c r="AH2745" i="1" s="1"/>
  <c r="AJ2745" i="1" s="1"/>
  <c r="AZ2744" i="1"/>
  <c r="AI2744" i="1"/>
  <c r="AG2744" i="1"/>
  <c r="V2744" i="1"/>
  <c r="F2744" i="1"/>
  <c r="AH2744" i="1" s="1"/>
  <c r="AJ2744" i="1" s="1"/>
  <c r="AZ2743" i="1"/>
  <c r="AI2743" i="1"/>
  <c r="AG2743" i="1"/>
  <c r="V2743" i="1"/>
  <c r="F2743" i="1"/>
  <c r="AH2743" i="1" s="1"/>
  <c r="AJ2743" i="1" s="1"/>
  <c r="AZ2742" i="1"/>
  <c r="AI2742" i="1"/>
  <c r="AG2742" i="1"/>
  <c r="V2742" i="1"/>
  <c r="F2742" i="1"/>
  <c r="AH2742" i="1" s="1"/>
  <c r="AJ2742" i="1" s="1"/>
  <c r="AZ2741" i="1"/>
  <c r="AI2741" i="1"/>
  <c r="AG2741" i="1"/>
  <c r="V2741" i="1"/>
  <c r="F2741" i="1"/>
  <c r="AH2741" i="1" s="1"/>
  <c r="AJ2741" i="1" s="1"/>
  <c r="F2740" i="1"/>
  <c r="AH2740" i="1" s="1"/>
  <c r="AJ2740" i="1" s="1"/>
  <c r="V2740" i="1"/>
  <c r="AG2740" i="1"/>
  <c r="AI2740" i="1"/>
  <c r="AZ2740" i="1"/>
  <c r="F2739" i="1"/>
  <c r="AH2739" i="1" s="1"/>
  <c r="AJ2739" i="1" s="1"/>
  <c r="V2739" i="1"/>
  <c r="AG2739" i="1"/>
  <c r="AI2739" i="1"/>
  <c r="AZ2739" i="1"/>
  <c r="F2738" i="1"/>
  <c r="AH2738" i="1" s="1"/>
  <c r="AJ2738" i="1" s="1"/>
  <c r="V2738" i="1"/>
  <c r="AG2738" i="1"/>
  <c r="AI2738" i="1"/>
  <c r="AQ2738" i="1"/>
  <c r="AZ2738" i="1"/>
  <c r="AZ2737" i="1"/>
  <c r="AI2737" i="1"/>
  <c r="AG2737" i="1"/>
  <c r="V2737" i="1"/>
  <c r="F2737" i="1"/>
  <c r="AH2737" i="1" s="1"/>
  <c r="AJ2737" i="1" s="1"/>
  <c r="F2736" i="1"/>
  <c r="AH2736" i="1" s="1"/>
  <c r="AJ2736" i="1" s="1"/>
  <c r="V2736" i="1"/>
  <c r="AG2736" i="1"/>
  <c r="AI2736" i="1"/>
  <c r="AQ2736" i="1"/>
  <c r="AZ2736" i="1"/>
  <c r="BB2744" i="1" l="1"/>
  <c r="BB2737" i="1"/>
  <c r="BB2740" i="1"/>
  <c r="BB2748" i="1"/>
  <c r="BB2746" i="1"/>
  <c r="BB2742" i="1"/>
  <c r="BB2741" i="1"/>
  <c r="BB2745" i="1"/>
  <c r="BB2738" i="1"/>
  <c r="BB2739" i="1"/>
  <c r="BB2743" i="1"/>
  <c r="BB2747" i="1"/>
  <c r="BB2736" i="1"/>
  <c r="AZ2734" i="1"/>
  <c r="AI2734" i="1"/>
  <c r="AG2734" i="1"/>
  <c r="V2734" i="1"/>
  <c r="F2734" i="1"/>
  <c r="AH2734" i="1" s="1"/>
  <c r="AJ2734" i="1" s="1"/>
  <c r="F2735" i="1"/>
  <c r="AH2735" i="1" s="1"/>
  <c r="AJ2735" i="1" s="1"/>
  <c r="V2735" i="1"/>
  <c r="AG2735" i="1"/>
  <c r="AI2735" i="1"/>
  <c r="AZ2735" i="1"/>
  <c r="BB2734" i="1" l="1"/>
  <c r="BB2735" i="1"/>
  <c r="F2733" i="1"/>
  <c r="AH2733" i="1" s="1"/>
  <c r="AJ2733" i="1" s="1"/>
  <c r="V2733" i="1"/>
  <c r="AG2733" i="1"/>
  <c r="AI2733" i="1"/>
  <c r="AZ2733" i="1"/>
  <c r="F2732" i="1"/>
  <c r="AH2732" i="1" s="1"/>
  <c r="AJ2732" i="1" s="1"/>
  <c r="V2732" i="1"/>
  <c r="AG2732" i="1"/>
  <c r="AI2732" i="1"/>
  <c r="AZ2732" i="1"/>
  <c r="BB2732" i="1" l="1"/>
  <c r="BB2733" i="1"/>
  <c r="AZ2731" i="1"/>
  <c r="AI2731" i="1"/>
  <c r="AG2731" i="1"/>
  <c r="V2731" i="1"/>
  <c r="F2731" i="1"/>
  <c r="AH2731" i="1" s="1"/>
  <c r="AJ2731" i="1" s="1"/>
  <c r="BB2731" i="1" l="1"/>
  <c r="F2730" i="1"/>
  <c r="AH2730" i="1" s="1"/>
  <c r="AJ2730" i="1" s="1"/>
  <c r="V2730" i="1"/>
  <c r="AG2730" i="1"/>
  <c r="AI2730" i="1"/>
  <c r="AZ2730" i="1"/>
  <c r="AZ2729" i="1"/>
  <c r="AI2729" i="1"/>
  <c r="AG2729" i="1"/>
  <c r="V2729" i="1"/>
  <c r="F2729" i="1"/>
  <c r="AH2729" i="1" s="1"/>
  <c r="AJ2729" i="1" s="1"/>
  <c r="V2723" i="1"/>
  <c r="F2728" i="1"/>
  <c r="AH2728" i="1" s="1"/>
  <c r="AJ2728" i="1" s="1"/>
  <c r="V2728" i="1"/>
  <c r="AG2728" i="1"/>
  <c r="AI2728" i="1"/>
  <c r="AZ2728" i="1"/>
  <c r="F2727" i="1"/>
  <c r="AH2727" i="1" s="1"/>
  <c r="AJ2727" i="1" s="1"/>
  <c r="V2727" i="1"/>
  <c r="AG2727" i="1"/>
  <c r="AI2727" i="1"/>
  <c r="AZ2727" i="1"/>
  <c r="AZ2726" i="1"/>
  <c r="AG2726" i="1"/>
  <c r="AI2726" i="1"/>
  <c r="V2726" i="1"/>
  <c r="F2726" i="1"/>
  <c r="AH2726" i="1" s="1"/>
  <c r="AJ2726" i="1" s="1"/>
  <c r="AZ2725" i="1"/>
  <c r="AI2725" i="1"/>
  <c r="AG2725" i="1"/>
  <c r="V2725" i="1"/>
  <c r="F2725" i="1"/>
  <c r="AH2725" i="1" s="1"/>
  <c r="AJ2725" i="1" s="1"/>
  <c r="AZ2724" i="1"/>
  <c r="AG2724" i="1"/>
  <c r="AI2724" i="1"/>
  <c r="V2724" i="1"/>
  <c r="F2724" i="1"/>
  <c r="AH2724" i="1" s="1"/>
  <c r="AJ2724" i="1" s="1"/>
  <c r="AZ2723" i="1"/>
  <c r="AG2723" i="1"/>
  <c r="AI2723" i="1"/>
  <c r="F2723" i="1"/>
  <c r="AH2723" i="1" s="1"/>
  <c r="AJ2723" i="1" s="1"/>
  <c r="AZ2722" i="1"/>
  <c r="AI2722" i="1"/>
  <c r="AG2722" i="1"/>
  <c r="V2722" i="1"/>
  <c r="F2722" i="1"/>
  <c r="AH2722" i="1" s="1"/>
  <c r="AJ2722" i="1" s="1"/>
  <c r="AZ2721" i="1"/>
  <c r="AI2721" i="1"/>
  <c r="AG2721" i="1"/>
  <c r="V2721" i="1"/>
  <c r="F2721" i="1"/>
  <c r="AH2721" i="1" s="1"/>
  <c r="AJ2721" i="1" s="1"/>
  <c r="F2720" i="1"/>
  <c r="AH2720" i="1" s="1"/>
  <c r="AJ2720" i="1" s="1"/>
  <c r="V2720" i="1"/>
  <c r="AG2720" i="1"/>
  <c r="AI2720" i="1"/>
  <c r="AZ2720" i="1"/>
  <c r="F2719" i="1"/>
  <c r="AH2719" i="1" s="1"/>
  <c r="AJ2719" i="1" s="1"/>
  <c r="V2719" i="1"/>
  <c r="AG2719" i="1"/>
  <c r="AI2719" i="1"/>
  <c r="AZ2719" i="1"/>
  <c r="AZ2718" i="1"/>
  <c r="AI2718" i="1"/>
  <c r="AG2718" i="1"/>
  <c r="V2718" i="1"/>
  <c r="F2718" i="1"/>
  <c r="AH2718" i="1" s="1"/>
  <c r="AJ2718" i="1" s="1"/>
  <c r="F2717" i="1"/>
  <c r="AH2717" i="1" s="1"/>
  <c r="AJ2717" i="1" s="1"/>
  <c r="V2717" i="1"/>
  <c r="AG2717" i="1"/>
  <c r="AI2717" i="1"/>
  <c r="AZ2717" i="1"/>
  <c r="F2716" i="1"/>
  <c r="AH2716" i="1" s="1"/>
  <c r="AJ2716" i="1" s="1"/>
  <c r="V2716" i="1"/>
  <c r="AG2716" i="1"/>
  <c r="AI2716" i="1"/>
  <c r="AZ2716" i="1"/>
  <c r="F2715" i="1"/>
  <c r="AH2715" i="1" s="1"/>
  <c r="AJ2715" i="1" s="1"/>
  <c r="V2715" i="1"/>
  <c r="AG2715" i="1"/>
  <c r="AI2715" i="1"/>
  <c r="AZ2715" i="1"/>
  <c r="F2712" i="1"/>
  <c r="AZ2714" i="1"/>
  <c r="AI2714" i="1"/>
  <c r="AG2714" i="1"/>
  <c r="V2714" i="1"/>
  <c r="F2714" i="1"/>
  <c r="AH2714" i="1" s="1"/>
  <c r="AJ2714" i="1" s="1"/>
  <c r="AZ2713" i="1"/>
  <c r="AI2713" i="1"/>
  <c r="AG2713" i="1"/>
  <c r="V2713" i="1"/>
  <c r="F2713" i="1"/>
  <c r="AH2713" i="1" s="1"/>
  <c r="AJ2713" i="1" s="1"/>
  <c r="BB2713" i="1" l="1"/>
  <c r="BB2718" i="1"/>
  <c r="BB2720" i="1"/>
  <c r="BB2723" i="1"/>
  <c r="BB2722" i="1"/>
  <c r="BB2729" i="1"/>
  <c r="BB2724" i="1"/>
  <c r="BB2715" i="1"/>
  <c r="BB2719" i="1"/>
  <c r="BB2717" i="1"/>
  <c r="BB2716" i="1"/>
  <c r="BB2721" i="1"/>
  <c r="BB2728" i="1"/>
  <c r="BB2730" i="1"/>
  <c r="BB2726" i="1"/>
  <c r="BB2714" i="1"/>
  <c r="BB2727" i="1"/>
  <c r="BB2725" i="1"/>
  <c r="AZ2712" i="1"/>
  <c r="AI2712" i="1"/>
  <c r="AG2712" i="1"/>
  <c r="V2712" i="1"/>
  <c r="AH2712" i="1"/>
  <c r="AJ2712" i="1" s="1"/>
  <c r="AZ2711" i="1"/>
  <c r="AI2711" i="1"/>
  <c r="AG2711" i="1"/>
  <c r="V2711" i="1"/>
  <c r="F2711" i="1"/>
  <c r="AH2711" i="1" s="1"/>
  <c r="AJ2711" i="1" s="1"/>
  <c r="F2710" i="1"/>
  <c r="AH2710" i="1" s="1"/>
  <c r="AJ2710" i="1" s="1"/>
  <c r="AZ2710" i="1"/>
  <c r="AI2710" i="1"/>
  <c r="AG2710" i="1"/>
  <c r="V2710" i="1"/>
  <c r="F2709" i="1"/>
  <c r="AH2709" i="1" s="1"/>
  <c r="AJ2709" i="1" s="1"/>
  <c r="V2709" i="1"/>
  <c r="AG2709" i="1"/>
  <c r="AI2709" i="1"/>
  <c r="AZ2709" i="1"/>
  <c r="AZ2"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BB56" i="1" s="1"/>
  <c r="AZ57" i="1"/>
  <c r="AZ58" i="1"/>
  <c r="AZ59" i="1"/>
  <c r="AZ60" i="1"/>
  <c r="AZ61" i="1"/>
  <c r="AZ62" i="1"/>
  <c r="AZ63" i="1"/>
  <c r="AZ64" i="1"/>
  <c r="AZ65" i="1"/>
  <c r="AZ66" i="1"/>
  <c r="AZ67" i="1"/>
  <c r="AZ68" i="1"/>
  <c r="AZ69" i="1"/>
  <c r="AZ70" i="1"/>
  <c r="AZ71" i="1"/>
  <c r="AZ72" i="1"/>
  <c r="AZ73" i="1"/>
  <c r="AZ74" i="1"/>
  <c r="AZ75" i="1"/>
  <c r="AZ76" i="1"/>
  <c r="AZ77" i="1"/>
  <c r="AZ78" i="1"/>
  <c r="AZ79" i="1"/>
  <c r="AZ80" i="1"/>
  <c r="BB80" i="1" s="1"/>
  <c r="AZ81" i="1"/>
  <c r="AZ82" i="1"/>
  <c r="AZ83" i="1"/>
  <c r="AZ84" i="1"/>
  <c r="AZ85" i="1"/>
  <c r="AZ86" i="1"/>
  <c r="AZ87" i="1"/>
  <c r="AZ88" i="1"/>
  <c r="AZ89" i="1"/>
  <c r="AZ90" i="1"/>
  <c r="AZ91" i="1"/>
  <c r="AZ92" i="1"/>
  <c r="BB92" i="1" s="1"/>
  <c r="AZ93" i="1"/>
  <c r="AZ94" i="1"/>
  <c r="AZ95" i="1"/>
  <c r="AZ96" i="1"/>
  <c r="AZ97" i="1"/>
  <c r="AZ98" i="1"/>
  <c r="AZ99" i="1"/>
  <c r="AZ100" i="1"/>
  <c r="AZ101" i="1"/>
  <c r="AZ102" i="1"/>
  <c r="AZ103" i="1"/>
  <c r="AZ104" i="1"/>
  <c r="BB104" i="1" s="1"/>
  <c r="AZ105" i="1"/>
  <c r="AZ106" i="1"/>
  <c r="AZ107" i="1"/>
  <c r="AZ108" i="1"/>
  <c r="AZ109" i="1"/>
  <c r="AZ110" i="1"/>
  <c r="AZ111" i="1"/>
  <c r="AZ112" i="1"/>
  <c r="AZ113" i="1"/>
  <c r="AZ114" i="1"/>
  <c r="AZ115" i="1"/>
  <c r="AZ116" i="1"/>
  <c r="BB116" i="1" s="1"/>
  <c r="AZ117" i="1"/>
  <c r="AZ118" i="1"/>
  <c r="AZ119" i="1"/>
  <c r="AZ120" i="1"/>
  <c r="AZ121" i="1"/>
  <c r="AZ122" i="1"/>
  <c r="AZ123" i="1"/>
  <c r="AZ124" i="1"/>
  <c r="AZ125" i="1"/>
  <c r="AZ126" i="1"/>
  <c r="AZ127" i="1"/>
  <c r="AZ128" i="1"/>
  <c r="BB128" i="1" s="1"/>
  <c r="AZ129" i="1"/>
  <c r="AZ130" i="1"/>
  <c r="AZ131" i="1"/>
  <c r="AZ132" i="1"/>
  <c r="AZ133" i="1"/>
  <c r="AZ134" i="1"/>
  <c r="AZ135" i="1"/>
  <c r="AZ136" i="1"/>
  <c r="AZ137" i="1"/>
  <c r="AZ138" i="1"/>
  <c r="AZ139" i="1"/>
  <c r="AZ140" i="1"/>
  <c r="BB140" i="1" s="1"/>
  <c r="AZ141" i="1"/>
  <c r="AZ142" i="1"/>
  <c r="AZ143" i="1"/>
  <c r="AZ144" i="1"/>
  <c r="AZ145" i="1"/>
  <c r="AZ146" i="1"/>
  <c r="AZ147" i="1"/>
  <c r="AZ148" i="1"/>
  <c r="AZ149" i="1"/>
  <c r="AZ150" i="1"/>
  <c r="AZ151" i="1"/>
  <c r="AZ152" i="1"/>
  <c r="BB152" i="1" s="1"/>
  <c r="AZ153" i="1"/>
  <c r="AZ154" i="1"/>
  <c r="AZ155" i="1"/>
  <c r="AZ156" i="1"/>
  <c r="AZ157" i="1"/>
  <c r="AZ158" i="1"/>
  <c r="AZ159" i="1"/>
  <c r="AZ160" i="1"/>
  <c r="AZ161" i="1"/>
  <c r="AZ162" i="1"/>
  <c r="AZ163" i="1"/>
  <c r="AZ164" i="1"/>
  <c r="BB164" i="1" s="1"/>
  <c r="AZ165" i="1"/>
  <c r="AZ166" i="1"/>
  <c r="AZ167" i="1"/>
  <c r="AZ168" i="1"/>
  <c r="AZ169" i="1"/>
  <c r="AZ170" i="1"/>
  <c r="AZ171" i="1"/>
  <c r="AZ172" i="1"/>
  <c r="AZ173" i="1"/>
  <c r="AZ174" i="1"/>
  <c r="AZ175" i="1"/>
  <c r="AZ176" i="1"/>
  <c r="BB176" i="1" s="1"/>
  <c r="AZ177" i="1"/>
  <c r="AZ178" i="1"/>
  <c r="AZ179" i="1"/>
  <c r="AZ180" i="1"/>
  <c r="AZ181" i="1"/>
  <c r="AZ182" i="1"/>
  <c r="AZ183" i="1"/>
  <c r="AZ184" i="1"/>
  <c r="AZ185" i="1"/>
  <c r="AZ186" i="1"/>
  <c r="AZ187" i="1"/>
  <c r="AZ188" i="1"/>
  <c r="BB188" i="1" s="1"/>
  <c r="AZ189" i="1"/>
  <c r="AZ190" i="1"/>
  <c r="AZ191" i="1"/>
  <c r="AZ192" i="1"/>
  <c r="AZ193" i="1"/>
  <c r="AZ194" i="1"/>
  <c r="AZ195" i="1"/>
  <c r="AZ196" i="1"/>
  <c r="AZ197" i="1"/>
  <c r="AZ198" i="1"/>
  <c r="AZ199" i="1"/>
  <c r="AZ200" i="1"/>
  <c r="BB200" i="1" s="1"/>
  <c r="AZ201" i="1"/>
  <c r="AZ202" i="1"/>
  <c r="AZ203" i="1"/>
  <c r="AZ204" i="1"/>
  <c r="AZ205" i="1"/>
  <c r="AZ206" i="1"/>
  <c r="AZ207" i="1"/>
  <c r="AZ208" i="1"/>
  <c r="AZ209" i="1"/>
  <c r="AZ210" i="1"/>
  <c r="AZ211" i="1"/>
  <c r="AZ212" i="1"/>
  <c r="BB212" i="1" s="1"/>
  <c r="AZ213" i="1"/>
  <c r="AZ214" i="1"/>
  <c r="AZ215" i="1"/>
  <c r="AZ216" i="1"/>
  <c r="AZ217" i="1"/>
  <c r="AZ218" i="1"/>
  <c r="AZ219" i="1"/>
  <c r="AZ220" i="1"/>
  <c r="AZ221" i="1"/>
  <c r="AZ222" i="1"/>
  <c r="AZ223" i="1"/>
  <c r="AZ224" i="1"/>
  <c r="BB224" i="1" s="1"/>
  <c r="AZ225" i="1"/>
  <c r="AZ226" i="1"/>
  <c r="AZ227" i="1"/>
  <c r="AZ228" i="1"/>
  <c r="AZ229" i="1"/>
  <c r="AZ230" i="1"/>
  <c r="AZ231" i="1"/>
  <c r="AZ232" i="1"/>
  <c r="AZ233" i="1"/>
  <c r="AZ234" i="1"/>
  <c r="AZ235" i="1"/>
  <c r="AZ236" i="1"/>
  <c r="BB236" i="1" s="1"/>
  <c r="AZ237" i="1"/>
  <c r="AZ238" i="1"/>
  <c r="AZ239" i="1"/>
  <c r="AZ240" i="1"/>
  <c r="AZ241" i="1"/>
  <c r="AZ242" i="1"/>
  <c r="AZ243" i="1"/>
  <c r="AZ244" i="1"/>
  <c r="AZ245" i="1"/>
  <c r="AZ246" i="1"/>
  <c r="AZ247" i="1"/>
  <c r="AZ248" i="1"/>
  <c r="BB248" i="1" s="1"/>
  <c r="AZ249" i="1"/>
  <c r="AZ250" i="1"/>
  <c r="AZ251" i="1"/>
  <c r="AZ252" i="1"/>
  <c r="AZ253" i="1"/>
  <c r="AZ254" i="1"/>
  <c r="AZ255" i="1"/>
  <c r="AZ256" i="1"/>
  <c r="AZ257" i="1"/>
  <c r="AZ258" i="1"/>
  <c r="AZ259" i="1"/>
  <c r="AZ260" i="1"/>
  <c r="BB260" i="1" s="1"/>
  <c r="AZ261" i="1"/>
  <c r="AZ262" i="1"/>
  <c r="AZ263" i="1"/>
  <c r="AZ264" i="1"/>
  <c r="AZ265" i="1"/>
  <c r="AZ266" i="1"/>
  <c r="AZ267" i="1"/>
  <c r="AZ268" i="1"/>
  <c r="AZ269" i="1"/>
  <c r="AZ270" i="1"/>
  <c r="AZ271" i="1"/>
  <c r="AZ272" i="1"/>
  <c r="BB272" i="1" s="1"/>
  <c r="AZ273" i="1"/>
  <c r="AZ274" i="1"/>
  <c r="AZ275" i="1"/>
  <c r="AZ276" i="1"/>
  <c r="AZ277" i="1"/>
  <c r="AZ278" i="1"/>
  <c r="AZ279" i="1"/>
  <c r="AZ280" i="1"/>
  <c r="AZ281" i="1"/>
  <c r="AZ282" i="1"/>
  <c r="AZ283" i="1"/>
  <c r="AZ284" i="1"/>
  <c r="BB284" i="1" s="1"/>
  <c r="AZ285" i="1"/>
  <c r="AZ286" i="1"/>
  <c r="AZ287" i="1"/>
  <c r="AZ288" i="1"/>
  <c r="AZ289" i="1"/>
  <c r="AZ290" i="1"/>
  <c r="AZ291" i="1"/>
  <c r="AZ292" i="1"/>
  <c r="AZ293" i="1"/>
  <c r="AZ294" i="1"/>
  <c r="AZ295" i="1"/>
  <c r="AZ296" i="1"/>
  <c r="BB296" i="1" s="1"/>
  <c r="AZ297" i="1"/>
  <c r="AZ298" i="1"/>
  <c r="AZ299" i="1"/>
  <c r="AZ300" i="1"/>
  <c r="AZ301" i="1"/>
  <c r="AZ302" i="1"/>
  <c r="AZ303" i="1"/>
  <c r="AZ304" i="1"/>
  <c r="AZ305" i="1"/>
  <c r="AZ306" i="1"/>
  <c r="AZ307" i="1"/>
  <c r="AZ308" i="1"/>
  <c r="BB308" i="1" s="1"/>
  <c r="AZ309" i="1"/>
  <c r="AZ310" i="1"/>
  <c r="AZ311" i="1"/>
  <c r="AZ312" i="1"/>
  <c r="AZ313" i="1"/>
  <c r="AZ314" i="1"/>
  <c r="AZ315" i="1"/>
  <c r="AZ316" i="1"/>
  <c r="AZ317" i="1"/>
  <c r="AZ318" i="1"/>
  <c r="AZ319" i="1"/>
  <c r="AZ320" i="1"/>
  <c r="BB320" i="1" s="1"/>
  <c r="AZ321" i="1"/>
  <c r="AZ322" i="1"/>
  <c r="AZ323" i="1"/>
  <c r="AZ324" i="1"/>
  <c r="AZ325" i="1"/>
  <c r="AZ326" i="1"/>
  <c r="AZ327" i="1"/>
  <c r="AZ328" i="1"/>
  <c r="AZ329" i="1"/>
  <c r="AZ330" i="1"/>
  <c r="AZ331" i="1"/>
  <c r="AZ332" i="1"/>
  <c r="BB332" i="1" s="1"/>
  <c r="AZ333" i="1"/>
  <c r="AZ334" i="1"/>
  <c r="AZ335" i="1"/>
  <c r="AZ336" i="1"/>
  <c r="AZ337" i="1"/>
  <c r="AZ338" i="1"/>
  <c r="AZ339" i="1"/>
  <c r="AZ340" i="1"/>
  <c r="AZ341" i="1"/>
  <c r="AZ342" i="1"/>
  <c r="AZ343" i="1"/>
  <c r="AZ344" i="1"/>
  <c r="BB344" i="1" s="1"/>
  <c r="AZ345" i="1"/>
  <c r="AZ346" i="1"/>
  <c r="AZ347" i="1"/>
  <c r="AZ348" i="1"/>
  <c r="AZ349" i="1"/>
  <c r="AZ350" i="1"/>
  <c r="AZ351" i="1"/>
  <c r="AZ352" i="1"/>
  <c r="AZ353" i="1"/>
  <c r="AZ354" i="1"/>
  <c r="AZ355" i="1"/>
  <c r="AZ356" i="1"/>
  <c r="BB356" i="1" s="1"/>
  <c r="AZ357" i="1"/>
  <c r="AZ358" i="1"/>
  <c r="AZ359" i="1"/>
  <c r="AZ360" i="1"/>
  <c r="AZ361" i="1"/>
  <c r="AZ362" i="1"/>
  <c r="AZ363" i="1"/>
  <c r="AZ364" i="1"/>
  <c r="AZ365" i="1"/>
  <c r="AZ366" i="1"/>
  <c r="AZ367" i="1"/>
  <c r="AZ368" i="1"/>
  <c r="BB368" i="1" s="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BB536" i="1" s="1"/>
  <c r="AZ537" i="1"/>
  <c r="AZ538" i="1"/>
  <c r="AZ539" i="1"/>
  <c r="AZ540" i="1"/>
  <c r="AZ541" i="1"/>
  <c r="AZ542" i="1"/>
  <c r="AZ543" i="1"/>
  <c r="AZ544" i="1"/>
  <c r="AZ545" i="1"/>
  <c r="AZ546" i="1"/>
  <c r="AZ547" i="1"/>
  <c r="AZ548" i="1"/>
  <c r="BB548" i="1" s="1"/>
  <c r="AZ549" i="1"/>
  <c r="AZ550" i="1"/>
  <c r="AZ551" i="1"/>
  <c r="AZ552" i="1"/>
  <c r="AZ553" i="1"/>
  <c r="AZ554" i="1"/>
  <c r="AZ555" i="1"/>
  <c r="AZ556" i="1"/>
  <c r="AZ557" i="1"/>
  <c r="AZ558" i="1"/>
  <c r="AZ559" i="1"/>
  <c r="AZ560" i="1"/>
  <c r="BB560" i="1" s="1"/>
  <c r="AZ561" i="1"/>
  <c r="AZ562" i="1"/>
  <c r="AZ563" i="1"/>
  <c r="AZ564" i="1"/>
  <c r="AZ565" i="1"/>
  <c r="AZ566" i="1"/>
  <c r="AZ567" i="1"/>
  <c r="AZ568" i="1"/>
  <c r="AZ569" i="1"/>
  <c r="AZ570" i="1"/>
  <c r="AZ571" i="1"/>
  <c r="AZ572" i="1"/>
  <c r="BB572" i="1" s="1"/>
  <c r="AZ573" i="1"/>
  <c r="AZ574" i="1"/>
  <c r="AZ575" i="1"/>
  <c r="AZ576" i="1"/>
  <c r="AZ577" i="1"/>
  <c r="AZ578" i="1"/>
  <c r="AZ579" i="1"/>
  <c r="AZ580" i="1"/>
  <c r="AZ581" i="1"/>
  <c r="AZ582" i="1"/>
  <c r="AZ583" i="1"/>
  <c r="AZ584" i="1"/>
  <c r="BB584" i="1" s="1"/>
  <c r="AZ585" i="1"/>
  <c r="AZ586" i="1"/>
  <c r="AZ587" i="1"/>
  <c r="AZ588" i="1"/>
  <c r="AZ589" i="1"/>
  <c r="AZ590" i="1"/>
  <c r="AZ591" i="1"/>
  <c r="AZ592" i="1"/>
  <c r="AZ593" i="1"/>
  <c r="AZ594" i="1"/>
  <c r="AZ595" i="1"/>
  <c r="AZ596" i="1"/>
  <c r="BB596" i="1" s="1"/>
  <c r="AZ597" i="1"/>
  <c r="AZ598" i="1"/>
  <c r="AZ599" i="1"/>
  <c r="AZ600" i="1"/>
  <c r="AZ601" i="1"/>
  <c r="AZ602" i="1"/>
  <c r="AZ603" i="1"/>
  <c r="AZ604" i="1"/>
  <c r="AZ605" i="1"/>
  <c r="AZ606" i="1"/>
  <c r="AZ607" i="1"/>
  <c r="AZ608" i="1"/>
  <c r="BB608" i="1" s="1"/>
  <c r="AZ609" i="1"/>
  <c r="AZ610" i="1"/>
  <c r="AZ611" i="1"/>
  <c r="AZ612" i="1"/>
  <c r="AZ613" i="1"/>
  <c r="AZ614" i="1"/>
  <c r="AZ615" i="1"/>
  <c r="AZ616" i="1"/>
  <c r="AZ617" i="1"/>
  <c r="AZ618" i="1"/>
  <c r="AZ619" i="1"/>
  <c r="AZ620" i="1"/>
  <c r="BB620" i="1" s="1"/>
  <c r="AZ621" i="1"/>
  <c r="AZ622" i="1"/>
  <c r="AZ623" i="1"/>
  <c r="AZ624" i="1"/>
  <c r="AZ625" i="1"/>
  <c r="AZ626" i="1"/>
  <c r="AZ627" i="1"/>
  <c r="AZ628" i="1"/>
  <c r="AZ629" i="1"/>
  <c r="AZ630" i="1"/>
  <c r="AZ631" i="1"/>
  <c r="AZ632" i="1"/>
  <c r="BB632" i="1" s="1"/>
  <c r="AZ633" i="1"/>
  <c r="AZ634" i="1"/>
  <c r="AZ635" i="1"/>
  <c r="AZ636" i="1"/>
  <c r="AZ637" i="1"/>
  <c r="AZ638" i="1"/>
  <c r="AZ639" i="1"/>
  <c r="AZ640" i="1"/>
  <c r="AZ641" i="1"/>
  <c r="AZ642" i="1"/>
  <c r="AZ643" i="1"/>
  <c r="AZ644" i="1"/>
  <c r="BB644" i="1" s="1"/>
  <c r="AZ645" i="1"/>
  <c r="AZ646" i="1"/>
  <c r="AZ647" i="1"/>
  <c r="AZ648" i="1"/>
  <c r="AZ649" i="1"/>
  <c r="AZ650" i="1"/>
  <c r="AZ651" i="1"/>
  <c r="AZ652" i="1"/>
  <c r="AZ653" i="1"/>
  <c r="AZ654" i="1"/>
  <c r="AZ655" i="1"/>
  <c r="AZ656" i="1"/>
  <c r="BB656" i="1" s="1"/>
  <c r="AZ657" i="1"/>
  <c r="AZ658" i="1"/>
  <c r="AZ659" i="1"/>
  <c r="AZ660" i="1"/>
  <c r="AZ661" i="1"/>
  <c r="AZ662" i="1"/>
  <c r="AZ663" i="1"/>
  <c r="AZ664" i="1"/>
  <c r="AZ665" i="1"/>
  <c r="AZ666" i="1"/>
  <c r="AZ667" i="1"/>
  <c r="AZ668" i="1"/>
  <c r="BB668" i="1" s="1"/>
  <c r="AZ669" i="1"/>
  <c r="AZ670" i="1"/>
  <c r="AZ671" i="1"/>
  <c r="AZ672" i="1"/>
  <c r="AZ673" i="1"/>
  <c r="AZ674" i="1"/>
  <c r="AZ675" i="1"/>
  <c r="AZ676" i="1"/>
  <c r="AZ677" i="1"/>
  <c r="AZ678" i="1"/>
  <c r="AZ679" i="1"/>
  <c r="AZ680" i="1"/>
  <c r="BB680" i="1" s="1"/>
  <c r="AZ681" i="1"/>
  <c r="AZ682" i="1"/>
  <c r="AZ683" i="1"/>
  <c r="AZ684" i="1"/>
  <c r="AZ685" i="1"/>
  <c r="AZ686" i="1"/>
  <c r="AZ687" i="1"/>
  <c r="AZ688" i="1"/>
  <c r="AZ689" i="1"/>
  <c r="AZ690" i="1"/>
  <c r="AZ691" i="1"/>
  <c r="AZ692" i="1"/>
  <c r="BB692" i="1" s="1"/>
  <c r="AZ693" i="1"/>
  <c r="AZ694" i="1"/>
  <c r="AZ695" i="1"/>
  <c r="AZ696" i="1"/>
  <c r="AZ697" i="1"/>
  <c r="AZ698" i="1"/>
  <c r="AZ699" i="1"/>
  <c r="AZ700" i="1"/>
  <c r="AZ701" i="1"/>
  <c r="AZ702" i="1"/>
  <c r="AZ703" i="1"/>
  <c r="AZ704" i="1"/>
  <c r="BB704" i="1" s="1"/>
  <c r="AZ705" i="1"/>
  <c r="AZ706" i="1"/>
  <c r="AZ707" i="1"/>
  <c r="AZ708" i="1"/>
  <c r="AZ709" i="1"/>
  <c r="AZ710" i="1"/>
  <c r="AZ711" i="1"/>
  <c r="AZ712" i="1"/>
  <c r="AZ713" i="1"/>
  <c r="AZ714" i="1"/>
  <c r="AZ715" i="1"/>
  <c r="AZ716" i="1"/>
  <c r="BB716" i="1" s="1"/>
  <c r="AZ717" i="1"/>
  <c r="AZ718" i="1"/>
  <c r="AZ719" i="1"/>
  <c r="AZ720" i="1"/>
  <c r="AZ721" i="1"/>
  <c r="AZ722" i="1"/>
  <c r="AZ723" i="1"/>
  <c r="AZ724" i="1"/>
  <c r="AZ725" i="1"/>
  <c r="AZ726" i="1"/>
  <c r="AZ727" i="1"/>
  <c r="AZ728" i="1"/>
  <c r="BB728" i="1" s="1"/>
  <c r="AZ729" i="1"/>
  <c r="AZ730" i="1"/>
  <c r="AZ731" i="1"/>
  <c r="AZ732" i="1"/>
  <c r="AZ733" i="1"/>
  <c r="AZ734" i="1"/>
  <c r="AZ735" i="1"/>
  <c r="AZ736" i="1"/>
  <c r="AZ737" i="1"/>
  <c r="AZ738" i="1"/>
  <c r="AZ739" i="1"/>
  <c r="AZ740" i="1"/>
  <c r="BB740" i="1" s="1"/>
  <c r="AZ741" i="1"/>
  <c r="AZ742" i="1"/>
  <c r="AZ743" i="1"/>
  <c r="AZ744" i="1"/>
  <c r="AZ745" i="1"/>
  <c r="AZ746" i="1"/>
  <c r="AZ747" i="1"/>
  <c r="AZ748" i="1"/>
  <c r="AZ749" i="1"/>
  <c r="AZ750" i="1"/>
  <c r="AZ751" i="1"/>
  <c r="AZ752" i="1"/>
  <c r="BB752" i="1" s="1"/>
  <c r="AZ753" i="1"/>
  <c r="AZ754" i="1"/>
  <c r="AZ755" i="1"/>
  <c r="AZ756" i="1"/>
  <c r="AZ757" i="1"/>
  <c r="AZ758" i="1"/>
  <c r="AZ759" i="1"/>
  <c r="AZ760" i="1"/>
  <c r="AZ761" i="1"/>
  <c r="AZ762" i="1"/>
  <c r="AZ763" i="1"/>
  <c r="AZ764" i="1"/>
  <c r="BB764" i="1" s="1"/>
  <c r="AZ765" i="1"/>
  <c r="AZ766" i="1"/>
  <c r="AZ767" i="1"/>
  <c r="AZ768" i="1"/>
  <c r="AZ769" i="1"/>
  <c r="AZ770" i="1"/>
  <c r="AZ771" i="1"/>
  <c r="AZ772" i="1"/>
  <c r="AZ773" i="1"/>
  <c r="AZ774" i="1"/>
  <c r="AZ775" i="1"/>
  <c r="AZ776" i="1"/>
  <c r="BB776" i="1" s="1"/>
  <c r="AZ777" i="1"/>
  <c r="AZ778" i="1"/>
  <c r="AZ779" i="1"/>
  <c r="AZ780" i="1"/>
  <c r="AZ781" i="1"/>
  <c r="AZ782" i="1"/>
  <c r="AZ783" i="1"/>
  <c r="AZ784" i="1"/>
  <c r="AZ785" i="1"/>
  <c r="AZ786" i="1"/>
  <c r="AZ787" i="1"/>
  <c r="AZ788" i="1"/>
  <c r="BB788" i="1" s="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BB812" i="1" s="1"/>
  <c r="AZ813" i="1"/>
  <c r="AZ814" i="1"/>
  <c r="AZ815" i="1"/>
  <c r="AZ816" i="1"/>
  <c r="AZ817" i="1"/>
  <c r="AZ818" i="1"/>
  <c r="AZ819" i="1"/>
  <c r="AZ820" i="1"/>
  <c r="AZ821" i="1"/>
  <c r="AZ822" i="1"/>
  <c r="AZ823" i="1"/>
  <c r="AZ824" i="1"/>
  <c r="BB824" i="1" s="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AZ871" i="1"/>
  <c r="AZ872" i="1"/>
  <c r="AZ873" i="1"/>
  <c r="AZ874" i="1"/>
  <c r="AZ875" i="1"/>
  <c r="AZ876" i="1"/>
  <c r="AZ877" i="1"/>
  <c r="AZ878" i="1"/>
  <c r="AZ879" i="1"/>
  <c r="AZ880" i="1"/>
  <c r="AZ881" i="1"/>
  <c r="AZ882" i="1"/>
  <c r="AZ883" i="1"/>
  <c r="AZ884" i="1"/>
  <c r="AZ885" i="1"/>
  <c r="AZ886" i="1"/>
  <c r="AZ887" i="1"/>
  <c r="AZ888" i="1"/>
  <c r="AZ889" i="1"/>
  <c r="AZ890" i="1"/>
  <c r="AZ891" i="1"/>
  <c r="AZ892" i="1"/>
  <c r="AZ893" i="1"/>
  <c r="AZ894" i="1"/>
  <c r="AZ895" i="1"/>
  <c r="AZ896" i="1"/>
  <c r="AZ897" i="1"/>
  <c r="AZ898" i="1"/>
  <c r="AZ899" i="1"/>
  <c r="AZ900" i="1"/>
  <c r="AZ901" i="1"/>
  <c r="AZ902" i="1"/>
  <c r="AZ903" i="1"/>
  <c r="AZ904" i="1"/>
  <c r="AZ905" i="1"/>
  <c r="AZ906" i="1"/>
  <c r="AZ907" i="1"/>
  <c r="AZ908" i="1"/>
  <c r="AZ909" i="1"/>
  <c r="AZ910" i="1"/>
  <c r="AZ911" i="1"/>
  <c r="AZ912" i="1"/>
  <c r="AZ913" i="1"/>
  <c r="AZ914"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AZ939" i="1"/>
  <c r="AZ940" i="1"/>
  <c r="AZ941" i="1"/>
  <c r="AZ942" i="1"/>
  <c r="AZ943" i="1"/>
  <c r="AZ944" i="1"/>
  <c r="AZ945" i="1"/>
  <c r="AZ946" i="1"/>
  <c r="AZ947"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971" i="1"/>
  <c r="AZ972" i="1"/>
  <c r="AZ973" i="1"/>
  <c r="AZ974" i="1"/>
  <c r="AZ975" i="1"/>
  <c r="AZ976" i="1"/>
  <c r="AZ977" i="1"/>
  <c r="AZ978" i="1"/>
  <c r="AZ979" i="1"/>
  <c r="AZ980" i="1"/>
  <c r="AZ981" i="1"/>
  <c r="AZ982" i="1"/>
  <c r="AZ983" i="1"/>
  <c r="AZ984" i="1"/>
  <c r="AZ985" i="1"/>
  <c r="AZ986" i="1"/>
  <c r="AZ987" i="1"/>
  <c r="AZ988" i="1"/>
  <c r="AZ989" i="1"/>
  <c r="AZ990" i="1"/>
  <c r="AZ991"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42" i="1"/>
  <c r="AZ1043" i="1"/>
  <c r="AZ1044" i="1"/>
  <c r="AZ1045" i="1"/>
  <c r="AZ1046" i="1"/>
  <c r="AZ1047" i="1"/>
  <c r="AZ1048" i="1"/>
  <c r="AZ1049" i="1"/>
  <c r="AZ1050" i="1"/>
  <c r="AZ1051" i="1"/>
  <c r="AZ1052" i="1"/>
  <c r="AZ1053" i="1"/>
  <c r="AZ1054" i="1"/>
  <c r="AZ1055" i="1"/>
  <c r="AZ1056" i="1"/>
  <c r="AZ1057" i="1"/>
  <c r="AZ1058" i="1"/>
  <c r="AZ1059" i="1"/>
  <c r="AZ1060" i="1"/>
  <c r="AZ1061" i="1"/>
  <c r="AZ1062" i="1"/>
  <c r="AZ1063" i="1"/>
  <c r="AZ1064"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1" i="1"/>
  <c r="AZ1092" i="1"/>
  <c r="AZ1093" i="1"/>
  <c r="AZ1094"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128" i="1"/>
  <c r="AZ1129" i="1"/>
  <c r="AZ1130" i="1"/>
  <c r="AZ1131" i="1"/>
  <c r="AZ1132" i="1"/>
  <c r="AZ1133" i="1"/>
  <c r="AZ1134" i="1"/>
  <c r="AZ1135" i="1"/>
  <c r="AZ1136" i="1"/>
  <c r="AZ1137" i="1"/>
  <c r="AZ1138" i="1"/>
  <c r="AZ1139" i="1"/>
  <c r="AZ1140" i="1"/>
  <c r="AZ1141" i="1"/>
  <c r="AZ1142" i="1"/>
  <c r="AZ1143" i="1"/>
  <c r="AZ1144" i="1"/>
  <c r="AZ1145" i="1"/>
  <c r="AZ1146" i="1"/>
  <c r="AZ1147" i="1"/>
  <c r="AZ1148" i="1"/>
  <c r="AZ1149" i="1"/>
  <c r="AZ1150" i="1"/>
  <c r="AZ1151" i="1"/>
  <c r="AZ1152" i="1"/>
  <c r="AZ1153" i="1"/>
  <c r="AZ1154" i="1"/>
  <c r="AZ1155" i="1"/>
  <c r="AZ1156" i="1"/>
  <c r="AZ1157" i="1"/>
  <c r="AZ1158" i="1"/>
  <c r="AZ1159" i="1"/>
  <c r="AZ1160" i="1"/>
  <c r="AZ1161" i="1"/>
  <c r="AZ1162" i="1"/>
  <c r="AZ1163" i="1"/>
  <c r="AZ1164" i="1"/>
  <c r="AZ1165" i="1"/>
  <c r="AZ1166" i="1"/>
  <c r="AZ1167" i="1"/>
  <c r="AZ1168" i="1"/>
  <c r="AZ1169" i="1"/>
  <c r="AZ1170" i="1"/>
  <c r="AZ1171" i="1"/>
  <c r="AZ1172" i="1"/>
  <c r="AZ1173" i="1"/>
  <c r="AZ1174" i="1"/>
  <c r="AZ1175" i="1"/>
  <c r="AZ1176" i="1"/>
  <c r="AZ1177" i="1"/>
  <c r="AZ1178" i="1"/>
  <c r="AZ1179" i="1"/>
  <c r="AZ1180" i="1"/>
  <c r="AZ1181" i="1"/>
  <c r="AZ1182" i="1"/>
  <c r="AZ1183" i="1"/>
  <c r="AZ1184" i="1"/>
  <c r="AZ1185" i="1"/>
  <c r="AZ1186" i="1"/>
  <c r="AZ1187" i="1"/>
  <c r="AZ1188" i="1"/>
  <c r="AZ1189" i="1"/>
  <c r="AZ1190" i="1"/>
  <c r="AZ1191" i="1"/>
  <c r="AZ1192" i="1"/>
  <c r="AZ1193" i="1"/>
  <c r="AZ1194" i="1"/>
  <c r="AZ1195" i="1"/>
  <c r="AZ1196" i="1"/>
  <c r="AZ1197" i="1"/>
  <c r="AZ1198" i="1"/>
  <c r="AZ1199" i="1"/>
  <c r="AZ1200" i="1"/>
  <c r="AZ1201" i="1"/>
  <c r="AZ1202" i="1"/>
  <c r="AZ1203" i="1"/>
  <c r="AZ1204" i="1"/>
  <c r="AZ1205" i="1"/>
  <c r="AZ1206" i="1"/>
  <c r="AZ1207" i="1"/>
  <c r="AZ1208" i="1"/>
  <c r="AZ1209" i="1"/>
  <c r="AZ1210" i="1"/>
  <c r="AZ1211" i="1"/>
  <c r="AZ1212" i="1"/>
  <c r="AZ1213" i="1"/>
  <c r="AZ1214" i="1"/>
  <c r="AZ1215" i="1"/>
  <c r="AZ1216" i="1"/>
  <c r="AZ1217" i="1"/>
  <c r="AZ1218" i="1"/>
  <c r="AZ1219" i="1"/>
  <c r="AZ1220" i="1"/>
  <c r="AZ1221" i="1"/>
  <c r="AZ1222" i="1"/>
  <c r="AZ1223" i="1"/>
  <c r="AZ1224" i="1"/>
  <c r="AZ1225" i="1"/>
  <c r="AZ1226" i="1"/>
  <c r="AZ1227" i="1"/>
  <c r="AZ1228" i="1"/>
  <c r="AZ1229" i="1"/>
  <c r="AZ1230" i="1"/>
  <c r="AZ1231" i="1"/>
  <c r="AZ1232" i="1"/>
  <c r="AZ1233" i="1"/>
  <c r="AZ1234" i="1"/>
  <c r="AZ1235" i="1"/>
  <c r="AZ1236" i="1"/>
  <c r="AZ1237" i="1"/>
  <c r="AZ1238" i="1"/>
  <c r="AZ1239" i="1"/>
  <c r="AZ1240" i="1"/>
  <c r="AZ1241" i="1"/>
  <c r="AZ1242" i="1"/>
  <c r="AZ1243" i="1"/>
  <c r="AZ1244" i="1"/>
  <c r="AZ1245" i="1"/>
  <c r="AZ1246" i="1"/>
  <c r="AZ1247" i="1"/>
  <c r="AZ1248" i="1"/>
  <c r="AZ1249" i="1"/>
  <c r="AZ1250" i="1"/>
  <c r="AZ1251" i="1"/>
  <c r="AZ1252" i="1"/>
  <c r="AZ1253" i="1"/>
  <c r="AZ1254" i="1"/>
  <c r="AZ1255" i="1"/>
  <c r="AZ1256" i="1"/>
  <c r="AZ1257" i="1"/>
  <c r="AZ1258" i="1"/>
  <c r="AZ1259" i="1"/>
  <c r="AZ1260" i="1"/>
  <c r="AZ1261" i="1"/>
  <c r="AZ1262" i="1"/>
  <c r="AZ1263" i="1"/>
  <c r="AZ1264" i="1"/>
  <c r="AZ1265" i="1"/>
  <c r="AZ1266" i="1"/>
  <c r="AZ1267" i="1"/>
  <c r="AZ1268" i="1"/>
  <c r="AZ1269" i="1"/>
  <c r="AZ1270" i="1"/>
  <c r="AZ1271" i="1"/>
  <c r="AZ1272" i="1"/>
  <c r="AZ1273" i="1"/>
  <c r="AZ1274" i="1"/>
  <c r="AZ1275" i="1"/>
  <c r="AZ1276" i="1"/>
  <c r="AZ1277" i="1"/>
  <c r="AZ1278" i="1"/>
  <c r="AZ1279" i="1"/>
  <c r="AZ1280" i="1"/>
  <c r="AZ1281" i="1"/>
  <c r="AZ1282" i="1"/>
  <c r="AZ1283" i="1"/>
  <c r="AZ1284" i="1"/>
  <c r="AZ1285" i="1"/>
  <c r="AZ1286" i="1"/>
  <c r="AZ1287" i="1"/>
  <c r="AZ1288" i="1"/>
  <c r="AZ1289" i="1"/>
  <c r="AZ1290" i="1"/>
  <c r="AZ1291" i="1"/>
  <c r="AZ1292" i="1"/>
  <c r="AZ1293" i="1"/>
  <c r="AZ1294" i="1"/>
  <c r="AZ1295" i="1"/>
  <c r="AZ1296" i="1"/>
  <c r="AZ1297" i="1"/>
  <c r="AZ1298" i="1"/>
  <c r="AZ1299" i="1"/>
  <c r="AZ1300" i="1"/>
  <c r="AZ1301" i="1"/>
  <c r="AZ1302" i="1"/>
  <c r="AZ1303" i="1"/>
  <c r="AZ1304" i="1"/>
  <c r="AZ1305" i="1"/>
  <c r="AZ1306" i="1"/>
  <c r="AZ1307" i="1"/>
  <c r="AZ1308" i="1"/>
  <c r="AZ1309" i="1"/>
  <c r="AZ1310" i="1"/>
  <c r="AZ1311" i="1"/>
  <c r="AZ1312" i="1"/>
  <c r="AZ1313" i="1"/>
  <c r="AZ1314" i="1"/>
  <c r="AZ1315" i="1"/>
  <c r="AZ1316" i="1"/>
  <c r="AZ1317" i="1"/>
  <c r="AZ1318" i="1"/>
  <c r="AZ1319" i="1"/>
  <c r="AZ1320" i="1"/>
  <c r="AZ1321" i="1"/>
  <c r="AZ1322" i="1"/>
  <c r="AZ1323" i="1"/>
  <c r="AZ1324" i="1"/>
  <c r="AZ1325" i="1"/>
  <c r="AZ1326" i="1"/>
  <c r="AZ1327" i="1"/>
  <c r="AZ1328" i="1"/>
  <c r="AZ1329" i="1"/>
  <c r="AZ1330" i="1"/>
  <c r="AZ1331" i="1"/>
  <c r="AZ1332" i="1"/>
  <c r="AZ1333" i="1"/>
  <c r="AZ1334" i="1"/>
  <c r="AZ1335" i="1"/>
  <c r="AZ1336" i="1"/>
  <c r="AZ1337" i="1"/>
  <c r="AZ1338" i="1"/>
  <c r="AZ1339" i="1"/>
  <c r="AZ1340" i="1"/>
  <c r="AZ1341" i="1"/>
  <c r="AZ1342" i="1"/>
  <c r="AZ1343" i="1"/>
  <c r="AZ1344" i="1"/>
  <c r="AZ1345" i="1"/>
  <c r="AZ1346" i="1"/>
  <c r="AZ1347" i="1"/>
  <c r="AZ1348" i="1"/>
  <c r="AZ1349" i="1"/>
  <c r="AZ1350" i="1"/>
  <c r="AZ1351" i="1"/>
  <c r="AZ1352" i="1"/>
  <c r="AZ1353" i="1"/>
  <c r="AZ1354" i="1"/>
  <c r="AZ1355" i="1"/>
  <c r="AZ1356" i="1"/>
  <c r="AZ1357" i="1"/>
  <c r="AZ1358" i="1"/>
  <c r="AZ1359" i="1"/>
  <c r="AZ1360" i="1"/>
  <c r="AZ1361" i="1"/>
  <c r="AZ1362" i="1"/>
  <c r="AZ1363" i="1"/>
  <c r="AZ1364" i="1"/>
  <c r="AZ1365" i="1"/>
  <c r="AZ1366" i="1"/>
  <c r="AZ1367" i="1"/>
  <c r="AZ1368" i="1"/>
  <c r="AZ1369" i="1"/>
  <c r="AZ1370" i="1"/>
  <c r="AZ1371" i="1"/>
  <c r="AZ1372" i="1"/>
  <c r="AZ1373" i="1"/>
  <c r="AZ1374" i="1"/>
  <c r="AZ1375" i="1"/>
  <c r="AZ1376" i="1"/>
  <c r="AZ1377" i="1"/>
  <c r="AZ1378" i="1"/>
  <c r="AZ1379" i="1"/>
  <c r="AZ1380" i="1"/>
  <c r="AZ1381" i="1"/>
  <c r="AZ1382" i="1"/>
  <c r="AZ1383" i="1"/>
  <c r="AZ1384" i="1"/>
  <c r="AZ1385" i="1"/>
  <c r="AZ1386" i="1"/>
  <c r="AZ1387" i="1"/>
  <c r="AZ1388" i="1"/>
  <c r="AZ1389" i="1"/>
  <c r="AZ1390" i="1"/>
  <c r="AZ1391" i="1"/>
  <c r="AZ1392" i="1"/>
  <c r="AZ1393" i="1"/>
  <c r="AZ1394" i="1"/>
  <c r="AZ1395" i="1"/>
  <c r="AZ1396" i="1"/>
  <c r="AZ1397" i="1"/>
  <c r="AZ1398" i="1"/>
  <c r="AZ1399" i="1"/>
  <c r="AZ1400" i="1"/>
  <c r="AZ1401" i="1"/>
  <c r="AZ1402" i="1"/>
  <c r="AZ1403" i="1"/>
  <c r="AZ1404" i="1"/>
  <c r="AZ1405" i="1"/>
  <c r="AZ1406" i="1"/>
  <c r="AZ1407" i="1"/>
  <c r="AZ1408" i="1"/>
  <c r="AZ1409" i="1"/>
  <c r="AZ1410" i="1"/>
  <c r="AZ1411" i="1"/>
  <c r="AZ1412" i="1"/>
  <c r="AZ1413" i="1"/>
  <c r="AZ1414" i="1"/>
  <c r="AZ1415" i="1"/>
  <c r="AZ1416" i="1"/>
  <c r="AZ1417" i="1"/>
  <c r="AZ1418" i="1"/>
  <c r="AZ1419" i="1"/>
  <c r="AZ1420" i="1"/>
  <c r="AZ1421" i="1"/>
  <c r="AZ1422" i="1"/>
  <c r="AZ1423" i="1"/>
  <c r="AZ1424" i="1"/>
  <c r="AZ1425" i="1"/>
  <c r="AZ1426" i="1"/>
  <c r="AZ1427" i="1"/>
  <c r="AZ1428" i="1"/>
  <c r="AZ1429" i="1"/>
  <c r="AZ1430" i="1"/>
  <c r="AZ1431" i="1"/>
  <c r="AZ1432" i="1"/>
  <c r="AZ1433" i="1"/>
  <c r="AZ1434" i="1"/>
  <c r="AZ1435" i="1"/>
  <c r="AZ1436" i="1"/>
  <c r="AZ1437" i="1"/>
  <c r="AZ1438" i="1"/>
  <c r="AZ1439" i="1"/>
  <c r="AZ1440" i="1"/>
  <c r="AZ1441" i="1"/>
  <c r="AZ1442" i="1"/>
  <c r="AZ1443" i="1"/>
  <c r="AZ1444" i="1"/>
  <c r="AZ1445" i="1"/>
  <c r="AZ1446" i="1"/>
  <c r="AZ1447" i="1"/>
  <c r="AZ1448" i="1"/>
  <c r="AZ1449" i="1"/>
  <c r="AZ1450" i="1"/>
  <c r="AZ1451" i="1"/>
  <c r="AZ1452" i="1"/>
  <c r="AZ1453" i="1"/>
  <c r="AZ1454" i="1"/>
  <c r="AZ1455" i="1"/>
  <c r="AZ1456" i="1"/>
  <c r="AZ1457" i="1"/>
  <c r="AZ1458" i="1"/>
  <c r="AZ1459" i="1"/>
  <c r="AZ1460" i="1"/>
  <c r="AZ1461" i="1"/>
  <c r="AZ1462" i="1"/>
  <c r="AZ1463" i="1"/>
  <c r="AZ1464" i="1"/>
  <c r="AZ1465" i="1"/>
  <c r="AZ1466" i="1"/>
  <c r="AZ1467" i="1"/>
  <c r="AZ1468" i="1"/>
  <c r="AZ1469" i="1"/>
  <c r="AZ1470" i="1"/>
  <c r="AZ1471" i="1"/>
  <c r="AZ1472" i="1"/>
  <c r="AZ1473" i="1"/>
  <c r="AZ1474" i="1"/>
  <c r="AZ1475" i="1"/>
  <c r="AZ1476" i="1"/>
  <c r="AZ1477" i="1"/>
  <c r="AZ1478" i="1"/>
  <c r="AZ1479" i="1"/>
  <c r="AZ1480" i="1"/>
  <c r="AZ1481" i="1"/>
  <c r="AZ1482" i="1"/>
  <c r="AZ1483" i="1"/>
  <c r="AZ1484" i="1"/>
  <c r="AZ1485" i="1"/>
  <c r="AZ1486" i="1"/>
  <c r="AZ1487" i="1"/>
  <c r="AZ1488" i="1"/>
  <c r="AZ1489" i="1"/>
  <c r="AZ1490" i="1"/>
  <c r="AZ1491" i="1"/>
  <c r="AZ1492" i="1"/>
  <c r="AZ1493" i="1"/>
  <c r="AZ1494" i="1"/>
  <c r="AZ1495" i="1"/>
  <c r="AZ1496" i="1"/>
  <c r="AZ1497" i="1"/>
  <c r="AZ1498" i="1"/>
  <c r="AZ1499" i="1"/>
  <c r="AZ1500" i="1"/>
  <c r="AZ1501" i="1"/>
  <c r="AZ1502" i="1"/>
  <c r="AZ1503" i="1"/>
  <c r="AZ1504" i="1"/>
  <c r="AZ1505" i="1"/>
  <c r="AZ1506" i="1"/>
  <c r="AZ1507" i="1"/>
  <c r="AZ1508" i="1"/>
  <c r="AZ1509" i="1"/>
  <c r="AZ1510" i="1"/>
  <c r="AZ1511" i="1"/>
  <c r="AZ1512" i="1"/>
  <c r="AZ1513" i="1"/>
  <c r="AZ1514" i="1"/>
  <c r="AZ1515" i="1"/>
  <c r="AZ1516" i="1"/>
  <c r="AZ1517" i="1"/>
  <c r="AZ1518" i="1"/>
  <c r="AZ1519" i="1"/>
  <c r="AZ1520" i="1"/>
  <c r="AZ1521" i="1"/>
  <c r="AZ1522" i="1"/>
  <c r="AZ1523" i="1"/>
  <c r="AZ1524" i="1"/>
  <c r="AZ1525" i="1"/>
  <c r="AZ1526" i="1"/>
  <c r="AZ1527" i="1"/>
  <c r="AZ1528" i="1"/>
  <c r="AZ1529" i="1"/>
  <c r="AZ1530" i="1"/>
  <c r="AZ1531" i="1"/>
  <c r="AZ1532" i="1"/>
  <c r="AZ1533" i="1"/>
  <c r="AZ1534" i="1"/>
  <c r="AZ1535" i="1"/>
  <c r="AZ1536" i="1"/>
  <c r="AZ1537" i="1"/>
  <c r="AZ1538" i="1"/>
  <c r="AZ1539" i="1"/>
  <c r="AZ1540" i="1"/>
  <c r="AZ1541" i="1"/>
  <c r="AZ1542" i="1"/>
  <c r="AZ1543" i="1"/>
  <c r="AZ1544" i="1"/>
  <c r="AZ1545" i="1"/>
  <c r="AZ1546" i="1"/>
  <c r="AZ1547" i="1"/>
  <c r="AZ1548" i="1"/>
  <c r="AZ1549" i="1"/>
  <c r="AZ1550" i="1"/>
  <c r="AZ1551" i="1"/>
  <c r="AZ1552" i="1"/>
  <c r="AZ1553" i="1"/>
  <c r="AZ1554" i="1"/>
  <c r="AZ1555" i="1"/>
  <c r="AZ1556" i="1"/>
  <c r="AZ1557" i="1"/>
  <c r="AZ1558" i="1"/>
  <c r="AZ1559" i="1"/>
  <c r="AZ1560" i="1"/>
  <c r="AZ1561" i="1"/>
  <c r="AZ1562" i="1"/>
  <c r="AZ1563" i="1"/>
  <c r="AZ1564" i="1"/>
  <c r="AZ1565" i="1"/>
  <c r="AZ1566" i="1"/>
  <c r="AZ1567" i="1"/>
  <c r="AZ1568" i="1"/>
  <c r="AZ1569" i="1"/>
  <c r="AZ1570" i="1"/>
  <c r="AZ1571" i="1"/>
  <c r="AZ1572" i="1"/>
  <c r="AZ1573" i="1"/>
  <c r="AZ1574" i="1"/>
  <c r="AZ1575" i="1"/>
  <c r="AZ1576" i="1"/>
  <c r="AZ1577" i="1"/>
  <c r="AZ1578" i="1"/>
  <c r="AZ1579" i="1"/>
  <c r="AZ1580" i="1"/>
  <c r="AZ1581" i="1"/>
  <c r="AZ1582" i="1"/>
  <c r="AZ1583" i="1"/>
  <c r="AZ1584" i="1"/>
  <c r="AZ1585" i="1"/>
  <c r="AZ1586" i="1"/>
  <c r="AZ1587" i="1"/>
  <c r="AZ1588" i="1"/>
  <c r="AZ1589" i="1"/>
  <c r="AZ1590" i="1"/>
  <c r="AZ1591" i="1"/>
  <c r="AZ1592" i="1"/>
  <c r="AZ1593" i="1"/>
  <c r="AZ1594" i="1"/>
  <c r="AZ1595" i="1"/>
  <c r="AZ1596" i="1"/>
  <c r="AZ1597" i="1"/>
  <c r="AZ1598" i="1"/>
  <c r="AZ1599" i="1"/>
  <c r="AZ1600" i="1"/>
  <c r="AZ1601" i="1"/>
  <c r="AZ1602" i="1"/>
  <c r="AZ1603" i="1"/>
  <c r="AZ1604" i="1"/>
  <c r="AZ1605" i="1"/>
  <c r="AZ1606" i="1"/>
  <c r="AZ1607" i="1"/>
  <c r="AZ1608" i="1"/>
  <c r="AZ1609" i="1"/>
  <c r="AZ1610" i="1"/>
  <c r="AZ1611" i="1"/>
  <c r="AZ1612" i="1"/>
  <c r="AZ1613" i="1"/>
  <c r="AZ1614" i="1"/>
  <c r="AZ1615" i="1"/>
  <c r="AZ1616" i="1"/>
  <c r="AZ1617" i="1"/>
  <c r="AZ1618" i="1"/>
  <c r="AZ1619" i="1"/>
  <c r="AZ1620" i="1"/>
  <c r="AZ1621" i="1"/>
  <c r="AZ1622" i="1"/>
  <c r="AZ1623" i="1"/>
  <c r="AZ1624" i="1"/>
  <c r="AZ1625" i="1"/>
  <c r="AZ1626" i="1"/>
  <c r="AZ1627" i="1"/>
  <c r="AZ1628" i="1"/>
  <c r="AZ1629" i="1"/>
  <c r="AZ1630" i="1"/>
  <c r="AZ1631" i="1"/>
  <c r="AZ1632" i="1"/>
  <c r="AZ1633" i="1"/>
  <c r="AZ1634" i="1"/>
  <c r="AZ1635" i="1"/>
  <c r="AZ1636" i="1"/>
  <c r="AZ1637" i="1"/>
  <c r="AZ1638" i="1"/>
  <c r="AZ1639" i="1"/>
  <c r="AZ1640" i="1"/>
  <c r="AZ1641" i="1"/>
  <c r="AZ1642" i="1"/>
  <c r="AZ1643" i="1"/>
  <c r="AZ1644" i="1"/>
  <c r="AZ1645" i="1"/>
  <c r="AZ1646" i="1"/>
  <c r="AZ1647" i="1"/>
  <c r="AZ1648" i="1"/>
  <c r="AZ1649" i="1"/>
  <c r="AZ1650" i="1"/>
  <c r="AZ1651" i="1"/>
  <c r="AZ1652" i="1"/>
  <c r="AZ1653" i="1"/>
  <c r="AZ1654" i="1"/>
  <c r="AZ1655" i="1"/>
  <c r="AZ1656" i="1"/>
  <c r="AZ1657" i="1"/>
  <c r="AZ1658" i="1"/>
  <c r="AZ1659" i="1"/>
  <c r="AZ1660" i="1"/>
  <c r="AZ1661" i="1"/>
  <c r="AZ1662" i="1"/>
  <c r="AZ1663" i="1"/>
  <c r="AZ1664" i="1"/>
  <c r="AZ1665" i="1"/>
  <c r="AZ1666" i="1"/>
  <c r="AZ1667" i="1"/>
  <c r="AZ1668" i="1"/>
  <c r="AZ1669" i="1"/>
  <c r="AZ1670" i="1"/>
  <c r="AZ1671" i="1"/>
  <c r="AZ1672" i="1"/>
  <c r="AZ1673" i="1"/>
  <c r="AZ1674" i="1"/>
  <c r="AZ1675" i="1"/>
  <c r="AZ1676" i="1"/>
  <c r="AZ1677" i="1"/>
  <c r="AZ1678" i="1"/>
  <c r="AZ1679" i="1"/>
  <c r="AZ1680" i="1"/>
  <c r="AZ1681" i="1"/>
  <c r="AZ1682" i="1"/>
  <c r="AZ1683" i="1"/>
  <c r="AZ1684" i="1"/>
  <c r="AZ1685" i="1"/>
  <c r="AZ1686" i="1"/>
  <c r="AZ1687" i="1"/>
  <c r="AZ1688" i="1"/>
  <c r="AZ1689" i="1"/>
  <c r="AZ1690" i="1"/>
  <c r="AZ1691" i="1"/>
  <c r="AZ1692" i="1"/>
  <c r="AZ1693" i="1"/>
  <c r="AZ1694" i="1"/>
  <c r="AZ1695" i="1"/>
  <c r="AZ1696" i="1"/>
  <c r="AZ1697" i="1"/>
  <c r="AZ1698" i="1"/>
  <c r="AZ1699" i="1"/>
  <c r="AZ1700" i="1"/>
  <c r="AZ1701" i="1"/>
  <c r="AZ1702" i="1"/>
  <c r="AZ1703" i="1"/>
  <c r="AZ1704" i="1"/>
  <c r="AZ1705" i="1"/>
  <c r="AZ1706" i="1"/>
  <c r="AZ1707" i="1"/>
  <c r="AZ1708" i="1"/>
  <c r="AZ1709" i="1"/>
  <c r="AZ1710" i="1"/>
  <c r="AZ1711" i="1"/>
  <c r="AZ1712" i="1"/>
  <c r="AZ1713" i="1"/>
  <c r="AZ1714" i="1"/>
  <c r="AZ1715" i="1"/>
  <c r="AZ1716" i="1"/>
  <c r="AZ1717" i="1"/>
  <c r="AZ1718" i="1"/>
  <c r="AZ1719" i="1"/>
  <c r="AZ1720" i="1"/>
  <c r="AZ1721" i="1"/>
  <c r="AZ1722" i="1"/>
  <c r="AZ1723" i="1"/>
  <c r="AZ1724" i="1"/>
  <c r="AZ1725" i="1"/>
  <c r="AZ1726" i="1"/>
  <c r="AZ1727" i="1"/>
  <c r="AZ1728" i="1"/>
  <c r="AZ1729" i="1"/>
  <c r="AZ1730" i="1"/>
  <c r="AZ1731" i="1"/>
  <c r="AZ1732" i="1"/>
  <c r="AZ1733" i="1"/>
  <c r="AZ1734" i="1"/>
  <c r="AZ1735" i="1"/>
  <c r="AZ1736" i="1"/>
  <c r="AZ1737" i="1"/>
  <c r="AZ1738" i="1"/>
  <c r="AZ1739" i="1"/>
  <c r="AZ1740" i="1"/>
  <c r="AZ1741" i="1"/>
  <c r="AZ1742" i="1"/>
  <c r="AZ1743" i="1"/>
  <c r="AZ1744" i="1"/>
  <c r="AZ1745" i="1"/>
  <c r="AZ1746" i="1"/>
  <c r="AZ1747" i="1"/>
  <c r="AZ1748" i="1"/>
  <c r="AZ1749" i="1"/>
  <c r="AZ1750" i="1"/>
  <c r="AZ1751" i="1"/>
  <c r="AZ1752" i="1"/>
  <c r="AZ1753" i="1"/>
  <c r="AZ1754" i="1"/>
  <c r="AZ1755" i="1"/>
  <c r="AZ1756" i="1"/>
  <c r="AZ1757" i="1"/>
  <c r="AZ1758" i="1"/>
  <c r="AZ1759" i="1"/>
  <c r="AZ1760" i="1"/>
  <c r="AZ1761" i="1"/>
  <c r="AZ1762" i="1"/>
  <c r="AZ1763" i="1"/>
  <c r="AZ1764" i="1"/>
  <c r="AZ1765" i="1"/>
  <c r="AZ1766" i="1"/>
  <c r="AZ1767" i="1"/>
  <c r="AZ1768" i="1"/>
  <c r="AZ1769" i="1"/>
  <c r="AZ1770" i="1"/>
  <c r="AZ1771" i="1"/>
  <c r="AZ1772" i="1"/>
  <c r="AZ1773" i="1"/>
  <c r="AZ1774" i="1"/>
  <c r="AZ1775" i="1"/>
  <c r="AZ1776" i="1"/>
  <c r="AZ1777" i="1"/>
  <c r="AZ1778" i="1"/>
  <c r="AZ1779" i="1"/>
  <c r="AZ1780" i="1"/>
  <c r="AZ1781" i="1"/>
  <c r="AZ1782" i="1"/>
  <c r="AZ1783" i="1"/>
  <c r="AZ1784" i="1"/>
  <c r="AZ1785" i="1"/>
  <c r="AZ1786" i="1"/>
  <c r="AZ1787" i="1"/>
  <c r="AZ1788" i="1"/>
  <c r="AZ1789" i="1"/>
  <c r="AZ1790" i="1"/>
  <c r="AZ1791" i="1"/>
  <c r="AZ1792" i="1"/>
  <c r="AZ1793" i="1"/>
  <c r="AZ1794" i="1"/>
  <c r="AZ1795" i="1"/>
  <c r="AZ1796" i="1"/>
  <c r="AZ1797" i="1"/>
  <c r="AZ1798" i="1"/>
  <c r="AZ1799" i="1"/>
  <c r="AZ1800" i="1"/>
  <c r="AZ1801" i="1"/>
  <c r="AZ1802" i="1"/>
  <c r="AZ1803" i="1"/>
  <c r="AZ1804" i="1"/>
  <c r="AZ1805" i="1"/>
  <c r="AZ1806" i="1"/>
  <c r="AZ1807" i="1"/>
  <c r="AZ1808" i="1"/>
  <c r="AZ1809" i="1"/>
  <c r="AZ1810" i="1"/>
  <c r="AZ1811" i="1"/>
  <c r="AZ1812" i="1"/>
  <c r="AZ1813" i="1"/>
  <c r="AZ1814" i="1"/>
  <c r="AZ1815" i="1"/>
  <c r="AZ1816" i="1"/>
  <c r="AZ1817" i="1"/>
  <c r="AZ1818" i="1"/>
  <c r="AZ1819" i="1"/>
  <c r="AZ1820" i="1"/>
  <c r="AZ1821" i="1"/>
  <c r="AZ1822" i="1"/>
  <c r="AZ1823" i="1"/>
  <c r="AZ1824" i="1"/>
  <c r="AZ1825" i="1"/>
  <c r="AZ1826" i="1"/>
  <c r="AZ1827" i="1"/>
  <c r="AZ1828" i="1"/>
  <c r="AZ1829" i="1"/>
  <c r="AZ1830" i="1"/>
  <c r="AZ1831" i="1"/>
  <c r="AZ1832" i="1"/>
  <c r="AZ1833" i="1"/>
  <c r="AZ1834" i="1"/>
  <c r="AZ1835" i="1"/>
  <c r="AZ1836" i="1"/>
  <c r="AZ1837" i="1"/>
  <c r="AZ1838" i="1"/>
  <c r="AZ1839" i="1"/>
  <c r="AZ1840" i="1"/>
  <c r="AZ1841" i="1"/>
  <c r="AZ1842" i="1"/>
  <c r="AZ1843" i="1"/>
  <c r="AZ1844" i="1"/>
  <c r="AZ1845" i="1"/>
  <c r="AZ1846" i="1"/>
  <c r="AZ1847" i="1"/>
  <c r="AZ1848" i="1"/>
  <c r="AZ1849" i="1"/>
  <c r="AZ1850" i="1"/>
  <c r="AZ1851" i="1"/>
  <c r="AZ1852" i="1"/>
  <c r="AZ1853" i="1"/>
  <c r="AZ1854" i="1"/>
  <c r="AZ1855" i="1"/>
  <c r="AZ1856" i="1"/>
  <c r="AZ1857" i="1"/>
  <c r="AZ1858" i="1"/>
  <c r="AZ1859" i="1"/>
  <c r="AZ1860" i="1"/>
  <c r="AZ1861" i="1"/>
  <c r="AZ1862" i="1"/>
  <c r="AZ1863" i="1"/>
  <c r="AZ1864" i="1"/>
  <c r="AZ1865" i="1"/>
  <c r="AZ1866" i="1"/>
  <c r="AZ1867" i="1"/>
  <c r="AZ1868" i="1"/>
  <c r="AZ1869" i="1"/>
  <c r="AZ1870" i="1"/>
  <c r="AZ1871" i="1"/>
  <c r="AZ1872" i="1"/>
  <c r="AZ1873" i="1"/>
  <c r="AZ1874" i="1"/>
  <c r="AZ1875" i="1"/>
  <c r="AZ1876" i="1"/>
  <c r="AZ1877" i="1"/>
  <c r="AZ1878" i="1"/>
  <c r="AZ1879" i="1"/>
  <c r="AZ1880" i="1"/>
  <c r="AZ1881" i="1"/>
  <c r="AZ1882" i="1"/>
  <c r="AZ1883" i="1"/>
  <c r="AZ1884" i="1"/>
  <c r="AZ1885" i="1"/>
  <c r="AZ1886" i="1"/>
  <c r="AZ1887" i="1"/>
  <c r="AZ1888" i="1"/>
  <c r="AZ1889" i="1"/>
  <c r="AZ1890" i="1"/>
  <c r="AZ1891" i="1"/>
  <c r="AZ1892" i="1"/>
  <c r="AZ1893" i="1"/>
  <c r="AZ1894" i="1"/>
  <c r="AZ1895" i="1"/>
  <c r="AZ1896" i="1"/>
  <c r="AZ1897" i="1"/>
  <c r="AZ1898" i="1"/>
  <c r="AZ1899" i="1"/>
  <c r="AZ1900" i="1"/>
  <c r="AZ1901" i="1"/>
  <c r="AZ1902" i="1"/>
  <c r="AZ1903" i="1"/>
  <c r="AZ1904" i="1"/>
  <c r="AZ1905" i="1"/>
  <c r="AZ1906" i="1"/>
  <c r="AZ1907" i="1"/>
  <c r="AZ1908" i="1"/>
  <c r="AZ1909" i="1"/>
  <c r="AZ1910" i="1"/>
  <c r="AZ1911" i="1"/>
  <c r="AZ1912" i="1"/>
  <c r="AZ1913" i="1"/>
  <c r="AZ1914" i="1"/>
  <c r="AZ1915" i="1"/>
  <c r="AZ1916" i="1"/>
  <c r="AZ1917" i="1"/>
  <c r="AZ1918" i="1"/>
  <c r="AZ1919" i="1"/>
  <c r="AZ1920" i="1"/>
  <c r="AZ1921" i="1"/>
  <c r="AZ1922" i="1"/>
  <c r="AZ1923" i="1"/>
  <c r="AZ1924" i="1"/>
  <c r="AZ1925" i="1"/>
  <c r="AZ1926" i="1"/>
  <c r="AZ1927" i="1"/>
  <c r="AZ1928" i="1"/>
  <c r="AZ1929" i="1"/>
  <c r="AZ1930" i="1"/>
  <c r="AZ1931" i="1"/>
  <c r="AZ1932" i="1"/>
  <c r="AZ1933" i="1"/>
  <c r="AZ1934" i="1"/>
  <c r="AZ1935" i="1"/>
  <c r="AZ1936" i="1"/>
  <c r="AZ1937" i="1"/>
  <c r="AZ1938" i="1"/>
  <c r="AZ1939" i="1"/>
  <c r="AZ1940" i="1"/>
  <c r="AZ1941" i="1"/>
  <c r="AZ1942" i="1"/>
  <c r="AZ1943" i="1"/>
  <c r="AZ1944" i="1"/>
  <c r="AZ1945" i="1"/>
  <c r="AZ1946" i="1"/>
  <c r="AZ1947" i="1"/>
  <c r="AZ1948" i="1"/>
  <c r="AZ1949" i="1"/>
  <c r="AZ1950" i="1"/>
  <c r="AZ1951" i="1"/>
  <c r="AZ1952" i="1"/>
  <c r="AZ1953" i="1"/>
  <c r="AZ1954" i="1"/>
  <c r="AZ1955" i="1"/>
  <c r="AZ1956" i="1"/>
  <c r="AZ1957" i="1"/>
  <c r="AZ1958" i="1"/>
  <c r="AZ1959" i="1"/>
  <c r="AZ1960" i="1"/>
  <c r="AZ1961" i="1"/>
  <c r="AZ1962" i="1"/>
  <c r="AZ1963" i="1"/>
  <c r="AZ1964" i="1"/>
  <c r="AZ1965" i="1"/>
  <c r="AZ1966" i="1"/>
  <c r="AZ1967" i="1"/>
  <c r="AZ1968" i="1"/>
  <c r="AZ1969" i="1"/>
  <c r="AZ1970" i="1"/>
  <c r="AZ1971" i="1"/>
  <c r="AZ1972" i="1"/>
  <c r="AZ1973" i="1"/>
  <c r="AZ1974" i="1"/>
  <c r="AZ1975" i="1"/>
  <c r="AZ1976" i="1"/>
  <c r="AZ1977" i="1"/>
  <c r="AZ1978" i="1"/>
  <c r="AZ1979" i="1"/>
  <c r="AZ1980" i="1"/>
  <c r="AZ1981" i="1"/>
  <c r="AZ1982" i="1"/>
  <c r="AZ1983" i="1"/>
  <c r="AZ1984" i="1"/>
  <c r="AZ1985" i="1"/>
  <c r="AZ1986" i="1"/>
  <c r="AZ1987" i="1"/>
  <c r="AZ1988" i="1"/>
  <c r="AZ1989" i="1"/>
  <c r="AZ1990" i="1"/>
  <c r="AZ1991" i="1"/>
  <c r="AZ1992" i="1"/>
  <c r="AZ1993" i="1"/>
  <c r="AZ1994" i="1"/>
  <c r="AZ1995" i="1"/>
  <c r="AZ1996" i="1"/>
  <c r="AZ1997" i="1"/>
  <c r="AZ1998" i="1"/>
  <c r="AZ1999" i="1"/>
  <c r="AZ2000" i="1"/>
  <c r="AZ2001" i="1"/>
  <c r="AZ2002" i="1"/>
  <c r="AZ2003" i="1"/>
  <c r="AZ2004" i="1"/>
  <c r="AZ2005" i="1"/>
  <c r="AZ2006" i="1"/>
  <c r="AZ2007" i="1"/>
  <c r="AZ2008" i="1"/>
  <c r="AZ2009" i="1"/>
  <c r="AZ2010" i="1"/>
  <c r="AZ2011" i="1"/>
  <c r="AZ2012" i="1"/>
  <c r="AZ2013" i="1"/>
  <c r="AZ2014" i="1"/>
  <c r="AZ2015" i="1"/>
  <c r="AZ2016" i="1"/>
  <c r="AZ2017" i="1"/>
  <c r="AZ2018" i="1"/>
  <c r="AZ2019" i="1"/>
  <c r="AZ2020" i="1"/>
  <c r="AZ2021" i="1"/>
  <c r="AZ2022" i="1"/>
  <c r="AZ2023" i="1"/>
  <c r="AZ2024" i="1"/>
  <c r="AZ2025" i="1"/>
  <c r="AZ2026" i="1"/>
  <c r="AZ2027" i="1"/>
  <c r="AZ2028" i="1"/>
  <c r="AZ2029" i="1"/>
  <c r="AZ2030" i="1"/>
  <c r="AZ2031" i="1"/>
  <c r="AZ2032" i="1"/>
  <c r="AZ2033" i="1"/>
  <c r="AZ2034" i="1"/>
  <c r="AZ2035" i="1"/>
  <c r="AZ2036" i="1"/>
  <c r="AZ2037" i="1"/>
  <c r="AZ2038" i="1"/>
  <c r="AZ2039" i="1"/>
  <c r="AZ2040" i="1"/>
  <c r="AZ2041" i="1"/>
  <c r="AZ2042" i="1"/>
  <c r="AZ2043" i="1"/>
  <c r="AZ2044" i="1"/>
  <c r="AZ2045" i="1"/>
  <c r="AZ2046" i="1"/>
  <c r="AZ2047" i="1"/>
  <c r="AZ2048" i="1"/>
  <c r="AZ2049" i="1"/>
  <c r="AZ2050" i="1"/>
  <c r="AZ2051" i="1"/>
  <c r="AZ2052" i="1"/>
  <c r="AZ2053" i="1"/>
  <c r="AZ2054" i="1"/>
  <c r="AZ2055" i="1"/>
  <c r="AZ2056" i="1"/>
  <c r="AZ2057" i="1"/>
  <c r="AZ2058" i="1"/>
  <c r="AZ2059" i="1"/>
  <c r="AZ2060" i="1"/>
  <c r="AZ2061" i="1"/>
  <c r="AZ2062" i="1"/>
  <c r="AZ2063" i="1"/>
  <c r="AZ2064" i="1"/>
  <c r="AZ2065" i="1"/>
  <c r="AZ2066" i="1"/>
  <c r="AZ2067" i="1"/>
  <c r="AZ2068" i="1"/>
  <c r="AZ2069" i="1"/>
  <c r="AZ2070" i="1"/>
  <c r="AZ2071" i="1"/>
  <c r="AZ2072" i="1"/>
  <c r="AZ2073" i="1"/>
  <c r="AZ2074" i="1"/>
  <c r="AZ2075" i="1"/>
  <c r="AZ2076" i="1"/>
  <c r="AZ2077" i="1"/>
  <c r="AZ2078" i="1"/>
  <c r="AZ2079" i="1"/>
  <c r="AZ2080" i="1"/>
  <c r="AZ2081" i="1"/>
  <c r="AZ2082" i="1"/>
  <c r="AZ2083" i="1"/>
  <c r="AZ2084" i="1"/>
  <c r="AZ2085" i="1"/>
  <c r="AZ2086" i="1"/>
  <c r="AZ2087" i="1"/>
  <c r="AZ2088" i="1"/>
  <c r="AZ2089" i="1"/>
  <c r="AZ2090" i="1"/>
  <c r="AZ2091" i="1"/>
  <c r="AZ2092" i="1"/>
  <c r="AZ2093" i="1"/>
  <c r="AZ2094" i="1"/>
  <c r="AZ2095" i="1"/>
  <c r="AZ2096" i="1"/>
  <c r="AZ2097" i="1"/>
  <c r="AZ2098" i="1"/>
  <c r="AZ2099" i="1"/>
  <c r="AZ2100" i="1"/>
  <c r="AZ2101" i="1"/>
  <c r="AZ2102" i="1"/>
  <c r="AZ2103" i="1"/>
  <c r="AZ2104" i="1"/>
  <c r="AZ2105" i="1"/>
  <c r="AZ2106" i="1"/>
  <c r="AZ2107" i="1"/>
  <c r="AZ2108" i="1"/>
  <c r="AZ2109" i="1"/>
  <c r="AZ2110" i="1"/>
  <c r="AZ2111" i="1"/>
  <c r="AZ2112" i="1"/>
  <c r="AZ2113" i="1"/>
  <c r="AZ2114" i="1"/>
  <c r="AZ2115" i="1"/>
  <c r="AZ2116" i="1"/>
  <c r="AZ2117" i="1"/>
  <c r="AZ2118" i="1"/>
  <c r="AZ2119" i="1"/>
  <c r="AZ2120" i="1"/>
  <c r="AZ2121" i="1"/>
  <c r="AZ2122" i="1"/>
  <c r="AZ2123" i="1"/>
  <c r="AZ2124" i="1"/>
  <c r="AZ2125" i="1"/>
  <c r="AZ2126" i="1"/>
  <c r="AZ2127" i="1"/>
  <c r="AZ2128" i="1"/>
  <c r="AZ2129" i="1"/>
  <c r="AZ2130" i="1"/>
  <c r="AZ2131" i="1"/>
  <c r="AZ2132" i="1"/>
  <c r="AZ2133" i="1"/>
  <c r="AZ2134" i="1"/>
  <c r="AZ2135" i="1"/>
  <c r="AZ2136" i="1"/>
  <c r="AZ2137" i="1"/>
  <c r="AZ2138" i="1"/>
  <c r="AZ2139" i="1"/>
  <c r="AZ2140" i="1"/>
  <c r="AZ2141" i="1"/>
  <c r="AZ2142" i="1"/>
  <c r="AZ2143" i="1"/>
  <c r="AZ2144" i="1"/>
  <c r="AZ2145" i="1"/>
  <c r="AZ2146" i="1"/>
  <c r="AZ2147" i="1"/>
  <c r="AZ2148" i="1"/>
  <c r="AZ2149" i="1"/>
  <c r="AZ2150" i="1"/>
  <c r="AZ2151" i="1"/>
  <c r="AZ2152" i="1"/>
  <c r="AZ2153" i="1"/>
  <c r="AZ2154" i="1"/>
  <c r="AZ2155" i="1"/>
  <c r="AZ2156" i="1"/>
  <c r="AZ2157" i="1"/>
  <c r="AZ2158" i="1"/>
  <c r="AZ2159" i="1"/>
  <c r="AZ2160" i="1"/>
  <c r="AZ2161" i="1"/>
  <c r="AZ2162" i="1"/>
  <c r="AZ2163" i="1"/>
  <c r="AZ2164" i="1"/>
  <c r="AZ2165" i="1"/>
  <c r="AZ2166" i="1"/>
  <c r="AZ2167" i="1"/>
  <c r="AZ2168" i="1"/>
  <c r="AZ2169" i="1"/>
  <c r="AZ2170" i="1"/>
  <c r="AZ2171" i="1"/>
  <c r="AZ2172" i="1"/>
  <c r="AZ2173" i="1"/>
  <c r="AZ2174" i="1"/>
  <c r="AZ2175" i="1"/>
  <c r="AZ2176" i="1"/>
  <c r="AZ2177" i="1"/>
  <c r="AZ2178" i="1"/>
  <c r="AZ2179" i="1"/>
  <c r="AZ2180" i="1"/>
  <c r="AZ2181" i="1"/>
  <c r="AZ2182" i="1"/>
  <c r="AZ2183" i="1"/>
  <c r="AZ2184" i="1"/>
  <c r="AZ2185" i="1"/>
  <c r="AZ2186" i="1"/>
  <c r="AZ2187" i="1"/>
  <c r="AZ2188" i="1"/>
  <c r="AZ2189" i="1"/>
  <c r="AZ2190" i="1"/>
  <c r="AZ2191" i="1"/>
  <c r="AZ2192" i="1"/>
  <c r="AZ2193" i="1"/>
  <c r="AZ2194" i="1"/>
  <c r="AZ2195" i="1"/>
  <c r="AZ2196" i="1"/>
  <c r="AZ2197" i="1"/>
  <c r="AZ2198" i="1"/>
  <c r="AZ2199" i="1"/>
  <c r="AZ2200" i="1"/>
  <c r="AZ2201" i="1"/>
  <c r="AZ2202" i="1"/>
  <c r="AZ2203" i="1"/>
  <c r="AZ2204" i="1"/>
  <c r="AZ2205" i="1"/>
  <c r="AZ2206" i="1"/>
  <c r="AZ2207" i="1"/>
  <c r="AZ2208" i="1"/>
  <c r="AZ2209" i="1"/>
  <c r="AZ2210" i="1"/>
  <c r="AZ2211" i="1"/>
  <c r="AZ2212" i="1"/>
  <c r="AZ2213" i="1"/>
  <c r="AZ2214" i="1"/>
  <c r="AZ2215" i="1"/>
  <c r="AZ2216" i="1"/>
  <c r="AZ2217" i="1"/>
  <c r="AZ2218" i="1"/>
  <c r="AZ2219" i="1"/>
  <c r="AZ2220" i="1"/>
  <c r="AZ2221" i="1"/>
  <c r="AZ2222" i="1"/>
  <c r="AZ2223" i="1"/>
  <c r="AZ2224" i="1"/>
  <c r="AZ2225" i="1"/>
  <c r="AZ2226" i="1"/>
  <c r="AZ2227" i="1"/>
  <c r="AZ2228" i="1"/>
  <c r="AZ2229" i="1"/>
  <c r="AZ2230" i="1"/>
  <c r="AZ2231" i="1"/>
  <c r="AZ2232" i="1"/>
  <c r="AZ2233" i="1"/>
  <c r="AZ2234" i="1"/>
  <c r="AZ2235" i="1"/>
  <c r="AZ2236" i="1"/>
  <c r="AZ2237" i="1"/>
  <c r="AZ2238" i="1"/>
  <c r="AZ2239" i="1"/>
  <c r="AZ2240" i="1"/>
  <c r="AZ2241" i="1"/>
  <c r="AZ2242" i="1"/>
  <c r="AZ2243" i="1"/>
  <c r="AZ2244" i="1"/>
  <c r="AZ2245" i="1"/>
  <c r="AZ2246" i="1"/>
  <c r="AZ2247" i="1"/>
  <c r="AZ2248" i="1"/>
  <c r="AZ2249" i="1"/>
  <c r="AZ2250" i="1"/>
  <c r="AZ2251" i="1"/>
  <c r="AZ2252" i="1"/>
  <c r="AZ2253" i="1"/>
  <c r="AZ2254" i="1"/>
  <c r="AZ2255" i="1"/>
  <c r="AZ2256" i="1"/>
  <c r="AZ2257" i="1"/>
  <c r="AZ2258" i="1"/>
  <c r="AZ2259" i="1"/>
  <c r="AZ2260" i="1"/>
  <c r="AZ2261" i="1"/>
  <c r="AZ2262" i="1"/>
  <c r="AZ2263" i="1"/>
  <c r="AZ2264" i="1"/>
  <c r="AZ2265" i="1"/>
  <c r="AZ2266" i="1"/>
  <c r="AZ2267" i="1"/>
  <c r="AZ2268" i="1"/>
  <c r="AZ2269" i="1"/>
  <c r="AZ2270" i="1"/>
  <c r="AZ2271" i="1"/>
  <c r="AZ2272" i="1"/>
  <c r="AZ2273" i="1"/>
  <c r="AZ2274" i="1"/>
  <c r="AZ2275" i="1"/>
  <c r="AZ2276" i="1"/>
  <c r="AZ2277" i="1"/>
  <c r="AZ2278" i="1"/>
  <c r="AZ2279" i="1"/>
  <c r="AZ2280" i="1"/>
  <c r="AZ2281" i="1"/>
  <c r="AZ2282" i="1"/>
  <c r="AZ2283" i="1"/>
  <c r="AZ2284" i="1"/>
  <c r="AZ2285" i="1"/>
  <c r="AZ2286" i="1"/>
  <c r="AZ2287" i="1"/>
  <c r="AZ2288" i="1"/>
  <c r="AZ2289" i="1"/>
  <c r="AZ2290" i="1"/>
  <c r="AZ2291" i="1"/>
  <c r="AZ2292" i="1"/>
  <c r="AZ2293" i="1"/>
  <c r="AZ2294" i="1"/>
  <c r="AZ2295" i="1"/>
  <c r="AZ2296" i="1"/>
  <c r="AZ2297" i="1"/>
  <c r="AZ2298" i="1"/>
  <c r="AZ2299" i="1"/>
  <c r="AZ2300" i="1"/>
  <c r="AZ2301" i="1"/>
  <c r="AZ2302" i="1"/>
  <c r="AZ2303" i="1"/>
  <c r="AZ2304" i="1"/>
  <c r="AZ2305" i="1"/>
  <c r="AZ2306" i="1"/>
  <c r="AZ2307" i="1"/>
  <c r="AZ2308" i="1"/>
  <c r="AZ2309" i="1"/>
  <c r="AZ2310" i="1"/>
  <c r="AZ2311" i="1"/>
  <c r="AZ2312" i="1"/>
  <c r="AZ2313" i="1"/>
  <c r="AZ2314" i="1"/>
  <c r="AZ2315" i="1"/>
  <c r="AZ2316" i="1"/>
  <c r="AZ2317" i="1"/>
  <c r="AZ2318" i="1"/>
  <c r="AZ2319" i="1"/>
  <c r="AZ2320" i="1"/>
  <c r="AZ2321" i="1"/>
  <c r="AZ2322" i="1"/>
  <c r="AZ2323" i="1"/>
  <c r="AZ2324" i="1"/>
  <c r="AZ2325" i="1"/>
  <c r="AZ2326" i="1"/>
  <c r="AZ2327" i="1"/>
  <c r="AZ2328" i="1"/>
  <c r="AZ2329" i="1"/>
  <c r="AZ2330" i="1"/>
  <c r="AZ2331" i="1"/>
  <c r="AZ2332" i="1"/>
  <c r="AZ2333" i="1"/>
  <c r="AZ2334" i="1"/>
  <c r="AZ2335" i="1"/>
  <c r="AZ2336" i="1"/>
  <c r="AZ2337" i="1"/>
  <c r="AZ2338" i="1"/>
  <c r="AZ2339" i="1"/>
  <c r="AZ2340" i="1"/>
  <c r="AZ2341" i="1"/>
  <c r="AZ2342" i="1"/>
  <c r="AZ2343" i="1"/>
  <c r="AZ2344" i="1"/>
  <c r="AZ2345" i="1"/>
  <c r="AZ2346" i="1"/>
  <c r="AZ2347" i="1"/>
  <c r="AZ2348" i="1"/>
  <c r="AZ2349" i="1"/>
  <c r="AZ2350" i="1"/>
  <c r="AZ2351" i="1"/>
  <c r="AZ2352" i="1"/>
  <c r="AZ2353" i="1"/>
  <c r="AZ2354" i="1"/>
  <c r="AZ2355" i="1"/>
  <c r="AZ2356" i="1"/>
  <c r="AZ2357" i="1"/>
  <c r="AZ2358" i="1"/>
  <c r="AZ2359" i="1"/>
  <c r="AZ2360" i="1"/>
  <c r="AZ2361" i="1"/>
  <c r="AZ2362" i="1"/>
  <c r="AZ2363" i="1"/>
  <c r="AZ2364" i="1"/>
  <c r="AZ2365" i="1"/>
  <c r="AZ2366" i="1"/>
  <c r="AZ2367" i="1"/>
  <c r="AZ2368" i="1"/>
  <c r="AZ2369" i="1"/>
  <c r="AZ2370" i="1"/>
  <c r="AZ2371" i="1"/>
  <c r="AZ2372" i="1"/>
  <c r="AZ2373" i="1"/>
  <c r="AZ2374" i="1"/>
  <c r="AZ2375" i="1"/>
  <c r="AZ2376" i="1"/>
  <c r="AZ2377" i="1"/>
  <c r="AZ2378" i="1"/>
  <c r="AZ2379" i="1"/>
  <c r="AZ2380" i="1"/>
  <c r="AZ2381" i="1"/>
  <c r="AZ2382" i="1"/>
  <c r="AZ2383" i="1"/>
  <c r="AZ2384" i="1"/>
  <c r="AZ2385" i="1"/>
  <c r="AZ2386" i="1"/>
  <c r="AZ2387" i="1"/>
  <c r="AZ2388" i="1"/>
  <c r="AZ2389" i="1"/>
  <c r="AZ2390" i="1"/>
  <c r="AZ2391" i="1"/>
  <c r="AZ2392" i="1"/>
  <c r="AZ2393" i="1"/>
  <c r="AZ2394" i="1"/>
  <c r="AZ2395" i="1"/>
  <c r="AZ2396" i="1"/>
  <c r="AZ2397" i="1"/>
  <c r="AZ2398" i="1"/>
  <c r="AZ2399" i="1"/>
  <c r="AZ2400" i="1"/>
  <c r="AZ2401" i="1"/>
  <c r="AZ2402" i="1"/>
  <c r="AZ2403" i="1"/>
  <c r="AZ2404" i="1"/>
  <c r="AZ2405" i="1"/>
  <c r="AZ2406" i="1"/>
  <c r="AZ2407" i="1"/>
  <c r="AZ2408" i="1"/>
  <c r="AZ2409" i="1"/>
  <c r="AZ2410" i="1"/>
  <c r="AZ2411" i="1"/>
  <c r="AZ2412" i="1"/>
  <c r="AZ2413" i="1"/>
  <c r="AZ2414" i="1"/>
  <c r="AZ2415" i="1"/>
  <c r="AZ2416" i="1"/>
  <c r="AZ2417" i="1"/>
  <c r="AZ2418" i="1"/>
  <c r="AZ2419" i="1"/>
  <c r="AZ2420" i="1"/>
  <c r="AZ2421" i="1"/>
  <c r="AZ2422" i="1"/>
  <c r="AZ2423" i="1"/>
  <c r="AZ2424" i="1"/>
  <c r="AZ2425" i="1"/>
  <c r="AZ2426" i="1"/>
  <c r="AZ2427" i="1"/>
  <c r="AZ2428" i="1"/>
  <c r="AZ2429" i="1"/>
  <c r="AZ2430" i="1"/>
  <c r="AZ2431" i="1"/>
  <c r="AZ2432" i="1"/>
  <c r="AZ2433" i="1"/>
  <c r="AZ2434" i="1"/>
  <c r="AZ2435" i="1"/>
  <c r="AZ2436" i="1"/>
  <c r="AZ2437" i="1"/>
  <c r="AZ2438" i="1"/>
  <c r="AZ2439" i="1"/>
  <c r="AZ2440" i="1"/>
  <c r="AZ2441" i="1"/>
  <c r="AZ2442" i="1"/>
  <c r="AZ2443" i="1"/>
  <c r="AZ2444" i="1"/>
  <c r="AZ2445" i="1"/>
  <c r="AZ2446" i="1"/>
  <c r="AZ2447" i="1"/>
  <c r="AZ2448" i="1"/>
  <c r="AZ2449" i="1"/>
  <c r="AZ2450" i="1"/>
  <c r="AZ2451" i="1"/>
  <c r="AZ2452" i="1"/>
  <c r="AZ2453" i="1"/>
  <c r="AZ2454" i="1"/>
  <c r="AZ2455" i="1"/>
  <c r="AZ2456" i="1"/>
  <c r="AZ2457" i="1"/>
  <c r="AZ2458" i="1"/>
  <c r="AZ2459" i="1"/>
  <c r="AZ2460" i="1"/>
  <c r="AZ2461" i="1"/>
  <c r="AZ2462" i="1"/>
  <c r="AZ2463" i="1"/>
  <c r="AZ2464" i="1"/>
  <c r="AZ2465" i="1"/>
  <c r="AZ2466" i="1"/>
  <c r="AZ2467" i="1"/>
  <c r="AZ2468" i="1"/>
  <c r="AZ2469" i="1"/>
  <c r="AZ2470" i="1"/>
  <c r="AZ2471" i="1"/>
  <c r="AZ2472" i="1"/>
  <c r="AZ2473" i="1"/>
  <c r="AZ2474" i="1"/>
  <c r="AZ2475" i="1"/>
  <c r="AZ2476" i="1"/>
  <c r="AZ2477" i="1"/>
  <c r="AZ2478" i="1"/>
  <c r="AZ2479" i="1"/>
  <c r="AZ2480" i="1"/>
  <c r="AZ2481" i="1"/>
  <c r="AZ2482" i="1"/>
  <c r="AZ2483" i="1"/>
  <c r="AZ2484" i="1"/>
  <c r="AZ2485" i="1"/>
  <c r="AZ2486" i="1"/>
  <c r="AZ2487" i="1"/>
  <c r="AZ2488" i="1"/>
  <c r="AZ2489" i="1"/>
  <c r="AZ2490" i="1"/>
  <c r="AZ2491" i="1"/>
  <c r="AZ2492" i="1"/>
  <c r="AZ2493" i="1"/>
  <c r="AZ2494" i="1"/>
  <c r="AZ2495" i="1"/>
  <c r="AZ2496" i="1"/>
  <c r="AZ2497" i="1"/>
  <c r="AZ2498" i="1"/>
  <c r="AZ2499" i="1"/>
  <c r="AZ2500" i="1"/>
  <c r="AZ2501" i="1"/>
  <c r="AZ2502" i="1"/>
  <c r="AZ2503" i="1"/>
  <c r="AZ2504" i="1"/>
  <c r="AZ2505" i="1"/>
  <c r="AZ2506" i="1"/>
  <c r="AZ2507" i="1"/>
  <c r="AZ2508" i="1"/>
  <c r="AZ2509" i="1"/>
  <c r="AZ2510" i="1"/>
  <c r="AZ2511" i="1"/>
  <c r="AZ2512" i="1"/>
  <c r="AZ2513" i="1"/>
  <c r="AZ2514" i="1"/>
  <c r="AZ2515" i="1"/>
  <c r="AZ2516" i="1"/>
  <c r="AZ2517" i="1"/>
  <c r="AZ2518" i="1"/>
  <c r="AZ2519" i="1"/>
  <c r="AZ2520" i="1"/>
  <c r="AZ2521" i="1"/>
  <c r="AZ2522" i="1"/>
  <c r="AZ2523" i="1"/>
  <c r="AZ2524" i="1"/>
  <c r="AZ2525" i="1"/>
  <c r="AZ2526" i="1"/>
  <c r="AZ2527" i="1"/>
  <c r="AZ2528" i="1"/>
  <c r="AZ2529" i="1"/>
  <c r="AZ2530" i="1"/>
  <c r="AZ2531" i="1"/>
  <c r="AZ2532" i="1"/>
  <c r="AZ2533" i="1"/>
  <c r="AZ2534" i="1"/>
  <c r="AZ2535" i="1"/>
  <c r="AZ2536" i="1"/>
  <c r="AZ2537" i="1"/>
  <c r="AZ2538" i="1"/>
  <c r="AZ2539" i="1"/>
  <c r="AZ2540" i="1"/>
  <c r="AZ2541" i="1"/>
  <c r="AZ2542" i="1"/>
  <c r="AZ2543" i="1"/>
  <c r="AZ2544" i="1"/>
  <c r="AZ2545" i="1"/>
  <c r="AZ2546" i="1"/>
  <c r="AZ2547" i="1"/>
  <c r="AZ2548" i="1"/>
  <c r="AZ2549" i="1"/>
  <c r="AZ2550" i="1"/>
  <c r="AZ2551" i="1"/>
  <c r="AZ2552" i="1"/>
  <c r="AZ2553" i="1"/>
  <c r="AZ2554" i="1"/>
  <c r="AZ2555" i="1"/>
  <c r="AZ2556" i="1"/>
  <c r="AZ2557" i="1"/>
  <c r="AZ2558" i="1"/>
  <c r="AZ2559" i="1"/>
  <c r="AZ2560" i="1"/>
  <c r="AZ2561" i="1"/>
  <c r="AZ2562" i="1"/>
  <c r="AZ2563" i="1"/>
  <c r="AZ2564" i="1"/>
  <c r="AZ2565" i="1"/>
  <c r="AZ2566" i="1"/>
  <c r="AZ2567" i="1"/>
  <c r="AZ2568" i="1"/>
  <c r="AZ2569" i="1"/>
  <c r="AZ2570" i="1"/>
  <c r="AZ2571" i="1"/>
  <c r="AZ2572" i="1"/>
  <c r="AZ2573" i="1"/>
  <c r="AZ2574" i="1"/>
  <c r="AZ2575" i="1"/>
  <c r="AZ2576" i="1"/>
  <c r="AZ2577" i="1"/>
  <c r="AZ2578" i="1"/>
  <c r="AZ2579" i="1"/>
  <c r="AZ2580" i="1"/>
  <c r="AZ2581" i="1"/>
  <c r="AZ2582" i="1"/>
  <c r="AZ2583" i="1"/>
  <c r="AZ2584" i="1"/>
  <c r="AZ2585" i="1"/>
  <c r="AZ2586" i="1"/>
  <c r="AZ2587" i="1"/>
  <c r="AZ2588" i="1"/>
  <c r="AZ2589" i="1"/>
  <c r="AZ2590" i="1"/>
  <c r="AZ2591" i="1"/>
  <c r="AZ2592" i="1"/>
  <c r="AZ2593" i="1"/>
  <c r="AZ2594" i="1"/>
  <c r="AZ2595" i="1"/>
  <c r="AZ2596" i="1"/>
  <c r="AZ2597" i="1"/>
  <c r="AZ2598" i="1"/>
  <c r="AZ2599" i="1"/>
  <c r="AZ2600" i="1"/>
  <c r="AZ2601" i="1"/>
  <c r="AZ2602" i="1"/>
  <c r="AZ2603" i="1"/>
  <c r="AZ2604" i="1"/>
  <c r="AZ2605" i="1"/>
  <c r="AZ2606" i="1"/>
  <c r="AZ2607" i="1"/>
  <c r="AZ2608" i="1"/>
  <c r="AZ2609" i="1"/>
  <c r="AZ2610" i="1"/>
  <c r="AZ2611" i="1"/>
  <c r="AZ2612" i="1"/>
  <c r="AZ2613" i="1"/>
  <c r="AZ2614" i="1"/>
  <c r="AZ2615" i="1"/>
  <c r="AZ2616" i="1"/>
  <c r="AZ2617" i="1"/>
  <c r="AZ2618" i="1"/>
  <c r="AZ2619" i="1"/>
  <c r="AZ2620" i="1"/>
  <c r="AZ2621" i="1"/>
  <c r="AZ2622" i="1"/>
  <c r="AZ2623" i="1"/>
  <c r="AZ2624" i="1"/>
  <c r="AZ2625" i="1"/>
  <c r="AZ2626" i="1"/>
  <c r="AZ2627" i="1"/>
  <c r="AZ2628" i="1"/>
  <c r="AZ2629" i="1"/>
  <c r="AZ2630" i="1"/>
  <c r="AZ2631" i="1"/>
  <c r="AZ2632" i="1"/>
  <c r="AZ2633" i="1"/>
  <c r="AZ2634" i="1"/>
  <c r="AZ2635" i="1"/>
  <c r="AZ2636" i="1"/>
  <c r="AZ2637" i="1"/>
  <c r="AZ2638" i="1"/>
  <c r="AZ2639" i="1"/>
  <c r="AZ2640" i="1"/>
  <c r="AZ2641" i="1"/>
  <c r="AZ2642" i="1"/>
  <c r="AZ2643" i="1"/>
  <c r="AZ2644" i="1"/>
  <c r="AZ2645" i="1"/>
  <c r="AZ2646" i="1"/>
  <c r="AZ2647" i="1"/>
  <c r="AZ2648" i="1"/>
  <c r="AZ2649" i="1"/>
  <c r="AZ2650" i="1"/>
  <c r="AZ2651" i="1"/>
  <c r="AZ2652" i="1"/>
  <c r="AZ2653" i="1"/>
  <c r="AZ2654" i="1"/>
  <c r="AZ2655" i="1"/>
  <c r="AZ2656" i="1"/>
  <c r="AZ2657" i="1"/>
  <c r="AZ2658" i="1"/>
  <c r="AZ2659" i="1"/>
  <c r="AZ2660" i="1"/>
  <c r="AZ2661" i="1"/>
  <c r="AZ2662" i="1"/>
  <c r="AZ2663" i="1"/>
  <c r="AZ2664" i="1"/>
  <c r="AZ2665" i="1"/>
  <c r="AZ2666" i="1"/>
  <c r="AZ2667" i="1"/>
  <c r="AZ2668" i="1"/>
  <c r="AZ2669" i="1"/>
  <c r="AZ2670" i="1"/>
  <c r="AZ2671" i="1"/>
  <c r="AZ2672" i="1"/>
  <c r="AZ2673" i="1"/>
  <c r="AZ2674" i="1"/>
  <c r="AZ2675" i="1"/>
  <c r="AZ2676" i="1"/>
  <c r="AZ2677" i="1"/>
  <c r="AZ2678" i="1"/>
  <c r="AZ2679" i="1"/>
  <c r="AZ2680" i="1"/>
  <c r="AZ2681" i="1"/>
  <c r="AZ2682" i="1"/>
  <c r="AZ2683" i="1"/>
  <c r="AZ2684" i="1"/>
  <c r="AZ2685" i="1"/>
  <c r="AZ2686" i="1"/>
  <c r="AZ2687" i="1"/>
  <c r="AZ2688" i="1"/>
  <c r="AZ2689" i="1"/>
  <c r="AZ2690" i="1"/>
  <c r="AZ2691" i="1"/>
  <c r="AZ2692" i="1"/>
  <c r="AZ2693" i="1"/>
  <c r="AZ2694" i="1"/>
  <c r="AZ2695" i="1"/>
  <c r="AZ2696" i="1"/>
  <c r="AZ2697" i="1"/>
  <c r="AZ2698" i="1"/>
  <c r="AZ2699" i="1"/>
  <c r="AZ2700" i="1"/>
  <c r="AZ2701" i="1"/>
  <c r="AZ2702" i="1"/>
  <c r="AZ2703" i="1"/>
  <c r="AZ2704" i="1"/>
  <c r="AZ2705" i="1"/>
  <c r="AZ2706" i="1"/>
  <c r="AZ2707" i="1"/>
  <c r="AZ2708" i="1"/>
  <c r="V2707" i="1"/>
  <c r="BB32" i="1" l="1"/>
  <c r="BB800" i="1"/>
  <c r="BB8" i="1"/>
  <c r="BB68" i="1"/>
  <c r="BB44" i="1"/>
  <c r="BB20" i="1"/>
  <c r="BB2696" i="1"/>
  <c r="BB2648" i="1"/>
  <c r="BB2600" i="1"/>
  <c r="BB2624" i="1"/>
  <c r="BB1820" i="1"/>
  <c r="BB1808" i="1"/>
  <c r="BB1772" i="1"/>
  <c r="BB1748" i="1"/>
  <c r="BB1724" i="1"/>
  <c r="BB1700" i="1"/>
  <c r="BB1676" i="1"/>
  <c r="BB1640" i="1"/>
  <c r="BB1616" i="1"/>
  <c r="BB1592" i="1"/>
  <c r="BB1568" i="1"/>
  <c r="BB1544" i="1"/>
  <c r="BB1520" i="1"/>
  <c r="BB1484" i="1"/>
  <c r="BB1460" i="1"/>
  <c r="BB1436" i="1"/>
  <c r="BB1412" i="1"/>
  <c r="BB1388" i="1"/>
  <c r="BB1364" i="1"/>
  <c r="BB1328" i="1"/>
  <c r="BB1304" i="1"/>
  <c r="BB1280" i="1"/>
  <c r="BB1244" i="1"/>
  <c r="BB1232" i="1"/>
  <c r="BB1196" i="1"/>
  <c r="BB1172" i="1"/>
  <c r="BB1148" i="1"/>
  <c r="BB1124" i="1"/>
  <c r="BB1100" i="1"/>
  <c r="BB1076" i="1"/>
  <c r="BB1052" i="1"/>
  <c r="BB1028" i="1"/>
  <c r="BB1004" i="1"/>
  <c r="BB980" i="1"/>
  <c r="BB956" i="1"/>
  <c r="BB932" i="1"/>
  <c r="BB908" i="1"/>
  <c r="BB884" i="1"/>
  <c r="BB836" i="1"/>
  <c r="BB2576" i="1"/>
  <c r="BB2552" i="1"/>
  <c r="BB2528" i="1"/>
  <c r="BB2504" i="1"/>
  <c r="BB2480" i="1"/>
  <c r="BB2456" i="1"/>
  <c r="BB2432" i="1"/>
  <c r="BB2408" i="1"/>
  <c r="BB2384" i="1"/>
  <c r="BB2360" i="1"/>
  <c r="BB2336" i="1"/>
  <c r="BB2312" i="1"/>
  <c r="BB2288" i="1"/>
  <c r="BB2264" i="1"/>
  <c r="BB2240" i="1"/>
  <c r="BB2216" i="1"/>
  <c r="BB2192" i="1"/>
  <c r="BB2168" i="1"/>
  <c r="BB2144" i="1"/>
  <c r="BB2120" i="1"/>
  <c r="BB2096" i="1"/>
  <c r="BB2072" i="1"/>
  <c r="BB2048" i="1"/>
  <c r="BB2036" i="1"/>
  <c r="BB2024" i="1"/>
  <c r="BB2012" i="1"/>
  <c r="BB2000" i="1"/>
  <c r="BB1988" i="1"/>
  <c r="BB1976" i="1"/>
  <c r="BB1964" i="1"/>
  <c r="BB1952" i="1"/>
  <c r="BB1940" i="1"/>
  <c r="BB1928" i="1"/>
  <c r="BB1916" i="1"/>
  <c r="BB1904" i="1"/>
  <c r="BB1892" i="1"/>
  <c r="BB1880" i="1"/>
  <c r="BB1868" i="1"/>
  <c r="BB1856" i="1"/>
  <c r="BB1844" i="1"/>
  <c r="BB1832" i="1"/>
  <c r="BB1796" i="1"/>
  <c r="BB1784" i="1"/>
  <c r="BB1760" i="1"/>
  <c r="BB1736" i="1"/>
  <c r="BB1712" i="1"/>
  <c r="BB1688" i="1"/>
  <c r="BB1664" i="1"/>
  <c r="BB1652" i="1"/>
  <c r="BB1628" i="1"/>
  <c r="BB1604" i="1"/>
  <c r="BB1580" i="1"/>
  <c r="BB1556" i="1"/>
  <c r="BB1532" i="1"/>
  <c r="BB1508" i="1"/>
  <c r="BB1496" i="1"/>
  <c r="BB1472" i="1"/>
  <c r="BB1448" i="1"/>
  <c r="BB1424" i="1"/>
  <c r="BB1400" i="1"/>
  <c r="BB1376" i="1"/>
  <c r="BB1352" i="1"/>
  <c r="BB1340" i="1"/>
  <c r="BB1316" i="1"/>
  <c r="BB1292" i="1"/>
  <c r="BB1268" i="1"/>
  <c r="BB1256" i="1"/>
  <c r="BB1220" i="1"/>
  <c r="BB1208" i="1"/>
  <c r="BB1184" i="1"/>
  <c r="BB1160" i="1"/>
  <c r="BB1136" i="1"/>
  <c r="BB1112" i="1"/>
  <c r="BB1088" i="1"/>
  <c r="BB1064" i="1"/>
  <c r="BB1040" i="1"/>
  <c r="BB1016" i="1"/>
  <c r="BB992" i="1"/>
  <c r="BB968" i="1"/>
  <c r="BB944" i="1"/>
  <c r="BB920" i="1"/>
  <c r="BB896" i="1"/>
  <c r="BB872" i="1"/>
  <c r="BB860" i="1"/>
  <c r="BB848" i="1"/>
  <c r="BB524" i="1"/>
  <c r="BB512" i="1"/>
  <c r="BB500" i="1"/>
  <c r="BB488" i="1"/>
  <c r="BB476" i="1"/>
  <c r="BB464" i="1"/>
  <c r="BB452" i="1"/>
  <c r="BB440" i="1"/>
  <c r="BB428" i="1"/>
  <c r="BB416" i="1"/>
  <c r="BB404" i="1"/>
  <c r="BB392" i="1"/>
  <c r="BB380" i="1"/>
  <c r="BB2672" i="1"/>
  <c r="BB2708" i="1"/>
  <c r="BB2684" i="1"/>
  <c r="BB2660" i="1"/>
  <c r="BB2636" i="1"/>
  <c r="BB2612" i="1"/>
  <c r="BB2588" i="1"/>
  <c r="BB2564" i="1"/>
  <c r="BB2540" i="1"/>
  <c r="BB2516" i="1"/>
  <c r="BB2492" i="1"/>
  <c r="BB2468" i="1"/>
  <c r="BB2444" i="1"/>
  <c r="BB2420" i="1"/>
  <c r="BB2396" i="1"/>
  <c r="BB2372" i="1"/>
  <c r="BB2324" i="1"/>
  <c r="BB2300" i="1"/>
  <c r="BB2276" i="1"/>
  <c r="BB2252" i="1"/>
  <c r="BB2228" i="1"/>
  <c r="BB2204" i="1"/>
  <c r="BB2180" i="1"/>
  <c r="BB2156" i="1"/>
  <c r="BB2132" i="1"/>
  <c r="BB2108" i="1"/>
  <c r="BB2084" i="1"/>
  <c r="BB2060" i="1"/>
  <c r="BB2217" i="1"/>
  <c r="BB2193" i="1"/>
  <c r="BB2169" i="1"/>
  <c r="BB2145" i="1"/>
  <c r="BB2121" i="1"/>
  <c r="BB2097" i="1"/>
  <c r="BB2073" i="1"/>
  <c r="BB2049" i="1"/>
  <c r="BB2025" i="1"/>
  <c r="BB2001" i="1"/>
  <c r="BB1977" i="1"/>
  <c r="BB1953" i="1"/>
  <c r="BB1929" i="1"/>
  <c r="BB1905" i="1"/>
  <c r="BB1881" i="1"/>
  <c r="BB1857" i="1"/>
  <c r="BB1833" i="1"/>
  <c r="BB1809" i="1"/>
  <c r="BB1785" i="1"/>
  <c r="BB1761" i="1"/>
  <c r="BB1737" i="1"/>
  <c r="BB1713" i="1"/>
  <c r="BB1689" i="1"/>
  <c r="BB1665" i="1"/>
  <c r="BB1641" i="1"/>
  <c r="BB1617" i="1"/>
  <c r="BB1593" i="1"/>
  <c r="BB1569" i="1"/>
  <c r="BB1545" i="1"/>
  <c r="BB1521" i="1"/>
  <c r="BB1497" i="1"/>
  <c r="BB2205" i="1"/>
  <c r="BB2181" i="1"/>
  <c r="BB2157" i="1"/>
  <c r="BB2133" i="1"/>
  <c r="BB2109" i="1"/>
  <c r="BB2085" i="1"/>
  <c r="BB2061" i="1"/>
  <c r="BB2037" i="1"/>
  <c r="BB2013" i="1"/>
  <c r="BB1965" i="1"/>
  <c r="BB1941" i="1"/>
  <c r="BB1917" i="1"/>
  <c r="BB1893" i="1"/>
  <c r="BB1869" i="1"/>
  <c r="BB1845" i="1"/>
  <c r="BB1821" i="1"/>
  <c r="BB1797" i="1"/>
  <c r="BB1773" i="1"/>
  <c r="BB1749" i="1"/>
  <c r="BB1725" i="1"/>
  <c r="BB1701" i="1"/>
  <c r="BB1677" i="1"/>
  <c r="BB1653" i="1"/>
  <c r="BB1629" i="1"/>
  <c r="BB1581" i="1"/>
  <c r="BB1485" i="1"/>
  <c r="BB1989" i="1"/>
  <c r="BB2348" i="1"/>
  <c r="BB2213" i="1"/>
  <c r="BB2201" i="1"/>
  <c r="BB2189" i="1"/>
  <c r="BB2177" i="1"/>
  <c r="BB2165" i="1"/>
  <c r="BB2153" i="1"/>
  <c r="BB2141" i="1"/>
  <c r="BB2129" i="1"/>
  <c r="BB2117" i="1"/>
  <c r="BB2105" i="1"/>
  <c r="BB2093" i="1"/>
  <c r="BB2081" i="1"/>
  <c r="BB2069" i="1"/>
  <c r="BB2057" i="1"/>
  <c r="BB2045" i="1"/>
  <c r="BB2033" i="1"/>
  <c r="BB2021" i="1"/>
  <c r="BB2009" i="1"/>
  <c r="BB1997" i="1"/>
  <c r="BB1985" i="1"/>
  <c r="BB1973" i="1"/>
  <c r="BB1961" i="1"/>
  <c r="BB1949" i="1"/>
  <c r="BB1937" i="1"/>
  <c r="BB1925" i="1"/>
  <c r="BB1913" i="1"/>
  <c r="BB1901" i="1"/>
  <c r="BB1889" i="1"/>
  <c r="BB1877" i="1"/>
  <c r="BB1865" i="1"/>
  <c r="BB1853" i="1"/>
  <c r="BB1841" i="1"/>
  <c r="BB1829" i="1"/>
  <c r="BB1817" i="1"/>
  <c r="BB1805" i="1"/>
  <c r="BB1793" i="1"/>
  <c r="BB1781" i="1"/>
  <c r="BB1769" i="1"/>
  <c r="BB1757" i="1"/>
  <c r="BB1745" i="1"/>
  <c r="BB1733" i="1"/>
  <c r="BB1721" i="1"/>
  <c r="BB1709" i="1"/>
  <c r="BB1697" i="1"/>
  <c r="BB1685" i="1"/>
  <c r="BB1673" i="1"/>
  <c r="BB1661" i="1"/>
  <c r="BB1649" i="1"/>
  <c r="BB1637" i="1"/>
  <c r="BB1625" i="1"/>
  <c r="BB1613" i="1"/>
  <c r="BB1601" i="1"/>
  <c r="BB1577" i="1"/>
  <c r="BB2680" i="1"/>
  <c r="BB2644" i="1"/>
  <c r="BB2620" i="1"/>
  <c r="BB2584" i="1"/>
  <c r="BB2560" i="1"/>
  <c r="BB2524" i="1"/>
  <c r="BB2488" i="1"/>
  <c r="BB2440" i="1"/>
  <c r="BB2404" i="1"/>
  <c r="BB2368" i="1"/>
  <c r="BB2356" i="1"/>
  <c r="BB2320" i="1"/>
  <c r="BB2272" i="1"/>
  <c r="BB2248" i="1"/>
  <c r="BB2224" i="1"/>
  <c r="BB2188" i="1"/>
  <c r="BB2176" i="1"/>
  <c r="BB2164" i="1"/>
  <c r="BB2152" i="1"/>
  <c r="BB2140" i="1"/>
  <c r="BB2128" i="1"/>
  <c r="BB2116" i="1"/>
  <c r="BB2104" i="1"/>
  <c r="BB2092" i="1"/>
  <c r="BB2080" i="1"/>
  <c r="BB2068" i="1"/>
  <c r="BB2056" i="1"/>
  <c r="BB2044" i="1"/>
  <c r="BB2032" i="1"/>
  <c r="BB2020" i="1"/>
  <c r="BB2008" i="1"/>
  <c r="BB1996" i="1"/>
  <c r="BB1984" i="1"/>
  <c r="BB1972" i="1"/>
  <c r="BB1960" i="1"/>
  <c r="BB1948" i="1"/>
  <c r="BB1936" i="1"/>
  <c r="BB1924" i="1"/>
  <c r="BB1912" i="1"/>
  <c r="BB1900" i="1"/>
  <c r="BB1888" i="1"/>
  <c r="BB1876" i="1"/>
  <c r="BB1864" i="1"/>
  <c r="BB1852" i="1"/>
  <c r="BB1840" i="1"/>
  <c r="BB1828" i="1"/>
  <c r="BB1816" i="1"/>
  <c r="BB1804" i="1"/>
  <c r="BB1792" i="1"/>
  <c r="BB1780" i="1"/>
  <c r="BB1768" i="1"/>
  <c r="BB1756" i="1"/>
  <c r="BB1744" i="1"/>
  <c r="BB1732" i="1"/>
  <c r="BB1720" i="1"/>
  <c r="BB1708" i="1"/>
  <c r="BB1696" i="1"/>
  <c r="BB1684" i="1"/>
  <c r="BB1672" i="1"/>
  <c r="BB1660" i="1"/>
  <c r="BB1648" i="1"/>
  <c r="BB1636" i="1"/>
  <c r="BB1624" i="1"/>
  <c r="BB1612" i="1"/>
  <c r="BB1600" i="1"/>
  <c r="BB1588" i="1"/>
  <c r="BB1576" i="1"/>
  <c r="BB1564" i="1"/>
  <c r="BB1552" i="1"/>
  <c r="BB1540" i="1"/>
  <c r="BB1528" i="1"/>
  <c r="BB1516" i="1"/>
  <c r="BB1504" i="1"/>
  <c r="BB1492" i="1"/>
  <c r="BB1480" i="1"/>
  <c r="BB1468" i="1"/>
  <c r="BB1456" i="1"/>
  <c r="BB1444" i="1"/>
  <c r="BB1432" i="1"/>
  <c r="BB1420" i="1"/>
  <c r="BB1408" i="1"/>
  <c r="BB1396" i="1"/>
  <c r="BB1384" i="1"/>
  <c r="BB1372" i="1"/>
  <c r="BB1360" i="1"/>
  <c r="BB1348" i="1"/>
  <c r="BB1336" i="1"/>
  <c r="BB1324" i="1"/>
  <c r="BB1312" i="1"/>
  <c r="BB1300" i="1"/>
  <c r="BB1288" i="1"/>
  <c r="BB1276" i="1"/>
  <c r="BB1264" i="1"/>
  <c r="BB1252" i="1"/>
  <c r="BB1240" i="1"/>
  <c r="BB1228" i="1"/>
  <c r="BB1216" i="1"/>
  <c r="BB1204" i="1"/>
  <c r="BB1192" i="1"/>
  <c r="BB1180" i="1"/>
  <c r="BB1168" i="1"/>
  <c r="BB1156" i="1"/>
  <c r="BB1144" i="1"/>
  <c r="BB1132" i="1"/>
  <c r="BB1120" i="1"/>
  <c r="BB1108" i="1"/>
  <c r="BB1096" i="1"/>
  <c r="BB1084" i="1"/>
  <c r="BB1072" i="1"/>
  <c r="BB1060" i="1"/>
  <c r="BB1048" i="1"/>
  <c r="BB1036" i="1"/>
  <c r="BB1024" i="1"/>
  <c r="BB2704" i="1"/>
  <c r="BB2668" i="1"/>
  <c r="BB2656" i="1"/>
  <c r="BB2632" i="1"/>
  <c r="BB2596" i="1"/>
  <c r="BB2548" i="1"/>
  <c r="BB2512" i="1"/>
  <c r="BB2476" i="1"/>
  <c r="BB2452" i="1"/>
  <c r="BB2416" i="1"/>
  <c r="BB2380" i="1"/>
  <c r="BB2344" i="1"/>
  <c r="BB2308" i="1"/>
  <c r="BB2284" i="1"/>
  <c r="BB2236" i="1"/>
  <c r="BB2200" i="1"/>
  <c r="BB2703" i="1"/>
  <c r="BB2679" i="1"/>
  <c r="BB2655" i="1"/>
  <c r="BB2631" i="1"/>
  <c r="BB2607" i="1"/>
  <c r="BB2583" i="1"/>
  <c r="BB2559" i="1"/>
  <c r="BB2535" i="1"/>
  <c r="BB2511" i="1"/>
  <c r="BB2487" i="1"/>
  <c r="BB2463" i="1"/>
  <c r="BB2439" i="1"/>
  <c r="BB2415" i="1"/>
  <c r="BB2391" i="1"/>
  <c r="BB2367" i="1"/>
  <c r="BB2343" i="1"/>
  <c r="BB2319" i="1"/>
  <c r="BB2295" i="1"/>
  <c r="BB2271" i="1"/>
  <c r="BB2247" i="1"/>
  <c r="BB2223" i="1"/>
  <c r="BB2199" i="1"/>
  <c r="BB2175" i="1"/>
  <c r="BB2151" i="1"/>
  <c r="BB2127" i="1"/>
  <c r="BB2103" i="1"/>
  <c r="BB2079" i="1"/>
  <c r="BB2055" i="1"/>
  <c r="BB2019" i="1"/>
  <c r="BB1995" i="1"/>
  <c r="BB1971" i="1"/>
  <c r="BB1947" i="1"/>
  <c r="BB1923" i="1"/>
  <c r="BB1899" i="1"/>
  <c r="BB1875" i="1"/>
  <c r="BB1851" i="1"/>
  <c r="BB1827" i="1"/>
  <c r="BB1803" i="1"/>
  <c r="BB1779" i="1"/>
  <c r="BB2702" i="1"/>
  <c r="BB2678" i="1"/>
  <c r="BB2654" i="1"/>
  <c r="BB2630" i="1"/>
  <c r="BB2606" i="1"/>
  <c r="BB2570" i="1"/>
  <c r="BB2692" i="1"/>
  <c r="BB2608" i="1"/>
  <c r="BB2572" i="1"/>
  <c r="BB2536" i="1"/>
  <c r="BB2500" i="1"/>
  <c r="BB2464" i="1"/>
  <c r="BB2428" i="1"/>
  <c r="BB2392" i="1"/>
  <c r="BB2332" i="1"/>
  <c r="BB2296" i="1"/>
  <c r="BB2260" i="1"/>
  <c r="BB2212" i="1"/>
  <c r="BB2691" i="1"/>
  <c r="BB2667" i="1"/>
  <c r="BB2643" i="1"/>
  <c r="BB2619" i="1"/>
  <c r="BB2595" i="1"/>
  <c r="BB2571" i="1"/>
  <c r="BB2547" i="1"/>
  <c r="BB2523" i="1"/>
  <c r="BB2499" i="1"/>
  <c r="BB2475" i="1"/>
  <c r="BB2451" i="1"/>
  <c r="BB2427" i="1"/>
  <c r="BB2403" i="1"/>
  <c r="BB2379" i="1"/>
  <c r="BB2355" i="1"/>
  <c r="BB2331" i="1"/>
  <c r="BB2307" i="1"/>
  <c r="BB2283" i="1"/>
  <c r="BB2259" i="1"/>
  <c r="BB2235" i="1"/>
  <c r="BB2211" i="1"/>
  <c r="BB2187" i="1"/>
  <c r="BB2163" i="1"/>
  <c r="BB2139" i="1"/>
  <c r="BB2115" i="1"/>
  <c r="BB2091" i="1"/>
  <c r="BB2067" i="1"/>
  <c r="BB2043" i="1"/>
  <c r="BB2031" i="1"/>
  <c r="BB2007" i="1"/>
  <c r="BB1983" i="1"/>
  <c r="BB1959" i="1"/>
  <c r="BB1935" i="1"/>
  <c r="BB1911" i="1"/>
  <c r="BB1887" i="1"/>
  <c r="BB1863" i="1"/>
  <c r="BB1839" i="1"/>
  <c r="BB1815" i="1"/>
  <c r="BB1791" i="1"/>
  <c r="BB2690" i="1"/>
  <c r="BB2666" i="1"/>
  <c r="BB2642" i="1"/>
  <c r="BB2618" i="1"/>
  <c r="BB2594" i="1"/>
  <c r="BB2582" i="1"/>
  <c r="BB2558" i="1"/>
  <c r="BB1553" i="1"/>
  <c r="BB1529" i="1"/>
  <c r="BB1505" i="1"/>
  <c r="BB1481" i="1"/>
  <c r="BB2546" i="1"/>
  <c r="BB2522" i="1"/>
  <c r="BB2498" i="1"/>
  <c r="BB2474" i="1"/>
  <c r="BB2450" i="1"/>
  <c r="BB2426" i="1"/>
  <c r="BB2402" i="1"/>
  <c r="BB2378" i="1"/>
  <c r="BB2354" i="1"/>
  <c r="BB2330" i="1"/>
  <c r="BB2306" i="1"/>
  <c r="BB2282" i="1"/>
  <c r="BB2258" i="1"/>
  <c r="BB2234" i="1"/>
  <c r="BB2198" i="1"/>
  <c r="BB2186" i="1"/>
  <c r="BB2162" i="1"/>
  <c r="BB2138" i="1"/>
  <c r="BB2114" i="1"/>
  <c r="BB2090" i="1"/>
  <c r="BB2066" i="1"/>
  <c r="BB2042" i="1"/>
  <c r="BB2018" i="1"/>
  <c r="BB1994" i="1"/>
  <c r="BB1970" i="1"/>
  <c r="BB1946" i="1"/>
  <c r="BB1922" i="1"/>
  <c r="BB1898" i="1"/>
  <c r="BB1874" i="1"/>
  <c r="BB1850" i="1"/>
  <c r="BB1826" i="1"/>
  <c r="BB1790" i="1"/>
  <c r="BB1766" i="1"/>
  <c r="BB1742" i="1"/>
  <c r="BB1718" i="1"/>
  <c r="BB1694" i="1"/>
  <c r="BB1670" i="1"/>
  <c r="BB1646" i="1"/>
  <c r="BB1622" i="1"/>
  <c r="BB1598" i="1"/>
  <c r="BB1574" i="1"/>
  <c r="BB1550" i="1"/>
  <c r="BB1526" i="1"/>
  <c r="BB1502" i="1"/>
  <c r="BB1490" i="1"/>
  <c r="BB1478" i="1"/>
  <c r="BB1466" i="1"/>
  <c r="BB1442" i="1"/>
  <c r="BB1430" i="1"/>
  <c r="BB1418" i="1"/>
  <c r="BB1406" i="1"/>
  <c r="BB1394" i="1"/>
  <c r="BB1382" i="1"/>
  <c r="BB1370" i="1"/>
  <c r="BB1358" i="1"/>
  <c r="BB1346" i="1"/>
  <c r="BB1334" i="1"/>
  <c r="BB1322" i="1"/>
  <c r="BB1310" i="1"/>
  <c r="BB1298" i="1"/>
  <c r="BB1286" i="1"/>
  <c r="BB1274" i="1"/>
  <c r="BB1262" i="1"/>
  <c r="BB1250" i="1"/>
  <c r="BB1238" i="1"/>
  <c r="BB1226" i="1"/>
  <c r="BB1214" i="1"/>
  <c r="BB1202" i="1"/>
  <c r="BB1190" i="1"/>
  <c r="BB1178" i="1"/>
  <c r="BB1166" i="1"/>
  <c r="BB1154" i="1"/>
  <c r="BB1142" i="1"/>
  <c r="BB1130" i="1"/>
  <c r="BB1118" i="1"/>
  <c r="BB1106" i="1"/>
  <c r="BB1094" i="1"/>
  <c r="BB1082" i="1"/>
  <c r="BB1070" i="1"/>
  <c r="BB1058" i="1"/>
  <c r="BB1046" i="1"/>
  <c r="BB1034" i="1"/>
  <c r="BB1022" i="1"/>
  <c r="BB1010" i="1"/>
  <c r="BB998" i="1"/>
  <c r="BB2534" i="1"/>
  <c r="BB2510" i="1"/>
  <c r="BB2486" i="1"/>
  <c r="BB2462" i="1"/>
  <c r="BB2438" i="1"/>
  <c r="BB2414" i="1"/>
  <c r="BB2390" i="1"/>
  <c r="BB2366" i="1"/>
  <c r="BB2342" i="1"/>
  <c r="BB2318" i="1"/>
  <c r="BB2294" i="1"/>
  <c r="BB2270" i="1"/>
  <c r="BB2246" i="1"/>
  <c r="BB2222" i="1"/>
  <c r="BB2210" i="1"/>
  <c r="BB2174" i="1"/>
  <c r="BB2150" i="1"/>
  <c r="BB2126" i="1"/>
  <c r="BB2102" i="1"/>
  <c r="BB2078" i="1"/>
  <c r="BB2054" i="1"/>
  <c r="BB2030" i="1"/>
  <c r="BB2006" i="1"/>
  <c r="BB1982" i="1"/>
  <c r="BB1958" i="1"/>
  <c r="BB1934" i="1"/>
  <c r="BB1910" i="1"/>
  <c r="BB1886" i="1"/>
  <c r="BB1862" i="1"/>
  <c r="BB1838" i="1"/>
  <c r="BB1814" i="1"/>
  <c r="BB1802" i="1"/>
  <c r="BB1778" i="1"/>
  <c r="BB1754" i="1"/>
  <c r="BB1730" i="1"/>
  <c r="BB1706" i="1"/>
  <c r="BB1682" i="1"/>
  <c r="BB1658" i="1"/>
  <c r="BB1634" i="1"/>
  <c r="BB1610" i="1"/>
  <c r="BB1586" i="1"/>
  <c r="BB1562" i="1"/>
  <c r="BB1538" i="1"/>
  <c r="BB1514" i="1"/>
  <c r="BB1454" i="1"/>
  <c r="BB1012" i="1"/>
  <c r="BB1000" i="1"/>
  <c r="BB988" i="1"/>
  <c r="BB976" i="1"/>
  <c r="BB964" i="1"/>
  <c r="BB952" i="1"/>
  <c r="BB940" i="1"/>
  <c r="BB928" i="1"/>
  <c r="BB916" i="1"/>
  <c r="BB904" i="1"/>
  <c r="BB892" i="1"/>
  <c r="BB880" i="1"/>
  <c r="BB868" i="1"/>
  <c r="BB856" i="1"/>
  <c r="BB844" i="1"/>
  <c r="BB832" i="1"/>
  <c r="BB820" i="1"/>
  <c r="BB808" i="1"/>
  <c r="BB796" i="1"/>
  <c r="BB784" i="1"/>
  <c r="BB772" i="1"/>
  <c r="BB760" i="1"/>
  <c r="BB748" i="1"/>
  <c r="BB736" i="1"/>
  <c r="BB724" i="1"/>
  <c r="BB712" i="1"/>
  <c r="BB700" i="1"/>
  <c r="BB688" i="1"/>
  <c r="BB676" i="1"/>
  <c r="BB664" i="1"/>
  <c r="BB652" i="1"/>
  <c r="BB640" i="1"/>
  <c r="BB628" i="1"/>
  <c r="BB616" i="1"/>
  <c r="BB604" i="1"/>
  <c r="BB592" i="1"/>
  <c r="BB580" i="1"/>
  <c r="BB568" i="1"/>
  <c r="BB556" i="1"/>
  <c r="BB544" i="1"/>
  <c r="BB532" i="1"/>
  <c r="BB520" i="1"/>
  <c r="BB508" i="1"/>
  <c r="BB496" i="1"/>
  <c r="BB484" i="1"/>
  <c r="BB472" i="1"/>
  <c r="BB460" i="1"/>
  <c r="BB448" i="1"/>
  <c r="BB436" i="1"/>
  <c r="BB424" i="1"/>
  <c r="BB412" i="1"/>
  <c r="BB400" i="1"/>
  <c r="BB388" i="1"/>
  <c r="BB376" i="1"/>
  <c r="BB364" i="1"/>
  <c r="BB352" i="1"/>
  <c r="BB340" i="1"/>
  <c r="BB328" i="1"/>
  <c r="BB316" i="1"/>
  <c r="BB304" i="1"/>
  <c r="BB292" i="1"/>
  <c r="BB280" i="1"/>
  <c r="BB268" i="1"/>
  <c r="BB256" i="1"/>
  <c r="BB244" i="1"/>
  <c r="BB232" i="1"/>
  <c r="BB220" i="1"/>
  <c r="BB208" i="1"/>
  <c r="BB196" i="1"/>
  <c r="BB184" i="1"/>
  <c r="BB172" i="1"/>
  <c r="BB160" i="1"/>
  <c r="BB148" i="1"/>
  <c r="BB136" i="1"/>
  <c r="BB124" i="1"/>
  <c r="BB112" i="1"/>
  <c r="BB100" i="1"/>
  <c r="BB88" i="1"/>
  <c r="BB76" i="1"/>
  <c r="BB64" i="1"/>
  <c r="BB52" i="1"/>
  <c r="BB40" i="1"/>
  <c r="BB28" i="1"/>
  <c r="BB16" i="1"/>
  <c r="BB4" i="1"/>
  <c r="BB986" i="1"/>
  <c r="BB974" i="1"/>
  <c r="BB962" i="1"/>
  <c r="BB950" i="1"/>
  <c r="BB938" i="1"/>
  <c r="BB926" i="1"/>
  <c r="BB914" i="1"/>
  <c r="BB902" i="1"/>
  <c r="BB890" i="1"/>
  <c r="BB878" i="1"/>
  <c r="BB866" i="1"/>
  <c r="BB854" i="1"/>
  <c r="BB842" i="1"/>
  <c r="BB830" i="1"/>
  <c r="BB818" i="1"/>
  <c r="BB806" i="1"/>
  <c r="BB794" i="1"/>
  <c r="BB782" i="1"/>
  <c r="BB770" i="1"/>
  <c r="BB758" i="1"/>
  <c r="BB746" i="1"/>
  <c r="BB734" i="1"/>
  <c r="BB722" i="1"/>
  <c r="BB710" i="1"/>
  <c r="BB698" i="1"/>
  <c r="BB686" i="1"/>
  <c r="BB674" i="1"/>
  <c r="BB662" i="1"/>
  <c r="BB650" i="1"/>
  <c r="BB638" i="1"/>
  <c r="BB626" i="1"/>
  <c r="BB614" i="1"/>
  <c r="BB602" i="1"/>
  <c r="BB590" i="1"/>
  <c r="BB578" i="1"/>
  <c r="BB566" i="1"/>
  <c r="BB554" i="1"/>
  <c r="BB542" i="1"/>
  <c r="BB530" i="1"/>
  <c r="BB518" i="1"/>
  <c r="BB506" i="1"/>
  <c r="BB494" i="1"/>
  <c r="BB482" i="1"/>
  <c r="BB470" i="1"/>
  <c r="BB458" i="1"/>
  <c r="BB446" i="1"/>
  <c r="BB434" i="1"/>
  <c r="BB422" i="1"/>
  <c r="BB410" i="1"/>
  <c r="BB398" i="1"/>
  <c r="BB386" i="1"/>
  <c r="BB374" i="1"/>
  <c r="BB362" i="1"/>
  <c r="BB350" i="1"/>
  <c r="BB338" i="1"/>
  <c r="BB326" i="1"/>
  <c r="BB314" i="1"/>
  <c r="BB302" i="1"/>
  <c r="BB290" i="1"/>
  <c r="BB278" i="1"/>
  <c r="BB266" i="1"/>
  <c r="BB254" i="1"/>
  <c r="BB242" i="1"/>
  <c r="BB230" i="1"/>
  <c r="BB218" i="1"/>
  <c r="BB206" i="1"/>
  <c r="BB194" i="1"/>
  <c r="BB182" i="1"/>
  <c r="BB170" i="1"/>
  <c r="BB158" i="1"/>
  <c r="BB146" i="1"/>
  <c r="BB134" i="1"/>
  <c r="BB122" i="1"/>
  <c r="BB110" i="1"/>
  <c r="BB98" i="1"/>
  <c r="BB86" i="1"/>
  <c r="BB74" i="1"/>
  <c r="BB62" i="1"/>
  <c r="BB50" i="1"/>
  <c r="BB38" i="1"/>
  <c r="BB26" i="1"/>
  <c r="BB14" i="1"/>
  <c r="BB2" i="1"/>
  <c r="BB1509" i="1"/>
  <c r="BB1605" i="1"/>
  <c r="BB1589" i="1"/>
  <c r="BB1557" i="1"/>
  <c r="BB1533" i="1"/>
  <c r="BB1493" i="1"/>
  <c r="BB1565" i="1"/>
  <c r="BB1541" i="1"/>
  <c r="BB1517" i="1"/>
  <c r="BB1473" i="1"/>
  <c r="BB1767" i="1"/>
  <c r="BB1755" i="1"/>
  <c r="BB1743" i="1"/>
  <c r="BB1731" i="1"/>
  <c r="BB1719" i="1"/>
  <c r="BB1707" i="1"/>
  <c r="BB1695" i="1"/>
  <c r="BB1683" i="1"/>
  <c r="BB1671" i="1"/>
  <c r="BB1659" i="1"/>
  <c r="BB1647" i="1"/>
  <c r="BB1623" i="1"/>
  <c r="BB1611" i="1"/>
  <c r="BB1599" i="1"/>
  <c r="BB1587" i="1"/>
  <c r="BB1575" i="1"/>
  <c r="BB1563" i="1"/>
  <c r="BB1551" i="1"/>
  <c r="BB1539" i="1"/>
  <c r="BB1527" i="1"/>
  <c r="BB1515" i="1"/>
  <c r="BB1503" i="1"/>
  <c r="BB1491" i="1"/>
  <c r="BB1479" i="1"/>
  <c r="BB1467" i="1"/>
  <c r="BB1455" i="1"/>
  <c r="BB1443" i="1"/>
  <c r="BB1431" i="1"/>
  <c r="BB1419" i="1"/>
  <c r="BB1407" i="1"/>
  <c r="BB1395" i="1"/>
  <c r="BB1383" i="1"/>
  <c r="BB1371" i="1"/>
  <c r="BB1359" i="1"/>
  <c r="BB1347" i="1"/>
  <c r="BB1335" i="1"/>
  <c r="BB1323" i="1"/>
  <c r="BB1311" i="1"/>
  <c r="BB1299" i="1"/>
  <c r="BB1287" i="1"/>
  <c r="BB1275" i="1"/>
  <c r="BB1263" i="1"/>
  <c r="BB1251" i="1"/>
  <c r="BB1239" i="1"/>
  <c r="BB1227" i="1"/>
  <c r="BB1215" i="1"/>
  <c r="BB1203" i="1"/>
  <c r="BB1191" i="1"/>
  <c r="BB1179" i="1"/>
  <c r="BB1167" i="1"/>
  <c r="BB1155" i="1"/>
  <c r="BB1143" i="1"/>
  <c r="BB1131" i="1"/>
  <c r="BB1119" i="1"/>
  <c r="BB1107" i="1"/>
  <c r="BB1095" i="1"/>
  <c r="BB1083" i="1"/>
  <c r="BB1071" i="1"/>
  <c r="BB1059" i="1"/>
  <c r="BB1047" i="1"/>
  <c r="BB1035" i="1"/>
  <c r="BB1023" i="1"/>
  <c r="BB1011" i="1"/>
  <c r="BB999" i="1"/>
  <c r="BB987" i="1"/>
  <c r="BB975" i="1"/>
  <c r="BB963" i="1"/>
  <c r="BB951" i="1"/>
  <c r="BB939" i="1"/>
  <c r="BB927" i="1"/>
  <c r="BB915" i="1"/>
  <c r="BB903" i="1"/>
  <c r="BB891" i="1"/>
  <c r="BB879" i="1"/>
  <c r="BB867" i="1"/>
  <c r="BB855" i="1"/>
  <c r="BB843" i="1"/>
  <c r="BB831" i="1"/>
  <c r="BB819" i="1"/>
  <c r="BB807" i="1"/>
  <c r="BB795" i="1"/>
  <c r="BB783" i="1"/>
  <c r="BB771" i="1"/>
  <c r="BB759" i="1"/>
  <c r="BB747" i="1"/>
  <c r="BB735" i="1"/>
  <c r="BB723" i="1"/>
  <c r="BB711" i="1"/>
  <c r="BB699" i="1"/>
  <c r="BB687" i="1"/>
  <c r="BB675" i="1"/>
  <c r="BB663" i="1"/>
  <c r="BB651" i="1"/>
  <c r="BB639" i="1"/>
  <c r="BB627" i="1"/>
  <c r="BB615" i="1"/>
  <c r="BB603" i="1"/>
  <c r="BB591" i="1"/>
  <c r="BB579" i="1"/>
  <c r="BB567" i="1"/>
  <c r="BB555" i="1"/>
  <c r="BB543" i="1"/>
  <c r="BB531" i="1"/>
  <c r="BB519" i="1"/>
  <c r="BB507" i="1"/>
  <c r="BB495" i="1"/>
  <c r="BB483" i="1"/>
  <c r="BB471" i="1"/>
  <c r="BB459" i="1"/>
  <c r="BB447" i="1"/>
  <c r="BB435" i="1"/>
  <c r="BB423" i="1"/>
  <c r="BB411" i="1"/>
  <c r="BB399" i="1"/>
  <c r="BB387" i="1"/>
  <c r="BB375" i="1"/>
  <c r="BB363" i="1"/>
  <c r="BB351" i="1"/>
  <c r="BB339" i="1"/>
  <c r="BB327" i="1"/>
  <c r="BB315" i="1"/>
  <c r="BB303" i="1"/>
  <c r="BB291" i="1"/>
  <c r="BB279" i="1"/>
  <c r="BB267" i="1"/>
  <c r="BB255" i="1"/>
  <c r="BB243" i="1"/>
  <c r="BB231" i="1"/>
  <c r="BB219" i="1"/>
  <c r="BB207" i="1"/>
  <c r="BB195" i="1"/>
  <c r="BB183" i="1"/>
  <c r="BB171" i="1"/>
  <c r="BB159" i="1"/>
  <c r="BB147" i="1"/>
  <c r="BB135" i="1"/>
  <c r="BB123" i="1"/>
  <c r="BB111" i="1"/>
  <c r="BB99" i="1"/>
  <c r="BB87" i="1"/>
  <c r="BB75" i="1"/>
  <c r="BB63" i="1"/>
  <c r="BB51" i="1"/>
  <c r="BB39" i="1"/>
  <c r="BB27" i="1"/>
  <c r="BB15" i="1"/>
  <c r="BB3" i="1"/>
  <c r="BB2286" i="1"/>
  <c r="BB2274" i="1"/>
  <c r="BB2262" i="1"/>
  <c r="BB2250" i="1"/>
  <c r="BB2238" i="1"/>
  <c r="BB2226" i="1"/>
  <c r="BB2214" i="1"/>
  <c r="BB2202" i="1"/>
  <c r="BB2190" i="1"/>
  <c r="BB2178" i="1"/>
  <c r="BB2166" i="1"/>
  <c r="BB2154" i="1"/>
  <c r="BB2142" i="1"/>
  <c r="BB2130" i="1"/>
  <c r="BB2118" i="1"/>
  <c r="BB2106" i="1"/>
  <c r="BB2094" i="1"/>
  <c r="BB2082" i="1"/>
  <c r="BB2070" i="1"/>
  <c r="BB2058" i="1"/>
  <c r="BB2046" i="1"/>
  <c r="BB2034" i="1"/>
  <c r="BB2022" i="1"/>
  <c r="BB2010" i="1"/>
  <c r="BB1998" i="1"/>
  <c r="BB1986" i="1"/>
  <c r="BB1974" i="1"/>
  <c r="BB1962" i="1"/>
  <c r="BB1950" i="1"/>
  <c r="BB1938" i="1"/>
  <c r="BB1926" i="1"/>
  <c r="BB1914" i="1"/>
  <c r="BB1902" i="1"/>
  <c r="BB1890" i="1"/>
  <c r="BB1878" i="1"/>
  <c r="BB1866" i="1"/>
  <c r="BB1854" i="1"/>
  <c r="BB1842" i="1"/>
  <c r="BB1830" i="1"/>
  <c r="BB1818" i="1"/>
  <c r="BB1806" i="1"/>
  <c r="BB1794" i="1"/>
  <c r="BB1782" i="1"/>
  <c r="BB1770" i="1"/>
  <c r="BB1758" i="1"/>
  <c r="BB1746" i="1"/>
  <c r="BB1635" i="1"/>
  <c r="BB2711" i="1"/>
  <c r="BB2705" i="1"/>
  <c r="BB2697" i="1"/>
  <c r="BB2693" i="1"/>
  <c r="BB2685" i="1"/>
  <c r="BB2681" i="1"/>
  <c r="BB2673" i="1"/>
  <c r="BB2669" i="1"/>
  <c r="BB2661" i="1"/>
  <c r="BB2657" i="1"/>
  <c r="BB2649" i="1"/>
  <c r="BB2645" i="1"/>
  <c r="BB2637" i="1"/>
  <c r="BB2633" i="1"/>
  <c r="BB2625" i="1"/>
  <c r="BB2621" i="1"/>
  <c r="BB2613" i="1"/>
  <c r="BB2609" i="1"/>
  <c r="BB2601" i="1"/>
  <c r="BB2597" i="1"/>
  <c r="BB2589" i="1"/>
  <c r="BB2585" i="1"/>
  <c r="BB2577" i="1"/>
  <c r="BB2573" i="1"/>
  <c r="BB2565" i="1"/>
  <c r="BB2561" i="1"/>
  <c r="BB2553" i="1"/>
  <c r="BB2549" i="1"/>
  <c r="BB2541" i="1"/>
  <c r="BB2537" i="1"/>
  <c r="BB2529" i="1"/>
  <c r="BB2525" i="1"/>
  <c r="BB2517" i="1"/>
  <c r="BB2513" i="1"/>
  <c r="BB2505" i="1"/>
  <c r="BB2501" i="1"/>
  <c r="BB2493" i="1"/>
  <c r="BB2489" i="1"/>
  <c r="BB2481" i="1"/>
  <c r="BB2477" i="1"/>
  <c r="BB2469" i="1"/>
  <c r="BB2465" i="1"/>
  <c r="BB2457" i="1"/>
  <c r="BB2453" i="1"/>
  <c r="BB2445" i="1"/>
  <c r="BB2441" i="1"/>
  <c r="BB2433" i="1"/>
  <c r="BB2429" i="1"/>
  <c r="BB2421" i="1"/>
  <c r="BB2417" i="1"/>
  <c r="BB2409" i="1"/>
  <c r="BB2405" i="1"/>
  <c r="BB2397" i="1"/>
  <c r="BB2393" i="1"/>
  <c r="BB2385" i="1"/>
  <c r="BB2381" i="1"/>
  <c r="BB2373" i="1"/>
  <c r="BB2369" i="1"/>
  <c r="BB2361" i="1"/>
  <c r="BB2357" i="1"/>
  <c r="BB2349" i="1"/>
  <c r="BB2345" i="1"/>
  <c r="BB2337" i="1"/>
  <c r="BB2333" i="1"/>
  <c r="BB2325" i="1"/>
  <c r="BB2321" i="1"/>
  <c r="BB2313" i="1"/>
  <c r="BB2309" i="1"/>
  <c r="BB2301" i="1"/>
  <c r="BB2297" i="1"/>
  <c r="BB2289" i="1"/>
  <c r="BB2285" i="1"/>
  <c r="BB2277" i="1"/>
  <c r="BB2273" i="1"/>
  <c r="BB2265" i="1"/>
  <c r="BB2261" i="1"/>
  <c r="BB2253" i="1"/>
  <c r="BB2249" i="1"/>
  <c r="BB2241" i="1"/>
  <c r="BB2237" i="1"/>
  <c r="BB2229" i="1"/>
  <c r="BB2225" i="1"/>
  <c r="BB1469" i="1"/>
  <c r="BB1461" i="1"/>
  <c r="BB1457" i="1"/>
  <c r="BB1449" i="1"/>
  <c r="BB1445" i="1"/>
  <c r="BB1437" i="1"/>
  <c r="BB1433" i="1"/>
  <c r="BB1425" i="1"/>
  <c r="BB1421" i="1"/>
  <c r="BB1413" i="1"/>
  <c r="BB1409" i="1"/>
  <c r="BB1401" i="1"/>
  <c r="BB1397" i="1"/>
  <c r="BB1389" i="1"/>
  <c r="BB1385" i="1"/>
  <c r="BB1377" i="1"/>
  <c r="BB1373" i="1"/>
  <c r="BB1365" i="1"/>
  <c r="BB1361" i="1"/>
  <c r="BB1353" i="1"/>
  <c r="BB1349" i="1"/>
  <c r="BB1341" i="1"/>
  <c r="BB1337" i="1"/>
  <c r="BB1329" i="1"/>
  <c r="BB1325" i="1"/>
  <c r="BB1317" i="1"/>
  <c r="BB1313" i="1"/>
  <c r="BB1305" i="1"/>
  <c r="BB1301" i="1"/>
  <c r="BB1293" i="1"/>
  <c r="BB1289" i="1"/>
  <c r="BB1281" i="1"/>
  <c r="BB1277" i="1"/>
  <c r="BB1269" i="1"/>
  <c r="BB1265" i="1"/>
  <c r="BB1257" i="1"/>
  <c r="BB1253" i="1"/>
  <c r="BB1245" i="1"/>
  <c r="BB1241" i="1"/>
  <c r="BB1233" i="1"/>
  <c r="BB1229" i="1"/>
  <c r="BB1221" i="1"/>
  <c r="BB1217" i="1"/>
  <c r="BB1209" i="1"/>
  <c r="BB1205" i="1"/>
  <c r="BB1197" i="1"/>
  <c r="BB1193" i="1"/>
  <c r="BB1185" i="1"/>
  <c r="BB1181" i="1"/>
  <c r="BB1173" i="1"/>
  <c r="BB1169" i="1"/>
  <c r="BB1161" i="1"/>
  <c r="BB1157" i="1"/>
  <c r="BB1149" i="1"/>
  <c r="BB1145" i="1"/>
  <c r="BB1137" i="1"/>
  <c r="BB1133" i="1"/>
  <c r="BB1125" i="1"/>
  <c r="BB1121" i="1"/>
  <c r="BB1113" i="1"/>
  <c r="BB1109" i="1"/>
  <c r="BB1101" i="1"/>
  <c r="BB1097" i="1"/>
  <c r="BB1089" i="1"/>
  <c r="BB1085" i="1"/>
  <c r="BB1077" i="1"/>
  <c r="BB1073" i="1"/>
  <c r="BB1065" i="1"/>
  <c r="BB1061" i="1"/>
  <c r="BB1053" i="1"/>
  <c r="BB1049" i="1"/>
  <c r="BB1041" i="1"/>
  <c r="BB1037" i="1"/>
  <c r="BB1029" i="1"/>
  <c r="BB1025" i="1"/>
  <c r="BB1017" i="1"/>
  <c r="BB1013" i="1"/>
  <c r="BB1005" i="1"/>
  <c r="BB1001" i="1"/>
  <c r="BB993" i="1"/>
  <c r="BB989" i="1"/>
  <c r="BB981" i="1"/>
  <c r="BB977" i="1"/>
  <c r="BB969" i="1"/>
  <c r="BB965" i="1"/>
  <c r="BB957" i="1"/>
  <c r="BB953" i="1"/>
  <c r="BB945" i="1"/>
  <c r="BB941" i="1"/>
  <c r="BB933" i="1"/>
  <c r="BB929" i="1"/>
  <c r="BB921" i="1"/>
  <c r="BB917" i="1"/>
  <c r="BB909" i="1"/>
  <c r="BB905" i="1"/>
  <c r="BB897" i="1"/>
  <c r="BB893" i="1"/>
  <c r="BB885" i="1"/>
  <c r="BB881" i="1"/>
  <c r="BB873" i="1"/>
  <c r="BB869" i="1"/>
  <c r="BB861" i="1"/>
  <c r="BB857" i="1"/>
  <c r="BB849" i="1"/>
  <c r="BB845" i="1"/>
  <c r="BB837" i="1"/>
  <c r="BB833" i="1"/>
  <c r="BB825" i="1"/>
  <c r="BB821" i="1"/>
  <c r="BB813" i="1"/>
  <c r="BB809" i="1"/>
  <c r="BB801" i="1"/>
  <c r="BB797" i="1"/>
  <c r="BB789" i="1"/>
  <c r="BB785" i="1"/>
  <c r="BB777" i="1"/>
  <c r="BB773" i="1"/>
  <c r="BB765" i="1"/>
  <c r="BB761" i="1"/>
  <c r="BB753" i="1"/>
  <c r="BB749" i="1"/>
  <c r="BB741" i="1"/>
  <c r="BB737" i="1"/>
  <c r="BB729" i="1"/>
  <c r="BB725" i="1"/>
  <c r="BB717" i="1"/>
  <c r="BB713" i="1"/>
  <c r="BB705" i="1"/>
  <c r="BB701" i="1"/>
  <c r="BB693" i="1"/>
  <c r="BB689" i="1"/>
  <c r="BB681" i="1"/>
  <c r="BB677" i="1"/>
  <c r="BB669" i="1"/>
  <c r="BB665" i="1"/>
  <c r="BB657" i="1"/>
  <c r="BB653" i="1"/>
  <c r="BB645" i="1"/>
  <c r="BB641" i="1"/>
  <c r="BB633" i="1"/>
  <c r="BB629" i="1"/>
  <c r="BB621" i="1"/>
  <c r="BB617" i="1"/>
  <c r="BB609" i="1"/>
  <c r="BB605" i="1"/>
  <c r="BB597" i="1"/>
  <c r="BB593" i="1"/>
  <c r="BB585" i="1"/>
  <c r="BB581" i="1"/>
  <c r="BB573" i="1"/>
  <c r="BB569" i="1"/>
  <c r="BB561" i="1"/>
  <c r="BB557" i="1"/>
  <c r="BB549" i="1"/>
  <c r="BB545" i="1"/>
  <c r="BB537" i="1"/>
  <c r="BB533" i="1"/>
  <c r="BB525" i="1"/>
  <c r="BB521" i="1"/>
  <c r="BB513" i="1"/>
  <c r="BB509" i="1"/>
  <c r="BB501" i="1"/>
  <c r="BB497" i="1"/>
  <c r="BB489" i="1"/>
  <c r="BB485" i="1"/>
  <c r="BB477" i="1"/>
  <c r="BB473" i="1"/>
  <c r="BB465" i="1"/>
  <c r="BB461" i="1"/>
  <c r="BB453" i="1"/>
  <c r="BB449" i="1"/>
  <c r="BB441" i="1"/>
  <c r="BB437" i="1"/>
  <c r="BB429" i="1"/>
  <c r="BB425" i="1"/>
  <c r="BB417" i="1"/>
  <c r="BB413" i="1"/>
  <c r="BB405" i="1"/>
  <c r="BB401" i="1"/>
  <c r="BB393" i="1"/>
  <c r="BB389" i="1"/>
  <c r="BB381" i="1"/>
  <c r="BB377" i="1"/>
  <c r="BB369" i="1"/>
  <c r="BB365" i="1"/>
  <c r="BB357" i="1"/>
  <c r="BB353" i="1"/>
  <c r="BB345" i="1"/>
  <c r="BB341" i="1"/>
  <c r="BB333" i="1"/>
  <c r="BB329" i="1"/>
  <c r="BB321" i="1"/>
  <c r="BB317" i="1"/>
  <c r="BB309" i="1"/>
  <c r="BB305" i="1"/>
  <c r="BB297" i="1"/>
  <c r="BB293" i="1"/>
  <c r="BB285" i="1"/>
  <c r="BB281" i="1"/>
  <c r="BB273" i="1"/>
  <c r="BB269" i="1"/>
  <c r="BB261" i="1"/>
  <c r="BB257" i="1"/>
  <c r="BB249" i="1"/>
  <c r="BB245" i="1"/>
  <c r="BB237" i="1"/>
  <c r="BB233" i="1"/>
  <c r="BB225" i="1"/>
  <c r="BB221" i="1"/>
  <c r="BB213" i="1"/>
  <c r="BB209" i="1"/>
  <c r="BB201" i="1"/>
  <c r="BB197" i="1"/>
  <c r="BB189" i="1"/>
  <c r="BB185" i="1"/>
  <c r="BB177" i="1"/>
  <c r="BB173" i="1"/>
  <c r="BB165" i="1"/>
  <c r="BB161" i="1"/>
  <c r="BB153" i="1"/>
  <c r="BB149" i="1"/>
  <c r="BB141" i="1"/>
  <c r="BB137" i="1"/>
  <c r="BB129" i="1"/>
  <c r="BB125" i="1"/>
  <c r="BB117" i="1"/>
  <c r="BB113" i="1"/>
  <c r="BB105" i="1"/>
  <c r="BB101" i="1"/>
  <c r="BB93" i="1"/>
  <c r="BB89" i="1"/>
  <c r="BB81" i="1"/>
  <c r="BB77" i="1"/>
  <c r="BB69" i="1"/>
  <c r="BB65" i="1"/>
  <c r="BB57" i="1"/>
  <c r="BB53" i="1"/>
  <c r="BB45" i="1"/>
  <c r="BB41" i="1"/>
  <c r="BB33" i="1"/>
  <c r="BB29" i="1"/>
  <c r="BB21" i="1"/>
  <c r="BB17" i="1"/>
  <c r="BB9" i="1"/>
  <c r="BB5" i="1"/>
  <c r="BB2699" i="1"/>
  <c r="BB2687" i="1"/>
  <c r="BB2675" i="1"/>
  <c r="BB2663" i="1"/>
  <c r="BB2651" i="1"/>
  <c r="BB2639" i="1"/>
  <c r="BB2627" i="1"/>
  <c r="BB2615" i="1"/>
  <c r="BB2603" i="1"/>
  <c r="BB2591" i="1"/>
  <c r="BB2579" i="1"/>
  <c r="BB2567" i="1"/>
  <c r="BB2555" i="1"/>
  <c r="BB2543" i="1"/>
  <c r="BB2531" i="1"/>
  <c r="BB2519" i="1"/>
  <c r="BB2507" i="1"/>
  <c r="BB2495" i="1"/>
  <c r="BB2483" i="1"/>
  <c r="BB2471" i="1"/>
  <c r="BB2459" i="1"/>
  <c r="BB2447" i="1"/>
  <c r="BB2435" i="1"/>
  <c r="BB2423" i="1"/>
  <c r="BB2411" i="1"/>
  <c r="BB2399" i="1"/>
  <c r="BB2387" i="1"/>
  <c r="BB2375" i="1"/>
  <c r="BB2363" i="1"/>
  <c r="BB2351" i="1"/>
  <c r="BB2339" i="1"/>
  <c r="BB2327" i="1"/>
  <c r="BB2315" i="1"/>
  <c r="BB2303" i="1"/>
  <c r="BB2291" i="1"/>
  <c r="BB2279" i="1"/>
  <c r="BB2267" i="1"/>
  <c r="BB2255" i="1"/>
  <c r="BB2243" i="1"/>
  <c r="BB2231" i="1"/>
  <c r="BB2219" i="1"/>
  <c r="BB2207" i="1"/>
  <c r="BB2195" i="1"/>
  <c r="BB2183" i="1"/>
  <c r="BB2171" i="1"/>
  <c r="BB2159" i="1"/>
  <c r="BB2147" i="1"/>
  <c r="BB2135" i="1"/>
  <c r="BB2123" i="1"/>
  <c r="BB2111" i="1"/>
  <c r="BB2099" i="1"/>
  <c r="BB2087" i="1"/>
  <c r="BB2075" i="1"/>
  <c r="BB2063" i="1"/>
  <c r="BB2051" i="1"/>
  <c r="BB2039" i="1"/>
  <c r="BB2027" i="1"/>
  <c r="BB2674" i="1"/>
  <c r="BB2662" i="1"/>
  <c r="BB2650" i="1"/>
  <c r="BB2638" i="1"/>
  <c r="BB2626" i="1"/>
  <c r="BB2614" i="1"/>
  <c r="BB2602" i="1"/>
  <c r="BB2590" i="1"/>
  <c r="BB2578" i="1"/>
  <c r="BB2566" i="1"/>
  <c r="BB2554" i="1"/>
  <c r="BB2542" i="1"/>
  <c r="BB2530" i="1"/>
  <c r="BB2518" i="1"/>
  <c r="BB2506" i="1"/>
  <c r="BB2494" i="1"/>
  <c r="BB2482" i="1"/>
  <c r="BB2470" i="1"/>
  <c r="BB2458" i="1"/>
  <c r="BB2446" i="1"/>
  <c r="BB2434" i="1"/>
  <c r="BB2422" i="1"/>
  <c r="BB2410" i="1"/>
  <c r="BB2398" i="1"/>
  <c r="BB2386" i="1"/>
  <c r="BB2374" i="1"/>
  <c r="BB2362" i="1"/>
  <c r="BB2350" i="1"/>
  <c r="BB2338" i="1"/>
  <c r="BB2326" i="1"/>
  <c r="BB2314" i="1"/>
  <c r="BB2302" i="1"/>
  <c r="BB2290" i="1"/>
  <c r="BB2278" i="1"/>
  <c r="BB2266" i="1"/>
  <c r="BB2254" i="1"/>
  <c r="BB2242" i="1"/>
  <c r="BB2230" i="1"/>
  <c r="BB2218" i="1"/>
  <c r="BB2206" i="1"/>
  <c r="BB2194" i="1"/>
  <c r="BB2182" i="1"/>
  <c r="BB2170" i="1"/>
  <c r="BB2158" i="1"/>
  <c r="BB2146" i="1"/>
  <c r="BB2134" i="1"/>
  <c r="BB2122" i="1"/>
  <c r="BB2110" i="1"/>
  <c r="BB2098" i="1"/>
  <c r="BB2086" i="1"/>
  <c r="BB2074" i="1"/>
  <c r="BB2062" i="1"/>
  <c r="BB2050" i="1"/>
  <c r="BB2038" i="1"/>
  <c r="BB2698" i="1"/>
  <c r="BB2686" i="1"/>
  <c r="BB2015" i="1"/>
  <c r="BB2003" i="1"/>
  <c r="BB1991" i="1"/>
  <c r="BB1979" i="1"/>
  <c r="BB1967" i="1"/>
  <c r="BB1955" i="1"/>
  <c r="BB1943" i="1"/>
  <c r="BB1931" i="1"/>
  <c r="BB1919" i="1"/>
  <c r="BB1907" i="1"/>
  <c r="BB1895" i="1"/>
  <c r="BB1883" i="1"/>
  <c r="BB1871" i="1"/>
  <c r="BB1859" i="1"/>
  <c r="BB1847" i="1"/>
  <c r="BB1835" i="1"/>
  <c r="BB1823" i="1"/>
  <c r="BB1811" i="1"/>
  <c r="BB1799" i="1"/>
  <c r="BB1787" i="1"/>
  <c r="BB1775" i="1"/>
  <c r="BB1763" i="1"/>
  <c r="BB1751" i="1"/>
  <c r="BB1739" i="1"/>
  <c r="BB1727" i="1"/>
  <c r="BB1715" i="1"/>
  <c r="BB1703" i="1"/>
  <c r="BB1691" i="1"/>
  <c r="BB1679" i="1"/>
  <c r="BB1667" i="1"/>
  <c r="BB1655" i="1"/>
  <c r="BB1643" i="1"/>
  <c r="BB1631" i="1"/>
  <c r="BB1619" i="1"/>
  <c r="BB1607" i="1"/>
  <c r="BB1595" i="1"/>
  <c r="BB1583" i="1"/>
  <c r="BB1571" i="1"/>
  <c r="BB1559" i="1"/>
  <c r="BB1547" i="1"/>
  <c r="BB1535" i="1"/>
  <c r="BB1523" i="1"/>
  <c r="BB1511" i="1"/>
  <c r="BB1499" i="1"/>
  <c r="BB1487" i="1"/>
  <c r="BB1475" i="1"/>
  <c r="BB1463" i="1"/>
  <c r="BB1451" i="1"/>
  <c r="BB1439" i="1"/>
  <c r="BB1427" i="1"/>
  <c r="BB1415" i="1"/>
  <c r="BB1403" i="1"/>
  <c r="BB1391" i="1"/>
  <c r="BB1379" i="1"/>
  <c r="BB1367" i="1"/>
  <c r="BB1355" i="1"/>
  <c r="BB1343" i="1"/>
  <c r="BB1331" i="1"/>
  <c r="BB1319" i="1"/>
  <c r="BB1307" i="1"/>
  <c r="BB1295" i="1"/>
  <c r="BB1283" i="1"/>
  <c r="BB1271" i="1"/>
  <c r="BB1259" i="1"/>
  <c r="BB1247" i="1"/>
  <c r="BB1235" i="1"/>
  <c r="BB1223" i="1"/>
  <c r="BB1211" i="1"/>
  <c r="BB1199" i="1"/>
  <c r="BB1187" i="1"/>
  <c r="BB1175" i="1"/>
  <c r="BB1163" i="1"/>
  <c r="BB1151" i="1"/>
  <c r="BB1139" i="1"/>
  <c r="BB1127" i="1"/>
  <c r="BB1115" i="1"/>
  <c r="BB1103" i="1"/>
  <c r="BB1091" i="1"/>
  <c r="BB1079" i="1"/>
  <c r="BB1067" i="1"/>
  <c r="BB1055" i="1"/>
  <c r="BB1043" i="1"/>
  <c r="BB1031" i="1"/>
  <c r="BB2026" i="1"/>
  <c r="BB2014" i="1"/>
  <c r="BB2002" i="1"/>
  <c r="BB1990" i="1"/>
  <c r="BB1978" i="1"/>
  <c r="BB1966" i="1"/>
  <c r="BB1954" i="1"/>
  <c r="BB1942" i="1"/>
  <c r="BB1930" i="1"/>
  <c r="BB1918" i="1"/>
  <c r="BB1906" i="1"/>
  <c r="BB1894" i="1"/>
  <c r="BB1882" i="1"/>
  <c r="BB1870" i="1"/>
  <c r="BB1858" i="1"/>
  <c r="BB1846" i="1"/>
  <c r="BB1834" i="1"/>
  <c r="BB1822" i="1"/>
  <c r="BB1810" i="1"/>
  <c r="BB1798" i="1"/>
  <c r="BB1786" i="1"/>
  <c r="BB1774" i="1"/>
  <c r="BB1762" i="1"/>
  <c r="BB1750" i="1"/>
  <c r="BB1738" i="1"/>
  <c r="BB1726" i="1"/>
  <c r="BB1714" i="1"/>
  <c r="BB1702" i="1"/>
  <c r="BB1690" i="1"/>
  <c r="BB1678" i="1"/>
  <c r="BB1666" i="1"/>
  <c r="BB1654" i="1"/>
  <c r="BB1642" i="1"/>
  <c r="BB1630" i="1"/>
  <c r="BB1618" i="1"/>
  <c r="BB1606" i="1"/>
  <c r="BB1594" i="1"/>
  <c r="BB1582" i="1"/>
  <c r="BB1570" i="1"/>
  <c r="BB1558" i="1"/>
  <c r="BB1546" i="1"/>
  <c r="BB1534" i="1"/>
  <c r="BB1522" i="1"/>
  <c r="BB1510" i="1"/>
  <c r="BB1498" i="1"/>
  <c r="BB1486" i="1"/>
  <c r="BB1474" i="1"/>
  <c r="BB1462" i="1"/>
  <c r="BB1450" i="1"/>
  <c r="BB1438" i="1"/>
  <c r="BB1426" i="1"/>
  <c r="BB1414" i="1"/>
  <c r="BB1402" i="1"/>
  <c r="BB1390" i="1"/>
  <c r="BB1378" i="1"/>
  <c r="BB1366" i="1"/>
  <c r="BB1354" i="1"/>
  <c r="BB1342" i="1"/>
  <c r="BB1330" i="1"/>
  <c r="BB1318" i="1"/>
  <c r="BB1306" i="1"/>
  <c r="BB1294" i="1"/>
  <c r="BB1282" i="1"/>
  <c r="BB1270" i="1"/>
  <c r="BB1258" i="1"/>
  <c r="BB1246" i="1"/>
  <c r="BB1234" i="1"/>
  <c r="BB1222" i="1"/>
  <c r="BB1210" i="1"/>
  <c r="BB1198" i="1"/>
  <c r="BB1186" i="1"/>
  <c r="BB1174" i="1"/>
  <c r="BB1162" i="1"/>
  <c r="BB1150" i="1"/>
  <c r="BB1138" i="1"/>
  <c r="BB1126" i="1"/>
  <c r="BB1114" i="1"/>
  <c r="BB1102" i="1"/>
  <c r="BB1090" i="1"/>
  <c r="BB1078" i="1"/>
  <c r="BB1066" i="1"/>
  <c r="BB1054" i="1"/>
  <c r="BB1042" i="1"/>
  <c r="BB1030" i="1"/>
  <c r="BB1018" i="1"/>
  <c r="BB1019" i="1"/>
  <c r="BB1007" i="1"/>
  <c r="BB995" i="1"/>
  <c r="BB983" i="1"/>
  <c r="BB971" i="1"/>
  <c r="BB959" i="1"/>
  <c r="BB947" i="1"/>
  <c r="BB935" i="1"/>
  <c r="BB923" i="1"/>
  <c r="BB911" i="1"/>
  <c r="BB899" i="1"/>
  <c r="BB887" i="1"/>
  <c r="BB875" i="1"/>
  <c r="BB863" i="1"/>
  <c r="BB851" i="1"/>
  <c r="BB839" i="1"/>
  <c r="BB827" i="1"/>
  <c r="BB815" i="1"/>
  <c r="BB803" i="1"/>
  <c r="BB791" i="1"/>
  <c r="BB779" i="1"/>
  <c r="BB767" i="1"/>
  <c r="BB755" i="1"/>
  <c r="BB743" i="1"/>
  <c r="BB731" i="1"/>
  <c r="BB719" i="1"/>
  <c r="BB707" i="1"/>
  <c r="BB695" i="1"/>
  <c r="BB683" i="1"/>
  <c r="BB671" i="1"/>
  <c r="BB659" i="1"/>
  <c r="BB647" i="1"/>
  <c r="BB635" i="1"/>
  <c r="BB623" i="1"/>
  <c r="BB611" i="1"/>
  <c r="BB599" i="1"/>
  <c r="BB587" i="1"/>
  <c r="BB575" i="1"/>
  <c r="BB563" i="1"/>
  <c r="BB551" i="1"/>
  <c r="BB539" i="1"/>
  <c r="BB527" i="1"/>
  <c r="BB515" i="1"/>
  <c r="BB503" i="1"/>
  <c r="BB491" i="1"/>
  <c r="BB479" i="1"/>
  <c r="BB467" i="1"/>
  <c r="BB455" i="1"/>
  <c r="BB443" i="1"/>
  <c r="BB431" i="1"/>
  <c r="BB419" i="1"/>
  <c r="BB407" i="1"/>
  <c r="BB395" i="1"/>
  <c r="BB383" i="1"/>
  <c r="BB371" i="1"/>
  <c r="BB359" i="1"/>
  <c r="BB347" i="1"/>
  <c r="BB335" i="1"/>
  <c r="BB323" i="1"/>
  <c r="BB311" i="1"/>
  <c r="BB299" i="1"/>
  <c r="BB287" i="1"/>
  <c r="BB275" i="1"/>
  <c r="BB263" i="1"/>
  <c r="BB251" i="1"/>
  <c r="BB239" i="1"/>
  <c r="BB227" i="1"/>
  <c r="BB215" i="1"/>
  <c r="BB203" i="1"/>
  <c r="BB191" i="1"/>
  <c r="BB179" i="1"/>
  <c r="BB167" i="1"/>
  <c r="BB155" i="1"/>
  <c r="BB143" i="1"/>
  <c r="BB131" i="1"/>
  <c r="BB119" i="1"/>
  <c r="BB107" i="1"/>
  <c r="BB95" i="1"/>
  <c r="BB83" i="1"/>
  <c r="BB71" i="1"/>
  <c r="BB59" i="1"/>
  <c r="BB47" i="1"/>
  <c r="BB35" i="1"/>
  <c r="BB23" i="1"/>
  <c r="BB11" i="1"/>
  <c r="BB1006" i="1"/>
  <c r="BB994" i="1"/>
  <c r="BB982" i="1"/>
  <c r="BB970" i="1"/>
  <c r="BB958" i="1"/>
  <c r="BB946" i="1"/>
  <c r="BB934" i="1"/>
  <c r="BB922" i="1"/>
  <c r="BB910" i="1"/>
  <c r="BB898" i="1"/>
  <c r="BB886" i="1"/>
  <c r="BB874" i="1"/>
  <c r="BB862" i="1"/>
  <c r="BB850" i="1"/>
  <c r="BB838" i="1"/>
  <c r="BB826" i="1"/>
  <c r="BB814" i="1"/>
  <c r="BB802" i="1"/>
  <c r="BB790" i="1"/>
  <c r="BB778" i="1"/>
  <c r="BB766" i="1"/>
  <c r="BB754" i="1"/>
  <c r="BB742" i="1"/>
  <c r="BB730" i="1"/>
  <c r="BB718" i="1"/>
  <c r="BB706" i="1"/>
  <c r="BB694" i="1"/>
  <c r="BB682" i="1"/>
  <c r="BB670" i="1"/>
  <c r="BB658" i="1"/>
  <c r="BB646" i="1"/>
  <c r="BB634" i="1"/>
  <c r="BB622" i="1"/>
  <c r="BB610" i="1"/>
  <c r="BB598" i="1"/>
  <c r="BB586" i="1"/>
  <c r="BB574" i="1"/>
  <c r="BB562" i="1"/>
  <c r="BB550" i="1"/>
  <c r="BB538" i="1"/>
  <c r="BB526" i="1"/>
  <c r="BB514" i="1"/>
  <c r="BB502" i="1"/>
  <c r="BB490" i="1"/>
  <c r="BB478" i="1"/>
  <c r="BB466" i="1"/>
  <c r="BB454" i="1"/>
  <c r="BB442" i="1"/>
  <c r="BB430" i="1"/>
  <c r="BB418" i="1"/>
  <c r="BB406" i="1"/>
  <c r="BB394" i="1"/>
  <c r="BB382" i="1"/>
  <c r="BB370" i="1"/>
  <c r="BB358" i="1"/>
  <c r="BB346" i="1"/>
  <c r="BB334" i="1"/>
  <c r="BB322" i="1"/>
  <c r="BB310" i="1"/>
  <c r="BB298" i="1"/>
  <c r="BB286" i="1"/>
  <c r="BB274" i="1"/>
  <c r="BB262" i="1"/>
  <c r="BB250" i="1"/>
  <c r="BB238" i="1"/>
  <c r="BB226" i="1"/>
  <c r="BB214" i="1"/>
  <c r="BB202" i="1"/>
  <c r="BB190" i="1"/>
  <c r="BB178" i="1"/>
  <c r="BB166" i="1"/>
  <c r="BB154" i="1"/>
  <c r="BB142" i="1"/>
  <c r="BB130" i="1"/>
  <c r="BB118" i="1"/>
  <c r="BB106" i="1"/>
  <c r="BB94" i="1"/>
  <c r="BB82" i="1"/>
  <c r="BB70" i="1"/>
  <c r="BB58" i="1"/>
  <c r="BB46" i="1"/>
  <c r="BB34" i="1"/>
  <c r="BB22" i="1"/>
  <c r="BB10" i="1"/>
  <c r="BB2710" i="1"/>
  <c r="BB2701" i="1"/>
  <c r="BB2689" i="1"/>
  <c r="BB2677" i="1"/>
  <c r="BB2665" i="1"/>
  <c r="BB2653" i="1"/>
  <c r="BB2641" i="1"/>
  <c r="BB2629" i="1"/>
  <c r="BB2617" i="1"/>
  <c r="BB2605" i="1"/>
  <c r="BB2593" i="1"/>
  <c r="BB2581" i="1"/>
  <c r="BB2569" i="1"/>
  <c r="BB2557" i="1"/>
  <c r="BB2545" i="1"/>
  <c r="BB2533" i="1"/>
  <c r="BB2521" i="1"/>
  <c r="BB2509" i="1"/>
  <c r="BB2497" i="1"/>
  <c r="BB2485" i="1"/>
  <c r="BB2473" i="1"/>
  <c r="BB2461" i="1"/>
  <c r="BB2449" i="1"/>
  <c r="BB2437" i="1"/>
  <c r="BB2425" i="1"/>
  <c r="BB2413" i="1"/>
  <c r="BB2401" i="1"/>
  <c r="BB2389" i="1"/>
  <c r="BB2377" i="1"/>
  <c r="BB2365" i="1"/>
  <c r="BB2353" i="1"/>
  <c r="BB2341" i="1"/>
  <c r="BB2329" i="1"/>
  <c r="BB2317" i="1"/>
  <c r="BB2305" i="1"/>
  <c r="BB2293" i="1"/>
  <c r="BB2281" i="1"/>
  <c r="BB2269" i="1"/>
  <c r="BB2257" i="1"/>
  <c r="BB2245" i="1"/>
  <c r="BB2233" i="1"/>
  <c r="BB2221" i="1"/>
  <c r="BB2209" i="1"/>
  <c r="BB2197" i="1"/>
  <c r="BB2185" i="1"/>
  <c r="BB2173" i="1"/>
  <c r="BB2161" i="1"/>
  <c r="BB2149" i="1"/>
  <c r="BB2137" i="1"/>
  <c r="BB2125" i="1"/>
  <c r="BB2113" i="1"/>
  <c r="BB2101" i="1"/>
  <c r="BB2089" i="1"/>
  <c r="BB2077" i="1"/>
  <c r="BB2065" i="1"/>
  <c r="BB2053" i="1"/>
  <c r="BB2041" i="1"/>
  <c r="BB2029" i="1"/>
  <c r="BB2017" i="1"/>
  <c r="BB2700" i="1"/>
  <c r="BB2688" i="1"/>
  <c r="BB2676" i="1"/>
  <c r="BB2664" i="1"/>
  <c r="BB2652" i="1"/>
  <c r="BB2640" i="1"/>
  <c r="BB2628" i="1"/>
  <c r="BB2616" i="1"/>
  <c r="BB2604" i="1"/>
  <c r="BB2592" i="1"/>
  <c r="BB2580" i="1"/>
  <c r="BB2568" i="1"/>
  <c r="BB2556" i="1"/>
  <c r="BB2544" i="1"/>
  <c r="BB2532" i="1"/>
  <c r="BB2520" i="1"/>
  <c r="BB2508" i="1"/>
  <c r="BB2496" i="1"/>
  <c r="BB2484" i="1"/>
  <c r="BB2472" i="1"/>
  <c r="BB2460" i="1"/>
  <c r="BB2448" i="1"/>
  <c r="BB2436" i="1"/>
  <c r="BB2424" i="1"/>
  <c r="BB2412" i="1"/>
  <c r="BB2400" i="1"/>
  <c r="BB2388" i="1"/>
  <c r="BB2376" i="1"/>
  <c r="BB2364" i="1"/>
  <c r="BB2352" i="1"/>
  <c r="BB2340" i="1"/>
  <c r="BB2328" i="1"/>
  <c r="BB2316" i="1"/>
  <c r="BB2304" i="1"/>
  <c r="BB2292" i="1"/>
  <c r="BB2280" i="1"/>
  <c r="BB2268" i="1"/>
  <c r="BB2256" i="1"/>
  <c r="BB2244" i="1"/>
  <c r="BB2232" i="1"/>
  <c r="BB2220" i="1"/>
  <c r="BB2208" i="1"/>
  <c r="BB2196" i="1"/>
  <c r="BB2184" i="1"/>
  <c r="BB2172" i="1"/>
  <c r="BB2160" i="1"/>
  <c r="BB2148" i="1"/>
  <c r="BB2136" i="1"/>
  <c r="BB2124" i="1"/>
  <c r="BB2112" i="1"/>
  <c r="BB2100" i="1"/>
  <c r="BB2088" i="1"/>
  <c r="BB2076" i="1"/>
  <c r="BB2064" i="1"/>
  <c r="BB2052" i="1"/>
  <c r="BB2040" i="1"/>
  <c r="BB2028" i="1"/>
  <c r="BB2016" i="1"/>
  <c r="BB2004" i="1"/>
  <c r="BB1992" i="1"/>
  <c r="BB1980" i="1"/>
  <c r="BB1968" i="1"/>
  <c r="BB1956" i="1"/>
  <c r="BB1944" i="1"/>
  <c r="BB1932" i="1"/>
  <c r="BB1920" i="1"/>
  <c r="BB1908" i="1"/>
  <c r="BB1896" i="1"/>
  <c r="BB1884" i="1"/>
  <c r="BB1872" i="1"/>
  <c r="BB1860" i="1"/>
  <c r="BB1848" i="1"/>
  <c r="BB1836" i="1"/>
  <c r="BB1824" i="1"/>
  <c r="BB1812" i="1"/>
  <c r="BB1800" i="1"/>
  <c r="BB1788" i="1"/>
  <c r="BB2005" i="1"/>
  <c r="BB1993" i="1"/>
  <c r="BB1981" i="1"/>
  <c r="BB1969" i="1"/>
  <c r="BB1957" i="1"/>
  <c r="BB1945" i="1"/>
  <c r="BB1933" i="1"/>
  <c r="BB1921" i="1"/>
  <c r="BB1909" i="1"/>
  <c r="BB1897" i="1"/>
  <c r="BB1885" i="1"/>
  <c r="BB1873" i="1"/>
  <c r="BB1861" i="1"/>
  <c r="BB1849" i="1"/>
  <c r="BB1837" i="1"/>
  <c r="BB1825" i="1"/>
  <c r="BB1813" i="1"/>
  <c r="BB1801" i="1"/>
  <c r="BB1789" i="1"/>
  <c r="BB1777" i="1"/>
  <c r="BB1765" i="1"/>
  <c r="BB1753" i="1"/>
  <c r="BB1741" i="1"/>
  <c r="BB1729" i="1"/>
  <c r="BB1717" i="1"/>
  <c r="BB1705" i="1"/>
  <c r="BB1693" i="1"/>
  <c r="BB1681" i="1"/>
  <c r="BB1669" i="1"/>
  <c r="BB1657" i="1"/>
  <c r="BB1645" i="1"/>
  <c r="BB1633" i="1"/>
  <c r="BB1621" i="1"/>
  <c r="BB1609" i="1"/>
  <c r="BB1597" i="1"/>
  <c r="BB1585" i="1"/>
  <c r="BB1573" i="1"/>
  <c r="BB1561" i="1"/>
  <c r="BB1549" i="1"/>
  <c r="BB1537" i="1"/>
  <c r="BB1525" i="1"/>
  <c r="BB1513" i="1"/>
  <c r="BB1501" i="1"/>
  <c r="BB1489" i="1"/>
  <c r="BB1477" i="1"/>
  <c r="BB1465" i="1"/>
  <c r="BB1453" i="1"/>
  <c r="BB1441" i="1"/>
  <c r="BB1429" i="1"/>
  <c r="BB1417" i="1"/>
  <c r="BB1405" i="1"/>
  <c r="BB1393" i="1"/>
  <c r="BB1381" i="1"/>
  <c r="BB1369" i="1"/>
  <c r="BB1357" i="1"/>
  <c r="BB1345" i="1"/>
  <c r="BB1333" i="1"/>
  <c r="BB1321" i="1"/>
  <c r="BB1309" i="1"/>
  <c r="BB1297" i="1"/>
  <c r="BB1285" i="1"/>
  <c r="BB1273" i="1"/>
  <c r="BB1261" i="1"/>
  <c r="BB1249" i="1"/>
  <c r="BB1237" i="1"/>
  <c r="BB1225" i="1"/>
  <c r="BB1213" i="1"/>
  <c r="BB1201" i="1"/>
  <c r="BB1189" i="1"/>
  <c r="BB1177" i="1"/>
  <c r="BB1165" i="1"/>
  <c r="BB1153" i="1"/>
  <c r="BB1141" i="1"/>
  <c r="BB1129" i="1"/>
  <c r="BB1117" i="1"/>
  <c r="BB1105" i="1"/>
  <c r="BB1093" i="1"/>
  <c r="BB1081" i="1"/>
  <c r="BB1069" i="1"/>
  <c r="BB1057" i="1"/>
  <c r="BB1045" i="1"/>
  <c r="BB1033" i="1"/>
  <c r="BB1776" i="1"/>
  <c r="BB1764" i="1"/>
  <c r="BB1752" i="1"/>
  <c r="BB1740" i="1"/>
  <c r="BB1728" i="1"/>
  <c r="BB1716" i="1"/>
  <c r="BB1704" i="1"/>
  <c r="BB1692" i="1"/>
  <c r="BB1680" i="1"/>
  <c r="BB1668" i="1"/>
  <c r="BB1656" i="1"/>
  <c r="BB1644" i="1"/>
  <c r="BB1632" i="1"/>
  <c r="BB1620" i="1"/>
  <c r="BB1608" i="1"/>
  <c r="BB1596" i="1"/>
  <c r="BB1584" i="1"/>
  <c r="BB1572" i="1"/>
  <c r="BB1560" i="1"/>
  <c r="BB1548" i="1"/>
  <c r="BB1536" i="1"/>
  <c r="BB1524" i="1"/>
  <c r="BB1512" i="1"/>
  <c r="BB1500" i="1"/>
  <c r="BB1488" i="1"/>
  <c r="BB1476" i="1"/>
  <c r="BB1464" i="1"/>
  <c r="BB1452" i="1"/>
  <c r="BB1440" i="1"/>
  <c r="BB1428" i="1"/>
  <c r="BB1416" i="1"/>
  <c r="BB1404" i="1"/>
  <c r="BB1392" i="1"/>
  <c r="BB1380" i="1"/>
  <c r="BB1368" i="1"/>
  <c r="BB1356" i="1"/>
  <c r="BB1344" i="1"/>
  <c r="BB1332" i="1"/>
  <c r="BB1320" i="1"/>
  <c r="BB1308" i="1"/>
  <c r="BB1296" i="1"/>
  <c r="BB1284" i="1"/>
  <c r="BB1272" i="1"/>
  <c r="BB1260" i="1"/>
  <c r="BB1248" i="1"/>
  <c r="BB1236" i="1"/>
  <c r="BB1224" i="1"/>
  <c r="BB1212" i="1"/>
  <c r="BB1200" i="1"/>
  <c r="BB1188" i="1"/>
  <c r="BB1176" i="1"/>
  <c r="BB1164" i="1"/>
  <c r="BB1152" i="1"/>
  <c r="BB1140" i="1"/>
  <c r="BB1128" i="1"/>
  <c r="BB1116" i="1"/>
  <c r="BB1104" i="1"/>
  <c r="BB1092" i="1"/>
  <c r="BB1080" i="1"/>
  <c r="BB1068" i="1"/>
  <c r="BB1056" i="1"/>
  <c r="BB1044" i="1"/>
  <c r="BB1032" i="1"/>
  <c r="BB1020" i="1"/>
  <c r="BB1008" i="1"/>
  <c r="BB996" i="1"/>
  <c r="BB984" i="1"/>
  <c r="BB972" i="1"/>
  <c r="BB960" i="1"/>
  <c r="BB948" i="1"/>
  <c r="BB936" i="1"/>
  <c r="BB924" i="1"/>
  <c r="BB912" i="1"/>
  <c r="BB900" i="1"/>
  <c r="BB888" i="1"/>
  <c r="BB876" i="1"/>
  <c r="BB864" i="1"/>
  <c r="BB852" i="1"/>
  <c r="BB840" i="1"/>
  <c r="BB828" i="1"/>
  <c r="BB816" i="1"/>
  <c r="BB804" i="1"/>
  <c r="BB792" i="1"/>
  <c r="BB780" i="1"/>
  <c r="BB768" i="1"/>
  <c r="BB1021" i="1"/>
  <c r="BB1009" i="1"/>
  <c r="BB997" i="1"/>
  <c r="BB985" i="1"/>
  <c r="BB973" i="1"/>
  <c r="BB961" i="1"/>
  <c r="BB949" i="1"/>
  <c r="BB937" i="1"/>
  <c r="BB925" i="1"/>
  <c r="BB913" i="1"/>
  <c r="BB901" i="1"/>
  <c r="BB889" i="1"/>
  <c r="BB877" i="1"/>
  <c r="BB865" i="1"/>
  <c r="BB853" i="1"/>
  <c r="BB841" i="1"/>
  <c r="BB829" i="1"/>
  <c r="BB817" i="1"/>
  <c r="BB805" i="1"/>
  <c r="BB793" i="1"/>
  <c r="BB781" i="1"/>
  <c r="BB769" i="1"/>
  <c r="BB757" i="1"/>
  <c r="BB745" i="1"/>
  <c r="BB733" i="1"/>
  <c r="BB721" i="1"/>
  <c r="BB709" i="1"/>
  <c r="BB697" i="1"/>
  <c r="BB685" i="1"/>
  <c r="BB673" i="1"/>
  <c r="BB661" i="1"/>
  <c r="BB649" i="1"/>
  <c r="BB637" i="1"/>
  <c r="BB625" i="1"/>
  <c r="BB613" i="1"/>
  <c r="BB601" i="1"/>
  <c r="BB589" i="1"/>
  <c r="BB577" i="1"/>
  <c r="BB565" i="1"/>
  <c r="BB553" i="1"/>
  <c r="BB541" i="1"/>
  <c r="BB529" i="1"/>
  <c r="BB517" i="1"/>
  <c r="BB505" i="1"/>
  <c r="BB493" i="1"/>
  <c r="BB481" i="1"/>
  <c r="BB469" i="1"/>
  <c r="BB457" i="1"/>
  <c r="BB445" i="1"/>
  <c r="BB433" i="1"/>
  <c r="BB421" i="1"/>
  <c r="BB409" i="1"/>
  <c r="BB397" i="1"/>
  <c r="BB385" i="1"/>
  <c r="BB373" i="1"/>
  <c r="BB361" i="1"/>
  <c r="BB349" i="1"/>
  <c r="BB337" i="1"/>
  <c r="BB325" i="1"/>
  <c r="BB313" i="1"/>
  <c r="BB301" i="1"/>
  <c r="BB289" i="1"/>
  <c r="BB277" i="1"/>
  <c r="BB265" i="1"/>
  <c r="BB253" i="1"/>
  <c r="BB241" i="1"/>
  <c r="BB229" i="1"/>
  <c r="BB217" i="1"/>
  <c r="BB205" i="1"/>
  <c r="BB193" i="1"/>
  <c r="BB181" i="1"/>
  <c r="BB169" i="1"/>
  <c r="BB157" i="1"/>
  <c r="BB145" i="1"/>
  <c r="BB133" i="1"/>
  <c r="BB121" i="1"/>
  <c r="BB109" i="1"/>
  <c r="BB97" i="1"/>
  <c r="BB85" i="1"/>
  <c r="BB73" i="1"/>
  <c r="BB61" i="1"/>
  <c r="BB49" i="1"/>
  <c r="BB37" i="1"/>
  <c r="BB25" i="1"/>
  <c r="BB13" i="1"/>
  <c r="BB756" i="1"/>
  <c r="BB744" i="1"/>
  <c r="BB732" i="1"/>
  <c r="BB720" i="1"/>
  <c r="BB708" i="1"/>
  <c r="BB696" i="1"/>
  <c r="BB684" i="1"/>
  <c r="BB672" i="1"/>
  <c r="BB660" i="1"/>
  <c r="BB648" i="1"/>
  <c r="BB636" i="1"/>
  <c r="BB624" i="1"/>
  <c r="BB612" i="1"/>
  <c r="BB600" i="1"/>
  <c r="BB588" i="1"/>
  <c r="BB576" i="1"/>
  <c r="BB564" i="1"/>
  <c r="BB552" i="1"/>
  <c r="BB540" i="1"/>
  <c r="BB528" i="1"/>
  <c r="BB516" i="1"/>
  <c r="BB504" i="1"/>
  <c r="BB492" i="1"/>
  <c r="BB480" i="1"/>
  <c r="BB468" i="1"/>
  <c r="BB456" i="1"/>
  <c r="BB444" i="1"/>
  <c r="BB432" i="1"/>
  <c r="BB420" i="1"/>
  <c r="BB408" i="1"/>
  <c r="BB396" i="1"/>
  <c r="BB384" i="1"/>
  <c r="BB372" i="1"/>
  <c r="BB360" i="1"/>
  <c r="BB348" i="1"/>
  <c r="BB336" i="1"/>
  <c r="BB324" i="1"/>
  <c r="BB312" i="1"/>
  <c r="BB300" i="1"/>
  <c r="BB288" i="1"/>
  <c r="BB276" i="1"/>
  <c r="BB264" i="1"/>
  <c r="BB252" i="1"/>
  <c r="BB240" i="1"/>
  <c r="BB228" i="1"/>
  <c r="BB216" i="1"/>
  <c r="BB204" i="1"/>
  <c r="BB192" i="1"/>
  <c r="BB180" i="1"/>
  <c r="BB168" i="1"/>
  <c r="BB156" i="1"/>
  <c r="BB144" i="1"/>
  <c r="BB132" i="1"/>
  <c r="BB120" i="1"/>
  <c r="BB108" i="1"/>
  <c r="BB96" i="1"/>
  <c r="BB84" i="1"/>
  <c r="BB72" i="1"/>
  <c r="BB60" i="1"/>
  <c r="BB48" i="1"/>
  <c r="BB36" i="1"/>
  <c r="BB24" i="1"/>
  <c r="BB12" i="1"/>
  <c r="BB2707" i="1"/>
  <c r="BB2695" i="1"/>
  <c r="BB2683" i="1"/>
  <c r="BB2671" i="1"/>
  <c r="BB2659" i="1"/>
  <c r="BB2647" i="1"/>
  <c r="BB2635" i="1"/>
  <c r="BB2623" i="1"/>
  <c r="BB2611" i="1"/>
  <c r="BB2599" i="1"/>
  <c r="BB2587" i="1"/>
  <c r="BB2575" i="1"/>
  <c r="BB2563" i="1"/>
  <c r="BB2551" i="1"/>
  <c r="BB2539" i="1"/>
  <c r="BB2527" i="1"/>
  <c r="BB2515" i="1"/>
  <c r="BB2503" i="1"/>
  <c r="BB2491" i="1"/>
  <c r="BB2479" i="1"/>
  <c r="BB2467" i="1"/>
  <c r="BB2455" i="1"/>
  <c r="BB2443" i="1"/>
  <c r="BB2431" i="1"/>
  <c r="BB2419" i="1"/>
  <c r="BB2407" i="1"/>
  <c r="BB2395" i="1"/>
  <c r="BB2383" i="1"/>
  <c r="BB2371" i="1"/>
  <c r="BB2359" i="1"/>
  <c r="BB2347" i="1"/>
  <c r="BB2335" i="1"/>
  <c r="BB2323" i="1"/>
  <c r="BB2311" i="1"/>
  <c r="BB2299" i="1"/>
  <c r="BB2287" i="1"/>
  <c r="BB2275" i="1"/>
  <c r="BB2263" i="1"/>
  <c r="BB2251" i="1"/>
  <c r="BB2239" i="1"/>
  <c r="BB2227" i="1"/>
  <c r="BB2215" i="1"/>
  <c r="BB2203" i="1"/>
  <c r="BB2191" i="1"/>
  <c r="BB2179" i="1"/>
  <c r="BB2167" i="1"/>
  <c r="BB2155" i="1"/>
  <c r="BB2143" i="1"/>
  <c r="BB2131" i="1"/>
  <c r="BB2119" i="1"/>
  <c r="BB2107" i="1"/>
  <c r="BB2095" i="1"/>
  <c r="BB2083" i="1"/>
  <c r="BB2071" i="1"/>
  <c r="BB2059" i="1"/>
  <c r="BB2047" i="1"/>
  <c r="BB2035" i="1"/>
  <c r="BB2023" i="1"/>
  <c r="BB2011" i="1"/>
  <c r="BB1999" i="1"/>
  <c r="BB2706" i="1"/>
  <c r="BB2694" i="1"/>
  <c r="BB2682" i="1"/>
  <c r="BB2670" i="1"/>
  <c r="BB2658" i="1"/>
  <c r="BB2646" i="1"/>
  <c r="BB2634" i="1"/>
  <c r="BB2622" i="1"/>
  <c r="BB2610" i="1"/>
  <c r="BB2598" i="1"/>
  <c r="BB2586" i="1"/>
  <c r="BB2574" i="1"/>
  <c r="BB2562" i="1"/>
  <c r="BB2550" i="1"/>
  <c r="BB2538" i="1"/>
  <c r="BB2526" i="1"/>
  <c r="BB2514" i="1"/>
  <c r="BB2502" i="1"/>
  <c r="BB2490" i="1"/>
  <c r="BB2478" i="1"/>
  <c r="BB2466" i="1"/>
  <c r="BB2454" i="1"/>
  <c r="BB2442" i="1"/>
  <c r="BB2430" i="1"/>
  <c r="BB2418" i="1"/>
  <c r="BB2406" i="1"/>
  <c r="BB2394" i="1"/>
  <c r="BB2382" i="1"/>
  <c r="BB2370" i="1"/>
  <c r="BB2358" i="1"/>
  <c r="BB2346" i="1"/>
  <c r="BB2334" i="1"/>
  <c r="BB2322" i="1"/>
  <c r="BB2310" i="1"/>
  <c r="BB2298" i="1"/>
  <c r="BB1987" i="1"/>
  <c r="BB1975" i="1"/>
  <c r="BB1963" i="1"/>
  <c r="BB1951" i="1"/>
  <c r="BB1939" i="1"/>
  <c r="BB1927" i="1"/>
  <c r="BB1915" i="1"/>
  <c r="BB1903" i="1"/>
  <c r="BB1891" i="1"/>
  <c r="BB1879" i="1"/>
  <c r="BB1867" i="1"/>
  <c r="BB1855" i="1"/>
  <c r="BB1843" i="1"/>
  <c r="BB1831" i="1"/>
  <c r="BB1819" i="1"/>
  <c r="BB1807" i="1"/>
  <c r="BB1795" i="1"/>
  <c r="BB1783" i="1"/>
  <c r="BB1771" i="1"/>
  <c r="BB1759" i="1"/>
  <c r="BB1747" i="1"/>
  <c r="BB1735" i="1"/>
  <c r="BB1723" i="1"/>
  <c r="BB1711" i="1"/>
  <c r="BB1699" i="1"/>
  <c r="BB1687" i="1"/>
  <c r="BB1675" i="1"/>
  <c r="BB1663" i="1"/>
  <c r="BB1651" i="1"/>
  <c r="BB1639" i="1"/>
  <c r="BB1627" i="1"/>
  <c r="BB1615" i="1"/>
  <c r="BB1603" i="1"/>
  <c r="BB1591" i="1"/>
  <c r="BB1579" i="1"/>
  <c r="BB1567" i="1"/>
  <c r="BB1555" i="1"/>
  <c r="BB1543" i="1"/>
  <c r="BB1531" i="1"/>
  <c r="BB1519" i="1"/>
  <c r="BB1507" i="1"/>
  <c r="BB1495" i="1"/>
  <c r="BB1483" i="1"/>
  <c r="BB1471" i="1"/>
  <c r="BB1459" i="1"/>
  <c r="BB1447" i="1"/>
  <c r="BB1435" i="1"/>
  <c r="BB1423" i="1"/>
  <c r="BB1411" i="1"/>
  <c r="BB1399" i="1"/>
  <c r="BB1387" i="1"/>
  <c r="BB1375" i="1"/>
  <c r="BB1363" i="1"/>
  <c r="BB1351" i="1"/>
  <c r="BB1339" i="1"/>
  <c r="BB1327" i="1"/>
  <c r="BB1315" i="1"/>
  <c r="BB1303" i="1"/>
  <c r="BB1291" i="1"/>
  <c r="BB1279" i="1"/>
  <c r="BB1267" i="1"/>
  <c r="BB1255" i="1"/>
  <c r="BB1243" i="1"/>
  <c r="BB1231" i="1"/>
  <c r="BB1219" i="1"/>
  <c r="BB1207" i="1"/>
  <c r="BB1195" i="1"/>
  <c r="BB1183" i="1"/>
  <c r="BB1171" i="1"/>
  <c r="BB1159" i="1"/>
  <c r="BB1147" i="1"/>
  <c r="BB1135" i="1"/>
  <c r="BB1123" i="1"/>
  <c r="BB1111" i="1"/>
  <c r="BB1099" i="1"/>
  <c r="BB1087" i="1"/>
  <c r="BB1075" i="1"/>
  <c r="BB1063" i="1"/>
  <c r="BB1051" i="1"/>
  <c r="BB1039" i="1"/>
  <c r="BB1027" i="1"/>
  <c r="BB1015" i="1"/>
  <c r="BB1003" i="1"/>
  <c r="BB991" i="1"/>
  <c r="BB979" i="1"/>
  <c r="BB1734" i="1"/>
  <c r="BB1722" i="1"/>
  <c r="BB1710" i="1"/>
  <c r="BB1698" i="1"/>
  <c r="BB1686" i="1"/>
  <c r="BB1674" i="1"/>
  <c r="BB1662" i="1"/>
  <c r="BB1650" i="1"/>
  <c r="BB1638" i="1"/>
  <c r="BB1626" i="1"/>
  <c r="BB1614" i="1"/>
  <c r="BB1602" i="1"/>
  <c r="BB1590" i="1"/>
  <c r="BB1578" i="1"/>
  <c r="BB1566" i="1"/>
  <c r="BB1554" i="1"/>
  <c r="BB1542" i="1"/>
  <c r="BB1530" i="1"/>
  <c r="BB1518" i="1"/>
  <c r="BB1506" i="1"/>
  <c r="BB1494" i="1"/>
  <c r="BB1482" i="1"/>
  <c r="BB1470" i="1"/>
  <c r="BB1458" i="1"/>
  <c r="BB1446" i="1"/>
  <c r="BB1434" i="1"/>
  <c r="BB1422" i="1"/>
  <c r="BB1410" i="1"/>
  <c r="BB1398" i="1"/>
  <c r="BB1386" i="1"/>
  <c r="BB1374" i="1"/>
  <c r="BB1362" i="1"/>
  <c r="BB1350" i="1"/>
  <c r="BB1338" i="1"/>
  <c r="BB1326" i="1"/>
  <c r="BB1314" i="1"/>
  <c r="BB1302" i="1"/>
  <c r="BB1290" i="1"/>
  <c r="BB1278" i="1"/>
  <c r="BB1266" i="1"/>
  <c r="BB1254" i="1"/>
  <c r="BB1242" i="1"/>
  <c r="BB1230" i="1"/>
  <c r="BB1218" i="1"/>
  <c r="BB1206" i="1"/>
  <c r="BB1194" i="1"/>
  <c r="BB1182" i="1"/>
  <c r="BB1170" i="1"/>
  <c r="BB1158" i="1"/>
  <c r="BB1146" i="1"/>
  <c r="BB1134" i="1"/>
  <c r="BB1122" i="1"/>
  <c r="BB1110" i="1"/>
  <c r="BB1098" i="1"/>
  <c r="BB1086" i="1"/>
  <c r="BB1074" i="1"/>
  <c r="BB1062" i="1"/>
  <c r="BB1050" i="1"/>
  <c r="BB1038" i="1"/>
  <c r="BB1026" i="1"/>
  <c r="BB2712" i="1"/>
  <c r="BB967" i="1"/>
  <c r="BB955" i="1"/>
  <c r="BB943" i="1"/>
  <c r="BB931" i="1"/>
  <c r="BB919" i="1"/>
  <c r="BB907" i="1"/>
  <c r="BB895" i="1"/>
  <c r="BB883" i="1"/>
  <c r="BB871" i="1"/>
  <c r="BB859" i="1"/>
  <c r="BB847" i="1"/>
  <c r="BB835" i="1"/>
  <c r="BB823" i="1"/>
  <c r="BB811" i="1"/>
  <c r="BB799" i="1"/>
  <c r="BB787" i="1"/>
  <c r="BB775" i="1"/>
  <c r="BB763" i="1"/>
  <c r="BB751" i="1"/>
  <c r="BB739" i="1"/>
  <c r="BB727" i="1"/>
  <c r="BB715" i="1"/>
  <c r="BB703" i="1"/>
  <c r="BB691" i="1"/>
  <c r="BB679" i="1"/>
  <c r="BB667" i="1"/>
  <c r="BB655" i="1"/>
  <c r="BB643" i="1"/>
  <c r="BB631" i="1"/>
  <c r="BB619" i="1"/>
  <c r="BB607" i="1"/>
  <c r="BB595" i="1"/>
  <c r="BB583" i="1"/>
  <c r="BB571" i="1"/>
  <c r="BB559" i="1"/>
  <c r="BB547" i="1"/>
  <c r="BB535" i="1"/>
  <c r="BB523" i="1"/>
  <c r="BB511" i="1"/>
  <c r="BB499" i="1"/>
  <c r="BB487" i="1"/>
  <c r="BB475" i="1"/>
  <c r="BB463" i="1"/>
  <c r="BB451" i="1"/>
  <c r="BB439" i="1"/>
  <c r="BB427" i="1"/>
  <c r="BB415" i="1"/>
  <c r="BB403" i="1"/>
  <c r="BB391" i="1"/>
  <c r="BB379" i="1"/>
  <c r="BB367" i="1"/>
  <c r="BB355" i="1"/>
  <c r="BB343" i="1"/>
  <c r="BB331" i="1"/>
  <c r="BB319" i="1"/>
  <c r="BB307" i="1"/>
  <c r="BB295" i="1"/>
  <c r="BB283" i="1"/>
  <c r="BB271" i="1"/>
  <c r="BB259" i="1"/>
  <c r="BB247" i="1"/>
  <c r="BB235" i="1"/>
  <c r="BB223" i="1"/>
  <c r="BB211" i="1"/>
  <c r="BB199" i="1"/>
  <c r="BB187" i="1"/>
  <c r="BB175" i="1"/>
  <c r="BB163" i="1"/>
  <c r="BB151" i="1"/>
  <c r="BB139" i="1"/>
  <c r="BB127" i="1"/>
  <c r="BB115" i="1"/>
  <c r="BB103" i="1"/>
  <c r="BB91" i="1"/>
  <c r="BB79" i="1"/>
  <c r="BB67" i="1"/>
  <c r="BB55" i="1"/>
  <c r="BB43" i="1"/>
  <c r="BB31" i="1"/>
  <c r="BB19" i="1"/>
  <c r="BB7" i="1"/>
  <c r="BB1014" i="1"/>
  <c r="BB1002" i="1"/>
  <c r="BB990" i="1"/>
  <c r="BB978" i="1"/>
  <c r="BB966" i="1"/>
  <c r="BB954" i="1"/>
  <c r="BB942" i="1"/>
  <c r="BB930" i="1"/>
  <c r="BB918" i="1"/>
  <c r="BB906" i="1"/>
  <c r="BB894" i="1"/>
  <c r="BB882" i="1"/>
  <c r="BB870" i="1"/>
  <c r="BB858" i="1"/>
  <c r="BB846" i="1"/>
  <c r="BB834" i="1"/>
  <c r="BB822" i="1"/>
  <c r="BB810" i="1"/>
  <c r="BB798" i="1"/>
  <c r="BB786" i="1"/>
  <c r="BB774" i="1"/>
  <c r="BB762" i="1"/>
  <c r="BB750" i="1"/>
  <c r="BB738" i="1"/>
  <c r="BB726" i="1"/>
  <c r="BB714" i="1"/>
  <c r="BB702" i="1"/>
  <c r="BB690" i="1"/>
  <c r="BB678" i="1"/>
  <c r="BB666" i="1"/>
  <c r="BB654" i="1"/>
  <c r="BB642" i="1"/>
  <c r="BB630" i="1"/>
  <c r="BB618" i="1"/>
  <c r="BB606" i="1"/>
  <c r="BB594" i="1"/>
  <c r="BB582" i="1"/>
  <c r="BB570" i="1"/>
  <c r="BB558" i="1"/>
  <c r="BB546" i="1"/>
  <c r="BB534" i="1"/>
  <c r="BB522" i="1"/>
  <c r="BB510" i="1"/>
  <c r="BB498" i="1"/>
  <c r="BB486" i="1"/>
  <c r="BB474" i="1"/>
  <c r="BB462" i="1"/>
  <c r="BB450" i="1"/>
  <c r="BB438" i="1"/>
  <c r="BB426" i="1"/>
  <c r="BB414" i="1"/>
  <c r="BB402" i="1"/>
  <c r="BB390" i="1"/>
  <c r="BB378" i="1"/>
  <c r="BB366" i="1"/>
  <c r="BB354" i="1"/>
  <c r="BB342" i="1"/>
  <c r="BB330" i="1"/>
  <c r="BB318" i="1"/>
  <c r="BB306" i="1"/>
  <c r="BB294" i="1"/>
  <c r="BB282" i="1"/>
  <c r="BB270" i="1"/>
  <c r="BB258" i="1"/>
  <c r="BB246" i="1"/>
  <c r="BB234" i="1"/>
  <c r="BB222" i="1"/>
  <c r="BB210" i="1"/>
  <c r="BB198" i="1"/>
  <c r="BB186" i="1"/>
  <c r="BB174" i="1"/>
  <c r="BB162" i="1"/>
  <c r="BB150" i="1"/>
  <c r="BB138" i="1"/>
  <c r="BB126" i="1"/>
  <c r="BB114" i="1"/>
  <c r="BB102" i="1"/>
  <c r="BB90" i="1"/>
  <c r="BB78" i="1"/>
  <c r="BB66" i="1"/>
  <c r="BB54" i="1"/>
  <c r="BB42" i="1"/>
  <c r="BB30" i="1"/>
  <c r="BB18" i="1"/>
  <c r="BB6" i="1"/>
  <c r="BB2709" i="1"/>
  <c r="AI2708" i="1"/>
  <c r="AG2708" i="1"/>
  <c r="V2708" i="1"/>
  <c r="F2708" i="1"/>
  <c r="AH2708" i="1" s="1"/>
  <c r="AJ2708" i="1" s="1"/>
  <c r="AQ2707" i="1"/>
  <c r="AI2707" i="1"/>
  <c r="AG2707" i="1"/>
  <c r="F2707" i="1"/>
  <c r="AH2707" i="1" s="1"/>
  <c r="AJ2707" i="1" s="1"/>
  <c r="AI2706" i="1"/>
  <c r="AG2706" i="1"/>
  <c r="V2706" i="1"/>
  <c r="F2706" i="1"/>
  <c r="AH2706" i="1" s="1"/>
  <c r="AJ2706" i="1" s="1"/>
  <c r="AI2705" i="1"/>
  <c r="AG2705" i="1"/>
  <c r="V2705" i="1"/>
  <c r="F2705" i="1"/>
  <c r="AH2705" i="1" s="1"/>
  <c r="AJ2705" i="1" s="1"/>
  <c r="F2704" i="1"/>
  <c r="AH2704" i="1" s="1"/>
  <c r="AJ2704" i="1" s="1"/>
  <c r="V2704" i="1"/>
  <c r="AG2704" i="1"/>
  <c r="AI2704" i="1"/>
  <c r="AI2703" i="1"/>
  <c r="AG2703" i="1"/>
  <c r="V2703" i="1"/>
  <c r="F2703" i="1"/>
  <c r="AH2703" i="1" s="1"/>
  <c r="AJ2703" i="1" s="1"/>
  <c r="AI2702" i="1"/>
  <c r="AG2702" i="1"/>
  <c r="V2702" i="1"/>
  <c r="F2702" i="1"/>
  <c r="AH2702" i="1" s="1"/>
  <c r="AJ2702" i="1" s="1"/>
  <c r="AI2701" i="1"/>
  <c r="AG2701" i="1"/>
  <c r="V2701" i="1"/>
  <c r="F2701" i="1"/>
  <c r="AH2701" i="1" s="1"/>
  <c r="AJ2701" i="1" s="1"/>
  <c r="AI2700" i="1"/>
  <c r="AG2700" i="1"/>
  <c r="V2700" i="1"/>
  <c r="F2700" i="1"/>
  <c r="AH2700" i="1" s="1"/>
  <c r="AJ2700" i="1" s="1"/>
  <c r="AI2699" i="1"/>
  <c r="AG2699" i="1"/>
  <c r="V2699" i="1"/>
  <c r="F2699" i="1"/>
  <c r="AH2699" i="1" s="1"/>
  <c r="AJ2699" i="1" s="1"/>
  <c r="AI2698" i="1"/>
  <c r="AG2698" i="1"/>
  <c r="V2698" i="1"/>
  <c r="F2698" i="1"/>
  <c r="AH2698" i="1" s="1"/>
  <c r="AJ2698" i="1" s="1"/>
  <c r="AG2697" i="1"/>
  <c r="AI2697" i="1"/>
  <c r="V2697" i="1"/>
  <c r="F2697" i="1"/>
  <c r="AH2697" i="1" s="1"/>
  <c r="AJ2697" i="1" s="1"/>
  <c r="AI2696" i="1"/>
  <c r="AG2696" i="1"/>
  <c r="V2696" i="1"/>
  <c r="F2696" i="1"/>
  <c r="AH2696" i="1" s="1"/>
  <c r="AJ2696" i="1" s="1"/>
  <c r="AI2695" i="1"/>
  <c r="AG2695" i="1"/>
  <c r="V2695" i="1"/>
  <c r="F2695" i="1"/>
  <c r="AH2695" i="1" s="1"/>
  <c r="AJ2695" i="1" s="1"/>
  <c r="AI2694" i="1"/>
  <c r="AG2694" i="1"/>
  <c r="V2694" i="1"/>
  <c r="F2694" i="1"/>
  <c r="AH2694" i="1" s="1"/>
  <c r="AJ2694" i="1" s="1"/>
  <c r="AI2693" i="1"/>
  <c r="AG2693" i="1"/>
  <c r="V2693" i="1"/>
  <c r="F2693" i="1"/>
  <c r="AH2693" i="1" s="1"/>
  <c r="AJ2693" i="1" s="1"/>
  <c r="AI2692" i="1"/>
  <c r="AG2692" i="1"/>
  <c r="V2692" i="1"/>
  <c r="F2692" i="1"/>
  <c r="AH2692" i="1" s="1"/>
  <c r="AJ2692" i="1" s="1"/>
  <c r="F2691" i="1"/>
  <c r="AH2691" i="1" s="1"/>
  <c r="AJ2691" i="1" s="1"/>
  <c r="V2691" i="1"/>
  <c r="AG2691" i="1"/>
  <c r="AI2691" i="1"/>
  <c r="F2690" i="1" l="1"/>
  <c r="AH2690" i="1" s="1"/>
  <c r="AJ2690" i="1" s="1"/>
  <c r="AI2690" i="1"/>
  <c r="AG2690" i="1"/>
  <c r="V2690" i="1"/>
  <c r="F2689" i="1"/>
  <c r="AH2689" i="1" s="1"/>
  <c r="AJ2689" i="1" s="1"/>
  <c r="V2689" i="1"/>
  <c r="AG2689" i="1"/>
  <c r="AI2689" i="1"/>
  <c r="F2688" i="1"/>
  <c r="AH2688" i="1" s="1"/>
  <c r="AJ2688" i="1" s="1"/>
  <c r="V2688" i="1"/>
  <c r="AG2688" i="1"/>
  <c r="AI2688" i="1"/>
  <c r="F2687" i="1"/>
  <c r="AH2687" i="1" s="1"/>
  <c r="AJ2687" i="1" s="1"/>
  <c r="V2687" i="1"/>
  <c r="AG2687" i="1"/>
  <c r="AI2687" i="1"/>
  <c r="F2686" i="1"/>
  <c r="AH2686" i="1" s="1"/>
  <c r="AJ2686" i="1" s="1"/>
  <c r="V2686" i="1"/>
  <c r="AG2686" i="1"/>
  <c r="AI2686" i="1"/>
  <c r="AI2685" i="1"/>
  <c r="AG2685" i="1"/>
  <c r="V2685" i="1"/>
  <c r="F2685" i="1"/>
  <c r="AH2685" i="1" s="1"/>
  <c r="AJ2685" i="1" s="1"/>
  <c r="AI2684" i="1" l="1"/>
  <c r="AG2684" i="1"/>
  <c r="V2684" i="1"/>
  <c r="F2684" i="1"/>
  <c r="AH2684" i="1" s="1"/>
  <c r="AJ2684" i="1" s="1"/>
  <c r="AI2683" i="1" l="1"/>
  <c r="AG2683" i="1"/>
  <c r="V2683" i="1"/>
  <c r="F2683" i="1"/>
  <c r="AH2683" i="1" s="1"/>
  <c r="AJ2683" i="1" s="1"/>
  <c r="AI2682" i="1"/>
  <c r="AG2682" i="1"/>
  <c r="V2682" i="1"/>
  <c r="F2682" i="1"/>
  <c r="AH2682" i="1" s="1"/>
  <c r="AJ2682" i="1" s="1"/>
  <c r="F2681" i="1"/>
  <c r="AH2681" i="1" s="1"/>
  <c r="AJ2681" i="1" s="1"/>
  <c r="V2681" i="1"/>
  <c r="AG2681" i="1"/>
  <c r="AI2681" i="1"/>
  <c r="AI2680" i="1"/>
  <c r="AG2680" i="1"/>
  <c r="V2680" i="1"/>
  <c r="F2680" i="1"/>
  <c r="AH2680" i="1" s="1"/>
  <c r="AJ2680" i="1" s="1"/>
  <c r="F2679" i="1" l="1"/>
  <c r="AH2679" i="1" s="1"/>
  <c r="AJ2679" i="1" s="1"/>
  <c r="V2679" i="1"/>
  <c r="AG2679" i="1"/>
  <c r="AI2679" i="1"/>
  <c r="AI2573" i="1" l="1"/>
  <c r="F2678" i="1"/>
  <c r="AH2678" i="1" s="1"/>
  <c r="AJ2678" i="1" s="1"/>
  <c r="V2678" i="1"/>
  <c r="AG2678" i="1"/>
  <c r="AI2678" i="1"/>
  <c r="AI2677" i="1"/>
  <c r="AG2677" i="1"/>
  <c r="V2677" i="1"/>
  <c r="F2677" i="1"/>
  <c r="AH2677" i="1" s="1"/>
  <c r="AJ2677" i="1" s="1"/>
  <c r="AI2676" i="1"/>
  <c r="AG2676" i="1"/>
  <c r="V2676" i="1"/>
  <c r="F2676" i="1"/>
  <c r="AH2676" i="1" s="1"/>
  <c r="AJ2676" i="1" s="1"/>
  <c r="F2675" i="1"/>
  <c r="AH2675" i="1" s="1"/>
  <c r="AJ2675" i="1" s="1"/>
  <c r="V2675" i="1"/>
  <c r="AG2675" i="1"/>
  <c r="AI2675" i="1"/>
  <c r="AI2674" i="1" l="1"/>
  <c r="AG2674" i="1"/>
  <c r="V2674" i="1"/>
  <c r="F2674" i="1"/>
  <c r="AH2674" i="1" s="1"/>
  <c r="AJ2674" i="1" s="1"/>
  <c r="F2672" i="1" l="1"/>
  <c r="F2673" i="1"/>
  <c r="AH2673" i="1" s="1"/>
  <c r="AJ2673" i="1" s="1"/>
  <c r="AQ2673" i="1"/>
  <c r="AI2673" i="1"/>
  <c r="AG2673" i="1"/>
  <c r="V2673" i="1"/>
  <c r="F2568" i="1"/>
  <c r="F2593" i="1"/>
  <c r="AI2672" i="1" l="1"/>
  <c r="AG2672" i="1"/>
  <c r="V2672" i="1"/>
  <c r="AH2672" i="1"/>
  <c r="AJ2672" i="1" s="1"/>
  <c r="F2671" i="1" l="1"/>
  <c r="AH2671" i="1" s="1"/>
  <c r="AJ2671" i="1" s="1"/>
  <c r="V2671" i="1"/>
  <c r="AG2671" i="1"/>
  <c r="AI2671" i="1"/>
  <c r="AQ2671" i="1"/>
  <c r="F2670" i="1"/>
  <c r="AH2670" i="1" s="1"/>
  <c r="AJ2670" i="1" s="1"/>
  <c r="V2670" i="1"/>
  <c r="AG2670" i="1"/>
  <c r="AI2670" i="1"/>
  <c r="F2669" i="1"/>
  <c r="AH2669" i="1" s="1"/>
  <c r="AJ2669" i="1" s="1"/>
  <c r="V2669" i="1"/>
  <c r="AG2669" i="1"/>
  <c r="AI2669" i="1"/>
  <c r="AI2668" i="1"/>
  <c r="AG2668" i="1"/>
  <c r="V2668" i="1"/>
  <c r="F2668" i="1"/>
  <c r="AH2668" i="1" s="1"/>
  <c r="AJ2668" i="1" s="1"/>
  <c r="AI2667" i="1"/>
  <c r="AG2667" i="1"/>
  <c r="V2667" i="1"/>
  <c r="F2667" i="1"/>
  <c r="AH2667" i="1" s="1"/>
  <c r="AJ2667" i="1" s="1"/>
  <c r="AI2666" i="1"/>
  <c r="AG2666" i="1"/>
  <c r="V2666" i="1"/>
  <c r="F2666" i="1"/>
  <c r="AH2666" i="1" s="1"/>
  <c r="AJ2666" i="1" s="1"/>
  <c r="AI2665" i="1"/>
  <c r="AG2665" i="1"/>
  <c r="V2665" i="1"/>
  <c r="F2665" i="1"/>
  <c r="AH2665" i="1" l="1"/>
  <c r="AJ2665" i="1" s="1"/>
  <c r="AI2663" i="1" l="1"/>
  <c r="AG2663" i="1"/>
  <c r="V2663" i="1"/>
  <c r="F2663" i="1"/>
  <c r="AH2663" i="1" s="1"/>
  <c r="AJ2663" i="1" s="1"/>
  <c r="AI2664" i="1"/>
  <c r="AG2664" i="1"/>
  <c r="V2664" i="1"/>
  <c r="F2664" i="1"/>
  <c r="AH2664" i="1" s="1"/>
  <c r="AJ2664" i="1" s="1"/>
  <c r="AI2662" i="1"/>
  <c r="AG2662" i="1"/>
  <c r="V2662" i="1"/>
  <c r="F2662" i="1"/>
  <c r="AH2662" i="1" s="1"/>
  <c r="AJ2662" i="1" s="1"/>
  <c r="F2661" i="1"/>
  <c r="AH2661" i="1" s="1"/>
  <c r="AJ2661" i="1" s="1"/>
  <c r="V2661" i="1"/>
  <c r="AG2661" i="1"/>
  <c r="AI2661" i="1"/>
  <c r="AQ2661" i="1"/>
  <c r="F2657" i="1"/>
  <c r="AH2657" i="1" s="1"/>
  <c r="AJ2657" i="1" s="1"/>
  <c r="F2660" i="1"/>
  <c r="AH2660" i="1" s="1"/>
  <c r="AJ2660" i="1" s="1"/>
  <c r="V2660" i="1"/>
  <c r="AG2660" i="1"/>
  <c r="AI2660" i="1"/>
  <c r="F2659" i="1"/>
  <c r="AH2659" i="1" s="1"/>
  <c r="AJ2659" i="1" s="1"/>
  <c r="V2659" i="1"/>
  <c r="AG2659" i="1"/>
  <c r="AI2659" i="1"/>
  <c r="AI2658" i="1"/>
  <c r="AG2658" i="1"/>
  <c r="V2658" i="1"/>
  <c r="F2658" i="1"/>
  <c r="AH2658" i="1" s="1"/>
  <c r="AJ2658" i="1" s="1"/>
  <c r="AI2657" i="1"/>
  <c r="AG2657" i="1"/>
  <c r="V2657" i="1"/>
  <c r="AI2656" i="1"/>
  <c r="AG2656" i="1"/>
  <c r="V2656" i="1"/>
  <c r="F2656" i="1"/>
  <c r="AH2656" i="1" s="1"/>
  <c r="AJ2656" i="1" s="1"/>
  <c r="AI2655" i="1"/>
  <c r="AG2655" i="1"/>
  <c r="V2655" i="1"/>
  <c r="F2655" i="1"/>
  <c r="AH2655" i="1" s="1"/>
  <c r="AJ2655" i="1" s="1"/>
  <c r="AI2654" i="1"/>
  <c r="AG2654" i="1"/>
  <c r="V2654" i="1"/>
  <c r="F2654" i="1"/>
  <c r="AH2654" i="1" s="1"/>
  <c r="AJ2654" i="1" s="1"/>
  <c r="F2653" i="1"/>
  <c r="AH2653" i="1" s="1"/>
  <c r="AJ2653" i="1" s="1"/>
  <c r="V2653" i="1"/>
  <c r="AG2653" i="1"/>
  <c r="AI2653" i="1"/>
  <c r="F2652" i="1"/>
  <c r="AH2652" i="1" s="1"/>
  <c r="AJ2652" i="1" s="1"/>
  <c r="V2652" i="1"/>
  <c r="AG2652" i="1"/>
  <c r="AI2652" i="1"/>
  <c r="F2651" i="1"/>
  <c r="AH2651" i="1" s="1"/>
  <c r="AJ2651" i="1" s="1"/>
  <c r="V2651" i="1"/>
  <c r="AG2651" i="1"/>
  <c r="AI2651" i="1"/>
  <c r="AQ2651" i="1"/>
  <c r="AI2650" i="1" l="1"/>
  <c r="AG2650" i="1"/>
  <c r="V2650" i="1"/>
  <c r="F2650" i="1"/>
  <c r="AH2650" i="1" s="1"/>
  <c r="AJ2650" i="1" s="1"/>
  <c r="F2649" i="1"/>
  <c r="AH2649" i="1" s="1"/>
  <c r="AJ2649" i="1" s="1"/>
  <c r="V2649" i="1"/>
  <c r="AG2649" i="1"/>
  <c r="AI2649" i="1"/>
  <c r="AI2648" i="1"/>
  <c r="AG2648" i="1"/>
  <c r="V2648" i="1"/>
  <c r="F2648" i="1"/>
  <c r="AH2648" i="1" s="1"/>
  <c r="AJ2648" i="1" s="1"/>
  <c r="AI2647" i="1"/>
  <c r="AG2647" i="1"/>
  <c r="V2647" i="1"/>
  <c r="F2647" i="1"/>
  <c r="AH2647" i="1" s="1"/>
  <c r="AJ2647" i="1" s="1"/>
  <c r="AI2646" i="1"/>
  <c r="AG2646" i="1"/>
  <c r="V2646" i="1"/>
  <c r="F2646" i="1"/>
  <c r="AH2646" i="1" s="1"/>
  <c r="AJ2646" i="1" s="1"/>
  <c r="AI2645" i="1"/>
  <c r="AG2645" i="1"/>
  <c r="V2645" i="1"/>
  <c r="F2645" i="1"/>
  <c r="AH2645" i="1" s="1"/>
  <c r="AJ2645" i="1" s="1"/>
  <c r="F2644" i="1"/>
  <c r="AH2644" i="1" s="1"/>
  <c r="AJ2644" i="1" s="1"/>
  <c r="V2644" i="1"/>
  <c r="AG2644" i="1"/>
  <c r="AI2644" i="1"/>
  <c r="V2643" i="1"/>
  <c r="AG2643" i="1"/>
  <c r="AI2643" i="1"/>
  <c r="AQ2643" i="1"/>
  <c r="F2643" i="1"/>
  <c r="F2642" i="1"/>
  <c r="AH2642" i="1" s="1"/>
  <c r="AJ2642" i="1" s="1"/>
  <c r="V2642" i="1"/>
  <c r="AG2642" i="1"/>
  <c r="AI2642" i="1"/>
  <c r="F2641" i="1"/>
  <c r="AH2641" i="1" s="1"/>
  <c r="AJ2641" i="1" s="1"/>
  <c r="V2641" i="1"/>
  <c r="AG2641" i="1"/>
  <c r="AI2641" i="1"/>
  <c r="AG2640" i="1"/>
  <c r="AI2640" i="1"/>
  <c r="V2640" i="1"/>
  <c r="F2640" i="1"/>
  <c r="AH2640" i="1" s="1"/>
  <c r="AJ2640" i="1" s="1"/>
  <c r="AG2638" i="1"/>
  <c r="AI2638" i="1"/>
  <c r="V2638" i="1"/>
  <c r="F2638" i="1"/>
  <c r="AH2638" i="1" s="1"/>
  <c r="AJ2638" i="1" s="1"/>
  <c r="AG2639" i="1"/>
  <c r="AI2639" i="1"/>
  <c r="V2639" i="1"/>
  <c r="F2639" i="1"/>
  <c r="AH2639" i="1" s="1"/>
  <c r="AJ2639" i="1" s="1"/>
  <c r="AH2643" i="1" l="1"/>
  <c r="AJ2643" i="1" s="1"/>
  <c r="AI2637" i="1" l="1"/>
  <c r="AG2637" i="1"/>
  <c r="V2637" i="1"/>
  <c r="F2637" i="1"/>
  <c r="AH2637" i="1" s="1"/>
  <c r="AJ2637" i="1" s="1"/>
  <c r="F2636" i="1"/>
  <c r="AH2636" i="1" s="1"/>
  <c r="AJ2636" i="1" s="1"/>
  <c r="V2636" i="1"/>
  <c r="AG2636" i="1"/>
  <c r="AI2636" i="1"/>
  <c r="F2634" i="1"/>
  <c r="AH2634" i="1" s="1"/>
  <c r="AJ2634" i="1" s="1"/>
  <c r="F2635" i="1"/>
  <c r="AH2635" i="1" s="1"/>
  <c r="AJ2635" i="1" s="1"/>
  <c r="V2634" i="1"/>
  <c r="V2635" i="1"/>
  <c r="AG2634" i="1"/>
  <c r="AG2635" i="1"/>
  <c r="AI2634" i="1"/>
  <c r="AI2635" i="1"/>
  <c r="F2633" i="1"/>
  <c r="AH2633" i="1" s="1"/>
  <c r="AJ2633" i="1" s="1"/>
  <c r="V2633" i="1"/>
  <c r="AG2633" i="1"/>
  <c r="AI2633" i="1"/>
  <c r="AI2632" i="1" l="1"/>
  <c r="AG2632" i="1"/>
  <c r="V2632" i="1"/>
  <c r="F2632" i="1"/>
  <c r="AH2632" i="1" s="1"/>
  <c r="AJ2632" i="1" s="1"/>
  <c r="F2631" i="1"/>
  <c r="AH2631" i="1" s="1"/>
  <c r="AJ2631" i="1" s="1"/>
  <c r="V2631" i="1"/>
  <c r="AG2631" i="1"/>
  <c r="AI2631" i="1"/>
  <c r="AG3" i="1"/>
  <c r="AI3" i="1"/>
  <c r="AG4" i="1"/>
  <c r="AI4" i="1"/>
  <c r="AG5" i="1"/>
  <c r="AI5" i="1"/>
  <c r="AG6" i="1"/>
  <c r="AI6" i="1"/>
  <c r="AG7" i="1"/>
  <c r="AI7" i="1"/>
  <c r="AG8" i="1"/>
  <c r="AI8" i="1"/>
  <c r="AG9" i="1"/>
  <c r="AI9" i="1"/>
  <c r="AG10" i="1"/>
  <c r="AI10" i="1"/>
  <c r="AG11" i="1"/>
  <c r="AI11" i="1"/>
  <c r="AG12" i="1"/>
  <c r="AI12" i="1"/>
  <c r="AG13" i="1"/>
  <c r="AI13" i="1"/>
  <c r="AG14" i="1"/>
  <c r="AI14" i="1"/>
  <c r="AG15" i="1"/>
  <c r="AI15" i="1"/>
  <c r="AG16" i="1"/>
  <c r="AI16" i="1"/>
  <c r="AG17" i="1"/>
  <c r="AI17" i="1"/>
  <c r="AG18" i="1"/>
  <c r="AI18" i="1"/>
  <c r="AG19" i="1"/>
  <c r="AI19" i="1"/>
  <c r="AG20" i="1"/>
  <c r="AI20" i="1"/>
  <c r="AG21" i="1"/>
  <c r="AI21" i="1"/>
  <c r="AG22" i="1"/>
  <c r="AI22" i="1"/>
  <c r="AG23" i="1"/>
  <c r="AI23" i="1"/>
  <c r="AG24" i="1"/>
  <c r="AI24" i="1"/>
  <c r="AG25" i="1"/>
  <c r="AI25" i="1"/>
  <c r="AG26" i="1"/>
  <c r="AI26" i="1"/>
  <c r="AG27" i="1"/>
  <c r="AI27" i="1"/>
  <c r="AG28" i="1"/>
  <c r="AI28" i="1"/>
  <c r="AG29" i="1"/>
  <c r="AI29" i="1"/>
  <c r="AG30" i="1"/>
  <c r="AI30" i="1"/>
  <c r="AG31" i="1"/>
  <c r="AI31" i="1"/>
  <c r="AG32" i="1"/>
  <c r="AI32" i="1"/>
  <c r="AG33" i="1"/>
  <c r="AI33" i="1"/>
  <c r="AG34" i="1"/>
  <c r="AI34" i="1"/>
  <c r="AG35" i="1"/>
  <c r="AI35" i="1"/>
  <c r="AG36" i="1"/>
  <c r="AI36" i="1"/>
  <c r="AG37" i="1"/>
  <c r="AI37" i="1"/>
  <c r="AG38" i="1"/>
  <c r="AI38" i="1"/>
  <c r="AG39" i="1"/>
  <c r="AI39" i="1"/>
  <c r="AG40" i="1"/>
  <c r="AI40" i="1"/>
  <c r="AG41" i="1"/>
  <c r="AI41" i="1"/>
  <c r="AG42" i="1"/>
  <c r="AI42" i="1"/>
  <c r="AG43" i="1"/>
  <c r="AI43" i="1"/>
  <c r="AG44" i="1"/>
  <c r="AI44" i="1"/>
  <c r="AG45" i="1"/>
  <c r="AI45" i="1"/>
  <c r="AG46" i="1"/>
  <c r="AI46" i="1"/>
  <c r="AG47" i="1"/>
  <c r="AI47" i="1"/>
  <c r="AG48" i="1"/>
  <c r="AI48" i="1"/>
  <c r="AG49" i="1"/>
  <c r="AI49" i="1"/>
  <c r="AG50" i="1"/>
  <c r="AI50" i="1"/>
  <c r="AG51" i="1"/>
  <c r="AI51" i="1"/>
  <c r="AG52" i="1"/>
  <c r="AI52" i="1"/>
  <c r="AG53" i="1"/>
  <c r="AI53" i="1"/>
  <c r="AG54" i="1"/>
  <c r="AI54" i="1"/>
  <c r="AG55" i="1"/>
  <c r="AI55" i="1"/>
  <c r="AG56" i="1"/>
  <c r="AI56" i="1"/>
  <c r="AG57" i="1"/>
  <c r="AI57" i="1"/>
  <c r="AG58" i="1"/>
  <c r="AI58" i="1"/>
  <c r="AG59" i="1"/>
  <c r="AI59" i="1"/>
  <c r="AG60" i="1"/>
  <c r="AI60" i="1"/>
  <c r="AG61" i="1"/>
  <c r="AI61" i="1"/>
  <c r="AG62" i="1"/>
  <c r="AI62" i="1"/>
  <c r="AG63" i="1"/>
  <c r="AI63" i="1"/>
  <c r="AG64" i="1"/>
  <c r="AI64" i="1"/>
  <c r="AG65" i="1"/>
  <c r="AI65" i="1"/>
  <c r="AG66" i="1"/>
  <c r="AI66" i="1"/>
  <c r="AG67" i="1"/>
  <c r="AI67" i="1"/>
  <c r="AG68" i="1"/>
  <c r="AI68" i="1"/>
  <c r="AG69" i="1"/>
  <c r="AI69" i="1"/>
  <c r="AG70" i="1"/>
  <c r="AI70" i="1"/>
  <c r="AG71" i="1"/>
  <c r="AI71" i="1"/>
  <c r="AG72" i="1"/>
  <c r="AI72" i="1"/>
  <c r="AG73" i="1"/>
  <c r="AI73" i="1"/>
  <c r="AG74" i="1"/>
  <c r="AI74" i="1"/>
  <c r="AG75" i="1"/>
  <c r="AI75" i="1"/>
  <c r="AG76" i="1"/>
  <c r="AI76" i="1"/>
  <c r="AG77" i="1"/>
  <c r="AI77" i="1"/>
  <c r="AG78" i="1"/>
  <c r="AI78" i="1"/>
  <c r="AG79" i="1"/>
  <c r="AI79" i="1"/>
  <c r="AG80" i="1"/>
  <c r="AI80" i="1"/>
  <c r="AG81" i="1"/>
  <c r="AI81" i="1"/>
  <c r="AG82" i="1"/>
  <c r="AI82" i="1"/>
  <c r="AG83" i="1"/>
  <c r="AI83" i="1"/>
  <c r="AG84" i="1"/>
  <c r="AI84" i="1"/>
  <c r="AG85" i="1"/>
  <c r="AI85" i="1"/>
  <c r="AG86" i="1"/>
  <c r="AI86" i="1"/>
  <c r="AG87" i="1"/>
  <c r="AI87" i="1"/>
  <c r="AG88" i="1"/>
  <c r="AI88" i="1"/>
  <c r="AG89" i="1"/>
  <c r="AI89" i="1"/>
  <c r="AG90" i="1"/>
  <c r="AI90" i="1"/>
  <c r="AG91" i="1"/>
  <c r="AI91" i="1"/>
  <c r="AG92" i="1"/>
  <c r="AI92" i="1"/>
  <c r="AG93" i="1"/>
  <c r="AI93" i="1"/>
  <c r="AG94" i="1"/>
  <c r="AI94" i="1"/>
  <c r="AG95" i="1"/>
  <c r="AI95" i="1"/>
  <c r="AG96" i="1"/>
  <c r="AI96" i="1"/>
  <c r="AG97" i="1"/>
  <c r="AI97" i="1"/>
  <c r="AG98" i="1"/>
  <c r="AI98" i="1"/>
  <c r="AG99" i="1"/>
  <c r="AI99" i="1"/>
  <c r="AG100" i="1"/>
  <c r="AI100" i="1"/>
  <c r="AG101" i="1"/>
  <c r="AI101" i="1"/>
  <c r="AG102" i="1"/>
  <c r="AI102" i="1"/>
  <c r="AG103" i="1"/>
  <c r="AI103" i="1"/>
  <c r="AG104" i="1"/>
  <c r="AI104" i="1"/>
  <c r="AG105" i="1"/>
  <c r="AI105" i="1"/>
  <c r="AG106" i="1"/>
  <c r="AI106" i="1"/>
  <c r="AG107" i="1"/>
  <c r="AI107" i="1"/>
  <c r="AG108" i="1"/>
  <c r="AI108" i="1"/>
  <c r="AG109" i="1"/>
  <c r="AI109" i="1"/>
  <c r="AG110" i="1"/>
  <c r="AI110" i="1"/>
  <c r="AG111" i="1"/>
  <c r="AI111" i="1"/>
  <c r="AG112" i="1"/>
  <c r="AI112" i="1"/>
  <c r="AG113" i="1"/>
  <c r="AI113" i="1"/>
  <c r="AG114" i="1"/>
  <c r="AI114" i="1"/>
  <c r="AG115" i="1"/>
  <c r="AI115" i="1"/>
  <c r="AG116" i="1"/>
  <c r="AI116" i="1"/>
  <c r="AG117" i="1"/>
  <c r="AI117" i="1"/>
  <c r="AG118" i="1"/>
  <c r="AI118" i="1"/>
  <c r="AG119" i="1"/>
  <c r="AI119" i="1"/>
  <c r="AG120" i="1"/>
  <c r="AI120" i="1"/>
  <c r="AG121" i="1"/>
  <c r="AI121" i="1"/>
  <c r="AG122" i="1"/>
  <c r="AI122" i="1"/>
  <c r="AG123" i="1"/>
  <c r="AI123" i="1"/>
  <c r="AG124" i="1"/>
  <c r="AI124" i="1"/>
  <c r="AG125" i="1"/>
  <c r="AI125" i="1"/>
  <c r="AG126" i="1"/>
  <c r="AI126" i="1"/>
  <c r="AG127" i="1"/>
  <c r="AI127" i="1"/>
  <c r="AG128" i="1"/>
  <c r="AI128" i="1"/>
  <c r="AG129" i="1"/>
  <c r="AI129" i="1"/>
  <c r="AG130" i="1"/>
  <c r="AI130" i="1"/>
  <c r="AG131" i="1"/>
  <c r="AI131" i="1"/>
  <c r="AG132" i="1"/>
  <c r="AI132" i="1"/>
  <c r="AG133" i="1"/>
  <c r="AI133" i="1"/>
  <c r="AG134" i="1"/>
  <c r="AI134" i="1"/>
  <c r="AG135" i="1"/>
  <c r="AI135" i="1"/>
  <c r="AG136" i="1"/>
  <c r="AI136" i="1"/>
  <c r="AG137" i="1"/>
  <c r="AI137" i="1"/>
  <c r="AG138" i="1"/>
  <c r="AI138" i="1"/>
  <c r="AG139" i="1"/>
  <c r="AI139" i="1"/>
  <c r="AG140" i="1"/>
  <c r="AI140" i="1"/>
  <c r="AG141" i="1"/>
  <c r="AI141" i="1"/>
  <c r="AG142" i="1"/>
  <c r="AI142" i="1"/>
  <c r="AG143" i="1"/>
  <c r="AI143" i="1"/>
  <c r="AG144" i="1"/>
  <c r="AI144" i="1"/>
  <c r="AG145" i="1"/>
  <c r="AI145" i="1"/>
  <c r="AG146" i="1"/>
  <c r="AI146" i="1"/>
  <c r="AG147" i="1"/>
  <c r="AI147" i="1"/>
  <c r="AG148" i="1"/>
  <c r="AI148" i="1"/>
  <c r="AG149" i="1"/>
  <c r="AI149" i="1"/>
  <c r="AG150" i="1"/>
  <c r="AI150" i="1"/>
  <c r="AG151" i="1"/>
  <c r="AI151" i="1"/>
  <c r="AG152" i="1"/>
  <c r="AI152" i="1"/>
  <c r="AG153" i="1"/>
  <c r="AI153" i="1"/>
  <c r="AG154" i="1"/>
  <c r="AI154" i="1"/>
  <c r="AG155" i="1"/>
  <c r="AI155" i="1"/>
  <c r="AG156" i="1"/>
  <c r="AI156" i="1"/>
  <c r="AG157" i="1"/>
  <c r="AI157" i="1"/>
  <c r="AG158" i="1"/>
  <c r="AI158" i="1"/>
  <c r="AG159" i="1"/>
  <c r="AI159" i="1"/>
  <c r="AG160" i="1"/>
  <c r="AI160" i="1"/>
  <c r="AG161" i="1"/>
  <c r="AI161" i="1"/>
  <c r="AG162" i="1"/>
  <c r="AI162" i="1"/>
  <c r="AG163" i="1"/>
  <c r="AI163" i="1"/>
  <c r="AG164" i="1"/>
  <c r="AI164" i="1"/>
  <c r="AG165" i="1"/>
  <c r="AI165" i="1"/>
  <c r="AG166" i="1"/>
  <c r="AI166" i="1"/>
  <c r="AG167" i="1"/>
  <c r="AI167" i="1"/>
  <c r="AG168" i="1"/>
  <c r="AI168" i="1"/>
  <c r="AG169" i="1"/>
  <c r="AI169" i="1"/>
  <c r="AG170" i="1"/>
  <c r="AI170" i="1"/>
  <c r="AG171" i="1"/>
  <c r="AI171" i="1"/>
  <c r="AG172" i="1"/>
  <c r="AI172" i="1"/>
  <c r="AG173" i="1"/>
  <c r="AI173" i="1"/>
  <c r="AG174" i="1"/>
  <c r="AI174" i="1"/>
  <c r="AG175" i="1"/>
  <c r="AI175" i="1"/>
  <c r="AG176" i="1"/>
  <c r="AI176" i="1"/>
  <c r="AG177" i="1"/>
  <c r="AI177" i="1"/>
  <c r="AG178" i="1"/>
  <c r="AI178" i="1"/>
  <c r="AG179" i="1"/>
  <c r="AI179" i="1"/>
  <c r="AG180" i="1"/>
  <c r="AI180" i="1"/>
  <c r="AG181" i="1"/>
  <c r="AI181" i="1"/>
  <c r="AG182" i="1"/>
  <c r="AI182" i="1"/>
  <c r="AG183" i="1"/>
  <c r="AI183" i="1"/>
  <c r="AG184" i="1"/>
  <c r="AI184" i="1"/>
  <c r="AG185" i="1"/>
  <c r="AI185" i="1"/>
  <c r="AG186" i="1"/>
  <c r="AI186" i="1"/>
  <c r="AG187" i="1"/>
  <c r="AI187" i="1"/>
  <c r="AG188" i="1"/>
  <c r="AI188" i="1"/>
  <c r="AG189" i="1"/>
  <c r="AI189" i="1"/>
  <c r="AG190" i="1"/>
  <c r="AI190" i="1"/>
  <c r="AG191" i="1"/>
  <c r="AI191" i="1"/>
  <c r="AG192" i="1"/>
  <c r="AI192" i="1"/>
  <c r="AG193" i="1"/>
  <c r="AI193" i="1"/>
  <c r="AG194" i="1"/>
  <c r="AI194" i="1"/>
  <c r="AG195" i="1"/>
  <c r="AI195" i="1"/>
  <c r="AG196" i="1"/>
  <c r="AI196" i="1"/>
  <c r="AG197" i="1"/>
  <c r="AI197" i="1"/>
  <c r="AG198" i="1"/>
  <c r="AI198" i="1"/>
  <c r="AG199" i="1"/>
  <c r="AH199" i="1"/>
  <c r="AJ199" i="1" s="1"/>
  <c r="AI199" i="1"/>
  <c r="AG200" i="1"/>
  <c r="AI200" i="1"/>
  <c r="AG201" i="1"/>
  <c r="AI201" i="1"/>
  <c r="AG202" i="1"/>
  <c r="AI202" i="1"/>
  <c r="AG203" i="1"/>
  <c r="AI203" i="1"/>
  <c r="AG204" i="1"/>
  <c r="AI204" i="1"/>
  <c r="AG205" i="1"/>
  <c r="AI205" i="1"/>
  <c r="AG206" i="1"/>
  <c r="AI206" i="1"/>
  <c r="AG207" i="1"/>
  <c r="AI207" i="1"/>
  <c r="AG208" i="1"/>
  <c r="AI208" i="1"/>
  <c r="AG209" i="1"/>
  <c r="AI209" i="1"/>
  <c r="AG210" i="1"/>
  <c r="AI210" i="1"/>
  <c r="AG211" i="1"/>
  <c r="AI211" i="1"/>
  <c r="AG212" i="1"/>
  <c r="AI212" i="1"/>
  <c r="AG213" i="1"/>
  <c r="AI213" i="1"/>
  <c r="AG214" i="1"/>
  <c r="AI214" i="1"/>
  <c r="AG215" i="1"/>
  <c r="AI215" i="1"/>
  <c r="AG216" i="1"/>
  <c r="AH216" i="1"/>
  <c r="AJ216" i="1" s="1"/>
  <c r="AI216" i="1"/>
  <c r="AG217" i="1"/>
  <c r="AI217" i="1"/>
  <c r="AG218" i="1"/>
  <c r="AI218" i="1"/>
  <c r="AG219" i="1"/>
  <c r="AI219" i="1"/>
  <c r="AG220" i="1"/>
  <c r="AI220" i="1"/>
  <c r="AG221" i="1"/>
  <c r="AI221" i="1"/>
  <c r="AG222" i="1"/>
  <c r="AI222" i="1"/>
  <c r="AG223" i="1"/>
  <c r="AI223" i="1"/>
  <c r="AG224" i="1"/>
  <c r="AI224" i="1"/>
  <c r="AG225" i="1"/>
  <c r="AI225" i="1"/>
  <c r="AG226" i="1"/>
  <c r="AI226" i="1"/>
  <c r="AG227" i="1"/>
  <c r="AI227" i="1"/>
  <c r="AG228" i="1"/>
  <c r="AI228" i="1"/>
  <c r="AG229" i="1"/>
  <c r="AI229" i="1"/>
  <c r="AG230" i="1"/>
  <c r="AI230" i="1"/>
  <c r="AG231" i="1"/>
  <c r="AI231" i="1"/>
  <c r="AG232" i="1"/>
  <c r="AI232" i="1"/>
  <c r="AG233" i="1"/>
  <c r="AI233" i="1"/>
  <c r="AG234" i="1"/>
  <c r="AI234" i="1"/>
  <c r="AG235" i="1"/>
  <c r="AI235" i="1"/>
  <c r="AG236" i="1"/>
  <c r="AI236" i="1"/>
  <c r="AG237" i="1"/>
  <c r="AI237" i="1"/>
  <c r="AG238" i="1"/>
  <c r="AI238" i="1"/>
  <c r="AG239" i="1"/>
  <c r="AI239" i="1"/>
  <c r="AG240" i="1"/>
  <c r="AI240" i="1"/>
  <c r="AG241" i="1"/>
  <c r="AI241" i="1"/>
  <c r="AG242" i="1"/>
  <c r="AI242" i="1"/>
  <c r="AG243" i="1"/>
  <c r="AI243" i="1"/>
  <c r="AG244" i="1"/>
  <c r="AI244" i="1"/>
  <c r="AG245" i="1"/>
  <c r="AI245" i="1"/>
  <c r="AG246" i="1"/>
  <c r="AI246" i="1"/>
  <c r="AG247" i="1"/>
  <c r="AI247" i="1"/>
  <c r="AG248" i="1"/>
  <c r="AI248" i="1"/>
  <c r="AG249" i="1"/>
  <c r="AI249" i="1"/>
  <c r="AG250" i="1"/>
  <c r="AI250" i="1"/>
  <c r="AG251" i="1"/>
  <c r="AI251" i="1"/>
  <c r="AG252" i="1"/>
  <c r="AI252" i="1"/>
  <c r="AG253" i="1"/>
  <c r="AI253" i="1"/>
  <c r="AG254" i="1"/>
  <c r="AI254" i="1"/>
  <c r="AG255" i="1"/>
  <c r="AI255" i="1"/>
  <c r="AG256" i="1"/>
  <c r="AI256" i="1"/>
  <c r="AG257" i="1"/>
  <c r="AI257" i="1"/>
  <c r="AG258" i="1"/>
  <c r="AI258" i="1"/>
  <c r="AG259" i="1"/>
  <c r="AI259" i="1"/>
  <c r="AG260" i="1"/>
  <c r="AI260" i="1"/>
  <c r="AG261" i="1"/>
  <c r="AI261" i="1"/>
  <c r="AG262" i="1"/>
  <c r="AI262" i="1"/>
  <c r="AG263" i="1"/>
  <c r="AI263" i="1"/>
  <c r="AG264" i="1"/>
  <c r="AI264" i="1"/>
  <c r="AG265" i="1"/>
  <c r="AI265" i="1"/>
  <c r="AG266" i="1"/>
  <c r="AI266" i="1"/>
  <c r="AG267" i="1"/>
  <c r="AI267" i="1"/>
  <c r="AG268" i="1"/>
  <c r="AI268" i="1"/>
  <c r="AG269" i="1"/>
  <c r="AI269" i="1"/>
  <c r="AG270" i="1"/>
  <c r="AI270" i="1"/>
  <c r="AG271" i="1"/>
  <c r="AI271" i="1"/>
  <c r="AG272" i="1"/>
  <c r="AI272" i="1"/>
  <c r="AG273" i="1"/>
  <c r="AI273" i="1"/>
  <c r="AG274" i="1"/>
  <c r="AI274" i="1"/>
  <c r="AG275" i="1"/>
  <c r="AI275" i="1"/>
  <c r="AG276" i="1"/>
  <c r="AI276" i="1"/>
  <c r="AG277" i="1"/>
  <c r="AI277" i="1"/>
  <c r="AG278" i="1"/>
  <c r="AI278" i="1"/>
  <c r="AG279" i="1"/>
  <c r="AI279" i="1"/>
  <c r="AG280" i="1"/>
  <c r="AI280" i="1"/>
  <c r="AG281" i="1"/>
  <c r="AI281" i="1"/>
  <c r="AG282" i="1"/>
  <c r="AI282" i="1"/>
  <c r="AG283" i="1"/>
  <c r="AI283" i="1"/>
  <c r="AG284" i="1"/>
  <c r="AI284" i="1"/>
  <c r="AG285" i="1"/>
  <c r="AI285" i="1"/>
  <c r="AG286" i="1"/>
  <c r="AI286" i="1"/>
  <c r="AG287" i="1"/>
  <c r="AI287" i="1"/>
  <c r="AG288" i="1"/>
  <c r="AI288" i="1"/>
  <c r="AG289" i="1"/>
  <c r="AI289" i="1"/>
  <c r="AG290" i="1"/>
  <c r="AI290" i="1"/>
  <c r="AG291" i="1"/>
  <c r="AI291" i="1"/>
  <c r="AG292" i="1"/>
  <c r="AI292" i="1"/>
  <c r="AG293" i="1"/>
  <c r="AI293" i="1"/>
  <c r="AG294" i="1"/>
  <c r="AI294" i="1"/>
  <c r="AG295" i="1"/>
  <c r="AI295" i="1"/>
  <c r="AG296" i="1"/>
  <c r="AI296" i="1"/>
  <c r="AG297" i="1"/>
  <c r="AI297" i="1"/>
  <c r="AG298" i="1"/>
  <c r="AI298" i="1"/>
  <c r="AG299" i="1"/>
  <c r="AI299" i="1"/>
  <c r="AG300" i="1"/>
  <c r="AI300" i="1"/>
  <c r="AG301" i="1"/>
  <c r="AI301" i="1"/>
  <c r="AG302" i="1"/>
  <c r="AI302" i="1"/>
  <c r="AG303" i="1"/>
  <c r="AI303" i="1"/>
  <c r="AG304" i="1"/>
  <c r="AI304" i="1"/>
  <c r="AG305" i="1"/>
  <c r="AI305" i="1"/>
  <c r="AG306" i="1"/>
  <c r="AI306" i="1"/>
  <c r="AG307" i="1"/>
  <c r="AI307" i="1"/>
  <c r="AG308" i="1"/>
  <c r="AI308" i="1"/>
  <c r="AG309" i="1"/>
  <c r="AI309" i="1"/>
  <c r="AG310" i="1"/>
  <c r="AI310" i="1"/>
  <c r="AG311" i="1"/>
  <c r="AI311" i="1"/>
  <c r="AG312" i="1"/>
  <c r="AI312" i="1"/>
  <c r="AG313" i="1"/>
  <c r="AI313" i="1"/>
  <c r="AG314" i="1"/>
  <c r="AI314" i="1"/>
  <c r="AG315" i="1"/>
  <c r="AI315" i="1"/>
  <c r="AG316" i="1"/>
  <c r="AI316" i="1"/>
  <c r="AG317" i="1"/>
  <c r="AI317" i="1"/>
  <c r="AG318" i="1"/>
  <c r="AI318" i="1"/>
  <c r="AG319" i="1"/>
  <c r="AI319" i="1"/>
  <c r="AG320" i="1"/>
  <c r="AI320" i="1"/>
  <c r="AG321" i="1"/>
  <c r="AI321" i="1"/>
  <c r="AG322" i="1"/>
  <c r="AI322" i="1"/>
  <c r="AG323" i="1"/>
  <c r="AI323" i="1"/>
  <c r="AG324" i="1"/>
  <c r="AI324" i="1"/>
  <c r="AG325" i="1"/>
  <c r="AI325" i="1"/>
  <c r="AG326" i="1"/>
  <c r="AI326" i="1"/>
  <c r="AG327" i="1"/>
  <c r="AI327" i="1"/>
  <c r="AG328" i="1"/>
  <c r="AI328" i="1"/>
  <c r="AG329" i="1"/>
  <c r="AI329" i="1"/>
  <c r="AG330" i="1"/>
  <c r="AI330" i="1"/>
  <c r="AG331" i="1"/>
  <c r="AI331" i="1"/>
  <c r="AG332" i="1"/>
  <c r="AI332" i="1"/>
  <c r="AG333" i="1"/>
  <c r="AI333" i="1"/>
  <c r="AG334" i="1"/>
  <c r="AI334" i="1"/>
  <c r="AG335" i="1"/>
  <c r="AI335" i="1"/>
  <c r="AG336" i="1"/>
  <c r="AI336" i="1"/>
  <c r="AG337" i="1"/>
  <c r="AI337" i="1"/>
  <c r="AG338" i="1"/>
  <c r="AI338" i="1"/>
  <c r="AG339" i="1"/>
  <c r="AI339" i="1"/>
  <c r="AG340" i="1"/>
  <c r="AI340" i="1"/>
  <c r="AG341" i="1"/>
  <c r="AI341" i="1"/>
  <c r="AG342" i="1"/>
  <c r="AI342" i="1"/>
  <c r="AG343" i="1"/>
  <c r="AI343" i="1"/>
  <c r="AG344" i="1"/>
  <c r="AI344" i="1"/>
  <c r="AG345" i="1"/>
  <c r="AI345" i="1"/>
  <c r="AG346" i="1"/>
  <c r="AI346" i="1"/>
  <c r="AG347" i="1"/>
  <c r="AI347" i="1"/>
  <c r="AG348" i="1"/>
  <c r="AI348" i="1"/>
  <c r="AG349" i="1"/>
  <c r="AI349" i="1"/>
  <c r="AG350" i="1"/>
  <c r="AI350" i="1"/>
  <c r="AG351" i="1"/>
  <c r="AI351" i="1"/>
  <c r="AG352" i="1"/>
  <c r="AI352" i="1"/>
  <c r="AG353" i="1"/>
  <c r="AI353" i="1"/>
  <c r="AG354" i="1"/>
  <c r="AI354" i="1"/>
  <c r="AG355" i="1"/>
  <c r="AI355" i="1"/>
  <c r="AG356" i="1"/>
  <c r="AI356" i="1"/>
  <c r="AG357" i="1"/>
  <c r="AI357" i="1"/>
  <c r="AG358" i="1"/>
  <c r="AI358" i="1"/>
  <c r="AG359" i="1"/>
  <c r="AI359" i="1"/>
  <c r="AG360" i="1"/>
  <c r="AI360" i="1"/>
  <c r="AG361" i="1"/>
  <c r="AI361" i="1"/>
  <c r="AG362" i="1"/>
  <c r="AI362" i="1"/>
  <c r="AG363" i="1"/>
  <c r="AI363" i="1"/>
  <c r="AG364" i="1"/>
  <c r="AI364" i="1"/>
  <c r="AG365" i="1"/>
  <c r="AI365" i="1"/>
  <c r="AG366" i="1"/>
  <c r="AI366" i="1"/>
  <c r="AG367" i="1"/>
  <c r="AI367" i="1"/>
  <c r="AG368" i="1"/>
  <c r="AI368" i="1"/>
  <c r="AG369" i="1"/>
  <c r="AI369" i="1"/>
  <c r="AG370" i="1"/>
  <c r="AI370" i="1"/>
  <c r="AG371" i="1"/>
  <c r="AI371" i="1"/>
  <c r="AG372" i="1"/>
  <c r="AI372" i="1"/>
  <c r="AG373" i="1"/>
  <c r="AI373" i="1"/>
  <c r="AG374" i="1"/>
  <c r="AI374" i="1"/>
  <c r="AG375" i="1"/>
  <c r="AI375" i="1"/>
  <c r="AG376" i="1"/>
  <c r="AI376" i="1"/>
  <c r="AG377" i="1"/>
  <c r="AI377" i="1"/>
  <c r="AG378" i="1"/>
  <c r="AI378" i="1"/>
  <c r="AG379" i="1"/>
  <c r="AI379" i="1"/>
  <c r="AG380" i="1"/>
  <c r="AI380" i="1"/>
  <c r="AG381" i="1"/>
  <c r="AI381" i="1"/>
  <c r="AG382" i="1"/>
  <c r="AI382" i="1"/>
  <c r="AG383" i="1"/>
  <c r="AI383" i="1"/>
  <c r="AG384" i="1"/>
  <c r="AI384" i="1"/>
  <c r="AG385" i="1"/>
  <c r="AI385" i="1"/>
  <c r="AG386" i="1"/>
  <c r="AI386" i="1"/>
  <c r="AG387" i="1"/>
  <c r="AI387" i="1"/>
  <c r="AG388" i="1"/>
  <c r="AI388" i="1"/>
  <c r="AG389" i="1"/>
  <c r="AI389" i="1"/>
  <c r="AG390" i="1"/>
  <c r="AI390" i="1"/>
  <c r="AG391" i="1"/>
  <c r="AI391" i="1"/>
  <c r="AG392" i="1"/>
  <c r="AI392" i="1"/>
  <c r="AG393" i="1"/>
  <c r="AI393" i="1"/>
  <c r="AG394" i="1"/>
  <c r="AI394" i="1"/>
  <c r="AG395" i="1"/>
  <c r="AI395" i="1"/>
  <c r="AG396" i="1"/>
  <c r="AI396" i="1"/>
  <c r="AG397" i="1"/>
  <c r="AI397" i="1"/>
  <c r="AG398" i="1"/>
  <c r="AI398" i="1"/>
  <c r="AG399" i="1"/>
  <c r="AI399" i="1"/>
  <c r="AG400" i="1"/>
  <c r="AI400" i="1"/>
  <c r="AG401" i="1"/>
  <c r="AI401" i="1"/>
  <c r="AG402" i="1"/>
  <c r="AI402" i="1"/>
  <c r="AG403" i="1"/>
  <c r="AI403" i="1"/>
  <c r="AG404" i="1"/>
  <c r="AI404" i="1"/>
  <c r="AG405" i="1"/>
  <c r="AI405" i="1"/>
  <c r="AG406" i="1"/>
  <c r="AI406" i="1"/>
  <c r="AG407" i="1"/>
  <c r="AI407" i="1"/>
  <c r="AG408" i="1"/>
  <c r="AI408" i="1"/>
  <c r="AG409" i="1"/>
  <c r="AI409" i="1"/>
  <c r="AG410" i="1"/>
  <c r="AI410" i="1"/>
  <c r="AG411" i="1"/>
  <c r="AI411" i="1"/>
  <c r="AG412" i="1"/>
  <c r="AI412" i="1"/>
  <c r="AG413" i="1"/>
  <c r="AI413" i="1"/>
  <c r="AG414" i="1"/>
  <c r="AI414" i="1"/>
  <c r="AG415" i="1"/>
  <c r="AI415" i="1"/>
  <c r="AG416" i="1"/>
  <c r="AI416" i="1"/>
  <c r="AG417" i="1"/>
  <c r="AI417" i="1"/>
  <c r="AG418" i="1"/>
  <c r="AI418" i="1"/>
  <c r="AG419" i="1"/>
  <c r="AI419" i="1"/>
  <c r="AG420" i="1"/>
  <c r="AI420" i="1"/>
  <c r="AG421" i="1"/>
  <c r="AI421" i="1"/>
  <c r="AG422" i="1"/>
  <c r="AI422" i="1"/>
  <c r="AG423" i="1"/>
  <c r="AI423" i="1"/>
  <c r="AG424" i="1"/>
  <c r="AI424" i="1"/>
  <c r="AG425" i="1"/>
  <c r="AI425" i="1"/>
  <c r="AG426" i="1"/>
  <c r="AI426" i="1"/>
  <c r="AG427" i="1"/>
  <c r="AI427" i="1"/>
  <c r="AG428" i="1"/>
  <c r="AI428" i="1"/>
  <c r="AG429" i="1"/>
  <c r="AI429" i="1"/>
  <c r="AG430" i="1"/>
  <c r="AI430" i="1"/>
  <c r="AG431" i="1"/>
  <c r="AI431" i="1"/>
  <c r="AG432" i="1"/>
  <c r="AI432" i="1"/>
  <c r="AG433" i="1"/>
  <c r="AI433" i="1"/>
  <c r="AG434" i="1"/>
  <c r="AI434" i="1"/>
  <c r="AG435" i="1"/>
  <c r="AI435" i="1"/>
  <c r="AG436" i="1"/>
  <c r="AI436" i="1"/>
  <c r="AG437" i="1"/>
  <c r="AI437" i="1"/>
  <c r="AG438" i="1"/>
  <c r="AI438" i="1"/>
  <c r="AG439" i="1"/>
  <c r="AI439" i="1"/>
  <c r="AG440" i="1"/>
  <c r="AI440" i="1"/>
  <c r="AG441" i="1"/>
  <c r="AI441" i="1"/>
  <c r="AG442" i="1"/>
  <c r="AI442" i="1"/>
  <c r="AG443" i="1"/>
  <c r="AI443" i="1"/>
  <c r="AG444" i="1"/>
  <c r="AI444" i="1"/>
  <c r="AG445" i="1"/>
  <c r="AI445" i="1"/>
  <c r="AG446" i="1"/>
  <c r="AI446" i="1"/>
  <c r="AG447" i="1"/>
  <c r="AI447" i="1"/>
  <c r="AG448" i="1"/>
  <c r="AI448" i="1"/>
  <c r="AG449" i="1"/>
  <c r="AI449" i="1"/>
  <c r="AG450" i="1"/>
  <c r="AI450" i="1"/>
  <c r="AG451" i="1"/>
  <c r="AI451" i="1"/>
  <c r="AG452" i="1"/>
  <c r="AI452" i="1"/>
  <c r="AG453" i="1"/>
  <c r="AI453" i="1"/>
  <c r="AG454" i="1"/>
  <c r="AI454" i="1"/>
  <c r="AG455" i="1"/>
  <c r="AI455" i="1"/>
  <c r="AG456" i="1"/>
  <c r="AI456" i="1"/>
  <c r="AG457" i="1"/>
  <c r="AI457" i="1"/>
  <c r="AG458" i="1"/>
  <c r="AI458" i="1"/>
  <c r="AG459" i="1"/>
  <c r="AI459" i="1"/>
  <c r="AG460" i="1"/>
  <c r="AI460" i="1"/>
  <c r="AG461" i="1"/>
  <c r="AI461" i="1"/>
  <c r="AG462" i="1"/>
  <c r="AI462" i="1"/>
  <c r="AG463" i="1"/>
  <c r="AI463" i="1"/>
  <c r="AG464" i="1"/>
  <c r="AI464" i="1"/>
  <c r="AG465" i="1"/>
  <c r="AI465" i="1"/>
  <c r="AG466" i="1"/>
  <c r="AI466" i="1"/>
  <c r="AG467" i="1"/>
  <c r="AI467" i="1"/>
  <c r="AG468" i="1"/>
  <c r="AI468" i="1"/>
  <c r="AG469" i="1"/>
  <c r="AI469" i="1"/>
  <c r="AG470" i="1"/>
  <c r="AI470" i="1"/>
  <c r="AG471" i="1"/>
  <c r="AI471" i="1"/>
  <c r="AG472" i="1"/>
  <c r="AI472" i="1"/>
  <c r="AG473" i="1"/>
  <c r="AI473" i="1"/>
  <c r="AG474" i="1"/>
  <c r="AI474" i="1"/>
  <c r="AG475" i="1"/>
  <c r="AI475" i="1"/>
  <c r="AG476" i="1"/>
  <c r="AI476" i="1"/>
  <c r="AG477" i="1"/>
  <c r="AI477" i="1"/>
  <c r="AG478" i="1"/>
  <c r="AI478" i="1"/>
  <c r="AG479" i="1"/>
  <c r="AI479" i="1"/>
  <c r="AG480" i="1"/>
  <c r="AI480" i="1"/>
  <c r="AG481" i="1"/>
  <c r="AI481" i="1"/>
  <c r="AG482" i="1"/>
  <c r="AI482" i="1"/>
  <c r="AG483" i="1"/>
  <c r="AI483" i="1"/>
  <c r="AG484" i="1"/>
  <c r="AI484" i="1"/>
  <c r="AG485" i="1"/>
  <c r="AI485" i="1"/>
  <c r="AG486" i="1"/>
  <c r="AI486" i="1"/>
  <c r="AG487" i="1"/>
  <c r="AI487" i="1"/>
  <c r="AG488" i="1"/>
  <c r="AI488" i="1"/>
  <c r="AG489" i="1"/>
  <c r="AI489" i="1"/>
  <c r="AG490" i="1"/>
  <c r="AI490" i="1"/>
  <c r="AG491" i="1"/>
  <c r="AI491" i="1"/>
  <c r="AG492" i="1"/>
  <c r="AI492" i="1"/>
  <c r="AG493" i="1"/>
  <c r="AI493" i="1"/>
  <c r="AG494" i="1"/>
  <c r="AI494" i="1"/>
  <c r="AG495" i="1"/>
  <c r="AI495" i="1"/>
  <c r="AG496" i="1"/>
  <c r="AI496" i="1"/>
  <c r="AG497" i="1"/>
  <c r="AI497" i="1"/>
  <c r="AG498" i="1"/>
  <c r="AI498" i="1"/>
  <c r="AG499" i="1"/>
  <c r="AI499" i="1"/>
  <c r="AG500" i="1"/>
  <c r="AI500" i="1"/>
  <c r="AG501" i="1"/>
  <c r="AI501" i="1"/>
  <c r="AG502" i="1"/>
  <c r="AI502" i="1"/>
  <c r="AG503" i="1"/>
  <c r="AI503" i="1"/>
  <c r="AG504" i="1"/>
  <c r="AI504" i="1"/>
  <c r="AG505" i="1"/>
  <c r="AI505" i="1"/>
  <c r="AG506" i="1"/>
  <c r="AI506" i="1"/>
  <c r="AG507" i="1"/>
  <c r="AI507" i="1"/>
  <c r="AG508" i="1"/>
  <c r="AI508" i="1"/>
  <c r="AG509" i="1"/>
  <c r="AI509" i="1"/>
  <c r="AG510" i="1"/>
  <c r="AI510" i="1"/>
  <c r="AG511" i="1"/>
  <c r="AI511" i="1"/>
  <c r="AG512" i="1"/>
  <c r="AI512" i="1"/>
  <c r="AG513" i="1"/>
  <c r="AI513" i="1"/>
  <c r="AG514" i="1"/>
  <c r="AI514" i="1"/>
  <c r="AG515" i="1"/>
  <c r="AI515" i="1"/>
  <c r="AG516" i="1"/>
  <c r="AI516" i="1"/>
  <c r="AG517" i="1"/>
  <c r="AI517" i="1"/>
  <c r="AG518" i="1"/>
  <c r="AI518" i="1"/>
  <c r="AG519" i="1"/>
  <c r="AI519" i="1"/>
  <c r="AG520" i="1"/>
  <c r="AI520" i="1"/>
  <c r="AG521" i="1"/>
  <c r="AI521" i="1"/>
  <c r="AG522" i="1"/>
  <c r="AI522" i="1"/>
  <c r="AG523" i="1"/>
  <c r="AI523" i="1"/>
  <c r="AG524" i="1"/>
  <c r="AI524" i="1"/>
  <c r="AG525" i="1"/>
  <c r="AI525" i="1"/>
  <c r="AG526" i="1"/>
  <c r="AI526" i="1"/>
  <c r="AG527" i="1"/>
  <c r="AI527" i="1"/>
  <c r="AG528" i="1"/>
  <c r="AI528" i="1"/>
  <c r="AG529" i="1"/>
  <c r="AI529" i="1"/>
  <c r="AG530" i="1"/>
  <c r="AI530" i="1"/>
  <c r="AG531" i="1"/>
  <c r="AI531" i="1"/>
  <c r="AG532" i="1"/>
  <c r="AI532" i="1"/>
  <c r="AG533" i="1"/>
  <c r="AI533" i="1"/>
  <c r="AG534" i="1"/>
  <c r="AI534" i="1"/>
  <c r="AG535" i="1"/>
  <c r="AI535" i="1"/>
  <c r="AG536" i="1"/>
  <c r="AI536" i="1"/>
  <c r="AG537" i="1"/>
  <c r="AI537" i="1"/>
  <c r="AG538" i="1"/>
  <c r="AI538" i="1"/>
  <c r="AG539" i="1"/>
  <c r="AI539" i="1"/>
  <c r="AG540" i="1"/>
  <c r="AI540" i="1"/>
  <c r="AG541" i="1"/>
  <c r="AI541" i="1"/>
  <c r="AG542" i="1"/>
  <c r="AI542" i="1"/>
  <c r="AG543" i="1"/>
  <c r="AI543" i="1"/>
  <c r="AG544" i="1"/>
  <c r="AI544" i="1"/>
  <c r="AG545" i="1"/>
  <c r="AI545" i="1"/>
  <c r="AG546" i="1"/>
  <c r="AI546" i="1"/>
  <c r="AG547" i="1"/>
  <c r="AI547" i="1"/>
  <c r="AG548" i="1"/>
  <c r="AI548" i="1"/>
  <c r="AG549" i="1"/>
  <c r="AI549" i="1"/>
  <c r="AG550" i="1"/>
  <c r="AI550" i="1"/>
  <c r="AG551" i="1"/>
  <c r="AI551" i="1"/>
  <c r="AG552" i="1"/>
  <c r="AI552" i="1"/>
  <c r="AG553" i="1"/>
  <c r="AI553" i="1"/>
  <c r="AG554" i="1"/>
  <c r="AI554" i="1"/>
  <c r="AG555" i="1"/>
  <c r="AI555" i="1"/>
  <c r="AG556" i="1"/>
  <c r="AI556" i="1"/>
  <c r="AG557" i="1"/>
  <c r="AI557" i="1"/>
  <c r="AG558" i="1"/>
  <c r="AI558" i="1"/>
  <c r="AG559" i="1"/>
  <c r="AI559" i="1"/>
  <c r="AG560" i="1"/>
  <c r="AI560" i="1"/>
  <c r="AG561" i="1"/>
  <c r="AI561" i="1"/>
  <c r="AG562" i="1"/>
  <c r="AI562" i="1"/>
  <c r="AG563" i="1"/>
  <c r="AI563" i="1"/>
  <c r="AG564" i="1"/>
  <c r="AI564" i="1"/>
  <c r="AG565" i="1"/>
  <c r="AI565" i="1"/>
  <c r="AG566" i="1"/>
  <c r="AI566" i="1"/>
  <c r="AG567" i="1"/>
  <c r="AI567" i="1"/>
  <c r="AG568" i="1"/>
  <c r="AI568" i="1"/>
  <c r="AG569" i="1"/>
  <c r="AI569" i="1"/>
  <c r="AG570" i="1"/>
  <c r="AI570" i="1"/>
  <c r="AG571" i="1"/>
  <c r="AI571" i="1"/>
  <c r="AG572" i="1"/>
  <c r="AI572" i="1"/>
  <c r="AG573" i="1"/>
  <c r="AI573" i="1"/>
  <c r="AG574" i="1"/>
  <c r="AI574" i="1"/>
  <c r="AG575" i="1"/>
  <c r="AI575" i="1"/>
  <c r="AG576" i="1"/>
  <c r="AI576" i="1"/>
  <c r="AG577" i="1"/>
  <c r="AI577" i="1"/>
  <c r="AG578" i="1"/>
  <c r="AI578" i="1"/>
  <c r="AG579" i="1"/>
  <c r="AI579" i="1"/>
  <c r="AG580" i="1"/>
  <c r="AI580" i="1"/>
  <c r="AG581" i="1"/>
  <c r="AI581" i="1"/>
  <c r="AG582" i="1"/>
  <c r="AI582" i="1"/>
  <c r="AG583" i="1"/>
  <c r="AI583" i="1"/>
  <c r="AG584" i="1"/>
  <c r="AI584" i="1"/>
  <c r="AG585" i="1"/>
  <c r="AI585" i="1"/>
  <c r="AG586" i="1"/>
  <c r="AI586" i="1"/>
  <c r="AG587" i="1"/>
  <c r="AI587" i="1"/>
  <c r="AG588" i="1"/>
  <c r="AI588" i="1"/>
  <c r="AG589" i="1"/>
  <c r="AI589" i="1"/>
  <c r="AG590" i="1"/>
  <c r="AI590" i="1"/>
  <c r="AG591" i="1"/>
  <c r="AI591" i="1"/>
  <c r="AG592" i="1"/>
  <c r="AI592" i="1"/>
  <c r="AG593" i="1"/>
  <c r="AI593" i="1"/>
  <c r="AG594" i="1"/>
  <c r="AI594" i="1"/>
  <c r="AG595" i="1"/>
  <c r="AI595" i="1"/>
  <c r="AG596" i="1"/>
  <c r="AI596" i="1"/>
  <c r="AG597" i="1"/>
  <c r="AI597" i="1"/>
  <c r="AG598" i="1"/>
  <c r="AI598" i="1"/>
  <c r="AG599" i="1"/>
  <c r="AI599" i="1"/>
  <c r="AG600" i="1"/>
  <c r="AI600" i="1"/>
  <c r="AG601" i="1"/>
  <c r="AI601" i="1"/>
  <c r="AG602" i="1"/>
  <c r="AI602" i="1"/>
  <c r="AG603" i="1"/>
  <c r="AI603" i="1"/>
  <c r="AG604" i="1"/>
  <c r="AI604" i="1"/>
  <c r="AG605" i="1"/>
  <c r="AI605" i="1"/>
  <c r="AG606" i="1"/>
  <c r="AI606" i="1"/>
  <c r="AG607" i="1"/>
  <c r="AI607" i="1"/>
  <c r="AG608" i="1"/>
  <c r="AI608" i="1"/>
  <c r="AG609" i="1"/>
  <c r="AI609" i="1"/>
  <c r="AG610" i="1"/>
  <c r="AI610" i="1"/>
  <c r="AG611" i="1"/>
  <c r="AI611" i="1"/>
  <c r="AG612" i="1"/>
  <c r="AI612" i="1"/>
  <c r="AG613" i="1"/>
  <c r="AI613" i="1"/>
  <c r="AG614" i="1"/>
  <c r="AI614" i="1"/>
  <c r="AG615" i="1"/>
  <c r="AI615" i="1"/>
  <c r="AG616" i="1"/>
  <c r="AI616" i="1"/>
  <c r="AG617" i="1"/>
  <c r="AI617" i="1"/>
  <c r="AG618" i="1"/>
  <c r="AI618" i="1"/>
  <c r="AG619" i="1"/>
  <c r="AI619" i="1"/>
  <c r="AG620" i="1"/>
  <c r="AI620" i="1"/>
  <c r="AG621" i="1"/>
  <c r="AI621" i="1"/>
  <c r="AG622" i="1"/>
  <c r="AI622" i="1"/>
  <c r="AG623" i="1"/>
  <c r="AI623" i="1"/>
  <c r="AG624" i="1"/>
  <c r="AI624" i="1"/>
  <c r="AG625" i="1"/>
  <c r="AI625" i="1"/>
  <c r="AG626" i="1"/>
  <c r="AI626" i="1"/>
  <c r="AG627" i="1"/>
  <c r="AI627" i="1"/>
  <c r="AG628" i="1"/>
  <c r="AI628" i="1"/>
  <c r="AG629" i="1"/>
  <c r="AI629" i="1"/>
  <c r="AG630" i="1"/>
  <c r="AI630" i="1"/>
  <c r="AG631" i="1"/>
  <c r="AI631" i="1"/>
  <c r="AG632" i="1"/>
  <c r="AI632" i="1"/>
  <c r="AG633" i="1"/>
  <c r="AI633" i="1"/>
  <c r="AG634" i="1"/>
  <c r="AI634" i="1"/>
  <c r="AG635" i="1"/>
  <c r="AI635" i="1"/>
  <c r="AG636" i="1"/>
  <c r="AI636" i="1"/>
  <c r="AG637" i="1"/>
  <c r="AI637" i="1"/>
  <c r="AG638" i="1"/>
  <c r="AI638" i="1"/>
  <c r="AG639" i="1"/>
  <c r="AI639" i="1"/>
  <c r="AG640" i="1"/>
  <c r="AI640" i="1"/>
  <c r="AG641" i="1"/>
  <c r="AI641" i="1"/>
  <c r="AG642" i="1"/>
  <c r="AI642" i="1"/>
  <c r="AG643" i="1"/>
  <c r="AI643" i="1"/>
  <c r="AG644" i="1"/>
  <c r="AI644" i="1"/>
  <c r="AG645" i="1"/>
  <c r="AI645" i="1"/>
  <c r="AG646" i="1"/>
  <c r="AI646" i="1"/>
  <c r="AG647" i="1"/>
  <c r="AI647" i="1"/>
  <c r="AG648" i="1"/>
  <c r="AI648" i="1"/>
  <c r="AG649" i="1"/>
  <c r="AI649" i="1"/>
  <c r="AG650" i="1"/>
  <c r="AI650" i="1"/>
  <c r="AG651" i="1"/>
  <c r="AI651" i="1"/>
  <c r="AG652" i="1"/>
  <c r="AI652" i="1"/>
  <c r="AG653" i="1"/>
  <c r="AI653" i="1"/>
  <c r="AG654" i="1"/>
  <c r="AI654" i="1"/>
  <c r="AG655" i="1"/>
  <c r="AI655" i="1"/>
  <c r="AG656" i="1"/>
  <c r="AI656" i="1"/>
  <c r="AG657" i="1"/>
  <c r="AI657" i="1"/>
  <c r="AG658" i="1"/>
  <c r="AI658" i="1"/>
  <c r="AG659" i="1"/>
  <c r="AI659" i="1"/>
  <c r="AG660" i="1"/>
  <c r="AI660" i="1"/>
  <c r="AG661" i="1"/>
  <c r="AI661" i="1"/>
  <c r="AG662" i="1"/>
  <c r="AI662" i="1"/>
  <c r="AG663" i="1"/>
  <c r="AI663" i="1"/>
  <c r="AG664" i="1"/>
  <c r="AI664" i="1"/>
  <c r="AG665" i="1"/>
  <c r="AI665" i="1"/>
  <c r="AG666" i="1"/>
  <c r="AI666" i="1"/>
  <c r="AG667" i="1"/>
  <c r="AI667" i="1"/>
  <c r="AG668" i="1"/>
  <c r="AI668" i="1"/>
  <c r="AG669" i="1"/>
  <c r="AI669" i="1"/>
  <c r="AG670" i="1"/>
  <c r="AI670" i="1"/>
  <c r="AG671" i="1"/>
  <c r="AI671" i="1"/>
  <c r="AG672" i="1"/>
  <c r="AI672" i="1"/>
  <c r="AG673" i="1"/>
  <c r="AI673" i="1"/>
  <c r="AG674" i="1"/>
  <c r="AI674" i="1"/>
  <c r="AG675" i="1"/>
  <c r="AI675" i="1"/>
  <c r="AG676" i="1"/>
  <c r="AI676" i="1"/>
  <c r="AG677" i="1"/>
  <c r="AI677" i="1"/>
  <c r="AG678" i="1"/>
  <c r="AI678" i="1"/>
  <c r="AG679" i="1"/>
  <c r="AI679" i="1"/>
  <c r="AG680" i="1"/>
  <c r="AI680" i="1"/>
  <c r="AG681" i="1"/>
  <c r="AI681" i="1"/>
  <c r="AG682" i="1"/>
  <c r="AI682" i="1"/>
  <c r="AG683" i="1"/>
  <c r="AI683" i="1"/>
  <c r="AG684" i="1"/>
  <c r="AI684" i="1"/>
  <c r="AG685" i="1"/>
  <c r="AI685" i="1"/>
  <c r="AG686" i="1"/>
  <c r="AI686" i="1"/>
  <c r="AG687" i="1"/>
  <c r="AI687" i="1"/>
  <c r="AG688" i="1"/>
  <c r="AI688" i="1"/>
  <c r="AG689" i="1"/>
  <c r="AI689" i="1"/>
  <c r="AG690" i="1"/>
  <c r="AI690" i="1"/>
  <c r="AG691" i="1"/>
  <c r="AI691" i="1"/>
  <c r="AG692" i="1"/>
  <c r="AI692" i="1"/>
  <c r="AG693" i="1"/>
  <c r="AI693" i="1"/>
  <c r="AG694" i="1"/>
  <c r="AI694" i="1"/>
  <c r="AG695" i="1"/>
  <c r="AI695" i="1"/>
  <c r="AG696" i="1"/>
  <c r="AI696" i="1"/>
  <c r="AG697" i="1"/>
  <c r="AI697" i="1"/>
  <c r="AG698" i="1"/>
  <c r="AI698" i="1"/>
  <c r="AG699" i="1"/>
  <c r="AI699" i="1"/>
  <c r="AG700" i="1"/>
  <c r="AI700" i="1"/>
  <c r="AG701" i="1"/>
  <c r="AI701" i="1"/>
  <c r="AG702" i="1"/>
  <c r="AI702" i="1"/>
  <c r="AG703" i="1"/>
  <c r="AI703" i="1"/>
  <c r="AG704" i="1"/>
  <c r="AI704" i="1"/>
  <c r="AG705" i="1"/>
  <c r="AI705" i="1"/>
  <c r="AG706" i="1"/>
  <c r="AI706" i="1"/>
  <c r="AG707" i="1"/>
  <c r="AI707" i="1"/>
  <c r="AG708" i="1"/>
  <c r="AI708" i="1"/>
  <c r="AG709" i="1"/>
  <c r="AI709" i="1"/>
  <c r="AG710" i="1"/>
  <c r="AI710" i="1"/>
  <c r="AG711" i="1"/>
  <c r="AI711" i="1"/>
  <c r="AG712" i="1"/>
  <c r="AI712" i="1"/>
  <c r="AG713" i="1"/>
  <c r="AI713" i="1"/>
  <c r="AG714" i="1"/>
  <c r="AI714" i="1"/>
  <c r="AG715" i="1"/>
  <c r="AI715" i="1"/>
  <c r="AG716" i="1"/>
  <c r="AI716" i="1"/>
  <c r="AG717" i="1"/>
  <c r="AI717" i="1"/>
  <c r="AG718" i="1"/>
  <c r="AI718" i="1"/>
  <c r="AG719" i="1"/>
  <c r="AI719" i="1"/>
  <c r="AG720" i="1"/>
  <c r="AI720" i="1"/>
  <c r="AG721" i="1"/>
  <c r="AI721" i="1"/>
  <c r="AG722" i="1"/>
  <c r="AI722" i="1"/>
  <c r="AG723" i="1"/>
  <c r="AI723" i="1"/>
  <c r="AG724" i="1"/>
  <c r="AI724" i="1"/>
  <c r="AG725" i="1"/>
  <c r="AI725" i="1"/>
  <c r="AG726" i="1"/>
  <c r="AI726" i="1"/>
  <c r="AG727" i="1"/>
  <c r="AI727" i="1"/>
  <c r="AG728" i="1"/>
  <c r="AI728" i="1"/>
  <c r="AG729" i="1"/>
  <c r="AI729" i="1"/>
  <c r="AG730" i="1"/>
  <c r="AI730" i="1"/>
  <c r="AG731" i="1"/>
  <c r="AI731" i="1"/>
  <c r="AG732" i="1"/>
  <c r="AI732" i="1"/>
  <c r="AG733" i="1"/>
  <c r="AI733" i="1"/>
  <c r="AG734" i="1"/>
  <c r="AI734" i="1"/>
  <c r="AG735" i="1"/>
  <c r="AI735" i="1"/>
  <c r="AG736" i="1"/>
  <c r="AI736" i="1"/>
  <c r="AG737" i="1"/>
  <c r="AI737" i="1"/>
  <c r="AG738" i="1"/>
  <c r="AI738" i="1"/>
  <c r="AG739" i="1"/>
  <c r="AI739" i="1"/>
  <c r="AG740" i="1"/>
  <c r="AI740" i="1"/>
  <c r="AG741" i="1"/>
  <c r="AI741" i="1"/>
  <c r="AG742" i="1"/>
  <c r="AI742" i="1"/>
  <c r="AG743" i="1"/>
  <c r="AI743" i="1"/>
  <c r="AG744" i="1"/>
  <c r="AI744" i="1"/>
  <c r="AG745" i="1"/>
  <c r="AI745" i="1"/>
  <c r="AG746" i="1"/>
  <c r="AI746" i="1"/>
  <c r="AG747" i="1"/>
  <c r="AI747" i="1"/>
  <c r="AG748" i="1"/>
  <c r="AI748" i="1"/>
  <c r="AG749" i="1"/>
  <c r="AI749" i="1"/>
  <c r="AG750" i="1"/>
  <c r="AI750" i="1"/>
  <c r="AG751" i="1"/>
  <c r="AI751" i="1"/>
  <c r="AG752" i="1"/>
  <c r="AI752" i="1"/>
  <c r="AG753" i="1"/>
  <c r="AI753" i="1"/>
  <c r="AG754" i="1"/>
  <c r="AI754" i="1"/>
  <c r="AG755" i="1"/>
  <c r="AI755" i="1"/>
  <c r="AG756" i="1"/>
  <c r="AI756" i="1"/>
  <c r="AG757" i="1"/>
  <c r="AI757" i="1"/>
  <c r="AG758" i="1"/>
  <c r="AI758" i="1"/>
  <c r="AG759" i="1"/>
  <c r="AI759" i="1"/>
  <c r="AG760" i="1"/>
  <c r="AI760" i="1"/>
  <c r="AG761" i="1"/>
  <c r="AI761" i="1"/>
  <c r="AG762" i="1"/>
  <c r="AI762" i="1"/>
  <c r="AG763" i="1"/>
  <c r="AI763" i="1"/>
  <c r="AG764" i="1"/>
  <c r="AI764" i="1"/>
  <c r="AG765" i="1"/>
  <c r="AI765" i="1"/>
  <c r="AG766" i="1"/>
  <c r="AI766" i="1"/>
  <c r="AG767" i="1"/>
  <c r="AI767" i="1"/>
  <c r="AG768" i="1"/>
  <c r="AI768" i="1"/>
  <c r="AG769" i="1"/>
  <c r="AI769" i="1"/>
  <c r="AG770" i="1"/>
  <c r="AI770" i="1"/>
  <c r="AG771" i="1"/>
  <c r="AI771" i="1"/>
  <c r="AG772" i="1"/>
  <c r="AI772" i="1"/>
  <c r="AG773" i="1"/>
  <c r="AI773" i="1"/>
  <c r="AG774" i="1"/>
  <c r="AI774" i="1"/>
  <c r="AG775" i="1"/>
  <c r="AI775" i="1"/>
  <c r="AG776" i="1"/>
  <c r="AI776" i="1"/>
  <c r="AG777" i="1"/>
  <c r="AI777" i="1"/>
  <c r="AG778" i="1"/>
  <c r="AI778" i="1"/>
  <c r="AG779" i="1"/>
  <c r="AI779" i="1"/>
  <c r="AG780" i="1"/>
  <c r="AI780" i="1"/>
  <c r="AG781" i="1"/>
  <c r="AI781" i="1"/>
  <c r="AG782" i="1"/>
  <c r="AI782" i="1"/>
  <c r="AG783" i="1"/>
  <c r="AI783" i="1"/>
  <c r="AG784" i="1"/>
  <c r="AI784" i="1"/>
  <c r="AG785" i="1"/>
  <c r="AI785" i="1"/>
  <c r="AG786" i="1"/>
  <c r="AI786" i="1"/>
  <c r="AG787" i="1"/>
  <c r="AI787" i="1"/>
  <c r="AG788" i="1"/>
  <c r="AI788" i="1"/>
  <c r="AG789" i="1"/>
  <c r="AI789" i="1"/>
  <c r="AG790" i="1"/>
  <c r="AI790" i="1"/>
  <c r="AG791" i="1"/>
  <c r="AI791" i="1"/>
  <c r="AG792" i="1"/>
  <c r="AI792" i="1"/>
  <c r="AG793" i="1"/>
  <c r="AI793" i="1"/>
  <c r="AG794" i="1"/>
  <c r="AI794" i="1"/>
  <c r="AG795" i="1"/>
  <c r="AI795" i="1"/>
  <c r="AG796" i="1"/>
  <c r="AI796" i="1"/>
  <c r="AG797" i="1"/>
  <c r="AI797" i="1"/>
  <c r="AG798" i="1"/>
  <c r="AI798" i="1"/>
  <c r="AG799" i="1"/>
  <c r="AI799" i="1"/>
  <c r="AG800" i="1"/>
  <c r="AI800" i="1"/>
  <c r="AG801" i="1"/>
  <c r="AI801" i="1"/>
  <c r="AG802" i="1"/>
  <c r="AI802" i="1"/>
  <c r="AG803" i="1"/>
  <c r="AI803" i="1"/>
  <c r="AG804" i="1"/>
  <c r="AI804" i="1"/>
  <c r="AG805" i="1"/>
  <c r="AI805" i="1"/>
  <c r="AG806" i="1"/>
  <c r="AI806" i="1"/>
  <c r="AG807" i="1"/>
  <c r="AI807" i="1"/>
  <c r="AG808" i="1"/>
  <c r="AI808" i="1"/>
  <c r="AG809" i="1"/>
  <c r="AI809" i="1"/>
  <c r="AG810" i="1"/>
  <c r="AI810" i="1"/>
  <c r="AG811" i="1"/>
  <c r="AI811" i="1"/>
  <c r="AG812" i="1"/>
  <c r="AI812" i="1"/>
  <c r="AG813" i="1"/>
  <c r="AI813" i="1"/>
  <c r="AG814" i="1"/>
  <c r="AI814" i="1"/>
  <c r="AG815" i="1"/>
  <c r="AI815" i="1"/>
  <c r="AG816" i="1"/>
  <c r="AI816" i="1"/>
  <c r="AG817" i="1"/>
  <c r="AI817" i="1"/>
  <c r="AG818" i="1"/>
  <c r="AI818" i="1"/>
  <c r="AG819" i="1"/>
  <c r="AI819" i="1"/>
  <c r="AG820" i="1"/>
  <c r="AI820" i="1"/>
  <c r="AG821" i="1"/>
  <c r="AI821" i="1"/>
  <c r="AG822" i="1"/>
  <c r="AI822" i="1"/>
  <c r="AG823" i="1"/>
  <c r="AI823" i="1"/>
  <c r="AG824" i="1"/>
  <c r="AI824" i="1"/>
  <c r="AG825" i="1"/>
  <c r="AI825" i="1"/>
  <c r="AG826" i="1"/>
  <c r="AI826" i="1"/>
  <c r="AG827" i="1"/>
  <c r="AI827" i="1"/>
  <c r="AG828" i="1"/>
  <c r="AI828" i="1"/>
  <c r="AG829" i="1"/>
  <c r="AI829" i="1"/>
  <c r="AG830" i="1"/>
  <c r="AI830" i="1"/>
  <c r="AG831" i="1"/>
  <c r="AI831" i="1"/>
  <c r="AG832" i="1"/>
  <c r="AI832" i="1"/>
  <c r="AG833" i="1"/>
  <c r="AI833" i="1"/>
  <c r="AG834" i="1"/>
  <c r="AI834" i="1"/>
  <c r="AG835" i="1"/>
  <c r="AI835" i="1"/>
  <c r="AG836" i="1"/>
  <c r="AI836" i="1"/>
  <c r="AG837" i="1"/>
  <c r="AI837" i="1"/>
  <c r="AG838" i="1"/>
  <c r="AI838" i="1"/>
  <c r="AG839" i="1"/>
  <c r="AI839" i="1"/>
  <c r="AG840" i="1"/>
  <c r="AI840" i="1"/>
  <c r="AG841" i="1"/>
  <c r="AI841" i="1"/>
  <c r="AG842" i="1"/>
  <c r="AI842" i="1"/>
  <c r="AG843" i="1"/>
  <c r="AI843" i="1"/>
  <c r="AG844" i="1"/>
  <c r="AI844" i="1"/>
  <c r="AG845" i="1"/>
  <c r="AI845" i="1"/>
  <c r="AG846" i="1"/>
  <c r="AI846" i="1"/>
  <c r="AG847" i="1"/>
  <c r="AI847" i="1"/>
  <c r="AG848" i="1"/>
  <c r="AI848" i="1"/>
  <c r="AG849" i="1"/>
  <c r="AH849" i="1"/>
  <c r="AJ849" i="1" s="1"/>
  <c r="AI849" i="1"/>
  <c r="AG850" i="1"/>
  <c r="AI850" i="1"/>
  <c r="AG851" i="1"/>
  <c r="AI851" i="1"/>
  <c r="AG852" i="1"/>
  <c r="AI852" i="1"/>
  <c r="AG853" i="1"/>
  <c r="AI853" i="1"/>
  <c r="AG854" i="1"/>
  <c r="AI854" i="1"/>
  <c r="AG855" i="1"/>
  <c r="AI855" i="1"/>
  <c r="AG856" i="1"/>
  <c r="AI856" i="1"/>
  <c r="AG857" i="1"/>
  <c r="AI857" i="1"/>
  <c r="AG858" i="1"/>
  <c r="AI858" i="1"/>
  <c r="AG859" i="1"/>
  <c r="AI859" i="1"/>
  <c r="AG860" i="1"/>
  <c r="AI860" i="1"/>
  <c r="AG861" i="1"/>
  <c r="AI861" i="1"/>
  <c r="AG862" i="1"/>
  <c r="AI862" i="1"/>
  <c r="AG863" i="1"/>
  <c r="AI863" i="1"/>
  <c r="AG864" i="1"/>
  <c r="AI864" i="1"/>
  <c r="AG865" i="1"/>
  <c r="AI865" i="1"/>
  <c r="AG866" i="1"/>
  <c r="AI866" i="1"/>
  <c r="AG867" i="1"/>
  <c r="AI867" i="1"/>
  <c r="AG868" i="1"/>
  <c r="AI868" i="1"/>
  <c r="AG869" i="1"/>
  <c r="AI869" i="1"/>
  <c r="AG870" i="1"/>
  <c r="AI870" i="1"/>
  <c r="AG871" i="1"/>
  <c r="AI871" i="1"/>
  <c r="AG872" i="1"/>
  <c r="AI872" i="1"/>
  <c r="AG873" i="1"/>
  <c r="AI873" i="1"/>
  <c r="AG874" i="1"/>
  <c r="AI874" i="1"/>
  <c r="AG875" i="1"/>
  <c r="AI875" i="1"/>
  <c r="AG876" i="1"/>
  <c r="AI876" i="1"/>
  <c r="AG877" i="1"/>
  <c r="AI877" i="1"/>
  <c r="AG878" i="1"/>
  <c r="AI878" i="1"/>
  <c r="AG879" i="1"/>
  <c r="AI879" i="1"/>
  <c r="AG880" i="1"/>
  <c r="AI880" i="1"/>
  <c r="AG881" i="1"/>
  <c r="AI881" i="1"/>
  <c r="AG882" i="1"/>
  <c r="AI882" i="1"/>
  <c r="AG883" i="1"/>
  <c r="AI883" i="1"/>
  <c r="AG884" i="1"/>
  <c r="AI884" i="1"/>
  <c r="AG885" i="1"/>
  <c r="AI885" i="1"/>
  <c r="AG886" i="1"/>
  <c r="AI886" i="1"/>
  <c r="AG887" i="1"/>
  <c r="AI887" i="1"/>
  <c r="AG888" i="1"/>
  <c r="AI888" i="1"/>
  <c r="AG889" i="1"/>
  <c r="AI889" i="1"/>
  <c r="AG890" i="1"/>
  <c r="AI890" i="1"/>
  <c r="AG891" i="1"/>
  <c r="AI891" i="1"/>
  <c r="AG892" i="1"/>
  <c r="AI892" i="1"/>
  <c r="AG893" i="1"/>
  <c r="AI893" i="1"/>
  <c r="AG894" i="1"/>
  <c r="AI894" i="1"/>
  <c r="AG895" i="1"/>
  <c r="AI895" i="1"/>
  <c r="AG896" i="1"/>
  <c r="AI896" i="1"/>
  <c r="AG897" i="1"/>
  <c r="AI897" i="1"/>
  <c r="AG898" i="1"/>
  <c r="AI898" i="1"/>
  <c r="AG899" i="1"/>
  <c r="AI899" i="1"/>
  <c r="AG900" i="1"/>
  <c r="AI900" i="1"/>
  <c r="AG901" i="1"/>
  <c r="AI901" i="1"/>
  <c r="AG902" i="1"/>
  <c r="AI902" i="1"/>
  <c r="AG903" i="1"/>
  <c r="AI903" i="1"/>
  <c r="AG904" i="1"/>
  <c r="AI904" i="1"/>
  <c r="AG905" i="1"/>
  <c r="AI905" i="1"/>
  <c r="AG906" i="1"/>
  <c r="AI906" i="1"/>
  <c r="AG907" i="1"/>
  <c r="AI907" i="1"/>
  <c r="AG908" i="1"/>
  <c r="AI908" i="1"/>
  <c r="AG909" i="1"/>
  <c r="AI909" i="1"/>
  <c r="AG910" i="1"/>
  <c r="AI910" i="1"/>
  <c r="AG911" i="1"/>
  <c r="AI911" i="1"/>
  <c r="AG912" i="1"/>
  <c r="AI912" i="1"/>
  <c r="AG913" i="1"/>
  <c r="AI913" i="1"/>
  <c r="AG914" i="1"/>
  <c r="AI914" i="1"/>
  <c r="AG915" i="1"/>
  <c r="AI915" i="1"/>
  <c r="AG916" i="1"/>
  <c r="AI916" i="1"/>
  <c r="AG917" i="1"/>
  <c r="AI917" i="1"/>
  <c r="AG918" i="1"/>
  <c r="AI918" i="1"/>
  <c r="AG919" i="1"/>
  <c r="AI919" i="1"/>
  <c r="AG920" i="1"/>
  <c r="AI920" i="1"/>
  <c r="AG921" i="1"/>
  <c r="AI921" i="1"/>
  <c r="AG922" i="1"/>
  <c r="AI922" i="1"/>
  <c r="AG923" i="1"/>
  <c r="AI923" i="1"/>
  <c r="AG924" i="1"/>
  <c r="AI924" i="1"/>
  <c r="AG925" i="1"/>
  <c r="AI925" i="1"/>
  <c r="AG926" i="1"/>
  <c r="AI926" i="1"/>
  <c r="AG927" i="1"/>
  <c r="AI927" i="1"/>
  <c r="AG928" i="1"/>
  <c r="AI928" i="1"/>
  <c r="AG929" i="1"/>
  <c r="AI929" i="1"/>
  <c r="AG930" i="1"/>
  <c r="AI930" i="1"/>
  <c r="AG931" i="1"/>
  <c r="AI931" i="1"/>
  <c r="AG932" i="1"/>
  <c r="AI932" i="1"/>
  <c r="AG933" i="1"/>
  <c r="AI933" i="1"/>
  <c r="AG934" i="1"/>
  <c r="AI934" i="1"/>
  <c r="AG935" i="1"/>
  <c r="AI935" i="1"/>
  <c r="AG936" i="1"/>
  <c r="AI936" i="1"/>
  <c r="AG937" i="1"/>
  <c r="AI937" i="1"/>
  <c r="AG938" i="1"/>
  <c r="AI938" i="1"/>
  <c r="AG939" i="1"/>
  <c r="AI939" i="1"/>
  <c r="AG940" i="1"/>
  <c r="AI940" i="1"/>
  <c r="AG941" i="1"/>
  <c r="AI941" i="1"/>
  <c r="AG942" i="1"/>
  <c r="AI942" i="1"/>
  <c r="AG943" i="1"/>
  <c r="AI943" i="1"/>
  <c r="AG944" i="1"/>
  <c r="AI944" i="1"/>
  <c r="AG945" i="1"/>
  <c r="AI945" i="1"/>
  <c r="AG946" i="1"/>
  <c r="AI946" i="1"/>
  <c r="AG947" i="1"/>
  <c r="AI947" i="1"/>
  <c r="AG948" i="1"/>
  <c r="AI948" i="1"/>
  <c r="AG949" i="1"/>
  <c r="AI949" i="1"/>
  <c r="AG950" i="1"/>
  <c r="AI950" i="1"/>
  <c r="AG951" i="1"/>
  <c r="AI951" i="1"/>
  <c r="AG952" i="1"/>
  <c r="AI952" i="1"/>
  <c r="AG953" i="1"/>
  <c r="AI953" i="1"/>
  <c r="AG954" i="1"/>
  <c r="AI954" i="1"/>
  <c r="AG955" i="1"/>
  <c r="AI955" i="1"/>
  <c r="AG956" i="1"/>
  <c r="AI956" i="1"/>
  <c r="AG957" i="1"/>
  <c r="AI957" i="1"/>
  <c r="AG958" i="1"/>
  <c r="AI958" i="1"/>
  <c r="AG959" i="1"/>
  <c r="AI959" i="1"/>
  <c r="AG960" i="1"/>
  <c r="AI960" i="1"/>
  <c r="AG961" i="1"/>
  <c r="AI961" i="1"/>
  <c r="AG962" i="1"/>
  <c r="AI962" i="1"/>
  <c r="AG963" i="1"/>
  <c r="AI963" i="1"/>
  <c r="AG964" i="1"/>
  <c r="AI964" i="1"/>
  <c r="AG965" i="1"/>
  <c r="AI965" i="1"/>
  <c r="AG966" i="1"/>
  <c r="AI966" i="1"/>
  <c r="AG967" i="1"/>
  <c r="AI967" i="1"/>
  <c r="AG968" i="1"/>
  <c r="AI968" i="1"/>
  <c r="AG969" i="1"/>
  <c r="AI969" i="1"/>
  <c r="AG970" i="1"/>
  <c r="AI970" i="1"/>
  <c r="AG971" i="1"/>
  <c r="AI971" i="1"/>
  <c r="AG972" i="1"/>
  <c r="AI972" i="1"/>
  <c r="AG973" i="1"/>
  <c r="AI973" i="1"/>
  <c r="AG974" i="1"/>
  <c r="AI974" i="1"/>
  <c r="AG975" i="1"/>
  <c r="AI975" i="1"/>
  <c r="AG976" i="1"/>
  <c r="AI976" i="1"/>
  <c r="AG977" i="1"/>
  <c r="AI977" i="1"/>
  <c r="AG978" i="1"/>
  <c r="AI978" i="1"/>
  <c r="AG979" i="1"/>
  <c r="AI979" i="1"/>
  <c r="AG980" i="1"/>
  <c r="AI980" i="1"/>
  <c r="AG981" i="1"/>
  <c r="AI981" i="1"/>
  <c r="AG982" i="1"/>
  <c r="AI982" i="1"/>
  <c r="AG983" i="1"/>
  <c r="AI983" i="1"/>
  <c r="AG984" i="1"/>
  <c r="AI984" i="1"/>
  <c r="AG985" i="1"/>
  <c r="AI985" i="1"/>
  <c r="AG986" i="1"/>
  <c r="AI986" i="1"/>
  <c r="AG987" i="1"/>
  <c r="AI987" i="1"/>
  <c r="AG988" i="1"/>
  <c r="AI988" i="1"/>
  <c r="AG989" i="1"/>
  <c r="AI989" i="1"/>
  <c r="AG990" i="1"/>
  <c r="AI990" i="1"/>
  <c r="AG991" i="1"/>
  <c r="AI991" i="1"/>
  <c r="AG992" i="1"/>
  <c r="AI992" i="1"/>
  <c r="AG993" i="1"/>
  <c r="AI993" i="1"/>
  <c r="AG994" i="1"/>
  <c r="AI994" i="1"/>
  <c r="AG995" i="1"/>
  <c r="AI995" i="1"/>
  <c r="AG996" i="1"/>
  <c r="AI996" i="1"/>
  <c r="AG997" i="1"/>
  <c r="AI997" i="1"/>
  <c r="AG998" i="1"/>
  <c r="AI998" i="1"/>
  <c r="AG999" i="1"/>
  <c r="AI999" i="1"/>
  <c r="AG1000" i="1"/>
  <c r="AI1000" i="1"/>
  <c r="AG1001" i="1"/>
  <c r="AI1001" i="1"/>
  <c r="AG1002" i="1"/>
  <c r="AI1002" i="1"/>
  <c r="AG1003" i="1"/>
  <c r="AI1003" i="1"/>
  <c r="AG1004" i="1"/>
  <c r="AI1004" i="1"/>
  <c r="AG1005" i="1"/>
  <c r="AI1005" i="1"/>
  <c r="AG1006" i="1"/>
  <c r="AI1006" i="1"/>
  <c r="AG1007" i="1"/>
  <c r="AI1007" i="1"/>
  <c r="AG1008" i="1"/>
  <c r="AI1008" i="1"/>
  <c r="AG1009" i="1"/>
  <c r="AI1009" i="1"/>
  <c r="AG1010" i="1"/>
  <c r="AI1010" i="1"/>
  <c r="AG1011" i="1"/>
  <c r="AI1011" i="1"/>
  <c r="AG1012" i="1"/>
  <c r="AI1012" i="1"/>
  <c r="AG1013" i="1"/>
  <c r="AI1013" i="1"/>
  <c r="AG1014" i="1"/>
  <c r="AI1014" i="1"/>
  <c r="AG1015" i="1"/>
  <c r="AI1015" i="1"/>
  <c r="AG1016" i="1"/>
  <c r="AI1016" i="1"/>
  <c r="AG1017" i="1"/>
  <c r="AI1017" i="1"/>
  <c r="AG1018" i="1"/>
  <c r="AI1018" i="1"/>
  <c r="AG1019" i="1"/>
  <c r="AI1019" i="1"/>
  <c r="AG1020" i="1"/>
  <c r="AI1020" i="1"/>
  <c r="AG1021" i="1"/>
  <c r="AI1021" i="1"/>
  <c r="AG1022" i="1"/>
  <c r="AI1022" i="1"/>
  <c r="AG1023" i="1"/>
  <c r="AI1023" i="1"/>
  <c r="AG1024" i="1"/>
  <c r="AI1024" i="1"/>
  <c r="AG1025" i="1"/>
  <c r="AI1025" i="1"/>
  <c r="AG1026" i="1"/>
  <c r="AI1026" i="1"/>
  <c r="AG1027" i="1"/>
  <c r="AI1027" i="1"/>
  <c r="AG1028" i="1"/>
  <c r="AI1028" i="1"/>
  <c r="AG1029" i="1"/>
  <c r="AI1029" i="1"/>
  <c r="AG1030" i="1"/>
  <c r="AI1030" i="1"/>
  <c r="AG1031" i="1"/>
  <c r="AI1031" i="1"/>
  <c r="AG1032" i="1"/>
  <c r="AI1032" i="1"/>
  <c r="AG1033" i="1"/>
  <c r="AI1033" i="1"/>
  <c r="AG1034" i="1"/>
  <c r="AI1034" i="1"/>
  <c r="AG1035" i="1"/>
  <c r="AI1035" i="1"/>
  <c r="AG1036" i="1"/>
  <c r="AI1036" i="1"/>
  <c r="AG1037" i="1"/>
  <c r="AI1037" i="1"/>
  <c r="AG1038" i="1"/>
  <c r="AI1038" i="1"/>
  <c r="AG1039" i="1"/>
  <c r="AI1039" i="1"/>
  <c r="AG1040" i="1"/>
  <c r="AI1040" i="1"/>
  <c r="AG1041" i="1"/>
  <c r="AI1041" i="1"/>
  <c r="AG1042" i="1"/>
  <c r="AI1042" i="1"/>
  <c r="AG1043" i="1"/>
  <c r="AI1043" i="1"/>
  <c r="AG1044" i="1"/>
  <c r="AI1044" i="1"/>
  <c r="AG1045" i="1"/>
  <c r="AI1045" i="1"/>
  <c r="AG1046" i="1"/>
  <c r="AI1046" i="1"/>
  <c r="AG1047" i="1"/>
  <c r="AI1047" i="1"/>
  <c r="AG1048" i="1"/>
  <c r="AI1048" i="1"/>
  <c r="AG1049" i="1"/>
  <c r="AI1049" i="1"/>
  <c r="AG1050" i="1"/>
  <c r="AI1050" i="1"/>
  <c r="AG1051" i="1"/>
  <c r="AI1051" i="1"/>
  <c r="AG1052" i="1"/>
  <c r="AI1052" i="1"/>
  <c r="AG1053" i="1"/>
  <c r="AI1053" i="1"/>
  <c r="AG1054" i="1"/>
  <c r="AI1054" i="1"/>
  <c r="AG1055" i="1"/>
  <c r="AI1055" i="1"/>
  <c r="AG1056" i="1"/>
  <c r="AI1056" i="1"/>
  <c r="AG1057" i="1"/>
  <c r="AI1057" i="1"/>
  <c r="AG1058" i="1"/>
  <c r="AI1058" i="1"/>
  <c r="AG1059" i="1"/>
  <c r="AI1059" i="1"/>
  <c r="AG1060" i="1"/>
  <c r="AI1060" i="1"/>
  <c r="AG1061" i="1"/>
  <c r="AI1061" i="1"/>
  <c r="AG1062" i="1"/>
  <c r="AI1062" i="1"/>
  <c r="AG1063" i="1"/>
  <c r="AI1063" i="1"/>
  <c r="AG1064" i="1"/>
  <c r="AI1064" i="1"/>
  <c r="AG1065" i="1"/>
  <c r="AI1065" i="1"/>
  <c r="AG1066" i="1"/>
  <c r="AI1066" i="1"/>
  <c r="AG1067" i="1"/>
  <c r="AI1067" i="1"/>
  <c r="AG1068" i="1"/>
  <c r="AI1068" i="1"/>
  <c r="AG1069" i="1"/>
  <c r="AI1069" i="1"/>
  <c r="AG1070" i="1"/>
  <c r="AI1070" i="1"/>
  <c r="AG1071" i="1"/>
  <c r="AI1071" i="1"/>
  <c r="AG1072" i="1"/>
  <c r="AI1072" i="1"/>
  <c r="AG1073" i="1"/>
  <c r="AI1073" i="1"/>
  <c r="AG1074" i="1"/>
  <c r="AI1074" i="1"/>
  <c r="AG1075" i="1"/>
  <c r="AI1075" i="1"/>
  <c r="AG1076" i="1"/>
  <c r="AI1076" i="1"/>
  <c r="AG1077" i="1"/>
  <c r="AI1077" i="1"/>
  <c r="AG1078" i="1"/>
  <c r="AI1078" i="1"/>
  <c r="AG1079" i="1"/>
  <c r="AI1079" i="1"/>
  <c r="AG1080" i="1"/>
  <c r="AI1080" i="1"/>
  <c r="AG1081" i="1"/>
  <c r="AI1081" i="1"/>
  <c r="AG1082" i="1"/>
  <c r="AI1082" i="1"/>
  <c r="AG1083" i="1"/>
  <c r="AI1083" i="1"/>
  <c r="AG1084" i="1"/>
  <c r="AI1084" i="1"/>
  <c r="AG1085" i="1"/>
  <c r="AI1085" i="1"/>
  <c r="AG1086" i="1"/>
  <c r="AI1086" i="1"/>
  <c r="AG1087" i="1"/>
  <c r="AI1087" i="1"/>
  <c r="AG1088" i="1"/>
  <c r="AI1088" i="1"/>
  <c r="AG1089" i="1"/>
  <c r="AI1089" i="1"/>
  <c r="AG1090" i="1"/>
  <c r="AI1090" i="1"/>
  <c r="AG1091" i="1"/>
  <c r="AI1091" i="1"/>
  <c r="AG1092" i="1"/>
  <c r="AI1092" i="1"/>
  <c r="AG1093" i="1"/>
  <c r="AI1093" i="1"/>
  <c r="AG1094" i="1"/>
  <c r="AI1094" i="1"/>
  <c r="AG1095" i="1"/>
  <c r="AI1095" i="1"/>
  <c r="AG1096" i="1"/>
  <c r="AI1096" i="1"/>
  <c r="AG1097" i="1"/>
  <c r="AI1097" i="1"/>
  <c r="AG1098" i="1"/>
  <c r="AI1098" i="1"/>
  <c r="AG1099" i="1"/>
  <c r="AI1099" i="1"/>
  <c r="AG1100" i="1"/>
  <c r="AI1100" i="1"/>
  <c r="AG1101" i="1"/>
  <c r="AI1101" i="1"/>
  <c r="AG1102" i="1"/>
  <c r="AI1102" i="1"/>
  <c r="AG1103" i="1"/>
  <c r="AI1103" i="1"/>
  <c r="AG1104" i="1"/>
  <c r="AI1104" i="1"/>
  <c r="AG1105" i="1"/>
  <c r="AI1105" i="1"/>
  <c r="AG1106" i="1"/>
  <c r="AI1106" i="1"/>
  <c r="AG1107" i="1"/>
  <c r="AI1107" i="1"/>
  <c r="AG1108" i="1"/>
  <c r="AI1108" i="1"/>
  <c r="AG1109" i="1"/>
  <c r="AI1109" i="1"/>
  <c r="AG1110" i="1"/>
  <c r="AI1110" i="1"/>
  <c r="AG1111" i="1"/>
  <c r="AI1111" i="1"/>
  <c r="AG1112" i="1"/>
  <c r="AI1112" i="1"/>
  <c r="AG1113" i="1"/>
  <c r="AI1113" i="1"/>
  <c r="AG1114" i="1"/>
  <c r="AI1114" i="1"/>
  <c r="AG1115" i="1"/>
  <c r="AI1115" i="1"/>
  <c r="AG1116" i="1"/>
  <c r="AI1116" i="1"/>
  <c r="AG1117" i="1"/>
  <c r="AI1117" i="1"/>
  <c r="AG1118" i="1"/>
  <c r="AI1118" i="1"/>
  <c r="AG1119" i="1"/>
  <c r="AI1119" i="1"/>
  <c r="AG1120" i="1"/>
  <c r="AI1120" i="1"/>
  <c r="AG1121" i="1"/>
  <c r="AI1121" i="1"/>
  <c r="AG1122" i="1"/>
  <c r="AI1122" i="1"/>
  <c r="AG1123" i="1"/>
  <c r="AI1123" i="1"/>
  <c r="AG1124" i="1"/>
  <c r="AI1124" i="1"/>
  <c r="AG1125" i="1"/>
  <c r="AI1125" i="1"/>
  <c r="AG1126" i="1"/>
  <c r="AI1126" i="1"/>
  <c r="AG1127" i="1"/>
  <c r="AI1127" i="1"/>
  <c r="AG1128" i="1"/>
  <c r="AI1128" i="1"/>
  <c r="AG1129" i="1"/>
  <c r="AI1129" i="1"/>
  <c r="AG1130" i="1"/>
  <c r="AI1130" i="1"/>
  <c r="AG1131" i="1"/>
  <c r="AI1131" i="1"/>
  <c r="AG1132" i="1"/>
  <c r="AI1132" i="1"/>
  <c r="AG1133" i="1"/>
  <c r="AI1133" i="1"/>
  <c r="AG1134" i="1"/>
  <c r="AI1134" i="1"/>
  <c r="AG1135" i="1"/>
  <c r="AI1135" i="1"/>
  <c r="AG1136" i="1"/>
  <c r="AI1136" i="1"/>
  <c r="AG1137" i="1"/>
  <c r="AI1137" i="1"/>
  <c r="AG1138" i="1"/>
  <c r="AI1138" i="1"/>
  <c r="AG1139" i="1"/>
  <c r="AI1139" i="1"/>
  <c r="AG1140" i="1"/>
  <c r="AI1140" i="1"/>
  <c r="AG1141" i="1"/>
  <c r="AI1141" i="1"/>
  <c r="AG1142" i="1"/>
  <c r="AI1142" i="1"/>
  <c r="AG1143" i="1"/>
  <c r="AI1143" i="1"/>
  <c r="AG1144" i="1"/>
  <c r="AI1144" i="1"/>
  <c r="AG1145" i="1"/>
  <c r="AI1145" i="1"/>
  <c r="AG1146" i="1"/>
  <c r="AI1146" i="1"/>
  <c r="AG1147" i="1"/>
  <c r="AI1147" i="1"/>
  <c r="AG1148" i="1"/>
  <c r="AI1148" i="1"/>
  <c r="AG1149" i="1"/>
  <c r="AI1149" i="1"/>
  <c r="AG1150" i="1"/>
  <c r="AI1150" i="1"/>
  <c r="AG1151" i="1"/>
  <c r="AI1151" i="1"/>
  <c r="AG1152" i="1"/>
  <c r="AI1152" i="1"/>
  <c r="AG1153" i="1"/>
  <c r="AI1153" i="1"/>
  <c r="AG1154" i="1"/>
  <c r="AI1154" i="1"/>
  <c r="AG1155" i="1"/>
  <c r="AI1155" i="1"/>
  <c r="AG1156" i="1"/>
  <c r="AI1156" i="1"/>
  <c r="AG1157" i="1"/>
  <c r="AI1157" i="1"/>
  <c r="AG1158" i="1"/>
  <c r="AI1158" i="1"/>
  <c r="AG1159" i="1"/>
  <c r="AI1159" i="1"/>
  <c r="AG1160" i="1"/>
  <c r="AI1160" i="1"/>
  <c r="AG1161" i="1"/>
  <c r="AI1161" i="1"/>
  <c r="AG1162" i="1"/>
  <c r="AI1162" i="1"/>
  <c r="AG1163" i="1"/>
  <c r="AI1163" i="1"/>
  <c r="AG1164" i="1"/>
  <c r="AI1164" i="1"/>
  <c r="AG1165" i="1"/>
  <c r="AI1165" i="1"/>
  <c r="AG1166" i="1"/>
  <c r="AI1166" i="1"/>
  <c r="AG1167" i="1"/>
  <c r="AI1167" i="1"/>
  <c r="AG1168" i="1"/>
  <c r="AI1168" i="1"/>
  <c r="AG1169" i="1"/>
  <c r="AI1169" i="1"/>
  <c r="AG1170" i="1"/>
  <c r="AI1170" i="1"/>
  <c r="AG1171" i="1"/>
  <c r="AI1171" i="1"/>
  <c r="AG1172" i="1"/>
  <c r="AI1172" i="1"/>
  <c r="AG1173" i="1"/>
  <c r="AI1173" i="1"/>
  <c r="AG1174" i="1"/>
  <c r="AI1174" i="1"/>
  <c r="AG1175" i="1"/>
  <c r="AI1175" i="1"/>
  <c r="AG1176" i="1"/>
  <c r="AI1176" i="1"/>
  <c r="AG1177" i="1"/>
  <c r="AI1177" i="1"/>
  <c r="AG1178" i="1"/>
  <c r="AI1178" i="1"/>
  <c r="AG1179" i="1"/>
  <c r="AI1179" i="1"/>
  <c r="AG1180" i="1"/>
  <c r="AI1180" i="1"/>
  <c r="AG1181" i="1"/>
  <c r="AI1181" i="1"/>
  <c r="AG1182" i="1"/>
  <c r="AI1182" i="1"/>
  <c r="AG1183" i="1"/>
  <c r="AI1183" i="1"/>
  <c r="AG1184" i="1"/>
  <c r="AI1184" i="1"/>
  <c r="AG1185" i="1"/>
  <c r="AI1185" i="1"/>
  <c r="AG1186" i="1"/>
  <c r="AI1186" i="1"/>
  <c r="AG1187" i="1"/>
  <c r="AI1187" i="1"/>
  <c r="AG1188" i="1"/>
  <c r="AI1188" i="1"/>
  <c r="AG1189" i="1"/>
  <c r="AI1189" i="1"/>
  <c r="AG1190" i="1"/>
  <c r="AI1190" i="1"/>
  <c r="AG1191" i="1"/>
  <c r="AI1191" i="1"/>
  <c r="AG1192" i="1"/>
  <c r="AI1192" i="1"/>
  <c r="AG1193" i="1"/>
  <c r="AI1193" i="1"/>
  <c r="AG1194" i="1"/>
  <c r="AI1194" i="1"/>
  <c r="AG1195" i="1"/>
  <c r="AI1195" i="1"/>
  <c r="AG1196" i="1"/>
  <c r="AI1196" i="1"/>
  <c r="AG1197" i="1"/>
  <c r="AI1197" i="1"/>
  <c r="AG1198" i="1"/>
  <c r="AI1198" i="1"/>
  <c r="AG1199" i="1"/>
  <c r="AI1199" i="1"/>
  <c r="AG1200" i="1"/>
  <c r="AI1200" i="1"/>
  <c r="AG1201" i="1"/>
  <c r="AI1201" i="1"/>
  <c r="AG1202" i="1"/>
  <c r="AI1202" i="1"/>
  <c r="AG1203" i="1"/>
  <c r="AI1203" i="1"/>
  <c r="AG1204" i="1"/>
  <c r="AI1204" i="1"/>
  <c r="AG1205" i="1"/>
  <c r="AI1205" i="1"/>
  <c r="AG1206" i="1"/>
  <c r="AI1206" i="1"/>
  <c r="AG1207" i="1"/>
  <c r="AI1207" i="1"/>
  <c r="AG1208" i="1"/>
  <c r="AI1208" i="1"/>
  <c r="AG1209" i="1"/>
  <c r="AI1209" i="1"/>
  <c r="AG1210" i="1"/>
  <c r="AI1210" i="1"/>
  <c r="AG1211" i="1"/>
  <c r="AI1211" i="1"/>
  <c r="AG1212" i="1"/>
  <c r="AI1212" i="1"/>
  <c r="AG1213" i="1"/>
  <c r="AI1213" i="1"/>
  <c r="AG1214" i="1"/>
  <c r="AI1214" i="1"/>
  <c r="AG1215" i="1"/>
  <c r="AI1215" i="1"/>
  <c r="AG1216" i="1"/>
  <c r="AI1216" i="1"/>
  <c r="AG1217" i="1"/>
  <c r="AI1217" i="1"/>
  <c r="AG1218" i="1"/>
  <c r="AI1218" i="1"/>
  <c r="AG1219" i="1"/>
  <c r="AI1219" i="1"/>
  <c r="AG1220" i="1"/>
  <c r="AI1220" i="1"/>
  <c r="AG1221" i="1"/>
  <c r="AI1221" i="1"/>
  <c r="AG1222" i="1"/>
  <c r="AI1222" i="1"/>
  <c r="AG1223" i="1"/>
  <c r="AI1223" i="1"/>
  <c r="AG1224" i="1"/>
  <c r="AI1224" i="1"/>
  <c r="AG1225" i="1"/>
  <c r="AI1225" i="1"/>
  <c r="AG1226" i="1"/>
  <c r="AI1226" i="1"/>
  <c r="AG1227" i="1"/>
  <c r="AI1227" i="1"/>
  <c r="AG1228" i="1"/>
  <c r="AI1228" i="1"/>
  <c r="AG1229" i="1"/>
  <c r="AI1229" i="1"/>
  <c r="AG1230" i="1"/>
  <c r="AI1230" i="1"/>
  <c r="AG1231" i="1"/>
  <c r="AI1231" i="1"/>
  <c r="AG1232" i="1"/>
  <c r="AI1232" i="1"/>
  <c r="AG1233" i="1"/>
  <c r="AI1233" i="1"/>
  <c r="AG1234" i="1"/>
  <c r="AI1234" i="1"/>
  <c r="AG1235" i="1"/>
  <c r="AI1235" i="1"/>
  <c r="AG1236" i="1"/>
  <c r="AI1236" i="1"/>
  <c r="AG1237" i="1"/>
  <c r="AI1237" i="1"/>
  <c r="AG1238" i="1"/>
  <c r="AI1238" i="1"/>
  <c r="AG1239" i="1"/>
  <c r="AI1239" i="1"/>
  <c r="AG1240" i="1"/>
  <c r="AI1240" i="1"/>
  <c r="AG1241" i="1"/>
  <c r="AI1241" i="1"/>
  <c r="AG1242" i="1"/>
  <c r="AI1242" i="1"/>
  <c r="AG1243" i="1"/>
  <c r="AI1243" i="1"/>
  <c r="AG1244" i="1"/>
  <c r="AI1244" i="1"/>
  <c r="AG1245" i="1"/>
  <c r="AI1245" i="1"/>
  <c r="AG1246" i="1"/>
  <c r="AI1246" i="1"/>
  <c r="AG1247" i="1"/>
  <c r="AI1247" i="1"/>
  <c r="AG1248" i="1"/>
  <c r="AI1248" i="1"/>
  <c r="AG1249" i="1"/>
  <c r="AI1249" i="1"/>
  <c r="AG1250" i="1"/>
  <c r="AI1250" i="1"/>
  <c r="AG1251" i="1"/>
  <c r="AI1251" i="1"/>
  <c r="AG1252" i="1"/>
  <c r="AI1252" i="1"/>
  <c r="AG1253" i="1"/>
  <c r="AI1253" i="1"/>
  <c r="AG1254" i="1"/>
  <c r="AI1254" i="1"/>
  <c r="AG1255" i="1"/>
  <c r="AI1255" i="1"/>
  <c r="AG1256" i="1"/>
  <c r="AI1256" i="1"/>
  <c r="AG1257" i="1"/>
  <c r="AI1257" i="1"/>
  <c r="AG1258" i="1"/>
  <c r="AI1258" i="1"/>
  <c r="AG1259" i="1"/>
  <c r="AI1259" i="1"/>
  <c r="AG1260" i="1"/>
  <c r="AI1260" i="1"/>
  <c r="AG1261" i="1"/>
  <c r="AI1261" i="1"/>
  <c r="AG1262" i="1"/>
  <c r="AI1262" i="1"/>
  <c r="AG1263" i="1"/>
  <c r="AI1263" i="1"/>
  <c r="AG1264" i="1"/>
  <c r="AI1264" i="1"/>
  <c r="AG1265" i="1"/>
  <c r="AI1265" i="1"/>
  <c r="AG1266" i="1"/>
  <c r="AI1266" i="1"/>
  <c r="AG1267" i="1"/>
  <c r="AI1267" i="1"/>
  <c r="AG1268" i="1"/>
  <c r="AI1268" i="1"/>
  <c r="AG1269" i="1"/>
  <c r="AI1269" i="1"/>
  <c r="AG1270" i="1"/>
  <c r="AI1270" i="1"/>
  <c r="AG1271" i="1"/>
  <c r="AI1271" i="1"/>
  <c r="AG1272" i="1"/>
  <c r="AI1272" i="1"/>
  <c r="AG1273" i="1"/>
  <c r="AI1273" i="1"/>
  <c r="AG1274" i="1"/>
  <c r="AI1274" i="1"/>
  <c r="AG1275" i="1"/>
  <c r="AI1275" i="1"/>
  <c r="AG1276" i="1"/>
  <c r="AI1276" i="1"/>
  <c r="AG1277" i="1"/>
  <c r="AI1277" i="1"/>
  <c r="AG1278" i="1"/>
  <c r="AI1278" i="1"/>
  <c r="AG1279" i="1"/>
  <c r="AI1279" i="1"/>
  <c r="AG1280" i="1"/>
  <c r="AI1280" i="1"/>
  <c r="AG1281" i="1"/>
  <c r="AI1281" i="1"/>
  <c r="AG1282" i="1"/>
  <c r="AI1282" i="1"/>
  <c r="AG1283" i="1"/>
  <c r="AI1283" i="1"/>
  <c r="AG1284" i="1"/>
  <c r="AI1284" i="1"/>
  <c r="AG1285" i="1"/>
  <c r="AI1285" i="1"/>
  <c r="AG1286" i="1"/>
  <c r="AI1286" i="1"/>
  <c r="AG1287" i="1"/>
  <c r="AI1287" i="1"/>
  <c r="AG1288" i="1"/>
  <c r="AI1288" i="1"/>
  <c r="AG1289" i="1"/>
  <c r="AI1289" i="1"/>
  <c r="AG1290" i="1"/>
  <c r="AI1290" i="1"/>
  <c r="AG1291" i="1"/>
  <c r="AI1291" i="1"/>
  <c r="AG1292" i="1"/>
  <c r="AI1292" i="1"/>
  <c r="AG1293" i="1"/>
  <c r="AI1293" i="1"/>
  <c r="AG1294" i="1"/>
  <c r="AI1294" i="1"/>
  <c r="AG1295" i="1"/>
  <c r="AI1295" i="1"/>
  <c r="AG1296" i="1"/>
  <c r="AI1296" i="1"/>
  <c r="AG1297" i="1"/>
  <c r="AI1297" i="1"/>
  <c r="AG1298" i="1"/>
  <c r="AI1298" i="1"/>
  <c r="AG1299" i="1"/>
  <c r="AI1299" i="1"/>
  <c r="AG1300" i="1"/>
  <c r="AI1300" i="1"/>
  <c r="AG1301" i="1"/>
  <c r="AI1301" i="1"/>
  <c r="AG1302" i="1"/>
  <c r="AI1302" i="1"/>
  <c r="AG1303" i="1"/>
  <c r="AI1303" i="1"/>
  <c r="AG1304" i="1"/>
  <c r="AI1304" i="1"/>
  <c r="AG1305" i="1"/>
  <c r="AI1305" i="1"/>
  <c r="AG1306" i="1"/>
  <c r="AI1306" i="1"/>
  <c r="AG1307" i="1"/>
  <c r="AI1307" i="1"/>
  <c r="AG1308" i="1"/>
  <c r="AI1308" i="1"/>
  <c r="AG1309" i="1"/>
  <c r="AI1309" i="1"/>
  <c r="AG1310" i="1"/>
  <c r="AI1310" i="1"/>
  <c r="AG1311" i="1"/>
  <c r="AI1311" i="1"/>
  <c r="AG1312" i="1"/>
  <c r="AI1312" i="1"/>
  <c r="AG1313" i="1"/>
  <c r="AI1313" i="1"/>
  <c r="AG1314" i="1"/>
  <c r="AI1314" i="1"/>
  <c r="AG1315" i="1"/>
  <c r="AI1315" i="1"/>
  <c r="AG1316" i="1"/>
  <c r="AI1316" i="1"/>
  <c r="AG1317" i="1"/>
  <c r="AI1317" i="1"/>
  <c r="AG1318" i="1"/>
  <c r="AI1318" i="1"/>
  <c r="AG1319" i="1"/>
  <c r="AI1319" i="1"/>
  <c r="AG1320" i="1"/>
  <c r="AI1320" i="1"/>
  <c r="AG1321" i="1"/>
  <c r="AI1321" i="1"/>
  <c r="AG1322" i="1"/>
  <c r="AI1322" i="1"/>
  <c r="AG1323" i="1"/>
  <c r="AI1323" i="1"/>
  <c r="AG1324" i="1"/>
  <c r="AI1324" i="1"/>
  <c r="AG1325" i="1"/>
  <c r="AI1325" i="1"/>
  <c r="AG1326" i="1"/>
  <c r="AI1326" i="1"/>
  <c r="AG1327" i="1"/>
  <c r="AI1327" i="1"/>
  <c r="AG1328" i="1"/>
  <c r="AI1328" i="1"/>
  <c r="AG1329" i="1"/>
  <c r="AI1329" i="1"/>
  <c r="AG1330" i="1"/>
  <c r="AI1330" i="1"/>
  <c r="AG1331" i="1"/>
  <c r="AI1331" i="1"/>
  <c r="AG1332" i="1"/>
  <c r="AI1332" i="1"/>
  <c r="AG1333" i="1"/>
  <c r="AI1333" i="1"/>
  <c r="AG1334" i="1"/>
  <c r="AI1334" i="1"/>
  <c r="AG1335" i="1"/>
  <c r="AI1335" i="1"/>
  <c r="AG1336" i="1"/>
  <c r="AI1336" i="1"/>
  <c r="AG1337" i="1"/>
  <c r="AI1337" i="1"/>
  <c r="AG1338" i="1"/>
  <c r="AI1338" i="1"/>
  <c r="AG1339" i="1"/>
  <c r="AI1339" i="1"/>
  <c r="AG1340" i="1"/>
  <c r="AI1340" i="1"/>
  <c r="AG1341" i="1"/>
  <c r="AI1341" i="1"/>
  <c r="AG1342" i="1"/>
  <c r="AI1342" i="1"/>
  <c r="AG1343" i="1"/>
  <c r="AI1343" i="1"/>
  <c r="AG1344" i="1"/>
  <c r="AI1344" i="1"/>
  <c r="AG1345" i="1"/>
  <c r="AI1345" i="1"/>
  <c r="AG1346" i="1"/>
  <c r="AI1346" i="1"/>
  <c r="AG1347" i="1"/>
  <c r="AI1347" i="1"/>
  <c r="AG1348" i="1"/>
  <c r="AI1348" i="1"/>
  <c r="AG1349" i="1"/>
  <c r="AI1349" i="1"/>
  <c r="AG1350" i="1"/>
  <c r="AI1350" i="1"/>
  <c r="AG1351" i="1"/>
  <c r="AI1351" i="1"/>
  <c r="AG1352" i="1"/>
  <c r="AI1352" i="1"/>
  <c r="AG1353" i="1"/>
  <c r="AI1353" i="1"/>
  <c r="AG1354" i="1"/>
  <c r="AI1354" i="1"/>
  <c r="AG1355" i="1"/>
  <c r="AI1355" i="1"/>
  <c r="AG1356" i="1"/>
  <c r="AI1356" i="1"/>
  <c r="AG1357" i="1"/>
  <c r="AI1357" i="1"/>
  <c r="AG1358" i="1"/>
  <c r="AI1358" i="1"/>
  <c r="AG1359" i="1"/>
  <c r="AI1359" i="1"/>
  <c r="AG1360" i="1"/>
  <c r="AI1360" i="1"/>
  <c r="AG1361" i="1"/>
  <c r="AI1361" i="1"/>
  <c r="AG1362" i="1"/>
  <c r="AI1362" i="1"/>
  <c r="AG1363" i="1"/>
  <c r="AI1363" i="1"/>
  <c r="AG1364" i="1"/>
  <c r="AI1364" i="1"/>
  <c r="AG1365" i="1"/>
  <c r="AI1365" i="1"/>
  <c r="AG1366" i="1"/>
  <c r="AI1366" i="1"/>
  <c r="AG1367" i="1"/>
  <c r="AI1367" i="1"/>
  <c r="AG1368" i="1"/>
  <c r="AI1368" i="1"/>
  <c r="AG1369" i="1"/>
  <c r="AI1369" i="1"/>
  <c r="AG1370" i="1"/>
  <c r="AI1370" i="1"/>
  <c r="AG1371" i="1"/>
  <c r="AI1371" i="1"/>
  <c r="AG1372" i="1"/>
  <c r="AI1372" i="1"/>
  <c r="AG1373" i="1"/>
  <c r="AI1373" i="1"/>
  <c r="AG1374" i="1"/>
  <c r="AI1374" i="1"/>
  <c r="AG1375" i="1"/>
  <c r="AI1375" i="1"/>
  <c r="AG1376" i="1"/>
  <c r="AI1376" i="1"/>
  <c r="AG1377" i="1"/>
  <c r="AI1377" i="1"/>
  <c r="AG1378" i="1"/>
  <c r="AI1378" i="1"/>
  <c r="AG1379" i="1"/>
  <c r="AI1379" i="1"/>
  <c r="AG1380" i="1"/>
  <c r="AI1380" i="1"/>
  <c r="AG1381" i="1"/>
  <c r="AI1381" i="1"/>
  <c r="AG1382" i="1"/>
  <c r="AI1382" i="1"/>
  <c r="AG1383" i="1"/>
  <c r="AI1383" i="1"/>
  <c r="AG1384" i="1"/>
  <c r="AI1384" i="1"/>
  <c r="AG1385" i="1"/>
  <c r="AI1385" i="1"/>
  <c r="AG1386" i="1"/>
  <c r="AI1386" i="1"/>
  <c r="AG1387" i="1"/>
  <c r="AI1387" i="1"/>
  <c r="AG1388" i="1"/>
  <c r="AI1388" i="1"/>
  <c r="AG1389" i="1"/>
  <c r="AI1389" i="1"/>
  <c r="AG1390" i="1"/>
  <c r="AI1390" i="1"/>
  <c r="AG1391" i="1"/>
  <c r="AI1391" i="1"/>
  <c r="AG1392" i="1"/>
  <c r="AI1392" i="1"/>
  <c r="AG1393" i="1"/>
  <c r="AI1393" i="1"/>
  <c r="AG1394" i="1"/>
  <c r="AI1394" i="1"/>
  <c r="AG1395" i="1"/>
  <c r="AI1395" i="1"/>
  <c r="AG1396" i="1"/>
  <c r="AI1396" i="1"/>
  <c r="AG1397" i="1"/>
  <c r="AI1397" i="1"/>
  <c r="AG1398" i="1"/>
  <c r="AI1398" i="1"/>
  <c r="AG1399" i="1"/>
  <c r="AI1399" i="1"/>
  <c r="AG1400" i="1"/>
  <c r="AI1400" i="1"/>
  <c r="AG1401" i="1"/>
  <c r="AI1401" i="1"/>
  <c r="AG1402" i="1"/>
  <c r="AI1402" i="1"/>
  <c r="AG1403" i="1"/>
  <c r="AI1403" i="1"/>
  <c r="AG1404" i="1"/>
  <c r="AI1404" i="1"/>
  <c r="AG1405" i="1"/>
  <c r="AI1405" i="1"/>
  <c r="AG1406" i="1"/>
  <c r="AI1406" i="1"/>
  <c r="AG1407" i="1"/>
  <c r="AI1407" i="1"/>
  <c r="AG1408" i="1"/>
  <c r="AI1408" i="1"/>
  <c r="AG1409" i="1"/>
  <c r="AI1409" i="1"/>
  <c r="AG1410" i="1"/>
  <c r="AI1410" i="1"/>
  <c r="AG1411" i="1"/>
  <c r="AI1411" i="1"/>
  <c r="AG1412" i="1"/>
  <c r="AI1412" i="1"/>
  <c r="AG1413" i="1"/>
  <c r="AI1413" i="1"/>
  <c r="AG1414" i="1"/>
  <c r="AI1414" i="1"/>
  <c r="AG1415" i="1"/>
  <c r="AI1415" i="1"/>
  <c r="AG1416" i="1"/>
  <c r="AI1416" i="1"/>
  <c r="AG1417" i="1"/>
  <c r="AI1417" i="1"/>
  <c r="AG1418" i="1"/>
  <c r="AI1418" i="1"/>
  <c r="AG1419" i="1"/>
  <c r="AI1419" i="1"/>
  <c r="AG1420" i="1"/>
  <c r="AI1420" i="1"/>
  <c r="AG1421" i="1"/>
  <c r="AI1421" i="1"/>
  <c r="AG1422" i="1"/>
  <c r="AI1422" i="1"/>
  <c r="AG1423" i="1"/>
  <c r="AI1423" i="1"/>
  <c r="AG1424" i="1"/>
  <c r="AI1424" i="1"/>
  <c r="AG1425" i="1"/>
  <c r="AI1425" i="1"/>
  <c r="AG1426" i="1"/>
  <c r="AI1426" i="1"/>
  <c r="AG1427" i="1"/>
  <c r="AI1427" i="1"/>
  <c r="AG1428" i="1"/>
  <c r="AI1428" i="1"/>
  <c r="AG1429" i="1"/>
  <c r="AI1429" i="1"/>
  <c r="AG1430" i="1"/>
  <c r="AI1430" i="1"/>
  <c r="AG1431" i="1"/>
  <c r="AI1431" i="1"/>
  <c r="AG1432" i="1"/>
  <c r="AI1432" i="1"/>
  <c r="AG1433" i="1"/>
  <c r="AI1433" i="1"/>
  <c r="AG1434" i="1"/>
  <c r="AI1434" i="1"/>
  <c r="AG1435" i="1"/>
  <c r="AI1435" i="1"/>
  <c r="AG1436" i="1"/>
  <c r="AI1436" i="1"/>
  <c r="AG1437" i="1"/>
  <c r="AI1437" i="1"/>
  <c r="AG1438" i="1"/>
  <c r="AI1438" i="1"/>
  <c r="AG1439" i="1"/>
  <c r="AI1439" i="1"/>
  <c r="AG1440" i="1"/>
  <c r="AI1440" i="1"/>
  <c r="AG1441" i="1"/>
  <c r="AI1441" i="1"/>
  <c r="AG1442" i="1"/>
  <c r="AI1442" i="1"/>
  <c r="AG1443" i="1"/>
  <c r="AI1443" i="1"/>
  <c r="AG1444" i="1"/>
  <c r="AI1444" i="1"/>
  <c r="AG1445" i="1"/>
  <c r="AI1445" i="1"/>
  <c r="AG1446" i="1"/>
  <c r="AI1446" i="1"/>
  <c r="AG1447" i="1"/>
  <c r="AI1447" i="1"/>
  <c r="AG1448" i="1"/>
  <c r="AI1448" i="1"/>
  <c r="AG1449" i="1"/>
  <c r="AI1449" i="1"/>
  <c r="AG1450" i="1"/>
  <c r="AI1450" i="1"/>
  <c r="AG1451" i="1"/>
  <c r="AI1451" i="1"/>
  <c r="AG1452" i="1"/>
  <c r="AI1452" i="1"/>
  <c r="AG1453" i="1"/>
  <c r="AI1453" i="1"/>
  <c r="AG1454" i="1"/>
  <c r="AI1454" i="1"/>
  <c r="AG1455" i="1"/>
  <c r="AI1455" i="1"/>
  <c r="AG1456" i="1"/>
  <c r="AI1456" i="1"/>
  <c r="AG1457" i="1"/>
  <c r="AI1457" i="1"/>
  <c r="AG1458" i="1"/>
  <c r="AI1458" i="1"/>
  <c r="AG1459" i="1"/>
  <c r="AI1459" i="1"/>
  <c r="AG1460" i="1"/>
  <c r="AI1460" i="1"/>
  <c r="AG1461" i="1"/>
  <c r="AI1461" i="1"/>
  <c r="AG1462" i="1"/>
  <c r="AI1462" i="1"/>
  <c r="AG1463" i="1"/>
  <c r="AI1463" i="1"/>
  <c r="AG1464" i="1"/>
  <c r="AI1464" i="1"/>
  <c r="AG1465" i="1"/>
  <c r="AI1465" i="1"/>
  <c r="AG1466" i="1"/>
  <c r="AI1466" i="1"/>
  <c r="AG1467" i="1"/>
  <c r="AI1467" i="1"/>
  <c r="AG1468" i="1"/>
  <c r="AI1468" i="1"/>
  <c r="AG1469" i="1"/>
  <c r="AI1469" i="1"/>
  <c r="AG1470" i="1"/>
  <c r="AI1470" i="1"/>
  <c r="AG1471" i="1"/>
  <c r="AI1471" i="1"/>
  <c r="AG1472" i="1"/>
  <c r="AI1472" i="1"/>
  <c r="AG1473" i="1"/>
  <c r="AI1473" i="1"/>
  <c r="AG1474" i="1"/>
  <c r="AI1474" i="1"/>
  <c r="AG1475" i="1"/>
  <c r="AI1475" i="1"/>
  <c r="AG1476" i="1"/>
  <c r="AI1476" i="1"/>
  <c r="AG1477" i="1"/>
  <c r="AI1477" i="1"/>
  <c r="AG1478" i="1"/>
  <c r="AI1478" i="1"/>
  <c r="AG1479" i="1"/>
  <c r="AI1479" i="1"/>
  <c r="AG1480" i="1"/>
  <c r="AI1480" i="1"/>
  <c r="AG1481" i="1"/>
  <c r="AI1481" i="1"/>
  <c r="AG1482" i="1"/>
  <c r="AI1482" i="1"/>
  <c r="AG1483" i="1"/>
  <c r="AI1483" i="1"/>
  <c r="AG1484" i="1"/>
  <c r="AI1484" i="1"/>
  <c r="AG1485" i="1"/>
  <c r="AI1485" i="1"/>
  <c r="AG1486" i="1"/>
  <c r="AI1486" i="1"/>
  <c r="AG1487" i="1"/>
  <c r="AI1487" i="1"/>
  <c r="AG1488" i="1"/>
  <c r="AI1488" i="1"/>
  <c r="AG1489" i="1"/>
  <c r="AI1489" i="1"/>
  <c r="AG1490" i="1"/>
  <c r="AI1490" i="1"/>
  <c r="AG1491" i="1"/>
  <c r="AI1491" i="1"/>
  <c r="AG1492" i="1"/>
  <c r="AI1492" i="1"/>
  <c r="AG1493" i="1"/>
  <c r="AI1493" i="1"/>
  <c r="AG1494" i="1"/>
  <c r="AI1494" i="1"/>
  <c r="AG1495" i="1"/>
  <c r="AI1495" i="1"/>
  <c r="AG1496" i="1"/>
  <c r="AI1496" i="1"/>
  <c r="AG1497" i="1"/>
  <c r="AI1497" i="1"/>
  <c r="AG1498" i="1"/>
  <c r="AI1498" i="1"/>
  <c r="AG1499" i="1"/>
  <c r="AI1499" i="1"/>
  <c r="AG1500" i="1"/>
  <c r="AI1500" i="1"/>
  <c r="AG1501" i="1"/>
  <c r="AI1501" i="1"/>
  <c r="AG1502" i="1"/>
  <c r="AI1502" i="1"/>
  <c r="AG1503" i="1"/>
  <c r="AI1503" i="1"/>
  <c r="AG1504" i="1"/>
  <c r="AI1504" i="1"/>
  <c r="AG1505" i="1"/>
  <c r="AI1505" i="1"/>
  <c r="AG1506" i="1"/>
  <c r="AI1506" i="1"/>
  <c r="AG1507" i="1"/>
  <c r="AI1507" i="1"/>
  <c r="AG1508" i="1"/>
  <c r="AI1508" i="1"/>
  <c r="AG1509" i="1"/>
  <c r="AI1509" i="1"/>
  <c r="AG1510" i="1"/>
  <c r="AI1510" i="1"/>
  <c r="AG1511" i="1"/>
  <c r="AI1511" i="1"/>
  <c r="AG1512" i="1"/>
  <c r="AI1512" i="1"/>
  <c r="AG1513" i="1"/>
  <c r="AI1513" i="1"/>
  <c r="AG1514" i="1"/>
  <c r="AI1514" i="1"/>
  <c r="AG1515" i="1"/>
  <c r="AI1515" i="1"/>
  <c r="AG1516" i="1"/>
  <c r="AI1516" i="1"/>
  <c r="AG1517" i="1"/>
  <c r="AI1517" i="1"/>
  <c r="AG1518" i="1"/>
  <c r="AI1518" i="1"/>
  <c r="AG1519" i="1"/>
  <c r="AI1519" i="1"/>
  <c r="AG1520" i="1"/>
  <c r="AI1520" i="1"/>
  <c r="AG1521" i="1"/>
  <c r="AI1521" i="1"/>
  <c r="AG1522" i="1"/>
  <c r="AI1522" i="1"/>
  <c r="AG1523" i="1"/>
  <c r="AI1523" i="1"/>
  <c r="AG1524" i="1"/>
  <c r="AI1524" i="1"/>
  <c r="AG1525" i="1"/>
  <c r="AI1525" i="1"/>
  <c r="AG1526" i="1"/>
  <c r="AI1526" i="1"/>
  <c r="AG1527" i="1"/>
  <c r="AI1527" i="1"/>
  <c r="AG1528" i="1"/>
  <c r="AI1528" i="1"/>
  <c r="AG1529" i="1"/>
  <c r="AI1529" i="1"/>
  <c r="AG1530" i="1"/>
  <c r="AI1530" i="1"/>
  <c r="AG1531" i="1"/>
  <c r="AI1531" i="1"/>
  <c r="AG1532" i="1"/>
  <c r="AI1532" i="1"/>
  <c r="AG1533" i="1"/>
  <c r="AI1533" i="1"/>
  <c r="AG1534" i="1"/>
  <c r="AI1534" i="1"/>
  <c r="AG1535" i="1"/>
  <c r="AI1535" i="1"/>
  <c r="AG1536" i="1"/>
  <c r="AI1536" i="1"/>
  <c r="AG1537" i="1"/>
  <c r="AI1537" i="1"/>
  <c r="AG1538" i="1"/>
  <c r="AI1538" i="1"/>
  <c r="AG1539" i="1"/>
  <c r="AI1539" i="1"/>
  <c r="AG1540" i="1"/>
  <c r="AI1540" i="1"/>
  <c r="AG1541" i="1"/>
  <c r="AI1541" i="1"/>
  <c r="AG1542" i="1"/>
  <c r="AI1542" i="1"/>
  <c r="AG1543" i="1"/>
  <c r="AI1543" i="1"/>
  <c r="AG1544" i="1"/>
  <c r="AI1544" i="1"/>
  <c r="AG1545" i="1"/>
  <c r="AI1545" i="1"/>
  <c r="AG1546" i="1"/>
  <c r="AI1546" i="1"/>
  <c r="AG1547" i="1"/>
  <c r="AI1547" i="1"/>
  <c r="AG1548" i="1"/>
  <c r="AI1548" i="1"/>
  <c r="AG1549" i="1"/>
  <c r="AI1549" i="1"/>
  <c r="AG1550" i="1"/>
  <c r="AI1550" i="1"/>
  <c r="AG1551" i="1"/>
  <c r="AI1551" i="1"/>
  <c r="AG1552" i="1"/>
  <c r="AI1552" i="1"/>
  <c r="AG1553" i="1"/>
  <c r="AI1553" i="1"/>
  <c r="AG1554" i="1"/>
  <c r="AI1554" i="1"/>
  <c r="AG1555" i="1"/>
  <c r="AI1555" i="1"/>
  <c r="AG1556" i="1"/>
  <c r="AI1556" i="1"/>
  <c r="AG1557" i="1"/>
  <c r="AI1557" i="1"/>
  <c r="AG1558" i="1"/>
  <c r="AI1558" i="1"/>
  <c r="AG1559" i="1"/>
  <c r="AI1559" i="1"/>
  <c r="AG1560" i="1"/>
  <c r="AI1560" i="1"/>
  <c r="AG1561" i="1"/>
  <c r="AI1561" i="1"/>
  <c r="AG1562" i="1"/>
  <c r="AI1562" i="1"/>
  <c r="AG1563" i="1"/>
  <c r="AI1563" i="1"/>
  <c r="AG1564" i="1"/>
  <c r="AI1564" i="1"/>
  <c r="AG1565" i="1"/>
  <c r="AI1565" i="1"/>
  <c r="AG1566" i="1"/>
  <c r="AI1566" i="1"/>
  <c r="AG1567" i="1"/>
  <c r="AI1567" i="1"/>
  <c r="AG1568" i="1"/>
  <c r="AI1568" i="1"/>
  <c r="AG1569" i="1"/>
  <c r="AI1569" i="1"/>
  <c r="AG1570" i="1"/>
  <c r="AI1570" i="1"/>
  <c r="AG1571" i="1"/>
  <c r="AI1571" i="1"/>
  <c r="AG1572" i="1"/>
  <c r="AI1572" i="1"/>
  <c r="AG1573" i="1"/>
  <c r="AI1573" i="1"/>
  <c r="AG1574" i="1"/>
  <c r="AI1574" i="1"/>
  <c r="AG1575" i="1"/>
  <c r="AI1575" i="1"/>
  <c r="AG1576" i="1"/>
  <c r="AI1576" i="1"/>
  <c r="AG1577" i="1"/>
  <c r="AI1577" i="1"/>
  <c r="AG1578" i="1"/>
  <c r="AI1578" i="1"/>
  <c r="AG1579" i="1"/>
  <c r="AI1579" i="1"/>
  <c r="AG1580" i="1"/>
  <c r="AI1580" i="1"/>
  <c r="AG1581" i="1"/>
  <c r="AI1581" i="1"/>
  <c r="AG1582" i="1"/>
  <c r="AI1582" i="1"/>
  <c r="AG1583" i="1"/>
  <c r="AI1583" i="1"/>
  <c r="AG1584" i="1"/>
  <c r="AI1584" i="1"/>
  <c r="AG1585" i="1"/>
  <c r="AI1585" i="1"/>
  <c r="AG1586" i="1"/>
  <c r="AI1586" i="1"/>
  <c r="AG1587" i="1"/>
  <c r="AI1587" i="1"/>
  <c r="AG1588" i="1"/>
  <c r="AI1588" i="1"/>
  <c r="AG1589" i="1"/>
  <c r="AI1589" i="1"/>
  <c r="AG1590" i="1"/>
  <c r="AI1590" i="1"/>
  <c r="AG1591" i="1"/>
  <c r="AI1591" i="1"/>
  <c r="AG1592" i="1"/>
  <c r="AI1592" i="1"/>
  <c r="AG1593" i="1"/>
  <c r="AI1593" i="1"/>
  <c r="AG1594" i="1"/>
  <c r="AI1594" i="1"/>
  <c r="AG1595" i="1"/>
  <c r="AI1595" i="1"/>
  <c r="AG1596" i="1"/>
  <c r="AI1596" i="1"/>
  <c r="AG1597" i="1"/>
  <c r="AI1597" i="1"/>
  <c r="AG1598" i="1"/>
  <c r="AI1598" i="1"/>
  <c r="AG1599" i="1"/>
  <c r="AI1599" i="1"/>
  <c r="AG1600" i="1"/>
  <c r="AI1600" i="1"/>
  <c r="AG1601" i="1"/>
  <c r="AI1601" i="1"/>
  <c r="AG1602" i="1"/>
  <c r="AI1602" i="1"/>
  <c r="AG1603" i="1"/>
  <c r="AI1603" i="1"/>
  <c r="AG1604" i="1"/>
  <c r="AI1604" i="1"/>
  <c r="AG1605" i="1"/>
  <c r="AI1605" i="1"/>
  <c r="AG1606" i="1"/>
  <c r="AI1606" i="1"/>
  <c r="AG1607" i="1"/>
  <c r="AI1607" i="1"/>
  <c r="AG1608" i="1"/>
  <c r="AI1608" i="1"/>
  <c r="AG1609" i="1"/>
  <c r="AI1609" i="1"/>
  <c r="AG1610" i="1"/>
  <c r="AI1610" i="1"/>
  <c r="AG1611" i="1"/>
  <c r="AI1611" i="1"/>
  <c r="AG1612" i="1"/>
  <c r="AI1612" i="1"/>
  <c r="AG1613" i="1"/>
  <c r="AI1613" i="1"/>
  <c r="AG1614" i="1"/>
  <c r="AI1614" i="1"/>
  <c r="AG1615" i="1"/>
  <c r="AI1615" i="1"/>
  <c r="AG1616" i="1"/>
  <c r="AI1616" i="1"/>
  <c r="AG1617" i="1"/>
  <c r="AI1617" i="1"/>
  <c r="AG1618" i="1"/>
  <c r="AI1618" i="1"/>
  <c r="AG1619" i="1"/>
  <c r="AI1619" i="1"/>
  <c r="AG1620" i="1"/>
  <c r="AI1620" i="1"/>
  <c r="AG1621" i="1"/>
  <c r="AI1621" i="1"/>
  <c r="AG1622" i="1"/>
  <c r="AI1622" i="1"/>
  <c r="AG1623" i="1"/>
  <c r="AI1623" i="1"/>
  <c r="AG1624" i="1"/>
  <c r="AI1624" i="1"/>
  <c r="AG1625" i="1"/>
  <c r="AI1625" i="1"/>
  <c r="AG1626" i="1"/>
  <c r="AI1626" i="1"/>
  <c r="AG1627" i="1"/>
  <c r="AI1627" i="1"/>
  <c r="AG1628" i="1"/>
  <c r="AI1628" i="1"/>
  <c r="AG1629" i="1"/>
  <c r="AI1629" i="1"/>
  <c r="AG1630" i="1"/>
  <c r="AI1630" i="1"/>
  <c r="AG1631" i="1"/>
  <c r="AI1631" i="1"/>
  <c r="AG1632" i="1"/>
  <c r="AI1632" i="1"/>
  <c r="AG1633" i="1"/>
  <c r="AI1633" i="1"/>
  <c r="AG1634" i="1"/>
  <c r="AI1634" i="1"/>
  <c r="AG1635" i="1"/>
  <c r="AI1635" i="1"/>
  <c r="AG1636" i="1"/>
  <c r="AI1636" i="1"/>
  <c r="AG1637" i="1"/>
  <c r="AI1637" i="1"/>
  <c r="AG1638" i="1"/>
  <c r="AI1638" i="1"/>
  <c r="AG1639" i="1"/>
  <c r="AI1639" i="1"/>
  <c r="AG1640" i="1"/>
  <c r="AI1640" i="1"/>
  <c r="AG1641" i="1"/>
  <c r="AI1641" i="1"/>
  <c r="AG1642" i="1"/>
  <c r="AI1642" i="1"/>
  <c r="AG1643" i="1"/>
  <c r="AI1643" i="1"/>
  <c r="AG1644" i="1"/>
  <c r="AI1644" i="1"/>
  <c r="AG1645" i="1"/>
  <c r="AI1645" i="1"/>
  <c r="AG1646" i="1"/>
  <c r="AI1646" i="1"/>
  <c r="AG1647" i="1"/>
  <c r="AI1647" i="1"/>
  <c r="AG1648" i="1"/>
  <c r="AI1648" i="1"/>
  <c r="AG1649" i="1"/>
  <c r="AI1649" i="1"/>
  <c r="AG1650" i="1"/>
  <c r="AI1650" i="1"/>
  <c r="AG1651" i="1"/>
  <c r="AI1651" i="1"/>
  <c r="AG1652" i="1"/>
  <c r="AI1652" i="1"/>
  <c r="AG1653" i="1"/>
  <c r="AI1653" i="1"/>
  <c r="AG1654" i="1"/>
  <c r="AI1654" i="1"/>
  <c r="AG1655" i="1"/>
  <c r="AI1655" i="1"/>
  <c r="AG1656" i="1"/>
  <c r="AI1656" i="1"/>
  <c r="AG1657" i="1"/>
  <c r="AI1657" i="1"/>
  <c r="AG1658" i="1"/>
  <c r="AI1658" i="1"/>
  <c r="AG1659" i="1"/>
  <c r="AI1659" i="1"/>
  <c r="AG1660" i="1"/>
  <c r="AI1660" i="1"/>
  <c r="AG1661" i="1"/>
  <c r="AI1661" i="1"/>
  <c r="AG1662" i="1"/>
  <c r="AI1662" i="1"/>
  <c r="AG1663" i="1"/>
  <c r="AI1663" i="1"/>
  <c r="AG1664" i="1"/>
  <c r="AI1664" i="1"/>
  <c r="AG1665" i="1"/>
  <c r="AI1665" i="1"/>
  <c r="AG1666" i="1"/>
  <c r="AI1666" i="1"/>
  <c r="AG1667" i="1"/>
  <c r="AI1667" i="1"/>
  <c r="AG1668" i="1"/>
  <c r="AI1668" i="1"/>
  <c r="AG1669" i="1"/>
  <c r="AI1669" i="1"/>
  <c r="AG1670" i="1"/>
  <c r="AI1670" i="1"/>
  <c r="AG1671" i="1"/>
  <c r="AI1671" i="1"/>
  <c r="AG1672" i="1"/>
  <c r="AI1672" i="1"/>
  <c r="AG1673" i="1"/>
  <c r="AI1673" i="1"/>
  <c r="AG1674" i="1"/>
  <c r="AI1674" i="1"/>
  <c r="AG1675" i="1"/>
  <c r="AI1675" i="1"/>
  <c r="AG1676" i="1"/>
  <c r="AI1676" i="1"/>
  <c r="AG1677" i="1"/>
  <c r="AI1677" i="1"/>
  <c r="AG1678" i="1"/>
  <c r="AI1678" i="1"/>
  <c r="AG1679" i="1"/>
  <c r="AI1679" i="1"/>
  <c r="AG1680" i="1"/>
  <c r="AI1680" i="1"/>
  <c r="AG1681" i="1"/>
  <c r="AI1681" i="1"/>
  <c r="AG1682" i="1"/>
  <c r="AI1682" i="1"/>
  <c r="AG1683" i="1"/>
  <c r="AI1683" i="1"/>
  <c r="AG1684" i="1"/>
  <c r="AI1684" i="1"/>
  <c r="AG1685" i="1"/>
  <c r="AI1685" i="1"/>
  <c r="AG1686" i="1"/>
  <c r="AI1686" i="1"/>
  <c r="AG1687" i="1"/>
  <c r="AI1687" i="1"/>
  <c r="AG1688" i="1"/>
  <c r="AI1688" i="1"/>
  <c r="AG1689" i="1"/>
  <c r="AI1689" i="1"/>
  <c r="AG1690" i="1"/>
  <c r="AI1690" i="1"/>
  <c r="AG1691" i="1"/>
  <c r="AI1691" i="1"/>
  <c r="AG1692" i="1"/>
  <c r="AI1692" i="1"/>
  <c r="AG1693" i="1"/>
  <c r="AI1693" i="1"/>
  <c r="AG1694" i="1"/>
  <c r="AI1694" i="1"/>
  <c r="AG1695" i="1"/>
  <c r="AI1695" i="1"/>
  <c r="AG1696" i="1"/>
  <c r="AI1696" i="1"/>
  <c r="AG1697" i="1"/>
  <c r="AI1697" i="1"/>
  <c r="AG1698" i="1"/>
  <c r="AI1698" i="1"/>
  <c r="AG1699" i="1"/>
  <c r="AI1699" i="1"/>
  <c r="AG1700" i="1"/>
  <c r="AI1700" i="1"/>
  <c r="AG1701" i="1"/>
  <c r="AI1701" i="1"/>
  <c r="AG1702" i="1"/>
  <c r="AI1702" i="1"/>
  <c r="AG1703" i="1"/>
  <c r="AI1703" i="1"/>
  <c r="AG1704" i="1"/>
  <c r="AI1704" i="1"/>
  <c r="AG1705" i="1"/>
  <c r="AI1705" i="1"/>
  <c r="AG1706" i="1"/>
  <c r="AI1706" i="1"/>
  <c r="AG1707" i="1"/>
  <c r="AI1707" i="1"/>
  <c r="AG1708" i="1"/>
  <c r="AI1708" i="1"/>
  <c r="AG1709" i="1"/>
  <c r="AI1709" i="1"/>
  <c r="AG1710" i="1"/>
  <c r="AI1710" i="1"/>
  <c r="AG1711" i="1"/>
  <c r="AI1711" i="1"/>
  <c r="AG1712" i="1"/>
  <c r="AI1712" i="1"/>
  <c r="AG1713" i="1"/>
  <c r="AI1713" i="1"/>
  <c r="AG1714" i="1"/>
  <c r="AI1714" i="1"/>
  <c r="AG1715" i="1"/>
  <c r="AI1715" i="1"/>
  <c r="AG1716" i="1"/>
  <c r="AI1716" i="1"/>
  <c r="AG1717" i="1"/>
  <c r="AI1717" i="1"/>
  <c r="AG1718" i="1"/>
  <c r="AI1718" i="1"/>
  <c r="AG1719" i="1"/>
  <c r="AI1719" i="1"/>
  <c r="AG1720" i="1"/>
  <c r="AI1720" i="1"/>
  <c r="AG1721" i="1"/>
  <c r="AI1721" i="1"/>
  <c r="AG1722" i="1"/>
  <c r="AI1722" i="1"/>
  <c r="AG1723" i="1"/>
  <c r="AI1723" i="1"/>
  <c r="AG1724" i="1"/>
  <c r="AI1724" i="1"/>
  <c r="AG1725" i="1"/>
  <c r="AI1725" i="1"/>
  <c r="AG1726" i="1"/>
  <c r="AI1726" i="1"/>
  <c r="AG1727" i="1"/>
  <c r="AI1727" i="1"/>
  <c r="AG1728" i="1"/>
  <c r="AI1728" i="1"/>
  <c r="AG1729" i="1"/>
  <c r="AI1729" i="1"/>
  <c r="AG1730" i="1"/>
  <c r="AI1730" i="1"/>
  <c r="AG1731" i="1"/>
  <c r="AI1731" i="1"/>
  <c r="AG1732" i="1"/>
  <c r="AI1732" i="1"/>
  <c r="AG1733" i="1"/>
  <c r="AI1733" i="1"/>
  <c r="AG1734" i="1"/>
  <c r="AI1734" i="1"/>
  <c r="AG1735" i="1"/>
  <c r="AI1735" i="1"/>
  <c r="AG1736" i="1"/>
  <c r="AI1736" i="1"/>
  <c r="AG1737" i="1"/>
  <c r="AI1737" i="1"/>
  <c r="AG1738" i="1"/>
  <c r="AI1738" i="1"/>
  <c r="AG1739" i="1"/>
  <c r="AI1739" i="1"/>
  <c r="AG1740" i="1"/>
  <c r="AI1740" i="1"/>
  <c r="AG1741" i="1"/>
  <c r="AI1741" i="1"/>
  <c r="AG1742" i="1"/>
  <c r="AI1742" i="1"/>
  <c r="AG1743" i="1"/>
  <c r="AI1743" i="1"/>
  <c r="AG1744" i="1"/>
  <c r="AI1744" i="1"/>
  <c r="AG1745" i="1"/>
  <c r="AI1745" i="1"/>
  <c r="AG1746" i="1"/>
  <c r="AI1746" i="1"/>
  <c r="AG1747" i="1"/>
  <c r="AI1747" i="1"/>
  <c r="AG1748" i="1"/>
  <c r="AI1748" i="1"/>
  <c r="AG1749" i="1"/>
  <c r="AI1749" i="1"/>
  <c r="AG1750" i="1"/>
  <c r="AI1750" i="1"/>
  <c r="AG1751" i="1"/>
  <c r="AI1751" i="1"/>
  <c r="AG1752" i="1"/>
  <c r="AI1752" i="1"/>
  <c r="AG1753" i="1"/>
  <c r="AI1753" i="1"/>
  <c r="AG1754" i="1"/>
  <c r="AI1754" i="1"/>
  <c r="AG1755" i="1"/>
  <c r="AI1755" i="1"/>
  <c r="AG1756" i="1"/>
  <c r="AI1756" i="1"/>
  <c r="AG1757" i="1"/>
  <c r="AI1757" i="1"/>
  <c r="AG1758" i="1"/>
  <c r="AI1758" i="1"/>
  <c r="AG1759" i="1"/>
  <c r="AI1759" i="1"/>
  <c r="AG1760" i="1"/>
  <c r="AI1760" i="1"/>
  <c r="AG1761" i="1"/>
  <c r="AI1761" i="1"/>
  <c r="AG1762" i="1"/>
  <c r="AI1762" i="1"/>
  <c r="AG1763" i="1"/>
  <c r="AI1763" i="1"/>
  <c r="AG1764" i="1"/>
  <c r="AI1764" i="1"/>
  <c r="AG1765" i="1"/>
  <c r="AI1765" i="1"/>
  <c r="AG1766" i="1"/>
  <c r="AI1766" i="1"/>
  <c r="AG1767" i="1"/>
  <c r="AI1767" i="1"/>
  <c r="AG1768" i="1"/>
  <c r="AI1768" i="1"/>
  <c r="AG1769" i="1"/>
  <c r="AI1769" i="1"/>
  <c r="AG1770" i="1"/>
  <c r="AI1770" i="1"/>
  <c r="AG1771" i="1"/>
  <c r="AI1771" i="1"/>
  <c r="AG1772" i="1"/>
  <c r="AI1772" i="1"/>
  <c r="AG1773" i="1"/>
  <c r="AI1773" i="1"/>
  <c r="AG1774" i="1"/>
  <c r="AI1774" i="1"/>
  <c r="AG1775" i="1"/>
  <c r="AI1775" i="1"/>
  <c r="AG1776" i="1"/>
  <c r="AI1776" i="1"/>
  <c r="AG1777" i="1"/>
  <c r="AI1777" i="1"/>
  <c r="AG1778" i="1"/>
  <c r="AI1778" i="1"/>
  <c r="AG1779" i="1"/>
  <c r="AI1779" i="1"/>
  <c r="AG1780" i="1"/>
  <c r="AI1780" i="1"/>
  <c r="AG1781" i="1"/>
  <c r="AI1781" i="1"/>
  <c r="AG1782" i="1"/>
  <c r="AI1782" i="1"/>
  <c r="AG1783" i="1"/>
  <c r="AI1783" i="1"/>
  <c r="AG1784" i="1"/>
  <c r="AI1784" i="1"/>
  <c r="AG1785" i="1"/>
  <c r="AI1785" i="1"/>
  <c r="AG1786" i="1"/>
  <c r="AI1786" i="1"/>
  <c r="AG1787" i="1"/>
  <c r="AI1787" i="1"/>
  <c r="AG1788" i="1"/>
  <c r="AI1788" i="1"/>
  <c r="AG1789" i="1"/>
  <c r="AI1789" i="1"/>
  <c r="AG1790" i="1"/>
  <c r="AI1790" i="1"/>
  <c r="AG1791" i="1"/>
  <c r="AI1791" i="1"/>
  <c r="AG1792" i="1"/>
  <c r="AI1792" i="1"/>
  <c r="AG1793" i="1"/>
  <c r="AI1793" i="1"/>
  <c r="AG1794" i="1"/>
  <c r="AI1794" i="1"/>
  <c r="AG1795" i="1"/>
  <c r="AI1795" i="1"/>
  <c r="AG1796" i="1"/>
  <c r="AI1796" i="1"/>
  <c r="AG1797" i="1"/>
  <c r="AI1797" i="1"/>
  <c r="AG1798" i="1"/>
  <c r="AI1798" i="1"/>
  <c r="AG1799" i="1"/>
  <c r="AI1799" i="1"/>
  <c r="AG1800" i="1"/>
  <c r="AI1800" i="1"/>
  <c r="AG1801" i="1"/>
  <c r="AI1801" i="1"/>
  <c r="AG1802" i="1"/>
  <c r="AI1802" i="1"/>
  <c r="AG1803" i="1"/>
  <c r="AI1803" i="1"/>
  <c r="AG1804" i="1"/>
  <c r="AI1804" i="1"/>
  <c r="AG1805" i="1"/>
  <c r="AI1805" i="1"/>
  <c r="AG1806" i="1"/>
  <c r="AI1806" i="1"/>
  <c r="AG1807" i="1"/>
  <c r="AI1807" i="1"/>
  <c r="AG1808" i="1"/>
  <c r="AI1808" i="1"/>
  <c r="AG1809" i="1"/>
  <c r="AI1809" i="1"/>
  <c r="AG1810" i="1"/>
  <c r="AI1810" i="1"/>
  <c r="AG1811" i="1"/>
  <c r="AI1811" i="1"/>
  <c r="AG1812" i="1"/>
  <c r="AI1812" i="1"/>
  <c r="AG1813" i="1"/>
  <c r="AI1813" i="1"/>
  <c r="AG1814" i="1"/>
  <c r="AI1814" i="1"/>
  <c r="AG1815" i="1"/>
  <c r="AI1815" i="1"/>
  <c r="AG1816" i="1"/>
  <c r="AI1816" i="1"/>
  <c r="AG1817" i="1"/>
  <c r="AI1817" i="1"/>
  <c r="AG1818" i="1"/>
  <c r="AI1818" i="1"/>
  <c r="AG1819" i="1"/>
  <c r="AI1819" i="1"/>
  <c r="AG1820" i="1"/>
  <c r="AI1820" i="1"/>
  <c r="AG1821" i="1"/>
  <c r="AI1821" i="1"/>
  <c r="AG1822" i="1"/>
  <c r="AI1822" i="1"/>
  <c r="AG1823" i="1"/>
  <c r="AI1823" i="1"/>
  <c r="AG1824" i="1"/>
  <c r="AI1824" i="1"/>
  <c r="AG1825" i="1"/>
  <c r="AI1825" i="1"/>
  <c r="AG1826" i="1"/>
  <c r="AI1826" i="1"/>
  <c r="AG1827" i="1"/>
  <c r="AI1827" i="1"/>
  <c r="AG1828" i="1"/>
  <c r="AI1828" i="1"/>
  <c r="AG1829" i="1"/>
  <c r="AI1829" i="1"/>
  <c r="AG1830" i="1"/>
  <c r="AI1830" i="1"/>
  <c r="AG1831" i="1"/>
  <c r="AI1831" i="1"/>
  <c r="AG1832" i="1"/>
  <c r="AI1832" i="1"/>
  <c r="AG1833" i="1"/>
  <c r="AI1833" i="1"/>
  <c r="AG1834" i="1"/>
  <c r="AI1834" i="1"/>
  <c r="AG1835" i="1"/>
  <c r="AI1835" i="1"/>
  <c r="AG1836" i="1"/>
  <c r="AI1836" i="1"/>
  <c r="AG1837" i="1"/>
  <c r="AI1837" i="1"/>
  <c r="AG1838" i="1"/>
  <c r="AI1838" i="1"/>
  <c r="AG1839" i="1"/>
  <c r="AI1839" i="1"/>
  <c r="AG1840" i="1"/>
  <c r="AI1840" i="1"/>
  <c r="AG1841" i="1"/>
  <c r="AI1841" i="1"/>
  <c r="AG1842" i="1"/>
  <c r="AI1842" i="1"/>
  <c r="AG1843" i="1"/>
  <c r="AI1843" i="1"/>
  <c r="AG1844" i="1"/>
  <c r="AI1844" i="1"/>
  <c r="AG1845" i="1"/>
  <c r="AI1845" i="1"/>
  <c r="AG1846" i="1"/>
  <c r="AI1846" i="1"/>
  <c r="AG1847" i="1"/>
  <c r="AI1847" i="1"/>
  <c r="AG1848" i="1"/>
  <c r="AI1848" i="1"/>
  <c r="AG1849" i="1"/>
  <c r="AI1849" i="1"/>
  <c r="AG1850" i="1"/>
  <c r="AI1850" i="1"/>
  <c r="AG1851" i="1"/>
  <c r="AI1851" i="1"/>
  <c r="AG1852" i="1"/>
  <c r="AI1852" i="1"/>
  <c r="AG1853" i="1"/>
  <c r="AI1853" i="1"/>
  <c r="AG1854" i="1"/>
  <c r="AI1854" i="1"/>
  <c r="AG1855" i="1"/>
  <c r="AI1855" i="1"/>
  <c r="AG1856" i="1"/>
  <c r="AI1856" i="1"/>
  <c r="AG1857" i="1"/>
  <c r="AI1857" i="1"/>
  <c r="AG1858" i="1"/>
  <c r="AI1858" i="1"/>
  <c r="AG1859" i="1"/>
  <c r="AI1859" i="1"/>
  <c r="AG1860" i="1"/>
  <c r="AI1860" i="1"/>
  <c r="AG1861" i="1"/>
  <c r="AI1861" i="1"/>
  <c r="AG1862" i="1"/>
  <c r="AI1862" i="1"/>
  <c r="AG1863" i="1"/>
  <c r="AI1863" i="1"/>
  <c r="AG1864" i="1"/>
  <c r="AI1864" i="1"/>
  <c r="AG1865" i="1"/>
  <c r="AI1865" i="1"/>
  <c r="AG1866" i="1"/>
  <c r="AI1866" i="1"/>
  <c r="AG1867" i="1"/>
  <c r="AI1867" i="1"/>
  <c r="AG1868" i="1"/>
  <c r="AI1868" i="1"/>
  <c r="AG1869" i="1"/>
  <c r="AI1869" i="1"/>
  <c r="AG1870" i="1"/>
  <c r="AI1870" i="1"/>
  <c r="AG1871" i="1"/>
  <c r="AI1871" i="1"/>
  <c r="AG1872" i="1"/>
  <c r="AI1872" i="1"/>
  <c r="AG1873" i="1"/>
  <c r="AI1873" i="1"/>
  <c r="AG1874" i="1"/>
  <c r="AI1874" i="1"/>
  <c r="AG1875" i="1"/>
  <c r="AI1875" i="1"/>
  <c r="AG1876" i="1"/>
  <c r="AI1876" i="1"/>
  <c r="AG1877" i="1"/>
  <c r="AI1877" i="1"/>
  <c r="AG1878" i="1"/>
  <c r="AI1878" i="1"/>
  <c r="AG1879" i="1"/>
  <c r="AI1879" i="1"/>
  <c r="AG1880" i="1"/>
  <c r="AI1880" i="1"/>
  <c r="AG1881" i="1"/>
  <c r="AI1881" i="1"/>
  <c r="AG1882" i="1"/>
  <c r="AI1882" i="1"/>
  <c r="AG1883" i="1"/>
  <c r="AI1883" i="1"/>
  <c r="AG1884" i="1"/>
  <c r="AI1884" i="1"/>
  <c r="AG1885" i="1"/>
  <c r="AI1885" i="1"/>
  <c r="AG1886" i="1"/>
  <c r="AI1886" i="1"/>
  <c r="AG1887" i="1"/>
  <c r="AI1887" i="1"/>
  <c r="AG1888" i="1"/>
  <c r="AI1888" i="1"/>
  <c r="AG1889" i="1"/>
  <c r="AI1889" i="1"/>
  <c r="AG1890" i="1"/>
  <c r="AI1890" i="1"/>
  <c r="AG1891" i="1"/>
  <c r="AI1891" i="1"/>
  <c r="AG1892" i="1"/>
  <c r="AI1892" i="1"/>
  <c r="AG1893" i="1"/>
  <c r="AI1893" i="1"/>
  <c r="AG1894" i="1"/>
  <c r="AI1894" i="1"/>
  <c r="AG1895" i="1"/>
  <c r="AI1895" i="1"/>
  <c r="AG1896" i="1"/>
  <c r="AI1896" i="1"/>
  <c r="AG1897" i="1"/>
  <c r="AI1897" i="1"/>
  <c r="AG1898" i="1"/>
  <c r="AI1898" i="1"/>
  <c r="AG1899" i="1"/>
  <c r="AI1899" i="1"/>
  <c r="AG1900" i="1"/>
  <c r="AI1900" i="1"/>
  <c r="AG1901" i="1"/>
  <c r="AI1901" i="1"/>
  <c r="AG1902" i="1"/>
  <c r="AI1902" i="1"/>
  <c r="AG1903" i="1"/>
  <c r="AI1903" i="1"/>
  <c r="AG1904" i="1"/>
  <c r="AI1904" i="1"/>
  <c r="AG1905" i="1"/>
  <c r="AI1905" i="1"/>
  <c r="AG1906" i="1"/>
  <c r="AI1906" i="1"/>
  <c r="AG1907" i="1"/>
  <c r="AI1907" i="1"/>
  <c r="AG1908" i="1"/>
  <c r="AI1908" i="1"/>
  <c r="AG1909" i="1"/>
  <c r="AI1909" i="1"/>
  <c r="AG1910" i="1"/>
  <c r="AI1910" i="1"/>
  <c r="AG1911" i="1"/>
  <c r="AI1911" i="1"/>
  <c r="AG1912" i="1"/>
  <c r="AI1912" i="1"/>
  <c r="AG1913" i="1"/>
  <c r="AI1913" i="1"/>
  <c r="AG1914" i="1"/>
  <c r="AI1914" i="1"/>
  <c r="AG1915" i="1"/>
  <c r="AI1915" i="1"/>
  <c r="AG1916" i="1"/>
  <c r="AI1916" i="1"/>
  <c r="AG1917" i="1"/>
  <c r="AI1917" i="1"/>
  <c r="AG1918" i="1"/>
  <c r="AI1918" i="1"/>
  <c r="AG1919" i="1"/>
  <c r="AI1919" i="1"/>
  <c r="AG1920" i="1"/>
  <c r="AI1920" i="1"/>
  <c r="AG1921" i="1"/>
  <c r="AI1921" i="1"/>
  <c r="AG1922" i="1"/>
  <c r="AI1922" i="1"/>
  <c r="AG1923" i="1"/>
  <c r="AI1923" i="1"/>
  <c r="AG1924" i="1"/>
  <c r="AI1924" i="1"/>
  <c r="AG1925" i="1"/>
  <c r="AI1925" i="1"/>
  <c r="AG1926" i="1"/>
  <c r="AI1926" i="1"/>
  <c r="AG1927" i="1"/>
  <c r="AI1927" i="1"/>
  <c r="AG1928" i="1"/>
  <c r="AI1928" i="1"/>
  <c r="AG1929" i="1"/>
  <c r="AI1929" i="1"/>
  <c r="AG1930" i="1"/>
  <c r="AI1930" i="1"/>
  <c r="AG1931" i="1"/>
  <c r="AI1931" i="1"/>
  <c r="AG1932" i="1"/>
  <c r="AI1932" i="1"/>
  <c r="AG1933" i="1"/>
  <c r="AI1933" i="1"/>
  <c r="AG1934" i="1"/>
  <c r="AI1934" i="1"/>
  <c r="AG1935" i="1"/>
  <c r="AI1935" i="1"/>
  <c r="AG1936" i="1"/>
  <c r="AI1936" i="1"/>
  <c r="AG1937" i="1"/>
  <c r="AI1937" i="1"/>
  <c r="AG1938" i="1"/>
  <c r="AI1938" i="1"/>
  <c r="AG1939" i="1"/>
  <c r="AI1939" i="1"/>
  <c r="AG1940" i="1"/>
  <c r="AI1940" i="1"/>
  <c r="AG1941" i="1"/>
  <c r="AI1941" i="1"/>
  <c r="AG1942" i="1"/>
  <c r="AI1942" i="1"/>
  <c r="AG1943" i="1"/>
  <c r="AI1943" i="1"/>
  <c r="AG1944" i="1"/>
  <c r="AI1944" i="1"/>
  <c r="AG1945" i="1"/>
  <c r="AI1945" i="1"/>
  <c r="AG1946" i="1"/>
  <c r="AI1946" i="1"/>
  <c r="AG1947" i="1"/>
  <c r="AI1947" i="1"/>
  <c r="AG1948" i="1"/>
  <c r="AI1948" i="1"/>
  <c r="AG1949" i="1"/>
  <c r="AI1949" i="1"/>
  <c r="AG1950" i="1"/>
  <c r="AI1950" i="1"/>
  <c r="AG1951" i="1"/>
  <c r="AI1951" i="1"/>
  <c r="AG1952" i="1"/>
  <c r="AI1952" i="1"/>
  <c r="AG1953" i="1"/>
  <c r="AI1953" i="1"/>
  <c r="AG1954" i="1"/>
  <c r="AI1954" i="1"/>
  <c r="AG1955" i="1"/>
  <c r="AI1955" i="1"/>
  <c r="AG1956" i="1"/>
  <c r="AI1956" i="1"/>
  <c r="AG1957" i="1"/>
  <c r="AI1957" i="1"/>
  <c r="AG1958" i="1"/>
  <c r="AI1958" i="1"/>
  <c r="AG1959" i="1"/>
  <c r="AI1959" i="1"/>
  <c r="AG1960" i="1"/>
  <c r="AI1960" i="1"/>
  <c r="AG1961" i="1"/>
  <c r="AI1961" i="1"/>
  <c r="AG1962" i="1"/>
  <c r="AI1962" i="1"/>
  <c r="AG1963" i="1"/>
  <c r="AI1963" i="1"/>
  <c r="AG1964" i="1"/>
  <c r="AI1964" i="1"/>
  <c r="AG1965" i="1"/>
  <c r="AI1965" i="1"/>
  <c r="AG1966" i="1"/>
  <c r="AI1966" i="1"/>
  <c r="AG1967" i="1"/>
  <c r="AI1967" i="1"/>
  <c r="AG1968" i="1"/>
  <c r="AI1968" i="1"/>
  <c r="AG1969" i="1"/>
  <c r="AI1969" i="1"/>
  <c r="AG1970" i="1"/>
  <c r="AI1970" i="1"/>
  <c r="AG1971" i="1"/>
  <c r="AI1971" i="1"/>
  <c r="AG1972" i="1"/>
  <c r="AI1972" i="1"/>
  <c r="AG1973" i="1"/>
  <c r="AI1973" i="1"/>
  <c r="AG1974" i="1"/>
  <c r="AI1974" i="1"/>
  <c r="AG1975" i="1"/>
  <c r="AI1975" i="1"/>
  <c r="AG1976" i="1"/>
  <c r="AI1976" i="1"/>
  <c r="AG1977" i="1"/>
  <c r="AI1977" i="1"/>
  <c r="AG1978" i="1"/>
  <c r="AI1978" i="1"/>
  <c r="AG1979" i="1"/>
  <c r="AI1979" i="1"/>
  <c r="AG1980" i="1"/>
  <c r="AI1980" i="1"/>
  <c r="AG1981" i="1"/>
  <c r="AI1981" i="1"/>
  <c r="AG1982" i="1"/>
  <c r="AI1982" i="1"/>
  <c r="AG1983" i="1"/>
  <c r="AI1983" i="1"/>
  <c r="AG1984" i="1"/>
  <c r="AI1984" i="1"/>
  <c r="AG1985" i="1"/>
  <c r="AI1985" i="1"/>
  <c r="AG1986" i="1"/>
  <c r="AI1986" i="1"/>
  <c r="AG1987" i="1"/>
  <c r="AI1987" i="1"/>
  <c r="AG1988" i="1"/>
  <c r="AI1988" i="1"/>
  <c r="AG1989" i="1"/>
  <c r="AI1989" i="1"/>
  <c r="AG1990" i="1"/>
  <c r="AI1990" i="1"/>
  <c r="AG1991" i="1"/>
  <c r="AI1991" i="1"/>
  <c r="AG1992" i="1"/>
  <c r="AI1992" i="1"/>
  <c r="AG1993" i="1"/>
  <c r="AI1993" i="1"/>
  <c r="AG1994" i="1"/>
  <c r="AI1994" i="1"/>
  <c r="AG1995" i="1"/>
  <c r="AI1995" i="1"/>
  <c r="AG1996" i="1"/>
  <c r="AI1996" i="1"/>
  <c r="AG1997" i="1"/>
  <c r="AI1997" i="1"/>
  <c r="AG1998" i="1"/>
  <c r="AI1998" i="1"/>
  <c r="AG1999" i="1"/>
  <c r="AI1999" i="1"/>
  <c r="AG2000" i="1"/>
  <c r="AI2000" i="1"/>
  <c r="AG2001" i="1"/>
  <c r="AI2001" i="1"/>
  <c r="AG2002" i="1"/>
  <c r="AI2002" i="1"/>
  <c r="AG2003" i="1"/>
  <c r="AI2003" i="1"/>
  <c r="AG2004" i="1"/>
  <c r="AI2004" i="1"/>
  <c r="AG2005" i="1"/>
  <c r="AI2005" i="1"/>
  <c r="AG2006" i="1"/>
  <c r="AI2006" i="1"/>
  <c r="AG2007" i="1"/>
  <c r="AI2007" i="1"/>
  <c r="AG2008" i="1"/>
  <c r="AI2008" i="1"/>
  <c r="AG2009" i="1"/>
  <c r="AI2009" i="1"/>
  <c r="AG2010" i="1"/>
  <c r="AI2010" i="1"/>
  <c r="AG2011" i="1"/>
  <c r="AI2011" i="1"/>
  <c r="AG2012" i="1"/>
  <c r="AI2012" i="1"/>
  <c r="AG2013" i="1"/>
  <c r="AI2013" i="1"/>
  <c r="AG2014" i="1"/>
  <c r="AI2014" i="1"/>
  <c r="AG2015" i="1"/>
  <c r="AI2015" i="1"/>
  <c r="AG2016" i="1"/>
  <c r="AI2016" i="1"/>
  <c r="AG2017" i="1"/>
  <c r="AI2017" i="1"/>
  <c r="AG2018" i="1"/>
  <c r="AI2018" i="1"/>
  <c r="AG2019" i="1"/>
  <c r="AI2019" i="1"/>
  <c r="AG2020" i="1"/>
  <c r="AI2020" i="1"/>
  <c r="AG2021" i="1"/>
  <c r="AI2021" i="1"/>
  <c r="AG2022" i="1"/>
  <c r="AI2022" i="1"/>
  <c r="AG2023" i="1"/>
  <c r="AI2023" i="1"/>
  <c r="AG2024" i="1"/>
  <c r="AI2024" i="1"/>
  <c r="AG2025" i="1"/>
  <c r="AI2025" i="1"/>
  <c r="AG2026" i="1"/>
  <c r="AI2026" i="1"/>
  <c r="AG2027" i="1"/>
  <c r="AI2027" i="1"/>
  <c r="AG2028" i="1"/>
  <c r="AI2028" i="1"/>
  <c r="AG2029" i="1"/>
  <c r="AI2029" i="1"/>
  <c r="AG2030" i="1"/>
  <c r="AI2030" i="1"/>
  <c r="AG2031" i="1"/>
  <c r="AI2031" i="1"/>
  <c r="AG2032" i="1"/>
  <c r="AI2032" i="1"/>
  <c r="AG2033" i="1"/>
  <c r="AI2033" i="1"/>
  <c r="AG2034" i="1"/>
  <c r="AI2034" i="1"/>
  <c r="AG2035" i="1"/>
  <c r="AI2035" i="1"/>
  <c r="AG2036" i="1"/>
  <c r="AI2036" i="1"/>
  <c r="AG2037" i="1"/>
  <c r="AI2037" i="1"/>
  <c r="AG2038" i="1"/>
  <c r="AI2038" i="1"/>
  <c r="AG2039" i="1"/>
  <c r="AI2039" i="1"/>
  <c r="AG2040" i="1"/>
  <c r="AI2040" i="1"/>
  <c r="AG2041" i="1"/>
  <c r="AI2041" i="1"/>
  <c r="AG2042" i="1"/>
  <c r="AI2042" i="1"/>
  <c r="AG2043" i="1"/>
  <c r="AI2043" i="1"/>
  <c r="AG2044" i="1"/>
  <c r="AI2044" i="1"/>
  <c r="AG2045" i="1"/>
  <c r="AI2045" i="1"/>
  <c r="AG2046" i="1"/>
  <c r="AI2046" i="1"/>
  <c r="AG2047" i="1"/>
  <c r="AI2047" i="1"/>
  <c r="AG2048" i="1"/>
  <c r="AI2048" i="1"/>
  <c r="AG2049" i="1"/>
  <c r="AI2049" i="1"/>
  <c r="AG2050" i="1"/>
  <c r="AI2050" i="1"/>
  <c r="AG2051" i="1"/>
  <c r="AI2051" i="1"/>
  <c r="AG2052" i="1"/>
  <c r="AI2052" i="1"/>
  <c r="AG2053" i="1"/>
  <c r="AI2053" i="1"/>
  <c r="AG2054" i="1"/>
  <c r="AI2054" i="1"/>
  <c r="AG2055" i="1"/>
  <c r="AI2055" i="1"/>
  <c r="AG2056" i="1"/>
  <c r="AI2056" i="1"/>
  <c r="AG2057" i="1"/>
  <c r="AI2057" i="1"/>
  <c r="AG2058" i="1"/>
  <c r="AI2058" i="1"/>
  <c r="AG2059" i="1"/>
  <c r="AI2059" i="1"/>
  <c r="AG2060" i="1"/>
  <c r="AI2060" i="1"/>
  <c r="AG2061" i="1"/>
  <c r="AI2061" i="1"/>
  <c r="AG2062" i="1"/>
  <c r="AI2062" i="1"/>
  <c r="AG2063" i="1"/>
  <c r="AI2063" i="1"/>
  <c r="AG2064" i="1"/>
  <c r="AI2064" i="1"/>
  <c r="AG2065" i="1"/>
  <c r="AI2065" i="1"/>
  <c r="AG2066" i="1"/>
  <c r="AI2066" i="1"/>
  <c r="AG2067" i="1"/>
  <c r="AI2067" i="1"/>
  <c r="AG2068" i="1"/>
  <c r="AI2068" i="1"/>
  <c r="AG2069" i="1"/>
  <c r="AI2069" i="1"/>
  <c r="AG2070" i="1"/>
  <c r="AI2070" i="1"/>
  <c r="AG2071" i="1"/>
  <c r="AI2071" i="1"/>
  <c r="AG2072" i="1"/>
  <c r="AI2072" i="1"/>
  <c r="AG2073" i="1"/>
  <c r="AI2073" i="1"/>
  <c r="AG2074" i="1"/>
  <c r="AI2074" i="1"/>
  <c r="AG2075" i="1"/>
  <c r="AI2075" i="1"/>
  <c r="AG2076" i="1"/>
  <c r="AI2076" i="1"/>
  <c r="AG2077" i="1"/>
  <c r="AI2077" i="1"/>
  <c r="AG2078" i="1"/>
  <c r="AI2078" i="1"/>
  <c r="AG2079" i="1"/>
  <c r="AI2079" i="1"/>
  <c r="AG2080" i="1"/>
  <c r="AI2080" i="1"/>
  <c r="AG2081" i="1"/>
  <c r="AI2081" i="1"/>
  <c r="AG2082" i="1"/>
  <c r="AI2082" i="1"/>
  <c r="AG2083" i="1"/>
  <c r="AI2083" i="1"/>
  <c r="AG2084" i="1"/>
  <c r="AI2084" i="1"/>
  <c r="AG2085" i="1"/>
  <c r="AI2085" i="1"/>
  <c r="AG2086" i="1"/>
  <c r="AI2086" i="1"/>
  <c r="AG2087" i="1"/>
  <c r="AI2087" i="1"/>
  <c r="AG2088" i="1"/>
  <c r="AI2088" i="1"/>
  <c r="AG2089" i="1"/>
  <c r="AI2089" i="1"/>
  <c r="AG2090" i="1"/>
  <c r="AI2090" i="1"/>
  <c r="AG2091" i="1"/>
  <c r="AI2091" i="1"/>
  <c r="AG2092" i="1"/>
  <c r="AI2092" i="1"/>
  <c r="AG2093" i="1"/>
  <c r="AI2093" i="1"/>
  <c r="AG2094" i="1"/>
  <c r="AI2094" i="1"/>
  <c r="AG2095" i="1"/>
  <c r="AI2095" i="1"/>
  <c r="AG2096" i="1"/>
  <c r="AI2096" i="1"/>
  <c r="AG2097" i="1"/>
  <c r="AI2097" i="1"/>
  <c r="AG2098" i="1"/>
  <c r="AI2098" i="1"/>
  <c r="AG2099" i="1"/>
  <c r="AI2099" i="1"/>
  <c r="AG2100" i="1"/>
  <c r="AI2100" i="1"/>
  <c r="AG2101" i="1"/>
  <c r="AI2101" i="1"/>
  <c r="AG2102" i="1"/>
  <c r="AI2102" i="1"/>
  <c r="AG2103" i="1"/>
  <c r="AI2103" i="1"/>
  <c r="AG2104" i="1"/>
  <c r="AI2104" i="1"/>
  <c r="AG2105" i="1"/>
  <c r="AI2105" i="1"/>
  <c r="AG2106" i="1"/>
  <c r="AI2106" i="1"/>
  <c r="AG2107" i="1"/>
  <c r="AI2107" i="1"/>
  <c r="AG2108" i="1"/>
  <c r="AI2108" i="1"/>
  <c r="AG2109" i="1"/>
  <c r="AI2109" i="1"/>
  <c r="AG2110" i="1"/>
  <c r="AI2110" i="1"/>
  <c r="AG2111" i="1"/>
  <c r="AI2111" i="1"/>
  <c r="AG2112" i="1"/>
  <c r="AI2112" i="1"/>
  <c r="AG2113" i="1"/>
  <c r="AI2113" i="1"/>
  <c r="AG2114" i="1"/>
  <c r="AI2114" i="1"/>
  <c r="AG2115" i="1"/>
  <c r="AI2115" i="1"/>
  <c r="AG2116" i="1"/>
  <c r="AI2116" i="1"/>
  <c r="AG2117" i="1"/>
  <c r="AI2117" i="1"/>
  <c r="AG2118" i="1"/>
  <c r="AI2118" i="1"/>
  <c r="AG2119" i="1"/>
  <c r="AI2119" i="1"/>
  <c r="AG2120" i="1"/>
  <c r="AI2120" i="1"/>
  <c r="AG2121" i="1"/>
  <c r="AI2121" i="1"/>
  <c r="AG2122" i="1"/>
  <c r="AI2122" i="1"/>
  <c r="AG2123" i="1"/>
  <c r="AI2123" i="1"/>
  <c r="AG2124" i="1"/>
  <c r="AI2124" i="1"/>
  <c r="AG2125" i="1"/>
  <c r="AI2125" i="1"/>
  <c r="AG2126" i="1"/>
  <c r="AI2126" i="1"/>
  <c r="AG2127" i="1"/>
  <c r="AI2127" i="1"/>
  <c r="AG2128" i="1"/>
  <c r="AI2128" i="1"/>
  <c r="AG2129" i="1"/>
  <c r="AI2129" i="1"/>
  <c r="AG2130" i="1"/>
  <c r="AI2130" i="1"/>
  <c r="AG2131" i="1"/>
  <c r="AI2131" i="1"/>
  <c r="AG2132" i="1"/>
  <c r="AI2132" i="1"/>
  <c r="AG2133" i="1"/>
  <c r="AI2133" i="1"/>
  <c r="AG2134" i="1"/>
  <c r="AI2134" i="1"/>
  <c r="AG2135" i="1"/>
  <c r="AI2135" i="1"/>
  <c r="AG2136" i="1"/>
  <c r="AI2136" i="1"/>
  <c r="AG2137" i="1"/>
  <c r="AI2137" i="1"/>
  <c r="AG2138" i="1"/>
  <c r="AI2138" i="1"/>
  <c r="AG2139" i="1"/>
  <c r="AI2139" i="1"/>
  <c r="AG2140" i="1"/>
  <c r="AI2140" i="1"/>
  <c r="AG2141" i="1"/>
  <c r="AI2141" i="1"/>
  <c r="AG2142" i="1"/>
  <c r="AI2142" i="1"/>
  <c r="AG2143" i="1"/>
  <c r="AI2143" i="1"/>
  <c r="AG2144" i="1"/>
  <c r="AI2144" i="1"/>
  <c r="AG2145" i="1"/>
  <c r="AI2145" i="1"/>
  <c r="AG2146" i="1"/>
  <c r="AI2146" i="1"/>
  <c r="AG2147" i="1"/>
  <c r="AI2147" i="1"/>
  <c r="AG2148" i="1"/>
  <c r="AI2148" i="1"/>
  <c r="AG2149" i="1"/>
  <c r="AI2149" i="1"/>
  <c r="AG2150" i="1"/>
  <c r="AI2150" i="1"/>
  <c r="AG2151" i="1"/>
  <c r="AI2151" i="1"/>
  <c r="AG2152" i="1"/>
  <c r="AI2152" i="1"/>
  <c r="AG2153" i="1"/>
  <c r="AI2153" i="1"/>
  <c r="AG2154" i="1"/>
  <c r="AI2154" i="1"/>
  <c r="AG2155" i="1"/>
  <c r="AI2155" i="1"/>
  <c r="AG2156" i="1"/>
  <c r="AI2156" i="1"/>
  <c r="AG2157" i="1"/>
  <c r="AI2157" i="1"/>
  <c r="AG2158" i="1"/>
  <c r="AI2158" i="1"/>
  <c r="AG2159" i="1"/>
  <c r="AI2159" i="1"/>
  <c r="AG2160" i="1"/>
  <c r="AI2160" i="1"/>
  <c r="AG2161" i="1"/>
  <c r="AI2161" i="1"/>
  <c r="AG2162" i="1"/>
  <c r="AI2162" i="1"/>
  <c r="AG2163" i="1"/>
  <c r="AI2163" i="1"/>
  <c r="AG2164" i="1"/>
  <c r="AI2164" i="1"/>
  <c r="AG2165" i="1"/>
  <c r="AI2165" i="1"/>
  <c r="AG2166" i="1"/>
  <c r="AI2166" i="1"/>
  <c r="AG2167" i="1"/>
  <c r="AI2167" i="1"/>
  <c r="AG2168" i="1"/>
  <c r="AI2168" i="1"/>
  <c r="AG2169" i="1"/>
  <c r="AI2169" i="1"/>
  <c r="AG2170" i="1"/>
  <c r="AI2170" i="1"/>
  <c r="AG2171" i="1"/>
  <c r="AI2171" i="1"/>
  <c r="AG2172" i="1"/>
  <c r="AI2172" i="1"/>
  <c r="AG2173" i="1"/>
  <c r="AI2173" i="1"/>
  <c r="AG2174" i="1"/>
  <c r="AI2174" i="1"/>
  <c r="AG2175" i="1"/>
  <c r="AI2175" i="1"/>
  <c r="AG2176" i="1"/>
  <c r="AI2176" i="1"/>
  <c r="AG2177" i="1"/>
  <c r="AI2177" i="1"/>
  <c r="AG2178" i="1"/>
  <c r="AI2178" i="1"/>
  <c r="AG2179" i="1"/>
  <c r="AI2179" i="1"/>
  <c r="AG2180" i="1"/>
  <c r="AI2180" i="1"/>
  <c r="AG2181" i="1"/>
  <c r="AI2181" i="1"/>
  <c r="AG2182" i="1"/>
  <c r="AI2182" i="1"/>
  <c r="AG2183" i="1"/>
  <c r="AI2183" i="1"/>
  <c r="AG2184" i="1"/>
  <c r="AI2184" i="1"/>
  <c r="AG2185" i="1"/>
  <c r="AI2185" i="1"/>
  <c r="AG2186" i="1"/>
  <c r="AI2186" i="1"/>
  <c r="AG2187" i="1"/>
  <c r="AI2187" i="1"/>
  <c r="AG2188" i="1"/>
  <c r="AI2188" i="1"/>
  <c r="AG2189" i="1"/>
  <c r="AI2189" i="1"/>
  <c r="AG2190" i="1"/>
  <c r="AI2190" i="1"/>
  <c r="AG2191" i="1"/>
  <c r="AI2191" i="1"/>
  <c r="AG2192" i="1"/>
  <c r="AI2192" i="1"/>
  <c r="AG2193" i="1"/>
  <c r="AI2193" i="1"/>
  <c r="AG2194" i="1"/>
  <c r="AI2194" i="1"/>
  <c r="AG2195" i="1"/>
  <c r="AI2195" i="1"/>
  <c r="AG2196" i="1"/>
  <c r="AI2196" i="1"/>
  <c r="AG2197" i="1"/>
  <c r="AI2197" i="1"/>
  <c r="AG2198" i="1"/>
  <c r="AI2198" i="1"/>
  <c r="AG2199" i="1"/>
  <c r="AI2199" i="1"/>
  <c r="AG2200" i="1"/>
  <c r="AI2200" i="1"/>
  <c r="AG2201" i="1"/>
  <c r="AI2201" i="1"/>
  <c r="AG2202" i="1"/>
  <c r="AI2202" i="1"/>
  <c r="AG2203" i="1"/>
  <c r="AI2203" i="1"/>
  <c r="AG2204" i="1"/>
  <c r="AI2204" i="1"/>
  <c r="AG2205" i="1"/>
  <c r="AI2205" i="1"/>
  <c r="AG2206" i="1"/>
  <c r="AI2206" i="1"/>
  <c r="AG2207" i="1"/>
  <c r="AI2207" i="1"/>
  <c r="AG2208" i="1"/>
  <c r="AI2208" i="1"/>
  <c r="AG2209" i="1"/>
  <c r="AI2209" i="1"/>
  <c r="AG2210" i="1"/>
  <c r="AI2210" i="1"/>
  <c r="AG2211" i="1"/>
  <c r="AI2211" i="1"/>
  <c r="AG2212" i="1"/>
  <c r="AI2212" i="1"/>
  <c r="AG2213" i="1"/>
  <c r="AI2213" i="1"/>
  <c r="AG2214" i="1"/>
  <c r="AI2214" i="1"/>
  <c r="AG2215" i="1"/>
  <c r="AI2215" i="1"/>
  <c r="AG2216" i="1"/>
  <c r="AI2216" i="1"/>
  <c r="AG2217" i="1"/>
  <c r="AI2217" i="1"/>
  <c r="AG2218" i="1"/>
  <c r="AI2218" i="1"/>
  <c r="AG2219" i="1"/>
  <c r="AI2219" i="1"/>
  <c r="AG2220" i="1"/>
  <c r="AI2220" i="1"/>
  <c r="AG2221" i="1"/>
  <c r="AI2221" i="1"/>
  <c r="AG2222" i="1"/>
  <c r="AI2222" i="1"/>
  <c r="AG2223" i="1"/>
  <c r="AI2223" i="1"/>
  <c r="AG2224" i="1"/>
  <c r="AI2224" i="1"/>
  <c r="AG2225" i="1"/>
  <c r="AI2225" i="1"/>
  <c r="AG2226" i="1"/>
  <c r="AI2226" i="1"/>
  <c r="AG2227" i="1"/>
  <c r="AI2227" i="1"/>
  <c r="AG2228" i="1"/>
  <c r="AI2228" i="1"/>
  <c r="AG2229" i="1"/>
  <c r="AI2229" i="1"/>
  <c r="AG2230" i="1"/>
  <c r="AI2230" i="1"/>
  <c r="AG2231" i="1"/>
  <c r="AI2231" i="1"/>
  <c r="AG2232" i="1"/>
  <c r="AI2232" i="1"/>
  <c r="AG2233" i="1"/>
  <c r="AI2233" i="1"/>
  <c r="AG2234" i="1"/>
  <c r="AI2234" i="1"/>
  <c r="AG2235" i="1"/>
  <c r="AI2235" i="1"/>
  <c r="AG2236" i="1"/>
  <c r="AI2236" i="1"/>
  <c r="AG2237" i="1"/>
  <c r="AI2237" i="1"/>
  <c r="AG2238" i="1"/>
  <c r="AI2238" i="1"/>
  <c r="AG2239" i="1"/>
  <c r="AI2239" i="1"/>
  <c r="AG2240" i="1"/>
  <c r="AI2240" i="1"/>
  <c r="AG2241" i="1"/>
  <c r="AI2241" i="1"/>
  <c r="AG2242" i="1"/>
  <c r="AI2242" i="1"/>
  <c r="AG2243" i="1"/>
  <c r="AI2243" i="1"/>
  <c r="AG2244" i="1"/>
  <c r="AI2244" i="1"/>
  <c r="AG2245" i="1"/>
  <c r="AI2245" i="1"/>
  <c r="AG2246" i="1"/>
  <c r="AI2246" i="1"/>
  <c r="AG2247" i="1"/>
  <c r="AI2247" i="1"/>
  <c r="AG2248" i="1"/>
  <c r="AI2248" i="1"/>
  <c r="AG2249" i="1"/>
  <c r="AI2249" i="1"/>
  <c r="AG2250" i="1"/>
  <c r="AI2250" i="1"/>
  <c r="AG2251" i="1"/>
  <c r="AI2251" i="1"/>
  <c r="AG2252" i="1"/>
  <c r="AI2252" i="1"/>
  <c r="AG2253" i="1"/>
  <c r="AI2253" i="1"/>
  <c r="AG2254" i="1"/>
  <c r="AI2254" i="1"/>
  <c r="AG2255" i="1"/>
  <c r="AI2255" i="1"/>
  <c r="AG2256" i="1"/>
  <c r="AI2256" i="1"/>
  <c r="AG2257" i="1"/>
  <c r="AI2257" i="1"/>
  <c r="AG2258" i="1"/>
  <c r="AI2258" i="1"/>
  <c r="AG2259" i="1"/>
  <c r="AI2259" i="1"/>
  <c r="AG2260" i="1"/>
  <c r="AI2260" i="1"/>
  <c r="AG2261" i="1"/>
  <c r="AI2261" i="1"/>
  <c r="AG2262" i="1"/>
  <c r="AI2262" i="1"/>
  <c r="AG2263" i="1"/>
  <c r="AI2263" i="1"/>
  <c r="AG2264" i="1"/>
  <c r="AI2264" i="1"/>
  <c r="AG2265" i="1"/>
  <c r="AI2265" i="1"/>
  <c r="AG2266" i="1"/>
  <c r="AI2266" i="1"/>
  <c r="AG2267" i="1"/>
  <c r="AI2267" i="1"/>
  <c r="AG2268" i="1"/>
  <c r="AI2268" i="1"/>
  <c r="AG2269" i="1"/>
  <c r="AI2269" i="1"/>
  <c r="AG2270" i="1"/>
  <c r="AI2270" i="1"/>
  <c r="AG2271" i="1"/>
  <c r="AI2271" i="1"/>
  <c r="AG2272" i="1"/>
  <c r="AI2272" i="1"/>
  <c r="AG2273" i="1"/>
  <c r="AI2273" i="1"/>
  <c r="AG2274" i="1"/>
  <c r="AI2274" i="1"/>
  <c r="AG2275" i="1"/>
  <c r="AI2275" i="1"/>
  <c r="AG2276" i="1"/>
  <c r="AI2276" i="1"/>
  <c r="AG2277" i="1"/>
  <c r="AI2277" i="1"/>
  <c r="AG2278" i="1"/>
  <c r="AI2278" i="1"/>
  <c r="AG2279" i="1"/>
  <c r="AI2279" i="1"/>
  <c r="AG2280" i="1"/>
  <c r="AI2280" i="1"/>
  <c r="AG2281" i="1"/>
  <c r="AI2281" i="1"/>
  <c r="AG2282" i="1"/>
  <c r="AI2282" i="1"/>
  <c r="AG2283" i="1"/>
  <c r="AI2283" i="1"/>
  <c r="AG2284" i="1"/>
  <c r="AI2284" i="1"/>
  <c r="AG2285" i="1"/>
  <c r="AI2285" i="1"/>
  <c r="AG2286" i="1"/>
  <c r="AI2286" i="1"/>
  <c r="AG2287" i="1"/>
  <c r="AI2287" i="1"/>
  <c r="AG2288" i="1"/>
  <c r="AI2288" i="1"/>
  <c r="AG2289" i="1"/>
  <c r="AI2289" i="1"/>
  <c r="AG2290" i="1"/>
  <c r="AI2290" i="1"/>
  <c r="AG2291" i="1"/>
  <c r="AI2291" i="1"/>
  <c r="AG2292" i="1"/>
  <c r="AI2292" i="1"/>
  <c r="AG2293" i="1"/>
  <c r="AI2293" i="1"/>
  <c r="AG2294" i="1"/>
  <c r="AI2294" i="1"/>
  <c r="AG2295" i="1"/>
  <c r="AI2295" i="1"/>
  <c r="AG2296" i="1"/>
  <c r="AI2296" i="1"/>
  <c r="AG2297" i="1"/>
  <c r="AI2297" i="1"/>
  <c r="AG2298" i="1"/>
  <c r="AI2298" i="1"/>
  <c r="AG2299" i="1"/>
  <c r="AI2299" i="1"/>
  <c r="AG2300" i="1"/>
  <c r="AI2300" i="1"/>
  <c r="AG2301" i="1"/>
  <c r="AI2301" i="1"/>
  <c r="AG2302" i="1"/>
  <c r="AI2302" i="1"/>
  <c r="AG2303" i="1"/>
  <c r="AI2303" i="1"/>
  <c r="AG2304" i="1"/>
  <c r="AI2304" i="1"/>
  <c r="AG2305" i="1"/>
  <c r="AI2305" i="1"/>
  <c r="AG2306" i="1"/>
  <c r="AI2306" i="1"/>
  <c r="AG2307" i="1"/>
  <c r="AI2307" i="1"/>
  <c r="AG2308" i="1"/>
  <c r="AI2308" i="1"/>
  <c r="AG2309" i="1"/>
  <c r="AI2309" i="1"/>
  <c r="AG2310" i="1"/>
  <c r="AI2310" i="1"/>
  <c r="AG2311" i="1"/>
  <c r="AI2311" i="1"/>
  <c r="AG2312" i="1"/>
  <c r="AI2312" i="1"/>
  <c r="AG2313" i="1"/>
  <c r="AI2313" i="1"/>
  <c r="AG2314" i="1"/>
  <c r="AI2314" i="1"/>
  <c r="AG2315" i="1"/>
  <c r="AI2315" i="1"/>
  <c r="AG2316" i="1"/>
  <c r="AI2316" i="1"/>
  <c r="AG2317" i="1"/>
  <c r="AI2317" i="1"/>
  <c r="AG2318" i="1"/>
  <c r="AI2318" i="1"/>
  <c r="AG2319" i="1"/>
  <c r="AI2319" i="1"/>
  <c r="AG2320" i="1"/>
  <c r="AI2320" i="1"/>
  <c r="AG2321" i="1"/>
  <c r="AI2321" i="1"/>
  <c r="AG2322" i="1"/>
  <c r="AI2322" i="1"/>
  <c r="AG2323" i="1"/>
  <c r="AI2323" i="1"/>
  <c r="AG2324" i="1"/>
  <c r="AI2324" i="1"/>
  <c r="AG2325" i="1"/>
  <c r="AI2325" i="1"/>
  <c r="AG2326" i="1"/>
  <c r="AI2326" i="1"/>
  <c r="AG2327" i="1"/>
  <c r="AI2327" i="1"/>
  <c r="AG2328" i="1"/>
  <c r="AI2328" i="1"/>
  <c r="AG2329" i="1"/>
  <c r="AI2329" i="1"/>
  <c r="AG2330" i="1"/>
  <c r="AI2330" i="1"/>
  <c r="AG2331" i="1"/>
  <c r="AI2331" i="1"/>
  <c r="AG2332" i="1"/>
  <c r="AI2332" i="1"/>
  <c r="AG2333" i="1"/>
  <c r="AI2333" i="1"/>
  <c r="AG2334" i="1"/>
  <c r="AI2334" i="1"/>
  <c r="AG2335" i="1"/>
  <c r="AI2335" i="1"/>
  <c r="AG2336" i="1"/>
  <c r="AI2336" i="1"/>
  <c r="AG2337" i="1"/>
  <c r="AI2337" i="1"/>
  <c r="AG2338" i="1"/>
  <c r="AI2338" i="1"/>
  <c r="AG2339" i="1"/>
  <c r="AI2339" i="1"/>
  <c r="AG2340" i="1"/>
  <c r="AI2340" i="1"/>
  <c r="AG2341" i="1"/>
  <c r="AI2341" i="1"/>
  <c r="AG2342" i="1"/>
  <c r="AI2342" i="1"/>
  <c r="AG2343" i="1"/>
  <c r="AI2343" i="1"/>
  <c r="AG2344" i="1"/>
  <c r="AI2344" i="1"/>
  <c r="AG2345" i="1"/>
  <c r="AI2345" i="1"/>
  <c r="AG2346" i="1"/>
  <c r="AI2346" i="1"/>
  <c r="AG2347" i="1"/>
  <c r="AI2347" i="1"/>
  <c r="AG2348" i="1"/>
  <c r="AI2348" i="1"/>
  <c r="AG2349" i="1"/>
  <c r="AI2349" i="1"/>
  <c r="AG2350" i="1"/>
  <c r="AI2350" i="1"/>
  <c r="AG2351" i="1"/>
  <c r="AI2351" i="1"/>
  <c r="AG2352" i="1"/>
  <c r="AI2352" i="1"/>
  <c r="AG2353" i="1"/>
  <c r="AI2353" i="1"/>
  <c r="AG2354" i="1"/>
  <c r="AI2354" i="1"/>
  <c r="AG2355" i="1"/>
  <c r="AI2355" i="1"/>
  <c r="AG2356" i="1"/>
  <c r="AI2356" i="1"/>
  <c r="AG2357" i="1"/>
  <c r="AI2357" i="1"/>
  <c r="AG2358" i="1"/>
  <c r="AI2358" i="1"/>
  <c r="AG2359" i="1"/>
  <c r="AI2359" i="1"/>
  <c r="AG2360" i="1"/>
  <c r="AI2360" i="1"/>
  <c r="AG2361" i="1"/>
  <c r="AI2361" i="1"/>
  <c r="AG2362" i="1"/>
  <c r="AI2362" i="1"/>
  <c r="AG2363" i="1"/>
  <c r="AI2363" i="1"/>
  <c r="AG2364" i="1"/>
  <c r="AI2364" i="1"/>
  <c r="AG2365" i="1"/>
  <c r="AI2365" i="1"/>
  <c r="AG2366" i="1"/>
  <c r="AI2366" i="1"/>
  <c r="AG2367" i="1"/>
  <c r="AI2367" i="1"/>
  <c r="AG2368" i="1"/>
  <c r="AI2368" i="1"/>
  <c r="AG2369" i="1"/>
  <c r="AI2369" i="1"/>
  <c r="AG2370" i="1"/>
  <c r="AI2370" i="1"/>
  <c r="AG2371" i="1"/>
  <c r="AI2371" i="1"/>
  <c r="AG2372" i="1"/>
  <c r="AI2372" i="1"/>
  <c r="AG2373" i="1"/>
  <c r="AI2373" i="1"/>
  <c r="AG2374" i="1"/>
  <c r="AI2374" i="1"/>
  <c r="AG2375" i="1"/>
  <c r="AI2375" i="1"/>
  <c r="AG2376" i="1"/>
  <c r="AI2376" i="1"/>
  <c r="AG2377" i="1"/>
  <c r="AI2377" i="1"/>
  <c r="AG2378" i="1"/>
  <c r="AI2378" i="1"/>
  <c r="AG2379" i="1"/>
  <c r="AI2379" i="1"/>
  <c r="AG2380" i="1"/>
  <c r="AI2380" i="1"/>
  <c r="AG2381" i="1"/>
  <c r="AI2381" i="1"/>
  <c r="AG2382" i="1"/>
  <c r="AI2382" i="1"/>
  <c r="AG2383" i="1"/>
  <c r="AI2383" i="1"/>
  <c r="AG2384" i="1"/>
  <c r="AI2384" i="1"/>
  <c r="AG2385" i="1"/>
  <c r="AI2385" i="1"/>
  <c r="AG2386" i="1"/>
  <c r="AI2386" i="1"/>
  <c r="AG2387" i="1"/>
  <c r="AI2387" i="1"/>
  <c r="AG2388" i="1"/>
  <c r="AI2388" i="1"/>
  <c r="AG2389" i="1"/>
  <c r="AI2389" i="1"/>
  <c r="AG2390" i="1"/>
  <c r="AI2390" i="1"/>
  <c r="AG2391" i="1"/>
  <c r="AI2391" i="1"/>
  <c r="AG2392" i="1"/>
  <c r="AI2392" i="1"/>
  <c r="AG2393" i="1"/>
  <c r="AI2393" i="1"/>
  <c r="AG2394" i="1"/>
  <c r="AI2394" i="1"/>
  <c r="AG2395" i="1"/>
  <c r="AI2395" i="1"/>
  <c r="AG2396" i="1"/>
  <c r="AI2396" i="1"/>
  <c r="AG2397" i="1"/>
  <c r="AI2397" i="1"/>
  <c r="AG2398" i="1"/>
  <c r="AI2398" i="1"/>
  <c r="AG2399" i="1"/>
  <c r="AI2399" i="1"/>
  <c r="AG2400" i="1"/>
  <c r="AI2400" i="1"/>
  <c r="AG2401" i="1"/>
  <c r="AI2401" i="1"/>
  <c r="AG2402" i="1"/>
  <c r="AI2402" i="1"/>
  <c r="AG2403" i="1"/>
  <c r="AI2403" i="1"/>
  <c r="AG2404" i="1"/>
  <c r="AI2404" i="1"/>
  <c r="AG2405" i="1"/>
  <c r="AI2405" i="1"/>
  <c r="AG2406" i="1"/>
  <c r="AI2406" i="1"/>
  <c r="AG2407" i="1"/>
  <c r="AI2407" i="1"/>
  <c r="AG2408" i="1"/>
  <c r="AI2408" i="1"/>
  <c r="AG2409" i="1"/>
  <c r="AI2409" i="1"/>
  <c r="AG2410" i="1"/>
  <c r="AI2410" i="1"/>
  <c r="AG2411" i="1"/>
  <c r="AI2411" i="1"/>
  <c r="AG2412" i="1"/>
  <c r="AI2412" i="1"/>
  <c r="AG2413" i="1"/>
  <c r="AI2413" i="1"/>
  <c r="AG2414" i="1"/>
  <c r="AI2414" i="1"/>
  <c r="AG2415" i="1"/>
  <c r="AI2415" i="1"/>
  <c r="AG2416" i="1"/>
  <c r="AI2416" i="1"/>
  <c r="AG2417" i="1"/>
  <c r="AI2417" i="1"/>
  <c r="AG2418" i="1"/>
  <c r="AI2418" i="1"/>
  <c r="AG2419" i="1"/>
  <c r="AI2419" i="1"/>
  <c r="AG2420" i="1"/>
  <c r="AI2420" i="1"/>
  <c r="AG2421" i="1"/>
  <c r="AI2421" i="1"/>
  <c r="AG2422" i="1"/>
  <c r="AI2422" i="1"/>
  <c r="AG2423" i="1"/>
  <c r="AI2423" i="1"/>
  <c r="AG2424" i="1"/>
  <c r="AI2424" i="1"/>
  <c r="AG2425" i="1"/>
  <c r="AI2425" i="1"/>
  <c r="AG2426" i="1"/>
  <c r="AI2426" i="1"/>
  <c r="AG2427" i="1"/>
  <c r="AI2427" i="1"/>
  <c r="AG2428" i="1"/>
  <c r="AI2428" i="1"/>
  <c r="AG2429" i="1"/>
  <c r="AI2429" i="1"/>
  <c r="AG2430" i="1"/>
  <c r="AI2430" i="1"/>
  <c r="AG2431" i="1"/>
  <c r="AI2431" i="1"/>
  <c r="AG2432" i="1"/>
  <c r="AI2432" i="1"/>
  <c r="AG2433" i="1"/>
  <c r="AI2433" i="1"/>
  <c r="AG2434" i="1"/>
  <c r="AI2434" i="1"/>
  <c r="AG2435" i="1"/>
  <c r="AI2435" i="1"/>
  <c r="AG2436" i="1"/>
  <c r="AI2436" i="1"/>
  <c r="AG2437" i="1"/>
  <c r="AI2437" i="1"/>
  <c r="AG2438" i="1"/>
  <c r="AI2438" i="1"/>
  <c r="AG2439" i="1"/>
  <c r="AI2439" i="1"/>
  <c r="AG2440" i="1"/>
  <c r="AI2440" i="1"/>
  <c r="AG2441" i="1"/>
  <c r="AI2441" i="1"/>
  <c r="AG2442" i="1"/>
  <c r="AI2442" i="1"/>
  <c r="AG2443" i="1"/>
  <c r="AI2443" i="1"/>
  <c r="AG2444" i="1"/>
  <c r="AI2444" i="1"/>
  <c r="AG2445" i="1"/>
  <c r="AI2445" i="1"/>
  <c r="AG2446" i="1"/>
  <c r="AI2446" i="1"/>
  <c r="AG2447" i="1"/>
  <c r="AI2447" i="1"/>
  <c r="AG2448" i="1"/>
  <c r="AI2448" i="1"/>
  <c r="AG2449" i="1"/>
  <c r="AI2449" i="1"/>
  <c r="AG2450" i="1"/>
  <c r="AI2450" i="1"/>
  <c r="AG2451" i="1"/>
  <c r="AI2451" i="1"/>
  <c r="AG2452" i="1"/>
  <c r="AI2452" i="1"/>
  <c r="AG2453" i="1"/>
  <c r="AI2453" i="1"/>
  <c r="AG2454" i="1"/>
  <c r="AI2454" i="1"/>
  <c r="AG2455" i="1"/>
  <c r="AI2455" i="1"/>
  <c r="AG2456" i="1"/>
  <c r="AI2456" i="1"/>
  <c r="AG2457" i="1"/>
  <c r="AI2457" i="1"/>
  <c r="AG2458" i="1"/>
  <c r="AI2458" i="1"/>
  <c r="AG2459" i="1"/>
  <c r="AI2459" i="1"/>
  <c r="AG2460" i="1"/>
  <c r="AI2460" i="1"/>
  <c r="AG2461" i="1"/>
  <c r="AI2461" i="1"/>
  <c r="AG2462" i="1"/>
  <c r="AI2462" i="1"/>
  <c r="AG2463" i="1"/>
  <c r="AI2463" i="1"/>
  <c r="AG2464" i="1"/>
  <c r="AI2464" i="1"/>
  <c r="AG2465" i="1"/>
  <c r="AI2465" i="1"/>
  <c r="AG2466" i="1"/>
  <c r="AI2466" i="1"/>
  <c r="AG2467" i="1"/>
  <c r="AI2467" i="1"/>
  <c r="AG2468" i="1"/>
  <c r="AI2468" i="1"/>
  <c r="AG2469" i="1"/>
  <c r="AI2469" i="1"/>
  <c r="AG2470" i="1"/>
  <c r="AI2470" i="1"/>
  <c r="AG2471" i="1"/>
  <c r="AI2471" i="1"/>
  <c r="AG2472" i="1"/>
  <c r="AI2472" i="1"/>
  <c r="AG2473" i="1"/>
  <c r="AI2473" i="1"/>
  <c r="AG2474" i="1"/>
  <c r="AI2474" i="1"/>
  <c r="AG2475" i="1"/>
  <c r="AI2475" i="1"/>
  <c r="AG2476" i="1"/>
  <c r="AI2476" i="1"/>
  <c r="AG2477" i="1"/>
  <c r="AI2477" i="1"/>
  <c r="AG2478" i="1"/>
  <c r="AI2478" i="1"/>
  <c r="AG2479" i="1"/>
  <c r="AI2479" i="1"/>
  <c r="AG2480" i="1"/>
  <c r="AI2480" i="1"/>
  <c r="AG2481" i="1"/>
  <c r="AI2481" i="1"/>
  <c r="AG2482" i="1"/>
  <c r="AI2482" i="1"/>
  <c r="AG2483" i="1"/>
  <c r="AI2483" i="1"/>
  <c r="AG2484" i="1"/>
  <c r="AI2484" i="1"/>
  <c r="AG2485" i="1"/>
  <c r="AI2485" i="1"/>
  <c r="AG2486" i="1"/>
  <c r="AI2486" i="1"/>
  <c r="AG2487" i="1"/>
  <c r="AI2487" i="1"/>
  <c r="AG2488" i="1"/>
  <c r="AI2488" i="1"/>
  <c r="AG2489" i="1"/>
  <c r="AI2489" i="1"/>
  <c r="AG2490" i="1"/>
  <c r="AI2490" i="1"/>
  <c r="AG2491" i="1"/>
  <c r="AI2491" i="1"/>
  <c r="AG2492" i="1"/>
  <c r="AI2492" i="1"/>
  <c r="AG2493" i="1"/>
  <c r="AI2493" i="1"/>
  <c r="AG2494" i="1"/>
  <c r="AI2494" i="1"/>
  <c r="AG2495" i="1"/>
  <c r="AI2495" i="1"/>
  <c r="AG2496" i="1"/>
  <c r="AI2496" i="1"/>
  <c r="AG2497" i="1"/>
  <c r="AI2497" i="1"/>
  <c r="AG2498" i="1"/>
  <c r="AI2498" i="1"/>
  <c r="AG2499" i="1"/>
  <c r="AI2499" i="1"/>
  <c r="AG2500" i="1"/>
  <c r="AI2500" i="1"/>
  <c r="AG2501" i="1"/>
  <c r="AI2501" i="1"/>
  <c r="AG2502" i="1"/>
  <c r="AI2502" i="1"/>
  <c r="AG2503" i="1"/>
  <c r="AI2503" i="1"/>
  <c r="AG2504" i="1"/>
  <c r="AI2504" i="1"/>
  <c r="AG2505" i="1"/>
  <c r="AI2505" i="1"/>
  <c r="AG2506" i="1"/>
  <c r="AI2506" i="1"/>
  <c r="AG2507" i="1"/>
  <c r="AI2507" i="1"/>
  <c r="AG2508" i="1"/>
  <c r="AI2508" i="1"/>
  <c r="AG2509" i="1"/>
  <c r="AI2509" i="1"/>
  <c r="AG2510" i="1"/>
  <c r="AI2510" i="1"/>
  <c r="AG2511" i="1"/>
  <c r="AI2511" i="1"/>
  <c r="AG2512" i="1"/>
  <c r="AI2512" i="1"/>
  <c r="AG2513" i="1"/>
  <c r="AI2513" i="1"/>
  <c r="AG2514" i="1"/>
  <c r="AI2514" i="1"/>
  <c r="AG2515" i="1"/>
  <c r="AI2515" i="1"/>
  <c r="AG2516" i="1"/>
  <c r="AI2516" i="1"/>
  <c r="AG2517" i="1"/>
  <c r="AI2517" i="1"/>
  <c r="AG2518" i="1"/>
  <c r="AI2518" i="1"/>
  <c r="AG2519" i="1"/>
  <c r="AI2519" i="1"/>
  <c r="AG2520" i="1"/>
  <c r="AI2520" i="1"/>
  <c r="AG2521" i="1"/>
  <c r="AI2521" i="1"/>
  <c r="AG2522" i="1"/>
  <c r="AI2522" i="1"/>
  <c r="AG2523" i="1"/>
  <c r="AI2523" i="1"/>
  <c r="AG2524" i="1"/>
  <c r="AI2524" i="1"/>
  <c r="AG2525" i="1"/>
  <c r="AI2525" i="1"/>
  <c r="AG2526" i="1"/>
  <c r="AI2526" i="1"/>
  <c r="AG2527" i="1"/>
  <c r="AI2527" i="1"/>
  <c r="AG2528" i="1"/>
  <c r="AI2528" i="1"/>
  <c r="AG2529" i="1"/>
  <c r="AI2529" i="1"/>
  <c r="AG2530" i="1"/>
  <c r="AI2530" i="1"/>
  <c r="AG2531" i="1"/>
  <c r="AI2531" i="1"/>
  <c r="AG2532" i="1"/>
  <c r="AI2532" i="1"/>
  <c r="AG2533" i="1"/>
  <c r="AI2533" i="1"/>
  <c r="AG2534" i="1"/>
  <c r="AI2534" i="1"/>
  <c r="AG2535" i="1"/>
  <c r="AI2535" i="1"/>
  <c r="AG2536" i="1"/>
  <c r="AI2536" i="1"/>
  <c r="AG2537" i="1"/>
  <c r="AI2537" i="1"/>
  <c r="AG2538" i="1"/>
  <c r="AI2538" i="1"/>
  <c r="AG2539" i="1"/>
  <c r="AI2539" i="1"/>
  <c r="AG2540" i="1"/>
  <c r="AI2540" i="1"/>
  <c r="AG2541" i="1"/>
  <c r="AI2541" i="1"/>
  <c r="AG2542" i="1"/>
  <c r="AI2542" i="1"/>
  <c r="AG2543" i="1"/>
  <c r="AI2543" i="1"/>
  <c r="AG2544" i="1"/>
  <c r="AI2544" i="1"/>
  <c r="AG2545" i="1"/>
  <c r="AI2545" i="1"/>
  <c r="AG2546" i="1"/>
  <c r="AI2546" i="1"/>
  <c r="AG2547" i="1"/>
  <c r="AI2547" i="1"/>
  <c r="AG2548" i="1"/>
  <c r="AI2548" i="1"/>
  <c r="AG2549" i="1"/>
  <c r="AI2549" i="1"/>
  <c r="AG2550" i="1"/>
  <c r="AI2550" i="1"/>
  <c r="AG2551" i="1"/>
  <c r="AI2551" i="1"/>
  <c r="AG2552" i="1"/>
  <c r="AI2552" i="1"/>
  <c r="AG2553" i="1"/>
  <c r="AI2553" i="1"/>
  <c r="AG2554" i="1"/>
  <c r="AI2554" i="1"/>
  <c r="AG2555" i="1"/>
  <c r="AI2555" i="1"/>
  <c r="AG2556" i="1"/>
  <c r="AI2556" i="1"/>
  <c r="AG2557" i="1"/>
  <c r="AI2557" i="1"/>
  <c r="AG2558" i="1"/>
  <c r="AI2558" i="1"/>
  <c r="AG2559" i="1"/>
  <c r="AI2559" i="1"/>
  <c r="AG2560" i="1"/>
  <c r="AI2560" i="1"/>
  <c r="AG2561" i="1"/>
  <c r="AI2561" i="1"/>
  <c r="AG2562" i="1"/>
  <c r="AI2562" i="1"/>
  <c r="AG2563" i="1"/>
  <c r="AI2563" i="1"/>
  <c r="AG2564" i="1"/>
  <c r="AI2564" i="1"/>
  <c r="AG2565" i="1"/>
  <c r="AI2565" i="1"/>
  <c r="AG2566" i="1"/>
  <c r="AI2566" i="1"/>
  <c r="AG2567" i="1"/>
  <c r="AI2567" i="1"/>
  <c r="AG2568" i="1"/>
  <c r="AI2568" i="1"/>
  <c r="AG2569" i="1"/>
  <c r="AI2569" i="1"/>
  <c r="AG2570" i="1"/>
  <c r="AI2570" i="1"/>
  <c r="AG2571" i="1"/>
  <c r="AI2571" i="1"/>
  <c r="AG2572" i="1"/>
  <c r="AI2572" i="1"/>
  <c r="AG2573" i="1"/>
  <c r="AG2574" i="1"/>
  <c r="AI2574" i="1"/>
  <c r="AG2575" i="1"/>
  <c r="AI2575" i="1"/>
  <c r="AG2576" i="1"/>
  <c r="AI2576" i="1"/>
  <c r="AG2577" i="1"/>
  <c r="AI2577" i="1"/>
  <c r="AG2578" i="1"/>
  <c r="AI2578" i="1"/>
  <c r="AG2579" i="1"/>
  <c r="AI2579" i="1"/>
  <c r="AG2580" i="1"/>
  <c r="AI2580" i="1"/>
  <c r="AG2581" i="1"/>
  <c r="AI2581" i="1"/>
  <c r="AG2582" i="1"/>
  <c r="AI2582" i="1"/>
  <c r="AG2583" i="1"/>
  <c r="AI2583" i="1"/>
  <c r="AG2584" i="1"/>
  <c r="AI2584" i="1"/>
  <c r="AG2585" i="1"/>
  <c r="AI2585" i="1"/>
  <c r="AG2586" i="1"/>
  <c r="AI2586" i="1"/>
  <c r="AG2587" i="1"/>
  <c r="AI2587" i="1"/>
  <c r="AG2588" i="1"/>
  <c r="AI2588" i="1"/>
  <c r="AG2589" i="1"/>
  <c r="AI2589" i="1"/>
  <c r="AG2590" i="1"/>
  <c r="AI2590" i="1"/>
  <c r="AG2591" i="1"/>
  <c r="AI2591" i="1"/>
  <c r="AG2592" i="1"/>
  <c r="AI2592" i="1"/>
  <c r="AG2593" i="1"/>
  <c r="AI2593" i="1"/>
  <c r="AG2594" i="1"/>
  <c r="AI2594" i="1"/>
  <c r="AG2595" i="1"/>
  <c r="AI2595" i="1"/>
  <c r="AG2596" i="1"/>
  <c r="AI2596" i="1"/>
  <c r="AG2597" i="1"/>
  <c r="AI2597" i="1"/>
  <c r="AG2598" i="1"/>
  <c r="AI2598" i="1"/>
  <c r="AG2599" i="1"/>
  <c r="AI2599" i="1"/>
  <c r="AG2600" i="1"/>
  <c r="AI2600" i="1"/>
  <c r="AG2601" i="1"/>
  <c r="AI2601" i="1"/>
  <c r="AG2602" i="1"/>
  <c r="AI2602" i="1"/>
  <c r="AG2603" i="1"/>
  <c r="AI2603" i="1"/>
  <c r="AG2604" i="1"/>
  <c r="AI2604" i="1"/>
  <c r="AG2605" i="1"/>
  <c r="AI2605" i="1"/>
  <c r="AG2606" i="1"/>
  <c r="AI2606" i="1"/>
  <c r="AG2607" i="1"/>
  <c r="AI2607" i="1"/>
  <c r="AG2608" i="1"/>
  <c r="AI2608" i="1"/>
  <c r="AG2609" i="1"/>
  <c r="AI2609" i="1"/>
  <c r="AG2610" i="1"/>
  <c r="AI2610" i="1"/>
  <c r="AG2611" i="1"/>
  <c r="AI2611" i="1"/>
  <c r="AG2612" i="1"/>
  <c r="AI2612" i="1"/>
  <c r="AG2613" i="1"/>
  <c r="AI2613" i="1"/>
  <c r="AG2614" i="1"/>
  <c r="AI2614" i="1"/>
  <c r="AG2615" i="1"/>
  <c r="AI2615" i="1"/>
  <c r="AG2616" i="1"/>
  <c r="AI2616" i="1"/>
  <c r="AG2617" i="1"/>
  <c r="AI2617" i="1"/>
  <c r="AG2618" i="1"/>
  <c r="AI2618" i="1"/>
  <c r="AG2619" i="1"/>
  <c r="AI2619" i="1"/>
  <c r="AG2620" i="1"/>
  <c r="AI2620" i="1"/>
  <c r="AG2621" i="1"/>
  <c r="AI2621" i="1"/>
  <c r="AG2622" i="1"/>
  <c r="AI2622" i="1"/>
  <c r="AG2623" i="1"/>
  <c r="AI2623" i="1"/>
  <c r="AG2624" i="1"/>
  <c r="AI2624" i="1"/>
  <c r="AG2625" i="1"/>
  <c r="AI2625" i="1"/>
  <c r="AG2626" i="1"/>
  <c r="AI2626" i="1"/>
  <c r="AG2627" i="1"/>
  <c r="AI2627" i="1"/>
  <c r="AG2628" i="1"/>
  <c r="AI2628" i="1"/>
  <c r="AG2629" i="1"/>
  <c r="AI2629" i="1"/>
  <c r="AG2630" i="1"/>
  <c r="AI2630" i="1"/>
  <c r="V2630" i="1" l="1"/>
  <c r="F2630" i="1"/>
  <c r="AH2630" i="1" s="1"/>
  <c r="AJ2630" i="1" s="1"/>
  <c r="AQ2629" i="1"/>
  <c r="V2629" i="1"/>
  <c r="F2629" i="1"/>
  <c r="AH2629" i="1" s="1"/>
  <c r="AJ2629" i="1" s="1"/>
  <c r="V2628" i="1"/>
  <c r="F2628" i="1"/>
  <c r="AH2628" i="1" s="1"/>
  <c r="AJ2628" i="1" s="1"/>
  <c r="V2627" i="1"/>
  <c r="F2627" i="1"/>
  <c r="AH2627" i="1" s="1"/>
  <c r="AJ2627" i="1" s="1"/>
  <c r="V2626" i="1"/>
  <c r="F2626" i="1"/>
  <c r="AH2626" i="1" s="1"/>
  <c r="AJ2626" i="1" s="1"/>
  <c r="V2625" i="1"/>
  <c r="F2625" i="1"/>
  <c r="AH2625" i="1" s="1"/>
  <c r="AJ2625" i="1" s="1"/>
  <c r="V2624" i="1"/>
  <c r="F2624" i="1"/>
  <c r="AH2624" i="1" s="1"/>
  <c r="AJ2624" i="1" s="1"/>
  <c r="V2623" i="1"/>
  <c r="F2623" i="1"/>
  <c r="AH2623" i="1" s="1"/>
  <c r="AJ2623" i="1" s="1"/>
  <c r="F2622" i="1"/>
  <c r="AH2622" i="1" s="1"/>
  <c r="AJ2622" i="1" s="1"/>
  <c r="V2622" i="1"/>
  <c r="V2621" i="1"/>
  <c r="F2621" i="1"/>
  <c r="AH2621" i="1" l="1"/>
  <c r="AJ2621" i="1" s="1"/>
  <c r="F2620" i="1"/>
  <c r="AH2620" i="1" s="1"/>
  <c r="AJ2620" i="1" s="1"/>
  <c r="V2620" i="1"/>
  <c r="F2619" i="1"/>
  <c r="AH2619" i="1" s="1"/>
  <c r="AJ2619" i="1" s="1"/>
  <c r="V2619" i="1"/>
  <c r="V2618" i="1" l="1"/>
  <c r="F2618" i="1"/>
  <c r="AH2618" i="1" s="1"/>
  <c r="AJ2618" i="1" s="1"/>
  <c r="V2617" i="1"/>
  <c r="F2617" i="1"/>
  <c r="AH2617" i="1" s="1"/>
  <c r="AJ2617" i="1" s="1"/>
  <c r="V2616" i="1" l="1"/>
  <c r="F2616" i="1"/>
  <c r="AH2616" i="1" s="1"/>
  <c r="AJ2616" i="1" s="1"/>
  <c r="V2615" i="1"/>
  <c r="F2615" i="1"/>
  <c r="AH2615" i="1" s="1"/>
  <c r="AJ2615" i="1" s="1"/>
  <c r="V2614" i="1" l="1"/>
  <c r="F2614" i="1"/>
  <c r="AH2614" i="1" s="1"/>
  <c r="AJ2614" i="1" s="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F2613" i="1"/>
  <c r="AH2613" i="1" s="1"/>
  <c r="AJ2613" i="1" s="1"/>
  <c r="V2613" i="1"/>
  <c r="V2612" i="1"/>
  <c r="F2612" i="1"/>
  <c r="AH2612" i="1" s="1"/>
  <c r="AJ2612" i="1" s="1"/>
  <c r="A2997" i="1" l="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F2611" i="1"/>
  <c r="AH2611" i="1" s="1"/>
  <c r="AJ2611" i="1" s="1"/>
  <c r="V2611" i="1"/>
  <c r="F2610" i="1"/>
  <c r="AH2610" i="1" s="1"/>
  <c r="AJ2610" i="1" s="1"/>
  <c r="V2610" i="1"/>
  <c r="V2609" i="1"/>
  <c r="F2609" i="1"/>
  <c r="AH2609" i="1" s="1"/>
  <c r="AJ2609" i="1" s="1"/>
  <c r="V2608" i="1"/>
  <c r="F2608" i="1"/>
  <c r="AH2608" i="1" s="1"/>
  <c r="AJ2608" i="1" s="1"/>
  <c r="V2607" i="1"/>
  <c r="F2607" i="1"/>
  <c r="AH2607" i="1" s="1"/>
  <c r="AJ2607" i="1" s="1"/>
  <c r="AQ2606" i="1"/>
  <c r="V2606" i="1"/>
  <c r="F2606" i="1"/>
  <c r="AH2606" i="1" s="1"/>
  <c r="AJ2606" i="1" s="1"/>
  <c r="V2605" i="1"/>
  <c r="F2605" i="1"/>
  <c r="AH2605" i="1" s="1"/>
  <c r="AJ2605" i="1" s="1"/>
  <c r="A3077" i="1" l="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Q2604" i="1"/>
  <c r="F2604" i="1"/>
  <c r="AH2604" i="1" s="1"/>
  <c r="AJ2604" i="1" s="1"/>
  <c r="V2604" i="1"/>
  <c r="V2603" i="1"/>
  <c r="F2603" i="1"/>
  <c r="AH2603" i="1" s="1"/>
  <c r="AJ2603" i="1" s="1"/>
  <c r="V2602" i="1"/>
  <c r="F2602" i="1"/>
  <c r="AH2602" i="1" s="1"/>
  <c r="AJ2602" i="1" s="1"/>
  <c r="F2601" i="1"/>
  <c r="AH2601" i="1" s="1"/>
  <c r="AJ2601" i="1" s="1"/>
  <c r="V2601" i="1"/>
  <c r="F2600" i="1" l="1"/>
  <c r="AH2600" i="1" s="1"/>
  <c r="AJ2600" i="1" s="1"/>
  <c r="V2600" i="1"/>
  <c r="F2599" i="1"/>
  <c r="AH2599" i="1" s="1"/>
  <c r="AJ2599" i="1" s="1"/>
  <c r="V2599" i="1"/>
  <c r="F2598" i="1"/>
  <c r="AH2598" i="1" s="1"/>
  <c r="AJ2598" i="1" s="1"/>
  <c r="V2598" i="1"/>
  <c r="V2578" i="1"/>
  <c r="F2597" i="1"/>
  <c r="AH2597" i="1" s="1"/>
  <c r="AJ2597" i="1" s="1"/>
  <c r="V2597" i="1"/>
  <c r="F2596" i="1"/>
  <c r="AH2596" i="1" s="1"/>
  <c r="AJ2596" i="1" s="1"/>
  <c r="V2596" i="1"/>
  <c r="V2595" i="1"/>
  <c r="F2595" i="1"/>
  <c r="AH2595" i="1" s="1"/>
  <c r="AJ2595" i="1" s="1"/>
  <c r="F2594" i="1"/>
  <c r="AH2594" i="1" s="1"/>
  <c r="AJ2594" i="1" s="1"/>
  <c r="V2594" i="1"/>
  <c r="V2593" i="1" l="1"/>
  <c r="AH2593" i="1"/>
  <c r="AJ2593" i="1" s="1"/>
  <c r="F2592" i="1"/>
  <c r="AH2592" i="1" s="1"/>
  <c r="AJ2592" i="1" s="1"/>
  <c r="V2592" i="1"/>
  <c r="V2591" i="1" l="1"/>
  <c r="F2591" i="1"/>
  <c r="AH2591" i="1" s="1"/>
  <c r="AJ2591" i="1" s="1"/>
  <c r="F2590" i="1"/>
  <c r="AH2590" i="1" s="1"/>
  <c r="AJ2590" i="1" s="1"/>
  <c r="V2590" i="1"/>
  <c r="V2589" i="1"/>
  <c r="F2589" i="1"/>
  <c r="AH2589" i="1" s="1"/>
  <c r="AJ2589" i="1" s="1"/>
  <c r="F2573" i="1"/>
  <c r="AH2573" i="1" s="1"/>
  <c r="AJ2573" i="1" s="1"/>
  <c r="V2588" i="1"/>
  <c r="F2588" i="1"/>
  <c r="AH2588" i="1" s="1"/>
  <c r="AJ2588" i="1" s="1"/>
  <c r="V2587" i="1" l="1"/>
  <c r="F2587" i="1"/>
  <c r="AH2587" i="1" s="1"/>
  <c r="AJ2587" i="1" s="1"/>
  <c r="V2586" i="1" l="1"/>
  <c r="F2586" i="1"/>
  <c r="AH2586" i="1" s="1"/>
  <c r="AJ2586" i="1" s="1"/>
  <c r="V2585" i="1"/>
  <c r="F2585" i="1"/>
  <c r="AH2585" i="1" s="1"/>
  <c r="AJ2585" i="1" s="1"/>
  <c r="F2584" i="1"/>
  <c r="AH2584" i="1" s="1"/>
  <c r="AJ2584" i="1" s="1"/>
  <c r="V2584" i="1"/>
  <c r="F2583" i="1"/>
  <c r="AH2583" i="1" s="1"/>
  <c r="AJ2583" i="1" s="1"/>
  <c r="V2583" i="1"/>
  <c r="V2582" i="1"/>
  <c r="F2582" i="1"/>
  <c r="AH2582" i="1" s="1"/>
  <c r="AJ2582" i="1" s="1"/>
  <c r="F2581" i="1"/>
  <c r="AH2581" i="1" s="1"/>
  <c r="AJ2581" i="1" s="1"/>
  <c r="V2581" i="1"/>
  <c r="V2580" i="1"/>
  <c r="F2580" i="1"/>
  <c r="AH2580" i="1" s="1"/>
  <c r="AJ2580" i="1" s="1"/>
  <c r="F2579" i="1"/>
  <c r="AH2579" i="1" s="1"/>
  <c r="AJ2579" i="1" s="1"/>
  <c r="V2579" i="1"/>
  <c r="F2578" i="1"/>
  <c r="AH2578" i="1" s="1"/>
  <c r="AJ2578" i="1" s="1"/>
  <c r="F2577" i="1"/>
  <c r="AH2577" i="1" s="1"/>
  <c r="AJ2577" i="1" s="1"/>
  <c r="V2577" i="1"/>
  <c r="V2576" i="1"/>
  <c r="F2576" i="1"/>
  <c r="AH2576" i="1" s="1"/>
  <c r="AJ2576" i="1" s="1"/>
  <c r="F2575" i="1"/>
  <c r="AH2575" i="1" s="1"/>
  <c r="AJ2575" i="1" s="1"/>
  <c r="V2575" i="1"/>
  <c r="V2574" i="1"/>
  <c r="F2574" i="1"/>
  <c r="AH2574" i="1" s="1"/>
  <c r="AJ2574" i="1" s="1"/>
  <c r="V2573" i="1" l="1"/>
  <c r="V2572" i="1"/>
  <c r="F2572" i="1"/>
  <c r="AH2572" i="1" s="1"/>
  <c r="AJ2572" i="1" s="1"/>
  <c r="V2571" i="1" l="1"/>
  <c r="F2571" i="1"/>
  <c r="AH2571" i="1" s="1"/>
  <c r="AJ2571" i="1" s="1"/>
  <c r="F2570" i="1"/>
  <c r="AH2570" i="1" s="1"/>
  <c r="AJ2570" i="1" s="1"/>
  <c r="V2570" i="1"/>
  <c r="V2569" i="1"/>
  <c r="F2569" i="1"/>
  <c r="AH2569" i="1" s="1"/>
  <c r="AJ2569" i="1" s="1"/>
  <c r="AH2568" i="1"/>
  <c r="AJ2568" i="1" s="1"/>
  <c r="V2568" i="1"/>
  <c r="V2567" i="1"/>
  <c r="F2567" i="1"/>
  <c r="AH2567" i="1" s="1"/>
  <c r="AJ2567" i="1" s="1"/>
  <c r="F2566" i="1"/>
  <c r="AH2566" i="1" s="1"/>
  <c r="AJ2566" i="1" s="1"/>
  <c r="V2566" i="1"/>
  <c r="V2565" i="1"/>
  <c r="F2565" i="1"/>
  <c r="AH2565" i="1" s="1"/>
  <c r="AJ2565" i="1" s="1"/>
  <c r="F2549" i="1"/>
  <c r="AH2549" i="1" s="1"/>
  <c r="AJ2549" i="1" s="1"/>
  <c r="AY2556" i="1"/>
  <c r="V2564" i="1" l="1"/>
  <c r="F2564" i="1"/>
  <c r="AH2564" i="1" s="1"/>
  <c r="AJ2564" i="1" s="1"/>
  <c r="F2563" i="1"/>
  <c r="AH2563" i="1" s="1"/>
  <c r="AJ2563" i="1" s="1"/>
  <c r="V2563" i="1"/>
  <c r="F2562" i="1"/>
  <c r="AH2562" i="1" s="1"/>
  <c r="AJ2562" i="1" s="1"/>
  <c r="V2562" i="1"/>
  <c r="V2561" i="1" l="1"/>
  <c r="F2561" i="1"/>
  <c r="AH2561" i="1" s="1"/>
  <c r="AJ2561" i="1" s="1"/>
  <c r="V2560" i="1" l="1"/>
  <c r="F2560" i="1"/>
  <c r="AH2560" i="1" s="1"/>
  <c r="AJ2560" i="1" s="1"/>
  <c r="F2559" i="1"/>
  <c r="AH2559" i="1" s="1"/>
  <c r="AJ2559" i="1" s="1"/>
  <c r="V2559" i="1"/>
  <c r="V2558" i="1" l="1"/>
  <c r="F2558" i="1"/>
  <c r="AH2558" i="1" s="1"/>
  <c r="AJ2558" i="1" s="1"/>
  <c r="F2557" i="1" l="1"/>
  <c r="AH2557" i="1" s="1"/>
  <c r="AJ2557" i="1" s="1"/>
  <c r="V2557" i="1"/>
  <c r="V2556" i="1"/>
  <c r="F2556" i="1"/>
  <c r="AH2556" i="1" s="1"/>
  <c r="AJ2556" i="1" s="1"/>
  <c r="V2555" i="1"/>
  <c r="F2555" i="1"/>
  <c r="AH2555" i="1" s="1"/>
  <c r="AJ2555" i="1" s="1"/>
  <c r="V2554" i="1"/>
  <c r="F2554" i="1"/>
  <c r="AH2554" i="1" s="1"/>
  <c r="AJ2554" i="1" s="1"/>
  <c r="V2553" i="1"/>
  <c r="F2553" i="1"/>
  <c r="AH2553" i="1" s="1"/>
  <c r="AJ2553" i="1" s="1"/>
  <c r="F2552" i="1" l="1"/>
  <c r="AH2552" i="1" s="1"/>
  <c r="AJ2552" i="1" s="1"/>
  <c r="V2552" i="1"/>
  <c r="F2551" i="1" l="1"/>
  <c r="AH2551" i="1" s="1"/>
  <c r="AJ2551" i="1" s="1"/>
  <c r="V2551" i="1"/>
  <c r="V2550" i="1"/>
  <c r="F2550" i="1"/>
  <c r="AH2550" i="1" s="1"/>
  <c r="AJ2550" i="1" s="1"/>
  <c r="V2549" i="1"/>
  <c r="F2548" i="1"/>
  <c r="AH2548" i="1" s="1"/>
  <c r="AJ2548" i="1" s="1"/>
  <c r="V2548" i="1"/>
  <c r="F2547" i="1" l="1"/>
  <c r="AH2547" i="1" s="1"/>
  <c r="AJ2547" i="1" s="1"/>
  <c r="V2547" i="1"/>
  <c r="F2546" i="1"/>
  <c r="AH2546" i="1" s="1"/>
  <c r="AJ2546" i="1" s="1"/>
  <c r="V2546" i="1"/>
  <c r="F2545" i="1" l="1"/>
  <c r="AH2545" i="1" s="1"/>
  <c r="AJ2545" i="1" s="1"/>
  <c r="V2545" i="1"/>
  <c r="F2544" i="1" l="1"/>
  <c r="AH2544" i="1" s="1"/>
  <c r="AJ2544" i="1" s="1"/>
  <c r="V2544" i="1"/>
  <c r="V2543" i="1"/>
  <c r="F2543" i="1"/>
  <c r="AH2543" i="1" s="1"/>
  <c r="AJ2543" i="1" s="1"/>
  <c r="F2542" i="1"/>
  <c r="AH2542" i="1" s="1"/>
  <c r="AJ2542" i="1" s="1"/>
  <c r="V2542" i="1"/>
  <c r="V2541" i="1"/>
  <c r="F2541" i="1"/>
  <c r="AH2541" i="1" s="1"/>
  <c r="AJ2541" i="1" s="1"/>
  <c r="V2540" i="1"/>
  <c r="F2540" i="1"/>
  <c r="AH2540" i="1" s="1"/>
  <c r="AJ2540" i="1" s="1"/>
  <c r="V2539" i="1"/>
  <c r="F2539" i="1"/>
  <c r="AH2539" i="1" s="1"/>
  <c r="AJ2539" i="1" s="1"/>
  <c r="F2538" i="1"/>
  <c r="AH2538" i="1" s="1"/>
  <c r="AJ2538" i="1" s="1"/>
  <c r="V2538" i="1"/>
  <c r="V2537" i="1"/>
  <c r="F2537" i="1"/>
  <c r="AH2537" i="1" s="1"/>
  <c r="AJ2537" i="1" s="1"/>
  <c r="V2536" i="1"/>
  <c r="F2536" i="1"/>
  <c r="AH2536" i="1" s="1"/>
  <c r="AJ2536" i="1" s="1"/>
  <c r="AQ2535" i="1"/>
  <c r="V2535" i="1"/>
  <c r="F2535" i="1"/>
  <c r="AH2535" i="1" s="1"/>
  <c r="AJ2535" i="1" s="1"/>
  <c r="V2534" i="1"/>
  <c r="F2534" i="1"/>
  <c r="AH2534" i="1" s="1"/>
  <c r="AJ2534" i="1" s="1"/>
  <c r="V2533" i="1"/>
  <c r="F2533" i="1"/>
  <c r="AH2533" i="1" s="1"/>
  <c r="AJ2533" i="1" s="1"/>
  <c r="AQ2532" i="1"/>
  <c r="V2532" i="1"/>
  <c r="F2532" i="1"/>
  <c r="AH2532" i="1" s="1"/>
  <c r="AJ2532" i="1" s="1"/>
  <c r="AQ2531" i="1"/>
  <c r="V2531" i="1"/>
  <c r="F2531" i="1"/>
  <c r="AH2531" i="1" s="1"/>
  <c r="AJ2531" i="1" s="1"/>
  <c r="V2530" i="1" l="1"/>
  <c r="F2530" i="1"/>
  <c r="AH2530" i="1" s="1"/>
  <c r="AJ2530" i="1" s="1"/>
  <c r="V2529" i="1" l="1"/>
  <c r="F2529" i="1"/>
  <c r="AH2529" i="1" s="1"/>
  <c r="AJ2529" i="1" s="1"/>
  <c r="V2528" i="1" l="1"/>
  <c r="F2528" i="1"/>
  <c r="AH2528" i="1" s="1"/>
  <c r="AJ2528" i="1" s="1"/>
  <c r="V2527" i="1"/>
  <c r="F2527" i="1"/>
  <c r="AH2527" i="1" s="1"/>
  <c r="AJ2527" i="1" s="1"/>
  <c r="F2526" i="1"/>
  <c r="AH2526" i="1" s="1"/>
  <c r="AJ2526" i="1" s="1"/>
  <c r="V2526" i="1"/>
  <c r="F2525" i="1"/>
  <c r="AH2525" i="1" s="1"/>
  <c r="AJ2525" i="1" s="1"/>
  <c r="V2525" i="1"/>
  <c r="F2524" i="1"/>
  <c r="AH2524" i="1" s="1"/>
  <c r="AJ2524" i="1" s="1"/>
  <c r="V2524" i="1"/>
  <c r="AQ2524" i="1"/>
  <c r="V2523" i="1"/>
  <c r="F2523" i="1"/>
  <c r="AH2523" i="1" s="1"/>
  <c r="AJ2523" i="1" s="1"/>
  <c r="V2522" i="1"/>
  <c r="F2522" i="1"/>
  <c r="AH2522" i="1" s="1"/>
  <c r="AJ2522" i="1" s="1"/>
  <c r="V2521" i="1"/>
  <c r="F2521" i="1"/>
  <c r="AH2521" i="1" s="1"/>
  <c r="AJ2521" i="1" s="1"/>
  <c r="V2520" i="1" l="1"/>
  <c r="F2520" i="1"/>
  <c r="AH2520" i="1" s="1"/>
  <c r="AJ2520" i="1" s="1"/>
  <c r="F2519" i="1"/>
  <c r="AH2519" i="1" s="1"/>
  <c r="AJ2519" i="1" s="1"/>
  <c r="V2519" i="1"/>
  <c r="V2518" i="1" l="1"/>
  <c r="F2518" i="1"/>
  <c r="AH2518" i="1" s="1"/>
  <c r="AJ2518" i="1" s="1"/>
  <c r="V2517" i="1"/>
  <c r="F2517" i="1"/>
  <c r="AH2517" i="1" s="1"/>
  <c r="AJ2517" i="1" s="1"/>
  <c r="V2516" i="1" l="1"/>
  <c r="F2516" i="1"/>
  <c r="AH2516" i="1" s="1"/>
  <c r="AJ2516" i="1" s="1"/>
  <c r="V2515" i="1"/>
  <c r="F2515" i="1"/>
  <c r="AH2515" i="1" s="1"/>
  <c r="AJ2515" i="1" s="1"/>
  <c r="F2514" i="1"/>
  <c r="AH2514" i="1" s="1"/>
  <c r="AJ2514" i="1" s="1"/>
  <c r="V2514" i="1"/>
  <c r="V2513" i="1"/>
  <c r="F2513" i="1"/>
  <c r="AH2513" i="1" s="1"/>
  <c r="AJ2513" i="1" s="1"/>
  <c r="F2512" i="1"/>
  <c r="AH2512" i="1" s="1"/>
  <c r="AJ2512" i="1" s="1"/>
  <c r="V2512" i="1"/>
  <c r="F2511" i="1" l="1"/>
  <c r="AH2511" i="1" s="1"/>
  <c r="AJ2511" i="1" s="1"/>
  <c r="V2511" i="1"/>
  <c r="F2510" i="1" l="1"/>
  <c r="AH2510" i="1" s="1"/>
  <c r="AJ2510" i="1" s="1"/>
  <c r="V2510" i="1"/>
  <c r="F2509" i="1"/>
  <c r="AH2509" i="1" s="1"/>
  <c r="AJ2509" i="1" s="1"/>
  <c r="V2509" i="1"/>
  <c r="V2508" i="1"/>
  <c r="F2508" i="1"/>
  <c r="AH2508" i="1" s="1"/>
  <c r="AJ2508" i="1" s="1"/>
  <c r="V2507" i="1"/>
  <c r="F2507" i="1"/>
  <c r="AH2507" i="1" s="1"/>
  <c r="AJ2507" i="1" s="1"/>
  <c r="V2506" i="1"/>
  <c r="F2506" i="1"/>
  <c r="AH2506" i="1" s="1"/>
  <c r="AJ2506" i="1" s="1"/>
  <c r="AQ2505" i="1"/>
  <c r="V2505" i="1"/>
  <c r="F2505" i="1"/>
  <c r="AH2505" i="1" s="1"/>
  <c r="AJ2505" i="1" s="1"/>
  <c r="AQ2504" i="1"/>
  <c r="V2504" i="1"/>
  <c r="F2504" i="1"/>
  <c r="AH2504" i="1" s="1"/>
  <c r="AJ2504" i="1" s="1"/>
  <c r="V2503" i="1"/>
  <c r="F2503" i="1"/>
  <c r="AH2503" i="1" s="1"/>
  <c r="AJ2503" i="1" s="1"/>
  <c r="V2502" i="1"/>
  <c r="F2502" i="1"/>
  <c r="AH2502" i="1" s="1"/>
  <c r="AJ2502" i="1" s="1"/>
  <c r="V2501" i="1"/>
  <c r="F2501" i="1"/>
  <c r="AH2501" i="1" s="1"/>
  <c r="AJ2501" i="1" s="1"/>
  <c r="F2500" i="1" l="1"/>
  <c r="AH2500" i="1" s="1"/>
  <c r="AJ2500" i="1" s="1"/>
  <c r="V2500" i="1"/>
  <c r="F2499" i="1"/>
  <c r="AH2499" i="1" s="1"/>
  <c r="AJ2499" i="1" s="1"/>
  <c r="V2499" i="1"/>
  <c r="V2498" i="1"/>
  <c r="F2498" i="1"/>
  <c r="AH2498" i="1" s="1"/>
  <c r="AJ2498" i="1" s="1"/>
  <c r="V2497" i="1"/>
  <c r="F2497" i="1"/>
  <c r="AH2497" i="1" s="1"/>
  <c r="AJ2497" i="1" s="1"/>
  <c r="V2496" i="1"/>
  <c r="F2496" i="1"/>
  <c r="AH2496" i="1" s="1"/>
  <c r="AJ2496" i="1" s="1"/>
  <c r="V2495" i="1"/>
  <c r="F2495" i="1"/>
  <c r="AH2495" i="1" s="1"/>
  <c r="AJ2495" i="1" s="1"/>
  <c r="V2494" i="1"/>
  <c r="F2494" i="1"/>
  <c r="AH2494" i="1" s="1"/>
  <c r="AJ2494" i="1" s="1"/>
  <c r="V2493" i="1"/>
  <c r="F2493" i="1"/>
  <c r="AH2493" i="1" s="1"/>
  <c r="AJ2493" i="1" s="1"/>
  <c r="V2492" i="1"/>
  <c r="F2492" i="1"/>
  <c r="AH2492" i="1" s="1"/>
  <c r="AJ2492" i="1" s="1"/>
  <c r="V2491" i="1"/>
  <c r="F2491" i="1"/>
  <c r="AH2491" i="1" s="1"/>
  <c r="AJ2491" i="1" s="1"/>
  <c r="V2490" i="1"/>
  <c r="F2490" i="1"/>
  <c r="AH2490" i="1" s="1"/>
  <c r="AJ2490" i="1" s="1"/>
  <c r="V2489" i="1"/>
  <c r="F2489" i="1"/>
  <c r="AH2489" i="1" s="1"/>
  <c r="AJ2489" i="1" s="1"/>
  <c r="V2488" i="1"/>
  <c r="F2488" i="1"/>
  <c r="AH2488" i="1" s="1"/>
  <c r="AJ2488" i="1" s="1"/>
  <c r="F2487" i="1"/>
  <c r="AH2487" i="1" s="1"/>
  <c r="AJ2487" i="1" s="1"/>
  <c r="V2487" i="1"/>
  <c r="F2486" i="1"/>
  <c r="AH2486" i="1" s="1"/>
  <c r="AJ2486" i="1" s="1"/>
  <c r="V2486" i="1"/>
  <c r="V2476" i="1"/>
  <c r="V2477" i="1"/>
  <c r="V2478" i="1"/>
  <c r="V2485" i="1"/>
  <c r="F2485" i="1"/>
  <c r="AH2485" i="1" s="1"/>
  <c r="AJ2485" i="1" s="1"/>
  <c r="F2484" i="1"/>
  <c r="AH2484" i="1" s="1"/>
  <c r="AJ2484" i="1" s="1"/>
  <c r="V2484" i="1"/>
  <c r="V2483" i="1"/>
  <c r="F2483" i="1"/>
  <c r="AH2483" i="1" s="1"/>
  <c r="AJ2483" i="1" s="1"/>
  <c r="V2482" i="1"/>
  <c r="F2482" i="1"/>
  <c r="AH2482" i="1" s="1"/>
  <c r="AJ2482" i="1" s="1"/>
  <c r="F2481" i="1"/>
  <c r="AH2481" i="1" s="1"/>
  <c r="AJ2481" i="1" s="1"/>
  <c r="V2481" i="1"/>
  <c r="V2480" i="1"/>
  <c r="F2480" i="1"/>
  <c r="AH2480" i="1" s="1"/>
  <c r="AJ2480" i="1" s="1"/>
  <c r="V2479" i="1"/>
  <c r="F2479" i="1"/>
  <c r="AH2479" i="1" s="1"/>
  <c r="AJ2479" i="1" s="1"/>
  <c r="F2478" i="1"/>
  <c r="AH2478" i="1" s="1"/>
  <c r="AJ2478" i="1" s="1"/>
  <c r="F2477" i="1"/>
  <c r="AH2477" i="1" s="1"/>
  <c r="AJ2477" i="1" s="1"/>
  <c r="F2476" i="1"/>
  <c r="AH2476" i="1" s="1"/>
  <c r="AJ2476" i="1" s="1"/>
  <c r="F2475" i="1"/>
  <c r="AH2475" i="1" s="1"/>
  <c r="AJ2475" i="1" s="1"/>
  <c r="V2475" i="1"/>
  <c r="F2474" i="1"/>
  <c r="AH2474" i="1" s="1"/>
  <c r="AJ2474" i="1" s="1"/>
  <c r="V2474" i="1"/>
  <c r="V2473" i="1"/>
  <c r="F2473" i="1"/>
  <c r="AH2473" i="1" s="1"/>
  <c r="AJ2473" i="1" s="1"/>
  <c r="V2472" i="1"/>
  <c r="F2472" i="1"/>
  <c r="AH2472" i="1" s="1"/>
  <c r="AJ2472" i="1" s="1"/>
  <c r="V2471" i="1"/>
  <c r="F2471" i="1"/>
  <c r="AH2471" i="1" s="1"/>
  <c r="AJ2471" i="1" s="1"/>
  <c r="V2470" i="1"/>
  <c r="F2470" i="1"/>
  <c r="AH2470" i="1" s="1"/>
  <c r="AJ2470" i="1" s="1"/>
  <c r="V2469" i="1"/>
  <c r="F2469" i="1"/>
  <c r="AH2469" i="1" s="1"/>
  <c r="AJ2469" i="1" s="1"/>
  <c r="F2468" i="1"/>
  <c r="AH2468" i="1" s="1"/>
  <c r="AJ2468" i="1" s="1"/>
  <c r="V2468" i="1"/>
  <c r="F2467" i="1"/>
  <c r="AH2467" i="1" s="1"/>
  <c r="AJ2467" i="1" s="1"/>
  <c r="V2467" i="1"/>
  <c r="F2466" i="1"/>
  <c r="AH2466" i="1" s="1"/>
  <c r="AJ2466" i="1" s="1"/>
  <c r="V2466" i="1"/>
  <c r="F2465" i="1"/>
  <c r="AH2465" i="1" s="1"/>
  <c r="AJ2465" i="1" s="1"/>
  <c r="V2465" i="1"/>
  <c r="V2464" i="1" l="1"/>
  <c r="F2464" i="1"/>
  <c r="AH2464" i="1" s="1"/>
  <c r="AJ2464" i="1" s="1"/>
  <c r="V2463" i="1"/>
  <c r="F2463" i="1"/>
  <c r="AH2463" i="1" s="1"/>
  <c r="AJ2463" i="1" s="1"/>
  <c r="F2462" i="1"/>
  <c r="AH2462" i="1" s="1"/>
  <c r="AJ2462" i="1" s="1"/>
  <c r="V2462" i="1"/>
  <c r="V2461" i="1" l="1"/>
  <c r="F2461" i="1"/>
  <c r="AH2461" i="1" s="1"/>
  <c r="AJ2461" i="1" s="1"/>
  <c r="V2460" i="1"/>
  <c r="F2460" i="1"/>
  <c r="AH2460" i="1" s="1"/>
  <c r="AJ2460" i="1" s="1"/>
  <c r="V2459" i="1"/>
  <c r="F2459" i="1"/>
  <c r="AH2459" i="1" s="1"/>
  <c r="AJ2459" i="1" s="1"/>
  <c r="V2458" i="1"/>
  <c r="F2458" i="1"/>
  <c r="AH2458" i="1" s="1"/>
  <c r="AJ2458" i="1" s="1"/>
  <c r="V2457" i="1" l="1"/>
  <c r="F2457" i="1"/>
  <c r="AH2457" i="1" s="1"/>
  <c r="AJ2457" i="1" s="1"/>
  <c r="V2456" i="1"/>
  <c r="F2456" i="1"/>
  <c r="AH2456" i="1" s="1"/>
  <c r="AJ2456" i="1" s="1"/>
  <c r="V2455" i="1"/>
  <c r="F2455" i="1"/>
  <c r="AH2455" i="1" s="1"/>
  <c r="AJ2455" i="1" s="1"/>
  <c r="V2454" i="1"/>
  <c r="F2454" i="1"/>
  <c r="AH2454" i="1" s="1"/>
  <c r="AJ2454" i="1" s="1"/>
  <c r="F2453" i="1"/>
  <c r="AH2453" i="1" s="1"/>
  <c r="AJ2453" i="1" s="1"/>
  <c r="V2453" i="1"/>
  <c r="V2452" i="1"/>
  <c r="F2452" i="1"/>
  <c r="AH2452" i="1" s="1"/>
  <c r="AJ2452" i="1" s="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F2451" i="1"/>
  <c r="AH2451" i="1" s="1"/>
  <c r="AJ2451" i="1" s="1"/>
  <c r="F2450" i="1" l="1"/>
  <c r="AH2450" i="1" s="1"/>
  <c r="AJ2450" i="1" s="1"/>
  <c r="F2449" i="1" l="1"/>
  <c r="AH2449" i="1" s="1"/>
  <c r="AJ2449" i="1" s="1"/>
  <c r="F2448" i="1"/>
  <c r="AH2448" i="1" s="1"/>
  <c r="AJ2448" i="1" s="1"/>
  <c r="F2447" i="1"/>
  <c r="AH2447" i="1" s="1"/>
  <c r="AJ2447" i="1" s="1"/>
  <c r="AQ2447" i="1"/>
  <c r="F2446" i="1"/>
  <c r="AH2446" i="1" s="1"/>
  <c r="AJ2446" i="1" s="1"/>
  <c r="F2445" i="1"/>
  <c r="AH2445" i="1" s="1"/>
  <c r="AJ2445" i="1" s="1"/>
  <c r="F2444" i="1"/>
  <c r="AH2444" i="1" s="1"/>
  <c r="AJ2444" i="1" s="1"/>
  <c r="F2443" i="1" l="1"/>
  <c r="AH2443" i="1" s="1"/>
  <c r="AJ2443" i="1" s="1"/>
  <c r="F2442" i="1"/>
  <c r="AH2442" i="1" s="1"/>
  <c r="AJ2442" i="1" s="1"/>
  <c r="F2441" i="1"/>
  <c r="AH2441" i="1" s="1"/>
  <c r="AJ2441" i="1" s="1"/>
  <c r="F2440" i="1"/>
  <c r="AH2440" i="1" s="1"/>
  <c r="AJ2440" i="1" s="1"/>
  <c r="F2439" i="1"/>
  <c r="AH2439" i="1" s="1"/>
  <c r="AJ2439" i="1" s="1"/>
  <c r="F2438" i="1"/>
  <c r="AH2438" i="1" s="1"/>
  <c r="AJ2438" i="1" s="1"/>
  <c r="F2437" i="1"/>
  <c r="AH2437" i="1" s="1"/>
  <c r="AJ2437" i="1" s="1"/>
  <c r="F2436" i="1"/>
  <c r="AH2436" i="1" s="1"/>
  <c r="AJ2436" i="1" s="1"/>
  <c r="F2435" i="1"/>
  <c r="AH2435" i="1" s="1"/>
  <c r="AJ2435" i="1" s="1"/>
  <c r="F2434" i="1"/>
  <c r="AH2434" i="1" s="1"/>
  <c r="AJ2434" i="1" s="1"/>
  <c r="F2433" i="1"/>
  <c r="AH2433" i="1" s="1"/>
  <c r="AJ2433" i="1" s="1"/>
  <c r="F2432" i="1"/>
  <c r="AH2432" i="1" s="1"/>
  <c r="AJ2432" i="1" s="1"/>
  <c r="F2431" i="1" l="1"/>
  <c r="AH2431" i="1" s="1"/>
  <c r="AJ2431" i="1" s="1"/>
  <c r="F2430" i="1"/>
  <c r="AH2430" i="1" s="1"/>
  <c r="AJ2430" i="1" s="1"/>
  <c r="AQ2429" i="1"/>
  <c r="F2429" i="1"/>
  <c r="AH2429" i="1" s="1"/>
  <c r="AJ2429" i="1" s="1"/>
  <c r="F2428" i="1"/>
  <c r="AH2428" i="1" s="1"/>
  <c r="AJ2428" i="1" s="1"/>
  <c r="F2427" i="1"/>
  <c r="AH2427" i="1" s="1"/>
  <c r="AJ2427" i="1" s="1"/>
  <c r="F2426" i="1"/>
  <c r="AH2426" i="1" s="1"/>
  <c r="AJ2426" i="1" s="1"/>
  <c r="F2425" i="1"/>
  <c r="AH2425" i="1" s="1"/>
  <c r="AJ2425" i="1" s="1"/>
  <c r="F2424" i="1"/>
  <c r="AH2424" i="1" s="1"/>
  <c r="AJ2424" i="1" s="1"/>
  <c r="F2423" i="1"/>
  <c r="AH2423" i="1" s="1"/>
  <c r="AJ2423" i="1" s="1"/>
  <c r="F2422" i="1"/>
  <c r="AH2422" i="1" s="1"/>
  <c r="AJ2422" i="1" s="1"/>
  <c r="F2421" i="1"/>
  <c r="AH2421" i="1" s="1"/>
  <c r="AJ2421" i="1" s="1"/>
  <c r="F2420" i="1"/>
  <c r="AH2420" i="1" s="1"/>
  <c r="AJ2420" i="1" s="1"/>
  <c r="F2419" i="1"/>
  <c r="AH2419" i="1" s="1"/>
  <c r="AJ2419" i="1" s="1"/>
  <c r="F2418" i="1"/>
  <c r="AH2418" i="1" s="1"/>
  <c r="AJ2418" i="1" s="1"/>
  <c r="F2417" i="1"/>
  <c r="AH2417" i="1" s="1"/>
  <c r="AJ2417" i="1" s="1"/>
  <c r="F2416" i="1"/>
  <c r="AH2416" i="1" s="1"/>
  <c r="AJ2416" i="1" s="1"/>
  <c r="F2415" i="1" l="1"/>
  <c r="AH2415" i="1" s="1"/>
  <c r="AJ2415" i="1" s="1"/>
  <c r="F2414" i="1"/>
  <c r="AH2414" i="1" s="1"/>
  <c r="AJ2414" i="1" s="1"/>
  <c r="F2413" i="1"/>
  <c r="AH2413" i="1" s="1"/>
  <c r="AJ2413" i="1" s="1"/>
  <c r="F2412" i="1"/>
  <c r="AH2412" i="1" s="1"/>
  <c r="AJ2412" i="1" s="1"/>
  <c r="F2411" i="1"/>
  <c r="AH2411" i="1" s="1"/>
  <c r="AJ2411" i="1" s="1"/>
  <c r="F2410" i="1"/>
  <c r="AH2410" i="1" s="1"/>
  <c r="AJ2410" i="1" s="1"/>
  <c r="F2409" i="1"/>
  <c r="AH2409" i="1" s="1"/>
  <c r="AJ2409" i="1" s="1"/>
  <c r="F2408" i="1"/>
  <c r="AH2408" i="1" s="1"/>
  <c r="AJ2408" i="1" s="1"/>
  <c r="F2407" i="1"/>
  <c r="AH2407" i="1" s="1"/>
  <c r="AJ2407" i="1" s="1"/>
  <c r="F2406" i="1"/>
  <c r="AH2406" i="1" s="1"/>
  <c r="AJ2406" i="1" s="1"/>
  <c r="F2405" i="1"/>
  <c r="AH2405" i="1" s="1"/>
  <c r="AJ2405" i="1" s="1"/>
  <c r="F2404" i="1"/>
  <c r="AH2404" i="1" s="1"/>
  <c r="AJ2404" i="1" s="1"/>
  <c r="F2403" i="1"/>
  <c r="AH2403" i="1" s="1"/>
  <c r="AJ2403" i="1" s="1"/>
  <c r="F2402" i="1"/>
  <c r="AH2402" i="1" s="1"/>
  <c r="AJ2402" i="1" s="1"/>
  <c r="F2401" i="1"/>
  <c r="AH2401" i="1" s="1"/>
  <c r="AJ2401" i="1" s="1"/>
  <c r="F2400" i="1"/>
  <c r="AH2400" i="1" s="1"/>
  <c r="AJ2400" i="1" s="1"/>
  <c r="F2399" i="1"/>
  <c r="AH2399" i="1" s="1"/>
  <c r="AJ2399" i="1" s="1"/>
  <c r="F2398" i="1"/>
  <c r="AH2398" i="1" s="1"/>
  <c r="AJ2398" i="1" s="1"/>
  <c r="F2397" i="1"/>
  <c r="AH2397" i="1" s="1"/>
  <c r="AJ2397" i="1" s="1"/>
  <c r="F2396" i="1"/>
  <c r="AH2396" i="1" s="1"/>
  <c r="AJ2396" i="1" s="1"/>
  <c r="F2395" i="1"/>
  <c r="AH2395" i="1" s="1"/>
  <c r="AJ2395" i="1" s="1"/>
  <c r="F2394" i="1" l="1"/>
  <c r="AH2394" i="1" s="1"/>
  <c r="AJ2394" i="1" s="1"/>
  <c r="F2393" i="1"/>
  <c r="AH2393" i="1" s="1"/>
  <c r="AJ2393" i="1" s="1"/>
  <c r="F2392" i="1" l="1"/>
  <c r="AH2392" i="1" s="1"/>
  <c r="AJ2392" i="1" s="1"/>
  <c r="F2391" i="1"/>
  <c r="AH2391" i="1" s="1"/>
  <c r="AJ2391" i="1" s="1"/>
  <c r="F2390" i="1"/>
  <c r="AH2390" i="1" s="1"/>
  <c r="AJ2390" i="1" s="1"/>
  <c r="F2389" i="1"/>
  <c r="AH2389" i="1" s="1"/>
  <c r="AJ2389" i="1" s="1"/>
  <c r="F2388" i="1" l="1"/>
  <c r="AH2388" i="1" s="1"/>
  <c r="AJ2388" i="1" s="1"/>
  <c r="F2387" i="1"/>
  <c r="AH2387" i="1" s="1"/>
  <c r="AJ2387" i="1" s="1"/>
  <c r="F2386" i="1"/>
  <c r="AH2386" i="1" s="1"/>
  <c r="AJ2386" i="1" s="1"/>
  <c r="F2385" i="1" l="1"/>
  <c r="AH2385" i="1" s="1"/>
  <c r="AJ2385" i="1" s="1"/>
  <c r="F2384" i="1"/>
  <c r="AH2384" i="1" s="1"/>
  <c r="AJ2384" i="1" s="1"/>
  <c r="F2383" i="1"/>
  <c r="AH2383" i="1" s="1"/>
  <c r="AJ2383" i="1" s="1"/>
  <c r="F2382" i="1"/>
  <c r="AH2382" i="1" s="1"/>
  <c r="AJ2382" i="1" s="1"/>
  <c r="F2381" i="1" l="1"/>
  <c r="AH2381" i="1" s="1"/>
  <c r="AJ2381" i="1" s="1"/>
  <c r="F2380" i="1"/>
  <c r="AH2380" i="1" s="1"/>
  <c r="AJ2380" i="1" s="1"/>
  <c r="F2379" i="1"/>
  <c r="AH2379" i="1" s="1"/>
  <c r="AJ2379" i="1" s="1"/>
  <c r="F2378" i="1"/>
  <c r="AH2378" i="1" s="1"/>
  <c r="AJ2378" i="1" s="1"/>
  <c r="F2377" i="1"/>
  <c r="AH2377" i="1" s="1"/>
  <c r="AJ2377" i="1" s="1"/>
  <c r="F2376" i="1"/>
  <c r="AH2376" i="1" s="1"/>
  <c r="AJ2376" i="1" s="1"/>
  <c r="F2375" i="1"/>
  <c r="AH2375" i="1" s="1"/>
  <c r="AJ2375" i="1" s="1"/>
  <c r="F2374" i="1"/>
  <c r="AH2374" i="1" s="1"/>
  <c r="AJ2374" i="1" s="1"/>
  <c r="F2373" i="1"/>
  <c r="AH2373" i="1" s="1"/>
  <c r="AJ2373" i="1" s="1"/>
  <c r="F2372" i="1"/>
  <c r="AH2372" i="1" s="1"/>
  <c r="AJ2372" i="1" s="1"/>
  <c r="F2371" i="1"/>
  <c r="AH2371" i="1" s="1"/>
  <c r="AJ2371" i="1" s="1"/>
  <c r="F2370" i="1"/>
  <c r="AH2370" i="1" s="1"/>
  <c r="AJ2370" i="1" s="1"/>
  <c r="F2369" i="1"/>
  <c r="AH2369" i="1" s="1"/>
  <c r="AJ2369" i="1" s="1"/>
  <c r="AQ2369" i="1"/>
  <c r="F2368" i="1"/>
  <c r="AH2368" i="1" s="1"/>
  <c r="AJ2368" i="1" s="1"/>
  <c r="F2367" i="1"/>
  <c r="AH2367" i="1" s="1"/>
  <c r="AJ2367" i="1" s="1"/>
  <c r="F2366" i="1"/>
  <c r="AH2366" i="1" s="1"/>
  <c r="AJ2366" i="1" s="1"/>
  <c r="V2365" i="1"/>
  <c r="F2365" i="1"/>
  <c r="AH2365" i="1" s="1"/>
  <c r="AJ2365" i="1" s="1"/>
  <c r="V2364" i="1" l="1"/>
  <c r="F2364" i="1"/>
  <c r="AH2364" i="1" s="1"/>
  <c r="AJ2364" i="1" s="1"/>
  <c r="V2363" i="1" l="1"/>
  <c r="F2363" i="1"/>
  <c r="AH2363" i="1" s="1"/>
  <c r="AJ2363" i="1" s="1"/>
  <c r="F2362" i="1"/>
  <c r="AH2362" i="1" s="1"/>
  <c r="AJ2362" i="1" s="1"/>
  <c r="V2362" i="1"/>
  <c r="F2361" i="1"/>
  <c r="AH2361" i="1" s="1"/>
  <c r="AJ2361" i="1" s="1"/>
  <c r="V2361" i="1"/>
  <c r="V2360" i="1"/>
  <c r="F2360" i="1"/>
  <c r="AH2360" i="1" s="1"/>
  <c r="AJ2360" i="1" s="1"/>
  <c r="F2359" i="1"/>
  <c r="AH2359" i="1" s="1"/>
  <c r="AJ2359" i="1" s="1"/>
  <c r="V2359" i="1"/>
  <c r="V2358" i="1"/>
  <c r="F2358" i="1"/>
  <c r="AH2358" i="1" s="1"/>
  <c r="AJ2358" i="1" s="1"/>
  <c r="F2357" i="1"/>
  <c r="AH2357" i="1" s="1"/>
  <c r="AJ2357" i="1" s="1"/>
  <c r="V2357" i="1"/>
  <c r="AQ2356" i="1"/>
  <c r="V2356" i="1"/>
  <c r="F2356" i="1"/>
  <c r="AH2356" i="1" s="1"/>
  <c r="AJ2356" i="1" s="1"/>
  <c r="F2355" i="1"/>
  <c r="AH2355" i="1" s="1"/>
  <c r="AJ2355" i="1" s="1"/>
  <c r="V2355" i="1"/>
  <c r="F2354" i="1"/>
  <c r="AH2354" i="1" s="1"/>
  <c r="AJ2354" i="1" s="1"/>
  <c r="V2354" i="1"/>
  <c r="AQ2354" i="1"/>
  <c r="F2353" i="1"/>
  <c r="AH2353" i="1" s="1"/>
  <c r="AJ2353" i="1" s="1"/>
  <c r="V2353" i="1"/>
  <c r="F2352" i="1"/>
  <c r="AH2352" i="1" s="1"/>
  <c r="AJ2352" i="1" s="1"/>
  <c r="V2352" i="1"/>
  <c r="V2351" i="1" l="1"/>
  <c r="F2351" i="1"/>
  <c r="AH2351" i="1" s="1"/>
  <c r="AJ2351" i="1" s="1"/>
  <c r="F2350" i="1" l="1"/>
  <c r="AH2350" i="1" s="1"/>
  <c r="AJ2350" i="1" s="1"/>
  <c r="V2350" i="1"/>
  <c r="F2349" i="1"/>
  <c r="AH2349" i="1" s="1"/>
  <c r="AJ2349" i="1" s="1"/>
  <c r="V2349" i="1"/>
  <c r="AQ2349" i="1"/>
  <c r="F2348" i="1"/>
  <c r="AH2348" i="1" s="1"/>
  <c r="AJ2348" i="1" s="1"/>
  <c r="V2348" i="1"/>
  <c r="F2347" i="1"/>
  <c r="AH2347" i="1" s="1"/>
  <c r="AJ2347" i="1" s="1"/>
  <c r="V2347" i="1"/>
  <c r="F2195" i="1"/>
  <c r="AH2195" i="1" s="1"/>
  <c r="AJ2195" i="1" s="1"/>
  <c r="F2346" i="1"/>
  <c r="AH2346" i="1" s="1"/>
  <c r="AJ2346" i="1" s="1"/>
  <c r="V2346" i="1"/>
  <c r="F2345" i="1"/>
  <c r="AH2345" i="1" s="1"/>
  <c r="AJ2345" i="1" s="1"/>
  <c r="V2345" i="1"/>
  <c r="F2344" i="1"/>
  <c r="AH2344" i="1" s="1"/>
  <c r="AJ2344" i="1" s="1"/>
  <c r="V2344" i="1"/>
  <c r="F2343" i="1"/>
  <c r="AH2343" i="1" s="1"/>
  <c r="AJ2343" i="1" s="1"/>
  <c r="V2343" i="1"/>
  <c r="V2342" i="1" l="1"/>
  <c r="F2342" i="1"/>
  <c r="AH2342" i="1" s="1"/>
  <c r="AJ2342" i="1" s="1"/>
  <c r="V2341" i="1"/>
  <c r="F2341" i="1"/>
  <c r="AH2341" i="1" s="1"/>
  <c r="AJ2341" i="1" s="1"/>
  <c r="V2340" i="1"/>
  <c r="F2340" i="1"/>
  <c r="AH2340" i="1" s="1"/>
  <c r="AJ2340" i="1" s="1"/>
  <c r="V2339" i="1"/>
  <c r="F2339" i="1"/>
  <c r="AH2339" i="1" s="1"/>
  <c r="AJ2339" i="1" s="1"/>
  <c r="V2338" i="1" l="1"/>
  <c r="F2338" i="1"/>
  <c r="AH2338" i="1" s="1"/>
  <c r="AJ2338" i="1" s="1"/>
  <c r="V2337" i="1"/>
  <c r="F2337" i="1"/>
  <c r="AH2337" i="1" s="1"/>
  <c r="AJ2337" i="1" s="1"/>
  <c r="V2336" i="1" l="1"/>
  <c r="F2336" i="1"/>
  <c r="AH2336" i="1" s="1"/>
  <c r="AJ2336" i="1" s="1"/>
  <c r="V2335" i="1"/>
  <c r="F2335" i="1"/>
  <c r="AH2335" i="1" s="1"/>
  <c r="AJ2335" i="1" s="1"/>
  <c r="V2334" i="1"/>
  <c r="F2334" i="1"/>
  <c r="AH2334" i="1" s="1"/>
  <c r="AJ2334" i="1" s="1"/>
  <c r="V2333" i="1"/>
  <c r="F2333" i="1"/>
  <c r="AH2333" i="1" s="1"/>
  <c r="AJ2333" i="1" s="1"/>
  <c r="F2328" i="1"/>
  <c r="AH2328" i="1" s="1"/>
  <c r="AJ2328" i="1" s="1"/>
  <c r="V2332" i="1" l="1"/>
  <c r="F2332" i="1"/>
  <c r="AH2332" i="1" s="1"/>
  <c r="AJ2332" i="1" s="1"/>
  <c r="V2330" i="1"/>
  <c r="F2330" i="1"/>
  <c r="AH2330" i="1" s="1"/>
  <c r="AJ2330" i="1" s="1"/>
  <c r="F2331" i="1" l="1"/>
  <c r="AH2331" i="1" s="1"/>
  <c r="AJ2331" i="1" s="1"/>
  <c r="F2329" i="1" l="1"/>
  <c r="AH2329" i="1" s="1"/>
  <c r="AJ2329" i="1" s="1"/>
  <c r="V2329" i="1"/>
  <c r="V2328" i="1"/>
  <c r="AQ2327" i="1"/>
  <c r="V2327" i="1"/>
  <c r="F2327" i="1"/>
  <c r="AH2327" i="1" s="1"/>
  <c r="AJ2327" i="1" s="1"/>
  <c r="F2326" i="1"/>
  <c r="AH2326" i="1" s="1"/>
  <c r="AJ2326" i="1" s="1"/>
  <c r="V2326" i="1"/>
  <c r="F2325" i="1"/>
  <c r="AH2325" i="1" s="1"/>
  <c r="AJ2325" i="1" s="1"/>
  <c r="V2325" i="1"/>
  <c r="F2324" i="1"/>
  <c r="AH2324" i="1" s="1"/>
  <c r="AJ2324" i="1" s="1"/>
  <c r="V2324" i="1"/>
  <c r="F2323" i="1"/>
  <c r="AH2323" i="1" s="1"/>
  <c r="AJ2323" i="1" s="1"/>
  <c r="V2323" i="1"/>
  <c r="V2322" i="1"/>
  <c r="F2322" i="1"/>
  <c r="AH2322" i="1" s="1"/>
  <c r="AJ2322" i="1" s="1"/>
  <c r="V2321" i="1"/>
  <c r="F2321" i="1"/>
  <c r="AH2321" i="1" s="1"/>
  <c r="AJ2321" i="1" s="1"/>
  <c r="V2320" i="1"/>
  <c r="F2320" i="1"/>
  <c r="AH2320" i="1" s="1"/>
  <c r="AJ2320" i="1" s="1"/>
  <c r="V2319" i="1"/>
  <c r="F2319" i="1"/>
  <c r="AH2319" i="1" s="1"/>
  <c r="AJ2319" i="1" s="1"/>
  <c r="V2318" i="1"/>
  <c r="F2318" i="1"/>
  <c r="AH2318" i="1" s="1"/>
  <c r="AJ2318" i="1" s="1"/>
  <c r="V2317" i="1"/>
  <c r="F2317" i="1"/>
  <c r="AH2317" i="1" s="1"/>
  <c r="AJ2317" i="1" s="1"/>
  <c r="V2316" i="1"/>
  <c r="F2316" i="1"/>
  <c r="AH2316" i="1" s="1"/>
  <c r="AJ2316" i="1" s="1"/>
  <c r="F2315" i="1"/>
  <c r="AH2315" i="1" s="1"/>
  <c r="AJ2315" i="1" s="1"/>
  <c r="V2315" i="1"/>
  <c r="V2314" i="1"/>
  <c r="F2314" i="1"/>
  <c r="AH2314" i="1" s="1"/>
  <c r="AJ2314" i="1" s="1"/>
  <c r="F2313" i="1"/>
  <c r="AH2313" i="1" s="1"/>
  <c r="AJ2313" i="1" s="1"/>
  <c r="V2313" i="1"/>
  <c r="F2312" i="1"/>
  <c r="AH2312" i="1" s="1"/>
  <c r="AJ2312" i="1" s="1"/>
  <c r="V2312" i="1"/>
  <c r="F2311" i="1"/>
  <c r="AH2311" i="1" s="1"/>
  <c r="AJ2311" i="1" s="1"/>
  <c r="V2311" i="1"/>
  <c r="V2310" i="1" l="1"/>
  <c r="F2310" i="1"/>
  <c r="AH2310" i="1" s="1"/>
  <c r="AJ2310" i="1" s="1"/>
  <c r="V2309" i="1" l="1"/>
  <c r="F2309" i="1"/>
  <c r="AH2309" i="1" s="1"/>
  <c r="AJ2309" i="1" s="1"/>
  <c r="V2308" i="1" l="1"/>
  <c r="F2308" i="1"/>
  <c r="AH2308" i="1" s="1"/>
  <c r="AJ2308" i="1" s="1"/>
  <c r="V2307" i="1"/>
  <c r="F2307" i="1"/>
  <c r="AH2307" i="1" s="1"/>
  <c r="AJ2307" i="1" s="1"/>
  <c r="V2306" i="1"/>
  <c r="F2306" i="1"/>
  <c r="AH2306" i="1" s="1"/>
  <c r="AJ2306" i="1" s="1"/>
  <c r="V2305" i="1"/>
  <c r="F2305" i="1"/>
  <c r="AH2305" i="1" s="1"/>
  <c r="AJ2305" i="1" s="1"/>
  <c r="AQ2304" i="1"/>
  <c r="V2304" i="1"/>
  <c r="F2304" i="1"/>
  <c r="AH2304" i="1" s="1"/>
  <c r="AJ2304" i="1" s="1"/>
  <c r="AQ2303" i="1"/>
  <c r="V2303" i="1"/>
  <c r="F2303" i="1"/>
  <c r="AH2303" i="1" s="1"/>
  <c r="AJ2303" i="1" s="1"/>
  <c r="F2302" i="1"/>
  <c r="AH2302" i="1" s="1"/>
  <c r="AJ2302" i="1" s="1"/>
  <c r="V2302" i="1"/>
  <c r="V2301" i="1"/>
  <c r="F2301" i="1"/>
  <c r="AH2301" i="1" s="1"/>
  <c r="AJ2301" i="1" s="1"/>
  <c r="V2300" i="1" l="1"/>
  <c r="F2300" i="1"/>
  <c r="AH2300" i="1" s="1"/>
  <c r="AJ2300" i="1" s="1"/>
  <c r="V2299" i="1"/>
  <c r="F2299" i="1"/>
  <c r="AH2299" i="1" s="1"/>
  <c r="AJ2299" i="1" s="1"/>
  <c r="F2298" i="1"/>
  <c r="AH2298" i="1" s="1"/>
  <c r="AJ2298" i="1" s="1"/>
  <c r="V2298" i="1"/>
  <c r="V2297" i="1"/>
  <c r="F2297" i="1"/>
  <c r="AH2297" i="1" s="1"/>
  <c r="AJ2297" i="1" s="1"/>
  <c r="V2296" i="1"/>
  <c r="F2296" i="1"/>
  <c r="AH2296" i="1" s="1"/>
  <c r="AJ2296" i="1" s="1"/>
  <c r="V2295" i="1"/>
  <c r="F2295" i="1"/>
  <c r="AH2295" i="1" s="1"/>
  <c r="AJ2295" i="1" s="1"/>
  <c r="V2294" i="1"/>
  <c r="F2294" i="1"/>
  <c r="AH2294" i="1" s="1"/>
  <c r="AJ2294" i="1" s="1"/>
  <c r="V2255" i="1"/>
  <c r="F2255" i="1"/>
  <c r="AH2255" i="1" s="1"/>
  <c r="AJ2255" i="1" s="1"/>
  <c r="V2293" i="1"/>
  <c r="F2293" i="1"/>
  <c r="AH2293" i="1" s="1"/>
  <c r="AJ2293" i="1" s="1"/>
  <c r="V2292" i="1"/>
  <c r="F2292" i="1"/>
  <c r="AH2292" i="1" s="1"/>
  <c r="AJ2292" i="1" s="1"/>
  <c r="AQ2291" i="1"/>
  <c r="V2291" i="1"/>
  <c r="F2291" i="1"/>
  <c r="AH2291" i="1" s="1"/>
  <c r="AJ2291" i="1" s="1"/>
  <c r="V2290" i="1"/>
  <c r="F2290" i="1"/>
  <c r="AH2290" i="1" s="1"/>
  <c r="AJ2290" i="1" s="1"/>
  <c r="V2289" i="1"/>
  <c r="F2289" i="1"/>
  <c r="AH2289" i="1" s="1"/>
  <c r="AJ2289" i="1" s="1"/>
  <c r="V2288" i="1"/>
  <c r="F2288" i="1"/>
  <c r="AH2288" i="1" s="1"/>
  <c r="AJ2288" i="1" s="1"/>
  <c r="F2287" i="1"/>
  <c r="AH2287" i="1" s="1"/>
  <c r="AJ2287" i="1" s="1"/>
  <c r="V2287" i="1"/>
  <c r="F2286" i="1"/>
  <c r="AH2286" i="1" s="1"/>
  <c r="AJ2286" i="1" s="1"/>
  <c r="V2286" i="1"/>
  <c r="F2285" i="1"/>
  <c r="AH2285" i="1" s="1"/>
  <c r="AJ2285" i="1" s="1"/>
  <c r="V2285" i="1"/>
  <c r="V2284" i="1"/>
  <c r="F2284" i="1"/>
  <c r="AH2284" i="1" s="1"/>
  <c r="AJ2284" i="1" s="1"/>
  <c r="V2283" i="1"/>
  <c r="F2283" i="1"/>
  <c r="AH2283" i="1" s="1"/>
  <c r="AJ2283" i="1" s="1"/>
  <c r="F2282" i="1"/>
  <c r="AH2282" i="1" s="1"/>
  <c r="AJ2282" i="1" s="1"/>
  <c r="V2282" i="1"/>
  <c r="V202" i="1"/>
  <c r="F202" i="1"/>
  <c r="AH202" i="1" s="1"/>
  <c r="AJ202" i="1" s="1"/>
  <c r="V2281" i="1"/>
  <c r="F2281" i="1"/>
  <c r="AH2281" i="1" s="1"/>
  <c r="AJ2281" i="1" s="1"/>
  <c r="V2280" i="1"/>
  <c r="F2280" i="1"/>
  <c r="AH2280" i="1" s="1"/>
  <c r="AJ2280" i="1" s="1"/>
  <c r="F2279" i="1"/>
  <c r="AH2279" i="1" s="1"/>
  <c r="AJ2279" i="1" s="1"/>
  <c r="V2279" i="1"/>
  <c r="F2278" i="1"/>
  <c r="AH2278" i="1" s="1"/>
  <c r="AJ2278" i="1" s="1"/>
  <c r="V2278" i="1"/>
  <c r="AQ2278" i="1"/>
  <c r="F2277" i="1"/>
  <c r="AH2277" i="1" s="1"/>
  <c r="AJ2277" i="1" s="1"/>
  <c r="V2277" i="1"/>
  <c r="F2276" i="1"/>
  <c r="AH2276" i="1" s="1"/>
  <c r="AJ2276" i="1" s="1"/>
  <c r="V2276" i="1"/>
  <c r="AQ2276" i="1"/>
  <c r="V2275" i="1" l="1"/>
  <c r="F2275" i="1"/>
  <c r="AH2275" i="1" s="1"/>
  <c r="AJ2275" i="1" s="1"/>
  <c r="V2274" i="1" l="1"/>
  <c r="F2274" i="1"/>
  <c r="AH2274" i="1" s="1"/>
  <c r="AJ2274" i="1" s="1"/>
  <c r="V2273" i="1"/>
  <c r="F2273" i="1"/>
  <c r="AH2273" i="1" s="1"/>
  <c r="AJ2273" i="1" s="1"/>
  <c r="V2272" i="1"/>
  <c r="F2272" i="1"/>
  <c r="AH2272" i="1" s="1"/>
  <c r="AJ2272" i="1" s="1"/>
  <c r="F2271" i="1"/>
  <c r="AH2271" i="1" s="1"/>
  <c r="AJ2271" i="1" s="1"/>
  <c r="V2271" i="1"/>
  <c r="F2270" i="1"/>
  <c r="AH2270" i="1" s="1"/>
  <c r="AJ2270" i="1" s="1"/>
  <c r="V2270" i="1"/>
  <c r="V2269" i="1"/>
  <c r="F2269" i="1"/>
  <c r="AH2269" i="1" s="1"/>
  <c r="AJ2269" i="1" s="1"/>
  <c r="AQ2268" i="1"/>
  <c r="V2268" i="1"/>
  <c r="F2268" i="1"/>
  <c r="AH2268" i="1" s="1"/>
  <c r="AJ2268" i="1" s="1"/>
  <c r="V2267" i="1"/>
  <c r="F2267" i="1"/>
  <c r="AH2267" i="1" s="1"/>
  <c r="AJ2267" i="1" s="1"/>
  <c r="V2266" i="1"/>
  <c r="F2266" i="1"/>
  <c r="AH2266" i="1" s="1"/>
  <c r="AJ2266" i="1" s="1"/>
  <c r="V2264" i="1"/>
  <c r="F2264" i="1"/>
  <c r="AH2264" i="1" s="1"/>
  <c r="AJ2264" i="1" s="1"/>
  <c r="V2265" i="1"/>
  <c r="F2265" i="1"/>
  <c r="AH2265" i="1" s="1"/>
  <c r="AJ2265" i="1" s="1"/>
  <c r="V2263" i="1"/>
  <c r="F2263" i="1"/>
  <c r="AH2263" i="1" s="1"/>
  <c r="AJ2263" i="1" s="1"/>
  <c r="F2245" i="1"/>
  <c r="AH2245" i="1" s="1"/>
  <c r="AJ2245" i="1" s="1"/>
  <c r="F2262" i="1"/>
  <c r="AH2262" i="1" s="1"/>
  <c r="AJ2262" i="1" s="1"/>
  <c r="V2262" i="1"/>
  <c r="V2199" i="1"/>
  <c r="F2261" i="1"/>
  <c r="AH2261" i="1" s="1"/>
  <c r="AJ2261" i="1" s="1"/>
  <c r="V2261" i="1"/>
  <c r="F2260" i="1"/>
  <c r="AH2260" i="1" s="1"/>
  <c r="AJ2260" i="1" s="1"/>
  <c r="V2260" i="1"/>
  <c r="F2259" i="1"/>
  <c r="AH2259" i="1" s="1"/>
  <c r="AJ2259" i="1" s="1"/>
  <c r="V2259" i="1"/>
  <c r="F2258" i="1"/>
  <c r="AH2258" i="1" s="1"/>
  <c r="AJ2258" i="1" s="1"/>
  <c r="V2258" i="1"/>
  <c r="F2257" i="1"/>
  <c r="AH2257" i="1" s="1"/>
  <c r="AJ2257" i="1" s="1"/>
  <c r="V2257" i="1"/>
  <c r="AQ2257" i="1"/>
  <c r="F2256" i="1"/>
  <c r="AH2256" i="1" s="1"/>
  <c r="AJ2256" i="1" s="1"/>
  <c r="V2256" i="1"/>
  <c r="F2254" i="1"/>
  <c r="AH2254" i="1" s="1"/>
  <c r="AJ2254" i="1" s="1"/>
  <c r="V2254" i="1"/>
  <c r="F2253" i="1"/>
  <c r="AH2253" i="1" s="1"/>
  <c r="AJ2253" i="1" s="1"/>
  <c r="V2253" i="1"/>
  <c r="V2252" i="1"/>
  <c r="F2252" i="1"/>
  <c r="AH2252" i="1" s="1"/>
  <c r="AJ2252" i="1" s="1"/>
  <c r="V2251" i="1"/>
  <c r="F2251" i="1"/>
  <c r="AH2251" i="1" s="1"/>
  <c r="AJ2251" i="1" s="1"/>
  <c r="V2250" i="1"/>
  <c r="F2250" i="1"/>
  <c r="AH2250" i="1" s="1"/>
  <c r="AJ2250" i="1" s="1"/>
  <c r="V2249" i="1"/>
  <c r="F2249" i="1"/>
  <c r="AH2249" i="1" s="1"/>
  <c r="AJ2249" i="1" s="1"/>
  <c r="F2248" i="1"/>
  <c r="AH2248" i="1" s="1"/>
  <c r="AJ2248" i="1" s="1"/>
  <c r="V2248" i="1"/>
  <c r="V2247" i="1"/>
  <c r="F2247" i="1"/>
  <c r="AH2247" i="1" s="1"/>
  <c r="AJ2247" i="1" s="1"/>
  <c r="V2246" i="1"/>
  <c r="F2246" i="1"/>
  <c r="AH2246" i="1" s="1"/>
  <c r="AJ2246" i="1" s="1"/>
  <c r="V2245" i="1"/>
  <c r="V2244" i="1"/>
  <c r="F2244" i="1"/>
  <c r="AH2244" i="1" s="1"/>
  <c r="AJ2244" i="1" s="1"/>
  <c r="V2243" i="1"/>
  <c r="F2243" i="1"/>
  <c r="AH2243" i="1" s="1"/>
  <c r="AJ2243" i="1" s="1"/>
  <c r="F2242" i="1" l="1"/>
  <c r="AH2242" i="1" s="1"/>
  <c r="AJ2242" i="1" s="1"/>
  <c r="V2242" i="1"/>
  <c r="F2241" i="1"/>
  <c r="AH2241" i="1" s="1"/>
  <c r="AJ2241" i="1" s="1"/>
  <c r="V2241" i="1"/>
  <c r="F2240" i="1" l="1"/>
  <c r="AH2240" i="1" s="1"/>
  <c r="AJ2240" i="1" s="1"/>
  <c r="V2240" i="1"/>
  <c r="V2239" i="1" l="1"/>
  <c r="F2239" i="1"/>
  <c r="AH2239" i="1" s="1"/>
  <c r="AJ2239" i="1" s="1"/>
  <c r="V2238" i="1"/>
  <c r="F2238" i="1"/>
  <c r="AH2238" i="1" s="1"/>
  <c r="AJ2238" i="1" s="1"/>
  <c r="AQ2237" i="1"/>
  <c r="V2237" i="1"/>
  <c r="F2237" i="1"/>
  <c r="AH2237" i="1" s="1"/>
  <c r="AJ2237" i="1" s="1"/>
  <c r="V2236" i="1"/>
  <c r="F2236" i="1"/>
  <c r="AH2236" i="1" s="1"/>
  <c r="AJ2236" i="1" s="1"/>
  <c r="V2235" i="1"/>
  <c r="F2235" i="1"/>
  <c r="AH2235" i="1" s="1"/>
  <c r="AJ2235" i="1" s="1"/>
  <c r="V2234" i="1"/>
  <c r="F2234" i="1"/>
  <c r="AH2234" i="1" s="1"/>
  <c r="AJ2234" i="1" s="1"/>
  <c r="F2232" i="1"/>
  <c r="AH2232" i="1" s="1"/>
  <c r="AJ2232" i="1" s="1"/>
  <c r="V2232" i="1"/>
  <c r="V2233" i="1" l="1"/>
  <c r="F2233" i="1"/>
  <c r="AH2233" i="1" s="1"/>
  <c r="AJ2233" i="1" s="1"/>
  <c r="F2231" i="1"/>
  <c r="AH2231" i="1" s="1"/>
  <c r="AJ2231" i="1" s="1"/>
  <c r="V2231" i="1"/>
  <c r="F2230" i="1"/>
  <c r="AH2230" i="1" s="1"/>
  <c r="AJ2230" i="1" s="1"/>
  <c r="V2230" i="1"/>
  <c r="F2229" i="1"/>
  <c r="AH2229" i="1" s="1"/>
  <c r="AJ2229" i="1" s="1"/>
  <c r="V2229" i="1"/>
  <c r="F2228" i="1"/>
  <c r="AH2228" i="1" s="1"/>
  <c r="AJ2228" i="1" s="1"/>
  <c r="V2228" i="1"/>
  <c r="F2227" i="1"/>
  <c r="AH2227" i="1" s="1"/>
  <c r="AJ2227" i="1" s="1"/>
  <c r="V2227" i="1"/>
  <c r="F2226" i="1"/>
  <c r="AH2226" i="1" s="1"/>
  <c r="AJ2226" i="1" s="1"/>
  <c r="V2226" i="1"/>
  <c r="V2225" i="1" l="1"/>
  <c r="F2225" i="1"/>
  <c r="AH2225" i="1" s="1"/>
  <c r="AJ2225" i="1" s="1"/>
  <c r="V2224" i="1"/>
  <c r="F2224" i="1"/>
  <c r="AH2224" i="1" s="1"/>
  <c r="AJ2224" i="1" s="1"/>
  <c r="F2223" i="1"/>
  <c r="AH2223" i="1" s="1"/>
  <c r="AJ2223" i="1" s="1"/>
  <c r="V2223" i="1"/>
  <c r="V2222" i="1"/>
  <c r="F2222" i="1"/>
  <c r="AH2222" i="1" s="1"/>
  <c r="AJ2222" i="1" s="1"/>
  <c r="V2221" i="1"/>
  <c r="F2221" i="1"/>
  <c r="AH2221" i="1" s="1"/>
  <c r="AJ2221" i="1" s="1"/>
  <c r="V2220" i="1"/>
  <c r="F2220" i="1"/>
  <c r="AH2220" i="1" s="1"/>
  <c r="AJ2220" i="1" s="1"/>
  <c r="V2219" i="1"/>
  <c r="F2219" i="1"/>
  <c r="AH2219" i="1" s="1"/>
  <c r="AJ2219" i="1" s="1"/>
  <c r="F2218" i="1"/>
  <c r="AH2218" i="1" s="1"/>
  <c r="AJ2218" i="1" s="1"/>
  <c r="V2218" i="1"/>
  <c r="V2217" i="1"/>
  <c r="F2217" i="1"/>
  <c r="AH2217" i="1" s="1"/>
  <c r="AJ2217" i="1" s="1"/>
  <c r="V2216" i="1"/>
  <c r="F2216" i="1"/>
  <c r="AH2216" i="1" s="1"/>
  <c r="AJ2216" i="1" s="1"/>
  <c r="V2215" i="1"/>
  <c r="F2215" i="1"/>
  <c r="AH2215" i="1" s="1"/>
  <c r="AJ2215" i="1" s="1"/>
  <c r="V2214" i="1" l="1"/>
  <c r="F2214" i="1"/>
  <c r="AH2214" i="1" s="1"/>
  <c r="AJ2214" i="1" s="1"/>
  <c r="V2213" i="1"/>
  <c r="F2213" i="1"/>
  <c r="AH2213" i="1" s="1"/>
  <c r="AJ2213" i="1" s="1"/>
  <c r="V2212" i="1"/>
  <c r="F2212" i="1"/>
  <c r="AH2212" i="1" s="1"/>
  <c r="AJ2212" i="1" s="1"/>
  <c r="V2211" i="1"/>
  <c r="F2211" i="1"/>
  <c r="AH2211" i="1" s="1"/>
  <c r="AJ2211" i="1" s="1"/>
  <c r="V2210" i="1"/>
  <c r="F2210" i="1"/>
  <c r="AH2210" i="1" s="1"/>
  <c r="AJ2210" i="1" s="1"/>
  <c r="F2208" i="1" l="1"/>
  <c r="AH2208" i="1" s="1"/>
  <c r="AJ2208" i="1" s="1"/>
  <c r="V2208" i="1"/>
  <c r="V2209" i="1" l="1"/>
  <c r="F2209" i="1"/>
  <c r="AH2209" i="1" s="1"/>
  <c r="AJ2209" i="1" s="1"/>
  <c r="F2207" i="1"/>
  <c r="AH2207" i="1" s="1"/>
  <c r="AJ2207" i="1" s="1"/>
  <c r="V2207" i="1"/>
  <c r="V2206" i="1"/>
  <c r="F2206" i="1"/>
  <c r="AH2206" i="1" s="1"/>
  <c r="AJ2206" i="1" s="1"/>
  <c r="F2205" i="1" l="1"/>
  <c r="AH2205" i="1" s="1"/>
  <c r="AJ2205" i="1" s="1"/>
  <c r="V2205" i="1"/>
  <c r="F2204" i="1"/>
  <c r="AH2204" i="1" s="1"/>
  <c r="AJ2204" i="1" s="1"/>
  <c r="V2204" i="1"/>
  <c r="F2203" i="1"/>
  <c r="AH2203" i="1" s="1"/>
  <c r="AJ2203" i="1" s="1"/>
  <c r="V2203" i="1"/>
  <c r="F2202" i="1"/>
  <c r="AH2202" i="1" s="1"/>
  <c r="AJ2202" i="1" s="1"/>
  <c r="V2202" i="1"/>
  <c r="F2201" i="1"/>
  <c r="AH2201" i="1" s="1"/>
  <c r="AJ2201" i="1" s="1"/>
  <c r="V2201" i="1"/>
  <c r="F2200" i="1"/>
  <c r="AH2200" i="1" s="1"/>
  <c r="AJ2200" i="1" s="1"/>
  <c r="V2200" i="1"/>
  <c r="F2199" i="1"/>
  <c r="AH2199" i="1" s="1"/>
  <c r="AJ2199" i="1" s="1"/>
  <c r="V2198" i="1"/>
  <c r="F2198" i="1"/>
  <c r="AH2198" i="1" s="1"/>
  <c r="AJ2198" i="1" s="1"/>
  <c r="F2197" i="1" l="1"/>
  <c r="AH2197" i="1" s="1"/>
  <c r="AJ2197" i="1" s="1"/>
  <c r="V2197" i="1"/>
  <c r="F2196" i="1"/>
  <c r="AH2196" i="1" s="1"/>
  <c r="AJ2196" i="1" s="1"/>
  <c r="V2196" i="1"/>
  <c r="AQ2196" i="1"/>
  <c r="V2195" i="1"/>
  <c r="V2194" i="1"/>
  <c r="F2194" i="1"/>
  <c r="AH2194" i="1" s="1"/>
  <c r="AJ2194" i="1" s="1"/>
  <c r="V2193" i="1"/>
  <c r="F2193" i="1"/>
  <c r="AH2193" i="1" s="1"/>
  <c r="AJ2193" i="1" s="1"/>
  <c r="F2192" i="1"/>
  <c r="AH2192" i="1" s="1"/>
  <c r="AJ2192" i="1" s="1"/>
  <c r="V2192" i="1"/>
  <c r="V2191" i="1"/>
  <c r="F2191" i="1"/>
  <c r="AH2191" i="1" s="1"/>
  <c r="AJ2191" i="1" s="1"/>
  <c r="V2190" i="1"/>
  <c r="F2190" i="1"/>
  <c r="AH2190" i="1" s="1"/>
  <c r="AJ2190" i="1" s="1"/>
  <c r="V2189" i="1"/>
  <c r="F2189" i="1"/>
  <c r="AH2189" i="1" s="1"/>
  <c r="AJ2189" i="1" s="1"/>
  <c r="V2188" i="1"/>
  <c r="F2188" i="1"/>
  <c r="AH2188" i="1" s="1"/>
  <c r="AJ2188" i="1" s="1"/>
  <c r="AQ2187" i="1"/>
  <c r="V2187" i="1"/>
  <c r="F2187" i="1"/>
  <c r="AH2187" i="1" s="1"/>
  <c r="AJ2187" i="1" s="1"/>
  <c r="F2186" i="1"/>
  <c r="AH2186" i="1" s="1"/>
  <c r="AJ2186" i="1" s="1"/>
  <c r="V2186" i="1"/>
  <c r="V2185" i="1"/>
  <c r="F2185" i="1"/>
  <c r="AH2185" i="1" s="1"/>
  <c r="AJ2185" i="1" s="1"/>
  <c r="V2184" i="1"/>
  <c r="F2184" i="1"/>
  <c r="AH2184" i="1" s="1"/>
  <c r="AJ2184" i="1" s="1"/>
  <c r="F2183" i="1"/>
  <c r="AH2183" i="1" s="1"/>
  <c r="AJ2183" i="1" s="1"/>
  <c r="V2183" i="1"/>
  <c r="F2182" i="1"/>
  <c r="AH2182" i="1" s="1"/>
  <c r="AJ2182" i="1" s="1"/>
  <c r="V2182" i="1"/>
  <c r="V2181" i="1"/>
  <c r="F2181" i="1"/>
  <c r="AH2181" i="1" s="1"/>
  <c r="AJ2181" i="1" s="1"/>
  <c r="V2180" i="1"/>
  <c r="F2180" i="1"/>
  <c r="AH2180" i="1" s="1"/>
  <c r="AJ2180" i="1" s="1"/>
  <c r="V2179" i="1"/>
  <c r="F2179" i="1"/>
  <c r="AH2179" i="1" s="1"/>
  <c r="AJ2179" i="1" s="1"/>
  <c r="V2178" i="1" l="1"/>
  <c r="F2178" i="1"/>
  <c r="AH2178" i="1" s="1"/>
  <c r="AJ2178" i="1" s="1"/>
  <c r="AQ2177" i="1"/>
  <c r="V2177" i="1"/>
  <c r="F2177" i="1"/>
  <c r="AH2177" i="1" s="1"/>
  <c r="AJ2177" i="1" s="1"/>
  <c r="V2176" i="1"/>
  <c r="F2176" i="1"/>
  <c r="AH2176" i="1" s="1"/>
  <c r="AJ2176" i="1" s="1"/>
  <c r="V2175" i="1"/>
  <c r="F2175" i="1"/>
  <c r="AH2175" i="1" s="1"/>
  <c r="AJ2175" i="1" s="1"/>
  <c r="V2174" i="1" l="1"/>
  <c r="F2174" i="1"/>
  <c r="AH2174" i="1" s="1"/>
  <c r="AJ2174" i="1" s="1"/>
  <c r="F2159" i="1"/>
  <c r="AH2159" i="1" s="1"/>
  <c r="AJ2159" i="1" s="1"/>
  <c r="V2173" i="1"/>
  <c r="F2173" i="1"/>
  <c r="AH2173" i="1" s="1"/>
  <c r="AJ2173" i="1" s="1"/>
  <c r="V2172" i="1"/>
  <c r="F2172" i="1"/>
  <c r="AH2172" i="1" s="1"/>
  <c r="AJ2172" i="1" s="1"/>
  <c r="F2171" i="1" l="1"/>
  <c r="AH2171" i="1" s="1"/>
  <c r="AJ2171" i="1" s="1"/>
  <c r="V2171" i="1"/>
  <c r="F2170" i="1"/>
  <c r="AH2170" i="1" s="1"/>
  <c r="AJ2170" i="1" s="1"/>
  <c r="V2170" i="1"/>
  <c r="F2133" i="1"/>
  <c r="AH2133" i="1" s="1"/>
  <c r="AJ2133" i="1"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F2169" i="1"/>
  <c r="AH2169" i="1" s="1"/>
  <c r="AJ2169" i="1" s="1"/>
  <c r="AQ2168" i="1"/>
  <c r="F2168" i="1"/>
  <c r="AH2168" i="1" s="1"/>
  <c r="AJ2168" i="1" s="1"/>
  <c r="F2167" i="1"/>
  <c r="AH2167" i="1" s="1"/>
  <c r="AJ2167" i="1" s="1"/>
  <c r="F2166" i="1"/>
  <c r="AH2166" i="1" s="1"/>
  <c r="AJ2166" i="1" s="1"/>
  <c r="F2165" i="1"/>
  <c r="AH2165" i="1" s="1"/>
  <c r="AJ2165" i="1" s="1"/>
  <c r="F2164" i="1" l="1"/>
  <c r="AH2164" i="1" s="1"/>
  <c r="AJ2164" i="1" s="1"/>
  <c r="F2163" i="1"/>
  <c r="AH2163" i="1" s="1"/>
  <c r="AJ2163" i="1" s="1"/>
  <c r="F2162" i="1"/>
  <c r="AH2162" i="1" s="1"/>
  <c r="AJ2162" i="1" s="1"/>
  <c r="F2161" i="1"/>
  <c r="AH2161" i="1" s="1"/>
  <c r="AJ2161" i="1" s="1"/>
  <c r="F2160" i="1"/>
  <c r="AH2160" i="1" s="1"/>
  <c r="AJ2160" i="1" s="1"/>
  <c r="F2158" i="1"/>
  <c r="AH2158" i="1" s="1"/>
  <c r="AJ2158" i="1" s="1"/>
  <c r="F2157" i="1"/>
  <c r="AH2157" i="1" s="1"/>
  <c r="AJ2157" i="1" s="1"/>
  <c r="F2156" i="1" l="1"/>
  <c r="AH2156" i="1" s="1"/>
  <c r="AJ2156" i="1" s="1"/>
  <c r="AQ2042" i="1"/>
  <c r="F2155" i="1"/>
  <c r="AH2155" i="1" s="1"/>
  <c r="AJ2155" i="1" s="1"/>
  <c r="F2154" i="1"/>
  <c r="AH2154" i="1" s="1"/>
  <c r="AJ2154" i="1" s="1"/>
  <c r="F2153" i="1" l="1"/>
  <c r="AH2153" i="1" s="1"/>
  <c r="AJ2153" i="1" s="1"/>
  <c r="F2152" i="1"/>
  <c r="AH2152" i="1" s="1"/>
  <c r="AJ2152" i="1" s="1"/>
  <c r="F2151" i="1"/>
  <c r="AH2151" i="1" s="1"/>
  <c r="AJ2151" i="1" s="1"/>
  <c r="F2150" i="1"/>
  <c r="AH2150" i="1" s="1"/>
  <c r="AJ2150" i="1" s="1"/>
  <c r="F2149" i="1"/>
  <c r="AH2149" i="1" s="1"/>
  <c r="AJ2149" i="1" s="1"/>
  <c r="F2148" i="1"/>
  <c r="AH2148" i="1" s="1"/>
  <c r="AJ2148" i="1" s="1"/>
  <c r="F2147" i="1"/>
  <c r="AH2147" i="1" s="1"/>
  <c r="AJ2147" i="1" s="1"/>
  <c r="F2146" i="1"/>
  <c r="AH2146" i="1" s="1"/>
  <c r="AJ2146" i="1" s="1"/>
  <c r="F2145" i="1"/>
  <c r="AH2145" i="1" s="1"/>
  <c r="AJ2145" i="1" s="1"/>
  <c r="F2132" i="1"/>
  <c r="AH2132" i="1" s="1"/>
  <c r="AJ2132" i="1" s="1"/>
  <c r="F2144" i="1"/>
  <c r="AH2144" i="1" s="1"/>
  <c r="AJ2144" i="1" s="1"/>
  <c r="F2143" i="1"/>
  <c r="AH2143" i="1" s="1"/>
  <c r="AJ2143" i="1" s="1"/>
  <c r="F2142" i="1"/>
  <c r="AH2142" i="1" s="1"/>
  <c r="AJ2142" i="1" s="1"/>
  <c r="F2141" i="1"/>
  <c r="AH2141" i="1" s="1"/>
  <c r="AJ2141" i="1" s="1"/>
  <c r="F2140" i="1"/>
  <c r="AH2140" i="1" s="1"/>
  <c r="AJ2140" i="1" s="1"/>
  <c r="F2139" i="1"/>
  <c r="AH2139" i="1" s="1"/>
  <c r="AJ2139" i="1" s="1"/>
  <c r="F2138" i="1"/>
  <c r="AH2138" i="1" s="1"/>
  <c r="AJ2138" i="1" s="1"/>
  <c r="F2137" i="1"/>
  <c r="AH2137" i="1" s="1"/>
  <c r="AJ2137" i="1" s="1"/>
  <c r="F2136" i="1"/>
  <c r="AH2136" i="1" s="1"/>
  <c r="AJ2136" i="1" s="1"/>
  <c r="F2135" i="1"/>
  <c r="AH2135" i="1" s="1"/>
  <c r="AJ2135" i="1" s="1"/>
  <c r="F2134" i="1"/>
  <c r="AH2134" i="1" s="1"/>
  <c r="AJ2134" i="1" s="1"/>
  <c r="F2131" i="1" l="1"/>
  <c r="AH2131" i="1" s="1"/>
  <c r="AJ2131" i="1" s="1"/>
  <c r="F2130" i="1"/>
  <c r="AH2130" i="1" s="1"/>
  <c r="AJ2130" i="1" s="1"/>
  <c r="F2129" i="1"/>
  <c r="AH2129" i="1" s="1"/>
  <c r="AJ2129" i="1" s="1"/>
  <c r="F2128" i="1" l="1"/>
  <c r="AH2128" i="1" s="1"/>
  <c r="AJ2128" i="1" s="1"/>
  <c r="F2127" i="1"/>
  <c r="AH2127" i="1" s="1"/>
  <c r="AJ2127" i="1" s="1"/>
  <c r="F2126" i="1"/>
  <c r="AH2126" i="1" s="1"/>
  <c r="AJ2126" i="1" s="1"/>
  <c r="AQ2126" i="1"/>
  <c r="F2125" i="1"/>
  <c r="AH2125" i="1" s="1"/>
  <c r="AJ2125" i="1" s="1"/>
  <c r="F2124" i="1"/>
  <c r="AH2124" i="1" s="1"/>
  <c r="AJ2124" i="1" s="1"/>
  <c r="F2123" i="1"/>
  <c r="AH2123" i="1" s="1"/>
  <c r="AJ2123" i="1" s="1"/>
  <c r="F2122" i="1"/>
  <c r="AH2122" i="1" s="1"/>
  <c r="AJ2122" i="1" s="1"/>
  <c r="F2121" i="1" l="1"/>
  <c r="AH2121" i="1" s="1"/>
  <c r="AJ2121" i="1" s="1"/>
  <c r="F2120" i="1"/>
  <c r="AH2120" i="1" s="1"/>
  <c r="AJ2120" i="1" s="1"/>
  <c r="F2119" i="1"/>
  <c r="AH2119" i="1" s="1"/>
  <c r="AJ2119" i="1" s="1"/>
  <c r="F2118" i="1"/>
  <c r="AH2118" i="1" s="1"/>
  <c r="AJ2118" i="1" s="1"/>
  <c r="F2117" i="1"/>
  <c r="AH2117" i="1" s="1"/>
  <c r="AJ2117" i="1" s="1"/>
  <c r="F2116" i="1"/>
  <c r="AH2116" i="1" s="1"/>
  <c r="AJ2116" i="1" s="1"/>
  <c r="F2115" i="1" l="1"/>
  <c r="AH2115" i="1" s="1"/>
  <c r="AJ2115" i="1" s="1"/>
  <c r="F2114" i="1"/>
  <c r="AH2114" i="1" s="1"/>
  <c r="AJ2114" i="1" s="1"/>
  <c r="F2113" i="1"/>
  <c r="AH2113" i="1" s="1"/>
  <c r="AJ2113" i="1" s="1"/>
  <c r="F2112" i="1"/>
  <c r="AH2112" i="1" s="1"/>
  <c r="AJ2112" i="1" s="1"/>
  <c r="F2111" i="1"/>
  <c r="AH2111" i="1" s="1"/>
  <c r="AJ2111" i="1" s="1"/>
  <c r="F2110" i="1"/>
  <c r="AH2110" i="1" s="1"/>
  <c r="AJ2110" i="1" s="1"/>
  <c r="F2109" i="1"/>
  <c r="AH2109" i="1" s="1"/>
  <c r="AJ2109" i="1" s="1"/>
  <c r="F2108" i="1"/>
  <c r="AH2108" i="1" s="1"/>
  <c r="AJ2108" i="1" s="1"/>
  <c r="F2107" i="1"/>
  <c r="AH2107" i="1" s="1"/>
  <c r="AJ2107" i="1" s="1"/>
  <c r="F2106" i="1"/>
  <c r="AH2106" i="1" s="1"/>
  <c r="AJ2106" i="1" s="1"/>
  <c r="F2105" i="1"/>
  <c r="AH2105" i="1" s="1"/>
  <c r="AJ2105" i="1" s="1"/>
  <c r="F2104" i="1"/>
  <c r="AH2104" i="1" s="1"/>
  <c r="AJ2104" i="1" s="1"/>
  <c r="F2103" i="1"/>
  <c r="AH2103" i="1" s="1"/>
  <c r="AJ2103" i="1" s="1"/>
  <c r="F2102" i="1" l="1"/>
  <c r="AH2102" i="1" s="1"/>
  <c r="AJ2102" i="1" s="1"/>
  <c r="F2101" i="1" l="1"/>
  <c r="AH2101" i="1" s="1"/>
  <c r="AJ2101" i="1" s="1"/>
  <c r="F2100" i="1"/>
  <c r="AH2100" i="1" s="1"/>
  <c r="AJ2100" i="1" s="1"/>
  <c r="AQ2099" i="1"/>
  <c r="F2099" i="1"/>
  <c r="AH2099" i="1" s="1"/>
  <c r="AJ2099" i="1" s="1"/>
  <c r="F2093" i="1"/>
  <c r="AH2093" i="1" s="1"/>
  <c r="AJ2093" i="1" s="1"/>
  <c r="F2098" i="1"/>
  <c r="AH2098" i="1" s="1"/>
  <c r="AJ2098" i="1" s="1"/>
  <c r="F2097" i="1"/>
  <c r="AH2097" i="1" s="1"/>
  <c r="AJ2097" i="1" s="1"/>
  <c r="F2096" i="1"/>
  <c r="AH2096" i="1" s="1"/>
  <c r="AJ2096" i="1" s="1"/>
  <c r="AQ2096" i="1"/>
  <c r="F2095" i="1"/>
  <c r="AH2095" i="1" s="1"/>
  <c r="AJ2095" i="1" s="1"/>
  <c r="AQ2094" i="1" l="1"/>
  <c r="F2094" i="1"/>
  <c r="AH2094" i="1" s="1"/>
  <c r="AJ2094" i="1" s="1"/>
  <c r="F2092" i="1"/>
  <c r="AH2092" i="1" s="1"/>
  <c r="AJ2092" i="1" s="1"/>
  <c r="F2091" i="1"/>
  <c r="AH2091" i="1" s="1"/>
  <c r="AJ2091" i="1" s="1"/>
  <c r="F2090" i="1"/>
  <c r="AH2090" i="1" s="1"/>
  <c r="AJ2090" i="1" s="1"/>
  <c r="F2089" i="1"/>
  <c r="AH2089" i="1" s="1"/>
  <c r="AJ2089" i="1" s="1"/>
  <c r="F2088" i="1"/>
  <c r="AH2088" i="1" s="1"/>
  <c r="AJ2088" i="1" s="1"/>
  <c r="F2087" i="1"/>
  <c r="AH2087" i="1" s="1"/>
  <c r="AJ2087" i="1" s="1"/>
  <c r="F2086" i="1"/>
  <c r="AH2086" i="1" s="1"/>
  <c r="AJ2086" i="1" s="1"/>
  <c r="F2085" i="1" l="1"/>
  <c r="AH2085" i="1" s="1"/>
  <c r="AJ2085" i="1" s="1"/>
  <c r="F2084" i="1" l="1"/>
  <c r="AH2084" i="1" s="1"/>
  <c r="AJ2084" i="1" s="1"/>
  <c r="F2083" i="1"/>
  <c r="AH2083" i="1" s="1"/>
  <c r="AJ2083" i="1" s="1"/>
  <c r="F2082" i="1"/>
  <c r="AH2082" i="1" s="1"/>
  <c r="AJ2082" i="1" s="1"/>
  <c r="F2081" i="1"/>
  <c r="AH2081" i="1" s="1"/>
  <c r="AJ2081" i="1" s="1"/>
  <c r="F2080" i="1"/>
  <c r="AH2080" i="1" s="1"/>
  <c r="AJ2080" i="1" s="1"/>
  <c r="F2079" i="1"/>
  <c r="AH2079" i="1" s="1"/>
  <c r="AJ2079" i="1" s="1"/>
  <c r="F2078" i="1"/>
  <c r="AH2078" i="1" s="1"/>
  <c r="AJ2078" i="1" s="1"/>
  <c r="F2077" i="1"/>
  <c r="AH2077" i="1" s="1"/>
  <c r="AJ2077" i="1" s="1"/>
  <c r="F2076" i="1"/>
  <c r="AH2076" i="1" s="1"/>
  <c r="AJ2076" i="1" s="1"/>
  <c r="F2075" i="1"/>
  <c r="AH2075" i="1" s="1"/>
  <c r="AJ2075" i="1" s="1"/>
  <c r="F2071" i="1"/>
  <c r="AH2071" i="1" s="1"/>
  <c r="AJ2071" i="1" s="1"/>
  <c r="F2074" i="1"/>
  <c r="AH2074" i="1" s="1"/>
  <c r="AJ2074" i="1" s="1"/>
  <c r="F2073" i="1"/>
  <c r="AH2073" i="1" s="1"/>
  <c r="AJ2073" i="1" s="1"/>
  <c r="F1792" i="1"/>
  <c r="AH1792" i="1" s="1"/>
  <c r="AJ1792" i="1" s="1"/>
  <c r="F2072" i="1"/>
  <c r="AH2072" i="1" s="1"/>
  <c r="AJ2072" i="1" s="1"/>
  <c r="F2070" i="1"/>
  <c r="AH2070" i="1" s="1"/>
  <c r="AJ2070" i="1" s="1"/>
  <c r="F2069" i="1" l="1"/>
  <c r="AH2069" i="1" s="1"/>
  <c r="AJ2069" i="1" s="1"/>
  <c r="F2068" i="1"/>
  <c r="AH2068" i="1" s="1"/>
  <c r="AJ2068" i="1" s="1"/>
  <c r="F2067" i="1"/>
  <c r="AH2067" i="1" s="1"/>
  <c r="AJ2067" i="1" s="1"/>
  <c r="F2066" i="1"/>
  <c r="AH2066" i="1" s="1"/>
  <c r="AJ2066" i="1" s="1"/>
  <c r="F2065" i="1"/>
  <c r="AH2065" i="1" s="1"/>
  <c r="AJ2065" i="1" s="1"/>
  <c r="F2064" i="1"/>
  <c r="AH2064" i="1" s="1"/>
  <c r="AJ2064" i="1" s="1"/>
  <c r="F2063" i="1"/>
  <c r="AH2063" i="1" s="1"/>
  <c r="AJ2063" i="1" s="1"/>
  <c r="F2062" i="1"/>
  <c r="AH2062" i="1" s="1"/>
  <c r="AJ2062" i="1" s="1"/>
  <c r="F2061" i="1" l="1"/>
  <c r="AH2061" i="1" s="1"/>
  <c r="AJ2061" i="1" s="1"/>
  <c r="F2060" i="1"/>
  <c r="AH2060" i="1" s="1"/>
  <c r="AJ2060" i="1" s="1"/>
  <c r="F2059" i="1" l="1"/>
  <c r="AH2059" i="1" s="1"/>
  <c r="AJ2059" i="1" s="1"/>
  <c r="F2058" i="1"/>
  <c r="AH2058" i="1" s="1"/>
  <c r="AJ2058" i="1" s="1"/>
  <c r="F2057" i="1"/>
  <c r="AH2057" i="1" s="1"/>
  <c r="AJ2057" i="1" s="1"/>
  <c r="F2056" i="1"/>
  <c r="AH2056" i="1" s="1"/>
  <c r="AJ2056" i="1" s="1"/>
  <c r="F2055" i="1"/>
  <c r="AH2055" i="1" s="1"/>
  <c r="AJ2055" i="1" s="1"/>
  <c r="F2054" i="1"/>
  <c r="AH2054" i="1" s="1"/>
  <c r="AJ2054" i="1" s="1"/>
  <c r="F2053" i="1"/>
  <c r="AH2053" i="1" s="1"/>
  <c r="AJ2053" i="1" s="1"/>
  <c r="F2052" i="1"/>
  <c r="AH2052" i="1" s="1"/>
  <c r="AJ2052" i="1" s="1"/>
  <c r="F2051" i="1"/>
  <c r="AH2051" i="1" s="1"/>
  <c r="AJ2051" i="1" s="1"/>
  <c r="F2050" i="1"/>
  <c r="AH2050" i="1" s="1"/>
  <c r="AJ2050" i="1" s="1"/>
  <c r="F2049" i="1"/>
  <c r="AH2049" i="1" s="1"/>
  <c r="AJ2049" i="1" s="1"/>
  <c r="F2048" i="1"/>
  <c r="AH2048" i="1" s="1"/>
  <c r="AJ2048" i="1" s="1"/>
  <c r="F2047" i="1"/>
  <c r="AH2047" i="1" s="1"/>
  <c r="AJ2047" i="1" s="1"/>
  <c r="F2046" i="1"/>
  <c r="AH2046" i="1" s="1"/>
  <c r="AJ2046" i="1" s="1"/>
  <c r="F2045" i="1"/>
  <c r="AH2045" i="1" s="1"/>
  <c r="AJ2045" i="1" s="1"/>
  <c r="F2044" i="1"/>
  <c r="AH2044" i="1" s="1"/>
  <c r="AJ2044" i="1" s="1"/>
  <c r="F2043" i="1"/>
  <c r="AH2043" i="1" s="1"/>
  <c r="AJ2043" i="1" s="1"/>
  <c r="F2042" i="1" l="1"/>
  <c r="AH2042" i="1" s="1"/>
  <c r="AJ2042" i="1" s="1"/>
  <c r="F2041" i="1"/>
  <c r="AH2041" i="1" s="1"/>
  <c r="AJ2041" i="1" s="1"/>
  <c r="F2040" i="1"/>
  <c r="AH2040" i="1" s="1"/>
  <c r="AJ2040" i="1" s="1"/>
  <c r="F2039" i="1"/>
  <c r="AH2039" i="1" s="1"/>
  <c r="AJ2039" i="1" s="1"/>
  <c r="AQ2038" i="1"/>
  <c r="F2038" i="1"/>
  <c r="AH2038" i="1" s="1"/>
  <c r="AJ2038" i="1" s="1"/>
  <c r="F2037" i="1" l="1"/>
  <c r="AH2037" i="1" s="1"/>
  <c r="AJ2037" i="1" s="1"/>
  <c r="F2036" i="1"/>
  <c r="AH2036" i="1" s="1"/>
  <c r="AJ2036" i="1" s="1"/>
  <c r="F2035" i="1"/>
  <c r="AH2035" i="1" s="1"/>
  <c r="AJ2035" i="1" s="1"/>
  <c r="F2034" i="1"/>
  <c r="AH2034" i="1" s="1"/>
  <c r="AJ2034" i="1" s="1"/>
  <c r="F2033" i="1"/>
  <c r="AH2033" i="1" s="1"/>
  <c r="AJ2033" i="1" s="1"/>
  <c r="F2032" i="1"/>
  <c r="AH2032" i="1" s="1"/>
  <c r="AJ2032" i="1" s="1"/>
  <c r="F2031" i="1"/>
  <c r="AH2031" i="1" s="1"/>
  <c r="AJ2031" i="1" s="1"/>
  <c r="F2030" i="1"/>
  <c r="AH2030" i="1" s="1"/>
  <c r="AJ2030" i="1" s="1"/>
  <c r="F2029" i="1"/>
  <c r="AH2029" i="1" s="1"/>
  <c r="AJ2029" i="1" s="1"/>
  <c r="AQ2028" i="1"/>
  <c r="F2028" i="1"/>
  <c r="AH2028" i="1" s="1"/>
  <c r="AJ2028" i="1" s="1"/>
  <c r="F2027" i="1" l="1"/>
  <c r="AH2027" i="1" s="1"/>
  <c r="AJ2027" i="1" s="1"/>
  <c r="F2026" i="1"/>
  <c r="AH2026" i="1" s="1"/>
  <c r="AJ2026" i="1" s="1"/>
  <c r="F2025" i="1"/>
  <c r="AH2025" i="1" s="1"/>
  <c r="AJ2025" i="1" s="1"/>
  <c r="F2024" i="1"/>
  <c r="AH2024" i="1" s="1"/>
  <c r="AJ2024" i="1" s="1"/>
  <c r="F2023" i="1"/>
  <c r="AH2023" i="1" s="1"/>
  <c r="AJ2023" i="1" s="1"/>
  <c r="F2022" i="1"/>
  <c r="AH2022" i="1" s="1"/>
  <c r="AJ2022" i="1" s="1"/>
  <c r="F2021" i="1" l="1"/>
  <c r="AH2021" i="1" s="1"/>
  <c r="AJ2021" i="1" s="1"/>
  <c r="F2020" i="1" l="1"/>
  <c r="AH2020" i="1" s="1"/>
  <c r="AJ2020" i="1" s="1"/>
  <c r="F2019" i="1"/>
  <c r="AH2019" i="1" s="1"/>
  <c r="AJ2019" i="1" s="1"/>
  <c r="F2018" i="1"/>
  <c r="AH2018" i="1" s="1"/>
  <c r="AJ2018" i="1" s="1"/>
  <c r="F2017" i="1"/>
  <c r="AH2017" i="1" s="1"/>
  <c r="AJ2017" i="1" s="1"/>
  <c r="F2016" i="1"/>
  <c r="AH2016" i="1" s="1"/>
  <c r="AJ2016" i="1" s="1"/>
  <c r="F2015" i="1" l="1"/>
  <c r="AH2015" i="1" s="1"/>
  <c r="AJ2015" i="1" s="1"/>
  <c r="F1997" i="1" l="1"/>
  <c r="AH1997" i="1" s="1"/>
  <c r="AJ1997" i="1" s="1"/>
  <c r="F1998" i="1"/>
  <c r="AH1998" i="1" s="1"/>
  <c r="AJ1998" i="1" s="1"/>
  <c r="F2014" i="1"/>
  <c r="AH2014" i="1" s="1"/>
  <c r="AJ2014" i="1" s="1"/>
  <c r="F2013" i="1"/>
  <c r="AH2013" i="1" s="1"/>
  <c r="AJ2013" i="1" s="1"/>
  <c r="F2012" i="1" l="1"/>
  <c r="AH2012" i="1" s="1"/>
  <c r="AJ2012" i="1" s="1"/>
  <c r="F2010" i="1"/>
  <c r="AH2010" i="1" s="1"/>
  <c r="AJ2010" i="1" s="1"/>
  <c r="F2011" i="1"/>
  <c r="AH2011" i="1" s="1"/>
  <c r="AJ2011" i="1" s="1"/>
  <c r="F2009" i="1"/>
  <c r="AH2009" i="1" s="1"/>
  <c r="AJ2009" i="1" s="1"/>
  <c r="F2008" i="1"/>
  <c r="AH2008" i="1" s="1"/>
  <c r="AJ2008" i="1" s="1"/>
  <c r="F2007" i="1"/>
  <c r="AH2007" i="1" s="1"/>
  <c r="AJ2007" i="1" s="1"/>
  <c r="F2006" i="1"/>
  <c r="AH2006" i="1" s="1"/>
  <c r="AJ2006" i="1" s="1"/>
  <c r="F2005" i="1"/>
  <c r="AH2005" i="1" s="1"/>
  <c r="AJ2005" i="1" s="1"/>
  <c r="F2004" i="1" l="1"/>
  <c r="AH2004" i="1" s="1"/>
  <c r="AJ2004" i="1" s="1"/>
  <c r="F2003" i="1"/>
  <c r="AH2003" i="1" s="1"/>
  <c r="AJ2003" i="1" s="1"/>
  <c r="F2002" i="1"/>
  <c r="AH2002" i="1" s="1"/>
  <c r="AJ2002" i="1" s="1"/>
  <c r="F2001" i="1"/>
  <c r="AH2001" i="1" s="1"/>
  <c r="AJ2001" i="1" s="1"/>
  <c r="F2000" i="1"/>
  <c r="AH2000" i="1" s="1"/>
  <c r="AJ2000" i="1" s="1"/>
  <c r="AQ2000" i="1"/>
  <c r="F1999" i="1" l="1"/>
  <c r="AH1999" i="1" s="1"/>
  <c r="AJ1999" i="1" s="1"/>
  <c r="AQ1998" i="1"/>
  <c r="F1996" i="1" l="1"/>
  <c r="AH1996" i="1" s="1"/>
  <c r="AJ1996" i="1" s="1"/>
  <c r="F1995" i="1" l="1"/>
  <c r="AH1995" i="1" s="1"/>
  <c r="AJ1995" i="1" s="1"/>
  <c r="F1994" i="1"/>
  <c r="AH1994" i="1" s="1"/>
  <c r="AJ1994" i="1" s="1"/>
  <c r="F1993" i="1"/>
  <c r="AH1993" i="1" s="1"/>
  <c r="AJ1993" i="1" s="1"/>
  <c r="F1992" i="1"/>
  <c r="AH1992" i="1" s="1"/>
  <c r="AJ1992" i="1" s="1"/>
  <c r="F1991" i="1"/>
  <c r="AH1991" i="1" s="1"/>
  <c r="AJ1991" i="1" s="1"/>
  <c r="F1990" i="1"/>
  <c r="AH1990" i="1" s="1"/>
  <c r="AJ1990" i="1" s="1"/>
  <c r="F1989" i="1"/>
  <c r="AH1989" i="1" s="1"/>
  <c r="AJ1989" i="1" s="1"/>
  <c r="F1988" i="1"/>
  <c r="AH1988" i="1" s="1"/>
  <c r="AJ1988" i="1" s="1"/>
  <c r="F1987" i="1"/>
  <c r="AH1987" i="1" s="1"/>
  <c r="AJ1987" i="1" s="1"/>
  <c r="F1986" i="1"/>
  <c r="AH1986" i="1" s="1"/>
  <c r="AJ1986" i="1" s="1"/>
  <c r="F1985" i="1"/>
  <c r="AH1985" i="1" s="1"/>
  <c r="AJ1985" i="1" s="1"/>
  <c r="F1984" i="1"/>
  <c r="AH1984" i="1" s="1"/>
  <c r="AJ1984" i="1" s="1"/>
  <c r="F1983" i="1"/>
  <c r="AH1983" i="1" s="1"/>
  <c r="AJ1983" i="1" s="1"/>
  <c r="F1982" i="1"/>
  <c r="AH1982" i="1" s="1"/>
  <c r="AJ1982" i="1" s="1"/>
  <c r="F1981" i="1"/>
  <c r="AH1981" i="1" s="1"/>
  <c r="AJ1981" i="1" s="1"/>
  <c r="F1980" i="1" l="1"/>
  <c r="AH1980" i="1" s="1"/>
  <c r="AJ1980" i="1" s="1"/>
  <c r="F1938" i="1" l="1"/>
  <c r="AH1938" i="1" s="1"/>
  <c r="AJ1938" i="1" s="1"/>
  <c r="F1979" i="1"/>
  <c r="AH1979" i="1" s="1"/>
  <c r="AJ1979" i="1" s="1"/>
  <c r="F1978" i="1"/>
  <c r="AH1978" i="1" s="1"/>
  <c r="AJ1978" i="1" s="1"/>
  <c r="AQ1977" i="1"/>
  <c r="F1977" i="1"/>
  <c r="AH1977" i="1" s="1"/>
  <c r="AJ1977" i="1" s="1"/>
  <c r="F1976" i="1"/>
  <c r="AH1976" i="1" s="1"/>
  <c r="AJ1976" i="1" s="1"/>
  <c r="F1955" i="1"/>
  <c r="AH1955" i="1" s="1"/>
  <c r="AJ1955" i="1" s="1"/>
  <c r="F1975" i="1"/>
  <c r="AH1975" i="1" s="1"/>
  <c r="AJ1975" i="1" s="1"/>
  <c r="F1974" i="1"/>
  <c r="AH1974" i="1" s="1"/>
  <c r="AJ1974" i="1" s="1"/>
  <c r="F1973" i="1"/>
  <c r="AH1973" i="1" s="1"/>
  <c r="AJ1973" i="1" s="1"/>
  <c r="F1972" i="1"/>
  <c r="AH1972" i="1" s="1"/>
  <c r="AJ1972" i="1" s="1"/>
  <c r="F1971" i="1"/>
  <c r="AH1971" i="1" s="1"/>
  <c r="AJ1971" i="1" s="1"/>
  <c r="F1970" i="1"/>
  <c r="AH1970" i="1" s="1"/>
  <c r="AJ1970" i="1" s="1"/>
  <c r="F1969" i="1"/>
  <c r="AH1969" i="1" s="1"/>
  <c r="AJ1969" i="1" s="1"/>
  <c r="AQ1969" i="1"/>
  <c r="F1968" i="1"/>
  <c r="AH1968" i="1" s="1"/>
  <c r="AJ1968" i="1" s="1"/>
  <c r="F1967" i="1"/>
  <c r="AH1967" i="1" s="1"/>
  <c r="AJ1967" i="1" s="1"/>
  <c r="F1966" i="1"/>
  <c r="AH1966" i="1" s="1"/>
  <c r="AJ1966" i="1" s="1"/>
  <c r="F1965" i="1" l="1"/>
  <c r="AH1965" i="1" s="1"/>
  <c r="AJ1965" i="1" s="1"/>
  <c r="F1964" i="1"/>
  <c r="AH1964" i="1" s="1"/>
  <c r="AJ1964" i="1" s="1"/>
  <c r="F1963" i="1"/>
  <c r="AH1963" i="1" s="1"/>
  <c r="AJ1963" i="1" s="1"/>
  <c r="F1962" i="1"/>
  <c r="AH1962" i="1" s="1"/>
  <c r="AJ1962" i="1" s="1"/>
  <c r="F1961" i="1" l="1"/>
  <c r="AH1961" i="1" s="1"/>
  <c r="AJ1961" i="1" s="1"/>
  <c r="F1960" i="1"/>
  <c r="AH1960" i="1" s="1"/>
  <c r="AJ1960" i="1" s="1"/>
  <c r="F1959" i="1"/>
  <c r="AH1959" i="1" s="1"/>
  <c r="AJ1959" i="1" s="1"/>
  <c r="F1958" i="1"/>
  <c r="AH1958" i="1" s="1"/>
  <c r="AJ1958" i="1" s="1"/>
  <c r="AQ1958" i="1"/>
  <c r="F1957" i="1"/>
  <c r="AH1957" i="1" s="1"/>
  <c r="AJ1957" i="1" s="1"/>
  <c r="F1956" i="1"/>
  <c r="AH1956" i="1" s="1"/>
  <c r="AJ1956" i="1" s="1"/>
  <c r="F1954" i="1"/>
  <c r="AH1954" i="1" s="1"/>
  <c r="AJ1954" i="1" s="1"/>
  <c r="F1953" i="1"/>
  <c r="AH1953" i="1" s="1"/>
  <c r="AJ1953" i="1" s="1"/>
  <c r="AQ1952" i="1"/>
  <c r="F1952" i="1"/>
  <c r="AH1952" i="1" s="1"/>
  <c r="AJ1952" i="1" s="1"/>
  <c r="F1951" i="1"/>
  <c r="AH1951" i="1" s="1"/>
  <c r="AJ1951" i="1" s="1"/>
  <c r="F1950" i="1"/>
  <c r="AH1950" i="1" s="1"/>
  <c r="AJ1950" i="1" s="1"/>
  <c r="F1949" i="1"/>
  <c r="AH1949" i="1" s="1"/>
  <c r="AJ1949" i="1" s="1"/>
  <c r="F1948" i="1"/>
  <c r="AH1948" i="1" s="1"/>
  <c r="AJ1948" i="1" s="1"/>
  <c r="F1947" i="1"/>
  <c r="AH1947" i="1" s="1"/>
  <c r="AJ1947" i="1" s="1"/>
  <c r="F1946" i="1"/>
  <c r="AH1946" i="1" s="1"/>
  <c r="AJ1946" i="1" s="1"/>
  <c r="F1945" i="1"/>
  <c r="AH1945" i="1" s="1"/>
  <c r="AJ1945" i="1" s="1"/>
  <c r="F1944" i="1"/>
  <c r="AH1944" i="1" s="1"/>
  <c r="AJ1944" i="1" s="1"/>
  <c r="F1943" i="1"/>
  <c r="AH1943" i="1" s="1"/>
  <c r="AJ1943" i="1" s="1"/>
  <c r="F1942" i="1"/>
  <c r="AH1942" i="1" s="1"/>
  <c r="AJ1942" i="1" s="1"/>
  <c r="F1941" i="1"/>
  <c r="AH1941" i="1" s="1"/>
  <c r="AJ1941" i="1" s="1"/>
  <c r="F1940" i="1"/>
  <c r="AH1940" i="1" s="1"/>
  <c r="AJ1940" i="1" s="1"/>
  <c r="F1939" i="1"/>
  <c r="AH1939" i="1" s="1"/>
  <c r="AJ1939" i="1" s="1"/>
  <c r="F1937" i="1"/>
  <c r="AH1937" i="1" s="1"/>
  <c r="AJ1937" i="1" s="1"/>
  <c r="F1936" i="1"/>
  <c r="AH1936" i="1" s="1"/>
  <c r="AJ1936" i="1" s="1"/>
  <c r="F1935" i="1"/>
  <c r="AH1935" i="1" s="1"/>
  <c r="AJ1935" i="1" s="1"/>
  <c r="F1934" i="1"/>
  <c r="AH1934" i="1" s="1"/>
  <c r="AJ1934" i="1" s="1"/>
  <c r="F1933" i="1"/>
  <c r="AH1933" i="1" s="1"/>
  <c r="AJ1933" i="1" s="1"/>
  <c r="F1932" i="1"/>
  <c r="AH1932" i="1" s="1"/>
  <c r="AJ1932" i="1" s="1"/>
  <c r="F1931" i="1"/>
  <c r="AH1931" i="1" s="1"/>
  <c r="AJ1931" i="1" s="1"/>
  <c r="F1930" i="1"/>
  <c r="AH1930" i="1" s="1"/>
  <c r="AJ1930" i="1" s="1"/>
  <c r="F1929" i="1"/>
  <c r="AH1929" i="1" s="1"/>
  <c r="AJ1929" i="1" s="1"/>
  <c r="F1928" i="1"/>
  <c r="AH1928" i="1" s="1"/>
  <c r="AJ1928" i="1" s="1"/>
  <c r="F1927" i="1" l="1"/>
  <c r="AH1927" i="1" s="1"/>
  <c r="AJ1927" i="1" s="1"/>
  <c r="F1926" i="1"/>
  <c r="AH1926" i="1" s="1"/>
  <c r="AJ1926" i="1" s="1"/>
  <c r="F1913" i="1"/>
  <c r="AH1913" i="1" s="1"/>
  <c r="AJ1913" i="1" s="1"/>
  <c r="F1925" i="1"/>
  <c r="AH1925" i="1" s="1"/>
  <c r="AJ1925" i="1" s="1"/>
  <c r="F1924" i="1"/>
  <c r="AH1924" i="1" s="1"/>
  <c r="AJ1924" i="1" s="1"/>
  <c r="F1923" i="1"/>
  <c r="AH1923" i="1" s="1"/>
  <c r="AJ1923" i="1" s="1"/>
  <c r="F1810" i="1"/>
  <c r="AH1810" i="1" s="1"/>
  <c r="AJ1810" i="1" s="1"/>
  <c r="F1922" i="1"/>
  <c r="AH1922" i="1" s="1"/>
  <c r="AJ1922" i="1" s="1"/>
  <c r="F1921" i="1" l="1"/>
  <c r="AH1921" i="1" s="1"/>
  <c r="AJ1921" i="1" s="1"/>
  <c r="F1920" i="1"/>
  <c r="AH1920" i="1" s="1"/>
  <c r="AJ1920" i="1" s="1"/>
  <c r="AQ1920" i="1"/>
  <c r="F1919" i="1"/>
  <c r="AH1919" i="1" s="1"/>
  <c r="AJ1919" i="1" s="1"/>
  <c r="F1918" i="1"/>
  <c r="AH1918" i="1" s="1"/>
  <c r="AJ1918" i="1" s="1"/>
  <c r="F1917" i="1"/>
  <c r="AH1917" i="1" s="1"/>
  <c r="AJ1917" i="1" s="1"/>
  <c r="F1916" i="1"/>
  <c r="AH1916" i="1" s="1"/>
  <c r="AJ1916" i="1" s="1"/>
  <c r="F1915" i="1"/>
  <c r="AH1915" i="1" s="1"/>
  <c r="AJ1915" i="1" s="1"/>
  <c r="F1914" i="1"/>
  <c r="AH1914" i="1" s="1"/>
  <c r="AJ1914" i="1" s="1"/>
  <c r="F1912" i="1" l="1"/>
  <c r="AH1912" i="1" s="1"/>
  <c r="AJ1912" i="1" s="1"/>
  <c r="F1911" i="1"/>
  <c r="AH1911" i="1" s="1"/>
  <c r="AJ1911" i="1" s="1"/>
  <c r="F1910" i="1"/>
  <c r="AH1910" i="1" s="1"/>
  <c r="AJ1910" i="1" s="1"/>
  <c r="F1869" i="1"/>
  <c r="AH1869" i="1" s="1"/>
  <c r="AJ1869" i="1" s="1"/>
  <c r="F1909" i="1"/>
  <c r="AH1909" i="1" s="1"/>
  <c r="AJ1909" i="1" s="1"/>
  <c r="F1908" i="1"/>
  <c r="AH1908" i="1" s="1"/>
  <c r="AJ1908" i="1" s="1"/>
  <c r="F1907" i="1"/>
  <c r="AH1907" i="1" s="1"/>
  <c r="AJ1907" i="1" s="1"/>
  <c r="F1906" i="1"/>
  <c r="AH1906" i="1" s="1"/>
  <c r="AJ1906" i="1" s="1"/>
  <c r="F1905" i="1"/>
  <c r="AH1905" i="1" s="1"/>
  <c r="AJ1905" i="1" s="1"/>
  <c r="F1904" i="1" l="1"/>
  <c r="AH1904" i="1" s="1"/>
  <c r="AJ1904" i="1" s="1"/>
  <c r="F1903" i="1"/>
  <c r="AH1903" i="1" s="1"/>
  <c r="AJ1903" i="1" s="1"/>
  <c r="F1902" i="1"/>
  <c r="AH1902" i="1" s="1"/>
  <c r="AJ1902" i="1" s="1"/>
  <c r="F1901" i="1"/>
  <c r="AH1901" i="1" s="1"/>
  <c r="AJ1901" i="1" s="1"/>
  <c r="F1900" i="1"/>
  <c r="AH1900" i="1" s="1"/>
  <c r="AJ1900" i="1" s="1"/>
  <c r="F1899" i="1"/>
  <c r="AH1899" i="1" s="1"/>
  <c r="AJ1899" i="1" s="1"/>
  <c r="F1898" i="1"/>
  <c r="AH1898" i="1" s="1"/>
  <c r="AJ1898" i="1" s="1"/>
  <c r="F1897" i="1"/>
  <c r="AH1897" i="1" s="1"/>
  <c r="AJ1897" i="1" s="1"/>
  <c r="F1896" i="1"/>
  <c r="AH1896" i="1" s="1"/>
  <c r="AJ1896" i="1" s="1"/>
  <c r="F1895" i="1"/>
  <c r="AH1895" i="1" s="1"/>
  <c r="AJ1895" i="1" s="1"/>
  <c r="F1894" i="1"/>
  <c r="AH1894" i="1" s="1"/>
  <c r="AJ1894" i="1" s="1"/>
  <c r="F1893" i="1"/>
  <c r="AH1893" i="1" s="1"/>
  <c r="AJ1893" i="1" s="1"/>
  <c r="F1892" i="1"/>
  <c r="AH1892" i="1" s="1"/>
  <c r="AJ1892" i="1" s="1"/>
  <c r="F1891" i="1"/>
  <c r="AH1891" i="1" s="1"/>
  <c r="AJ1891" i="1" s="1"/>
  <c r="F1890" i="1"/>
  <c r="AH1890" i="1" s="1"/>
  <c r="AJ1890" i="1" s="1"/>
  <c r="F1889" i="1"/>
  <c r="AH1889" i="1" s="1"/>
  <c r="AJ1889" i="1" s="1"/>
  <c r="F1875" i="1"/>
  <c r="AH1875" i="1" s="1"/>
  <c r="AJ1875" i="1" s="1"/>
  <c r="F1888" i="1"/>
  <c r="AH1888" i="1" s="1"/>
  <c r="AJ1888" i="1" s="1"/>
  <c r="F1887" i="1" l="1"/>
  <c r="AH1887" i="1" s="1"/>
  <c r="AJ1887" i="1" s="1"/>
  <c r="F1886" i="1"/>
  <c r="AH1886" i="1" s="1"/>
  <c r="AJ1886" i="1" s="1"/>
  <c r="F1885" i="1"/>
  <c r="AH1885" i="1" s="1"/>
  <c r="AJ1885" i="1" s="1"/>
  <c r="F1884" i="1"/>
  <c r="AH1884" i="1" s="1"/>
  <c r="AJ1884" i="1" s="1"/>
  <c r="F1883" i="1"/>
  <c r="AH1883" i="1" s="1"/>
  <c r="AJ1883" i="1" s="1"/>
  <c r="F1882" i="1"/>
  <c r="AH1882" i="1" s="1"/>
  <c r="AJ1882" i="1" s="1"/>
  <c r="F1881" i="1"/>
  <c r="AH1881" i="1" s="1"/>
  <c r="AJ1881" i="1" s="1"/>
  <c r="F1880" i="1"/>
  <c r="AH1880" i="1" s="1"/>
  <c r="AJ1880" i="1" s="1"/>
  <c r="F1879" i="1"/>
  <c r="AH1879" i="1" s="1"/>
  <c r="AJ1879" i="1" s="1"/>
  <c r="F1878" i="1"/>
  <c r="AH1878" i="1" s="1"/>
  <c r="AJ1878" i="1" s="1"/>
  <c r="F1876" i="1"/>
  <c r="AH1876" i="1" s="1"/>
  <c r="AJ1876" i="1" s="1"/>
  <c r="F1877" i="1"/>
  <c r="AH1877" i="1" s="1"/>
  <c r="AJ1877" i="1" s="1"/>
  <c r="F1874" i="1"/>
  <c r="AH1874" i="1" s="1"/>
  <c r="AJ1874" i="1" s="1"/>
  <c r="F1873" i="1"/>
  <c r="AH1873" i="1" s="1"/>
  <c r="AJ1873" i="1" s="1"/>
  <c r="F1872" i="1"/>
  <c r="AH1872" i="1" s="1"/>
  <c r="AJ1872" i="1" s="1"/>
  <c r="F1871" i="1"/>
  <c r="AH1871" i="1" s="1"/>
  <c r="AJ1871" i="1" s="1"/>
  <c r="AQ1869" i="1"/>
  <c r="F1870" i="1" l="1"/>
  <c r="AH1870" i="1" s="1"/>
  <c r="AJ1870" i="1" s="1"/>
  <c r="F1868" i="1"/>
  <c r="AH1868" i="1" s="1"/>
  <c r="AJ1868" i="1" s="1"/>
  <c r="F1867" i="1"/>
  <c r="AH1867" i="1" s="1"/>
  <c r="AJ1867" i="1" s="1"/>
  <c r="AQ1862" i="1"/>
  <c r="F1866" i="1"/>
  <c r="AH1866" i="1" s="1"/>
  <c r="AJ1866" i="1" s="1"/>
  <c r="F1865" i="1"/>
  <c r="AH1865" i="1" s="1"/>
  <c r="AJ1865" i="1" s="1"/>
  <c r="F1864" i="1"/>
  <c r="AH1864" i="1" s="1"/>
  <c r="AJ1864" i="1" s="1"/>
  <c r="F1863" i="1"/>
  <c r="AH1863" i="1" s="1"/>
  <c r="AJ1863" i="1" s="1"/>
  <c r="F1862" i="1"/>
  <c r="AH1862" i="1" s="1"/>
  <c r="AJ1862" i="1" s="1"/>
  <c r="F1861" i="1"/>
  <c r="AH1861" i="1" s="1"/>
  <c r="AJ1861" i="1" s="1"/>
  <c r="F1860" i="1"/>
  <c r="AH1860" i="1" s="1"/>
  <c r="AJ1860" i="1" s="1"/>
  <c r="F1859" i="1"/>
  <c r="AH1859" i="1" s="1"/>
  <c r="AJ1859" i="1" s="1"/>
  <c r="F1858" i="1"/>
  <c r="AH1858" i="1" s="1"/>
  <c r="AJ1858" i="1" s="1"/>
  <c r="F1857" i="1"/>
  <c r="AH1857" i="1" s="1"/>
  <c r="AJ1857" i="1" s="1"/>
  <c r="F1856" i="1"/>
  <c r="AH1856" i="1" s="1"/>
  <c r="AJ1856" i="1" s="1"/>
  <c r="F1854" i="1"/>
  <c r="AH1854" i="1" s="1"/>
  <c r="AJ1854" i="1" s="1"/>
  <c r="F1855" i="1"/>
  <c r="AH1855" i="1" s="1"/>
  <c r="AJ1855" i="1" s="1"/>
  <c r="F1853" i="1"/>
  <c r="AH1853" i="1" s="1"/>
  <c r="AJ1853" i="1" s="1"/>
  <c r="F1852" i="1" l="1"/>
  <c r="AH1852" i="1" s="1"/>
  <c r="AJ1852" i="1" s="1"/>
  <c r="F1851" i="1"/>
  <c r="AH1851" i="1" s="1"/>
  <c r="AJ1851" i="1" s="1"/>
  <c r="F1850" i="1"/>
  <c r="AH1850" i="1" s="1"/>
  <c r="AJ1850" i="1" s="1"/>
  <c r="F1849" i="1"/>
  <c r="AH1849" i="1" s="1"/>
  <c r="AJ1849" i="1" s="1"/>
  <c r="F1848" i="1"/>
  <c r="AH1848" i="1" s="1"/>
  <c r="AJ1848" i="1" s="1"/>
  <c r="F1847" i="1" l="1"/>
  <c r="AH1847" i="1" s="1"/>
  <c r="AJ1847" i="1" s="1"/>
  <c r="F1846" i="1"/>
  <c r="AH1846" i="1" s="1"/>
  <c r="AJ1846" i="1" s="1"/>
  <c r="F1845" i="1"/>
  <c r="AH1845" i="1" s="1"/>
  <c r="AJ1845" i="1" s="1"/>
  <c r="F1844" i="1"/>
  <c r="AH1844" i="1" s="1"/>
  <c r="AJ1844" i="1" s="1"/>
  <c r="F1843" i="1"/>
  <c r="AH1843" i="1" s="1"/>
  <c r="AJ1843" i="1" s="1"/>
  <c r="F1842" i="1" l="1"/>
  <c r="AH1842" i="1" s="1"/>
  <c r="AJ1842" i="1" s="1"/>
  <c r="F1841" i="1"/>
  <c r="AH1841" i="1" s="1"/>
  <c r="AJ1841" i="1" s="1"/>
  <c r="F1840" i="1"/>
  <c r="AH1840" i="1" s="1"/>
  <c r="AJ1840" i="1" s="1"/>
  <c r="F1839" i="1" l="1"/>
  <c r="AH1839" i="1" s="1"/>
  <c r="AJ1839" i="1" s="1"/>
  <c r="F1838" i="1"/>
  <c r="AH1838" i="1" s="1"/>
  <c r="AJ1838" i="1" s="1"/>
  <c r="F1837" i="1"/>
  <c r="AH1837" i="1" s="1"/>
  <c r="AJ1837" i="1" s="1"/>
  <c r="F1836" i="1"/>
  <c r="AH1836" i="1" s="1"/>
  <c r="AJ1836" i="1" s="1"/>
  <c r="F1835" i="1"/>
  <c r="AH1835" i="1" s="1"/>
  <c r="AJ1835" i="1" s="1"/>
  <c r="F1834" i="1" l="1"/>
  <c r="AH1834" i="1" s="1"/>
  <c r="AJ1834" i="1" s="1"/>
  <c r="F1833" i="1"/>
  <c r="AH1833" i="1" s="1"/>
  <c r="AJ1833" i="1" s="1"/>
  <c r="F1832" i="1"/>
  <c r="AH1832" i="1" s="1"/>
  <c r="AJ1832" i="1" s="1"/>
  <c r="F1831" i="1"/>
  <c r="AH1831" i="1" s="1"/>
  <c r="AJ1831" i="1" s="1"/>
  <c r="F1830" i="1"/>
  <c r="AH1830" i="1" s="1"/>
  <c r="AJ1830" i="1" s="1"/>
  <c r="F1829" i="1"/>
  <c r="AH1829" i="1" s="1"/>
  <c r="AJ1829" i="1" s="1"/>
  <c r="F1828" i="1" l="1"/>
  <c r="AH1828" i="1" s="1"/>
  <c r="AJ1828" i="1" s="1"/>
  <c r="F1820" i="1"/>
  <c r="AH1820" i="1" s="1"/>
  <c r="AJ1820" i="1" s="1"/>
  <c r="F1827" i="1" l="1"/>
  <c r="AH1827" i="1" s="1"/>
  <c r="AJ1827" i="1" s="1"/>
  <c r="F1826" i="1" l="1"/>
  <c r="AH1826" i="1" s="1"/>
  <c r="AJ1826" i="1" s="1"/>
  <c r="AQ1825" i="1"/>
  <c r="F1825" i="1"/>
  <c r="AH1825" i="1" s="1"/>
  <c r="AJ1825" i="1" s="1"/>
  <c r="F1824" i="1" l="1"/>
  <c r="AH1824" i="1" s="1"/>
  <c r="AJ1824" i="1" s="1"/>
  <c r="F1823" i="1"/>
  <c r="AH1823" i="1" s="1"/>
  <c r="AJ1823" i="1" s="1"/>
  <c r="AI2" i="1"/>
  <c r="F1822" i="1"/>
  <c r="AH1822" i="1" s="1"/>
  <c r="AJ1822" i="1" s="1"/>
  <c r="F1821" i="1"/>
  <c r="AH1821" i="1" s="1"/>
  <c r="AJ1821" i="1" s="1"/>
  <c r="F1819" i="1" l="1"/>
  <c r="AH1819" i="1" s="1"/>
  <c r="AJ1819" i="1" s="1"/>
  <c r="F1818" i="1" l="1"/>
  <c r="AH1818" i="1" s="1"/>
  <c r="AJ1818" i="1" s="1"/>
  <c r="F1817" i="1"/>
  <c r="AH1817" i="1" s="1"/>
  <c r="AJ1817" i="1" s="1"/>
  <c r="F1816" i="1"/>
  <c r="AH1816" i="1" s="1"/>
  <c r="AJ1816" i="1" s="1"/>
  <c r="AQ1814" i="1"/>
  <c r="F1814" i="1"/>
  <c r="AH1814" i="1" s="1"/>
  <c r="AJ1814" i="1" s="1"/>
  <c r="F1815" i="1"/>
  <c r="AH1815" i="1" s="1"/>
  <c r="AJ1815" i="1" s="1"/>
  <c r="F1813" i="1" l="1"/>
  <c r="AH1813" i="1" s="1"/>
  <c r="AJ1813" i="1" s="1"/>
  <c r="F1812" i="1" l="1"/>
  <c r="AH1812" i="1" s="1"/>
  <c r="AJ1812" i="1" s="1"/>
  <c r="F1811" i="1" l="1"/>
  <c r="AH1811" i="1" s="1"/>
  <c r="AJ1811" i="1" s="1"/>
  <c r="F1809" i="1" l="1"/>
  <c r="AH1809" i="1" s="1"/>
  <c r="AJ1809" i="1" s="1"/>
  <c r="F1808" i="1"/>
  <c r="AH1808" i="1" s="1"/>
  <c r="AJ1808" i="1" s="1"/>
  <c r="F1807" i="1"/>
  <c r="AH1807" i="1" s="1"/>
  <c r="AJ1807" i="1" s="1"/>
  <c r="F1806" i="1"/>
  <c r="AH1806" i="1" s="1"/>
  <c r="AJ1806" i="1" s="1"/>
  <c r="F1805" i="1"/>
  <c r="AH1805" i="1" s="1"/>
  <c r="AJ1805" i="1" s="1"/>
  <c r="F1804" i="1"/>
  <c r="AH1804" i="1" s="1"/>
  <c r="AJ1804" i="1" s="1"/>
  <c r="F1803" i="1"/>
  <c r="AH1803" i="1" s="1"/>
  <c r="AJ1803" i="1" s="1"/>
  <c r="F1802" i="1" l="1"/>
  <c r="AH1802" i="1" s="1"/>
  <c r="AJ1802" i="1" s="1"/>
  <c r="F1801" i="1"/>
  <c r="AH1801" i="1" s="1"/>
  <c r="AJ1801" i="1" s="1"/>
  <c r="F1800" i="1"/>
  <c r="AH1800" i="1" s="1"/>
  <c r="AJ1800" i="1" s="1"/>
  <c r="F1799" i="1"/>
  <c r="AH1799" i="1" s="1"/>
  <c r="AJ1799" i="1" s="1"/>
  <c r="F1798" i="1" l="1"/>
  <c r="AH1798" i="1" s="1"/>
  <c r="AJ1798" i="1" s="1"/>
  <c r="F1797" i="1"/>
  <c r="AH1797" i="1" s="1"/>
  <c r="AJ1797" i="1" s="1"/>
  <c r="F1796" i="1"/>
  <c r="AH1796" i="1" s="1"/>
  <c r="AJ1796" i="1" s="1"/>
  <c r="F1795" i="1"/>
  <c r="AH1795" i="1" s="1"/>
  <c r="AJ1795" i="1" s="1"/>
  <c r="F1794" i="1"/>
  <c r="AH1794" i="1" s="1"/>
  <c r="AJ1794" i="1" s="1"/>
  <c r="F1793" i="1"/>
  <c r="AH1793" i="1" s="1"/>
  <c r="AJ1793" i="1" s="1"/>
  <c r="F1791" i="1"/>
  <c r="AH1791" i="1" s="1"/>
  <c r="AJ1791" i="1" s="1"/>
  <c r="F1786" i="1" l="1"/>
  <c r="AH1786" i="1" s="1"/>
  <c r="AJ1786" i="1" s="1"/>
  <c r="F1790" i="1"/>
  <c r="AH1790" i="1" s="1"/>
  <c r="AJ1790" i="1" s="1"/>
  <c r="F1789" i="1"/>
  <c r="AH1789" i="1" s="1"/>
  <c r="AJ1789" i="1" s="1"/>
  <c r="F1788" i="1"/>
  <c r="AH1788" i="1" s="1"/>
  <c r="AJ1788" i="1" s="1"/>
  <c r="F1787" i="1"/>
  <c r="AH1787" i="1" s="1"/>
  <c r="AJ1787" i="1" s="1"/>
  <c r="F1785" i="1"/>
  <c r="AH1785" i="1" s="1"/>
  <c r="AJ1785" i="1" s="1"/>
  <c r="F1784" i="1"/>
  <c r="AH1784" i="1" s="1"/>
  <c r="AJ1784" i="1" s="1"/>
  <c r="F1783" i="1"/>
  <c r="AH1783" i="1" s="1"/>
  <c r="AJ1783" i="1" s="1"/>
  <c r="F1782" i="1"/>
  <c r="AH1782" i="1" s="1"/>
  <c r="AJ1782" i="1" s="1"/>
  <c r="F1781" i="1"/>
  <c r="AH1781" i="1" s="1"/>
  <c r="AJ1781" i="1" s="1"/>
  <c r="F1779" i="1"/>
  <c r="AH1779" i="1" s="1"/>
  <c r="AJ1779" i="1" s="1"/>
  <c r="F1780" i="1"/>
  <c r="AH1780" i="1" s="1"/>
  <c r="AJ1780" i="1" s="1"/>
  <c r="F1778" i="1"/>
  <c r="AH1778" i="1" s="1"/>
  <c r="AJ1778" i="1" s="1"/>
  <c r="F1777" i="1"/>
  <c r="AH1777" i="1" s="1"/>
  <c r="AJ1777" i="1" s="1"/>
  <c r="F1776" i="1" l="1"/>
  <c r="AH1776" i="1" s="1"/>
  <c r="AJ1776" i="1" s="1"/>
  <c r="F1775" i="1"/>
  <c r="AH1775" i="1" s="1"/>
  <c r="AJ1775" i="1" s="1"/>
  <c r="F1774" i="1"/>
  <c r="AH1774" i="1" s="1"/>
  <c r="AJ1774" i="1" s="1"/>
  <c r="F1773" i="1"/>
  <c r="AH1773" i="1" s="1"/>
  <c r="AJ1773" i="1" s="1"/>
  <c r="F1772" i="1"/>
  <c r="AH1772" i="1" s="1"/>
  <c r="AJ1772" i="1" s="1"/>
  <c r="F1771" i="1" l="1"/>
  <c r="AH1771" i="1" s="1"/>
  <c r="AJ1771" i="1" s="1"/>
  <c r="F1770" i="1"/>
  <c r="AH1770" i="1" s="1"/>
  <c r="AJ1770" i="1" s="1"/>
  <c r="F1769" i="1"/>
  <c r="AH1769" i="1" s="1"/>
  <c r="AJ1769" i="1" s="1"/>
  <c r="F1768" i="1"/>
  <c r="AH1768" i="1" s="1"/>
  <c r="AJ1768" i="1" s="1"/>
  <c r="F1767" i="1"/>
  <c r="AH1767" i="1" s="1"/>
  <c r="AJ1767" i="1" s="1"/>
  <c r="F1766" i="1"/>
  <c r="AH1766" i="1" s="1"/>
  <c r="AJ1766" i="1" s="1"/>
  <c r="F1765" i="1"/>
  <c r="AH1765" i="1" s="1"/>
  <c r="AJ1765" i="1" s="1"/>
  <c r="F1764" i="1"/>
  <c r="AH1764" i="1" s="1"/>
  <c r="AJ1764" i="1" s="1"/>
  <c r="F1763" i="1"/>
  <c r="AH1763" i="1" s="1"/>
  <c r="AJ1763" i="1" s="1"/>
  <c r="F1762" i="1"/>
  <c r="AH1762" i="1" s="1"/>
  <c r="AJ1762" i="1" s="1"/>
  <c r="F1761" i="1"/>
  <c r="AH1761" i="1" s="1"/>
  <c r="AJ1761" i="1" s="1"/>
  <c r="F1760" i="1"/>
  <c r="AH1760" i="1" s="1"/>
  <c r="AJ1760" i="1" s="1"/>
  <c r="F1759" i="1"/>
  <c r="AH1759" i="1" s="1"/>
  <c r="AJ1759" i="1" s="1"/>
  <c r="F1758" i="1" l="1"/>
  <c r="AH1758" i="1" s="1"/>
  <c r="AJ1758" i="1" s="1"/>
  <c r="F1757" i="1"/>
  <c r="AH1757" i="1" s="1"/>
  <c r="AJ1757" i="1" s="1"/>
  <c r="F1756" i="1" l="1"/>
  <c r="AH1756" i="1" s="1"/>
  <c r="AJ1756" i="1" s="1"/>
  <c r="F1755" i="1"/>
  <c r="AH1755" i="1" s="1"/>
  <c r="AJ1755" i="1" s="1"/>
  <c r="F1754" i="1" l="1"/>
  <c r="AH1754" i="1" s="1"/>
  <c r="AJ1754" i="1" s="1"/>
  <c r="F1752" i="1" l="1"/>
  <c r="AH1752" i="1" s="1"/>
  <c r="AJ1752" i="1" s="1"/>
  <c r="F1753" i="1"/>
  <c r="AH1753" i="1" s="1"/>
  <c r="AJ1753" i="1" s="1"/>
  <c r="F1751" i="1"/>
  <c r="AH1751" i="1" s="1"/>
  <c r="AJ1751" i="1" s="1"/>
  <c r="F1750" i="1"/>
  <c r="AH1750" i="1" s="1"/>
  <c r="AJ1750" i="1" s="1"/>
  <c r="F1749" i="1"/>
  <c r="AH1749" i="1" s="1"/>
  <c r="AJ1749" i="1" s="1"/>
  <c r="F1748" i="1"/>
  <c r="AH1748" i="1" s="1"/>
  <c r="AJ1748" i="1" s="1"/>
  <c r="F1747" i="1"/>
  <c r="AH1747" i="1" s="1"/>
  <c r="AJ1747" i="1" s="1"/>
  <c r="F1746" i="1"/>
  <c r="AH1746" i="1" s="1"/>
  <c r="AJ1746" i="1" s="1"/>
  <c r="F1745" i="1"/>
  <c r="AH1745" i="1" s="1"/>
  <c r="AJ1745" i="1" s="1"/>
  <c r="F1744" i="1"/>
  <c r="AH1744" i="1" s="1"/>
  <c r="AJ1744" i="1" s="1"/>
  <c r="F1743" i="1"/>
  <c r="AH1743" i="1" s="1"/>
  <c r="AJ1743" i="1" s="1"/>
  <c r="F1742" i="1"/>
  <c r="AH1742" i="1" s="1"/>
  <c r="AJ1742" i="1" s="1"/>
  <c r="F1741" i="1"/>
  <c r="AH1741" i="1" s="1"/>
  <c r="AJ1741" i="1" s="1"/>
  <c r="F1740" i="1" l="1"/>
  <c r="AH1740" i="1" s="1"/>
  <c r="AJ1740" i="1" s="1"/>
  <c r="F1739" i="1"/>
  <c r="AH1739" i="1" s="1"/>
  <c r="AJ1739" i="1" s="1"/>
  <c r="F1738" i="1"/>
  <c r="AH1738" i="1" s="1"/>
  <c r="AJ1738" i="1" s="1"/>
  <c r="F1737" i="1"/>
  <c r="AH1737" i="1" s="1"/>
  <c r="AJ1737" i="1" s="1"/>
  <c r="F1736" i="1"/>
  <c r="AH1736" i="1" s="1"/>
  <c r="AJ1736" i="1" s="1"/>
  <c r="F1735" i="1"/>
  <c r="AH1735" i="1" s="1"/>
  <c r="AJ1735" i="1" s="1"/>
  <c r="F1734" i="1"/>
  <c r="AH1734" i="1" s="1"/>
  <c r="AJ1734" i="1" s="1"/>
  <c r="F1733" i="1" l="1"/>
  <c r="AH1733" i="1" s="1"/>
  <c r="AJ1733" i="1" s="1"/>
  <c r="F1732" i="1" l="1"/>
  <c r="AH1732" i="1" s="1"/>
  <c r="AJ1732" i="1" s="1"/>
  <c r="AQ1731" i="1"/>
  <c r="F1731" i="1"/>
  <c r="AH1731" i="1" s="1"/>
  <c r="AJ1731" i="1" s="1"/>
  <c r="F1730" i="1"/>
  <c r="AH1730" i="1" s="1"/>
  <c r="AJ1730" i="1" s="1"/>
  <c r="F1729" i="1"/>
  <c r="AH1729" i="1" s="1"/>
  <c r="AJ1729" i="1" s="1"/>
  <c r="F1728" i="1" l="1"/>
  <c r="AH1728" i="1" s="1"/>
  <c r="AJ1728" i="1" s="1"/>
  <c r="F1727" i="1" l="1"/>
  <c r="AH1727" i="1" s="1"/>
  <c r="AJ1727" i="1" s="1"/>
  <c r="F1726" i="1"/>
  <c r="AH1726" i="1" s="1"/>
  <c r="AJ1726" i="1" s="1"/>
  <c r="F1725" i="1"/>
  <c r="AH1725" i="1" s="1"/>
  <c r="AJ1725" i="1" s="1"/>
  <c r="F1724" i="1"/>
  <c r="AH1724" i="1" s="1"/>
  <c r="AJ1724" i="1" s="1"/>
  <c r="F1723" i="1"/>
  <c r="AH1723" i="1" s="1"/>
  <c r="AJ1723" i="1" s="1"/>
  <c r="F1722" i="1"/>
  <c r="AH1722" i="1" s="1"/>
  <c r="AJ1722" i="1" s="1"/>
  <c r="F1721" i="1"/>
  <c r="AH1721" i="1" s="1"/>
  <c r="AJ1721" i="1" s="1"/>
  <c r="F1720" i="1"/>
  <c r="AH1720" i="1" s="1"/>
  <c r="AJ1720" i="1" s="1"/>
  <c r="F1719" i="1"/>
  <c r="AH1719" i="1" s="1"/>
  <c r="AJ1719" i="1" s="1"/>
  <c r="F1718" i="1"/>
  <c r="AH1718" i="1" s="1"/>
  <c r="AJ1718" i="1" s="1"/>
  <c r="F1717" i="1" l="1"/>
  <c r="AH1717" i="1" s="1"/>
  <c r="AJ1717" i="1" s="1"/>
  <c r="F1716" i="1" l="1"/>
  <c r="AH1716" i="1" s="1"/>
  <c r="AJ1716" i="1" s="1"/>
  <c r="F1715" i="1"/>
  <c r="AH1715" i="1" s="1"/>
  <c r="AJ1715" i="1" s="1"/>
  <c r="F1714" i="1" l="1"/>
  <c r="AH1714" i="1" s="1"/>
  <c r="AJ1714" i="1" s="1"/>
  <c r="F1713" i="1"/>
  <c r="AH1713" i="1" s="1"/>
  <c r="AJ1713" i="1" s="1"/>
  <c r="F1712" i="1"/>
  <c r="AH1712" i="1" s="1"/>
  <c r="AJ1712" i="1" s="1"/>
  <c r="F1711" i="1"/>
  <c r="AH1711" i="1" s="1"/>
  <c r="AJ1711" i="1" s="1"/>
  <c r="F1700" i="1" l="1"/>
  <c r="AH1700" i="1" s="1"/>
  <c r="AJ1700" i="1" s="1"/>
  <c r="F1710" i="1"/>
  <c r="AH1710" i="1" s="1"/>
  <c r="AJ1710" i="1" s="1"/>
  <c r="F1709" i="1"/>
  <c r="AH1709" i="1" s="1"/>
  <c r="AJ1709" i="1" s="1"/>
  <c r="F1708" i="1" l="1"/>
  <c r="AH1708" i="1" s="1"/>
  <c r="AJ1708" i="1" s="1"/>
  <c r="F1707" i="1"/>
  <c r="AH1707" i="1" s="1"/>
  <c r="AJ1707" i="1" s="1"/>
  <c r="F1706" i="1"/>
  <c r="AH1706" i="1" s="1"/>
  <c r="AJ1706" i="1" s="1"/>
  <c r="F1705" i="1"/>
  <c r="AH1705" i="1" s="1"/>
  <c r="AJ1705" i="1" s="1"/>
  <c r="F1704" i="1"/>
  <c r="AH1704" i="1" s="1"/>
  <c r="AJ1704" i="1" s="1"/>
  <c r="F1703" i="1"/>
  <c r="AH1703" i="1" s="1"/>
  <c r="AJ1703" i="1" s="1"/>
  <c r="F1702" i="1"/>
  <c r="AH1702" i="1" s="1"/>
  <c r="AJ1702" i="1" s="1"/>
  <c r="F1701" i="1"/>
  <c r="AH1701" i="1" s="1"/>
  <c r="AJ1701" i="1" s="1"/>
  <c r="AQ1700" i="1"/>
  <c r="F1699" i="1"/>
  <c r="AH1699" i="1" s="1"/>
  <c r="AJ1699" i="1" s="1"/>
  <c r="F1698" i="1"/>
  <c r="AH1698" i="1" s="1"/>
  <c r="AJ1698" i="1" s="1"/>
  <c r="F1697" i="1"/>
  <c r="AH1697" i="1" s="1"/>
  <c r="AJ1697" i="1" s="1"/>
  <c r="F1696" i="1"/>
  <c r="AH1696" i="1" s="1"/>
  <c r="AJ1696" i="1" s="1"/>
  <c r="F1695" i="1"/>
  <c r="AH1695" i="1" s="1"/>
  <c r="AJ1695" i="1" s="1"/>
  <c r="F1694" i="1"/>
  <c r="AH1694" i="1" s="1"/>
  <c r="AJ1694" i="1" s="1"/>
  <c r="F1693" i="1"/>
  <c r="AH1693" i="1" s="1"/>
  <c r="AJ1693" i="1" s="1"/>
  <c r="F1692" i="1"/>
  <c r="AH1692" i="1" s="1"/>
  <c r="AJ1692" i="1" s="1"/>
  <c r="F1691" i="1"/>
  <c r="AH1691" i="1" s="1"/>
  <c r="AJ1691" i="1" s="1"/>
  <c r="F1690" i="1"/>
  <c r="AH1690" i="1" s="1"/>
  <c r="AJ1690" i="1" s="1"/>
  <c r="F1689" i="1" l="1"/>
  <c r="AH1689" i="1" s="1"/>
  <c r="AJ1689" i="1" s="1"/>
  <c r="F1688" i="1"/>
  <c r="AH1688" i="1" s="1"/>
  <c r="AJ1688" i="1" s="1"/>
  <c r="F1687" i="1"/>
  <c r="AH1687" i="1" s="1"/>
  <c r="AJ1687" i="1" s="1"/>
  <c r="F1686" i="1"/>
  <c r="AH1686" i="1" s="1"/>
  <c r="AJ1686" i="1" s="1"/>
  <c r="F1685" i="1" l="1"/>
  <c r="AH1685" i="1" s="1"/>
  <c r="AJ1685" i="1" s="1"/>
  <c r="F1684" i="1" l="1"/>
  <c r="AH1684" i="1" s="1"/>
  <c r="AJ1684" i="1" s="1"/>
  <c r="F1683" i="1"/>
  <c r="AH1683" i="1" s="1"/>
  <c r="AJ1683" i="1" s="1"/>
  <c r="F1682" i="1"/>
  <c r="AH1682" i="1" s="1"/>
  <c r="AJ1682" i="1" s="1"/>
  <c r="F1681" i="1"/>
  <c r="AH1681" i="1" s="1"/>
  <c r="AJ1681" i="1" s="1"/>
  <c r="F1680" i="1"/>
  <c r="AH1680" i="1" s="1"/>
  <c r="AJ1680" i="1" s="1"/>
  <c r="F1679" i="1"/>
  <c r="AH1679" i="1" s="1"/>
  <c r="AJ1679" i="1" s="1"/>
  <c r="AQ1679" i="1"/>
  <c r="F1678" i="1"/>
  <c r="AH1678" i="1" s="1"/>
  <c r="AJ1678" i="1" s="1"/>
  <c r="F1677" i="1"/>
  <c r="AH1677" i="1" s="1"/>
  <c r="AJ1677" i="1" s="1"/>
  <c r="F1676" i="1"/>
  <c r="AH1676" i="1" s="1"/>
  <c r="AJ1676" i="1" s="1"/>
  <c r="F1675" i="1"/>
  <c r="AH1675" i="1" s="1"/>
  <c r="AJ1675" i="1" s="1"/>
  <c r="F1674" i="1"/>
  <c r="AH1674" i="1" s="1"/>
  <c r="AJ1674" i="1" s="1"/>
  <c r="F1673" i="1"/>
  <c r="AH1673" i="1" s="1"/>
  <c r="AJ1673" i="1" s="1"/>
  <c r="F1672" i="1"/>
  <c r="AH1672" i="1" s="1"/>
  <c r="AJ1672" i="1" s="1"/>
  <c r="F1671" i="1" l="1"/>
  <c r="AH1671" i="1" s="1"/>
  <c r="AJ1671" i="1" s="1"/>
  <c r="F1670" i="1"/>
  <c r="AH1670" i="1" s="1"/>
  <c r="AJ1670" i="1" s="1"/>
  <c r="F1669" i="1"/>
  <c r="AH1669" i="1" s="1"/>
  <c r="AJ1669" i="1" s="1"/>
  <c r="F1668" i="1"/>
  <c r="AH1668" i="1" s="1"/>
  <c r="AJ1668" i="1" s="1"/>
  <c r="F1667" i="1"/>
  <c r="AH1667" i="1" s="1"/>
  <c r="AJ1667" i="1" s="1"/>
  <c r="F1666" i="1" l="1"/>
  <c r="AH1666" i="1" s="1"/>
  <c r="AJ1666" i="1" s="1"/>
  <c r="F1665" i="1"/>
  <c r="AH1665" i="1" s="1"/>
  <c r="AJ1665" i="1" s="1"/>
  <c r="F1664" i="1"/>
  <c r="AH1664" i="1" s="1"/>
  <c r="AJ1664" i="1" s="1"/>
  <c r="F1663" i="1"/>
  <c r="AH1663" i="1" s="1"/>
  <c r="AJ1663" i="1" s="1"/>
  <c r="F1662" i="1"/>
  <c r="AH1662" i="1" s="1"/>
  <c r="AJ1662" i="1" s="1"/>
  <c r="F1661" i="1"/>
  <c r="AH1661" i="1" s="1"/>
  <c r="AJ1661" i="1" s="1"/>
  <c r="F1660" i="1" l="1"/>
  <c r="AH1660" i="1" s="1"/>
  <c r="AJ1660" i="1" s="1"/>
  <c r="F1659" i="1"/>
  <c r="AH1659" i="1" s="1"/>
  <c r="AJ1659" i="1" s="1"/>
  <c r="F1658" i="1"/>
  <c r="AH1658" i="1" s="1"/>
  <c r="AJ1658" i="1" s="1"/>
  <c r="F1657" i="1"/>
  <c r="AH1657" i="1" s="1"/>
  <c r="AJ1657" i="1" s="1"/>
  <c r="F1656" i="1"/>
  <c r="AH1656" i="1" s="1"/>
  <c r="AJ1656" i="1" s="1"/>
  <c r="F1655" i="1"/>
  <c r="AH1655" i="1" s="1"/>
  <c r="AJ1655" i="1" s="1"/>
  <c r="AQ1655" i="1"/>
  <c r="F1654" i="1"/>
  <c r="AH1654" i="1" s="1"/>
  <c r="AJ1654" i="1" s="1"/>
  <c r="F1653" i="1"/>
  <c r="AH1653" i="1" s="1"/>
  <c r="AJ1653" i="1" s="1"/>
  <c r="F1652" i="1"/>
  <c r="AH1652" i="1" s="1"/>
  <c r="AJ1652" i="1" s="1"/>
  <c r="F1651" i="1"/>
  <c r="AH1651" i="1" s="1"/>
  <c r="AJ1651" i="1" s="1"/>
  <c r="F1650" i="1"/>
  <c r="AH1650" i="1" s="1"/>
  <c r="AJ1650" i="1" s="1"/>
  <c r="F1649" i="1"/>
  <c r="AH1649" i="1" s="1"/>
  <c r="AJ1649" i="1" s="1"/>
  <c r="F1648" i="1"/>
  <c r="AH1648" i="1" s="1"/>
  <c r="AJ1648" i="1" s="1"/>
  <c r="F1647" i="1"/>
  <c r="AH1647" i="1" s="1"/>
  <c r="AJ1647" i="1" s="1"/>
  <c r="F1646" i="1"/>
  <c r="AH1646" i="1" s="1"/>
  <c r="AJ1646" i="1" s="1"/>
  <c r="F1645" i="1"/>
  <c r="AH1645" i="1" s="1"/>
  <c r="AJ1645" i="1" s="1"/>
  <c r="AQ1645" i="1"/>
  <c r="F1644" i="1"/>
  <c r="AH1644" i="1" s="1"/>
  <c r="AJ1644" i="1" s="1"/>
  <c r="AQ1644" i="1"/>
  <c r="F1639" i="1"/>
  <c r="AH1639" i="1" s="1"/>
  <c r="AJ1639" i="1" s="1"/>
  <c r="F1643" i="1"/>
  <c r="AH1643" i="1" s="1"/>
  <c r="AJ1643" i="1" s="1"/>
  <c r="F1642" i="1"/>
  <c r="AH1642" i="1" s="1"/>
  <c r="AJ1642" i="1" s="1"/>
  <c r="F1641" i="1"/>
  <c r="AH1641" i="1" s="1"/>
  <c r="AJ1641" i="1" s="1"/>
  <c r="F1640" i="1"/>
  <c r="AH1640" i="1" s="1"/>
  <c r="AJ1640" i="1" s="1"/>
  <c r="F1638" i="1"/>
  <c r="AH1638" i="1" s="1"/>
  <c r="AJ1638" i="1" s="1"/>
  <c r="F1588" i="1"/>
  <c r="AH1588" i="1" s="1"/>
  <c r="AJ1588" i="1" s="1"/>
  <c r="F1637" i="1"/>
  <c r="AH1637" i="1" s="1"/>
  <c r="AJ1637" i="1" s="1"/>
  <c r="F1636" i="1" l="1"/>
  <c r="AH1636" i="1" s="1"/>
  <c r="AJ1636" i="1" s="1"/>
  <c r="F1635" i="1"/>
  <c r="AH1635" i="1" s="1"/>
  <c r="AJ1635" i="1" s="1"/>
  <c r="F1634" i="1"/>
  <c r="AH1634" i="1" s="1"/>
  <c r="AJ1634" i="1" s="1"/>
  <c r="F1633" i="1" l="1"/>
  <c r="AH1633" i="1" s="1"/>
  <c r="AJ1633" i="1" s="1"/>
  <c r="F1632" i="1"/>
  <c r="AH1632" i="1" s="1"/>
  <c r="AJ1632" i="1" s="1"/>
  <c r="F1631" i="1"/>
  <c r="AH1631" i="1" s="1"/>
  <c r="AJ1631" i="1" s="1"/>
  <c r="AQ1631" i="1"/>
  <c r="F1630" i="1"/>
  <c r="AH1630" i="1" s="1"/>
  <c r="AJ1630" i="1" s="1"/>
  <c r="F1624" i="1" l="1"/>
  <c r="AH1624" i="1" s="1"/>
  <c r="AJ1624" i="1" s="1"/>
  <c r="F1625" i="1"/>
  <c r="AH1625" i="1" s="1"/>
  <c r="AJ1625" i="1" s="1"/>
  <c r="F1626" i="1"/>
  <c r="AH1626" i="1" s="1"/>
  <c r="AJ1626" i="1" s="1"/>
  <c r="F1627" i="1"/>
  <c r="AH1627" i="1" s="1"/>
  <c r="AJ1627" i="1" s="1"/>
  <c r="F1628" i="1"/>
  <c r="AH1628" i="1" s="1"/>
  <c r="AJ1628" i="1" s="1"/>
  <c r="F1629" i="1"/>
  <c r="AH1629" i="1" s="1"/>
  <c r="AJ1629" i="1" s="1"/>
  <c r="AQ1627" i="1"/>
  <c r="F1623" i="1" l="1"/>
  <c r="AH1623" i="1" s="1"/>
  <c r="AJ1623" i="1" s="1"/>
  <c r="F1622" i="1"/>
  <c r="AH1622" i="1" s="1"/>
  <c r="AJ1622" i="1" s="1"/>
  <c r="F1621" i="1"/>
  <c r="AH1621" i="1" s="1"/>
  <c r="AJ1621" i="1" s="1"/>
  <c r="F1620" i="1"/>
  <c r="AH1620" i="1" s="1"/>
  <c r="AJ1620" i="1" s="1"/>
  <c r="F1619" i="1"/>
  <c r="AH1619" i="1" s="1"/>
  <c r="AJ1619" i="1" s="1"/>
  <c r="F1618" i="1"/>
  <c r="AH1618" i="1" s="1"/>
  <c r="AJ1618" i="1" s="1"/>
  <c r="F1493" i="1"/>
  <c r="AH1493" i="1" s="1"/>
  <c r="AJ1493" i="1" s="1"/>
  <c r="F1486" i="1"/>
  <c r="AH1486" i="1" s="1"/>
  <c r="AJ1486" i="1" s="1"/>
  <c r="F1617" i="1"/>
  <c r="AH1617" i="1" s="1"/>
  <c r="AJ1617" i="1" s="1"/>
  <c r="F1616" i="1" l="1"/>
  <c r="AH1616" i="1" s="1"/>
  <c r="AJ1616" i="1" s="1"/>
  <c r="F1615" i="1"/>
  <c r="AH1615" i="1" s="1"/>
  <c r="AJ1615" i="1" s="1"/>
  <c r="F1614" i="1" l="1"/>
  <c r="AH1614" i="1" s="1"/>
  <c r="AJ1614" i="1" s="1"/>
  <c r="F1613" i="1"/>
  <c r="AH1613" i="1" s="1"/>
  <c r="AJ1613" i="1" s="1"/>
  <c r="F1612" i="1"/>
  <c r="AH1612" i="1" s="1"/>
  <c r="AJ1612" i="1" s="1"/>
  <c r="F1611" i="1" l="1"/>
  <c r="AH1611" i="1" s="1"/>
  <c r="AJ1611" i="1" s="1"/>
  <c r="F1610" i="1"/>
  <c r="AH1610" i="1" s="1"/>
  <c r="AJ1610" i="1" s="1"/>
  <c r="F1609" i="1"/>
  <c r="AH1609" i="1" s="1"/>
  <c r="AJ1609" i="1" s="1"/>
  <c r="F1608" i="1"/>
  <c r="AH1608" i="1" s="1"/>
  <c r="AJ1608" i="1" s="1"/>
  <c r="F1607" i="1"/>
  <c r="AH1607" i="1" s="1"/>
  <c r="AJ1607" i="1" s="1"/>
  <c r="F1606" i="1"/>
  <c r="AH1606" i="1" s="1"/>
  <c r="AJ1606" i="1" s="1"/>
  <c r="F1605" i="1" l="1"/>
  <c r="AH1605" i="1" s="1"/>
  <c r="AJ1605" i="1" s="1"/>
  <c r="F1604" i="1"/>
  <c r="AH1604" i="1" s="1"/>
  <c r="AJ1604" i="1" s="1"/>
  <c r="F1603" i="1"/>
  <c r="AH1603" i="1" s="1"/>
  <c r="AJ1603" i="1" s="1"/>
  <c r="F1602" i="1"/>
  <c r="AH1602" i="1" s="1"/>
  <c r="AJ1602" i="1" s="1"/>
  <c r="F1601" i="1" l="1"/>
  <c r="AH1601" i="1" s="1"/>
  <c r="AJ1601" i="1" s="1"/>
  <c r="F1600" i="1"/>
  <c r="AH1600" i="1" s="1"/>
  <c r="AJ1600" i="1" s="1"/>
  <c r="F1599" i="1" l="1"/>
  <c r="AH1599" i="1" s="1"/>
  <c r="AJ1599" i="1" s="1"/>
  <c r="F1598" i="1"/>
  <c r="AH1598" i="1" s="1"/>
  <c r="AJ1598" i="1" s="1"/>
  <c r="F1597" i="1"/>
  <c r="AH1597" i="1" s="1"/>
  <c r="AJ1597" i="1" s="1"/>
  <c r="F1596" i="1"/>
  <c r="AH1596" i="1" s="1"/>
  <c r="AJ1596" i="1" s="1"/>
  <c r="F1595" i="1"/>
  <c r="AH1595" i="1" s="1"/>
  <c r="AJ1595" i="1" s="1"/>
  <c r="F1594" i="1" l="1"/>
  <c r="AH1594" i="1" s="1"/>
  <c r="AJ1594" i="1" s="1"/>
  <c r="F1593" i="1"/>
  <c r="AH1593" i="1" s="1"/>
  <c r="AJ1593" i="1" s="1"/>
  <c r="F1592" i="1"/>
  <c r="AH1592" i="1" s="1"/>
  <c r="AJ1592" i="1" s="1"/>
  <c r="F1591" i="1" l="1"/>
  <c r="AH1591" i="1" s="1"/>
  <c r="AJ1591" i="1" s="1"/>
  <c r="F1590" i="1"/>
  <c r="AH1590" i="1" s="1"/>
  <c r="AJ1590" i="1" s="1"/>
  <c r="F1589" i="1"/>
  <c r="AH1589" i="1" s="1"/>
  <c r="AJ1589" i="1" s="1"/>
  <c r="F1587" i="1"/>
  <c r="AH1587" i="1" s="1"/>
  <c r="AJ1587" i="1" s="1"/>
  <c r="F1586" i="1"/>
  <c r="AH1586" i="1" s="1"/>
  <c r="AJ1586" i="1" s="1"/>
  <c r="F1585" i="1"/>
  <c r="AH1585" i="1" s="1"/>
  <c r="AJ1585" i="1" s="1"/>
  <c r="F1584" i="1"/>
  <c r="AH1584" i="1" s="1"/>
  <c r="AJ1584" i="1" s="1"/>
  <c r="F1583" i="1"/>
  <c r="AH1583" i="1" s="1"/>
  <c r="AJ1583" i="1" s="1"/>
  <c r="F1582" i="1"/>
  <c r="AH1582" i="1" s="1"/>
  <c r="AJ1582" i="1" s="1"/>
  <c r="F1581" i="1"/>
  <c r="AH1581" i="1" s="1"/>
  <c r="AJ1581" i="1" s="1"/>
  <c r="F1580" i="1"/>
  <c r="AH1580" i="1" s="1"/>
  <c r="AJ1580" i="1" s="1"/>
  <c r="F1579" i="1"/>
  <c r="AH1579" i="1" s="1"/>
  <c r="AJ1579" i="1" s="1"/>
  <c r="F1578" i="1"/>
  <c r="AH1578" i="1" s="1"/>
  <c r="AJ1578" i="1" s="1"/>
  <c r="F1577" i="1"/>
  <c r="AH1577" i="1" s="1"/>
  <c r="AJ1577" i="1" s="1"/>
  <c r="F1576" i="1"/>
  <c r="AH1576" i="1" s="1"/>
  <c r="AJ1576" i="1" s="1"/>
  <c r="F1575" i="1"/>
  <c r="AH1575" i="1" s="1"/>
  <c r="AJ1575" i="1" s="1"/>
  <c r="F1574" i="1"/>
  <c r="AH1574" i="1" s="1"/>
  <c r="AJ1574" i="1" s="1"/>
  <c r="F1573" i="1"/>
  <c r="AH1573" i="1" s="1"/>
  <c r="AJ1573" i="1" s="1"/>
  <c r="F1572" i="1"/>
  <c r="AH1572" i="1" s="1"/>
  <c r="AJ1572" i="1" s="1"/>
  <c r="F1571" i="1"/>
  <c r="AH1571" i="1" s="1"/>
  <c r="AJ1571" i="1" s="1"/>
  <c r="F1570" i="1"/>
  <c r="AH1570" i="1" s="1"/>
  <c r="AJ1570" i="1" s="1"/>
  <c r="F1569" i="1"/>
  <c r="AH1569" i="1" s="1"/>
  <c r="AJ1569" i="1" s="1"/>
  <c r="F1568" i="1"/>
  <c r="AH1568" i="1" s="1"/>
  <c r="AJ1568" i="1" s="1"/>
  <c r="F1567" i="1"/>
  <c r="AH1567" i="1" s="1"/>
  <c r="AJ1567" i="1" s="1"/>
  <c r="F1566" i="1" l="1"/>
  <c r="AH1566" i="1" s="1"/>
  <c r="AJ1566" i="1" s="1"/>
  <c r="F1565" i="1"/>
  <c r="AH1565" i="1" s="1"/>
  <c r="AJ1565" i="1" s="1"/>
  <c r="F1564" i="1"/>
  <c r="AH1564" i="1" s="1"/>
  <c r="AJ1564" i="1" s="1"/>
  <c r="F1563" i="1"/>
  <c r="AH1563" i="1" s="1"/>
  <c r="AJ1563" i="1" s="1"/>
  <c r="AQ905" i="1"/>
  <c r="F1562" i="1"/>
  <c r="AH1562" i="1" s="1"/>
  <c r="AJ1562" i="1" s="1"/>
  <c r="F1561" i="1"/>
  <c r="AH1561" i="1" s="1"/>
  <c r="AJ1561" i="1" s="1"/>
  <c r="F1560" i="1"/>
  <c r="AH1560" i="1" s="1"/>
  <c r="AJ1560" i="1" s="1"/>
  <c r="F1559" i="1"/>
  <c r="AH1559" i="1" s="1"/>
  <c r="AJ1559" i="1" s="1"/>
  <c r="F1558" i="1"/>
  <c r="AH1558" i="1" s="1"/>
  <c r="AJ1558" i="1" s="1"/>
  <c r="F1557" i="1"/>
  <c r="AH1557" i="1" s="1"/>
  <c r="AJ1557" i="1" s="1"/>
  <c r="F1556" i="1"/>
  <c r="AH1556" i="1" s="1"/>
  <c r="AJ1556" i="1" s="1"/>
  <c r="F1555" i="1"/>
  <c r="AH1555" i="1" s="1"/>
  <c r="AJ1555" i="1" s="1"/>
  <c r="F1554" i="1"/>
  <c r="AH1554" i="1" s="1"/>
  <c r="AJ1554" i="1" s="1"/>
  <c r="F1553" i="1"/>
  <c r="AH1553" i="1" s="1"/>
  <c r="AJ1553" i="1" s="1"/>
  <c r="F1552" i="1"/>
  <c r="AH1552" i="1" s="1"/>
  <c r="AJ1552" i="1" s="1"/>
  <c r="F1551" i="1"/>
  <c r="AH1551" i="1" s="1"/>
  <c r="AJ1551" i="1" s="1"/>
  <c r="F1550" i="1"/>
  <c r="AH1550" i="1" s="1"/>
  <c r="AJ1550" i="1" s="1"/>
  <c r="F1549" i="1"/>
  <c r="AH1549" i="1" s="1"/>
  <c r="AJ1549" i="1" s="1"/>
  <c r="F1548" i="1"/>
  <c r="AH1548" i="1" s="1"/>
  <c r="AJ1548" i="1" s="1"/>
  <c r="F1547" i="1"/>
  <c r="AH1547" i="1" s="1"/>
  <c r="AJ1547" i="1" s="1"/>
  <c r="F1546" i="1" l="1"/>
  <c r="AH1546" i="1" s="1"/>
  <c r="AJ1546" i="1" s="1"/>
  <c r="F1545" i="1"/>
  <c r="AH1545" i="1" s="1"/>
  <c r="AJ1545" i="1" s="1"/>
  <c r="F1544" i="1"/>
  <c r="AH1544" i="1" s="1"/>
  <c r="AJ1544" i="1" s="1"/>
  <c r="F1543" i="1"/>
  <c r="AH1543" i="1" s="1"/>
  <c r="AJ1543" i="1" s="1"/>
  <c r="F1542" i="1"/>
  <c r="AH1542" i="1" s="1"/>
  <c r="AJ1542" i="1" s="1"/>
  <c r="F1541" i="1"/>
  <c r="AH1541" i="1" s="1"/>
  <c r="AJ1541" i="1" s="1"/>
  <c r="F1540" i="1" l="1"/>
  <c r="AH1540" i="1" s="1"/>
  <c r="AJ1540" i="1" s="1"/>
  <c r="F1539" i="1"/>
  <c r="AH1539" i="1" s="1"/>
  <c r="AJ1539" i="1" s="1"/>
  <c r="F1538" i="1"/>
  <c r="AH1538" i="1" s="1"/>
  <c r="AJ1538" i="1" s="1"/>
  <c r="F1537" i="1"/>
  <c r="AH1537" i="1" s="1"/>
  <c r="AJ1537" i="1" s="1"/>
  <c r="F1536" i="1" l="1"/>
  <c r="AH1536" i="1" s="1"/>
  <c r="AJ1536" i="1" s="1"/>
  <c r="F1535" i="1" l="1"/>
  <c r="AH1535" i="1" s="1"/>
  <c r="AJ1535" i="1" s="1"/>
  <c r="F1534" i="1"/>
  <c r="AH1534" i="1" s="1"/>
  <c r="AJ1534" i="1" s="1"/>
  <c r="F1533" i="1"/>
  <c r="AH1533" i="1" s="1"/>
  <c r="AJ1533" i="1" s="1"/>
  <c r="F1532" i="1" l="1"/>
  <c r="AH1532" i="1" s="1"/>
  <c r="AJ1532" i="1" s="1"/>
  <c r="F1531" i="1"/>
  <c r="AH1531" i="1" s="1"/>
  <c r="AJ1531" i="1" s="1"/>
  <c r="F1530" i="1" l="1"/>
  <c r="AH1530" i="1" s="1"/>
  <c r="AJ1530" i="1" s="1"/>
  <c r="F1529" i="1"/>
  <c r="AH1529" i="1" s="1"/>
  <c r="AJ1529" i="1" s="1"/>
  <c r="F1528" i="1"/>
  <c r="AH1528" i="1" s="1"/>
  <c r="AJ1528" i="1" s="1"/>
  <c r="F1527" i="1"/>
  <c r="AH1527" i="1" s="1"/>
  <c r="AJ1527" i="1" s="1"/>
  <c r="AQ1527" i="1"/>
  <c r="F1526" i="1"/>
  <c r="AH1526" i="1" s="1"/>
  <c r="AJ1526" i="1" s="1"/>
  <c r="F1525" i="1"/>
  <c r="AH1525" i="1" s="1"/>
  <c r="AJ1525" i="1" s="1"/>
  <c r="F1524" i="1"/>
  <c r="AH1524" i="1" s="1"/>
  <c r="AJ1524" i="1" s="1"/>
  <c r="F1523" i="1"/>
  <c r="AH1523" i="1" s="1"/>
  <c r="AJ1523" i="1" s="1"/>
  <c r="F1522" i="1"/>
  <c r="AH1522" i="1" s="1"/>
  <c r="AJ1522" i="1" s="1"/>
  <c r="F1521" i="1"/>
  <c r="AH1521" i="1" s="1"/>
  <c r="AJ1521" i="1" s="1"/>
  <c r="F1520" i="1"/>
  <c r="AH1520" i="1" s="1"/>
  <c r="AJ1520" i="1" s="1"/>
  <c r="F1519" i="1"/>
  <c r="AH1519" i="1" s="1"/>
  <c r="AJ1519" i="1" s="1"/>
  <c r="F1518" i="1"/>
  <c r="AH1518" i="1" s="1"/>
  <c r="AJ1518" i="1" s="1"/>
  <c r="F1517" i="1"/>
  <c r="AH1517" i="1" s="1"/>
  <c r="AJ1517" i="1" s="1"/>
  <c r="AQ1517" i="1"/>
  <c r="F1516" i="1"/>
  <c r="AH1516" i="1" s="1"/>
  <c r="AJ1516" i="1" s="1"/>
  <c r="F1515" i="1"/>
  <c r="AH1515" i="1" s="1"/>
  <c r="AJ1515" i="1" s="1"/>
  <c r="F1514" i="1"/>
  <c r="AH1514" i="1" s="1"/>
  <c r="AJ1514" i="1" s="1"/>
  <c r="F1513" i="1"/>
  <c r="AH1513" i="1" s="1"/>
  <c r="AJ1513" i="1" s="1"/>
  <c r="F1512" i="1"/>
  <c r="AH1512" i="1" s="1"/>
  <c r="AJ1512" i="1" s="1"/>
  <c r="F1511" i="1" l="1"/>
  <c r="AH1511" i="1" s="1"/>
  <c r="AJ1511" i="1" s="1"/>
  <c r="F1510" i="1"/>
  <c r="AH1510" i="1" s="1"/>
  <c r="AJ1510" i="1" s="1"/>
  <c r="F1509" i="1"/>
  <c r="AH1509" i="1" s="1"/>
  <c r="AJ1509" i="1" s="1"/>
  <c r="F1508" i="1"/>
  <c r="AH1508" i="1" s="1"/>
  <c r="AJ1508" i="1" s="1"/>
  <c r="F1507" i="1"/>
  <c r="AH1507" i="1" s="1"/>
  <c r="AJ1507" i="1" s="1"/>
  <c r="F1506" i="1"/>
  <c r="AH1506" i="1" s="1"/>
  <c r="AJ1506" i="1" s="1"/>
  <c r="F1505" i="1"/>
  <c r="AH1505" i="1" s="1"/>
  <c r="AJ1505" i="1" s="1"/>
  <c r="F1504" i="1"/>
  <c r="AH1504" i="1" s="1"/>
  <c r="AJ1504" i="1" s="1"/>
  <c r="F1503" i="1"/>
  <c r="AH1503" i="1" s="1"/>
  <c r="AJ1503" i="1" s="1"/>
  <c r="F1502" i="1" l="1"/>
  <c r="AH1502" i="1" s="1"/>
  <c r="AJ1502" i="1" s="1"/>
  <c r="AQ1501" i="1"/>
  <c r="F1501" i="1"/>
  <c r="AH1501" i="1" s="1"/>
  <c r="AJ1501" i="1" s="1"/>
  <c r="F1500" i="1" l="1"/>
  <c r="AH1500" i="1" s="1"/>
  <c r="AJ1500" i="1" s="1"/>
  <c r="F1499" i="1" l="1"/>
  <c r="AH1499" i="1" s="1"/>
  <c r="AJ1499" i="1" s="1"/>
  <c r="F1498" i="1"/>
  <c r="AH1498" i="1" s="1"/>
  <c r="AJ1498" i="1" s="1"/>
  <c r="F1497" i="1" l="1"/>
  <c r="AH1497" i="1" s="1"/>
  <c r="AJ1497" i="1" s="1"/>
  <c r="F1496" i="1"/>
  <c r="AH1496" i="1" s="1"/>
  <c r="AJ1496" i="1" s="1"/>
  <c r="F1495" i="1"/>
  <c r="AH1495" i="1" s="1"/>
  <c r="AJ1495" i="1" s="1"/>
  <c r="F1494" i="1" l="1"/>
  <c r="AH1494" i="1" s="1"/>
  <c r="AJ1494" i="1" s="1"/>
  <c r="F1492" i="1"/>
  <c r="AH1492" i="1" s="1"/>
  <c r="AJ1492" i="1" s="1"/>
  <c r="F1491" i="1"/>
  <c r="AH1491" i="1" s="1"/>
  <c r="AJ1491" i="1" s="1"/>
  <c r="F1490" i="1"/>
  <c r="AH1490" i="1" s="1"/>
  <c r="AJ1490" i="1" s="1"/>
  <c r="F1489" i="1"/>
  <c r="AH1489" i="1" s="1"/>
  <c r="AJ1489" i="1" s="1"/>
  <c r="F1488" i="1"/>
  <c r="AH1488" i="1" s="1"/>
  <c r="AJ1488" i="1" s="1"/>
  <c r="F1487" i="1"/>
  <c r="AH1487" i="1" s="1"/>
  <c r="AJ1487" i="1" s="1"/>
  <c r="F1485" i="1"/>
  <c r="AH1485" i="1" s="1"/>
  <c r="AJ1485" i="1" s="1"/>
  <c r="F1484" i="1"/>
  <c r="AH1484" i="1" s="1"/>
  <c r="AJ1484" i="1" s="1"/>
  <c r="F1483" i="1"/>
  <c r="AH1483" i="1" s="1"/>
  <c r="AJ1483" i="1" s="1"/>
  <c r="F1482" i="1"/>
  <c r="AH1482" i="1" s="1"/>
  <c r="AJ1482" i="1" s="1"/>
  <c r="F1481" i="1"/>
  <c r="AH1481" i="1" s="1"/>
  <c r="AJ1481" i="1" s="1"/>
  <c r="F1480" i="1"/>
  <c r="AH1480" i="1" s="1"/>
  <c r="AJ1480" i="1" s="1"/>
  <c r="F1479" i="1"/>
  <c r="AH1479" i="1" s="1"/>
  <c r="AJ1479" i="1" s="1"/>
  <c r="F1478" i="1"/>
  <c r="AH1478" i="1" s="1"/>
  <c r="AJ1478" i="1" s="1"/>
  <c r="F1477" i="1"/>
  <c r="AH1477" i="1" s="1"/>
  <c r="AJ1477" i="1" s="1"/>
  <c r="F1476" i="1"/>
  <c r="AH1476" i="1" s="1"/>
  <c r="AJ1476" i="1" s="1"/>
  <c r="F1475" i="1"/>
  <c r="AH1475" i="1" s="1"/>
  <c r="AJ1475" i="1" s="1"/>
  <c r="AQ1475" i="1"/>
  <c r="F1474" i="1"/>
  <c r="AH1474" i="1" s="1"/>
  <c r="AJ1474" i="1" s="1"/>
  <c r="F1473" i="1" l="1"/>
  <c r="AH1473" i="1" s="1"/>
  <c r="AJ1473" i="1" s="1"/>
  <c r="F1472" i="1"/>
  <c r="AH1472" i="1" s="1"/>
  <c r="AJ1472" i="1" s="1"/>
  <c r="F1471" i="1"/>
  <c r="AH1471" i="1" s="1"/>
  <c r="AJ1471" i="1" s="1"/>
  <c r="F1470" i="1"/>
  <c r="AH1470" i="1" s="1"/>
  <c r="AJ1470" i="1" s="1"/>
  <c r="F1469" i="1"/>
  <c r="AH1469" i="1" s="1"/>
  <c r="AJ1469" i="1" s="1"/>
  <c r="F1468" i="1"/>
  <c r="AH1468" i="1" s="1"/>
  <c r="AJ1468" i="1" s="1"/>
  <c r="F1467" i="1"/>
  <c r="AH1467" i="1" s="1"/>
  <c r="AJ1467" i="1" s="1"/>
  <c r="F1465" i="1"/>
  <c r="AH1465" i="1" s="1"/>
  <c r="AJ1465" i="1" s="1"/>
  <c r="F1466" i="1"/>
  <c r="AH1466" i="1" s="1"/>
  <c r="AJ1466" i="1" s="1"/>
  <c r="F1464" i="1"/>
  <c r="AH1464" i="1" s="1"/>
  <c r="AJ1464" i="1" s="1"/>
  <c r="F1463" i="1"/>
  <c r="AH1463" i="1" s="1"/>
  <c r="AJ1463" i="1" s="1"/>
  <c r="F1462" i="1" l="1"/>
  <c r="AH1462" i="1" s="1"/>
  <c r="AJ1462" i="1" s="1"/>
  <c r="F1461" i="1"/>
  <c r="AH1461" i="1" s="1"/>
  <c r="AJ1461" i="1" s="1"/>
  <c r="F1460" i="1"/>
  <c r="AH1460" i="1" s="1"/>
  <c r="AJ1460" i="1" s="1"/>
  <c r="F1459" i="1"/>
  <c r="AH1459" i="1" s="1"/>
  <c r="AJ1459" i="1" s="1"/>
  <c r="F1458" i="1"/>
  <c r="AH1458" i="1" s="1"/>
  <c r="AJ1458" i="1" s="1"/>
  <c r="F1457" i="1"/>
  <c r="AH1457" i="1" s="1"/>
  <c r="AJ1457" i="1" s="1"/>
  <c r="F1456" i="1"/>
  <c r="AH1456" i="1" s="1"/>
  <c r="AJ1456" i="1" s="1"/>
  <c r="F1455" i="1"/>
  <c r="AH1455" i="1" s="1"/>
  <c r="AJ1455" i="1" s="1"/>
  <c r="F1454" i="1"/>
  <c r="AH1454" i="1" s="1"/>
  <c r="AJ1454" i="1" s="1"/>
  <c r="F1453" i="1"/>
  <c r="AH1453" i="1" s="1"/>
  <c r="AJ1453" i="1" s="1"/>
  <c r="F1451" i="1"/>
  <c r="AH1451" i="1" s="1"/>
  <c r="AJ1451" i="1" s="1"/>
  <c r="F1452" i="1"/>
  <c r="AH1452" i="1" s="1"/>
  <c r="AJ1452" i="1" s="1"/>
  <c r="F1450" i="1"/>
  <c r="AH1450" i="1" s="1"/>
  <c r="AJ1450" i="1" s="1"/>
  <c r="F1449" i="1"/>
  <c r="AH1449" i="1" s="1"/>
  <c r="AJ1449" i="1" s="1"/>
  <c r="F1448" i="1"/>
  <c r="AH1448" i="1" s="1"/>
  <c r="AJ1448" i="1" s="1"/>
  <c r="F1447" i="1"/>
  <c r="AH1447" i="1" s="1"/>
  <c r="AJ1447" i="1" s="1"/>
  <c r="F1446" i="1"/>
  <c r="AH1446" i="1" s="1"/>
  <c r="AJ1446" i="1" s="1"/>
  <c r="F1445" i="1"/>
  <c r="AH1445" i="1" s="1"/>
  <c r="AJ1445" i="1" s="1"/>
  <c r="F1444" i="1"/>
  <c r="AH1444" i="1" s="1"/>
  <c r="AJ1444" i="1" s="1"/>
  <c r="F1443" i="1"/>
  <c r="AH1443" i="1" s="1"/>
  <c r="AJ1443" i="1" s="1"/>
  <c r="F1442" i="1"/>
  <c r="AH1442" i="1" s="1"/>
  <c r="AJ1442" i="1" s="1"/>
  <c r="F1441" i="1"/>
  <c r="AH1441" i="1" s="1"/>
  <c r="AJ1441" i="1" s="1"/>
  <c r="F1440" i="1"/>
  <c r="AH1440" i="1" s="1"/>
  <c r="AJ1440" i="1" s="1"/>
  <c r="F1439" i="1"/>
  <c r="AH1439" i="1" s="1"/>
  <c r="AJ1439" i="1" s="1"/>
  <c r="F1438" i="1"/>
  <c r="AH1438" i="1" s="1"/>
  <c r="AJ1438" i="1" s="1"/>
  <c r="F1437" i="1"/>
  <c r="AH1437" i="1" s="1"/>
  <c r="AJ1437" i="1" s="1"/>
  <c r="F1436" i="1"/>
  <c r="AH1436" i="1" s="1"/>
  <c r="AJ1436" i="1" s="1"/>
  <c r="F1435" i="1"/>
  <c r="AH1435" i="1" s="1"/>
  <c r="AJ1435" i="1" s="1"/>
  <c r="F1434" i="1"/>
  <c r="AH1434" i="1" s="1"/>
  <c r="AJ1434" i="1" s="1"/>
  <c r="F1433" i="1"/>
  <c r="AH1433" i="1" s="1"/>
  <c r="AJ1433" i="1" s="1"/>
  <c r="F1432" i="1"/>
  <c r="AH1432" i="1" s="1"/>
  <c r="AJ1432" i="1" s="1"/>
  <c r="AQ1432" i="1"/>
  <c r="F1431" i="1"/>
  <c r="AH1431" i="1" s="1"/>
  <c r="AJ1431" i="1" s="1"/>
  <c r="F1430" i="1" l="1"/>
  <c r="AH1430" i="1" s="1"/>
  <c r="AJ1430" i="1" s="1"/>
  <c r="F1429" i="1"/>
  <c r="AH1429" i="1" s="1"/>
  <c r="AJ1429" i="1" s="1"/>
  <c r="F1428" i="1"/>
  <c r="AH1428" i="1" s="1"/>
  <c r="AJ1428" i="1" s="1"/>
  <c r="F1427" i="1"/>
  <c r="AH1427" i="1" s="1"/>
  <c r="AJ1427" i="1" s="1"/>
  <c r="F1426" i="1"/>
  <c r="AH1426" i="1" s="1"/>
  <c r="AJ1426" i="1" s="1"/>
  <c r="F1425" i="1"/>
  <c r="AH1425" i="1" s="1"/>
  <c r="AJ1425" i="1" s="1"/>
  <c r="F1424" i="1"/>
  <c r="AH1424" i="1" s="1"/>
  <c r="AJ1424" i="1" s="1"/>
  <c r="F1421" i="1"/>
  <c r="AH1421" i="1" s="1"/>
  <c r="AJ1421" i="1" s="1"/>
  <c r="F1423" i="1"/>
  <c r="AH1423" i="1" s="1"/>
  <c r="AJ1423" i="1" s="1"/>
  <c r="F1422" i="1"/>
  <c r="AH1422" i="1" s="1"/>
  <c r="AJ1422" i="1" s="1"/>
  <c r="F1420" i="1"/>
  <c r="AH1420" i="1" s="1"/>
  <c r="AJ1420" i="1" s="1"/>
  <c r="F1419" i="1"/>
  <c r="AH1419" i="1" s="1"/>
  <c r="AJ1419" i="1" s="1"/>
  <c r="F1418" i="1"/>
  <c r="AH1418" i="1" s="1"/>
  <c r="AJ1418" i="1" s="1"/>
  <c r="F1417" i="1"/>
  <c r="AH1417" i="1" s="1"/>
  <c r="AJ1417" i="1" s="1"/>
  <c r="F1416" i="1"/>
  <c r="AH1416" i="1" s="1"/>
  <c r="AJ1416" i="1" s="1"/>
  <c r="F1415" i="1"/>
  <c r="AH1415" i="1" s="1"/>
  <c r="AJ1415" i="1" s="1"/>
  <c r="F1414" i="1"/>
  <c r="AH1414" i="1" s="1"/>
  <c r="AJ1414" i="1" s="1"/>
  <c r="F1413" i="1"/>
  <c r="AH1413" i="1" s="1"/>
  <c r="AJ1413" i="1" s="1"/>
  <c r="F1412" i="1" l="1"/>
  <c r="AH1412" i="1" s="1"/>
  <c r="AJ1412" i="1" s="1"/>
  <c r="F1411" i="1"/>
  <c r="AH1411" i="1" s="1"/>
  <c r="AJ1411" i="1" s="1"/>
  <c r="F1410" i="1"/>
  <c r="AH1410" i="1" s="1"/>
  <c r="AJ1410" i="1" s="1"/>
  <c r="F1409" i="1"/>
  <c r="AH1409" i="1" s="1"/>
  <c r="AJ1409" i="1" s="1"/>
  <c r="F1408" i="1"/>
  <c r="AH1408" i="1" s="1"/>
  <c r="AJ1408" i="1" s="1"/>
  <c r="F1407" i="1"/>
  <c r="AH1407" i="1" s="1"/>
  <c r="AJ1407" i="1" s="1"/>
  <c r="F1406" i="1"/>
  <c r="AH1406" i="1" s="1"/>
  <c r="AJ1406" i="1" s="1"/>
  <c r="F1405" i="1"/>
  <c r="AH1405" i="1" s="1"/>
  <c r="AJ1405" i="1" s="1"/>
  <c r="F1404" i="1"/>
  <c r="AH1404" i="1" s="1"/>
  <c r="AJ1404" i="1" s="1"/>
  <c r="F1403" i="1"/>
  <c r="AH1403" i="1" s="1"/>
  <c r="AJ1403" i="1" s="1"/>
  <c r="F1402" i="1"/>
  <c r="AH1402" i="1" s="1"/>
  <c r="AJ1402" i="1" s="1"/>
  <c r="F1401" i="1"/>
  <c r="AH1401" i="1" s="1"/>
  <c r="AJ1401" i="1" s="1"/>
  <c r="F1400" i="1"/>
  <c r="AH1400" i="1" s="1"/>
  <c r="AJ1400" i="1" s="1"/>
  <c r="F1399" i="1"/>
  <c r="AH1399" i="1" s="1"/>
  <c r="AJ1399" i="1" s="1"/>
  <c r="F1398" i="1"/>
  <c r="AH1398" i="1" s="1"/>
  <c r="AJ1398" i="1" s="1"/>
  <c r="F1397" i="1"/>
  <c r="AH1397" i="1" s="1"/>
  <c r="AJ1397" i="1" s="1"/>
  <c r="AQ1396" i="1" l="1"/>
  <c r="F1396" i="1"/>
  <c r="AH1396" i="1" s="1"/>
  <c r="AJ1396" i="1" s="1"/>
  <c r="F1395" i="1" l="1"/>
  <c r="AH1395" i="1" s="1"/>
  <c r="AJ1395" i="1" s="1"/>
  <c r="F1394" i="1"/>
  <c r="AH1394" i="1" s="1"/>
  <c r="AJ1394" i="1" s="1"/>
  <c r="F1393" i="1"/>
  <c r="AH1393" i="1" s="1"/>
  <c r="AJ1393" i="1" s="1"/>
  <c r="F1392" i="1"/>
  <c r="AH1392" i="1" s="1"/>
  <c r="AJ1392" i="1" s="1"/>
  <c r="F1391" i="1"/>
  <c r="AH1391" i="1" s="1"/>
  <c r="AJ1391" i="1" s="1"/>
  <c r="AQ1391" i="1"/>
  <c r="F1390" i="1"/>
  <c r="AH1390" i="1" s="1"/>
  <c r="AJ1390" i="1" s="1"/>
  <c r="AQ1389" i="1"/>
  <c r="F1389" i="1"/>
  <c r="AH1389" i="1" s="1"/>
  <c r="AJ1389" i="1" s="1"/>
  <c r="F1388" i="1"/>
  <c r="AH1388" i="1" s="1"/>
  <c r="AJ1388" i="1" s="1"/>
  <c r="F1387" i="1"/>
  <c r="AH1387" i="1" s="1"/>
  <c r="AJ1387" i="1" s="1"/>
  <c r="F1386" i="1"/>
  <c r="AH1386" i="1" s="1"/>
  <c r="AJ1386" i="1" s="1"/>
  <c r="F1385" i="1"/>
  <c r="AH1385" i="1" s="1"/>
  <c r="AJ1385" i="1" s="1"/>
  <c r="F1384" i="1"/>
  <c r="AH1384" i="1" s="1"/>
  <c r="AJ1384" i="1" s="1"/>
  <c r="F1383" i="1"/>
  <c r="AH1383" i="1" s="1"/>
  <c r="AJ1383" i="1" s="1"/>
  <c r="F1382" i="1" l="1"/>
  <c r="AH1382" i="1" s="1"/>
  <c r="AJ1382" i="1" s="1"/>
  <c r="F1381" i="1"/>
  <c r="AH1381" i="1" s="1"/>
  <c r="AJ1381" i="1" s="1"/>
  <c r="F1380" i="1"/>
  <c r="AH1380" i="1" s="1"/>
  <c r="AJ1380" i="1" s="1"/>
  <c r="F1379" i="1"/>
  <c r="AH1379" i="1" s="1"/>
  <c r="AJ1379" i="1" s="1"/>
  <c r="F1378" i="1"/>
  <c r="AH1378" i="1" s="1"/>
  <c r="AJ1378" i="1" s="1"/>
  <c r="F1377" i="1"/>
  <c r="AH1377" i="1" s="1"/>
  <c r="AJ1377" i="1" s="1"/>
  <c r="F1376" i="1"/>
  <c r="AH1376" i="1" s="1"/>
  <c r="AJ1376" i="1" s="1"/>
  <c r="F1375" i="1"/>
  <c r="AH1375" i="1" s="1"/>
  <c r="AJ1375" i="1" s="1"/>
  <c r="F1374" i="1"/>
  <c r="AH1374" i="1" s="1"/>
  <c r="AJ1374" i="1" s="1"/>
  <c r="F1373" i="1"/>
  <c r="AH1373" i="1" s="1"/>
  <c r="AJ1373" i="1" s="1"/>
  <c r="F1372" i="1"/>
  <c r="AH1372" i="1" s="1"/>
  <c r="AJ1372" i="1" s="1"/>
  <c r="F1371" i="1"/>
  <c r="AH1371" i="1" s="1"/>
  <c r="AJ1371" i="1" s="1"/>
  <c r="F1370" i="1" l="1"/>
  <c r="AH1370" i="1" s="1"/>
  <c r="AJ1370" i="1" s="1"/>
  <c r="F1369" i="1"/>
  <c r="AH1369" i="1" s="1"/>
  <c r="AJ1369" i="1" s="1"/>
  <c r="F1368" i="1"/>
  <c r="AH1368" i="1" s="1"/>
  <c r="AJ1368" i="1" s="1"/>
  <c r="F1367" i="1"/>
  <c r="AH1367" i="1" s="1"/>
  <c r="AJ1367" i="1" s="1"/>
  <c r="F1366" i="1"/>
  <c r="AH1366" i="1" s="1"/>
  <c r="AJ1366" i="1" s="1"/>
  <c r="F1365" i="1"/>
  <c r="AH1365" i="1" s="1"/>
  <c r="AJ1365" i="1" s="1"/>
  <c r="AQ1364" i="1"/>
  <c r="F1364" i="1"/>
  <c r="AH1364" i="1" s="1"/>
  <c r="AJ1364" i="1" s="1"/>
  <c r="F1363" i="1"/>
  <c r="AH1363" i="1" s="1"/>
  <c r="AJ1363" i="1" s="1"/>
  <c r="F1362" i="1" l="1"/>
  <c r="AH1362" i="1" s="1"/>
  <c r="AJ1362" i="1" s="1"/>
  <c r="F1361" i="1"/>
  <c r="AH1361" i="1" s="1"/>
  <c r="AJ1361" i="1" s="1"/>
  <c r="F1360" i="1" l="1"/>
  <c r="AH1360" i="1" s="1"/>
  <c r="AJ1360" i="1" s="1"/>
  <c r="F1359" i="1"/>
  <c r="AH1359" i="1" s="1"/>
  <c r="AJ1359" i="1" s="1"/>
  <c r="F1358" i="1" l="1"/>
  <c r="AH1358" i="1" s="1"/>
  <c r="AJ1358" i="1" s="1"/>
  <c r="F1357" i="1"/>
  <c r="AH1357" i="1" s="1"/>
  <c r="AJ1357" i="1" s="1"/>
  <c r="F1356" i="1"/>
  <c r="AH1356" i="1" s="1"/>
  <c r="AJ1356" i="1" s="1"/>
  <c r="F1355" i="1"/>
  <c r="AH1355" i="1" s="1"/>
  <c r="AJ1355" i="1" s="1"/>
  <c r="F1354" i="1"/>
  <c r="AH1354" i="1" s="1"/>
  <c r="AJ1354" i="1" s="1"/>
  <c r="F1353" i="1"/>
  <c r="AH1353" i="1" s="1"/>
  <c r="AJ1353" i="1" s="1"/>
  <c r="F1352" i="1" l="1"/>
  <c r="AH1352" i="1" s="1"/>
  <c r="AJ1352" i="1" s="1"/>
  <c r="F1351" i="1"/>
  <c r="AH1351" i="1" s="1"/>
  <c r="AJ1351" i="1" s="1"/>
  <c r="F1350" i="1"/>
  <c r="AH1350" i="1" s="1"/>
  <c r="AJ1350" i="1" s="1"/>
  <c r="F1349" i="1"/>
  <c r="AH1349" i="1" s="1"/>
  <c r="AJ1349" i="1" s="1"/>
  <c r="AQ1348" i="1"/>
  <c r="F1348" i="1"/>
  <c r="AH1348" i="1" s="1"/>
  <c r="AJ1348" i="1" s="1"/>
  <c r="F1347" i="1"/>
  <c r="AH1347" i="1" s="1"/>
  <c r="AJ1347" i="1" s="1"/>
  <c r="F1346" i="1"/>
  <c r="AH1346" i="1" s="1"/>
  <c r="AJ1346" i="1" s="1"/>
  <c r="F1345" i="1"/>
  <c r="AH1345" i="1" s="1"/>
  <c r="AJ1345" i="1" s="1"/>
  <c r="F1344" i="1"/>
  <c r="AH1344" i="1" s="1"/>
  <c r="AJ1344" i="1" s="1"/>
  <c r="F1343" i="1"/>
  <c r="AH1343" i="1" s="1"/>
  <c r="AJ1343" i="1" s="1"/>
  <c r="F1342" i="1"/>
  <c r="AH1342" i="1" s="1"/>
  <c r="AJ1342" i="1" s="1"/>
  <c r="F1341" i="1"/>
  <c r="AH1341" i="1" s="1"/>
  <c r="AJ1341" i="1" s="1"/>
  <c r="AQ1340" i="1"/>
  <c r="F1340" i="1"/>
  <c r="AH1340" i="1" s="1"/>
  <c r="AJ1340" i="1" s="1"/>
  <c r="F1339" i="1"/>
  <c r="AH1339" i="1" s="1"/>
  <c r="AJ1339" i="1" s="1"/>
  <c r="F1338" i="1"/>
  <c r="AH1338" i="1" s="1"/>
  <c r="AJ1338" i="1" s="1"/>
  <c r="F1337" i="1"/>
  <c r="AH1337" i="1" s="1"/>
  <c r="AJ1337" i="1" s="1"/>
  <c r="F1336" i="1"/>
  <c r="AH1336" i="1" s="1"/>
  <c r="AJ1336" i="1" s="1"/>
  <c r="F1335" i="1"/>
  <c r="AH1335" i="1" s="1"/>
  <c r="AJ1335" i="1" s="1"/>
  <c r="AQ1335" i="1"/>
  <c r="F1334" i="1"/>
  <c r="AH1334" i="1" s="1"/>
  <c r="AJ1334" i="1" s="1"/>
  <c r="F1333" i="1"/>
  <c r="AH1333" i="1" s="1"/>
  <c r="AJ1333" i="1" s="1"/>
  <c r="F1332" i="1"/>
  <c r="AH1332" i="1" s="1"/>
  <c r="AJ1332" i="1" s="1"/>
  <c r="F1331" i="1"/>
  <c r="AH1331" i="1" s="1"/>
  <c r="AJ1331" i="1" s="1"/>
  <c r="F1330" i="1"/>
  <c r="AH1330" i="1" s="1"/>
  <c r="AJ1330" i="1" s="1"/>
  <c r="F1329" i="1"/>
  <c r="AH1329" i="1" s="1"/>
  <c r="AJ1329" i="1" s="1"/>
  <c r="F1328" i="1"/>
  <c r="AH1328" i="1" s="1"/>
  <c r="AJ1328" i="1" s="1"/>
  <c r="F1327" i="1"/>
  <c r="AH1327" i="1" s="1"/>
  <c r="AJ1327" i="1" s="1"/>
  <c r="F1326" i="1"/>
  <c r="AH1326" i="1" s="1"/>
  <c r="AJ1326" i="1" s="1"/>
  <c r="F1325" i="1"/>
  <c r="AH1325" i="1" s="1"/>
  <c r="AJ1325" i="1" s="1"/>
  <c r="F1323" i="1"/>
  <c r="AH1323" i="1" s="1"/>
  <c r="AJ1323" i="1" s="1"/>
  <c r="F1324" i="1"/>
  <c r="AH1324" i="1" s="1"/>
  <c r="AJ1324" i="1" s="1"/>
  <c r="F1322" i="1" l="1"/>
  <c r="AH1322" i="1" s="1"/>
  <c r="AJ1322" i="1" s="1"/>
  <c r="F1321" i="1"/>
  <c r="AH1321" i="1" s="1"/>
  <c r="AJ1321" i="1" s="1"/>
  <c r="F1320" i="1"/>
  <c r="AH1320" i="1" s="1"/>
  <c r="AJ1320" i="1" s="1"/>
  <c r="F1319" i="1"/>
  <c r="AH1319" i="1" s="1"/>
  <c r="AJ1319" i="1" s="1"/>
  <c r="F1281" i="1" l="1"/>
  <c r="AH1281" i="1" s="1"/>
  <c r="AJ1281" i="1" s="1"/>
  <c r="F1318" i="1"/>
  <c r="AH1318" i="1" s="1"/>
  <c r="AJ1318" i="1" s="1"/>
  <c r="F1317" i="1"/>
  <c r="AH1317" i="1" s="1"/>
  <c r="AJ1317" i="1" s="1"/>
  <c r="F1316" i="1"/>
  <c r="AH1316" i="1" s="1"/>
  <c r="AJ1316" i="1" s="1"/>
  <c r="F1315" i="1"/>
  <c r="AH1315" i="1" s="1"/>
  <c r="AJ1315" i="1" s="1"/>
  <c r="F1314" i="1"/>
  <c r="AH1314" i="1" s="1"/>
  <c r="AJ1314" i="1" s="1"/>
  <c r="F1313" i="1" l="1"/>
  <c r="AH1313" i="1" s="1"/>
  <c r="AJ1313" i="1" s="1"/>
  <c r="F1312" i="1"/>
  <c r="AH1312" i="1" s="1"/>
  <c r="AJ1312" i="1" s="1"/>
  <c r="F1310" i="1"/>
  <c r="AH1310" i="1" s="1"/>
  <c r="AJ1310" i="1" s="1"/>
  <c r="F1311" i="1"/>
  <c r="AH1311" i="1" s="1"/>
  <c r="AJ1311" i="1" s="1"/>
  <c r="F1309" i="1" l="1"/>
  <c r="AH1309" i="1" s="1"/>
  <c r="AJ1309" i="1" s="1"/>
  <c r="F1212" i="1"/>
  <c r="AH1212" i="1" s="1"/>
  <c r="AJ1212" i="1" s="1"/>
  <c r="F1308" i="1"/>
  <c r="AH1308" i="1" s="1"/>
  <c r="AJ1308" i="1" s="1"/>
  <c r="F1307" i="1"/>
  <c r="AH1307" i="1" s="1"/>
  <c r="AJ1307" i="1" s="1"/>
  <c r="F1306" i="1"/>
  <c r="AH1306" i="1" s="1"/>
  <c r="AJ1306" i="1" s="1"/>
  <c r="F1305" i="1"/>
  <c r="AH1305" i="1" s="1"/>
  <c r="AJ1305" i="1" s="1"/>
  <c r="F1304" i="1"/>
  <c r="AH1304" i="1" s="1"/>
  <c r="AJ1304" i="1" s="1"/>
  <c r="F1303" i="1"/>
  <c r="AH1303" i="1" s="1"/>
  <c r="AJ1303" i="1" s="1"/>
  <c r="F1302" i="1" l="1"/>
  <c r="AH1302" i="1" s="1"/>
  <c r="AJ1302" i="1" s="1"/>
  <c r="F1301" i="1"/>
  <c r="AH1301" i="1" s="1"/>
  <c r="AJ1301" i="1" s="1"/>
  <c r="F1300" i="1"/>
  <c r="AH1300" i="1" s="1"/>
  <c r="AJ1300" i="1" s="1"/>
  <c r="F1299" i="1"/>
  <c r="AH1299" i="1" s="1"/>
  <c r="AJ1299" i="1" s="1"/>
  <c r="F1298" i="1"/>
  <c r="AH1298" i="1" s="1"/>
  <c r="AJ1298" i="1" s="1"/>
  <c r="F1297" i="1"/>
  <c r="AH1297" i="1" s="1"/>
  <c r="AJ1297" i="1" s="1"/>
  <c r="F1296" i="1"/>
  <c r="AH1296" i="1" s="1"/>
  <c r="AJ1296" i="1" s="1"/>
  <c r="F1295" i="1"/>
  <c r="AH1295" i="1" s="1"/>
  <c r="AJ1295" i="1" s="1"/>
  <c r="F1294" i="1"/>
  <c r="AH1294" i="1" s="1"/>
  <c r="AJ1294" i="1" s="1"/>
  <c r="F1293" i="1" l="1"/>
  <c r="AH1293" i="1" s="1"/>
  <c r="AJ1293" i="1" s="1"/>
  <c r="F1292" i="1"/>
  <c r="AH1292" i="1" s="1"/>
  <c r="AJ1292" i="1" s="1"/>
  <c r="F1291" i="1"/>
  <c r="AH1291" i="1" s="1"/>
  <c r="AJ1291" i="1" s="1"/>
  <c r="F1290" i="1"/>
  <c r="AH1290" i="1" s="1"/>
  <c r="AJ1290" i="1" s="1"/>
  <c r="F1289" i="1"/>
  <c r="AH1289" i="1" s="1"/>
  <c r="AJ1289" i="1" s="1"/>
  <c r="F1288" i="1"/>
  <c r="AH1288" i="1" s="1"/>
  <c r="AJ1288" i="1" s="1"/>
  <c r="F1287" i="1"/>
  <c r="AH1287" i="1" s="1"/>
  <c r="AJ1287" i="1" s="1"/>
  <c r="F1286" i="1"/>
  <c r="AH1286" i="1" s="1"/>
  <c r="AJ1286" i="1" s="1"/>
  <c r="F1285" i="1"/>
  <c r="AH1285" i="1" s="1"/>
  <c r="AJ1285" i="1" s="1"/>
  <c r="F1284" i="1"/>
  <c r="AH1284" i="1" s="1"/>
  <c r="AJ1284" i="1" s="1"/>
  <c r="F1283" i="1"/>
  <c r="AH1283" i="1" s="1"/>
  <c r="AJ1283" i="1" s="1"/>
  <c r="F1282" i="1"/>
  <c r="AH1282" i="1" s="1"/>
  <c r="AJ1282" i="1" s="1"/>
  <c r="F1280" i="1"/>
  <c r="AH1280" i="1" s="1"/>
  <c r="AJ1280" i="1" s="1"/>
  <c r="F1279" i="1"/>
  <c r="AH1279" i="1" s="1"/>
  <c r="AJ1279" i="1" s="1"/>
  <c r="F1278" i="1" l="1"/>
  <c r="AH1278" i="1" s="1"/>
  <c r="AJ1278" i="1" s="1"/>
  <c r="F1277" i="1"/>
  <c r="AH1277" i="1" s="1"/>
  <c r="AJ1277" i="1" s="1"/>
  <c r="F1276" i="1"/>
  <c r="AH1276" i="1" s="1"/>
  <c r="AJ1276" i="1" s="1"/>
  <c r="F1275" i="1" l="1"/>
  <c r="AH1275" i="1" s="1"/>
  <c r="AJ1275" i="1" s="1"/>
  <c r="F1274" i="1"/>
  <c r="AH1274" i="1" s="1"/>
  <c r="AJ1274" i="1" s="1"/>
  <c r="F1273" i="1"/>
  <c r="AH1273" i="1" s="1"/>
  <c r="AJ1273" i="1" s="1"/>
  <c r="F1269" i="1" l="1"/>
  <c r="AH1269" i="1" s="1"/>
  <c r="AJ1269" i="1" s="1"/>
  <c r="F1272" i="1"/>
  <c r="AH1272" i="1" s="1"/>
  <c r="AJ1272" i="1" s="1"/>
  <c r="F1271" i="1"/>
  <c r="AH1271" i="1" s="1"/>
  <c r="AJ1271" i="1" s="1"/>
  <c r="F1270" i="1"/>
  <c r="AH1270" i="1" s="1"/>
  <c r="AJ1270" i="1" s="1"/>
  <c r="F1268" i="1" l="1"/>
  <c r="AH1268" i="1" s="1"/>
  <c r="AJ1268" i="1" s="1"/>
  <c r="F1267" i="1"/>
  <c r="AH1267" i="1" s="1"/>
  <c r="AJ1267" i="1" s="1"/>
  <c r="F1266" i="1"/>
  <c r="AH1266" i="1" s="1"/>
  <c r="AJ1266" i="1" s="1"/>
  <c r="F1265" i="1"/>
  <c r="AH1265" i="1" s="1"/>
  <c r="AJ1265" i="1" s="1"/>
  <c r="F1264" i="1"/>
  <c r="AH1264" i="1" s="1"/>
  <c r="AJ1264" i="1" s="1"/>
  <c r="F1263" i="1"/>
  <c r="AH1263" i="1" s="1"/>
  <c r="AJ1263" i="1" s="1"/>
  <c r="F1262" i="1"/>
  <c r="AH1262" i="1" s="1"/>
  <c r="AJ1262" i="1" s="1"/>
  <c r="F1261" i="1"/>
  <c r="AH1261" i="1" s="1"/>
  <c r="AJ1261" i="1" s="1"/>
  <c r="F1260" i="1"/>
  <c r="AH1260" i="1" s="1"/>
  <c r="AJ1260" i="1" s="1"/>
  <c r="F1259" i="1"/>
  <c r="AH1259" i="1" s="1"/>
  <c r="AJ1259" i="1" s="1"/>
  <c r="F1258" i="1"/>
  <c r="AH1258" i="1" s="1"/>
  <c r="AJ1258" i="1" s="1"/>
  <c r="F1257" i="1"/>
  <c r="AH1257" i="1" s="1"/>
  <c r="AJ1257" i="1" s="1"/>
  <c r="F1256" i="1"/>
  <c r="AH1256" i="1" s="1"/>
  <c r="AJ1256" i="1" s="1"/>
  <c r="F1255" i="1" l="1"/>
  <c r="AH1255" i="1" s="1"/>
  <c r="AJ1255" i="1" s="1"/>
  <c r="F1254" i="1"/>
  <c r="AH1254" i="1" s="1"/>
  <c r="AJ1254" i="1" s="1"/>
  <c r="F1253" i="1"/>
  <c r="AH1253" i="1" s="1"/>
  <c r="AJ1253" i="1" s="1"/>
  <c r="AQ1253" i="1"/>
  <c r="F1252" i="1"/>
  <c r="AH1252" i="1" s="1"/>
  <c r="AJ1252" i="1" s="1"/>
  <c r="F1251" i="1"/>
  <c r="AH1251" i="1" s="1"/>
  <c r="AJ1251" i="1" s="1"/>
  <c r="F1250" i="1"/>
  <c r="AH1250" i="1" s="1"/>
  <c r="AJ1250" i="1" s="1"/>
  <c r="F1249" i="1"/>
  <c r="AH1249" i="1" s="1"/>
  <c r="AJ1249" i="1" s="1"/>
  <c r="AQ1249" i="1"/>
  <c r="F1248" i="1"/>
  <c r="AH1248" i="1" s="1"/>
  <c r="AJ1248" i="1" s="1"/>
  <c r="F1247" i="1"/>
  <c r="AH1247" i="1" s="1"/>
  <c r="AJ1247" i="1" s="1"/>
  <c r="F1246" i="1"/>
  <c r="AH1246" i="1" s="1"/>
  <c r="AJ1246" i="1" s="1"/>
  <c r="F1245" i="1"/>
  <c r="AH1245" i="1" s="1"/>
  <c r="AJ1245" i="1" s="1"/>
  <c r="F1244" i="1"/>
  <c r="AH1244" i="1" s="1"/>
  <c r="AJ1244" i="1" s="1"/>
  <c r="AQ1243" i="1" l="1"/>
  <c r="F1243" i="1"/>
  <c r="AH1243" i="1" s="1"/>
  <c r="AJ1243" i="1" s="1"/>
  <c r="F1183" i="1"/>
  <c r="AH1183" i="1" s="1"/>
  <c r="AJ1183" i="1" s="1"/>
  <c r="F1242" i="1" l="1"/>
  <c r="AH1242" i="1" s="1"/>
  <c r="AJ1242" i="1" s="1"/>
  <c r="F1241" i="1"/>
  <c r="AH1241" i="1" s="1"/>
  <c r="AJ1241" i="1" s="1"/>
  <c r="F1240" i="1" l="1"/>
  <c r="AH1240" i="1" s="1"/>
  <c r="AJ1240" i="1" s="1"/>
  <c r="F1239" i="1"/>
  <c r="AH1239" i="1" s="1"/>
  <c r="AJ1239" i="1" s="1"/>
  <c r="F1238" i="1"/>
  <c r="AH1238" i="1" s="1"/>
  <c r="AJ1238" i="1" s="1"/>
  <c r="F1237" i="1"/>
  <c r="AH1237" i="1" s="1"/>
  <c r="AJ1237" i="1" s="1"/>
  <c r="F1236" i="1"/>
  <c r="AH1236" i="1" s="1"/>
  <c r="AJ1236" i="1" s="1"/>
  <c r="F1235" i="1" l="1"/>
  <c r="AH1235" i="1" s="1"/>
  <c r="AJ1235" i="1" s="1"/>
  <c r="F1234" i="1" l="1"/>
  <c r="AH1234" i="1" s="1"/>
  <c r="AJ1234" i="1" s="1"/>
  <c r="F1233" i="1"/>
  <c r="AH1233" i="1" s="1"/>
  <c r="AJ1233" i="1" s="1"/>
  <c r="F1232" i="1"/>
  <c r="AH1232" i="1" s="1"/>
  <c r="AJ1232" i="1" s="1"/>
  <c r="F1231" i="1"/>
  <c r="AH1231" i="1" s="1"/>
  <c r="AJ1231" i="1" s="1"/>
  <c r="F1230" i="1"/>
  <c r="AH1230" i="1" s="1"/>
  <c r="AJ1230" i="1" s="1"/>
  <c r="F1229" i="1"/>
  <c r="AH1229" i="1" s="1"/>
  <c r="AJ1229" i="1" s="1"/>
  <c r="F1228" i="1"/>
  <c r="AH1228" i="1" s="1"/>
  <c r="AJ1228" i="1" s="1"/>
  <c r="F1227" i="1"/>
  <c r="AH1227" i="1" s="1"/>
  <c r="AJ1227" i="1" s="1"/>
  <c r="F1226" i="1"/>
  <c r="AH1226" i="1" s="1"/>
  <c r="AJ1226" i="1" s="1"/>
  <c r="F1225" i="1"/>
  <c r="AH1225" i="1" s="1"/>
  <c r="AJ1225" i="1" s="1"/>
  <c r="F1224" i="1"/>
  <c r="AH1224" i="1" s="1"/>
  <c r="AJ1224" i="1" s="1"/>
  <c r="AQ1223" i="1"/>
  <c r="F1223" i="1"/>
  <c r="AH1223" i="1" s="1"/>
  <c r="AJ1223" i="1" s="1"/>
  <c r="AQ1222" i="1"/>
  <c r="F1222" i="1"/>
  <c r="AH1222" i="1" s="1"/>
  <c r="AJ1222" i="1" s="1"/>
  <c r="F1221" i="1"/>
  <c r="AH1221" i="1" s="1"/>
  <c r="AJ1221" i="1" s="1"/>
  <c r="AQ1221" i="1"/>
  <c r="F1220" i="1" l="1"/>
  <c r="AH1220" i="1" s="1"/>
  <c r="AJ1220" i="1" s="1"/>
  <c r="F1219" i="1"/>
  <c r="AH1219" i="1" s="1"/>
  <c r="AJ1219" i="1" s="1"/>
  <c r="F1218" i="1"/>
  <c r="AH1218" i="1" s="1"/>
  <c r="AJ1218" i="1" s="1"/>
  <c r="F1217" i="1"/>
  <c r="AH1217" i="1" s="1"/>
  <c r="AJ1217" i="1" s="1"/>
  <c r="F1216" i="1"/>
  <c r="AH1216" i="1" s="1"/>
  <c r="AJ1216" i="1" s="1"/>
  <c r="F1215" i="1"/>
  <c r="AH1215" i="1" s="1"/>
  <c r="AJ1215" i="1" s="1"/>
  <c r="F1214" i="1"/>
  <c r="AH1214" i="1" s="1"/>
  <c r="AJ1214" i="1" s="1"/>
  <c r="F1213" i="1"/>
  <c r="AH1213" i="1" s="1"/>
  <c r="AJ1213" i="1" s="1"/>
  <c r="F1211" i="1"/>
  <c r="AH1211" i="1" s="1"/>
  <c r="AJ1211" i="1" s="1"/>
  <c r="F1210" i="1"/>
  <c r="AH1210" i="1" s="1"/>
  <c r="AJ1210" i="1" s="1"/>
  <c r="F1209" i="1" l="1"/>
  <c r="AH1209" i="1" s="1"/>
  <c r="AJ1209" i="1" s="1"/>
  <c r="F1208" i="1"/>
  <c r="AH1208" i="1" s="1"/>
  <c r="AJ1208" i="1" s="1"/>
  <c r="AQ1207" i="1"/>
  <c r="F1207" i="1"/>
  <c r="AH1207" i="1" s="1"/>
  <c r="AJ1207" i="1" s="1"/>
  <c r="F1206" i="1"/>
  <c r="AH1206" i="1" s="1"/>
  <c r="AJ1206" i="1" s="1"/>
  <c r="F1205" i="1"/>
  <c r="AH1205" i="1" s="1"/>
  <c r="AJ1205" i="1" s="1"/>
  <c r="F1204" i="1"/>
  <c r="AH1204" i="1" s="1"/>
  <c r="AJ1204" i="1" s="1"/>
  <c r="F1203" i="1"/>
  <c r="AH1203" i="1" s="1"/>
  <c r="AJ1203" i="1" s="1"/>
  <c r="F1202" i="1"/>
  <c r="AH1202" i="1" s="1"/>
  <c r="AJ1202" i="1" s="1"/>
  <c r="F1201" i="1" l="1"/>
  <c r="AH1201" i="1" s="1"/>
  <c r="AJ1201" i="1" s="1"/>
  <c r="F1200" i="1"/>
  <c r="AH1200" i="1" s="1"/>
  <c r="AJ1200" i="1" s="1"/>
  <c r="F1199" i="1"/>
  <c r="AH1199" i="1" s="1"/>
  <c r="AJ1199" i="1" s="1"/>
  <c r="F1198" i="1" l="1"/>
  <c r="AH1198" i="1" s="1"/>
  <c r="AJ1198" i="1" s="1"/>
  <c r="F1197" i="1" l="1"/>
  <c r="AH1197" i="1" s="1"/>
  <c r="AJ1197" i="1" s="1"/>
  <c r="F1196" i="1"/>
  <c r="AH1196" i="1" s="1"/>
  <c r="AJ1196" i="1" s="1"/>
  <c r="F1195" i="1" l="1"/>
  <c r="AH1195" i="1" s="1"/>
  <c r="AJ1195" i="1" s="1"/>
  <c r="F1194" i="1"/>
  <c r="AH1194" i="1" s="1"/>
  <c r="AJ1194" i="1" s="1"/>
  <c r="F1193" i="1"/>
  <c r="AH1193" i="1" s="1"/>
  <c r="AJ1193" i="1" s="1"/>
  <c r="F1192" i="1" l="1"/>
  <c r="AH1192" i="1" s="1"/>
  <c r="AJ1192" i="1" s="1"/>
  <c r="F1191" i="1"/>
  <c r="AH1191" i="1" s="1"/>
  <c r="AJ1191" i="1" s="1"/>
  <c r="F1190" i="1" l="1"/>
  <c r="AH1190" i="1" s="1"/>
  <c r="AJ1190" i="1" s="1"/>
  <c r="F1189" i="1"/>
  <c r="AH1189" i="1" s="1"/>
  <c r="AJ1189" i="1" s="1"/>
  <c r="F1188" i="1"/>
  <c r="AH1188" i="1" s="1"/>
  <c r="AJ1188" i="1" s="1"/>
  <c r="F1187" i="1"/>
  <c r="AH1187" i="1" s="1"/>
  <c r="AJ1187" i="1" s="1"/>
  <c r="F1186" i="1"/>
  <c r="AH1186" i="1" s="1"/>
  <c r="AJ1186" i="1" s="1"/>
  <c r="F1185" i="1"/>
  <c r="AH1185" i="1" s="1"/>
  <c r="AJ1185" i="1" s="1"/>
  <c r="F1184" i="1" l="1"/>
  <c r="AH1184" i="1" s="1"/>
  <c r="AJ1184" i="1" s="1"/>
  <c r="F1182" i="1"/>
  <c r="AH1182" i="1" s="1"/>
  <c r="AJ1182" i="1" s="1"/>
  <c r="F1181" i="1"/>
  <c r="AH1181" i="1" s="1"/>
  <c r="AJ1181" i="1" s="1"/>
  <c r="F1180" i="1"/>
  <c r="AH1180" i="1" s="1"/>
  <c r="AJ1180" i="1" s="1"/>
  <c r="F1179" i="1"/>
  <c r="AH1179" i="1" s="1"/>
  <c r="AJ1179" i="1" s="1"/>
  <c r="F1178" i="1"/>
  <c r="AH1178" i="1" s="1"/>
  <c r="AJ1178" i="1" s="1"/>
  <c r="F1177" i="1"/>
  <c r="AH1177" i="1" s="1"/>
  <c r="AJ1177" i="1" s="1"/>
  <c r="F1176" i="1"/>
  <c r="AH1176" i="1" s="1"/>
  <c r="AJ1176" i="1" s="1"/>
  <c r="F1175" i="1" l="1"/>
  <c r="AH1175" i="1" s="1"/>
  <c r="AJ1175" i="1" s="1"/>
  <c r="F1174" i="1"/>
  <c r="AH1174" i="1" s="1"/>
  <c r="AJ1174" i="1" s="1"/>
  <c r="F1173" i="1"/>
  <c r="AH1173" i="1" s="1"/>
  <c r="AJ1173" i="1" s="1"/>
  <c r="F1172" i="1"/>
  <c r="AH1172" i="1" s="1"/>
  <c r="AJ1172" i="1" s="1"/>
  <c r="F1171" i="1"/>
  <c r="AH1171" i="1" s="1"/>
  <c r="AJ1171" i="1" s="1"/>
  <c r="F1170" i="1"/>
  <c r="AH1170" i="1" s="1"/>
  <c r="AJ1170" i="1" s="1"/>
  <c r="F1169" i="1"/>
  <c r="AH1169" i="1" s="1"/>
  <c r="AJ1169" i="1" s="1"/>
  <c r="B7" i="5"/>
  <c r="B19" i="5"/>
  <c r="B18" i="5"/>
  <c r="B17" i="5"/>
  <c r="B16" i="5"/>
  <c r="B15" i="5"/>
  <c r="B14" i="5"/>
  <c r="B13" i="5"/>
  <c r="B12" i="5"/>
  <c r="B11" i="5"/>
  <c r="B10" i="5"/>
  <c r="B9" i="5"/>
  <c r="B8" i="5"/>
  <c r="B6" i="5"/>
  <c r="F1168" i="1"/>
  <c r="AH1168" i="1" s="1"/>
  <c r="AJ1168" i="1" s="1"/>
  <c r="F1167" i="1"/>
  <c r="AH1167" i="1" s="1"/>
  <c r="AJ1167" i="1" s="1"/>
  <c r="F1166" i="1"/>
  <c r="AH1166" i="1" s="1"/>
  <c r="AJ1166" i="1" s="1"/>
  <c r="F1165" i="1"/>
  <c r="AH1165" i="1" s="1"/>
  <c r="AJ1165" i="1" s="1"/>
  <c r="F1164" i="1"/>
  <c r="AH1164" i="1" s="1"/>
  <c r="AJ1164" i="1" s="1"/>
  <c r="F1163" i="1"/>
  <c r="AH1163" i="1" s="1"/>
  <c r="AJ1163" i="1" s="1"/>
  <c r="F1162" i="1"/>
  <c r="AH1162" i="1" s="1"/>
  <c r="AJ1162" i="1" s="1"/>
  <c r="F1161" i="1"/>
  <c r="AH1161" i="1" s="1"/>
  <c r="AJ1161" i="1" s="1"/>
  <c r="F1160" i="1"/>
  <c r="AH1160" i="1" s="1"/>
  <c r="AJ1160" i="1" s="1"/>
  <c r="F1159" i="1"/>
  <c r="AH1159" i="1" s="1"/>
  <c r="AJ1159" i="1" s="1"/>
  <c r="F1158" i="1"/>
  <c r="AH1158" i="1" s="1"/>
  <c r="AJ1158" i="1" s="1"/>
  <c r="F1157" i="1"/>
  <c r="AH1157" i="1" s="1"/>
  <c r="AJ1157" i="1" s="1"/>
  <c r="F1156" i="1"/>
  <c r="AH1156" i="1" s="1"/>
  <c r="AJ1156" i="1" s="1"/>
  <c r="F1153" i="1"/>
  <c r="AH1153" i="1" s="1"/>
  <c r="AJ1153" i="1" s="1"/>
  <c r="F1155" i="1"/>
  <c r="AH1155" i="1" s="1"/>
  <c r="AJ1155" i="1" s="1"/>
  <c r="F1154" i="1"/>
  <c r="AH1154" i="1" s="1"/>
  <c r="AJ1154" i="1" s="1"/>
  <c r="F1152" i="1" l="1"/>
  <c r="AH1152" i="1" s="1"/>
  <c r="AJ1152" i="1" s="1"/>
  <c r="F1151" i="1"/>
  <c r="AH1151" i="1" s="1"/>
  <c r="AJ1151" i="1" s="1"/>
  <c r="F1150" i="1"/>
  <c r="AH1150" i="1" s="1"/>
  <c r="AJ1150" i="1" s="1"/>
  <c r="F1149" i="1" l="1"/>
  <c r="AH1149" i="1" s="1"/>
  <c r="AJ1149" i="1" s="1"/>
  <c r="F1148" i="1"/>
  <c r="AH1148" i="1" s="1"/>
  <c r="AJ1148" i="1" s="1"/>
  <c r="F1147" i="1"/>
  <c r="AH1147" i="1" s="1"/>
  <c r="AJ1147" i="1" s="1"/>
  <c r="F1146" i="1"/>
  <c r="AH1146" i="1" s="1"/>
  <c r="AJ1146" i="1" s="1"/>
  <c r="F1145" i="1"/>
  <c r="AH1145" i="1" s="1"/>
  <c r="AJ1145" i="1" s="1"/>
  <c r="F1144" i="1" l="1"/>
  <c r="AH1144" i="1" s="1"/>
  <c r="AJ1144" i="1" s="1"/>
  <c r="F1143" i="1"/>
  <c r="AH1143" i="1" s="1"/>
  <c r="AJ1143" i="1" s="1"/>
  <c r="F1142" i="1"/>
  <c r="AH1142" i="1" s="1"/>
  <c r="AJ1142" i="1" s="1"/>
  <c r="F1141" i="1" l="1"/>
  <c r="AH1141" i="1" s="1"/>
  <c r="AJ1141" i="1" s="1"/>
  <c r="AQ1140" i="1"/>
  <c r="F1140" i="1"/>
  <c r="AH1140" i="1" s="1"/>
  <c r="AJ1140" i="1" s="1"/>
  <c r="F1139" i="1"/>
  <c r="AH1139" i="1" s="1"/>
  <c r="AJ1139" i="1" s="1"/>
  <c r="F1138" i="1" l="1"/>
  <c r="AH1138" i="1" s="1"/>
  <c r="AJ1138" i="1" s="1"/>
  <c r="F1137" i="1"/>
  <c r="AH1137" i="1" s="1"/>
  <c r="AJ1137" i="1" s="1"/>
  <c r="F1136" i="1"/>
  <c r="AH1136" i="1" s="1"/>
  <c r="AJ1136" i="1" s="1"/>
  <c r="F1135" i="1"/>
  <c r="AH1135" i="1" s="1"/>
  <c r="AJ1135" i="1" s="1"/>
  <c r="F1134" i="1"/>
  <c r="AH1134" i="1" s="1"/>
  <c r="AJ1134" i="1" s="1"/>
  <c r="F1133" i="1"/>
  <c r="AH1133" i="1" s="1"/>
  <c r="AJ1133" i="1" s="1"/>
  <c r="F1132" i="1"/>
  <c r="AH1132" i="1" s="1"/>
  <c r="AJ1132" i="1" s="1"/>
  <c r="F1131" i="1"/>
  <c r="AH1131" i="1" s="1"/>
  <c r="AJ1131" i="1" s="1"/>
  <c r="F1130" i="1"/>
  <c r="AH1130" i="1" s="1"/>
  <c r="AJ1130" i="1" s="1"/>
  <c r="F1129" i="1" l="1"/>
  <c r="AH1129" i="1" s="1"/>
  <c r="AJ1129" i="1" s="1"/>
  <c r="F1128" i="1" l="1"/>
  <c r="AH1128" i="1" s="1"/>
  <c r="AJ1128" i="1" s="1"/>
  <c r="AQ1128" i="1"/>
  <c r="F1127" i="1"/>
  <c r="AH1127" i="1" s="1"/>
  <c r="AJ1127" i="1" s="1"/>
  <c r="F1126" i="1"/>
  <c r="AH1126" i="1" s="1"/>
  <c r="AJ1126" i="1" s="1"/>
  <c r="F1125" i="1"/>
  <c r="AH1125" i="1" s="1"/>
  <c r="AJ1125" i="1" s="1"/>
  <c r="F1124" i="1"/>
  <c r="AH1124" i="1" s="1"/>
  <c r="AJ1124" i="1" s="1"/>
  <c r="F1123" i="1" l="1"/>
  <c r="AH1123" i="1" s="1"/>
  <c r="AJ1123" i="1" s="1"/>
  <c r="F1122" i="1"/>
  <c r="AH1122" i="1" s="1"/>
  <c r="AJ1122" i="1" s="1"/>
  <c r="F1120" i="1"/>
  <c r="AH1120" i="1" s="1"/>
  <c r="AJ1120" i="1" s="1"/>
  <c r="F1121" i="1"/>
  <c r="AH1121" i="1" s="1"/>
  <c r="AJ1121" i="1" s="1"/>
  <c r="F1119" i="1" l="1"/>
  <c r="AH1119" i="1" s="1"/>
  <c r="AJ1119" i="1" s="1"/>
  <c r="AQ1119" i="1"/>
  <c r="F1118" i="1"/>
  <c r="AH1118" i="1" s="1"/>
  <c r="AJ1118" i="1" s="1"/>
  <c r="F1117" i="1" l="1"/>
  <c r="AH1117" i="1" s="1"/>
  <c r="AJ1117" i="1" s="1"/>
  <c r="F1116" i="1"/>
  <c r="AH1116" i="1" s="1"/>
  <c r="AJ1116" i="1" s="1"/>
  <c r="F1115" i="1"/>
  <c r="AH1115" i="1" s="1"/>
  <c r="AJ1115" i="1" s="1"/>
  <c r="F1114" i="1" l="1"/>
  <c r="AH1114" i="1" s="1"/>
  <c r="AJ1114" i="1" s="1"/>
  <c r="F1113" i="1"/>
  <c r="AH1113" i="1" s="1"/>
  <c r="AJ1113" i="1" s="1"/>
  <c r="AQ1113" i="1"/>
  <c r="F1112" i="1"/>
  <c r="AH1112" i="1" s="1"/>
  <c r="AJ1112" i="1" s="1"/>
  <c r="F1111" i="1" l="1"/>
  <c r="AH1111" i="1" s="1"/>
  <c r="AJ1111" i="1" s="1"/>
  <c r="F1110" i="1"/>
  <c r="AH1110" i="1" s="1"/>
  <c r="AJ1110" i="1" s="1"/>
  <c r="F1109" i="1"/>
  <c r="AH1109" i="1" s="1"/>
  <c r="AJ1109" i="1" s="1"/>
  <c r="F1108" i="1"/>
  <c r="AH1108" i="1" s="1"/>
  <c r="AJ1108" i="1" s="1"/>
  <c r="F1107" i="1"/>
  <c r="AH1107" i="1" s="1"/>
  <c r="AJ1107" i="1" s="1"/>
  <c r="F1106" i="1"/>
  <c r="AH1106" i="1" s="1"/>
  <c r="AJ1106" i="1" s="1"/>
  <c r="F1105" i="1"/>
  <c r="AH1105" i="1" s="1"/>
  <c r="AJ1105" i="1" s="1"/>
  <c r="F1104" i="1" l="1"/>
  <c r="AH1104" i="1" s="1"/>
  <c r="AJ1104" i="1" s="1"/>
  <c r="F1103" i="1"/>
  <c r="AH1103" i="1" s="1"/>
  <c r="AJ1103" i="1" s="1"/>
  <c r="F1102" i="1" l="1"/>
  <c r="AH1102" i="1" s="1"/>
  <c r="AJ1102" i="1" s="1"/>
  <c r="AQ1102" i="1"/>
  <c r="F1101" i="1"/>
  <c r="AH1101" i="1" s="1"/>
  <c r="AJ1101" i="1" s="1"/>
  <c r="F1100" i="1"/>
  <c r="AH1100" i="1" s="1"/>
  <c r="AJ1100" i="1" s="1"/>
  <c r="F1099" i="1"/>
  <c r="AH1099" i="1" s="1"/>
  <c r="AJ1099" i="1" s="1"/>
  <c r="F1097" i="1"/>
  <c r="AH1097" i="1" s="1"/>
  <c r="AJ1097" i="1" s="1"/>
  <c r="F1098" i="1"/>
  <c r="AH1098" i="1" s="1"/>
  <c r="AJ1098" i="1" s="1"/>
  <c r="F1096" i="1"/>
  <c r="AH1096" i="1" s="1"/>
  <c r="AJ1096" i="1" s="1"/>
  <c r="F1095" i="1"/>
  <c r="AH1095" i="1" s="1"/>
  <c r="AJ1095" i="1" s="1"/>
  <c r="F1094" i="1"/>
  <c r="AH1094" i="1" s="1"/>
  <c r="AJ1094" i="1" s="1"/>
  <c r="F1093" i="1"/>
  <c r="AH1093" i="1" s="1"/>
  <c r="AJ1093" i="1" s="1"/>
  <c r="F1092" i="1"/>
  <c r="AH1092" i="1" s="1"/>
  <c r="AJ1092" i="1" s="1"/>
  <c r="F1091" i="1" l="1"/>
  <c r="AH1091" i="1" s="1"/>
  <c r="AJ1091" i="1" s="1"/>
  <c r="F1090" i="1"/>
  <c r="AH1090" i="1" s="1"/>
  <c r="AJ1090" i="1" s="1"/>
  <c r="F1089" i="1"/>
  <c r="AH1089" i="1" s="1"/>
  <c r="AJ1089" i="1" s="1"/>
  <c r="F1088" i="1" l="1"/>
  <c r="AH1088" i="1" s="1"/>
  <c r="AJ1088" i="1" s="1"/>
  <c r="F1087" i="1" l="1"/>
  <c r="AH1087" i="1" s="1"/>
  <c r="AJ1087" i="1" s="1"/>
  <c r="F1086" i="1"/>
  <c r="AH1086" i="1" s="1"/>
  <c r="AJ1086" i="1" s="1"/>
  <c r="F1085" i="1"/>
  <c r="AH1085" i="1" s="1"/>
  <c r="AJ1085" i="1" s="1"/>
  <c r="F1084" i="1"/>
  <c r="AH1084" i="1" s="1"/>
  <c r="AJ1084" i="1" s="1"/>
  <c r="F1083" i="1"/>
  <c r="AH1083" i="1" s="1"/>
  <c r="AJ1083" i="1" s="1"/>
  <c r="F1082" i="1"/>
  <c r="AH1082" i="1" s="1"/>
  <c r="AJ1082" i="1" s="1"/>
  <c r="F1081" i="1"/>
  <c r="AH1081" i="1" s="1"/>
  <c r="AJ1081" i="1" s="1"/>
  <c r="F1080" i="1" l="1"/>
  <c r="AH1080" i="1" s="1"/>
  <c r="AJ1080" i="1" s="1"/>
  <c r="F1079" i="1"/>
  <c r="AH1079" i="1" s="1"/>
  <c r="AJ1079" i="1" s="1"/>
  <c r="F1078" i="1"/>
  <c r="AH1078" i="1" s="1"/>
  <c r="AJ1078" i="1" s="1"/>
  <c r="F1077" i="1"/>
  <c r="AH1077" i="1" s="1"/>
  <c r="AJ1077" i="1" s="1"/>
  <c r="F1076" i="1"/>
  <c r="AH1076" i="1" s="1"/>
  <c r="AJ1076" i="1" s="1"/>
  <c r="F1075" i="1"/>
  <c r="AH1075" i="1" s="1"/>
  <c r="AJ1075" i="1" s="1"/>
  <c r="F1074" i="1"/>
  <c r="AH1074" i="1" s="1"/>
  <c r="AJ1074" i="1" s="1"/>
  <c r="F1073" i="1"/>
  <c r="AH1073" i="1" s="1"/>
  <c r="AJ1073" i="1" s="1"/>
  <c r="AQ1072" i="1"/>
  <c r="F1072" i="1"/>
  <c r="AH1072" i="1" s="1"/>
  <c r="AJ1072" i="1" s="1"/>
  <c r="F1071" i="1"/>
  <c r="AH1071" i="1" s="1"/>
  <c r="AJ1071" i="1" s="1"/>
  <c r="F1070" i="1"/>
  <c r="AH1070" i="1" s="1"/>
  <c r="AJ1070" i="1" s="1"/>
  <c r="F1069" i="1"/>
  <c r="AH1069" i="1" s="1"/>
  <c r="AJ1069" i="1" s="1"/>
  <c r="F884" i="1"/>
  <c r="AH884" i="1" s="1"/>
  <c r="AJ884" i="1" s="1"/>
  <c r="F883" i="1"/>
  <c r="AH883" i="1" s="1"/>
  <c r="AJ883" i="1" s="1"/>
  <c r="F1068" i="1"/>
  <c r="AH1068" i="1" s="1"/>
  <c r="AJ1068" i="1" s="1"/>
  <c r="AQ1067" i="1"/>
  <c r="F1067" i="1"/>
  <c r="AH1067" i="1" s="1"/>
  <c r="AJ1067" i="1" s="1"/>
  <c r="F1066" i="1"/>
  <c r="AH1066" i="1" s="1"/>
  <c r="AJ1066" i="1" s="1"/>
  <c r="AQ1066" i="1"/>
  <c r="AQ1060" i="1"/>
  <c r="F1065" i="1"/>
  <c r="AH1065" i="1" s="1"/>
  <c r="AJ1065" i="1" s="1"/>
  <c r="F1064" i="1"/>
  <c r="AH1064" i="1" s="1"/>
  <c r="AJ1064" i="1" s="1"/>
  <c r="F1063" i="1"/>
  <c r="AH1063" i="1" s="1"/>
  <c r="AJ1063" i="1" s="1"/>
  <c r="F1062" i="1"/>
  <c r="AH1062" i="1" s="1"/>
  <c r="AJ1062" i="1" s="1"/>
  <c r="F1061" i="1"/>
  <c r="AH1061" i="1" s="1"/>
  <c r="AJ1061" i="1" s="1"/>
  <c r="F1060" i="1"/>
  <c r="AH1060" i="1" s="1"/>
  <c r="AJ1060" i="1" s="1"/>
  <c r="F1059" i="1"/>
  <c r="AH1059" i="1" s="1"/>
  <c r="AJ1059" i="1" s="1"/>
  <c r="F1058" i="1"/>
  <c r="AH1058" i="1" s="1"/>
  <c r="AJ1058" i="1" s="1"/>
  <c r="F1057" i="1"/>
  <c r="AH1057" i="1" s="1"/>
  <c r="AJ1057" i="1" s="1"/>
  <c r="F1056" i="1"/>
  <c r="AH1056" i="1" s="1"/>
  <c r="AJ1056" i="1" s="1"/>
  <c r="F1055" i="1"/>
  <c r="AH1055" i="1" s="1"/>
  <c r="AJ1055" i="1" s="1"/>
  <c r="F1054" i="1" l="1"/>
  <c r="AH1054" i="1" s="1"/>
  <c r="AJ1054" i="1" s="1"/>
  <c r="AG2" i="1"/>
  <c r="F1053" i="1"/>
  <c r="AH1053" i="1" s="1"/>
  <c r="AJ1053" i="1" s="1"/>
  <c r="F1052" i="1" l="1"/>
  <c r="AH1052" i="1" s="1"/>
  <c r="AJ1052" i="1" s="1"/>
  <c r="F1051" i="1" l="1"/>
  <c r="AH1051" i="1" s="1"/>
  <c r="AJ1051" i="1" s="1"/>
  <c r="F1042" i="1"/>
  <c r="AH1042" i="1" s="1"/>
  <c r="AJ1042" i="1" s="1"/>
  <c r="F1050" i="1"/>
  <c r="AH1050" i="1" s="1"/>
  <c r="AJ1050" i="1" s="1"/>
  <c r="F1049" i="1" l="1"/>
  <c r="AH1049" i="1" s="1"/>
  <c r="AJ1049" i="1" s="1"/>
  <c r="F1048" i="1"/>
  <c r="AH1048" i="1" s="1"/>
  <c r="AJ1048" i="1" s="1"/>
  <c r="F1047" i="1"/>
  <c r="AH1047" i="1" s="1"/>
  <c r="AJ1047" i="1" s="1"/>
  <c r="F1046" i="1"/>
  <c r="AH1046" i="1" s="1"/>
  <c r="AJ1046" i="1" s="1"/>
  <c r="F1045" i="1"/>
  <c r="AH1045" i="1" s="1"/>
  <c r="AJ1045" i="1" s="1"/>
  <c r="F1044" i="1"/>
  <c r="AH1044" i="1" s="1"/>
  <c r="AJ1044" i="1" s="1"/>
  <c r="F1043" i="1"/>
  <c r="AH1043" i="1" s="1"/>
  <c r="AJ1043" i="1" s="1"/>
  <c r="F1041" i="1" l="1"/>
  <c r="AH1041" i="1" s="1"/>
  <c r="AJ1041" i="1" s="1"/>
  <c r="F1040" i="1"/>
  <c r="AH1040" i="1" s="1"/>
  <c r="AJ1040" i="1" s="1"/>
  <c r="F1039" i="1"/>
  <c r="AH1039" i="1" s="1"/>
  <c r="AJ1039" i="1" s="1"/>
  <c r="F1038" i="1"/>
  <c r="AH1038" i="1" s="1"/>
  <c r="AJ1038" i="1" s="1"/>
  <c r="F1037" i="1"/>
  <c r="AH1037" i="1" s="1"/>
  <c r="AJ1037" i="1" s="1"/>
  <c r="F1036" i="1"/>
  <c r="AH1036" i="1" s="1"/>
  <c r="AJ1036" i="1" s="1"/>
  <c r="F1035" i="1"/>
  <c r="AH1035" i="1" s="1"/>
  <c r="AJ1035" i="1" s="1"/>
  <c r="F1034" i="1"/>
  <c r="AH1034" i="1" s="1"/>
  <c r="AJ1034" i="1" s="1"/>
  <c r="F1033" i="1"/>
  <c r="AH1033" i="1" s="1"/>
  <c r="AJ1033" i="1" s="1"/>
  <c r="F1032" i="1"/>
  <c r="AH1032" i="1" s="1"/>
  <c r="AJ1032" i="1" s="1"/>
  <c r="F1031" i="1"/>
  <c r="AH1031" i="1" s="1"/>
  <c r="AJ1031" i="1" s="1"/>
  <c r="F1030" i="1"/>
  <c r="AH1030" i="1" s="1"/>
  <c r="AJ1030" i="1" s="1"/>
  <c r="F1029" i="1"/>
  <c r="AH1029" i="1" s="1"/>
  <c r="AJ1029" i="1" s="1"/>
  <c r="F1028" i="1"/>
  <c r="AH1028" i="1" s="1"/>
  <c r="AJ1028" i="1" s="1"/>
  <c r="F1027" i="1"/>
  <c r="AH1027" i="1" s="1"/>
  <c r="AJ1027" i="1" s="1"/>
  <c r="F1026" i="1"/>
  <c r="AH1026" i="1" s="1"/>
  <c r="AJ1026" i="1" s="1"/>
  <c r="F1025" i="1"/>
  <c r="AH1025" i="1" s="1"/>
  <c r="AJ1025" i="1" s="1"/>
  <c r="F1024" i="1"/>
  <c r="AH1024" i="1" s="1"/>
  <c r="AJ1024" i="1" s="1"/>
  <c r="F1023" i="1"/>
  <c r="AH1023" i="1" s="1"/>
  <c r="AJ1023" i="1" s="1"/>
  <c r="F1022" i="1"/>
  <c r="AH1022" i="1" s="1"/>
  <c r="AJ1022" i="1" s="1"/>
  <c r="F1021" i="1"/>
  <c r="AH1021" i="1" s="1"/>
  <c r="AJ1021" i="1" s="1"/>
  <c r="F1020" i="1"/>
  <c r="AH1020" i="1" s="1"/>
  <c r="AJ1020" i="1" s="1"/>
  <c r="F1019" i="1"/>
  <c r="AH1019" i="1" s="1"/>
  <c r="AJ1019" i="1" s="1"/>
  <c r="F1018" i="1" l="1"/>
  <c r="AH1018" i="1" s="1"/>
  <c r="AJ1018" i="1" s="1"/>
  <c r="AQ1018" i="1"/>
  <c r="F1017" i="1"/>
  <c r="AH1017" i="1" s="1"/>
  <c r="AJ1017" i="1" s="1"/>
  <c r="F1016" i="1"/>
  <c r="AH1016" i="1" s="1"/>
  <c r="AJ1016" i="1" s="1"/>
  <c r="F1015" i="1"/>
  <c r="AH1015" i="1" s="1"/>
  <c r="AJ1015" i="1" s="1"/>
  <c r="F1014" i="1"/>
  <c r="AH1014" i="1" s="1"/>
  <c r="AJ1014" i="1" s="1"/>
  <c r="F1013" i="1"/>
  <c r="AH1013" i="1" s="1"/>
  <c r="AJ1013" i="1" s="1"/>
  <c r="F1012" i="1"/>
  <c r="AH1012" i="1" s="1"/>
  <c r="AJ1012" i="1" s="1"/>
  <c r="F1011" i="1"/>
  <c r="AH1011" i="1" s="1"/>
  <c r="AJ1011" i="1" s="1"/>
  <c r="F1010" i="1"/>
  <c r="AH1010" i="1" s="1"/>
  <c r="AJ1010" i="1" s="1"/>
  <c r="F1009" i="1"/>
  <c r="AH1009" i="1" s="1"/>
  <c r="AJ1009" i="1" s="1"/>
  <c r="AQ1009" i="1"/>
  <c r="F1008" i="1"/>
  <c r="AH1008" i="1" s="1"/>
  <c r="AJ1008" i="1" s="1"/>
  <c r="F1007" i="1"/>
  <c r="AH1007" i="1" s="1"/>
  <c r="AJ1007" i="1" s="1"/>
  <c r="F1006" i="1"/>
  <c r="AH1006" i="1" s="1"/>
  <c r="AJ1006" i="1" s="1"/>
  <c r="F1005" i="1"/>
  <c r="AH1005" i="1" s="1"/>
  <c r="AJ1005" i="1" s="1"/>
  <c r="F1004" i="1"/>
  <c r="AH1004" i="1" s="1"/>
  <c r="AJ1004" i="1" s="1"/>
  <c r="F1003" i="1"/>
  <c r="AH1003" i="1" s="1"/>
  <c r="AJ1003" i="1" s="1"/>
  <c r="F1002" i="1"/>
  <c r="AH1002" i="1" s="1"/>
  <c r="AJ1002" i="1" s="1"/>
  <c r="F1001" i="1"/>
  <c r="AH1001" i="1" s="1"/>
  <c r="AJ1001" i="1" s="1"/>
  <c r="F1000" i="1"/>
  <c r="AH1000" i="1" s="1"/>
  <c r="AJ1000" i="1" s="1"/>
  <c r="F999" i="1" l="1"/>
  <c r="AH999" i="1" s="1"/>
  <c r="AJ999" i="1" s="1"/>
  <c r="F998" i="1"/>
  <c r="AH998" i="1" s="1"/>
  <c r="AJ998" i="1" s="1"/>
  <c r="F997" i="1"/>
  <c r="AH997" i="1" s="1"/>
  <c r="AJ997" i="1" s="1"/>
  <c r="F996" i="1"/>
  <c r="AH996" i="1" s="1"/>
  <c r="AJ996" i="1" s="1"/>
  <c r="F995" i="1"/>
  <c r="AH995" i="1" s="1"/>
  <c r="AJ995" i="1" s="1"/>
  <c r="F994" i="1"/>
  <c r="AH994" i="1" s="1"/>
  <c r="AJ994" i="1" s="1"/>
  <c r="F993" i="1"/>
  <c r="AH993" i="1" s="1"/>
  <c r="AJ993" i="1" s="1"/>
  <c r="F992" i="1"/>
  <c r="AH992" i="1" s="1"/>
  <c r="AJ992" i="1" s="1"/>
  <c r="F991" i="1"/>
  <c r="AH991" i="1" s="1"/>
  <c r="AJ991" i="1" s="1"/>
  <c r="F990" i="1"/>
  <c r="AH990" i="1" s="1"/>
  <c r="AJ990" i="1" s="1"/>
  <c r="F989" i="1"/>
  <c r="AH989" i="1" s="1"/>
  <c r="AJ989" i="1" s="1"/>
  <c r="F988" i="1"/>
  <c r="AH988" i="1" s="1"/>
  <c r="AJ988" i="1" s="1"/>
  <c r="F987" i="1"/>
  <c r="AH987" i="1" s="1"/>
  <c r="AJ987" i="1" s="1"/>
  <c r="F986" i="1"/>
  <c r="AH986" i="1" s="1"/>
  <c r="AJ986" i="1" s="1"/>
  <c r="F985" i="1"/>
  <c r="AH985" i="1" s="1"/>
  <c r="AJ985" i="1" s="1"/>
  <c r="F984" i="1"/>
  <c r="AH984" i="1" s="1"/>
  <c r="AJ984" i="1" s="1"/>
  <c r="F983" i="1"/>
  <c r="AH983" i="1" s="1"/>
  <c r="AJ983" i="1" s="1"/>
  <c r="AQ983" i="1"/>
  <c r="F982" i="1"/>
  <c r="AH982" i="1" s="1"/>
  <c r="AJ982" i="1" s="1"/>
  <c r="F981" i="1"/>
  <c r="AH981" i="1" s="1"/>
  <c r="AJ981" i="1" s="1"/>
  <c r="F980" i="1"/>
  <c r="AH980" i="1" s="1"/>
  <c r="AJ980" i="1" s="1"/>
  <c r="F979" i="1"/>
  <c r="AH979" i="1" s="1"/>
  <c r="AJ979" i="1" s="1"/>
  <c r="AQ978" i="1"/>
  <c r="F978" i="1"/>
  <c r="AH978" i="1" s="1"/>
  <c r="AJ978" i="1" s="1"/>
  <c r="F977" i="1"/>
  <c r="AH977" i="1" s="1"/>
  <c r="AJ977" i="1" s="1"/>
  <c r="F976" i="1"/>
  <c r="AH976" i="1" s="1"/>
  <c r="AJ976" i="1" s="1"/>
  <c r="F975" i="1" l="1"/>
  <c r="AH975" i="1" s="1"/>
  <c r="AJ975" i="1" s="1"/>
  <c r="F974" i="1"/>
  <c r="AH974" i="1" s="1"/>
  <c r="AJ974" i="1" s="1"/>
  <c r="F973" i="1"/>
  <c r="AH973" i="1" s="1"/>
  <c r="AJ973" i="1" s="1"/>
  <c r="F972" i="1"/>
  <c r="AH972" i="1" s="1"/>
  <c r="AJ972" i="1" s="1"/>
  <c r="F971" i="1"/>
  <c r="AH971" i="1" s="1"/>
  <c r="AJ971" i="1" s="1"/>
  <c r="F970" i="1" l="1"/>
  <c r="AH970" i="1" s="1"/>
  <c r="AJ970" i="1" s="1"/>
  <c r="F969" i="1" l="1"/>
  <c r="AH969" i="1" s="1"/>
  <c r="AJ969" i="1" s="1"/>
  <c r="F968" i="1"/>
  <c r="AH968" i="1" s="1"/>
  <c r="AJ968" i="1" s="1"/>
  <c r="F967" i="1"/>
  <c r="AH967" i="1" s="1"/>
  <c r="AJ967" i="1" s="1"/>
  <c r="F966" i="1"/>
  <c r="AH966" i="1" s="1"/>
  <c r="AJ966" i="1" s="1"/>
  <c r="F965" i="1"/>
  <c r="AH965" i="1" s="1"/>
  <c r="AJ965" i="1" s="1"/>
  <c r="F964" i="1"/>
  <c r="AH964" i="1" s="1"/>
  <c r="AJ964" i="1" s="1"/>
  <c r="F963" i="1"/>
  <c r="AH963" i="1" s="1"/>
  <c r="AJ963" i="1" s="1"/>
  <c r="F962" i="1"/>
  <c r="AH962" i="1" s="1"/>
  <c r="AJ962" i="1" s="1"/>
  <c r="F961" i="1"/>
  <c r="AH961" i="1" s="1"/>
  <c r="AJ961" i="1" s="1"/>
  <c r="F960" i="1"/>
  <c r="AH960" i="1" s="1"/>
  <c r="AJ960" i="1" s="1"/>
  <c r="F959" i="1"/>
  <c r="AH959" i="1" s="1"/>
  <c r="AJ959" i="1" s="1"/>
  <c r="F958" i="1" l="1"/>
  <c r="AH958" i="1" s="1"/>
  <c r="AJ958" i="1" s="1"/>
  <c r="F957" i="1" l="1"/>
  <c r="AH957" i="1" s="1"/>
  <c r="AJ957" i="1" s="1"/>
  <c r="F956" i="1"/>
  <c r="AH956" i="1" s="1"/>
  <c r="AJ956" i="1" s="1"/>
  <c r="F955" i="1"/>
  <c r="AH955" i="1" s="1"/>
  <c r="AJ955" i="1" s="1"/>
  <c r="F954" i="1" l="1"/>
  <c r="AH954" i="1" s="1"/>
  <c r="AJ954" i="1" s="1"/>
  <c r="F953" i="1"/>
  <c r="AH953" i="1" s="1"/>
  <c r="AJ953" i="1" s="1"/>
  <c r="F952" i="1"/>
  <c r="AH952" i="1" s="1"/>
  <c r="AJ952" i="1" s="1"/>
  <c r="F951" i="1"/>
  <c r="AH951" i="1" s="1"/>
  <c r="AJ951" i="1" s="1"/>
  <c r="AQ950" i="1"/>
  <c r="F950" i="1"/>
  <c r="AH950" i="1" s="1"/>
  <c r="AJ950" i="1" s="1"/>
  <c r="F949" i="1"/>
  <c r="AH949" i="1" s="1"/>
  <c r="AJ949" i="1" s="1"/>
  <c r="F948" i="1"/>
  <c r="AH948" i="1" s="1"/>
  <c r="AJ948" i="1" s="1"/>
  <c r="F947" i="1"/>
  <c r="AH947" i="1" s="1"/>
  <c r="AJ947" i="1" s="1"/>
  <c r="F946" i="1"/>
  <c r="AH946" i="1" s="1"/>
  <c r="AJ946" i="1" s="1"/>
  <c r="F945" i="1"/>
  <c r="AH945" i="1" s="1"/>
  <c r="AJ945" i="1" s="1"/>
  <c r="F944" i="1"/>
  <c r="AH944" i="1" s="1"/>
  <c r="AJ944" i="1" s="1"/>
  <c r="F943" i="1"/>
  <c r="AH943" i="1" s="1"/>
  <c r="AJ943" i="1" s="1"/>
  <c r="F942" i="1"/>
  <c r="AH942" i="1" s="1"/>
  <c r="AJ942" i="1" s="1"/>
  <c r="F941" i="1"/>
  <c r="AH941" i="1" s="1"/>
  <c r="AJ941" i="1" s="1"/>
  <c r="F940" i="1"/>
  <c r="AH940" i="1" s="1"/>
  <c r="AJ940" i="1" s="1"/>
  <c r="F939" i="1"/>
  <c r="AH939" i="1" s="1"/>
  <c r="AJ939" i="1" s="1"/>
  <c r="F938" i="1"/>
  <c r="AH938" i="1" s="1"/>
  <c r="AJ938" i="1" s="1"/>
  <c r="F937" i="1" l="1"/>
  <c r="AH937" i="1" s="1"/>
  <c r="AJ937" i="1" s="1"/>
  <c r="F936" i="1"/>
  <c r="AH936" i="1" s="1"/>
  <c r="AJ936" i="1" s="1"/>
  <c r="F935" i="1"/>
  <c r="AH935" i="1" s="1"/>
  <c r="AJ935" i="1" s="1"/>
  <c r="F934" i="1"/>
  <c r="AH934" i="1" s="1"/>
  <c r="AJ934" i="1" s="1"/>
  <c r="F933" i="1"/>
  <c r="AH933" i="1" s="1"/>
  <c r="AJ933" i="1" s="1"/>
  <c r="F931" i="1"/>
  <c r="AH931" i="1" s="1"/>
  <c r="AJ931" i="1" s="1"/>
  <c r="F932" i="1"/>
  <c r="AH932" i="1" s="1"/>
  <c r="AJ932" i="1" s="1"/>
  <c r="F930" i="1"/>
  <c r="AH930" i="1" s="1"/>
  <c r="AJ930" i="1" s="1"/>
  <c r="F929" i="1"/>
  <c r="AH929" i="1" s="1"/>
  <c r="AJ929" i="1" s="1"/>
  <c r="F928" i="1"/>
  <c r="AH928" i="1" s="1"/>
  <c r="AJ928" i="1" s="1"/>
  <c r="F927" i="1" l="1"/>
  <c r="AH927" i="1" s="1"/>
  <c r="AJ927" i="1" s="1"/>
  <c r="F926" i="1"/>
  <c r="AH926" i="1" s="1"/>
  <c r="AJ926" i="1" s="1"/>
  <c r="F925" i="1"/>
  <c r="AH925" i="1" s="1"/>
  <c r="AJ925" i="1" s="1"/>
  <c r="F924" i="1"/>
  <c r="AH924" i="1" s="1"/>
  <c r="AJ924" i="1" s="1"/>
  <c r="F923" i="1"/>
  <c r="AH923" i="1" s="1"/>
  <c r="AJ923" i="1" s="1"/>
  <c r="F922" i="1"/>
  <c r="AH922" i="1" s="1"/>
  <c r="AJ922" i="1" s="1"/>
  <c r="F921" i="1"/>
  <c r="AH921" i="1" s="1"/>
  <c r="AJ921" i="1" s="1"/>
  <c r="F920" i="1"/>
  <c r="AH920" i="1" s="1"/>
  <c r="AJ920" i="1" s="1"/>
  <c r="F919" i="1"/>
  <c r="AH919" i="1" s="1"/>
  <c r="AJ919" i="1" s="1"/>
  <c r="F918" i="1" l="1"/>
  <c r="AH918" i="1" s="1"/>
  <c r="AJ918" i="1" s="1"/>
  <c r="F917" i="1"/>
  <c r="AH917" i="1" s="1"/>
  <c r="AJ917" i="1" s="1"/>
  <c r="F916" i="1"/>
  <c r="AH916" i="1" s="1"/>
  <c r="AJ916" i="1" s="1"/>
  <c r="F915" i="1"/>
  <c r="AH915" i="1" s="1"/>
  <c r="AJ915" i="1" s="1"/>
  <c r="F914" i="1"/>
  <c r="AH914" i="1" s="1"/>
  <c r="AJ914" i="1" s="1"/>
  <c r="F913" i="1" l="1"/>
  <c r="AH913" i="1" s="1"/>
  <c r="AJ913" i="1" s="1"/>
  <c r="F912" i="1"/>
  <c r="AH912" i="1" s="1"/>
  <c r="AJ912" i="1" s="1"/>
  <c r="F911" i="1" l="1"/>
  <c r="AH911" i="1" s="1"/>
  <c r="AJ911" i="1" s="1"/>
  <c r="F910" i="1" l="1"/>
  <c r="AH910" i="1" s="1"/>
  <c r="AJ910" i="1" s="1"/>
  <c r="AQ910" i="1"/>
  <c r="F909" i="1"/>
  <c r="AH909" i="1" s="1"/>
  <c r="AJ909" i="1" s="1"/>
  <c r="F908" i="1" l="1"/>
  <c r="AH908" i="1" s="1"/>
  <c r="AJ908" i="1" s="1"/>
  <c r="F907" i="1"/>
  <c r="AH907" i="1" s="1"/>
  <c r="AJ907" i="1" s="1"/>
  <c r="F906" i="1" l="1"/>
  <c r="AH906" i="1" s="1"/>
  <c r="AJ906" i="1" s="1"/>
  <c r="F905" i="1"/>
  <c r="AH905" i="1" s="1"/>
  <c r="AJ905" i="1" s="1"/>
  <c r="F904" i="1" l="1"/>
  <c r="AH904" i="1" s="1"/>
  <c r="AJ904" i="1" s="1"/>
  <c r="F903" i="1"/>
  <c r="AH903" i="1" s="1"/>
  <c r="AJ903" i="1" s="1"/>
  <c r="F902" i="1"/>
  <c r="AH902" i="1" s="1"/>
  <c r="AJ902" i="1" s="1"/>
  <c r="F901" i="1"/>
  <c r="AH901" i="1" s="1"/>
  <c r="AJ901" i="1" s="1"/>
  <c r="F900" i="1"/>
  <c r="AH900" i="1" s="1"/>
  <c r="AJ900" i="1" s="1"/>
  <c r="F899" i="1"/>
  <c r="AH899" i="1" s="1"/>
  <c r="AJ899" i="1" s="1"/>
  <c r="F898" i="1"/>
  <c r="AH898" i="1" s="1"/>
  <c r="AJ898" i="1" s="1"/>
  <c r="F897" i="1"/>
  <c r="AH897" i="1" s="1"/>
  <c r="AJ897" i="1" s="1"/>
  <c r="F896" i="1"/>
  <c r="AH896" i="1" s="1"/>
  <c r="AJ896" i="1" s="1"/>
  <c r="F895" i="1"/>
  <c r="AH895" i="1" s="1"/>
  <c r="AJ895" i="1" s="1"/>
  <c r="F894" i="1"/>
  <c r="AH894" i="1" s="1"/>
  <c r="AJ894" i="1" s="1"/>
  <c r="F893" i="1"/>
  <c r="AH893" i="1" s="1"/>
  <c r="AJ893" i="1" s="1"/>
  <c r="F892" i="1"/>
  <c r="AH892" i="1" s="1"/>
  <c r="AJ892" i="1" s="1"/>
  <c r="F891" i="1" l="1"/>
  <c r="AH891" i="1" s="1"/>
  <c r="AJ891" i="1" s="1"/>
  <c r="F890" i="1"/>
  <c r="AH890" i="1" s="1"/>
  <c r="AJ890" i="1" s="1"/>
  <c r="AQ889" i="1"/>
  <c r="F889" i="1"/>
  <c r="AH889" i="1" s="1"/>
  <c r="AJ889" i="1" s="1"/>
  <c r="F888" i="1"/>
  <c r="AH888" i="1" s="1"/>
  <c r="AJ888" i="1" s="1"/>
  <c r="F887" i="1"/>
  <c r="AH887" i="1" s="1"/>
  <c r="AJ887" i="1" s="1"/>
  <c r="F886" i="1"/>
  <c r="AH886" i="1" s="1"/>
  <c r="AJ886" i="1" s="1"/>
  <c r="F885" i="1"/>
  <c r="AH885" i="1" s="1"/>
  <c r="AJ885" i="1" s="1"/>
  <c r="F882" i="1" l="1"/>
  <c r="AH882" i="1" s="1"/>
  <c r="AJ882" i="1" s="1"/>
  <c r="F881" i="1"/>
  <c r="AH881" i="1" s="1"/>
  <c r="AJ881" i="1" s="1"/>
  <c r="F880" i="1"/>
  <c r="AH880" i="1" s="1"/>
  <c r="AJ880" i="1" s="1"/>
  <c r="F879" i="1"/>
  <c r="AH879" i="1" s="1"/>
  <c r="AJ879" i="1" s="1"/>
  <c r="F800" i="1"/>
  <c r="AH800" i="1" s="1"/>
  <c r="AJ800" i="1" s="1"/>
  <c r="F878" i="1"/>
  <c r="AH878" i="1" s="1"/>
  <c r="AJ878" i="1" s="1"/>
  <c r="F877" i="1"/>
  <c r="AH877" i="1" s="1"/>
  <c r="AJ877" i="1" s="1"/>
  <c r="F876" i="1" l="1"/>
  <c r="AH876" i="1" s="1"/>
  <c r="AJ876" i="1" s="1"/>
  <c r="F875" i="1" l="1"/>
  <c r="AH875" i="1" s="1"/>
  <c r="AJ875" i="1" s="1"/>
  <c r="F874" i="1"/>
  <c r="AH874" i="1" s="1"/>
  <c r="AJ874" i="1" s="1"/>
  <c r="F873" i="1"/>
  <c r="AH873" i="1" s="1"/>
  <c r="AJ873" i="1" s="1"/>
  <c r="F872" i="1"/>
  <c r="AH872" i="1" s="1"/>
  <c r="AJ872" i="1" s="1"/>
  <c r="F871" i="1"/>
  <c r="AH871" i="1" s="1"/>
  <c r="AJ871" i="1" s="1"/>
  <c r="F870" i="1"/>
  <c r="AH870" i="1" s="1"/>
  <c r="AJ870" i="1" s="1"/>
  <c r="F869" i="1"/>
  <c r="AH869" i="1" s="1"/>
  <c r="AJ869" i="1" s="1"/>
  <c r="F868" i="1"/>
  <c r="AH868" i="1" s="1"/>
  <c r="AJ868" i="1" s="1"/>
  <c r="F867" i="1"/>
  <c r="AH867" i="1" s="1"/>
  <c r="AJ867" i="1" s="1"/>
  <c r="F774" i="1"/>
  <c r="AH774" i="1" s="1"/>
  <c r="AJ774" i="1" s="1"/>
  <c r="F866" i="1"/>
  <c r="AH866" i="1" s="1"/>
  <c r="AJ866" i="1" s="1"/>
  <c r="F865" i="1"/>
  <c r="AH865" i="1" s="1"/>
  <c r="AJ865" i="1" s="1"/>
  <c r="F864" i="1"/>
  <c r="AH864" i="1" s="1"/>
  <c r="AJ864" i="1" s="1"/>
  <c r="F863" i="1"/>
  <c r="AH863" i="1" s="1"/>
  <c r="AJ863" i="1" s="1"/>
  <c r="AQ863" i="1"/>
  <c r="F862" i="1" l="1"/>
  <c r="AH862" i="1" s="1"/>
  <c r="AJ862" i="1" s="1"/>
  <c r="F861" i="1"/>
  <c r="AH861" i="1" s="1"/>
  <c r="AJ861" i="1" s="1"/>
  <c r="F860" i="1"/>
  <c r="AH860" i="1" s="1"/>
  <c r="AJ860" i="1" s="1"/>
  <c r="F859" i="1"/>
  <c r="AH859" i="1" s="1"/>
  <c r="AJ859" i="1" s="1"/>
  <c r="F858" i="1" l="1"/>
  <c r="AH858" i="1" s="1"/>
  <c r="AJ858" i="1" s="1"/>
  <c r="F857" i="1"/>
  <c r="AH857" i="1" s="1"/>
  <c r="AJ857" i="1" s="1"/>
  <c r="F856" i="1"/>
  <c r="AH856" i="1" s="1"/>
  <c r="AJ856" i="1" s="1"/>
  <c r="F855" i="1"/>
  <c r="AH855" i="1" s="1"/>
  <c r="AJ855" i="1" s="1"/>
  <c r="F854" i="1"/>
  <c r="AH854" i="1" s="1"/>
  <c r="AJ854" i="1" s="1"/>
  <c r="F853" i="1"/>
  <c r="AH853" i="1" s="1"/>
  <c r="AJ853" i="1" s="1"/>
  <c r="F852" i="1"/>
  <c r="AH852" i="1" s="1"/>
  <c r="AJ852" i="1" s="1"/>
  <c r="F851" i="1"/>
  <c r="AH851" i="1" s="1"/>
  <c r="AJ851" i="1" s="1"/>
  <c r="F850" i="1"/>
  <c r="AH850" i="1" s="1"/>
  <c r="AJ850" i="1" s="1"/>
  <c r="F848" i="1"/>
  <c r="AH848" i="1" s="1"/>
  <c r="AJ848" i="1" s="1"/>
  <c r="F847" i="1"/>
  <c r="AH847" i="1" s="1"/>
  <c r="AJ847" i="1" s="1"/>
  <c r="F846" i="1"/>
  <c r="AH846" i="1" s="1"/>
  <c r="AJ846" i="1" s="1"/>
  <c r="F845" i="1"/>
  <c r="AH845" i="1" s="1"/>
  <c r="AJ845" i="1" s="1"/>
  <c r="F844" i="1"/>
  <c r="AH844" i="1" s="1"/>
  <c r="AJ844" i="1" s="1"/>
  <c r="F842" i="1" l="1"/>
  <c r="AH842" i="1" s="1"/>
  <c r="AJ842" i="1" s="1"/>
  <c r="F843" i="1"/>
  <c r="AH843" i="1" s="1"/>
  <c r="AJ843" i="1" s="1"/>
  <c r="F841" i="1"/>
  <c r="AH841" i="1" s="1"/>
  <c r="AJ841" i="1" s="1"/>
  <c r="F840" i="1" l="1"/>
  <c r="AH840" i="1" s="1"/>
  <c r="AJ840" i="1" s="1"/>
  <c r="AQ839" i="1"/>
  <c r="F839" i="1"/>
  <c r="AH839" i="1" s="1"/>
  <c r="AJ839" i="1" s="1"/>
  <c r="F838" i="1"/>
  <c r="AH838" i="1" s="1"/>
  <c r="AJ838" i="1" s="1"/>
  <c r="F837" i="1"/>
  <c r="AH837" i="1" s="1"/>
  <c r="AJ837" i="1" s="1"/>
  <c r="F836" i="1"/>
  <c r="AH836" i="1" s="1"/>
  <c r="AJ836" i="1" s="1"/>
  <c r="F835" i="1"/>
  <c r="AH835" i="1" s="1"/>
  <c r="AJ835" i="1" s="1"/>
  <c r="F834" i="1"/>
  <c r="AH834" i="1" s="1"/>
  <c r="AJ834" i="1" s="1"/>
  <c r="F833" i="1"/>
  <c r="AH833" i="1" s="1"/>
  <c r="AJ833" i="1" s="1"/>
  <c r="F832" i="1"/>
  <c r="AH832" i="1" s="1"/>
  <c r="AJ832" i="1" s="1"/>
  <c r="F831" i="1"/>
  <c r="AH831" i="1" s="1"/>
  <c r="AJ831" i="1" s="1"/>
  <c r="F830" i="1"/>
  <c r="AH830" i="1" s="1"/>
  <c r="AJ830" i="1" s="1"/>
  <c r="F829" i="1"/>
  <c r="AH829" i="1" s="1"/>
  <c r="AJ829" i="1" s="1"/>
  <c r="F828" i="1"/>
  <c r="AH828" i="1" s="1"/>
  <c r="AJ828" i="1" s="1"/>
  <c r="AQ827" i="1"/>
  <c r="F827" i="1"/>
  <c r="AH827" i="1" s="1"/>
  <c r="AJ827" i="1" s="1"/>
  <c r="F826" i="1"/>
  <c r="AH826" i="1" s="1"/>
  <c r="AJ826" i="1" s="1"/>
  <c r="F825" i="1"/>
  <c r="AH825" i="1" s="1"/>
  <c r="AJ825" i="1" s="1"/>
  <c r="F822" i="1"/>
  <c r="AH822" i="1" s="1"/>
  <c r="AJ822" i="1" s="1"/>
  <c r="F824" i="1"/>
  <c r="AH824" i="1" s="1"/>
  <c r="AJ824" i="1" s="1"/>
  <c r="F823" i="1"/>
  <c r="AH823" i="1" s="1"/>
  <c r="AJ823" i="1" s="1"/>
  <c r="F821" i="1"/>
  <c r="AH821" i="1" s="1"/>
  <c r="AJ821" i="1" s="1"/>
  <c r="F820" i="1"/>
  <c r="AH820" i="1" s="1"/>
  <c r="AJ820" i="1" s="1"/>
  <c r="F815" i="1"/>
  <c r="AH815" i="1" s="1"/>
  <c r="AJ815" i="1" s="1"/>
  <c r="F818" i="1"/>
  <c r="AH818" i="1" s="1"/>
  <c r="AJ818" i="1" s="1"/>
  <c r="F819" i="1" l="1"/>
  <c r="AH819" i="1" s="1"/>
  <c r="AJ819" i="1" s="1"/>
  <c r="F816" i="1"/>
  <c r="AH816" i="1" s="1"/>
  <c r="AJ816" i="1" s="1"/>
  <c r="F817" i="1"/>
  <c r="AH817" i="1" s="1"/>
  <c r="AJ817" i="1" s="1"/>
  <c r="F814" i="1"/>
  <c r="AH814" i="1" s="1"/>
  <c r="AJ814" i="1" s="1"/>
  <c r="F813" i="1"/>
  <c r="AH813" i="1" s="1"/>
  <c r="AJ813" i="1" s="1"/>
  <c r="F812" i="1"/>
  <c r="AH812" i="1" s="1"/>
  <c r="AJ812" i="1" s="1"/>
  <c r="F811" i="1"/>
  <c r="AH811" i="1" s="1"/>
  <c r="AJ811" i="1" s="1"/>
  <c r="F810" i="1"/>
  <c r="AH810" i="1" s="1"/>
  <c r="AJ810" i="1" s="1"/>
  <c r="F809" i="1" l="1"/>
  <c r="AH809" i="1" s="1"/>
  <c r="AJ809" i="1" s="1"/>
  <c r="F808" i="1"/>
  <c r="AH808" i="1" s="1"/>
  <c r="AJ808" i="1" s="1"/>
  <c r="F807" i="1"/>
  <c r="AH807" i="1" s="1"/>
  <c r="AJ807" i="1" s="1"/>
  <c r="F806" i="1"/>
  <c r="AH806" i="1" s="1"/>
  <c r="AJ806" i="1" s="1"/>
  <c r="F805" i="1" l="1"/>
  <c r="AH805" i="1" s="1"/>
  <c r="AJ805" i="1" s="1"/>
  <c r="F804" i="1"/>
  <c r="AH804" i="1" s="1"/>
  <c r="AJ804" i="1" s="1"/>
  <c r="F803" i="1"/>
  <c r="AH803" i="1" s="1"/>
  <c r="AJ803" i="1" s="1"/>
  <c r="F802" i="1"/>
  <c r="AH802" i="1" s="1"/>
  <c r="AJ802" i="1" s="1"/>
  <c r="F801" i="1"/>
  <c r="AH801" i="1" s="1"/>
  <c r="AJ801" i="1" s="1"/>
  <c r="F799" i="1"/>
  <c r="AH799" i="1" s="1"/>
  <c r="AJ799" i="1" s="1"/>
  <c r="F798" i="1"/>
  <c r="AH798" i="1" s="1"/>
  <c r="AJ798" i="1" s="1"/>
  <c r="F797" i="1"/>
  <c r="AH797" i="1" s="1"/>
  <c r="AJ797" i="1" s="1"/>
  <c r="F796" i="1"/>
  <c r="AH796" i="1" s="1"/>
  <c r="AJ796" i="1" s="1"/>
  <c r="AQ796" i="1"/>
  <c r="F795" i="1"/>
  <c r="AH795" i="1" s="1"/>
  <c r="AJ795" i="1" s="1"/>
  <c r="AQ795" i="1"/>
  <c r="F794" i="1" l="1"/>
  <c r="AH794" i="1" s="1"/>
  <c r="AJ794" i="1" s="1"/>
  <c r="F793" i="1"/>
  <c r="AH793" i="1" s="1"/>
  <c r="AJ793" i="1" s="1"/>
  <c r="F792" i="1"/>
  <c r="AH792" i="1" s="1"/>
  <c r="AJ792" i="1" s="1"/>
  <c r="F791" i="1"/>
  <c r="AH791" i="1" s="1"/>
  <c r="AJ791" i="1" s="1"/>
  <c r="F790" i="1" l="1"/>
  <c r="AH790" i="1" s="1"/>
  <c r="AJ790" i="1" s="1"/>
  <c r="F788" i="1"/>
  <c r="AH788" i="1" s="1"/>
  <c r="AJ788" i="1" s="1"/>
  <c r="F789" i="1"/>
  <c r="AH789" i="1" s="1"/>
  <c r="AJ789" i="1" s="1"/>
  <c r="F787" i="1"/>
  <c r="AH787" i="1" s="1"/>
  <c r="AJ787" i="1" s="1"/>
  <c r="F786" i="1"/>
  <c r="AH786" i="1" s="1"/>
  <c r="AJ786" i="1" s="1"/>
  <c r="F785" i="1" l="1"/>
  <c r="AH785" i="1" s="1"/>
  <c r="AJ785" i="1" s="1"/>
  <c r="F784" i="1"/>
  <c r="AH784" i="1" s="1"/>
  <c r="AJ784" i="1" s="1"/>
  <c r="F783" i="1" l="1"/>
  <c r="AH783" i="1" s="1"/>
  <c r="AJ783" i="1" s="1"/>
  <c r="F782" i="1"/>
  <c r="AH782" i="1" s="1"/>
  <c r="AJ782" i="1" s="1"/>
  <c r="F781" i="1"/>
  <c r="AH781" i="1" s="1"/>
  <c r="AJ781" i="1" s="1"/>
  <c r="F780" i="1" l="1"/>
  <c r="AH780" i="1" s="1"/>
  <c r="AJ780" i="1" s="1"/>
  <c r="F779" i="1"/>
  <c r="AH779" i="1" s="1"/>
  <c r="AJ779" i="1" s="1"/>
  <c r="F778" i="1"/>
  <c r="AH778" i="1" s="1"/>
  <c r="AJ778" i="1" s="1"/>
  <c r="AQ777" i="1"/>
  <c r="F777" i="1"/>
  <c r="AH777" i="1" s="1"/>
  <c r="AJ777" i="1" s="1"/>
  <c r="F776" i="1"/>
  <c r="AH776" i="1" s="1"/>
  <c r="AJ776" i="1" s="1"/>
  <c r="F775" i="1"/>
  <c r="AH775" i="1" s="1"/>
  <c r="AJ775" i="1" s="1"/>
  <c r="F773" i="1" l="1"/>
  <c r="AH773" i="1" s="1"/>
  <c r="AJ773" i="1" s="1"/>
  <c r="AQ773" i="1"/>
  <c r="F772" i="1"/>
  <c r="AH772" i="1" s="1"/>
  <c r="AJ772" i="1" s="1"/>
  <c r="F771" i="1"/>
  <c r="AH771" i="1" s="1"/>
  <c r="AJ771" i="1" s="1"/>
  <c r="F770" i="1"/>
  <c r="AH770" i="1" s="1"/>
  <c r="AJ770" i="1" s="1"/>
  <c r="F769" i="1" l="1"/>
  <c r="AH769" i="1" s="1"/>
  <c r="AJ769" i="1" s="1"/>
  <c r="F768" i="1"/>
  <c r="AH768" i="1" s="1"/>
  <c r="AJ768" i="1" s="1"/>
  <c r="F753" i="1"/>
  <c r="AH753" i="1" s="1"/>
  <c r="AJ753" i="1" s="1"/>
  <c r="F767" i="1"/>
  <c r="AH767" i="1" s="1"/>
  <c r="AJ767" i="1" s="1"/>
  <c r="F766" i="1"/>
  <c r="AH766" i="1" s="1"/>
  <c r="AJ766" i="1" s="1"/>
  <c r="F765" i="1"/>
  <c r="AH765" i="1" s="1"/>
  <c r="AJ765" i="1" s="1"/>
  <c r="F764" i="1"/>
  <c r="AH764" i="1" s="1"/>
  <c r="AJ764" i="1" s="1"/>
  <c r="F763" i="1"/>
  <c r="AH763" i="1" s="1"/>
  <c r="AJ763" i="1" s="1"/>
  <c r="F762" i="1"/>
  <c r="AH762" i="1" s="1"/>
  <c r="AJ762" i="1" s="1"/>
  <c r="F761" i="1"/>
  <c r="AH761" i="1" s="1"/>
  <c r="AJ761" i="1" s="1"/>
  <c r="F760" i="1"/>
  <c r="AH760" i="1" s="1"/>
  <c r="AJ760" i="1" s="1"/>
  <c r="F759" i="1"/>
  <c r="AH759" i="1" s="1"/>
  <c r="AJ759" i="1" s="1"/>
  <c r="F758" i="1"/>
  <c r="AH758" i="1" s="1"/>
  <c r="AJ758" i="1" s="1"/>
  <c r="F757" i="1"/>
  <c r="AH757" i="1" s="1"/>
  <c r="AJ757" i="1" s="1"/>
  <c r="F756" i="1"/>
  <c r="AH756" i="1" s="1"/>
  <c r="AJ756" i="1" s="1"/>
  <c r="F755" i="1"/>
  <c r="AH755" i="1" s="1"/>
  <c r="AJ755" i="1" s="1"/>
  <c r="F754" i="1"/>
  <c r="AH754" i="1" s="1"/>
  <c r="AJ754" i="1" s="1"/>
  <c r="F752" i="1" l="1"/>
  <c r="AH752" i="1" s="1"/>
  <c r="AJ752" i="1" s="1"/>
  <c r="F751" i="1"/>
  <c r="AH751" i="1" s="1"/>
  <c r="AJ751" i="1" s="1"/>
  <c r="F750" i="1"/>
  <c r="AH750" i="1" s="1"/>
  <c r="AJ750" i="1" s="1"/>
  <c r="F749" i="1"/>
  <c r="AH749" i="1" s="1"/>
  <c r="AJ749" i="1" s="1"/>
  <c r="F748" i="1"/>
  <c r="AH748" i="1" s="1"/>
  <c r="AJ748" i="1" s="1"/>
  <c r="F747" i="1"/>
  <c r="AH747" i="1" s="1"/>
  <c r="AJ747" i="1" s="1"/>
  <c r="F746" i="1" l="1"/>
  <c r="AH746" i="1" s="1"/>
  <c r="AJ746" i="1" s="1"/>
  <c r="F745" i="1" l="1"/>
  <c r="AH745" i="1" s="1"/>
  <c r="AJ745" i="1" s="1"/>
  <c r="F744" i="1"/>
  <c r="AH744" i="1" s="1"/>
  <c r="AJ744" i="1" s="1"/>
  <c r="F743" i="1"/>
  <c r="AH743" i="1" s="1"/>
  <c r="AJ743" i="1" s="1"/>
  <c r="F742" i="1" l="1"/>
  <c r="AH742" i="1" s="1"/>
  <c r="AJ742" i="1" s="1"/>
  <c r="F741" i="1"/>
  <c r="AH741" i="1" s="1"/>
  <c r="AJ741" i="1" s="1"/>
  <c r="F740" i="1"/>
  <c r="AH740" i="1" s="1"/>
  <c r="AJ740" i="1" s="1"/>
  <c r="F739" i="1"/>
  <c r="AH739" i="1" s="1"/>
  <c r="AJ739" i="1" s="1"/>
  <c r="F738" i="1"/>
  <c r="AH738" i="1" s="1"/>
  <c r="AJ738" i="1" s="1"/>
  <c r="F737" i="1"/>
  <c r="AH737" i="1" s="1"/>
  <c r="AJ737" i="1" s="1"/>
  <c r="AQ737" i="1"/>
  <c r="F736" i="1"/>
  <c r="AH736" i="1" s="1"/>
  <c r="AJ736" i="1" s="1"/>
  <c r="F735" i="1"/>
  <c r="AH735" i="1" s="1"/>
  <c r="AJ735" i="1" s="1"/>
  <c r="F734" i="1"/>
  <c r="AH734" i="1" s="1"/>
  <c r="AJ734" i="1" s="1"/>
  <c r="F733" i="1"/>
  <c r="AH733" i="1" s="1"/>
  <c r="AJ733" i="1" s="1"/>
  <c r="F732" i="1"/>
  <c r="AH732" i="1" s="1"/>
  <c r="AJ732" i="1" s="1"/>
  <c r="F731" i="1"/>
  <c r="AH731" i="1" s="1"/>
  <c r="AJ731" i="1" s="1"/>
  <c r="F730" i="1" l="1"/>
  <c r="AH730" i="1" s="1"/>
  <c r="AJ730" i="1" s="1"/>
  <c r="F729" i="1"/>
  <c r="AH729" i="1" s="1"/>
  <c r="AJ729" i="1" s="1"/>
  <c r="F728" i="1"/>
  <c r="AH728" i="1" s="1"/>
  <c r="AJ728" i="1" s="1"/>
  <c r="F727" i="1" l="1"/>
  <c r="AH727" i="1" s="1"/>
  <c r="AJ727" i="1" s="1"/>
  <c r="F726" i="1"/>
  <c r="AH726" i="1" s="1"/>
  <c r="AJ726" i="1" s="1"/>
  <c r="F725" i="1"/>
  <c r="AH725" i="1" s="1"/>
  <c r="AJ725" i="1" s="1"/>
  <c r="F724" i="1" l="1"/>
  <c r="AH724" i="1" s="1"/>
  <c r="AJ724" i="1" s="1"/>
  <c r="F723" i="1"/>
  <c r="AH723" i="1" s="1"/>
  <c r="AJ723" i="1" s="1"/>
  <c r="F702" i="1"/>
  <c r="AH702" i="1" s="1"/>
  <c r="AJ702" i="1" s="1"/>
  <c r="F703" i="1"/>
  <c r="AH703" i="1" s="1"/>
  <c r="AJ703" i="1" s="1"/>
  <c r="F704" i="1"/>
  <c r="AH704" i="1" s="1"/>
  <c r="AJ704" i="1" s="1"/>
  <c r="F705" i="1"/>
  <c r="AH705" i="1" s="1"/>
  <c r="AJ705" i="1" s="1"/>
  <c r="F706" i="1"/>
  <c r="AH706" i="1" s="1"/>
  <c r="AJ706" i="1" s="1"/>
  <c r="F707" i="1"/>
  <c r="AH707" i="1" s="1"/>
  <c r="AJ707" i="1" s="1"/>
  <c r="F708" i="1"/>
  <c r="AH708" i="1" s="1"/>
  <c r="AJ708" i="1" s="1"/>
  <c r="F709" i="1"/>
  <c r="AH709" i="1" s="1"/>
  <c r="AJ709" i="1" s="1"/>
  <c r="F710" i="1"/>
  <c r="AH710" i="1" s="1"/>
  <c r="AJ710" i="1" s="1"/>
  <c r="F711" i="1"/>
  <c r="AH711" i="1" s="1"/>
  <c r="AJ711" i="1" s="1"/>
  <c r="F712" i="1"/>
  <c r="AH712" i="1" s="1"/>
  <c r="AJ712" i="1" s="1"/>
  <c r="F713" i="1"/>
  <c r="AH713" i="1" s="1"/>
  <c r="AJ713" i="1" s="1"/>
  <c r="F714" i="1"/>
  <c r="AH714" i="1" s="1"/>
  <c r="AJ714" i="1" s="1"/>
  <c r="F715" i="1"/>
  <c r="AH715" i="1" s="1"/>
  <c r="AJ715" i="1" s="1"/>
  <c r="F716" i="1"/>
  <c r="AH716" i="1" s="1"/>
  <c r="AJ716" i="1" s="1"/>
  <c r="F717" i="1"/>
  <c r="AH717" i="1" s="1"/>
  <c r="AJ717" i="1" s="1"/>
  <c r="F718" i="1"/>
  <c r="AH718" i="1" s="1"/>
  <c r="AJ718" i="1" s="1"/>
  <c r="F719" i="1"/>
  <c r="AH719" i="1" s="1"/>
  <c r="AJ719" i="1" s="1"/>
  <c r="F720" i="1"/>
  <c r="AH720" i="1" s="1"/>
  <c r="AJ720" i="1" s="1"/>
  <c r="F721" i="1"/>
  <c r="AH721" i="1" s="1"/>
  <c r="AJ721" i="1" s="1"/>
  <c r="F722" i="1"/>
  <c r="AH722" i="1" s="1"/>
  <c r="AJ722" i="1" s="1"/>
  <c r="F701" i="1" l="1"/>
  <c r="AH701" i="1" s="1"/>
  <c r="AJ701" i="1" s="1"/>
  <c r="F700" i="1"/>
  <c r="AH700" i="1" s="1"/>
  <c r="AJ700" i="1" s="1"/>
  <c r="F699" i="1"/>
  <c r="AH699" i="1" s="1"/>
  <c r="AJ699" i="1" s="1"/>
  <c r="F698" i="1" l="1"/>
  <c r="AH698" i="1" s="1"/>
  <c r="AJ698" i="1" s="1"/>
  <c r="F697" i="1"/>
  <c r="AH697" i="1" s="1"/>
  <c r="AJ697" i="1" s="1"/>
  <c r="F696" i="1"/>
  <c r="AH696" i="1" s="1"/>
  <c r="AJ696" i="1" s="1"/>
  <c r="F695" i="1"/>
  <c r="AH695" i="1" s="1"/>
  <c r="AJ695" i="1" s="1"/>
  <c r="F694" i="1" l="1"/>
  <c r="AH694" i="1" s="1"/>
  <c r="AJ694" i="1" s="1"/>
  <c r="F693" i="1" l="1"/>
  <c r="AH693" i="1" s="1"/>
  <c r="AJ693" i="1" s="1"/>
  <c r="F692" i="1"/>
  <c r="AH692" i="1" s="1"/>
  <c r="AJ692" i="1" s="1"/>
  <c r="F691" i="1"/>
  <c r="AH691" i="1" s="1"/>
  <c r="AJ691" i="1" s="1"/>
  <c r="F2" i="1"/>
  <c r="V2" i="1"/>
  <c r="F3" i="1"/>
  <c r="AH3" i="1" s="1"/>
  <c r="AJ3" i="1" s="1"/>
  <c r="F4" i="1"/>
  <c r="AH4" i="1" s="1"/>
  <c r="AJ4" i="1" s="1"/>
  <c r="F5" i="1"/>
  <c r="AH5" i="1" s="1"/>
  <c r="AJ5" i="1" s="1"/>
  <c r="F6" i="1"/>
  <c r="AH6" i="1" s="1"/>
  <c r="AJ6" i="1" s="1"/>
  <c r="F7" i="1"/>
  <c r="AH7" i="1" s="1"/>
  <c r="AJ7" i="1" s="1"/>
  <c r="F8" i="1"/>
  <c r="AH8" i="1" s="1"/>
  <c r="AJ8" i="1" s="1"/>
  <c r="F9" i="1"/>
  <c r="AH9" i="1" s="1"/>
  <c r="AJ9" i="1" s="1"/>
  <c r="F10" i="1"/>
  <c r="AH10" i="1" s="1"/>
  <c r="AJ10" i="1" s="1"/>
  <c r="AQ10" i="1"/>
  <c r="F11" i="1"/>
  <c r="AH11" i="1" s="1"/>
  <c r="AJ11" i="1" s="1"/>
  <c r="F12" i="1"/>
  <c r="AH12" i="1" s="1"/>
  <c r="AJ12" i="1" s="1"/>
  <c r="F13" i="1"/>
  <c r="AH13" i="1" s="1"/>
  <c r="AJ13" i="1" s="1"/>
  <c r="F14" i="1"/>
  <c r="AH14" i="1" s="1"/>
  <c r="AJ14" i="1" s="1"/>
  <c r="F15" i="1"/>
  <c r="AH15" i="1" s="1"/>
  <c r="AJ15" i="1" s="1"/>
  <c r="F16" i="1"/>
  <c r="AH16" i="1" s="1"/>
  <c r="AJ16" i="1" s="1"/>
  <c r="F17" i="1"/>
  <c r="AH17" i="1" s="1"/>
  <c r="AJ17" i="1" s="1"/>
  <c r="F18" i="1"/>
  <c r="AH18" i="1" s="1"/>
  <c r="AJ18" i="1" s="1"/>
  <c r="F19" i="1"/>
  <c r="AH19" i="1" s="1"/>
  <c r="AJ19" i="1" s="1"/>
  <c r="F20" i="1"/>
  <c r="AH20" i="1" s="1"/>
  <c r="AJ20" i="1" s="1"/>
  <c r="F21" i="1"/>
  <c r="AH21" i="1" s="1"/>
  <c r="AJ21" i="1" s="1"/>
  <c r="F22" i="1"/>
  <c r="AH22" i="1" s="1"/>
  <c r="AJ22" i="1" s="1"/>
  <c r="F23" i="1"/>
  <c r="AH23" i="1" s="1"/>
  <c r="AJ23" i="1" s="1"/>
  <c r="F24" i="1"/>
  <c r="AH24" i="1" s="1"/>
  <c r="AJ24" i="1" s="1"/>
  <c r="F25" i="1"/>
  <c r="AH25" i="1" s="1"/>
  <c r="AJ25" i="1" s="1"/>
  <c r="F26" i="1"/>
  <c r="AH26" i="1" s="1"/>
  <c r="AJ26" i="1" s="1"/>
  <c r="F27" i="1"/>
  <c r="AH27" i="1" s="1"/>
  <c r="AJ27" i="1" s="1"/>
  <c r="F28" i="1"/>
  <c r="AH28" i="1" s="1"/>
  <c r="AJ28" i="1" s="1"/>
  <c r="F29" i="1"/>
  <c r="AH29" i="1" s="1"/>
  <c r="AJ29" i="1" s="1"/>
  <c r="AQ29" i="1"/>
  <c r="F30" i="1"/>
  <c r="AH30" i="1" s="1"/>
  <c r="AJ30" i="1" s="1"/>
  <c r="F31" i="1"/>
  <c r="AH31" i="1" s="1"/>
  <c r="AJ31" i="1" s="1"/>
  <c r="F32" i="1"/>
  <c r="AH32" i="1" s="1"/>
  <c r="AJ32" i="1" s="1"/>
  <c r="F33" i="1"/>
  <c r="AH33" i="1" s="1"/>
  <c r="AJ33" i="1" s="1"/>
  <c r="F34" i="1"/>
  <c r="AH34" i="1" s="1"/>
  <c r="AJ34" i="1" s="1"/>
  <c r="AQ34" i="1"/>
  <c r="F35" i="1"/>
  <c r="AH35" i="1" s="1"/>
  <c r="AJ35" i="1" s="1"/>
  <c r="F36" i="1"/>
  <c r="AH36" i="1" s="1"/>
  <c r="AJ36" i="1" s="1"/>
  <c r="F37" i="1"/>
  <c r="AH37" i="1" s="1"/>
  <c r="AJ37" i="1" s="1"/>
  <c r="F38" i="1"/>
  <c r="AH38" i="1" s="1"/>
  <c r="AJ38" i="1" s="1"/>
  <c r="F39" i="1"/>
  <c r="AH39" i="1" s="1"/>
  <c r="AJ39" i="1" s="1"/>
  <c r="F40" i="1"/>
  <c r="AH40" i="1" s="1"/>
  <c r="AJ40" i="1" s="1"/>
  <c r="F41" i="1"/>
  <c r="AH41" i="1" s="1"/>
  <c r="AJ41" i="1" s="1"/>
  <c r="F42" i="1"/>
  <c r="AH42" i="1" s="1"/>
  <c r="AJ42" i="1" s="1"/>
  <c r="F43" i="1"/>
  <c r="AH43" i="1" s="1"/>
  <c r="AJ43" i="1" s="1"/>
  <c r="F44" i="1"/>
  <c r="AH44" i="1" s="1"/>
  <c r="AJ44" i="1" s="1"/>
  <c r="F45" i="1"/>
  <c r="AH45" i="1" s="1"/>
  <c r="AJ45" i="1" s="1"/>
  <c r="F46" i="1"/>
  <c r="AH46" i="1" s="1"/>
  <c r="AJ46" i="1" s="1"/>
  <c r="F47" i="1"/>
  <c r="AH47" i="1" s="1"/>
  <c r="AJ47" i="1" s="1"/>
  <c r="F48" i="1"/>
  <c r="AH48" i="1" s="1"/>
  <c r="AJ48" i="1" s="1"/>
  <c r="F49" i="1"/>
  <c r="AH49" i="1" s="1"/>
  <c r="AJ49" i="1" s="1"/>
  <c r="F50" i="1"/>
  <c r="AH50" i="1" s="1"/>
  <c r="AJ50" i="1" s="1"/>
  <c r="AQ50" i="1"/>
  <c r="F51" i="1"/>
  <c r="AH51" i="1" s="1"/>
  <c r="AJ51" i="1" s="1"/>
  <c r="F52" i="1"/>
  <c r="AH52" i="1" s="1"/>
  <c r="AJ52" i="1" s="1"/>
  <c r="F53" i="1"/>
  <c r="AH53" i="1" s="1"/>
  <c r="AJ53" i="1" s="1"/>
  <c r="F54" i="1"/>
  <c r="AH54" i="1" s="1"/>
  <c r="AJ54" i="1" s="1"/>
  <c r="F55" i="1"/>
  <c r="AH55" i="1" s="1"/>
  <c r="AJ55" i="1" s="1"/>
  <c r="F56" i="1"/>
  <c r="AH56" i="1" s="1"/>
  <c r="AJ56" i="1" s="1"/>
  <c r="F57" i="1"/>
  <c r="AH57" i="1" s="1"/>
  <c r="AJ57" i="1" s="1"/>
  <c r="F58" i="1"/>
  <c r="AH58" i="1" s="1"/>
  <c r="AJ58" i="1" s="1"/>
  <c r="F59" i="1"/>
  <c r="AH59" i="1" s="1"/>
  <c r="AJ59" i="1" s="1"/>
  <c r="F60" i="1"/>
  <c r="AH60" i="1" s="1"/>
  <c r="AJ60" i="1" s="1"/>
  <c r="F61" i="1"/>
  <c r="AH61" i="1" s="1"/>
  <c r="AJ61" i="1" s="1"/>
  <c r="F62" i="1"/>
  <c r="AH62" i="1" s="1"/>
  <c r="AJ62" i="1" s="1"/>
  <c r="F63" i="1"/>
  <c r="AH63" i="1" s="1"/>
  <c r="AJ63" i="1" s="1"/>
  <c r="F64" i="1"/>
  <c r="AH64" i="1" s="1"/>
  <c r="AJ64" i="1" s="1"/>
  <c r="F65" i="1"/>
  <c r="AH65" i="1" s="1"/>
  <c r="AJ65" i="1" s="1"/>
  <c r="F66" i="1"/>
  <c r="AH66" i="1" s="1"/>
  <c r="AJ66" i="1" s="1"/>
  <c r="F67" i="1"/>
  <c r="AH67" i="1" s="1"/>
  <c r="AJ67" i="1" s="1"/>
  <c r="F68" i="1"/>
  <c r="AH68" i="1" s="1"/>
  <c r="AJ68" i="1" s="1"/>
  <c r="F69" i="1"/>
  <c r="AH69" i="1" s="1"/>
  <c r="AJ69" i="1" s="1"/>
  <c r="F70" i="1"/>
  <c r="AH70" i="1" s="1"/>
  <c r="AJ70" i="1" s="1"/>
  <c r="F71" i="1"/>
  <c r="AH71" i="1" s="1"/>
  <c r="AJ71" i="1" s="1"/>
  <c r="F72" i="1"/>
  <c r="AH72" i="1" s="1"/>
  <c r="AJ72" i="1" s="1"/>
  <c r="F73" i="1"/>
  <c r="AH73" i="1" s="1"/>
  <c r="AJ73" i="1" s="1"/>
  <c r="F74" i="1"/>
  <c r="AH74" i="1" s="1"/>
  <c r="AJ74" i="1" s="1"/>
  <c r="F75" i="1"/>
  <c r="AH75" i="1" s="1"/>
  <c r="AJ75" i="1" s="1"/>
  <c r="F76" i="1"/>
  <c r="AH76" i="1" s="1"/>
  <c r="AJ76" i="1" s="1"/>
  <c r="F77" i="1"/>
  <c r="AH77" i="1" s="1"/>
  <c r="AJ77" i="1" s="1"/>
  <c r="F78" i="1"/>
  <c r="AH78" i="1" s="1"/>
  <c r="AJ78" i="1" s="1"/>
  <c r="F79" i="1"/>
  <c r="AH79" i="1" s="1"/>
  <c r="AJ79" i="1" s="1"/>
  <c r="AQ79" i="1"/>
  <c r="F80" i="1"/>
  <c r="AH80" i="1" s="1"/>
  <c r="AJ80" i="1" s="1"/>
  <c r="AQ80" i="1"/>
  <c r="F81" i="1"/>
  <c r="AH81" i="1" s="1"/>
  <c r="AJ81" i="1" s="1"/>
  <c r="F82" i="1"/>
  <c r="AH82" i="1" s="1"/>
  <c r="AJ82" i="1" s="1"/>
  <c r="F83" i="1"/>
  <c r="AH83" i="1" s="1"/>
  <c r="AJ83" i="1" s="1"/>
  <c r="F84" i="1"/>
  <c r="AH84" i="1" s="1"/>
  <c r="AJ84" i="1" s="1"/>
  <c r="F85" i="1"/>
  <c r="AH85" i="1" s="1"/>
  <c r="AJ85" i="1" s="1"/>
  <c r="F86" i="1"/>
  <c r="AH86" i="1" s="1"/>
  <c r="AJ86" i="1" s="1"/>
  <c r="F87" i="1"/>
  <c r="AH87" i="1" s="1"/>
  <c r="AJ87" i="1" s="1"/>
  <c r="F88" i="1"/>
  <c r="AH88" i="1" s="1"/>
  <c r="AJ88" i="1" s="1"/>
  <c r="F89" i="1"/>
  <c r="AH89" i="1" s="1"/>
  <c r="AJ89" i="1" s="1"/>
  <c r="F90" i="1"/>
  <c r="AH90" i="1" s="1"/>
  <c r="AJ90" i="1" s="1"/>
  <c r="F91" i="1"/>
  <c r="AH91" i="1" s="1"/>
  <c r="AJ91" i="1" s="1"/>
  <c r="F92" i="1"/>
  <c r="AH92" i="1" s="1"/>
  <c r="AJ92" i="1" s="1"/>
  <c r="F93" i="1"/>
  <c r="AH93" i="1" s="1"/>
  <c r="AJ93" i="1" s="1"/>
  <c r="F94" i="1"/>
  <c r="AH94" i="1" s="1"/>
  <c r="AJ94" i="1" s="1"/>
  <c r="F95" i="1"/>
  <c r="AH95" i="1" s="1"/>
  <c r="AJ95" i="1" s="1"/>
  <c r="F96" i="1"/>
  <c r="AH96" i="1" s="1"/>
  <c r="AJ96" i="1" s="1"/>
  <c r="F97" i="1"/>
  <c r="AH97" i="1" s="1"/>
  <c r="AJ97" i="1" s="1"/>
  <c r="F98" i="1"/>
  <c r="AH98" i="1" s="1"/>
  <c r="AJ98" i="1" s="1"/>
  <c r="F99" i="1"/>
  <c r="AH99" i="1" s="1"/>
  <c r="AJ99" i="1" s="1"/>
  <c r="F100" i="1"/>
  <c r="AH100" i="1" s="1"/>
  <c r="AJ100" i="1" s="1"/>
  <c r="F101" i="1"/>
  <c r="AH101" i="1" s="1"/>
  <c r="AJ101" i="1" s="1"/>
  <c r="F102" i="1"/>
  <c r="AH102" i="1" s="1"/>
  <c r="AJ102" i="1" s="1"/>
  <c r="F103" i="1"/>
  <c r="AH103" i="1" s="1"/>
  <c r="AJ103" i="1" s="1"/>
  <c r="F104" i="1"/>
  <c r="AH104" i="1" s="1"/>
  <c r="AJ104" i="1" s="1"/>
  <c r="F105" i="1"/>
  <c r="AH105" i="1" s="1"/>
  <c r="AJ105" i="1" s="1"/>
  <c r="F106" i="1"/>
  <c r="AH106" i="1" s="1"/>
  <c r="AJ106" i="1" s="1"/>
  <c r="F107" i="1"/>
  <c r="AH107" i="1" s="1"/>
  <c r="AJ107" i="1" s="1"/>
  <c r="F108" i="1"/>
  <c r="AH108" i="1" s="1"/>
  <c r="AJ108" i="1" s="1"/>
  <c r="F109" i="1"/>
  <c r="AH109" i="1" s="1"/>
  <c r="AJ109" i="1" s="1"/>
  <c r="F110" i="1"/>
  <c r="AH110" i="1" s="1"/>
  <c r="AJ110" i="1" s="1"/>
  <c r="F111" i="1"/>
  <c r="AH111" i="1" s="1"/>
  <c r="AJ111" i="1" s="1"/>
  <c r="F112" i="1"/>
  <c r="AH112" i="1" s="1"/>
  <c r="AJ112" i="1" s="1"/>
  <c r="F113" i="1"/>
  <c r="AH113" i="1" s="1"/>
  <c r="AJ113" i="1" s="1"/>
  <c r="F114" i="1"/>
  <c r="AH114" i="1" s="1"/>
  <c r="AJ114" i="1" s="1"/>
  <c r="F115" i="1"/>
  <c r="AH115" i="1" s="1"/>
  <c r="AJ115" i="1" s="1"/>
  <c r="F116" i="1"/>
  <c r="AH116" i="1" s="1"/>
  <c r="AJ116" i="1" s="1"/>
  <c r="F117" i="1"/>
  <c r="AH117" i="1" s="1"/>
  <c r="AJ117" i="1" s="1"/>
  <c r="F118" i="1"/>
  <c r="AH118" i="1" s="1"/>
  <c r="AJ118" i="1" s="1"/>
  <c r="F119" i="1"/>
  <c r="AH119" i="1" s="1"/>
  <c r="AJ119" i="1" s="1"/>
  <c r="F120" i="1"/>
  <c r="AH120" i="1" s="1"/>
  <c r="AJ120" i="1" s="1"/>
  <c r="F121" i="1"/>
  <c r="AH121" i="1" s="1"/>
  <c r="AJ121" i="1" s="1"/>
  <c r="AQ121" i="1"/>
  <c r="F122" i="1"/>
  <c r="AH122" i="1" s="1"/>
  <c r="AJ122" i="1" s="1"/>
  <c r="F123" i="1"/>
  <c r="AH123" i="1" s="1"/>
  <c r="AJ123" i="1" s="1"/>
  <c r="F124" i="1"/>
  <c r="AH124" i="1" s="1"/>
  <c r="AJ124" i="1" s="1"/>
  <c r="F125" i="1"/>
  <c r="AH125" i="1" s="1"/>
  <c r="AJ125" i="1" s="1"/>
  <c r="F126" i="1"/>
  <c r="AH126" i="1" s="1"/>
  <c r="AJ126" i="1" s="1"/>
  <c r="F127" i="1"/>
  <c r="AH127" i="1" s="1"/>
  <c r="AJ127" i="1" s="1"/>
  <c r="F128" i="1"/>
  <c r="AH128" i="1" s="1"/>
  <c r="AJ128" i="1" s="1"/>
  <c r="AQ128" i="1"/>
  <c r="F129" i="1"/>
  <c r="AH129" i="1" s="1"/>
  <c r="AJ129" i="1" s="1"/>
  <c r="F130" i="1"/>
  <c r="AH130" i="1" s="1"/>
  <c r="AJ130" i="1" s="1"/>
  <c r="F131" i="1"/>
  <c r="AH131" i="1" s="1"/>
  <c r="AJ131" i="1" s="1"/>
  <c r="F132" i="1"/>
  <c r="AH132" i="1" s="1"/>
  <c r="AJ132" i="1" s="1"/>
  <c r="F133" i="1"/>
  <c r="AH133" i="1" s="1"/>
  <c r="AJ133" i="1" s="1"/>
  <c r="F134" i="1"/>
  <c r="AH134" i="1" s="1"/>
  <c r="AJ134" i="1" s="1"/>
  <c r="F135" i="1"/>
  <c r="AH135" i="1" s="1"/>
  <c r="AJ135" i="1" s="1"/>
  <c r="F136" i="1"/>
  <c r="AH136" i="1" s="1"/>
  <c r="AJ136" i="1" s="1"/>
  <c r="F137" i="1"/>
  <c r="AH137" i="1" s="1"/>
  <c r="AJ137" i="1" s="1"/>
  <c r="F138" i="1"/>
  <c r="AH138" i="1" s="1"/>
  <c r="AJ138" i="1" s="1"/>
  <c r="F139" i="1"/>
  <c r="AH139" i="1" s="1"/>
  <c r="AJ139" i="1" s="1"/>
  <c r="F140" i="1"/>
  <c r="AH140" i="1" s="1"/>
  <c r="AJ140" i="1" s="1"/>
  <c r="F141" i="1"/>
  <c r="AH141" i="1" s="1"/>
  <c r="AJ141" i="1" s="1"/>
  <c r="F142" i="1"/>
  <c r="AH142" i="1" s="1"/>
  <c r="AJ142" i="1" s="1"/>
  <c r="F143" i="1"/>
  <c r="AH143" i="1" s="1"/>
  <c r="AJ143" i="1" s="1"/>
  <c r="F144" i="1"/>
  <c r="AH144" i="1" s="1"/>
  <c r="AJ144" i="1" s="1"/>
  <c r="F145" i="1"/>
  <c r="AH145" i="1" s="1"/>
  <c r="AJ145" i="1" s="1"/>
  <c r="F146" i="1"/>
  <c r="AH146" i="1" s="1"/>
  <c r="AJ146" i="1" s="1"/>
  <c r="F147" i="1"/>
  <c r="AH147" i="1" s="1"/>
  <c r="AJ147" i="1" s="1"/>
  <c r="F148" i="1"/>
  <c r="AH148" i="1" s="1"/>
  <c r="AJ148" i="1" s="1"/>
  <c r="F149" i="1"/>
  <c r="AH149" i="1" s="1"/>
  <c r="AJ149" i="1" s="1"/>
  <c r="F150" i="1"/>
  <c r="AH150" i="1" s="1"/>
  <c r="AJ150" i="1" s="1"/>
  <c r="F151" i="1"/>
  <c r="AH151" i="1" s="1"/>
  <c r="AJ151" i="1" s="1"/>
  <c r="F152" i="1"/>
  <c r="AH152" i="1" s="1"/>
  <c r="AJ152" i="1" s="1"/>
  <c r="F153" i="1"/>
  <c r="AH153" i="1" s="1"/>
  <c r="AJ153" i="1" s="1"/>
  <c r="F154" i="1"/>
  <c r="AH154" i="1" s="1"/>
  <c r="AJ154" i="1" s="1"/>
  <c r="F155" i="1"/>
  <c r="AH155" i="1" s="1"/>
  <c r="AJ155" i="1" s="1"/>
  <c r="F156" i="1"/>
  <c r="AH156" i="1" s="1"/>
  <c r="AJ156" i="1" s="1"/>
  <c r="F157" i="1"/>
  <c r="AH157" i="1" s="1"/>
  <c r="AJ157" i="1" s="1"/>
  <c r="F158" i="1"/>
  <c r="AH158" i="1" s="1"/>
  <c r="AJ158" i="1" s="1"/>
  <c r="F159" i="1"/>
  <c r="AH159" i="1" s="1"/>
  <c r="AJ159" i="1" s="1"/>
  <c r="F160" i="1"/>
  <c r="AH160" i="1" s="1"/>
  <c r="AJ160" i="1" s="1"/>
  <c r="F161" i="1"/>
  <c r="AH161" i="1" s="1"/>
  <c r="AJ161" i="1" s="1"/>
  <c r="F162" i="1"/>
  <c r="AH162" i="1" s="1"/>
  <c r="AJ162" i="1" s="1"/>
  <c r="F163" i="1"/>
  <c r="AH163" i="1" s="1"/>
  <c r="AJ163" i="1" s="1"/>
  <c r="F164" i="1"/>
  <c r="AH164" i="1" s="1"/>
  <c r="AJ164" i="1" s="1"/>
  <c r="F165" i="1"/>
  <c r="AH165" i="1" s="1"/>
  <c r="AJ165" i="1" s="1"/>
  <c r="F166" i="1"/>
  <c r="AH166" i="1" s="1"/>
  <c r="AJ166" i="1" s="1"/>
  <c r="F167" i="1"/>
  <c r="AH167" i="1" s="1"/>
  <c r="AJ167" i="1" s="1"/>
  <c r="F168" i="1"/>
  <c r="AH168" i="1" s="1"/>
  <c r="AJ168" i="1" s="1"/>
  <c r="F169" i="1"/>
  <c r="AH169" i="1" s="1"/>
  <c r="AJ169" i="1" s="1"/>
  <c r="F170" i="1"/>
  <c r="AH170" i="1" s="1"/>
  <c r="AJ170" i="1" s="1"/>
  <c r="F171" i="1"/>
  <c r="AH171" i="1" s="1"/>
  <c r="AJ171" i="1" s="1"/>
  <c r="F172" i="1"/>
  <c r="AH172" i="1" s="1"/>
  <c r="AJ172" i="1" s="1"/>
  <c r="F173" i="1"/>
  <c r="AH173" i="1" s="1"/>
  <c r="AJ173" i="1" s="1"/>
  <c r="F174" i="1"/>
  <c r="AH174" i="1" s="1"/>
  <c r="AJ174" i="1" s="1"/>
  <c r="F175" i="1"/>
  <c r="AH175" i="1" s="1"/>
  <c r="AJ175" i="1" s="1"/>
  <c r="F176" i="1"/>
  <c r="AH176" i="1" s="1"/>
  <c r="AJ176" i="1" s="1"/>
  <c r="F177" i="1"/>
  <c r="AH177" i="1" s="1"/>
  <c r="AJ177" i="1" s="1"/>
  <c r="F178" i="1"/>
  <c r="AH178" i="1" s="1"/>
  <c r="AJ178" i="1" s="1"/>
  <c r="F179" i="1"/>
  <c r="AH179" i="1" s="1"/>
  <c r="AJ179" i="1" s="1"/>
  <c r="F180" i="1"/>
  <c r="AH180" i="1" s="1"/>
  <c r="AJ180" i="1" s="1"/>
  <c r="F181" i="1"/>
  <c r="AH181" i="1" s="1"/>
  <c r="AJ181" i="1" s="1"/>
  <c r="F182" i="1"/>
  <c r="AH182" i="1" s="1"/>
  <c r="AJ182" i="1" s="1"/>
  <c r="F183" i="1"/>
  <c r="AH183" i="1" s="1"/>
  <c r="AJ183" i="1" s="1"/>
  <c r="F184" i="1"/>
  <c r="AH184" i="1" s="1"/>
  <c r="AJ184" i="1" s="1"/>
  <c r="F185" i="1"/>
  <c r="AH185" i="1" s="1"/>
  <c r="AJ185" i="1" s="1"/>
  <c r="F186" i="1"/>
  <c r="AH186" i="1" s="1"/>
  <c r="AJ186" i="1" s="1"/>
  <c r="F187" i="1"/>
  <c r="AH187" i="1" s="1"/>
  <c r="AJ187" i="1" s="1"/>
  <c r="F188" i="1"/>
  <c r="AH188" i="1" s="1"/>
  <c r="AJ188" i="1" s="1"/>
  <c r="F189" i="1"/>
  <c r="AH189" i="1" s="1"/>
  <c r="AJ189" i="1" s="1"/>
  <c r="F190" i="1"/>
  <c r="AH190" i="1" s="1"/>
  <c r="AJ190" i="1" s="1"/>
  <c r="F191" i="1"/>
  <c r="AH191" i="1" s="1"/>
  <c r="AJ191" i="1" s="1"/>
  <c r="F192" i="1"/>
  <c r="AH192" i="1" s="1"/>
  <c r="AJ192" i="1" s="1"/>
  <c r="F193" i="1"/>
  <c r="AH193" i="1" s="1"/>
  <c r="AJ193" i="1" s="1"/>
  <c r="F194" i="1"/>
  <c r="AH194" i="1" s="1"/>
  <c r="AJ194" i="1" s="1"/>
  <c r="F195" i="1"/>
  <c r="AH195" i="1" s="1"/>
  <c r="AJ195" i="1" s="1"/>
  <c r="F196" i="1"/>
  <c r="AH196" i="1" s="1"/>
  <c r="AJ196" i="1" s="1"/>
  <c r="F197" i="1"/>
  <c r="AH197" i="1" s="1"/>
  <c r="AJ197" i="1" s="1"/>
  <c r="AQ197" i="1"/>
  <c r="F198" i="1"/>
  <c r="AH198" i="1" s="1"/>
  <c r="AJ198" i="1" s="1"/>
  <c r="F200" i="1"/>
  <c r="AH200" i="1" s="1"/>
  <c r="AJ200" i="1" s="1"/>
  <c r="F201" i="1"/>
  <c r="AH201" i="1" s="1"/>
  <c r="AJ201" i="1" s="1"/>
  <c r="AQ201" i="1"/>
  <c r="F203" i="1"/>
  <c r="AH203" i="1" s="1"/>
  <c r="AJ203" i="1" s="1"/>
  <c r="F204" i="1"/>
  <c r="AH204" i="1" s="1"/>
  <c r="AJ204" i="1" s="1"/>
  <c r="F205" i="1"/>
  <c r="AH205" i="1" s="1"/>
  <c r="AJ205" i="1" s="1"/>
  <c r="F206" i="1"/>
  <c r="AH206" i="1" s="1"/>
  <c r="AJ206" i="1" s="1"/>
  <c r="F207" i="1"/>
  <c r="AH207" i="1" s="1"/>
  <c r="AJ207" i="1" s="1"/>
  <c r="F208" i="1"/>
  <c r="AH208" i="1" s="1"/>
  <c r="AJ208" i="1" s="1"/>
  <c r="F209" i="1"/>
  <c r="AH209" i="1" s="1"/>
  <c r="AJ209" i="1" s="1"/>
  <c r="F210" i="1"/>
  <c r="AH210" i="1" s="1"/>
  <c r="AJ210" i="1" s="1"/>
  <c r="F211" i="1"/>
  <c r="AH211" i="1" s="1"/>
  <c r="AJ211" i="1" s="1"/>
  <c r="F212" i="1"/>
  <c r="AH212" i="1" s="1"/>
  <c r="AJ212" i="1" s="1"/>
  <c r="F213" i="1"/>
  <c r="AH213" i="1" s="1"/>
  <c r="AJ213" i="1" s="1"/>
  <c r="AQ213" i="1"/>
  <c r="F214" i="1"/>
  <c r="AH214" i="1" s="1"/>
  <c r="AJ214" i="1" s="1"/>
  <c r="F215" i="1"/>
  <c r="AH215" i="1" s="1"/>
  <c r="AJ215" i="1" s="1"/>
  <c r="AQ216" i="1"/>
  <c r="F217" i="1"/>
  <c r="AH217" i="1" s="1"/>
  <c r="AJ217" i="1" s="1"/>
  <c r="F218" i="1"/>
  <c r="AH218" i="1" s="1"/>
  <c r="AJ218" i="1" s="1"/>
  <c r="F219" i="1"/>
  <c r="AH219" i="1" s="1"/>
  <c r="AJ219" i="1" s="1"/>
  <c r="AQ219" i="1"/>
  <c r="F220" i="1"/>
  <c r="AH220" i="1" s="1"/>
  <c r="AJ220" i="1" s="1"/>
  <c r="AQ220" i="1"/>
  <c r="F221" i="1"/>
  <c r="AH221" i="1" s="1"/>
  <c r="AJ221" i="1" s="1"/>
  <c r="F222" i="1"/>
  <c r="AH222" i="1" s="1"/>
  <c r="AJ222" i="1" s="1"/>
  <c r="F223" i="1"/>
  <c r="AH223" i="1" s="1"/>
  <c r="AJ223" i="1" s="1"/>
  <c r="F224" i="1"/>
  <c r="AH224" i="1" s="1"/>
  <c r="AJ224" i="1" s="1"/>
  <c r="F225" i="1"/>
  <c r="AH225" i="1" s="1"/>
  <c r="AJ225" i="1" s="1"/>
  <c r="F226" i="1"/>
  <c r="AH226" i="1" s="1"/>
  <c r="AJ226" i="1" s="1"/>
  <c r="F227" i="1"/>
  <c r="AH227" i="1" s="1"/>
  <c r="AJ227" i="1" s="1"/>
  <c r="F228" i="1"/>
  <c r="AH228" i="1" s="1"/>
  <c r="AJ228" i="1" s="1"/>
  <c r="F229" i="1"/>
  <c r="AH229" i="1" s="1"/>
  <c r="AJ229" i="1" s="1"/>
  <c r="AQ229" i="1"/>
  <c r="F230" i="1"/>
  <c r="AH230" i="1" s="1"/>
  <c r="AJ230" i="1" s="1"/>
  <c r="F231" i="1"/>
  <c r="AH231" i="1" s="1"/>
  <c r="AJ231" i="1" s="1"/>
  <c r="AQ231" i="1"/>
  <c r="F232" i="1"/>
  <c r="AH232" i="1" s="1"/>
  <c r="AJ232" i="1" s="1"/>
  <c r="F233" i="1"/>
  <c r="AH233" i="1" s="1"/>
  <c r="AJ233" i="1" s="1"/>
  <c r="F234" i="1"/>
  <c r="AH234" i="1" s="1"/>
  <c r="AJ234" i="1" s="1"/>
  <c r="F235" i="1"/>
  <c r="AH235" i="1" s="1"/>
  <c r="AJ235" i="1" s="1"/>
  <c r="F236" i="1"/>
  <c r="AH236" i="1" s="1"/>
  <c r="AJ236" i="1" s="1"/>
  <c r="F237" i="1"/>
  <c r="AH237" i="1" s="1"/>
  <c r="AJ237" i="1" s="1"/>
  <c r="F238" i="1"/>
  <c r="AH238" i="1" s="1"/>
  <c r="AJ238" i="1" s="1"/>
  <c r="F239" i="1"/>
  <c r="AH239" i="1" s="1"/>
  <c r="AJ239" i="1" s="1"/>
  <c r="F240" i="1"/>
  <c r="AH240" i="1" s="1"/>
  <c r="AJ240" i="1" s="1"/>
  <c r="F241" i="1"/>
  <c r="AH241" i="1" s="1"/>
  <c r="AJ241" i="1" s="1"/>
  <c r="F242" i="1"/>
  <c r="AH242" i="1" s="1"/>
  <c r="AJ242" i="1" s="1"/>
  <c r="F243" i="1"/>
  <c r="AH243" i="1" s="1"/>
  <c r="AJ243" i="1" s="1"/>
  <c r="F244" i="1"/>
  <c r="AH244" i="1" s="1"/>
  <c r="AJ244" i="1" s="1"/>
  <c r="F245" i="1"/>
  <c r="AH245" i="1" s="1"/>
  <c r="AJ245" i="1" s="1"/>
  <c r="F246" i="1"/>
  <c r="AH246" i="1" s="1"/>
  <c r="AJ246" i="1" s="1"/>
  <c r="F247" i="1"/>
  <c r="AH247" i="1" s="1"/>
  <c r="AJ247" i="1" s="1"/>
  <c r="F248" i="1"/>
  <c r="AH248" i="1" s="1"/>
  <c r="AJ248" i="1" s="1"/>
  <c r="F249" i="1"/>
  <c r="AH249" i="1" s="1"/>
  <c r="AJ249" i="1" s="1"/>
  <c r="F250" i="1"/>
  <c r="AH250" i="1" s="1"/>
  <c r="AJ250" i="1" s="1"/>
  <c r="F251" i="1"/>
  <c r="AH251" i="1" s="1"/>
  <c r="AJ251" i="1" s="1"/>
  <c r="F252" i="1"/>
  <c r="AH252" i="1" s="1"/>
  <c r="AJ252" i="1" s="1"/>
  <c r="F253" i="1"/>
  <c r="AH253" i="1" s="1"/>
  <c r="AJ253" i="1" s="1"/>
  <c r="F254" i="1"/>
  <c r="AH254" i="1" s="1"/>
  <c r="AJ254" i="1" s="1"/>
  <c r="F255" i="1"/>
  <c r="AH255" i="1" s="1"/>
  <c r="AJ255" i="1" s="1"/>
  <c r="F256" i="1"/>
  <c r="AH256" i="1" s="1"/>
  <c r="AJ256" i="1" s="1"/>
  <c r="F257" i="1"/>
  <c r="AH257" i="1" s="1"/>
  <c r="AJ257" i="1" s="1"/>
  <c r="F258" i="1"/>
  <c r="AH258" i="1" s="1"/>
  <c r="AJ258" i="1" s="1"/>
  <c r="F259" i="1"/>
  <c r="AH259" i="1" s="1"/>
  <c r="AJ259" i="1" s="1"/>
  <c r="F260" i="1"/>
  <c r="AH260" i="1" s="1"/>
  <c r="AJ260" i="1" s="1"/>
  <c r="F261" i="1"/>
  <c r="AH261" i="1" s="1"/>
  <c r="AJ261" i="1" s="1"/>
  <c r="F262" i="1"/>
  <c r="AH262" i="1" s="1"/>
  <c r="AJ262" i="1" s="1"/>
  <c r="F263" i="1"/>
  <c r="AH263" i="1" s="1"/>
  <c r="AJ263" i="1" s="1"/>
  <c r="F264" i="1"/>
  <c r="AH264" i="1" s="1"/>
  <c r="AJ264" i="1" s="1"/>
  <c r="F265" i="1"/>
  <c r="AH265" i="1" s="1"/>
  <c r="AJ265" i="1" s="1"/>
  <c r="F266" i="1"/>
  <c r="AH266" i="1" s="1"/>
  <c r="AJ266" i="1" s="1"/>
  <c r="F267" i="1"/>
  <c r="AH267" i="1" s="1"/>
  <c r="AJ267" i="1" s="1"/>
  <c r="F268" i="1"/>
  <c r="AH268" i="1" s="1"/>
  <c r="AJ268" i="1" s="1"/>
  <c r="F269" i="1"/>
  <c r="AH269" i="1" s="1"/>
  <c r="AJ269" i="1" s="1"/>
  <c r="F270" i="1"/>
  <c r="AH270" i="1" s="1"/>
  <c r="AJ270" i="1" s="1"/>
  <c r="F271" i="1"/>
  <c r="AH271" i="1" s="1"/>
  <c r="AJ271" i="1" s="1"/>
  <c r="AQ271" i="1"/>
  <c r="F272" i="1"/>
  <c r="AH272" i="1" s="1"/>
  <c r="AJ272" i="1" s="1"/>
  <c r="F273" i="1"/>
  <c r="AH273" i="1" s="1"/>
  <c r="AJ273" i="1" s="1"/>
  <c r="F274" i="1"/>
  <c r="AH274" i="1" s="1"/>
  <c r="AJ274" i="1" s="1"/>
  <c r="F275" i="1"/>
  <c r="AH275" i="1" s="1"/>
  <c r="AJ275" i="1" s="1"/>
  <c r="F276" i="1"/>
  <c r="AH276" i="1" s="1"/>
  <c r="AJ276" i="1" s="1"/>
  <c r="F277" i="1"/>
  <c r="AH277" i="1" s="1"/>
  <c r="AJ277" i="1" s="1"/>
  <c r="F278" i="1"/>
  <c r="AH278" i="1" s="1"/>
  <c r="AJ278" i="1" s="1"/>
  <c r="F279" i="1"/>
  <c r="AH279" i="1" s="1"/>
  <c r="AJ279" i="1" s="1"/>
  <c r="F280" i="1"/>
  <c r="AH280" i="1" s="1"/>
  <c r="AJ280" i="1" s="1"/>
  <c r="F281" i="1"/>
  <c r="AH281" i="1" s="1"/>
  <c r="AJ281" i="1" s="1"/>
  <c r="F282" i="1"/>
  <c r="AH282" i="1" s="1"/>
  <c r="AJ282" i="1" s="1"/>
  <c r="F283" i="1"/>
  <c r="AH283" i="1" s="1"/>
  <c r="AJ283" i="1" s="1"/>
  <c r="F284" i="1"/>
  <c r="AH284" i="1" s="1"/>
  <c r="AJ284" i="1" s="1"/>
  <c r="F285" i="1"/>
  <c r="AH285" i="1" s="1"/>
  <c r="AJ285" i="1" s="1"/>
  <c r="F286" i="1"/>
  <c r="AH286" i="1" s="1"/>
  <c r="AJ286" i="1" s="1"/>
  <c r="F287" i="1"/>
  <c r="AH287" i="1" s="1"/>
  <c r="AJ287" i="1" s="1"/>
  <c r="AQ287" i="1"/>
  <c r="F288" i="1"/>
  <c r="AH288" i="1" s="1"/>
  <c r="AJ288" i="1" s="1"/>
  <c r="F289" i="1"/>
  <c r="AH289" i="1" s="1"/>
  <c r="AJ289" i="1" s="1"/>
  <c r="F290" i="1"/>
  <c r="AH290" i="1" s="1"/>
  <c r="AJ290" i="1" s="1"/>
  <c r="F291" i="1"/>
  <c r="AH291" i="1" s="1"/>
  <c r="AJ291" i="1" s="1"/>
  <c r="F292" i="1"/>
  <c r="AH292" i="1" s="1"/>
  <c r="AJ292" i="1" s="1"/>
  <c r="F293" i="1"/>
  <c r="AH293" i="1" s="1"/>
  <c r="AJ293" i="1" s="1"/>
  <c r="F294" i="1"/>
  <c r="AH294" i="1" s="1"/>
  <c r="AJ294" i="1" s="1"/>
  <c r="F295" i="1"/>
  <c r="AH295" i="1" s="1"/>
  <c r="AJ295" i="1" s="1"/>
  <c r="F296" i="1"/>
  <c r="AH296" i="1" s="1"/>
  <c r="AJ296" i="1" s="1"/>
  <c r="F297" i="1"/>
  <c r="AH297" i="1" s="1"/>
  <c r="AJ297" i="1" s="1"/>
  <c r="F298" i="1"/>
  <c r="AH298" i="1" s="1"/>
  <c r="AJ298" i="1" s="1"/>
  <c r="F299" i="1"/>
  <c r="AH299" i="1" s="1"/>
  <c r="AJ299" i="1" s="1"/>
  <c r="F300" i="1"/>
  <c r="AH300" i="1" s="1"/>
  <c r="AJ300" i="1" s="1"/>
  <c r="AQ300" i="1"/>
  <c r="F301" i="1"/>
  <c r="AH301" i="1" s="1"/>
  <c r="AJ301" i="1" s="1"/>
  <c r="F302" i="1"/>
  <c r="AH302" i="1" s="1"/>
  <c r="AJ302" i="1" s="1"/>
  <c r="F303" i="1"/>
  <c r="AH303" i="1" s="1"/>
  <c r="AJ303" i="1" s="1"/>
  <c r="F304" i="1"/>
  <c r="AH304" i="1" s="1"/>
  <c r="AJ304" i="1" s="1"/>
  <c r="F305" i="1"/>
  <c r="AH305" i="1" s="1"/>
  <c r="AJ305" i="1" s="1"/>
  <c r="F306" i="1"/>
  <c r="AH306" i="1" s="1"/>
  <c r="AJ306" i="1" s="1"/>
  <c r="F307" i="1"/>
  <c r="AH307" i="1" s="1"/>
  <c r="AJ307" i="1" s="1"/>
  <c r="F308" i="1"/>
  <c r="AH308" i="1" s="1"/>
  <c r="AJ308" i="1" s="1"/>
  <c r="F309" i="1"/>
  <c r="AH309" i="1" s="1"/>
  <c r="AJ309" i="1" s="1"/>
  <c r="F310" i="1"/>
  <c r="AH310" i="1" s="1"/>
  <c r="AJ310" i="1" s="1"/>
  <c r="F311" i="1"/>
  <c r="AH311" i="1" s="1"/>
  <c r="AJ311" i="1" s="1"/>
  <c r="F312" i="1"/>
  <c r="AH312" i="1" s="1"/>
  <c r="AJ312" i="1" s="1"/>
  <c r="F313" i="1"/>
  <c r="AH313" i="1" s="1"/>
  <c r="AJ313" i="1" s="1"/>
  <c r="F314" i="1"/>
  <c r="AH314" i="1" s="1"/>
  <c r="AJ314" i="1" s="1"/>
  <c r="F315" i="1"/>
  <c r="AH315" i="1" s="1"/>
  <c r="AJ315" i="1" s="1"/>
  <c r="F316" i="1"/>
  <c r="AH316" i="1" s="1"/>
  <c r="AJ316" i="1" s="1"/>
  <c r="F317" i="1"/>
  <c r="AH317" i="1" s="1"/>
  <c r="AJ317" i="1" s="1"/>
  <c r="F318" i="1"/>
  <c r="AH318" i="1" s="1"/>
  <c r="AJ318" i="1" s="1"/>
  <c r="F319" i="1"/>
  <c r="AH319" i="1" s="1"/>
  <c r="AJ319" i="1" s="1"/>
  <c r="F320" i="1"/>
  <c r="AH320" i="1" s="1"/>
  <c r="AJ320" i="1" s="1"/>
  <c r="AQ320" i="1"/>
  <c r="F321" i="1"/>
  <c r="AH321" i="1" s="1"/>
  <c r="AJ321" i="1" s="1"/>
  <c r="F322" i="1"/>
  <c r="AH322" i="1" s="1"/>
  <c r="AJ322" i="1" s="1"/>
  <c r="F323" i="1"/>
  <c r="AH323" i="1" s="1"/>
  <c r="AJ323" i="1" s="1"/>
  <c r="F324" i="1"/>
  <c r="AH324" i="1" s="1"/>
  <c r="AJ324" i="1" s="1"/>
  <c r="F325" i="1"/>
  <c r="AH325" i="1" s="1"/>
  <c r="AJ325" i="1" s="1"/>
  <c r="F326" i="1"/>
  <c r="AH326" i="1" s="1"/>
  <c r="AJ326" i="1" s="1"/>
  <c r="AQ326" i="1"/>
  <c r="F327" i="1"/>
  <c r="AH327" i="1" s="1"/>
  <c r="AJ327" i="1" s="1"/>
  <c r="F328" i="1"/>
  <c r="AH328" i="1" s="1"/>
  <c r="AJ328" i="1" s="1"/>
  <c r="F329" i="1"/>
  <c r="AH329" i="1" s="1"/>
  <c r="AJ329" i="1" s="1"/>
  <c r="F330" i="1"/>
  <c r="AH330" i="1" s="1"/>
  <c r="AJ330" i="1" s="1"/>
  <c r="F331" i="1"/>
  <c r="AH331" i="1" s="1"/>
  <c r="AJ331" i="1" s="1"/>
  <c r="F332" i="1"/>
  <c r="AH332" i="1" s="1"/>
  <c r="AJ332" i="1" s="1"/>
  <c r="F333" i="1"/>
  <c r="AH333" i="1" s="1"/>
  <c r="AJ333" i="1" s="1"/>
  <c r="F334" i="1"/>
  <c r="AH334" i="1" s="1"/>
  <c r="AJ334" i="1" s="1"/>
  <c r="F335" i="1"/>
  <c r="AH335" i="1" s="1"/>
  <c r="AJ335" i="1" s="1"/>
  <c r="F336" i="1"/>
  <c r="AH336" i="1" s="1"/>
  <c r="AJ336" i="1" s="1"/>
  <c r="F337" i="1"/>
  <c r="AH337" i="1" s="1"/>
  <c r="AJ337" i="1" s="1"/>
  <c r="F338" i="1"/>
  <c r="AH338" i="1" s="1"/>
  <c r="AJ338" i="1" s="1"/>
  <c r="F339" i="1"/>
  <c r="AH339" i="1" s="1"/>
  <c r="AJ339" i="1" s="1"/>
  <c r="F340" i="1"/>
  <c r="AH340" i="1" s="1"/>
  <c r="AJ340" i="1" s="1"/>
  <c r="F341" i="1"/>
  <c r="AH341" i="1" s="1"/>
  <c r="AJ341" i="1" s="1"/>
  <c r="F342" i="1"/>
  <c r="AH342" i="1" s="1"/>
  <c r="AJ342" i="1" s="1"/>
  <c r="F343" i="1"/>
  <c r="AH343" i="1" s="1"/>
  <c r="AJ343" i="1" s="1"/>
  <c r="F344" i="1"/>
  <c r="AH344" i="1" s="1"/>
  <c r="AJ344" i="1" s="1"/>
  <c r="F345" i="1"/>
  <c r="AH345" i="1" s="1"/>
  <c r="AJ345" i="1" s="1"/>
  <c r="F346" i="1"/>
  <c r="AH346" i="1" s="1"/>
  <c r="AJ346" i="1" s="1"/>
  <c r="F347" i="1"/>
  <c r="AH347" i="1" s="1"/>
  <c r="AJ347" i="1" s="1"/>
  <c r="F348" i="1"/>
  <c r="AH348" i="1" s="1"/>
  <c r="AJ348" i="1" s="1"/>
  <c r="AQ348" i="1"/>
  <c r="F349" i="1"/>
  <c r="AH349" i="1" s="1"/>
  <c r="AJ349" i="1" s="1"/>
  <c r="F350" i="1"/>
  <c r="AH350" i="1" s="1"/>
  <c r="AJ350" i="1" s="1"/>
  <c r="F351" i="1"/>
  <c r="AH351" i="1" s="1"/>
  <c r="AJ351" i="1" s="1"/>
  <c r="F352" i="1"/>
  <c r="AH352" i="1" s="1"/>
  <c r="AJ352" i="1" s="1"/>
  <c r="F353" i="1"/>
  <c r="AH353" i="1" s="1"/>
  <c r="AJ353" i="1" s="1"/>
  <c r="F354" i="1"/>
  <c r="AH354" i="1" s="1"/>
  <c r="AJ354" i="1" s="1"/>
  <c r="F355" i="1"/>
  <c r="AH355" i="1" s="1"/>
  <c r="AJ355" i="1" s="1"/>
  <c r="F356" i="1"/>
  <c r="AH356" i="1" s="1"/>
  <c r="AJ356" i="1" s="1"/>
  <c r="F357" i="1"/>
  <c r="AH357" i="1" s="1"/>
  <c r="AJ357" i="1" s="1"/>
  <c r="F358" i="1"/>
  <c r="AH358" i="1" s="1"/>
  <c r="AJ358" i="1" s="1"/>
  <c r="F359" i="1"/>
  <c r="AH359" i="1" s="1"/>
  <c r="AJ359" i="1" s="1"/>
  <c r="F360" i="1"/>
  <c r="AH360" i="1" s="1"/>
  <c r="AJ360" i="1" s="1"/>
  <c r="F361" i="1"/>
  <c r="AH361" i="1" s="1"/>
  <c r="AJ361" i="1" s="1"/>
  <c r="F362" i="1"/>
  <c r="AH362" i="1" s="1"/>
  <c r="AJ362" i="1" s="1"/>
  <c r="F363" i="1"/>
  <c r="AH363" i="1" s="1"/>
  <c r="AJ363" i="1" s="1"/>
  <c r="F364" i="1"/>
  <c r="AH364" i="1" s="1"/>
  <c r="AJ364" i="1" s="1"/>
  <c r="F365" i="1"/>
  <c r="AH365" i="1" s="1"/>
  <c r="AJ365" i="1" s="1"/>
  <c r="F366" i="1"/>
  <c r="AH366" i="1" s="1"/>
  <c r="AJ366" i="1" s="1"/>
  <c r="F367" i="1"/>
  <c r="AH367" i="1" s="1"/>
  <c r="AJ367" i="1" s="1"/>
  <c r="F368" i="1"/>
  <c r="AH368" i="1" s="1"/>
  <c r="AJ368" i="1" s="1"/>
  <c r="F369" i="1"/>
  <c r="AH369" i="1" s="1"/>
  <c r="AJ369" i="1" s="1"/>
  <c r="F370" i="1"/>
  <c r="AH370" i="1" s="1"/>
  <c r="AJ370" i="1" s="1"/>
  <c r="F371" i="1"/>
  <c r="AH371" i="1" s="1"/>
  <c r="AJ371" i="1" s="1"/>
  <c r="F372" i="1"/>
  <c r="AH372" i="1" s="1"/>
  <c r="AJ372" i="1" s="1"/>
  <c r="F373" i="1"/>
  <c r="AH373" i="1" s="1"/>
  <c r="AJ373" i="1" s="1"/>
  <c r="F374" i="1"/>
  <c r="AH374" i="1" s="1"/>
  <c r="AJ374" i="1" s="1"/>
  <c r="F375" i="1"/>
  <c r="AH375" i="1" s="1"/>
  <c r="AJ375" i="1" s="1"/>
  <c r="F376" i="1"/>
  <c r="AH376" i="1" s="1"/>
  <c r="AJ376" i="1" s="1"/>
  <c r="F377" i="1"/>
  <c r="AH377" i="1" s="1"/>
  <c r="AJ377" i="1" s="1"/>
  <c r="F378" i="1"/>
  <c r="AH378" i="1" s="1"/>
  <c r="AJ378" i="1" s="1"/>
  <c r="F379" i="1"/>
  <c r="AH379" i="1" s="1"/>
  <c r="AJ379" i="1" s="1"/>
  <c r="F380" i="1"/>
  <c r="AH380" i="1" s="1"/>
  <c r="AJ380" i="1" s="1"/>
  <c r="F381" i="1"/>
  <c r="AH381" i="1" s="1"/>
  <c r="AJ381" i="1" s="1"/>
  <c r="F382" i="1"/>
  <c r="AH382" i="1" s="1"/>
  <c r="AJ382" i="1" s="1"/>
  <c r="F383" i="1"/>
  <c r="AH383" i="1" s="1"/>
  <c r="AJ383" i="1" s="1"/>
  <c r="F384" i="1"/>
  <c r="AH384" i="1" s="1"/>
  <c r="AJ384" i="1" s="1"/>
  <c r="F385" i="1"/>
  <c r="AH385" i="1" s="1"/>
  <c r="AJ385" i="1" s="1"/>
  <c r="F386" i="1"/>
  <c r="AH386" i="1" s="1"/>
  <c r="AJ386" i="1" s="1"/>
  <c r="F387" i="1"/>
  <c r="AH387" i="1" s="1"/>
  <c r="AJ387" i="1" s="1"/>
  <c r="F388" i="1"/>
  <c r="AH388" i="1" s="1"/>
  <c r="AJ388" i="1" s="1"/>
  <c r="F389" i="1"/>
  <c r="AH389" i="1" s="1"/>
  <c r="AJ389" i="1" s="1"/>
  <c r="F390" i="1"/>
  <c r="AH390" i="1" s="1"/>
  <c r="AJ390" i="1" s="1"/>
  <c r="F391" i="1"/>
  <c r="AH391" i="1" s="1"/>
  <c r="AJ391" i="1" s="1"/>
  <c r="F392" i="1"/>
  <c r="AH392" i="1" s="1"/>
  <c r="AJ392" i="1" s="1"/>
  <c r="AQ392" i="1"/>
  <c r="F393" i="1"/>
  <c r="AH393" i="1" s="1"/>
  <c r="AJ393" i="1" s="1"/>
  <c r="F394" i="1"/>
  <c r="AH394" i="1" s="1"/>
  <c r="AJ394" i="1" s="1"/>
  <c r="F395" i="1"/>
  <c r="AH395" i="1" s="1"/>
  <c r="AJ395" i="1" s="1"/>
  <c r="F396" i="1"/>
  <c r="AH396" i="1" s="1"/>
  <c r="AJ396" i="1" s="1"/>
  <c r="F397" i="1"/>
  <c r="AH397" i="1" s="1"/>
  <c r="AJ397" i="1" s="1"/>
  <c r="F398" i="1"/>
  <c r="AH398" i="1" s="1"/>
  <c r="AJ398" i="1" s="1"/>
  <c r="F399" i="1"/>
  <c r="AH399" i="1" s="1"/>
  <c r="AJ399" i="1" s="1"/>
  <c r="F400" i="1"/>
  <c r="AH400" i="1" s="1"/>
  <c r="AJ400" i="1" s="1"/>
  <c r="F401" i="1"/>
  <c r="AH401" i="1" s="1"/>
  <c r="AJ401" i="1" s="1"/>
  <c r="F402" i="1"/>
  <c r="AH402" i="1" s="1"/>
  <c r="AJ402" i="1" s="1"/>
  <c r="F403" i="1"/>
  <c r="AH403" i="1" s="1"/>
  <c r="AJ403" i="1" s="1"/>
  <c r="F404" i="1"/>
  <c r="AH404" i="1" s="1"/>
  <c r="AJ404" i="1" s="1"/>
  <c r="F405" i="1"/>
  <c r="AH405" i="1" s="1"/>
  <c r="AJ405" i="1" s="1"/>
  <c r="F406" i="1"/>
  <c r="AH406" i="1" s="1"/>
  <c r="AJ406" i="1" s="1"/>
  <c r="F407" i="1"/>
  <c r="AH407" i="1" s="1"/>
  <c r="AJ407" i="1" s="1"/>
  <c r="F408" i="1"/>
  <c r="AH408" i="1" s="1"/>
  <c r="AJ408" i="1" s="1"/>
  <c r="F409" i="1"/>
  <c r="AH409" i="1" s="1"/>
  <c r="AJ409" i="1" s="1"/>
  <c r="F410" i="1"/>
  <c r="AH410" i="1" s="1"/>
  <c r="AJ410" i="1" s="1"/>
  <c r="F411" i="1"/>
  <c r="AH411" i="1" s="1"/>
  <c r="AJ411" i="1" s="1"/>
  <c r="F412" i="1"/>
  <c r="AH412" i="1" s="1"/>
  <c r="AJ412" i="1" s="1"/>
  <c r="AQ412" i="1"/>
  <c r="F413" i="1"/>
  <c r="AH413" i="1" s="1"/>
  <c r="AJ413" i="1" s="1"/>
  <c r="F414" i="1"/>
  <c r="AH414" i="1" s="1"/>
  <c r="AJ414" i="1" s="1"/>
  <c r="F415" i="1"/>
  <c r="AH415" i="1" s="1"/>
  <c r="AJ415" i="1" s="1"/>
  <c r="F416" i="1"/>
  <c r="AH416" i="1" s="1"/>
  <c r="AJ416" i="1" s="1"/>
  <c r="F417" i="1"/>
  <c r="AH417" i="1" s="1"/>
  <c r="AJ417" i="1" s="1"/>
  <c r="F418" i="1"/>
  <c r="AH418" i="1" s="1"/>
  <c r="AJ418" i="1" s="1"/>
  <c r="F419" i="1"/>
  <c r="AH419" i="1" s="1"/>
  <c r="AJ419" i="1" s="1"/>
  <c r="F420" i="1"/>
  <c r="AH420" i="1" s="1"/>
  <c r="AJ420" i="1" s="1"/>
  <c r="F421" i="1"/>
  <c r="AH421" i="1" s="1"/>
  <c r="AJ421" i="1" s="1"/>
  <c r="F422" i="1"/>
  <c r="AH422" i="1" s="1"/>
  <c r="AJ422" i="1" s="1"/>
  <c r="F423" i="1"/>
  <c r="AH423" i="1" s="1"/>
  <c r="AJ423" i="1" s="1"/>
  <c r="F424" i="1"/>
  <c r="AH424" i="1" s="1"/>
  <c r="AJ424" i="1" s="1"/>
  <c r="F425" i="1"/>
  <c r="AH425" i="1" s="1"/>
  <c r="AJ425" i="1" s="1"/>
  <c r="F426" i="1"/>
  <c r="AH426" i="1" s="1"/>
  <c r="AJ426" i="1" s="1"/>
  <c r="F427" i="1"/>
  <c r="AH427" i="1" s="1"/>
  <c r="AJ427" i="1" s="1"/>
  <c r="F428" i="1"/>
  <c r="AH428" i="1" s="1"/>
  <c r="AJ428" i="1" s="1"/>
  <c r="F429" i="1"/>
  <c r="AH429" i="1" s="1"/>
  <c r="AJ429" i="1" s="1"/>
  <c r="F430" i="1"/>
  <c r="AH430" i="1" s="1"/>
  <c r="AJ430" i="1" s="1"/>
  <c r="F431" i="1"/>
  <c r="AH431" i="1" s="1"/>
  <c r="AJ431" i="1" s="1"/>
  <c r="F432" i="1"/>
  <c r="AH432" i="1" s="1"/>
  <c r="AJ432" i="1" s="1"/>
  <c r="F433" i="1"/>
  <c r="AH433" i="1" s="1"/>
  <c r="AJ433" i="1" s="1"/>
  <c r="F434" i="1"/>
  <c r="AH434" i="1" s="1"/>
  <c r="AJ434" i="1" s="1"/>
  <c r="AQ434" i="1"/>
  <c r="F435" i="1"/>
  <c r="AH435" i="1" s="1"/>
  <c r="AJ435" i="1" s="1"/>
  <c r="F436" i="1"/>
  <c r="AH436" i="1" s="1"/>
  <c r="AJ436" i="1" s="1"/>
  <c r="F437" i="1"/>
  <c r="AH437" i="1" s="1"/>
  <c r="AJ437" i="1" s="1"/>
  <c r="F438" i="1"/>
  <c r="AH438" i="1" s="1"/>
  <c r="AJ438" i="1" s="1"/>
  <c r="F439" i="1"/>
  <c r="AH439" i="1" s="1"/>
  <c r="AJ439" i="1" s="1"/>
  <c r="F440" i="1"/>
  <c r="AH440" i="1" s="1"/>
  <c r="AJ440" i="1" s="1"/>
  <c r="F441" i="1"/>
  <c r="AH441" i="1" s="1"/>
  <c r="AJ441" i="1" s="1"/>
  <c r="F442" i="1"/>
  <c r="AH442" i="1" s="1"/>
  <c r="AJ442" i="1" s="1"/>
  <c r="F443" i="1"/>
  <c r="AH443" i="1" s="1"/>
  <c r="AJ443" i="1" s="1"/>
  <c r="AQ443" i="1"/>
  <c r="F444" i="1"/>
  <c r="AH444" i="1" s="1"/>
  <c r="AJ444" i="1" s="1"/>
  <c r="F445" i="1"/>
  <c r="AH445" i="1" s="1"/>
  <c r="AJ445" i="1" s="1"/>
  <c r="F446" i="1"/>
  <c r="AH446" i="1" s="1"/>
  <c r="AJ446" i="1" s="1"/>
  <c r="F447" i="1"/>
  <c r="AH447" i="1" s="1"/>
  <c r="AJ447" i="1" s="1"/>
  <c r="F448" i="1"/>
  <c r="AH448" i="1" s="1"/>
  <c r="AJ448" i="1" s="1"/>
  <c r="F449" i="1"/>
  <c r="AH449" i="1" s="1"/>
  <c r="AJ449" i="1" s="1"/>
  <c r="F450" i="1"/>
  <c r="AH450" i="1" s="1"/>
  <c r="AJ450" i="1" s="1"/>
  <c r="F451" i="1"/>
  <c r="AH451" i="1" s="1"/>
  <c r="AJ451" i="1" s="1"/>
  <c r="F452" i="1"/>
  <c r="AH452" i="1" s="1"/>
  <c r="AJ452" i="1" s="1"/>
  <c r="F453" i="1"/>
  <c r="AH453" i="1" s="1"/>
  <c r="AJ453" i="1" s="1"/>
  <c r="F454" i="1"/>
  <c r="AH454" i="1" s="1"/>
  <c r="AJ454" i="1" s="1"/>
  <c r="F455" i="1"/>
  <c r="AH455" i="1" s="1"/>
  <c r="AJ455" i="1" s="1"/>
  <c r="F456" i="1"/>
  <c r="AH456" i="1" s="1"/>
  <c r="AJ456" i="1" s="1"/>
  <c r="F457" i="1"/>
  <c r="AH457" i="1" s="1"/>
  <c r="AJ457" i="1" s="1"/>
  <c r="F458" i="1"/>
  <c r="AH458" i="1" s="1"/>
  <c r="AJ458" i="1" s="1"/>
  <c r="F459" i="1"/>
  <c r="AH459" i="1" s="1"/>
  <c r="AJ459" i="1" s="1"/>
  <c r="F460" i="1"/>
  <c r="AH460" i="1" s="1"/>
  <c r="AJ460" i="1" s="1"/>
  <c r="F461" i="1"/>
  <c r="AH461" i="1" s="1"/>
  <c r="AJ461" i="1" s="1"/>
  <c r="F462" i="1"/>
  <c r="AH462" i="1" s="1"/>
  <c r="AJ462" i="1" s="1"/>
  <c r="F463" i="1"/>
  <c r="AH463" i="1" s="1"/>
  <c r="AJ463" i="1" s="1"/>
  <c r="F464" i="1"/>
  <c r="AH464" i="1" s="1"/>
  <c r="AJ464" i="1" s="1"/>
  <c r="F465" i="1"/>
  <c r="AH465" i="1" s="1"/>
  <c r="AJ465" i="1" s="1"/>
  <c r="F466" i="1"/>
  <c r="AH466" i="1" s="1"/>
  <c r="AJ466" i="1" s="1"/>
  <c r="F467" i="1"/>
  <c r="AH467" i="1" s="1"/>
  <c r="AJ467" i="1" s="1"/>
  <c r="F468" i="1"/>
  <c r="AH468" i="1" s="1"/>
  <c r="AJ468" i="1" s="1"/>
  <c r="F469" i="1"/>
  <c r="AH469" i="1" s="1"/>
  <c r="AJ469" i="1" s="1"/>
  <c r="F470" i="1"/>
  <c r="AH470" i="1" s="1"/>
  <c r="AJ470" i="1" s="1"/>
  <c r="F471" i="1"/>
  <c r="AH471" i="1" s="1"/>
  <c r="AJ471" i="1" s="1"/>
  <c r="F472" i="1"/>
  <c r="AH472" i="1" s="1"/>
  <c r="AJ472" i="1" s="1"/>
  <c r="F473" i="1"/>
  <c r="AH473" i="1" s="1"/>
  <c r="AJ473" i="1" s="1"/>
  <c r="F474" i="1"/>
  <c r="AH474" i="1" s="1"/>
  <c r="AJ474" i="1" s="1"/>
  <c r="F475" i="1"/>
  <c r="AH475" i="1" s="1"/>
  <c r="AJ475" i="1" s="1"/>
  <c r="F476" i="1"/>
  <c r="AH476" i="1" s="1"/>
  <c r="AJ476" i="1" s="1"/>
  <c r="F477" i="1"/>
  <c r="AH477" i="1" s="1"/>
  <c r="AJ477" i="1" s="1"/>
  <c r="F478" i="1"/>
  <c r="AH478" i="1" s="1"/>
  <c r="AJ478" i="1" s="1"/>
  <c r="F479" i="1"/>
  <c r="AH479" i="1" s="1"/>
  <c r="AJ479" i="1" s="1"/>
  <c r="F480" i="1"/>
  <c r="AH480" i="1" s="1"/>
  <c r="AJ480" i="1" s="1"/>
  <c r="F481" i="1"/>
  <c r="AH481" i="1" s="1"/>
  <c r="AJ481" i="1" s="1"/>
  <c r="F482" i="1"/>
  <c r="AH482" i="1" s="1"/>
  <c r="AJ482" i="1" s="1"/>
  <c r="F483" i="1"/>
  <c r="AH483" i="1" s="1"/>
  <c r="AJ483" i="1" s="1"/>
  <c r="F484" i="1"/>
  <c r="AH484" i="1" s="1"/>
  <c r="AJ484" i="1" s="1"/>
  <c r="F485" i="1"/>
  <c r="AH485" i="1" s="1"/>
  <c r="AJ485" i="1" s="1"/>
  <c r="F486" i="1"/>
  <c r="AH486" i="1" s="1"/>
  <c r="AJ486" i="1" s="1"/>
  <c r="F487" i="1"/>
  <c r="AH487" i="1" s="1"/>
  <c r="AJ487" i="1" s="1"/>
  <c r="F488" i="1"/>
  <c r="AH488" i="1" s="1"/>
  <c r="AJ488" i="1" s="1"/>
  <c r="F489" i="1"/>
  <c r="AH489" i="1" s="1"/>
  <c r="AJ489" i="1" s="1"/>
  <c r="F490" i="1"/>
  <c r="AH490" i="1" s="1"/>
  <c r="AJ490" i="1" s="1"/>
  <c r="F491" i="1"/>
  <c r="AH491" i="1" s="1"/>
  <c r="AJ491" i="1" s="1"/>
  <c r="F492" i="1"/>
  <c r="AH492" i="1" s="1"/>
  <c r="AJ492" i="1" s="1"/>
  <c r="F493" i="1"/>
  <c r="AH493" i="1" s="1"/>
  <c r="AJ493" i="1" s="1"/>
  <c r="F494" i="1"/>
  <c r="AH494" i="1" s="1"/>
  <c r="AJ494" i="1" s="1"/>
  <c r="F495" i="1"/>
  <c r="AH495" i="1" s="1"/>
  <c r="AJ495" i="1" s="1"/>
  <c r="F496" i="1"/>
  <c r="AH496" i="1" s="1"/>
  <c r="AJ496" i="1" s="1"/>
  <c r="F497" i="1"/>
  <c r="AH497" i="1" s="1"/>
  <c r="AJ497" i="1" s="1"/>
  <c r="F498" i="1"/>
  <c r="AH498" i="1" s="1"/>
  <c r="AJ498" i="1" s="1"/>
  <c r="F499" i="1"/>
  <c r="AH499" i="1" s="1"/>
  <c r="AJ499" i="1" s="1"/>
  <c r="AQ499" i="1"/>
  <c r="F500" i="1"/>
  <c r="AH500" i="1" s="1"/>
  <c r="AJ500" i="1" s="1"/>
  <c r="F501" i="1"/>
  <c r="AH501" i="1" s="1"/>
  <c r="AJ501" i="1" s="1"/>
  <c r="F502" i="1"/>
  <c r="AH502" i="1" s="1"/>
  <c r="AJ502" i="1" s="1"/>
  <c r="F503" i="1"/>
  <c r="AH503" i="1" s="1"/>
  <c r="AJ503" i="1" s="1"/>
  <c r="F504" i="1"/>
  <c r="AH504" i="1" s="1"/>
  <c r="AJ504" i="1" s="1"/>
  <c r="F505" i="1"/>
  <c r="AH505" i="1" s="1"/>
  <c r="AJ505" i="1" s="1"/>
  <c r="F506" i="1"/>
  <c r="AH506" i="1" s="1"/>
  <c r="AJ506" i="1" s="1"/>
  <c r="F507" i="1"/>
  <c r="AH507" i="1" s="1"/>
  <c r="AJ507" i="1" s="1"/>
  <c r="F508" i="1"/>
  <c r="AH508" i="1" s="1"/>
  <c r="AJ508" i="1" s="1"/>
  <c r="F509" i="1"/>
  <c r="AH509" i="1" s="1"/>
  <c r="AJ509" i="1" s="1"/>
  <c r="F510" i="1"/>
  <c r="AH510" i="1" s="1"/>
  <c r="AJ510" i="1" s="1"/>
  <c r="F511" i="1"/>
  <c r="AH511" i="1" s="1"/>
  <c r="AJ511" i="1" s="1"/>
  <c r="F512" i="1"/>
  <c r="AH512" i="1" s="1"/>
  <c r="AJ512" i="1" s="1"/>
  <c r="F513" i="1"/>
  <c r="AH513" i="1" s="1"/>
  <c r="AJ513" i="1" s="1"/>
  <c r="AQ513" i="1"/>
  <c r="F514" i="1"/>
  <c r="AH514" i="1" s="1"/>
  <c r="AJ514" i="1" s="1"/>
  <c r="F515" i="1"/>
  <c r="AH515" i="1" s="1"/>
  <c r="AJ515" i="1" s="1"/>
  <c r="F516" i="1"/>
  <c r="AH516" i="1" s="1"/>
  <c r="AJ516" i="1" s="1"/>
  <c r="F517" i="1"/>
  <c r="AH517" i="1" s="1"/>
  <c r="AJ517" i="1" s="1"/>
  <c r="AQ517" i="1"/>
  <c r="F518" i="1"/>
  <c r="AH518" i="1" s="1"/>
  <c r="AJ518" i="1" s="1"/>
  <c r="F519" i="1"/>
  <c r="AH519" i="1" s="1"/>
  <c r="AJ519" i="1" s="1"/>
  <c r="F520" i="1"/>
  <c r="AH520" i="1" s="1"/>
  <c r="AJ520" i="1" s="1"/>
  <c r="F521" i="1"/>
  <c r="AH521" i="1" s="1"/>
  <c r="AJ521" i="1" s="1"/>
  <c r="F522" i="1"/>
  <c r="AH522" i="1" s="1"/>
  <c r="AJ522" i="1" s="1"/>
  <c r="F523" i="1"/>
  <c r="AH523" i="1" s="1"/>
  <c r="AJ523" i="1" s="1"/>
  <c r="F524" i="1"/>
  <c r="AH524" i="1" s="1"/>
  <c r="AJ524" i="1" s="1"/>
  <c r="F525" i="1"/>
  <c r="AH525" i="1" s="1"/>
  <c r="AJ525" i="1" s="1"/>
  <c r="F526" i="1"/>
  <c r="AH526" i="1" s="1"/>
  <c r="AJ526" i="1" s="1"/>
  <c r="F527" i="1"/>
  <c r="AH527" i="1" s="1"/>
  <c r="AJ527" i="1" s="1"/>
  <c r="F528" i="1"/>
  <c r="AH528" i="1" s="1"/>
  <c r="AJ528" i="1" s="1"/>
  <c r="F529" i="1"/>
  <c r="AH529" i="1" s="1"/>
  <c r="AJ529" i="1" s="1"/>
  <c r="F530" i="1"/>
  <c r="AH530" i="1" s="1"/>
  <c r="AJ530" i="1" s="1"/>
  <c r="F531" i="1"/>
  <c r="AH531" i="1" s="1"/>
  <c r="AJ531" i="1" s="1"/>
  <c r="F532" i="1"/>
  <c r="AH532" i="1" s="1"/>
  <c r="AJ532" i="1" s="1"/>
  <c r="F533" i="1"/>
  <c r="AH533" i="1" s="1"/>
  <c r="AJ533" i="1" s="1"/>
  <c r="F534" i="1"/>
  <c r="AH534" i="1" s="1"/>
  <c r="AJ534" i="1" s="1"/>
  <c r="F535" i="1"/>
  <c r="AH535" i="1" s="1"/>
  <c r="AJ535" i="1" s="1"/>
  <c r="F536" i="1"/>
  <c r="AH536" i="1" s="1"/>
  <c r="AJ536" i="1" s="1"/>
  <c r="AQ536" i="1"/>
  <c r="F537" i="1"/>
  <c r="AH537" i="1" s="1"/>
  <c r="AJ537" i="1" s="1"/>
  <c r="F538" i="1"/>
  <c r="AH538" i="1" s="1"/>
  <c r="AJ538" i="1" s="1"/>
  <c r="F539" i="1"/>
  <c r="AH539" i="1" s="1"/>
  <c r="AJ539" i="1" s="1"/>
  <c r="F540" i="1"/>
  <c r="AH540" i="1" s="1"/>
  <c r="AJ540" i="1" s="1"/>
  <c r="F541" i="1"/>
  <c r="AH541" i="1" s="1"/>
  <c r="AJ541" i="1" s="1"/>
  <c r="F542" i="1"/>
  <c r="AH542" i="1" s="1"/>
  <c r="AJ542" i="1" s="1"/>
  <c r="F543" i="1"/>
  <c r="AH543" i="1" s="1"/>
  <c r="AJ543" i="1" s="1"/>
  <c r="F544" i="1"/>
  <c r="AH544" i="1" s="1"/>
  <c r="AJ544" i="1" s="1"/>
  <c r="F545" i="1"/>
  <c r="AH545" i="1" s="1"/>
  <c r="AJ545" i="1" s="1"/>
  <c r="F546" i="1"/>
  <c r="AH546" i="1" s="1"/>
  <c r="AJ546" i="1" s="1"/>
  <c r="F547" i="1"/>
  <c r="AH547" i="1" s="1"/>
  <c r="AJ547" i="1" s="1"/>
  <c r="F548" i="1"/>
  <c r="AH548" i="1" s="1"/>
  <c r="AJ548" i="1" s="1"/>
  <c r="F549" i="1"/>
  <c r="AH549" i="1" s="1"/>
  <c r="AJ549" i="1" s="1"/>
  <c r="F550" i="1"/>
  <c r="AH550" i="1" s="1"/>
  <c r="AJ550" i="1" s="1"/>
  <c r="F551" i="1"/>
  <c r="AH551" i="1" s="1"/>
  <c r="AJ551" i="1" s="1"/>
  <c r="F552" i="1"/>
  <c r="AH552" i="1" s="1"/>
  <c r="AJ552" i="1" s="1"/>
  <c r="F553" i="1"/>
  <c r="AH553" i="1" s="1"/>
  <c r="AJ553" i="1" s="1"/>
  <c r="F554" i="1"/>
  <c r="AH554" i="1" s="1"/>
  <c r="AJ554" i="1" s="1"/>
  <c r="AQ554" i="1"/>
  <c r="F555" i="1"/>
  <c r="AH555" i="1" s="1"/>
  <c r="AJ555" i="1" s="1"/>
  <c r="F556" i="1"/>
  <c r="AH556" i="1" s="1"/>
  <c r="AJ556" i="1" s="1"/>
  <c r="F557" i="1"/>
  <c r="AH557" i="1" s="1"/>
  <c r="AJ557" i="1" s="1"/>
  <c r="F558" i="1"/>
  <c r="AH558" i="1" s="1"/>
  <c r="AJ558" i="1" s="1"/>
  <c r="F559" i="1"/>
  <c r="AH559" i="1" s="1"/>
  <c r="AJ559" i="1" s="1"/>
  <c r="F560" i="1"/>
  <c r="AH560" i="1" s="1"/>
  <c r="AJ560" i="1" s="1"/>
  <c r="F561" i="1"/>
  <c r="AH561" i="1" s="1"/>
  <c r="AJ561" i="1" s="1"/>
  <c r="F562" i="1"/>
  <c r="AH562" i="1" s="1"/>
  <c r="AJ562" i="1" s="1"/>
  <c r="AQ562" i="1"/>
  <c r="F563" i="1"/>
  <c r="AH563" i="1" s="1"/>
  <c r="AJ563" i="1" s="1"/>
  <c r="F564" i="1"/>
  <c r="AH564" i="1" s="1"/>
  <c r="AJ564" i="1" s="1"/>
  <c r="F565" i="1"/>
  <c r="AH565" i="1" s="1"/>
  <c r="AJ565" i="1" s="1"/>
  <c r="F566" i="1"/>
  <c r="AH566" i="1" s="1"/>
  <c r="AJ566" i="1" s="1"/>
  <c r="F567" i="1"/>
  <c r="AH567" i="1" s="1"/>
  <c r="AJ567" i="1" s="1"/>
  <c r="F568" i="1"/>
  <c r="AH568" i="1" s="1"/>
  <c r="AJ568" i="1" s="1"/>
  <c r="F569" i="1"/>
  <c r="AH569" i="1" s="1"/>
  <c r="AJ569" i="1" s="1"/>
  <c r="F570" i="1"/>
  <c r="AH570" i="1" s="1"/>
  <c r="AJ570" i="1" s="1"/>
  <c r="F571" i="1"/>
  <c r="AH571" i="1" s="1"/>
  <c r="AJ571" i="1" s="1"/>
  <c r="F572" i="1"/>
  <c r="AH572" i="1" s="1"/>
  <c r="AJ572" i="1" s="1"/>
  <c r="F573" i="1"/>
  <c r="AH573" i="1" s="1"/>
  <c r="AJ573" i="1" s="1"/>
  <c r="F574" i="1"/>
  <c r="AH574" i="1" s="1"/>
  <c r="AJ574" i="1" s="1"/>
  <c r="F575" i="1"/>
  <c r="AH575" i="1" s="1"/>
  <c r="AJ575" i="1" s="1"/>
  <c r="F576" i="1"/>
  <c r="AH576" i="1" s="1"/>
  <c r="AJ576" i="1" s="1"/>
  <c r="F577" i="1"/>
  <c r="AH577" i="1" s="1"/>
  <c r="AJ577" i="1" s="1"/>
  <c r="F578" i="1"/>
  <c r="AH578" i="1" s="1"/>
  <c r="AJ578" i="1" s="1"/>
  <c r="F579" i="1"/>
  <c r="AH579" i="1" s="1"/>
  <c r="AJ579" i="1" s="1"/>
  <c r="F580" i="1"/>
  <c r="AH580" i="1" s="1"/>
  <c r="AJ580" i="1" s="1"/>
  <c r="F581" i="1"/>
  <c r="AH581" i="1" s="1"/>
  <c r="AJ581" i="1" s="1"/>
  <c r="F582" i="1"/>
  <c r="AH582" i="1" s="1"/>
  <c r="AJ582" i="1" s="1"/>
  <c r="F583" i="1"/>
  <c r="AH583" i="1" s="1"/>
  <c r="AJ583" i="1" s="1"/>
  <c r="F584" i="1"/>
  <c r="AH584" i="1" s="1"/>
  <c r="AJ584" i="1" s="1"/>
  <c r="F585" i="1"/>
  <c r="AH585" i="1" s="1"/>
  <c r="AJ585" i="1" s="1"/>
  <c r="F586" i="1"/>
  <c r="AH586" i="1" s="1"/>
  <c r="AJ586" i="1" s="1"/>
  <c r="F587" i="1"/>
  <c r="AH587" i="1" s="1"/>
  <c r="AJ587" i="1" s="1"/>
  <c r="F588" i="1"/>
  <c r="AH588" i="1" s="1"/>
  <c r="AJ588" i="1" s="1"/>
  <c r="F589" i="1"/>
  <c r="AH589" i="1" s="1"/>
  <c r="AJ589" i="1" s="1"/>
  <c r="F590" i="1"/>
  <c r="AH590" i="1" s="1"/>
  <c r="AJ590" i="1" s="1"/>
  <c r="AQ590" i="1"/>
  <c r="F591" i="1"/>
  <c r="AH591" i="1" s="1"/>
  <c r="AJ591" i="1" s="1"/>
  <c r="F592" i="1"/>
  <c r="AH592" i="1" s="1"/>
  <c r="AJ592" i="1" s="1"/>
  <c r="F593" i="1"/>
  <c r="AH593" i="1" s="1"/>
  <c r="AJ593" i="1" s="1"/>
  <c r="F594" i="1"/>
  <c r="AH594" i="1" s="1"/>
  <c r="AJ594" i="1" s="1"/>
  <c r="F595" i="1"/>
  <c r="AH595" i="1" s="1"/>
  <c r="AJ595" i="1" s="1"/>
  <c r="F596" i="1"/>
  <c r="AH596" i="1" s="1"/>
  <c r="AJ596" i="1" s="1"/>
  <c r="F597" i="1"/>
  <c r="AH597" i="1" s="1"/>
  <c r="AJ597" i="1" s="1"/>
  <c r="F598" i="1"/>
  <c r="AH598" i="1" s="1"/>
  <c r="AJ598" i="1" s="1"/>
  <c r="F599" i="1"/>
  <c r="AH599" i="1" s="1"/>
  <c r="AJ599" i="1" s="1"/>
  <c r="F600" i="1"/>
  <c r="AH600" i="1" s="1"/>
  <c r="AJ600" i="1" s="1"/>
  <c r="F601" i="1"/>
  <c r="AH601" i="1" s="1"/>
  <c r="AJ601" i="1" s="1"/>
  <c r="F602" i="1"/>
  <c r="AH602" i="1" s="1"/>
  <c r="AJ602" i="1" s="1"/>
  <c r="F603" i="1"/>
  <c r="AH603" i="1" s="1"/>
  <c r="AJ603" i="1" s="1"/>
  <c r="F604" i="1"/>
  <c r="AH604" i="1" s="1"/>
  <c r="AJ604" i="1" s="1"/>
  <c r="F605" i="1"/>
  <c r="AH605" i="1" s="1"/>
  <c r="AJ605" i="1" s="1"/>
  <c r="F606" i="1"/>
  <c r="AH606" i="1" s="1"/>
  <c r="AJ606" i="1" s="1"/>
  <c r="F607" i="1"/>
  <c r="AH607" i="1" s="1"/>
  <c r="AJ607" i="1" s="1"/>
  <c r="F608" i="1"/>
  <c r="AH608" i="1" s="1"/>
  <c r="AJ608" i="1" s="1"/>
  <c r="F609" i="1"/>
  <c r="AH609" i="1" s="1"/>
  <c r="AJ609" i="1" s="1"/>
  <c r="F610" i="1"/>
  <c r="AH610" i="1" s="1"/>
  <c r="AJ610" i="1" s="1"/>
  <c r="F611" i="1"/>
  <c r="AH611" i="1" s="1"/>
  <c r="AJ611" i="1" s="1"/>
  <c r="F612" i="1"/>
  <c r="AH612" i="1" s="1"/>
  <c r="AJ612" i="1" s="1"/>
  <c r="F613" i="1"/>
  <c r="AH613" i="1" s="1"/>
  <c r="AJ613" i="1" s="1"/>
  <c r="F614" i="1"/>
  <c r="AH614" i="1" s="1"/>
  <c r="AJ614" i="1" s="1"/>
  <c r="F615" i="1"/>
  <c r="AH615" i="1" s="1"/>
  <c r="AJ615" i="1" s="1"/>
  <c r="F616" i="1"/>
  <c r="AH616" i="1" s="1"/>
  <c r="AJ616" i="1" s="1"/>
  <c r="F617" i="1"/>
  <c r="AH617" i="1" s="1"/>
  <c r="AJ617" i="1" s="1"/>
  <c r="F618" i="1"/>
  <c r="AH618" i="1" s="1"/>
  <c r="AJ618" i="1" s="1"/>
  <c r="F619" i="1"/>
  <c r="AH619" i="1" s="1"/>
  <c r="AJ619" i="1" s="1"/>
  <c r="F620" i="1"/>
  <c r="AH620" i="1" s="1"/>
  <c r="AJ620" i="1" s="1"/>
  <c r="F621" i="1"/>
  <c r="AH621" i="1" s="1"/>
  <c r="AJ621" i="1" s="1"/>
  <c r="F622" i="1"/>
  <c r="AH622" i="1" s="1"/>
  <c r="AJ622" i="1" s="1"/>
  <c r="F623" i="1"/>
  <c r="AH623" i="1" s="1"/>
  <c r="AJ623" i="1" s="1"/>
  <c r="F624" i="1"/>
  <c r="AH624" i="1" s="1"/>
  <c r="AJ624" i="1" s="1"/>
  <c r="F625" i="1"/>
  <c r="AH625" i="1" s="1"/>
  <c r="AJ625" i="1" s="1"/>
  <c r="F626" i="1"/>
  <c r="AH626" i="1" s="1"/>
  <c r="AJ626" i="1" s="1"/>
  <c r="F627" i="1"/>
  <c r="AH627" i="1" s="1"/>
  <c r="AJ627" i="1" s="1"/>
  <c r="F628" i="1"/>
  <c r="AH628" i="1" s="1"/>
  <c r="AJ628" i="1" s="1"/>
  <c r="F629" i="1"/>
  <c r="AH629" i="1" s="1"/>
  <c r="AJ629" i="1" s="1"/>
  <c r="F630" i="1"/>
  <c r="AH630" i="1" s="1"/>
  <c r="AJ630" i="1" s="1"/>
  <c r="F631" i="1"/>
  <c r="AH631" i="1" s="1"/>
  <c r="AJ631" i="1" s="1"/>
  <c r="F632" i="1"/>
  <c r="AH632" i="1" s="1"/>
  <c r="AJ632" i="1" s="1"/>
  <c r="F633" i="1"/>
  <c r="AH633" i="1" s="1"/>
  <c r="AJ633" i="1" s="1"/>
  <c r="F634" i="1"/>
  <c r="AH634" i="1" s="1"/>
  <c r="AJ634" i="1" s="1"/>
  <c r="F635" i="1"/>
  <c r="AH635" i="1" s="1"/>
  <c r="AJ635" i="1" s="1"/>
  <c r="F636" i="1"/>
  <c r="AH636" i="1" s="1"/>
  <c r="AJ636" i="1" s="1"/>
  <c r="F637" i="1"/>
  <c r="AH637" i="1" s="1"/>
  <c r="AJ637" i="1" s="1"/>
  <c r="F638" i="1"/>
  <c r="AH638" i="1" s="1"/>
  <c r="AJ638" i="1" s="1"/>
  <c r="F639" i="1"/>
  <c r="AH639" i="1" s="1"/>
  <c r="AJ639" i="1" s="1"/>
  <c r="F640" i="1"/>
  <c r="AH640" i="1" s="1"/>
  <c r="AJ640" i="1" s="1"/>
  <c r="F641" i="1"/>
  <c r="AH641" i="1" s="1"/>
  <c r="AJ641" i="1" s="1"/>
  <c r="F642" i="1"/>
  <c r="AH642" i="1" s="1"/>
  <c r="AJ642" i="1" s="1"/>
  <c r="F643" i="1"/>
  <c r="AH643" i="1" s="1"/>
  <c r="AJ643" i="1" s="1"/>
  <c r="F644" i="1"/>
  <c r="AH644" i="1" s="1"/>
  <c r="AJ644" i="1" s="1"/>
  <c r="AQ644" i="1"/>
  <c r="F645" i="1"/>
  <c r="AH645" i="1" s="1"/>
  <c r="AJ645" i="1" s="1"/>
  <c r="F646" i="1"/>
  <c r="AH646" i="1" s="1"/>
  <c r="AJ646" i="1" s="1"/>
  <c r="F647" i="1"/>
  <c r="AH647" i="1" s="1"/>
  <c r="AJ647" i="1" s="1"/>
  <c r="F648" i="1"/>
  <c r="AH648" i="1" s="1"/>
  <c r="AJ648" i="1" s="1"/>
  <c r="F649" i="1"/>
  <c r="AH649" i="1" s="1"/>
  <c r="AJ649" i="1" s="1"/>
  <c r="F650" i="1"/>
  <c r="AH650" i="1" s="1"/>
  <c r="AJ650" i="1" s="1"/>
  <c r="F651" i="1"/>
  <c r="AH651" i="1" s="1"/>
  <c r="AJ651" i="1" s="1"/>
  <c r="F652" i="1"/>
  <c r="AH652" i="1" s="1"/>
  <c r="AJ652" i="1" s="1"/>
  <c r="F653" i="1"/>
  <c r="AH653" i="1" s="1"/>
  <c r="AJ653" i="1" s="1"/>
  <c r="F654" i="1"/>
  <c r="AH654" i="1" s="1"/>
  <c r="AJ654" i="1" s="1"/>
  <c r="F655" i="1"/>
  <c r="AH655" i="1" s="1"/>
  <c r="AJ655" i="1" s="1"/>
  <c r="F656" i="1"/>
  <c r="AH656" i="1" s="1"/>
  <c r="AJ656" i="1" s="1"/>
  <c r="F657" i="1"/>
  <c r="AH657" i="1" s="1"/>
  <c r="AJ657" i="1" s="1"/>
  <c r="F658" i="1"/>
  <c r="AH658" i="1" s="1"/>
  <c r="AJ658" i="1" s="1"/>
  <c r="F659" i="1"/>
  <c r="AH659" i="1" s="1"/>
  <c r="AJ659" i="1" s="1"/>
  <c r="F660" i="1"/>
  <c r="AH660" i="1" s="1"/>
  <c r="AJ660" i="1" s="1"/>
  <c r="F661" i="1"/>
  <c r="AH661" i="1" s="1"/>
  <c r="AJ661" i="1" s="1"/>
  <c r="F662" i="1"/>
  <c r="AH662" i="1" s="1"/>
  <c r="AJ662" i="1" s="1"/>
  <c r="F663" i="1"/>
  <c r="AH663" i="1" s="1"/>
  <c r="AJ663" i="1" s="1"/>
  <c r="F664" i="1"/>
  <c r="AH664" i="1" s="1"/>
  <c r="AJ664" i="1" s="1"/>
  <c r="F665" i="1"/>
  <c r="AH665" i="1" s="1"/>
  <c r="AJ665" i="1" s="1"/>
  <c r="F666" i="1"/>
  <c r="AH666" i="1" s="1"/>
  <c r="AJ666" i="1" s="1"/>
  <c r="F667" i="1"/>
  <c r="AH667" i="1" s="1"/>
  <c r="AJ667" i="1" s="1"/>
  <c r="F668" i="1"/>
  <c r="AH668" i="1" s="1"/>
  <c r="AJ668" i="1" s="1"/>
  <c r="F669" i="1"/>
  <c r="AH669" i="1" s="1"/>
  <c r="AJ669" i="1" s="1"/>
  <c r="F670" i="1"/>
  <c r="AH670" i="1" s="1"/>
  <c r="AJ670" i="1" s="1"/>
  <c r="F671" i="1"/>
  <c r="AH671" i="1" s="1"/>
  <c r="AJ671" i="1" s="1"/>
  <c r="F672" i="1"/>
  <c r="AH672" i="1" s="1"/>
  <c r="AJ672" i="1" s="1"/>
  <c r="F673" i="1"/>
  <c r="AH673" i="1" s="1"/>
  <c r="AJ673" i="1" s="1"/>
  <c r="F674" i="1"/>
  <c r="AH674" i="1" s="1"/>
  <c r="AJ674" i="1" s="1"/>
  <c r="F675" i="1"/>
  <c r="AH675" i="1" s="1"/>
  <c r="AJ675" i="1" s="1"/>
  <c r="F676" i="1"/>
  <c r="AH676" i="1" s="1"/>
  <c r="AJ676" i="1" s="1"/>
  <c r="F677" i="1"/>
  <c r="AH677" i="1" s="1"/>
  <c r="AJ677" i="1" s="1"/>
  <c r="F678" i="1"/>
  <c r="AH678" i="1" s="1"/>
  <c r="AJ678" i="1" s="1"/>
  <c r="F679" i="1"/>
  <c r="AH679" i="1" s="1"/>
  <c r="AJ679" i="1" s="1"/>
  <c r="F680" i="1"/>
  <c r="AH680" i="1" s="1"/>
  <c r="AJ680" i="1" s="1"/>
  <c r="F681" i="1"/>
  <c r="AH681" i="1" s="1"/>
  <c r="AJ681" i="1" s="1"/>
  <c r="F682" i="1"/>
  <c r="AH682" i="1" s="1"/>
  <c r="AJ682" i="1" s="1"/>
  <c r="F683" i="1"/>
  <c r="AH683" i="1" s="1"/>
  <c r="AJ683" i="1" s="1"/>
  <c r="F684" i="1"/>
  <c r="AH684" i="1" s="1"/>
  <c r="AJ684" i="1" s="1"/>
  <c r="F685" i="1"/>
  <c r="AH685" i="1" s="1"/>
  <c r="AJ685" i="1" s="1"/>
  <c r="AQ685" i="1"/>
  <c r="F686" i="1"/>
  <c r="AH686" i="1" s="1"/>
  <c r="AJ686" i="1" s="1"/>
  <c r="F687" i="1"/>
  <c r="AH687" i="1" s="1"/>
  <c r="AJ687" i="1" s="1"/>
  <c r="F688" i="1"/>
  <c r="AH688" i="1" s="1"/>
  <c r="AJ688" i="1" s="1"/>
  <c r="F689" i="1"/>
  <c r="AH689" i="1" s="1"/>
  <c r="AJ689" i="1" s="1"/>
  <c r="F690" i="1"/>
  <c r="AH690" i="1" s="1"/>
  <c r="AJ690" i="1" s="1"/>
  <c r="AH2" i="1" l="1"/>
  <c r="AJ2" i="1" s="1"/>
  <c r="B31" i="5" l="1"/>
  <c r="B28" i="5" l="1"/>
  <c r="B33" i="5"/>
  <c r="B30" i="5"/>
  <c r="B27" i="5"/>
  <c r="B29" i="5" l="1"/>
  <c r="B34" i="5"/>
  <c r="B32" i="5"/>
</calcChain>
</file>

<file path=xl/sharedStrings.xml><?xml version="1.0" encoding="utf-8"?>
<sst xmlns="http://schemas.openxmlformats.org/spreadsheetml/2006/main" count="88655" uniqueCount="14306">
  <si>
    <t xml:space="preserve"> </t>
  </si>
  <si>
    <t>Incidente</t>
  </si>
  <si>
    <t>Tipo de Tramo</t>
  </si>
  <si>
    <t>HORA INICIO</t>
  </si>
  <si>
    <t>HORA RECUP, DE SERICIO</t>
  </si>
  <si>
    <t>TMR</t>
  </si>
  <si>
    <t>Estado</t>
  </si>
  <si>
    <t>Observaciones para cierre</t>
  </si>
  <si>
    <t>No Caso Otros Operadores</t>
  </si>
  <si>
    <t>Operador</t>
  </si>
  <si>
    <t>EECC</t>
  </si>
  <si>
    <t>Tipo de Operación</t>
  </si>
  <si>
    <t>Departamento</t>
  </si>
  <si>
    <t>Localidad</t>
  </si>
  <si>
    <t>Enlace</t>
  </si>
  <si>
    <t>Distancia óptica</t>
  </si>
  <si>
    <t>Descripción Tiquete</t>
  </si>
  <si>
    <t>Lider de zona</t>
  </si>
  <si>
    <t>Coordinador FO</t>
  </si>
  <si>
    <t>Causa del daño</t>
  </si>
  <si>
    <t>Solución</t>
  </si>
  <si>
    <t>Solucion Ejecutada</t>
  </si>
  <si>
    <t>Plantilla OT</t>
  </si>
  <si>
    <t>Presupuesto</t>
  </si>
  <si>
    <t>Orden de Trabajo</t>
  </si>
  <si>
    <t>QUIEN GENERA OT</t>
  </si>
  <si>
    <t>Afectación</t>
  </si>
  <si>
    <t>OUTAGE</t>
  </si>
  <si>
    <t>SOLUCION PROVISIONAL</t>
  </si>
  <si>
    <t>Tiempo Parada de Reloj</t>
  </si>
  <si>
    <t>Tiempo Autorizado por Telefonica (no Máximo)</t>
  </si>
  <si>
    <t>Observaciones (Quien autoriza)</t>
  </si>
  <si>
    <t>Solo para INF CONTRATISTAS</t>
  </si>
  <si>
    <t>Tiempo Efectivo</t>
  </si>
  <si>
    <t>Tiempo Total de Paradas Decimal</t>
  </si>
  <si>
    <t>Tiempo Efectivo Decimal</t>
  </si>
  <si>
    <t>ABRE TIQUETE</t>
  </si>
  <si>
    <t>ENTREGA</t>
  </si>
  <si>
    <t>RECIBE</t>
  </si>
  <si>
    <t>CIERRA TIQUETE</t>
  </si>
  <si>
    <t>REVISIÓN EL INFORME</t>
  </si>
  <si>
    <t>CIERRA EL INFORME</t>
  </si>
  <si>
    <t>FECHA CIERRE DE INFORME</t>
  </si>
  <si>
    <t>ID TIGO</t>
  </si>
  <si>
    <t>ID RENATA</t>
  </si>
  <si>
    <t>ID CLARO</t>
  </si>
  <si>
    <t>CUADRILLA DE DISPONIBILIDAD</t>
  </si>
  <si>
    <t>Cabecera</t>
  </si>
  <si>
    <t>Anillo</t>
  </si>
  <si>
    <t>Latitud</t>
  </si>
  <si>
    <t>Longitud</t>
  </si>
  <si>
    <t>Causa Raiz</t>
  </si>
  <si>
    <t>Solución2</t>
  </si>
  <si>
    <t>Resumen OT</t>
  </si>
  <si>
    <t>RLFO</t>
  </si>
  <si>
    <t>Cerrado</t>
  </si>
  <si>
    <t>Colombia Telecomunicaciones</t>
  </si>
  <si>
    <t>Comfica Norte</t>
  </si>
  <si>
    <t>Red Fija</t>
  </si>
  <si>
    <t>BOGOTA D.C</t>
  </si>
  <si>
    <t>BOGOTA D.C.</t>
  </si>
  <si>
    <t>RTDN - Centro</t>
  </si>
  <si>
    <t>km 4,2 desde Centro</t>
  </si>
  <si>
    <t>Islena Romero de Noc Tx reporta apertura total del enlace RTDN - Centro, sin afectacion de servicios.</t>
  </si>
  <si>
    <t>JAIME VALENCIA</t>
  </si>
  <si>
    <t>WILSON GUERRA</t>
  </si>
  <si>
    <t>Vandalismo</t>
  </si>
  <si>
    <t>Se recuperan 200 mts de reserva y se realiza un empalme de 96 hilos</t>
  </si>
  <si>
    <t>No se genera OT, Disponibilidad de Comfica</t>
  </si>
  <si>
    <t>NA</t>
  </si>
  <si>
    <t>SI</t>
  </si>
  <si>
    <t>NO</t>
  </si>
  <si>
    <t>JESUS ORTIZ</t>
  </si>
  <si>
    <t>FABIAN DIAZ</t>
  </si>
  <si>
    <t>Bogota.uno</t>
  </si>
  <si>
    <t>CENTRO</t>
  </si>
  <si>
    <t>Troncal</t>
  </si>
  <si>
    <t>Cobra</t>
  </si>
  <si>
    <t>Red Movil</t>
  </si>
  <si>
    <t>CUNDINAMARCA</t>
  </si>
  <si>
    <t xml:space="preserve">SOACHA </t>
  </si>
  <si>
    <t>Mov. Cazuca - Mov.Quintanares</t>
  </si>
  <si>
    <t>Km 2,2 desde Cazuca</t>
  </si>
  <si>
    <t>Efrain Barros de zona reporta apertura en el enlace Mov. Cazuca - Mov.Quintanares,sin afectacion de servicios.</t>
  </si>
  <si>
    <t>EFRAIN BARROS</t>
  </si>
  <si>
    <t>SANDRO ZABALETA</t>
  </si>
  <si>
    <t xml:space="preserve">Se realiza reserva de 100 mtrs y un empalme de 36 hilos </t>
  </si>
  <si>
    <t>NARLEIDYS CANTILLO</t>
  </si>
  <si>
    <t>GUILLERMO PRASCA</t>
  </si>
  <si>
    <t>Cundinamarca.dos</t>
  </si>
  <si>
    <t>CAZUCA</t>
  </si>
  <si>
    <t>Uk</t>
  </si>
  <si>
    <t>RTNFO</t>
  </si>
  <si>
    <t>Comfica Sur</t>
  </si>
  <si>
    <t>Bogotá - Fusagasugá</t>
  </si>
  <si>
    <t xml:space="preserve">Km 11 desde bogota centro </t>
  </si>
  <si>
    <t>July Gonzalez de Noc tx reporta apertura en el enlace Bogota - Fusagasufa en la seccion Bogota - Silvania en el sdh,sin afectacion de servicio.</t>
  </si>
  <si>
    <t>Tendido de 150 mtrs y dos empalmes de 48 hilos y se fusionan 36 hilos por cada empalme</t>
  </si>
  <si>
    <t>LAURA GUIO</t>
  </si>
  <si>
    <t>FO_RENATA_0053 FO_RENATA_0054</t>
  </si>
  <si>
    <t>Bogota.dos</t>
  </si>
  <si>
    <t>Bogota</t>
  </si>
  <si>
    <t>Capellania - Salitre</t>
  </si>
  <si>
    <t>Jaime Valencia de zona reporta apertura del enlace Capellania - Salitre, con afectación de equipos de la fija.</t>
  </si>
  <si>
    <t>Visita Fallida</t>
  </si>
  <si>
    <t>Fallas de enrgia en Capellania</t>
  </si>
  <si>
    <t>JAIME ROMERO</t>
  </si>
  <si>
    <t>Bogota.cinco</t>
  </si>
  <si>
    <t>Colavinni</t>
  </si>
  <si>
    <t>CESAR</t>
  </si>
  <si>
    <t>BOSCONIA</t>
  </si>
  <si>
    <t>Bosconia - Curumaní</t>
  </si>
  <si>
    <t>Km 8,6 desde la Loma</t>
  </si>
  <si>
    <t>Ramiro Nechiza de Noc Tx reporta apertura del enlace Bosconia - Curumani sin afectacion del servicio</t>
  </si>
  <si>
    <t>HECTOR OBEZO</t>
  </si>
  <si>
    <t>OSWALDO CEPEDA</t>
  </si>
  <si>
    <t>Hurto</t>
  </si>
  <si>
    <t>Se realizo caja de empalme de 36 hilos</t>
  </si>
  <si>
    <t>No se genera OT, Disponibilidad de Colavinni</t>
  </si>
  <si>
    <t>ANDRES ZARTA</t>
  </si>
  <si>
    <t>LUIS ALDANA</t>
  </si>
  <si>
    <t>Cesar.uno</t>
  </si>
  <si>
    <t>Liteyca</t>
  </si>
  <si>
    <t>ATLANTICO</t>
  </si>
  <si>
    <t>BARRANQUILLA</t>
  </si>
  <si>
    <t>Mov. Tabor - Mov. Cumbre Comcel</t>
  </si>
  <si>
    <t>Km 3,084 desde Tabor</t>
  </si>
  <si>
    <t xml:space="preserve">Alan Salazar de zona reporta apertura del enelace Mov. Tabor - Mov. Cumbre Comcel sin afectacion de servicios </t>
  </si>
  <si>
    <t>ALAN SALAZAR</t>
  </si>
  <si>
    <t>JUAN CARLOS SANCHEZ</t>
  </si>
  <si>
    <t>Plagas</t>
  </si>
  <si>
    <t xml:space="preserve">Se recuperan 100 mts de reserva y se realzia un empalme de 8 Hilos </t>
  </si>
  <si>
    <t>No se genera OT, Disponibilidad de Liteyca</t>
  </si>
  <si>
    <t>Barranquilla.uno</t>
  </si>
  <si>
    <t>Tabor</t>
  </si>
  <si>
    <t>Lineal</t>
  </si>
  <si>
    <t>RBHFO</t>
  </si>
  <si>
    <t>Infraco</t>
  </si>
  <si>
    <t>Emcomunitel</t>
  </si>
  <si>
    <t>VALLE DEL CAUCA</t>
  </si>
  <si>
    <t>CALI</t>
  </si>
  <si>
    <t>Mov. Los Lagos - Mov. Parque Del Sol</t>
  </si>
  <si>
    <t>KM 4,3 desde Mov.Los Lagos</t>
  </si>
  <si>
    <t xml:space="preserve">Nancy Prieto de zona repprta apertura del enlace Mov. Los Lagos - Mov. Parque Del Sol sin afecatción de servicios </t>
  </si>
  <si>
    <t>NANCY PRIETO</t>
  </si>
  <si>
    <t>JULIO LOPEZ</t>
  </si>
  <si>
    <t>Falla en la Red FiOp</t>
  </si>
  <si>
    <t xml:space="preserve">Enlace operativo, presenta atenuaciones sin errores en el enlace </t>
  </si>
  <si>
    <t>No se genera OT, Disponibilidad de Emcomuniteil</t>
  </si>
  <si>
    <t>Cali.cuatro</t>
  </si>
  <si>
    <t xml:space="preserve">Tequendama </t>
  </si>
  <si>
    <t xml:space="preserve">Lineal </t>
  </si>
  <si>
    <t>NARIÑO</t>
  </si>
  <si>
    <t>PASTO</t>
  </si>
  <si>
    <t>FTTC Camara de comercio - OLT Pasto Versalles</t>
  </si>
  <si>
    <t>Km 0,01 desde FTTC</t>
  </si>
  <si>
    <t>Eval Mauricio Garzon de zona reporta apertura del enlace FTTC Camara de comercio - OLT Pasto Versalles con afectacion de servicios</t>
  </si>
  <si>
    <t xml:space="preserve">EVAL MAURICIO GARZON </t>
  </si>
  <si>
    <t>MARCO TEJADA</t>
  </si>
  <si>
    <t xml:space="preserve">Se realiza empalme dentro del armario de manera Provisional </t>
  </si>
  <si>
    <t>No se genera OT, Disponibilidad de Cobra</t>
  </si>
  <si>
    <t>Pasto.uno</t>
  </si>
  <si>
    <t>Versalles</t>
  </si>
  <si>
    <t>RDFO</t>
  </si>
  <si>
    <t>Abierto</t>
  </si>
  <si>
    <t>Pendiente Informe</t>
  </si>
  <si>
    <t> INC11915725</t>
  </si>
  <si>
    <t>Telmex - Claro</t>
  </si>
  <si>
    <t>Claro</t>
  </si>
  <si>
    <t>NORTE DE SANTANDER</t>
  </si>
  <si>
    <t>SARDINATA</t>
  </si>
  <si>
    <t>Zulia - Sardinata </t>
  </si>
  <si>
    <t>Km 40,8 desde Zulia</t>
  </si>
  <si>
    <t>Pilar Vargas de NocTx reporta apertura del enlace Zulia - Sardinata por la red de Claro sin afectacion de servicios</t>
  </si>
  <si>
    <t>DAVID BARRERA</t>
  </si>
  <si>
    <t>CLARO</t>
  </si>
  <si>
    <t>Intervención de Terceros. No Identificados</t>
  </si>
  <si>
    <t xml:space="preserve">Se realizo tendido de FO y 2 cajas de empalmes </t>
  </si>
  <si>
    <t>No se genera OT, Disponibilidad de Claro</t>
  </si>
  <si>
    <t>Mov. Nueva Zelanda - Mov. Arrayanes</t>
  </si>
  <si>
    <t>Km 1,2 desde Mov. Arrayanes II</t>
  </si>
  <si>
    <t>Jaime Valencia de Zona reporta apertura del enlace Mov. Nueva Zelanda - Mov. Arrayanes sin afectación de servicios</t>
  </si>
  <si>
    <t>Tendido de 150 mts de Fo de 48 hilos y dos empalmes de 24 hilos</t>
  </si>
  <si>
    <t>Toberin</t>
  </si>
  <si>
    <t>Uk nueva zelanda</t>
  </si>
  <si>
    <t>SAN ANDRES, PROVIDENCIA Y SANTA CATALINA</t>
  </si>
  <si>
    <t xml:space="preserve">SAN ANDRES </t>
  </si>
  <si>
    <t>Mov.Natania - Mov.El bight</t>
  </si>
  <si>
    <t>Stainly Martinez de zona reporta apertura en el enlace Mov.Natania - Mov.El bight,con afectacion de movil.</t>
  </si>
  <si>
    <t>STALIN MARTINEZ</t>
  </si>
  <si>
    <t>Para darle solucion al enlace se debe de programar ventana de mantemiento</t>
  </si>
  <si>
    <t>Pedir Actividades</t>
  </si>
  <si>
    <t>Correctivo</t>
  </si>
  <si>
    <t>GUADALAJARA DE BUGA</t>
  </si>
  <si>
    <t>Mov. Galeria - Mov. Buga centro</t>
  </si>
  <si>
    <t>Km 2,230 desde la julia</t>
  </si>
  <si>
    <t xml:space="preserve">Nancy prieto de zona reporta apertura del enlace Mov. Galeria - Mov. Buga centro, Mov. Carcel Buga - Mov. Ferrocaril , Mov. La concordia - Mov. La Julia sin afectacion de servicios moviles </t>
  </si>
  <si>
    <t>PABLO GUTIERREZ</t>
  </si>
  <si>
    <t>se realiza tendido de 230 mts y dos empalmes de 48 hilos</t>
  </si>
  <si>
    <t>No se genera OT, Disponibilidad de Emcomunitel</t>
  </si>
  <si>
    <t>Cali.dos</t>
  </si>
  <si>
    <t>Buga centro</t>
  </si>
  <si>
    <t>Anillo 4g</t>
  </si>
  <si>
    <t>Opegin</t>
  </si>
  <si>
    <t>SANTANDER</t>
  </si>
  <si>
    <t>GIRON</t>
  </si>
  <si>
    <t>Mov. Giron rincon - Mov. Lebrija centro</t>
  </si>
  <si>
    <t xml:space="preserve">Km 3 desde Mov. Giron Rincon </t>
  </si>
  <si>
    <t>Miguel Caballero de PxDx Movil reporta apertura del enlace Mov. Giron rincon - Mov. Lebrija centro sin afectacion de servicios movil</t>
  </si>
  <si>
    <t>WALTER ROJAS</t>
  </si>
  <si>
    <t>ELKIN MOLINA</t>
  </si>
  <si>
    <t>Podas</t>
  </si>
  <si>
    <t>Migracion de hilos entre empalmes</t>
  </si>
  <si>
    <t>No se genera OT, Disponibilidad de Opegin</t>
  </si>
  <si>
    <t>Bucaramanga.dos</t>
  </si>
  <si>
    <t>Girón</t>
  </si>
  <si>
    <t>Anillo moviles</t>
  </si>
  <si>
    <t>BARRANCABERMEJA</t>
  </si>
  <si>
    <t>Barranca Centro 2 - Barranca Éxito</t>
  </si>
  <si>
    <t>Km 12,339 desde Centro 2</t>
  </si>
  <si>
    <t>Francisco Vargas de Noc Tx reporta apertura del enlace Barranca Centro 2 - Barranca Éxito con afectación de servicios</t>
  </si>
  <si>
    <t>JHON MONTILLA</t>
  </si>
  <si>
    <t xml:space="preserve">Se recuperan 10 mts de reserva de 36 Hilos y un empalme de 48 Hilos </t>
  </si>
  <si>
    <t>RLFO Correctivo,8048118, Localización de Falla 0, Recuperar Cable 10 mts, Tendido Aereo 0 mts, Tendido Canalizado 0 mts, Cantidad Empalmes 1 , Fibras Empalmadas 36, Apiques 0. Disponibilidad 0.02, instalación de odf 0.</t>
  </si>
  <si>
    <t>PRE-00517597</t>
  </si>
  <si>
    <t>OT-00427253</t>
  </si>
  <si>
    <t>Autoriza Miguel Ortiz</t>
  </si>
  <si>
    <t xml:space="preserve">Barranca Centro 2 </t>
  </si>
  <si>
    <t>MAGDALENA</t>
  </si>
  <si>
    <t>CIENAGA</t>
  </si>
  <si>
    <t>Ciénaga - Fundación</t>
  </si>
  <si>
    <t>Km 22,5 desde Cienaga</t>
  </si>
  <si>
    <t>Pilar Vargas de Noc Tx reporta apertuar del enlace ZTE Cienga - Fundación y RUFO, CORIANT Santa Marta - Fundación sin afectación de servicios al km 22,5 desde ciennaga medida con equipo ZTE</t>
  </si>
  <si>
    <t>LEONARDO CANTILLO</t>
  </si>
  <si>
    <t xml:space="preserve">se recupera 150 mts de reserva y se realiza un empalme de 36 hilos </t>
  </si>
  <si>
    <t>FO_TIGOUNE_0002</t>
  </si>
  <si>
    <t>FO_RENATA_0019 FO_RENATA_0020</t>
  </si>
  <si>
    <t>SantaMarta.uno</t>
  </si>
  <si>
    <t>Fundacion</t>
  </si>
  <si>
    <t>Mov. Santo tomas - Mov. central de ponedera</t>
  </si>
  <si>
    <t>Km 13,256 desde Mov, Santo Tomas</t>
  </si>
  <si>
    <t>Alan Salazar de zona reporta apertura del enlace Mov. Santo tomas - Mov. central de ponedera sin afectacion de servicios movil</t>
  </si>
  <si>
    <t>Recuperacion de 200 mts de reserva y un empalme de 24 hilos</t>
  </si>
  <si>
    <t xml:space="preserve">Santo tomas </t>
  </si>
  <si>
    <t>FUSAGASUGA</t>
  </si>
  <si>
    <t>Quince de mayo - Chinauta</t>
  </si>
  <si>
    <t>Km 1,4 desde Fusa Centro</t>
  </si>
  <si>
    <t>Victor delgadillo de zona reporta apertura del enlace Quince de mayo - Chinauta con afectacion de servicios BA</t>
  </si>
  <si>
    <t>VICTOR DELGADILLO</t>
  </si>
  <si>
    <t>DUMAR HUERTAS</t>
  </si>
  <si>
    <t>Se adecua la Fo y se elimina estrés</t>
  </si>
  <si>
    <t>Fusa centro</t>
  </si>
  <si>
    <t>Terminales - Plaza de Bolivar</t>
  </si>
  <si>
    <t xml:space="preserve">Km 3,408 desde Mov. Centro </t>
  </si>
  <si>
    <t>Pilar Vargas de Noc TX reporta apertura parcial en Bogotá del enlace Terminales - Plaza de Bolivar abierta la RX de Plaza de Bolivar Km 3,4 desde Terminales en SDH, sin afectacion de servicios.</t>
  </si>
  <si>
    <t>YESID CARDOZO</t>
  </si>
  <si>
    <t>Falla de Empalme de FiOp</t>
  </si>
  <si>
    <t>Se refusiona hilo en caja empalme</t>
  </si>
  <si>
    <t xml:space="preserve">Mov. Centro </t>
  </si>
  <si>
    <t>Anillo 4 B</t>
  </si>
  <si>
    <t>Mov. San Fernando II - Mov. Las flores chapinero</t>
  </si>
  <si>
    <t xml:space="preserve">Km 0,921 desde Mov. San Fernando II </t>
  </si>
  <si>
    <t xml:space="preserve">Jaime Valencia de zona reporta apertura del enlace Mov. San Fernando II - Mov. Las flores chapinero , Mov Escuela Militar II - Mov. San Fernando II con afectacion de servicios movil </t>
  </si>
  <si>
    <t>Recuperacion de 100 m de reserva sy un empalme de 24 hilos</t>
  </si>
  <si>
    <t>Bogota.tres</t>
  </si>
  <si>
    <t>Mov. San Fernando II</t>
  </si>
  <si>
    <t>Uk san fernando 2</t>
  </si>
  <si>
    <t>Dto 5192 Cebillar - Bueno Aires Metrotel</t>
  </si>
  <si>
    <t>Km 0,220 desde Buenos aires</t>
  </si>
  <si>
    <t>Alan Zalazar de Zona reporta apertura del enlace Dto 5192 Cebillar -  Bueno Aires Metrotel con afectación de servicios</t>
  </si>
  <si>
    <t>Se realiza tendido de 150 metrso de fo de 48 hilos y se crean 2 empalmed e 48 hilos para dar continuidad</t>
  </si>
  <si>
    <t>Barranquilla.tres</t>
  </si>
  <si>
    <t>BUENOS AIRES</t>
  </si>
  <si>
    <t>Salitre - Puente Aranda</t>
  </si>
  <si>
    <t>km 6,5 desde salitre</t>
  </si>
  <si>
    <t>Andres Sierra de Noc Tx reporta apertura del enlace Salitre - Puente Aranda con afectación de servicios de BA</t>
  </si>
  <si>
    <t>Intervención de Terceros</t>
  </si>
  <si>
    <t>recuperación de 100 mts de reserva, 50 mts de reserva en una camara en un lado de la avenida y 50 del otro lado de la avenida en otra camara y se hicieron dos empalmes de 24 hilos, uno en cada camara a lado y lado de la avenida</t>
  </si>
  <si>
    <t>Saltre</t>
  </si>
  <si>
    <t>Km 63,9 desde curumani</t>
  </si>
  <si>
    <t>Se crea OT para seguir con la revision de la falla niciada con la OT 8038839 dado que la medida es en un punto diferente</t>
  </si>
  <si>
    <t>Migracion de Hilo entre Empalme y nodo</t>
  </si>
  <si>
    <t>Bosconia</t>
  </si>
  <si>
    <t>QUINDIO</t>
  </si>
  <si>
    <t>ARMENIA</t>
  </si>
  <si>
    <t>Armario 92 - El Portico</t>
  </si>
  <si>
    <t>Km 1,4 desde suiza</t>
  </si>
  <si>
    <t xml:space="preserve">Jhon Alcalde de zona reporta apertura del enlace Armario 92 - El Portico con afectacion de servicios BA </t>
  </si>
  <si>
    <t>JOHN ALCALDE</t>
  </si>
  <si>
    <t>GUSTAVO HERNANDEZ</t>
  </si>
  <si>
    <t>RLFO Correctivo,8055034, Localización de Falla km 1.400 , Recuperar Cable 0 mts, Tendido Aéreo 0 mts, Tendido Canalizado 0 mts, Cantidad Empalmes 0, Fibras Empalmadas 1, Apiques 0, Disp 0.02, subida a poste UN 0 LA</t>
  </si>
  <si>
    <t>PRE-00522158</t>
  </si>
  <si>
    <t>OT-00429170</t>
  </si>
  <si>
    <t>Suiza</t>
  </si>
  <si>
    <t>Mov. Fontibon - Mov. Jerico</t>
  </si>
  <si>
    <t>Km 2,9 desde fontibon</t>
  </si>
  <si>
    <t>Jaime Valencia de Zona reporta apertura del enlace Mov. Fontibon - Mov. Jerico sin afectacion de servicios</t>
  </si>
  <si>
    <t>Se reacomoda buffer de transporte en empalme existente</t>
  </si>
  <si>
    <t>Bogota.cuatro</t>
  </si>
  <si>
    <t>Fontibon</t>
  </si>
  <si>
    <t>Anillo 57</t>
  </si>
  <si>
    <t>Morato - Autopista</t>
  </si>
  <si>
    <t>km 5,8 desde Morato</t>
  </si>
  <si>
    <t>Kevin Navas de Noc Tx Reporte Apertura del enlace Morato - Autopista con afectacion de servicios BA Y MOVILES</t>
  </si>
  <si>
    <t>JULIAN TOLOZA</t>
  </si>
  <si>
    <t>Se realiza tendido de 100 mts de fibra de 96 Hilos y dos emplames de 48 Hilos</t>
  </si>
  <si>
    <t>MORATO</t>
  </si>
  <si>
    <t>LINEAL</t>
  </si>
  <si>
    <t>GIRARDOT</t>
  </si>
  <si>
    <t>Melgar -Girardot</t>
  </si>
  <si>
    <t>Km 12,4 desde Girardot</t>
  </si>
  <si>
    <t>July Gonzales de Noc Tx informa apertura del enlace Melgar - Girardot en el Rx del SDH STM64 de Melgar  sin afectacion de servicio</t>
  </si>
  <si>
    <t>Se adecua hilo en caja de empalme</t>
  </si>
  <si>
    <t>Cundinamarca.tres</t>
  </si>
  <si>
    <t>Girardot</t>
  </si>
  <si>
    <t>SANTA MARTA</t>
  </si>
  <si>
    <t>Santa Marta - Guachaca</t>
  </si>
  <si>
    <t>Km 53 desde Santa Marta</t>
  </si>
  <si>
    <t>Leonardo Cantillo de zona reporta apertura del enlace Santa Marta - Guachaca sin afectación de servicios</t>
  </si>
  <si>
    <t>Se refusiona Hilo en caja de Empalme</t>
  </si>
  <si>
    <t>Calle 13</t>
  </si>
  <si>
    <t>red departamental</t>
  </si>
  <si>
    <t>Ufinet</t>
  </si>
  <si>
    <t>AGUACHICA</t>
  </si>
  <si>
    <t>Aguachica - Ocaña</t>
  </si>
  <si>
    <t>Km 0</t>
  </si>
  <si>
    <t xml:space="preserve">Pilar Vargas de noc Tx reporta apertura del enlace Aguachica - Ocaña por la red de Ufinet sin afectación de servicios </t>
  </si>
  <si>
    <t>JUAN DAZA</t>
  </si>
  <si>
    <t>UFINET</t>
  </si>
  <si>
    <t>Incendio</t>
  </si>
  <si>
    <t xml:space="preserve">Se realiza tendido y dos emplames </t>
  </si>
  <si>
    <t>No se genera OT, Falla de Ufinet</t>
  </si>
  <si>
    <t>BUCARAMANGA</t>
  </si>
  <si>
    <t>Mov. Acapulco - Mov Buenos Aires Mesa De Ruitoque</t>
  </si>
  <si>
    <t>Km 3,1 desde Acapulco</t>
  </si>
  <si>
    <t xml:space="preserve">German Villamizar de zona reporta apertura del enlace Mov. Acapulco - Mov Buenos aires mesa de Ruitoque sin afectacion de servicios </t>
  </si>
  <si>
    <t>GERMAN VILLAMIZAR</t>
  </si>
  <si>
    <t xml:space="preserve">Se refusiona hilos en caja de empalme </t>
  </si>
  <si>
    <t>Los lagos</t>
  </si>
  <si>
    <t>SUB ANILLO RUITOQUE</t>
  </si>
  <si>
    <t>Incopsa</t>
  </si>
  <si>
    <t>TOLIMA</t>
  </si>
  <si>
    <t>IBAGUE</t>
  </si>
  <si>
    <t>Ibague - Libano</t>
  </si>
  <si>
    <t>Km 25 desde Ibague</t>
  </si>
  <si>
    <t>Alexander Gomez de Noc Tx reporta apertura del enlace ZTE Ibague - Libano y RUFO Ibague - Mariquita Km 25 desde Ibague medida tomada con e zte. sin afectación de servicios</t>
  </si>
  <si>
    <t>DIEGO SANTACRUZ</t>
  </si>
  <si>
    <t>MARIO GOMEZ</t>
  </si>
  <si>
    <t xml:space="preserve">Se realiza tendido de 500 mts y dos empalmes de 48 hilos </t>
  </si>
  <si>
    <t>No se genera OT, Disponibilidad de Incopsa</t>
  </si>
  <si>
    <t>8051460 8051983</t>
  </si>
  <si>
    <t>Tolima</t>
  </si>
  <si>
    <t>Mov. Parque Industrial - Mov. Poblado Telebucaramanga</t>
  </si>
  <si>
    <t xml:space="preserve">Km 4 desde Mov Rincon de Giron </t>
  </si>
  <si>
    <t xml:space="preserve">German Villamizar de zona reporta apertura del enlace Mov. Parque Industrial - Mov. Poblado Telebucaramanga , Mov. Rincon de giron - Mov. La Campina , Mov Anillo vial II - Mov. Giron rincon , Mov. Giron Rincon - Mov. Giron Parque sin afectacion de servicios movil </t>
  </si>
  <si>
    <t xml:space="preserve">Se recuperan 50 mts de resreva de cable de 96 Hilos y se realiza un emplame </t>
  </si>
  <si>
    <t>Bucaramanga.uno</t>
  </si>
  <si>
    <t>Rincon de giron</t>
  </si>
  <si>
    <t>Anillo de 96 hilos lado palenque</t>
  </si>
  <si>
    <t>Inmel</t>
  </si>
  <si>
    <t>ANTIOQUIA</t>
  </si>
  <si>
    <t>LA PINTADA</t>
  </si>
  <si>
    <t>Mov. La Pintada - Mov. Las Palmas</t>
  </si>
  <si>
    <t>Km 1,460 desde pintada Movil</t>
  </si>
  <si>
    <t xml:space="preserve">Cesar Perez de Zona reporta apertura del enlace Mov. La Pintada - Mov. Las Palmas  sin afectacion de servicios Movil </t>
  </si>
  <si>
    <t>CESAR PEREZ</t>
  </si>
  <si>
    <t>SANTIAGO GIRALDO</t>
  </si>
  <si>
    <t xml:space="preserve">Se realiza emplame de 8 hilos </t>
  </si>
  <si>
    <t xml:space="preserve">No se genera OT, Disponibilidad de Inmel </t>
  </si>
  <si>
    <t>Medellin.tres</t>
  </si>
  <si>
    <t>lineal</t>
  </si>
  <si>
    <t>INC0183541</t>
  </si>
  <si>
    <t>Internexa</t>
  </si>
  <si>
    <t>META</t>
  </si>
  <si>
    <t>VILLAVICENCIO</t>
  </si>
  <si>
    <t>Bogotá - Villavicencio</t>
  </si>
  <si>
    <t>Km 91 desde Villavicencio</t>
  </si>
  <si>
    <t xml:space="preserve">Pilar Vargas de Noc Tx reporta apertura del enlace Bogotá - Villavicencio por la red de Internexa sin afecatción de servicios </t>
  </si>
  <si>
    <t>JHON LESMES</t>
  </si>
  <si>
    <t>INTERNEXA</t>
  </si>
  <si>
    <t>Corto Circuito</t>
  </si>
  <si>
    <t xml:space="preserve">se realiza tendido de 150 mts y dos empalmes labores realizadas por internexa </t>
  </si>
  <si>
    <t>No se genera OT, Falla de Internexa</t>
  </si>
  <si>
    <t>BOLIVAR</t>
  </si>
  <si>
    <t>CARTAGENA DE INDIAS</t>
  </si>
  <si>
    <t>Mov. Pasacaballos - Mov. Lamitech</t>
  </si>
  <si>
    <t>Km 2,68 desde Pasacaballos</t>
  </si>
  <si>
    <t>Hernando Roca de Zona reporta apertura del enlace Mov. Pasacaballos - Mov. Lamitech sin afectacion de servicios movil</t>
  </si>
  <si>
    <t>HERNANDO ROCA</t>
  </si>
  <si>
    <t>ROY RUIZ</t>
  </si>
  <si>
    <t>se recupero reserva de 100 mtrs y un empalme de 8 hilos en caja empalme de 36</t>
  </si>
  <si>
    <t>No se genera OT, Falla de Liteyca</t>
  </si>
  <si>
    <t>Bolivar</t>
  </si>
  <si>
    <t>Mamonal</t>
  </si>
  <si>
    <t>Km 6,98 desde Melgar</t>
  </si>
  <si>
    <t>Se creaa OT para seguir con la revision iniciada en la OT 8050222 dado que que se presenta alta atenuacion al KM 6,9 desde melgar o 22,5 desde girardot</t>
  </si>
  <si>
    <t>Se refusiona hilo en caja de emplame existente</t>
  </si>
  <si>
    <t>Armenia - Tuluá</t>
  </si>
  <si>
    <t>Km 0,864 desde Armenia LD</t>
  </si>
  <si>
    <t>Kevin Navas de Noc Tx reporta apertura del enlace Armenia Larga Distacia - Tedaiba en SDH, sin afectación de servicios.Se abre RTNFO Armenia - Tulua</t>
  </si>
  <si>
    <t>JHON ALCALDE</t>
  </si>
  <si>
    <t xml:space="preserve">Se recupera 20 mts de reserva y se realiza un empalme de 36 hilos </t>
  </si>
  <si>
    <t>8055251 8055258 8055259</t>
  </si>
  <si>
    <t>Autoriza Ernesto Acula</t>
  </si>
  <si>
    <t>Armenia</t>
  </si>
  <si>
    <t xml:space="preserve">ARMENIA LD </t>
  </si>
  <si>
    <t>Mov. Acopi - Mov. Senderos de la flora</t>
  </si>
  <si>
    <t>Km 1,267 desde Mov Senderos de la Flora</t>
  </si>
  <si>
    <t>Jhon Robert Marin de zona reporta apertura del enlace Mov. Acopi - Mov. Senderos de la flora , Mov Acopi - Mov. Senderos sin afectacion de servicios Movil</t>
  </si>
  <si>
    <t xml:space="preserve">JHON ROBERT MARIN </t>
  </si>
  <si>
    <t>se recupera 5 mts de reserva y se realiza un empalme de 48 hilos</t>
  </si>
  <si>
    <t>CALITEL ACOPI</t>
  </si>
  <si>
    <t>Mov. Las Cruces - Mov. San Cristobal Sur</t>
  </si>
  <si>
    <t xml:space="preserve">km 1,6 desde Mov. San Cristobal Sur </t>
  </si>
  <si>
    <t xml:space="preserve">Miguel Caballero de PxDx Movil reporta apertura del enlace Mov. Las Cruces - Mov. San Cristobal Sur sin afectacion de servicios movil </t>
  </si>
  <si>
    <t>se realiza tendido de 100 mts y dos empalmes de 24 hilos</t>
  </si>
  <si>
    <t xml:space="preserve">PROGRESO </t>
  </si>
  <si>
    <t>Uk Mov. San Cristóbal Sur_x000D_</t>
  </si>
  <si>
    <t>BELLO</t>
  </si>
  <si>
    <t>Mov. Medellin Centro - Mov. Bello</t>
  </si>
  <si>
    <t xml:space="preserve">km 2,147 desde Mov. Medellin Centro </t>
  </si>
  <si>
    <t xml:space="preserve">Cesar Perez de zona reporta apertura del enlace Mov. Medellin Centro - Mov. Bello con afectacion de servicios Movil </t>
  </si>
  <si>
    <t>se refusionan hilos de servicio en caja de empalme</t>
  </si>
  <si>
    <t>No se genera OT, Disponibilidad de Inmel</t>
  </si>
  <si>
    <t>Medellin.uno</t>
  </si>
  <si>
    <t>MEDellin Centro</t>
  </si>
  <si>
    <t>Km 46,884 desde Fusagasuga</t>
  </si>
  <si>
    <t>Alexander Gomez de NocTx reporta apertura total del enlace Bogota - Fusagasuga sin afectacion de servicios</t>
  </si>
  <si>
    <t>Habilitacion de Tendido de 1400 mts de Fo y dos empalmes de 36 hilos</t>
  </si>
  <si>
    <t xml:space="preserve">8055251 8055258 8055259 </t>
  </si>
  <si>
    <t>Fusagasuga</t>
  </si>
  <si>
    <t>LA GUAJIRA</t>
  </si>
  <si>
    <t>FONSECA</t>
  </si>
  <si>
    <t>Villanueva - Fonseca</t>
  </si>
  <si>
    <t>Alexander Gomez de Noc Tx reporta apertura del enlace Villa nueva - Fonseca en ZTE Rx fonseca sin afectación de servicios</t>
  </si>
  <si>
    <t>Cambio de patchcord en fonseca</t>
  </si>
  <si>
    <t>Guajira</t>
  </si>
  <si>
    <t>CUCUTA</t>
  </si>
  <si>
    <t>San Luis - Cúcuta Lomitas</t>
  </si>
  <si>
    <t xml:space="preserve">km 1,5 desde San Luis </t>
  </si>
  <si>
    <t>July Gonzalez de Noc Tx reporta apertura del enlace San Luis - Cúcuta Lomitas con afectación de servicios de BA</t>
  </si>
  <si>
    <t xml:space="preserve">se instala empalme de 48 hilos y se fusionan 24 hilos </t>
  </si>
  <si>
    <t>RLFO Correctivo, 8060872, Localización de la Falla 0, Recuperación Cable 0 mts, Tendido Aéreo 0 mts, Tendido Canalizad 0 mts, Cantidad Empalmes 1, Fibras Empalmadas 24, Apiques 0, herrajes de retención hasta 200 mts 0</t>
  </si>
  <si>
    <t>PRE-00517876</t>
  </si>
  <si>
    <t>OT-00427027</t>
  </si>
  <si>
    <t>Avenida Cero</t>
  </si>
  <si>
    <t>TIK-374537-D1X2</t>
  </si>
  <si>
    <t>BUENAVENTURA</t>
  </si>
  <si>
    <t>Cali - Buenaventura</t>
  </si>
  <si>
    <t>Km 0,194 desde Buenaventura</t>
  </si>
  <si>
    <t>Pilar Vargas de NocTx reporta apertura del enlace Cali - Buenaventura por la red de Ufinet sin afectacion de servicios</t>
  </si>
  <si>
    <t>JOHN ROBERT MARIN</t>
  </si>
  <si>
    <t>Tendido de 200 mts de Fo y dos empalmes nuevos</t>
  </si>
  <si>
    <t>No se genera OT, Falla de ufinet</t>
  </si>
  <si>
    <t>8055810
8055830
8055854</t>
  </si>
  <si>
    <t>Buenaventura</t>
  </si>
  <si>
    <t>Mov. Filandia - Mov. Galan</t>
  </si>
  <si>
    <t>Km 5,676 desde galan</t>
  </si>
  <si>
    <t xml:space="preserve">Jhon Alcalde de zona reporta apertura del enlace Mov. Filandia - Mov. Galan sin afectacion de servicios Movil </t>
  </si>
  <si>
    <t>Se realiza migración entre empalmes</t>
  </si>
  <si>
    <t>FABIAN MORA</t>
  </si>
  <si>
    <t>PUERTO COLOMBIA</t>
  </si>
  <si>
    <t>Caribe - Villa Campestre</t>
  </si>
  <si>
    <t>Km 5,608 desde Caribe</t>
  </si>
  <si>
    <t>Andres Sierra de noc Tx reporta apertura del enlace Caribe- Villa Campestre y Caribe - Delicias en SDH con afectacion de servicios de BA</t>
  </si>
  <si>
    <t>JHONY OSORIO</t>
  </si>
  <si>
    <t xml:space="preserve">Se recuperan 50metros de reserva de F.O y se crea un empalme </t>
  </si>
  <si>
    <t>Barranquilla.dos</t>
  </si>
  <si>
    <t>Caribe</t>
  </si>
  <si>
    <t>CG7- CG9</t>
  </si>
  <si>
    <t xml:space="preserve">Km 2,7 desde CG7 </t>
  </si>
  <si>
    <t>Kevin navas de Noc Tx reporta apertura del enlace CG7- CG9 y Asturias - cg2 en SDH sin afectación del servicio.</t>
  </si>
  <si>
    <t>Se recuperan 50 mts de reserva de 48 Hilosy se realzia un empalme de 48 hilos</t>
  </si>
  <si>
    <t>AsTURIAS</t>
  </si>
  <si>
    <t>Anillo 64</t>
  </si>
  <si>
    <t>CANDELARIA</t>
  </si>
  <si>
    <t>Cali - Candelaria</t>
  </si>
  <si>
    <t>km 2,2  desde candelaria</t>
  </si>
  <si>
    <t>Kevin navas de Noc Tx reporta apertura del enlace Cali centro - Candelaria en los hilos de zte y sdh sin afectación de servicios</t>
  </si>
  <si>
    <t>JHON ROBERT MARIN</t>
  </si>
  <si>
    <t xml:space="preserve">Se realiza tendido de 200 mts de fibra de 36 Hilos y dos empalmes de 48 Hilos, 4 herrajes de retención y 1 suspension </t>
  </si>
  <si>
    <t>Cali.tres</t>
  </si>
  <si>
    <t>Centro</t>
  </si>
  <si>
    <t>MEDELLIN</t>
  </si>
  <si>
    <t>Medellín Centro - Aranjuez</t>
  </si>
  <si>
    <t>km 4,8 desde  medellin centro</t>
  </si>
  <si>
    <t>Kevin navas de Noc Tx reporta apertura del enlace Medellín Centro - Aranjuez para Coriant transformación, sin afectación de Servicios.</t>
  </si>
  <si>
    <t>GERMAN CARVAJAL</t>
  </si>
  <si>
    <t xml:space="preserve">Se recupera 5 mts de reserva de 8 Hilos y se realzia un empalme de 8 hilos </t>
  </si>
  <si>
    <t>Medellin centro</t>
  </si>
  <si>
    <t>UNE</t>
  </si>
  <si>
    <t>Medellin La Palmas - San Bernardo</t>
  </si>
  <si>
    <t>Km 2,5 desde la America</t>
  </si>
  <si>
    <t>Kevin Navas de Noc Tx reporta apertura del enlace Medellin La Palmas - San Bernardo en SDH por la red de Tigo sin afectación de servicios</t>
  </si>
  <si>
    <t>TIGO/UNE</t>
  </si>
  <si>
    <t xml:space="preserve">Se realiza tendido de 250 mts de tendido y dos emepalmes </t>
  </si>
  <si>
    <t>No se genera OT, Falla de Tigo</t>
  </si>
  <si>
    <t>Mov. Universidad Coperativa - Mov. Mamatoco</t>
  </si>
  <si>
    <t xml:space="preserve">Km 1,5 desde Universidad Cooperativa </t>
  </si>
  <si>
    <t>Leonardo Cantillo de zona reporta alta atenuacion en el enlace Mov. Universidad Coperativa - Mov. Mamatoco con afectación de servicios</t>
  </si>
  <si>
    <t>Se realiza cambio de patchord y sube el equipo.</t>
  </si>
  <si>
    <t>SanGil.uno</t>
  </si>
  <si>
    <t>Villa Campestre - Estadio</t>
  </si>
  <si>
    <t>Km 4,8 desde estadio</t>
  </si>
  <si>
    <t>Jhonny Osorio de zona reporta alta atenuación  de OLT del enlace Villa Campestre - Estadio sin afectación de servicios</t>
  </si>
  <si>
    <t>JHONNY OSORIO</t>
  </si>
  <si>
    <t>Se realiza limpiez en Nodos y en el paso de ODF en Caribe</t>
  </si>
  <si>
    <t>CAUCA</t>
  </si>
  <si>
    <t>SANTANDER DE QUILICHAO</t>
  </si>
  <si>
    <t>Mov. Ladrillera Melendez Sector Remoto - Mov. Centro Santander de Quilichao</t>
  </si>
  <si>
    <t>Km 2,8 desde santander de quilichao</t>
  </si>
  <si>
    <t xml:space="preserve">Juan Carlos Tobar de zona reporta apertura del enlace Mov. Ladrillera Melendez Sector Remoto - Mov. Centro Santander de Quilichao con afectación de servicios </t>
  </si>
  <si>
    <t xml:space="preserve">JUAN CARLOS TOBAR </t>
  </si>
  <si>
    <t>Desastre Natural</t>
  </si>
  <si>
    <t>Se acondiciona FO y se rehace caja de empalme de 24 y se refusioan 8 hilos</t>
  </si>
  <si>
    <t>Cauca.uno</t>
  </si>
  <si>
    <t>Centro santander</t>
  </si>
  <si>
    <t>Villa Maria - Morato</t>
  </si>
  <si>
    <t>Km 7,7 desde Villa Maria</t>
  </si>
  <si>
    <t xml:space="preserve">Alexander Gomez de NocTx reporta apertura del enlace Villa Maria - Morato sin afectacion de servicios </t>
  </si>
  <si>
    <t>Personal de corporativos realiza migracion del cable por nueva ruta y cambio de canalización por cable de FO existente y se instalan dos empalmes de 36 hilos</t>
  </si>
  <si>
    <t xml:space="preserve">MORATO </t>
  </si>
  <si>
    <t>Marruecos - Dto 53101</t>
  </si>
  <si>
    <t>Km 1,5 desde marruecos</t>
  </si>
  <si>
    <t>Andres sierra de Noc tx reporta apertura en el enlace Marruecos - distrito 53101   en el SDH,sin afectacion de servicios.</t>
  </si>
  <si>
    <t xml:space="preserve">Se realiza migracion entre empalme </t>
  </si>
  <si>
    <t>Marruecos</t>
  </si>
  <si>
    <t>Anillo Pop 10</t>
  </si>
  <si>
    <t>Barrancabermeja Centro II - Ecopetrol 1</t>
  </si>
  <si>
    <t>Walter Rojas de zona reporta apertura del enlace Barrancabermeja Centro II - Ecopetrol 1, con afectación de BA.</t>
  </si>
  <si>
    <t>Se recupero 5 mts de reserva y se instala un empalme de 48 hilos y se fusionan 12 hilos</t>
  </si>
  <si>
    <t>RLFO Correctivo,8068496, Localización de Falla 0, Recuperar Cable 5 mts, Tendido Aereo 0 mts, Tendido Canalizado 0 mts, Cantidad Empalmes 1 , Fibras Empalmadas 12, Apiques 0. Disponibilidad 0.02,</t>
  </si>
  <si>
    <t> PRE-00518178</t>
  </si>
  <si>
    <t>OT-00427030</t>
  </si>
  <si>
    <t>Mov. Juan de Acosta - Mov. Chorrera</t>
  </si>
  <si>
    <t>Km 3,45 desde juan de acosta</t>
  </si>
  <si>
    <t>Jhony Osorio de zona reporta apertura del enlace Mov. Juan de Acosta - Mov. Chorrera con afectacion de servicios moviles</t>
  </si>
  <si>
    <t>se recupero 200 mtrs de F.O de 24 hilos y se realiza un empalme de 24 hilos</t>
  </si>
  <si>
    <t>JUAN DE ACOSTA</t>
  </si>
  <si>
    <t>Km 89,1 desde santa marta</t>
  </si>
  <si>
    <t>Francisco Vargas de Noc tx reporta apertura en el enlace Santa Marta - Fundacion en el coriant rx fundacion, sin afectacion de servicios.</t>
  </si>
  <si>
    <t>Se refuiona hilo abierto en empalme existente</t>
  </si>
  <si>
    <t xml:space="preserve">No se genera OT, Disponibilidad de Colavinni </t>
  </si>
  <si>
    <t xml:space="preserve">SANTA MARTA </t>
  </si>
  <si>
    <t>OLT 53000 - Marruecos</t>
  </si>
  <si>
    <t xml:space="preserve">Km 1,5 desde marruecos </t>
  </si>
  <si>
    <t>Daniel Martinez de Plataforma fija reporta apertura en el enlace OLT 53000  - Marruecos, Con afectacion de servicios.</t>
  </si>
  <si>
    <t>Se recuoera 50 mtrs y se rehace empalme de 48 Hilos para el anillo POP</t>
  </si>
  <si>
    <t>Anillo POP marruecos</t>
  </si>
  <si>
    <t>Villacampestre - Caribe</t>
  </si>
  <si>
    <t>Jhonny osorio de zona reporta apertura en el enlace Villacampestre - Caribe, con afectacion de servicios.</t>
  </si>
  <si>
    <t>HG Ingeniero Jarbys Fernández informa que e presentó falla en la red comercial por parte de la electrificadora afectando los servicios BA, se confirma restablecimiento de la red comercial y los servicios se recuperan. Se confirma operatividad con CG</t>
  </si>
  <si>
    <t>Mov. Kachioay - Mov. Makrocaney</t>
  </si>
  <si>
    <t>km 1,529 desde Kachioay</t>
  </si>
  <si>
    <t xml:space="preserve">John Robert Marin de zona reporta apertura del enlace Mov. Kachioay - Mov. Makrocaney, con afectación de Servicios. </t>
  </si>
  <si>
    <t>JOHN ROBER MARIN</t>
  </si>
  <si>
    <t>Se realiza tendido de 150 metros de F.O de 36 hilos y se crean dos cajas de empalmes de 24 hilos</t>
  </si>
  <si>
    <t xml:space="preserve">No se genera OT, Disponibilidad de Emcomunitel </t>
  </si>
  <si>
    <t>Makrocaney</t>
  </si>
  <si>
    <t>Badel - Cartagena Terminal</t>
  </si>
  <si>
    <t>km 6,056 desde Badel</t>
  </si>
  <si>
    <t>Islena Romero de Noc Tx reporta apertura del enlace Badel - TT Cartagena en SDH, sin afectacion de servicios.</t>
  </si>
  <si>
    <t>CARLOS DURAN</t>
  </si>
  <si>
    <t>Se realiza empalme de 24 hilos.</t>
  </si>
  <si>
    <t>RDFO Correctivo, 8087314, Localización de la Falla 0, Recuperación Cable 0 mts, Tendido Aéreo 0 mts, Tendido Canalizad 0 mts, Cantidad Empalmes 1, Fibras Empalmadas 2, Apiques 0, herrajes de retención hasta 200 mts 0</t>
  </si>
  <si>
    <t>PRE-00519022</t>
  </si>
  <si>
    <t>OT-00427225</t>
  </si>
  <si>
    <t>badel</t>
  </si>
  <si>
    <t>Azteca</t>
  </si>
  <si>
    <t>CHOCO</t>
  </si>
  <si>
    <t>QUIBDO</t>
  </si>
  <si>
    <t>Manizales - Quibdó</t>
  </si>
  <si>
    <t>Km 16  desde Tadó</t>
  </si>
  <si>
    <t>Pilar Vargas de NocTx reporta apertura del enlace Itsmina - Quibdo con afectacion de servicios BA</t>
  </si>
  <si>
    <t>AZTECA</t>
  </si>
  <si>
    <t>Recuperacion de reserva y se rehace caja empalme existente</t>
  </si>
  <si>
    <t>No se genera OT, Disponibilidad de Azteca</t>
  </si>
  <si>
    <t>TADO</t>
  </si>
  <si>
    <t>Mov. Apache - Mov. Tequendama</t>
  </si>
  <si>
    <t>km 0,186 desde mov apache</t>
  </si>
  <si>
    <t xml:space="preserve">Jhon Robert Marin de zona reporta apertura del enlace Mov. Apache - Mov. Tequendama con afectacion de servicios Movil </t>
  </si>
  <si>
    <t>Recuperacion de  20 mtrs de reserva y una caja de empalme de 24 hilos</t>
  </si>
  <si>
    <t>Tequendama</t>
  </si>
  <si>
    <t>Uk aapache</t>
  </si>
  <si>
    <t>Km 89,5 desde Bosconia</t>
  </si>
  <si>
    <t xml:space="preserve">Pilar Vargas de NocTx reporta apertura total del enlace Bosconia - Curumani sin afectacion de servicios </t>
  </si>
  <si>
    <t>Recuperacion de 600 mts de reserva y un empalme de 48 y se fusionan 36 hilos</t>
  </si>
  <si>
    <t>MALAMBO</t>
  </si>
  <si>
    <t>Pimsa - Gran Abastos</t>
  </si>
  <si>
    <t>Km 0,650 desde Granabastos</t>
  </si>
  <si>
    <t>Andres Sierra de noc tx reporta apertura del enlace Pimsa Malambo - Gran abastos en SDH sin afectación de servicios</t>
  </si>
  <si>
    <t>Recuperacion de 100 mts de reserva y un empalme de 48 hilos</t>
  </si>
  <si>
    <t>No se genera OT Disponibilidad de Liteyca</t>
  </si>
  <si>
    <t>Victoria</t>
  </si>
  <si>
    <t>Santa Marta - Ciénaga</t>
  </si>
  <si>
    <t>Km 42 desde santa Marta</t>
  </si>
  <si>
    <t>Francisco Vargas de noc tx reporta alta atenuacion en el enlace santa Marta - Fundacion en la red de tigo,sin afectacion de servicios.</t>
  </si>
  <si>
    <t xml:space="preserve">Se realiza migración entre empalmes </t>
  </si>
  <si>
    <t>CALLE 13</t>
  </si>
  <si>
    <t>Victoria - Santo Tomás</t>
  </si>
  <si>
    <t xml:space="preserve">Km 28,099 desde Victoria </t>
  </si>
  <si>
    <t>Kevin Navas de Noc Tx reporta apertura del enlace Victoria - Santo Tomás en hilos de SDH Huawei sin afectación de servicios</t>
  </si>
  <si>
    <t xml:space="preserve">Se realiza tendido de 250 mts de cable de 36 Hilos y dos empalmes </t>
  </si>
  <si>
    <t>Fusagasugá - Girardot</t>
  </si>
  <si>
    <t>Km 39,7 desde Fusagasuga</t>
  </si>
  <si>
    <t xml:space="preserve">Pilar Vargas de Noc Tx repprta apertura del enñace Fusagasuga - Girardot en RUFO y SDH fusa - melgar sin afectación de servicios </t>
  </si>
  <si>
    <t>Oscar Vargas</t>
  </si>
  <si>
    <t>Se rehace empalme de 48 Hilos</t>
  </si>
  <si>
    <t>No se genera OT Disponibilidad de Cobra</t>
  </si>
  <si>
    <t>FO_RENATA_0055 FO_RENATA_0056</t>
  </si>
  <si>
    <t>Cundinamarca.Cinco</t>
  </si>
  <si>
    <t>Mov. Echandia - Mov. Piedra Pintada</t>
  </si>
  <si>
    <t>Km 0,093 desde Echandia</t>
  </si>
  <si>
    <t>Diego Santacruz de zona reporta apertura del enlace Mov. Echandia - Mov. Piedra Pintada y mov echandia - Mov. Masabar con afectación de servicios Móviles</t>
  </si>
  <si>
    <t xml:space="preserve">Se recuperan 20 mts de reserva y se realzia un empalme de 48 Hilos </t>
  </si>
  <si>
    <t>No se genera OT Disponibilidad de Incopsa</t>
  </si>
  <si>
    <t>Piedra Pintada</t>
  </si>
  <si>
    <t>Medellin Centro - Bello</t>
  </si>
  <si>
    <t>Kevin navas de Noc Tx reporta apertura del enlace Medellin Centro - bello en Coriant sin afectación de servicios</t>
  </si>
  <si>
    <t>LUIS GARCIA</t>
  </si>
  <si>
    <t>Se realiza limpieza de patch coord en nodo de claro en odf de coltel y de claro</t>
  </si>
  <si>
    <t>No se genera OT Disponibilidad de Inmel</t>
  </si>
  <si>
    <t>Medellin.dos</t>
  </si>
  <si>
    <t>Santa Marta - Fundacion</t>
  </si>
  <si>
    <t>Km 81,1 desde santa marta</t>
  </si>
  <si>
    <t>Andres sierra de Noc tx reporta apertura en el enlace Santa marta - fundacion en la rx santa marta en el SDH, sin afectacion de servicios.</t>
  </si>
  <si>
    <t>Se realiza cambio de pacht cord</t>
  </si>
  <si>
    <t>No se genera OT Disponibilidad de Colavinni</t>
  </si>
  <si>
    <t>Rosalia - San pedro fija</t>
  </si>
  <si>
    <t>Km 2 desde cisne</t>
  </si>
  <si>
    <t>Leonardo cantillo de zona reporta apertura en el enlace Rosalia - San pedro fija, con afectacion de Ba.</t>
  </si>
  <si>
    <t xml:space="preserve">Se refusiona hilo en caja existente </t>
  </si>
  <si>
    <t>San pedro</t>
  </si>
  <si>
    <t>CURUMANI</t>
  </si>
  <si>
    <t>Km 27,1 desde curumani</t>
  </si>
  <si>
    <t>Se Crea OT para dar continuidad al incidente 8063108 ya que se presenta un segundo evento a 200 mtrs de la falla inicial</t>
  </si>
  <si>
    <t>Se libera Fo de herraje y se adecua nuevamente</t>
  </si>
  <si>
    <t>Cesar.dos</t>
  </si>
  <si>
    <t>Mov. Oriental - Mov. Centro</t>
  </si>
  <si>
    <t>Juan carlos gelvez de zona reporta apertura en el enlace Mov.Oriental - Mov.Centro , sin afectacion de servicios.</t>
  </si>
  <si>
    <t>JUAN CARLOS GELVEZ</t>
  </si>
  <si>
    <t>Se realiza cambio de pigtail</t>
  </si>
  <si>
    <t>No se genera OT Disponibilidad de Opegin</t>
  </si>
  <si>
    <t>piedecuesta</t>
  </si>
  <si>
    <t>CORDOBA</t>
  </si>
  <si>
    <t>MONTERIA</t>
  </si>
  <si>
    <t>Monteria - Planeta Rica</t>
  </si>
  <si>
    <t>Km 10,8 desde monteria</t>
  </si>
  <si>
    <t>Ramiro Nechiza de Noc Tx reporta apertura del enlace Monteria - Planeta Rica, sin afectación de servicios.</t>
  </si>
  <si>
    <t>OSWALDO PEÑATA</t>
  </si>
  <si>
    <t>Se recupero 80 mts de reserva y se hace un empalme de 36 hilos</t>
  </si>
  <si>
    <t>RLFO Correctivo,8087952, Localización de Falla 0, Recuperar Cable 80 mts, Tendido Aéreo 0 mts, Tendido Canalizado 0 mts, Cantidad Empalmes 1 , Fibras Empalmadas 36, Apiques 0.</t>
  </si>
  <si>
    <t>PRE-00519319</t>
  </si>
  <si>
    <t>OT-00427230</t>
  </si>
  <si>
    <t>Autoriza Luis Guillermo Melendez</t>
  </si>
  <si>
    <t>Monteria</t>
  </si>
  <si>
    <t>CALDAS</t>
  </si>
  <si>
    <t>MANIZALES</t>
  </si>
  <si>
    <t>Manizales - Supía</t>
  </si>
  <si>
    <t>Km 29,4 desde Manizales</t>
  </si>
  <si>
    <t>Islena Romero de Noc Tx reporta apertura en el enlace Manizales - La Pintada en Rufo, Coriant y ZTE con afectacion en moviles, Noc Tx realiza medidas con el equipo de ZTE presentando apertura al km 29.4 desde Manizales</t>
  </si>
  <si>
    <t>Se recupero 200 mts de reserva y se hace un empalme de 36 hilos con caja de empalme de 48 hilos</t>
  </si>
  <si>
    <t>Caldas.uno</t>
  </si>
  <si>
    <t>Manizales</t>
  </si>
  <si>
    <t>MAICAO</t>
  </si>
  <si>
    <t>Maicao - Estación Terrena</t>
  </si>
  <si>
    <t>Km 0 desde Estacion Terrena</t>
  </si>
  <si>
    <t>Ramiro Nechiza de Noc Tx reporta apertura del enlace Maicao - Estacion Terrena en SDH sin afectacion de servicios</t>
  </si>
  <si>
    <t>Personal de Pi realiza cambio de conexiones de fibra en nodo con ello se recuperan servicios</t>
  </si>
  <si>
    <t>INC11997019</t>
  </si>
  <si>
    <t>PUERTO LLERAS</t>
  </si>
  <si>
    <t>Pto Lleras - San José del Guaviare</t>
  </si>
  <si>
    <t>Km 56,09 desde San Jose del Guaviare</t>
  </si>
  <si>
    <t>Islena Romero de Noc Tx reporta apertura en el enlace San Jose del Guaviare – Puerto Lleras en ZTE por la red de claro, sin afectacion de servicios, Noc Tx realiza medidas con el equipo de ZTE presentando evento al km 56.09 desde San Jose de Guaviare</t>
  </si>
  <si>
    <t>Se recupera reserva y se hace un empalme</t>
  </si>
  <si>
    <t>TIK-375535-V5H1</t>
  </si>
  <si>
    <t>Bosconia - Valledupar</t>
  </si>
  <si>
    <t>Islena Romero de Noc Tx reporta alta atenuación del enlace Bosconia - Valledupar en zte y coriant por la red de ufinet sin afectacion de servicios</t>
  </si>
  <si>
    <t>Se realizó migración de hilos entre cajas de empalmes</t>
  </si>
  <si>
    <t>Mov. La Quinta - Mov. Bazurto</t>
  </si>
  <si>
    <t>Km 0 desde La Quinta</t>
  </si>
  <si>
    <t>Hernando Roca de zona reporta apertura en el enlace Mov. La Quinta - Mov. Bazurto, con afectacion en Moviles.</t>
  </si>
  <si>
    <t>Falla en ODF Planta Externa</t>
  </si>
  <si>
    <t>Se refusiona hilo en ODF de la Quinta</t>
  </si>
  <si>
    <t>Bosques</t>
  </si>
  <si>
    <t>Pasto Versalles- Armario 75</t>
  </si>
  <si>
    <t>Km 0,2 desde El Armario 75</t>
  </si>
  <si>
    <t>Eval Mauricio Garzon de zona reporta apertura en el enlace Pasto Versalles- Armario 75, con afectacion en BA</t>
  </si>
  <si>
    <t>EVAL GARZON</t>
  </si>
  <si>
    <t>Se recupero 50 mts de reserva y se instalo un empalme de 24 hilos, se fusionan 8 hilos</t>
  </si>
  <si>
    <t>Uk Armario 75</t>
  </si>
  <si>
    <t>PIEDECUESTA</t>
  </si>
  <si>
    <t>Bucaramanga - Piedecuesta</t>
  </si>
  <si>
    <t>Km 4,1 desde Lagos</t>
  </si>
  <si>
    <t>Islena Romero de Noc Tx reporta apertura en el enlace Piedecuesta – Bucaramanga Centro en SDH, sin afectacion de servicios</t>
  </si>
  <si>
    <t>JUAN GELVEZ</t>
  </si>
  <si>
    <t>Refusion de hilo en caja empalme</t>
  </si>
  <si>
    <t>Bucaramanga centro</t>
  </si>
  <si>
    <t>GUAMO</t>
  </si>
  <si>
    <t>Guamo - Natagaima</t>
  </si>
  <si>
    <t>Km 12,46 desde Natagaima</t>
  </si>
  <si>
    <t>Islena Romero de Noc Tx reporta apertura del enlace Guamo - Natagaima sin afectacion de servicios</t>
  </si>
  <si>
    <t>Se realiza tendido de 600 m de fo 36 hilos y se instala dos cajas de empalmes de 48 hilos.</t>
  </si>
  <si>
    <t>Autoriza Diana Basto</t>
  </si>
  <si>
    <t>Natagaima</t>
  </si>
  <si>
    <t>FUNZA</t>
  </si>
  <si>
    <t>Mov. Funza Sur - Mov. Funza</t>
  </si>
  <si>
    <t>Javier Zorro de PxDx reporta apertura en el enlace Mov. Funza Sur - Mov. Funza por la red ATN, sin afectacion de servicios</t>
  </si>
  <si>
    <t>OSCAR VARGAS</t>
  </si>
  <si>
    <t>Se realzia limpieza a los puertos de servicios.</t>
  </si>
  <si>
    <t>Cundinamarca.cuatro</t>
  </si>
  <si>
    <t>Javier Zorro de PxDx reporta apertura en el enlace Mov. Las Cruces - Mov. San Cristobal Sur por la red ATN, sin afectacion de servicios</t>
  </si>
  <si>
    <t>Bosconia - Fundación</t>
  </si>
  <si>
    <t>km 6,28 desde Bosconia</t>
  </si>
  <si>
    <t>Ramiro Nechiza de Noc Tx reporta apertura parcial Bosconia - Fundacion en Coriant y Rufo, Rx Bosconia, sin afectacion de servicios</t>
  </si>
  <si>
    <t>Se rehace empalme de 36 hillos en caja empalme nueva</t>
  </si>
  <si>
    <t>Mov. Bavaria - Mov. Santa Fe del Tintal</t>
  </si>
  <si>
    <t>km 0,539 desde Mov. Santa Fe del Tintal</t>
  </si>
  <si>
    <t>Jaime Valencia de zona reporta apertura del enlace Mov. Bavaria - Mov. Santa Fe del Tintal - Mov. Arboral, con afectación movil.</t>
  </si>
  <si>
    <t>Se realiza tendido de 250 m de fo 96 hilos y se realiza la instalación de dos cajas de empalme s de 48 hilos.</t>
  </si>
  <si>
    <t>ASTURIAS</t>
  </si>
  <si>
    <t>JAMUNDI</t>
  </si>
  <si>
    <t>Mov. Bonanza - Mov. Jamundi Centro</t>
  </si>
  <si>
    <t xml:space="preserve">Km 1,932 desde Mov Bonanza </t>
  </si>
  <si>
    <t xml:space="preserve">Juan Carlos Tobar de Zona reporta apertura del enlace Mov. Bonanza - Mov. Jamundi Centro, con afectación movil. </t>
  </si>
  <si>
    <t>JUAN CARLOS TOBAR</t>
  </si>
  <si>
    <t>se recupera 20 mts de reserva y se realiza un empalme de 24 hilos</t>
  </si>
  <si>
    <t>Mov. Jamundi</t>
  </si>
  <si>
    <t>Km 5,7 desde Lagos</t>
  </si>
  <si>
    <t xml:space="preserve">Alexander Gomez de NocTx reporta apertura parcial en SDH del enlace Bucaramanga - Piedecuesta sin afectacion de servicios </t>
  </si>
  <si>
    <t>se realiza migracion de hilo afectado entre nodos</t>
  </si>
  <si>
    <t>Interconexión Piedecuesta</t>
  </si>
  <si>
    <t>Pasto Centro - Pasto Fatima</t>
  </si>
  <si>
    <t>Km 2,8 desde pasto centro</t>
  </si>
  <si>
    <t>Alaxander Gomez de Noc Tx reporta apertura en el enlace Pasto Centro-Pasto Fatima en el zte,sin afectacion de servicios.</t>
  </si>
  <si>
    <t xml:space="preserve">Recuperacion de 70 mts de reserva y un empalme de 36 hilos </t>
  </si>
  <si>
    <t>Pasto centro</t>
  </si>
  <si>
    <t>TOCANCIPA</t>
  </si>
  <si>
    <t>Zipaquirá - Tocancipá</t>
  </si>
  <si>
    <t>Km 16,2 desde Zipaquira</t>
  </si>
  <si>
    <t>Islena Romero de Noc Tx reporta apertura del enlace Tocancipa - Zipaquira sin afectacion de servicios</t>
  </si>
  <si>
    <t>CAMILO GONZALEZ</t>
  </si>
  <si>
    <t>Recuperacion de 15 mts de reserva y un empalme de 36 hilos</t>
  </si>
  <si>
    <t>Cundinamarca.uno</t>
  </si>
  <si>
    <t>Zipaquira</t>
  </si>
  <si>
    <t>HUILA</t>
  </si>
  <si>
    <t>NEIVA</t>
  </si>
  <si>
    <t>Tuquila - Buganviles</t>
  </si>
  <si>
    <t>Km 0,633 desde Tuquila</t>
  </si>
  <si>
    <t>Ramiro Nechiza de Noc Tx reporta apertura del enlace Tuquila - Buganviles con aectacion de servicios de BA</t>
  </si>
  <si>
    <t>RUTBE CARRILLO</t>
  </si>
  <si>
    <t xml:space="preserve">Se realiza un tendido 300 mts de Fo, 150 mts para cada cable y se hacen 4 empalmes de 48 hilos cada uno </t>
  </si>
  <si>
    <t>Huila.uno</t>
  </si>
  <si>
    <t>Neiva Centro</t>
  </si>
  <si>
    <t>Mov. Patio Bonito - Mov. Carimagua</t>
  </si>
  <si>
    <t>Km 1,6 desde patio bonito</t>
  </si>
  <si>
    <t>Javier Zorro de PxDx reporta apertura del enlace Mov. Patio Bonito - Mov. Carimagua sin afectación de servicios</t>
  </si>
  <si>
    <t>Asturias</t>
  </si>
  <si>
    <t>Uk patio bonito</t>
  </si>
  <si>
    <t>PONEDERA</t>
  </si>
  <si>
    <t>Mov. Ponedera - Mov. Santo Tomas</t>
  </si>
  <si>
    <t>Km 16,05 desde santo tomas</t>
  </si>
  <si>
    <t>Carlos Ojeda de zona reporta apertura del enalce Mov. Ponedera - Mov. Santo Tomas sin afectacion de servicios</t>
  </si>
  <si>
    <t>CARLOS OJEDA</t>
  </si>
  <si>
    <t>Se recupero 150 mts de reserva y se hace un empalme de 24 hilos con caja de empalme de 48 hilos</t>
  </si>
  <si>
    <t>Santo Tomas</t>
  </si>
  <si>
    <t>PUERTO GIRALDO</t>
  </si>
  <si>
    <t>Mov. Ponedera - Mov. Puerto Giraldo</t>
  </si>
  <si>
    <t>Km 0 desde Ponedera</t>
  </si>
  <si>
    <t>Jhony Osorio de zona reporta apertura del enlace Mov. Ponedera - Mov. Puerto Giraldo con afectacion de servicios</t>
  </si>
  <si>
    <t>Vandalismo en patchcord de ponedera</t>
  </si>
  <si>
    <t>SOACHA</t>
  </si>
  <si>
    <t>Julio Ricón 1 - Simón Bolívar</t>
  </si>
  <si>
    <t>km 0,073 desde Julio Rincon 1</t>
  </si>
  <si>
    <t>Luis Antonio Rodriguez de zona reporta apertura en en el enlace Julio Ricón 1 - Simón Bolívar, con afectacion en Cx</t>
  </si>
  <si>
    <t>LUIS ANTONIO RODRIGUEZ</t>
  </si>
  <si>
    <t>Se recupero 100 mts de reserva y se hace un empalme de 36 hilos</t>
  </si>
  <si>
    <t>No se genera OT, Disponibilidad deCobra</t>
  </si>
  <si>
    <t>Soacha</t>
  </si>
  <si>
    <t>Uk Julio Rincon 1</t>
  </si>
  <si>
    <t>Mov. Prado Veraniego - Mov. Prado veraniego Sur</t>
  </si>
  <si>
    <t>Km 0,649 desde Prado Veraniego</t>
  </si>
  <si>
    <t>Javier Zorro de PxDx reporta apertura en el enlace Mov. Prado Veraniego - Mov. Prado veraniego Sur en la red ATN, sin afectacion de servicios</t>
  </si>
  <si>
    <t>JERONIMO VELOZ</t>
  </si>
  <si>
    <t>Recuperacion de 80 mts de reserva y un empalme de 48 hilos</t>
  </si>
  <si>
    <t>Autopista</t>
  </si>
  <si>
    <t>Anillo 34</t>
  </si>
  <si>
    <t>Mov. Puerto Mayarino - Mov. El trebol</t>
  </si>
  <si>
    <t>Km 1,087 desde Puerto Mayarino</t>
  </si>
  <si>
    <t>Jhon Robert Marin de zona reporta apertura del enlace Mov. Puerto Mayarino - Mov. El trebol , Mov. Puerto Mayarino - Mov. Rio Cauca 2 y Mov. Puerto Mayarino - Mov. Sta Isabel de Ungria con afectacion de servicios moviles</t>
  </si>
  <si>
    <t>Se realiza tendido de 200 mts de cable de 36 hilos y se hacen dos empalmes de 36 hilos con caja de empalme de 48 hilos</t>
  </si>
  <si>
    <t>Cali Centro</t>
  </si>
  <si>
    <t>Uk Puerto Mayarino</t>
  </si>
  <si>
    <t>Manizales - La Pintada</t>
  </si>
  <si>
    <t>Km 24,3 desde Pintada</t>
  </si>
  <si>
    <t xml:space="preserve">Ramiro Nechiza de Noc Tx reporta apertura del enlace Manizales - La Pintada  sin afecatción de servicios  </t>
  </si>
  <si>
    <t>CARLOS FLOREZ</t>
  </si>
  <si>
    <t xml:space="preserve">Recuperacion 100 mtrs de reserva y se hace un  empalme de 36 hilos </t>
  </si>
  <si>
    <t>FO_RENATA_0079 FO_RENATA_0080</t>
  </si>
  <si>
    <t>UPB7465</t>
  </si>
  <si>
    <t>SUCRE</t>
  </si>
  <si>
    <t>SINCELEJO</t>
  </si>
  <si>
    <t>FTTC 1302 - Sincelejo Centro</t>
  </si>
  <si>
    <t xml:space="preserve">Km 0,8 desde  FTTC 1302 </t>
  </si>
  <si>
    <t>Omar Salgado de zona reporta apertura en el enlace FTTC 1302 (la normal) - Sincelejo Centro, con afectacion en BA</t>
  </si>
  <si>
    <t>OMAR SALGADO</t>
  </si>
  <si>
    <t>Problemas de temperatura en la tarjeta de sincelejo centro</t>
  </si>
  <si>
    <t>RTFO Correctivo, 8101809 , Localización Falla 0, Recuperar Cable mts, Tendido Aéreo 0 mts ,Tendido Canalizado 0 mts, Cantidad de Empalmes , Fibras Empalmadas Apiques de reconocimiento , Apiques de reparación 0, Herrajes de retención 0, Herrajes de suspensión 0, Dispon. 0.01</t>
  </si>
  <si>
    <t>PRE-00521773</t>
  </si>
  <si>
    <t>OT-00428781</t>
  </si>
  <si>
    <t>Sincelejo centro</t>
  </si>
  <si>
    <t>Mov Silvania Centro - Silvania Fija</t>
  </si>
  <si>
    <t>km 0,2 desde Silvania</t>
  </si>
  <si>
    <t>Jose Gerena de Px reporta apertura en el enlace Mov Silvania Centro - Silvania Fija con afectación de servicios</t>
  </si>
  <si>
    <t>Se utilizatendido de 100 m y se ejecutan 2 empalmes de 48 hilos</t>
  </si>
  <si>
    <t>JHON GUTIERREZ</t>
  </si>
  <si>
    <t>Km 4,1 desde Kennedy Sur</t>
  </si>
  <si>
    <t>Fransisco Vargas de Noc Tx reporta apertura del enlace CG7- CG9 en ZTE, SDH y Almendros - Asturias - CG2 en SDH, sin afectación del servicio, se realiza medida con el equipo del ZTE y registra evento al km 2.26 desde CG7.</t>
  </si>
  <si>
    <t>Se recuperan 30 mts de reserva y se realiza un emplame de 48 Hilos</t>
  </si>
  <si>
    <t>ANILLO 64</t>
  </si>
  <si>
    <t xml:space="preserve">Km 6,249 desde Caribe </t>
  </si>
  <si>
    <t xml:space="preserve">Carlos ojeda de Zona reporta apertura del enlace Caribe - Villa campestre en SDH y OLT con afectación de BA </t>
  </si>
  <si>
    <t>Se realizan 200 mts de tendido y dos empalmes de 48 Hilos</t>
  </si>
  <si>
    <t>6847030
8076613</t>
  </si>
  <si>
    <t>Mov. Santa Barbara Alta - Mov. Autopista</t>
  </si>
  <si>
    <t>Km 0,8 desde Santa Barbara</t>
  </si>
  <si>
    <t>Juan Pablo Bemrudez de Plataformas informa que se oresneta alta atenuación del enlace Mov. Santa Barbara Alta - Mov. Autopista sin afectación de servicios</t>
  </si>
  <si>
    <t>Se recupero 10 mts de fibra y se realzian un empalme de 8 Hilos</t>
  </si>
  <si>
    <t>autopista</t>
  </si>
  <si>
    <t>Manizales - Pereira</t>
  </si>
  <si>
    <t xml:space="preserve">Km 42,3 desde Manizlaes </t>
  </si>
  <si>
    <t>Diego Chaparro de Noc Tx Reporta apertura del enlace Manizales - Pereira al km 42,3 desde manizales con afecatción de servicios medida con el equipo ZTE</t>
  </si>
  <si>
    <t xml:space="preserve">Se recupera 100 mtrs y un empalme de 36 hilos </t>
  </si>
  <si>
    <t>Pereira</t>
  </si>
  <si>
    <t>km 9,5 desde Progreso</t>
  </si>
  <si>
    <t>Diego Chaparro de Noc Tx reporta alta atenuacion del enlace Bogota - Villavicencio en ZTE, sin afectación de Servicios.</t>
  </si>
  <si>
    <t>Se recupera 50 mts de reserva y se rehace empalme de 36 hilos</t>
  </si>
  <si>
    <t>Progreso</t>
  </si>
  <si>
    <t>RISARALDA</t>
  </si>
  <si>
    <t>PEREIRA</t>
  </si>
  <si>
    <t>Km 49,8 desde manizales</t>
  </si>
  <si>
    <t>Se Crea OT para dar continuidad al incidente 8076653  ya que se presenta un nuevo evento en el Km 49,8 desde manizales.</t>
  </si>
  <si>
    <t>Se realiza empalme  de hilos 36 hilos</t>
  </si>
  <si>
    <t xml:space="preserve">Manizales </t>
  </si>
  <si>
    <t>Mosquera central - Funza central</t>
  </si>
  <si>
    <t>Km 1,339 desde Mosquera Central</t>
  </si>
  <si>
    <t>Oscar vargas de zona reporta apertura en el enlace Mosquera central - Funza central, sin afectacionde servicios.</t>
  </si>
  <si>
    <t>Se realizo un tendido de 120 mts y se hacen dos empalmes de 48 hilos</t>
  </si>
  <si>
    <t>Funza</t>
  </si>
  <si>
    <t>Mov. Altos del Peñon - Mov.Club del Peñon</t>
  </si>
  <si>
    <t>Km 2,4 desde Altos del Peñon</t>
  </si>
  <si>
    <t>Oscar vargas de zona reporta apertura en el enlace Mov. Altos del peñon - Mov.Club del peñon,sin afectacion de servicios.</t>
  </si>
  <si>
    <t>Se recupero 50 mts de reserva y se hace un empalme de 8 hilos con caja de empalme de 8 hilos</t>
  </si>
  <si>
    <t>Uk Club el Peñon</t>
  </si>
  <si>
    <t xml:space="preserve">Km 8.9 desde Pereira </t>
  </si>
  <si>
    <t>Se Crea OT para dar continuidad al incidente 8078404  ya que se presenta un nuevo evento en el Km 8,9 desde pereira.</t>
  </si>
  <si>
    <t>No se evidencia evento en la medida realizada</t>
  </si>
  <si>
    <t>Carvajal Poblado - Carvajal Vallado</t>
  </si>
  <si>
    <t>Km 3,750 desde Poblado</t>
  </si>
  <si>
    <t>Juan Carlos Tobar de zona reporta apertura en el enlace Carvajal Poblado - Carvajal Vallado, sin afectacion de servicios</t>
  </si>
  <si>
    <t>Se realiza tendido de 180 m de fo 36 hilos y se instala dos cajas de empalmes de 48 hilos.</t>
  </si>
  <si>
    <t>No se genera OT, Disponibilidad de encomunitel</t>
  </si>
  <si>
    <t>Caldas.tres</t>
  </si>
  <si>
    <t>Acopi</t>
  </si>
  <si>
    <t>Uk Carvajal vallado</t>
  </si>
  <si>
    <t>Mov. Monumental - Mov. Zona Franca 2</t>
  </si>
  <si>
    <t>Km 0 desde Monumental</t>
  </si>
  <si>
    <t>Carlos Ojeda de zona reporta apertura del enlace Mov. Monumental - Mov. Zona Franca 2 sin afectacion de servicios</t>
  </si>
  <si>
    <t>Se realiza limpieza en nodo Sur y se normaliza</t>
  </si>
  <si>
    <t>Km 48,9 desde Bosconia</t>
  </si>
  <si>
    <t>Ramiro Nechiza de Noc Tx reporta apertura parcial en el enlace Bosconia - Fundacion en Rufo, Rx Fundacion, sin afectacion de servicios, se realiza medida con la OTU de Bosconia y presenta apertura al km 48.9</t>
  </si>
  <si>
    <t>Se realiza fusion en caja de empalme existente</t>
  </si>
  <si>
    <t>CHIA</t>
  </si>
  <si>
    <t>Mov. Universidad de la Sabana - Mov. Hipodromo Andes</t>
  </si>
  <si>
    <t>km 0,16 desde Mov. Universidad de la Sabana</t>
  </si>
  <si>
    <t>Javier Zorro de PxDx reporta apertura en el enlace Mov. Universidad de la sabana - Mov. Hipodromo Andes en la Red ATN, sin afectacion de servicios</t>
  </si>
  <si>
    <t>La Sabana</t>
  </si>
  <si>
    <t>Uk Universidad de la sabana</t>
  </si>
  <si>
    <t>Bucaramanga - San Alberto</t>
  </si>
  <si>
    <t>Km 39,8 desde Bucaramanga</t>
  </si>
  <si>
    <t>Islena Romero de Noc Tx reporta apertura en el enlace Bucaramanga - San Alberto en ZTE, sin afectacion de servicios, Noc Tx realiza medidas con el equipo de ZTE presentando apertura al km 39.8 desde Bucaramanga</t>
  </si>
  <si>
    <t xml:space="preserve">Se realiza sangria en una caja de empalme de 48 hilos </t>
  </si>
  <si>
    <t>Bucaramanga</t>
  </si>
  <si>
    <t>Pereira - Dosquebradas</t>
  </si>
  <si>
    <t xml:space="preserve">Km 1,294 desde Pereira </t>
  </si>
  <si>
    <t>Se Crea OT para dar continuidad al incidente 8078889 ya que se presenta corte en un cable diferente en el sdh Pereira - Dos quebradas.</t>
  </si>
  <si>
    <t>Se recuperan 100 mts de reserva y se realiza un empalme de 48 Hilos</t>
  </si>
  <si>
    <t>Dosquebradas</t>
  </si>
  <si>
    <t>POPAYAN</t>
  </si>
  <si>
    <t>Cali - Popayán</t>
  </si>
  <si>
    <t>km 24,7 desde Piendamo</t>
  </si>
  <si>
    <t xml:space="preserve">Diego Chaparro de Noc Tx reporta apertura del enlace Piendamo - Santander De Quilichao en ZTE y Cali - Popayan en Coriant, Cirion reporta apertura al km 52 desde Popayan hacia Cali, se realiza medida con el equipo del ZTE y se presenta evento al km 24.7 desde Piendamo, sin afectacion de servicios. </t>
  </si>
  <si>
    <t>se realiza tendido de 15 mts de fo de 36 y se realiza dos empalmes de 36 hilos</t>
  </si>
  <si>
    <t>No se genera OT Disponibilidad Cobra</t>
  </si>
  <si>
    <t>Popayan</t>
  </si>
  <si>
    <t>Armenia - Ibagué</t>
  </si>
  <si>
    <t>Km 58 desde Ibague</t>
  </si>
  <si>
    <t>Francisco Vargas de Noc Tx reporta alta atenuacion de los hilos de ZTE , Rufo y Coriant en el tramo Armenia - Ibague sin afectacion de servicios.</t>
  </si>
  <si>
    <t>se realiza migracion de manera provisional para dar solucion</t>
  </si>
  <si>
    <t>FO_TIGOUNE_0009</t>
  </si>
  <si>
    <t>FO_RENATA_0095 FO_RENATA_0096</t>
  </si>
  <si>
    <t>Armenia LD</t>
  </si>
  <si>
    <t>Tabor - Pto colombia</t>
  </si>
  <si>
    <t>Km 2,2 desde Pelu</t>
  </si>
  <si>
    <t>Carlos Ojeda de Zona repporta apertura del enlace Tabor - Pto Colombia con afectación BA</t>
  </si>
  <si>
    <t>Se realiza tendido de 100 mts y dos empalmes de 48 Hilos</t>
  </si>
  <si>
    <t>No se genera OT Disponibilidad Liteyca</t>
  </si>
  <si>
    <t xml:space="preserve">TABOR </t>
  </si>
  <si>
    <t>INC12023861</t>
  </si>
  <si>
    <t>GIRARDOTA</t>
  </si>
  <si>
    <t>Girardota - Barbosa</t>
  </si>
  <si>
    <t>km 18 desde Barbosa</t>
  </si>
  <si>
    <t>Francisco Vargas de Noc Tx reporta apertura del enlace Girardota - Barbosa por la red de claro sin afectacion de servicios.</t>
  </si>
  <si>
    <t>se realiza tendido de 200 mts y dos empalmes actividades realizadas por claro</t>
  </si>
  <si>
    <t>No se genera OT Disponibilidad Claro</t>
  </si>
  <si>
    <t>Mov. El Cerezo - Mov. Aeropuerto Guaymaral</t>
  </si>
  <si>
    <t>km 6,3 desde Mov. Aeropuerto Guaymaral</t>
  </si>
  <si>
    <t>Juan Pablo Bermudez de PxDx reporta apertura del enlace Mov. El Cerezo - Mov. Aeropuerto Guaymaral y Mov. Multiparque - Mov. Calle 224 Eventos, sin afectación de servicios.</t>
  </si>
  <si>
    <t>se realiza tendido de 100 mts y dos empalmes de 144 hilos</t>
  </si>
  <si>
    <t>TOBERIN</t>
  </si>
  <si>
    <t>ANILLO 62</t>
  </si>
  <si>
    <t>SOLEDAD</t>
  </si>
  <si>
    <t>Victoria - Hipodromo</t>
  </si>
  <si>
    <t xml:space="preserve">Km 2,854 desde Victoria </t>
  </si>
  <si>
    <t xml:space="preserve">Carlos Ojeda de zona reporta apertura del enlace Victoria - Hipodromo en SDH  con afectación de BA </t>
  </si>
  <si>
    <t>se recupera 150 mts de reserva y se realiza un empalme de 48 hilos</t>
  </si>
  <si>
    <t>VICTORIA</t>
  </si>
  <si>
    <t>Km 14,36 desde manizales</t>
  </si>
  <si>
    <t>Islena Romero de Noc Tx reporta apertura en el enlace Manizales - La Pintada y Manizales - Supia con afectacion de servicios moviles se realzia traza con el ZTE y se evidencia apertiura al Km 14,46 desde manizales</t>
  </si>
  <si>
    <t>Recuperacion de 80 mts de reserva y un empalme de 36 hilos</t>
  </si>
  <si>
    <t>PITALITO</t>
  </si>
  <si>
    <t>Mov. Pitalito Plaza - Mov. Club Social Pitalito</t>
  </si>
  <si>
    <t>Km 2,4 desde club social</t>
  </si>
  <si>
    <t>Silvio Pantoja de Zona reporta apertura del enlace Mov. Pitalito Plaza - Mov. Club Social Pitalito con afectacion de servicios movil</t>
  </si>
  <si>
    <t>SILVIO PANTOJA</t>
  </si>
  <si>
    <t>Tendido de 200 mts deFo y dos empalmes de 24 hilos</t>
  </si>
  <si>
    <t>No se genera OT, Dsponibilidad de Cobra</t>
  </si>
  <si>
    <t>Pitalito centro</t>
  </si>
  <si>
    <t>TARAZA</t>
  </si>
  <si>
    <t>Tarazá - Yarumal</t>
  </si>
  <si>
    <t>km 29,8 desde yarumal</t>
  </si>
  <si>
    <t>Ramiro Nechiza de Noc Tx reporta apertura en el enlace Tarazá - Yarumal, sin afectacion de servicios.</t>
  </si>
  <si>
    <t>Recuperacion de 50 mts de reserva y un empalme de 36 hilos</t>
  </si>
  <si>
    <t>Yarumal</t>
  </si>
  <si>
    <t>Salitre - Las luces</t>
  </si>
  <si>
    <t>Km 7,65 desde Salitre</t>
  </si>
  <si>
    <t>Ramiro Nechiza de Noc Tx reporta apertura del enlace Salitre - Las luces sin afectacion de servicos</t>
  </si>
  <si>
    <t>WALTER CABRERA</t>
  </si>
  <si>
    <t>se rehace empalme de 96 hilos en cala empalme nueva</t>
  </si>
  <si>
    <t>No se genera OT, Disponibilidad de Confica</t>
  </si>
  <si>
    <t>Salitre</t>
  </si>
  <si>
    <t>INC0184151</t>
  </si>
  <si>
    <t>Km 55,9 desde Progrreso</t>
  </si>
  <si>
    <t xml:space="preserve">Ramiro Nechiza de Noc Tx reporta apertura del enlace Bogotá - Villavicencio por la red de Internexa sin afecatción de servicios </t>
  </si>
  <si>
    <t>Se rehace caja de Empalme</t>
  </si>
  <si>
    <t xml:space="preserve">2784202
01280618
</t>
  </si>
  <si>
    <t>CASANARE</t>
  </si>
  <si>
    <t xml:space="preserve">YOPAL </t>
  </si>
  <si>
    <t>Sogamoso - Arauca</t>
  </si>
  <si>
    <t xml:space="preserve">Islena Romero de Noc Tx reporta apertura el enlace Yopal - Aguazul con IRU Sogamoso - Arauca, en Coriant y ZTE por la red de Azteca, sin afectación de Servicios.  </t>
  </si>
  <si>
    <t xml:space="preserve">Se realiza tendido y dos empalmes </t>
  </si>
  <si>
    <t>No se genera OT, Disponibilidad de AZTECA</t>
  </si>
  <si>
    <t>YOPAL</t>
  </si>
  <si>
    <t>TIK-377081-Y0X1</t>
  </si>
  <si>
    <t>Islena Romero de NocTx reporta apertura del enlace Cali - Buenaventura por la red de Ufinet sin afectacion de servicios</t>
  </si>
  <si>
    <t xml:space="preserve">Sin intervención a la fibra </t>
  </si>
  <si>
    <t>Cali</t>
  </si>
  <si>
    <t>TIK-377106-R2L0</t>
  </si>
  <si>
    <t>Islena Romero de Noc tx reporta apertura en el enlace Santa Marta - Fundacion por la red de ufinet sin afectacion de servicios</t>
  </si>
  <si>
    <t>Se procedió a correr reserva e implementar una caja de empalme</t>
  </si>
  <si>
    <t>8087041
8087172</t>
  </si>
  <si>
    <t>Mov. Titan Plaza - Mov. Plaza 80</t>
  </si>
  <si>
    <t>Km 0,086 desde titan plaza</t>
  </si>
  <si>
    <t>Javier Zorro de pxDx reporta apertura del enlace Mov. Titan Plaza - Mov. Plaza 80 sin afectacion de servicios</t>
  </si>
  <si>
    <t>Se refusiona hilo abierto en caja de empalme de la sangría del anillo.</t>
  </si>
  <si>
    <t>Morato</t>
  </si>
  <si>
    <t>Anillo 52</t>
  </si>
  <si>
    <t>Mov. Santa Matilde - Mov. Restrepo Norte</t>
  </si>
  <si>
    <t>Km 1,015 desde santa Matilde</t>
  </si>
  <si>
    <t xml:space="preserve">Rolando Sanchez de Zona reporta apertura del enlace Mov. Santa Matilde - Mov. Restrepo Norte y Mov. Santa Matilde - Mov. Progreso con afectación de servicios Móviles </t>
  </si>
  <si>
    <t>ROLANDO SANCHEZ</t>
  </si>
  <si>
    <t xml:space="preserve">Se realiza un tendido de cable de 96 Hilos y dos empalmes de 48 Hilos </t>
  </si>
  <si>
    <t>Celta - EWBP</t>
  </si>
  <si>
    <t>Km 15,9 desde Entre Rios</t>
  </si>
  <si>
    <t xml:space="preserve">Francisco vargas de Noc Tx reporta apertura del enlace Celta - Wbp en ZTE los dos hilos sin afecatción de servicios </t>
  </si>
  <si>
    <t>Se rehace empalme</t>
  </si>
  <si>
    <t xml:space="preserve">entrerios </t>
  </si>
  <si>
    <t>CAQUETA</t>
  </si>
  <si>
    <t>FLORENCIA</t>
  </si>
  <si>
    <t>Florencia - Colonos</t>
  </si>
  <si>
    <t>km 0,422 desde Colonos</t>
  </si>
  <si>
    <t>Jorge Garay de Zona reporta apertura del enlace Florencia - Colonos, con afectacion de servicios.</t>
  </si>
  <si>
    <t>JORGE GARAY</t>
  </si>
  <si>
    <t>Se realiza tendido de 200 m de fo 48 hilos y se instala dos cajas de empalmes de 48 hilos.</t>
  </si>
  <si>
    <t>Colonos</t>
  </si>
  <si>
    <t>km 17,620 desde Suiza Filandia</t>
  </si>
  <si>
    <t>Carlos Florez de zona reporta apertura del enlace Mov. Filandia - Mov. Galanz, sin afectacion de servicios.</t>
  </si>
  <si>
    <t>Se realiza migracion de hilo entre cajas de empalmes</t>
  </si>
  <si>
    <t>Buenaventura Centro - Los Pinos</t>
  </si>
  <si>
    <t>km 3,8 desde Juan XXIII</t>
  </si>
  <si>
    <t>Ramiro Nechiza de Noc Tx reporta apertura del enlace Los Pinos - Buenaventura centro - Comuna 12 con afectación de servicios BA</t>
  </si>
  <si>
    <t>Se recupera 250 m de fo 48 hilso y se instala una caja de empalme de 48 hilo.</t>
  </si>
  <si>
    <t>RLFO Correctivo, 8113157, Recuperar Cable 250 mts, Tendido Aéreo 0 mts, Tendido Canalizado 0 mts, Cantidad Empalmes 1, Fibras Empalmadas 48, Apiques 0, Herrajes de Retención 0 M 0, Disp 0.00</t>
  </si>
  <si>
    <t>PRE-00521973</t>
  </si>
  <si>
    <t>OT-00428986</t>
  </si>
  <si>
    <t>8113157    8113183</t>
  </si>
  <si>
    <t>Mov. Ferrorcarril - Mov. Carcel Buga</t>
  </si>
  <si>
    <t>km 1,3 desde Mov. Carcel Buga</t>
  </si>
  <si>
    <t>Juan Carlos Tobar de zona reporta apertura del enlace Mov. Ferrorcarril - Mov. Carcel Buga y Mov. La concordia - Mov. La Julia, con afectación de servicios móviles</t>
  </si>
  <si>
    <t>Se refusiona hilo en caja de empalme existente.</t>
  </si>
  <si>
    <t>Buga Centro</t>
  </si>
  <si>
    <t>Anillo 4G</t>
  </si>
  <si>
    <t>km 18,4 desde Armenia</t>
  </si>
  <si>
    <t>Islena Romero de Noc Tx reporta apertura del enlace Armenia - Ibague sin afectacion de servicios.</t>
  </si>
  <si>
    <t>Se recupera 600 m de reserva y se hace un tendido de 700mts y se hacen dos empalmes de 36 hilos</t>
  </si>
  <si>
    <t>Celta - Entrerios</t>
  </si>
  <si>
    <t>km 16 desde Entrerios</t>
  </si>
  <si>
    <t>Islena Romero reporta apertira del enlace Celta - Entrerios para los hilos de claro sin afectacion de servicios</t>
  </si>
  <si>
    <t>Se refusiona hilo abierto en caja de empalme.</t>
  </si>
  <si>
    <t>Autoriza Oscar Pedraza</t>
  </si>
  <si>
    <t>Cucuta Terraviva - Cucuta Norte</t>
  </si>
  <si>
    <t>km 0,175 desde Armario FTTC 0666</t>
  </si>
  <si>
    <t xml:space="preserve">David Barrera de zona reporta apertura del enlace Cucuta Terraviva - Cucuta Norte con afectacion de servicios BA </t>
  </si>
  <si>
    <t>Se tiende 100 metros de fo de 8 hilos y la creacion de 2 empalmes de 8 hilos con caja de empalme de 24 hilos</t>
  </si>
  <si>
    <t>RLFO Correctivo, 8132023, Recuperar Cable 0 mts, Tendido Aéreo 100 mts, Tendido Canalizado 0 mts, Cantidad Empalmes 2, Fibras Empalmadas 16, Apiques 0, Herrajes de Retención 0 M 0, Disp 0.00</t>
  </si>
  <si>
    <t>PRE-00521998</t>
  </si>
  <si>
    <t>OT-00429003</t>
  </si>
  <si>
    <t>Villa Rosario</t>
  </si>
  <si>
    <t>UK Terraviva</t>
  </si>
  <si>
    <t>Aguachica - San Alberto</t>
  </si>
  <si>
    <t>Km 5,94 desde aguachica</t>
  </si>
  <si>
    <t>Ramiro Nechixza de Noc Tx reporta apertura del enlace Aguachia - San alberto sin afectacion de servicios</t>
  </si>
  <si>
    <t>Se recuperan 400 metros de reserva para hacer un empalme de 36 hilos</t>
  </si>
  <si>
    <t>Km 3,6 desde Quilichao</t>
  </si>
  <si>
    <t xml:space="preserve">Islena Romero de Noc Tx reporta apertura del enlace Cali - Popayan, se realiza medida con el equipo del ZTE y se presenta evento al  km 3.6 desde Quilichao, sin afectacion de servicios. </t>
  </si>
  <si>
    <t>Se realiza un tendido de 100 mts y se hacen dos empalmes de 36 hilos con caja de empalme de 48 hilos</t>
  </si>
  <si>
    <t>Mov. CE Avenida Plaza - Mov. Ciudad Jardin</t>
  </si>
  <si>
    <t>Km 2,8 desde Melendez</t>
  </si>
  <si>
    <t>Juan Carlos Tobar de zona reporta apertura del enlace Mov. CE Avenida Plaza - Mov. Ciudad Jardin y Mov. Makro  - Mov. Hacienda Melendez sin afectacion de servicios</t>
  </si>
  <si>
    <t>Se instala un empalme de 48 hilos</t>
  </si>
  <si>
    <t>Cali.uno</t>
  </si>
  <si>
    <t>Anillo 4B</t>
  </si>
  <si>
    <t>TULUA</t>
  </si>
  <si>
    <t>Tuluá - Sevilla</t>
  </si>
  <si>
    <t>Km 20,6 desde Sevilla</t>
  </si>
  <si>
    <t>Francisco Vargas de Noc Tx reporta apertura del enlace Tulua - Sevilla en ZTE sin afectación de servicios</t>
  </si>
  <si>
    <t>se realiza migracion entre nodos</t>
  </si>
  <si>
    <t>No se genera OT Disponibilidad Emcomunitel</t>
  </si>
  <si>
    <t>SEVILLA</t>
  </si>
  <si>
    <t>ENVIGADO</t>
  </si>
  <si>
    <t>Mov. San Mateo Envigado- Mov. Transversales</t>
  </si>
  <si>
    <t>Km 0 desde San Mateo</t>
  </si>
  <si>
    <t>Cesar Perez de Zona reporta apertura del enlace Mov. San Mateo - Mov. San Marcos sin afectación de servicios</t>
  </si>
  <si>
    <t>Se cambia pigtail en caja terminal en San Mateo Envigado</t>
  </si>
  <si>
    <t>No se genera OT Disponibilidad Inmel</t>
  </si>
  <si>
    <t>San Mateo</t>
  </si>
  <si>
    <t>Uk San Mateo</t>
  </si>
  <si>
    <t>Mov. Colombo Britanico - Mov. Ciudad Campestre</t>
  </si>
  <si>
    <t>Km 0,532 desde Colombo</t>
  </si>
  <si>
    <t xml:space="preserve">Juan Carlos Tobar de zona reporta apertura del enlace Mov. Colombo Britanico - Mov. Ciudad Campestre y Mov. Colombo Britanico - Mov. Epsa con afectación de servicios Moviles </t>
  </si>
  <si>
    <t>Se recupero 35 mts de reserva y se hizo un empalme de 8 hilos con caja de ermpalme de 48 hilos</t>
  </si>
  <si>
    <t>Macro Caney</t>
  </si>
  <si>
    <t>Uk Colombo</t>
  </si>
  <si>
    <t>Asturias - La Coruña</t>
  </si>
  <si>
    <t>Km 5,2 desde asturias</t>
  </si>
  <si>
    <t>Juan Serrano de Plataformas Fija reporta apertura del enlace Asturias - La Coruña , Asturias - Altavista con afectacion de servicios BA Dslam</t>
  </si>
  <si>
    <t>Se realizo para el cable de 96 hilos del anillo 47 un tendido de 230 mts y para el cable del anillo del 47A un tendido de 310 mts y se hacen cuatro empalmes de 96 hilos</t>
  </si>
  <si>
    <t>No se genera OT Disponibilidad Comfica</t>
  </si>
  <si>
    <t>47A</t>
  </si>
  <si>
    <t>Mov. Banco de la Republica - Mov. Pampero</t>
  </si>
  <si>
    <t>Km 0,441 desde Banco de la republica</t>
  </si>
  <si>
    <t>Juan Carlos Tobar de zona reporta apertura del enlace Mov. Banco de la Republica - Mov. Pampero y Mov. Banco de la Republica - Mov. Cali Centro con afectacion de servicios moviles</t>
  </si>
  <si>
    <t xml:space="preserve">Se rehace empalme de 8 hilos con caja de empalme de 96 </t>
  </si>
  <si>
    <t>Uk Mov. Banco de la republica</t>
  </si>
  <si>
    <t>Mov. Membrillal - Mov. Reficar</t>
  </si>
  <si>
    <t>Hernando Roca de zona reporta apertura del enlace Mov. Membrillal - Mov. Reficar con afectacion de servicios moviles</t>
  </si>
  <si>
    <t>Falla de energia en Reficar Variante</t>
  </si>
  <si>
    <t>Mov. Ciudad Real - Mov. Univalle</t>
  </si>
  <si>
    <t>Juan Carlos Tobar de zona reporta apertura del enlace Mov. Ciudad Real  - Mov. Univalle sin afectacion de servicios moviles</t>
  </si>
  <si>
    <t>Cuadrilla informa que enlace sube sin ntervencion d epersonal de fibra, falla en los atenuadores</t>
  </si>
  <si>
    <t>Mov. Piedecuesta - Mov. Piedecuesta Sur 2</t>
  </si>
  <si>
    <t>Gustavo Ayala de zona reporta apertura en el enlace Mov. Piedecuesta - Mov. Piedecuesta Sur 2, sin afectacion de servicios</t>
  </si>
  <si>
    <t>GUSTAVO AYALA</t>
  </si>
  <si>
    <t>Se realzia cambio de Pigtail</t>
  </si>
  <si>
    <t>No se genera OT Disponibilidad Opegin</t>
  </si>
  <si>
    <t>PIEDECUESTA TRAPICHE</t>
  </si>
  <si>
    <t>Mov. Club Hipico - Mov. Epsa</t>
  </si>
  <si>
    <t>Km 1,615 desde Club Hipico</t>
  </si>
  <si>
    <t>Juan Carlos Tobar de zona reporta apertura del enlace Mov. Club Hipico  - Mov. Epsa con afectacion de servicios moviles</t>
  </si>
  <si>
    <t>Se recuperan 10 mts de reserva y se realzia un empalme de 48 Hilos</t>
  </si>
  <si>
    <t>Km 5 desde santa Marta</t>
  </si>
  <si>
    <t>Ramiro Nechiza de Noc Tx reporta apertura parcial del enlace Ciénaga - Santa marta Rx cienaga de ZTE y Rx Santa Marta en coriant transformación, sin afectacion de servicios</t>
  </si>
  <si>
    <t>Migración de Hilos entre empalmes</t>
  </si>
  <si>
    <t xml:space="preserve">CALLE 13 </t>
  </si>
  <si>
    <t>Interconexion de Tigo - Armenia sur</t>
  </si>
  <si>
    <t xml:space="preserve">Km 0,450 desde Armenia sur </t>
  </si>
  <si>
    <t>Carlos Florez de zona reporta apertura en el enlace Mov. Armenia Sur - Interconexion Tigo, sin afectacion de servicios</t>
  </si>
  <si>
    <t>Se recuperan 30 mts de reserva y se realiza un empalme</t>
  </si>
  <si>
    <t>Armenia sur</t>
  </si>
  <si>
    <t>SAN JUAN DEL CESAR</t>
  </si>
  <si>
    <t>San Juan Del Cesar - Villanueva</t>
  </si>
  <si>
    <t>Km 11,9 desde San Juan del Cesar</t>
  </si>
  <si>
    <t>Diego Chaparro de Noc Tx reporta apertura del enalce San Juan Del Cesar - Villanueva con afectación de serviciso BA</t>
  </si>
  <si>
    <t xml:space="preserve">Se realiza migración de hilos entre nodos </t>
  </si>
  <si>
    <t>No se genera OT Disponibilidad de Colavini</t>
  </si>
  <si>
    <t>ALBANIA</t>
  </si>
  <si>
    <t>Mov. Mushaisa - Mov. La Mina</t>
  </si>
  <si>
    <t>Km 1,497 desde La Mina</t>
  </si>
  <si>
    <t xml:space="preserve">Juan Pblo Bermudez de zona reporta apertura del enlace Mov. Mushaisa - Mov. La Mina con afectación de servicios Móviles </t>
  </si>
  <si>
    <t>Recuperacion de 100 mts de reserva y un empalme de 24 hilos en caja empalme de 48</t>
  </si>
  <si>
    <t>Mushaisa</t>
  </si>
  <si>
    <t>Red local</t>
  </si>
  <si>
    <t>Hipodromo - Victoria</t>
  </si>
  <si>
    <t>Km 3,146 desde victoria</t>
  </si>
  <si>
    <t>Carlos Ojeda de zona reporta apertura en el enlace Hipodromo - Victoria, con afectacion de Ba.</t>
  </si>
  <si>
    <t>Se recupera 150 mtrs y una caja de empalme de 48 hilos</t>
  </si>
  <si>
    <t xml:space="preserve">No se genera OT Disponibilidad de Liteyca </t>
  </si>
  <si>
    <t xml:space="preserve">Victoria </t>
  </si>
  <si>
    <t>Mov. Chicoral - Mov.espinal</t>
  </si>
  <si>
    <t>Km 16,8 desde Espinal</t>
  </si>
  <si>
    <t>Jorge garay de Zona reporta apertura del enlace Mov. Chicoral - Mov.espinal , sin afectacion de servicios.</t>
  </si>
  <si>
    <t>Se realiza tendido de 400 mts y se hacen dos empalmes de 36 hilos con caja de empalme de 48 hilos</t>
  </si>
  <si>
    <t>Epinal</t>
  </si>
  <si>
    <t>Mov. Armenia Sur - Interconexion Tigo</t>
  </si>
  <si>
    <t>Km 0,450 desde Armenia Sur</t>
  </si>
  <si>
    <t xml:space="preserve">Se recupera 30 mts de reserva y se hace un empalme de 8 hilos </t>
  </si>
  <si>
    <t>Armenia Sur</t>
  </si>
  <si>
    <t>Armenia Galan - El Carmen</t>
  </si>
  <si>
    <t>Km 0 desde El Carmne</t>
  </si>
  <si>
    <t>Kevin Navas de Noc Tx reporta apertura en el enlace Armenia Galan - El Carmen en SDH, sin afectacion de servicios</t>
  </si>
  <si>
    <t>Se realiza cambio de cruzadas en el ODF el Carmen</t>
  </si>
  <si>
    <t>RDFO Correctivo,8095316, Localización de Falla km 0 Recuperar Cable 0 mts, Tendido Aéreo 0 mts, Tendido Canalizado 0 mts, Cantidad Empalmes 0, Fibras Empalmadas 0, Apiques 0, Disp 0.02, subida a poste UN 0 LA</t>
  </si>
  <si>
    <t>PRE-00522165</t>
  </si>
  <si>
    <t>OT-00429179</t>
  </si>
  <si>
    <t>El Carmen</t>
  </si>
  <si>
    <t>Mov. Mandalay - Mov. Nuevo Techo</t>
  </si>
  <si>
    <t>Se crea OT para el enlace Mov. Mandalay - Mov. Nuevo Techo del anillo 47, con afectacion de servicios que esta afectado por el corte de la OT 8090141</t>
  </si>
  <si>
    <t>No se genera OT Disponibilidad de Comfica</t>
  </si>
  <si>
    <t>Armario 135 - OLT Central Tuquila</t>
  </si>
  <si>
    <t>Km 0,145 desde Armario 135</t>
  </si>
  <si>
    <t>Rutbe Carrillo de zona reporta apertura en el enlace Armario 135 - OLT Central Tuquila, cona afectacion de BA</t>
  </si>
  <si>
    <t>Se recupera 30 mts de reserva y se hace un empalme de 8 hilos con caja de empalme de 48 hilos</t>
  </si>
  <si>
    <t>Tuquila</t>
  </si>
  <si>
    <t>Uk Dto 135</t>
  </si>
  <si>
    <t>Celta - Salitre</t>
  </si>
  <si>
    <t>Km 3,32 desde Funza</t>
  </si>
  <si>
    <t>Diego Chaparro de Noc Tx reporta apertura del enlace Celta - Salitre en SDH, Coriant, Rufo y ZTE , Funza - Bogota Norte en coriant y Villeta - Vision colombi apara tigo sin afectacion de servicios</t>
  </si>
  <si>
    <t>Se recupera 50 mts de reserva y se hace un empalme de 36 hilos</t>
  </si>
  <si>
    <t>8095728 8095745
8096342</t>
  </si>
  <si>
    <t>Km 48,25 desde Fusagasuga</t>
  </si>
  <si>
    <t>Kevin Navas de Noc Tx reporta apertura en el enlace Bogota - Fusagasuga, sin afectacion de servicios, Noc Tx Realiza medidas con el equipo de ZTE presentando evento al km 48.3 desde Fusa</t>
  </si>
  <si>
    <t>Se habilita tendido de 1200 mts existente y se hacen dos empalmes de 36 hilos con caja de empalme de 48 hilos</t>
  </si>
  <si>
    <t>8096282      8096284</t>
  </si>
  <si>
    <t>Bonaire - Quinta Oriental</t>
  </si>
  <si>
    <t>km 0,77 desde FTTC de Bonaire</t>
  </si>
  <si>
    <t xml:space="preserve">David Barrera de zona reporta apertura del enlace  Bonaire - Quinta Oriental con afectación de equipo de Banda Ancha. </t>
  </si>
  <si>
    <t>se recuperan 80 metros de reserva y se hace un empalme de 8 hilos con caja de empalme de 48 hilos</t>
  </si>
  <si>
    <t>RLFO Correctivo, 8132690, Recuperar Cable 80 mts, Tendido Aéreo 0 mts, Tendido Canalizado 0 mts, Cantidad Empalmes 1, Fibras Empalmadas 8, Apiques 0, Herrajes de Retención 0 M 0, Disp 0.00</t>
  </si>
  <si>
    <t>PRE-00522002</t>
  </si>
  <si>
    <t>OT-00429006</t>
  </si>
  <si>
    <t>Quinta Oriental</t>
  </si>
  <si>
    <t>UK Bonaire</t>
  </si>
  <si>
    <t>Mov. Centro Industrial II - Mov. Rafael Industrial</t>
  </si>
  <si>
    <t>Km 1,1 desde san Rafael</t>
  </si>
  <si>
    <t>Walter cabrera de zona reporta apertura del enlace Mov. Centro Industrial II - Mov. Rafael Industrial con afectacion de servicios moviles</t>
  </si>
  <si>
    <t>se realzia tendido de 100 metros de fibra y se hacen dos empalmes de 24 hilos</t>
  </si>
  <si>
    <t>Anillo 53</t>
  </si>
  <si>
    <t>Mov. Uni Sinú - Mov. Monteria Movil</t>
  </si>
  <si>
    <t>km 0,825 desde RBS La 40</t>
  </si>
  <si>
    <t>Omar Salgado de Zona reporta apertura del enlace Mov. UniSinú - Mov. Monteria Movil y Mov. Villareal - Mov. Sabana sin afectacion de servicios</t>
  </si>
  <si>
    <t>se realiza migracion de los hilos entre empalmes</t>
  </si>
  <si>
    <t>Mov la 40</t>
  </si>
  <si>
    <t>Fonseca - Mushaisa</t>
  </si>
  <si>
    <t>km 2,8 desde la Mov. La Mina</t>
  </si>
  <si>
    <t>Hector Obezo de zona reporta apertura en el enlace Mushaisa - Maicao en SDH, con afectacion en BA</t>
  </si>
  <si>
    <t>Se rehace una caja de empalme de 48 hilos existente.</t>
  </si>
  <si>
    <t>Pasto Centro - Aranda Tigo</t>
  </si>
  <si>
    <t>Pilar Vargaz de Noc Tx informa que Noc Tigo reporta apertura en el enlace Pasto Centro - Aranda Tigo, sin afectacion de servicios, PI realiza medidas desde Centro presentando apertura al km 3.3 desde Pasto Centro.</t>
  </si>
  <si>
    <t>EVAL MAURICIO GARZON</t>
  </si>
  <si>
    <t>Cuadrilla realiza medidas y se ven hilos continuos y patch cord ok en nodos</t>
  </si>
  <si>
    <t>Km 64,9 desde Manizales</t>
  </si>
  <si>
    <t>Islena Romero de Noc Tx reporta apertura del enlace Manizales - Supia en ZTE y RUFO, sin afectación de servicios.</t>
  </si>
  <si>
    <t>Se tiende 300 metros de fo de 36 hilos y la creacion de 2 empalmes de 36 hilos</t>
  </si>
  <si>
    <t>8096963
8097002</t>
  </si>
  <si>
    <t>SABANA DE TORRES</t>
  </si>
  <si>
    <t>Mov. Sabana de Torres Centro III - Mov. La Gomez</t>
  </si>
  <si>
    <t xml:space="preserve">Km 6,8 desde Mov. La Gomez </t>
  </si>
  <si>
    <t xml:space="preserve">Walter Rojas de zona reporta apertura del enlace Mov. Sabana de Torres Centro III - Mov. La Gomez sin afectacion de servicios movil </t>
  </si>
  <si>
    <t>RLFO Correctivo,8046381, Localización de Falla 0, Recuperar Cable 15 mts, Tendido Aereo 0 mts, Tendido Canalizado 0 mts, Cantidad Empalmes 1 , Fibras Empalmadas 36, Apiques 0. Disponibilidad 0.00, instalación de odf 0.</t>
  </si>
  <si>
    <t>PRE-00518847</t>
  </si>
  <si>
    <t>OT-00426499</t>
  </si>
  <si>
    <t>Sabana de torres</t>
  </si>
  <si>
    <t>Anillo Moviles 1</t>
  </si>
  <si>
    <t>Km 1,2 desde La mina</t>
  </si>
  <si>
    <t>Se continua afectacion de la OT 8096436 ya que se presenta evento en punto diferente al daño inicial</t>
  </si>
  <si>
    <t>Se cambia pigtail en ODF Mushaisa</t>
  </si>
  <si>
    <t>Km 11,3 desde Popayan</t>
  </si>
  <si>
    <t>Pilar Vragas de Noc Tx reporta apertura del enlace Cali - Popayan de los hilos de Coriant sin afectación de servicios al km 11,3 desde popayan medida con OTU</t>
  </si>
  <si>
    <t>Se realiza recuperacion de 5 m de reserva de un cable de 36 hilos y se instala un acaja de empalme de 48 hilos.</t>
  </si>
  <si>
    <t xml:space="preserve">POPAYAN </t>
  </si>
  <si>
    <t>Mov. Condado Castila - Mov. Banderas</t>
  </si>
  <si>
    <t>Yesid Cardozo de zona reporta apertura del enlace Mov. Condado Castila - Mov. Banderas sin afectación de servicios</t>
  </si>
  <si>
    <t>Bogota.seis</t>
  </si>
  <si>
    <t>Nuevo Horizonte - Caribe</t>
  </si>
  <si>
    <t>km 1,48 desde  Nuevo Horizonte</t>
  </si>
  <si>
    <t>Carlos Ojeda de zona reporta apertura del enlace Nuevo Horizonte - Caribe en SDH, sin afectación de servicios.</t>
  </si>
  <si>
    <t>Se recuperaron 50 mts de reserva y se realiza empalme de 8 hilos se utiliza una caja de 24 hilos</t>
  </si>
  <si>
    <t>CARIBE</t>
  </si>
  <si>
    <t>Pelu -Aguamarina</t>
  </si>
  <si>
    <t>Km 39,7 desde pelu</t>
  </si>
  <si>
    <t xml:space="preserve">Carlos Ojeda de zona reporta apertura del enlace Pelu -Aguamarina sin afectacion de servicio </t>
  </si>
  <si>
    <t>se realiza refusion de hilo eN emplame exiStente</t>
  </si>
  <si>
    <t>PELU</t>
  </si>
  <si>
    <t>LIneal</t>
  </si>
  <si>
    <t>ROLDANILLO</t>
  </si>
  <si>
    <t>Pereira - Roldanillo</t>
  </si>
  <si>
    <t>Km 7,7 desde Cartago</t>
  </si>
  <si>
    <t xml:space="preserve">Kevin navas de Noc TX reporta apertura en el enlace Pereira - Roldanillo y Cartago - La Union en Coriant, RUFO, SDH y ZTE sin afectacion de servicio </t>
  </si>
  <si>
    <t>se realiza tendido de 350 metros y dos empalmes de 48 hilos</t>
  </si>
  <si>
    <t>No se genera OT, Disponibilidad de emcomunitel</t>
  </si>
  <si>
    <t>8099597
8099604</t>
  </si>
  <si>
    <t>Roldanillo</t>
  </si>
  <si>
    <t>Mov. Asturias - Mov. Colmotores</t>
  </si>
  <si>
    <t>km 1,6 desde Astiuria</t>
  </si>
  <si>
    <t>Yesid Cardozo de zona reporta apertura del enlace Mov. Asturias - Mov. Colmotores, sin afectación de Servicio.</t>
  </si>
  <si>
    <t>Se reahace empalme de continuidad de 8 hilos con caja de empalme de 24 hilos</t>
  </si>
  <si>
    <t>km 24,1 km desde la pintada</t>
  </si>
  <si>
    <t>Kevin Navas de Noc Tx reporta apertura del enlace Manizales - La Pintada, sin afectacion de Servicio.</t>
  </si>
  <si>
    <t>se recupera 50 metros de reserva y se hace un emaplme de 36 hilos</t>
  </si>
  <si>
    <t>La Pintada</t>
  </si>
  <si>
    <t>Km 47 desde Santa Marta</t>
  </si>
  <si>
    <t>Leonardo Cantillo de zona reporta apertura del enlace Mov. Santa Marta - Mov. Guachaca, sin afectación de servicios.</t>
  </si>
  <si>
    <t>se recupera 50 metros de reserva y se hace una sangria de 12 hilos</t>
  </si>
  <si>
    <t>Santa Marta</t>
  </si>
  <si>
    <t>C.Comercial Bocagrande Plaza - Cartagena Centro 302</t>
  </si>
  <si>
    <t>km 2,532 desde Cartagena Centro</t>
  </si>
  <si>
    <t>Carlos Duran de Zona reporta enlace Comercial Bocagrande Plaza - Cartagena Centro 302, con afectacion de BA.</t>
  </si>
  <si>
    <t>Se realiza fusion de hilo en empalme existente</t>
  </si>
  <si>
    <t>Bocagrande</t>
  </si>
  <si>
    <t>Mov. Galeras II - Mov. Galeras</t>
  </si>
  <si>
    <t>Km 0,876 desde Galeras</t>
  </si>
  <si>
    <t>Eval Mauricio Garzón de zona reporta apertura en el enlace Mov. Las Palmas - Mov. Gvolcan Galeras - Mov. Galeras II, con afectación de moviles.</t>
  </si>
  <si>
    <t>se realzai tendido de 250metros y dos empalmes de 24 hilos y se fusionan 24 hilos</t>
  </si>
  <si>
    <t>Fatima</t>
  </si>
  <si>
    <t>Uk Galeras</t>
  </si>
  <si>
    <t>Mov.Buenaventura centro - Mov.Juan 23</t>
  </si>
  <si>
    <t>Km 1,3 desde centro buenaventura</t>
  </si>
  <si>
    <t>John robert marin reporta alta atenuacion en el enlace Mov.Buenaventura centro - Mov.Juan 23, sin afectacion de servicios.</t>
  </si>
  <si>
    <t>RLFO Correctivo, 8060147 , Localización de Falla 1.3 Recuperar Cable 0 mts, Tendido Aéreo 0 mts, Tendido Canalizado 0 mts, Cantidad Empalmes 0, Fibras Empalmadas 2, Apiques 0, Herrajes de Retención 0, Disp 0.00.</t>
  </si>
  <si>
    <t>PRE-00518848</t>
  </si>
  <si>
    <t>OT-00426500</t>
  </si>
  <si>
    <t>Buenvantura Centro</t>
  </si>
  <si>
    <t>Mov. Kachipay - Mov. Club Cañasgordas</t>
  </si>
  <si>
    <t>km 0,876 desde Cañas Gordas</t>
  </si>
  <si>
    <t>se recuperan 20 metros de reserva y se hace un emaplme de 48 hilos</t>
  </si>
  <si>
    <t>Macrocaney</t>
  </si>
  <si>
    <t>Santa Rita - Marruecos</t>
  </si>
  <si>
    <t>Km 1,6 desde Marruecos</t>
  </si>
  <si>
    <t>Jhon Lesmes de zona reporta apertura en el enlace Santa Rita - Marruecos con afectacion en BA y Cx</t>
  </si>
  <si>
    <t>Se realizo un tendido de 150 de FO de 144 hilos y se hacen dos empalmes de continuidad de 144 hilos</t>
  </si>
  <si>
    <t>PoP Marruecos</t>
  </si>
  <si>
    <t>CAQUEZA</t>
  </si>
  <si>
    <t>Mov. Ganco - Mov. Caqueza Centro</t>
  </si>
  <si>
    <t xml:space="preserve">Km 2,393 desde Caqueza </t>
  </si>
  <si>
    <t>Luis Antonio Rodriguez de zona reporta apertura en el enlace Mov. Ganco  - Mov. Caqueza Centro, sin afectacion de servicios</t>
  </si>
  <si>
    <t xml:space="preserve">se rehace empalme para dar solucion </t>
  </si>
  <si>
    <t>Villavicencio.uno</t>
  </si>
  <si>
    <t>Caqueza</t>
  </si>
  <si>
    <t>FACATATIVA</t>
  </si>
  <si>
    <t>Mov. Catagena Traslado - Mov. Cartagena II</t>
  </si>
  <si>
    <t>Km 1 desde Cartagenita II</t>
  </si>
  <si>
    <t>Oscar Vargas de zona reporta apertura en el enlace Mov. Catagena Traslado - Mov. Cartagena II, sin afectacion de servicios</t>
  </si>
  <si>
    <t>Se realiza tendido de 180 mts y dos empalmes de 48 Hilos</t>
  </si>
  <si>
    <t>Faca Centro</t>
  </si>
  <si>
    <t>Uk Cartagenita II</t>
  </si>
  <si>
    <t>Km 56 desde Santa Marta</t>
  </si>
  <si>
    <t>se crea ot para dar seguimeinto a la ot 8100386 ya que se presenta un segundo corte en el Km 56 desde Santa marta</t>
  </si>
  <si>
    <t>se recuperan 80 metros de reserva y se hace un empalme de 36 hilos</t>
  </si>
  <si>
    <t>Acopi II- Valle Grande</t>
  </si>
  <si>
    <t>Km 8,4 desde Compartir</t>
  </si>
  <si>
    <t>Eval Mauricio Garzon de Zona reporta apertura del enlace Compartir - Acopi II- Valle Grande con afectacion de Ba.</t>
  </si>
  <si>
    <t>Se realiza un empalme de 48 hilos</t>
  </si>
  <si>
    <t>Red Troncal - La Española</t>
  </si>
  <si>
    <t>Km 1,5 desde la española</t>
  </si>
  <si>
    <t>Islena Romero de Noc Tx reporta apertura en el enlace Red Troncal - La Española en SDH, sin afectacion de servicios</t>
  </si>
  <si>
    <t>Recuoeracion de 50 mts de reserva  y se rehace caja empalme</t>
  </si>
  <si>
    <t>COTA</t>
  </si>
  <si>
    <t>Mov Clariant - Mov. Zuca Plaza</t>
  </si>
  <si>
    <t>km 3,6 desde Mov. Zuca Plaza</t>
  </si>
  <si>
    <t>Camilo gonzales de Zona reporta apertura del enlace Mov. Cariant 2- Mov. Villa Mery , Mov Clariant - Mov. Zuca Plaza con afectacion de servicios.</t>
  </si>
  <si>
    <t>Se realizo un tendido de 80 mts de cable de 96 hilos y se hacen dos empalmes de 56 hilos con caja de empalme de 48 hilos</t>
  </si>
  <si>
    <t>Terminal de carga</t>
  </si>
  <si>
    <t>A Terminal de Carga</t>
  </si>
  <si>
    <t>Mov. Sincelejo Centro - Mov. La Flor</t>
  </si>
  <si>
    <t>km 0,18 desde la flor</t>
  </si>
  <si>
    <t>Omar Salgado de zona reporta alta atenuacion del enlace Mov. Sincelejo Centro - Mov. La Flor sin afectacion de servicios</t>
  </si>
  <si>
    <t>Migraion de hilos entre nodos</t>
  </si>
  <si>
    <t>RLFO Correctivo, 8076155, Localización de Falla 0, Recuperar Cable 0 mts, Tendido Aéreo 0 mts, Tendido Canalizado 0 mts, Cantidad Empalmes 0, Fibras Empalmadas 0, Apiques 0.Disp 0.01</t>
  </si>
  <si>
    <t>PRE-00519331</t>
  </si>
  <si>
    <t>OT-00427221</t>
  </si>
  <si>
    <t>Florencia</t>
  </si>
  <si>
    <t>Colonos - Florencia Centro</t>
  </si>
  <si>
    <t xml:space="preserve">Km 0,4 desde Colonos </t>
  </si>
  <si>
    <t>Orlando Cabrera de Zona reporta apertura del enalce Colonos - Florencia Centro sin afectacion de servicios.</t>
  </si>
  <si>
    <t>ORLANDO CABRERA</t>
  </si>
  <si>
    <t>Se instala Empalme de 48 Hilos con reserva existente en el punto</t>
  </si>
  <si>
    <t xml:space="preserve">Caqueta </t>
  </si>
  <si>
    <t>Mov. Piedecuesta Trapiche - Mov. Piedecuesta Oriental</t>
  </si>
  <si>
    <t>Gustavo Ayala de zona reporta apertura en el enlace Mov. Piedecuesta Trapiche - Mov. Piedecuesta Oriental, con afectacion en moviles</t>
  </si>
  <si>
    <t>Se rehace ODF de 8 puertos</t>
  </si>
  <si>
    <t>Piedecuesta</t>
  </si>
  <si>
    <t>UK</t>
  </si>
  <si>
    <t>Dto 32057 Florida De La Sabana - Dto 31037 J.A.C Florida Blanca</t>
  </si>
  <si>
    <t>Km 0,328 desde dto 32057</t>
  </si>
  <si>
    <t>Frnacisco Vargas de Noc Tx reporta apertura del enlace Dto 32057 Florida De La Sabana - Dto 31037 J.A.C Florida Blanca y DTO 32050 Barrio Engativa - DTO 32050 Barrio Engativa con afectación de servicios BA</t>
  </si>
  <si>
    <t>Se realiza tendido de 100 m de fo 96 hilos y se instala una caja de empalme nueva de 48 hilos y se realiza apertura y cierre de una existente.</t>
  </si>
  <si>
    <t>Dto 31037</t>
  </si>
  <si>
    <t>Uk Dto 32057</t>
  </si>
  <si>
    <t>TIK-378545-T8K0</t>
  </si>
  <si>
    <t>Km 16,6 desde Bosconia</t>
  </si>
  <si>
    <t xml:space="preserve">Ramiro nechiza de noc tx reporta alta atenuación en el enlace Bosconia - Fundación en ZTE por la red de Ufinet sin afectación de servicios </t>
  </si>
  <si>
    <t xml:space="preserve">Se realiza un tendido de 2500 mts y se instala dos cajas de empalme </t>
  </si>
  <si>
    <t xml:space="preserve"> Bosconia</t>
  </si>
  <si>
    <t>TRONCAL</t>
  </si>
  <si>
    <t>Makrocaney - Jamundi</t>
  </si>
  <si>
    <t>km 2 desde Jamundi</t>
  </si>
  <si>
    <t>Eval mauricion reporta apertura del enlace OLT  Makrocaney - Jamundi  sin afectación de servicio</t>
  </si>
  <si>
    <t>Se endereza cable de fo que estaba estresado</t>
  </si>
  <si>
    <t>No se genera OT, Falla de Emcomunitel</t>
  </si>
  <si>
    <t>PRADERA</t>
  </si>
  <si>
    <t>Palmira - Pradera</t>
  </si>
  <si>
    <t>Kevin Navas de NocTx reporta apertura del enlace Palmira - Pradera de los hilos de Ufinet sin afectacion de servicios</t>
  </si>
  <si>
    <t>Ufinet reporta que se normaliza el servicio</t>
  </si>
  <si>
    <t>Mov. Bosa Laureles - Mov. Perdomo</t>
  </si>
  <si>
    <t>km 2 desde Mov. Unisur</t>
  </si>
  <si>
    <t>Luis Antonio Rodriguez de zona reporta apertura del enlace Mov. Bosa Laureles - Mov. Perdomo, Mov.Bosa Laureles - Mov. El Trebol Soacha, Mov. Unisur - Mov. Madelena II, Sin afectación de servicios.</t>
  </si>
  <si>
    <t>No se genera OT, Falla de Cobra</t>
  </si>
  <si>
    <t>Barranquilla - Sabanalarga</t>
  </si>
  <si>
    <t>km 5,3 desde Tabor</t>
  </si>
  <si>
    <t xml:space="preserve">Islena Romero de Noc Tx reporta apertura del enlace Pelu - Sabanalarga por la red de Tigo, sin afectacion de servicios. </t>
  </si>
  <si>
    <t>Se realiza el tendido de los 150 mts de 144 hilos, se instala empalme nuevo en un extremo y en el otro reingresando cable a empalme existente</t>
  </si>
  <si>
    <t>No se genera OT, Falla de UNE</t>
  </si>
  <si>
    <t>Pelu</t>
  </si>
  <si>
    <t>Km 55 desde Roldanillo</t>
  </si>
  <si>
    <t>Se crea OT para seguir con la revision de la falla niciada con la OT 8099634 dado que la medida es en un punto diferente</t>
  </si>
  <si>
    <t>Se realiza migracion entre empalmes</t>
  </si>
  <si>
    <t>RTNFO Correctivo, 8104598, Localización de Falla , Recuperar Cable 0 mts, Tendido Aéreo 0 mts, Tendido Canalizado 0 mts, Cantidad Empalmes 0, Fibras Empalmadas 0, Apiques 0, Herrajes de Retencion 0 M 0, Disp 0.02</t>
  </si>
  <si>
    <t>PRE-00526031</t>
  </si>
  <si>
    <t>OT-00453187</t>
  </si>
  <si>
    <t>DIEGO ZARTA</t>
  </si>
  <si>
    <t>Mov. CC Metropolis - Mov. Entrerios II</t>
  </si>
  <si>
    <t>km 0,158 desde Mov. Entrerios II</t>
  </si>
  <si>
    <t xml:space="preserve">Julian Toloza de zona reporta apertura del enlace Mov. CC Metropolis - Mov. Entrerios II y Mov. Entrerios II - Mov. Payomaro, sin afectación de Servicios. </t>
  </si>
  <si>
    <t>Se realizo un tendido de 90 mts y se hacen dos empalmes de 24 hilos con caja de empalme de 48 hilos</t>
  </si>
  <si>
    <t>Uk entrerrio 2</t>
  </si>
  <si>
    <t>Mov. Morato - Mov. LG Bogotá</t>
  </si>
  <si>
    <t xml:space="preserve">km 2,3 desde Morato </t>
  </si>
  <si>
    <t>Camilo Gonzales de zona reporta apertura del enlace Mov. Morato - Mov. LG Bogotá. sin afectación de Servicios.</t>
  </si>
  <si>
    <t xml:space="preserve">8103516 8103521    8103693  </t>
  </si>
  <si>
    <t>Mov. Girardot Occidental - Mov. Girardot Charrasquero</t>
  </si>
  <si>
    <t>Km 0,3 desde Girardot Occidental</t>
  </si>
  <si>
    <t>Victor Delgadillo de zona reporta apertura del enlace Mov. Girardot Occidental - Mov. Girardot Charrasquero y Mov. Girardot Occidental - Mov. Girardot Centro, Con afectación de Servicios Móviles.</t>
  </si>
  <si>
    <t>Se instala caja de empalme de 48 hilos</t>
  </si>
  <si>
    <t>Girardot Centro</t>
  </si>
  <si>
    <t>Uk Girardot Occidental</t>
  </si>
  <si>
    <t>DOSQUEBRADAS</t>
  </si>
  <si>
    <t>Mov. La Badea - Mov. Campestre</t>
  </si>
  <si>
    <t>km 0,3 desde Mov. Campestre</t>
  </si>
  <si>
    <t>Jhon Alcalde de zona reporta apertura del enlace Mov. La Badea - Mov. Campestre y Mov. Santa Isabel - Mov. Campestre, con afectación de servicios móviles.</t>
  </si>
  <si>
    <t>Se realiza tendido de 107 mys y se hacen dos empalmes de 8 hilos con caja de empalme de 48 hilos</t>
  </si>
  <si>
    <t>Uk Campestre</t>
  </si>
  <si>
    <t>Mov. Digital Norte - Mov. Rincon SUBA</t>
  </si>
  <si>
    <t>Km 1,5 desde Morato Rincon</t>
  </si>
  <si>
    <t>Jose Gerena de PxDx reporta apertura parcial del enlace Mov. Digital Norte - Mov. Rincon SUBA sin afectacion de servicio</t>
  </si>
  <si>
    <t>Se realiza migracion del hilo entren Morato y un empalme</t>
  </si>
  <si>
    <t>Mov. El Retiro - Mov. El Vergel</t>
  </si>
  <si>
    <t>km 0,198 desde Mov. El Retiro</t>
  </si>
  <si>
    <t>Eval Mauricio de zona reporta apertura del enlace Mov. El Retiro - Mov. El Vergel, sin afectacion de servicios</t>
  </si>
  <si>
    <t>Se refusiona hilo abierto en caja de empalme existente</t>
  </si>
  <si>
    <t>Uk el retiro</t>
  </si>
  <si>
    <t>Alianza</t>
  </si>
  <si>
    <t>Ibagué - Bogotá WBP</t>
  </si>
  <si>
    <t>Km 22,3 desde WBP</t>
  </si>
  <si>
    <t>Ramiro Nechiza de Noc Tx reporta apertura del enlace EWBP - Girardot pr la red de la alianza sin afectación de servicios</t>
  </si>
  <si>
    <t>ALIANZA</t>
  </si>
  <si>
    <t>Se recupera reserva y se hace un empalme de continuidad de 48 hilos</t>
  </si>
  <si>
    <t>No se genera OT, Falla de Alianza</t>
  </si>
  <si>
    <t xml:space="preserve">km 75,4 desde Bosconia </t>
  </si>
  <si>
    <t>Pilar Vargas de Noc Tx reporta apertura del enlace Bosconia - Curumani Rx Bosconia del rufo sin afectacion de servicios</t>
  </si>
  <si>
    <t>Se realiza migracion de hilos entre empalme existente</t>
  </si>
  <si>
    <t>Curumani</t>
  </si>
  <si>
    <t>Armenia sur- Armenia Local</t>
  </si>
  <si>
    <t>km 2,9 desde Armenia sur</t>
  </si>
  <si>
    <t>Ramiro Nechiza de NocTx reporta apertura del enlace Armenia Sur - Armenia Local sin afectacion de servicios</t>
  </si>
  <si>
    <t>Se realizo un tendido de 70 mts y se hace dos empalmes de 36 hilos conm caja de empalme de 48 hilos</t>
  </si>
  <si>
    <t>CARTAGO</t>
  </si>
  <si>
    <t>Cartago - la Union</t>
  </si>
  <si>
    <t>km 7,7 desde Cartago</t>
  </si>
  <si>
    <t>Ramiro Nechiza de NocTx reporta apertura del enlaceCartago - la Union sin afectacion de servicios</t>
  </si>
  <si>
    <t>se realiza migracion de hilos entre empalmes</t>
  </si>
  <si>
    <t>Cali. Cuatro</t>
  </si>
  <si>
    <t>Cartago</t>
  </si>
  <si>
    <t>INC12104317</t>
  </si>
  <si>
    <t>Mocoa - Florencia</t>
  </si>
  <si>
    <t>km 51,6 desde Florencia Malvinas</t>
  </si>
  <si>
    <t>Kevin Navas reporta apertura del enlace Florencia - La fragua por la red de claro sin afectacion de servcios</t>
  </si>
  <si>
    <t>se procede a recuperar reserva para crear empalme.</t>
  </si>
  <si>
    <t>No se genera OT, Falla de Claro</t>
  </si>
  <si>
    <t>Florencia Malvinas</t>
  </si>
  <si>
    <t>Mov. Facatativa Centro - Mov. Facatativa Centro Remoto</t>
  </si>
  <si>
    <t>km 2,24 desde Faca Remoto</t>
  </si>
  <si>
    <t>Oscar Vargas de zona reporta apertura del enlace Mov. Facatativá Centro - Mov. Facatativá Centro Remoto con afectación de servicios Móviles</t>
  </si>
  <si>
    <t>se realiza tendido de 210 metros de fo y dos empalmes de 48 hilos</t>
  </si>
  <si>
    <t>Mov. Alkarawi - Mov.Pelú</t>
  </si>
  <si>
    <t>km 4,6 desde Pelu</t>
  </si>
  <si>
    <t>Alan Salazar de zona informa apertura en el enlace Mov. Alkarawi vs. Mov.Pelú con afectacion de servicios</t>
  </si>
  <si>
    <t>se recupera 200 metros de reserva y se hace un empalme de 8 hilos</t>
  </si>
  <si>
    <t>INC12107808</t>
  </si>
  <si>
    <t>Bello - Copacabana</t>
  </si>
  <si>
    <t>Kevin Navas de Noc Tx reporta apertura en el enlace Bello - Copacabana por la red de Claro, sin afectacion de servicios</t>
  </si>
  <si>
    <t>ALDRIN CASTILLO</t>
  </si>
  <si>
    <t>a espera de causa y solucion por parte del operador</t>
  </si>
  <si>
    <t>Salitre - Asturias</t>
  </si>
  <si>
    <t>Km 3,9 desde Salitre</t>
  </si>
  <si>
    <t>Islena Romero de Noc Tx reporta apertura del enalce salitre - asturias en Zte sin afectacion de servicios.</t>
  </si>
  <si>
    <t>Montería - Sincelejo</t>
  </si>
  <si>
    <t>Km 5 desde Sincelejo</t>
  </si>
  <si>
    <t>Islena Romero de Noc Tx reporta apertura total del enlace Monteria - Sincelejo, sin afcetacion de servicios.</t>
  </si>
  <si>
    <t>INC12108332</t>
  </si>
  <si>
    <t>BOYACA</t>
  </si>
  <si>
    <t>TUNJA</t>
  </si>
  <si>
    <t>Tunja - Sogamoso</t>
  </si>
  <si>
    <t>KM 0</t>
  </si>
  <si>
    <t>Islena Romero de Noc Tx  reporta apertura del enlace Tunja - Sogamoso por la red de claro sin afectacion de servicios.</t>
  </si>
  <si>
    <t>Se realiza tendido de fibra y se crea doble caja de empalme.</t>
  </si>
  <si>
    <t>tunja</t>
  </si>
  <si>
    <t>SABANALARGA</t>
  </si>
  <si>
    <t>Km 44,6 desde Nogales</t>
  </si>
  <si>
    <t xml:space="preserve">
se crea ot para dar seguimiento al caso  8104618 ya que presenta un segundo evento</t>
  </si>
  <si>
    <t>se recupera reserva y se hace un empalme</t>
  </si>
  <si>
    <t>San Joaquin - Chapinero</t>
  </si>
  <si>
    <t>Km 8,4 desde san joaquin</t>
  </si>
  <si>
    <t>Jaime Valencia de Zona reporta apertura del enlace San Joaquin - Chapinero sin afectacion de servicios.</t>
  </si>
  <si>
    <t xml:space="preserve">TIK-379357-K0F3 </t>
  </si>
  <si>
    <t>Km 0,914 desde Bosconia</t>
  </si>
  <si>
    <t>Islena Romero de Noc Tx reporta apertura del enlace Bosconia - Fundacion por la red de Ufinet sin afectacion de servicios.</t>
  </si>
  <si>
    <t>Se realiza tendido de 250 mts y dos empalmes</t>
  </si>
  <si>
    <t>Fontibon 31021 - Casandra 41928</t>
  </si>
  <si>
    <t>Walter Cabrera de zona reporta apertura en el enlace Fontibon 31021 - Casandra 41928, con afectacion en BA</t>
  </si>
  <si>
    <t xml:space="preserve">Cuadrilla mide y se ve Fin de Fibra en los hilos, pi revisará en casandra </t>
  </si>
  <si>
    <t>LA TEBAIDA</t>
  </si>
  <si>
    <t>Mov. La Tebaida II - Mov. El Eden</t>
  </si>
  <si>
    <t>km 0,315 desde Mov. La Tebaida II</t>
  </si>
  <si>
    <t xml:space="preserve">Jhon Alcalde de zona reporta apertura del enlace Mov. La Tebaida II - Mov. El Eden y Mov. La tebaida II - Mov. La Tebaida con afectación de servicios Moviles  </t>
  </si>
  <si>
    <t xml:space="preserve">Se realiza recuperación de 150 m de fo 24 hilos y se instala una caja de empalme de  48 hilos. </t>
  </si>
  <si>
    <t>La tebaida 2</t>
  </si>
  <si>
    <t>Mov. Quintanares - Mov. Cazuca</t>
  </si>
  <si>
    <t>km 0,827 desde Mov. Altos De Cazuca</t>
  </si>
  <si>
    <t>Juan Pablo Bermudez de Plataformas reporta apertura del enlace Mov. Quintanares - Mov. Cazuca sin afecyación de servicios</t>
  </si>
  <si>
    <t>Se realiza tendido de 300 m de fo 36 hilos y la instalacion de dos empalmes de 48 hilos.</t>
  </si>
  <si>
    <t>Cazuca</t>
  </si>
  <si>
    <t>WBP - Asturias</t>
  </si>
  <si>
    <t>km 7,4 desde Salitre</t>
  </si>
  <si>
    <t>Francisco vargas de Noc Tx reporta apertura del enlace WBP - asturias en ZTE y en SDH salitre - soacha y salitre - las luces sin afecatción de Servicios</t>
  </si>
  <si>
    <t>Se realiza tendido de 600 m de fo 96 hilos y la instalacion de dos cajas de empalmes de 96 hilos.</t>
  </si>
  <si>
    <t>Pendiente cierre</t>
  </si>
  <si>
    <t>Mov. Recuerdo - Mov. Mepoy Decau (remoto policia)</t>
  </si>
  <si>
    <t>km 1 desde Mov. Recuerdo</t>
  </si>
  <si>
    <t>Juan Carlos Tobar de zona reporta apertura en el enlace Mov. Recuerdo - Mov. Mepoy Decau (remoto policia), con afectacion en moviles</t>
  </si>
  <si>
    <t>Se realiza tendido de 60 m de fo 24 hilos, se instala dos cajas de empalmes de 24 hilos y se instala  1 tubo galvanizado.</t>
  </si>
  <si>
    <t>RBHFO Correctivo, 8094404, Localización de la Falla 0, Recuperación Cable 0 mts, Tendido Aéreo 60 mts, Tendido Canalizad 0 mts, Cantidad Empalmes 2, Fibras Empalmadas 48, Apiques 0, herrajes de retención hasta 200 mts 0, Tubo Galvanizado 4 mts.</t>
  </si>
  <si>
    <t>PRE-00519771</t>
  </si>
  <si>
    <t>OT-00427247</t>
  </si>
  <si>
    <t>mov recuerdo</t>
  </si>
  <si>
    <t>Dto. 53381 - Dto. 53071</t>
  </si>
  <si>
    <t>Ramiro Nechiza de Noc Tx reporta apertura del enlace Dto. 53381 - Dto. 5307,1 con afectacion de servicios de BA</t>
  </si>
  <si>
    <t>JOHN LESMES</t>
  </si>
  <si>
    <t xml:space="preserve">Se realizo un tendido de 150 mts de FO de 96 hilos y se hicieron dos empalmes existentes de 48 hilos </t>
  </si>
  <si>
    <r>
      <t>1-1</t>
    </r>
    <r>
      <rPr>
        <sz val="7"/>
        <color theme="1"/>
        <rFont val="Times New Roman"/>
        <family val="1"/>
      </rPr>
      <t xml:space="preserve">  </t>
    </r>
    <r>
      <rPr>
        <sz val="11"/>
        <color theme="1"/>
        <rFont val="Aptos"/>
        <family val="2"/>
      </rPr>
      <t>y 1-2 de Marruecos</t>
    </r>
  </si>
  <si>
    <t>Cartagena - Tolú</t>
  </si>
  <si>
    <t>km 4,976 desde Torices</t>
  </si>
  <si>
    <t>Javier Sandoval de Noc Tx reporta apertura del enlce Torices - Sabanalarga con Iru Cartagena - Tolu, por la red de tigo sin afectacion de servicios.</t>
  </si>
  <si>
    <t>Recueprar reserva para preparar puntas y generar una caja de empalme nueva para realizar 96 fusiones</t>
  </si>
  <si>
    <t>No se genera OT, Disponibilidad de Tigo</t>
  </si>
  <si>
    <t xml:space="preserve">Torices </t>
  </si>
  <si>
    <t>Mov. Altos De Cazuca - Mov. Ciudadela De La Sucre</t>
  </si>
  <si>
    <t>Juan Pablo Bermudez de PxDx reporta apertura del enlace Mov. Villa Sandra Soacha - Mov. Altos De Cazuca - Mov. Ciudadela De La Sucre, con afectación de moviles.</t>
  </si>
  <si>
    <t>Se realiza tendido de 300 m de fo 36 hilos y la instalacion de dos empalmes de 8 hilos en caja empalme de 24 hilos.</t>
  </si>
  <si>
    <t>Altos de Cazuca</t>
  </si>
  <si>
    <t>TIK-379452-V6D6</t>
  </si>
  <si>
    <t>Km 6,025 desde Fundacion</t>
  </si>
  <si>
    <t>Se crea OT para seguir con la revision de la falla niciada con la OT 8111618 dado que Ufinet crea nuevo tk para atender el caso.</t>
  </si>
  <si>
    <t>Se refusionan hilo en empalme y se realiza limpieza</t>
  </si>
  <si>
    <t>AAAA</t>
  </si>
  <si>
    <t>Mov. Trapiches - Mov. Puente la Gazapa</t>
  </si>
  <si>
    <t>km 8,88 desde Mov. Puente la Gazapa</t>
  </si>
  <si>
    <t xml:space="preserve">David Alejandro Barrera de zona reporta apertura del enlace Mov. Trapiche - Mov. Puente la Gazapa - Mov. Av0, con afectación de servicios móviles. </t>
  </si>
  <si>
    <t>Se recupera reserva de 130 m de fo 24 hilos y se instala una caja de empalme de 48 hilos.</t>
  </si>
  <si>
    <t>RBHFO Correctivo,8113681, Localización de Falla km 0 Recuperar Cable 130 mts, Tendido Aéreo 0 mts, Tendido Canalizado 0 mts, Cantidad Empalmes 1, Fibras Empalmadas 24, Apiques 0, Disp 0.00, subida a poste UN 0 LA</t>
  </si>
  <si>
    <t>PRE-00522531</t>
  </si>
  <si>
    <t>OT-00429533</t>
  </si>
  <si>
    <t>Anillo Villa del Rosario Lado San Luis</t>
  </si>
  <si>
    <t>Mov. BBVA Avenida el libertador - Mov. Santa Mónica</t>
  </si>
  <si>
    <t xml:space="preserve">Leonardo Cantilo reporta apertura del enlace Mov. BBVA Avenida el libertador - Mov. Santa Mónica, con afectación de servicios móviles. </t>
  </si>
  <si>
    <t>Falla correspondiente a personal de corporativos</t>
  </si>
  <si>
    <t>LA DORADA</t>
  </si>
  <si>
    <t>Honda - La Dorada</t>
  </si>
  <si>
    <t>Km 6 desde la Dorada</t>
  </si>
  <si>
    <t>Se continua seguimiento de la OT 8079945 de la VM para revisar Rufo, SDH y Tigo ya que supero los tiempos establecidos</t>
  </si>
  <si>
    <t>EPRO - Falla Generada Por Trabajo Programado</t>
  </si>
  <si>
    <t>Se da continuidad a los hilos afectados</t>
  </si>
  <si>
    <t>Dorada</t>
  </si>
  <si>
    <t>TIK-379692-G9K4</t>
  </si>
  <si>
    <t>Pto Araujo - Barrancabermeja</t>
  </si>
  <si>
    <t xml:space="preserve">Javier Sandoval de Noc Tx reporta apertura del enlace Barranca - Pto Araujo por la red de UFINET sin afectación de servicios </t>
  </si>
  <si>
    <t>LIBARDO MORALES</t>
  </si>
  <si>
    <t>Se realizo un tendido y dos empalmes</t>
  </si>
  <si>
    <t>No se genera OT, Disponibilidad de Ufinet</t>
  </si>
  <si>
    <t>8115637   8115648   8115656  8115660   8115995</t>
  </si>
  <si>
    <t xml:space="preserve">Barranca Centro </t>
  </si>
  <si>
    <t>Comcel Puente Aranda - Dto 41065 Alpina</t>
  </si>
  <si>
    <t>Km 1,1 desde Alpina</t>
  </si>
  <si>
    <t>Javier Sandoval de Noc Tx reporta apertura del enalce Comcel Puente Aranda - Dto 41065 Alpina en SDH interconexión con comcel, sin afectacion de servicios.</t>
  </si>
  <si>
    <t>Se realizo un tendido de  150 mts de fibra de 96 hilos y se hacen dos empalmes de 48 hilos</t>
  </si>
  <si>
    <t>PR por promedio autoriza Oscar Pedraza</t>
  </si>
  <si>
    <t>Km 7,7 desde Armenia</t>
  </si>
  <si>
    <t>Pilar Vargas de Noc Tx reporta apertura parcial en el enlace Armenia - Ibagué en ZTE, Rx Armenia y Tigo reporta afectacion en sus hilos, sin afectación de servicios</t>
  </si>
  <si>
    <t>se recupera 50 metros de rerserva en el cable de 36 hilos y se creo un empalme  de 48 hilos con 36 fusiones</t>
  </si>
  <si>
    <t xml:space="preserve">No se genera OT, Disponibilidad de Incopsa </t>
  </si>
  <si>
    <t>Mov. CC Opera - Mov. El Hueco</t>
  </si>
  <si>
    <t xml:space="preserve">Km 0,064 desde CC Opera </t>
  </si>
  <si>
    <t>Aldrin Castillo de zona reporta apertura en el enlace Mov. CC Opera - Mov. El Hueco, con afectacion en moviles</t>
  </si>
  <si>
    <t>Se recueperan 3 metros de reserva y se procede a empalar en caja de acceso  de la movil</t>
  </si>
  <si>
    <t xml:space="preserve">No se genera OT, Disponibilidad de Inmeil </t>
  </si>
  <si>
    <t>CC Opera</t>
  </si>
  <si>
    <t>Uk CC Opera</t>
  </si>
  <si>
    <t>Cali - Tuluá</t>
  </si>
  <si>
    <t>Km 0 desde Cali</t>
  </si>
  <si>
    <t>Islena Romero de Noc Tx informa que Noc Claro reporta apertura en el enlace Cali - Tulua, sin afectacion de servicios</t>
  </si>
  <si>
    <t>EVAL MAURICO GARZON</t>
  </si>
  <si>
    <t>Se realizan medidas y los hilos estan continuos y se recibe potencia en cali</t>
  </si>
  <si>
    <t>Mov. Chapinero - Mov. Chopinar</t>
  </si>
  <si>
    <t>Km 1,1 desde Chapinero</t>
  </si>
  <si>
    <t>Jhon Lesmes de zona reporta apertura en el enlace Mov. Chapinero - Mov. Chopinar, con afectacion en moviles</t>
  </si>
  <si>
    <t>Se instala empalme de 48 hilos en reserva existente</t>
  </si>
  <si>
    <t>Chapinero</t>
  </si>
  <si>
    <t>Anillo 19</t>
  </si>
  <si>
    <t>Mov. Incoltrans - Mov. Uniabastos</t>
  </si>
  <si>
    <t>Km 1,5 desde Uniabastos</t>
  </si>
  <si>
    <t>Camilo Gonzalez de zona reporta apertura en el enlace Mov. Incoltrans - Mov. Uniabastos, con afectacion en moviles</t>
  </si>
  <si>
    <t>Se prepara extremos y se ingresa a empalme existente de 48 hilos</t>
  </si>
  <si>
    <t>Se encuentra asignada a campo</t>
  </si>
  <si>
    <t>Chocontá - Tunja</t>
  </si>
  <si>
    <t>Km 29,1 desde Tunja</t>
  </si>
  <si>
    <t>Pilar Vargas de Noc Tx reporta apertura en el enlace Tunja - Choconta y SDH Tunja - Ventaquemada, con afectacion de servicios</t>
  </si>
  <si>
    <t>NATALIA HERNANDEZ</t>
  </si>
  <si>
    <t>Recuperacion de 20 mts de resercva y un empalme de 36 hilos</t>
  </si>
  <si>
    <t>Tunja.uno</t>
  </si>
  <si>
    <t>Tabor - Pelu</t>
  </si>
  <si>
    <t>Alan Salazar de zona reporta apertura en el enlace Tabor - Pelu, sin afectacion de servicios</t>
  </si>
  <si>
    <t>Se realizo un tendido de 100 mts y se hacen dos empalmes de 48 hilos</t>
  </si>
  <si>
    <t>Mov. Matatigres - Mov. Autopista Sur</t>
  </si>
  <si>
    <t>Km 0,313 desde Autopista Sur</t>
  </si>
  <si>
    <t>Jhon Lesmes de zona reporta apertura en el enlace Mov. Matatigres - Mov. Autopista Sur - Mov. Floralia, con afectacion en moviles</t>
  </si>
  <si>
    <t>Se rehizo caja empalme de 8 hilos</t>
  </si>
  <si>
    <t>Anillo 30 A</t>
  </si>
  <si>
    <t>Mov. Andes - Mov. La Castellana</t>
  </si>
  <si>
    <t>Km 0,910 desde Andes</t>
  </si>
  <si>
    <t>Juan Carlos Pineda de PxDx reporta apertura en el enlace Mov. Andes - Mov. La Castellana, sin afectacion deservicios</t>
  </si>
  <si>
    <t>Recuperacion de 100 mts de reserva y se instala un empalme de 144 hilos</t>
  </si>
  <si>
    <t>Uk La castellana</t>
  </si>
  <si>
    <t>Mov. Policia Almendros - Mov. Victoria</t>
  </si>
  <si>
    <t>Alan Salazar de zona reporta apertura en el enlace Mov. Policia Almendros - Mov. Victoria, con afectacion en moviles</t>
  </si>
  <si>
    <t>Se realiza limpieza en nodo intermedio ciudadela</t>
  </si>
  <si>
    <t>Autopista - Villa carolina</t>
  </si>
  <si>
    <t>km 1,03 desde autopista</t>
  </si>
  <si>
    <t>Francisco vargas de Noc Tx reporta apertura del enlace Autopista - Villa carolina sin afectacion de servicios</t>
  </si>
  <si>
    <t>se realiza tendido de 70 m de fo de 96 hilos y se crean dos cajas de 24 hilos nuevas.</t>
  </si>
  <si>
    <t>Mov. Alpina - Mov. C.Industrial</t>
  </si>
  <si>
    <t>km 4,415 desde alpina</t>
  </si>
  <si>
    <t>Walter cabrera de zona reporta apertura del enlace Mov. Alpina - Mov. C.Industrial sin afectacion de servicios.</t>
  </si>
  <si>
    <t>se realiza tendido de 140 metros de fibra de 96 hilos y dos empalmes de continuidad de 96 hilos</t>
  </si>
  <si>
    <t>Tuluá - La Marina</t>
  </si>
  <si>
    <t>Km 6,1 desde Tulua</t>
  </si>
  <si>
    <t>Eval Mauricio Garzon de zona reporta apertura dele enlace Tuluá - La Marina con afectacion de servicios de BA</t>
  </si>
  <si>
    <t>Se recupera 600 m de reserva y se instala una caja de  empalmes de 36 hilos.</t>
  </si>
  <si>
    <t>Tulua</t>
  </si>
  <si>
    <t>Esperanza - Centro</t>
  </si>
  <si>
    <t>km 2,67 desde esperanza</t>
  </si>
  <si>
    <t>Ludwyg Van Morales de zona reporta apertura del enlace esperanza - centro con afectacion de servicios de ba</t>
  </si>
  <si>
    <t xml:space="preserve">LUDWYG VAN MORALES </t>
  </si>
  <si>
    <t>Se realiza tendido de 60 m de fo 96 hilos y se instala dos cajas de empalme sde 96 hilos.</t>
  </si>
  <si>
    <t>Esperanza</t>
  </si>
  <si>
    <t>TIK-380049-N8H7</t>
  </si>
  <si>
    <t>Km 37,7 desde Cienaga</t>
  </si>
  <si>
    <t>kevin Navas de Noc tx reporta apertura del enlace Santa Marta - Ciénaga sin afcetacion de servicios</t>
  </si>
  <si>
    <t>se recuperan reservas y se hace un empalme nuevo de continuidad</t>
  </si>
  <si>
    <t>No se genera OT, Disponibilidad de ufinet</t>
  </si>
  <si>
    <t>Cienaga</t>
  </si>
  <si>
    <t>Ponedera - Santo Tomas</t>
  </si>
  <si>
    <t xml:space="preserve">Km 2,42 desde santo tomas </t>
  </si>
  <si>
    <t>Kevin Navas de Noc Tx Reporta apertura del enlace Ponedera - Santo Tomas sin afectacion de servcio en los hilos del SDH</t>
  </si>
  <si>
    <t>Se realiza un tendido de 200 m fo 24 hilos y 2 empalmes de 24 hilos</t>
  </si>
  <si>
    <t>lIneal</t>
  </si>
  <si>
    <t>Bogotá - Chocontá</t>
  </si>
  <si>
    <t>Km 1,2 desde Autopista</t>
  </si>
  <si>
    <t>Kevin Navas reporta apertura del enlace Autopista - Choconta en Zte , Autopista  - Morato en SDH y ZTE y Chia - Morato , Autopista Morato en SDH sin afectacion de servicios.</t>
  </si>
  <si>
    <t>Se realiza tendido de 140 m de fibra de 96 hilos y dos empalmes de continuidad de 96 hilos</t>
  </si>
  <si>
    <t>Uk prador Norte</t>
  </si>
  <si>
    <t>Mov. Barrio Boston - Mov. Barranca III</t>
  </si>
  <si>
    <t>Libardo Morales de Zona reporta apertura del enlace Mov. Barrio Boston - Mov. Barranca III - Mov. Barranca Ferrocarril con afectacion de servicios.</t>
  </si>
  <si>
    <t>Personal de Pi realiza limpieza de puertos</t>
  </si>
  <si>
    <t>RTNFO Correctivo,8118086, Localización de Falla km 0 Recuperar Cable 0 mts, Tendido Aéreo 0 mts, Tendido Canalizado 0 mts, Cantidad Empalmes 0, Fibras Empalmadas 0, Apiques 0, Disp 0.02, subida a poste UN 0 LA</t>
  </si>
  <si>
    <t>PRE-00522541</t>
  </si>
  <si>
    <t>OT-00429543</t>
  </si>
  <si>
    <t>km 56,3 desde yarumal</t>
  </si>
  <si>
    <t>Javier Sandoval de Noc Tx reporta apertura parcial en el enlace Tarazá - Yarumal en Coriant Transformacion de la Rx Yarumal, sin afectacion de servicios.</t>
  </si>
  <si>
    <t>Se realzia migracion entre nodos del hilo 34 al 31.</t>
  </si>
  <si>
    <t>Mov. Bellohorizonte - Mov. Hotel Decameron</t>
  </si>
  <si>
    <t>Km 0,593 desde Bello Horizonte</t>
  </si>
  <si>
    <t>Leonardo Cantillo de zona reporta en el enlace Bellohorizonte - Hotel Decameron sector remoto, con afectacion en moviles.</t>
  </si>
  <si>
    <t>se realiza migracion entre empalmes para dar solucion</t>
  </si>
  <si>
    <t>BELLOHORIZONTE</t>
  </si>
  <si>
    <t>LOCAL</t>
  </si>
  <si>
    <t>Ceiba - Aeropuerto</t>
  </si>
  <si>
    <t>km 3,43 desde Ceiba</t>
  </si>
  <si>
    <t>Ramiro Nechiza de Noc Tx reporta apertura del enlace Ceiba - Aeropuerto en SDH sin afectacion de servicios</t>
  </si>
  <si>
    <t>Se realiza recuperacion de 10 m de reserva sobre un cable de 8 hilos y se instala una caja de empalme de 24 hilos.</t>
  </si>
  <si>
    <t>Ceiba</t>
  </si>
  <si>
    <t>Mov. Mesa de Ruitoque - Mov. HIC</t>
  </si>
  <si>
    <t>km 10 desde Mov. Mesa de Ruitoque</t>
  </si>
  <si>
    <t>German Villamizar de zona reporta apertura del enlace Mov. Mesa de Ruitoque - Mov. HIC sin afectacion, Mov. Usta Floridablanca - Mov. Lago y Mov. Punta Ruitoque - Mov. U Pontificica, sin afectacion de servicio.</t>
  </si>
  <si>
    <t>recupera 70 metros de reserva de 36 hilos y se crea una caja de empalme de 48 hilos con 36 fusiones</t>
  </si>
  <si>
    <t>Lagos</t>
  </si>
  <si>
    <t>Anillo Ruitoque</t>
  </si>
  <si>
    <t>Mov. Palermo Sur - Mov. La Victoria</t>
  </si>
  <si>
    <t>km 7,3 desde  Mov. Palermo Sur</t>
  </si>
  <si>
    <t xml:space="preserve">Walter Cabrera de zona reporta apertura del enlace Mov. Palermo Sur - Mov. La Victoria con afectacion de servicios Movil </t>
  </si>
  <si>
    <t>Se rehace caja de empalme de 24 hilos sobre un cable de fo 8 hilos.</t>
  </si>
  <si>
    <t>Uk La Victoria</t>
  </si>
  <si>
    <t>Km 1,804 desde Bellohorizonte</t>
  </si>
  <si>
    <t>Juan Carlos Tobar de zona reporta apertura del enlace Mov. Ladrillera Melendez Sector Remoto - Mov. Centro Santander de Quilichao, con afectación de servicios Moviles.</t>
  </si>
  <si>
    <t>Se recupera 9 mts de reserva y se hace un empalme de 48 hilos</t>
  </si>
  <si>
    <t>Sabtander de quilichao</t>
  </si>
  <si>
    <t>Anillo 1</t>
  </si>
  <si>
    <t>COVEÑAS</t>
  </si>
  <si>
    <t>Mov. Coveñas Centro - Mov. Coveñas</t>
  </si>
  <si>
    <t>Km 0,426 desde Coveñas Centro</t>
  </si>
  <si>
    <t>Omar Salgado de zona reporta apertura del enlace Mov. Coveñas Centro - Mov. Coveñas, sin afectacion de servicios.</t>
  </si>
  <si>
    <t>Se recupero 150 mts de reserva y se hace un empalme de 8 hilos con caja de empalme de 24 hilos existente</t>
  </si>
  <si>
    <t>RLFO Correctivo,8121782, Localización de Falla km 0 Recuperar Cable 150 mts, Tendido Aéreo 0 mts, Tendido Canalizado 0 mts, Cantidad Empalmes 1, Fibras Empalmadas 8, Apiques 0, Disp 0.00, subida a poste UN 0 LA</t>
  </si>
  <si>
    <t>PRE-00522542</t>
  </si>
  <si>
    <t>OT-00429545</t>
  </si>
  <si>
    <t>Coveñas Centro</t>
  </si>
  <si>
    <t>Mov. San camilo - Mov. Galicia</t>
  </si>
  <si>
    <t>Km 0,6 desde Galicia</t>
  </si>
  <si>
    <t>Jhon Alcalde de Zona reporta apertura en el enlace San Camilo - Galicia con afectación Moviles</t>
  </si>
  <si>
    <t>Se realizo un tendido de 350 mts de FO de 36 hilos y se hacen dos empalmes de 24 hilos</t>
  </si>
  <si>
    <t>Carmelitas</t>
  </si>
  <si>
    <t>Uk Galicia</t>
  </si>
  <si>
    <t>Km 56,2 desde Ibague</t>
  </si>
  <si>
    <t>Pilar Vargas de Noc Tx reporta apertura parcial en el enlace Ibague - Mariquita en Rufo, Rx Ibague, sin afectacion de servicio.</t>
  </si>
  <si>
    <t>Ibague</t>
  </si>
  <si>
    <t>Mov. Terminal Maritimo - Mov. Calle 13</t>
  </si>
  <si>
    <t>Km 0,786 desde Calle 13</t>
  </si>
  <si>
    <t>Leonardo Cantillo de zona reporta apertura en el enlace Mov. Terminal Maritimo - Mov. Calle 13, con afectacion en moviles</t>
  </si>
  <si>
    <t>Sena Prados del Norte - Ciudadela Habitacional</t>
  </si>
  <si>
    <t>Km 2,6 desde Sena prados del norte</t>
  </si>
  <si>
    <t>Francisco Vargas de Noc Tx reporta apertura del enlace Sena Prados del Norte - Ciudadela Habitacional sin afectación de servicios</t>
  </si>
  <si>
    <t>Recuperacion de 150 mts de reserva y un empalme de 48 hilos</t>
  </si>
  <si>
    <t>Mov. Ricaute Soacha - Mov. Buenos Aires</t>
  </si>
  <si>
    <t>Km 0,495 desde Ricaute</t>
  </si>
  <si>
    <t>Luis Antonio Rodriguez de zona reporta apertura del enlace Mov. Ricaute Soacha - Mov. Buenos Aires con afectacion de servicios moviles</t>
  </si>
  <si>
    <t>se realiza tendido de 50 metros y dos empalmes de36 hilos</t>
  </si>
  <si>
    <t xml:space="preserve">PR por promedio autoriza Luis Carlos Ramos </t>
  </si>
  <si>
    <t xml:space="preserve">Asturias </t>
  </si>
  <si>
    <t>Anillo 48 Lado B</t>
  </si>
  <si>
    <t>Mov.Armenia sur-Mov.Centro ld</t>
  </si>
  <si>
    <t>km 0,080 desde armenia sur</t>
  </si>
  <si>
    <t>Jhon Alcalde de zona informa apertura del enlace Mov.Armenia sur-Mov.Centro ld con afectacion de servicios moviles</t>
  </si>
  <si>
    <t>se recupera 70 metros y un empalme de 48 hilos para una fibra de 12</t>
  </si>
  <si>
    <t>Armenia centro</t>
  </si>
  <si>
    <t xml:space="preserve">Anillo 1 armenia </t>
  </si>
  <si>
    <t>Mov. Barrio Colombia - Mov. Aguas Barrancabermeja</t>
  </si>
  <si>
    <t>Km 0,170 desde aguas barrancabermeja</t>
  </si>
  <si>
    <t>Libardo Morales de zona reporta alta atenuación del enlace Mov. Barrio Colombia - Mov. Aguas Barrancabermeja con afectación de servicios Móviles</t>
  </si>
  <si>
    <t>migración de hilos entre Odf y empalme</t>
  </si>
  <si>
    <t>RDFO Correctivo,8097075, Localización de Falla 0, Recuperar Cable 0 mts, Tendido Aereo 0 mts, Tendido Canalizado 0 mts, Cantidad Empalmes 0 , Fibras Empalmadas 8, Apiques 0. Disponibilidad 0.03, instalación de odf 0.</t>
  </si>
  <si>
    <t>PRE-00521770</t>
  </si>
  <si>
    <t>OT-00428779</t>
  </si>
  <si>
    <t>Aguas de Barrancabermeja</t>
  </si>
  <si>
    <t>Km 13,8 desde Aguachica</t>
  </si>
  <si>
    <t>Ing Alexander Bohórquez reporta apertura del enlace Aguachica - San Alberto sin afectacion de servicios</t>
  </si>
  <si>
    <t>Se recuperan 300 metro de reserva de F.O de 36 hilos y se instala caja de empalme nueva de 48 hilos.</t>
  </si>
  <si>
    <t>Aguachica</t>
  </si>
  <si>
    <t>VILLANUEVA</t>
  </si>
  <si>
    <t>Villavicencio - Aguazul</t>
  </si>
  <si>
    <t xml:space="preserve">Km 78,902 desde Restrepo </t>
  </si>
  <si>
    <t>Cesar Bohorque de Noc Tx reporta apertura Villanueva - Restrepo por la red de  Azteca sin afectacion de servcio</t>
  </si>
  <si>
    <t>Se realiza sangria para recuperar buffer afectado labores realizadas por NocAzteca</t>
  </si>
  <si>
    <t>No se genera OT Falla de Azteca</t>
  </si>
  <si>
    <t xml:space="preserve"> TT  11688752</t>
  </si>
  <si>
    <t>Pelu - Sabanalarga</t>
  </si>
  <si>
    <t xml:space="preserve">Km 10,90 desde Tabor </t>
  </si>
  <si>
    <t>Cesar Bohorque de Noc Tx reporta apertura Pelu - SabanaLarga por la red de  TIGO  sin afectacion de servcio</t>
  </si>
  <si>
    <t>se tienden 200m de fibra y se instalan 2 cajas de empalmen de  continuidad</t>
  </si>
  <si>
    <t>km 56,4 desde Yarumal</t>
  </si>
  <si>
    <t>Cesar Bohorque de Noc Tx reporta apertura Yarumal - Taraza por la red de  coriant  sin afectacion de servcio</t>
  </si>
  <si>
    <t xml:space="preserve">se realiza migracion entre empalmes </t>
  </si>
  <si>
    <t>Mov. Parque De Recreacion - Mov. El Caimo</t>
  </si>
  <si>
    <t>Km 4,651 desde Cenexco</t>
  </si>
  <si>
    <t>Jhon Alcalde de zona reporta apertura Mov.Cenexpo - Mov.Parque Recreacion sin afectacion de servcio</t>
  </si>
  <si>
    <t>se realiza tendido  42 metros de FO y dos empalme  de 24 hilos</t>
  </si>
  <si>
    <t>Mov. Parque De Recreacion</t>
  </si>
  <si>
    <t>Km 56,2 desde  Ibague</t>
  </si>
  <si>
    <t>Islena Romero de Noc Tx reporta apertura parcial en el enlace Ibague - Mariquita en Rufo, Rx Ibague, sin afectacion de servicios</t>
  </si>
  <si>
    <t>8127226 8128331</t>
  </si>
  <si>
    <t>Km 0,6 desde Movil  Armenia Sur</t>
  </si>
  <si>
    <t>se crea ot para dar seguimiento al caso 8125050 ya que se presenta un segundo evento a 600 metros desde Mo. Armenia Sur</t>
  </si>
  <si>
    <t>se recupera 120 metros de reserva y se hace un empalme de 48 hilos para una fibra de 12</t>
  </si>
  <si>
    <t>armenia centro</t>
  </si>
  <si>
    <t>anillo 1</t>
  </si>
  <si>
    <t xml:space="preserve">Km 0,232 desde Armenia sur </t>
  </si>
  <si>
    <t>se crea ot para dar seguimiento al caso 8127842 ya que se presenta un siguiente a 232 metros desde Armenia Sur</t>
  </si>
  <si>
    <t xml:space="preserve">se  recupera 20 metros de reserva rehace empalme para dar solucion </t>
  </si>
  <si>
    <t>armenia sur</t>
  </si>
  <si>
    <t>Dto 32003 - Dto 31007</t>
  </si>
  <si>
    <t>Islena Romero de Noc Tx reporta apertura de enlace Dto 32003 Modelia - Dto 31007 Dorado Plaza en SDH, sin afectación de servicios.</t>
  </si>
  <si>
    <t>se realizan medidas y no se ve fallos por fibra</t>
  </si>
  <si>
    <t>Mov. Rio Lili - Mov. Alto Buitretra</t>
  </si>
  <si>
    <t>Km 2,940 desde Mov. Alto de Buitrera</t>
  </si>
  <si>
    <t>Eval Mauricio Garzon de zona reporta apertura en el enlace Mov. Rio Lili - Mov. Alto Buitretra - Mov. Corral, con afectacion en moviles</t>
  </si>
  <si>
    <t xml:space="preserve">se realiza tendido de 200 metros y dos empalmes de 48 hilos </t>
  </si>
  <si>
    <t>UK Alto Buitrera</t>
  </si>
  <si>
    <t>Barranquilla Caribe - Villa Campestre</t>
  </si>
  <si>
    <t>Km 0,366 desde Villa Campestre</t>
  </si>
  <si>
    <t>Islena Romero de Noc Tx reporta apertura en el enlace Barranquilla Caribe - Villa Campestre y Barranquilla Caribe - Puerto Colombia en SDH, sin afectacion de servicios</t>
  </si>
  <si>
    <t>se recupero 100 metros de reserva y se hace un emaplme de 48 hilos</t>
  </si>
  <si>
    <t>8128065    8128074</t>
  </si>
  <si>
    <t>Villa Campestre</t>
  </si>
  <si>
    <t>Mov. Corpoamazonia - Mov. Colonos</t>
  </si>
  <si>
    <t>Km 0,965 desde Copoamazonia</t>
  </si>
  <si>
    <t>Orlando Cabrera de Zona reporta apertura en el enalce Mov. Corpoamazonia - Mov. Colonos, con afectacion en moviles</t>
  </si>
  <si>
    <t>se realiza tendido de 130 metros de fo y dos empalmes de 24 hilos</t>
  </si>
  <si>
    <t>ANILLO 3G</t>
  </si>
  <si>
    <t>Km 0,639 desde Armenia Sur</t>
  </si>
  <si>
    <t xml:space="preserve">Se continua seguimiento de la OT 8127842 ya que se presenta otro evento a 279 mts </t>
  </si>
  <si>
    <t>se recupera 30 metros de reserva y se hace un empalme de 12 hilos con caja de empalme de 24 hilos</t>
  </si>
  <si>
    <t>Neiva - Natagaima</t>
  </si>
  <si>
    <t>Km 0,993 desde Neiva</t>
  </si>
  <si>
    <t>Islena Romero de Noc Tx reporta apertura parcial del enlace Neiva - Natagaima , Rx Natagaima en coriant sin afectacion de servicios.</t>
  </si>
  <si>
    <t xml:space="preserve">Se recuperan 50 mts de reserva y se realiza un empalme </t>
  </si>
  <si>
    <t>8128709    8128712</t>
  </si>
  <si>
    <t>Fonseca - Maicao</t>
  </si>
  <si>
    <t>Km 12,82 desde fonseca centro</t>
  </si>
  <si>
    <t>Diego Chaparro de Noc Tx reporta apertura del enlace Fonseca - Maicao por la red de zte sin afectacion de servicios</t>
  </si>
  <si>
    <t>se recuperan 300 metros de reserva y se hace un empalme de 36 hilos</t>
  </si>
  <si>
    <t>8129919
8129918
8130082
8130089</t>
  </si>
  <si>
    <t>Fonseca</t>
  </si>
  <si>
    <t>Roldanillo - Zarzal</t>
  </si>
  <si>
    <t>Km 18 desde roldanillo</t>
  </si>
  <si>
    <t>Pilar Vargas de Noc Tx reporta apertura del enlace Roldanillo - La Union en ZTE y Rufo con afectación BA</t>
  </si>
  <si>
    <t xml:space="preserve">reserva 500 mts de 96 hilos y dos emplames de 48 hilos </t>
  </si>
  <si>
    <t>No se genera OT, Disponibilidad de Emmcomunitel</t>
  </si>
  <si>
    <t>Departamental</t>
  </si>
  <si>
    <t>Km 45 desde Neiva</t>
  </si>
  <si>
    <t>Se cre Nueva OT Para continuar la OT 8128814 por nuevo evento</t>
  </si>
  <si>
    <t>Se realizo migracion entre nodos</t>
  </si>
  <si>
    <t>RTNFO Correctivo,8130637, Localización de Falla km 0 Recuperar Cable 0 mts, Tendido Aéreo 0 mts, Tendido Canalizado 0 mts, Cantidad Empalmes 0, Fibras Empalmadas 0, Apiques 0, Disp 0.02, subida a poste UN 0 LA</t>
  </si>
  <si>
    <t>PRE-00522560</t>
  </si>
  <si>
    <t>OT-00429553</t>
  </si>
  <si>
    <t>Mov. Telecom Galan Centro - Mov.Armenia Sur 2</t>
  </si>
  <si>
    <t>Km 3,6 desde armenia sur</t>
  </si>
  <si>
    <t>Javier Zorro de PXDX reporta apertura en la Mov. Telecom galan centro - Mov.Armenia sur 2, sin afcetacion de servicios.</t>
  </si>
  <si>
    <t xml:space="preserve">Se realizo refusion de hilo </t>
  </si>
  <si>
    <t xml:space="preserve">No se genera OT, Disponibilidad de Cobra </t>
  </si>
  <si>
    <t xml:space="preserve">Anillo1 </t>
  </si>
  <si>
    <t> INC0185143</t>
  </si>
  <si>
    <t xml:space="preserve">Km 7,8 desde Villavicencio </t>
  </si>
  <si>
    <t>Cesar Bohorquez de NocTx reporta apertura del enlace Villavicencio - Progreso por la red de Internexa sin afectacion de servicios</t>
  </si>
  <si>
    <t>se recupera reserva y se realiza un empalme labores ejecutadas por Internexa</t>
  </si>
  <si>
    <t>No se genera OT, Disponibilidad de Internexa</t>
  </si>
  <si>
    <t>Villavicencio</t>
  </si>
  <si>
    <t>Mov.Benjamin Herrera - Mov.Modelo</t>
  </si>
  <si>
    <t xml:space="preserve">Km 1,8 desde bejamin herrera </t>
  </si>
  <si>
    <t>Jaime valencia de zona reporta apertura en Mov.Benjamin Herrera - Mov.modelo,sin afectacion de servicios.</t>
  </si>
  <si>
    <t xml:space="preserve">se realiza tendido de 80 mts y dos empalmes de 24 hilos </t>
  </si>
  <si>
    <t>CHAPINERO</t>
  </si>
  <si>
    <t>UK MODELO</t>
  </si>
  <si>
    <t>Km 50,1 desde Fusagasuga</t>
  </si>
  <si>
    <t>Javier sandoval de Noc tx reporta apertura total en el enlace Bogota - Fusa,sin afectacion de servicios.</t>
  </si>
  <si>
    <t>se habilita tendido de 800 metros de fo y se hacen dos empalmes de 36 hilos</t>
  </si>
  <si>
    <t>8131245 8131295 8131306 8131321</t>
  </si>
  <si>
    <t>Mov. Paraiso II -Mov. El Dindalito</t>
  </si>
  <si>
    <t xml:space="preserve">Km 1,8 desde almendros </t>
  </si>
  <si>
    <t>Miguel Caballero de pxdx reporta apertura en el enlace Mov. PARAISO II -Mov. EL DINDALITO y Mov.LOS ALMENDROS, Mov.Portal de americas,sin afectacion</t>
  </si>
  <si>
    <t>Se recupero 650 metros de F.O de 48 hilos y se crea un empalmes de 48 hilos</t>
  </si>
  <si>
    <t xml:space="preserve">Km 11,3 desde Popayan </t>
  </si>
  <si>
    <t>Javier sandoval de Noc tx reporta apertura en el enlace Piendamo - Popayan en el ZTE,coriant,SDH, sin afectacion de servicios</t>
  </si>
  <si>
    <t>se realiza tendido de fo de 100 metros y dos empalmes de 36 hilos</t>
  </si>
  <si>
    <t>Trocal</t>
  </si>
  <si>
    <t>Mov. Pelu - Mov. Aguamarina</t>
  </si>
  <si>
    <t>Km 54,274 desde Pelu</t>
  </si>
  <si>
    <t>Carlos ojeda de zona reporta apertura en el enlace de la mov.Pelu - Mov.aguamarina,sin afcetacion de servicio.</t>
  </si>
  <si>
    <t>se realiza tendido de fibra de 150 metros y dos empalmes de 36 hilos</t>
  </si>
  <si>
    <t>Mov.Santo Tomas - Mov.Ponedera</t>
  </si>
  <si>
    <t>Km 15,9 desde Mov. Santo Tomas</t>
  </si>
  <si>
    <t>Alan zalasar de zona reporta apertura en el enlace Mov.santo tomas - Mov.ponedera, sin afectacion de servicio.</t>
  </si>
  <si>
    <t>se recupera 50 metros de reserva y se hace un empalme de 36 hilos</t>
  </si>
  <si>
    <t>Km 56,1 desde Ibague</t>
  </si>
  <si>
    <t>Javier Sandoval de Noc Tx reporta apertura del enalce Ibague - Mariquita en Rufo y Libano  - Ibague en Zte con afectacion de servicios.</t>
  </si>
  <si>
    <t>se realiza tendido de 450 metros y dos empalmes de 48 hilos</t>
  </si>
  <si>
    <t>Mov. Quintana - Mov. Bazurto</t>
  </si>
  <si>
    <t>Km 0,001 desde Quintana</t>
  </si>
  <si>
    <t>Hernando Roca de Zona reporta apertura del enalce Mov. Quintana - Mov. Bazurto sin afectacion de servicios.</t>
  </si>
  <si>
    <t>se endereza fibra para dar solucion</t>
  </si>
  <si>
    <t>Mov.Buenavista Villavicencio - Mov.Cenytral La Esperanza</t>
  </si>
  <si>
    <t xml:space="preserve">Km 3,814 desde Mov. caudal </t>
  </si>
  <si>
    <t>Diego santacruz de zona reporta apertura en el enlace de la Mov.Buenavista villavicencio - Mov.cenytral la esperanza,sin afectacion de servicios.</t>
  </si>
  <si>
    <t>Se refusionan hilos cristalizados en el empalme ubicado en el lugar de la medida</t>
  </si>
  <si>
    <t xml:space="preserve">Esperanza </t>
  </si>
  <si>
    <t xml:space="preserve">Anillo Caudal Buenavista </t>
  </si>
  <si>
    <t>Km 14,9 desde Fonseca</t>
  </si>
  <si>
    <t>Javier Sandoval de Noc Tx reporta apertura del enlace Fonseca - Maicao Rx Maicao en Zte , Hector Obezo de Zona reporta apertura del enlace Mov. Barrancas - Mov Hatonuevo con afectacion de servicios.</t>
  </si>
  <si>
    <t>se recupera 300 mts de reserva y se realiza un empalme de 48 hilos</t>
  </si>
  <si>
    <t>Mov. Alvarado - Mov. Piedra Pintada</t>
  </si>
  <si>
    <t>km 6,7 desde  Mov. Alvarado</t>
  </si>
  <si>
    <t>Wilson Trujillo de Zona reporta apertura del enlace Mov. Alvarado  - Mov. Piedra Pintada con afectacion de servicios.</t>
  </si>
  <si>
    <t>WILSON TRUJILLO</t>
  </si>
  <si>
    <t>se realzia tendido de 600 metros de fibra y dos emaplems de 48 hilos</t>
  </si>
  <si>
    <t>Mov. La sirena - Mov.Bella suiza cali</t>
  </si>
  <si>
    <t>km 0,40 desde La Sirena</t>
  </si>
  <si>
    <t>Nancy prieto resporta apertura en el enlace Mov. La sirena - Mov.Bella suiza cali, con afectacion de servicios.</t>
  </si>
  <si>
    <t xml:space="preserve">Se recuperan 50 metros de reserva de 48 hilos y un empalme de de 48 nuevo </t>
  </si>
  <si>
    <t>La Sirena</t>
  </si>
  <si>
    <t xml:space="preserve">Km 53 desde la Fragua </t>
  </si>
  <si>
    <t>Javier Sandoval de Noc Tx reporta apertura del enace Mocoa - La fragua con IRU Mocoa - Florencia por la red de Claro sin afectacion de servicios.</t>
  </si>
  <si>
    <t>RUTBEE CARRILLO</t>
  </si>
  <si>
    <t>Mov Cota Norte - Mov. Conejera II</t>
  </si>
  <si>
    <t>km 4 desde Cota Norte</t>
  </si>
  <si>
    <t>Miguel Caballero de PxDX reporta apertura del enlace Mov Cota Norte - Mov. Conejera II sin afectacion de servcios.</t>
  </si>
  <si>
    <t>Se realizo un tendido de 150 mts y se hacen dos empalmes de 36 hilos</t>
  </si>
  <si>
    <t>Cota</t>
  </si>
  <si>
    <t>Cota1</t>
  </si>
  <si>
    <t>Km 0,486 desde Coveñas Fija</t>
  </si>
  <si>
    <t>se recuperan 150 metros de reserva y se hace un empalme de 36 hilos</t>
  </si>
  <si>
    <t>RDFO Correctivo, 8101002, Localización de Falla 0, Recuperar Cable 150 mts, Tendido Aéreo mts, Tendido Canalizado 0 mts, Cantidad Empalmes 1 , Fibras Empalmadas 8 Apiques 0.</t>
  </si>
  <si>
    <t>PRE-00521771</t>
  </si>
  <si>
    <t>OT-00428780</t>
  </si>
  <si>
    <t>Coveñas Movil</t>
  </si>
  <si>
    <t>km 53 desde Bosconia</t>
  </si>
  <si>
    <t xml:space="preserve">Islena Romero de NocTx reporta apertura del enlace Bosconia - Curumani sin afectacion de servicios </t>
  </si>
  <si>
    <t>se recupera 200 mts de reserva y se realiza un emplame de 36 hilos</t>
  </si>
  <si>
    <t>Mov. Postgrado Uninorte Vs. Mov. Villacampestre.</t>
  </si>
  <si>
    <t>km 3,674 desde Pelu</t>
  </si>
  <si>
    <t>Alan Salazar  de zona reporta apertua del enlace Mov. Postgrado Uninorte Vs. Mov. Villacampestre. Con afectacion de servicios moviles</t>
  </si>
  <si>
    <t>Se recuperan 150 metros de fibra de 8 Hilos y se crea empalme de 24 hilos</t>
  </si>
  <si>
    <t>UK Post Grado Uninorte</t>
  </si>
  <si>
    <t>MONTENEGRO</t>
  </si>
  <si>
    <t>Montenegro - El carmen</t>
  </si>
  <si>
    <t xml:space="preserve">km 3,375 desde el carmen </t>
  </si>
  <si>
    <t>Islena  Romero reoporta apertura del enlace Montenegro - El carmen sin afectacion de servicios</t>
  </si>
  <si>
    <t>se recupera 50 metros de reserva y se hace un empalme de 48 hilos</t>
  </si>
  <si>
    <t>El carmen</t>
  </si>
  <si>
    <t>Mov. Heredia - Mov. La popa</t>
  </si>
  <si>
    <t>km 0</t>
  </si>
  <si>
    <t>Hernando Roca de zona reporta apertura del enlace Mov. Heredia - Mov. La popa sin afectacion de servicios</t>
  </si>
  <si>
    <t xml:space="preserve">Se realiza migracion entre los nodos </t>
  </si>
  <si>
    <t>HEREDIA</t>
  </si>
  <si>
    <t>Mov.Paso Comercio - Mov. Floralia</t>
  </si>
  <si>
    <t>km 0,297 desde desde Paso de Comercio</t>
  </si>
  <si>
    <t>Nancy prieto resporta apertura en el enlace Mov.Paso Comercio - Mov. Floralia, sin afectacion de servicios.</t>
  </si>
  <si>
    <t xml:space="preserve">Se realiza tendido de 120 metros de F.O 96 hilos y dos empalmes de 48 hilos </t>
  </si>
  <si>
    <t>8132224 8132788</t>
  </si>
  <si>
    <t xml:space="preserve">sub anillo metropolitano </t>
  </si>
  <si>
    <t>Barranquilla - Santa Marta</t>
  </si>
  <si>
    <t>km 1 desde Santa Marta</t>
  </si>
  <si>
    <t>Islena Romero reporta apertira del enlace Santa Marta - Barranquilla para los hilos de Tigo sin afectacion de servicios</t>
  </si>
  <si>
    <t xml:space="preserve"> se crea un empalme de 96 hilos y se preparar 10 metros de fibra</t>
  </si>
  <si>
    <t>FO_TIGOUNE_0001</t>
  </si>
  <si>
    <t>FO_RENATA_0017 FO_RENATA_0018</t>
  </si>
  <si>
    <t xml:space="preserve"> Calle 13</t>
  </si>
  <si>
    <t>Mov. Pucalpa- Mov. La carolina II</t>
  </si>
  <si>
    <t>km 0,525 desde Mov. La carolina II</t>
  </si>
  <si>
    <t>Eval Mauricio Garzon reporta apertura del enlace Mov. Pucalpa- Mov. La carolina II con afectacion de servicios moviles</t>
  </si>
  <si>
    <t>se realiza tendido de 220 metros de fo y dos empalmes de 24 hilos</t>
  </si>
  <si>
    <t>RLFO Correctivo, 8124783 Mov. Pucalpa- Mov. La carolina II en el km 0.525 desde Mov. La carolina II falla en el UK de 8 hilos Mov Carolina II Recuperar Cable 0 mts, Tendido Aéreo 0 mts, Tendido Canalizado 220 mts, Cantidad Empalmes 2, Fibras Empalmadas 24, Apiques 0, Herrajes de Retencion 0 M 0, Disp 0.00</t>
  </si>
  <si>
    <t>PRE-00525188</t>
  </si>
  <si>
    <t>OT-00431863</t>
  </si>
  <si>
    <t>Santa Barbara</t>
  </si>
  <si>
    <t>Ibague - Mariquita</t>
  </si>
  <si>
    <t>km 114.1 desde ibague</t>
  </si>
  <si>
    <t>Se realiza creacion para dar continuidad al inci 8131281 por fallas en el hilo de Rx Ibague hilo de Rufo</t>
  </si>
  <si>
    <t>Se realzia cambio de pacht cord</t>
  </si>
  <si>
    <t>Villavicencio aeropuerto - Villavicencio Ceiba</t>
  </si>
  <si>
    <t>km 2,771 dede Villavicencio Esperanza</t>
  </si>
  <si>
    <t xml:space="preserve">Ludwig van Morales de zona reporta apertura del enlace Villavicencio aeropuerto - Villavicencio Ceiba, con afectación de BA. </t>
  </si>
  <si>
    <t xml:space="preserve">Se recupera 2 mtrs de reserva y un empalme de 8 hilos </t>
  </si>
  <si>
    <t>CHIQUINQUIRA</t>
  </si>
  <si>
    <t>Zipaquirá - Chiquinquirá</t>
  </si>
  <si>
    <t>Km 0 desde Chiquinquira</t>
  </si>
  <si>
    <t xml:space="preserve">Para continuar con el seguimiento de la VM 8106936 se crea nueva OT para revisar el ZTE </t>
  </si>
  <si>
    <t>se realiza enrutamiento de hlos en Odf Chiquinquira</t>
  </si>
  <si>
    <t>Chiquinquira</t>
  </si>
  <si>
    <t>Calle 13 - Interconexion Tigo</t>
  </si>
  <si>
    <t>Juan Carlos Pineda de PxDx reporta apertura del enlace Calle 13 - Interconexion Tigo sin afectacion de servicios.</t>
  </si>
  <si>
    <t>Leoanardo Cantillo de Zona informa que cable es de Tigo</t>
  </si>
  <si>
    <t>Cg9 - Cg3</t>
  </si>
  <si>
    <t>Km 3,84 desde CG9</t>
  </si>
  <si>
    <t>Cesar Bohorquez de Noc Tx reporta apertura del enlace Cg9 - Cg3 sin afectacion de servicios.</t>
  </si>
  <si>
    <t xml:space="preserve">Tendido de 200 mtrs y 2 empalmes de 48 hilos </t>
  </si>
  <si>
    <t>El Carmen - Armenia sur</t>
  </si>
  <si>
    <t>Km 1,073 desde Armenia Sur</t>
  </si>
  <si>
    <t>Carlos Flores de Zona reporta apertura del enlace El Carmen - Armenia sur con afectacion de Ba</t>
  </si>
  <si>
    <t>se recupera 100 metros de reserva y se hace un empalme de 36 hilos</t>
  </si>
  <si>
    <t xml:space="preserve">ARMENIA SUR </t>
  </si>
  <si>
    <t xml:space="preserve">LINEAL </t>
  </si>
  <si>
    <t>Altavista 41101 - Salitre</t>
  </si>
  <si>
    <t>Km 0,001 desde Altavista</t>
  </si>
  <si>
    <t>Walter cabrera de zona reporta apertura en el enlace de Altavista  41101 - Salitre, con afectacion de Ba.</t>
  </si>
  <si>
    <t>se adecua de nuevo caja terminal</t>
  </si>
  <si>
    <t>Altavista</t>
  </si>
  <si>
    <t>ANAPOIMA</t>
  </si>
  <si>
    <t>Anapoima - La Mesa</t>
  </si>
  <si>
    <t>Km 0,233 desde La Mesa</t>
  </si>
  <si>
    <t>Alexander Gomez de Noc Tx reporta apertura del enlace Anapoima - La Mesa sin afectacion de servicios.</t>
  </si>
  <si>
    <t>se realiza tendido de 250 metros de fo y dos empalmes de 36 hilos</t>
  </si>
  <si>
    <t>LA MESA</t>
  </si>
  <si>
    <t>Mov . La Acacia II - Mov. Lucero</t>
  </si>
  <si>
    <t>Km 0,3 desde Lucero</t>
  </si>
  <si>
    <t>Yesid Cardozo de Zona reporta apertura Mov . La Acacia II -  Mov. Lucero - Mov. Marruecos con afectacion de servicios.</t>
  </si>
  <si>
    <t>Se tiende 100 metros de fo de 96 con 2 cajas de 48 Hilos de continuidad</t>
  </si>
  <si>
    <t>Uk Lucero Sur</t>
  </si>
  <si>
    <t>Mov.Villas del mediterranio - Mov.universidad buenaventura</t>
  </si>
  <si>
    <t>km 0,410  Mov.universidad buenaventura</t>
  </si>
  <si>
    <t>Rolando sanchez de zona reporta apertura en la Mov.Villas del mediterranio - Mov.universidad buenaventura, sin afectacion de servicios.</t>
  </si>
  <si>
    <t>Se recuperan buffers afectados en empalme de la sangría ya que quedaron expuestos por el tiron y se realizan fusiones de continuidad</t>
  </si>
  <si>
    <t>Toberín</t>
  </si>
  <si>
    <t>Anillo 36A</t>
  </si>
  <si>
    <t>TT 11694132</t>
  </si>
  <si>
    <t>Km 5,107 desde Tabor</t>
  </si>
  <si>
    <t>Cesar Bohorquez de noc tx reporta apertura del enlace pelu - sabanalarga por la red de tigo, sin afectacion de sertvicios.</t>
  </si>
  <si>
    <t>Se recupera 10 mts de reserva y se hace un empalme</t>
  </si>
  <si>
    <t>Mov. Comfasucre - Mov. Venecia</t>
  </si>
  <si>
    <t>km 0 desde Mov. Comfasucre</t>
  </si>
  <si>
    <t>Omar Salgado de Zona reporta apertura del enlace Mov. Comfasucre - Mov. Venecia con afectacion de servicios.</t>
  </si>
  <si>
    <t xml:space="preserve">se recupera 50 metros de reserva fo de 24 hilos y se instala caja terminal de 8 hilos </t>
  </si>
  <si>
    <t>RLFO Correctivo,8134630, Localización de Falla km 0 Recuperar Cable 50 mts, Tendido Aéreo 0 mts, Tendido Canalizado 0 mts, Cantidad Empalmes 1, Fibras Empalmadas 8, Apiques 0, Disp 0.00, subida a poste UN 0 LA</t>
  </si>
  <si>
    <t>PRE-00522536</t>
  </si>
  <si>
    <t>OT-00429538</t>
  </si>
  <si>
    <t>Mov. Comfasucre</t>
  </si>
  <si>
    <t>uk</t>
  </si>
  <si>
    <t>Marruecos - DTO 53151</t>
  </si>
  <si>
    <t>km 2.1 desde Marruecos</t>
  </si>
  <si>
    <t>Islena Romero de NocTx Reporta apertura del enlace Marruecos - DTO 53151 sin afectacion de servicios</t>
  </si>
  <si>
    <t>Lo atiende area SGT de la zona</t>
  </si>
  <si>
    <t>km 92,0 desde Santa Marta</t>
  </si>
  <si>
    <t xml:space="preserve">Islena Romero de NocTx reporta apertura del enlace Cienaga - Fundacion sin afectacion de servicios </t>
  </si>
  <si>
    <t>Tendido de 350 mtrs y 2 empalmes de 36 hilos</t>
  </si>
  <si>
    <t>Armenia - Pereira</t>
  </si>
  <si>
    <t>Km 1,156 desde Circasia</t>
  </si>
  <si>
    <t>Islena Romero de NocTx reporta alta atenuacion del enlace Armenia - Pereira en ZTE sin afectacion de servicios</t>
  </si>
  <si>
    <t>se realiza tendido de 250 metros de fo y se hacen dos empalmes de 36 hilos en cajas de 48 hilos</t>
  </si>
  <si>
    <t>armenia</t>
  </si>
  <si>
    <t>Mov. Manantiales - Mov. Galan</t>
  </si>
  <si>
    <t>km 0,300 desde Manantiales</t>
  </si>
  <si>
    <t>Jhon Alcalde de zona reporta apertura del enlace Mov. Manantiales - Mov. Galan, sin afectación de servicios.</t>
  </si>
  <si>
    <t xml:space="preserve">Se recuperan 50 metros de reserva de 8 hilos y un empalme de de 8 hilos  nuevo </t>
  </si>
  <si>
    <t xml:space="preserve">Manantiales </t>
  </si>
  <si>
    <t>INC12176482</t>
  </si>
  <si>
    <t>ABREGO</t>
  </si>
  <si>
    <t>Abrego - Ocaña</t>
  </si>
  <si>
    <t>Islena Romero de noc tx reporta apertura en el enlace Abrego - Sardinata por la red de claro, sin afectacion de servicio.</t>
  </si>
  <si>
    <t>se refusiona hilo en caja de empalme labores ejecutadas por Claro</t>
  </si>
  <si>
    <t>Mov. Asturias - Mov. Kenedy Sur</t>
  </si>
  <si>
    <t>km 0 desde asturias</t>
  </si>
  <si>
    <t xml:space="preserve">Yesid Cardozo de zona reporta apertura del enlace Mov. Asturias - Mov. Kenedy Sur, sin afectación de servicio. </t>
  </si>
  <si>
    <t>el enlace sube sin manipilacion por parte del personal de fo</t>
  </si>
  <si>
    <t>Mov. Central Soacha - Mov Polícia Muña</t>
  </si>
  <si>
    <t>km 6,2 desde soacha</t>
  </si>
  <si>
    <t>Luis Antonio Rodriguez de zona reporta apertura del enlace Mov. Central Soacha - Mov Polícia Muña sin afectacion de servicio</t>
  </si>
  <si>
    <t xml:space="preserve">Se realiza tendido de 100 metros de F.O y se crean dos empalmes de 24 hilos </t>
  </si>
  <si>
    <t>FLORIDABLANCA</t>
  </si>
  <si>
    <t>Mov. Ventura - Mov. Caracoli</t>
  </si>
  <si>
    <t>Km 0,250 Mov. Caracoli</t>
  </si>
  <si>
    <t xml:space="preserve">German Villamizar reporta apertura del enlace Mov. Ventura - Mov. Caracoli, con afectación de servicios. </t>
  </si>
  <si>
    <t>Se realiza un tendido de 200 mts de fibra de 8 hilos y se hacen dos empalmes de 8 hilos con caja de empalme de 48 hilos</t>
  </si>
  <si>
    <t xml:space="preserve">No se genera OT, Disponibilidad de Opegin </t>
  </si>
  <si>
    <t>Bucaramanga Lago</t>
  </si>
  <si>
    <t>Uk caracoli</t>
  </si>
  <si>
    <t>TABIO</t>
  </si>
  <si>
    <t>Tabio - Tenjo</t>
  </si>
  <si>
    <t>km 1,6 Desde tabio</t>
  </si>
  <si>
    <t>Ludwing  Tarazona  de Noc Tx reporta apertura del enlace Tabio - Tenjo en los hilos SHD sin afectacion de servicios</t>
  </si>
  <si>
    <t>Se recupero 20 mts de reserva y se hace un empalme de 36 hilos</t>
  </si>
  <si>
    <t>Celta</t>
  </si>
  <si>
    <t>ESPINAL</t>
  </si>
  <si>
    <t>Mov. Altagracia Flandes - Mov. Espinal</t>
  </si>
  <si>
    <t>Km 7,9 desde espinal</t>
  </si>
  <si>
    <t xml:space="preserve">Wilson Trujillo de zona reporta apertura del enlace Mov. Altagracia Flandes - Mov. Espinal, sin afectación de servicio.  </t>
  </si>
  <si>
    <t xml:space="preserve">Se migra hilos de servicios entre empalmes </t>
  </si>
  <si>
    <t>Espinal</t>
  </si>
  <si>
    <t>Mov.Galan - Mov.Montenegro</t>
  </si>
  <si>
    <t>Km 3,9 desde Galan</t>
  </si>
  <si>
    <t>John alcalde de zona reporta apertura en el enlace Mov.Galan - Mov.Montenegro,sin afectacion.</t>
  </si>
  <si>
    <t xml:space="preserve">JOHN ALCALDE </t>
  </si>
  <si>
    <t>Se recuperan 30 metros de reserva de F.O de 24 hilos y se Crea una caja de empalme de 24 hilos</t>
  </si>
  <si>
    <t>Galan</t>
  </si>
  <si>
    <t>Mov.Soacha - Mov.Cerro granada</t>
  </si>
  <si>
    <t>km 5 desde Mov. Cerro Granada</t>
  </si>
  <si>
    <t>Luis antonio Rodriguez de zona reporta apertura en el enlace Mov.Soacha - Mov.Cerro granada,con afectacion de servicio.</t>
  </si>
  <si>
    <t>Se realiza migracion de los hilos en servicio entre nodos</t>
  </si>
  <si>
    <t>Km 16,7 desde villanueva</t>
  </si>
  <si>
    <t xml:space="preserve">Cesar Bohorquez de NocTx reporta apertura del enlace Fonseca - Villanueva sin afectacion de servicios </t>
  </si>
  <si>
    <t>8141700 8141738</t>
  </si>
  <si>
    <t>Villanueva</t>
  </si>
  <si>
    <t>km 45 desde Neiva</t>
  </si>
  <si>
    <t>Cesar Bohorquez de Noc tx reporta apertura en Neiva - Natagaima,sin afcetacion de servicios.</t>
  </si>
  <si>
    <t>se habilita 350 metros de fibra de 36 hilos y se hacen dos empalmes en caja de 48 hilos</t>
  </si>
  <si>
    <t>Neiva</t>
  </si>
  <si>
    <t>PALMIRA</t>
  </si>
  <si>
    <t>Palmira - Cerrito</t>
  </si>
  <si>
    <t xml:space="preserve">km 22,4 desde Palmira </t>
  </si>
  <si>
    <t xml:space="preserve">Islena Romero de NocTx reporta apertura del enlace Palmita - Cerrito sin afectacion de servicios </t>
  </si>
  <si>
    <t xml:space="preserve">se realiza tendido de 196 metros de fibra de 48 hilos y se crean 2 empalmes de 48 hilos </t>
  </si>
  <si>
    <t>Palmira</t>
  </si>
  <si>
    <t>TIK-382205-W3F5</t>
  </si>
  <si>
    <t xml:space="preserve">km 56,977 desde fundacion </t>
  </si>
  <si>
    <t>Islena Romero de NocTx reporta apertura del enlace Fundacion - Bosconia por la red de Ufinet sin afectacion de servicios</t>
  </si>
  <si>
    <t xml:space="preserve">se recupera reserva y se realiza un empalme </t>
  </si>
  <si>
    <t>Mov. Galeria - Mov. Jardin Cali</t>
  </si>
  <si>
    <t xml:space="preserve">km 1,9 desde Galeria </t>
  </si>
  <si>
    <t xml:space="preserve">Nancy Prieto de zona reporta apertura del enlace Mov. Galeria - Mov. Jardin Cali. con afectación de servicios. </t>
  </si>
  <si>
    <t>Se realiza tendido de 120 mts de fo de 24 hilos y la instalacion de dos cajas de empalmes de 24 hilos.</t>
  </si>
  <si>
    <t>Uk Galeria</t>
  </si>
  <si>
    <t>km 1,5 desde Bosconia</t>
  </si>
  <si>
    <t>Islena Romero Reporta apertura total del enlace Bosconia - Fundación de la red Troncal, sin afectación de servicios.</t>
  </si>
  <si>
    <t>Mov. Entrerios - Mov. Simon Bolivar</t>
  </si>
  <si>
    <t>km 0,240 desde Entrerios</t>
  </si>
  <si>
    <t xml:space="preserve">Julian Toloza de zona reporta apertura del enlace Mov. Entrerios - Mov. Simon Bolivar, sin afectación de servicio. </t>
  </si>
  <si>
    <t xml:space="preserve">Se realiza tendido de 120 metros de F.O 96 hilos y dos empalmes de 144 hilos </t>
  </si>
  <si>
    <t xml:space="preserve">km 3,5 desde Galan </t>
  </si>
  <si>
    <t>Se Crea OT para continuar atencion de la OT- 8141027 por nuevo evento a distancia distinta.</t>
  </si>
  <si>
    <t>se realiza tendido de 49 metros de fibra y dos empalmes de 36 hilos</t>
  </si>
  <si>
    <t xml:space="preserve">Galan </t>
  </si>
  <si>
    <t>Mov. Mariscal Robledo Cartago - Mov. Cartago Centro</t>
  </si>
  <si>
    <t xml:space="preserve">Km 1,468 desde Cartago Centro </t>
  </si>
  <si>
    <t>Jhon Alcalde de Zona reporta apertura del enlace Mov. Mariscal Robledo Cartago - Mov. Cartago Centro sin afectacion de servicios.</t>
  </si>
  <si>
    <t>se realiza empalme de 48 hilos</t>
  </si>
  <si>
    <t>RLFO Correctivo, 7822512, Recuperar Cable 0 mts, Tendido Aéreo 0 mts, Tendido Canalizado 0 mts, Cantidad Empalmes 1, Fibras Empalmadas 48, Apiques 0, Herrajes de Retención 0 M 0, Disp 0.00</t>
  </si>
  <si>
    <t>PRE-00522005</t>
  </si>
  <si>
    <t>OT-00429008</t>
  </si>
  <si>
    <t>4G</t>
  </si>
  <si>
    <t>VILLETA</t>
  </si>
  <si>
    <t>Bogotá - Villeta</t>
  </si>
  <si>
    <t>Km 11,8 desde Faca</t>
  </si>
  <si>
    <t>Javier Sandoval de Noc Tx reporta apertura del enlace Villeta - Bogota sin afectacion de servicios.</t>
  </si>
  <si>
    <t>Se realiza tendido de 150 metros de F.O de 96  hilos y se crean dos cajas de empalmes de 48 hilos</t>
  </si>
  <si>
    <t xml:space="preserve">FLORENCIA </t>
  </si>
  <si>
    <t>Mov.Barrios profesores - Mov.Los andes florencia</t>
  </si>
  <si>
    <t>Km 2,3 Barrio  Profesores</t>
  </si>
  <si>
    <t>Orlando Cabrera de zona reporta apertura en el enlace Mov.Barrios profesores - Mov.Los andes florencia,sin afectacion de servicios.</t>
  </si>
  <si>
    <t xml:space="preserve">se recupera 30 metros de reserva y se hace un empalme de 48 hilos </t>
  </si>
  <si>
    <t>Uk Barrio Profesores</t>
  </si>
  <si>
    <t>Mov. Santa Clara Monasterio Bogota - Mov. Santa Coloma Traslado</t>
  </si>
  <si>
    <t>km 0,277 desde  Mov. Santa Clara Monasterio Bogota</t>
  </si>
  <si>
    <t xml:space="preserve">Jeronimo Veloz de zona reporta apertura del enlace Mov. Santa Clara Monasterio Bogota - Mov. Santa Coloma Traslado , Mov. Soatama con afectacion de servicios Moviles </t>
  </si>
  <si>
    <t>Se recupera 200 m de reserva y un tendido de 50 mts y se realIza dos empalmes de 24 hilos.</t>
  </si>
  <si>
    <t>Pr por promedio aitoriza Oscar Pedraza</t>
  </si>
  <si>
    <t>uk santa clara monasterio</t>
  </si>
  <si>
    <t>Mov.Parcelacion Industrial La Dolores - Mov.Almacenes la 14 Calima</t>
  </si>
  <si>
    <t>Km 1,6 desde Parcelacion Industrial La Dolores.</t>
  </si>
  <si>
    <t>Nancy prieto de zona reporta apertura en el enlace Mov.Parcelacion Industrial La Dolores , Mov.Alcazares - Mov.Parcelacion Industrial La Dolores,Almacenes la 14 Calima,sin afectacion de servicios.</t>
  </si>
  <si>
    <t>Se tiende un tramo de 250 mts y se va realizan 2 empalmes de 24 hilos para dar continuidad del servcio</t>
  </si>
  <si>
    <t>Uk Parcelacion Industrial la dolores</t>
  </si>
  <si>
    <t>Porfia - Catumare</t>
  </si>
  <si>
    <t>Km 4,471 desde Esperanza</t>
  </si>
  <si>
    <t xml:space="preserve">Jorge Garay de zona reporta apertura del enlace Porfia - Catumare con afectacion de servicios BA </t>
  </si>
  <si>
    <t>Se realizan tres tendidos de 200 mts, para los dos cables de 36 hilos y cuatro empalmes de 36 hilos, para el cable de 48 hilos y dos empalmes de 48 hilos</t>
  </si>
  <si>
    <t>Porfia</t>
  </si>
  <si>
    <t>Catumare</t>
  </si>
  <si>
    <t>INC12200786</t>
  </si>
  <si>
    <t xml:space="preserve">Km 4,7 desde Florencia </t>
  </si>
  <si>
    <t xml:space="preserve">
Islena Romero de NocTx reporta apertura del enlace Florencia - La Fragua sin afectacion de servicios</t>
  </si>
  <si>
    <t>RUTBE CARILLO</t>
  </si>
  <si>
    <t xml:space="preserve">No se genera OT, Disponibilidad de Claro </t>
  </si>
  <si>
    <t>Soacha - Sibaté</t>
  </si>
  <si>
    <t>km 1,69 desde Sibate</t>
  </si>
  <si>
    <t>Andrés Sierra de Noc Tx reporta apertura del SDH Rx Sibate - Soacha, sin afectación de Servicios.</t>
  </si>
  <si>
    <t>Se refusiona hilo en empalme existente</t>
  </si>
  <si>
    <t xml:space="preserve">Sibate </t>
  </si>
  <si>
    <t>Entrerios - Siberia</t>
  </si>
  <si>
    <t>km 15,6 desde Entrerrios</t>
  </si>
  <si>
    <t xml:space="preserve">Islena Romero de Noc Tx reporta atenuación en el enlace Entrerios - Siberia para Coriant, sin afectación de Servicios. </t>
  </si>
  <si>
    <t xml:space="preserve">Se realiza tendido de 450 metros de F.O de 48 hilos y se migra a 2 empalmes de 48 hilos existentes </t>
  </si>
  <si>
    <t>Enlace Directo Entrerio Ruta 3</t>
  </si>
  <si>
    <t>Mov. Cedros - Mov Granabastos II</t>
  </si>
  <si>
    <t>Km 0,1 desde Grtan abasto 2</t>
  </si>
  <si>
    <t xml:space="preserve">Jhonny Osorio de zona reporta apertura en el enlace Mov. Cedros - Mov Granabastos II - Mov. Terminal de Transporte Barranquilla, con afectación de servicios.  </t>
  </si>
  <si>
    <t xml:space="preserve">se realzia tendido de 150 metros de foy dos empalmes de 24 hilos </t>
  </si>
  <si>
    <t>Gran abasto</t>
  </si>
  <si>
    <t>Uk Gran Abastos II</t>
  </si>
  <si>
    <t>Red troncal 3500 -Tigo castellana 3500</t>
  </si>
  <si>
    <t>km 1,160 desde Morato</t>
  </si>
  <si>
    <t>Ludwing  Tarazona  de Noc Tx reporta apertura del enlace Red troncal 3500 Tigo castellana 3500 sin afectacion de servicios</t>
  </si>
  <si>
    <t>Se recupero 30 mts de reserva y se hace un empalme de 48 hilos</t>
  </si>
  <si>
    <t>Barranquilla Victoria - Metroparque</t>
  </si>
  <si>
    <t>Km 0,826 desde Metroparque</t>
  </si>
  <si>
    <t xml:space="preserve">Islena Romero de Noc Tx reporta apertura del enlace Victoria - Metroparque para Coriant y SDH, sin afectación de Servicio. </t>
  </si>
  <si>
    <t>Se refusionan hilos en empalme existente de 24 hilos</t>
  </si>
  <si>
    <t>PR por promedio autoriza Javier Sachez</t>
  </si>
  <si>
    <t>Km 11,8 desde Bogota</t>
  </si>
  <si>
    <t>Pilar Vargas de Noc Tx reporta apertura parcial del enlace Bogota - Silvania sen SDH STM16 Rx Bogota y degradacion del SDH STM64, sin afectacion de servicios.</t>
  </si>
  <si>
    <t>BOGOTA</t>
  </si>
  <si>
    <t>Mov. Florencia 1 - Mov. Colonos</t>
  </si>
  <si>
    <t>Km 0,7 desde colonos</t>
  </si>
  <si>
    <t>Orlando Cabrera de zona reporta apertura en el enlace Mov. Florencia 1 - Mov. Colonos, sin afectacion de servicios</t>
  </si>
  <si>
    <t xml:space="preserve">Reserva en camara solo es empalmeria y instalacion de un emplame de 48 hilos y se fusionan 36 hilos </t>
  </si>
  <si>
    <t>COLONOS</t>
  </si>
  <si>
    <t>Ciudadela – Prados del Norte</t>
  </si>
  <si>
    <t>km 3,7 desde colonos</t>
  </si>
  <si>
    <t>Pilar Vargas de Noc Tx reporta apertura parcial del enlace Ciudadela – Prados del Norte en SDH, Rx Ciudadela, sin afectacion de servicios</t>
  </si>
  <si>
    <t xml:space="preserve">se realiza migracion entre nodos </t>
  </si>
  <si>
    <t>PR por promedio autoriza Jorge Sanchez</t>
  </si>
  <si>
    <t>Mov.Esperanza - Mov.America</t>
  </si>
  <si>
    <t>Km 4,5 desde Esperanza</t>
  </si>
  <si>
    <t>Juan carlos Pineda de pxdx reporta apertura en el enlace Mov.Esperanza - Mov.America,sin afectacion de servicios.</t>
  </si>
  <si>
    <t>Se realizo migracion entre empalme</t>
  </si>
  <si>
    <t>Manizales - La pintada</t>
  </si>
  <si>
    <t>se crea incidente para dar seguimiento a la VM 8109804 ya que exede el tiempo de ejecucion</t>
  </si>
  <si>
    <t>resufion de pig tail en Odf de pintada</t>
  </si>
  <si>
    <t>El carmen - Galan</t>
  </si>
  <si>
    <t>Km 1,1 desde central bosque</t>
  </si>
  <si>
    <t>John alcalde de zona reporta apertura en el enlace El carmen - Galan, con afectacion de BA.</t>
  </si>
  <si>
    <t>se recuperan 20 metros de reserva y se hace un empalme de 36 hilos</t>
  </si>
  <si>
    <t>Km 64,4 desde Manizales</t>
  </si>
  <si>
    <t>Ludwing tarazona de noc tx reporta  apertura en Manizales - Supia en Zte y en Rufo,  con afectacion Movil.</t>
  </si>
  <si>
    <t xml:space="preserve">Se Recuoera 100 mtrs de F.O de 36 y se crea una caja empalme de 48 Hilos para el </t>
  </si>
  <si>
    <t>UK Supia</t>
  </si>
  <si>
    <t>SIBATE</t>
  </si>
  <si>
    <t>Pablo Neruda- Sibate</t>
  </si>
  <si>
    <t>Km 5,3 desde pablo neruda</t>
  </si>
  <si>
    <t>Luis antonio rodriguez de zona reporta apertura en el enlace Pablo Neruda- Sibate,con afectacion.</t>
  </si>
  <si>
    <t>Se realiza migracion de hilo entre emplame existente</t>
  </si>
  <si>
    <t>Pablo neruda</t>
  </si>
  <si>
    <t>Wbp3 - Piedra pintada</t>
  </si>
  <si>
    <t xml:space="preserve">Km 8,1 desde la alianza </t>
  </si>
  <si>
    <t>Ludwin Tarazona de Noc tx reporta apertura en el enlace Wbp3 - Piedra pintada, sin afectacion</t>
  </si>
  <si>
    <t>Se refusiona hilo de caja de empalme existente</t>
  </si>
  <si>
    <t>Mov. Colina Campestre - Mov. Gratamira</t>
  </si>
  <si>
    <t>Km 0,2 desde colina campestre</t>
  </si>
  <si>
    <t>Carlos Julian Tolosa de Zona reporta apertura del enlace Mov. Colina Campestre - Mov. Gratamira con afectacion de Movil.</t>
  </si>
  <si>
    <t xml:space="preserve">Se recuperan 80 metros de F.O de 8 hilos y se crea empalme de 24 Hilos nueva </t>
  </si>
  <si>
    <t>UK Colina Campestre</t>
  </si>
  <si>
    <t>Bucaramanga - Cerro Oriente</t>
  </si>
  <si>
    <t>Km 67 desde bucaramanga</t>
  </si>
  <si>
    <t>Ludwing Tarazona de Noc Tx reporta apertura Parcial del enlace Bucaramanga - Cerro Oriente , Rx Bucaramanga en coriant y rufo sin afectacion de servicios.</t>
  </si>
  <si>
    <t>Se realiza recuperacion de 50 m de reserva y se instala una caja de empalme de 48 hilos.</t>
  </si>
  <si>
    <t>Mov.Piedra pintada - Mov.Altamira</t>
  </si>
  <si>
    <t>km 2,2 desde el nodo Campestre</t>
  </si>
  <si>
    <t>Wilson trujillo de zona reporta apertura en el enlace Mov.piedra pintada , Mov.sofitel , Mov.villa marina , Mov.bavaria , Mov.picaleña, Mov.aeropuerto perales , Mov.zona industrial , Mov. Altamira,Con afectacion de servicios.</t>
  </si>
  <si>
    <t>Se re fusionan los hilos en cervicio en empalme del lugar de la medida</t>
  </si>
  <si>
    <t>Anillo Piedra Pintada</t>
  </si>
  <si>
    <t>Armario 31 Korea - Calle 12</t>
  </si>
  <si>
    <t>km 0,637 desde Armario 31</t>
  </si>
  <si>
    <t>Leonardo Cantillo reporta apertura del enlace Armario 31 Korea - Calle 13, con afectacion de BA.</t>
  </si>
  <si>
    <t>Se prepara extremos y se ingresa a empalme existente de 8 hilos</t>
  </si>
  <si>
    <t xml:space="preserve">8151103 8151256	</t>
  </si>
  <si>
    <t>Calle 12</t>
  </si>
  <si>
    <t>Mov. Venecia - Mov. Corozal</t>
  </si>
  <si>
    <t>km 11,8 desde venecia</t>
  </si>
  <si>
    <t>Omar Salgado de zona reporta apertura del enlace Mov. Venecia  - Mov. Corozal, con afectación de servicios móviles.</t>
  </si>
  <si>
    <t>Se recuperan 200 metros de reserva de F.O de 8 hilos y un empalme de 8 hilos</t>
  </si>
  <si>
    <t>RTNFO Correctivo,8151615, Localización de Falla km 0 Recuperar Cable 200 mts, Tendido Aéreo 0 mts, Tendido Canalizado 0 mts, Cantidad Empalmes 1, Fibras Empalmadas 8, Apiques 0, Disp 0.00, subida a poste UN 0 LA</t>
  </si>
  <si>
    <t>PRE-00522528</t>
  </si>
  <si>
    <t>OT-00429527</t>
  </si>
  <si>
    <t>Venecia</t>
  </si>
  <si>
    <t>km 64,687 desde Cali</t>
  </si>
  <si>
    <t>Islena Romero reporta Apertura del enlace Cali - popayan para coriant y Puerto Tejada - Santander de Quilichao en ZTE y Rufo, sin afectación de Servicios.</t>
  </si>
  <si>
    <t>Se recupera 20 m reserva sobre un cable de 36 hilos y se instala una caja de empalme de 48 hilos.</t>
  </si>
  <si>
    <t>Contento (fija) - FTTC MAGDALENA</t>
  </si>
  <si>
    <t>km 0,03 desde FTTC MAGDALENA</t>
  </si>
  <si>
    <t>Samuel Santana de zona reporta apertura de enlace Contento (fija) - FTTC MAGDALENA, con afectación de servicios de BA.</t>
  </si>
  <si>
    <t>SAMUEL SANTANA</t>
  </si>
  <si>
    <t>Se realiza rendido de 60 m de fo 48 hilos y se instala dos cajas de empalmes 48 hilos.</t>
  </si>
  <si>
    <t>RLFO Correctivo,8151275, Localización de Falla km 0 Recuperar Cable 0 mts, Tendido Aéreo 0 mts, Tendido Canalizado 60 mts, Cantidad Empalmes 2, Fibras Empalmadas 48, Apiques 0, Disp 0.00, subida a poste UN 0 LA</t>
  </si>
  <si>
    <t>PRE-00522554</t>
  </si>
  <si>
    <t>OT-00429550</t>
  </si>
  <si>
    <t>Av Cero</t>
  </si>
  <si>
    <t>Mov. Monserrate - Mov. Guatiguara</t>
  </si>
  <si>
    <t>km 3,4 desde Guatiguaria</t>
  </si>
  <si>
    <t xml:space="preserve">Juan Carlos Gelvez de zona reporta apertura del enlace Mov. Monserrate - Mov. Guatiguarña, con afectación de Servicios Móviles. </t>
  </si>
  <si>
    <t>JUAN CALOS GELVEZ</t>
  </si>
  <si>
    <t>Se realiza tendido de 300 m de fo 36 hilos y la instalacion de dos cajas de empalmes de 48 hilos.</t>
  </si>
  <si>
    <t>Guatiguara</t>
  </si>
  <si>
    <t>Km 31,4 desde mushaisa</t>
  </si>
  <si>
    <t>Islena Romero de Noc Tx reporta apertura del enlace  Maicao - Estación Terrena con afectacion de servicios  en Ba</t>
  </si>
  <si>
    <t>se refusionan los hilos averiados</t>
  </si>
  <si>
    <t>km 8,1 desde Ibague</t>
  </si>
  <si>
    <t xml:space="preserve">Islena Romero de Noc Tx reporta apertura del enlace Ibagué - Bogotá WBP sin afectacion de servicios </t>
  </si>
  <si>
    <t>Se recupera 40 mtrs de reserva y un empalme de 48 hilos</t>
  </si>
  <si>
    <t>Tabio - Rio Frio</t>
  </si>
  <si>
    <t>km 4,8 desd Tabio</t>
  </si>
  <si>
    <t>Luis Antonio Rodríguez de Zona  reporta apertura del enlace Tabio - Rio Frio, con afectación de BA.</t>
  </si>
  <si>
    <t>Se realiza recuperacion de 100 m de reserva sobre un cable de 24 hilos y se raliza un empalme de 24 hilos.</t>
  </si>
  <si>
    <t xml:space="preserve">Tabio </t>
  </si>
  <si>
    <t>Mov. Granada Soacha - Mov- Chusaca</t>
  </si>
  <si>
    <t>Km 0,4 desde Mov chusaca</t>
  </si>
  <si>
    <t>Pilar Vargas de Noc Tx reporta apertura en el enlace San Nicolas - Soacha  y Soacha - Sibate y en la movil Luis Antonio de zona reporta Mov. Granada Soacha - Mov- Chusaca - Mov. Soacha Compartir II, con afectacion en moviles y BA</t>
  </si>
  <si>
    <t>Se recupera 100 mtrs de fo y se realiza un empalme de 36 hilos.</t>
  </si>
  <si>
    <t>8153281 8153774</t>
  </si>
  <si>
    <t>UK Chusaca</t>
  </si>
  <si>
    <t>Villavicencio Apiay - Villavicencio Esperanza</t>
  </si>
  <si>
    <t>Km 1,2 desde Esperanza</t>
  </si>
  <si>
    <t>Cesar Bohorquez de Noc tx reporta apertura en el enlace Villavicencio Villavicencio Apiay - villaavicencio rosita - Villavicencio Esperanza,con Afectacion de Ba.</t>
  </si>
  <si>
    <t>ESPERANZA</t>
  </si>
  <si>
    <t>La paz - Popayan centro</t>
  </si>
  <si>
    <t>Km 5,2 desde popayan centro</t>
  </si>
  <si>
    <t>Nancy prieto de Zona reporta enlace en la Paz - Popayan centro OLT de la paz, sin afectacion de servicios.</t>
  </si>
  <si>
    <t>Reserva de 4 mtrs y una caja de empalme de 48 hilos</t>
  </si>
  <si>
    <t>Nodo Centro</t>
  </si>
  <si>
    <t>Anillo 2 de clientes</t>
  </si>
  <si>
    <t xml:space="preserve">ATLANTICO </t>
  </si>
  <si>
    <t>Ponedera - Sabanalarga</t>
  </si>
  <si>
    <t>Km 8,52 desde Ponedera</t>
  </si>
  <si>
    <t>Cesar Bohorquez de Noc tx reporta apertura en el enlace Sabanalarga - Ponedra en SDH, sin afectacion de servicios.</t>
  </si>
  <si>
    <t>Tendido de 150 mts y 2 empalmes de 24 hilos</t>
  </si>
  <si>
    <t>ponedera</t>
  </si>
  <si>
    <t>Girardot - Ibagué</t>
  </si>
  <si>
    <t xml:space="preserve">Km 13,4 desde Girardot </t>
  </si>
  <si>
    <t>Cesar Bohorquez de NocTx reporta apertura del enlace El Espinal - Girardot sin afectacion de servicios</t>
  </si>
  <si>
    <t xml:space="preserve">Se realiza tendido de 100 metros de F.O de 36 y se crean dos empalmes de 48 hilos </t>
  </si>
  <si>
    <t>FO_RENATA_0059 FO_RENATA_0060</t>
  </si>
  <si>
    <t>Mov.La almeria - Mov.Palo Blanco</t>
  </si>
  <si>
    <t>km 7,6 desde Mov. Palo Blanco</t>
  </si>
  <si>
    <t>Miguel Caballero de pxdx reporta apertura en el enlace Mov.La almeria-Mov.Palo Blanco,Mov.La española- Mov.Santa cecilia,Mov.El encanto - Mov.Floridablanca,Mov.san joaquin - Mov.La granja, Mov.Normandia occidental - mov.santa helenita, Mov.Palo blanco -Mov.Diverplaza II,Mov.Santa Maria - Mov.Palo Blanco, sin afectacion de servicios.</t>
  </si>
  <si>
    <t>Se recuperan 10 metros de reserva y se crea  un empalme nuevo de 96 hilos de continuidad</t>
  </si>
  <si>
    <t xml:space="preserve">No se genera OT, Disponibilidad de Comfica </t>
  </si>
  <si>
    <t>Mov. Palo Blanco</t>
  </si>
  <si>
    <t>km 19 desde Girardot</t>
  </si>
  <si>
    <t>Islena Romero de Noc Tx reporta apertura total del enlace Fusagasuga - Girardot, Con afcetacion de Servicios de Voz.</t>
  </si>
  <si>
    <t>Se recupera 100 metros de reserva de F.O de 36 hilos y se hace un empalme de 36 hilos</t>
  </si>
  <si>
    <t>Medellín - Yarumal</t>
  </si>
  <si>
    <t>Km 39 desde Medellin</t>
  </si>
  <si>
    <t>Pilar Vargas de Noc Tx reporta alta atenuacion en el enlace Medellin - Yarumal en ZTE, Coriant y Rufo, en SDH esta abierto solamente la Rx Medellin, sin afectacion de servicios</t>
  </si>
  <si>
    <t>se libera estrés de fo y se adecua la misma</t>
  </si>
  <si>
    <t xml:space="preserve">MEDELLIN CENTRO </t>
  </si>
  <si>
    <t>Buenaventura2500 - B/ventura Comuna 12</t>
  </si>
  <si>
    <t>Km 1,5 desde  buenaventura centro</t>
  </si>
  <si>
    <t>Pilar Vargas de Noc Tx reporta apertura en los enlaces Buenaventura2500 - B/ventura Comuna 12
Buenaventura2500 - Buenaventura Los Pinos (metro 1000)
Buenaventura2500 - Juan XXIII
B/venturaCentro3500 - Comuna 12
B/venturaCentro3500 - Los Pinos B/ventira ruta Protección en SDH, con afectacion en BA</t>
  </si>
  <si>
    <t xml:space="preserve">Se instala caja de empalme de 48 hilos </t>
  </si>
  <si>
    <t>RLFO Correctivo,8157914, Localización de Falla km 0 Recuperar Cable 0 mts, Tendido Aéreo 0 mts, Tendido Canalizado 0 mts, Cantidad Empalmes 1, Fibras Empalmadas 48, Apiques 0, Disp 0.00, subida a poste UN 0 LA</t>
  </si>
  <si>
    <t>PRE-00522571</t>
  </si>
  <si>
    <t>OT-00429559</t>
  </si>
  <si>
    <t>Mov.Bajo tablazo - Mov.La Francia</t>
  </si>
  <si>
    <t>Km 9,4 desde bajo tablazo</t>
  </si>
  <si>
    <t>John alcalde reporta apertura en el enlace Mov.Bajo tablazo - Mov.La Francia, sin afectacion de servicios.</t>
  </si>
  <si>
    <t>LA FRANCIA</t>
  </si>
  <si>
    <t>Ceiba - Tuquila</t>
  </si>
  <si>
    <t>Km 0,374 desde tuquila</t>
  </si>
  <si>
    <t>Rutbe Carrillo de zona reporta apertura en el enlace Ceiba - Tuquila ,con afectacion de BA.</t>
  </si>
  <si>
    <t xml:space="preserve">se recupera 30 mtrs de lado a lado y se instala caja de empalme de 48 hilos </t>
  </si>
  <si>
    <t>TUQUILA</t>
  </si>
  <si>
    <t>Mov. Altamira - Mov. Macarena</t>
  </si>
  <si>
    <t>km 0 desde Ibague 2</t>
  </si>
  <si>
    <t xml:space="preserve">Miguel Caballero de PxDx Movil reporta apertura del enlace Mov. Altamira - Mov. Macarena sin afectacion de servicios </t>
  </si>
  <si>
    <t xml:space="preserve">Se realiza migracion de hilos de servicio entre nodos </t>
  </si>
  <si>
    <t>Tolima. Dos</t>
  </si>
  <si>
    <t>IBAGUE 2</t>
  </si>
  <si>
    <t>Mov.Corozal - Mov.sincelejo Centro</t>
  </si>
  <si>
    <t>Omar salgado de zona reporta apertura en el enlace Mov.Corozal - Mov.sincelejo Centro , con afectacion BA.</t>
  </si>
  <si>
    <t xml:space="preserve">Se realiza medidcion de hilo se limpia , se normaliza y sube Dislan </t>
  </si>
  <si>
    <t>RLFO Correctivo, 8160556, Localización de Falla , Recuperar Cable 0 mts, Tendido Aéreo 0 mts, Tendido Canalizado 0 mts, Cantidad Empalmes 0, Fibras Empalmadas 0, Apiques 0, Herrajes de Retencion 0 M 0, Disp 0.02</t>
  </si>
  <si>
    <t>PRE-00549749</t>
  </si>
  <si>
    <t>OT-00453189</t>
  </si>
  <si>
    <t>Km 0,420 desde tuquila</t>
  </si>
  <si>
    <t>Se abre otro incidente para el seguimiento 8159655 en el Km 4,2 desde tuquila para el coriant</t>
  </si>
  <si>
    <t>se procede con la instalación de 200 metros de fibra de 36 hilos, se hacen dos empalmes uno con caja empalme de 24 y otra de 48</t>
  </si>
  <si>
    <t>Mov. Salitre - Mov.Bomberos puente aranda</t>
  </si>
  <si>
    <t>Km 5,2 desde salitre</t>
  </si>
  <si>
    <t>Walter Cabrera reporta apertura en el enlace Mov. Salitre - Mov.Bomberos puente aranda, sin afectacion de servicios.</t>
  </si>
  <si>
    <t xml:space="preserve">Se realiza migracion de hilos de servicios desde Dto 41065 a empalme </t>
  </si>
  <si>
    <t>Anillo 12</t>
  </si>
  <si>
    <t>km 65,2 desde Manizales</t>
  </si>
  <si>
    <t xml:space="preserve">Islena Romero de NocTx reporta apertura del enlace Manizales - Supia sin afectacion de servicios </t>
  </si>
  <si>
    <t>se recuperan 150 metros de reserva de F.O de 36 y se hace un empalme de 36 hilos</t>
  </si>
  <si>
    <t>8161482
8161549</t>
  </si>
  <si>
    <t>Mov. Agustín Reed - Mov. La Popa</t>
  </si>
  <si>
    <t xml:space="preserve">Km 1,617 desde Mov. Austin Reed </t>
  </si>
  <si>
    <t>John Alcalde de zona reporta apertura del enlace Mov. Agustín Reed - Mov. La Popa, sin afectación de servicios.</t>
  </si>
  <si>
    <t>Se re fusionan los hilos en servicio en empalme del lugar de la medida</t>
  </si>
  <si>
    <t>Anillo Backhaul</t>
  </si>
  <si>
    <t>Mov. Pablo VI - Mov. Parque san Mateo</t>
  </si>
  <si>
    <t xml:space="preserve">Km 1,1 desde Mov. Parque San Mateo </t>
  </si>
  <si>
    <t xml:space="preserve">Luis Antonio Rodriguez de Zona reporta apertura del enlace Mov. Pablo VI - Mov. Parque san Mateo sin afectacion de servicios </t>
  </si>
  <si>
    <t>Se refusiona hilo abierto en empalme</t>
  </si>
  <si>
    <t>CENTRAL SOACHA</t>
  </si>
  <si>
    <t>Anillo 48B</t>
  </si>
  <si>
    <t>INC12230658</t>
  </si>
  <si>
    <t>EL ZULIA</t>
  </si>
  <si>
    <t>Km 56 desde Zulia</t>
  </si>
  <si>
    <t xml:space="preserve">Islena Romero de NocTx reporta apertura del enlace Zulia -Sardinata sin afectacion de servicios </t>
  </si>
  <si>
    <t>Migracion de hilos</t>
  </si>
  <si>
    <t>Sena Prados Del Norte - Ciudadela Habitacional</t>
  </si>
  <si>
    <t>Km 1,9 desde Colonos</t>
  </si>
  <si>
    <t xml:space="preserve">Javier Sandoval de Noc Tx reporta apertura parcial del enlace Sena Prados Del Norte - Ciudadela Habitacional en SDH Rx Sena Prados Del Norte, sin afectacion de servicios. </t>
  </si>
  <si>
    <t>se realiza tendido de 140 mts de fo de 96 y se realiza dos empalmes de 48 hilos</t>
  </si>
  <si>
    <t>Autopista - Santa Carolina</t>
  </si>
  <si>
    <t>Km 1,143 desde Autopista</t>
  </si>
  <si>
    <t>Javier Sandoval de NocTx reporta apertura del enlace Autopista - Santa Carolina en ZTE sin afectacion de servicios</t>
  </si>
  <si>
    <t>Se realiza tendido de 150 mts de fo de 48 y dos empalmes de 48 hilos</t>
  </si>
  <si>
    <t>AUTOPISTA</t>
  </si>
  <si>
    <t>Mov. Malambo Centro - Mov. Victoria</t>
  </si>
  <si>
    <t>Km 15,335 desde Mov. Victoria</t>
  </si>
  <si>
    <t xml:space="preserve">Juan Pablo Bermudez de PxDx Movil reporta apertura parcial del enlace Mov. Malambo Centro - Mov. Victoria sin afectacion de servicios movil </t>
  </si>
  <si>
    <t>Se instala caja nueva de empalme se fusionan 36 hilos en caja de 48 hilos</t>
  </si>
  <si>
    <t>Mov. Badel - Mov. Turbaco</t>
  </si>
  <si>
    <t xml:space="preserve">Km 5,114 desde Badel </t>
  </si>
  <si>
    <t xml:space="preserve">Hernando Roca de zona reporta Alta atenuacion del enlace Mov. Badel - Mov. Turbaco centro sin afectacion de servicios Movil </t>
  </si>
  <si>
    <t>BADEL</t>
  </si>
  <si>
    <t>Mov. Cota Norte - Mov.Conejera II</t>
  </si>
  <si>
    <t>Km 3,7 desde Mov. Cota Norte</t>
  </si>
  <si>
    <t xml:space="preserve">Camilo Gonzales de Zona reporta apertura del enlace Mov. Cota Norte - Mov.Conejera II sin afectacion de servicios </t>
  </si>
  <si>
    <t xml:space="preserve">Se realiza tendido de 500 mts y dos empalmes de 36 hilos </t>
  </si>
  <si>
    <t>Km 12,2 desde Bucaramanga</t>
  </si>
  <si>
    <t xml:space="preserve">Kevin Navas de NocTx Reporta apertura total del enlace Bucaramanga - San Alberto sin afectacion de servicios </t>
  </si>
  <si>
    <t>Recuperacion de 50 mts de reserva y un empalme de 36 hilos en caja empalme de 48</t>
  </si>
  <si>
    <t>Mov. Maria Paz Bogota - Mov. Estacion Bandera</t>
  </si>
  <si>
    <t>Km 2,096 desde Estacion Bandera</t>
  </si>
  <si>
    <t>Walter Cabrera de zona reporte apertura del enlace Mov. Maria Paz - Mov. Estacion Bandera, sin afectación de Servicios.</t>
  </si>
  <si>
    <t>Anillo 47A</t>
  </si>
  <si>
    <t>Mov. Picaleña - Mov. Aeropuerto Perales</t>
  </si>
  <si>
    <t>Km 4,1  desde movil picaleña</t>
  </si>
  <si>
    <t>Rutbe Carrillo de Zona reporta apertura del enlace Mov. Picaleña - Mov. Aeropuerto Perales sin afectacion de servicios</t>
  </si>
  <si>
    <t>se refusiona hilo abierto en caja de empalme</t>
  </si>
  <si>
    <t>CAMPESTRE</t>
  </si>
  <si>
    <t>Mov. Aguamarina - Mov. Pelu</t>
  </si>
  <si>
    <t>Km 55,33 desde Pelu</t>
  </si>
  <si>
    <t>Alan Salazar de zona reporta apertura del enlace  Mov. Aguamarina - Mov. Pelu sin afectacion de servicios</t>
  </si>
  <si>
    <t>Tendido 300 mtrs y 2 empalmes de 36 hilos</t>
  </si>
  <si>
    <t>Mov. Mirador de Marruecos - Mov San Jose Sur</t>
  </si>
  <si>
    <t>Km 5,6 desde Mirador de Marruecos</t>
  </si>
  <si>
    <t>Jhon Lesmes de zona reporte apertura del enlace Mov. Mirador de Marruecos - Mov San Jose Sur, sin afectación de Servicios.</t>
  </si>
  <si>
    <t>Se rehace caja de empalme de 96 hilos</t>
  </si>
  <si>
    <t>CLARET</t>
  </si>
  <si>
    <t>Anillo 54A</t>
  </si>
  <si>
    <t xml:space="preserve">Km 65 desde Manizales </t>
  </si>
  <si>
    <t>Ramiro Nechiza de Noc Tx reporta alta atenuación del enlace Manizales - Supía Rx Manizales del Rufo sin afectación de servicios</t>
  </si>
  <si>
    <t>Mov. salitre - Mov. Bunker Fiscalia</t>
  </si>
  <si>
    <t>km 1,6 desde Salite</t>
  </si>
  <si>
    <t>Walter Cabrera de zona reporta alta atenuacion del enlace Mov. Salitre - Mov. Bunker Fiscalia sin afectacion de servicios movil</t>
  </si>
  <si>
    <t xml:space="preserve">se refusionan hilos de servicios en empalme </t>
  </si>
  <si>
    <t>SALITRE</t>
  </si>
  <si>
    <t>ANILLO 11C</t>
  </si>
  <si>
    <t>LA PAZ</t>
  </si>
  <si>
    <t>Villanueva - La Paz</t>
  </si>
  <si>
    <t>Km 34,1 desde villanueva</t>
  </si>
  <si>
    <t>Ramiro Nechiza de Noc Tx Reporta Apertura del enlace La Paz - Villanueva para la Rx la Paz en ZTE, sin  Afectacion de Servicios</t>
  </si>
  <si>
    <t>RTNO</t>
  </si>
  <si>
    <t>Mov.Florencia - Mov.Colonos</t>
  </si>
  <si>
    <t>Km 0,704  desde colonos</t>
  </si>
  <si>
    <t>Orlando Cabrera de zona reporta apertura en el enlace de la Mov.Florencia - Mov.Colonos,sin afectacion de servicios.</t>
  </si>
  <si>
    <t>Se recupera reserva 200 mtrs y un empalme de 48 hilos</t>
  </si>
  <si>
    <t>Km 32,2 desde ibague</t>
  </si>
  <si>
    <t>July Gonzales de Noc tx Informa apertura del enlace Armenia - Ibague corte total,con afectacion de servicios BA.</t>
  </si>
  <si>
    <t>Se recupera reserva 40 mtrs y un empalme de 48 hilos</t>
  </si>
  <si>
    <t> 01287223</t>
  </si>
  <si>
    <t>Km 64,3 desde Restrepo</t>
  </si>
  <si>
    <t>Francisco Vargas de noc tx informa apertura en el enlace Villanueva - Restrepo  en Zte rx villanueva por Azteca,sin afectacion de servicios.</t>
  </si>
  <si>
    <t>se recupera reserva y se crea un empalame de continuidad</t>
  </si>
  <si>
    <t>No se genera OT, Falla de Azteca</t>
  </si>
  <si>
    <t>Mov. Terminal Del Norte - Mov. Bima</t>
  </si>
  <si>
    <t>Km 3,06 desde terminal norte</t>
  </si>
  <si>
    <t>Rolando sanchez de zona reporta apertura en el enlace Mov.Terminal del Norte  - Mov.Bima,sin afcetacion de servicios.</t>
  </si>
  <si>
    <t>se recupera 120 metros de reserva y se hace un emaplme de 48 hilos</t>
  </si>
  <si>
    <t>TERMINAL DEL NORTE</t>
  </si>
  <si>
    <t>Mov.Greco II - Mov.Gran estacion II</t>
  </si>
  <si>
    <t>Km 0,1 desde Greco II</t>
  </si>
  <si>
    <t xml:space="preserve"> Walter Cabrera de zona reporta apertura en el enlace Mov. Greco II - Mov. Gran estacion II, con afectacion Movil.</t>
  </si>
  <si>
    <t>tendido 50 mtrs de fibra de rehuso   24 hilos y se instala 2 cajas de empalme de 24 hilos nuevas</t>
  </si>
  <si>
    <t>GRECO II</t>
  </si>
  <si>
    <t xml:space="preserve">Km 0 </t>
  </si>
  <si>
    <t>July Gonzales de Noc tx informa apertura en el enlace Victoria - Hipodromo,sin afectacion.</t>
  </si>
  <si>
    <t xml:space="preserve">Falla de energia </t>
  </si>
  <si>
    <t>INC12244053</t>
  </si>
  <si>
    <t>Copacabana - Girardota</t>
  </si>
  <si>
    <t xml:space="preserve">km 36,68 desde Girardota </t>
  </si>
  <si>
    <t>July Gonzales de Noc tx informa que reporta enlace Copacabana - Girardota por claro, sin afectacion de servicios.</t>
  </si>
  <si>
    <t>Se realiza tendiodo de 153 metros de fibra de 48 hilos y se crea un empalme nuevo, se ingresa otro extremo a empalme existente.</t>
  </si>
  <si>
    <t>CG3 - ASTURIAS</t>
  </si>
  <si>
    <t>km 24,2 desde Asturias</t>
  </si>
  <si>
    <t>Ludwing Tarazano Noc tx reporta apertura Cg 3 - Cg9 en el ZTE ,CORIANT Y SDH Cg2 - Asturias, sin afectacion de servicios.</t>
  </si>
  <si>
    <t>Se recuperan 200 metros de reserva de F.O de 48 hilos y un empalme de 48 hilos</t>
  </si>
  <si>
    <t>Mov. Tequendama - Mov. Apache</t>
  </si>
  <si>
    <t>Jhon Robert Marin de zona reporta apertura del enlace Mov. Tequendama - Mov.  Apache, Mov. Ciudad Cordoba - Mov. Bajo Cordoba, Mov- Marian II - Mov . Bajo Cordoba, Mov. Republica de Israel - Mov. Vallado, Mov. El Recuerdo - Mov. Tequendama, Mov. Shangai - Mov. La Albirada - Mov. Puerto rellena - Mov. Morichal, Mov. laureano Gomez - Mov. Retiro Cali, Mov Mariano Gomez- Mov Conquistadores Cali Con afectación de  BA.</t>
  </si>
  <si>
    <t>JOHN MARIN</t>
  </si>
  <si>
    <t>se confirma trabajos de migracion para los anillos con las siguinete sot relacionesdas por parte de OONET / OT- 00396928 - Anillo Nuevo Tequendama , OT- 00380454 - Anillo  1B, OT-  00418674 - Anillo 4C</t>
  </si>
  <si>
    <t>Cali - Roldanillo</t>
  </si>
  <si>
    <t>Se crea el caso debido a la apertura del enlace Cali - Roldanillo despues de la validacion de el hilos de Rx de cali en el servicio de Coriant</t>
  </si>
  <si>
    <t>Personal de PI realiza limpieza a los puertos</t>
  </si>
  <si>
    <t>Mov. Estadio - Mov. Fatima</t>
  </si>
  <si>
    <t>km 2 desde Pasto Centro</t>
  </si>
  <si>
    <t xml:space="preserve"> Jose Gerena de PxDx reporta apertura del enlace  Mov. Estadio - Mov. Fatima  sin afectación de servicio .</t>
  </si>
  <si>
    <t>Se recuperan 300 metros de reserva de 36 hilos y se hace un empalme de 36 hilos</t>
  </si>
  <si>
    <t>RBHFO Correctivo,8168756, Localización de Falla km 0 Recuperar Cable 300 mts, Tendido Aéreo 0 mts, Tendido Canalizado 0 mts, Cantidad Empalmes 1, Fibras Empalmadas 36, Apiques 0, Disp 0.00, subida a poste UN 0 LA</t>
  </si>
  <si>
    <t>PRE-00523218</t>
  </si>
  <si>
    <t>OT-00430032</t>
  </si>
  <si>
    <t>Pasto Centro</t>
  </si>
  <si>
    <t>Anillo Fatima 2</t>
  </si>
  <si>
    <t>Km 8,2 desde ibague</t>
  </si>
  <si>
    <t>Andrés sierra de noc Tx reporta Apertura del enlace Armenia - ibague , con  afectación de servicio .</t>
  </si>
  <si>
    <t>se realiza tendiod de 200 metrso de F.O de 48 hilos y se crean dos cajas de emaplmes de 48 hilos</t>
  </si>
  <si>
    <t>Cg3 - Asturias</t>
  </si>
  <si>
    <t>Km 28,6 desde asturias</t>
  </si>
  <si>
    <t>se crea caso para dar seguimiento al caso 8167880 ya que se presenta un segundo evento al km 28.6 desde asturias</t>
  </si>
  <si>
    <t>se rehace empalme de 24 hilos</t>
  </si>
  <si>
    <t>Anillo 64 Lado B</t>
  </si>
  <si>
    <t>Km 12 desde asturias</t>
  </si>
  <si>
    <t>se crea ot para dar seguimeinto 8169306 ya que se presenta un tercer evento al km 12 desde asturias.</t>
  </si>
  <si>
    <t>Se realiza migracion desde Asturias hasta empalmes ubicado en el km 23</t>
  </si>
  <si>
    <t>Pasto - Ipiales</t>
  </si>
  <si>
    <t>Km 2,9 desde Pasto</t>
  </si>
  <si>
    <t>se crea ot para dar seguimiento 8168756 ya que se presenta un corte de Fibra en la red troncal en el km 12 desde donde se afacto enlace movil pero en cable diferente.</t>
  </si>
  <si>
    <t>RTNFO Correctivo,8169811, Localización de Falla km 0 Recuperar Cable 300 mts, Tendido Aéreo 0 mts, Tendido Canalizado 0 mts, Cantidad Empalmes 1, Fibras Empalmadas 36, Apiques 0, Disp 0.00, subida a poste UN 0 LA</t>
  </si>
  <si>
    <t>PRE-00522951</t>
  </si>
  <si>
    <t>OT-00429556</t>
  </si>
  <si>
    <t>Mov. Asturas - Mov. Kenedy Sur</t>
  </si>
  <si>
    <t>Km 19,8 desde Aturias</t>
  </si>
  <si>
    <t>se crea caso para dar seguimiento al caso 8169306 ya que se presenta eventos de atenuacion en zona de Cobra enlace fuera de humbral</t>
  </si>
  <si>
    <t>Se realzia cambio de patch cord y limpiez en Nodos</t>
  </si>
  <si>
    <t>Mov. El Recuerdo - Mov. Tequendama</t>
  </si>
  <si>
    <t xml:space="preserve">km 11,3 desde Tequendama </t>
  </si>
  <si>
    <t>John Rober MArin de zona reporta apertira en el enlace Mov. El Recuerdo - Mov. Tequendama, sin afectación de servicios.</t>
  </si>
  <si>
    <t>Se re fusiona hilo de servicio en el punto de la medida</t>
  </si>
  <si>
    <t>Anillo Nuevo Tequendama</t>
  </si>
  <si>
    <t>Km 11,1 desde popayan</t>
  </si>
  <si>
    <t>Ramiro Nechiza de Noc Tx reporta apertura total del enlace Cali - Popayan sin afectacion de servicio.</t>
  </si>
  <si>
    <t>Girardot - Natagaima</t>
  </si>
  <si>
    <t>km 3,2 desde guamo</t>
  </si>
  <si>
    <t xml:space="preserve">Ramiro Nechiza de NocTx reporta apertura del enlace Girardot - Natagaima con afectacion de servicios </t>
  </si>
  <si>
    <t>Se procede a recuperar 20 metros de F.O de 48 hilos y rehacer empalme existente</t>
  </si>
  <si>
    <t>FO_RENATA_0057 FO_RENATA_0058</t>
  </si>
  <si>
    <t>Mov. Idema - Mov. Aguachica II</t>
  </si>
  <si>
    <t>km 0,530 desde Idema</t>
  </si>
  <si>
    <t>Juan Pablo Bermudez de PxDx reporta apertura del enlace Mov. Idema - Mov. Aguachica II y Mov. Idema - Mov. Aguachica Sur con afectacion de servicios moviles.</t>
  </si>
  <si>
    <t>Se recuperan 150 metros de F.O de 8 hilos y se crea empalme  de 48 hilos para fusionar 8 hilos</t>
  </si>
  <si>
    <t>Aguachica Centro</t>
  </si>
  <si>
    <t>km 6,8 desde Fusagasuga</t>
  </si>
  <si>
    <t>Ramiro Nechiza de NocT reporta apertura del enlace Fusagasuga - Girardot con afectacion de servicios</t>
  </si>
  <si>
    <t>Fusahasuga</t>
  </si>
  <si>
    <t>troncal</t>
  </si>
  <si>
    <t>Española - Morato</t>
  </si>
  <si>
    <t>Julian Toloza de zona reporta apertura de un brazo de la OLT Española en el enlace Española - Morato, sin afectación de Servicios.</t>
  </si>
  <si>
    <t>Hulio Con Fin de Fibra hacia moraton la atenuacion esta en la cruzada de morato Pin debe hacer cambio de Patch Cord</t>
  </si>
  <si>
    <t>Mov. Momo - Mov. Cordialidad</t>
  </si>
  <si>
    <t>km 0,565 desde momo</t>
  </si>
  <si>
    <t>Jhony Osorio de zona reporta apertura del enlace Mov. Momo - Mov. Cordialidad y Mov. Momo - Mov. Santa Maria sin afectacion de servicios</t>
  </si>
  <si>
    <t xml:space="preserve">Se recupera reserva de 300 mtrs y en empalme de 8 hilos. </t>
  </si>
  <si>
    <t xml:space="preserve">PR por promedio autoriza javier Sanchez </t>
  </si>
  <si>
    <t xml:space="preserve">CORDIALIDAD </t>
  </si>
  <si>
    <t>Km 2,2 desde chapinero</t>
  </si>
  <si>
    <t>Islena Romero de Noc Tx reporta caida del ZTE en el Enlace Chocontá - Chapinero, sin afectación de Servicios.</t>
  </si>
  <si>
    <t>Se recupera reserva y se realiza Sangría y un empalme a dos Buffer</t>
  </si>
  <si>
    <t>Corales - San Vicente</t>
  </si>
  <si>
    <t>Km 5,3 desde Corales</t>
  </si>
  <si>
    <t>Alan Salazar de zona reporta apertura del enlace Corales - San Vicente con afectacion de servicios BA</t>
  </si>
  <si>
    <t>Se realiza migración de Hilo entre Nodos</t>
  </si>
  <si>
    <t>Corales</t>
  </si>
  <si>
    <t>Km 6,9 desde fusagasuga</t>
  </si>
  <si>
    <t>July Gonzales de Noc tx reporta apertura en Bogota - Fusagasuga en la seccion de Fusagasuga - Silvania, sin afectacion de servicios.</t>
  </si>
  <si>
    <t>se realiza tendido de 200 metros y dos empalmes de 36 hilos</t>
  </si>
  <si>
    <t>Mov. Santa Monica - Mov. Bethania</t>
  </si>
  <si>
    <t>Km 1,316 desde Betania</t>
  </si>
  <si>
    <t>Miguel Caballero de Noc tx reporta apertura del enlace Mov. Bethania - Mov. Santa Monica. Mov. Bethania - Mov. Calle 13, y los dos link de Mov. Taganga - Mov. Calle 13 y SDH Calle 12 - Taganga con afectación de servicios movil</t>
  </si>
  <si>
    <t>se realiza tendido de 200 mts de fo de 24 hilos y dos empalmes de 24 hilos</t>
  </si>
  <si>
    <t>Galan - Bosque</t>
  </si>
  <si>
    <t>Km 5,470 desde Bosque</t>
  </si>
  <si>
    <t>Andres Sierra de Noc Tx reporta apertura del enlace Galan - Bosque con afectacion de servicios.</t>
  </si>
  <si>
    <t xml:space="preserve">Se  realizo un empalme nuevo de 48 hilos </t>
  </si>
  <si>
    <t>ARMENIA BOSQUE</t>
  </si>
  <si>
    <t>CS0051907</t>
  </si>
  <si>
    <t>Century Link</t>
  </si>
  <si>
    <t>Javier Sandoval de Noc Tx reporta apertura del enalce Cali - Buenaventura por la red de Cirion sin afectacion de servicios.</t>
  </si>
  <si>
    <t>CENTURY LINK</t>
  </si>
  <si>
    <t>Actividades generadas por cirion</t>
  </si>
  <si>
    <t>No se genera OT, Disponibilidad de Century Link</t>
  </si>
  <si>
    <t>Sincelejo - Tolú</t>
  </si>
  <si>
    <t>Km 44,030 desde Tolu</t>
  </si>
  <si>
    <t xml:space="preserve">Ramiro Nechiza de NocTx reporta apertura total del enlace Tolu - Sincelejo sin afectacion de servicios </t>
  </si>
  <si>
    <t>se recupera  5 mts de reserva y se realiza un empalme de 36 hilos</t>
  </si>
  <si>
    <t>RTNFO Correctivo,8175179, Localización de Falla km 0 Recuperar Cable 5 mts, Tendido Aéreo 0 mts, Tendido Canalizado 0 mts, Cantidad Empalmes 1, Fibras Empalmadas 36, Apiques 0, Disp 0.00, subida a poste UN 0 LA</t>
  </si>
  <si>
    <t>PRE-00522551</t>
  </si>
  <si>
    <t>OT-00429549</t>
  </si>
  <si>
    <t>TOLU</t>
  </si>
  <si>
    <t>Mov. Momo - Mov. Santa Maria</t>
  </si>
  <si>
    <t>Km 0,238 desde Mov. Momo</t>
  </si>
  <si>
    <t xml:space="preserve">Alan Salazar de zona reporta apertura del enlace Mov. Momo - Mov. Santa Maria sin afectacion de servicios movil </t>
  </si>
  <si>
    <t xml:space="preserve">Se realiza tendido de 150 mts y dos empalmes de 8 hilos en caja de 24 </t>
  </si>
  <si>
    <t>Mov. Molivento - Mov. Altos de la Pradera</t>
  </si>
  <si>
    <t xml:space="preserve">Km 9,166  desde Mov. Molivento </t>
  </si>
  <si>
    <t xml:space="preserve">Jhon Alcalde de zona reporta alta atenuacion del enlace Mov. Molivento - Mov. Altos de la Pradera sin afectacion de servicios movil </t>
  </si>
  <si>
    <t>Se refusiona hilo en varias cajas de empalme  existente</t>
  </si>
  <si>
    <t xml:space="preserve">Santa Isabel </t>
  </si>
  <si>
    <t xml:space="preserve">anillo 2 </t>
  </si>
  <si>
    <t>Km 22 desde La Pintada</t>
  </si>
  <si>
    <t>Ramiro Nechiza de Noc Tx reporta apertura parcial del enlace Manizales - Pintada en Zte al Km 22,15 según medida del zte sin afectacion de servicios</t>
  </si>
  <si>
    <t>se refusionan hilos afectados en empalme</t>
  </si>
  <si>
    <t>Mov. Jardin - Mov. Caracoli</t>
  </si>
  <si>
    <t>Km 0,496 desde Mov. Jardin</t>
  </si>
  <si>
    <t>Rutbe Carrillo de zona reporta apertura parcial  del enlace Mov. Jardin - Mov. Caracoli sin afectacion de servicios moviles</t>
  </si>
  <si>
    <t xml:space="preserve">se realiza refusion de hilo afectado en empalme </t>
  </si>
  <si>
    <t>MOV. JARDIN</t>
  </si>
  <si>
    <t>SAN GIL</t>
  </si>
  <si>
    <t>Mov. Cooperativa central - Mov. San Gil Centro</t>
  </si>
  <si>
    <t>Walter Rojas de zona reporta alta atenuacion parcial del enlace Mov. Cooperativa central - Mov. San Gil Centro sin afectacion de servicios movil</t>
  </si>
  <si>
    <t>Cambio de pigteil en san gil,limpieza de patchord.</t>
  </si>
  <si>
    <t>Mov. Soacha Norte - Mov. Soacha centro</t>
  </si>
  <si>
    <t>Luis Antonio Rodriguez de Zona reporta alta atenuacion parcial  del enlace Mov. Soacha Norte - Mov. Soacha centro sin afectacion de servicios moviles</t>
  </si>
  <si>
    <t>se realiza cambio de enfrentador</t>
  </si>
  <si>
    <t>uK</t>
  </si>
  <si>
    <t>Mov.Pando - Mov Ferrocarril</t>
  </si>
  <si>
    <t>Km 0,05 desde ferrocarril</t>
  </si>
  <si>
    <t>Leonardo Cantillo de zona reporta apertura en el enlace Mov.Pando  - Mov Ferrocarril,sin afectacion de servicios.</t>
  </si>
  <si>
    <t xml:space="preserve">Se hace empalme de 8 hilos </t>
  </si>
  <si>
    <t> INC12271168</t>
  </si>
  <si>
    <t>km 0 desde Girardota</t>
  </si>
  <si>
    <t>Ludwing Tarazona de Noc tx reporta apertura en el enlace Copacabana - Girardota, Sin afectacion de servicios.</t>
  </si>
  <si>
    <t>Se realiza ajuste de conector y limpieza de conectores en GIRARDOTA.</t>
  </si>
  <si>
    <t>OLT Ciudad Jardin - Colon</t>
  </si>
  <si>
    <t>Km 0,3  desde cuidad jardin</t>
  </si>
  <si>
    <t>John marin de zona reporta apertura en el enlace Cuidad jardin - Colon, OLT de cuidad jardin,Sin afectacion de servicios.</t>
  </si>
  <si>
    <t>Se realiza fusion de hilos en el empalme de la sangría</t>
  </si>
  <si>
    <t>Anillo 4C</t>
  </si>
  <si>
    <t xml:space="preserve">VILLAVICENCIO </t>
  </si>
  <si>
    <t>La esperanza - Morichal</t>
  </si>
  <si>
    <t>Km 1,186 desde la esperanza</t>
  </si>
  <si>
    <t>July Gonzales de Noc tx reporta apertura en el enlace La esperanza - Morichal, sin afectacion de servicios.</t>
  </si>
  <si>
    <t>Se realiza migracion de hilo entre empalme ubicado al km 1,098 y el km 1,743</t>
  </si>
  <si>
    <t>Terminal Morichal</t>
  </si>
  <si>
    <t>CHAPARRAL</t>
  </si>
  <si>
    <t>Guamo - Chaparral</t>
  </si>
  <si>
    <t xml:space="preserve">km 35,5 desde Guamo </t>
  </si>
  <si>
    <t>July gonzales de Noc tx reporta apertura en el enlace Guamo - Chapparal en rufo la rx de guamo,con afectacion de BA.</t>
  </si>
  <si>
    <t>Guamo</t>
  </si>
  <si>
    <t>Km 81 desde Bosconia</t>
  </si>
  <si>
    <t>July Gonzales de Noc Tx reporta apertura del enlace Bosconia - Fundación en SDH, ZTE, CORIANT, TIGO Y RENATA sin afectación de servicios</t>
  </si>
  <si>
    <t>Se realiza tendiod e 150 mts de fibra y dos empalmes de 36 Hilos</t>
  </si>
  <si>
    <t>Km 2,0 desde Altos de pradera</t>
  </si>
  <si>
    <t>Se crea nuevo incidente ya que se presenta un segundo evento en el Km 2,0 desde altos de pradera</t>
  </si>
  <si>
    <t xml:space="preserve">se recupera 30 metros de reserva de F.O de 24 hilos y se crea un empalme 24 </t>
  </si>
  <si>
    <t xml:space="preserve">Altos de la Pradera </t>
  </si>
  <si>
    <t>Galan - EL bosque</t>
  </si>
  <si>
    <t>km 5,543 desde el Carmen</t>
  </si>
  <si>
    <t>Ludwing Tarazona de noc tx reporta apertura en el enlace Galan - EL bosque la rx carmen, sin afcetacion de servicios.</t>
  </si>
  <si>
    <t>Villa Maria - Suba Impsat</t>
  </si>
  <si>
    <t>km 0,549 desde Rincon Suba</t>
  </si>
  <si>
    <t>July Gonzales de Noc Tx reporta apertura del enlace 
SDH  Villamaria - Suba Impsat
SDH Dto 23101 - dto 23102
SDH dto 23101 Rincon - dto 23102 Gloria Lara sin afecatción de servicios</t>
  </si>
  <si>
    <t>Se Apoya con empalmeria de 12 hilos de fo a cuadrilla de corporativos</t>
  </si>
  <si>
    <t>Villa Maria</t>
  </si>
  <si>
    <t>Anillo 55</t>
  </si>
  <si>
    <t>Mov. colonos - Mov. SigloXXI</t>
  </si>
  <si>
    <t>km 3,7 desde Florencia</t>
  </si>
  <si>
    <t>Javier Sandoval de Noc Tx Reporta apertura del enlace Florencia - La Fragua, Jose Gerena de PxDx reporta apertura del enlace Mov. colonos - Mov. SigloXXI, Mov. Sagrada Familia - Mov.Colonos y Mov Barrio Profesores - Mov. Los Andes  con afectación de servicios BA</t>
  </si>
  <si>
    <t xml:space="preserve">Se recupertan 200 metros de reserva de F.O de 48 hilos y se crea un empalme de 48 hilos </t>
  </si>
  <si>
    <t>PR por promedio autoriza Jrge Sanchez</t>
  </si>
  <si>
    <t xml:space="preserve">km 64,3 desde Manizales </t>
  </si>
  <si>
    <t>Kevin Navas de Noc Tx reporta apertura total del Enlace Manizales - Suopia, sin afectación de Servicios.</t>
  </si>
  <si>
    <t xml:space="preserve">Se Rercupera 80 metros de F.O de 36 hilos y se crea empalme de 48 hilos </t>
  </si>
  <si>
    <t>8180270   8180301</t>
  </si>
  <si>
    <t>Los Pinos - San Rafael</t>
  </si>
  <si>
    <t xml:space="preserve">km 0,610 desde Los Pinos </t>
  </si>
  <si>
    <t>Luis Antonio Rodriguez de zona reporta apertura del enlace Los Pinos - San Rafael, Con Afectación de Servicios.</t>
  </si>
  <si>
    <t>Se realiza tendido de 600 mts de Fibr ay dos empalmes</t>
  </si>
  <si>
    <t>Mov. La Alborada - Mov. CE Calle 9</t>
  </si>
  <si>
    <t xml:space="preserve">km 6,1 desde La Arboleda </t>
  </si>
  <si>
    <t>John Robert Marin de zona reporta apertura del enlace Mov. La Alborada - Mov. CE Calle 9, sin afectación  de Servicios,</t>
  </si>
  <si>
    <t>Se crea Ot para seguir con la revinision iniciada con la Ot 8178014 debido a que presenta falla en un punto diferente</t>
  </si>
  <si>
    <t>Problemas de potencia en la tarjeta de Chaparral</t>
  </si>
  <si>
    <t>km 18,725 desde Victoria</t>
  </si>
  <si>
    <t>Kevin Navas de Noc Tx reporta apertura del enlace Victoria - Santo Tomás ambas rutas en SDH sin afectación de servicios</t>
  </si>
  <si>
    <t>Se recuperan 250 mts de reserva y se realiza un empalme de 36 Hilos</t>
  </si>
  <si>
    <t xml:space="preserve">VICTORIA </t>
  </si>
  <si>
    <t>Autopista - Dto 12034</t>
  </si>
  <si>
    <t>Km 2,5 desde Toberin</t>
  </si>
  <si>
    <t>Luis Antonio Rodríguez de zona  reporta apertura del enlace Autopista - Dto 12034, con afectación de Servicio BA</t>
  </si>
  <si>
    <t>Tendido de 250 mtrs de 96 hilos y 2 empalmes 36 hilos</t>
  </si>
  <si>
    <t>Cg3 - Cg9</t>
  </si>
  <si>
    <t>Km 14,2 desde asturias</t>
  </si>
  <si>
    <t>Islena Romero de noc tx reporta apertura en el enlace Cg3 - Cg9, y cg2 - Asturias Con Afectación de servicios BA.</t>
  </si>
  <si>
    <t>GERONIMO VELOZ</t>
  </si>
  <si>
    <t xml:space="preserve">Se realiza tendido de 300 metros de cbale de 48 y se realizan dos empalmes de 48 hilos, uno nuevo y uno usado </t>
  </si>
  <si>
    <t>anillo 64</t>
  </si>
  <si>
    <t>GARZON</t>
  </si>
  <si>
    <t>Mov. Garzon - Mov Garzon Cerro</t>
  </si>
  <si>
    <t>Juan Pablo Bermudez de zona reporta apertura del enlace Mov. Garzon - Mov Garzon Cerro y Mov. Garzon Occidental - Mov. Garzon Cerro con afectación de servicios Moviles</t>
  </si>
  <si>
    <t>Sabaneta Fija - Envigado</t>
  </si>
  <si>
    <t>Km 1,370 desdde Sabaneta</t>
  </si>
  <si>
    <t xml:space="preserve">Cesar Perez reporta apertura del enlace Sabaneta Fija - Envigado sin afectación de servicios </t>
  </si>
  <si>
    <t xml:space="preserve">se recupera 30 metros de reserva de F.O de 24 Hilos y se hace un empalme de 48 hilos </t>
  </si>
  <si>
    <t>Sabaneta</t>
  </si>
  <si>
    <t>Mov. LaMIlagrosa - Mov. Santa Rosa</t>
  </si>
  <si>
    <t>Km 0,958 desde La Milagrosa</t>
  </si>
  <si>
    <t>Marco Saavedra de Zona reporta apertura del enlace Mov. LaMIlagrosa - Mov. Santa Rosa sin afecayción de servicios</t>
  </si>
  <si>
    <t>MARCO SAVEDRA</t>
  </si>
  <si>
    <t>Se recuperan 80 mts de reserva y se realiza un empalme de 48 Hilos</t>
  </si>
  <si>
    <t>Santa Rosa</t>
  </si>
  <si>
    <t>UK LA MILAGROSA</t>
  </si>
  <si>
    <t>Km 19 desde Girardot</t>
  </si>
  <si>
    <t xml:space="preserve">Islena Romero de Noc Tx reporta apertura parcial del enlace Fusagasuga - Girardot  en RUFO Rx Girardot sin afectación de servicios </t>
  </si>
  <si>
    <t>se realiza habilitacion de tendido existente de 800 metrsod e fo de 48 hilos y dos cajas de emepalmes de continuidadde 48 hilos</t>
  </si>
  <si>
    <t>km 8,2 desde Asturias</t>
  </si>
  <si>
    <t>se crea ot para dar segimiento 8180562 ya que se presenta un segundo corte a el Km 8.2 desde Asturias </t>
  </si>
  <si>
    <t>8181761 8183732 8183768 8184170 8184185 8184778</t>
  </si>
  <si>
    <t>km 24,9 km desde calle 13</t>
  </si>
  <si>
    <t>Leonardo cantillo de zona Reporta apertura del enlace Calle 13 - Guachaca Fija sin afectacion de servicios</t>
  </si>
  <si>
    <t xml:space="preserve">se realiza migracion de hilos entre empalmes </t>
  </si>
  <si>
    <t>8183417
8183413</t>
  </si>
  <si>
    <t>TRUJILLO</t>
  </si>
  <si>
    <t>Trujillo - Centro 1</t>
  </si>
  <si>
    <t>km 7,6 desde río frío</t>
  </si>
  <si>
    <t>Jhon Robert Marin de zona reporta apertura del enlace Trujillo - Centro 1 con afectacion de servicios BA</t>
  </si>
  <si>
    <t>Se realizo limpieza Migracion de hilos entre nodos.</t>
  </si>
  <si>
    <t>BARBOSA</t>
  </si>
  <si>
    <t>Barbosa - Villa de Leyva</t>
  </si>
  <si>
    <t>Km 1,1 desde Barbosa</t>
  </si>
  <si>
    <t xml:space="preserve">
Kevin Navas de NocTx reporta apertura parcial del enlace Barbosa - Villa de Leyva en Zte Rx Villa de Leyva sin afectacion de servicios </t>
  </si>
  <si>
    <t>Mov. Unicentro Armenia - Mov. Galan</t>
  </si>
  <si>
    <t>Marco Saavedra de zona reporta apertura del enlace Mov. Unicentro Armenia - Mov. Galan, con afectación de Servicio.</t>
  </si>
  <si>
    <t>Falla en equipos no se tiene falla en la FO</t>
  </si>
  <si>
    <t>CHINU</t>
  </si>
  <si>
    <t>Mov. Chinu - Mov. Sampues</t>
  </si>
  <si>
    <t>Km 12,3 desde chinu</t>
  </si>
  <si>
    <t xml:space="preserve">Oswaldo Peñata de Zona reporta apertura del enlace Mov. Chinu - Mov. Sampues con afectacion de servicios Moviles </t>
  </si>
  <si>
    <t>se realiza migracion de hilos entre nodos</t>
  </si>
  <si>
    <t>UK DE LA MOVIL SAMPUES</t>
  </si>
  <si>
    <t>Mov. Santa Marta - Mov. Pando</t>
  </si>
  <si>
    <t>Km 0,15 desde pando</t>
  </si>
  <si>
    <t xml:space="preserve">
Leonardo Cantillo de zona reporta apertura parcial del enlace Mov. Santa Marta - Mov. Pando sin afectacion de servicios movil </t>
  </si>
  <si>
    <t>CALLE 12</t>
  </si>
  <si>
    <t>Mov. Juanchito Manizales - Mov. Malterías 2</t>
  </si>
  <si>
    <t>Km 0,9 desde malteria 2</t>
  </si>
  <si>
    <t>Marcos Saavedra de Zona reporta apertura del enlace Mov. Juanchito Manizales - Mov. Malterías 2, sin afectación de servicios.</t>
  </si>
  <si>
    <t>Tendido 126 mtrs y 2 empalmes de 48 hilos</t>
  </si>
  <si>
    <t>Malteria 2</t>
  </si>
  <si>
    <t>Monserrate - Tuquila</t>
  </si>
  <si>
    <t>Km 0,09 desde  Armario 161 Monserrate</t>
  </si>
  <si>
    <t>Rutbe carrillo de zona reporta apertura en el enlace Monserrate - Tuquila, con afectacion de BA.</t>
  </si>
  <si>
    <t>Se recupera reserva de 10 mtrs y un empalme de 8 hilos</t>
  </si>
  <si>
    <t>Monserrate</t>
  </si>
  <si>
    <t>alto de pradera - Bugambiles</t>
  </si>
  <si>
    <t>Km 1,4 desde Bugambiles</t>
  </si>
  <si>
    <t>Silvio Pantoja de Zona reporta apertura del enlace Mov.alto de pradera - Mov.Bugambiles,con afectacion de BA.</t>
  </si>
  <si>
    <t>Tendido de 200 metros de fibra de 48 Hilos Y dos Empalmes de 48.</t>
  </si>
  <si>
    <t>Bugambiles</t>
  </si>
  <si>
    <t>PATIA</t>
  </si>
  <si>
    <t>Popayán - El Bordo</t>
  </si>
  <si>
    <t xml:space="preserve">km 4,6 desde Popayan </t>
  </si>
  <si>
    <t>Javier Sandoval de Noc Tx reporta atenuacion en el enlace Pasto - Popayan, en la Rx pasto del ZTE sin afectacion del Servicios.</t>
  </si>
  <si>
    <t>Se entablilla fibra para poder quitar estrés en el punto de la medida</t>
  </si>
  <si>
    <t>BARRANCAS</t>
  </si>
  <si>
    <t>Mov. Barrancas UQ695 - Mov. Barrancas GQ115</t>
  </si>
  <si>
    <t>km 0,700 desde desde Barranca GQ115</t>
  </si>
  <si>
    <t>Hector Obezo de zona reporta apertura en el enlace Mov. Barrancas UQ695 - Mov. Barrancas GQ115, Con afectación de servicios.</t>
  </si>
  <si>
    <t>Se realiza migracion de los hilos de servicio entre los nodos</t>
  </si>
  <si>
    <t>Barranca Fija</t>
  </si>
  <si>
    <t>SAHAGUN</t>
  </si>
  <si>
    <t>Salitral - Tolú</t>
  </si>
  <si>
    <t xml:space="preserve">km 35,2 desde salitral </t>
  </si>
  <si>
    <t>Kevin Navas de NocTx reporta apertura del enlace Salitral - Tolu por la red de Tigo sin afectacion de servicios</t>
  </si>
  <si>
    <t>Se recupera reserva y se instala una caja de empalme</t>
  </si>
  <si>
    <t>No se genera OT, Disponibilidad de UNE</t>
  </si>
  <si>
    <t>SALITRAL</t>
  </si>
  <si>
    <t>Mov. El Dindalito Bogota - Mov. Carmelo</t>
  </si>
  <si>
    <t>Km 1 desde Dindalito</t>
  </si>
  <si>
    <t>Juan Pablo Bermudez de PxDx reprota apertura del enlace Mov. El Dindalito Bogota - Mov. Carmelo, sin afectación de Servicio.</t>
  </si>
  <si>
    <t xml:space="preserve">Jeronimo Veloz </t>
  </si>
  <si>
    <t>Cambio de Pigtail en Dindalito y se instala empalme de 8 hilos en reserva existente</t>
  </si>
  <si>
    <t>PR por promedio autoriza Oscar pedraza</t>
  </si>
  <si>
    <t>asturias</t>
  </si>
  <si>
    <t>ANILLO 48</t>
  </si>
  <si>
    <t>DTO 31037 JAC - Floridablanca</t>
  </si>
  <si>
    <t>km 3 desde Dto 31037</t>
  </si>
  <si>
    <t>Jeronimo Veloz de zona reporta apertura del enlace DTO 31037 JAC - Floridablanca , Celta con afectacion de servicios</t>
  </si>
  <si>
    <t>Se realiza tendido de 120 Mts de F.O de 96 hilos y dos empalmes de 48 Hilos</t>
  </si>
  <si>
    <t xml:space="preserve">6885423 8189844	</t>
  </si>
  <si>
    <t>DTO 31037 JAC FFTH SALITRE</t>
  </si>
  <si>
    <t>Mov. Seguridad Atlas - Mov. Bavaria Zona industrial</t>
  </si>
  <si>
    <t>Km 0,573 desde Atlas</t>
  </si>
  <si>
    <t>John Robert Marin de zona reporta apertura del enlace Mov. Seguridad Atlas - Mov. Bavaria Zona industrial, con afectación de Servicios.</t>
  </si>
  <si>
    <t xml:space="preserve">Se realiza tendido de 70 mts de fibra de 96 Hilos y dos empalmes uno de 24 Hilos y otro de 36 Hilos   </t>
  </si>
  <si>
    <t>ACOPI</t>
  </si>
  <si>
    <t>Mov.Tumaco Miramar - Mov.El Morro</t>
  </si>
  <si>
    <t>Km 0,230 desde aeropuerto</t>
  </si>
  <si>
    <t>John robert Marin de zona reporta apertura en el enlace Mov.Tumaco Miramar - Mov.Tumaco aeropuesto, Mov.Tumaco aeropuesto - Mov.El Morro,Con afectacion de servicio.</t>
  </si>
  <si>
    <t>Se recupera reserva de 140 mtrs y un empalme de 24 hilos</t>
  </si>
  <si>
    <t>Aeropuerto</t>
  </si>
  <si>
    <t>Cagrodex - Tuquila</t>
  </si>
  <si>
    <t>km 4,1 desde armario ceagrodex</t>
  </si>
  <si>
    <t>Silvio pantoja de zona reporta apertura en el enlace Cagrodex - Tuquila, con afectacion de servicios BA.</t>
  </si>
  <si>
    <t>Se rehace caja de empalme de 24 hilos sobre un cable de 24 hilos.</t>
  </si>
  <si>
    <t>Mov.Universidad cooperativa - Mov.Mamatoco</t>
  </si>
  <si>
    <t>Km 5 de ferrocarril</t>
  </si>
  <si>
    <t>Leonardo cantillo de zona reporta apertura Mov.Universidad cooperativa - Mov.Mamatoco, sin afectacion de servicio.</t>
  </si>
  <si>
    <t xml:space="preserve">Se recupera 150 mtrs de reserva y se hace una caja de empalme de 24 hilos </t>
  </si>
  <si>
    <t xml:space="preserve">Mov.Universidad cooperativa </t>
  </si>
  <si>
    <t>Mov.Faca Oriental B837 - Mov. Villas de Manjui Faca B487</t>
  </si>
  <si>
    <t>Km 0,8 desde Facatativa centro</t>
  </si>
  <si>
    <t>Efrain Barros de Zona reporta apertura del enlace Mov.Faca Oriental B837 - Mov. Villas de Manjui Faca B487 - Mov.Faca Santa Rita B501, con afectacion de servicios.</t>
  </si>
  <si>
    <t xml:space="preserve">se recupera 100 mts de reserva y se realiza un empalme de 48 hilos </t>
  </si>
  <si>
    <t>FACATATIVA CENTRO</t>
  </si>
  <si>
    <t>Soacha Centro - Quintas de Santa</t>
  </si>
  <si>
    <t>Km 2 desde Soacha cenro</t>
  </si>
  <si>
    <t>Efrain Barros de Zona reporta apertura del enlace Soacha Centro - Quintas de Santa Ana con afectacion de Ba.</t>
  </si>
  <si>
    <t xml:space="preserve">Tendido de 200 mtrs y de 48 Hilos y 2 empalmes de 48 hilos </t>
  </si>
  <si>
    <t>Mov. Pereira - Mov. La Cruz</t>
  </si>
  <si>
    <t>Marco Saavedra de Zona reporta apertura del enlace Mo. Pereira - Mov. La Cruz sin afectacion de servicios.</t>
  </si>
  <si>
    <t>MARCO SAAVEDRA</t>
  </si>
  <si>
    <t>Se realiza limpieza en nodo intermedio Santa Isabel</t>
  </si>
  <si>
    <t>RIVERA</t>
  </si>
  <si>
    <t>Mov. Rivera - Mov. Club Campestre</t>
  </si>
  <si>
    <t>Km 5,480 desde Mov. Club Campestre</t>
  </si>
  <si>
    <t>Rutbe Carrillo de Zona reporta apertura del enlace Mov. Rivera - Mov. Club Campestre con afectacion de servicios.</t>
  </si>
  <si>
    <t xml:space="preserve">se realiza tendido de 300 mts de F.O de 36 hilos  y dos empalmes de 36 hilos </t>
  </si>
  <si>
    <t>8191859 8191828</t>
  </si>
  <si>
    <t xml:space="preserve">CLUB CAMPESTRE </t>
  </si>
  <si>
    <t xml:space="preserve">Km 1 desde Facatativa Centro </t>
  </si>
  <si>
    <t xml:space="preserve">Se crea Nuevo incidente ya que se presenta un segundo evento el cual el equipo esta aislado que va por otro cable diferente  del caso de la OT  8192134 donde esta a 1 km el nuevo evento desde Facatativa centro </t>
  </si>
  <si>
    <t xml:space="preserve">se recupera 500 mts de reserva de F.O de 24 hilos y se realiza un empalme de 48 hilos </t>
  </si>
  <si>
    <t>Facatativa Centro</t>
  </si>
  <si>
    <t>Mov. Granja Cra 77 - Mov. San Joaquin</t>
  </si>
  <si>
    <t xml:space="preserve">Km 1,6 desde Mov. San Joaquin </t>
  </si>
  <si>
    <t>Rolando Sanchez de zona reporta apertura del enlace Mov. Granja Cra 77 - Mov. San Joaquin y Mov. Granja Cra 77 - Mov. Parque de San Marcos con afectacion de servicios moviles</t>
  </si>
  <si>
    <t>se recupera 50 mts de reserva y se realiza un empalme de 48 hilos</t>
  </si>
  <si>
    <t>Normandia</t>
  </si>
  <si>
    <t>Anillo 24b</t>
  </si>
  <si>
    <t>Cg3-CG9</t>
  </si>
  <si>
    <t>Km 4,3 desde CG9</t>
  </si>
  <si>
    <t>Francisco Vargas de Noc Tx reporta alta atenuacion en el ZTE para el enlace Cg3-CG9, sinn afectacion de Servicio.</t>
  </si>
  <si>
    <t>Se refusionan hilos en caja empalme</t>
  </si>
  <si>
    <t>Caraño - Victoria</t>
  </si>
  <si>
    <t>Km 1,78 desde Caraño</t>
  </si>
  <si>
    <t>Pilar Vargas de Noc Tx reporta apertura del enlace Victoria - Caraño, (Quibdó), en SDH, con afectación de servicio</t>
  </si>
  <si>
    <t>ISMAEL CASTILLO</t>
  </si>
  <si>
    <t>Se realiza recuperacion de 5 m de reserva sobre un cable de 36 hilos y se instala una caja de empalme de  48 hilos.</t>
  </si>
  <si>
    <t>RLFO Correctivo,8194542, Localización de Falla km 0 Recuperar Cable  5 mts, Tendido Aéreo 0 mts, Tendido Canalizado 0 mts, Cantidad Empalmes 1, Fibras Empalmadas 26, Apiques 0, Disp 0.00, subida a poste UN 0 LA</t>
  </si>
  <si>
    <t>PRE-00523482</t>
  </si>
  <si>
    <t>OT-00430311</t>
  </si>
  <si>
    <t>CARAÑO</t>
  </si>
  <si>
    <t>Mov. Facatativa Centro - Mov. Villeta</t>
  </si>
  <si>
    <t>Km 2,2 desde Mov. Villeta</t>
  </si>
  <si>
    <t xml:space="preserve">Juan Carlos Pineda de PxDx Movil reporta apertura del enlace Mov. Facatativa Centro - Mov. Villeta con afectacion de servicios Movil </t>
  </si>
  <si>
    <t xml:space="preserve">Se realiza migracion de hilo entre nodos </t>
  </si>
  <si>
    <t>Bello -Aranjuez</t>
  </si>
  <si>
    <t>Km 12,47 desde Aranjuez</t>
  </si>
  <si>
    <t xml:space="preserve">Pilar Vargas De NocTx reporta apertura del enlace Bello -Aranjuez sin afectacion de servicios </t>
  </si>
  <si>
    <t xml:space="preserve">Se recupera  reserva de 30 mtrs y un empalme de 48 hilos </t>
  </si>
  <si>
    <t>Bello</t>
  </si>
  <si>
    <t>Soacha - CG2</t>
  </si>
  <si>
    <t>Km 1,9 desde soacha centro</t>
  </si>
  <si>
    <t xml:space="preserve">Francisco Vargas de NocTx reporta apertura del enlace Soacha - CG2 con afectacion de servicios </t>
  </si>
  <si>
    <t>Mov. Centracar - Mov.Caras lindas</t>
  </si>
  <si>
    <t xml:space="preserve">Jhon Robert Marin de zona reporta apertura del enlace Mov. Centracar - Mov.Caras lindas con afectacion de servicios movil </t>
  </si>
  <si>
    <t>Personal de PI visita nodos y se recupera el servicio</t>
  </si>
  <si>
    <t>No se genera OT,  Disponibilidad de Emcomunitel</t>
  </si>
  <si>
    <t>Mov.Kennedy Sur - Mov.Asturias</t>
  </si>
  <si>
    <t>Walter Cabrera de zona reporta apertura en el enlace Mov.Kennedy Sur - Mov.Asturias,sin afcetacion de servicio.</t>
  </si>
  <si>
    <t xml:space="preserve">equipos se desalarma sin manipulacion de fo </t>
  </si>
  <si>
    <t>No se genera OT, Disponibilidad deComfica</t>
  </si>
  <si>
    <t>Mov.Zofracar - Mov.Colina campestre</t>
  </si>
  <si>
    <t>Alan salazar de zona reporta apertura en el enlace Mov.Zofracar - Mov.Colina campestre,con afectacion Movil.</t>
  </si>
  <si>
    <t>No es falla en fibra</t>
  </si>
  <si>
    <t>No se genera OT, Disponibilidad de  Liteyca</t>
  </si>
  <si>
    <t>Mov. Pizano - Mov. Zona franca II</t>
  </si>
  <si>
    <t>Km 0,14 desde Pizano</t>
  </si>
  <si>
    <t>Jhonny Osorio de zona reporta apertura en el Mov. Pizano - Mov. Zona franca II, Con afectación de servicio.</t>
  </si>
  <si>
    <t xml:space="preserve">Se refusiona hilo de empalme existente </t>
  </si>
  <si>
    <t xml:space="preserve">CENTRO </t>
  </si>
  <si>
    <t>Mov.Zofracar - Mov. Colina campestre</t>
  </si>
  <si>
    <t>km 0,3 desde Zofracar</t>
  </si>
  <si>
    <t xml:space="preserve">Jhonny osorio de zona reporta apertura en el enlace Mov.Zofracar - Mov. Colina campestre, con afectación de servicios.  </t>
  </si>
  <si>
    <t>Se recupera reserva de 100 mtrs y un empalme de 24 hilos</t>
  </si>
  <si>
    <t>ZOFRACAR</t>
  </si>
  <si>
    <t>Km 95,4 desde yarumal</t>
  </si>
  <si>
    <t>Diego Chaparro de Noc tx reporta apertura en el enlace Yarumal - Tarazal,Sin afectacion de servicios.</t>
  </si>
  <si>
    <t>Tendido de 200 mts de Fo y dos empalmes de 36 hilos</t>
  </si>
  <si>
    <t>No se genera OT, Disponibilidad de  Inmel</t>
  </si>
  <si>
    <t>INC12337607</t>
  </si>
  <si>
    <t>Zulia - Sardinata</t>
  </si>
  <si>
    <t>Km 51,2 desde Zulia</t>
  </si>
  <si>
    <t>Kevin naves de noc Tx  Reporta apertura del enlace Zulia a -Sardinata por la red de claro sin afectacion de servicio</t>
  </si>
  <si>
    <t>No se genera OT, Disponibilidad de  Claro</t>
  </si>
  <si>
    <t>Mov. India Catalina - Mov. Palmira Real</t>
  </si>
  <si>
    <t>Km 1,6 desde Ciat</t>
  </si>
  <si>
    <t>Jhon Robert Marin de zona reporta apertura del enlace Mov. India Catalina - Mov. Palmira Real y Mov Ciat - Mov. Llano Grande sin afectacion de servicios</t>
  </si>
  <si>
    <t>Se realiza recuperación de 20 m de reserva y se instala una caja de empalme 24 hilos.</t>
  </si>
  <si>
    <t>No se genera OT, Disponibilidad de  Encomunitel</t>
  </si>
  <si>
    <t>Palmira Centro</t>
  </si>
  <si>
    <t>Anillo 4</t>
  </si>
  <si>
    <t>Km 9,9 desde espinal</t>
  </si>
  <si>
    <t>Francisco Vargas de Noc Tx reporta apertura del Enlace Girardot - Ibague En Coriant y Rufo sin afectación de servicios</t>
  </si>
  <si>
    <t>Se realiza habilitacion a dos tendidos y se instala cuatro cajas de empalme s de 48 hilos.</t>
  </si>
  <si>
    <t>No se genera OT, Disponibilidad de  Ibcopsa</t>
  </si>
  <si>
    <t>Mov. San José - Mov. La Patria</t>
  </si>
  <si>
    <t>km 1,4 desde Mov. San José</t>
  </si>
  <si>
    <t>Marco Saavedra de Zona reporta alta atenuación del enlace Mov. San José - Mov. La Patria, sin afectación de servicios.</t>
  </si>
  <si>
    <t>Se recupera 4 m de reserva sobre un cable de 36 hilos y se instala una caja de empalme de 48 hilos.</t>
  </si>
  <si>
    <t>No se genera OT, Disponibilidad de  Cobra</t>
  </si>
  <si>
    <t>Anillo 5</t>
  </si>
  <si>
    <t>Asovivir - Islandia</t>
  </si>
  <si>
    <t xml:space="preserve">Luis Antonio Rodrigo reporta apertura del enlace Asovivir - Islandia con afectacion de servicios de  BA </t>
  </si>
  <si>
    <t>Falla de energia en Asovivir</t>
  </si>
  <si>
    <t>Mov. La Rivera - Mov. Campo Alegre</t>
  </si>
  <si>
    <t>km 3.9 desde Mov. Campo Alegre</t>
  </si>
  <si>
    <t xml:space="preserve">John Robert Marín de Zona reporta apertura del enlace Mov. Campo Alegre - Mov. La Rivera Cali, con afectación de móviles. </t>
  </si>
  <si>
    <t>Patch cord dañado por roedor</t>
  </si>
  <si>
    <t>MediaCommerce</t>
  </si>
  <si>
    <t>EL CARMEN DE BOLIVAR</t>
  </si>
  <si>
    <t>Cartagena - Carmen de Bolívar</t>
  </si>
  <si>
    <t>Km 106 desde Cartagena</t>
  </si>
  <si>
    <t>July Gonzales de Noc Tc reporta alta atenuacion del enlace Cartagena - Carmen de bolivar sin afectacion de servicios</t>
  </si>
  <si>
    <t>MEDIACOMMERCE</t>
  </si>
  <si>
    <t>No se genera OT, Falla de MediaConmmerce</t>
  </si>
  <si>
    <t>Media Commerce</t>
  </si>
  <si>
    <t>Plaza De Toros - El Bosque</t>
  </si>
  <si>
    <t>km 0 desde Plaza De Toros</t>
  </si>
  <si>
    <t>Jhon Alcalde de zona reporta apertura del enlace Plaza De Toros - El Bosque con afectación de servicios BA</t>
  </si>
  <si>
    <t>Se recupera 4 mts de reserva y se fusionan dos hilos en el ODF de Plaza de Toros</t>
  </si>
  <si>
    <t>Uk Plazade Toros</t>
  </si>
  <si>
    <t>Mov. Islandia - Mov. El Palmar</t>
  </si>
  <si>
    <t>Luis Antonio Rodrigo reporta apertura del enlace Mov. Islandia - Mov. El Palmar sin afectacion de servicios</t>
  </si>
  <si>
    <t>Probelmas de breaker de aenergia en palmar</t>
  </si>
  <si>
    <t>Mov. Altos Del Peñón - Mov. Club El Peñón</t>
  </si>
  <si>
    <t>Km 2,5 desde Club el Peñon</t>
  </si>
  <si>
    <t xml:space="preserve">Víctor Delgadillo de Zona reporta apertura del enlace Mov. Altos Del Peñón - Mov. Club El Peñón - Mov. Girardot Sucre, con afectación móvil. </t>
  </si>
  <si>
    <t>Se realiza un tendido de 100 mts y se hacen dos empalmes de 8 hilos con caja de empalme de 48 hilos</t>
  </si>
  <si>
    <t>km 67,5 desde Aguachica</t>
  </si>
  <si>
    <t>Francisco Vagas de Noc Tx Reporta apertura total del enlace Aguachica - San Aalberto sin afectacion de servicios</t>
  </si>
  <si>
    <t>Recuperacion de 350 mts de reserva y un empalme de 36 hilos</t>
  </si>
  <si>
    <t>No se genera OT, Disponibilidad de  Colavinni</t>
  </si>
  <si>
    <t>Km 14,1 desde espinal</t>
  </si>
  <si>
    <t>Se continua afectacion de la OT 8198637 ya que se presenta evento en punto diferente al daño inicial</t>
  </si>
  <si>
    <t>Se realiza habilitacion a un tendido y se instala dos cajas de empalme s de 48 hilos.</t>
  </si>
  <si>
    <t>No se genera OT, Disponibilidad de  Incopsa</t>
  </si>
  <si>
    <t>Mov. UDEA – Mov. Bello</t>
  </si>
  <si>
    <t>Km 4,223 desde Bello</t>
  </si>
  <si>
    <t>Cesar Perez de zona reporta alta atenuacion en el enlace Mov. UDEA – Mov. Bello, Rx UDEA, sin afectacion de servicios</t>
  </si>
  <si>
    <t xml:space="preserve">MOV. BELLO </t>
  </si>
  <si>
    <t>TIK-386660-W1G8</t>
  </si>
  <si>
    <t>Km 4,7 desde Cienaga</t>
  </si>
  <si>
    <t>Diego Chaparro de Noc Tx reporta apertura parcial en el enlace Santa Marta - Cienaga en Rufo, Rx Cienaga por la red Ufinet, sin afectacion de servicios</t>
  </si>
  <si>
    <t>Refusionan hilo en caja de empalme</t>
  </si>
  <si>
    <t>OT3025709</t>
  </si>
  <si>
    <t>Km 54,2 desde Zulia</t>
  </si>
  <si>
    <t>Henry Gomez de Noc Tx reporta apertura parcial en el enlace Zulia - Sardinata en ZTE por la red de Claro, Rx Sardinata, sin afectacion de servicios, Noc Tx realiza medida con el equipo de ZTE presentando apertura al km 54.2 desde Zulia</t>
  </si>
  <si>
    <t>Mov. Pepita - Mov. Plaza España</t>
  </si>
  <si>
    <t>Km 0,4 desde Plaza España</t>
  </si>
  <si>
    <t>Jhon Lesmes de zona reporta apertura en el enlace Mov. Pepita - Mov. Plaza España - Mov. Ricaurte, con afectacion en moviles</t>
  </si>
  <si>
    <t>Se realiza un tendido de 300 mts y se crea una caja de  empalme de 24 hilos y se re hace caja de empalme existente</t>
  </si>
  <si>
    <t xml:space="preserve">Uk Plaza España </t>
  </si>
  <si>
    <t>Mov. Chucua - Mov. Chucua II</t>
  </si>
  <si>
    <t>Km 1,4 desde Chucua</t>
  </si>
  <si>
    <t>Walter Cabrera de zona reporta apertura del enlace Mov. Chucua - Mov. Chucua II, Mov. Casa Blanca Bogota - Mov. Brasilia, Mov. Brasil - Mov. Class Roma sin afectacion de servicios Movil</t>
  </si>
  <si>
    <t>Recuperacion de 30 mts de reserva y un empalme de 96 hilos</t>
  </si>
  <si>
    <t>Anillo 48</t>
  </si>
  <si>
    <t>Km 7,5 desde Armario Plaza de Toros</t>
  </si>
  <si>
    <t xml:space="preserve">Se continua seguimiento de la OT 8199027 ya quese se presenta un segundo evento a 7500 mts desde Bosque </t>
  </si>
  <si>
    <t>Refusionan hilo abierto en empalme existente</t>
  </si>
  <si>
    <t>ANILLO 5</t>
  </si>
  <si>
    <t>CS0055803</t>
  </si>
  <si>
    <t xml:space="preserve">km 14,8 desde Cali </t>
  </si>
  <si>
    <t xml:space="preserve">Islena Romero de Noc Tx reporta apertura del enlace Cali - Buenaventura para ZTE amabas Rx por la red de Ciriunt, sin afectación de Servicios.  </t>
  </si>
  <si>
    <t xml:space="preserve">km 1,5 desde Armenia Galan </t>
  </si>
  <si>
    <t>Islena Romero Reporta apertura total del enlace Armenia Galan - El Carmen, sin afectación de Servicios.</t>
  </si>
  <si>
    <t>Tendido de 40 mts de Fo y dos empalmes de 8 hilos</t>
  </si>
  <si>
    <t>Mushaisa - Maicao</t>
  </si>
  <si>
    <t>Km 30 desde Maicao</t>
  </si>
  <si>
    <t>Islena Romero de Noc Tx reporta pertura del enlace Musaisha - Micao para SDH rx musaisha con afectacion de BA.</t>
  </si>
  <si>
    <t>Mov. Buenaventura IV - Mov. Buenaventura El Pinal</t>
  </si>
  <si>
    <t>Km 2,17 desde el piñal</t>
  </si>
  <si>
    <t xml:space="preserve">Juan Carlos Tobar de Zona reporta apertura del enalce Mov. Buenaventura IV - Mov. Buenaventura El Pinal y Mov. La Playita - Mov. Buenaventura Centro, sin afectación de servicios. </t>
  </si>
  <si>
    <t>BUENAVENTURA CENTRO</t>
  </si>
  <si>
    <t>anillo</t>
  </si>
  <si>
    <t>Mov. Marruecos - Mov. San Jose Rondon</t>
  </si>
  <si>
    <t>Km 10,7 desde Marruecos</t>
  </si>
  <si>
    <t>Juan Carlos Pineda de Px Movil reporta apertura del enlace Mov. Marruecos - Mov. San Jose Rondon sin afectación de servicios</t>
  </si>
  <si>
    <t xml:space="preserve">se rehace empalme de 128 hilos </t>
  </si>
  <si>
    <t>Dto. 32057 - Dto. 32050</t>
  </si>
  <si>
    <t>Km 0,69 desde Dto 32057</t>
  </si>
  <si>
    <t>Juli Gonzales de Noc Tx reporta apertura del enlace Dto. 32057 - Dto. 32050 y Dto. 32057 - Dto.31037 con afectacion de servicios de Ba y Cx</t>
  </si>
  <si>
    <t>se realiza tendido de 70 mts de fo de 96 hilos y se realiza un empalme nuevo de 48 hilos y un empalme existente</t>
  </si>
  <si>
    <t xml:space="preserve">DTO 31037 </t>
  </si>
  <si>
    <t>Mov. Alta Gracia Flandes - Mov. Espinal</t>
  </si>
  <si>
    <t>Wilson Trujillo de zona reporta apertura parcial del enlace Mov. Alta Gracia Flandes - Mov. Espinal en la Rx espinal sin afectación de servicios</t>
  </si>
  <si>
    <t>Limpieza el ODF en altagracia</t>
  </si>
  <si>
    <t>Mov. Villa Clemencia - Mov. San XIX</t>
  </si>
  <si>
    <t>Km 0,1 desde Villa Clemencia</t>
  </si>
  <si>
    <t>Luis Antonio Rodriguez de zona reporta apertura del enlace Mov. Villa Clemencia - Mov. San XIX con afectación de servicios moviles</t>
  </si>
  <si>
    <t>Cambio de ruta de 300 mts de Fo y un empalme de 8 hilos</t>
  </si>
  <si>
    <t>Uk Clemencia</t>
  </si>
  <si>
    <t>Pereira - La Cruz</t>
  </si>
  <si>
    <t>Km 1 desde pereira</t>
  </si>
  <si>
    <t>Pilar Vargas del Noc Tx reporta apertura parcial del enlace La Cruz - Pereira en SDH Rx Pereira, sin afectación de servicios.</t>
  </si>
  <si>
    <t xml:space="preserve">Se realiza migracion de Hilos entre empalmes </t>
  </si>
  <si>
    <t>km 23 desde girardot</t>
  </si>
  <si>
    <t>July Gonzales de Noc Tx reporta apertura del enlace Fusa - Girardot y Girardot - Melgar sin afectacion de servicios</t>
  </si>
  <si>
    <t>Se realiza tendido de 600 mts de fibra de 96 Hilos y dos empalmes de 48 Hilos</t>
  </si>
  <si>
    <t>Mov. Alborada II - Mov. Esperanza</t>
  </si>
  <si>
    <t>Km 0,641 dese Rosita</t>
  </si>
  <si>
    <t>Jorge Garay de Zona reporta apertura del enlace Mov. Alborada II - Mov. Esperanza, sin afectacion de servicios.</t>
  </si>
  <si>
    <t>Se recuperan10 mts de fibra de 36 hilos y se hace sangría y se fusionan 12 hilos afectados</t>
  </si>
  <si>
    <t>Rosita</t>
  </si>
  <si>
    <t>Interconexion esperanza - Rosita</t>
  </si>
  <si>
    <t>Mov. Terron II - Mov. Terron Colorado</t>
  </si>
  <si>
    <t xml:space="preserve">Km 0,081 desde terron II </t>
  </si>
  <si>
    <t>Juan Carlos Tobar de Zona reporta apertura del enalce Mov. Terron II - Mov. Terron Colorado con afectacion de servicios moviles</t>
  </si>
  <si>
    <t>Se recuperan 20 metros de reserva y se realiza un empalme en cja de 144 Hilos</t>
  </si>
  <si>
    <t>PUERTO GAITAN</t>
  </si>
  <si>
    <t>Mov. Alto Neblinas - Mov. Pto Gaitan Telecom</t>
  </si>
  <si>
    <t>Km 8 desde Mov. Puerto Gaitan</t>
  </si>
  <si>
    <t>Diego Santa Cruz de Zona reporta apertura del enlace Mov. Alto Neblinas - Mov. Pto Gaitan Telecom, con afectacion movil.</t>
  </si>
  <si>
    <t xml:space="preserve">Se refusiona hilos en caja de empalme y PI cambio Patchord </t>
  </si>
  <si>
    <t>GAITAN FIJA</t>
  </si>
  <si>
    <t>Mov. Compartir II - Mov. Chusaca Norte</t>
  </si>
  <si>
    <t>Km 0,19 desde Colsubsidio</t>
  </si>
  <si>
    <t>Luis Antonio Rodríguez de Zona reporta apertura del enlace Mov. Compartir II - Mov. Chusaca Norte - Mov. Granada Soacha, con afectación de móviles.</t>
  </si>
  <si>
    <t>se realiza tendido de 100 mts de fo de 48 hilos y dos empalmes de 48 hilos</t>
  </si>
  <si>
    <t>Mov. Fusagasuga Centro - Mov. El Indio</t>
  </si>
  <si>
    <t>Km 2,4 desde Fusa centro</t>
  </si>
  <si>
    <t>Victor Delgadillo de zona reporta apertura en el enlace Mov. Fusagasuga  Centro - Mov. El Indio- Mov. Batallon, con afectacion en moviles</t>
  </si>
  <si>
    <t>Se realiza migracion hilo entre empalme</t>
  </si>
  <si>
    <t>Km 15,6 desde Bello</t>
  </si>
  <si>
    <t>Se continua seguimiento de la OT 8201126 ya que se presenta otro evento al km 16 desde Bello</t>
  </si>
  <si>
    <t>Se refusiona hilo abierto en empalme existente</t>
  </si>
  <si>
    <t>bello</t>
  </si>
  <si>
    <t>Cali centro - Vasquezcobo</t>
  </si>
  <si>
    <t>km 5,08 desde Cali</t>
  </si>
  <si>
    <t>Islena Romero de Noc tx reporta apertura en el enlace Cali centro - Vasquezcobo en el SDH, Coriant, Sin Afectacion de servicios.</t>
  </si>
  <si>
    <t>Para el cable del coriant Se recupera 10 mts de reserva y se hace un empalme de 8 hilos con caja de empalme de 24 hilos y para el cable del SDH se recupera 7 mts de reserva y se hace un empalme de 8 hilos con caja de empalme de 48 hilos</t>
  </si>
  <si>
    <t>Cali centro</t>
  </si>
  <si>
    <t>Esperanza - Catama</t>
  </si>
  <si>
    <t>km 4,12 desde Esperanza</t>
  </si>
  <si>
    <t>Orlando Cabrera de zona reporta apertura en el enlace Esperanza - Catama, con Afectacion de servicios.</t>
  </si>
  <si>
    <t>Se recupera 20 m de reserva y se realiza un empalme de 144 hilos.</t>
  </si>
  <si>
    <t>Mov.Campoalegre fija - Mov.Gigante fija</t>
  </si>
  <si>
    <t>km 44,67 desde Campoalegre</t>
  </si>
  <si>
    <t>Miguel Zorro de pxdx reporta apertura en el enlace Mov.Campoalegre fija - Mov.Gigante fija, sin afectacion de servicios.</t>
  </si>
  <si>
    <t>Se realiza migracion de hilos entre nodos del hilo 32 al hilo 31 de la Rx Campoalegre</t>
  </si>
  <si>
    <t>Campo Alegre</t>
  </si>
  <si>
    <t xml:space="preserve">INC12374340 </t>
  </si>
  <si>
    <t>Km 31,49 desde Tunja</t>
  </si>
  <si>
    <t>Pilar Vargas de Noc tx reporta reporta apertura en el enlace Tunja - Sogamoso en ZTE por la red de Claro, sin afectación de servicios, Noc Tx realiza medidas desde Tunja presentando apertura al km 31.49.</t>
  </si>
  <si>
    <t>Recuperacion de reserva y se rehace cempalme existente</t>
  </si>
  <si>
    <t>Armenia 7500 - Armenia 3500</t>
  </si>
  <si>
    <t>Francisco Vargas del Noc Tx reporta apertura del enlace Armenia 7500 - Armenia 3500 en SDH, sin afectacion de servicios.</t>
  </si>
  <si>
    <t>Personal de PI realiza cambio de pacht cord en cruzada interna del nodo de Armenia</t>
  </si>
  <si>
    <t>km 24,4 desde Girardot</t>
  </si>
  <si>
    <t>Francisco Vargas de Noc Tx reporta apertura del enlace Fusa - Girardot y Girardot - Melgar, sin afectacion de servicios</t>
  </si>
  <si>
    <t>Se realiza un tendido de 500 mts y se hacen dos empalmes de 36 hilos</t>
  </si>
  <si>
    <t>LA VICTORIA</t>
  </si>
  <si>
    <t>Km 52,8 desde Roldanillo</t>
  </si>
  <si>
    <t>Pilar Vargas del Noc TX reporta apertura en el enlace Pereira - Roldanillo y Cartago - La Union en Coriant, RUFO, SDH y ZTE, Noc renata reporta apertura, con afectacion de servicio BA.</t>
  </si>
  <si>
    <t>Se realiza un tendido de 80 mts y se hacen dos empalmes de 36 hilos uno existente y uno nuevo con caja de empalme de 48 hilos</t>
  </si>
  <si>
    <t>Acopi Calitel - Cali Puerta Del Sol</t>
  </si>
  <si>
    <t>Km 0,02 desde Puertas del Sol</t>
  </si>
  <si>
    <t xml:space="preserve">Francisco Vargas del Noc Tx reporta apertura del enlace Acopi Calitel - Cali Puerta Del Sol en SDH, con afectación de BA.  </t>
  </si>
  <si>
    <t>Se recupera 4 mts de reserva y se hace un empalme de 48 hilos</t>
  </si>
  <si>
    <t>Armenia Galan – Suiza</t>
  </si>
  <si>
    <t>Km 0 desde Galan</t>
  </si>
  <si>
    <t>Pilar Vargas de Noc Tx reporta alta atenuación del enlace Armenia Galan – Suiza en SDH, sin afectación de servicios.</t>
  </si>
  <si>
    <t>Se realiza cambio de atenuador en Galan</t>
  </si>
  <si>
    <t>Mov. Los Frailes - Mov. Colina 2</t>
  </si>
  <si>
    <t>Km 0 desde Frailes</t>
  </si>
  <si>
    <t>Rolando Sanchez de zona reporta apertura parcial en el enlace Mov. Los Frailes - Mov. Colina 2, Rx Colina 2, sin afectacion de servicios</t>
  </si>
  <si>
    <t>Se certifica la FO desde Frailes</t>
  </si>
  <si>
    <t>Mamonal - Cartagena Campestre</t>
  </si>
  <si>
    <t>Km 0,225 desde Mamonal</t>
  </si>
  <si>
    <t xml:space="preserve">Diego Chaparro de Noc Tx reporta apertura del enlace Mamonal - Cartagena Campestre en SDH sin afectación de servicios </t>
  </si>
  <si>
    <t>Se hace un tendido de 400 mts y se hacen dos empalmes de 48 hilos</t>
  </si>
  <si>
    <t>RIOHACHA</t>
  </si>
  <si>
    <t>Mov. Aeropuerto Riohacha - Mov. Wayu</t>
  </si>
  <si>
    <t>Hector Obezo de zona reporta alta atenuacion en el enlace Mov. Aeropuerto Riohacha - Mov. Wayu, con afectacion en moviles</t>
  </si>
  <si>
    <t>Cambio de patchcord en Mov. Aeropuerto</t>
  </si>
  <si>
    <t>km 53 desde Roldanillo</t>
  </si>
  <si>
    <t>Se crea nueva OT para seguir con la revisión de la falla indicada con la OT 8209977 dado que existe un segundo evento.</t>
  </si>
  <si>
    <t>Se realiza tendido de 50 metros de F.O de 36 hilos y dos empalmes de36 hilos</t>
  </si>
  <si>
    <t>Mov. Guachaca Fija - Mov. Santa Marta</t>
  </si>
  <si>
    <t>km 16,5 desde Santa Marta</t>
  </si>
  <si>
    <t>Leonardo Cantillo de zona reporta altas atenuaciones  en el enlace Mov. Guachaca Fija - Mov. Santa Marta, con afectación de servicios Móviles y Cx.</t>
  </si>
  <si>
    <t>Se realiza migracion de hilos entre empalmes</t>
  </si>
  <si>
    <t>8208003 8210244</t>
  </si>
  <si>
    <t>Santa marta</t>
  </si>
  <si>
    <t> TIK-387920-Y4K6 </t>
  </si>
  <si>
    <t>Curumaní - Pelaya</t>
  </si>
  <si>
    <t>Km 55,1 desde Curumani</t>
  </si>
  <si>
    <t>Islena Romero de Noc Tx reporta apertura del enlace Pelaya - Curumani por ufinet, sin afectacion de Servicio.</t>
  </si>
  <si>
    <t>Ciudad Verde - Central Soacha</t>
  </si>
  <si>
    <t>Km 0,670 desde Soacha</t>
  </si>
  <si>
    <t>Luis Antonio Rodríguez de zona reporta apertura del enlace Ciudad Verde - Central Soacha con afectación de Servicios de BA.</t>
  </si>
  <si>
    <t>Recuperacion de 200 mts de reserva y un empalme de 48 hilos</t>
  </si>
  <si>
    <t>Medellin Centro - Mov. La Yegua Santa Helena</t>
  </si>
  <si>
    <t>Km 0,889 desde  centro</t>
  </si>
  <si>
    <t>Aldrin Castillo de zona reporta apertura del enlace Medellin Centro - Mov. La Yegua Santa Helena sin afectacion de servicios</t>
  </si>
  <si>
    <t>Recuperacion de 50 mts de reserva y un empalme de 24 hilos en caja empalme de 48</t>
  </si>
  <si>
    <t>Mov. Nelson Mandela – Mov. Mamonal</t>
  </si>
  <si>
    <t>Km 4,783 desde Nelson mandela</t>
  </si>
  <si>
    <t>Hernando Roca de zona reporta apertura parcial Mov. Nelson Mandela – Mov. Mamonal, Rx Nelson Mandela, sin afectacion de servicios</t>
  </si>
  <si>
    <t>Se refusiona hilo en caja empalme existente</t>
  </si>
  <si>
    <t>Mov. Picilago - Mov. Puerto Peñaliza</t>
  </si>
  <si>
    <t>km 1,7 desde picilago</t>
  </si>
  <si>
    <t>Juan Carlos Pineda de PxDx reporta apertura del enlace Mov. Picilagos - Mov. Puerto Peñaliza sin afectación de servicios</t>
  </si>
  <si>
    <t>Se enruta hilo en caja empalme existente</t>
  </si>
  <si>
    <t>Km 0,1 desde CG2</t>
  </si>
  <si>
    <t>Luis Antonio Rodriguez de zona reporta apertura del enlace Soacha - CG2 con afectación de servicios de BA</t>
  </si>
  <si>
    <t>Se tendieron 100 metros de fibra óptica de 48 hilos y se realizaron dos empalmes de 24 hilos cada uno</t>
  </si>
  <si>
    <t>Mov. Estación Niquia - Mov. Bello</t>
  </si>
  <si>
    <t>Km 0,327 desde Bello</t>
  </si>
  <si>
    <t>Aldrin Castillo de Zona reporat apertura del enlace Mov. Estación Niquia - Mov. Bello sin afectación de servicios</t>
  </si>
  <si>
    <t>se recupera 50 metros de reserva y se hace un empalme de 48 hilos para la continuidad del servicio</t>
  </si>
  <si>
    <t xml:space="preserve">anillo </t>
  </si>
  <si>
    <t>Pendiente corregir informe</t>
  </si>
  <si>
    <t>TIK-388096-J5D1</t>
  </si>
  <si>
    <t>km 3,33 desde valledupar</t>
  </si>
  <si>
    <t>Pilar Vargas del Noc Tx reporta apertura parcial del enlace Bosconia - Valledupar en la red de Ufinet en ZTE Rx Bosconia, sin afectación de servicios.</t>
  </si>
  <si>
    <t xml:space="preserve"> Se recupera reserva, se realiza sangría y se implementa nueva caja de empalme</t>
  </si>
  <si>
    <t>VALLEDUPAR</t>
  </si>
  <si>
    <t>km 39,75 desde Tolu</t>
  </si>
  <si>
    <t>Pilar Vargas del Noc Tx reporta apertura parcial del enlace Tolu - Sincelejo en Coriant Rx Tolu, sin afectación de servicios.</t>
  </si>
  <si>
    <t xml:space="preserve">Se realiza migracion de hilos entre nodo para restablecer el servcio </t>
  </si>
  <si>
    <t>RTNFO Correctivo,8214949, Localización de Falla km 0 Recuperar Cable mts, Tendido Aéreo 0 mts, Tendido Canalizado 0 mts, Cantidad Empalmes , Fibras Empalmadas , Apiques 0, Disp 0.00, subida a poste UN 0 LA</t>
  </si>
  <si>
    <t>PRE-00540315</t>
  </si>
  <si>
    <t>OT-00444796</t>
  </si>
  <si>
    <t>Mov Fonseca - Mov .Barrancas</t>
  </si>
  <si>
    <t>km 11 desde Fonseca</t>
  </si>
  <si>
    <t xml:space="preserve">Hector obeso de de zona indica apertura del enlace Mov Fonseca -  Mov .Barrancas sin afectacion de servicio </t>
  </si>
  <si>
    <t>Se recuperan 200 metros de reserva y se hace un empalme de 36 hilos, se instala una caja empalme de 48 hilos, Cabecera Fonseca RDFO.</t>
  </si>
  <si>
    <t>No se genera OT, Disponibilidad deColavinni</t>
  </si>
  <si>
    <t>Mov. Monumental - Mov Zona Franca 3</t>
  </si>
  <si>
    <t>km 2,1 desde Mov. Monumental</t>
  </si>
  <si>
    <t>Carlos Ojdeda de zona reporta apertura del enlace Mov. Monumental - Mov Zona Franca 3 sin afectacion de servcio</t>
  </si>
  <si>
    <t>Se refusiona hilo abierto en emnpame existente</t>
  </si>
  <si>
    <t>No se genera OT, Disponibilidad Liteyca</t>
  </si>
  <si>
    <t>Mov. Vanguardia - Mov. Esperanza</t>
  </si>
  <si>
    <t>Km 1,522 desde Esperanza</t>
  </si>
  <si>
    <t>Wilson Trujillo de zona reporta apertura en el enlace Mov. Vanguardia - Mov. Centro, con afectacion en moviles</t>
  </si>
  <si>
    <t>Se realiza tendido de 150 m fo 48 hilos y la instlacion de dos cajas de empalmes de 24 hilos.</t>
  </si>
  <si>
    <t>No se genera OT, Disponibilidad Cobra</t>
  </si>
  <si>
    <t>Esperanza centro</t>
  </si>
  <si>
    <t>Mov. Pablo VI - Mov. Soacha Norte II - Mov. Central Soacha</t>
  </si>
  <si>
    <t>km 0,23 desde Mov. Central Soacha</t>
  </si>
  <si>
    <t xml:space="preserve">Oscar Vargas de zona reporta apertura en el enlace Mov. Pablo VI - Mov. Soacha Norte II - Mov. Central Soacha, con afectacion en moviles </t>
  </si>
  <si>
    <t>Se realiza recuperación de 230 m de fo 24 hilos y se instala una cajas de empalmes de 24 hilos.</t>
  </si>
  <si>
    <t xml:space="preserve">soacha norte </t>
  </si>
  <si>
    <t xml:space="preserve">uk </t>
  </si>
  <si>
    <t>SABANETA</t>
  </si>
  <si>
    <t>Transversales - Envigado</t>
  </si>
  <si>
    <t>km 1,3 desde Sabaneta</t>
  </si>
  <si>
    <t>Aldrin castillo  de zona reporta apertura del enlace Sabaneta - Envigado - Transversales sin afectacion de servicios</t>
  </si>
  <si>
    <t>Se realiza tendido de 200 mtrs y dos empalmes de 24 hilos</t>
  </si>
  <si>
    <t>No se genera OT, Disponibilidad INMEL</t>
  </si>
  <si>
    <t>Mov.CentroHacha- Mov.Villacomfamilar</t>
  </si>
  <si>
    <t>km 1 desde Mov.Las mercedes</t>
  </si>
  <si>
    <t>Juan pablo bermudez de pxdx reporta apertura en el enlace Mov.Centroacha - Mov.Las mercedes y Mov.Nuevo Faro - Mov.Villacomfamilar,sin afectacion de servicios.</t>
  </si>
  <si>
    <t>Recuperacion de 300 mts de reserva y un empalme de 48 hilos</t>
  </si>
  <si>
    <t xml:space="preserve">No se genera OT, Disponibilidad Colavinni </t>
  </si>
  <si>
    <t>ANILLO</t>
  </si>
  <si>
    <t>Cartagena - Sabanalarga</t>
  </si>
  <si>
    <t>Km 2,128 dese Bosque</t>
  </si>
  <si>
    <t>Pilar Vargas de Noc Tx reprota apertura del enlace Torices - Sabana Larga por la red de tigo sin afectación de servicios</t>
  </si>
  <si>
    <t>Mov. California - Mov. Engativá</t>
  </si>
  <si>
    <t>km 0,725 desde Mov. California</t>
  </si>
  <si>
    <t>Walter Cabrera de Zona report apertura del enlace Mov. California - Mov. Engativa con afectacion de servicios moviles</t>
  </si>
  <si>
    <t>No se genera OT,  Disponibilidad de Confica</t>
  </si>
  <si>
    <t>Uk California</t>
  </si>
  <si>
    <t>Mov. Servientrega - Mov. Calle 30</t>
  </si>
  <si>
    <t>km 0,327 desde Mov. Servientrega</t>
  </si>
  <si>
    <t>Jhony Osorio de Zona reporta apertura del enlace Mov. Servientrega - Mov. Calle 30, con afectación móvil.</t>
  </si>
  <si>
    <t>Se recupera 120 m de fo y se realiza un empalme de 24 hilos</t>
  </si>
  <si>
    <t>No se genera OT,  Disponibilidad de Liteyca</t>
  </si>
  <si>
    <t>CALLE 30</t>
  </si>
  <si>
    <t>Mov. Facatativa Mancilla - Mov. Faca Norte</t>
  </si>
  <si>
    <t>Km 1,5 desde Facatativa Mancilla</t>
  </si>
  <si>
    <t xml:space="preserve">Oscar Vargas de Zona reporta apertura del enlace Mov. Facatativá Mancilla - Mov. Faca Norte, con afectación móvil.   </t>
  </si>
  <si>
    <t>Se recupero 100 mts de reserva y se hace un empalme de 24 hilos</t>
  </si>
  <si>
    <t>No se genera OT,  Disponibilidad de Cobra</t>
  </si>
  <si>
    <t>Central Faca</t>
  </si>
  <si>
    <t xml:space="preserve">Uk Facatativa </t>
  </si>
  <si>
    <t>km 30,04 desde Victoria</t>
  </si>
  <si>
    <t xml:space="preserve">Francisco Vargas de Noc Tx reporta apertura del enlace Santo Tomas - Victoria en SDH, sin afectación de servicios. </t>
  </si>
  <si>
    <t>km 1,4 desde Yarumal</t>
  </si>
  <si>
    <t>Francisco Vargas de Noc Tx reporta apertura del enlace Yarumal - Taraza en ZTE, sin afectación de servicios.</t>
  </si>
  <si>
    <t>Desestresan Buffer en empalme</t>
  </si>
  <si>
    <t>No se genera OT,  Disponibilidad de Inmel</t>
  </si>
  <si>
    <t>Km 0 desde Palmira</t>
  </si>
  <si>
    <t>Pilar Vargas de Noc Tx informa que Ufinet reporta apertura en el enlace Palmira - Pradera, sin afectación de servicios.</t>
  </si>
  <si>
    <t>Se certifica la fo de los hilos de Ufinet desde Palmira</t>
  </si>
  <si>
    <t>Mov. Jorge Eliecer Gaitan - Mov. Fortox</t>
  </si>
  <si>
    <t xml:space="preserve">Km 0,773 desde Fortox </t>
  </si>
  <si>
    <t>Juan Carlos Tobar de Zona reporta apertura del enlace Mov. Jorge Eliecer Gaitan - Mov. Fortox - mov. Plaza Norte, con afectación móvil.</t>
  </si>
  <si>
    <t>Se realizo un tendido de 70 mts de FO de 36 hilos y se hace dos empalmes de 24 hilos</t>
  </si>
  <si>
    <t>Uk Fortox</t>
  </si>
  <si>
    <t>ZIPAQUIRA</t>
  </si>
  <si>
    <t>km 13,02 desde Cogua</t>
  </si>
  <si>
    <t xml:space="preserve">Pilar Vargas de Noc Tx reporta apertura del los enlaces Zipaquirá - Chiquinquirá en Coriant, Cogua - Ubate en SDH y Zipaquirá - Ubaté en zte, sin afectación de servicios. </t>
  </si>
  <si>
    <t xml:space="preserve">Se recupera 15 mts de reserva y se hace un empalme de 36 hilos con caja de empalme de 48 hilos </t>
  </si>
  <si>
    <t>Cogua</t>
  </si>
  <si>
    <t>Valledupar - Villanueva</t>
  </si>
  <si>
    <t>Km 11,1 desde Villanueva</t>
  </si>
  <si>
    <t>Francisco Vargas de Noc Tx reporta apertura en el enlace Valledupar - Villanueva y Villanueva - La Paz en ZTE, sin afectacion de servicios, Noc Tx realiza medida con el equipo del ZTE presentando apertura al km 11.07 desde Villanueva</t>
  </si>
  <si>
    <t>se recupera 200 mtrs de cableado, se realiza migracion entre empalmes</t>
  </si>
  <si>
    <t>Mov. GWC La Ladera - Mov. Popayan Centro</t>
  </si>
  <si>
    <t>Km 4,866 desde Ladera</t>
  </si>
  <si>
    <t>Juan Carlos Tobar de zona reporta apertura en el enlace Mov. GWC La Ladera - Mov. Popayan Centro, sin afectacion de servicios</t>
  </si>
  <si>
    <t>Se instala empalme de 48 hilos</t>
  </si>
  <si>
    <t>Popayan centro</t>
  </si>
  <si>
    <t>1B</t>
  </si>
  <si>
    <t>Villavicencio - Calamar</t>
  </si>
  <si>
    <t>Km 51,5 desde granada</t>
  </si>
  <si>
    <t>Henry Gomez de Noc Tx reporta apertura en el enlace Acacias – San Martin en ZTE y Coriant por la red de AZTECA con IRU Calamar - Villavicencio, sin afectacion de servicios, NOc Tx realiza medidas con el equipo de ZTE presentando apertura al km 14.9 desde Acacias</t>
  </si>
  <si>
    <t>GRANADA</t>
  </si>
  <si>
    <t>Km 8,4 desde Fusagasuga</t>
  </si>
  <si>
    <t>Henry Gomez de Noc Tx reporta apertura parcial en el enlace Fusagasuga - Girardot en ZTE, Rx Fusagasuga, sin afectacion de servicios, Noc Tx realiza medida con el equipo de ZTE presentando apertura al km 8.4 desde Fusagasuga</t>
  </si>
  <si>
    <t>Se refusiona hilos en empalme ubicado en el km 8,4 desde Fusa</t>
  </si>
  <si>
    <t xml:space="preserve">Fusagasuga </t>
  </si>
  <si>
    <t>Pasto - El Bordo</t>
  </si>
  <si>
    <t>Km 40,4 desde Pasto</t>
  </si>
  <si>
    <t>Henry Gomez de Noc Tx reporta apertura en el enlace Pasto - El Bordo, sin afectacion de servicios, Noc Tx realiza medida con el quipo de ZTE y presenta apertura al km 89</t>
  </si>
  <si>
    <t xml:space="preserve">se recuperan 120 metros de F.O de 36 hilos y se crea un empalme nuevo </t>
  </si>
  <si>
    <t>km 29,3 desde aguachica</t>
  </si>
  <si>
    <t>Diego Chaparro de Noc Tx reporta apertura total en el enlace Aguachica - San Alberto, sin afectacion de servicios, Noc Tx realiza medida con el equipo de ZTE y presenta apertura al km 29.3 desde Aguachica</t>
  </si>
  <si>
    <t>Tendido de 400 mts de FO y dos empalmes de 36 hilos en caja empalme de 48 hilos</t>
  </si>
  <si>
    <t>Avenida Cero - Daniel Jordan</t>
  </si>
  <si>
    <t>km 2,935 desde Avenida Cero</t>
  </si>
  <si>
    <t>Samuel Santana de zona reporta apertura del enlace Avenida Cero - Daniel Jordan con afectación de Servicios de BA.</t>
  </si>
  <si>
    <t>Miragracion de hilo en odf</t>
  </si>
  <si>
    <t>OT-00448113</t>
  </si>
  <si>
    <t>Km 1,065 desde palmira</t>
  </si>
  <si>
    <t>Kevin Navas de Noc Tx informa que Ufinet reporta apertura en el enlace Palmira - Pradera, sin afectación de servicios</t>
  </si>
  <si>
    <t>se recupera 30 mts de reserva y se realiza un empalme de 48 hilos</t>
  </si>
  <si>
    <t>ANILLO 4 PALMIRA</t>
  </si>
  <si>
    <t>Km 25 desde Santa Marta</t>
  </si>
  <si>
    <t>Leonardo cantillo de zona reporta apertura en el enlace Calle 13 - Guachaca Fija, con afectacion de servicios Ba.</t>
  </si>
  <si>
    <t>Tendido de 70 mts de Fo y 2 empalmes de 24 hillos</t>
  </si>
  <si>
    <t>Km 40 desde bosconia</t>
  </si>
  <si>
    <t>islena Romero de Noc Tx reporta apertura parcial del enlace Bosconia  - Fundación, sin afectación de servicios.</t>
  </si>
  <si>
    <t>Mov. Perpetuo Socorro - Mov. Puente La Vega</t>
  </si>
  <si>
    <t>Km 2,7 desde puente la vega</t>
  </si>
  <si>
    <t>Juan Pablo Bermudez de PxDx reporta apertura del enlace Mov. Perpetuo Socorro - Mov. Puente La Vega sin afectacion de servicio</t>
  </si>
  <si>
    <t>La Patria - Bosque</t>
  </si>
  <si>
    <t>Km 1 desde patria</t>
  </si>
  <si>
    <t xml:space="preserve">Francisco Vargas de Noc Tx reporta apertura del enalce La Patria - Bosque en SDH sin afectacion de servicios </t>
  </si>
  <si>
    <t>Tendido de 100 mts de Fo y dos empalmes de 24 hilos</t>
  </si>
  <si>
    <t>BOSQUE</t>
  </si>
  <si>
    <t>Mov. Nelson Pinedo - Mov. Romance</t>
  </si>
  <si>
    <t>km 0,876 desde nelson Pinedo</t>
  </si>
  <si>
    <t xml:space="preserve">Jhonny Osorio de Zona reporta apertura del enlace Mov. Nelson Pinedo - Mov. Romance, con afectación en móviles. </t>
  </si>
  <si>
    <t>Recupracion de 300 mts de reserva y un empalme de 8 hilos</t>
  </si>
  <si>
    <t>8220055 8222003</t>
  </si>
  <si>
    <t>Romance</t>
  </si>
  <si>
    <t>Mov. La Minorista - Mov. Chungalo</t>
  </si>
  <si>
    <t>km 0,125 desde Chungalo</t>
  </si>
  <si>
    <t>Aldrin Castillo de zona reporta apertura del enlace Mov. La Minorista - Mov. Chungalo sin afectacion de servicios moviles</t>
  </si>
  <si>
    <t>Recuoeracion de 50 mts de reserva e istalacion de un empalme de 8 hilos</t>
  </si>
  <si>
    <t>MINORISTA</t>
  </si>
  <si>
    <t>OLT Ceiba - Sansusi</t>
  </si>
  <si>
    <t>Km 3,502 desde Sansui</t>
  </si>
  <si>
    <t>Jorge Garay de Zona reporta apertura del enlace Olt Ceiba - Sansusi, con afectacion de BA.</t>
  </si>
  <si>
    <t>km 64,3 desde manizales</t>
  </si>
  <si>
    <t>Pilar Vargas de Noc Tx reporta apertura del enlace Manizales - Supia reporta apertura del enlace Manizales - Supia con afectacion de servicios moviles</t>
  </si>
  <si>
    <t>CG2 - Asturias</t>
  </si>
  <si>
    <t>km 12,2 desde Cg2</t>
  </si>
  <si>
    <t>Walter Cabrera de zona reporta apertura de la OLT Centro de Gravedad 2 - Asturias,un solo brazo sin afectacion de servicios</t>
  </si>
  <si>
    <t>Se refusioan hilo abierto en caja de empalme existente</t>
  </si>
  <si>
    <t>Refugio - Tequendama</t>
  </si>
  <si>
    <t xml:space="preserve">Km 0,374 desde Refugio </t>
  </si>
  <si>
    <t>Juan Carlos Tobar de zona reporta apertura del enlace Refugio - Tequendama con afectacion de servicios BA</t>
  </si>
  <si>
    <t>Se realiza refusion hilo en caja de empalme existente</t>
  </si>
  <si>
    <t>Ceiba - Caudal</t>
  </si>
  <si>
    <t>Km 0,390 desde Ceiba</t>
  </si>
  <si>
    <t>Diego Chaparro de NocTx reporta apertura del enlace Ceiba - Caudal sin afectacion de servicios</t>
  </si>
  <si>
    <t>se realiza migracion de hilos entre nodos en ODFS</t>
  </si>
  <si>
    <t>CEIBA</t>
  </si>
  <si>
    <t>ANILLO CEIBA CAUDAL</t>
  </si>
  <si>
    <t>INC12426597 </t>
  </si>
  <si>
    <t>Abrego - Sardinata</t>
  </si>
  <si>
    <t>Km 13,34 desde Abrego</t>
  </si>
  <si>
    <t xml:space="preserve">Alexander Gomez de NocTx reporta apertura del enlace Abrego - Sardinata en ZTE por la red de claro sin afectacion de servicios </t>
  </si>
  <si>
    <t>tendido de cable y doble empalme</t>
  </si>
  <si>
    <t>No se genera OT,  Disponibilidad de Claro</t>
  </si>
  <si>
    <t>km 0,396 desde Refugio</t>
  </si>
  <si>
    <t>Mov. Monte Blanco - Mov. La Coruña II</t>
  </si>
  <si>
    <t>km 11,6 desde Marruecos</t>
  </si>
  <si>
    <t xml:space="preserve">Juan Pablo Bermúdez de PxDx reporta apertura del enlace Mov. Monte Blanco - Mov. La Coruña II y Mov. Marruecos - Mov. Lucero Del Sur, sin afectación de servicios. </t>
  </si>
  <si>
    <t>Se realiza tendido de 120 m de fo 96 hilos y se instala dos cajas de empalmes de 96 hilos.</t>
  </si>
  <si>
    <t>No se genera OT,  Disponibilidad de Comfica</t>
  </si>
  <si>
    <t>60 repotenciado</t>
  </si>
  <si>
    <t>Mov. Cali Centro - Mov. Lomas De Aguacatal</t>
  </si>
  <si>
    <t>Km 0 desde Aguaccatal</t>
  </si>
  <si>
    <t xml:space="preserve">John Robert Marín de Zona reporta apertura del enlace Mov. Cali Centro - Mov. Lomas De Aguacatal, sin afectación deservicios.   </t>
  </si>
  <si>
    <t>Hilos cruzados en oDF de Aguacatal</t>
  </si>
  <si>
    <t>Mov. Ocaña Plaza - Mov. San Antonio</t>
  </si>
  <si>
    <t>km 1,8 desde Mov. San Antonio</t>
  </si>
  <si>
    <t>Samuel Santana de Zona reporta apertura del enalce Mov. Ocaña Plaza - Mov. San Antonio, sin afectación de servicios.</t>
  </si>
  <si>
    <t>RLFO Correctivo, 8226929, Localización de Falla , Recuperar Cable 0 mts, Tendido Aéreo 0 mts, Tendido Canalizado 0 mts, Cantidad Empalmes 0, Fibras Empalmadas 1, Apiques 0, Herrajes de Retencion 0 M 0, Disp 0.00</t>
  </si>
  <si>
    <t>PRE-00525190</t>
  </si>
  <si>
    <t>OT-00431865</t>
  </si>
  <si>
    <t>Ocaña Centro</t>
  </si>
  <si>
    <t>Anillo 2</t>
  </si>
  <si>
    <t>Tequendama - Lideres</t>
  </si>
  <si>
    <t>km 8,18 desde Tequendama</t>
  </si>
  <si>
    <t>Juan Carlos Tobar de zona reporta apertura del enlace Tequendama - Lideres con afectación de servicios BA</t>
  </si>
  <si>
    <t>Se realiza migracion enre empalmes</t>
  </si>
  <si>
    <t>Tequendama lideres</t>
  </si>
  <si>
    <t>Cunduy - Gobernación</t>
  </si>
  <si>
    <t>km 1,9 desde Cunduy</t>
  </si>
  <si>
    <t>Orlando Cabrera de Zona reporta apertura del enlace Cunduy - Gobernación, con afectación de BA.</t>
  </si>
  <si>
    <t>Se realiza un tendido de 122 mts y se hacen dos empalmes de36 hilos con caja de 48 hilos</t>
  </si>
  <si>
    <t>Cunduy</t>
  </si>
  <si>
    <t>Km 3,1 desde Ubate</t>
  </si>
  <si>
    <t xml:space="preserve">Andres Sierra de Noc Tx reporta apertura del los enlaces Zipaquirá - Chiquinquirá en Coriant, Cogua - Ubate en SDH, Chapinero - Choconta en ZTE y Zipaquirá - Ubaté en zte, con afectación de servicios. </t>
  </si>
  <si>
    <t>Se recupera 20 mts de reserva y se hace un empalme de 36 hilos con caja de empalme de 48 hilos</t>
  </si>
  <si>
    <t>Ubate</t>
  </si>
  <si>
    <t>Mov. Uniminuto - Mov. El Sol Soacha</t>
  </si>
  <si>
    <t>Km 0,452 desde Uniminuto</t>
  </si>
  <si>
    <t xml:space="preserve">Luis Antonio Rodríguez de Zona reporta apertura del enlace Mov. Unimuto - Mov. El Sol Soacha, sin afectación de servicios.  </t>
  </si>
  <si>
    <t>Se refusioan hilo abierto en empalme de sangria a BTS Uniminuto</t>
  </si>
  <si>
    <t>No se genera OT,  Disponibilidad de CoBRA</t>
  </si>
  <si>
    <t>Anillo 63</t>
  </si>
  <si>
    <t>Mov. San Joaquin - Mov. Ingenio Makrocaney</t>
  </si>
  <si>
    <t>Km 0,232 desde San Joaquin</t>
  </si>
  <si>
    <t xml:space="preserve">Jhon Robert Marin de zona reporta apertura del enlace Mov. San  Joaquin - Mov. Ingenio Makrocaney con afectación de servicios Móviles </t>
  </si>
  <si>
    <t>ROBERT MARIN</t>
  </si>
  <si>
    <t>Se recupero 10 mts de fibra y se realzian un empalme de 8 Hilos con caja de empalme de 48 hilos</t>
  </si>
  <si>
    <t>Macrokaney</t>
  </si>
  <si>
    <t>Uk San Joaquin</t>
  </si>
  <si>
    <t>Dto 31021 Fontibon - Challenger</t>
  </si>
  <si>
    <t>Km 0 desde Fontibon</t>
  </si>
  <si>
    <t>Jaime Valencia de zona reporta apertura del enlace Fontibon - Challenger, Fontibon -La Giralda, Fontibon - Jerico y Fontibon - La Arabia, con afectación en BA</t>
  </si>
  <si>
    <t>Se certifica la FO en Fontibon y la Arabia</t>
  </si>
  <si>
    <t>Km 2,27 desde Colina2</t>
  </si>
  <si>
    <t>Anillo 51</t>
  </si>
  <si>
    <t>Mov. Pedro Martir - Mov. Corales</t>
  </si>
  <si>
    <t>Km 0 desde Pedro Martir</t>
  </si>
  <si>
    <t>Hernando Roca de zona reporta apertura en el enlace Mov. Pedro Martir - Mov. Corales, sin afectacion de servicios</t>
  </si>
  <si>
    <t>Se presentaba problemas de temperatura ya que el ventilador estaba dañado</t>
  </si>
  <si>
    <t>Km 68,346 desde Villavicencio</t>
  </si>
  <si>
    <t>Ramiro Nechiza de Noc Tx reporta apertura en el enlace Restrepo – Villanueva ZTE y Coriant por la red de AZTECA con IRU Villavicencio - Aguazul, con afectacion en BA</t>
  </si>
  <si>
    <t>Se realiza un tendido y dos empalmes</t>
  </si>
  <si>
    <t>No se genera OT,  Disponibilidad de Azteca</t>
  </si>
  <si>
    <t>TIK-389290-D2V1</t>
  </si>
  <si>
    <t>Km 14 desde el Burro</t>
  </si>
  <si>
    <t>Ramiro Nechiza de Noc Tx reporta apertura del enlace Curumani - Pelaya en Coriant y Rufo por la red de Ufinet, sin afectación de servicios</t>
  </si>
  <si>
    <t>recuperación de reservas e implementación de caja de empalme</t>
  </si>
  <si>
    <t>No se genera OT,  Disponibilidad de Ufinet</t>
  </si>
  <si>
    <t>OCAÑA</t>
  </si>
  <si>
    <t>Km 0,680 desde San Antonio</t>
  </si>
  <si>
    <t>Se continua seguimiento de la OT 8226929 ya que se presenta segundo evento a 373 mts desde el empalme</t>
  </si>
  <si>
    <t>Se realiza migracion entre empalme y San antonio</t>
  </si>
  <si>
    <t>RLFO Correctivo, 8228912, Localización de Falla , Recuperar Cable 0 mts, Tendido Aéreo 0 mts, Tendido Canalizado 0 mts, Cantidad Empalmes 0, Fibras Empalmadas 0, Apiques 0, Herrajes de Retencion 0 M 0, Disp 0.00</t>
  </si>
  <si>
    <t>PRE-00525185</t>
  </si>
  <si>
    <t>OT-00431866</t>
  </si>
  <si>
    <t>Ocañña Centro</t>
  </si>
  <si>
    <t>Mov. Estacion la 40 - Mov. Metrocelda fundacion amigos de la salud</t>
  </si>
  <si>
    <t>Km 0,345 desde Fundacion amigos de la Salud</t>
  </si>
  <si>
    <t xml:space="preserve">Oswaldo Peñata de zona reporta apertura del enlace Mov. Estacion la 40 - Mov. Metrocelda fundacion amigos de la salud con afectacion de servicios Movil </t>
  </si>
  <si>
    <t>la falla es enuna metrocelda y personal de FO no atiende Vituvi son cuadrilla de corporativos o de FTTH</t>
  </si>
  <si>
    <t>FTTC-2023 Los Laureles - Castillo</t>
  </si>
  <si>
    <t>Km 2,1 desde Castillo</t>
  </si>
  <si>
    <t>Libardo Morales de zona reporta aperttura del enlace FTTC-2023 Los Laureles - Castillo con afectacion de servicios BA</t>
  </si>
  <si>
    <t>se  fusiona hilo abierto en caja de empalme</t>
  </si>
  <si>
    <t>RLFO Correctivo,8228742, Localización de Falla Km 2.1 desde Castillo Barrancabermeja, Recuperar Cable 0 mts, Tendido Aereo 0 mts, Tendido Canalizado 0 mts, Cantidad Empalmes 0, Fibras Empalmadas 0, Apiques 0. Disponibilidad 0.02</t>
  </si>
  <si>
    <t>PRE-00529839</t>
  </si>
  <si>
    <t>OT-00435725</t>
  </si>
  <si>
    <t>8228742 8227796 8227802 8227816</t>
  </si>
  <si>
    <t>BARRANCA ÉXITO</t>
  </si>
  <si>
    <t>Km 2,2 desde Ubate</t>
  </si>
  <si>
    <t>Se continua con el seguimiento de la OT 8227788 ya que se presenta segudno evento a 1,5 km desde el empalme</t>
  </si>
  <si>
    <t>No se genera OT,  Disponibilidad de Opegin</t>
  </si>
  <si>
    <t>8227796
8227802
8227816</t>
  </si>
  <si>
    <t>Mov. Salitre - Mov.Bunker Fiscalia</t>
  </si>
  <si>
    <t>km 1,6 desde Salitre</t>
  </si>
  <si>
    <t>Juan pablo bermudes de pxdx reporta apertura en el enlace Mov. Salitre - Mov.Bunker Fiscalia, sin afectacion de servicios.</t>
  </si>
  <si>
    <t>Tendido de 80 mts de Fo y dos empalmes de 96 hilos</t>
  </si>
  <si>
    <t>Anillo 11C</t>
  </si>
  <si>
    <t>Mov. Siberia - Mov. Caballo Bayo</t>
  </si>
  <si>
    <t>km 1,9 desde caballo Bayo</t>
  </si>
  <si>
    <t>Juan Pablo Bermúdez de PxDx reporta apertura del enlace Mov. Siberia - Mov. Caballo Bayo, sin afectación de Servicios.</t>
  </si>
  <si>
    <t>se realiza tendido de fibra 150 metros de 36 hilos y dos empalmes de 36 hilos con caja de empalme de 48 hilos</t>
  </si>
  <si>
    <t>Caballo Bayo</t>
  </si>
  <si>
    <t>km 5,252 desde Palmira</t>
  </si>
  <si>
    <t>Francisco Vargas de Noc Tx reporta apertura del enlace Palmira - Pradera, para ufinet sin afectación de servicios. </t>
  </si>
  <si>
    <t xml:space="preserve">Se toma medida desde el nodo de Palmira y se evidencia apertura al km 5252, esa medida se ubica despues del uK que esta ubicado al km 5009 </t>
  </si>
  <si>
    <t>Km 16,48 desde Mov. Popayan Centro</t>
  </si>
  <si>
    <t>Se Crea OT para continuar atencion de la OT- 8220016 por nuevo evento a distancia distinta.</t>
  </si>
  <si>
    <t>popayan centro</t>
  </si>
  <si>
    <t>Cali - Pto Tejada</t>
  </si>
  <si>
    <t>km 0,613 desde Pto Tejada</t>
  </si>
  <si>
    <t xml:space="preserve">July Gonzalez de Noc Tx reporta apertura total del enlace Cali - Pto Tejada - Santander de Quilichao , sin afectacion. </t>
  </si>
  <si>
    <t>JUAN CALOS TOBAR</t>
  </si>
  <si>
    <t>Se recupera 20 metrso de reserva y se realiza un empalme de 48 hilos</t>
  </si>
  <si>
    <t>8230616 8230709</t>
  </si>
  <si>
    <t>BARRANCA DE UPIA</t>
  </si>
  <si>
    <t>Mov. Villanueva - Mov. Barranca de Upia Centro,</t>
  </si>
  <si>
    <t>km 0,306 desde Barranca de Upia Centro</t>
  </si>
  <si>
    <t xml:space="preserve">Juan Pablo Bermudez de PxDx reporta apertura del enlace Mov. Villanueva - Mov. Barranca de Upia Centro, con afectación de servicios Móviles. </t>
  </si>
  <si>
    <t>Se realiza migracion de hilos entre Empalmes</t>
  </si>
  <si>
    <t>PR por promedio autoriza Nestor Ramirez</t>
  </si>
  <si>
    <t xml:space="preserve"> Barranca de Upia Centro</t>
  </si>
  <si>
    <t>Mov. Centro - Mov. Pasarela II</t>
  </si>
  <si>
    <t>Km 1,751  desde cali Centro</t>
  </si>
  <si>
    <t>Juan Pablo Bermudez de PxDx reporta apertura del enlace mov. Parque la Flora - Mov. Centro, Mov. Centro - Mov. Pasarela II, Mov. Centro - Mov. Colombo Norte, Mov. Pampero - Mov. Altos de Normandia, Mov. Centro - Mov. Oficina, sin afectación de Servicios móviles.</t>
  </si>
  <si>
    <t>JUAN TOBAR</t>
  </si>
  <si>
    <t>Recuperacion de 10 mts de reserva y un empalme de 96 hilos</t>
  </si>
  <si>
    <t>CALI CENTRO</t>
  </si>
  <si>
    <t>Anillo 8 lado b</t>
  </si>
  <si>
    <t>Mariquita - Líbano</t>
  </si>
  <si>
    <t>Km 68,9 desde ibague</t>
  </si>
  <si>
    <t>Andres Sierra de Noc Tx reporta apertura del enlace Ibague - Mariquita, sin afectacion de servicios.</t>
  </si>
  <si>
    <t>Tendido de 300mts de Fo,  habilitacion de tendido de 4500 mts  y 3 empalme de 36 hilos en caja empalme de 48</t>
  </si>
  <si>
    <t>Mov. India Catalina - Mov. Palmira centro</t>
  </si>
  <si>
    <t>km 1,0 desde Mov. India Catalina</t>
  </si>
  <si>
    <t>Eval Mauricio Garzon de Zona reporta apertura del enlace Mov. India Catalina - Mov. Palmira centro, con afectacion de moviles.</t>
  </si>
  <si>
    <t>Recuperacion de 15 mts de reserva y un empalme de 8 hilos en caja empalme de 24</t>
  </si>
  <si>
    <t xml:space="preserve"> Mov. India Catalina</t>
  </si>
  <si>
    <t>Uk india catalina</t>
  </si>
  <si>
    <t>Calera - Cabrera</t>
  </si>
  <si>
    <t>Km 4,2 desde Cabrera</t>
  </si>
  <si>
    <t xml:space="preserve">Andres Sierra de Noc tx Reporta apertura del enlace Calera - Cabrera sin afectacion de servicio </t>
  </si>
  <si>
    <t>8232519 8233101 8233107</t>
  </si>
  <si>
    <t>Cabrera</t>
  </si>
  <si>
    <t>Mov. Salitre - Mov. Parque Simón Bolívar</t>
  </si>
  <si>
    <t>Km 3,59 desde Salitre</t>
  </si>
  <si>
    <t>Walter Cabrera de zona Reporta apertura de enlace Mov. Salitre - Mov. Parque Simón Bolívar sin afectación de servicios</t>
  </si>
  <si>
    <t>Uk simon bolivar</t>
  </si>
  <si>
    <t>Cali Centro - Tres Cruces</t>
  </si>
  <si>
    <t>Ramiro Nechiza de Noc Tx reporta apertura del enlace Cali Centro - Tres Cruces sin afectacion de servicios.</t>
  </si>
  <si>
    <t>Recuperacion de 8 mts de reserva y un empalme de 6 hilos</t>
  </si>
  <si>
    <t>Mov. Los Delfines - Mov. Platamar</t>
  </si>
  <si>
    <t>Km 0,096 desde Delfines</t>
  </si>
  <si>
    <t>Eval Mauricio Garzon de zona reporta apertura del enñace Mov. Los Delfines - Mov. Platamar y Mov. Los Delfines - Mov. Pascual de Andagoya con afectacion de servicios moviles</t>
  </si>
  <si>
    <t>Se recuperan 50 mts de reserva de fibra de 8 hilos  y se realiza un empalme de 24 Hilos</t>
  </si>
  <si>
    <t>Km 15,86 desde Bucaramanga centro</t>
  </si>
  <si>
    <t xml:space="preserve">Javier Sandoval de Noc reporta apertura del enlace Ricaurte - Piedecuesta  en el enlace Bucaramanga - Piedecuesta para los hilos de claro fotonico sin afectacion de servicios </t>
  </si>
  <si>
    <t>re fusion de hilo en empalme existente</t>
  </si>
  <si>
    <t>INTERCONEXION LAGOS PIEDECUESTA</t>
  </si>
  <si>
    <t>TUQUERRES</t>
  </si>
  <si>
    <t>Pasto - Tumaco</t>
  </si>
  <si>
    <t>km 108 desde Llorente</t>
  </si>
  <si>
    <t>Javier Sandoval de Noc Tx reporta apertura del enlace Tuquerres - Llorente con IRU Pasto - Tumaco por la red de Azteca con afectacion de servicios de BA</t>
  </si>
  <si>
    <t>Migracion entre empalmes</t>
  </si>
  <si>
    <t>No se genera OT,  Falla de azteca</t>
  </si>
  <si>
    <t>Llorente</t>
  </si>
  <si>
    <t>Mov. Lago - Mov. Usta</t>
  </si>
  <si>
    <t>Km 5,85 desde Lago</t>
  </si>
  <si>
    <t>German Villamizar de zona reporta apertura del enlace Mov. Lago - Mov. Usta - Mov. Lago - Mov. Potificia sin afectacion de servicios</t>
  </si>
  <si>
    <t>PR por promedio autoriza Miguel Ortiz</t>
  </si>
  <si>
    <t>LAGOS</t>
  </si>
  <si>
    <t>Anillo Ruitoque lado florida</t>
  </si>
  <si>
    <t>Medellin 3500 - Tigo Medellin</t>
  </si>
  <si>
    <t>Km 1,295 desde Medellin centro</t>
  </si>
  <si>
    <t xml:space="preserve">Francisco Vargas de NocTx Reporta apertura total  del enlace Medellin 3500 - Tigo Medellin sin afectacion de servicios </t>
  </si>
  <si>
    <t>Se realiza empalme de 48 Hilos con reserva existente en sitio del corte</t>
  </si>
  <si>
    <t>Mov. Hayuelos III - Mov. Predio Nariño Fontibon</t>
  </si>
  <si>
    <t>Km 2,6 desde Predio Nariño</t>
  </si>
  <si>
    <t xml:space="preserve">Walter Cabrera de zona reporta apertura del enlace Mov. Hayuelos III - Mov. Predio Nariño Fontibon sin afectacion de servicios movil </t>
  </si>
  <si>
    <t>Se recuperan 100 mts de reserva y un empalme de 36 Hilos con caja de empalme de 48 hilos</t>
  </si>
  <si>
    <t>Anillo 37</t>
  </si>
  <si>
    <t>Km 43,5 desde Ibague</t>
  </si>
  <si>
    <t>Andres Sierra de Noc Tx reporta apertura del enlace Armenia - Ibague sin afectación de servicios</t>
  </si>
  <si>
    <t>Se instala empalme  de 36 hilos en reserva existente</t>
  </si>
  <si>
    <t>Km 39,7 desde Tolu</t>
  </si>
  <si>
    <t>Andres Sierra de Noc Tx repprta apertura del enlaca Tolu - Sincelejo sin afectación de servicios</t>
  </si>
  <si>
    <t xml:space="preserve">Se realiza tendido de 400 mts de fibra de 36 hilos y dos empalmes de 36 Hilos </t>
  </si>
  <si>
    <t>Mov. Barranca De Upia - Mov. Villanueva</t>
  </si>
  <si>
    <t xml:space="preserve">Km 0,306 desde Barranca de upia </t>
  </si>
  <si>
    <t>Diego Santacruz de zona reporta apertura del enlace Mov. Barranca De Upia - Mov. Villanueva con afectación de servicios Movil</t>
  </si>
  <si>
    <t xml:space="preserve">Se realiza tendido de 800 mts de fibra de 36 hilos  y dos empalmes de 48 hilos </t>
  </si>
  <si>
    <t>Barranca de Uoia</t>
  </si>
  <si>
    <t>Mov. Villafuente - Mov. Batallon</t>
  </si>
  <si>
    <t>km 0,45 desde Mov. Villafuente</t>
  </si>
  <si>
    <t xml:space="preserve">Juan daza de zona reporta apertura del enlace Mov. Villafuente - Mov. Batallon y Mov. Villafuente - Mov. Sanata Isabel con afectación de servicios móviles </t>
  </si>
  <si>
    <t>Se recuperan 450 metros de reserva y se hace un empalme de 8 hilos en una caja de 48 hilos</t>
  </si>
  <si>
    <t>Porto Azul - San Vicente</t>
  </si>
  <si>
    <t>km 0,709 desde Porto Azul</t>
  </si>
  <si>
    <t xml:space="preserve">Alan Salazar de Zona reporta apertura del enlace  Porto Azul - San Vicente, sin afectación de servicios. </t>
  </si>
  <si>
    <t>se realiza recuperación de 100 m de reserva y la instalación de una caja de empalme de 48 hilos.</t>
  </si>
  <si>
    <t>No se genera OT, Disponibilidad de Lñiteyca</t>
  </si>
  <si>
    <t>San vicente</t>
  </si>
  <si>
    <t>Mov. El Pailon- Mov. Aeropuerto</t>
  </si>
  <si>
    <t>Km 4,52 desde Mov. Aeropuerto</t>
  </si>
  <si>
    <t xml:space="preserve">Eval Mauricio Garzon reporta corte en el enlace Mov. El Pailon- Mov. Aeropuerto, con afctacion movil. </t>
  </si>
  <si>
    <t>Se realiza tendido de 350 mts de fibra de 24 hilos  y dos empalmes de 8 hilos en caja empalme de 24 hilos</t>
  </si>
  <si>
    <t>Pailon</t>
  </si>
  <si>
    <t>Mov. Guamo - Mov. Natagaima</t>
  </si>
  <si>
    <t>Km 0 desde guamo</t>
  </si>
  <si>
    <t xml:space="preserve">Wilson trujillo de Zona Reporta apertura del enlace Guamo - Natagaima sin afectacion del servicio  </t>
  </si>
  <si>
    <t>se cambia patchcord en el odf y se restablece el servicio.</t>
  </si>
  <si>
    <t>Mov. Club el Peñon - Mov. Girardot Sucre</t>
  </si>
  <si>
    <t>Km 8,3 desde Mov. Club el Peñon</t>
  </si>
  <si>
    <t>Victor delgadillo de Zona reporta apertura del enlace Mov. Club el Peñon -  Mov. Girardot Sucre sin afectacion de servicio</t>
  </si>
  <si>
    <t xml:space="preserve">se tienden 100mtr de fo de 36 hilos y se crea dos empalmes de 8 hilos para dar continuidad al servicio </t>
  </si>
  <si>
    <t>Mov. Montenegro - Mov. Panaca</t>
  </si>
  <si>
    <t>Km 0,350 desde Mov. Montenegro</t>
  </si>
  <si>
    <t>Carlos florez de zona reporta apertura del enlace Mov. Montenegro - Mov. Panaca sin afectacion de servcio</t>
  </si>
  <si>
    <t>se recuperan 80 metros de reserva y se crea un empalme de 48 hilos de continuidad y se fusionan 8 hilos</t>
  </si>
  <si>
    <t>Montenegro</t>
  </si>
  <si>
    <t>Mov. Galeras - Mov. Volcán galeras</t>
  </si>
  <si>
    <t>Km 0,600 Mov. Galeras</t>
  </si>
  <si>
    <t>Eval Garzon reporta apertura del enlace  Mov.Galeras - Mov.Volcán galeras - Mov.las palmas con afcetacion de servicios moviles</t>
  </si>
  <si>
    <t>Se realiza un tendido de 350 metros de f.o 24 hilos, 2 empalmes de 24 hilos de continuidad</t>
  </si>
  <si>
    <t>Uk Volcan galeras</t>
  </si>
  <si>
    <t>Mov. Batallon Fusagasuga - Mov.Terminal Fusagasuga</t>
  </si>
  <si>
    <t>Km 2,4 desde Mov. Terminal Fusa</t>
  </si>
  <si>
    <t>Victor delgadillo de Zona reporta apertura del Mov. Batallon Fusagasuga - Mov.Terminal Fusagasuga sin afectacion de servicio</t>
  </si>
  <si>
    <t>Se refusiona Hilo en caja empalme</t>
  </si>
  <si>
    <t>Fusa Centro</t>
  </si>
  <si>
    <t>Anillo 3 lado B</t>
  </si>
  <si>
    <t>Mov. El Tino - Mov. las Acacias</t>
  </si>
  <si>
    <t xml:space="preserve">Km 0 desde Mov. El Tino </t>
  </si>
  <si>
    <t>Eval Mauricio Garzon de Zona reporta apertura del enlace Mov El Tino - Mov .las Acacias, sin afectación de servicios.</t>
  </si>
  <si>
    <t>Se valida equipo para medir potencia y se encunetra la tarjeta apagada pi valida falla en equipo</t>
  </si>
  <si>
    <t>Mov. Tino</t>
  </si>
  <si>
    <t>ARAUCA</t>
  </si>
  <si>
    <t>TAME</t>
  </si>
  <si>
    <t>Km 4,24 desde tame</t>
  </si>
  <si>
    <t>Ludwing Tarazona de Noc Tx reporta apertura del enlace Paz de Ariporo - Tame IRU Sogamoso - Arauca por la red de azteca sin afectacion de servicios</t>
  </si>
  <si>
    <t>Tame</t>
  </si>
  <si>
    <t>Km 35,5 desde choconta</t>
  </si>
  <si>
    <t>Andres Sierra de Noc Tx reporta apertura del enlace Tunja - Choconta sin afectacion de servicios</t>
  </si>
  <si>
    <t>GERMAN MENDOZA</t>
  </si>
  <si>
    <t>Tunja</t>
  </si>
  <si>
    <t>NATAGAIMA</t>
  </si>
  <si>
    <t>Km 4,4 desde natagaima</t>
  </si>
  <si>
    <t>Ramiro Nechiza de Noc Tx reporta apertura del enlace Guamo - Natagaima en SDH, ZTE y Girargot - Natagaima en Coriant, sin afectacion de servicios</t>
  </si>
  <si>
    <t>Recuperacion de 40 mts de reserva y un empalme de 36 hilos en caja empalme de 48</t>
  </si>
  <si>
    <t>Calle20 - Fontibon</t>
  </si>
  <si>
    <t>Km 0,783 desde cale 20</t>
  </si>
  <si>
    <t>Jaime Valencia de Zona reporta apertura del enlace Calle20 - Fontibon con afectacion de BA.</t>
  </si>
  <si>
    <t>Se refusiona hilo abierto en caja empalme</t>
  </si>
  <si>
    <t>Anillo 14b</t>
  </si>
  <si>
    <t>Mov. Marruecos - Mov. Lucero del Sur</t>
  </si>
  <si>
    <t>Km 19,4 desde  Marruecos</t>
  </si>
  <si>
    <t>Juan Carlos Pineda de PxDx reporta aperura del enlace Mov. Marruecos - Mov. Lucero del Sur sin afectacion de servicios</t>
  </si>
  <si>
    <t>Se enderesa y se adecua Fo en camara</t>
  </si>
  <si>
    <t>Anillo 60R</t>
  </si>
  <si>
    <t>Km 8,5 desde Tabor</t>
  </si>
  <si>
    <t>Javier Sandoval de Noc Tx reprota apertura del enlace Torices - Sabana Larga por la red de tigo sin afectación de servicios</t>
  </si>
  <si>
    <t>Avctividades generadas por Tigo</t>
  </si>
  <si>
    <t>Km 4 desde pereira centro</t>
  </si>
  <si>
    <t>Ramiro Nechiza de Noc Tx reporta apertura del enlace Pereira - Dosquebradas Rx Pereira centro del SDH sin afectacion de servicios</t>
  </si>
  <si>
    <t>se recupera 100 mts de reserva y se realiza un empalme de 48 hilos fusiones 36 hilos</t>
  </si>
  <si>
    <t>ZONA BANANERA</t>
  </si>
  <si>
    <t>Mov. Tucurinca - Mov. Aracataca Fija</t>
  </si>
  <si>
    <t>Km 0,9 desde Tucurinca</t>
  </si>
  <si>
    <t>Leonardo Cantillo de zona reporta apertura del enlace Mov. Tucurinca - Mov. Aracataca Fija sin afectacion de servicios Movil</t>
  </si>
  <si>
    <t>se recuperan 60 metros de reserva y se hace un empalme de 8 hilos</t>
  </si>
  <si>
    <t>8243763
6903433
8243770
6903440</t>
  </si>
  <si>
    <t>TUCURINCA</t>
  </si>
  <si>
    <t>Km 0,432 desde Uniminuto</t>
  </si>
  <si>
    <t xml:space="preserve">Luis Antonio Rodriguez de zona reporta apertura del enlace Mov. Uniminuto - Mov. El Sol Soacha sin afectacion de servicios </t>
  </si>
  <si>
    <t>Se refusiona Hilo en Caja de Empalme de la sangría a Uniminuto.</t>
  </si>
  <si>
    <t>Candelaria - Palmira</t>
  </si>
  <si>
    <t>km 3 desde Candelaria</t>
  </si>
  <si>
    <t xml:space="preserve">July Gonzales de NocTx reporta apertura del enlace Palmira -  candelaria sin afectacion de servicios </t>
  </si>
  <si>
    <t>Se realiza tendido de 130 m de fo 36 hilos y se instala dos cajas de empalmes 48 hilos.</t>
  </si>
  <si>
    <t>Candelaria</t>
  </si>
  <si>
    <t>Km 3,7 desde Florencia</t>
  </si>
  <si>
    <t xml:space="preserve">Andres Sierra de Noc Tx reporta apertura del enlace Florencia - La Fragua con afectación de servicios </t>
  </si>
  <si>
    <t xml:space="preserve">Se recuperan 300 mts de reserva y se realiza un empalme </t>
  </si>
  <si>
    <t>COlonos</t>
  </si>
  <si>
    <t>Km 0,926 desde Pereira</t>
  </si>
  <si>
    <t>Andres Sierra del Noc Tx reporta apertura del enlace La Cruz - Pereira en SDH, sin afectación de servicios.</t>
  </si>
  <si>
    <t>Se recupera 15 m de reserva sobre un cable de 36 hilos y se instala una caja de empalme de 48 hilos.</t>
  </si>
  <si>
    <t>Mov. Cruces - Mov. San CristobaL Sur</t>
  </si>
  <si>
    <t>Km 0,354 desde San Cristobal</t>
  </si>
  <si>
    <t xml:space="preserve">Jhon Lesmes de zona reporta apertura del enlace Móvil Las Mov. Cruces - Mov. San CristobaL Sur sin afectación de servicios </t>
  </si>
  <si>
    <t>Tendido de 100 mts de Fo y dos empalmes de 24 hilos existentes</t>
  </si>
  <si>
    <t xml:space="preserve">Progreso </t>
  </si>
  <si>
    <t>Uk las cruces</t>
  </si>
  <si>
    <t>Bogotá - Chía</t>
  </si>
  <si>
    <t xml:space="preserve">Km 9,4 desde Chia </t>
  </si>
  <si>
    <t>Javier Sandoval de zona reporta apertura del enlace Bogotá - Chía con afectación de servicios</t>
  </si>
  <si>
    <t xml:space="preserve">se realiza tendido de 550 mts y dos empalmes de 36 hilos  </t>
  </si>
  <si>
    <t>Mov. Manzanares - Mov.Centro Telehuila</t>
  </si>
  <si>
    <t>Km 3,559 desde telehuila</t>
  </si>
  <si>
    <t>Rutbe Carrillo de zona reporta apertura del enlace Mov. Manzanares - Mov.Centro Telehuila sin afectacion de servicios.</t>
  </si>
  <si>
    <t>Recuperacion de 15 mts de reserva y un empalme de 24 hilos</t>
  </si>
  <si>
    <t>Telehuila</t>
  </si>
  <si>
    <t>Uk Manzanares</t>
  </si>
  <si>
    <t>Delicias - Boston</t>
  </si>
  <si>
    <t>Km 2,4 desde Delicias</t>
  </si>
  <si>
    <t>Jenny de Plataformas reporta apertura del enlace Delicias - Boston sin afectación de servicios</t>
  </si>
  <si>
    <t>Tendido de 200 mts de Fo y dos empalmes de 8 hilos en caja empalme de 24</t>
  </si>
  <si>
    <t xml:space="preserve">No se genera OT, Disponibilidad de Liteyca </t>
  </si>
  <si>
    <t>Delicias</t>
  </si>
  <si>
    <t>Mov. Chorrera - Mov. Juan de Acosta</t>
  </si>
  <si>
    <t>km 5,31 desde juan de acosta</t>
  </si>
  <si>
    <t>Alan Salazar de Zona reporta apertura del enlace Mov. Chorrera - Mov. Juan de Acosta  con afectación de servicios moviles</t>
  </si>
  <si>
    <t>Recuperacion de 70 mts de reserva y un empalme de 24 hilos</t>
  </si>
  <si>
    <t>Dto 51141 - Porgreso</t>
  </si>
  <si>
    <t>Km 1,030 desde 51141</t>
  </si>
  <si>
    <t>Jhon Lesmes de Zona reporta apertura del enlace Dto 51141 - Porgreso con afectacion de conmutacion</t>
  </si>
  <si>
    <t>Recuperacion de 100 de serva y un empalme de 48 hilos</t>
  </si>
  <si>
    <t>km 4 desde Tame</t>
  </si>
  <si>
    <t>Andres Sierra de Noc Tx reporta apertura del enlace Paz de Ariporo - Tame IRU Sogamoso - Arauca por la red de azteca sin afectacion de servicios</t>
  </si>
  <si>
    <t>Mov. Lamitech - Mov. Pasacaballo</t>
  </si>
  <si>
    <t>km 2,22 desde Mov. Pasacaballo</t>
  </si>
  <si>
    <t>Hernando Roca de Zona reporta apertura del enlace Mov. Lamitech - Mov. Pasacaballo, sin afectación de servicios.</t>
  </si>
  <si>
    <t>se realiza tendido de 150 metros de fibra y dos empalmes de 24 hilos pero solo se fusionan 8 hilos en cada extremo</t>
  </si>
  <si>
    <t>mamonal</t>
  </si>
  <si>
    <t>Mov. Golf - Mov. Allianz</t>
  </si>
  <si>
    <t xml:space="preserve">km 0,9 desde Mov. Golf </t>
  </si>
  <si>
    <t xml:space="preserve">Jhony Osorio de zona reporta apertura del enlace Mov. Golf - Mov. Allianz con afectación de servicios móviles.  </t>
  </si>
  <si>
    <t>Se refusiona hilo abierto en caja de empalme  existente</t>
  </si>
  <si>
    <t>Mov. Golf</t>
  </si>
  <si>
    <t>Uk Golf</t>
  </si>
  <si>
    <t xml:space="preserve">Km 9,8 desde Chia </t>
  </si>
  <si>
    <t>Se Crea OT para continuar atencion de la OT- 8247041 por nuevo evento en el tramo.</t>
  </si>
  <si>
    <t>Chia</t>
  </si>
  <si>
    <t>Luis Antonio Rodriguez de zona reporta apertura del enlace Asovivir - Islandia sin afectacion de servicios</t>
  </si>
  <si>
    <t>LUISANTONIO RODRIGUEZ</t>
  </si>
  <si>
    <t>Mov. Avidesa Meseta San Rafael - Mov. La Fortuna U002</t>
  </si>
  <si>
    <t>km 5,1 desde Mov. Avidesa Meseta San Rafael</t>
  </si>
  <si>
    <t xml:space="preserve">Libardo Morales de Zona reporta apertura del enlace Mov. Avidesa Meseta San Rafael - Mov. La Fortuna U002, con afectación  en móviles.   </t>
  </si>
  <si>
    <t>Tendido de 150 mts de Fo y dos empalmes de 24 hilos</t>
  </si>
  <si>
    <t>RLFO Correctivo,8246610, Localización de Falla 0, Recuperar Cable 0 mts, Tendido Aereo 0 mts, Tendido Canalizado 150 mts, Cantidad Empalmes 2 , Fibras Empalmadas 48, Apiques 2. Disponibilidad 0., instalación de odf 0.</t>
  </si>
  <si>
    <t>PRE-00525959</t>
  </si>
  <si>
    <t>OT-00435249</t>
  </si>
  <si>
    <t>AviDesa</t>
  </si>
  <si>
    <t>Cerro Oriente - Cúcuta</t>
  </si>
  <si>
    <t>Km 27,2 desde AV 0</t>
  </si>
  <si>
    <t>Ramiro Nechiza de Noc Tx reporta apertura total del enlace Cucuta - Cerro Oriente sin afectacion de servicios</t>
  </si>
  <si>
    <t>Se realizo un tendido de 300 mts y se hacen dos empalmes de 36 hilos</t>
  </si>
  <si>
    <t xml:space="preserve">	RTNFO Correctivo,8248399, Localización de Falla Km 27,2 desde AV 0, Recuperar Cable 0 mts, Tendido Aereo 300 mts, Tendido Canalizado 0 mts, Cantidad Empalmes 2 , Fibras Empalmadas 72, Apiques 0. Disponibilidad 0.00</t>
  </si>
  <si>
    <t>PRE-00529843</t>
  </si>
  <si>
    <t>OT-00435731</t>
  </si>
  <si>
    <t>FO_RENATA_0033 FO_RENATA_0034</t>
  </si>
  <si>
    <t>Cucuta</t>
  </si>
  <si>
    <t>CAJICA</t>
  </si>
  <si>
    <t>Mov. La Pradera - Mov. Fontanar</t>
  </si>
  <si>
    <t>Km 5,5 desde Fontanar</t>
  </si>
  <si>
    <t xml:space="preserve">Camino Gonzales de zona reporta apertura del enalce Mov. La Pradera - Mov. Fontanar con afectacion de servicios moviles </t>
  </si>
  <si>
    <t>se instala empalme de 36 hilos</t>
  </si>
  <si>
    <t>PRE-00533241</t>
  </si>
  <si>
    <t>OT-00438718</t>
  </si>
  <si>
    <t>TIK-391439-P3W0</t>
  </si>
  <si>
    <t>Km 93,1 desde Aguachica</t>
  </si>
  <si>
    <t>Ramiro Nechiza de Noc Tx reporta apertura del enlace Aguachica - San Alberto por la red de Ufinet sin afectacion de servicios.</t>
  </si>
  <si>
    <t>SAN ALBERTO</t>
  </si>
  <si>
    <t>Asturias - Tundamá</t>
  </si>
  <si>
    <t>Km 1,721 desde asturias</t>
  </si>
  <si>
    <t>Walter Cabrera de zona reporta apertura del enlace Asturias - Tundamá con afectación de servicios BA</t>
  </si>
  <si>
    <t>Se realizo un tendido de 110 mts de FO de 96 hilos y se hacen dos empalmes de 48 hilos</t>
  </si>
  <si>
    <t>Lado A</t>
  </si>
  <si>
    <t>Km 0,567 desde Asturias</t>
  </si>
  <si>
    <t>Se continua seguimiento de la OT 8248619 ya que se presenta un segundo evento a 567 mts desde Asturias</t>
  </si>
  <si>
    <t>Se certifica la FO y al parecer fue problemas de conexión en asturias y Turco</t>
  </si>
  <si>
    <t xml:space="preserve">ANILLO LADO A </t>
  </si>
  <si>
    <t>Mov.Colon - Mov. Candelaria</t>
  </si>
  <si>
    <t>Km 0 desde Mov. Candelaria</t>
  </si>
  <si>
    <t>Eval Mauricio Garzón de zona reporta apertura en el enlace Mov.Colon - Mov. Candelaria, sin afectación de servicio.</t>
  </si>
  <si>
    <t>Hilos cruzados en ODF de Mov. Candelaria</t>
  </si>
  <si>
    <t>Mov. Alfragua - Mov. Las piñas</t>
  </si>
  <si>
    <t>Km 0 desde Mov.las piñas</t>
  </si>
  <si>
    <t>Eval Mauricio Garzón de zona reporta apertura en el enlace Mov. Alfragua - Mov. Las piñas, sin afectación de servicio.</t>
  </si>
  <si>
    <t xml:space="preserve">se coloca el puente(pacthcord)  que va entre alfaguara  y potrerito que  estaba en este ODF de las piñas para dar continuidad de servicio </t>
  </si>
  <si>
    <t>Mov. Autopista - Mov. Prado Pinzon</t>
  </si>
  <si>
    <t>km 1,09 desde  Autopista</t>
  </si>
  <si>
    <t>Andres sierra de Noc Tx reporta apertura del enlace  Autopista - Santa Carolina sin afectación de servicio</t>
  </si>
  <si>
    <t>se tiende 120 metros  de  fo de 48 hilos y  dos empalmes de 48 hilos</t>
  </si>
  <si>
    <t>Mov. Soacha compartir - Mov.Vivero</t>
  </si>
  <si>
    <t>km 0,273 desde Mov. Soacha compartir</t>
  </si>
  <si>
    <t>Camilo Gonzales reporta apertura del enlace Mov. Soacha compartir - Mov.Vivero con afectacion de servicio en moviles</t>
  </si>
  <si>
    <t>se tiende 50 metros de fo de 36 hilos y dos empalmes de 48 hilos y se fusionan 8 hilos</t>
  </si>
  <si>
    <t xml:space="preserve">8250077	</t>
  </si>
  <si>
    <t>Mov. Soacha compartir</t>
  </si>
  <si>
    <t>Uk Soacha Compartir</t>
  </si>
  <si>
    <t>Mov. Nevada II - Mov. Divino Salvador</t>
  </si>
  <si>
    <t>Km 0,900 desde Mov. Nevada II</t>
  </si>
  <si>
    <t>Juan aza de zona reporta apertura del enlace Mov. Nevada II - Mov. Divino Salvador con afectación de servicios Móviles</t>
  </si>
  <si>
    <t>Recuperacion de 300 mts de Fo y un empalme de 8 hilos</t>
  </si>
  <si>
    <t>RLFO Correctivo,8250404, Localización de Falla Km 0.900 desde Mov. Nevada II, Recuperar Cable 300 mts, Tendido Aereo 0 mts, Tendido Canalizado 0 mts, Cantidad Empalmes 1 , Fibras Empalmadas 8, Apiques 0. Disponibilidad 0.00</t>
  </si>
  <si>
    <t>PRE-00529849</t>
  </si>
  <si>
    <t>OT-00435733</t>
  </si>
  <si>
    <t>Simon Bolivar</t>
  </si>
  <si>
    <t>Mov. Chapinero - Mov. J.A.C Floridablanca</t>
  </si>
  <si>
    <t>km 15,4 desde Chapinero</t>
  </si>
  <si>
    <t>Juan Pablo Bermude de Plataformas reporta apertura del enlace Mov. Chapinero - Mov. J.A.C Floridablanca, chapinero - urb. Los ayuelos, jerico - atahualpa sin afectación de servicios</t>
  </si>
  <si>
    <t xml:space="preserve">Chapinero </t>
  </si>
  <si>
    <t>Alborada Cota - Chia Matriz</t>
  </si>
  <si>
    <t>Km 0 desde Chia</t>
  </si>
  <si>
    <t>Camilo Gonzales de zona reporta apertura del enlace Alborada Cota - Chia Matriz con afectación de servicios BA</t>
  </si>
  <si>
    <t xml:space="preserve">Se refusiona hilo en ODF  </t>
  </si>
  <si>
    <t>Chia matriz</t>
  </si>
  <si>
    <t>Nueva Granada - Central Tuquila</t>
  </si>
  <si>
    <t>Km 0,145 Nueva Granada</t>
  </si>
  <si>
    <t>Rutbe Carrillo de zona reporta apertura del enlace Nueva Granada - Central Tuquila con afectación de servicios</t>
  </si>
  <si>
    <t>se recupero 20 mts fo de 8 hilo de reserva y se hace un empalme de 24 hilos con 8 fusiones</t>
  </si>
  <si>
    <t>Armario FTTC 135</t>
  </si>
  <si>
    <t>FUNDACION</t>
  </si>
  <si>
    <t>Mov.Fundacion 3 - Mov. Fundacion</t>
  </si>
  <si>
    <t>Km 0,5 desde movil  fundacion</t>
  </si>
  <si>
    <t>Juan Carlos Pineda de pltaformas móviles reporta apertura del enlace Mov.Fundacion 3 - Mov. Fundacion sin afectación de servicios</t>
  </si>
  <si>
    <t xml:space="preserve">Instalacion de 200 mts de Fo de 36 hilos, 100 mts para cada cable y 4 empalmes, 2 de 8 hilos y dos de 24 hilos  </t>
  </si>
  <si>
    <t>No se genera OT, Disponibilidad de Colavini</t>
  </si>
  <si>
    <t>fundacion repetidora</t>
  </si>
  <si>
    <t>Km 16,2 desde autopista</t>
  </si>
  <si>
    <t xml:space="preserve">Andres sierra de Noc Tx reposrta apertura de los enlaces ZTE
CHAPINERO - CHOCONTA
AUTOPISTA - CHIA
AUTOPISTA - TOCANCIPA
TOBERIN - CELTA
TAPIO - CAJICA
CORIANT
CELTA - TOPBERIN
CHIA - AUTOPISTA
SDH
CHIA - RED TRONCAL
sin afectación de Servicios </t>
  </si>
  <si>
    <t>Recuperacion de 80 mts de reserva y un empalme de 36 hilos en caja empalme de 48</t>
  </si>
  <si>
    <t>TENJO</t>
  </si>
  <si>
    <t>Mov. Cajica - Mov. Tabio</t>
  </si>
  <si>
    <t>Km 9,7 desde Cajica</t>
  </si>
  <si>
    <t>Camilo GonzaleZ de Noc Tx reporta apertura del enlace Mov. Cajica - Mov. Tabio con afectacion de servicios</t>
  </si>
  <si>
    <t>Tendido de 120 mts de Fo y dos empalmes de 36 hilos en caja empalme de 48</t>
  </si>
  <si>
    <t>Mov. Autopista - Mov. Monet</t>
  </si>
  <si>
    <t xml:space="preserve">Km 1,086 desde Autopista </t>
  </si>
  <si>
    <t>Juan Pablo Bermudez de PxDx Movil reporta apertura del enlace Mov. Autopista - Mov. Monet, Mov. Autopista - Mov. Prado Pinzon sin afectacion de servicios movil</t>
  </si>
  <si>
    <t>se realiza tendido de 150 mts de fo de 96 hilos y dos empalmes existentes</t>
  </si>
  <si>
    <t>Mov. Soacha Centro - Mov. Soacha El Porvenir</t>
  </si>
  <si>
    <t>Km 0,472 desde Soacha centro</t>
  </si>
  <si>
    <t xml:space="preserve">Juan Pablo Bermudez de Px Movil reporta apertura del enlace Mov. Soacha Centro - Mov. Soacha El Porvenir y mov soacha centro - mov parque san mateo sin afectación de servicios </t>
  </si>
  <si>
    <t xml:space="preserve">Se recuperan 200 mts de reserva de FO de 44 hilos y se realiza un empalme de 48 Hilos </t>
  </si>
  <si>
    <t xml:space="preserve">8254748 8254753 </t>
  </si>
  <si>
    <t>Uk Soacha Centro</t>
  </si>
  <si>
    <t>Km 55,2 desde Pelu</t>
  </si>
  <si>
    <t xml:space="preserve">Alan Salazar de zona reporta apertura del enlace Mov. Aguamarina - Mov. Pelu sin afectación de servicios </t>
  </si>
  <si>
    <t>Se rehace Caja de Empalme</t>
  </si>
  <si>
    <t>Km 98,5 desde Tame</t>
  </si>
  <si>
    <t xml:space="preserve">Andres Sierra de Noc Tx reporta apertura del enlace Tame - Paz de Ariporo del iru SOGAMOSO - ARAUCA en Coriant y ZTE,  por la red de Azteca, sin afectación de servicios </t>
  </si>
  <si>
    <t>Se realzia recuperación de reserva y un empalme</t>
  </si>
  <si>
    <t>Mov. Ciat - Mov. Parque Llano Grande Palmira</t>
  </si>
  <si>
    <t>Eval Mauricio Grazon de zona reporta apertura del enlace Mov. Ciat - Mov. Parque Llano Grande Palmira sin afectación de servicios</t>
  </si>
  <si>
    <t>Cuadrilla realiza medida y limpieza y enlace sube</t>
  </si>
  <si>
    <t>Km 8,6 desde santader de qulichao</t>
  </si>
  <si>
    <t>Andres Sierra de Noc Tx reporta apertura del enlace Cali - Popayan en Coriant y Santander de Quilichao - Piendamo en ZTE, sin afectación de servicios</t>
  </si>
  <si>
    <t>MAURICIO GARZON</t>
  </si>
  <si>
    <t>se realiza tendido de 80 metros y dos empalmes e 48 hilos</t>
  </si>
  <si>
    <t>Andres sierra de Noc tx reporta apertura del enlace Retorno - San Jose Del Guaviare con IRU Villavicencio - Calamar sin afectación de servicios</t>
  </si>
  <si>
    <t>se recupera reserva y se realiza un empalme</t>
  </si>
  <si>
    <t>Mov. Arenales - Mov Giron Centro</t>
  </si>
  <si>
    <t>Km 0,131 desde Arenales</t>
  </si>
  <si>
    <t>Juan Carlos Gelvez de zona reporta apertura del enlace Mov. Arenales - Mov Giron Centro y Mov . Arenales -_ Mov . Giron Occidente con afectación de servicios Moviles</t>
  </si>
  <si>
    <t>Se recuperan 30 mts de reserva de 8 hilos y se instala caka de empalme de 48 Hilos</t>
  </si>
  <si>
    <t>Arenales</t>
  </si>
  <si>
    <t>Km 55,4 desde Pelu</t>
  </si>
  <si>
    <t>Se abre segundo ticket por segundo evento a 200 mts para dar contiuidad a la falla con ticket  8254713</t>
  </si>
  <si>
    <t xml:space="preserve">se refusiona hilo para dar solucion </t>
  </si>
  <si>
    <t>pelu</t>
  </si>
  <si>
    <t>Mov. Santa Marta - Mov. Guachaca</t>
  </si>
  <si>
    <t>km 19,2 desde Guachaca</t>
  </si>
  <si>
    <t>Leonardo Cantillo de zona reporta apertura en el enlace Mov. Santa Marta - Mov. Guachaca, con afectacion en Cx</t>
  </si>
  <si>
    <t>se identifica los hilos desde Guachaca y calle 13, se hace un empalme de 36 hilos, con cable existente</t>
  </si>
  <si>
    <t>Jerico - Atahualpa</t>
  </si>
  <si>
    <t>km 2,3 desde Atahualpa</t>
  </si>
  <si>
    <t xml:space="preserve">Walter cabrera resporta apertura del enlace Jerico - Atahualpa sin afectacion de servicio </t>
  </si>
  <si>
    <t>Se realiza fusion de hilo en falla  de empalme existente</t>
  </si>
  <si>
    <t>Atahualpa</t>
  </si>
  <si>
    <t>Mov. Pando - Mov. Samaria</t>
  </si>
  <si>
    <t>Km 0 Mov. Pando</t>
  </si>
  <si>
    <t xml:space="preserve">Leonardo Cantillo de zona reporta apertura en el enlace Mov. Pando - Mov. Samaria , con afectacion en Moviles </t>
  </si>
  <si>
    <t>Se adecuo la fibra, colocando herrajes se deja provisional, no es posible tensionar por árboles caídos sobre la fibra, a la espera del retiro de estos, para hacer definitivo,</t>
  </si>
  <si>
    <t>RLFO Correctivo,8258689, Localización de Km 0 Mov. Pando , Recuperar Cable 00mts, Tendido Aereo 0 mts, Tendido Canalizado 0 mts, Cantidad Empalmes 0, Fibras Empalmadas 0, Apiques 0. Disponibilidad 0.03</t>
  </si>
  <si>
    <t>PRE-00531106</t>
  </si>
  <si>
    <t>OT-00438729</t>
  </si>
  <si>
    <t>Mov.pando</t>
  </si>
  <si>
    <t>Mov. Santarita - Mov.Marruecos</t>
  </si>
  <si>
    <t>km 3,6 desde Mov. Santarita</t>
  </si>
  <si>
    <t>Jhon Lesmes de zona reporta apertura del enlace Mov. Santarita - Mov.Marruecos con afectacion BA y Cx</t>
  </si>
  <si>
    <t>se realizar un tendido de 100 metros de fibra 36 hilos y dos cajas de empalme de 48 hilos</t>
  </si>
  <si>
    <t>Dto 12055 - Toberin</t>
  </si>
  <si>
    <t>Km 0,024 desde 12055</t>
  </si>
  <si>
    <t>Rolando Sanches de zona reporta apertura del enlace Dto 12055 - Toberin con afectacion BA</t>
  </si>
  <si>
    <t>Se recuperaron 50 mts de reserva y se rehace caja terminal de 8 hilos</t>
  </si>
  <si>
    <t>Mov. La Pradera Cajica - Mov. Mocawa</t>
  </si>
  <si>
    <t>km 1,3 desde Mov La Pradera Cajica</t>
  </si>
  <si>
    <t>Se realizan validaciones del enlace anterior 8247962 y se enuentra apertura del enlace Mov La Pradera Cajica -  Mov. Mocawa</t>
  </si>
  <si>
    <t>Se refusiona hilos abiertos en caja de empalme existente.</t>
  </si>
  <si>
    <t>Mov. Facatativá - Mov. Villeta</t>
  </si>
  <si>
    <t>km 55,5 desde Facatativa</t>
  </si>
  <si>
    <t>Camilo Gonzales de Zona reporta apertura del enlace Facatativá - Villeta con afectacion  de servcio moviles</t>
  </si>
  <si>
    <t>Se realizo migracion de hilos entre nodo para restablecer el servicio</t>
  </si>
  <si>
    <t>Mov. Turbaco - Movz. Pedro Heredia</t>
  </si>
  <si>
    <t xml:space="preserve">km 1,9 desde Mov. Turbaco </t>
  </si>
  <si>
    <t>Hernando Roca de Zona reporta apertura del enlace Mov. Turbaco - Movz. Pedro Heredia, sin afectación de servicios.</t>
  </si>
  <si>
    <t>Tendido de 200 mts de Fo y dos empalmes de 8 hilos</t>
  </si>
  <si>
    <t>Mov. Zofracar -Mov. Colina Campestre</t>
  </si>
  <si>
    <t>Km 7,55 desde colina</t>
  </si>
  <si>
    <t>Alan salazar de Zona reporta apertura Mov.  Zofracar -Mov. Colina Campestre con afectacion de servicios moviles</t>
  </si>
  <si>
    <t>Colinas</t>
  </si>
  <si>
    <t>km 24 desde Guachaca</t>
  </si>
  <si>
    <t>se refusiona hilos en caja en caja empalme</t>
  </si>
  <si>
    <t>Mov. centro industrial II - Mov. Montevideo</t>
  </si>
  <si>
    <t>Km 0,713 desde centrp industrial II</t>
  </si>
  <si>
    <t>Walter Cabrera de zona Reporta apertura de enlace Mov. centro industrial II - Mov. Montevideo sin afectación de servicios</t>
  </si>
  <si>
    <t>Se reincerta punta de la fibra y se rehacen empalmes</t>
  </si>
  <si>
    <t>Mov. Potrerito Bosa II - Mov. San XIX</t>
  </si>
  <si>
    <t>Km 3,3 desde san bernardino</t>
  </si>
  <si>
    <t>Oscar Vargas de zona reporta apertura del enlace Mov.  Potrerito Bosa II - Mov. San XIX con afectacion de servicios moviles</t>
  </si>
  <si>
    <t>Se recupera 200 m de reserva sobre un cable de 24 hilos y se realizan dos empalmes de 48 hilos.</t>
  </si>
  <si>
    <t>Mov. Terminal - Mov. Morichal</t>
  </si>
  <si>
    <t>Km 1,7 desde terminal</t>
  </si>
  <si>
    <t>Diego Santacruz de zona reporta apertura del enlace Mov. Terminal - Mov. Morichal sin afectacion de servicios.</t>
  </si>
  <si>
    <t>Se migra hilo entre empalmes</t>
  </si>
  <si>
    <t>Terminal Villavicencio</t>
  </si>
  <si>
    <t>Km 11,8 desde Bgota centro</t>
  </si>
  <si>
    <t>Islena Romero de Noc Tx reporta apertura del enlace Fusa - Bogota, EWBP -  Asturias Iglesia Antioquia - Corpotaxi sin afectacion de servicios</t>
  </si>
  <si>
    <t xml:space="preserve">recuperación de 240 mts de reserva, 60 mts para 4 cables. tendido de 60 mts de fo de 144 hilos, tendido de 60 mts de fo de 96 hilos y 6 empalmes nuevos, 4 de 48 hilos, 1 de 144 y uno de 96 hilos </t>
  </si>
  <si>
    <t>8261962 8261975 8262249   8261763</t>
  </si>
  <si>
    <t>BOGOTA CENTRO</t>
  </si>
  <si>
    <t>Turbaco - Badel</t>
  </si>
  <si>
    <t>Km 5,097 desde Badel</t>
  </si>
  <si>
    <t>Hernando Roca de zona reporta apertura del enlace Turbaco - Badel sin afectacion de servicios</t>
  </si>
  <si>
    <t>Se habilita tendido existente de 350 mts y dos empalmes de 36 hilos</t>
  </si>
  <si>
    <t>Badel</t>
  </si>
  <si>
    <t xml:space="preserve">TIK-392336-X4C5 </t>
  </si>
  <si>
    <t>Manizales - Manzanares</t>
  </si>
  <si>
    <t xml:space="preserve">km 1,753 desde manizales  </t>
  </si>
  <si>
    <t>Islena Romero de noc Tx reporta apertura del enlace Manizales - Manzanares por la red de Ufinet sin afectacion de servicios.</t>
  </si>
  <si>
    <t xml:space="preserve">Se realiza tendido y dos empalmes actividad ejecutada por Ufinet </t>
  </si>
  <si>
    <t>km 54,4 desde Facatativa</t>
  </si>
  <si>
    <t>Km 10,2 desde Bogota Centro</t>
  </si>
  <si>
    <t xml:space="preserve">Se crea OT para dar continuidad al caso 8261978 por nuevo evento se continua con validacion </t>
  </si>
  <si>
    <t>se realiza tendido de 70 mts de fo de 96 hilos y dos empalmes de 24 hilos</t>
  </si>
  <si>
    <t>8263577 8263597 8263615 8263620 8263623</t>
  </si>
  <si>
    <t>Asturias - Salitre</t>
  </si>
  <si>
    <t xml:space="preserve">
Alexander Gomez de NocTx reporta apertura del enlace Asturias - Salitre , Soacha - Salitre sin afectacion de servicios </t>
  </si>
  <si>
    <t xml:space="preserve">se realizan medidas enlace sube no se tiene intervencion de fo hilos continuos </t>
  </si>
  <si>
    <t>12093 Cerro norte alto - 12055 Santa Francisca Romana</t>
  </si>
  <si>
    <t>Rolando Sanchez de Zona reporta apertura del enlace 12093 Cerro norte alto - 12055 Santa Francisca Romana con afectacion de servicios Cx</t>
  </si>
  <si>
    <t>Villeta - Honda</t>
  </si>
  <si>
    <t>km 10,8 desde Villeta</t>
  </si>
  <si>
    <t>Diego Chaparro de NocTx reporta apertura del enlace Villeta - Mariquita en Rufo, Sargento - Honda en SDH sin afectacion de servicios</t>
  </si>
  <si>
    <t>Se levanta reserva caida de un poste</t>
  </si>
  <si>
    <t>Mov. Licorera Tolima - Mov. Echandia</t>
  </si>
  <si>
    <t>km 0,212 desde  Mov. Licorera Tolima</t>
  </si>
  <si>
    <t xml:space="preserve">Wilson Trujillo de zona reporta apertura del enlace Mov. Licorera Tolima - Mov. Echandia con afectacion de servicios Movil </t>
  </si>
  <si>
    <t>Se realiza recuperacion de 20 m de reserva y se instala una caja de empalme de 48 hilos.</t>
  </si>
  <si>
    <t>Licorera</t>
  </si>
  <si>
    <t xml:space="preserve">Uk </t>
  </si>
  <si>
    <t>Km 45,7 desde valledupar</t>
  </si>
  <si>
    <t>Diego Chaparro de Noc Tx reporta apertura total del enlace Bosconia - Valledupar, se realiza medida con el equipo del ZTE y registra evento al km 45.7 desde Valledupar, sin afectación de servicios.</t>
  </si>
  <si>
    <t xml:space="preserve">Se realiza una caja de empalme </t>
  </si>
  <si>
    <t>km 22,0 desde la pintada</t>
  </si>
  <si>
    <t>Diego Chaparro de Noc Tx reporta apertura de enlace Manizales - La Pintada Km 22 desde la Pintada sin afectacion de servicios.</t>
  </si>
  <si>
    <t>Se recupera 50 m de reserva y se realiza un empalme de 36 hilos.</t>
  </si>
  <si>
    <t>Diego Chaparro de Noc Tx reporta apertura del enlace Taraza - Yarumal, se realiza medida con el equipo del ZTE y registra evento al Km 56.3 desde Yarumal, con afectación de servicios.</t>
  </si>
  <si>
    <t>Se realiza tendido de 380 metros de fibra 36 hilos y dos empalmes de 36 hilos</t>
  </si>
  <si>
    <t>YARUMAL</t>
  </si>
  <si>
    <t>Bellavista Metrotel - Malambo Metrotel</t>
  </si>
  <si>
    <t>km 1,73 desde  Bellavista Metrotel</t>
  </si>
  <si>
    <t>Alan Salazar de zona reporta apertura del enlace Bellavista Metrotel - Malambo Metrotel con afectacion de servicios.</t>
  </si>
  <si>
    <t xml:space="preserve">se realiza tendido de 300 metros  F.O de 96 hilos, y se crean dos empalmes nuevos de 96 hilos  </t>
  </si>
  <si>
    <t xml:space="preserve">Malambo Centro </t>
  </si>
  <si>
    <t>Mov. Benito Sala - Mov. La Ceiba en Neiva</t>
  </si>
  <si>
    <t>Rutbe Carrillo de zona reporta apertura del enlace Mov. Benito Sala - Mov. La Ceiba en Neiva sin afectacion de servicios.</t>
  </si>
  <si>
    <t>Personal de PI realiza cambio de pacht cord</t>
  </si>
  <si>
    <t>CAMPOALEGRE</t>
  </si>
  <si>
    <t>Neiva - Garzón</t>
  </si>
  <si>
    <t>Km 33,8 desde Neiva</t>
  </si>
  <si>
    <t>Kevin Navas de Noc Tx reporta apertura del enlace Neiva - Garzon en cZTE, Rufo y SDH, se realiza medida con el equipo del ZTE y registra evento al Km 33.8 desde Neiva, con afectación de servicios.</t>
  </si>
  <si>
    <t xml:space="preserve">se realiza tendido de 200 de F.O 36 hilos y se crea 2 empalmes nuevos </t>
  </si>
  <si>
    <t>Mov. Piloto II - Mov. Hospital Militar</t>
  </si>
  <si>
    <t>km 1,8 desde Mov. Piloto II</t>
  </si>
  <si>
    <t>Jaime Valencia de zona reporta apertura en el enlace Mov. Piloto II - Mov. Hospital Militar, sin afectacion de servicios.</t>
  </si>
  <si>
    <t xml:space="preserve">se recupero 450 metros de reserva de F.O de 96 hilos y se creo una caja de empalme nueva de 96 hilos  </t>
  </si>
  <si>
    <t>anillo 9B</t>
  </si>
  <si>
    <t>Forteza - Salento</t>
  </si>
  <si>
    <t>km 4,4 desde Forteza</t>
  </si>
  <si>
    <t>Wilson Trujillo de Zona reporta apertura del enlace Forteza - Salento, con afectación de servicios.</t>
  </si>
  <si>
    <t xml:space="preserve">Splitter se debe identificar los hilos que alimentan lo ot después del enlace y se debe continuar atendido  con personal de ftth </t>
  </si>
  <si>
    <t>No se genera OT, Disponibilidad de incopsa</t>
  </si>
  <si>
    <t>Yarumal - Medellín</t>
  </si>
  <si>
    <t xml:space="preserve">Kevin Navas de Noc Tx reporta apertura del enlace Yarumal - Medellín en coriant por la red de Tigo, sin afectación de servicios. </t>
  </si>
  <si>
    <t>Subio Sin intervencion de cuadrilla.</t>
  </si>
  <si>
    <t>Cartagena - Tolu</t>
  </si>
  <si>
    <t>Kevin Navas de noc tx reporta alta  atenuacion en  el enlace Cartagena - Tolu por la red  de tigo, sin afectacion de servicio.</t>
  </si>
  <si>
    <t>PURIFICACION</t>
  </si>
  <si>
    <t>Mov. Purificación - Mov. Saldaña</t>
  </si>
  <si>
    <t>km 3,38 desde Saldaña</t>
  </si>
  <si>
    <t>Wilson Trujillo de zona reporta apertura del enlace Mov. Purificación - Mov. Saldaña, con afectación de servicios de BA.</t>
  </si>
  <si>
    <t>Se realiza Tendido de 500 mts de fibra y , 2 empalmes x 48 Hilos</t>
  </si>
  <si>
    <t>Saldaña</t>
  </si>
  <si>
    <t>Mov. Centro - Mov. Juanambú</t>
  </si>
  <si>
    <t>km 1,6 desde Juanambu</t>
  </si>
  <si>
    <t>Nancy Prieto de zona reporta apertura del enlace Mov. Centro - Mov. Juanambú, sin afectación de Servicios.</t>
  </si>
  <si>
    <t xml:space="preserve">cali centro </t>
  </si>
  <si>
    <t>Anillo 1B lado calle 10</t>
  </si>
  <si>
    <t>Dto 31021 - Dto 31050</t>
  </si>
  <si>
    <t>km 1,36 desde Dto 32050</t>
  </si>
  <si>
    <t>Jaime Valencia de zona reporta apertura del enlace Dto 31021 - Dto 31050, con afectación de BA.</t>
  </si>
  <si>
    <t xml:space="preserve">Se entuta hilo del brazo de la OLT Colfrigos en emplame ubicado en el lugar de la medida </t>
  </si>
  <si>
    <t>Mov. Bosquesitos - Mov. La Campiña</t>
  </si>
  <si>
    <t>Km 1,230 desde Bosquesitos</t>
  </si>
  <si>
    <t xml:space="preserve">Hernando Roca de Zona reporta apertyra del enlace Mov. Bosquesitos - Mov. La Campiña sin afectación de servicios </t>
  </si>
  <si>
    <t xml:space="preserve">Se realiza tendido de 100 mts de fibra de 48 hilos y 2 empalmes de 48 </t>
  </si>
  <si>
    <t>Bosque</t>
  </si>
  <si>
    <t>Armenia Sur - Armenia Larga Distancia</t>
  </si>
  <si>
    <t>km 1,15 desde armenia sur fija</t>
  </si>
  <si>
    <t>Ramiro Nechiza de Noc Tx reporta apertura del enlace Armenia Sur - Armenia Larga Distancia en SDH sin afectación de servicios</t>
  </si>
  <si>
    <t xml:space="preserve">Se recupero reserva de 14 mtrs y 1 empalme de 36 hilos para restablecer el servicio </t>
  </si>
  <si>
    <t>L</t>
  </si>
  <si>
    <t>Buenaventura los pinos - Buenaventura centro</t>
  </si>
  <si>
    <t>Km 2,155 desde buenaventura centro</t>
  </si>
  <si>
    <t>Ramiro Nechiza de Noc tx reporta apertura en el enlace Buenaventura los pinos - Buenaventura centro en el SDH,sin afectacion de servicios.</t>
  </si>
  <si>
    <t>Se realiza Tendido de 231  mtrs y 2 empalmes de 96 hilos</t>
  </si>
  <si>
    <t>Mov.Maicao - Mov.Chichamaya</t>
  </si>
  <si>
    <t>Km 1,1  de Chichamaya</t>
  </si>
  <si>
    <t>Hector obezo de zona reporta apertura en el enlace Mov.Maicao - Mov.Chichamaya,con afectacion de servicios Moviles.</t>
  </si>
  <si>
    <t xml:space="preserve">Se recupera 150 mtrs de reserva y se hace un empalme de 8 hilos ,se instala una caja de empalme de 48 hilos </t>
  </si>
  <si>
    <t>Mov.Cuidadela - Mov.Altos de cazucas</t>
  </si>
  <si>
    <t>km 0,37 desde alto de cazuca</t>
  </si>
  <si>
    <t>Luis Antonio Rodriguez de zona reporta apertura en el enlace Mov.Cuidadela de la sucre - Mov.Altos de cazucas y Mov.Villa sandra - Mov.Altos de cazuca , sin afectacion.</t>
  </si>
  <si>
    <t xml:space="preserve">Tendido de 100 mtrs y dos emplames de 24 hilos </t>
  </si>
  <si>
    <t>Km 5,5 desde pereira</t>
  </si>
  <si>
    <t>Diego Chaparro de Noc TX reporta apertura del enlace Pereira - Roldanillo, Pereira - Cartago Km 5,5 desde Pereira sin afectacion de servicios.</t>
  </si>
  <si>
    <t>MARCO SAVVEDRA</t>
  </si>
  <si>
    <t xml:space="preserve">Se crea punte nueva y se rehace empalme existente </t>
  </si>
  <si>
    <t>Facatativá - Villeta</t>
  </si>
  <si>
    <t xml:space="preserve">km 2,2 desde villeta </t>
  </si>
  <si>
    <t>Kevin navas de noc tx reporta apertura en el enlace Villeta - Faca sdh rx villeta y tigo reporta en los dos hilo, sin afectacion de servicios.</t>
  </si>
  <si>
    <t xml:space="preserve">Tendido de 300 mtrs y dos empalmes de 36 hilos </t>
  </si>
  <si>
    <t>Mov. Colina II - Mov. los Frailes</t>
  </si>
  <si>
    <t>Rolando Sanchez de Zona report aapertura del enlace Mov. Colina II - Mov. los Frailes, sin afectacion de servicios.</t>
  </si>
  <si>
    <t xml:space="preserve">Se certifico fibra no es problema , equipo directamente </t>
  </si>
  <si>
    <t>Sincelejo - Sahagun</t>
  </si>
  <si>
    <t>Km 7,5 desde Sincelejo</t>
  </si>
  <si>
    <t>Kevin Navas de Noc Tx reporta apertura del enlace Sincelejo - Shagun en SDH, sin afectación de servicios.</t>
  </si>
  <si>
    <t xml:space="preserve">Se realiza migracion de hilos entre los nodos </t>
  </si>
  <si>
    <t>Sincelejo</t>
  </si>
  <si>
    <t>Mov. Torcoroma - Mov. U UFPS</t>
  </si>
  <si>
    <t>km 3.7 desde Mov. Torcoroma</t>
  </si>
  <si>
    <t>David Alejandro Barrera de zona reporta apertura del enlace Mov. Torcoroma - Mov. U UFPS, sin afectación de servicios.</t>
  </si>
  <si>
    <t>se realiza limpieza, cambio de patchcord y enfrentadores en U119</t>
  </si>
  <si>
    <t>RLFO Correctivo,8270780, Localización de Falla km 3.7 desde Mov. Torcoroma, Recuperar Cable 0 mts, Tendido Aereo 0 mts, Tendido Canalizado 0 mts, Cantidad Empalmes 0, Fibras Empalmadas 0, Apiques 0. Disponibilidad 0.02</t>
  </si>
  <si>
    <t>PRE-00529854</t>
  </si>
  <si>
    <t>OT-00435735</t>
  </si>
  <si>
    <t>PAMPLONA</t>
  </si>
  <si>
    <t>km 29,8 desde cucuta</t>
  </si>
  <si>
    <t>Kevin Navas de Noc Tx reporta apertura del enlace Cucuta - Cerro oriente y Cucuta Pamplona, sin afectacion de servicios.</t>
  </si>
  <si>
    <t>Se recuperan 10 metros de reserva y se crea un empalme nuevo de 36 hilos de continuidad</t>
  </si>
  <si>
    <t>RLFO Correctivo,8270936, Localización de Falla km 29.8 desde cucuta, Recuperar Cable 10 mts, Tendido Aereo 0 mts, Tendido Canalizado 0 mts, Cantidad Empalmes 1, Fibras Empalmadas 36, Apiques 0. Disponibilidad 0.00</t>
  </si>
  <si>
    <t>PRE-00529856</t>
  </si>
  <si>
    <t>OT-00435736</t>
  </si>
  <si>
    <t>Mov. Calvario - Mov. Piloto</t>
  </si>
  <si>
    <t>Nancy Prieto de Zona reporta apertura del enlace Mov. Calvario - Mov. Piloto, sin afectación de servicios.</t>
  </si>
  <si>
    <t xml:space="preserve">Se realiza limpieza en el Nodo Piloto y enlace sube sin manipulacion por personal de fibra </t>
  </si>
  <si>
    <t>Mov. Bosques de Gratamira - Mov. Palmas</t>
  </si>
  <si>
    <t>km 5,2 desde Gratamira</t>
  </si>
  <si>
    <t>Jose Gerena de PxDx reporta apertura parcial del enlace Mov. Bosques de Gratamira - Mov. Palmas, sin afectacion de servicio</t>
  </si>
  <si>
    <t>Se rehace caja de empalme existente de 48 hilos.</t>
  </si>
  <si>
    <t>Anillo 55A</t>
  </si>
  <si>
    <t>Acuacar - Junin</t>
  </si>
  <si>
    <t>Km 0,375 desde acuacar</t>
  </si>
  <si>
    <t>Hernando Roca de zona reporta apertura en el enlace  Rbs  Acuacar - junin y castillete, sin afectacion de servicio.</t>
  </si>
  <si>
    <t>Codazzi - La Jagua</t>
  </si>
  <si>
    <t>Se genera OT para la continuación de la VM entre Codazzi - La Jagua por la red de Ufinet</t>
  </si>
  <si>
    <t>pendiente info prove</t>
  </si>
  <si>
    <t>Mov. Victoria Norte II - Mov. Britalia Suba Carmel</t>
  </si>
  <si>
    <t>Km 1,2 desde Gilmar</t>
  </si>
  <si>
    <t>Rolando Sánchez de zona reporta apertura del enlace Mov. Cantalejo - Mov. CC Punto. Mov. Victoria Norte II - Mov. Britalia Suba Carmel, Mov. Victoria Norte - Mov. Gilmar. sin afectación de servicios.</t>
  </si>
  <si>
    <t>se recupero 40 metros de fibra de 144 y se crea un empalme de 96 hilos en caja empalme de 144</t>
  </si>
  <si>
    <t xml:space="preserve">PRD 10 minutos por promedio autoriza Oscar Pedraza </t>
  </si>
  <si>
    <t>Dto 11086</t>
  </si>
  <si>
    <t>Anillo 45</t>
  </si>
  <si>
    <t>Tenerife - Mediterraneo</t>
  </si>
  <si>
    <t>Km 6,2 desde Autopista</t>
  </si>
  <si>
    <t>Rolando Sanchez de zona reporta apertura en el enlace Tenerife - Mediterraneo y en SDH Santa Carolina - Comcel, con afectación de BA. OT 8270716</t>
  </si>
  <si>
    <t xml:space="preserve">se reahace un empalme de 48 hilos con 8 fusiones para poder restablecer el servicio </t>
  </si>
  <si>
    <t>km 1,4 desde armenia sur fija</t>
  </si>
  <si>
    <t>Se refusionan hilos en Caja de Empalme y cambio de patch cord en jntos extremos</t>
  </si>
  <si>
    <t>19 kms desde La Pintada</t>
  </si>
  <si>
    <t xml:space="preserve">Pilar vargas del Noc Tx reporta apertura del enlace Manizales - La Pintada en la Rx manizales sin afectacion de servicios </t>
  </si>
  <si>
    <t>servisio se restablece sin manipulacion del personal de fo</t>
  </si>
  <si>
    <t>No se genera OT, Disponibilidad de inmel</t>
  </si>
  <si>
    <t>IPIALES</t>
  </si>
  <si>
    <t>Mov. Centro - Mov. Rio Blanco</t>
  </si>
  <si>
    <t xml:space="preserve">km 1,7 desde Ipiales </t>
  </si>
  <si>
    <t>Eval Mauricio de zona reporte apertura apertura del enlace Mov. El Charco Ipiales - Mov. Chilco Ipiales y Mov Centro - Mov. Rio Blanco, sin afectación de servicios.</t>
  </si>
  <si>
    <t>Recuperacion de 500 mts de Fo y un empalme de 36 hilos</t>
  </si>
  <si>
    <t>Anillo 1 norte</t>
  </si>
  <si>
    <t>Mov. Arroz Barato - Mov. Campestre</t>
  </si>
  <si>
    <t>Km 1,4 desde mamonal</t>
  </si>
  <si>
    <t>Hernando Roca de zona reporta apertura del enlace Mov. Arroz Barato - Mov. Campestre  y Mov. Nelson Mandela - Mov. Mamonal, sin Afectación de Servicios.</t>
  </si>
  <si>
    <t xml:space="preserve">Se realiza fusion de hilo afectado para dar continuidad al servicio </t>
  </si>
  <si>
    <t>MAMONAL</t>
  </si>
  <si>
    <t>Galan - Carmen</t>
  </si>
  <si>
    <t>km 3,3 desde Galan</t>
  </si>
  <si>
    <t>Ramiro Nechiza de Noc Tx reporta apertura del enlace Galan - Carmen y Galan - Bosque con afectacion de BA</t>
  </si>
  <si>
    <t>Se recuepra 10 m de reserva y se instala una caja de empalme de 48 hilos.</t>
  </si>
  <si>
    <t>Armario 92 - Caribe</t>
  </si>
  <si>
    <t>km 1,73 desde Caribe</t>
  </si>
  <si>
    <t>Alan Zalazar de Zona reporta apertura del enlace Armario 92 - Caribe, con afectación de servicios.</t>
  </si>
  <si>
    <t>Caibe</t>
  </si>
  <si>
    <t>Uk Armario 92</t>
  </si>
  <si>
    <t>Mov. Policia - Mov. Lievano Neiva</t>
  </si>
  <si>
    <t>km 0,1 desde Mov. Lievano Neiva</t>
  </si>
  <si>
    <t>Jorge Garay de Zona reporta apertura del enlace Mov. Policia - Mov. Lievano Neiva, con afectación en móviles.</t>
  </si>
  <si>
    <t>Se recupera 30 m de reserva y se instala una caja de empalme de 24 hilos.</t>
  </si>
  <si>
    <t>Mov. Sinu - Mov. Rio Sinu</t>
  </si>
  <si>
    <t>km 1,9 desde Rio Sinu</t>
  </si>
  <si>
    <t xml:space="preserve">Omar Salgado de Zona reporta apertura del enlace Mov. Sinu - Mov. Rio Sinu, con afectación móvil.  </t>
  </si>
  <si>
    <t>Se realiza un tendido de 300 mts de cable de 24 hilos y empalmes de 24 hilos</t>
  </si>
  <si>
    <t>SINU</t>
  </si>
  <si>
    <t>km 5,7 desde Centro de Gravedad 2</t>
  </si>
  <si>
    <t>Walter Cabrera de zona reporta apertura en el enlace CG2 - Asturias, con afectacion de Ba.</t>
  </si>
  <si>
    <t>Se realiza recuperacion de 800 m de reserva y se instala una caja de empalme de 48 hilos.</t>
  </si>
  <si>
    <t>Mov. potrerito Bosa II - Mov. Bosa Antonia Santos</t>
  </si>
  <si>
    <t>km 7,5 desde Potrerito II</t>
  </si>
  <si>
    <t xml:space="preserve">Luis Antonio Rodrigues de Zona reporta apertura del enlace Mov. potrerito Bosa II - Mov. Bosa Antonia Santos, sin afectación de servicios.   </t>
  </si>
  <si>
    <t>Se recupera 50 m de reserva y se realiza un empalme de 48hilos.</t>
  </si>
  <si>
    <t>Anillo 48 Rep</t>
  </si>
  <si>
    <t>Mov. Praderas Cajica - Mov. Mocawa Cajica</t>
  </si>
  <si>
    <t>Efraín Barros de Zona reporta apertura del enlace Mov. Praderas Cajica - Mov. Mocawa Cajica - Mov. Cajica II, con afectación móvil.</t>
  </si>
  <si>
    <t>Ing luis ramos confirma que sube el enlace sin manipulacion de fo</t>
  </si>
  <si>
    <t>Pereira - La Virginia</t>
  </si>
  <si>
    <t>km 23,8 desde Pereira</t>
  </si>
  <si>
    <t>Kevin Navas de Noc TX reporta apertura del enlace Pereira - La Virginia sin afectacion de servicios.</t>
  </si>
  <si>
    <t xml:space="preserve">Se realiza recuperación de reserva con una longitud de 230 metros y se crea empalme de continudad </t>
  </si>
  <si>
    <t>CAUCASIA</t>
  </si>
  <si>
    <t>Caucasia - Salitral</t>
  </si>
  <si>
    <t>km 116,2 desde Salitral</t>
  </si>
  <si>
    <t>Kevin Navas de Noc Tx reporta apertura del enlace Caucasia - salitral por la red de Tigo sin afectacion de servicios.</t>
  </si>
  <si>
    <t>se realiza tendido de fibra y se crean 2 cajas de empalme.</t>
  </si>
  <si>
    <t>No se genera OT, Disponibilidad de TIGO</t>
  </si>
  <si>
    <t>GUAVIARE</t>
  </si>
  <si>
    <t>SAN JOSE DEL GUAVIARE</t>
  </si>
  <si>
    <t>Mov. san Jose del Guaviare Modelo - Mov. San Jose del Guaviare</t>
  </si>
  <si>
    <t>km 0,182 desde San Jose</t>
  </si>
  <si>
    <t xml:space="preserve">Diego santacruz de zona reporta apertura parcial del enlace Mov. san Jose del Guaviare Modelo - Mov. San Jose del Guaviare sin afectacion de servicios. </t>
  </si>
  <si>
    <t xml:space="preserve">Movil Modelo </t>
  </si>
  <si>
    <t xml:space="preserve">Anillo San jose </t>
  </si>
  <si>
    <t>km 0,060 desde Mov Apache</t>
  </si>
  <si>
    <t xml:space="preserve">Nancy Prieto de Zona reporta apertura del enlace Mov. Tequendama - Mov. Apache, con afectación móvil.     </t>
  </si>
  <si>
    <t xml:space="preserve">se realiza tendido de 100 mts de fo de 36 hilos y dos empalmes de 24 hilos </t>
  </si>
  <si>
    <t>Mov. Heredia - Mov. La Popa</t>
  </si>
  <si>
    <t>Km 4,607 desde Mov. La Popa</t>
  </si>
  <si>
    <t xml:space="preserve">Hernando Roca de Zona reporta apertura del enlace Mov. Heredia - Mov. La Popa, sin afectación en móviles.   </t>
  </si>
  <si>
    <t>Km 47,8 desde Guamo</t>
  </si>
  <si>
    <t xml:space="preserve">Kevin Navas de NocTx Reporta apertura del enlace Guamo - Chaparral sin afectacion de servicios </t>
  </si>
  <si>
    <t>Se realiza migracion entre empalme ubicado al km 48,8 y empalme ubicado al km 47,8</t>
  </si>
  <si>
    <t xml:space="preserve">Guamo </t>
  </si>
  <si>
    <t>Mov. Terminal Del Norte Bogotá -Mov. Bima</t>
  </si>
  <si>
    <t>km 3 desde Toberin</t>
  </si>
  <si>
    <t xml:space="preserve">Rolando Sanchez de Zona reporta apertura del enlace Mov. Terminal Del Norte Bogotá -Mov. Bima, sin afectación de servicios. 
</t>
  </si>
  <si>
    <t xml:space="preserve">Se desmonta 150 metros de F.O de 48 hilos y se instala nuevamente y se Re hace empalme de 48 hilos </t>
  </si>
  <si>
    <t xml:space="preserve">Toberin </t>
  </si>
  <si>
    <t>UK Bima</t>
  </si>
  <si>
    <t>GIGANTE</t>
  </si>
  <si>
    <t>Mov. Campo Alegre Fija - Mov. Gigante Huila</t>
  </si>
  <si>
    <t xml:space="preserve">Rutbe Carrillo de Zona reporta apertura del enlace Mov. Campo Alegre Fija - Mov. Gigante Huila, sin afectación de servicios.  </t>
  </si>
  <si>
    <t xml:space="preserve">MARCO TEJADA </t>
  </si>
  <si>
    <t>Se realiza cambio de pacht cord con persoanl de PI</t>
  </si>
  <si>
    <t>TIK-393897-D3S2</t>
  </si>
  <si>
    <t xml:space="preserve">Islena Romero de Noc Tx reporta apertura parcial del enlace Ocaña - Aguachica en la Rx Ocaña por la red de Ufinet, sin afectación de servicios.  </t>
  </si>
  <si>
    <t xml:space="preserve">Sube enlace sin manipulacion </t>
  </si>
  <si>
    <t>Mov. Palermo Sur Bogota - Mov. Barcelona Sur</t>
  </si>
  <si>
    <t xml:space="preserve">km 0,473 desde Palermo sur </t>
  </si>
  <si>
    <t>Jhon Lesmez de zona reporta apertura parcial del enlace Mov. Palermo Sur Bogota - Mov. Barcelona  Sur y Mov. Morales Bogota - Mov. San Carlos, sin afectación de servicios.</t>
  </si>
  <si>
    <t> se realizara el tendido de 150 metros de fibra de 96 hilos y se creara un empalme nuevo para dar continuidad el otro empalme será re usado</t>
  </si>
  <si>
    <t xml:space="preserve">Claret </t>
  </si>
  <si>
    <t xml:space="preserve">Anillo 54 </t>
  </si>
  <si>
    <t>Heredia - Mamonal</t>
  </si>
  <si>
    <t xml:space="preserve">km 1,4 desde Mamonal </t>
  </si>
  <si>
    <t>Jenny Salazar de plataformas reporta apertura del enlace pedro Heredia - Mamonal sin afectacion de servicios.</t>
  </si>
  <si>
    <t>Se realiza fusion de hilo en caja de empalme</t>
  </si>
  <si>
    <t>Uk Mamonal</t>
  </si>
  <si>
    <t>Km 19,4 desde la pintada</t>
  </si>
  <si>
    <t>Islena Romero de Noc TX reporta apertura del enlace Manizales - La Pintada Km 19,4 desde la Pintada medida con equipo ZTE, Sin afectacion de servicios.</t>
  </si>
  <si>
    <t xml:space="preserve">Se Recuperan 100 metros de reserva de F.O de 36 hilos y se crea un empalme de 36 hilos </t>
  </si>
  <si>
    <t>Mov. Miraflores - Mov. San Jose</t>
  </si>
  <si>
    <t>km 3,315 desde Galan</t>
  </si>
  <si>
    <t>Se crea OT para dar seguimiento al caso 8273499 por segundo evento.</t>
  </si>
  <si>
    <t>Se realiza tendido de 100 mts y dos empalmes de 24 Hilos</t>
  </si>
  <si>
    <t>GALAN</t>
  </si>
  <si>
    <t>Victoria 97 Damas - Victoria</t>
  </si>
  <si>
    <t>Km 0,368 desde Armario</t>
  </si>
  <si>
    <t>Alan Salazar de zona reporta apertura del enlace Victoria 97 Damas - Victoria, con afectación de BA.</t>
  </si>
  <si>
    <t>Recuperacion de 100 mts de Fo y un empalme de 8 hilos</t>
  </si>
  <si>
    <t>VICtoria</t>
  </si>
  <si>
    <t>Fttc Armenia la merced - Armenia Galan</t>
  </si>
  <si>
    <t>Km 3,710 desde Armenia galan</t>
  </si>
  <si>
    <t>Se crea nueva OT para seguir con la revisión de la falla indicada con la OT 8271696 dado que existe un tercer evento por otra ruta abiertos, Fttc Armenia la merced - Armenia Galan, Fttc Armenia la merced - Armenia Galan y mov manantiales - mov armenia Galan</t>
  </si>
  <si>
    <t xml:space="preserve">Se recupera reserva 10 mtrs y un emplame de 24 hilos </t>
  </si>
  <si>
    <t>GaLAN</t>
  </si>
  <si>
    <t>Km 43 desde Ibague</t>
  </si>
  <si>
    <t>Ramiro Nechiza de Nc Tx repporta apertural del enlace Armeia - Ibague al km 48 desde Ibagie sin afectación de servicios</t>
  </si>
  <si>
    <t>Se recupera 50 metros de reserva de fibra de 36 hilos y se re hace empalme de 48 hilos para 36 fusiones</t>
  </si>
  <si>
    <t>8278924   8278539   8281196  8281550</t>
  </si>
  <si>
    <t>Florencia - La Fragua</t>
  </si>
  <si>
    <t>Km 3,9 desde Florencia</t>
  </si>
  <si>
    <t>Ramiro nechiza de Noc Tx rpeorta apertura del enlace Florencia - La Fragua en el uk de florencia, plataformas reporta caida del Dislam Kamany con afectación de Ba</t>
  </si>
  <si>
    <t xml:space="preserve">Se recupera reserva de 130 mtrs y un empalme de 48 hilos </t>
  </si>
  <si>
    <t>Santa ana - Central campestre</t>
  </si>
  <si>
    <t>km 1,4 desde santa ana</t>
  </si>
  <si>
    <t>Wilson Trujillo de zona reporta apertura en el enlace Santa ana - Central campestre, con afectacion de Ba</t>
  </si>
  <si>
    <t xml:space="preserve">se recupera reserva de 30 mtrs y un emplame de 48 hilos </t>
  </si>
  <si>
    <t>santa ana</t>
  </si>
  <si>
    <t>Mov. Santafe - Mov. Usatama</t>
  </si>
  <si>
    <t xml:space="preserve">Km 1,48 desde Centro </t>
  </si>
  <si>
    <t xml:space="preserve">John Lesmes de Zona reporta apertura del enlace Bogotá Centro-Ortezal en SDH, Mov. Santafe - Mov. Usatama y Mov. Centro - Mov. Sagrado Corazon, sin afectación de servicios.  </t>
  </si>
  <si>
    <t>Se instala una caja de empalme de 96 hilos</t>
  </si>
  <si>
    <t>51261 telecom centro</t>
  </si>
  <si>
    <t>anillo 3b</t>
  </si>
  <si>
    <t>Polinal - Electribol</t>
  </si>
  <si>
    <t>Carlos duran de zona reporta apertura en el enlace Polinal - Electribol, con afectacion de Ba.</t>
  </si>
  <si>
    <t xml:space="preserve">No se encuentra eventos por fibra </t>
  </si>
  <si>
    <t>Armario Altos de San Isidro - Victoria</t>
  </si>
  <si>
    <t>km 0,399 desde San Isidro</t>
  </si>
  <si>
    <t>Alan Salazar de zona reporta apertura del enlace Armario Altos de San Isidro - Victoria con afectacion de servicios.</t>
  </si>
  <si>
    <t>Se recuperaron 70 mts de reserva y se realiza empalme de 8 hilos</t>
  </si>
  <si>
    <t>Sur</t>
  </si>
  <si>
    <t>Heredia - Torices</t>
  </si>
  <si>
    <t>km 0,985 desde torices</t>
  </si>
  <si>
    <t>Hernando roca de zona reporta apertura en el enlace Heredia - Torices , con afectacion de BA.</t>
  </si>
  <si>
    <t>Se realzia migracion entre nodos.</t>
  </si>
  <si>
    <t>INC12583426</t>
  </si>
  <si>
    <t>PUTUMAYO</t>
  </si>
  <si>
    <t>MOCOA</t>
  </si>
  <si>
    <t>Kevin Navas de Noc TX reporta alta atenuación del enlace Mocoa - La fragua en la red Claro rx Moca del ZTE, Km 85,3 desde Mocoa muestra evento OTDR de ZTE, sin afectación de servicio.</t>
  </si>
  <si>
    <t>Mov. Zona Franca - Mov. El Charco</t>
  </si>
  <si>
    <t>km 0,28 desde El Charco</t>
  </si>
  <si>
    <t xml:space="preserve">John Lesmes de Zona reporta apertura del enlace Mov. Zona Franca - Mov. El Charco, con afectación de móviles. </t>
  </si>
  <si>
    <t>Se realiza un tendido de 100 mts y se hacen dos empalmes de continuidad de 24 hilos</t>
  </si>
  <si>
    <t>PRD 30 minutos por promedio autorizado por oscar pedraza</t>
  </si>
  <si>
    <t>UK Charco</t>
  </si>
  <si>
    <t>Bogotá Centro - Ortezal</t>
  </si>
  <si>
    <t xml:space="preserve">Km 1,5 desde Centro </t>
  </si>
  <si>
    <t>John Lesmes de Zona reporta apertura del enlace Bogotá Centro-Ortezal en SDH, sin afectación de servicios.</t>
  </si>
  <si>
    <t>Se instala una caja de empalme de 48 hilos</t>
  </si>
  <si>
    <t>Lineal Ortesal</t>
  </si>
  <si>
    <t>TIK-394308-S0H6</t>
  </si>
  <si>
    <t>Bucaramanga - Barrancabermeja</t>
  </si>
  <si>
    <t xml:space="preserve">Diego Chaparro de Noc Tx reporta apertura del enlace Barranca - Bucaramanga en la red de Ufinet en Coriant, SDH y ZTE, sin afectación de servicios.   </t>
  </si>
  <si>
    <t>Recuperación de reservas e implementación de caja de empalme</t>
  </si>
  <si>
    <t>INC12583748</t>
  </si>
  <si>
    <t xml:space="preserve">km 11,5 desde Copa Cabana </t>
  </si>
  <si>
    <t>Diego Chaparro de Noc tx reporta apertura en el enlace Bello - Copacabana por la red de claro, sin afectacion de servicios.</t>
  </si>
  <si>
    <t>Actividades realziadas por claro</t>
  </si>
  <si>
    <t>Mov. Los Tunjos - Mov. Piedra Pintada</t>
  </si>
  <si>
    <t xml:space="preserve">km 0,396 desde Mov. Los Tunjos </t>
  </si>
  <si>
    <t xml:space="preserve">Wilson Trujillo de Zona reporta apertura del enlace Mov. Los Tunjos - Mov. Piedra Pintada, Mov. Picaleña - Mov. Aeropuerto Perales, con afectación de BA. </t>
  </si>
  <si>
    <t>se recuperan 50 metros de reserva y se crea un empalme de 48 hilos</t>
  </si>
  <si>
    <t>Campestre</t>
  </si>
  <si>
    <t>km 3,7 desde Armenia Galan</t>
  </si>
  <si>
    <t>Se crea nueva OT para seguir con la revisión de la falla indicada con la OT 8278704 dado que existe un nuevo evento</t>
  </si>
  <si>
    <t>se realiza sangria para recuperar Buffers afectados  y crear un empalme de continuidad de 48 hilos</t>
  </si>
  <si>
    <t>INC12588335</t>
  </si>
  <si>
    <t>Palmas - Rionegro</t>
  </si>
  <si>
    <t>Km 16 desde palmas</t>
  </si>
  <si>
    <t>Islena Romero de Noc TX reprota apertura en el enlace Palmas - Rionegro, por la Red de Claro con afectación de Servicios de BA y Moviles.</t>
  </si>
  <si>
    <t>Recuperacion de reserva y un empalme</t>
  </si>
  <si>
    <t>Mov. Aguachica Norte - Mov.Aguachica Oriente</t>
  </si>
  <si>
    <t>Km 1,4  desde la Mov Oriente</t>
  </si>
  <si>
    <t xml:space="preserve">Juan Daza de zona reporta apertura del enlace Mov. Aguachica Norte -  Mov.Aguachica Oriente sin afectación de servicios móviles </t>
  </si>
  <si>
    <t>Se recuperan 300 metros de reserva y se hace una sangría, se empalmaron 12 hilos en fibra de 48 hilos, se instala una caja empalme de 48 hilos</t>
  </si>
  <si>
    <t>Anillo las antenas</t>
  </si>
  <si>
    <t>Dto 42003 - Asturias</t>
  </si>
  <si>
    <t>Km 6,7 desde asturias</t>
  </si>
  <si>
    <t>Rolando Sanchez de zona reporta apertura del enlace Dto 42003 - Asturias, con afectación de servicio.</t>
  </si>
  <si>
    <t>Se realiza liberacion de la fibra que estaba estresada y se recupera el servcio</t>
  </si>
  <si>
    <t>Armenia Galán - FTTC 232</t>
  </si>
  <si>
    <t>Km 1.7 desde FTTC 232</t>
  </si>
  <si>
    <t>Se crea nueva OT para seguir con la revisión de la falla indicada con la OT 8278704, 8280971 dado que existe un nuevo evento</t>
  </si>
  <si>
    <t>Se realiza cambio de pacht cord con persoanl de PI y realzian cambio de tarjeta</t>
  </si>
  <si>
    <t>Mov. Nevada - Mov. Divino Salvador</t>
  </si>
  <si>
    <t>km 1,2 desde Mov. Nevada</t>
  </si>
  <si>
    <t>Juan Daza de Zona reporta apertura del enlace Mov. Nevada - Mov. Divino Salvador con afectacion de servicios moviles</t>
  </si>
  <si>
    <t>Se realiza tendido de 340 metros de fibra de 48 hilos, se recuperan 400 metros de reserva del otro extremo y se instala dos cajas de empalmes de 48 hilos.</t>
  </si>
  <si>
    <t>RLFO Correctivo,8281824, Localización de Falla km 1.2 desde Mov. Nevada, Recuperar Cable 400 mts, Tendido Aereo 0 mts, Tendido Canalizado 340 mts, Cantidad Empalmes 2 , Fibras Empalmadas 16, Apiques 0. Disponibilidad 0.00</t>
  </si>
  <si>
    <t>PRE-00529858</t>
  </si>
  <si>
    <t>OT-00435737</t>
  </si>
  <si>
    <t>Mov. Playita - Mov. Centenario</t>
  </si>
  <si>
    <t>km 1,2 desde Mov. Centenario</t>
  </si>
  <si>
    <t>Nancy Prieto de zona reporta tambien Mov. Playita - Mov. Centenario y Mov. Piñal - Mov. Buenaventura 4 y Alexander Gomez de Noc Tx reporta apertura del enlace Buenaventura Centro - Buenaventura 4  sin afectacion de servicios</t>
  </si>
  <si>
    <t>Se realiza tendido de 300 metros de fibra de 48 hilos y se instala dos cajas de empalmes de 48 hilos.</t>
  </si>
  <si>
    <t>8284303 8284817 8286018 8286394 8287379 8288430</t>
  </si>
  <si>
    <t>juan 23</t>
  </si>
  <si>
    <t>Anillo 2B</t>
  </si>
  <si>
    <t>Asturias - Los Almendros</t>
  </si>
  <si>
    <t>km 6,9 desde Asturias</t>
  </si>
  <si>
    <t xml:space="preserve">Rolando Sanchez de Zona reporta apertura del enlace Asturias - Los Almendros, con afectación de BA. </t>
  </si>
  <si>
    <t>Se realiza recuperacion de 100 mts de reserva y   sangria de 48 hilos</t>
  </si>
  <si>
    <t>Anillo 48 Lado A</t>
  </si>
  <si>
    <t>km 30,6 desde Ibagué</t>
  </si>
  <si>
    <t xml:space="preserve">Kevin Navas de Noc Tx reporta alta atenuación en el enlace Ibagué - Girardot, sin afectación de servicios. </t>
  </si>
  <si>
    <t>Se recupera 30 m de reserva y se instala una caja de empalme de 48 hilos.</t>
  </si>
  <si>
    <t>8284396 8284433  8273208</t>
  </si>
  <si>
    <t>Asturias - Dto 42003 Quintas de Santa Cecilia</t>
  </si>
  <si>
    <t xml:space="preserve">Rolando Sanchez de Zona reporta apertura del enlace Asturias - Dto 42003 Quintas de Santa Cecilia, con afectación de Cx. </t>
  </si>
  <si>
    <t>Rolando Sanchez de Zona indica que se descarta falla por fo</t>
  </si>
  <si>
    <t>Pereira - Sw Dosquebradas</t>
  </si>
  <si>
    <t>Marco Saavedra de Zona reporta apertura del enlace Pereira - Sw Dosquebradas en SDH, sin afectacion de servicios.</t>
  </si>
  <si>
    <t>Persoanl de PI relaiza cambio de pacht cord</t>
  </si>
  <si>
    <t>OLT Armenia Sur - Bosque</t>
  </si>
  <si>
    <t>km 1,2 desde OLT Armenia Sur</t>
  </si>
  <si>
    <t>Alan Carmona de Px reporta apertura de la OLT Armenia Sur - Bosque, con afectación de BA.</t>
  </si>
  <si>
    <t>ARMENIA SUR</t>
  </si>
  <si>
    <t>Optecom</t>
  </si>
  <si>
    <t>Armario 3596 - Parque Telebucaramanga</t>
  </si>
  <si>
    <t>km 0,89 desde Armario 3596</t>
  </si>
  <si>
    <t xml:space="preserve">Gustavo Ayala de Zona reporta apertura del enlace Armario 3596 - Parque Telebucaramanga, con afectación de BA.   </t>
  </si>
  <si>
    <t>HELBER FONSECA</t>
  </si>
  <si>
    <t xml:space="preserve">Se realiza tendido de 80 metros de F.O de 24 hilos y se crean 2 empalmes </t>
  </si>
  <si>
    <t>RLFO Correctivo, 8280533, Localización de Falla , Recuperar Cable 0 mts, Tendido Aéreo 80 mts, Tendido Canalizado 0 mts, Cantidad Empalmes 2, Fibras Empalmadas 24, Apiques 0, Herrajes de Retencion 2 M 0, Disp 0.00</t>
  </si>
  <si>
    <t>PRE-00527068</t>
  </si>
  <si>
    <t>OT-00435247</t>
  </si>
  <si>
    <t>Nodo parque</t>
  </si>
  <si>
    <t>Mov. Plazoleta Bochalema - Mov. Makrocaney</t>
  </si>
  <si>
    <t>km 4,123 desde Makrocaney</t>
  </si>
  <si>
    <t>Nancy Prieto de zona reporte apertura del enlace Mov. Plazoleta Bochalema - Mov. Makrocaney, sin afectación de servicios.</t>
  </si>
  <si>
    <t xml:space="preserve">Se recuperan 10 metros de F.O de 48 hilos y se sangra el cable para crear empalme de 48 hilos </t>
  </si>
  <si>
    <t>anillo 4</t>
  </si>
  <si>
    <t>km 36,9 desde Tolu</t>
  </si>
  <si>
    <t>Islena Romero de Noc Tx rerpota apertura del enlace Sincelejo - Tolu, sin afectación de Servicios.</t>
  </si>
  <si>
    <t>Se recuperarn 200 metros de Reserva de F.O de 36 hilos y se crea un empalme de 48 hilos</t>
  </si>
  <si>
    <t>RTNFO Correctivo, 8285428, Localización de Falla , Recuperar Cable 200 mts, Tendido Aéreo 0 mts, Tendido Canalizado 0 mts, Cantidad Empalmes 1, Fibras Empalmadas 36, Apiques 0, Herrajes de Retencion 00 M 0, Disp 0.00</t>
  </si>
  <si>
    <t>PRE-00532305</t>
  </si>
  <si>
    <t>OT-00438731</t>
  </si>
  <si>
    <t>VELEZ</t>
  </si>
  <si>
    <t>Barbosa - Velez</t>
  </si>
  <si>
    <t>Km 3 desde Velez</t>
  </si>
  <si>
    <t>Walter Rojas de zona reporta apertura del enlace Barbosa - Velez con afectación de servicios</t>
  </si>
  <si>
    <t>Se realiza tendido de 70 mts de fibra de de 36 H y se utilizan dos cajas de emplame de 48 Hilos, se realizan 12 fusiones por extremo</t>
  </si>
  <si>
    <t>INC12604484 </t>
  </si>
  <si>
    <t xml:space="preserve">km 0 </t>
  </si>
  <si>
    <t>Alexander Gomez de Noc tx reporta apertura en el enlace PUERTO LLERAS - SAN JOSE DE GUAVIARE por la red de claro en el Zte, Sin afectacion de servicios.</t>
  </si>
  <si>
    <t> INC12604163</t>
  </si>
  <si>
    <t xml:space="preserve">Km 62 las cruces </t>
  </si>
  <si>
    <t>Kevin Navas de Noc tx reporta apertura en el enlace Zulia - Sardinata por la red de claro, sin afectacion de servicios.</t>
  </si>
  <si>
    <t>Mov.La arboleda - Mov.Asturias</t>
  </si>
  <si>
    <t>Km 7,9 desde asturias</t>
  </si>
  <si>
    <t>Rolando sanchez de zona reporta apertura en el enlace Mov.La arboleda - Mov.Asturias, sin afectacion de servicios.</t>
  </si>
  <si>
    <t>Se realiza tendido de 100 mts de fibra de 96 Hilos y se instalan dos cajas de empalme de 48 Hilos</t>
  </si>
  <si>
    <t>PRD por promedio autoriza osacar pedraza</t>
  </si>
  <si>
    <t>Anillo 48 Rep Lado B</t>
  </si>
  <si>
    <t>Mov.Zarzamora - Mov.Chapinero</t>
  </si>
  <si>
    <t>km 10,1 desde Mov.Zarzamora</t>
  </si>
  <si>
    <t>Rolando Sanchez de zona reporta apertura en el enlace Mov.Zarzamora - Mov.Chapinero,sin afectacion de servicios.</t>
  </si>
  <si>
    <t>Se reahace un empalmne de continuidad de 36 hilos</t>
  </si>
  <si>
    <t>Mov. San francisco - Mov.Marco fidel suarez</t>
  </si>
  <si>
    <t xml:space="preserve">Km 0,09 desde marco fidel </t>
  </si>
  <si>
    <t>Rolando Sanchez de zona reporta apertura en el enlace Mov. San francisco - Mov.Marco fidel suarez, sin afectacion de servicios.</t>
  </si>
  <si>
    <t>se refusiona hilo en la caja de empalme de la sangría</t>
  </si>
  <si>
    <t>Colpatria Claret</t>
  </si>
  <si>
    <t>Anillo 54</t>
  </si>
  <si>
    <t>Campestre - Margaritass</t>
  </si>
  <si>
    <t xml:space="preserve">Km 4,5 desde Campestre </t>
  </si>
  <si>
    <t xml:space="preserve">Jorge Garay de zona reporta apertura del enlace Campestre - Margariras con afectacion de servicios </t>
  </si>
  <si>
    <t xml:space="preserve">Se recuperan 40m de reserva y se haca una caja de empalmes de 144 hilos </t>
  </si>
  <si>
    <t xml:space="preserve">campestre </t>
  </si>
  <si>
    <t>Mov. Rockefeller - Mov. Independencia</t>
  </si>
  <si>
    <t>Km 1,36 desde juan 23</t>
  </si>
  <si>
    <t>Nancy prieto de zona reporta apertura en el enlace Mov. Rockefeller - Mov. Independencia, con afectacion de servicio.</t>
  </si>
  <si>
    <t xml:space="preserve">Se realiza Tendido de 600 metros de F.O de 48 hilos y la instalacion de 2 empalmes de 48 hilo </t>
  </si>
  <si>
    <t>Juan 23</t>
  </si>
  <si>
    <t>Anillo 2A</t>
  </si>
  <si>
    <t>Asturias - CG2</t>
  </si>
  <si>
    <t>km 16,5 desde Asturias</t>
  </si>
  <si>
    <t>Rolando Sánchez de zona reporta apertura del enlace Asturias - CG2, sin afectación de Servicios.</t>
  </si>
  <si>
    <t>se recupera 500 mts de fo y se realiza un empalme de 48 hilos</t>
  </si>
  <si>
    <t>SALDAÑA</t>
  </si>
  <si>
    <t>Saldaña - Guamo</t>
  </si>
  <si>
    <t>km 3,055 desde el Guamo</t>
  </si>
  <si>
    <t>Jorge Garay reporta apertura del enlace Saldaña - Guamo con afectacion de servicio de BA</t>
  </si>
  <si>
    <t>se realiza tendido aproximadamnente 300 mts, 2 empalmes x 48</t>
  </si>
  <si>
    <t>SOPO</t>
  </si>
  <si>
    <t>Sopo - Calera</t>
  </si>
  <si>
    <t>Km 0,5 desde Sopo</t>
  </si>
  <si>
    <t>Islena Romero de Noc Tx reorta apertura total del enlace Sopo - Calera para Rufo y Sopo - Zipa , Sopo - RTN para Coriant , sin afectación de servicios.</t>
  </si>
  <si>
    <t>VICTOR.DELGADILLO</t>
  </si>
  <si>
    <t>Recuperacion de 15 mts de reserva e instalacion de caja empalme de 24 hilos</t>
  </si>
  <si>
    <t>Sopo</t>
  </si>
  <si>
    <t>Mov. Caracoli - Mov. Villa Sandra Soacha</t>
  </si>
  <si>
    <t>km 4,81 desde Soacha</t>
  </si>
  <si>
    <t>Victor Delgadillo de zona reporta apertural del enlace Mov. Las Brisas Sur - Mov. CC Ventura y Mov. Soacha Norte II - Mov. Pablo VI Soacha y Ramiro Nechiza de Noc Tx reporta apertura del enlace Cap Bosa - Soacha sin afectacion de servicios</t>
  </si>
  <si>
    <t>Se realiza tendido de 80 metros de fibra 48 hilos y dos empalmes de 48 hilos</t>
  </si>
  <si>
    <t xml:space="preserve">Soacha  </t>
  </si>
  <si>
    <t>48 B</t>
  </si>
  <si>
    <t>Dto 31004 La Perrera - Dto 31049 Engativa</t>
  </si>
  <si>
    <t xml:space="preserve">Jaime Valencia de zona reporta apertura del enlace Dto 31004 La Perrera - Dto 31049 Engativá, con afectación de Cx. </t>
  </si>
  <si>
    <t>Falla por energia</t>
  </si>
  <si>
    <t>TIK-395059-T1V4</t>
  </si>
  <si>
    <t>km 57,5 desde Bucaramanga</t>
  </si>
  <si>
    <t>Francisco Vargas de Noc tx reporta apertura en el enlace Bucaramanga - barrancabermeja por la red de ufinet,sin afectacion de servicios.</t>
  </si>
  <si>
    <t xml:space="preserve">Se realiza la recuperacion de reserva y la ceracion de 1 emplame de continuidad Ufinet no proporciona cantidades </t>
  </si>
  <si>
    <t>No se genera OT, Falla Ufinet</t>
  </si>
  <si>
    <t>Mov. Norte - Mov. Charrasquero</t>
  </si>
  <si>
    <t>km 2,1 desde charrasquero</t>
  </si>
  <si>
    <t>Victor Delgadillo de zona reporta apertural del enlace Mov. Norte - Mov. Charrasquero, sin afectacion de servicios.</t>
  </si>
  <si>
    <t>se realiza migracion del hilo Desde Cerro Charrasquero hacia el empalme donde ingresa la uk de Girardot Norte</t>
  </si>
  <si>
    <t xml:space="preserve"> Central Girardot </t>
  </si>
  <si>
    <t>ITAGUI</t>
  </si>
  <si>
    <t>Mov. Itagui - Mov.Guayabal</t>
  </si>
  <si>
    <t>km 3,5 desde Mov.Guayabal</t>
  </si>
  <si>
    <t>Aldrin castillo de zona reporta apertura en el enlace Mov. Itagui - Mov.Guayabal, sin afectacion de servicios.</t>
  </si>
  <si>
    <t>Se recuepra 100 m de reserva y se instala una caja de empalme de 48 hilos.</t>
  </si>
  <si>
    <t>Guayabal</t>
  </si>
  <si>
    <t>Km 52,4 desde Pamplona</t>
  </si>
  <si>
    <t>Javier Sandoval de Noc Tx reporta apertura total del enlace Cucuta - Cerro Oriente y Cucuta - Pamplona, se realiza medida con el equipo del ZTE al Km 52.4 desde Pamplona, sin afectación de servicios.</t>
  </si>
  <si>
    <t> se recupera reserva de 20 mtrs de reserva y un empalme de 48 hilos </t>
  </si>
  <si>
    <t>RTNFO Correctivo,8292741, Localización de Falla Km 52,4 desde Pamplona, Recuperar Cable 20 mts, Tendido Aereo 0 mts, Tendido Canalizado 0 mts, Cantidad Empalmes 0, Apertura y cierre de empalme 1, Fibras Empalmadas 36, Apiques 0. Disponibilidad 0.00</t>
  </si>
  <si>
    <t>PRE-00529867</t>
  </si>
  <si>
    <t>OT-00435742</t>
  </si>
  <si>
    <t>Colonos - Florencia</t>
  </si>
  <si>
    <t>km 0,39 desde colonos</t>
  </si>
  <si>
    <t>Orlando Cabrera de zona reporta apertura en el enlace Colonos - Florencia, sin afectacion de servicios.</t>
  </si>
  <si>
    <t>Se realiza tendido de 200 m de fo 24 hilos y se instala dos cajas de empalmes de 24 hilos.</t>
  </si>
  <si>
    <t>Galan - El Carmen</t>
  </si>
  <si>
    <t>Francisco Vargas del Noc Tx reporta apertura del enlace Carmen - Galan en SDH en Armenia , sin afectación de servicios.</t>
  </si>
  <si>
    <t xml:space="preserve">EECC realiza limpieza en el nodo de Galan y enlace sube sin manipulacion se debe revisar tema de Pact Cord por parte de PI porque enlace sube atenuado </t>
  </si>
  <si>
    <t>Mov.centro comercial fontanar - Mov.La pradera Cajica</t>
  </si>
  <si>
    <t>Camilo Gonzales de zona reporta apertura en el enlace Mov.centro comercial fontanar - Mov.La pradera Cajica,Sin afectacion de servicios.</t>
  </si>
  <si>
    <t xml:space="preserve">Se raaliza limpieza y el enlace sube sin manipular </t>
  </si>
  <si>
    <t>Mov. Pablo VI - Mov. Soacha Norte II</t>
  </si>
  <si>
    <t xml:space="preserve">km 0,30 desde Soacha Norte </t>
  </si>
  <si>
    <t xml:space="preserve">Oscar Vargas de Zona reporta apertura del enlace Mov. Pablo VI - Mov. Soacha Norte II - Mov. Potoalegre, con afectación móvil.  </t>
  </si>
  <si>
    <t xml:space="preserve">Se recupera 60 metros de reserva y se crea una caja de empalme </t>
  </si>
  <si>
    <t>Mov. Campo Amor Medellín - Mov. Manzanares Medellín</t>
  </si>
  <si>
    <t>km 1,1 desde Campo Amor</t>
  </si>
  <si>
    <t xml:space="preserve">Aldrin Castillo de Zona reporta apertura del enlace Mov. Campo Amor Medellín - Mov. Manzanares Medellín, sin afectación de servicios.   </t>
  </si>
  <si>
    <t>se recupera 50 metros de F.O de 48 hilos y se crea un empalme de 48 hilos</t>
  </si>
  <si>
    <t>Campo amor</t>
  </si>
  <si>
    <t>Anillo Trinidad</t>
  </si>
  <si>
    <t>Mov. Ocaña Plaza - Mov. Antonio Ocaña</t>
  </si>
  <si>
    <t>Km 0,117 desde Mov. San Antonio</t>
  </si>
  <si>
    <t>David Barrera de zona reporta apertura del enlace Mov. Ocaña Plaza - Mov. Antonio Ocaña, sin afectación de servicios.</t>
  </si>
  <si>
    <t xml:space="preserve">se realiza migracion de hilos entre empalmes para dar continuidad del servicio </t>
  </si>
  <si>
    <t>RLFO Correctivo, 8294241, Localización de Falla , Recuperar Cable 0 mts, Tendido Aéreo 0 mts, Tendido Canalizado 0 mts, Cantidad Empalmes 0, Fibras Empalmadas 8, Apiques 0, Herrajes de Retencion 00 M 0, Disp 0.00</t>
  </si>
  <si>
    <t>PRE-00527901</t>
  </si>
  <si>
    <t>OT-00448114</t>
  </si>
  <si>
    <t xml:space="preserve"> San Antonio</t>
  </si>
  <si>
    <t>Cali Acopi - Republica de Israel</t>
  </si>
  <si>
    <t>km 1,6 desde Republica de Israel</t>
  </si>
  <si>
    <t xml:space="preserve">Andres Sierra de Noc Tx reporta apertura del enlace Cali Acopi - Republica de Israel en SDH, sin afcetacion de Servicio. </t>
  </si>
  <si>
    <t>Se recuperan 20 mts de reserva y se realiza un empalme de 12 Hilos</t>
  </si>
  <si>
    <t>No se genera OT, Disponibilidad de  Emcomunitel</t>
  </si>
  <si>
    <t xml:space="preserve">UK Republica de Israel </t>
  </si>
  <si>
    <t>Mov. Las Brisas Sur - Mov. CC Ventura</t>
  </si>
  <si>
    <t>km 3,3 desde CC Ventura</t>
  </si>
  <si>
    <t>Se crea OT para continuar trabajando incidente reportado bajo la OT 8291933, por tratarse de falla en otro punto diferente </t>
  </si>
  <si>
    <t xml:space="preserve">Se Recuperan 20 metros de reserva de F.O de 144 y se crea caja de empalme de 48 hilos </t>
  </si>
  <si>
    <t>Anillo 48 B Rep</t>
  </si>
  <si>
    <t>Aranjuez 2 - Mov.Benjamin Herrera</t>
  </si>
  <si>
    <t>Nancy Prieto de zona reporta apertura del enlace Mov. Aranjuez 2 - Mov.Benjamin Herrera  sin afectacion de servcio</t>
  </si>
  <si>
    <t>Plataformas confirma q este enlace de Aranjuez II lo cambio ingenieria y ya se normalizo</t>
  </si>
  <si>
    <t>Progreso - Murillo Toro</t>
  </si>
  <si>
    <t>Km 1,372 desde Progreso</t>
  </si>
  <si>
    <t xml:space="preserve">Pilar Vargas de Nic Tx reporta apertura del enlace Progreso - Murillo Toro sin afectación de servicios </t>
  </si>
  <si>
    <t>se recupera 50 mts de reserva y se realiza un empalme de 36 hilos</t>
  </si>
  <si>
    <t>PROGRESO</t>
  </si>
  <si>
    <t>Mov.Guamo - Mov. Saldaña</t>
  </si>
  <si>
    <t xml:space="preserve">Km 3,086 desde Guamo </t>
  </si>
  <si>
    <t>Juan Pablo Bermudez de PxDx Movil reporta apertura del enlace Mov.Guamo - Mov. Saldaña sin afectacion de servicios movil</t>
  </si>
  <si>
    <t>No se genera OT, Disponibilidad deIncopsa</t>
  </si>
  <si>
    <t>Mov. Predio Nariño - Mov. Fontibon san pedro traslado</t>
  </si>
  <si>
    <t xml:space="preserve">Km 3,648 desde Mov. Fontibon San Pedro Traslado </t>
  </si>
  <si>
    <t xml:space="preserve">Walter Cabrera de zona reporta apertura del enlace Mov. Predio Nariño - Mov. Fontibon san pedro traslado con afectacion de servicios movil </t>
  </si>
  <si>
    <t xml:space="preserve">Se realizo un tendido de 83 mts de cable de 24 hilos y se hacen dos empalmes de 24 hilos con cajas de empalme de 48 hilos </t>
  </si>
  <si>
    <t>Uk Fontibon San Pedro</t>
  </si>
  <si>
    <t>Mov. Mamonal - Mov. Reficar</t>
  </si>
  <si>
    <t>Km 0,633 desde Mamonal</t>
  </si>
  <si>
    <t>Hernando Roca de zona reporta apertura del enlace Mov. Mamonal - Mov. Reficar con afectacion de servicios Movil</t>
  </si>
  <si>
    <t>se realiza tendido de 100 mts y dos empalmes de 48 hilos se fusionan 18 hilos</t>
  </si>
  <si>
    <t xml:space="preserve">Javier Sandoval de NocTx reporta apertura parcial del enlace Bosconia - Curumani sin afectacion de servicios </t>
  </si>
  <si>
    <t>Se refusiona hilo en la salida del ODF</t>
  </si>
  <si>
    <t>Mov. Comfamiliar - Mov. Tokio</t>
  </si>
  <si>
    <t xml:space="preserve">Km 3,446 desde Mov. Tokyo </t>
  </si>
  <si>
    <t>Marco Saavedra de Zona reporta apertura del enlace Mov. Comfamiliar - Mov. Tokio sin afectacion de servicios movil</t>
  </si>
  <si>
    <t>se realiza tendido de 85 mts y dos empalmes de 48 hilos se fusionan 16 hilos</t>
  </si>
  <si>
    <t>Uk Tokio</t>
  </si>
  <si>
    <t>Mov. Buenaventura - Mov. Pacifico</t>
  </si>
  <si>
    <t>km 2,434 desde Juan XXIII</t>
  </si>
  <si>
    <t>Jhon Robert Marin de zona reporta apertura del enlace Mov. Buenaventura - Mov. Pacifico y Mov. Parador Pacifico -Mov. Las Caras Lindas, sin afectación de Servicios.</t>
  </si>
  <si>
    <t>Se recupera 150 mts de reserva y se hace un empalme de 48 hiilos</t>
  </si>
  <si>
    <t>Juan XXIII</t>
  </si>
  <si>
    <t>2AV</t>
  </si>
  <si>
    <t>INC0188689</t>
  </si>
  <si>
    <t xml:space="preserve">Km 51,7 desde Progreso </t>
  </si>
  <si>
    <t>Javier Sandoval de NocTx reporta apertura del enlace Villavicencio - Progreso por la red de Internexa sin 8298347afectacion de servicios</t>
  </si>
  <si>
    <t>Se rehace Caja de empalme</t>
  </si>
  <si>
    <t>Mov. Campestre 2 - Mov. Poblado campestre 3</t>
  </si>
  <si>
    <t xml:space="preserve">Jhon Robert Marin de zona reporta apertura del enlace Mov. Campestre 2 - Mov. Poblado campestre 3 sin afectacion de servicios </t>
  </si>
  <si>
    <t xml:space="preserve">Personal de Nokia trabajando en sitio con equipos no se tiene eventos en la FO </t>
  </si>
  <si>
    <t>Armenia - Plaza de toros</t>
  </si>
  <si>
    <t>Km Plaza de toros</t>
  </si>
  <si>
    <t xml:space="preserve">Marco Saavedra de zona reporta apertura del enlace Armenia - Plaza de toros con afectacion de servicios BA </t>
  </si>
  <si>
    <t>Hurto acometida electrica cerca al Amario Plaza de Toros</t>
  </si>
  <si>
    <t>Mov. Quintas del Márquez - Mov. Funza</t>
  </si>
  <si>
    <t>Km 1,2 desde Quintas del Marquez</t>
  </si>
  <si>
    <t>camilo gonzales de zona reporta apertura del enlace Mov.  quintas del Márquez vs Funza. sin afectacion de servicios Movil</t>
  </si>
  <si>
    <t>Se realiza migracion entre un empalme y caja terminal de Quintas del Marquez</t>
  </si>
  <si>
    <t>Uk Quinta del Marquez</t>
  </si>
  <si>
    <t>Mov. Quiba Alto - Mov. Marichuela</t>
  </si>
  <si>
    <t>Km 12,616 desde Mov. Marichuela</t>
  </si>
  <si>
    <t>Jhon Lesmes de zona reporta apertura del enlace Mov. Quiba alto - Mov. Marichuela sin afectacion de servicios movil</t>
  </si>
  <si>
    <t>Se realizo un tendido de 100 mts y se hacen dos empalmes de 24 hilos</t>
  </si>
  <si>
    <t>PRD por promedio 20 mn autoriza Ioscar pedraza</t>
  </si>
  <si>
    <t>Uk Quiba Alto</t>
  </si>
  <si>
    <t>Mov. Quibdo 3 - Mov. Caraño</t>
  </si>
  <si>
    <t>Km 0,760 desde Quibdo Centro</t>
  </si>
  <si>
    <t xml:space="preserve">Ismael Castillo de zona reporta apertura del enlace Mov. Quibdo 3 - Mov. Caraño con afectacion de servicios movil </t>
  </si>
  <si>
    <t>Se recupera 40 mts de reserva y se hace un empalme de 24 hilos con caja de empalme de 48 hilos</t>
  </si>
  <si>
    <t>RLFO Correctivo, 8294231, Localización de Falla , Recuperar Cable 40 mts, Tendido Aéreo 0 mts, Tendido Canalizado 0 mts, Cantidad Empalmes 1, Fibras Empalmadas 24, Apiques 0, Herrajes de Retencion 0 M 0, Disp 0.00.</t>
  </si>
  <si>
    <t xml:space="preserve">PRE-00527613	</t>
  </si>
  <si>
    <t xml:space="preserve">OT-00433890	</t>
  </si>
  <si>
    <t>Quibdo Centro</t>
  </si>
  <si>
    <t>Uk Quibdo Centro</t>
  </si>
  <si>
    <t>Km 1,5 desde Esperanza</t>
  </si>
  <si>
    <t>Jorge Garay de zona reporta apertura en el enlace Esperanza - Centro, sin afectacion de servicios</t>
  </si>
  <si>
    <t>Se recupera 5 mts de reserva y se hace 24 fusiones en empalme existente de 144 hilos</t>
  </si>
  <si>
    <t>Mov. Alpes - Mov. Zocorro</t>
  </si>
  <si>
    <t>Km 0,936 desde Alpes</t>
  </si>
  <si>
    <t>Hernando Roca de zona reporta apertura en el enlace Mov. Alpes - Mov. Zocorro, sin afectación de servicios</t>
  </si>
  <si>
    <t>Se recupero 50 mts de reserva y se instala un empalme de 48 hilos y se realizan 8 fusiones</t>
  </si>
  <si>
    <t>Uk Alpes</t>
  </si>
  <si>
    <t>Mov. Bosques de la Acuarela – Mov. Camilo Torres</t>
  </si>
  <si>
    <t>Km 2,705 desde Camilo Torres</t>
  </si>
  <si>
    <t>Marco  Saavedra de zona reporta apertura en el enlace Mov. Bosques de la Acuarela – Mov. Camilo Torres, sin afectación de servicios</t>
  </si>
  <si>
    <t>Se recupero 20 mts de reserva y se instala un empalme de 48 hilos y se fusionan 8 hilos</t>
  </si>
  <si>
    <t>Uk Bosques de Acuarela</t>
  </si>
  <si>
    <t>TIK-395730-B7N7</t>
  </si>
  <si>
    <t>Km 15,1 desde Bosconia</t>
  </si>
  <si>
    <t>Andres Sierra de Noc Tx reporta apertura parcial en el enlace Valledupar – Bosconia en ZTE, Rx Bosconia por la red de Ufinet, sin afectacion de servicios</t>
  </si>
  <si>
    <t>Se Realiza migracion de hilos entre empalme</t>
  </si>
  <si>
    <t>CG 7 - CG 8</t>
  </si>
  <si>
    <t>Km 1 desde CG 8</t>
  </si>
  <si>
    <t>July Gonzalez de Noc Tx reporta apertura del enlace Centro de gravedad 7 contra centro de gravedad 8 en zte y en sdh asturias - Centro de gravedad 2 , sin afectacion de servicios.</t>
  </si>
  <si>
    <t>Se recupera 130 metros de fibra  de 96 metros y dos empalmes de continuidad de 48 hilos</t>
  </si>
  <si>
    <t>km 2,3 desde Istmina</t>
  </si>
  <si>
    <t>Islena Romero de Noc Tx reporta alta atenuacion en el enlace Quibdo – Itsmina en ZTE Rx Quibdo, por la red de AZTECA con IRU Quibdo - Manizales, sin afectacion de servicios</t>
  </si>
  <si>
    <t>8302619 8303522</t>
  </si>
  <si>
    <t xml:space="preserve"> MANIZALES</t>
  </si>
  <si>
    <t>INC12636851</t>
  </si>
  <si>
    <t>Km 1.291  desde Copacabana</t>
  </si>
  <si>
    <t>Islena Romero de Noc Tx reporta apertura en el enlace Bello – Copacabana en Coriant por la red de Claro, con afectacion en moviles</t>
  </si>
  <si>
    <t>A la espera de confirmacion del operador</t>
  </si>
  <si>
    <t>Copacabana</t>
  </si>
  <si>
    <t>lienal</t>
  </si>
  <si>
    <t>Mov. Martines Marcelo – Mov. Bosque</t>
  </si>
  <si>
    <t>km 1,21 desde Mov. Bosque</t>
  </si>
  <si>
    <t>Carlos Duran de zona reporta apertura en el enlace Mov. Martines Marcelo – Mov. Bosque, Torices HL2– Bosque HL3 y Mamonal HL4 – Pedro Heredia HL3 en la fija, Cartagena Centro 3500 – Polinal en SDH, sin afectacion de servicios</t>
  </si>
  <si>
    <t xml:space="preserve">Se recuperan 100 metros de Reserva de F.O de 48 hilos y se crea un empalme de 48 hilos </t>
  </si>
  <si>
    <t>PRD Autoriza Luis G</t>
  </si>
  <si>
    <t>ANDRES OJEDA</t>
  </si>
  <si>
    <t xml:space="preserve">Central Bosque </t>
  </si>
  <si>
    <t>Cali Centro - Tequendama</t>
  </si>
  <si>
    <t>km 2,71 desde Cali Centro</t>
  </si>
  <si>
    <t xml:space="preserve">Diego Chaparro de Noc Tx reporta apertura parcial del enlace Cali Centro - Tequendama en Coriant Rx Cali Centro, sin afcetacion de Servicio. </t>
  </si>
  <si>
    <t>Se realiza migracion entre nodos</t>
  </si>
  <si>
    <t>Calle 12 - Armario 016 Bavaria</t>
  </si>
  <si>
    <t>km 1,1 desde Armario 316</t>
  </si>
  <si>
    <t>Leonardo cantillo de zona repórta apertura del enlace Calle 12 - Armario 016 Bavaria con afectacion de servicio</t>
  </si>
  <si>
    <t>se realiza migracion entre empalmes</t>
  </si>
  <si>
    <t>Anillo FTTC</t>
  </si>
  <si>
    <t>Barranca floresta - Barranca primero de mayo</t>
  </si>
  <si>
    <t>km 3,157 desde central Éxito</t>
  </si>
  <si>
    <t>Maria vargas de Noc Tx reporta apertura del enlace Barranca floresta - Barranca primero de mayo en los hilos del SDH sin afectacion de servicio</t>
  </si>
  <si>
    <t>Se recupera 20 metros de reserva y se intala 1 empalmes de 48 hilos</t>
  </si>
  <si>
    <t>RLFO Correctivo, 8302107, Localización de Falla Km 3.157 km desde Central Exito, Recuperar Cable 20 mts, Tendido Aereo 0 mts, Tendido Canalizado 0 mts, Cantidad Empalmes 1, Fibras Empalmadas 48, sellado de camaras 1, Apiques. Disponibilidad 0.00.</t>
  </si>
  <si>
    <t>PRE-00529869</t>
  </si>
  <si>
    <t>OT-00435745</t>
  </si>
  <si>
    <t>centro éxito</t>
  </si>
  <si>
    <t>Mov.Techo Rojo - Mov.Villa Comfamiliar</t>
  </si>
  <si>
    <t>km 1,1 desde Central Riohacha</t>
  </si>
  <si>
    <t>Jose Gerena de PxDx reporta apertura parcial del enlaceMov.Techo Rojo - Mov.Villa Comfamiliar, sin afectacion de servicio</t>
  </si>
  <si>
    <t xml:space="preserve">Se recuperan 150 metros de reserva de F.O de 48 hilos y se instala una caja de 48 hilos  </t>
  </si>
  <si>
    <t>Anillo Logico</t>
  </si>
  <si>
    <t>Mov. Pereira - Mov. La virginia</t>
  </si>
  <si>
    <t>km 31,6 desde Telecom centro</t>
  </si>
  <si>
    <t xml:space="preserve">Marco Saavedra de zona reporta apertura del enlace Mov. Pereira - Mov. La virginia sin afectacion de servicios </t>
  </si>
  <si>
    <t>telecom centro</t>
  </si>
  <si>
    <t>Mov. La Playa - Mov. Colegio Giralda</t>
  </si>
  <si>
    <t>km 1,5 desde La Playa</t>
  </si>
  <si>
    <t>Juan Pablo Bermudez de PxDx reporta apertura del enlace Mov. La Playa - Mov. Colegio Giralda, Sin Afectacion de Servicios.</t>
  </si>
  <si>
    <t xml:space="preserve">Se recuperan 50 metros de reserva de 96 hilos y se crea caja de empalme de 144 hilos </t>
  </si>
  <si>
    <t>Kimberly</t>
  </si>
  <si>
    <t>Anillo 5A</t>
  </si>
  <si>
    <t>FTTC 3028 - Castellana</t>
  </si>
  <si>
    <t xml:space="preserve">km 2,16 desde el armario </t>
  </si>
  <si>
    <t>Oswaldo Peñata de zona reporta apertura del enlace FTTC 3028 - Castellana, con afectación de servicios BA.</t>
  </si>
  <si>
    <t xml:space="preserve">EECC realiza la normalizacion de Patch Cord en el nodo de Castella y enlace sube </t>
  </si>
  <si>
    <t>Bosconia - Curumani</t>
  </si>
  <si>
    <t>Km 55 desde Bosconia</t>
  </si>
  <si>
    <t>Javier Sandoval de NocTx reporta apertura del enlace Bosconia - Curumani para MC, sin afectacion.</t>
  </si>
  <si>
    <t>Se migra el hilo entre empalmes</t>
  </si>
  <si>
    <t>Mov. Nuevo Kennedy - Mov. Paraiso II</t>
  </si>
  <si>
    <t>Juan Palo Bermudez de Plataformas Movil reporta apertura de los enlaces Mov. perpetuo Socorro - Mov. Puente la Vega, y Mov. Nuevo Kennedy - Mov. Paraiso II en Bogota sin afectacion de servicios.</t>
  </si>
  <si>
    <t>Sin manipulación de personal de FI, posible falla de energía</t>
  </si>
  <si>
    <t>GUACARI</t>
  </si>
  <si>
    <t>Cerrito - Buga</t>
  </si>
  <si>
    <t xml:space="preserve">km 1,992 desde Buga </t>
  </si>
  <si>
    <t xml:space="preserve">Javier Sandoval de Noc Tx reporta apertura del enlace Guacara - Buga para SDH y Cerrito - Buga para el RUFO, Con afectacion de Servicios. </t>
  </si>
  <si>
    <t>Tendido 130 mtrs de fibra de 36 y 2 empalmes de 48 hilos</t>
  </si>
  <si>
    <t>BUGA</t>
  </si>
  <si>
    <t>Mov. Sagrada Familia - Mov. Colonos</t>
  </si>
  <si>
    <t xml:space="preserve">km 10,427 desde Sagrada Familia </t>
  </si>
  <si>
    <t>Orlando Caberar de zona reporta apertura del enlace Mov. Sagrada Familia - Mov. Colonos, sin afectación de servicios.</t>
  </si>
  <si>
    <t xml:space="preserve">Se preparan 6 metros de Reserva de F.O 48 hilo y se crea una caja de empalme de 24 hilos con una bandeja adicional </t>
  </si>
  <si>
    <t>Anillo 3G</t>
  </si>
  <si>
    <t>Mov.Subachoque - Mov.Caballo Bayo</t>
  </si>
  <si>
    <t>Km 1,6 desde Caballo Bayo</t>
  </si>
  <si>
    <t>Luis Antonio Rodriguez reporta apertura en el enlace Mov.Subachoque - Mov.Caballo Bayo,Sin afectacion de servicios.</t>
  </si>
  <si>
    <t xml:space="preserve">Se realizan migracion de hilos entyre central subachoque y la mov caballo bayo </t>
  </si>
  <si>
    <t>SUBACHOQUE</t>
  </si>
  <si>
    <t>Mov. Parques de Andalucia - Mov. Villa Tatiana Girardot</t>
  </si>
  <si>
    <t>km 0,758 Mov. Villa Tatiana Girardot</t>
  </si>
  <si>
    <t>Victor Delgadillo de zona reporta apertura en el enlace Mov. Parques de Andalucia - Mov. Villa Tatiana Girardot - Mov. Girardot Terminal y Mov. Girardot Centro - Mov. Lagomar el Peñon, con afectacion en moviles</t>
  </si>
  <si>
    <t>Se recupera 100 metros de reserva y se instala caja de empalme de 36 hilos</t>
  </si>
  <si>
    <t>Mov.Caujaral - Mov.Pelu</t>
  </si>
  <si>
    <t xml:space="preserve">Km 0,181 desde Cuajaral </t>
  </si>
  <si>
    <t>Jhonny osorio de zona reporta apertura en el enlace Mov.Caujaral - Mov.Pelu, con afectacion de servicios.</t>
  </si>
  <si>
    <t>Se recupero 100 mts  y se realizó un empalme de 8 hilos</t>
  </si>
  <si>
    <t xml:space="preserve"> Cuajaral </t>
  </si>
  <si>
    <t>Pradera - Florida</t>
  </si>
  <si>
    <t xml:space="preserve">Km 18,6 desde Florida </t>
  </si>
  <si>
    <t>Andres sierra de Noc tx reporta apertura en el enlace Pradera - Florida, en rufo,sin afectacion de servicios.</t>
  </si>
  <si>
    <t xml:space="preserve">hilo abierto en caja de empalme se refusiona el mismo </t>
  </si>
  <si>
    <t>FLORIDA</t>
  </si>
  <si>
    <t>Cartagena centro 3500 - Polinal</t>
  </si>
  <si>
    <t>Andres Sierra de Noc Tx reporta apertura parcial en el enlace Cartagena centro 3500 - Polinal en SDH, Rx Cartagena Centro, sin afectacion de servicios</t>
  </si>
  <si>
    <t>Se realiza limpieza en odf</t>
  </si>
  <si>
    <t>Mov.Violeta - Mov.Fatima</t>
  </si>
  <si>
    <t>km 0,3 desde bts violetas</t>
  </si>
  <si>
    <t>Jhon Robert Marin de zona reporta apertura en el enlace Mov.Violeta - Mov.Fatima,con afectacion de servicios</t>
  </si>
  <si>
    <t>Se recupera 180 metros  de reserva  y se crea una emplame de 24 hilos</t>
  </si>
  <si>
    <t>Mov.Violetas</t>
  </si>
  <si>
    <t>Mov. Club Los Lagartos sector Remoto - Mov. Lagartos II</t>
  </si>
  <si>
    <t>km 1.08 desde Mov. Lagartos II</t>
  </si>
  <si>
    <t>Carlos Julian Tolosa de zona reporta apertura en el enlace Mov. Club Los Lagartos sector Remoto - Mov. Lagartos II, conafectacion en moviles</t>
  </si>
  <si>
    <t xml:space="preserve">se realiza tendido de 100 y dos empalmes de 48 hilos </t>
  </si>
  <si>
    <t>ESPAÑOLA</t>
  </si>
  <si>
    <t>Tolú - Coveñas</t>
  </si>
  <si>
    <t>km 12.7 desde Coveña finca</t>
  </si>
  <si>
    <t>Oswaldo peñata de zona Reporta apertura del enlace Tolú - Coveñas en los hilkos de SDH y moviles con afectacionde servicios en BA y Movil</t>
  </si>
  <si>
    <t>se realiza tendido de 400 mts y dos empalmes de 36 hilos</t>
  </si>
  <si>
    <t>Margarita - ProTecho</t>
  </si>
  <si>
    <t>Km 2,7 desde Margaritas.</t>
  </si>
  <si>
    <t>Diego chaparro de Noc Tx Reporta apertura del enlace Gaviotas - salado y Margarita - ProTecho en los hilos de SDH y el Dslam ibague salado 50614 con afectacion de servicios</t>
  </si>
  <si>
    <t>Se recupera 60 mts de reserva y se realiza un empalme de 48 hilos</t>
  </si>
  <si>
    <t>MARGARITAS</t>
  </si>
  <si>
    <t>km 0,32 desde bts violetas</t>
  </si>
  <si>
    <t>Se crea caso como la continuacion de la OT 8304728 por nueva distancia de corte a 20 metros mas adelante</t>
  </si>
  <si>
    <t>Se realiza migracion entre ODF y empalme existente</t>
  </si>
  <si>
    <t>Mov. Hospital Meissen - Mov. Marruecos</t>
  </si>
  <si>
    <t>Km 0,884 desde Marruecos</t>
  </si>
  <si>
    <t>Jose Gerena De PxDx reporta apertura del enlace Mov. Hospital Meissen - Mov. Marruecos, Mov.Juan Rey- Mov. Marruecos, Mov.La Fiscala II - Mov. Marruecos,Mov.Santa Librada-Mov. Marruecos, Mov.Chipaque- Mov. Marruecos, Mov.Diana Turbay- Mov. Marruecos, Meissen B773 --Mov. Marruecos con afectacion de servicio móviles y BA</t>
  </si>
  <si>
    <t>se recupero 100 mts de reserva y se realiza un empalme de 96 hilos</t>
  </si>
  <si>
    <t>MARRUECOS</t>
  </si>
  <si>
    <t>Km  2.2 desde bello</t>
  </si>
  <si>
    <t>Se continua afectacion de la OT 8300583 ya que se presenta evento en punto diferente al de la falla.</t>
  </si>
  <si>
    <t>Mov. Armenia Sur Móvil - Mov. Barrio Santander</t>
  </si>
  <si>
    <t>Km 0,550 desde Armenia Sur</t>
  </si>
  <si>
    <t>Marco Saavedra reporta apertura del enlace  Mov. Armenia Sur Móvil - Mov. Barrio Santander  con afectacion de servicios de Moviles</t>
  </si>
  <si>
    <t>se realiza tendido de 76 mts y dos empalmes de 48 hilos y uno existente</t>
  </si>
  <si>
    <t>Fttc 1201 - Fttc1202</t>
  </si>
  <si>
    <t>Km 0,900 desde FTTC 1202</t>
  </si>
  <si>
    <t>Oswaldo Peñata de Zona reporta apertura del enlace Fttc 1201 - Fttc 1202, con afectación BA.</t>
  </si>
  <si>
    <t>se recupera 200 mts de reserva y se realiza un empalme de 36 hilos</t>
  </si>
  <si>
    <t>RLFO Correctivo,8303032, Localización de Falla 0, Recuperar Cable 200 mts, Tendido Aéreo 0 mts, Tendido Canalizado 0 mts, Cantidad Empalmes 1, Fibras Empalmadas 36, Apiques 0, Disp</t>
  </si>
  <si>
    <t>PRE-00540323</t>
  </si>
  <si>
    <t>OT-00444797</t>
  </si>
  <si>
    <t xml:space="preserve">Florencia </t>
  </si>
  <si>
    <t>km .026 desde Mov.Fatima</t>
  </si>
  <si>
    <t>Se continua afectacion de la  OT 8306571 ya que se presenta evento en punto diferente al de la falla.</t>
  </si>
  <si>
    <t>MARIQUITA</t>
  </si>
  <si>
    <t>km 8,5 desde Mariquita</t>
  </si>
  <si>
    <t>Francisco Vargas de Noc Tx rerporta apertura del hilo de ZTE Rx Mariquita - Libano, sin afectación de Servicios.</t>
  </si>
  <si>
    <t xml:space="preserve">Se recupera 40 mts de reserva y se hace un empalme de 48 hilos </t>
  </si>
  <si>
    <t>Mariquita</t>
  </si>
  <si>
    <t>Mov. Ferrocarril - Mov. Barranca III</t>
  </si>
  <si>
    <t>km 0,889 desde Refineria</t>
  </si>
  <si>
    <t>Libardo Morales de zona reporta apertura del enlace Mov. Ferrocarril - Mov. Barranca III, con afectación de servicios Móviles.</t>
  </si>
  <si>
    <t>Se recupera 10 mts de reserva y se hacen 8 fusiones en empalme existente de 48 hilos</t>
  </si>
  <si>
    <t>RLFO Correctivo,8308762, Localización de Falla 0, Recuperar Cable 10 mts, Tendido Aereo 0 mts, Tendido Canalizado 0 mts, Cantidad Empalmes 0 , Fibras Empalmadas 8, Apiques. Disponibilidad 0., instalación de odf 0, sellado de camaras 0.</t>
  </si>
  <si>
    <t>PRE-00528479</t>
  </si>
  <si>
    <t>OT-00448116</t>
  </si>
  <si>
    <t>Central Éxito</t>
  </si>
  <si>
    <t>Uk Ferrocarril</t>
  </si>
  <si>
    <t>Mov. Chia - Mov. Hato Grande</t>
  </si>
  <si>
    <t>Km 9,5 desde Central Chia</t>
  </si>
  <si>
    <t xml:space="preserve">Juan Pablo Bermudez de PxDx reporta apertura de los enlaces Mov. Chia - Mov. Hato Grande, Mov. Pinares de Chia - Mov. Chia, Mov. Chia - Mov. Peaje Andes Chia, Mov. Colanta - Mov. Universidad la Sabana, Mov. El Rancho - Mov. Hacienda La Margarita, Mov. Hacienda La Margarita - Mov. Pinos de La Alameda, Mov. El Cerezo Bogota - Mov. Aeropuerto Guaymaral, Mov. Multiparque - Mov. Conjuntos de Arraya. sin afectación de servicios. </t>
  </si>
  <si>
    <t xml:space="preserve">Tendido de 600 mtrs  de fo de 96 y dos empalme de 96 </t>
  </si>
  <si>
    <t>Chia Central</t>
  </si>
  <si>
    <t>YUMBO</t>
  </si>
  <si>
    <t>Mov. Sidoc -Mov. Acopi Calitel H302</t>
  </si>
  <si>
    <t>km 0,141 desde Sidoc</t>
  </si>
  <si>
    <t>Jhon Robert Marin de zona reporta apertura en el enlace Mov. Sidoc - Mov. Icoltrans y Mov. Sidoc - Mov. Acopi Calitel H302, con afectacion en moviles</t>
  </si>
  <si>
    <t>Se ingresa cable de 8 hilos a empalme existente</t>
  </si>
  <si>
    <t>Calitel Acopi</t>
  </si>
  <si>
    <t>Uk Sidoc</t>
  </si>
  <si>
    <t>Km 52,9 desde Bosconia</t>
  </si>
  <si>
    <t>Andres Sierra de Noc Tx reporta apertura parcial en el enlace Bosconia - Curumani en ZTE , Rx Curumani, sin afectacion de servicios, Noc Tx realiza medidas con el equipo de ZTE presentando apertura al km 51.6 desde Bosconia</t>
  </si>
  <si>
    <t xml:space="preserve">No se genera OT, Disponibilidad de  Colavinni </t>
  </si>
  <si>
    <t>Mov. Pinares de Chia - Mov. Chia</t>
  </si>
  <si>
    <t>Tendido de 600 mtrs  de fo de 48 y dos empalme de 48</t>
  </si>
  <si>
    <t>Central Chia</t>
  </si>
  <si>
    <t>Anillo 2 Oriente</t>
  </si>
  <si>
    <t>Cali - Buitrera</t>
  </si>
  <si>
    <t>Km 7,248 desde Cali</t>
  </si>
  <si>
    <t>Andres Sierra de Noc Tx reprota apertura en el enlace Cali Centro - Buitrera en Coriant y SDH, sin afectacion de servicios</t>
  </si>
  <si>
    <t>Se recupero 20 mts de reserva y se hace un empalme de 48 hilos</t>
  </si>
  <si>
    <t>Mov. San Cristobal -Mov. Pajarito</t>
  </si>
  <si>
    <t>Km 2,6 desde Pajarito</t>
  </si>
  <si>
    <t>Cesar Perez de zona reporta apertura en el enlace Mov. San Cristobal -Mov. Pajarito en Medellin, sin afectacion de servicios</t>
  </si>
  <si>
    <t>Se recupera 50 mts de reserva y se hace un empalme de 48 hilos</t>
  </si>
  <si>
    <t>Pajarito</t>
  </si>
  <si>
    <t>Pablo Tobon</t>
  </si>
  <si>
    <t>Mov. Montenegro III - Mov. Manantiales</t>
  </si>
  <si>
    <t xml:space="preserve">km 5,7 desde el Carmen </t>
  </si>
  <si>
    <t>Juan Pablo Bermudez de PxDx reporta alta atenuacion en el enlace Mov. Montenegro III - Mov. Manantiales, sin afectacion de servicios</t>
  </si>
  <si>
    <t xml:space="preserve">se recuperan 8 metros de reserva de 24 hilos y se crea una caja de empalme </t>
  </si>
  <si>
    <t xml:space="preserve">Carmen </t>
  </si>
  <si>
    <t>Mov. Club Campestre Neiva - Mov. Neiva Centro</t>
  </si>
  <si>
    <t>km 5.67 desde Telehuila</t>
  </si>
  <si>
    <t>Miguel Caballero de PxDx reporta apertura parcial en el enlace Mov. Club Campestre Neiva - Mov. Neiva Centro, Rx Club Campestre, sin afectacion de servicios</t>
  </si>
  <si>
    <t>Se realiza recuperación de 50 m de reserva y la instalación de una caja de empalme de 48 hilos</t>
  </si>
  <si>
    <t>Cali - Yumbo</t>
  </si>
  <si>
    <t>km 15,965 desde Cali centro</t>
  </si>
  <si>
    <t>Pilar Vargas de Noc Tx reporta apertura del enlace Cali - La Virginia, sin afectación de servicios.</t>
  </si>
  <si>
    <t>Mov. Romance - Mov. Lipaya</t>
  </si>
  <si>
    <t>km 1,761 desde Romance</t>
  </si>
  <si>
    <t>Alan Salazar de zona reporta apertura del enlace Mov. Romance - Mov. Lipaya, sin afectación de servicios.</t>
  </si>
  <si>
    <t>Se recuperan 100 metros de reserva y se crea caja de empalmes de 24 hilos</t>
  </si>
  <si>
    <t>Estadio</t>
  </si>
  <si>
    <t xml:space="preserve">km 18,9 desde la Pintada </t>
  </si>
  <si>
    <t>Javier Sandoval de noc Tx  reporta apertura total del enlace Manizales - la Pintada, sin afectación de servicios,</t>
  </si>
  <si>
    <t>Mov. Aeropuerto Perales - Mov. Zona Industrial</t>
  </si>
  <si>
    <t xml:space="preserve">km 0,003 km desde Zona Industrial </t>
  </si>
  <si>
    <t>Wilson Trujillo de zona reporta apertura del enlace Mov. Aeropuerto Perales - Mov. Zona Industrial con afectacion de servicios Movil</t>
  </si>
  <si>
    <t xml:space="preserve">Se realiza migracion de buffer entre el ODF de Zona Industrial y empalme a 150 metros </t>
  </si>
  <si>
    <t xml:space="preserve">Zona Industrial </t>
  </si>
  <si>
    <t xml:space="preserve">km 0,887 desde Santa Isabel </t>
  </si>
  <si>
    <t>Javier Sandoval de Noc Tx reporta apertura total del enlace Manizales - Pereira, sin afectación de servicios.</t>
  </si>
  <si>
    <t xml:space="preserve">Se recupera reserva de 20 y un empalme de 36 hilos </t>
  </si>
  <si>
    <t>km 0,2065 desde celta</t>
  </si>
  <si>
    <t>Javier Sandoval de Noc TX reporta apertura del enlace Celta - Salitre en Sdh y zte y en coriant salitre - Siberia y Funza - red Troncal , sin afectacion de servicios. Segun traza del Zte se evidencia evento desde celta hacia salitre en el km 29,2</t>
  </si>
  <si>
    <t xml:space="preserve">se realiza tendido de 300 metros de fo  de 48 hilos más dos empalmes de 36 hilos, se realiza un Bypass para conectar con cable de corporativos para habilitar el servicio </t>
  </si>
  <si>
    <t>salitre</t>
  </si>
  <si>
    <t>Salitre - Plaza centro</t>
  </si>
  <si>
    <t>Walter Cabrera de zona reporta apertura en el enlace Salitre - Plaza central,con afectacion de BA.</t>
  </si>
  <si>
    <t>Salitre - Plaza central</t>
  </si>
  <si>
    <t xml:space="preserve">km 28,6 desde Chapinero </t>
  </si>
  <si>
    <t>Javier Sandoval de noc Tx reporta alta atenuacion en ZTE para el enlace Chapinero - Choconta, sin afectación de servicios.</t>
  </si>
  <si>
    <t xml:space="preserve"> se encuentra daño por falla en la red , la solucion la refusionando el hilo en la caja de empalme </t>
  </si>
  <si>
    <t>km 9,900 desde Chia</t>
  </si>
  <si>
    <t>Javier Sandoval de noc Tx reporta apertura en el enlace Chia - Red Troncal para el SDH, sin afectación de servicios.</t>
  </si>
  <si>
    <t>Chia Matriz</t>
  </si>
  <si>
    <t xml:space="preserve">ARMENIA </t>
  </si>
  <si>
    <t>Armenia sur - La merced</t>
  </si>
  <si>
    <t xml:space="preserve">km 0,9 desde armenia sur </t>
  </si>
  <si>
    <t>Jhon alcalde de zona reporta apertura en el enlace Armenia sur - La merced,la ruta backaup sin afectacion de servicios.</t>
  </si>
  <si>
    <t xml:space="preserve">interconexion </t>
  </si>
  <si>
    <t>Asturias - Centro de Gravedad 2</t>
  </si>
  <si>
    <t xml:space="preserve">Km 14,3 desde Asturias </t>
  </si>
  <si>
    <t>Islena Romero de Noc Tx reporta apertura parcial en el enlace Asturias - Centro de Gravedad 2 en SDH, sin afectacion de servicios</t>
  </si>
  <si>
    <t>Caucasia - Tarazá</t>
  </si>
  <si>
    <t>Km 0,193 desde Caucasia</t>
  </si>
  <si>
    <t>July Gonzales de Noc tx reporta apertura en el enlace Caucasia - Yarumal por la red de tigo, sin afectacion de servicios.</t>
  </si>
  <si>
    <t>Solucion la cual es generada por TIGO sin confirmacion</t>
  </si>
  <si>
    <t>Trinidad - San vicente Metrotel</t>
  </si>
  <si>
    <t xml:space="preserve">km 1,431 desde trinidad </t>
  </si>
  <si>
    <t>Alan salazar reporta apertura en el enlace Trinidad - San vicente Metrotel,con afectacion de BA.</t>
  </si>
  <si>
    <t>se recuperan 60 metros de reserva y se crea un empalme de 96 hilos para dar continuidad del servicio</t>
  </si>
  <si>
    <t>Trinidad</t>
  </si>
  <si>
    <t>Heredia - Baia Kristal</t>
  </si>
  <si>
    <t>Hernando roca de zona reporta apertura en el enlace Heredia - Baia Kristal,sin afectacion de servicios.</t>
  </si>
  <si>
    <t>se desconecta patchord para medi, se vuelve a conectar servicio sube con normalidad</t>
  </si>
  <si>
    <t>Mov.Malambo - Mov.Victoria</t>
  </si>
  <si>
    <t>KM 2,8 desde Malambo centro</t>
  </si>
  <si>
    <t>Alan salazar de zona reporta apertura en el enlace Mov.Malambo  - Mov.Victoria, con afectacion de servicios.</t>
  </si>
  <si>
    <t xml:space="preserve">se realiza tendido de 300 mts y dos empalmes de 96 hilos </t>
  </si>
  <si>
    <t>Buenos Aires</t>
  </si>
  <si>
    <t>INC12676053</t>
  </si>
  <si>
    <t>Villavicencio - Pto Lleras</t>
  </si>
  <si>
    <t>Pilar Vargas de Noc Tx reporta apertura del enlace Puerto Lleras - Villavicencio en ZTE por la red de Claro, sin afectación de servicios.</t>
  </si>
  <si>
    <t xml:space="preserve">La perdida de gestión del equipo fue por algunos minutos, posible fluctuación de energía, de momento esta estable y en monitoreo. </t>
  </si>
  <si>
    <t>No se genera OT, Falla de claro</t>
  </si>
  <si>
    <t>N</t>
  </si>
  <si>
    <t>Fusagasugá - Melgar</t>
  </si>
  <si>
    <t>Km 6,7 desde Fusagasugá</t>
  </si>
  <si>
    <t>Maria del pilar Vargas Reporta apertura del enlace Fusagasugá - Melgar en los hilos de Zte, SDH, Rufo y Rx coriant Girardot DWDM sin afectación de servicios</t>
  </si>
  <si>
    <t>Se recupera 100 m de reserva y se instala una caja de empalme de 48 hilos.</t>
  </si>
  <si>
    <t>Autoriza Ernesto Acuña</t>
  </si>
  <si>
    <t>FUSAGASUGA CENTRO</t>
  </si>
  <si>
    <t>Mov. Lievano - Mov. Villa cafe</t>
  </si>
  <si>
    <t>Km 0,176 desde Mov. Lievano</t>
  </si>
  <si>
    <t xml:space="preserve">Orlando Cabrera de zona reporta apertura del enlace Mov. Lievano - Mov. Villa cafe con afectacion de servicios moviles </t>
  </si>
  <si>
    <t>se realiza tendido de 100 mts y dos empalmes de 36 hilos</t>
  </si>
  <si>
    <t xml:space="preserve">MOV. LIEBANO </t>
  </si>
  <si>
    <t xml:space="preserve">km 50 desde Pelu </t>
  </si>
  <si>
    <t xml:space="preserve">Javier Sandoval de NocTx reporta apertura parcial del enlace Barranquilla - SantaMarta sin afectacion de servicios </t>
  </si>
  <si>
    <t>8317503
8318697
8319330
8321410</t>
  </si>
  <si>
    <t>DELICIAS</t>
  </si>
  <si>
    <t>Km 1,2 desde armenia sur</t>
  </si>
  <si>
    <t>ARMERO GUAYABAL</t>
  </si>
  <si>
    <t>Mov. Avicola San Felipe - Mov. Mariquita</t>
  </si>
  <si>
    <t>Km 3,9 desde Mariquita</t>
  </si>
  <si>
    <t>Wilson Trujillo de zona reporta apertura del enlace Mov. Avicola San Felipe - Mov. Mariquita Centro con afectacion de servicio movil</t>
  </si>
  <si>
    <t xml:space="preserve">se refusiona hilo en caja de empalme </t>
  </si>
  <si>
    <t>Armenia sur - Armenia LD</t>
  </si>
  <si>
    <t>Km 0,077 desde Armenia Sur</t>
  </si>
  <si>
    <t xml:space="preserve">Javier Sandoval de NocTx Reporta apertura del enlace Armenia sur - Armenia LD sin afectacion de servicios </t>
  </si>
  <si>
    <t>Se recupera 3 mts de reserva y se realiza un empalme de 8 hilos con caja de empalme de 24 hilos</t>
  </si>
  <si>
    <t>Wbp 4 - Siberia 4</t>
  </si>
  <si>
    <t>Km 2,0 desde Salitre</t>
  </si>
  <si>
    <t xml:space="preserve">Francisco Vargas de NocTx reporta apertura del enlace Wb 4 - Siberia 4 sin afectacion de servicios </t>
  </si>
  <si>
    <t>Se realiza un tendido de 800 mts y dos empalmes de 48 hilos para el enalce de la movil</t>
  </si>
  <si>
    <t>Mov. Calixto Leyva II - Mov. Santa Loma</t>
  </si>
  <si>
    <t>Orlando Cabrera de Zona reporta apertura del enlace Mov. Calixto Leyva II - Mov. Santa Loma, Mov. Neiva centro con afectacion de servicios Moviles</t>
  </si>
  <si>
    <t xml:space="preserve">En sitio no hay energia confirma zona Orlando Cabrera </t>
  </si>
  <si>
    <t>Mov. Nevada - Mov. Acordeon</t>
  </si>
  <si>
    <t>Km 1,2 desde Mov.Nevada1</t>
  </si>
  <si>
    <t>Juan Daza de zona reporta apertura del enlace Mov. Nevada - Mov. Acordeon sin afectacion de servicios movil</t>
  </si>
  <si>
    <t xml:space="preserve">km 4,7 desde Natagaima </t>
  </si>
  <si>
    <t>Andres Sierra de Noc Tx reporta apertura parcial en el enlace Neiva - Natagaima en Coriant Rx Natagaima y en SDH Rx Neiva, sin afectacion de servicios</t>
  </si>
  <si>
    <t xml:space="preserve">Se recuperan 60 metros de reserva de F.O de 36 hilos y se crea un empalme </t>
  </si>
  <si>
    <t>8318451 8321709</t>
  </si>
  <si>
    <t>Acopi - Puerta del Sol</t>
  </si>
  <si>
    <t>Km 10,9 desde Acopi</t>
  </si>
  <si>
    <t>Andres Sierra de Noc Tx reporta apertura en el enlace Acopi - Puerta del Sol, Acopi - Talanga, Acopi - Cali Mojica, Acopi - Lideres, Calitel - Carvajal en SDH, con afectacion en BA.</t>
  </si>
  <si>
    <t>Se recupera 10 metros de reserva de fibra de 96 hilos y se crea un empalme nuevo 144</t>
  </si>
  <si>
    <t>Metropolitano</t>
  </si>
  <si>
    <t>INC12684657 </t>
  </si>
  <si>
    <t>Km 129 desde Mocoa</t>
  </si>
  <si>
    <t>July Gonzales de Noc tx reporta apertura en el enlace Mocoa - La fragua por la red de claro,sin afectacion de servicio.</t>
  </si>
  <si>
    <t>Se recupera reserva y una caja de empalme existente</t>
  </si>
  <si>
    <t>Km 52 desde Facatativa</t>
  </si>
  <si>
    <t>July Gonzales de Noc tx reporta apertura en el enlace Bogota - Villeta,Sin afectacion de servicios.</t>
  </si>
  <si>
    <t xml:space="preserve">Se realiza un tendido de 500 metros de fibra de 36 hilos y se crean dos cajas de empalme </t>
  </si>
  <si>
    <t xml:space="preserve">8319040 8319050 8319045 8319057 8319451 8319485 8319486 8319489 8319808 8319841 8319844  8319845 8319893 8319896 8319897 8319972 8319999 8319998 8320808 8320809 8320822 8320840 8320934 8320941 8320944 8321545 8321557 </t>
  </si>
  <si>
    <t>km 17,3 desde Santa Marta</t>
  </si>
  <si>
    <t>Marco Jacome de zona reporta apertura en el enlace Mov. Santa Marta - Guachaca, con afectacion en moviles y Cx</t>
  </si>
  <si>
    <t>MARCO JACOME</t>
  </si>
  <si>
    <t>se recuperan 200 metros de reserva y se hace un empalme de 36 hilos</t>
  </si>
  <si>
    <t>Pilar Vargas de Noc Tx reporta alta atenuacion del enlace Tame - Paz de Ariporo del iru SOGAMOSO - ARAUCA en Coriant y ZTE,  por la red de Azteca, sin afectación de servicios .</t>
  </si>
  <si>
    <t>Removieron ramas para liberar el estrés</t>
  </si>
  <si>
    <t>Esperanza - Catumare</t>
  </si>
  <si>
    <t>km 4,7 desde Esperanza</t>
  </si>
  <si>
    <t>Jorge Garay de zona reporta apertura del enlace Esperanza - Catumare sin afectacion de servicios</t>
  </si>
  <si>
    <t>ANILLO CATUMARE</t>
  </si>
  <si>
    <t> 01300603</t>
  </si>
  <si>
    <t>TUMACO</t>
  </si>
  <si>
    <t>Francisco Vargas de NocTx reporta paertura del enlace Tuquerres - Llorente Con Afectacion de BA.</t>
  </si>
  <si>
    <t>NocAzteca informa que corto debido a un trabajo previo de mantenimiento motivo actulizacion de infraestructura</t>
  </si>
  <si>
    <t xml:space="preserve">No se genera OT, Disponibilidad de Azteca </t>
  </si>
  <si>
    <t>Mov. Ferrocarril - Mov. Avenida del Libertador</t>
  </si>
  <si>
    <t xml:space="preserve">km 0,340 desde Av. Libertadores </t>
  </si>
  <si>
    <t>Leonardo Cantillo de zona reporta apertura del enlace  Mov. Ferrocarril - Mov. Avenida del Libertador, con afectación de servicios móviles.</t>
  </si>
  <si>
    <t xml:space="preserve">se recuperaron 150 metros de fibra de 8 hilos y se creo una caja de empalme de 48 hilos </t>
  </si>
  <si>
    <t>RLFO Correctivo,8319379, Localización km 0,340 desde Av. Libertadores , Recuperar Cable 150 mts, Tendido Aereo 0 mts, Tendido Canalizado 0 mts, Cantidad Empalmes 1 , Fibras Empalmadas 8, Apiques 0. Disponibilidad 0.00</t>
  </si>
  <si>
    <t>PRE-00531117</t>
  </si>
  <si>
    <t>OT-00438721</t>
  </si>
  <si>
    <t xml:space="preserve">PR por Promedio autoriza Javier Sanchez </t>
  </si>
  <si>
    <t>calle 13</t>
  </si>
  <si>
    <t>km 24 desde guachaca</t>
  </si>
  <si>
    <t>Se crea nueva OT para continuar la OT 8318904 por nuevo evento</t>
  </si>
  <si>
    <t>Se recuperan 100 metros de reserva de f.o de 36 hilos y se crea caja de empalmes de 48 hilos</t>
  </si>
  <si>
    <t>Mov. Carmen Valledupar - Mov. Valledupar II</t>
  </si>
  <si>
    <t>km 0,450 desde Mov Carmen</t>
  </si>
  <si>
    <t>Juan Daza de zona reporta apertura del enlace Mov. Carmen Valledupar - Mov. Valledupar II, con afectación de servicios.</t>
  </si>
  <si>
    <t>Se crea caja de empalme de 48 hilos</t>
  </si>
  <si>
    <t xml:space="preserve">Simon bolivar </t>
  </si>
  <si>
    <t>Mov.Salitre - Mov.Terminal de transportes</t>
  </si>
  <si>
    <t>Km 1,4 desde salitre</t>
  </si>
  <si>
    <t>Jhon lesmes de zona reporta apertura en el enlace Mov.Salitre - Mov.quinta paredes y Mov.centro nariño - Mov.Terminal transportes,sin afectacion de servicios.</t>
  </si>
  <si>
    <t xml:space="preserve">JHON LESMES </t>
  </si>
  <si>
    <t>Migracion entre empalmes por cambio de ruta</t>
  </si>
  <si>
    <t>anillo11A</t>
  </si>
  <si>
    <t>Km 46,6 desde Guamo</t>
  </si>
  <si>
    <t>July Gonzales de Noc tx reporta alta atenuacion en Guamo - chaparral en SDH y RUFO, con afectacion de BA.</t>
  </si>
  <si>
    <t>km 0,55 desde la mov.carmen</t>
  </si>
  <si>
    <t>Se crea OT para seguir con la revision de la falla niciada con la OT 8323109 dado que la medida es en un punto diferente</t>
  </si>
  <si>
    <t>Se realiza sangria y se refusiona hilo</t>
  </si>
  <si>
    <t>Piedecuesta - San Gil</t>
  </si>
  <si>
    <t xml:space="preserve">Km 4,5 desde San Gil </t>
  </si>
  <si>
    <t>Diego Chaparro de Noc Tx Reporta apertura total del enlace San gil - Piedecuesta sin afectación del servicio</t>
  </si>
  <si>
    <t>se realiza tendido de 300 mts y dos empalmes de 36 hilos</t>
  </si>
  <si>
    <t>Mov. Chucua - Mov. Ciudad Roma</t>
  </si>
  <si>
    <t xml:space="preserve">Km 0,941 desde Mov. Chucua </t>
  </si>
  <si>
    <t>Jhon Lesmes de zona reporta apertura del enlace Mov. Chuchua - Mov. Ciudad Roma sin afectacion de servicios movil</t>
  </si>
  <si>
    <t>Se realiza un tendido de 400 mts y dos empalmes de 96 hilos</t>
  </si>
  <si>
    <t>Km 44,5 desde La Pintada</t>
  </si>
  <si>
    <t xml:space="preserve">July Gonzales de Noc Tx reporta apertura del enlace Manizales - La pintada en ZTE sin afectacion de servicios </t>
  </si>
  <si>
    <t>Pintada</t>
  </si>
  <si>
    <t>Mov. Osorio - Mov. Andalucia</t>
  </si>
  <si>
    <t>Km 0,291 desde Mov.</t>
  </si>
  <si>
    <t xml:space="preserve">Jhon Lesmes de zona reporta apertura del enlace Mov. Osorio - Mov. Andalucia sin afectacion de servicios </t>
  </si>
  <si>
    <t>Armenia - Ranchering de Tigo</t>
  </si>
  <si>
    <t>Km 0,750  desde Armenia Sur</t>
  </si>
  <si>
    <t>Jhon Alcalde de zona reporta apertura del enlace Armenia - Ranchering de Tigo con afectacion de servicios Movil</t>
  </si>
  <si>
    <t>Armenia Sur - Interconexion tigo</t>
  </si>
  <si>
    <t>Km 0,3 desde Armenia Sur</t>
  </si>
  <si>
    <t>Jhon Alcalde de zona reporta apertura en el enlace Armenia Sur - Interconexion tigo por la ruta principal, sin afectacion de servicios</t>
  </si>
  <si>
    <t>Se rehace empalme existente de 24 hilos</t>
  </si>
  <si>
    <t>Barbosa - Socorro</t>
  </si>
  <si>
    <t>Km 68,4 desde Socorro</t>
  </si>
  <si>
    <t>Kevin Navas de Noc Tx reporta apertura parcial en el enlace Barbosa - Socorro en rufo, Rx Barbosa, sin afectacion de servicios</t>
  </si>
  <si>
    <t>Se realiza migracion del hilo entre Barbosa y socorro</t>
  </si>
  <si>
    <t>Mov. Metrocelda Clinica Colombia - Mov. Salitre</t>
  </si>
  <si>
    <t>Km 0,344 desde Metrocelda Clinica colombia</t>
  </si>
  <si>
    <t>Walter Cebrera de zona reporta apertura en el enlace Mov. Metrocelda Clinica Colombia - Mov. Salitre, con afectacion en moviles</t>
  </si>
  <si>
    <t xml:space="preserve">Se recupera 80 mts de reserva y se ingresa a un empalme nuevo por migracion de cables de 8 hilos </t>
  </si>
  <si>
    <t>8323082    8323083</t>
  </si>
  <si>
    <t>11B</t>
  </si>
  <si>
    <t>Pelu - Tabor</t>
  </si>
  <si>
    <t>Km 0,466 desde Pelu</t>
  </si>
  <si>
    <t>Alan Salazar de zona reporta apertura en el enlace Pelu - Tabor, sin afectacion de servicios</t>
  </si>
  <si>
    <t>Se realiza un tendido de  200 mts y dos empalmes de 48 hilos</t>
  </si>
  <si>
    <t>Mov. Unidad Deportiva - Mov. Alto Napoles II</t>
  </si>
  <si>
    <t>Km 0,01 desde Unidad deportiva</t>
  </si>
  <si>
    <t>Jhon Robert Marin de zona reporta apertura en el enlace Mov. Unidad Deportiva - Mov. Alto Napoles II, con afectacion en moviles.</t>
  </si>
  <si>
    <t>Se recuperan 10 metrso de reserva y  rehace la Caja Mondragon se realiza 8 fusiones</t>
  </si>
  <si>
    <t>Uk Unidad Deportiva</t>
  </si>
  <si>
    <t>km 49,9 desde Guamo</t>
  </si>
  <si>
    <t>Orlando Cabrera de zona reporta apertura en el enlace Mov. Ortega - Mov. Chaparral, con afectacion en moviles, Kevin Navas de Noc Tx reporta alta atenuacion en el enlace Guamo - Chaparral en ZTE</t>
  </si>
  <si>
    <t xml:space="preserve">Se recupera 40 mts de reserva a una distancia de 80 mts y se hace un empalme de 48 hilos </t>
  </si>
  <si>
    <t>km 26 .7 desde Fusagasuga</t>
  </si>
  <si>
    <t>Andres Sierra de Noc Tx rerpota apertura total del enlace Bogotá - Fusagasugá, sin afectacion de servicios.</t>
  </si>
  <si>
    <t>Se realiza tendido de fibra de 250 metrso de fibra de 36 Hilos y dos empalmes de 36 Hilos</t>
  </si>
  <si>
    <t>Km 25,7 desde Sincelejo</t>
  </si>
  <si>
    <t>Andres Sierra de Noc Tx rerpota apertura total del enlace Sincelejo - Tolu, con afectación movil.</t>
  </si>
  <si>
    <t>Se recupero 300 mts de reserva y se hace un empalme 36 hilos</t>
  </si>
  <si>
    <t> TT 11780573</t>
  </si>
  <si>
    <t>Km 24 dese Sabanalarga</t>
  </si>
  <si>
    <t>Andres Sierra de Noc Tx rerpota apertura total del enlace Pelu - Sabana Larga en los hilos de coriant, por la red de Tigo sin afectacion de servicio</t>
  </si>
  <si>
    <t>Se recupera reserva y se realiza un empalme</t>
  </si>
  <si>
    <t>Mov. Bosa Laureles 2 - Mov. El Trebol Soacha</t>
  </si>
  <si>
    <t>Km 0,445 desde Laureles 2</t>
  </si>
  <si>
    <t>Oscar Vargas de zona reporta apertura del enlace Mov. Bosa Laureles 2 - Mov. El Trebol Soacha, sin afectación de servicios</t>
  </si>
  <si>
    <t>Se instala una caja de empalme de 48 hilos y se realiza 8 fusiones con reserva existente</t>
  </si>
  <si>
    <t>Soacha centro</t>
  </si>
  <si>
    <t>UK Laureles 2</t>
  </si>
  <si>
    <t>Curumaní - Aguachica</t>
  </si>
  <si>
    <t>Km 106,7 desde Aguachica</t>
  </si>
  <si>
    <t>Kevin Navas de Noc Tx reporta apertura parcial en el enlace Aguachica - Curumani en Coriant Legado, Rx Aguachica, sin afectacion de servicios</t>
  </si>
  <si>
    <t>Se realiza migracion del hilo entre Pelaya - Curumani</t>
  </si>
  <si>
    <t>Mov. Villas Del Rosario - Mov. Villa Angela</t>
  </si>
  <si>
    <t>Km 2,3 desde Pasto centro</t>
  </si>
  <si>
    <t>Eval Mauricio Garzon de zona reporta apertura en el enlace Mov. Villas Del Rosario - Mov. Villa Angela y Pasto Centro - Interconexion Tigo, sin afectacion de servicios</t>
  </si>
  <si>
    <t xml:space="preserve">Se realiza tendido de 100 mts de Fibra de 36 Hilos y dos empalmes existentes de 48 Hilos y cambio de subida a poste </t>
  </si>
  <si>
    <t>Uk Pasto Centro</t>
  </si>
  <si>
    <t>Limonar - Piedra Pintada</t>
  </si>
  <si>
    <t>Km 0,654 desde Limonar</t>
  </si>
  <si>
    <t>Wilson Trujillo de zona repprta apertura del enlace Limonar - Piedra Pintada con afectación de servicios BA</t>
  </si>
  <si>
    <t xml:space="preserve">Se recuperan 60 mts de reserva y se realiza un empalme de 48 Hilos </t>
  </si>
  <si>
    <t>8329931 8329926</t>
  </si>
  <si>
    <t>limonar</t>
  </si>
  <si>
    <t>Uk Limonar</t>
  </si>
  <si>
    <t>Marruecos - Palermo Sur</t>
  </si>
  <si>
    <t>km 2,272 desde Marruecos</t>
  </si>
  <si>
    <t xml:space="preserve">Henry Gomez de Noc Tx reporta apertura del enlace Marruecos - Palermo Sur en SDH sin afecración de servicios </t>
  </si>
  <si>
    <t>Se recupero 100 mts de reserva y se instalo un mepalme de 48 hilos</t>
  </si>
  <si>
    <t>POP 2010</t>
  </si>
  <si>
    <t>Chapinero - Ceiba</t>
  </si>
  <si>
    <t>Km 0,698 desde Chapinero</t>
  </si>
  <si>
    <t>Diego Santacruz de Zona reporta apertura del enlace Chapinero - Ceiba en Villavicencio  con afectacion de servicios</t>
  </si>
  <si>
    <t>se recupera 10 mtrs de reserva y se rehace empalme nuevo de 24 hilos y se fusionan 8 hilos</t>
  </si>
  <si>
    <t>Dto Chapinero 2091</t>
  </si>
  <si>
    <t>Uk Chapinero</t>
  </si>
  <si>
    <t>Km 5,0 desde Medellin centro</t>
  </si>
  <si>
    <t>Ramiro Nechiza de Noc Tx reporta apertura total en el enlace Medellin - Yarumal, con afectacion de servicios, Noc Tx realiza medida con el equipo de ZTE presentando apertura al km 5.0 desde medellin</t>
  </si>
  <si>
    <t xml:space="preserve">Se realiza un empalme de 36 Hilos con reserva existente </t>
  </si>
  <si>
    <t>Medellin Centro</t>
  </si>
  <si>
    <t>Mov. Cajica - Mov. Chia</t>
  </si>
  <si>
    <t>Km 0,176 desde Cajica</t>
  </si>
  <si>
    <t>Efrain Barros de Zona reporta apertura del enlace Mov. Cajica - Mov. Chia sin afectación de servicios</t>
  </si>
  <si>
    <t>Migracion de hilo ente empalme y ODF</t>
  </si>
  <si>
    <t>Cajica</t>
  </si>
  <si>
    <t>uk Cajica</t>
  </si>
  <si>
    <t>Mov. Andes - Mov. Limites</t>
  </si>
  <si>
    <t>Km 0,242 desde Limites</t>
  </si>
  <si>
    <t>Jhon Alcalde de zona reporta apertura en el enlace Mov. Andes - Mov. Limites - Mov. Toro negro, con afectacion en moviles</t>
  </si>
  <si>
    <t>Se recuperna 15 mts de reserva y se realzia un empalme de 24 hilos</t>
  </si>
  <si>
    <t>Suiza Limites</t>
  </si>
  <si>
    <t>Uk Limites</t>
  </si>
  <si>
    <t>Tocancipá - Autopista</t>
  </si>
  <si>
    <t>Km 4,7 desde Tocancipa</t>
  </si>
  <si>
    <t>Islena Romero de Noc Tx reporta apertura en el enlace Tocancipa - Autopista en ZTE, sin afectacion de servicios, Noc Tx realiza medidas con el equipo de ZTE presentando apertura al km 4.7 desde Tocancipa</t>
  </si>
  <si>
    <t>Se realiza un tendido de 100 mts y se hacen dos empalmes de 48 hilos</t>
  </si>
  <si>
    <t>Tocancipa</t>
  </si>
  <si>
    <t>Islena Romero de Noc TX reporta apertura del enlace Tuquerres - Llorente IRU Tumaco - pasto por la red de Azteca con afectacion de servicios.</t>
  </si>
  <si>
    <t xml:space="preserve">Pasto </t>
  </si>
  <si>
    <t>Km 22 desde Tolu</t>
  </si>
  <si>
    <t>Se continua seguimiento de la OT 8329967 ya que se presenta un segundo evento al km 22 desee Tolu</t>
  </si>
  <si>
    <t>Migracion de hilos entre nodos</t>
  </si>
  <si>
    <t>RTNFO Correctivo,8331653, Localización de Falla 0, Recuperar Cable  mts, Tendido Aéreo 0 mts, Tendido Canalizado 0 mts, Cantidad Empalmes , Fibras Empalmadas , Apiques 0, Disp 0,0  20</t>
  </si>
  <si>
    <t>PRE-00540326</t>
  </si>
  <si>
    <t>OT-00444798</t>
  </si>
  <si>
    <t>Mov. Las Cruces - Mov. San Crsitobal Sur</t>
  </si>
  <si>
    <t>Km 1,4 desde las cruces</t>
  </si>
  <si>
    <t>Juan Pineda de Platafromas Móviles reporta apertura del enlace Mov. Las Cruces - Mov. San Crsitobal Sur sin afectación de servicios</t>
  </si>
  <si>
    <t>Se realiza tendido  de 130 mts de fibra de 24 hilos y dos empalmes de 24 Hilos</t>
  </si>
  <si>
    <t>centro</t>
  </si>
  <si>
    <t>Uk san cristobal</t>
  </si>
  <si>
    <t>Mov. Marco Fidel - Mov. Las Ceibas</t>
  </si>
  <si>
    <t>Km 2,5 desde Ceibas</t>
  </si>
  <si>
    <t>Juan Pineda de Platafromas Móviles reporta apertura del enlaceMov. Marco Fidel - Mov. Las Ceibas sin afectación de servicios</t>
  </si>
  <si>
    <t>Anillo Metropolitano</t>
  </si>
  <si>
    <t>Mov. Kennedy Sur - Mov. Asturias</t>
  </si>
  <si>
    <t>Km 10 desde Kennedy Sur</t>
  </si>
  <si>
    <t>Juan Pineda de Platafromas Móviles reporta apertura del enlace Mov. Kennedy Sur - Mov. Asturias sin afectación de servicios</t>
  </si>
  <si>
    <t>km 0,780 desde Unidad Deportiva</t>
  </si>
  <si>
    <t>Se continua seguimiento de la OT  8327712 ya que se presenta un segundo evento a 780 mts de la RB Unidad Deportiva</t>
  </si>
  <si>
    <t xml:space="preserve">Se Recupera 5 metros de Reserva de F.O de 8 hilos y se crea una caja de empalme de 48 hilos para fusionar 8 hilos </t>
  </si>
  <si>
    <t>Torices - Badel</t>
  </si>
  <si>
    <t>Km 0,974 desde Torices</t>
  </si>
  <si>
    <t>Carlos Duran de zona reporta apertura en el enlace Torices - Badel, con afectacion en BA y Cx</t>
  </si>
  <si>
    <t>Recuperacion de 300 mtrs y Instalacion de empalme de nuevo en reserva existente de 48 hilos</t>
  </si>
  <si>
    <t>Torices</t>
  </si>
  <si>
    <t>Galan - Chapinero</t>
  </si>
  <si>
    <t>Km 0,695 desde galan</t>
  </si>
  <si>
    <t>Diego Santacruz de zona reporta apertura en el enlace Galan - Chapinero, sin afectacion de servicios</t>
  </si>
  <si>
    <t xml:space="preserve">8332516
</t>
  </si>
  <si>
    <t>Mov. Neiva Centro - Mov. Alcaldia</t>
  </si>
  <si>
    <t>Juan Pablo Bermudez de PxDx reporta apertura parcial del enlace Mov. Neiva Centro - Mov. Alcaldia Rx Alcaldia sin afectacion de servicios</t>
  </si>
  <si>
    <t>Cambio de cruzada en Alcaldia Neiva</t>
  </si>
  <si>
    <t>TIK-398838-F3Q8</t>
  </si>
  <si>
    <t>Km 49,7 desde bosconia</t>
  </si>
  <si>
    <t>Kevin Navas de Noc Tx reporta atenuacion del enlace Bosconia - Fundacion para Corinat y ZTE si  afectacion de servicios</t>
  </si>
  <si>
    <t>Trabajos realziados por ufinet</t>
  </si>
  <si>
    <t>Salitre - Dto 41032</t>
  </si>
  <si>
    <t>Km 5,2 desde Salitre</t>
  </si>
  <si>
    <t>Walter Cabrera de zona reporta apertura del enlace Salitre - Dto 41032 con afectacion de servicios de BA</t>
  </si>
  <si>
    <t>Se realiza un tendido de 230 mts y dos empalmes de 96 hilos</t>
  </si>
  <si>
    <t>Salitre - Salitre Sur</t>
  </si>
  <si>
    <t>Walter Cabrera de zona reporta apertura del enlace Salitre - Salitre Sur con afectacion de servicios de Moviles</t>
  </si>
  <si>
    <t>enlace sube sin intervencion de FO</t>
  </si>
  <si>
    <t>Mov. Cuatro Vientos - Mov. La Loma</t>
  </si>
  <si>
    <t>Km 14 desde Cuatro Vientos</t>
  </si>
  <si>
    <t>Juan Daza de zona reporta apertura del enlace Mov. Cuatro Vientos - Mov. La Loma sin afectacion de servicios</t>
  </si>
  <si>
    <t>Se realiza un tendido canalizado de 1000 mts y dos empalmes de 36 hilos</t>
  </si>
  <si>
    <t>SILVANIA</t>
  </si>
  <si>
    <t>Bogota - Silvania</t>
  </si>
  <si>
    <t>km 14,2 desde Silvania</t>
  </si>
  <si>
    <t>Se crea nuevo evento para la atencion del caso 8330160 ya que son eventos en otro punto del enlace Bogota - Silvania en SDH</t>
  </si>
  <si>
    <t>Se refusiona Hilo en Caja empalme</t>
  </si>
  <si>
    <t>Silvania</t>
  </si>
  <si>
    <t>Km 5,9 desde Salitre</t>
  </si>
  <si>
    <t>Alexander Gomez de NocTx reporta apertura del enlace Salitre - Asturias sin afectacion de servicios</t>
  </si>
  <si>
    <t>La Virginia - Yumbo</t>
  </si>
  <si>
    <t>Km 20,2 desde cali centro</t>
  </si>
  <si>
    <t xml:space="preserve">Alexander Gomez de NocTx reporta apertura del enlace Cali -La Virginia sin afectacion de servicios </t>
  </si>
  <si>
    <t>Se realiza sangría en el km 19.8 con empalme de 36 hilos y se realiza migración de hilo entre empalme ubicado en el km   19.8 y el km 20.2</t>
  </si>
  <si>
    <t>Mov. Bellavista Buenaventura - Mov. Juan XXIII</t>
  </si>
  <si>
    <t>Km 5,3 desde Juan XXIII</t>
  </si>
  <si>
    <t>Andres sierra de Noc tx reporta apertura en el enlace Buenaventura - Comuna 12,Con afectacion de servicios.</t>
  </si>
  <si>
    <t>JUAN CARLOS ROBAR</t>
  </si>
  <si>
    <t>Se recupera 140 mts de reserva para cada cable (movil y fija) y se hacen dos empalmes de 48 hilos</t>
  </si>
  <si>
    <t>2A</t>
  </si>
  <si>
    <t>WBP - Siberia</t>
  </si>
  <si>
    <t>Km 0 desde Funza</t>
  </si>
  <si>
    <t>Ramiro Nechiza de Noc Tx reporta alta atenuacion en el enlace WBP - Siberia en ZTE, Coriant y Rufo, sin afectacion de servicios</t>
  </si>
  <si>
    <t>Se cambian pigtail en funza</t>
  </si>
  <si>
    <t>EWBP</t>
  </si>
  <si>
    <t>EWBP – Asturias</t>
  </si>
  <si>
    <t>Km 4,6 desde Salitre</t>
  </si>
  <si>
    <t>Ramiro Nechiza de Noc Tx reporta apertura en el enlace Salitre – Soacha y Salitre – Las Luces en SDH, EWBP – Asturias y EWBP – Soacha en ZTE, sin afectacion de servicios, Noc Tx realiza medidas con el equipo de ZTE presentando apertura al km 4.64 desde EWBP</t>
  </si>
  <si>
    <t>se ecupera reserva de 50 mtrs y   un empalme de continuidad de 96 hilos</t>
  </si>
  <si>
    <t>8335981 8336062</t>
  </si>
  <si>
    <t>CALARCA</t>
  </si>
  <si>
    <t>Mov. El Castillo - Mov. Cajamarca Centro</t>
  </si>
  <si>
    <t>km 25,380 desde el castillo</t>
  </si>
  <si>
    <t>Wilson Trujillo de zona reporta apertura en el enlace Mov. El Castillo - Mov. Cajamarca Centro en la red ATN, sin afectacion de servicios</t>
  </si>
  <si>
    <t>EL Castillo</t>
  </si>
  <si>
    <t>Mov. Colon - Mov. Ciudadela del Campo</t>
  </si>
  <si>
    <t xml:space="preserve">Km 0,460 desde Ciudadela del Campo </t>
  </si>
  <si>
    <t>Juan Carlos Tobar de zona reporta apertura en el enlace Mov. Colon - Mov. Ciudadela del Campo - Mov. Poblado Campestre, con afectacion en moviles</t>
  </si>
  <si>
    <t>Se recuperó 15 metros y se instalo un empalme 24 se realizaron 8 fusiones</t>
  </si>
  <si>
    <t>Colon</t>
  </si>
  <si>
    <t>Uk Ciudadela del campo</t>
  </si>
  <si>
    <t>Km 5,1 desde Salitre</t>
  </si>
  <si>
    <t>Se continua seguimiento de la OT 8336246 ya que hay un segundo evento al km 5.1 desde Asturias</t>
  </si>
  <si>
    <t>WALTEER CABRERA</t>
  </si>
  <si>
    <t>Se rehace  empalme de continuidad de 96 hilos</t>
  </si>
  <si>
    <t>Mov. Cementerio- Mov. Mirardor Girardot</t>
  </si>
  <si>
    <t xml:space="preserve">Km 0,030 desde Mov. Mirador </t>
  </si>
  <si>
    <t>Victor Delgadillo de zona reporta apertura en el enlace Mov. Cementerio- Mov. Mirardor Girardot - Mov. Altos del Peñón, con afectacion en moviles</t>
  </si>
  <si>
    <t>se recupera 100 mts de reserva y se instala caja de empalme terminal de 8 hilos</t>
  </si>
  <si>
    <t>GIrardot</t>
  </si>
  <si>
    <t>Mov. Bosques de la acuarela - Mov. Camilo Torres</t>
  </si>
  <si>
    <t xml:space="preserve">km 3 desde Camilo Torres </t>
  </si>
  <si>
    <t>Carlos Florez de zona reporta apertura del enlace Mov. Bosques de la acuarela - Mov. Camilo Torres ,Mov.  Santa Isabel sin afectacion de servicios movil</t>
  </si>
  <si>
    <t>se recupero 20 mts de reserva y se realiza un empalme de 8 hilos con caja de 24 hlos</t>
  </si>
  <si>
    <t>Manizales Centro - Manizales 107</t>
  </si>
  <si>
    <t>Alexander Gomez de NocTx reporta apertura del enlace Manizales Centro - Manizales 107 sin afectacion de servicios</t>
  </si>
  <si>
    <t>Se realiza limpieza y enlace sube no se tiene intervencion de FO</t>
  </si>
  <si>
    <t>Delicias - Caribe</t>
  </si>
  <si>
    <t>Km 5,833 desde Caribe</t>
  </si>
  <si>
    <t>Alexander Gomez de Noc Tx reporta apertura del enlace Delicias - Caribe sin afectacion de servicios</t>
  </si>
  <si>
    <t>se recupera 250 mts de reserva y se realiza un empalme de 48 hilos</t>
  </si>
  <si>
    <t xml:space="preserve">Km 14,1 desde Girardot </t>
  </si>
  <si>
    <t>Alexander Gomez de Noc Tx reporta apertura total del enlace Fusagasuga - Girardot y Melgar - Girardot sin afectacion de servicios</t>
  </si>
  <si>
    <t>Se realiza tendido de 400 mtetrso y dos empalmes de 36 Hilos</t>
  </si>
  <si>
    <t>Dto. 31021 Fontibon - UB749 Capellania</t>
  </si>
  <si>
    <t>Km 1,4 des 31021 Fontibon</t>
  </si>
  <si>
    <t xml:space="preserve">Jaime Valencia de zona reporta alta atenuacion parcial del enlace Dto. 31021 Fontibon - UB749 Capellania sin afectacion de servicios </t>
  </si>
  <si>
    <t>Personal de PI cambia transceiver</t>
  </si>
  <si>
    <t>Bogota.siete</t>
  </si>
  <si>
    <t>Ocaña centro - Ocaña La primavera</t>
  </si>
  <si>
    <t>Km 0,603 desde Ocaña centro</t>
  </si>
  <si>
    <t>David Alejandro Barrera de zona reporta apertura del enlace Ocaña centro - Ocaña La primavera con afectacion de servicios BA</t>
  </si>
  <si>
    <t>RLFO Correctivo, 8337386, Localización de Falla , Recuperar Cable 0 mts, Tendido Aéreo 0 mts, Tendido Canalizado 0 mts, Cantidad Empalmes 0, Fibras Empalmadas 0, Apiques 0, Herrajes de Retencion 00 M 0, Disp 0.00</t>
  </si>
  <si>
    <t>PRE-00529960</t>
  </si>
  <si>
    <t>OT-00436804</t>
  </si>
  <si>
    <t>Mov. Mirador de Marruecos - Mov. San jose Sur</t>
  </si>
  <si>
    <t xml:space="preserve">Km 0,587 desde Mov. San Jose Sur </t>
  </si>
  <si>
    <t>Juan Carlos Pineda de PxDx Movil reporta apertura del enlace Mov. Mirador de Marruecos - Mov. San jose Sur sin afectacion de servicios</t>
  </si>
  <si>
    <t>Se realiza sangria de 96 hilos y instala caja de 144 hilos</t>
  </si>
  <si>
    <t>Carlet colpatria</t>
  </si>
  <si>
    <t>Anillo 54 A</t>
  </si>
  <si>
    <t>Telebucaramanga</t>
  </si>
  <si>
    <t>Colorados - Kennedy</t>
  </si>
  <si>
    <t>km 1,024 desde Colorado</t>
  </si>
  <si>
    <t>German Villamizar de Zona reporta apertura del enlace Colorados - Kennedy con afectacion de servicios de BA</t>
  </si>
  <si>
    <t>Se realiza tendida de 119 metros de F.O de 48 hilos y se crean dos cajas de empalme de 48 hilos</t>
  </si>
  <si>
    <t>RLFO Correctivo, 8337990, Localización de Falla 1,02 MTS , Recuperar Cable 0 mts, Tendido Aéreo 119 mts, Tendido Canalizado 0 mts, Cantidad Empalmes 2, Fibras Empalmadas 24 y 48, Apiques 0, Herrajes de Retencion 2 M 0, Disp 0.00</t>
  </si>
  <si>
    <t>PRE-00530063</t>
  </si>
  <si>
    <t>OT-00436805</t>
  </si>
  <si>
    <t xml:space="preserve">TUNJA </t>
  </si>
  <si>
    <t>Km 6,9 desde Tunja</t>
  </si>
  <si>
    <t>Andres sierra de Noc tx reporta apertura del enlace entre Tunja - Choconta, sin afectacion de servicios.</t>
  </si>
  <si>
    <t xml:space="preserve">Se Recuperan 20 metros de reserva de F.O de 36 y se crea caja de empalme de 48 hilos </t>
  </si>
  <si>
    <t>8339054 8339154</t>
  </si>
  <si>
    <t>Miramar - Nuevo Horizonte</t>
  </si>
  <si>
    <t>Km 0,589 desde Estadio</t>
  </si>
  <si>
    <t>Alan Salazar de zona reporta apertura del enlace Miramar - Nuevo Horizonte, con afectación de BA.</t>
  </si>
  <si>
    <t>ESTADIO</t>
  </si>
  <si>
    <t>Buenaventura Centro - Buenaventura 4</t>
  </si>
  <si>
    <t>Km 1,974 desde Buenaventura centro</t>
  </si>
  <si>
    <t>Andres Sierra de Noc Tx reporta apertura del enlace Buenaventura Centro - Buenaventura 4 para el SDH, sin afectación de Servicios.</t>
  </si>
  <si>
    <t>JUAN 23</t>
  </si>
  <si>
    <t>Mov. Piedra Pintada - Mov. Canton Militar</t>
  </si>
  <si>
    <t>Km 3,8 desde Piedra pintada</t>
  </si>
  <si>
    <t>Wilosn Trujillo de Zona report apertura del enlace Mov. Piedra Pintada - Mov. Canton Militar sin afectación de servicios</t>
  </si>
  <si>
    <t>Se recuperan 20 metros de reserva y se instala una caja de empalme de 48 Hilos</t>
  </si>
  <si>
    <t>Mov. Centro Empresarial la Floresta - Mov. Tugo</t>
  </si>
  <si>
    <t>Km 0,483 desde Centro Empresarial</t>
  </si>
  <si>
    <t xml:space="preserve">Julian Tolosa de zona reporta apertura del enlace Mov. Centro Empresarial la Floresta - Mov. Tugo y mov centro empresarial la floresta - mov. Rtdn con afectación de servicios Móviles </t>
  </si>
  <si>
    <t>Tendido de 130 mts de Fo y dos empames de 24 hilos, Uno nuevo y uno reutilizado</t>
  </si>
  <si>
    <t>Uk Centro empresarial</t>
  </si>
  <si>
    <t>Mov. Sociedad Portuaria - Mov. Zona Frnaca II</t>
  </si>
  <si>
    <t>Km 0,131 desde pizano</t>
  </si>
  <si>
    <t xml:space="preserve">Jhonny Oroio de zona reporta apertura del enlace Mov. Sociedad Portura - Mov. Zona Frnaca II con afectación de servicios móviles </t>
  </si>
  <si>
    <t>Tendido de 200 mts de Fo y  dos empalmes de 24 hilos</t>
  </si>
  <si>
    <t>Zona franca II</t>
  </si>
  <si>
    <t>INC0189701</t>
  </si>
  <si>
    <t>Cuestecitas - Maicao</t>
  </si>
  <si>
    <t>km 41,8 desde Maicao</t>
  </si>
  <si>
    <t>Alexander Gomez de Noc Tx reporta apertura del enlace Maicao - Cuestesita por la red de internexa sin afectacion de servicios se realiza traza con el ZTE y se observa aertura a 41.8 km desde Maicao</t>
  </si>
  <si>
    <t>Recuperacion de reserva e instalacion de empalme</t>
  </si>
  <si>
    <t>Maicao</t>
  </si>
  <si>
    <t>Toberin - OLT Tocancipa</t>
  </si>
  <si>
    <t>Rolando Sanchez de zona reporta apertura del enlace Toberin - OLT Tocancipa sin afectacion de servicios</t>
  </si>
  <si>
    <t>Hilos continuos y sin problemas de FO</t>
  </si>
  <si>
    <t>Mov. Facatativa Centro - Mov. El Rosal</t>
  </si>
  <si>
    <t>Km 10,8 desde facatativa</t>
  </si>
  <si>
    <t>Oscar Vargas de zona reporta alta atenuacion del enlace Mov. Facatativa Centro - Mov. El Rosal con afectcion de servicios moviles</t>
  </si>
  <si>
    <t>Se realiza migracion de ODF a Empalme</t>
  </si>
  <si>
    <t>cuadrilla de F.O realiza seguimiento de la Fibra hasta equipo de ZTE Tocancipá  y no se evidencia falla en hilo, Personal de PI y Noc Tx realiza Diagnostico por que el problema esta en la tarjeta de ZTE en Nodo Toberin.</t>
  </si>
  <si>
    <t>Km 10,3 desde piedecuesta</t>
  </si>
  <si>
    <t>Ludwing Tarazona de Noc Tx  informa que Noc Claro reporta Alta atenuacion en el enlace Bucaramanga - Piedecuesta , sin afectacion de servicios</t>
  </si>
  <si>
    <t>MARIO APARICIO</t>
  </si>
  <si>
    <t>INC12745130 INC12749788</t>
  </si>
  <si>
    <t>Sabana de Torres - Barrancabermeja</t>
  </si>
  <si>
    <t>Km 85,7 desde Saban de Torres</t>
  </si>
  <si>
    <t>Andrés Sierra de Noc Tx reporta apertura del enlace Sabana de Torres - Barrancabermeja en ZTE por la red de Claro, sin Afectación de Servicios.</t>
  </si>
  <si>
    <t>se recupera reserva y se realiza un empalme solucion ejecutada por Claro</t>
  </si>
  <si>
    <t>Mov. Campo alegre fija - Mov. Gigante fija</t>
  </si>
  <si>
    <t>Km 0 desde Campo Alegre</t>
  </si>
  <si>
    <t>Orlando Cabrera de zona reporta alta atenuacion del enlace Mov. Campo alegre fija - Mov. Gigante fija sin afectacion de servicios Movil</t>
  </si>
  <si>
    <t xml:space="preserve">no se evidencian eventos en la fo era problema de equipo </t>
  </si>
  <si>
    <t>Manizales - Chinchina</t>
  </si>
  <si>
    <t xml:space="preserve">Km 8,534 desde Manizales </t>
  </si>
  <si>
    <t xml:space="preserve">Islena Romero de NocTx reporta apertura del enlace Manizales - Chinchina sin afectacion de servicios </t>
  </si>
  <si>
    <t>se refusionan hilos abiertos en caja de empalme</t>
  </si>
  <si>
    <t>Mov. Prado Veraniego - Mov. Prado Veraniego Sur</t>
  </si>
  <si>
    <t xml:space="preserve">Km 0,500 desde Mov prado Veraniego </t>
  </si>
  <si>
    <t xml:space="preserve">Jhon Lesmes de zona reporta apertura del enlace Mov. Prado Veraniego - Mov. Prado Veraniego Sur sin afectacion de servicios </t>
  </si>
  <si>
    <t xml:space="preserve">AUTOPISTA </t>
  </si>
  <si>
    <t>ANILLO 34</t>
  </si>
  <si>
    <t>Mov. Usme Centro - Mov. Monteblanco Sur</t>
  </si>
  <si>
    <t>km 1,4 desde Mov. Monteblaco</t>
  </si>
  <si>
    <t>Jhon Lesmes de zona reporta apertura del enlace Mov. Usme Centro - Mov. Monteblanco Sur sin afectacion de servicios</t>
  </si>
  <si>
    <t>Para dar solución se realizó un tendido de fibra 100 metro de 24 hilos y dos empalmes de la misma capacidad</t>
  </si>
  <si>
    <t>Mov Usme centro</t>
  </si>
  <si>
    <t>Mov. Brasilia - Mov. La paz bosa</t>
  </si>
  <si>
    <t>Km 2,6 desde La Paz Bosa</t>
  </si>
  <si>
    <t>Oscar Vargas de zona reporta apertura del enlace Mov. Brasilia - Mov. La paz bosa con afectacion de servicios movil</t>
  </si>
  <si>
    <t>se realiza tendido de 100 mts y dos empalmes de 48 hilos</t>
  </si>
  <si>
    <t xml:space="preserve">ASTURIAS </t>
  </si>
  <si>
    <t>Sopo - Red Troncal</t>
  </si>
  <si>
    <t>Km 24,3 desde Sopo</t>
  </si>
  <si>
    <t xml:space="preserve">Ramiro Nechiza de NocTx reporta apertura del enlace Sopo - Red Troncal sin afectacion de servicios </t>
  </si>
  <si>
    <t>Se realiza migracion entre un empalme y el nodo de Sopo</t>
  </si>
  <si>
    <t>Mov. La Dolores 2 - Mov. Petecuy 3</t>
  </si>
  <si>
    <t>Km 0,202 desde Mov. La Dolores 2</t>
  </si>
  <si>
    <t>Juan Carlos Tobar de zona reporta apertura del enlace Mov. La Dolores 2 - Mov. Petecuy 3 , Mov. Alfonso Lopez 2 con afectacion de servicios Moviles</t>
  </si>
  <si>
    <t>se recupera 20 mts de fo y se realiza un empalme de 8 hilos</t>
  </si>
  <si>
    <t>LA DOLORES 2</t>
  </si>
  <si>
    <t>Tuquila - Caguan</t>
  </si>
  <si>
    <t>Km 4,5 desde Caguan</t>
  </si>
  <si>
    <t>Rutbe Carrillo de zona reporta apertura del enlace Tuquila - Caguan con afectación de BA</t>
  </si>
  <si>
    <t xml:space="preserve">se realiza un tendido de 300 mts y dos empalmes de 36 hilos </t>
  </si>
  <si>
    <t xml:space="preserve">TUQUILA </t>
  </si>
  <si>
    <t>Mov. Centro empresarial - Mov. Medellin</t>
  </si>
  <si>
    <t>Km 0,283 desde Centro Empresarial</t>
  </si>
  <si>
    <t>Aldrin Castillo de zona reporta apertura del enlace Mov. Centro  empresarial - Mov. Medellin con afectacion de servicios movil</t>
  </si>
  <si>
    <t xml:space="preserve">Se realiza tendido de 100 mts y dos empalmes de 24 hilos </t>
  </si>
  <si>
    <t xml:space="preserve">MEDELLIN </t>
  </si>
  <si>
    <t>Alto De Bosque - Tierra Linda</t>
  </si>
  <si>
    <t>Km 6,3 desde tierra linda</t>
  </si>
  <si>
    <t xml:space="preserve">Rolando sanchez de Zona reporta apertura del enalce Alto De Bosque - Tierra Linda  con afectación de servicios </t>
  </si>
  <si>
    <t>Se usa reserva existente y se hace un empalme de 36 hilos con caja de empalme de 48 hilos</t>
  </si>
  <si>
    <t>Mov. Victoria - Mov. Santo Tomás</t>
  </si>
  <si>
    <t>Km 23,41 desde victoria</t>
  </si>
  <si>
    <t>Juan Pineda de Px Dx repporta apertura del enlace Mov. Victoria - Mov.  Santo Tomás, noc tx tambien reporta Victoria - santo tomas en SDH sin afectación de servicios</t>
  </si>
  <si>
    <t xml:space="preserve">Tendido de 200 mtrs y dos empalmes de 36 hilos </t>
  </si>
  <si>
    <t>Mov. La Aurora 2 - Mov. Canada Sur</t>
  </si>
  <si>
    <t>Km 5,92 desde Aurora 2</t>
  </si>
  <si>
    <t>Luis Antonio Rodriguez de Zona reporta apertura del enlace Mov. La Aurora 2 - Mov. Canada Sur con afectacion de servicios Movil</t>
  </si>
  <si>
    <t>Se recuperan 400 mts de fo, se realiza cambio de ruta de canalizado a aereo y se instala un empame de 8 hilos en caja empalme de 48</t>
  </si>
  <si>
    <t>Uk canada SUR</t>
  </si>
  <si>
    <t>Celta - Toberin</t>
  </si>
  <si>
    <t>Alexander gomez de NocTx reporta apertura del enlace Celta - Toberin en coriant sin afectacion de servicios</t>
  </si>
  <si>
    <t>Fo en buen estado, personal de Coriant haciendo Vm no han terminado migraciones</t>
  </si>
  <si>
    <t>Cúcuta - Pamplona</t>
  </si>
  <si>
    <t>Km 29,38 desde Av 0</t>
  </si>
  <si>
    <t>Alexander Gomez de NocTx reporta apertura parcial del enlace Cucuta - Cerro Oriente en SDH sin afectacion de servicios</t>
  </si>
  <si>
    <t>Migracion de hilo entre empalmes</t>
  </si>
  <si>
    <t>RLFO Correctivo, 8347610, Localización de Falla , Recuperar Cable 0 mts, Tendido Aéreo 0 mts, Tendido Canalizado 0 mts, Cantidad Empalmes 0, Fibras Empalmadas 8, Apiques 0, Herrajes de Retencion 00 M 0, Disp 0.00</t>
  </si>
  <si>
    <t>PRE-00530404 </t>
  </si>
  <si>
    <t>OT-00436806</t>
  </si>
  <si>
    <t>Av cero</t>
  </si>
  <si>
    <t>Mov. San Diego - Mov. Premium Plaza</t>
  </si>
  <si>
    <t>Km 1,6 desde San Diego</t>
  </si>
  <si>
    <t>Aldrin Castillo de zona reporta apertura del enlace  Mov. San Diego - Mov.  Premium Plaza y Mov.San Diego - Mov. Transversales con afectacion de servicios moviles</t>
  </si>
  <si>
    <t>Zona confirma con el Nic de ATP que el cable debe ser atendido por personal de ATP</t>
  </si>
  <si>
    <t>Pereira Centro - Dosquebradas</t>
  </si>
  <si>
    <t>Km 1,283 desde Dosquebradas Santa Isabel</t>
  </si>
  <si>
    <t>Henry Gomez de NOc Tx reporta apertura parcial en el enlace Pereira Centro - Dosquebradas, sin afectación de servicios</t>
  </si>
  <si>
    <t>Se realiza migracion de hilos entre nodos Dosquebradas Santa Isabel - Pereira Centro</t>
  </si>
  <si>
    <t>PEREIRA CENTRO</t>
  </si>
  <si>
    <t>Mov. Fontibon 31021- Mov. Casandra</t>
  </si>
  <si>
    <t xml:space="preserve">Km 0 desde Fontibon </t>
  </si>
  <si>
    <t>Jaime Valencia de zona reporta apertura en el enlace Mov. Fontibon 31021- Mov. Casandra, sin afectación de servicios</t>
  </si>
  <si>
    <t>Se certifica la FO desde Fontibon 31021</t>
  </si>
  <si>
    <t>Delicias Del Carmen - Dto 11007</t>
  </si>
  <si>
    <t>km 0,492 desde delias del carmen</t>
  </si>
  <si>
    <t>Se crea nueva OT para seguir con la revisión de la falla indicada con la OT 8346926 dado que existe un nuevo evento</t>
  </si>
  <si>
    <t>Se recupera 20 metros de reserva de F.O 8 hilos y se ingresa extremos a empalmes de 36 hilos existentes</t>
  </si>
  <si>
    <t>Uk Dto 11057</t>
  </si>
  <si>
    <t>Bello - Aranjuez</t>
  </si>
  <si>
    <t>Andres Sierra de Noc Tx reporta apertura del enlace Bello - Aranjuez por Ufinet sin afectacion de servicios</t>
  </si>
  <si>
    <t>Nestor Ramirez disponible de N3 confirma que enlace pertenece a telefonica por lo que se cancela atencion de ufinet</t>
  </si>
  <si>
    <t>km 16,5 desde Morato</t>
  </si>
  <si>
    <t xml:space="preserve">Andres Sierra de Noc Tx Reporta apertura del enlace Autopista - Choconta para la Rx ZTE, sin afectación de Servicios. </t>
  </si>
  <si>
    <t>Sangriade 36 hilos en caja empalme de 24 hilos</t>
  </si>
  <si>
    <t xml:space="preserve">km 23,3 desde Progreso </t>
  </si>
  <si>
    <t>Ludwing Tarazaona de Noc tx reporta apertura en el enlace Pogreso - Villavicencio , sin afectacion de servicios.</t>
  </si>
  <si>
    <t>Se recuperan 150 mts de reserva y se realiza un empalme de 48 Hilos</t>
  </si>
  <si>
    <t>TIK-400534-Z6B5</t>
  </si>
  <si>
    <t>Km 2,6 desde centro</t>
  </si>
  <si>
    <t>Ludwin tarazona de Noc tx reporta apertura en el enlace Cali - Buenaventura, con afectacion de servicios</t>
  </si>
  <si>
    <t>Buenaventura Centro - Juan 23</t>
  </si>
  <si>
    <t>Km 2,6 desde Centro</t>
  </si>
  <si>
    <t>Andres Sierra de Noc Tx reporta apertura del enlace Buenaventura Centro - Juan 23, Buenaventura Centro - Los Pinos y Buenaventura Centro - Comuna 12, con afectación de Servicios</t>
  </si>
  <si>
    <t>Se realiza tendido de 400 metros de fibra y dos empalmes de 48 Hilos</t>
  </si>
  <si>
    <t>Buenaventura centro</t>
  </si>
  <si>
    <t>Km 2,5 desde Aranjuez</t>
  </si>
  <si>
    <t>Andres Sierra de Noc Tx reprota apertura del enlace Bello - Aranjuez para coriant, sin afectación de servicios,</t>
  </si>
  <si>
    <t>Se recuperan 50 mts de reserva y se realiza un empalme de 144 Hilos</t>
  </si>
  <si>
    <t>Aranjuez</t>
  </si>
  <si>
    <t>Mov. Playa Rica - Mov. La Romelia</t>
  </si>
  <si>
    <t>Km 0,476 desde la Romelia</t>
  </si>
  <si>
    <t>Carlos Florez de zona reporta apertura del enlace Mov. Playa Rica - Mov. La Romelia sin afectación de servicios</t>
  </si>
  <si>
    <t>Se refusional hilo en caja de empalme</t>
  </si>
  <si>
    <t>LA ROMELIA</t>
  </si>
  <si>
    <t>UK la romelia</t>
  </si>
  <si>
    <t>Ramiro Nechiza de Noc tx reporta apertura en el enlace Cali - Buenaventura, en ZTE  sin afectacion de servicios</t>
  </si>
  <si>
    <t>Actividades realziadas por Cirion</t>
  </si>
  <si>
    <t xml:space="preserve">Nos e genera ot falla de Cirion </t>
  </si>
  <si>
    <t>Km 52 desde Santa Marta</t>
  </si>
  <si>
    <t>Islena Romero de Noc Tx reporta apertura en el enlace Santa Marta - Fundacion, sin afectacion de servicios</t>
  </si>
  <si>
    <t>Se realiza tendido de 2600 mts y dos empalmes de 48 Hilos</t>
  </si>
  <si>
    <t>RLFO Correctivo 8350912, Localización Km 52 desde Santa Marta , Recuperar Cable 00mts, Tendido Aereo 0 mts, Tendido Canalizado 0 mts, Cantidad Empalmes 0, Fibras Empalmadas 0, Apiques 0. Disponibilidad 0.03</t>
  </si>
  <si>
    <t>PRE-00533242</t>
  </si>
  <si>
    <t>OT-00438719</t>
  </si>
  <si>
    <t>Centro De Gravedad 7 - Centro De Gravedad 9</t>
  </si>
  <si>
    <t>Km 16,094 desde Asturias</t>
  </si>
  <si>
    <t>Ramiro Nechiza de Noc Tx reporta apertura del enlace Centro De Gravedad 7 - Centro De Gravedad 9 EN Rufo y asturias - almendros en SDH  sin afectación de servicios</t>
  </si>
  <si>
    <t>Se quita estrés a la fibra en caja de Empalme</t>
  </si>
  <si>
    <t>Km 8,7 desde Girardot</t>
  </si>
  <si>
    <t>July Gonzalez de Noc Tx reporta apertura del enlace Girardot - Ibague en coriant sin afectacion de servicios</t>
  </si>
  <si>
    <t>Km 12,7 desde Nuchia</t>
  </si>
  <si>
    <t>July Gonzalez de Noc Tx reporta apertura del enlace Yopal - Paz de Ariporo com IRU Sogamoso - Arauca por la rez de azteca  con afectacion de BA</t>
  </si>
  <si>
    <t>FREDY RODRIGUEZ</t>
  </si>
  <si>
    <t>PAZ ARIPORO</t>
  </si>
  <si>
    <t>TK_ 3616308</t>
  </si>
  <si>
    <t>Km 37,7 desde cartagena</t>
  </si>
  <si>
    <t>Alexander Gomez de Noc Tx reporta apertura del enlace Pedro Heredia - Carmen de bolivar por la red de MC sin afectacion de servicios</t>
  </si>
  <si>
    <t>Recuperacion de reserva e instalacion de un empalme</t>
  </si>
  <si>
    <t>Cartagena</t>
  </si>
  <si>
    <t>Alexander Gomez de Noc Tx reporta apertura del enlace San Gil - Barbosa para los hilos de claro sin afectacion de servicios</t>
  </si>
  <si>
    <t>Personal de Claro realzia validaciones en Barbosa</t>
  </si>
  <si>
    <t>Km 54,67 desde Sabanalarga</t>
  </si>
  <si>
    <t>Andres Sierra de Noc Tx reporta apertura del enlace Torices - Sabanalarga por la red de Tigo, sin afectación  de Servicios.</t>
  </si>
  <si>
    <t>Se realizo un tendido de 100 mts y dos empalmes</t>
  </si>
  <si>
    <t>Km 1,6 desde Yarumal</t>
  </si>
  <si>
    <t>Andres Sierra de Noc Tx reporta apertura del enlace Yarumal - Taraza para ZTE y Rufo en le Rx Yarumal, sin afectación de servicios.</t>
  </si>
  <si>
    <t>se organiza empalme y se refusionan hilos abiertos</t>
  </si>
  <si>
    <t>INC12768872 </t>
  </si>
  <si>
    <t>Km 2,203 desde Medellin</t>
  </si>
  <si>
    <t>Islena Romero de Noc Tx reporta apertura en el enlace Medellin Centro - Bello en Coriant por la red de Claro, con afectacion de servicios</t>
  </si>
  <si>
    <t>Medellin</t>
  </si>
  <si>
    <t>Mov. Altagracia - Mov. Vanguardia</t>
  </si>
  <si>
    <t>Km 3,1 desde Esperanza</t>
  </si>
  <si>
    <t>Diego Santacruz de zona reporta apertura en el enlace Mov. Altagracia - Mov. Vanguardia - Mov. Esperanza en villavicencio, con afectacion en moviles</t>
  </si>
  <si>
    <t>Se recupera 20 mts de  reserva y se hace un empalme de 48 hilos</t>
  </si>
  <si>
    <t>Km 26,9 desde Guamo</t>
  </si>
  <si>
    <t>Islena Romero de Noc Tx reporta apertura en el enlace Guamo - Natagaima en SDH y ZTE y Girardot - Natagaima en Coriant, Juan Carlos Pineda de PxDx reporta apertura en los enlaces Mov. Natagaima - Mov. Guamo, Mov. Saldaña - Mov. Natagaima y Mov. Girardot Centro -Mov. Piedrapintada, sin afectacion de servicios</t>
  </si>
  <si>
    <t xml:space="preserve">se realiza tendido de 100 mts y dos empalmes de 48 hilos se fusionan 36 </t>
  </si>
  <si>
    <t>Mov. Gigante - Mov. Campo Alegre</t>
  </si>
  <si>
    <t>Km 30,6 desde Campo Alegre</t>
  </si>
  <si>
    <t>Juan Carlos Pineda de PxDx reporta apertura en el enlace Mov. Gigante - Mov. Campo Alegre, sin afectacion de servicios</t>
  </si>
  <si>
    <t>CAMPO ALEGRE</t>
  </si>
  <si>
    <t>Km 24,141 desde Bucaramanga Centro</t>
  </si>
  <si>
    <t>Henry Gomez de Noc Tx reporta apertura parcial en el enlace Bucaramanga - Cerro Oriente en SDH, Rx Cerro Oriente, sin afectacion de servicios</t>
  </si>
  <si>
    <t>BUCARAMANGA CENTRO</t>
  </si>
  <si>
    <t>Tuluá - Buga</t>
  </si>
  <si>
    <t>Km 0,137 desde buga</t>
  </si>
  <si>
    <t>Islena Romero de Noc Tx reporta en comunicacion con Tigo reporta apertura parcial Buga - Tulua, Rx Buga, sin afectacion de servicios</t>
  </si>
  <si>
    <t xml:space="preserve">Sangria de 1 hilo en caja empalme de 24 hilos </t>
  </si>
  <si>
    <t>BUGA CENTRO</t>
  </si>
  <si>
    <t>4G Buga</t>
  </si>
  <si>
    <t>TIK-400861-Z2X4</t>
  </si>
  <si>
    <t>Km 30,8 desde Cienaga</t>
  </si>
  <si>
    <t>Islena Romero de NOc Tx reporta apertura del enlace Cienaga - santa Marta por la red de Ufinet sin afectación de servicios</t>
  </si>
  <si>
    <t xml:space="preserve">se recupera reserva y se realiza un empalme labores por Ufinet </t>
  </si>
  <si>
    <t>Mov. Pando - Mov. centro</t>
  </si>
  <si>
    <t>Km 0,100 desde Mov Pando</t>
  </si>
  <si>
    <t>Juan Carlos Pineda de Noc Tx reporta apertura del enlace Mov. Pando - Mov. centro y Mov. Pando - Mov. Ferrocarril con afectacion de servicios</t>
  </si>
  <si>
    <t xml:space="preserve">se recupera 50 mts de reserva y se realiza un empalme de 8 hilos con caja de empalme de 48 hilos </t>
  </si>
  <si>
    <t>Mov. Villa Luz - Mov. Parque santa cecilia</t>
  </si>
  <si>
    <t>km 0,039 desde Villa Luz</t>
  </si>
  <si>
    <t xml:space="preserve">Jaime Valencia de zona reporta apertura del enlace Mov. Villa Luz - Mov. Parque santa cecilia sin afectacion de servicios </t>
  </si>
  <si>
    <t xml:space="preserve">Se rcupera 100 metros  de Reserva de F.O de 24 hilos y se crea caja de empalme de 96 hilos </t>
  </si>
  <si>
    <t xml:space="preserve">Palo Blanco </t>
  </si>
  <si>
    <t>Uk 32041</t>
  </si>
  <si>
    <t>Mov. San Marcos - Mov. Cereavi</t>
  </si>
  <si>
    <t>km 0,372 desde San Marcos</t>
  </si>
  <si>
    <t>Jaime Valencia de zona reporta apertura del enlace Mov. San Marcos - Mov. Cereavi, con afectación de servicios.</t>
  </si>
  <si>
    <t xml:space="preserve">Se recuperan 50 metros de reserva de F.O de 8 hilos y se ingresa extremo a empalme existente </t>
  </si>
  <si>
    <t>San Marcos</t>
  </si>
  <si>
    <t>24A</t>
  </si>
  <si>
    <t>Armenia Centro - Armenia Sur</t>
  </si>
  <si>
    <t xml:space="preserve">Km 1,8 desde Armenia sur </t>
  </si>
  <si>
    <t>Andres Sierra de Noc Tx reporta apertura del enlace Armenia Centro - Armenia Sur - Armenia LD, sin afectacion de Servicio.</t>
  </si>
  <si>
    <t>Se recuperan 3 metrso de reserva y se realiza un empalme de 24 Hilos</t>
  </si>
  <si>
    <t>Mov. Club Campestre - Mov. Neiva Centro</t>
  </si>
  <si>
    <t>Km 5,6 desde Telehuila</t>
  </si>
  <si>
    <t>Juan Pablo Bermudez de plataformas reporta apertura del enlace Mov. Club Campestre - Mov. Neiva Centro sin afectación de servicios</t>
  </si>
  <si>
    <t xml:space="preserve">Se recuperan 50 mts de reserva y se realiza un empalme de 36 Hilos </t>
  </si>
  <si>
    <t>Mov. Barranca Centro II - Mov. Barranca Centro</t>
  </si>
  <si>
    <t>Km 0,361 desde Barranca Éxito</t>
  </si>
  <si>
    <t>Libardo Morales de zona reporta apertura del enlace Mov. Barranca Centro II - Mov. Barranca Centro sin afectacón de servicios</t>
  </si>
  <si>
    <t>Se recuperan 10 mts de reserva y se realiza un emplame de 8 Hilos</t>
  </si>
  <si>
    <t>RLFO Correctivo,8358256, Localización de Falla 0, Recuperar Cable 10 mts, Tendido Aereo 0 mts, Tendido Canalizado 0 mts, Cantidad Empalmes 0 , Fibras Empalmadas 8, Apiques 0. Disponibilidad 0.00, instalación de odf 0.</t>
  </si>
  <si>
    <t>PRE-00530764</t>
  </si>
  <si>
    <t>OT-00436807</t>
  </si>
  <si>
    <t>Barranca éxito</t>
  </si>
  <si>
    <t>UK Barranca éxito</t>
  </si>
  <si>
    <t>Mov. Juan XXIII - Mov. Bellavista Buenaventura</t>
  </si>
  <si>
    <t xml:space="preserve">km 13,4 desde Mov. Juan XXIII </t>
  </si>
  <si>
    <t>Juan Carlos Tobar de zona reporta apertura del enlace Mov. Juan XXIII - Mov. Bellavista Buenaventura sin afectación de servicios</t>
  </si>
  <si>
    <t>Mov Juan 23</t>
  </si>
  <si>
    <t>uk Bellavista Buenaventura</t>
  </si>
  <si>
    <t>Km 62,9 desde Aguachica</t>
  </si>
  <si>
    <t>July Gonzales de Noc Tx reporta apertura del enlace Aguachica - San Alberto sin afectación de servicios</t>
  </si>
  <si>
    <t xml:space="preserve">Se recuperan 700 mts de reserva y se realiza un empalme de 36 Hilos </t>
  </si>
  <si>
    <t>Mov. Marandu - Mov. Normandia</t>
  </si>
  <si>
    <t>Km 0,631 desde Normadia</t>
  </si>
  <si>
    <t xml:space="preserve">Rolando Sanchez de Zona reporta apertura del enlace Mov. Maratu - Mov. Normadia y Mov. Tarragona Bgta - Mov. El Encanto Bgta sin afectación de servicios </t>
  </si>
  <si>
    <t>Se rehace caja empalme de 96 hilos</t>
  </si>
  <si>
    <t>32027 Parque Normanidia 2</t>
  </si>
  <si>
    <t>Anillo 24A</t>
  </si>
  <si>
    <t>Km 4,6 desde Villeta</t>
  </si>
  <si>
    <t>July Gonzalez de Noc Tx reporta apertura en el enlace Villeta - Mariquita en Rufo, sin afectacion de servicios</t>
  </si>
  <si>
    <t>Se habilita tendido existente de 1000 metros y se realizan dos empalmes de 36 Hilos</t>
  </si>
  <si>
    <t>Mov. La Quinta - Mov- Bazurto</t>
  </si>
  <si>
    <t>Carlos Duran de zona reporta apertura del enlace Mov. La Quinta - Mov- Bazurto con afectación de servicio Móvil</t>
  </si>
  <si>
    <t>Falla de patch cord</t>
  </si>
  <si>
    <t>Tadeo - Parque Central Bavaria</t>
  </si>
  <si>
    <t>Km 1,045 desde Tadeo</t>
  </si>
  <si>
    <t>July Gonzales de Noc Tx reporta Alta atenuación del enlace Tadeo - Parque Central Bavaria en ZTE sin afectación de servicios</t>
  </si>
  <si>
    <t>JHON LEMSES</t>
  </si>
  <si>
    <t>Se refusiona Hilo en caja de empalme</t>
  </si>
  <si>
    <t>Tadeo</t>
  </si>
  <si>
    <t>Km 55 desde Monterìa</t>
  </si>
  <si>
    <t>July Gonzales de Noc Tx reporta apertura total del enlace Monteria - sincelejo sin afectación de servicios</t>
  </si>
  <si>
    <t>Recuperacion 6 mts de reserva y un empalme de 36 hilos</t>
  </si>
  <si>
    <t>Mov. Transmilenio Portal De Suba - Mov. Portal De Suba</t>
  </si>
  <si>
    <t>Km 0,994 desde portal de suba</t>
  </si>
  <si>
    <t>Julian Tolosa de zona reporta apertura del enlace  Mov. Transmilenio Portal De Suba - Mov. Portal De Suba sin afectaciòn de servicios</t>
  </si>
  <si>
    <t>Recuperacion de  50 mts de reserva y un empalme de 8 hilos</t>
  </si>
  <si>
    <t>Uk Villa Maria</t>
  </si>
  <si>
    <t>Km 15,9 desde Girardot</t>
  </si>
  <si>
    <t>July Gonzales de Noc Tx reporta apertura total  del enlace Fusagasugá - Girardot al km 16,2 desde girardot sin afectaciòn de servicios</t>
  </si>
  <si>
    <t xml:space="preserve">Tendido de 400 mts de FO y dos empalmes de 36 hilos </t>
  </si>
  <si>
    <t>Km 1,8 desde pintada</t>
  </si>
  <si>
    <t>Ramiro Nechiza de Noc TX reporta apertura del enlace Manizales - La Pintada km 1,8 desde La Pintada sin afectacion de servicios.</t>
  </si>
  <si>
    <t>Tendidod e 400 mts de Fo y dos empalmes de 36 hilos</t>
  </si>
  <si>
    <t>Mov. Chucua - Mov. Chucua 2</t>
  </si>
  <si>
    <t>km 1,1 desde chucua</t>
  </si>
  <si>
    <t>Luis Antonio rodriguez de zona reporta apertura del enlace Mov. Chucua - Mov. Chucua 2 y Mov. Brasil - Mov. Class sin afectacion de servicios</t>
  </si>
  <si>
    <t>Se refusiona hilos abiertos en caja empalme</t>
  </si>
  <si>
    <t>Armenia Sur - Armenia LD</t>
  </si>
  <si>
    <t xml:space="preserve">Km 1,85 desde Armenia sur </t>
  </si>
  <si>
    <t>Se crea Ot para continuacion inciadad con la OT 8358085 dado que es una falla a 50 mts mas adelante a demas que  Pi no entregaba los puertos para validacion</t>
  </si>
  <si>
    <t>Tendido de 100 de Fo y dos empalmes de 8 hilos</t>
  </si>
  <si>
    <t>Mov. Parque San Antonio - Mov. Funza</t>
  </si>
  <si>
    <t>Km 0,032 desde san antonio</t>
  </si>
  <si>
    <t>Camilo Gonzalez de zona reporta apertura del enlace Mov. Parque San Antonio - Mov. Funza con afectacion des servicios moviles</t>
  </si>
  <si>
    <t xml:space="preserve">Tendido de 100 mtrs y dos empalme de 8 hilos </t>
  </si>
  <si>
    <t>Uk san antonio</t>
  </si>
  <si>
    <t>ACACIAS</t>
  </si>
  <si>
    <t>Mov. Cimarron - Mov. Dorado Acacias</t>
  </si>
  <si>
    <t xml:space="preserve"> Km 0</t>
  </si>
  <si>
    <t>Diego Santacruz de zona reporta aperuta del enalce Mov. Cimarron - Mov. Dorado Acacias y Mov. Cimarron. - Mov. Acacias centro con afectacion de servicios moviles</t>
  </si>
  <si>
    <t>Trajeta Bloqueada en cimarron</t>
  </si>
  <si>
    <t xml:space="preserve">Francisco Vargas de Noc Tx reporta apertura parcial del enlace Bucaramanga - San Alberto Rx Bucaramanga de coriant transformacion sin afectacion de servicios </t>
  </si>
  <si>
    <t>Se realzia limpieza en bucaramanga</t>
  </si>
  <si>
    <t>Mov. Esperanza - Mov. Azotea</t>
  </si>
  <si>
    <t>km 3,05 desde esperanza</t>
  </si>
  <si>
    <t>Diego Santacruz de Zona reporta apertura del enlace Mov. Esperanza - Mov. Azotea, Mov. Vanguardia - Mov. Altagracia y un brazo de OLT Esperanza - Centro con afectacion de servicios moviles</t>
  </si>
  <si>
    <t>Se recupera 20 mts de reserva y se rehace empalme de 48 Hilos</t>
  </si>
  <si>
    <t xml:space="preserve">ESPERANZA </t>
  </si>
  <si>
    <t>Mov. Class - Mov. Brasil</t>
  </si>
  <si>
    <t>Km 3,7 desde Class</t>
  </si>
  <si>
    <t>Se crea Ot para seguir con la revision iniciada con Ot 8360442 dado que es el mismo cable pero en diferente punto</t>
  </si>
  <si>
    <t xml:space="preserve">Km 1,5 desde Armenia sur </t>
  </si>
  <si>
    <t xml:space="preserve">Se crea Ot para continuacion inciadad con la OT 8360788 dado que es una nueva falla al Km 1,5 desde Armenia sur </t>
  </si>
  <si>
    <t>Km 24,4 desde progreso</t>
  </si>
  <si>
    <t xml:space="preserve">Islena Romero de Noc Tx reporta apertura del enlace Villavicencio - Progreso, sin afectación de Servicios. </t>
  </si>
  <si>
    <t>Se realiza instalacion de un empalme de 144 hilos.</t>
  </si>
  <si>
    <t>km 2,5 desde Mov. Bello</t>
  </si>
  <si>
    <t>Aldrin Castillo de zona reporta alta atenuación en los hilos de Ufinet del enlace Mov. UDEA – Mov. Bello, Rx Bello, sin afectacion de servicios.</t>
  </si>
  <si>
    <t>Se refusiona hilos en empalme existente</t>
  </si>
  <si>
    <t>Mov. Colorados - Mov. Colorados II</t>
  </si>
  <si>
    <t>km 2,49 desde Mov. Colorados</t>
  </si>
  <si>
    <t>Gustavo Ayala de Zona reporta apertura del enlace Mov. Colorados - Mov. Colorados II, con afectación en móviles.</t>
  </si>
  <si>
    <t>Se realiza tendido de 250 m de fo 36 hilos y se realiza la instalación de dos cajas de empalme s de 48 hilos.</t>
  </si>
  <si>
    <t>Colorados</t>
  </si>
  <si>
    <t>TIK-401545-V5F0</t>
  </si>
  <si>
    <t>Codazzi - Valledupar</t>
  </si>
  <si>
    <t>Diego Chaparro de Noc Tx reporta apertura del enlace Valledupar - Codazzi por la red de ufinet sin afectacion de servicios</t>
  </si>
  <si>
    <t>Se recupera reserva y se implementa una nueva caja de empalme nueva</t>
  </si>
  <si>
    <t xml:space="preserve">CODAZZI </t>
  </si>
  <si>
    <t>Armario - VillaCampestre</t>
  </si>
  <si>
    <t>km 0,15 desde VillaCampestre</t>
  </si>
  <si>
    <t xml:space="preserve">Alan Salazar de Zona reporta apertura del enlace Armario - VillaCampestre, con afectación de BA. </t>
  </si>
  <si>
    <t>Mov Caribe</t>
  </si>
  <si>
    <t>Km 47,3 desde progreso</t>
  </si>
  <si>
    <t>Se continua afectacion de la OT 8363144 ya que se presenta evento en punto diferente al daño inicial</t>
  </si>
  <si>
    <t>se valida hilos trocados en el primer empalmee</t>
  </si>
  <si>
    <t>Mov. Veraguas II - Mov. Progreso</t>
  </si>
  <si>
    <t>km 2 desde Mov. Progreso</t>
  </si>
  <si>
    <t xml:space="preserve">José Gerena de PxDx reporta apertura de la Mov. Veraguas II - Mov. Progreso, sin afectación de servicios. </t>
  </si>
  <si>
    <t>Tendidos de 80 metros de fibra de 144 hilos y dos emplames de 48 hiloscon 8 fusiones para cada extremo</t>
  </si>
  <si>
    <t>Mov. Galan - Mov. Naranjos</t>
  </si>
  <si>
    <t>km 0 Mov Galan</t>
  </si>
  <si>
    <t>Marco Saavedra reporta apertura del enlace  Mov. Galan - Mov. Naranjos, sin afectación de servicios.</t>
  </si>
  <si>
    <t>Limpieza de los patchcord en el ODF</t>
  </si>
  <si>
    <t>Mov Galan</t>
  </si>
  <si>
    <t>Mov. Lipaya - Mov. Romance</t>
  </si>
  <si>
    <t>km 1,807 desde Mov. Lipaya</t>
  </si>
  <si>
    <t xml:space="preserve">Alan Salazar de Zona reporta apertura del enlace  Mov. Lipaya - Mov. Romance, sin afectación de servicios.   </t>
  </si>
  <si>
    <t>Se recuperaron 100 mts de cable y se realuzo un empalme de 24 hilos</t>
  </si>
  <si>
    <t>Mov. Parque la Florida - Mov. Parque I San Pablo</t>
  </si>
  <si>
    <t xml:space="preserve">km 2,4 desde Mov. Parque la Florida </t>
  </si>
  <si>
    <t xml:space="preserve">José Gerena de PxDx reporta apertura de la Mov. Parque la Florida - Mov. Parque I San Pablo, sin afectación de servicios. </t>
  </si>
  <si>
    <t>Se fusionan hilos en empalme existente</t>
  </si>
  <si>
    <t>8360480 8360778</t>
  </si>
  <si>
    <t>Central Funza</t>
  </si>
  <si>
    <t>Uk Móvil La Florida</t>
  </si>
  <si>
    <t>Mov. Acopi - Mov. Yumbo II</t>
  </si>
  <si>
    <t>Km 9,6 desde Acopi</t>
  </si>
  <si>
    <t>Nancy Prieto de zona reporta apertura del enlace Mov. Acopi - Mov. Yumbo sin afetacion de servicios</t>
  </si>
  <si>
    <t>Para el cable de 36 hilos Se realiza un tendido de 150 mts y dos empalmes de 36 hilos, para el cable de 8 hilos se realiza un empalme sangria en el cable de 36 hilos y para el cable de 24 hilos se realiza un empalme sangria en el cable de 36 hilos</t>
  </si>
  <si>
    <t>Mov Acopi</t>
  </si>
  <si>
    <t>INC0190190</t>
  </si>
  <si>
    <t>Km 34,9 desde Villavicencio</t>
  </si>
  <si>
    <t xml:space="preserve">Pilar Vargas de noc tx reporta apertura del enlace villavicencio - progreso en ZTE almkm 34,9 medida del equipo zte por la red de  interneXA sin afectación de servicios </t>
  </si>
  <si>
    <t>Tendido de 1500 mts de Fo y dos empalmes nuevos de 36 hilos</t>
  </si>
  <si>
    <t>No se Genera OT, Falla de Internexa</t>
  </si>
  <si>
    <t>MOSQUERA</t>
  </si>
  <si>
    <t>Mov. Mosquera - Mov Quintas del Marques</t>
  </si>
  <si>
    <t>km 1,2 desde  Mov Quintas del Marques</t>
  </si>
  <si>
    <t>Camilo Gonzalez de Zona reporta apertura en enlace Mov. Mosquera - Mov Quintas del Marques sin afectación de servicios</t>
  </si>
  <si>
    <t xml:space="preserve">se realiza un tendido de 300 metros de fo de 36 hilos y dos empalmes de 24 hilos para 8 fusiones en cada extremo </t>
  </si>
  <si>
    <t>Mosquera</t>
  </si>
  <si>
    <t>Uk Quintas del Marquez</t>
  </si>
  <si>
    <t>Km 16,4 desde Neiva</t>
  </si>
  <si>
    <t>Francisco Vargas de Noc Tx reporta apertura del enlace Neiva Garzon al km 16,4 desde Neiva medida con el equipo zte sin afectación de servicios</t>
  </si>
  <si>
    <t xml:space="preserve">se realiza un tendido de 150 metros de fo de 36 hilos y dos empalmes de 24 hilos para 8 fusiones en cada extremo </t>
  </si>
  <si>
    <t>8366296 8366660 8366663 8366672 8366673</t>
  </si>
  <si>
    <t>LA VIRGINIA</t>
  </si>
  <si>
    <t>Mov. Pereira - Mov. La Virginia</t>
  </si>
  <si>
    <t>Km 31,8 desde pereira</t>
  </si>
  <si>
    <t>Robert marin reporta apertura del enlace Mov. Pereira -Mov. La Virginia con afectacion de servicios Moviles</t>
  </si>
  <si>
    <t>Tendido de 400 mts de Fo de 36 hilos para los dos cables de 8 hilos y dos empalmes de 16 hilos</t>
  </si>
  <si>
    <t>TIK-401708-G2Y5</t>
  </si>
  <si>
    <t>Tarapacá - Calatraba</t>
  </si>
  <si>
    <t>Pilar Vargas de Noc Tx reporta apertura del enlace Tarapacá - Calatraba por la red de Ufinet sin afectación de servicios</t>
  </si>
  <si>
    <t>Recuperacion de reserva e intslacion de  empalme</t>
  </si>
  <si>
    <t>Nose genera OT, Falla de Ufinet</t>
  </si>
  <si>
    <t>Mov. Danubio Sur - Mov. Danubio Azul</t>
  </si>
  <si>
    <t>Km 1,3 desde Danubio Sur</t>
  </si>
  <si>
    <t>Jhon lesmes de zona reporta apertura del enlace Mov. Danubio Sur - Mov. Danubio Azul con afectación de servicios móviles</t>
  </si>
  <si>
    <t>Cambio de ruta de 300 mts de Fo, tendido de 90 mts de fibra de 48 hilos reutilizada e instalacion de 2 empalmes de 48 hilos, uno nuevo y uno existente</t>
  </si>
  <si>
    <t>Uk danubio azul</t>
  </si>
  <si>
    <t>INC12804113</t>
  </si>
  <si>
    <t>km 13,132 desde Armenia</t>
  </si>
  <si>
    <t>Islena Romero de Noc Tx reporta apertura en el enlace Armenia – Pereira en Coriant por la red de Claro, sin afectación de servicios</t>
  </si>
  <si>
    <t>Recuperacion de reserva y empalme</t>
  </si>
  <si>
    <t>Nose genera OT, Falla de Claro</t>
  </si>
  <si>
    <t>INC12805465</t>
  </si>
  <si>
    <t>Javier Sandoval de Noc Tx reporta apertura en el enlace Copacabana - Girardota en Coriant por la red de Claro, sin afectacion de servicios.</t>
  </si>
  <si>
    <t>se realiza tendido y dos empalmes labores ejecutadas por claro</t>
  </si>
  <si>
    <t>Mov. La frontera - Mov. Los Mandarinos</t>
  </si>
  <si>
    <t>Km 3,4 desde Mandarinos</t>
  </si>
  <si>
    <t>Wilson Trujillo de zona reporta apertura del enlace Mov. La frontera - Mov. Los Mandainos sin afectacion de servicios</t>
  </si>
  <si>
    <t>Refusion de hilos en caja empalme</t>
  </si>
  <si>
    <t>Los Mandarinos</t>
  </si>
  <si>
    <t>Uk Frontera</t>
  </si>
  <si>
    <t>Km 13,1 desde Neiva</t>
  </si>
  <si>
    <t>Diego Chaparoo de Noc Tx reporta apertura del enlace Neiva - Garzon en Rufo y ZTE con afectacion de servicios</t>
  </si>
  <si>
    <t>Tendido 300 mts de Fo, 150 mts para cada cable y 4 empalmes de 36 hilos, se realiza un tendido de 200 mts para el Armario 312 y dos empalmes de 24 hilos</t>
  </si>
  <si>
    <t>RLFO Correctivo, 8369339, Localización de Falla , Recuperar Cable 0 mts, Tendido Aéreo 300 mts, Tendido Canalizado 0 mts, Cantidad Empalmes 4, Fibras Empalmadas 144, Apiques 0, Herrajes de Retencion 0 M 0, Disp 0.00</t>
  </si>
  <si>
    <t>PRE-00531084</t>
  </si>
  <si>
    <t>OT-00441286</t>
  </si>
  <si>
    <t>Armario - Villa Campestre</t>
  </si>
  <si>
    <t>Km 1,51 desde Caribe</t>
  </si>
  <si>
    <t>Migracion de hilosde hilos entre nodos</t>
  </si>
  <si>
    <t>Km 9,1 desde candelaria</t>
  </si>
  <si>
    <t>July Gonzalez de Noc Tx reporta apertura del enlace Cali - Candelaria sin afectacion de servicios</t>
  </si>
  <si>
    <t>se realiza tendido de 310 mts y dos empalmes de 36 hilos</t>
  </si>
  <si>
    <t>km 35 desde cartagena</t>
  </si>
  <si>
    <t>Diego Chaparro de Noc Tx reporta apertura delenlace Cartagena - Tolu  por la red de Tigo sin afectacion de servicios</t>
  </si>
  <si>
    <t>Actividades generadas por Tigo</t>
  </si>
  <si>
    <t>Mov. Barranca Éxito - Mov. ITX Tigo</t>
  </si>
  <si>
    <t>Km 9,060 desde Barranca éxito</t>
  </si>
  <si>
    <t>Libardo Morales de Zona reporta apertura del enlace Mov. Barranca Éxito - Mov. ITX Tigo, sin afectación de servicios.</t>
  </si>
  <si>
    <t>se recupera 10 mts de reserva y Se rehace empalme de 8 hilos con caja de empalme de 48 Hilos</t>
  </si>
  <si>
    <t>RLFO Correctivo,8370146, Localización de Falla 0, Recuperar Cable 10 mts, Tendido Aereo 0 mts, Tendido Canalizado 0 mts, Cantidad Empalmes 1 , Fibras Empalmadas 8, Apiques 0. Disponibilidad 0.03, instalación de odf 0.</t>
  </si>
  <si>
    <t>PRE-00531530</t>
  </si>
  <si>
    <t>OT-00437155</t>
  </si>
  <si>
    <t>Km 23,4 desde pereira</t>
  </si>
  <si>
    <t>Diego Chaparro de Noc Tx reporta pertura del enlace Pereira - La Virginia en Coriant, sin afectacion de servicios.</t>
  </si>
  <si>
    <t>Tendido de 400 mts de Fo y dos empalmes de 36 hilos</t>
  </si>
  <si>
    <t>Mov. Quintas del Marquez - Mov. Mosquera</t>
  </si>
  <si>
    <t xml:space="preserve">Km 0,334 desde quintas del marquéz </t>
  </si>
  <si>
    <t>Oscar vargas de Zona de zona reporta apertura del enlace Mov. Quintas del Marquez - Mov. Mosquera sin afectacion de servicios</t>
  </si>
  <si>
    <t xml:space="preserve">Se refusiona Hilo en caja de empalme </t>
  </si>
  <si>
    <t>CENTRAL FUNZA</t>
  </si>
  <si>
    <t>OLT Puerto Colombia - Tabor</t>
  </si>
  <si>
    <t>Km 2,2 desde pelu</t>
  </si>
  <si>
    <t>Alan Salazar de zona reporta apertura del enlace OLT Puerto Colombia - Tabor sin afectacion de servicios</t>
  </si>
  <si>
    <t xml:space="preserve">Recuperacion de 150 mts de reservav y un empalme de 48 hilos </t>
  </si>
  <si>
    <t>Mov. Canada Sur - Mov. La Aurora</t>
  </si>
  <si>
    <t>Km 1,2 desde canada Sur</t>
  </si>
  <si>
    <t>Jhon Lesmes de Zona reporta apertura del enlace Mov. Canada Sur - Mov. La Aurora y Mov. Canadá Sur - Mov. Barrios Unidos, con afectación de servicios Móvil.</t>
  </si>
  <si>
    <t xml:space="preserve">Se realiza tendido de 150 mst de cable de 48 Hilos y dos empalmes de 24 Hilos </t>
  </si>
  <si>
    <t>UK Canada Sur</t>
  </si>
  <si>
    <t>Mov. Chapinero - Mov. San Joaquin</t>
  </si>
  <si>
    <t>Km 0,8 desde San joaquin</t>
  </si>
  <si>
    <t>Jenny Salazar de Px reporta apertura del enlace Mov. Chapinero - Mov. San Joaquin, sin afectación de servicios Móvil.</t>
  </si>
  <si>
    <t>Se quita estrés del cable, enderezandolo</t>
  </si>
  <si>
    <t>SAN JOAQUIN</t>
  </si>
  <si>
    <t>Mov. Juan XXIII - Mov. Colon</t>
  </si>
  <si>
    <t>km 2,978 desde Centro</t>
  </si>
  <si>
    <t>Nancy Prieta de Zona reporta apertura del enlace Mov. Juan XXIII - Mov. Colon, sin afectación de servicios.</t>
  </si>
  <si>
    <t>Se refusiona hilos abiertos en empalme existente</t>
  </si>
  <si>
    <t>Morato - Olt Engativa</t>
  </si>
  <si>
    <t>Km 0,863 desde  Morato</t>
  </si>
  <si>
    <t>Carlos Julián Tolosa de Zona reporta apertura del enlace Morato - Olt Engativá, sin afectación de servicio.</t>
  </si>
  <si>
    <t>se recupera 100 mts de reserva y se realiza un empalme de 24 hilos</t>
  </si>
  <si>
    <t>Km 8,8 desde Neiva</t>
  </si>
  <si>
    <t>Francisco Vargas de Noc Tx reporta apertura del enlace Neiva -Natagaima con afectacion de servicios.</t>
  </si>
  <si>
    <t>Jamundi - Makrocaney</t>
  </si>
  <si>
    <t>Km 1,3 desde Jamundi</t>
  </si>
  <si>
    <t>Nancy Prieto de Zona reporta apertura del enlace Jamundi - Makrocaney sin afectacion de servicios</t>
  </si>
  <si>
    <t xml:space="preserve">se realiza tendido de 90 mts y dos empalmes de 36 hilos en caja de 48 </t>
  </si>
  <si>
    <t>MAKROCANEY</t>
  </si>
  <si>
    <t>ANILLO 4C</t>
  </si>
  <si>
    <t>Mov. Danubio azul -Mov. Molinos</t>
  </si>
  <si>
    <t>Km 3,2 desde Mov Molinos</t>
  </si>
  <si>
    <t>Jose Gerena de PxDx reporta apertura del enalceMov. Danubio azul -Mov. Molinos sin afectacion de servicios.</t>
  </si>
  <si>
    <t>Anillo 60</t>
  </si>
  <si>
    <t>J.A.C Barrio Palermo - Marruecos</t>
  </si>
  <si>
    <t>km 3,8 desde Palermo Sur</t>
  </si>
  <si>
    <t>John Lesmes de zona reporta apertura del enlace Mov. J.A.C Barrio Palermo - Mov. Marruecos cona fectacion de servicios Moviles</t>
  </si>
  <si>
    <t>Anillo POP</t>
  </si>
  <si>
    <t>Bogota Centro - Ortezal</t>
  </si>
  <si>
    <t>Km 7,16 desde Bogota centro</t>
  </si>
  <si>
    <t>Pilar Vargas de Noc Tx repprta apertura del enlace Bogota Centro - Ortezal sin afectaciòn de servicios</t>
  </si>
  <si>
    <t>Realiza tendido 100 mts de f.o de 144 y 2 cajas nuevas de empalme de 48 f.o para dar continuidad</t>
  </si>
  <si>
    <t>Bogota Centro</t>
  </si>
  <si>
    <t>Morato - Olt La Española</t>
  </si>
  <si>
    <t>Km 2,682 desde Morato</t>
  </si>
  <si>
    <t xml:space="preserve">Bibiana de Plataformas reporta apertura de un brazo DE Morato - Olt La Española sin afectaciòn de servicios </t>
  </si>
  <si>
    <t>Caribe - Tabor</t>
  </si>
  <si>
    <t>Km 4,202 desde Caribe</t>
  </si>
  <si>
    <t>Alan Salazar de zona reporta apertura del elace Caribe - Tabor y Corales metrtel - San Vicente con afectaciòn de serviciso BA</t>
  </si>
  <si>
    <t>se recupera 100 mts de reserva y se realiza un empalme de 96 hilos</t>
  </si>
  <si>
    <t>6950168
8371934 8372787</t>
  </si>
  <si>
    <t>km 28 desde Honda</t>
  </si>
  <si>
    <t xml:space="preserve">Javier Sandoval de Noc Tx reporta apertura en el enlace Villeta - Mariquita en Rufo, Honda - Sargento en SDH y Tigo reporta apertura entre Honda - Dorada, sin afectación de servicios. </t>
  </si>
  <si>
    <t>Se rehace empalme existente de 48 hilos</t>
  </si>
  <si>
    <t>Honda</t>
  </si>
  <si>
    <t>Km 16,3 desde Armenia</t>
  </si>
  <si>
    <t>Diego Chaparro de Noc Tx reporta apertura total del enlace Armenia - Ibague, se realiza medida con el equipo del zte y registra evento al km 61.5 desde Ibagué, sin afectación de servicios.</t>
  </si>
  <si>
    <t>Se instala una caja de empalme de 48 hilos.</t>
  </si>
  <si>
    <t>Km 23,5 desde Honda</t>
  </si>
  <si>
    <t>Diego Chaparro de Noc Tx reporta apertura en el enlace Honda - La Dorada en SDH sin afectacion de servicios</t>
  </si>
  <si>
    <t>Armario Corales - San vicente</t>
  </si>
  <si>
    <t>Km 6,1 desde Corales</t>
  </si>
  <si>
    <t>Alan Salazar de Zona reporta apertura del enlace Armario Corales - San vicente   con afectacion de servicios.</t>
  </si>
  <si>
    <t>Se migra hilos de servicios entre entre ODF</t>
  </si>
  <si>
    <t>San Vicente</t>
  </si>
  <si>
    <t>Mov. Zofracar - Mov. Colinas</t>
  </si>
  <si>
    <t>km 1,87 desde Colinas</t>
  </si>
  <si>
    <t>Alan Salazar de Zona reporta apertura del enlace Mov. Zofracar - Mov. Colinas, con afectación de servicios móviles.</t>
  </si>
  <si>
    <t>Se refusiona hilo abierto en caja de empalme existente.</t>
  </si>
  <si>
    <t>Lienal</t>
  </si>
  <si>
    <t>Mov. Altos Del Peñón - Mov. Club Peñón Girardot</t>
  </si>
  <si>
    <t>km 4,3 desde Mov. Club Peñón Girardot</t>
  </si>
  <si>
    <t xml:space="preserve">Víctor Delgadillo de Zona reporta apertura del enlace Mov. Altos Del Peñón - Mov. Club Peñón Girardot - Mov. Girardot Sucre, con afectación de móviles. </t>
  </si>
  <si>
    <t xml:space="preserve">Se recuperan 100 mtrs de reserva de un acable de 8 Hilos y se crea un empalme de 8 hilos </t>
  </si>
  <si>
    <t xml:space="preserve">Girardot </t>
  </si>
  <si>
    <t>Uk Móvil Club El Peñon</t>
  </si>
  <si>
    <t>Buenaventura Centro - Pombo</t>
  </si>
  <si>
    <t>Nancy Prieto de Zona rreporta apertura del enlace Buenaventura Centro - Pombo con afectacion de servicios.</t>
  </si>
  <si>
    <t>Recuperacion de 150 mts de Fo y un empalme de 48 hilos</t>
  </si>
  <si>
    <t>km 3,34 desde Colinas</t>
  </si>
  <si>
    <t>Sr crea OT para continur con la revision de la falla iniciada con la OT 8374239 dado que es en un punto diferente</t>
  </si>
  <si>
    <t>Se adecuan Hilos en caja empalme</t>
  </si>
  <si>
    <t>Mov. Neiva - Mov. Neiva II</t>
  </si>
  <si>
    <t>km 2,95 desde Mov. Neiva II</t>
  </si>
  <si>
    <t>Rutbe Carrillo e Zona reporta apertura del enlace Mov. Neiva - Mov. Neiva II, sin afectación de servicios.</t>
  </si>
  <si>
    <t>se realiza migración de hilos en el Emplame de acceso hacia el odf y hacia la móvil para recupera el servicio</t>
  </si>
  <si>
    <t>RLFO Correctivo, 8374644, Recuperar Cable 0 mts, Tendido Aéreo 0 mts, Tendido Canalizado 0 mts, Cantidad Empalmes 2, Fibras Empalmadas 4, Apiques 0, Herrajes de Retención 0 M 0, Disp 0.00</t>
  </si>
  <si>
    <t>PRE-00531529</t>
  </si>
  <si>
    <t>OT-00437154</t>
  </si>
  <si>
    <t>uk Neiva II</t>
  </si>
  <si>
    <t>Km 42,6 desde Fusa</t>
  </si>
  <si>
    <t>July Gonzalez de Noc Tx reporta appertura del enlace Bogota - Fusagasuga sin afectacion de servicios, se realiza medida con ZTE dando apertura al Km 42.6 desde Fusa</t>
  </si>
  <si>
    <t>VICTOR DELGADILLLO</t>
  </si>
  <si>
    <t>Se recupera 60 Mtrs de reserva de 36 hilos y se crea un empalme nuevo de 36 hilos para dar continuidad del servicio.</t>
  </si>
  <si>
    <t>km 1,8 desde centro LD</t>
  </si>
  <si>
    <t>Marco Savedra de zona reporta apertura del enlace  Montenegro - Armenia galan, Armenia galan - Estadio, Tebaida II - Centro LD sin Afectacion de servicio.</t>
  </si>
  <si>
    <t>Recuperaciond e 50 mts de reserva e instalaciond eempalme de 36 hilos</t>
  </si>
  <si>
    <t>8379680
8379902
8380745</t>
  </si>
  <si>
    <t>Chapinero Bogota – Villavicencio Morichal</t>
  </si>
  <si>
    <t>Km 1,743 desde Terminal</t>
  </si>
  <si>
    <t>Islena Romero de Noc Tx reporta alta atenuacion en el enlace Chapinero Bogota – Villavicencio morichal de Tigo, sin afectacion de servicios</t>
  </si>
  <si>
    <t>se refusiona hilo en empalme</t>
  </si>
  <si>
    <t>esperanza</t>
  </si>
  <si>
    <t>Uk terminal</t>
  </si>
  <si>
    <t>TIK-403042-H4C8</t>
  </si>
  <si>
    <t>Villeta - Pto Salgar</t>
  </si>
  <si>
    <t>Km 7,55 desde Villeta</t>
  </si>
  <si>
    <t>Islena Romero de Noc Tx reporta apertura en el enlace Villeta - Puerto Salgar por la red de Ufinet, sin afectacion de servicios</t>
  </si>
  <si>
    <t>Recuperacion de reserva e instalacion de caja empalme</t>
  </si>
  <si>
    <t>Villeta</t>
  </si>
  <si>
    <t>Mov. Portal del Dorado - Mov. GWD Fontibon</t>
  </si>
  <si>
    <t>Km 3,094 desde Fontibon</t>
  </si>
  <si>
    <t>Nadia Villa de PxDx reporta apertura en el enlace Mov. Portal del Dorado - Mov. GWD Fontibon, sin afectacion de servicios</t>
  </si>
  <si>
    <t xml:space="preserve">Se refusionan hilos en empalme </t>
  </si>
  <si>
    <t>Dto 31021</t>
  </si>
  <si>
    <t>14 B</t>
  </si>
  <si>
    <t>VM CHG675300</t>
  </si>
  <si>
    <t>Mocoa - La Fragua</t>
  </si>
  <si>
    <t>Pilar vargas de Noc Tx reporta apertura del enlace Mocoa - la Fragua por la red de claro sin afectacion de servicios</t>
  </si>
  <si>
    <t>Tendido de 450 mts de Fo e istalacion de caja empalme</t>
  </si>
  <si>
    <t>Mocoa</t>
  </si>
  <si>
    <t>Mov. Quiba alto - Mov. Marichuela</t>
  </si>
  <si>
    <t>Km 15,74 desde Marichuela</t>
  </si>
  <si>
    <t>Tendido de 180 mts de Fo de 96 hilos y dos empalmes de 48</t>
  </si>
  <si>
    <t>Marruecos - Dto 53511 Crisostomo</t>
  </si>
  <si>
    <t>Km 7,5 desde Marruecos</t>
  </si>
  <si>
    <t>Jhon Lesmes de zona reporta apertura del enlace Marruecos - Dto 53511 Crisostomo con afectacion de BA Y CX</t>
  </si>
  <si>
    <t>Se realiza 100 mts de tendido de fibra de 96 Hilos y dos empalmes de 24 Hilos</t>
  </si>
  <si>
    <t>Mov. Los pinos - Mov. San Luisito</t>
  </si>
  <si>
    <t>Km 0,264 desde los pinos</t>
  </si>
  <si>
    <t>Nancy Prieto de zona reporta apertura del enlace Mov. Los pinos - Mov. San Luisito  y Mov. Los Pinos - Mov. Puente alfonso lopez con afectacion de servicios</t>
  </si>
  <si>
    <t>Recuperacion de 10 mts de reserva y un empalme de 24 hilos</t>
  </si>
  <si>
    <t>No se genera OT, Disponibilidad de Encomuntel</t>
  </si>
  <si>
    <t>Uk los pinos</t>
  </si>
  <si>
    <t>July Gonzales de Noc Tx reporta apertura del enlace Bogota - Silvania en SDH sn afectacion de servicios</t>
  </si>
  <si>
    <t>se re fusiona hilos en empalme existente para depuarar los sdhs</t>
  </si>
  <si>
    <t>Mov. Ciudadela del Sur - Mov. Ciudadela Terranova</t>
  </si>
  <si>
    <t xml:space="preserve">Km 0,880 desde Ciudad del sur </t>
  </si>
  <si>
    <t>Nancy Prieto de zona reporta apertura del enlace Mov. Ciudadela del Sur - Mov. Ciudadela Terranova con afectación de servicios Moviles</t>
  </si>
  <si>
    <t>Se realiza tendido de 200 mts de fibra de 24 hilos y 200 metros de fibra de 48 hilos y dos empalmes de 48 Hilos</t>
  </si>
  <si>
    <t>Buenos Aires - Robles</t>
  </si>
  <si>
    <t>Km 9,2 desde Buenos Aires</t>
  </si>
  <si>
    <t>Alan Salazar de zona reporta apertura del enlace Buenos Aires - Robles con afectación de servicios de BA</t>
  </si>
  <si>
    <t>Se recuperan 100 mts de reserva y se realizó un empalme de 72 Hilos</t>
  </si>
  <si>
    <t>Buenos aires</t>
  </si>
  <si>
    <t>Mov. Colon - Mov. Chiminangos 3</t>
  </si>
  <si>
    <t>Km 0,686 desde Chiminangos</t>
  </si>
  <si>
    <t xml:space="preserve">Nancy Prieto de Zona reporta apertura del enlace Mov. Colon - Mov. Chiminangos 3, sin afectación de servicios.  </t>
  </si>
  <si>
    <t>Se refusiona hilo en Caja de Empalme</t>
  </si>
  <si>
    <t>Mov. La Quinta - Mov. Villamoraima</t>
  </si>
  <si>
    <t>Km 0 La Quinta</t>
  </si>
  <si>
    <t>Hernando Roca de zona reporta apertura del enlace Mov. La Quinta - Mov. Villamoraima en Cartagena sin afectacion de servicios</t>
  </si>
  <si>
    <t>Se recuperan 10 metros de reserva y se empalman dos hilos</t>
  </si>
  <si>
    <t>UK La Quinta</t>
  </si>
  <si>
    <t>Mov. La Coruña - Mov. Guabal</t>
  </si>
  <si>
    <t>Km 7,3 desde la coruña</t>
  </si>
  <si>
    <t>Luis antonio Rodriguez de zona reporta apertura del enlace Mov. La Coruña - Mov.  Guacal sin afectación de servicios</t>
  </si>
  <si>
    <t>UK LAS ACACIAS</t>
  </si>
  <si>
    <t>Mov. Las Acacias - Mov. San Francisco</t>
  </si>
  <si>
    <t>Km 0,090 desde las acacias</t>
  </si>
  <si>
    <t>Luis Antonio Rodriguez de Zona reporta apertura del enlace Mov. Las Acacias - Mov. San Francisco y las acacias - el mirador con afectación de servicios</t>
  </si>
  <si>
    <t>Se realiza 100 mts de tendido de fibra de 96 Hilos y dos empalmes de 48 Hilos</t>
  </si>
  <si>
    <t>Anillo 60 D</t>
  </si>
  <si>
    <t xml:space="preserve"> INC12837426  INC12842690 </t>
  </si>
  <si>
    <t>Km 56,4 desde Villavicencio</t>
  </si>
  <si>
    <t>Francisco vargas de Noc Tx reporta apertura del enlace Villavicencio - Pto yeras y villavicencio - san Jose de Guaviare por la red de Claro sin afectación de servicios</t>
  </si>
  <si>
    <t xml:space="preserve">No se genera ot falla de Claro </t>
  </si>
  <si>
    <t>Km 1,5 desde Colon</t>
  </si>
  <si>
    <t>Se Crea Nueva OT para dar continuidad a ticket 8379593 por segundo evento encontrado al km 1,5 desde colon</t>
  </si>
  <si>
    <t>Se refusiona Hilos en Caja de empalme</t>
  </si>
  <si>
    <t>Mov. Corozal - Mov. Sincelejo Centro</t>
  </si>
  <si>
    <t>Km 2,49 desde Corozal</t>
  </si>
  <si>
    <t>Omar Salgado de Zona reporta apertura en el enlace Mov. Corozal - Mov. Sincelejo Centro, con afectación de Móvil.</t>
  </si>
  <si>
    <t xml:space="preserve">Se realiza la instalación de una caja de empalme de 48 hilos. </t>
  </si>
  <si>
    <t>RLFO Correctivo, 8382358, Localización de Falla , Recuperar Cable 0 mts, Tendido Aéreo 0 mts, Tendido Canalizado 0 mts, Cantidad Empalmes 1, Fibras Empalmadas 8, Apiques 0, Herrajes de Retencion 0 M 0, Disp 0.00</t>
  </si>
  <si>
    <t>PRE-00532301</t>
  </si>
  <si>
    <t>OT-00444799</t>
  </si>
  <si>
    <t>Los Almendros 41022 - Salitre Fija</t>
  </si>
  <si>
    <t>km 0,602 desde Los Almendros 41022</t>
  </si>
  <si>
    <t>Carlos Julian Tolosa de Zona reporta apertura del enlace Los Almendros 41022 - Salitre Fija, con afectación de BA.</t>
  </si>
  <si>
    <t>se realiza tendido de 280 m de fo 144 hilos y se instala dos cajas de empalmes de 48 hilos.</t>
  </si>
  <si>
    <t>Mov. Ibagué Plaza - Mov. Pablo Nuevo Ibagué</t>
  </si>
  <si>
    <t>km 0,353 dessde Mov. Ibagué Plaza</t>
  </si>
  <si>
    <t xml:space="preserve">Silvio Pantoja de Zona reporta apertura del enlace Mov. Ibagué Plaza - Mov. Pablo Nuevo Ibagué. sin afectación de servicios.  </t>
  </si>
  <si>
    <t>Recuperacion de 10 mts de reserva y un empalme de 48 hilos</t>
  </si>
  <si>
    <t>Pueblo Nuevo</t>
  </si>
  <si>
    <t>Uk plaza</t>
  </si>
  <si>
    <t>Mov. Santa Cecilia - Mov. Central Soacha</t>
  </si>
  <si>
    <t>km 1,8 desde Mov. Central Soacha</t>
  </si>
  <si>
    <t xml:space="preserve">Oscar Vargas de Zona reporta apertura del enlace Mov. Santa Cecilia - Mov. central Soacha, con afectación Móvil.  </t>
  </si>
  <si>
    <t>Se recuperan 100mtrs de reserva y se inicia a preparar puntas para un empalme de 48 hilos</t>
  </si>
  <si>
    <t>INC12844953</t>
  </si>
  <si>
    <t>km 20 desde Puerto Lleras</t>
  </si>
  <si>
    <t xml:space="preserve">Diego Chaparro de Noc Tx reporta apertura del enlace Villavicencio - Puerto Lleras en ZTE por la red de Claro, sin afectación de servicios. </t>
  </si>
  <si>
    <t>Actividades generadaspor Claro</t>
  </si>
  <si>
    <t>Mov. Juan 23 - GWD Buenaventura</t>
  </si>
  <si>
    <t>Km 1,550 desde Buenaventura Centro</t>
  </si>
  <si>
    <t>Nancy Prieto de zona reporta apertura del enlace Mov. Juan 23 - GWD Buenavertura con afectacion de servicio Ba y Moviles</t>
  </si>
  <si>
    <t>Buenaventura Centro</t>
  </si>
  <si>
    <t>11806519 </t>
  </si>
  <si>
    <t>Pelu - sabanalarga</t>
  </si>
  <si>
    <t>Km 46,63 desde Nogales</t>
  </si>
  <si>
    <t>Maria del pilar vargas de Noc Tx reporta apertura del enlace Pelu - sabanalarga sin afectacion de servicio</t>
  </si>
  <si>
    <t>Recuperacion de reserva y empalme de nuevo</t>
  </si>
  <si>
    <t xml:space="preserve">No se genera ot falla de Tigo </t>
  </si>
  <si>
    <t>Mov.Montevideo -Mov. San Rafael Industrial</t>
  </si>
  <si>
    <t>Km 0,179 desde Montevideo</t>
  </si>
  <si>
    <t>Julian Toloza de zona reporta pertura del enlace Mov.Montevideo -Mov. San Rafael Industrial, Mov.Montevideo - Trunking con afectacion servico Moviles</t>
  </si>
  <si>
    <t>Se realizo un tendido de 100 mts de fibra de 24 hilos y se hacen dos empalmes existentes de 8 hilos</t>
  </si>
  <si>
    <t>Uk Montevideo</t>
  </si>
  <si>
    <t>Kennedy - Colorados</t>
  </si>
  <si>
    <t>Km 1,024 desde Colorados</t>
  </si>
  <si>
    <t>German Villamizar de zona reporta apertura en el enlace Centro - Kennedy - Colorados, con afectacion en BA</t>
  </si>
  <si>
    <t>Se recupera 10 mts de reserva y se hace un empalme de 48 hilos y se fusionan 24 hilos</t>
  </si>
  <si>
    <t>RLFO Correctivo, 8384134, Localización de Falla 1,024 MTS , Recuperar Cable 10 mts, Tendido Aéreo 0 mts, Tendido Canalizado 0 mts, Cantidad Empalmes 0, Fibras Empalmadas 24, Apiques 0, Herrajes de Retencion 0 M 0, Disp 0.00</t>
  </si>
  <si>
    <t>PRE-00531656</t>
  </si>
  <si>
    <t>OT-00438732</t>
  </si>
  <si>
    <t>Km 1,75 desde Armenia LD</t>
  </si>
  <si>
    <t>July Gonzalez de Noc Tx reporta apertura de los enlaces Armenia Sur - Armenia Local, Galan - Carmen, Galan - Bosque , Armenia - Tulua Rx tulua de coriant con afectacion de servicios moviles y de BA</t>
  </si>
  <si>
    <t>Para el cable de 36 el troncal es Instalación de empalme de 36 hilos en reserva existente, para el cable de 48 recuperación de100 mts de reserva reserva e instalación de empalme de 48 hilos</t>
  </si>
  <si>
    <t>Armnia LD</t>
  </si>
  <si>
    <t>Km 24,3 desde santander de quilichao</t>
  </si>
  <si>
    <t>July Gonzales de Noc Tx reporta apertura del enlace Cali - Popayán y Santander de Quilichao - Piendamó sin afectación de servicios</t>
  </si>
  <si>
    <t>se recupera 5 mts de reserva y se realiza un empalme de 36 hilos</t>
  </si>
  <si>
    <t>8385641
8386160
8386261</t>
  </si>
  <si>
    <t>Mov. Riverita - Mov. Pance</t>
  </si>
  <si>
    <t>Km 0,876 desde Rivera</t>
  </si>
  <si>
    <t xml:space="preserve">Nancy Prieto de Zona reporta apertura del enlace Mov. Riverita - Mov. Pance - Mov. Berchmans, con afectación de móviles.   </t>
  </si>
  <si>
    <t>Tendido de 400 Mts de Fo de 48 hilos y dos empalmes de 24</t>
  </si>
  <si>
    <t>Makro Caney</t>
  </si>
  <si>
    <t>Uk pance</t>
  </si>
  <si>
    <t>Mov. Pampalinda - Mov. Bella Suiza</t>
  </si>
  <si>
    <t>Km 3,1 desde Sirena</t>
  </si>
  <si>
    <t>Nancy Prieto de Zona reporta apertura del enlace Mov. Pampalinda - Mov. Bella Suiza y Mov. La Sirena - Mov. Buenos Aires con afectacion de servicios</t>
  </si>
  <si>
    <t>Se realiza tendido de 90 mts de Cable de 24 hilos y dos emapalmes de 24 y 6 herrajes de retención</t>
  </si>
  <si>
    <t>INC12860004</t>
  </si>
  <si>
    <t>Km 22,9 desde Zulia</t>
  </si>
  <si>
    <t>Pilar Vargas de Noc Tx reporta apertura del enlace Zulia - Sardinata en ZTE por la red de Claro sin afectación de servicios</t>
  </si>
  <si>
    <t>Tendido De 200 mts de Fo y dos empalmes nuevos</t>
  </si>
  <si>
    <t>No se Genera OT, Falla de Claro</t>
  </si>
  <si>
    <t>Porvenir - Ceiba</t>
  </si>
  <si>
    <t xml:space="preserve">Km 0,434 desde porvenir  </t>
  </si>
  <si>
    <t>Diego Santacruz de zona reporta apertura del enlace Porvenir - Ceiba con afectación de servicios BA</t>
  </si>
  <si>
    <t>Se rcuperan 10 mts de reserva y se realiza un empalme de 8 Hilos</t>
  </si>
  <si>
    <t>Mov. Usme Centro - Mov. Monte Blanco</t>
  </si>
  <si>
    <t>Km 0,340 desde usme centro</t>
  </si>
  <si>
    <t>Julian Tolosa de Zona reporta apertura del enlace Mov. Usme Centro - Mov. Monte Blanco si afectación de servicios</t>
  </si>
  <si>
    <t>Se recuperan 30 mts de reserva y se realiza un emplame de continuidad de 8 Hilos</t>
  </si>
  <si>
    <t>marruecos</t>
  </si>
  <si>
    <t>UK Usme Centro</t>
  </si>
  <si>
    <t>Km 67,4 desde Cienaga</t>
  </si>
  <si>
    <t>Pilar Vargas de Noc Tx reporta apertua del enlace cienaga - fundación ZTE Y 
coriant--rufo
santa marta - fundación sin afectación de Servicios</t>
  </si>
  <si>
    <t>Se realiza tendido de 200 m de fo 36 hilos y se instala dos cajas de empalmes de 48 hilos.</t>
  </si>
  <si>
    <t>fundacion</t>
  </si>
  <si>
    <t> TT 11807105 </t>
  </si>
  <si>
    <t>Km 55 de Chambacú</t>
  </si>
  <si>
    <t>Pilar Vragas de Noc Tx repport apertura del enlace Sabana Larga - Torices del Iru Cartagena - Tolu en Coriant por la red de tigo sin afectación de servicios</t>
  </si>
  <si>
    <t>tendido de 1.100 m de Fo y dos empalmes nuevos</t>
  </si>
  <si>
    <t>No se Genera OT, Falla de Tigo</t>
  </si>
  <si>
    <t>CARTAGENA</t>
  </si>
  <si>
    <t>Km 10,2 desde Aranjuez</t>
  </si>
  <si>
    <t>Islena Romero de NocTx reporta apertura del enlace Bello Aranjuez en coriant sin afectacion de servicios</t>
  </si>
  <si>
    <t>se realiza tendido de 100 mts de Fo reutilizada y dos empalmes de 48 hilos, uno nuevo y uno reutilizado</t>
  </si>
  <si>
    <t>No se Genera OT, Falla de Inmel</t>
  </si>
  <si>
    <t>Km 24,4 desde santander de quilichao</t>
  </si>
  <si>
    <t>Se crea nueva OT para continuar con el caso del incidente 8386217 ya que se evidencia nuevo evento al km 24,4 desde Santander de Quilichado apertura parcial Rx Zte de Santander de Quilichado</t>
  </si>
  <si>
    <t>TAURAMENA</t>
  </si>
  <si>
    <t>km 20,4 desde Aguazul</t>
  </si>
  <si>
    <t>Islena Romero de NocTx reporta apertura parcial del enlace Villavicencio - Aguazul por la red de Azteca sin afectacion de servicios</t>
  </si>
  <si>
    <t>se realiza sangria y se ingresa hilos en caja de empalme existente.</t>
  </si>
  <si>
    <t>Chapinero - Margaritas</t>
  </si>
  <si>
    <t>km 4,94 desde Piedra Pintada</t>
  </si>
  <si>
    <t xml:space="preserve">Islena Romero de NocTx reporta apertura del enlace Chapinero - Margaritas , Chapinero - Combeima sin afectacion de servicios </t>
  </si>
  <si>
    <t>Se realiza recuperacion de 200 m de reserva y se instala una caja de empalme de 48 hilos.</t>
  </si>
  <si>
    <t>8389187
8389188</t>
  </si>
  <si>
    <t>Ibague centro</t>
  </si>
  <si>
    <t>Km 9,3 desde Aranjuez</t>
  </si>
  <si>
    <t>Se realiza tendido de 100 m de fo 48 hilos y la instalación de dos cajas de empalmes de 48 hilos.</t>
  </si>
  <si>
    <t>Villavicencio Ceiba - Caudal</t>
  </si>
  <si>
    <t>km 3,38 desde Villavicencio Ceiba</t>
  </si>
  <si>
    <t>Islena Romero de Noc Tx reporta apertura en el enlace Villavicencio Ceiba - Caudal en SDH, sin afectacion de servicios</t>
  </si>
  <si>
    <t>Se realiza tendido de 150 m de fo 48 hilos y la instalación de dos cajas de empalmes de 48 hilos.</t>
  </si>
  <si>
    <t>8389261
8389518</t>
  </si>
  <si>
    <t>Km 1,46 desde Armenia LD</t>
  </si>
  <si>
    <t>Se continua afectacion de la OT 8385699 ya que se presenta evento en punto diferente al daño inicial</t>
  </si>
  <si>
    <t>Se recupera un total de 310 m de reserva y se instala en cada cable dos cajas de empalmes 36 hilos y una de 48 hilos.</t>
  </si>
  <si>
    <t>INC12865907</t>
  </si>
  <si>
    <t xml:space="preserve">Andres Sierra de Noc Tx reporta apertura del enlace Mocoa - La fragua con IRU Mocoa - Florencia en ZTE por la red de Claro, se realiza medida con el equipo del ZTE y se evidencia evento al km 85.3 desde Mocoa, sin afectación de servicios. </t>
  </si>
  <si>
    <t>A espera de medida y solucion por parte del operador</t>
  </si>
  <si>
    <t>Facatativá - Madrid</t>
  </si>
  <si>
    <t>km 2,16 desde Faca</t>
  </si>
  <si>
    <t xml:space="preserve">Ludwig Tarazona de Noc tx reporta apertura en el enlace Faca - Madrid  y Villeta - RTDN, sin afectación de servicios.  </t>
  </si>
  <si>
    <t>Se realiza un tendido de 10 m de reserva y se instala dos cajas de mepalme de 48 hilos.</t>
  </si>
  <si>
    <t>Andres Sierra de Noc Tx reporta apertura en el enlace Bosconia - Valledupar para los hilos de claro par tres sin afectacion de servicios</t>
  </si>
  <si>
    <t>Juan Molina de Claro confirma que el enlace esta operativo</t>
  </si>
  <si>
    <t>Mov. Genfar - Mov. Ciprés Plaza</t>
  </si>
  <si>
    <t>km 0,375 desde Mov. Genfar</t>
  </si>
  <si>
    <t xml:space="preserve">Walter Cabrera de Zona reporta apertura del enlace Mov. Feria Internacional - Mov. Genfar - Mov. Ciprés Plaza, con afectación móvil.    </t>
  </si>
  <si>
    <t>Se enruta hilos en cajas de empalme existentes</t>
  </si>
  <si>
    <t>No se genera OT, Disponibilidad de  Comfica</t>
  </si>
  <si>
    <t xml:space="preserve">SALITRE </t>
  </si>
  <si>
    <t>Mov. Tolu - Mov. Coveñas</t>
  </si>
  <si>
    <t>km 4,3 desde Tolu</t>
  </si>
  <si>
    <t xml:space="preserve">Oswaldo Peñata de zona reporta apertura del enlace Mov. Tolu - Mov. Coveñas y Mov. Tolú - Mov Caimanera con afectación de móviles. </t>
  </si>
  <si>
    <t>se tendieron 600 metros de fibra óptica de 36 hilos y se realizaron dos empalmes de 36 hilos cada uno</t>
  </si>
  <si>
    <t>Km 52,9 desde nodo tigo Aguachica</t>
  </si>
  <si>
    <t>Kevin Navas de Noc Tx  Reporta apertura del enlace Aguachica - san Alberto en los hilos de Tigo sin afectacion de servicio</t>
  </si>
  <si>
    <t xml:space="preserve">se realzia refusion de hilo para dar solcuion </t>
  </si>
  <si>
    <t>Mov. Neiva Centro - Mov. Manzanares</t>
  </si>
  <si>
    <t>km 1,2 desde Mov Neiva Manzanares</t>
  </si>
  <si>
    <t>Jinathan Granados  plataformas reporta apertura del enlace Mov. Neiva Centro - Mov. Manzanares sin afecatción de servicios</t>
  </si>
  <si>
    <t xml:space="preserve">se recuperan 15 metros de reserva y se hace un emaplme </t>
  </si>
  <si>
    <t xml:space="preserve"> Uk Manzanares </t>
  </si>
  <si>
    <t>Mov Trunking - Mov. Salitre</t>
  </si>
  <si>
    <t>km 3,35 desde Mov salitre</t>
  </si>
  <si>
    <t>Walter Cabrera de zona reporta apertura del enlace Mov Trunking - Mov. Salitre sin afectacion de servicios</t>
  </si>
  <si>
    <t>Se realiza un tendido de 100 metros  y dos empalmes de continuidad de 24 hilos</t>
  </si>
  <si>
    <t>8392866
8392914</t>
  </si>
  <si>
    <t>anillo 53</t>
  </si>
  <si>
    <t>km 29,2  desde Bosconia</t>
  </si>
  <si>
    <t>Kevin navas de Noc Tx reporta apertura del Bosconia - Fundación  sin afectación de servicios</t>
  </si>
  <si>
    <t>se hace empalme de 36 hilos</t>
  </si>
  <si>
    <t>Victoria - Ciudadela 20 de Julio</t>
  </si>
  <si>
    <t>km 0,602 desde la victoria</t>
  </si>
  <si>
    <t>Kevin Navas de Noc Tx reporta apertura del enlace victoria - gran abastos, victoria - terminal ,Victoria - Ciudadela 20 de Julio con afectacion de servicios.</t>
  </si>
  <si>
    <t>Se recuperan 50 mts y se realizara un empalme de 48 hilos</t>
  </si>
  <si>
    <t>Mov. Montenegro - Mov. Galan</t>
  </si>
  <si>
    <t>Km 1,300 desde Tele Armenia</t>
  </si>
  <si>
    <t xml:space="preserve">Juan Pineda de Plataformas reporta apertura del enlace Mov. Montenegro - Mov. Galan sin afectación de servicios </t>
  </si>
  <si>
    <t>rehacer un empalme de 12 hilos</t>
  </si>
  <si>
    <t xml:space="preserve">Central Centro </t>
  </si>
  <si>
    <t>Mov. Galan - Mov. Calima</t>
  </si>
  <si>
    <t>Km 0,788 desde Tele armenia</t>
  </si>
  <si>
    <t xml:space="preserve">Juan Pineda de Plataformas reporta apertura del enlace mov.Galan - Mov. Calima y Mov. Tele armenia - Mov. Maria Cristina sin afectación de servicios </t>
  </si>
  <si>
    <t>se recupera 20 metros de reserva y se hace un empalme de 48 hilos en caja de 48 hilos</t>
  </si>
  <si>
    <t>Tele armenia</t>
  </si>
  <si>
    <t>Dist. 41101 Altavista - Asturias</t>
  </si>
  <si>
    <t>Luis Antonio rodriguez de zona reporta apertura del enlace Dist. 41101 Altavista vs Asturias con afectacion de servcio Ba</t>
  </si>
  <si>
    <t>Daniel Martinez de plataformas indica que el equipo esta arriba</t>
  </si>
  <si>
    <t>Boyaca - Chiquinquira</t>
  </si>
  <si>
    <t>Km 0,262 desde Mov. Chiquinquira Centro</t>
  </si>
  <si>
    <t>Natalia Hernandez de Zona reporta apertura en el enlace Mov. Plaza - Mov. Chiquinquira Centro - Mov. Cerro La Calavera, con afectacion en Moviles</t>
  </si>
  <si>
    <t>Se instala empalme de 48 hilos y fusionan 8 hilos</t>
  </si>
  <si>
    <t>Chiquinquira Centro</t>
  </si>
  <si>
    <t>Uk Mov. Chiquinquira Centro</t>
  </si>
  <si>
    <t>Km 32,1 desde Fusagasuga</t>
  </si>
  <si>
    <t>Ramiro Nechiza de Noc Tx reporta apertura parcial en el enlace Fusagasuga - Melgar en SDH STM 64 Rx Melgar, sin afectacion de servicios</t>
  </si>
  <si>
    <t>se realzia migracion entre empalmes</t>
  </si>
  <si>
    <t>Mov. Telecom Tumaco - Mov. Avenida Férrea</t>
  </si>
  <si>
    <t>Km 0,190 desde Tumaco</t>
  </si>
  <si>
    <t>Eval Mauricio Garzon de zona reporta apertura en el enlace Mov. Telecom Tumaco - Mov.  Avenida Férrea, con afectacion en moviles</t>
  </si>
  <si>
    <t>se realiza tendido de 150 metros de fibra y dos empalmes de 48 hiilos</t>
  </si>
  <si>
    <t>WBP - Soacha</t>
  </si>
  <si>
    <t>Ramiro Nechiza de Noc Tx reporta alta atenuacion en el enlace WBP - Soacha en ZTE, Rx Soacha, sin afectacion de servicios</t>
  </si>
  <si>
    <t xml:space="preserve">se endereza fibra y se entablilla </t>
  </si>
  <si>
    <t>Km 21,6 desde Cerrito</t>
  </si>
  <si>
    <t>Francisco Vargas de Noc Tx reporta apertura en el enlace Plamira - Cerrito en ZTE, SDH y Rufo, sin afectacion de servicios, Noc Tx realiza medidas con el equipo de ZTE presentando apertura al km 21.6 desde Cerrito</t>
  </si>
  <si>
    <t>se realzia tendido de 300 metros de fibray dos empalmes de 48 hilos</t>
  </si>
  <si>
    <t>Mov.Abastos - Mov. Andalucia</t>
  </si>
  <si>
    <t>Km 0,150 desde andalucia</t>
  </si>
  <si>
    <t>Rutbe Carrillo de Zona reporta apertura del enlace Mov. Barrio el Caguan - Mov.Abastos - Mov. Andalucia con afectacion de servicios.</t>
  </si>
  <si>
    <t>se recuperan 30 metros de reserva se hace empalme de 8 hilos en caja de 24</t>
  </si>
  <si>
    <t>Telehuila Tuquila</t>
  </si>
  <si>
    <t>TIK-404506-X0P7</t>
  </si>
  <si>
    <t>Km 84,4 desde Bosconia</t>
  </si>
  <si>
    <t>Andres Sierra de Noc Tx reporta apertura parcial del enlace Bosconia - Valledupar , Rx Bosconia en ZTE y corian Legado sin afectacion de servicios.</t>
  </si>
  <si>
    <t>Mov. Quintanare - Mov. Cazuca</t>
  </si>
  <si>
    <t>Km 1,7 desde Cazuca</t>
  </si>
  <si>
    <t>Oscar Vargas de zona reporta apertura del enlace Mov. Quintanare - Mov. Cazuca, sin afetacion de Servicios.</t>
  </si>
  <si>
    <t>se recuperan 10 metros de reserva y se hace un empalme de 8 hilos</t>
  </si>
  <si>
    <t>Mov.Chapinero - Mov.Urbanizacion Parque los Hayuelos</t>
  </si>
  <si>
    <t>km 32,675 desde Hayuelos</t>
  </si>
  <si>
    <t>Jaime Valencia de Zona reporta apertura del enlace Mov.Chapinero - Mov.Urbanizacion Parque los Hayuelos sin afectacion de servicios.</t>
  </si>
  <si>
    <t>Se Realiza Limpieza en nodos de Paso para mejorar niveles de atenuacion y se solicita a zona el cambio de Pacht Cord</t>
  </si>
  <si>
    <t xml:space="preserve">Anillo </t>
  </si>
  <si>
    <t>KM 0,706 DESDE TELE Huila</t>
  </si>
  <si>
    <t>Se realiza la creacion de un nuevo caso para dar continuidad al caso anterior (8394170) debido a un corte a 706 metros desde andalucia el cual se determinara nueva falla y nueva solucion par incidente</t>
  </si>
  <si>
    <t xml:space="preserve">se recupera 20 metros de reserva y se hace un empalme de 8 hilos en caja de 24 </t>
  </si>
  <si>
    <t>TELE HUILA</t>
  </si>
  <si>
    <t>Mov. Garzón Occidental - Mov. Garzón</t>
  </si>
  <si>
    <t xml:space="preserve">Km 1,7 desde Garzon  Occidental </t>
  </si>
  <si>
    <t xml:space="preserve">Rutbe Carrillo de zona reporta apertura del enlace Mov. Garzón Occidental - Mov. Garzón, sin afectación de Servicios. </t>
  </si>
  <si>
    <t xml:space="preserve">se recupera 60 metros de reserva y se hace un emaplme de 24 hilos </t>
  </si>
  <si>
    <t>Centro Garzon</t>
  </si>
  <si>
    <t>BTS Garzon</t>
  </si>
  <si>
    <t>Mov. Suba Trinidad - Mov. Portal de Suba</t>
  </si>
  <si>
    <t>Km 1,883 desde Trinidad</t>
  </si>
  <si>
    <t xml:space="preserve">Carlos Tolosa de zona reporta apertura del enlace Mov. Suba Trinidad - Mov. Portal de Suba, con afectación de servicios móviles.   </t>
  </si>
  <si>
    <t>Tendido de 50 mtrs y de fibra de 96 hilos  2 empalmes de continuidad existentes</t>
  </si>
  <si>
    <t>Buenaventura centro - Buenaventura 4</t>
  </si>
  <si>
    <t>km 2,4 desde Buenaventura Centro</t>
  </si>
  <si>
    <t>Andres Sierra de Noc Tx reporta Apertura del enlace Buenaventura centro - Buenaventura 4 en la ruta de Protección sin afectación de servicio</t>
  </si>
  <si>
    <t xml:space="preserve">Se rehace empalme de 48 hilos </t>
  </si>
  <si>
    <t>km 1,6 desde Manzanare</t>
  </si>
  <si>
    <t>Se crea nueva OT para seguir con la revisión de la falla indicada con la OT 8391746 dado que existe un nuevo evento</t>
  </si>
  <si>
    <t>Se recupera 4 metros de reserva de F.O de 8 hilos y se crea una caja de empalmpe 48 hilos</t>
  </si>
  <si>
    <t>Km 1,8 desde mov suba trinidad</t>
  </si>
  <si>
    <t xml:space="preserve">se tiene un segundo evento en  el enlace Mov. Suba Trinidad - Mov. Portal de Suba, con afectación de servicios móviles.   </t>
  </si>
  <si>
    <t xml:space="preserve"> Se rehace la caja terminal en suba trinidad</t>
  </si>
  <si>
    <t>VILLAMARIA</t>
  </si>
  <si>
    <t xml:space="preserve">km 25 desde monteria </t>
  </si>
  <si>
    <t>Kevin Navas de Noc Tx reporta apertura total del enlace Monteria - sincelejo sin afectación de servicios</t>
  </si>
  <si>
    <t>Tendido de 100 mts de cable de 36 hilos y se realizaran 2 empalmes 36 hilos, se utilizaran cajas de 48 hilos</t>
  </si>
  <si>
    <t xml:space="preserve">Km 38,2 desde el espinal </t>
  </si>
  <si>
    <t>Kevin Navas de Noc tx reporta apertura en el enlace Girardot - Natagaima  la rx de girardot , sin afectacion de servicios.</t>
  </si>
  <si>
    <t xml:space="preserve">Se migra hilo en servicio desde natagaima y espinal </t>
  </si>
  <si>
    <t xml:space="preserve">km 88 desde manizales </t>
  </si>
  <si>
    <t>Luis Carlos Ramos de N3 reporta apertura parcial del enlace Manizales - Pintada para los hilos de Claro Rx Manizales, sin afectación de servicios.</t>
  </si>
  <si>
    <t>Km 1,68 desde Mov. Occidental</t>
  </si>
  <si>
    <t>Se evidencia un segundo evento en el km 1,68 desde Mov.Occidental en el enlace Mov. Garzón Occidental - Mov. Garzón,Sin afectacion de servisios.</t>
  </si>
  <si>
    <t>Rehacer empalme de 8 hilos con caja Empalme existente de 24 hilos</t>
  </si>
  <si>
    <t xml:space="preserve">CENTRO GARZON </t>
  </si>
  <si>
    <t>BTS GARZON</t>
  </si>
  <si>
    <t xml:space="preserve">CUNDINAMARCA </t>
  </si>
  <si>
    <t>Mov.Siberia - Mov.Terminal de carga</t>
  </si>
  <si>
    <t>km 4,2 desde Celta</t>
  </si>
  <si>
    <t>Luis antonio de zona reporta apertura en la Mov.Siberia - Mov.Terminal de carga, sin afectacion de servicios.</t>
  </si>
  <si>
    <t>SIBERIA</t>
  </si>
  <si>
    <t>INC12890146</t>
  </si>
  <si>
    <t>Pilar vargas de Noc tx notifica apertura en Zulia - Sardinata por la red de claro , sin afectacion de servicios.</t>
  </si>
  <si>
    <t>solucion sin manipulacion</t>
  </si>
  <si>
    <t>km 28,66 desde Celta</t>
  </si>
  <si>
    <t>July Gonzales de Noc Tx reporta apertura del enlace Salitre - Entrerríos en SDH, sin afectación de servicios.</t>
  </si>
  <si>
    <t>km 11,6 desde autopista Ruta 4</t>
  </si>
  <si>
    <t>Kevin Navas de Noc Tx reporta apertura total del enlace Autopista - Chocontá, sin afectación de servicios.</t>
  </si>
  <si>
    <t>tendido de  20 mts de fo y dos empalmes de 36 hilos</t>
  </si>
  <si>
    <t>Km 3,2 desde San Jose</t>
  </si>
  <si>
    <t>Francisco Vargas de Noc Tx reporta apertura del enlace Anserma  - Santuario  por la red de Azteca con IRU Manizales - Quibdo sin afectación de servicios.</t>
  </si>
  <si>
    <t>Recuperacion de reserva e instaolacion de caja empalme</t>
  </si>
  <si>
    <t>Anserma</t>
  </si>
  <si>
    <t>Km 3,8 desde funza</t>
  </si>
  <si>
    <t>Ramiro Nechiza de Noc Tx reporta apertura del enlace WBP - Siberia en coriant sin afectacion de servicios</t>
  </si>
  <si>
    <t>Recuperacion de 20 mts de reserva e instalacion de empalme de 36 hilos</t>
  </si>
  <si>
    <t>Victoria - Galapa</t>
  </si>
  <si>
    <t xml:space="preserve">km 9,724 desde Victoria </t>
  </si>
  <si>
    <t>Ramiro Nechiza de Noc Tx reporta apertura del enlace Victoria - Galapa en SDH sin afectacion de servicios</t>
  </si>
  <si>
    <t>Se recuperan 4 metros de reserva de F.O de 36 hilos para preparar extremos y crear caja de empalme nueva de 48 hilos.</t>
  </si>
  <si>
    <t xml:space="preserve">lineal </t>
  </si>
  <si>
    <t>Paraiso - San Francisco</t>
  </si>
  <si>
    <t>km 3,7 desde paraiso</t>
  </si>
  <si>
    <t>Ramiro Nechiza de Noc Tx reporta apertura del enlace Paraíso - San Francisco en SDH sin afectación de servicios</t>
  </si>
  <si>
    <t xml:space="preserve">se realiza tendido de 150 metros de F.O de 24 y se crean dos empalmes de 24 hilos </t>
  </si>
  <si>
    <t>Paraiso</t>
  </si>
  <si>
    <t>Km 47 desde bosconia</t>
  </si>
  <si>
    <t>Ramiro Nechiza de Noc Tx reporta apertura parcial del enlace Bosconia . Fundacion Rx Bosconia del ZTE sin afectacin de servicios</t>
  </si>
  <si>
    <t xml:space="preserve">km 24 desde monteria </t>
  </si>
  <si>
    <t>Ramiro Nechiza de Noc Tx reporta alta atenuación de la Rx Coriant del enlace Montería - Sincelejo, sin afectación de Servicios.</t>
  </si>
  <si>
    <t xml:space="preserve">Se migra hilo de servicio desde el km 24 hasta el nodo de Monteria </t>
  </si>
  <si>
    <t>RTNFO Correctivo,8398690, Localización de Falla km 0 Recuperar Cable  mts, Tendido Aéreo 0 mts, Tendido Canalizado 0 mts, Cantidad Empalmes , Fibras Empalmadas 8, Apiques 0, Disp 0.00, subida a poste UN 0 LA</t>
  </si>
  <si>
    <t>PRE-00540303</t>
  </si>
  <si>
    <t>OT-00444802</t>
  </si>
  <si>
    <t>Mov. Licorera Ibague - Mov. Cadiz</t>
  </si>
  <si>
    <t>km 0,117 desde Licorera</t>
  </si>
  <si>
    <t>Wilson Trujillo de zona reporta apertura del enlace Mov. Licorera Ibague - Mov. Cadiz, Con afectacion de Servicios</t>
  </si>
  <si>
    <t xml:space="preserve">Se realiza tendido de 200 metros de fibra de 36 hilos y se crean dod cajas de emaplme de 48 hilos </t>
  </si>
  <si>
    <t>Armenia sur - Armenia Larga Distancia</t>
  </si>
  <si>
    <t>km 2,3 desde Armenia Sur</t>
  </si>
  <si>
    <t>Andres Sierra de Noc Tx reporta apertura del enlace Armenia sur - Armenia Larga Distancia sin afectacion de servicios.</t>
  </si>
  <si>
    <t>Se realzia tendido de 120 m de fo 36 hilos y se instala dos cajas de empalmes de 48 hilos.</t>
  </si>
  <si>
    <t>Central Centro</t>
  </si>
  <si>
    <t xml:space="preserve">km 0,673 desde Llorente </t>
  </si>
  <si>
    <t>Andres Sierra de Noc Tx reporta apertura del enlace Tumaco - Llorente Rx ZTE de la URI Pasto - Tumaco, por la red de Azteca, con afectación de servicios.</t>
  </si>
  <si>
    <t xml:space="preserve">Se realiza la recuperacion de reserva y la ceracion de 1 emplame de continuidad Azteca no proporciona cantidades </t>
  </si>
  <si>
    <t>8399137
8399327
8399869</t>
  </si>
  <si>
    <t>SUPIA</t>
  </si>
  <si>
    <t>Km 62,5 desde Manizales</t>
  </si>
  <si>
    <t>Andres sierra de Noc Tx reporta apertura del enlace Manizales - supia sin afectacion de servicio</t>
  </si>
  <si>
    <t>km 3,9 desde Salitre</t>
  </si>
  <si>
    <t>Andres Sierra de Noc Tx reporta alta atenuacion del enlace Asturias - Salitre y Salitre Soacha, sin afectación de servicios.</t>
  </si>
  <si>
    <t>Se masajea y se entablilla F.O para mejorar niveles del enlace el punto de la atenuacion es en las obras de la avenida 68</t>
  </si>
  <si>
    <t>km 1,8 desde Morato</t>
  </si>
  <si>
    <t>Andres Sierra de Noc Tx reporta apertura del enlace Villa Maria - Morato, sin afectación de Servicios.</t>
  </si>
  <si>
    <t>Mov. Heredia – Mov. La Popa</t>
  </si>
  <si>
    <t>km 0 desde Heredia</t>
  </si>
  <si>
    <t>se abre ot para dar seguimiento a la vm 8371013 ya que exedio los tiempos</t>
  </si>
  <si>
    <t>Se realiza cambio de pacht cord con persoanl de PI y realzian cambio enrutamineto a nivel de pact cord</t>
  </si>
  <si>
    <t>Mov. Coca Cola - Mov. Mayorca II</t>
  </si>
  <si>
    <t>km 0,33 desde Mov. Coca Cola</t>
  </si>
  <si>
    <t xml:space="preserve">Walter Cabrera de zona reporta apertura del enlace  Mov. Coca Cola - Mov. Mayorca II y Mov. Mayorca II - Mov. Atento, con afectación de Servicios Móviles. </t>
  </si>
  <si>
    <t xml:space="preserve">Se enrutan hilos en servicios en el empalme de ingreso de Coca - Cola </t>
  </si>
  <si>
    <t>Anillo 14D</t>
  </si>
  <si>
    <t>km 9,6 desde Toebrin</t>
  </si>
  <si>
    <t>se abre ot para dar seguimiento a la vm 8391627 ya que exedio los tiempos establecidos</t>
  </si>
  <si>
    <t>Andrés Sierra de Noc Tx reporta apertura del enlace Puerto Lleras - San José de Guaviare por la red de Claro, sin afectación de Servicios.</t>
  </si>
  <si>
    <t>Tema de energia</t>
  </si>
  <si>
    <t>PLATO</t>
  </si>
  <si>
    <t>Plato Magdalena - Bosconia</t>
  </si>
  <si>
    <t xml:space="preserve">Andres Sierrra de Noc Tx reporta apertura del enlace Plata Magdalena - Bosconia por la red de Mediacommerce, sin afectación de Servicios. </t>
  </si>
  <si>
    <t xml:space="preserve"> se armo CE  y se esta están empalmando los hilos.</t>
  </si>
  <si>
    <t>No se genera OT, Disponibilidad de Mediacomerce</t>
  </si>
  <si>
    <t>na</t>
  </si>
  <si>
    <t>Mov. IDEMA - Mov. Popular Pasto</t>
  </si>
  <si>
    <t>km 0,3 desde  Mov. IDEMA</t>
  </si>
  <si>
    <t>Eval Mauricio Garzón de Zona reporta apertura del enlace Mov. IDEMA - Mov. Popular Pasto, sin afectación de servicio.</t>
  </si>
  <si>
    <t>pasto centro</t>
  </si>
  <si>
    <t>Mov. Calle 30 - Mov. Servientrega</t>
  </si>
  <si>
    <t>km 0,35 desde Mov. Servientrega</t>
  </si>
  <si>
    <t>Alan Salazar de Zona reporta apertura del enlace Mov. Calle 30 - Mov. Servientrega, con afectación de móviles.</t>
  </si>
  <si>
    <t>Servientrega</t>
  </si>
  <si>
    <t>TT 11814126</t>
  </si>
  <si>
    <t>km 57 desde Tolu</t>
  </si>
  <si>
    <t xml:space="preserve">Kevin Navas de Noc Tx reporta apertura del enlace Cartagena - Tolú  por la red de Tigo en Coriant Transformación, sin afectación de servicios.  </t>
  </si>
  <si>
    <t xml:space="preserve">Se realiza tendido de 50 mts y dos empalmes </t>
  </si>
  <si>
    <t>Mov. Danubio Azul - Mov. Danubio Sur</t>
  </si>
  <si>
    <t xml:space="preserve">km 0,817 desde Mov. Danubio Azul </t>
  </si>
  <si>
    <t xml:space="preserve">John Lesmes de Zona reporta apertura del enlace Mov. Danubio Azul - Mov. Danubio Sur - Mov. Yomasa, con afectación móvil.    </t>
  </si>
  <si>
    <t>se enruta enlace por una ruta provisional</t>
  </si>
  <si>
    <t>OLT Esperanza - Centro</t>
  </si>
  <si>
    <t>km 4,4 desde OLT Esperanza</t>
  </si>
  <si>
    <t>Diego Santa Cruz de Zona reporta apertura del enlace OLT Esperanza - Centro en Villavicencio, sin afectación de servicios.</t>
  </si>
  <si>
    <t>Se instala 150 m de fo 48 hilos y se instala dos cajas de empalmes de 48 hilos.</t>
  </si>
  <si>
    <t>TT 11814729</t>
  </si>
  <si>
    <t>Sabanalarga - Torices</t>
  </si>
  <si>
    <t>km 56 desde Sabanalarga</t>
  </si>
  <si>
    <t>Pilar Vargas de Noc Tx reporta apertura del enlace Sabanalarga- Torices en Infinera por la Red de Tigo, sin afectación de servicios.</t>
  </si>
  <si>
    <t>se realiza tendido de 50 mts y dos empalmes</t>
  </si>
  <si>
    <t>No se genera OT, Falla de TIGO</t>
  </si>
  <si>
    <t>Armenia Sur - Armenia Local</t>
  </si>
  <si>
    <t>Km 1,2 desde armeniia ld</t>
  </si>
  <si>
    <t>Ramiro de Noc Tx reporta apertura del enlace Armenia Sur - Armenia Local , Armenis Larga Distancia - La Tebaida. Armenia - Zarzal los hilos de Tigo y armenia cenexpo fttc11, armenia sur fttc232, armenia – merced1, con afectación de servicios BA</t>
  </si>
  <si>
    <t>se corrieron 30 metros de reserva y empalme 48H, se corrieron 30 metros de reserva y  empalme 36H</t>
  </si>
  <si>
    <t>Km 39,9 desde Tolu</t>
  </si>
  <si>
    <t>Ramiro de Noc Tx reporta apertura del enlace Sincelejo - Tolu en ZTE, CORIANT, RUFO Y RENATA sin afectación de servicios</t>
  </si>
  <si>
    <t xml:space="preserve">se instala empalme de 36 hilos </t>
  </si>
  <si>
    <t>Km 1,094 desde granada</t>
  </si>
  <si>
    <t>Francisco Vargas de Nic Tx reporta apertura del enlace Granada - Puerto Rico con IRU Villavicencio - Calamar por la red de azteca sin afectación de servicios</t>
  </si>
  <si>
    <t>Tendido de 83 mts de Fo y dos empalmes nuevos</t>
  </si>
  <si>
    <t>No se genera OT, Falla de AZTECA</t>
  </si>
  <si>
    <t>Km 4,238 desde Cali Centro</t>
  </si>
  <si>
    <t>Francisco Vargas de Noc Tx reporta apertura del enlace Cali - Popayán sin afectación de servicios</t>
  </si>
  <si>
    <t>2 caja de empalme de 48 hilos, 1 caja de empalme de 144, 250 metros de cable 24 hilos, para reparar el enlace acopi centro. Se recupera 10 metros de cada extremo para el anillo 1c</t>
  </si>
  <si>
    <t>cali centro</t>
  </si>
  <si>
    <t>Mov. Transito - Mov. Zamorano II</t>
  </si>
  <si>
    <t>Km 3,150 desde Transito</t>
  </si>
  <si>
    <t>Eval Mauricio de zona reporta apertura del enlace Mov. Transito - Mov. Zamorano II, Mov. Palmira Centro - Mov. Comfaunion, Mov. Villa Palma - Mov- Zamorano con afectación de servicios Móviles</t>
  </si>
  <si>
    <t>Se realizo empalme  De 48 y fibra de 48 en el anillo 4 Palmira</t>
  </si>
  <si>
    <t>Mov. Puerto Gaitan Centro - Mov. Puerto Gaitan Sur</t>
  </si>
  <si>
    <t>Km 0,029 desde Puerto Gaitan</t>
  </si>
  <si>
    <t xml:space="preserve">Jorge Garay de Zona reporta apertura del enlace Mov. Puerto Gaitan Centro - Mov. Puerto Gaitan Sur sin afectación de servicios </t>
  </si>
  <si>
    <t>se realiza migracion de hilo entre empalmes</t>
  </si>
  <si>
    <t xml:space="preserve">MOVIL PUERTO GAITAN </t>
  </si>
  <si>
    <t>Mov. Esperanza - Mov. Jordan</t>
  </si>
  <si>
    <t>Km 5,9 desde esperanza</t>
  </si>
  <si>
    <t>Diego Santacruz de Zona reporta apertura del enlace Mov. Esperanza - Mov. Jordan - Mov.Malocas con afectacion de servicios.</t>
  </si>
  <si>
    <t xml:space="preserve">refusionar empalme existente </t>
  </si>
  <si>
    <t>Mov. Alkosto II - Mov.Av 68II</t>
  </si>
  <si>
    <t>Km 0,256 desde alkosto</t>
  </si>
  <si>
    <t>Walter cabrera de Zona Reporta apertura del enlace Mov. Alkosto - Mov.Av 68ll con afectacion de servcio Moviles</t>
  </si>
  <si>
    <t>rehacer un empalme de 8 hilos</t>
  </si>
  <si>
    <t>alkosto</t>
  </si>
  <si>
    <t>UK ALKOSTO 2</t>
  </si>
  <si>
    <t xml:space="preserve">INC12912128 </t>
  </si>
  <si>
    <t>Andres sierra de Noc Tx Informa apertura del enlace Zulia -Sardinata en la red de claro sin afectacion de servcios</t>
  </si>
  <si>
    <t>Actividades realizadas por claro</t>
  </si>
  <si>
    <t>No se genera OT, Disponibilidad de CLARO</t>
  </si>
  <si>
    <t>Chía - Cajicá</t>
  </si>
  <si>
    <t>Km 5,322 desde Chia</t>
  </si>
  <si>
    <t>Efrain barrios de zona reporta apertura del enelace Chia -  Cajica sin afectacion de servicios</t>
  </si>
  <si>
    <t>se recuperan 15 metros de reserva y se hace un epalme de 36 hilos</t>
  </si>
  <si>
    <t>No se genera OT, Disponibilidad de opegin</t>
  </si>
  <si>
    <t>Mov Los Laches - Mov. Uniandes</t>
  </si>
  <si>
    <t>Km 0,582 desde los Laches</t>
  </si>
  <si>
    <t>Jhon Lesmes de Zona reporta aperura del enlace Mov los Laches - Mov. Uniandes con afectacion de servicios moviles</t>
  </si>
  <si>
    <t xml:space="preserve"> tendido de fibra de 120 metros de 24 hilos y dos cajas de empalme existentes</t>
  </si>
  <si>
    <t xml:space="preserve">Uk Mov. Los Laches </t>
  </si>
  <si>
    <t>Km 9,5 desde Progreso</t>
  </si>
  <si>
    <t>Andrés Sierra de Noc Tx reporta apertura del enlace Villavicencio - Bogotá, sin afectación de Servicios</t>
  </si>
  <si>
    <t xml:space="preserve">reserva 150 mtr  empalme de continuidad de 36 hilos </t>
  </si>
  <si>
    <t>progreso</t>
  </si>
  <si>
    <t>Mov. Canada Sur - Mov. Barrios Unidos</t>
  </si>
  <si>
    <t xml:space="preserve">km 1,271 desde canada sur </t>
  </si>
  <si>
    <t>Jhon Lesmes de Zona reporta apertura del enlace Mov. Canada Sur - Mov. Barrios Unidos con afectacion de servicios</t>
  </si>
  <si>
    <t>se crea un emplame de continuidad de 8 hilos</t>
  </si>
  <si>
    <t>LERIDA</t>
  </si>
  <si>
    <t>Mov. Lerida - Mov. Venadillo</t>
  </si>
  <si>
    <t>Km 15,9 desde Venadillo</t>
  </si>
  <si>
    <t xml:space="preserve">Wilson Trujillo de zona reporta apertura del enlace Mov. Lerida - Mov. Venadillo con afectacion de servicios. </t>
  </si>
  <si>
    <t xml:space="preserve">Migracion de hilos </t>
  </si>
  <si>
    <t>VENADILLO</t>
  </si>
  <si>
    <t xml:space="preserve">km 19 desde Calle </t>
  </si>
  <si>
    <t>Leonardo cantillo de zona reporta apertura en el enlace en calle 13- guachica fija, con afectacion de BA.</t>
  </si>
  <si>
    <t xml:space="preserve">se refusiona hilos de caja de empalme </t>
  </si>
  <si>
    <t>No se genera OT, Disponibilidad de colavinni</t>
  </si>
  <si>
    <t>Mov.Propal - Mov.Bavaria Acopi</t>
  </si>
  <si>
    <t>km 0,96 desde propal  ll</t>
  </si>
  <si>
    <t>Eval mauricio de zona reporta apertura en el enlace Mov.Propal - Mov.Bavaria Acopi, con afectacion de servicios.</t>
  </si>
  <si>
    <t xml:space="preserve">Tendido de 118 mtrs y dos empalmes de 24 hilos </t>
  </si>
  <si>
    <t>No se genera OT, Disponibilidad de EMCOMUNITEL</t>
  </si>
  <si>
    <t>Uk propal 2</t>
  </si>
  <si>
    <t>RICAURTE</t>
  </si>
  <si>
    <t>Mov. Girardot centro -Mov. Peñalisa club</t>
  </si>
  <si>
    <t>Km 1,5 desde Bosques de Athan</t>
  </si>
  <si>
    <t>Victor delgadillo de zona reporta apertura en el enlace Mov. Girardot  centro -Mov. Peñalisa club,con afectacion de moviles.</t>
  </si>
  <si>
    <t>Instalacion de empalme de 8 hilos en reserva existente</t>
  </si>
  <si>
    <t>Girardot centro</t>
  </si>
  <si>
    <t>Uk Bosques de Athan</t>
  </si>
  <si>
    <t>Km 29,9 desde cucuta</t>
  </si>
  <si>
    <t>Kevin Navas de Noc Tx reporta apertura parcial del enlace Cucuta - Cerro Oriente en Rufo Rx Cerro Oriente, sin afectación de servicios.</t>
  </si>
  <si>
    <t>Migracion de hilso entre empalmes</t>
  </si>
  <si>
    <t>PRE-00532692</t>
  </si>
  <si>
    <t>OT-00438734</t>
  </si>
  <si>
    <t>CG7 - CG9</t>
  </si>
  <si>
    <t>km 0,22 desde cg7</t>
  </si>
  <si>
    <t>Kevin Navas de Noc Tx reporta apertura  del enlace CG7 - CG9 en Rufo, sin afectación de servicios.</t>
  </si>
  <si>
    <t>Se recuperan 40 mts de reserva y se realiza una caja de empalme de 48 hilos</t>
  </si>
  <si>
    <t>Dto 31029 San José de la Granja - Dto 31037 Floridablanca</t>
  </si>
  <si>
    <t>KM 3,007 desde la granja</t>
  </si>
  <si>
    <t xml:space="preserve">Jaime Valencia de Zona reporta apertura del enlace Dto 31029 San José de la Granja - Dto 31037 Floridablanca, con afectación de BA. </t>
  </si>
  <si>
    <t>Se rehace ODF de 12 hilos en  florida blanca</t>
  </si>
  <si>
    <t>31037 floridablanca</t>
  </si>
  <si>
    <t>Mov. Guadalcanal - Mov. Transversales</t>
  </si>
  <si>
    <t>km 3,9 desde transversales</t>
  </si>
  <si>
    <t>Aldrin castillo de zona reporta apertura de los enlaces Mov. Guadalcanal - MIov. Transversales y Mov. Envidado - Mov. Transversales  adicionalemte 3 brazos de la OLT de sabaneta sin afectacion de servicios.</t>
  </si>
  <si>
    <t>Recuperacion de 20 mts de reserva y un empalme de 48 hilos</t>
  </si>
  <si>
    <t>Transversales</t>
  </si>
  <si>
    <t>km 61,4 desde cienaga</t>
  </si>
  <si>
    <t>Pilar Vargas de Noc tx reporta apertura del enlace Santamarta - Fundacion sin afectacion de servicios</t>
  </si>
  <si>
    <t xml:space="preserve">Se realiza tendido de 100 metros de resrva de F.O 36 hilos para red Troncal y 100 metros de F.O de 36 hilos para la radio base, se crean 4 empalmes de continuidad con caja de 48 hilos </t>
  </si>
  <si>
    <t>TT 11817371</t>
  </si>
  <si>
    <t xml:space="preserve">km 29,32 desde Nogales </t>
  </si>
  <si>
    <t>Ramiro Nechiza de Noc Tx reporta apertura del enlace Pelu - Sabanalarga por la red de tigo sin afectacion de servicios</t>
  </si>
  <si>
    <t xml:space="preserve">Para dar solucion se realiza un tendido y dos cajas de empalme </t>
  </si>
  <si>
    <t>km 20,3 desde Aguazul</t>
  </si>
  <si>
    <t>Ramiro Nechiza de Noc Tx reporta apertura parcial del enlace Tauramena - Aguazul con IRU Villavicencio - Aguazul por la red de Azteca sin afectacion de servicios</t>
  </si>
  <si>
    <t>INC12921812</t>
  </si>
  <si>
    <t>Francisco Vargas de Noc Tx reporta apertura del enlace Mocoa - San Jose de Fragu con IRU Florencia - Mocoa  por la red de claro sin afectacion de servicios</t>
  </si>
  <si>
    <t xml:space="preserve">Tendido y dos empalmes </t>
  </si>
  <si>
    <t>Mov. Perdomo Alto - Mov. Madalena</t>
  </si>
  <si>
    <t xml:space="preserve">km 0,391 desde madelena </t>
  </si>
  <si>
    <t>Luis Antonio Rodríguez de zona reporta apertura del enlace Mov. Perdomo Alto - Mov. Madalena, Son Afectación de Servicios.</t>
  </si>
  <si>
    <t>Tendido de 270 mts de Fo de 144 hilos y dos caja empalme existentes de 144 hilos</t>
  </si>
  <si>
    <t>Anillo 48 A</t>
  </si>
  <si>
    <t>km 0,800 desde Fonseca</t>
  </si>
  <si>
    <t>Andres sierra de Noc Tx reporta apertura del enlace Villanueva - Fonseca sin afectación de servicio</t>
  </si>
  <si>
    <t xml:space="preserve">Se recuperan 350 metros de F.O de 36 hilos y se crea una aja de empalme </t>
  </si>
  <si>
    <t>Mov. Ricaurte Soacha - Mov. Altos de Cazuca</t>
  </si>
  <si>
    <t xml:space="preserve">km 0,693 desde el Buenos Aires </t>
  </si>
  <si>
    <t>Oscar Vargas de zona reporta apertura del enlace Mov. Ricaurte Soacha - Mov. Altos de  Cazuca, con afectación de Servicios Móviles.</t>
  </si>
  <si>
    <t>Se recupera 20 m de reserva y se instala empalme de 8 hilos en caja empalme de 24</t>
  </si>
  <si>
    <t>Mov. Buenos Aires</t>
  </si>
  <si>
    <t>Mov Valles del rodeo - Mov . Barrio Nidia Cucuta</t>
  </si>
  <si>
    <t xml:space="preserve">km 0,600 desde Valles del Rodeo </t>
  </si>
  <si>
    <t xml:space="preserve">David Alejandro Barrera de zona reporta apertura del enlace   Mov Valles del rodeo - Mov . Barrio Nidia Cucuta sin afectacion de servicios </t>
  </si>
  <si>
    <t>RLFO Correctivo,8408527, Localización de Falla km 0.600 desdemov valles del rodeo, Recuperar Cable 0 mts, Tendido Aereo 0 mts, Tendido Canalizado 0 mts, Cantidad Empalmes 0, Fibras Empalmadas 1, Apiques 0. Disponibilidad</t>
  </si>
  <si>
    <t xml:space="preserve">PRE-00532567 </t>
  </si>
  <si>
    <t>OT-00438736</t>
  </si>
  <si>
    <t>Hernando roca de Zona reporta apertura del enlace Mov. La Quinta - Mov. Bazurto con afectacion de servicio movil</t>
  </si>
  <si>
    <t>Mov. Amarillo Chia - Mov. Barval</t>
  </si>
  <si>
    <t>km 1,7 desde  Mov. Amarillo Chia</t>
  </si>
  <si>
    <t>Efrain Barros de zona reporta apertura aprcial del enlace Mov. Amarillo Chia - Mov. Barval  RX Amarillos Chia sin afectacion de servicios</t>
  </si>
  <si>
    <t>AMARILO</t>
  </si>
  <si>
    <t>Mov .FNA Puente Aranda -Mov. Codensa</t>
  </si>
  <si>
    <t xml:space="preserve">km 0,933 desde FNA </t>
  </si>
  <si>
    <t>Walter cabrera de zona reporta apertura del enlace Mov .FNA Puente Aranda -Mov. Codensa sin afectacion de servicios</t>
  </si>
  <si>
    <t>Se realiza fusion de hilo abierto en empalme</t>
  </si>
  <si>
    <t>Caraño - La Victoria en Quibdo</t>
  </si>
  <si>
    <t xml:space="preserve">km 0,240 desde la Victoria </t>
  </si>
  <si>
    <t>Alexander Gomez de Noc Tx reporta apertura del enlace Caraño - La Victoria en Quibdo con afectacion de servicio de BA</t>
  </si>
  <si>
    <t xml:space="preserve">se realiza tendido de 180 mts y dos empalmes de 24 hilos </t>
  </si>
  <si>
    <t>RLFO Correctivo, 8408392, Localización de la Falla 0, Recuperación Cable 0 mts, Tendido Aéreo 0 mts, Tendido Canalizad 180 mts, Cantidad Empalmes 2, Fibras Empalmadas 8, Apiques 0, herrajes de retención hasta 200 mts 2,</t>
  </si>
  <si>
    <t>PRE-00542628</t>
  </si>
  <si>
    <t>OT-00446631</t>
  </si>
  <si>
    <t xml:space="preserve">km 63,9 desde Aguachica </t>
  </si>
  <si>
    <t>Andres Sierra de Noc Tx reporta apertura del enlace Aguachica - Curumani en la Rx coriant de Curumani, sin afectación de Servicios.</t>
  </si>
  <si>
    <t>Se migro hilo entre empalmes para recuperar el servicio</t>
  </si>
  <si>
    <t>AGUachica</t>
  </si>
  <si>
    <t>km 30,9 desde Fusa</t>
  </si>
  <si>
    <t>Se crea ot para dar seguimiento a la vm 8399882 ya que exedio los tiempos establecidos</t>
  </si>
  <si>
    <t>Tendido de 1200 mtrs y dos cajas de empalme de 36</t>
  </si>
  <si>
    <t>Mov. Molinos - Mov. Danubio azul</t>
  </si>
  <si>
    <t>km 3,6 desde Mov molinos</t>
  </si>
  <si>
    <t>Jhon Lesmes reporta apertura del enalce Mov. Molinos - Mov. Danubio azul con afectacion de servicios.</t>
  </si>
  <si>
    <t>La solucion que se ejecuto fue el cierre de anillo de Danubio azul en la uk existente y se inserta de nuevo en la nueva uk de danubio sur</t>
  </si>
  <si>
    <t xml:space="preserve">Molinos </t>
  </si>
  <si>
    <t>TIK-406197-P4J2</t>
  </si>
  <si>
    <t>Salamina - Manizales</t>
  </si>
  <si>
    <t>Kevin Navas de Noc TX reporta apertura Manizales - Salamina y Manizales - La Pintada en Rufo por la red de Ufinet sin afectacion de servicios.</t>
  </si>
  <si>
    <t>Recuperación de la reserva y planeamos implementar una nueva caja de empalme para resolver el problema</t>
  </si>
  <si>
    <t>OLT Armenia Sur1 - Galan</t>
  </si>
  <si>
    <t>Km 2,9 desde galan</t>
  </si>
  <si>
    <t>John Alcalde de Zona reporta apertura del enlace OLT Armenia Sur1 - Galan - OLT Armenia Sur2, con afectación de servicios.</t>
  </si>
  <si>
    <t xml:space="preserve">se realiza migracion entre ODFs </t>
  </si>
  <si>
    <t>Mov. Aeropuerto Buenaventura - Mov. EL Pailón</t>
  </si>
  <si>
    <t xml:space="preserve">km 4,5 desde los pinos </t>
  </si>
  <si>
    <t xml:space="preserve">Eval Mauricio Garzón de Zona reporta apertura del enlace Mov. Aeropuerto Buenaventura - Mov. EL Pailón, con afectación móvil.    </t>
  </si>
  <si>
    <t xml:space="preserve">Se resufionan Hilos de servicio en caja de empalme </t>
  </si>
  <si>
    <t>PAILON</t>
  </si>
  <si>
    <t>Mov.Palmira centro - Mov.la virginia palmira</t>
  </si>
  <si>
    <t>km 1,3 desde mov barrio nuevo</t>
  </si>
  <si>
    <t>Eval Mauricio Garzon de Zona reporta apertura en el enlace Mov.Palmira centro - Mov.Barrio Nuevo Palmira  y Mov.Palmira centro - Mov.la virginia palmira, sin afectacion de servicios.</t>
  </si>
  <si>
    <t>Se realiza tendido de 150 m de fibra de 36 hilos y la instlacion de dos cajas de empalmes de 48 hilos.</t>
  </si>
  <si>
    <t>Anillo 2 Palmira</t>
  </si>
  <si>
    <t>Parcelas - Cota</t>
  </si>
  <si>
    <t>Km 3 desde Parcelas</t>
  </si>
  <si>
    <t xml:space="preserve">Camilo Gonzales de Zona reporta apertura del enlace Parcelas - Cota, con afectación de BA. </t>
  </si>
  <si>
    <t xml:space="preserve">Se realiza amigración de Hilos entre Nodos </t>
  </si>
  <si>
    <t>San Camilo Las Cruces - Progreso</t>
  </si>
  <si>
    <t>km 0,928 desde   51051</t>
  </si>
  <si>
    <t>John Lesmes de Zona reporta apertura del enlace San Camilo Las Cruces - Progreso, con afectación de BA.</t>
  </si>
  <si>
    <t>Se encaceta fibra en el empalme se organizan las bandejas y se re fusiona hilo de servicio</t>
  </si>
  <si>
    <t>Progreaso</t>
  </si>
  <si>
    <t>Mov. Pio XII - Mov. Tintal</t>
  </si>
  <si>
    <t>Km 4,6 desde Pio XII</t>
  </si>
  <si>
    <t>Jeronimo Veloz de zona reporta apertura del enlace Mov. Pio XII - Mov. Tintal con afectacion de servicios.</t>
  </si>
  <si>
    <t xml:space="preserve"> tendido de 200 metros de fibra 24 hilos y se va a instalar una caja de empalme de 24 hilos</t>
  </si>
  <si>
    <t>pio</t>
  </si>
  <si>
    <t>km 5,2 desde Mov. Madalena</t>
  </si>
  <si>
    <t>Se continua afectacion de la OT 8408022 ya que se presenta evento en punto diferente al daño inicial</t>
  </si>
  <si>
    <t xml:space="preserve">Se recuperan 100 mts de reserva y se realiza una sangría con 36 fusiones en caja de empalme de 144 Hilos </t>
  </si>
  <si>
    <t> INC0866059</t>
  </si>
  <si>
    <t>Pilar Vargas de Noc Tx reporta apertura del enlace Cali- Buenaventura en ZTE por la red de Cirion, sin afectación de servicios.</t>
  </si>
  <si>
    <t>Se realiza tendio de F.O y la creacion de 2 empalmes</t>
  </si>
  <si>
    <t>No se genera OT, Falla de Cirion</t>
  </si>
  <si>
    <t xml:space="preserve">km 39 desde villeta </t>
  </si>
  <si>
    <t>Ramiro Nechiza de Noc Tx reporta apertura del enlace Villeta - Mariquita RUFO y Villeta - Sargento en SDH sin afectacion de servicios</t>
  </si>
  <si>
    <t xml:space="preserve">se recuperan 30 mts de reserva y se rehace empalme de 36 hilos </t>
  </si>
  <si>
    <t>8411450
8411699</t>
  </si>
  <si>
    <t>Km 18,8 desde Palmira</t>
  </si>
  <si>
    <t>Francisco Vargas de Noc Tx reporta apertura parcial del Enlace Pradera - Palmira, sin afectación de Servicios.</t>
  </si>
  <si>
    <t xml:space="preserve">Se recupera 20 metros de F.O y se re hace empalme de continuidad </t>
  </si>
  <si>
    <t>km 19 desde Bucaramanga</t>
  </si>
  <si>
    <t>Alexander Gómez de noc tx reporta apertura total del enlace Bucaramanga - San Alberto sin afectación de servicios</t>
  </si>
  <si>
    <t xml:space="preserve">Se Habilita tendido de 350 metros de F.O de 36 hilos y se crean 2 empalmes. </t>
  </si>
  <si>
    <t>km 7 desde Santa Marta</t>
  </si>
  <si>
    <t xml:space="preserve">Ramiro Nechiza de Noc Tx reporta alta atenuacion en las 2 Rx de Rufo en el  Enlace Santa Marta  - Fundación, sin afectación de Servicios. </t>
  </si>
  <si>
    <t>Mov. Nueva Britalia - Mov. San Bernardino</t>
  </si>
  <si>
    <t>Km 0,741 desde Nueva Britalia</t>
  </si>
  <si>
    <t>Camilo Gonzales de zona reporta apertura del enlace Mov. Nueva Britalia - Mov. San Bernardino, sin afectación de servicios.</t>
  </si>
  <si>
    <t>se recupera reserva y se rehace empalme de 144 hilos</t>
  </si>
  <si>
    <t>48 Rep</t>
  </si>
  <si>
    <t>TT 11819613</t>
  </si>
  <si>
    <t>Torices - Sabanalarga</t>
  </si>
  <si>
    <t>km 53,77 desde Sabanalarga</t>
  </si>
  <si>
    <t>Andres Sierra de NocTx reporta apertura del enlace Torices  - Sabanalarga por la red de Tigo  en coriant sin afectación de servicios</t>
  </si>
  <si>
    <t>Tendido de fibra y 2 cajas de empalme</t>
  </si>
  <si>
    <t>No se genera OT, Disponibilidad de Tigo Une</t>
  </si>
  <si>
    <t>Mov. Aeropuerto Santa Marta - Mov. Bellohorizonte</t>
  </si>
  <si>
    <t>km 2,452 desde Bello Horizonte</t>
  </si>
  <si>
    <t xml:space="preserve">Leonardo Cantillo de zona reporta apertura del enlace Mov. Aeropuerto Santa Marta - Mov. Bellohorizonte, con afectación de servicios, </t>
  </si>
  <si>
    <t>la solucion se recupera 120 mtrs y se instala una cjaa de empalme aereo de 128 hilos.</t>
  </si>
  <si>
    <t>RLFO Correctivo,8410223, Localización de Falla km 2,4 desde Bello Horizonte , Recuperar Cable 120 mts, Tendido Aereo 0 mts, Tendido Canalizado 0 mts, Cantidad Empalmes 1, Fibras Empalmadas 96, Apiques 0. Disponibilidad</t>
  </si>
  <si>
    <t>PRE-00532971</t>
  </si>
  <si>
    <t>OT-00439821</t>
  </si>
  <si>
    <t>Bello Horizonte</t>
  </si>
  <si>
    <t>km 39 desde Bucaramanga</t>
  </si>
  <si>
    <t>Se abre segundo ticket por segundo evento a 10000 mts para dar contiuidad a la falla con ticket  8411618</t>
  </si>
  <si>
    <t xml:space="preserve"> BUCARAMANGA</t>
  </si>
  <si>
    <t>Victoria - Soledad</t>
  </si>
  <si>
    <t>Km 3,4 desde soledad</t>
  </si>
  <si>
    <t xml:space="preserve">
Alexander Gomez de NocTx reporta apertura parcial del enlace Victoria - Soledad 2000 en SDH sin afectacion de servicios </t>
  </si>
  <si>
    <t>INC12912128 </t>
  </si>
  <si>
    <t>Km 47 desde sardinata</t>
  </si>
  <si>
    <t xml:space="preserve">Andres Sierra de NocTx reporta apertura del enlace Abrego - Sardinata en ZTE por la red de Claro sin afectacion de servicios </t>
  </si>
  <si>
    <t xml:space="preserve">Se realiza tendido de F.O de 36 hilos y se crean tres empalmes de continuidad </t>
  </si>
  <si>
    <t>TIK-406650-L1H0</t>
  </si>
  <si>
    <t xml:space="preserve">Andres Sierra de NocTx reporta apertura del enlace Bosconia - Fundacion por la red de Ufinet sin afectacion de servicios </t>
  </si>
  <si>
    <t xml:space="preserve">JUAN DAZA </t>
  </si>
  <si>
    <t>Tendido y 2 cajas de fibra</t>
  </si>
  <si>
    <t>Km 0,800 desde Mov. Aeropuerto</t>
  </si>
  <si>
    <t xml:space="preserve">Se crea nueva OT para continuar con el caso de 8408660 ya que se presenta un nuevo evento al km 0,800 </t>
  </si>
  <si>
    <t>para dar solución se utiliza un tramo de cable de 24 hilos existentes y una caja de empalme existente</t>
  </si>
  <si>
    <t xml:space="preserve">PINOS </t>
  </si>
  <si>
    <t>Km 1,6 desde palmira</t>
  </si>
  <si>
    <t>Se crea nueva OT para continuar con el caso 8411636 de  ya que se presenta un nuevo evento al km 1,6 desde pradera</t>
  </si>
  <si>
    <t>la solucion refusion de hilos en caja de empalme existente</t>
  </si>
  <si>
    <t>Chapinero - Bogotá</t>
  </si>
  <si>
    <t>Km 0,9  desde el nodo Centro</t>
  </si>
  <si>
    <t>Pilar Vargas de Noc Tx reporta apertura del enlace Chapinero - Bogotá centro en ZTE y Coriant, con afectación de Móviles.</t>
  </si>
  <si>
    <t xml:space="preserve">Tendido de 120 mts de Fo y dos empalmes de 96 en caja empalme de 144, Habilitcion de tendido existente de 100 y recuperacion de 100 mts de reserva y dos empalmes de 48 hilos y el anillo 3b habilitacion de tendido existente de 100 mts de Fo y dos empalmes de 96 hilos en caja empalme de 144 </t>
  </si>
  <si>
    <t>Marruecos - Progreso</t>
  </si>
  <si>
    <t>Km 0,893 desde progreso</t>
  </si>
  <si>
    <t>Kevin Navas de Noc Tx reporta apertura del enlace Marruecos - Progreso en ZTE, sin afectación de servicios.</t>
  </si>
  <si>
    <t>Instalacion de empalme de 96 hilos en reserva existente</t>
  </si>
  <si>
    <t>Km 3,5 desde Soledad</t>
  </si>
  <si>
    <t>Se crea nueva OT para continuar con el caso 8412695 ya que se presenta un segunto evento al km 3,5 desde soledad</t>
  </si>
  <si>
    <t>Se realiza migracion entre empalme de 96 hilos</t>
  </si>
  <si>
    <t>Mov.san joaquin - Mov. Chapinero</t>
  </si>
  <si>
    <t>Km 8,5 desde san Joaquin</t>
  </si>
  <si>
    <t>Jose genera de pxdx reporta apertura en el enlace entre Mov.san joaquin - Mov. Chapinero, con afectacion de servicios.</t>
  </si>
  <si>
    <t>Se endereza y se adecua Fo</t>
  </si>
  <si>
    <t>TIK-406826-V3X9 </t>
  </si>
  <si>
    <t>PUERTO SALGAR</t>
  </si>
  <si>
    <t>Pto Boyacá - Pto Salgar</t>
  </si>
  <si>
    <t xml:space="preserve">km 26 desde puerto salgar </t>
  </si>
  <si>
    <t>Francisco Vargas de Noc Tx reporta apertura en el enlace Puerto Boyaca - Puerto Salgar por la red de Ufinet, sin afectacion de servicios</t>
  </si>
  <si>
    <t xml:space="preserve">Se realiza migracion de los hilso en servicio </t>
  </si>
  <si>
    <t>Pto Salgar</t>
  </si>
  <si>
    <t>km 14 desde ibague</t>
  </si>
  <si>
    <t>Henry Alexander Gomez de Noc Tx reporta apertura del enlace Armenia - Ibagué en la Sección de Cajamarca para Coriant, Rufo y SDH, sin afectación de Servicios.</t>
  </si>
  <si>
    <t>se realiza tendido de 600 mts y dos empalmes de 48 hilos</t>
  </si>
  <si>
    <t>Nose genera OT, Falla de Incopsa</t>
  </si>
  <si>
    <t>8415667
8447530</t>
  </si>
  <si>
    <t>km 43 desde Bucaramanga</t>
  </si>
  <si>
    <t>Kevin Navas de Noc Tx reporta apertura del enlace Bucaramanga - San Alberto para los Hilos de MediaCommerce, sin afectación de servicios al km 43 desde Bucaramanga.</t>
  </si>
  <si>
    <t>Nose genera OT, Falla de Opegin</t>
  </si>
  <si>
    <t xml:space="preserve">Bucaramanga </t>
  </si>
  <si>
    <t>km 56 desde Santa Marta</t>
  </si>
  <si>
    <t>Henry Alexander Gomez de Noc Tx reporta apertura en Coriant ambas Rx del enlace Santa Marta - Fundación, Sin Afectación de Servicios.</t>
  </si>
  <si>
    <t xml:space="preserve">se migra hilos en servicio entre empalmes del km 55,5 y el km 56 </t>
  </si>
  <si>
    <t>Nose genera OT, Falla de Colavinni</t>
  </si>
  <si>
    <t>Cali - Acopi</t>
  </si>
  <si>
    <t>km 4,9 desde Acopi</t>
  </si>
  <si>
    <t>Eval mauricio Garzo de zona reporta apertura en el enlace Cali - Acopi, reporta una brazo de la OLT Chimimangos abierto, sin afectación de Servicios</t>
  </si>
  <si>
    <t>Se instala una caja de empalme de 24 hilos</t>
  </si>
  <si>
    <t xml:space="preserve">Nose genera OT, Falla de Emcomunitel </t>
  </si>
  <si>
    <t>SANTO TOMAS</t>
  </si>
  <si>
    <t>Mov. Santo Tomas - Mov. Central Ponedera</t>
  </si>
  <si>
    <t xml:space="preserve">Jhonny Osorio de zona reporta apertura del enlace Mov. Santo Tomas - Mov.  Central Ponedera, Sin afectación de Servicios. </t>
  </si>
  <si>
    <t>Nose genera OT, Falla de Liteyca</t>
  </si>
  <si>
    <t>Mov. Pasto Bavaria - Mov. Fatima</t>
  </si>
  <si>
    <t>km 2,1 desde Fatima</t>
  </si>
  <si>
    <t>Eval Mauricio Garzon reporta apertura del enlace Mov. Pasto Bavaria - Mov. Fatima, sin afectación de servicios.</t>
  </si>
  <si>
    <t>Se recupera 30 mtrs de reserva y una caja de empalme de 48</t>
  </si>
  <si>
    <t>Km 5,2 desde medellin centro</t>
  </si>
  <si>
    <t xml:space="preserve">Andrés Sierra de Noc Tx reporta apertura del enlace Medellín Centro - Aranjuez en Coriant, sin afectación de servicios. </t>
  </si>
  <si>
    <t>medellin centro</t>
  </si>
  <si>
    <t>Km 3,2 desde Guamo</t>
  </si>
  <si>
    <t xml:space="preserve">Pilar Vargas de Noc Tx reporta apertura parcial del enlace Guamo - Natagaima en SDH Rx Natagaima, sin afectación de servicios. </t>
  </si>
  <si>
    <t xml:space="preserve">se realzia migracion de hilos enttre empalmes </t>
  </si>
  <si>
    <t>Mov.San joaquin - Mov.Alkosto Av 68II</t>
  </si>
  <si>
    <t>Km 2,7 desde san joaquin</t>
  </si>
  <si>
    <t>José Gerena de PxDx reporta alta atenuación del enlace Mov. Alkosto II - Mov. Av 68II, sin afectación de servicios.</t>
  </si>
  <si>
    <t>No se evidencia eventos de fo</t>
  </si>
  <si>
    <t>Mov.Centro - Mov.Aranjuez II</t>
  </si>
  <si>
    <t>Km 0,05 desde aranjuez II</t>
  </si>
  <si>
    <t>Eval Mauricio de Zona reporta apertura en el enlace Mov.Centro - Mov.Aranjuez II,sin afectacion de servicios.</t>
  </si>
  <si>
    <t>Se recupera 10 metros de reserva y se instala una caja de empalme d e48 hilos, se fusionan 8 hilos</t>
  </si>
  <si>
    <t>UK Mov Aranjuez ll</t>
  </si>
  <si>
    <t>Km 8,4 desde medellin centro</t>
  </si>
  <si>
    <t>Se continua afectacion de la OT 8416575 ya que se presenta evento en punto diferente al daño inicial</t>
  </si>
  <si>
    <t xml:space="preserve">Recuperacion de 50 mtrs y un empalme de 8 hilos </t>
  </si>
  <si>
    <t>Km 2,4 desde CG7</t>
  </si>
  <si>
    <t>Kevin Navas de Noc tx reporta apertura en el enlace CG7 - CG9 Y Asturias - CG2,Sin afectacion de servicio.</t>
  </si>
  <si>
    <t>Se realiza la reunión con el director del proyecto, la Interventoría, el Ingeniero Jorgilio y Andrés de Comfica. Durante este encuentro, se tomó la decisión de proceder con una solución definitiva para la incidencia que estaba en curso causada por la obra. El 27 de marzo de 2024, la obra llevó a cabo la excavación de la vía pavimentada para eliminar la obstrucción que estaba causando atenuación en las fibras de los cruces de vía (Anillo 64, Anillo 47 y Anillo 47R). Posteriormente, se realizaron verificaciones con la plataforma para validar los niveles de los enlaces afectados, y los resultados fueron iguales a los histórico</t>
  </si>
  <si>
    <t>TIK-407044-P6J8</t>
  </si>
  <si>
    <t>Km 29 desde puerto salgar</t>
  </si>
  <si>
    <t>Andres sierra de Noc tx reporta apertura en el enlace de Puerto salgar - puerto boyaca el ZTE por la red de ufinet , Sin afectacion de servicios.</t>
  </si>
  <si>
    <t>Se realiza tendido de 300 metros y se implementará una nueva caja de empalme.</t>
  </si>
  <si>
    <t>8417218
8419069
8419077
8419190</t>
  </si>
  <si>
    <t>Puerto Salgar</t>
  </si>
  <si>
    <t>MADRID</t>
  </si>
  <si>
    <t>Armario 505 Madrid - Madrid Centro</t>
  </si>
  <si>
    <t xml:space="preserve">km 0,67 desde Armario 505 Madrid </t>
  </si>
  <si>
    <t xml:space="preserve">Camilo Gonzales de zona reporta apertura del enlace Armario 505 Madrid - Madrid Centrocon afectación de servicios BA </t>
  </si>
  <si>
    <t>Se recupera 100 mt de reserva y se instla una caja de empalme de 48 hilos</t>
  </si>
  <si>
    <t>Madrid</t>
  </si>
  <si>
    <t>B/ventura 4 - B/ventura Centro</t>
  </si>
  <si>
    <t>km 5 desde B/ventura  Centro</t>
  </si>
  <si>
    <t>Alexander Gomez de Noc Tx reprota apertura parcial del enlace  B/ventura 4  -  B/ventura  Centro en SDH Rx B/ventura 4, sin afectación de servicios.</t>
  </si>
  <si>
    <t>se recupera 105 metros de reserva y se hace un empalme de 48 hilos</t>
  </si>
  <si>
    <t>Mov. Santa Rosa – Mov. La Milagrosa</t>
  </si>
  <si>
    <t>km 2,55 desde Mov. Santa Rosa</t>
  </si>
  <si>
    <t xml:space="preserve">John Alcalde de Zona reporta apertura del enlace Mov. Santa Rosa – Mov. La Milagrosa, con afectación de móviles.  </t>
  </si>
  <si>
    <t>Se realiza cambio de patchord.</t>
  </si>
  <si>
    <t>Mov. El Paramo - Mov. Villafuente</t>
  </si>
  <si>
    <t>km 0 desde Mov. El Paramo</t>
  </si>
  <si>
    <t xml:space="preserve">Omar Salgo de Zona reporta apertura del enlace Mov. El Paramo - Mov. Villafuente, con afectación de móviles. </t>
  </si>
  <si>
    <t>Se refusiona hilo abierto en ODF</t>
  </si>
  <si>
    <t>Simón Bolívar</t>
  </si>
  <si>
    <t>km 32,3 desde Tauramena</t>
  </si>
  <si>
    <t>Pilar Vargas de Noc Tx reporta apertura apertura del enlace Tauramena- Aguazul con Iru Villavicencio - Aguazul en ZTE y Coriant por la red de Azteca, sin afectación de servicios.</t>
  </si>
  <si>
    <t>Se realiza tendido y se instala dos nueva caja de empalme</t>
  </si>
  <si>
    <t>Tauramena</t>
  </si>
  <si>
    <t>Mov. Calandaima Bogotá - Mov. Abastos Bogotá</t>
  </si>
  <si>
    <t>km 0,85 desde Mov. Abastos Bogotá</t>
  </si>
  <si>
    <t xml:space="preserve">Jerónimo Veloz de Zona reporta apertura del enlace Mov. Calandaima Bogotá - Mov. Abastos Bogotá, sin afectación de servicios.  </t>
  </si>
  <si>
    <t>Anillo 47</t>
  </si>
  <si>
    <t>Mov. Patio Bonito - Mov. Villa Mejía</t>
  </si>
  <si>
    <t>km 1,8 desde Mov. Patio Bonito</t>
  </si>
  <si>
    <t>Jerónimo Veloz de Zona Reporta apertura del enlace Mov. Patio Bonito - Mov. Villa Mejía - Mov Carimagua, con afectación de servicio Móviles.</t>
  </si>
  <si>
    <t>Mov. Telecom Centro 2 - Mov. Armenia Sur 2</t>
  </si>
  <si>
    <t xml:space="preserve">John Alcalde de Zona reporta apertura del enlace Mov. Telecom Centro 2 - Mov. Armenia Sur 2, sin afectación de servicios.  </t>
  </si>
  <si>
    <t>Personal de PI realizó cambio de enfrentador</t>
  </si>
  <si>
    <t>km 0 desde Mov. La Quinta</t>
  </si>
  <si>
    <t xml:space="preserve">Carlos Duran de Zona reporta apertura del enlace Mov. La Quinta - Mov. Bazurto, con afectación móvil.    </t>
  </si>
  <si>
    <t>Se quita dobles en el cable de fo</t>
  </si>
  <si>
    <t>La Quinta</t>
  </si>
  <si>
    <t>km 34,5 desde Centro Telehuila</t>
  </si>
  <si>
    <t xml:space="preserve">Pilar Vargas de Noc Tx reporta apertura del enlace Neiva - Natagaima, sin afectación de servicios, se realiza una medida con el equipo del ZTE y se registra evento al km 34.7 desde Neiva. </t>
  </si>
  <si>
    <t>Se recupera reserva de 50 mtrs y un empalme de 36 hilos</t>
  </si>
  <si>
    <t>CENTRO HUILA</t>
  </si>
  <si>
    <t>Mov San Blas - Mov. Dorado Sur</t>
  </si>
  <si>
    <t>km 0,645 desde Mov. Dorado Sur</t>
  </si>
  <si>
    <t xml:space="preserve">Jhonatan Granados de PxDx reporta apertura del enlace Mov San Blas - Mov. Dorado Sur, sin afectación de Servicios. </t>
  </si>
  <si>
    <t>Se rehace empalme de 8 hilos</t>
  </si>
  <si>
    <t>dorado sur</t>
  </si>
  <si>
    <t>Armario 204 - Cajica</t>
  </si>
  <si>
    <t>Camilo Gonzales de zona reporta apertura en el enlace Armario 204  - Cajica, Con afectacion de BA.</t>
  </si>
  <si>
    <t>Se cambia patchord armario 204</t>
  </si>
  <si>
    <t>Km 7,8 desde centro medellin</t>
  </si>
  <si>
    <t>Se continua afectacion de la OT 8417091 ya que se presenta evento en punto diferente al daño inicial</t>
  </si>
  <si>
    <t>Se instala empalme de 36 hilos</t>
  </si>
  <si>
    <t>AMAZONAS</t>
  </si>
  <si>
    <t>LETICIA</t>
  </si>
  <si>
    <t>Mov.Leticia centro - Mov.Leticia centro remoto</t>
  </si>
  <si>
    <t xml:space="preserve">Km 0,600 desde Mov. Leticia Centro </t>
  </si>
  <si>
    <t>Diego Santacruz de zona reporta apertura en el enlace Mov.Leticia centro - Mov.Leticia centro remoto,Con afectacion de servicios.</t>
  </si>
  <si>
    <t>Mov.Nueva sol - Mov.Montelibano</t>
  </si>
  <si>
    <t>Jhon alcalde de zona reporta apertura en el enlace en la Mov.Nuevo sol,Mov.Corales, Mov.Montelibano,Con afectacion de servicios.</t>
  </si>
  <si>
    <t>sitio estaba sin energia se establece servicios sin novedad</t>
  </si>
  <si>
    <t>Km 5,1 desde centro medellin</t>
  </si>
  <si>
    <t>Se continua afectacion de la OT 8420854 ya que se presenta evento en punto diferente al daño inicial</t>
  </si>
  <si>
    <t>Km 4,3 desde Esperanza</t>
  </si>
  <si>
    <t>Diego Santacruz de zona reporta apertura los enlaces Mov. Esperanza - Mov. Jordan , Mov Esperanza - Mov. La Ceiba , Esperanza - OLT Ceiba y Esperanza - Villa Ortiz con afectacion de equipos de BA</t>
  </si>
  <si>
    <t>Se recupera 8 mts de reserva y se realiza un empalme de 36 hilos</t>
  </si>
  <si>
    <t>Km 102,4 desde Cartagena</t>
  </si>
  <si>
    <t>Ludwing Tarazona de Noc Tx reporta apertura en el enlace Tolu – Pedro Heredia en coriant por la red de Tigo, sin afectacion de servicios</t>
  </si>
  <si>
    <t>Se debe recuperar ambas puntas de la fibra, tender 300 metros de cable e instalar dos cajas de empalme.</t>
  </si>
  <si>
    <t>Villa Muvdi - Buenos Aires</t>
  </si>
  <si>
    <t>km 1,064 desde Villa Muvdi</t>
  </si>
  <si>
    <t>Alan Salazar de zona reporta apertura en el enlace Armario Villa Muvdi – Buenos Aires, con afectacion en BA</t>
  </si>
  <si>
    <t xml:space="preserve">se realiza tendido de 150 metros de F.O de 24 hilos y se hacen dos empalmes de 24 hilos </t>
  </si>
  <si>
    <t>Mov. Club el Peñon – Mov. Sucre</t>
  </si>
  <si>
    <t>Km 8,8 desde Club el Peñon</t>
  </si>
  <si>
    <t>Victor Delgadillo de zona reporta apertura en el enlace Mov. Club el Peñon – Mov. Sucre, sin afectacion de servicios</t>
  </si>
  <si>
    <t>se instala empalme de 48 hilos</t>
  </si>
  <si>
    <t>uk el peñon</t>
  </si>
  <si>
    <t>Mov.Prados del norte - Mov.Cenabasto</t>
  </si>
  <si>
    <t>David Barrera de zona reporta apertura en el enlace Mov.Prados del norte - Mov.Cenabasto,Sin afectacion.</t>
  </si>
  <si>
    <t>se realzai limpieza en Patchcord</t>
  </si>
  <si>
    <t xml:space="preserve">PRE-00533232	</t>
  </si>
  <si>
    <t xml:space="preserve">OT-00438703	</t>
  </si>
  <si>
    <t>Mov.Vespa - Mov.Resolana</t>
  </si>
  <si>
    <t>Km 1 desde Resolana</t>
  </si>
  <si>
    <t>Jeronimo Veloz de zona reporta apertura en el enlace  Mov.Vespa - Mov.Resolana , Con afectacion de servicios.</t>
  </si>
  <si>
    <t>se recuperan 70 metros de reserva y se hace un empalme de 48 hilos</t>
  </si>
  <si>
    <t xml:space="preserve"> UK MOVIL RESOLANA</t>
  </si>
  <si>
    <t>Barranca - Barranca primero de mayo</t>
  </si>
  <si>
    <t>Diego Chaparro de Noc Tx reporta apertura en el enlace en el enlace Barranca - Barranca primero de mayo,Sin afectacion de servicios.</t>
  </si>
  <si>
    <t>Libardo Morales de zona informa eu es problema de Cruzada y autoriza retiro de persoanl</t>
  </si>
  <si>
    <t>RLFO Correctivo,8423897, Localización de Falla 1, Recuperar Cable 0 mts, Tendido Aereo 0 mts, Tendido Canalizado 0 mts, Cantidad Empalmes 0 , Fibras Empalmadas 0, Apiques 0. Disponibilidad 0.01, instalación de odf 0, canalización 0M.</t>
  </si>
  <si>
    <t>PRE-00543111</t>
  </si>
  <si>
    <t>OT-00448117</t>
  </si>
  <si>
    <t>km 2,2 desde Nueva Britalia</t>
  </si>
  <si>
    <t>Se cre Nueva OT Para continuar la OT 8411761 por nuevo evento al km 2.2</t>
  </si>
  <si>
    <t>se realiza tendido de 100 metros y dos empalmes de 144 hilos</t>
  </si>
  <si>
    <t xml:space="preserve"> Asturias</t>
  </si>
  <si>
    <t>anillo 48 a Rep</t>
  </si>
  <si>
    <t>Mov. Armenia Sur - Mov. Armenia LD</t>
  </si>
  <si>
    <t>Km 1 desde Centro el Eden</t>
  </si>
  <si>
    <t>Jhon Alcalde de Zona reporta apertura del enalce Mov. Armenia Sur - Mov. Armenia LD con afectacion de servicios.</t>
  </si>
  <si>
    <t xml:space="preserve">JHON ALCALDE </t>
  </si>
  <si>
    <t xml:space="preserve">se realzia migracion a la ruta principal </t>
  </si>
  <si>
    <t>Centro eden</t>
  </si>
  <si>
    <t>Mov. Monteria Centro - Mov. Voz del Sinu</t>
  </si>
  <si>
    <t xml:space="preserve">Km 2,7 desde </t>
  </si>
  <si>
    <t>Omar Salgado de zona reporta apertura del enlace Mov. Monteria Centro - Mov. Voz del Sinu, sin afectación de servicios.</t>
  </si>
  <si>
    <t>se realiza tendido de 560 mtros y dos empalmes de 48 hilos</t>
  </si>
  <si>
    <t xml:space="preserve">CENTRO MONTERIA </t>
  </si>
  <si>
    <t>Mov. El Papu - Mov. Once de Noviembre</t>
  </si>
  <si>
    <t>Jhonny Osorio de zona reporta apertura del enlace Mov. El Papu - Mov. Once de Noviembre, con afectación de Servicios Movil</t>
  </si>
  <si>
    <t>se realizan pruebas dand potencia e hilo con llegada</t>
  </si>
  <si>
    <t> TIK-407919-W0T1</t>
  </si>
  <si>
    <t>km 0 desde Barrancabermeja</t>
  </si>
  <si>
    <t>Islena Romero de Noc Tx reporta apertura parcial del enalce PTo Araujo - Barranca , Rx Barranca por la red de ufinet sin afectacion de servicios</t>
  </si>
  <si>
    <t>Manipulacion de personal de PI</t>
  </si>
  <si>
    <t>Barrancabermeja</t>
  </si>
  <si>
    <t>Mov. Santa Librada - Mov. Marruecos</t>
  </si>
  <si>
    <t>km 7 desde Mov. Marruecos</t>
  </si>
  <si>
    <t xml:space="preserve">Jonathan Granados Franco de Px reporta apertura del enlace Mov. Santa Librada - Mov. Marruecos, con afectación de móviles.  </t>
  </si>
  <si>
    <t xml:space="preserve">Para dar solucion se refusionan hilos en caja existente </t>
  </si>
  <si>
    <t xml:space="preserve">Marruecos </t>
  </si>
  <si>
    <t>INC12986034</t>
  </si>
  <si>
    <t xml:space="preserve">Pilar Vargas de Noc Tx reporta apertura del enlace Mocoa - La Fragua con IRU Florencia - Mocoa en ZTE por la red de Claro, sin afectación de servicios. </t>
  </si>
  <si>
    <t>se presenta evento de energía sobre el nodo de Fragua</t>
  </si>
  <si>
    <t>Km 2,7 desde Esperanza</t>
  </si>
  <si>
    <t xml:space="preserve">Diego Santa Cruz de zona reporta apertura del enlace Mov. Esperanza - Mov. Azotea , Mov. Vanguardia - Mov. Altagracia sin afectacion de servicios Movil </t>
  </si>
  <si>
    <t>se recupero 10 mts de reserva y se realiza un empalme de 48 hilos</t>
  </si>
  <si>
    <t>8427048 8426968</t>
  </si>
  <si>
    <t>Mov. Maria Occidental - Mov. Popayan centro</t>
  </si>
  <si>
    <t>Km 8,9 desde Popayan Centro</t>
  </si>
  <si>
    <t xml:space="preserve">Juan Carlos Tobar de zona reporta apertura del enlace Mov. Maria Occidental - Mov. Popayan centro , Mov Tomas Cipriano - Mov Maria Occidente con afectacion de servicios </t>
  </si>
  <si>
    <t>se recupera 10 mts de reserva del cable de 36 hilos y se realiza un empalme de 36 y para el cable de 24 se recupera 10 mts de reserva y se realiza un empalme de 24 hilos</t>
  </si>
  <si>
    <t>POPAYAN CENTRO</t>
  </si>
  <si>
    <t>Anillo 1B</t>
  </si>
  <si>
    <t>La Victoria - Caraño</t>
  </si>
  <si>
    <t>Km 0,240 desde la victoria</t>
  </si>
  <si>
    <t>Ismael Castillo reporta apertura del enlace La Victoria - Caraño con afectacion de servicios BA</t>
  </si>
  <si>
    <t>se realzai tendido de 210 metros y dos empalmes de 24 hilos</t>
  </si>
  <si>
    <t>PRE-00533035</t>
  </si>
  <si>
    <t>OT-00438563</t>
  </si>
  <si>
    <t>La Victoria</t>
  </si>
  <si>
    <t xml:space="preserve">Km 3 desde Mov. Parcelas </t>
  </si>
  <si>
    <t>Camilo Gonzales de zona reporta apertura del enlace parcelas - cota con afectacion de servicios BA</t>
  </si>
  <si>
    <t xml:space="preserve">Para dar solucion se fusionan hilos en caja existente </t>
  </si>
  <si>
    <t>Parcelas</t>
  </si>
  <si>
    <t>FTTC 161 Monserrate - Tuquila</t>
  </si>
  <si>
    <t>Km 0,702 desde FTTC 161 Monserrate</t>
  </si>
  <si>
    <t>Rutbe Carrillo de zona reporta apertura del enlace FTTC 161 Monserrate - Tuquila con afectacion de servicios BA</t>
  </si>
  <si>
    <t>se recupera 15 mts de reserva y se realiza un empalme de 36 hilos</t>
  </si>
  <si>
    <t>Acopi - Nariño</t>
  </si>
  <si>
    <t>Km 13,9 desde Acopi</t>
  </si>
  <si>
    <t>Ludwing Tarazona de NocTx reporta apertura del enlace Acopi - Nariño con afectacion de servicios</t>
  </si>
  <si>
    <t>Para dar solucion se se tendieron 98 mts de  cable de 96 hilos y se hacen 2 empalmes de 144.</t>
  </si>
  <si>
    <t>Mov. Jamundi centro - Mov. la Morada</t>
  </si>
  <si>
    <t>Jhon Robert Marin de zona reporta apertura del enlace Mov. Jamundi centro - Mov. la Morada con afectacion de servicios Moviles</t>
  </si>
  <si>
    <t>La solucion fue revision de cruzadas en nodo morada</t>
  </si>
  <si>
    <t>Ludwing Tarazona de Noc Tx reporta apertura del enlace Valledupar - Villanueva en la móvil y SDH Rx Valledupar, sin afectación de Servicios</t>
  </si>
  <si>
    <t>personal de pi realiza limpieza ajuste de conexión y enlace sube con buenos niveles</t>
  </si>
  <si>
    <t>Anillo metropolitano Cali</t>
  </si>
  <si>
    <t xml:space="preserve">Se genera OT para la continuación de la VM  Anillo metropolitano Cali </t>
  </si>
  <si>
    <t>Personal de fo realiza certificacion y se evidencia que la afectacion le pertenece al corte Acopi - Nariño</t>
  </si>
  <si>
    <t>Mov. Bonanza III-Mov.Paloblanco</t>
  </si>
  <si>
    <t>Km 20,3 desde Bonanza</t>
  </si>
  <si>
    <t>Rolando sanchez de zona reporta apertura en el enlace Mov. Bonanza III-Mov.Paloblanco, sin afectacion de servicio.</t>
  </si>
  <si>
    <t xml:space="preserve">ROLANDO SANCHEZ </t>
  </si>
  <si>
    <t xml:space="preserve">Para dar solucion se refusiona hilo en caja existente </t>
  </si>
  <si>
    <t>32027 PARQUE NORMANDIA 2</t>
  </si>
  <si>
    <t>Anillo 24 A</t>
  </si>
  <si>
    <t>Parcela - Cota</t>
  </si>
  <si>
    <t>Km 3,050 desde parcelas</t>
  </si>
  <si>
    <t>Se abre segundo ticket por segundo evento al Km 3,050 para dar contiuidad a la falla con ticket  8427613</t>
  </si>
  <si>
    <t>Para dar solucion se recuperar 10 mtrs de reserva y se rehace empalme de 48 hilos</t>
  </si>
  <si>
    <t>Mov.Altagracias . Mov.Vanguardia</t>
  </si>
  <si>
    <t>Km 3,053 desde esperanza</t>
  </si>
  <si>
    <t>Silvio pantoja de zona reporta apertura en el enlace Mov.Altagracias . Mov.Vanguardia, con afectacion de servicios.</t>
  </si>
  <si>
    <t>se rehace empalme de 48 hilos</t>
  </si>
  <si>
    <t>Armario 135 - Tuquila</t>
  </si>
  <si>
    <t>Km 0,577 desde Armario 133</t>
  </si>
  <si>
    <t>Silvio Pantoja de zona reporta apertura en el enlace Armario 135 - Tuquila , con afectacion de BA.</t>
  </si>
  <si>
    <t xml:space="preserve">uk Armario 133 </t>
  </si>
  <si>
    <t>Mov. Echandia - Mov. Agusto medina</t>
  </si>
  <si>
    <t>Km 0,145 desee Echandia</t>
  </si>
  <si>
    <t>Diego Santa Cruz de Zona reporta apertura del enlace  Mov. Echandia -  Mov. Agusto medina con afectacion de servicios Moviles</t>
  </si>
  <si>
    <t>Echandia</t>
  </si>
  <si>
    <t>Uk Echandia</t>
  </si>
  <si>
    <t>Mov. Usme Centro - Mov. Usmina</t>
  </si>
  <si>
    <t>Km 0,333 desde Usme Centro</t>
  </si>
  <si>
    <t>Jhon Lesmes de zona reporta apertura en el enlace Mov. Usme Centro - Mov. Usmina,  sin afectacion de servicios</t>
  </si>
  <si>
    <t>Se realiza un tendido de 100 mts de FO de 24 hillos y dos empalmes de 24 hilos con cajas de empalme de 48 hilos una nueva y una existente</t>
  </si>
  <si>
    <t>8431506
8431867</t>
  </si>
  <si>
    <t>Mov. Tomas Cipriano - Mov. Maria Occidente</t>
  </si>
  <si>
    <t>Km 8,888 desde Centro</t>
  </si>
  <si>
    <t>Juan Carlos Tobar de zona reporta apertura en el enlace Mov. Tomas Cipriano - Mov. Maria Occidente y Mov. La Maria Occidental - Mov. Popayan Centro, sin afectacion de servicios</t>
  </si>
  <si>
    <t>Se recupera 3 mts de reserva y se hace un empalme de 36 hilos con caja de empalme de 48 hilos</t>
  </si>
  <si>
    <t>Km 0,243 desde Victoria</t>
  </si>
  <si>
    <t>Se continua seguimiento de la OT 8426792 ya que se presenta segundo evento a 243 mts desde Victoria</t>
  </si>
  <si>
    <t>se recuperan 50 metros de reserva y se hace un empalme de 24 hilos</t>
  </si>
  <si>
    <t>RLFO Correctivo, 8431484, Localización de la Falla 0, Recuperación Cable 50 mts, Tendido Aéreo 0 mts, Tendido Canalizad 0 mts, Cantidad Empalmes 1, Fibras Empalmadas 24, Apiques 0, herrajes de retención hasta 200 mts 0</t>
  </si>
  <si>
    <t>PRE-00542629</t>
  </si>
  <si>
    <t>OT-00446632</t>
  </si>
  <si>
    <t>Almendros -Asturias</t>
  </si>
  <si>
    <t>Km 0,128 desde Almendros</t>
  </si>
  <si>
    <t>Ludwing Tarazona de Noc Tx reporta apertura en el enlace Almendros -Asturias en SDH, con afectacion en BA</t>
  </si>
  <si>
    <t>se realiza tendido de 100 metros de fo y dos empalmes de 48 hilos</t>
  </si>
  <si>
    <t>Uk Almendros</t>
  </si>
  <si>
    <t>Terminal de Carga - Campestre</t>
  </si>
  <si>
    <t>Km 0,01 desde Terminal de Carga</t>
  </si>
  <si>
    <t>Ludwing Tarazona de Noc Tx reporta apertura parcial Terminal de Carga - Campestre en Ibague, en SDH, Rx Campestre sin afectacion de servicios</t>
  </si>
  <si>
    <t>se refusiona pig tail en nodo terminal de carga</t>
  </si>
  <si>
    <t>Uk Terminal de Carga</t>
  </si>
  <si>
    <t>Km 1,02 desde Armenia</t>
  </si>
  <si>
    <t>Diego Chaparro de Noc Tx reporta apertura total en el enlace Armenia - Tulua, con afectacion de BA</t>
  </si>
  <si>
    <t>Se realiza tendido de 300 m de fo 36 hilos y se instala cuatro cajas de empalmes de 48 hilos.</t>
  </si>
  <si>
    <t>Km 3,5 desde esperanza</t>
  </si>
  <si>
    <t>Se crea segunda ot para dar seguimiento a el caso 8427048 ya que se presenta segundo evento</t>
  </si>
  <si>
    <t>Para dar solucion se recupera reserva de 20 mtrs y  una caja de empalme de 48 hilos</t>
  </si>
  <si>
    <t>Mov.Lerida - Mov.Venadillo</t>
  </si>
  <si>
    <t xml:space="preserve">Km 16,1 desde Venadillo </t>
  </si>
  <si>
    <t>Diego Santacruz de zona reporta apertura en el enlace Mov.Lerida - Mov.Venadillo,sin afectacion de servicio.</t>
  </si>
  <si>
    <t>km 1,1 desde Mov. Abastos Bogotá</t>
  </si>
  <si>
    <t>Se crea segunda Ot para dar seguimiento a la incidencia 8419076 ya que se presenta un segundo evento</t>
  </si>
  <si>
    <t xml:space="preserve">se recupera 200 metros de reserva y se hace un empalme d e48 hilos </t>
  </si>
  <si>
    <t xml:space="preserve"> uk almendros</t>
  </si>
  <si>
    <t>Mov. Fanagra -Mov. Fanagra RF</t>
  </si>
  <si>
    <t>Km 0,001 desde Fanagra</t>
  </si>
  <si>
    <t>Diego Santacruz de Zona reporta apertura del enlace Mov. Fanagra -Mov. Fanagra RF con afectacion de servicios.</t>
  </si>
  <si>
    <t xml:space="preserve">Para dar solucion Se fusional dos hilos y se preparan dos extremos </t>
  </si>
  <si>
    <t>Fanagra</t>
  </si>
  <si>
    <t>Asturias - Altavista</t>
  </si>
  <si>
    <t xml:space="preserve">Km 7,3 desde Asturias </t>
  </si>
  <si>
    <t>Jaime Valencia de Zona reporat apertuar del enlace Asturias - Altavista con afectacion de ba</t>
  </si>
  <si>
    <t xml:space="preserve">JAIME VALENCIA </t>
  </si>
  <si>
    <t>Se rehace caja de empalme existente de 96 hilos.</t>
  </si>
  <si>
    <t xml:space="preserve">MANIZALES </t>
  </si>
  <si>
    <t>Km 64,7 desde Manizales</t>
  </si>
  <si>
    <t>Javier sandoval de Noc tx reporta apertura en el enlace Manizales - Supia en rufo, ZTE, con afectacion de BA ,Movil.</t>
  </si>
  <si>
    <t>Se recupera 50 mtrs y se instala una caja de empalme de 24 hilos.</t>
  </si>
  <si>
    <t>Mov. Calandaima - Mov. Abasto</t>
  </si>
  <si>
    <t>Km 1,5 desde Mov. Abasto</t>
  </si>
  <si>
    <t>Se abre Tercer ticket por Tercer evento al km 0.870 desde abastos para dar contiuidad a la falla con ticket 8411373</t>
  </si>
  <si>
    <t xml:space="preserve">Para dar solucion a al fo se desestreso </t>
  </si>
  <si>
    <t>Abasto</t>
  </si>
  <si>
    <t>Mov. Barzal - Mov.Barzal Bajo</t>
  </si>
  <si>
    <t>Km 0,945 desde Barzal</t>
  </si>
  <si>
    <t>Diego Santacruz de zona reporta apertura en el enlace Mov. Barzal - Mov.Barzal Bajo,Sin afectacion de servicios.</t>
  </si>
  <si>
    <t>Se realiza tendido de  300 mtrs de f.o de 96 hilos y se hicieron dos empalmes de 24 hilos con cajas de 48 hilos</t>
  </si>
  <si>
    <t>Mov. Natagaima - Mov.San simon</t>
  </si>
  <si>
    <t>Km 2,04 desde   Interlaken</t>
  </si>
  <si>
    <t>Juan carlos pineda de pxdx reporta aperta en el enlace Mov.Natagaima - Mov.Piedra pintada, Mov.1RO de mayo - Mov.interlaken,Mov.Piedra pintada - Mov.San simon, Sin afectacion de servicios.</t>
  </si>
  <si>
    <t xml:space="preserve">Para dar solucion se recupera 100 mtrs de reserva y se instala caja de empalme de 48 hilos </t>
  </si>
  <si>
    <t>San simon</t>
  </si>
  <si>
    <t>Mov.Bosques del Limonar - Mov.Corral</t>
  </si>
  <si>
    <t>Km 10,029 desde Makrocaney</t>
  </si>
  <si>
    <t>Juan carlos pineda de pxdx reporta apertura en el enlace Mov.Bosques del limonar - Mov.Girasoles, Mov.Makro - Mov.La buitrera,Mov.Alto Buitrera - Mov.Corral, Sin afectacion de servicios.</t>
  </si>
  <si>
    <t>HELVER DELGADO</t>
  </si>
  <si>
    <t>se realiza tendido de 300 mts de fo de 48 hilos y se realiza dos empalmes de 48 hilos</t>
  </si>
  <si>
    <t xml:space="preserve">ANILLO NUEVO MAKRO </t>
  </si>
  <si>
    <t>INC13014634</t>
  </si>
  <si>
    <t>Medellin centro - Bello</t>
  </si>
  <si>
    <t>Diego Chaparro de Noc tx reporta apertura en el enlace Medellin centro - Bello por la red de Claro, sin afectacion de servicios.</t>
  </si>
  <si>
    <t>Tendidos y dos cajas de empalme</t>
  </si>
  <si>
    <t>Mov. San Cristobal - Mov. Pajarito</t>
  </si>
  <si>
    <t xml:space="preserve">Km 3,8 desde Mov. Pajarito </t>
  </si>
  <si>
    <t>Cesar Perez de zona reporta apertura en el enlace Mov. San Cristobal - Mov. Pajarito, sin afectacion de servicios</t>
  </si>
  <si>
    <t xml:space="preserve">se recupera 20 mts de reserva y se realiza un empalme de 48 hilos </t>
  </si>
  <si>
    <t xml:space="preserve">No se genera OT, Disponibilidad de  Inmel </t>
  </si>
  <si>
    <t xml:space="preserve">PAJARITO </t>
  </si>
  <si>
    <t xml:space="preserve">ANILLO PABLO TOBON </t>
  </si>
  <si>
    <t>Mov. Evaristo - Mov. Pacara</t>
  </si>
  <si>
    <t>Km 1,4 desde Mov. Evaristo</t>
  </si>
  <si>
    <t>helver delgado de zona reporta apertura del enlace Mov. Evaristo - Mov. Pacara sin afectacion de servicios moviles</t>
  </si>
  <si>
    <t>se realzia migracion de hilos entre empalmes</t>
  </si>
  <si>
    <t xml:space="preserve">No se genera OT, Disponibilidad de  Emcomunitel </t>
  </si>
  <si>
    <t xml:space="preserve"> Acopi</t>
  </si>
  <si>
    <t>Anillo Acopi</t>
  </si>
  <si>
    <t>Mov. Hacienda la Margaritas - Mov. Colegios Campestres</t>
  </si>
  <si>
    <t>Km 0,247 desde Mov. Hacienda las  margartitas</t>
  </si>
  <si>
    <t>Efrain Barros de zona reporta apertura del enlace Mov. Hacienda la Margarita - Mov. Colegios Campestres con afectacion de servicios moviles</t>
  </si>
  <si>
    <t xml:space="preserve">se recupera 50 mts de reserva y se realiza un empalme de 8 hilos </t>
  </si>
  <si>
    <t>Tadeo - Parque central Bavaria</t>
  </si>
  <si>
    <t>Km 1,044 mts desde Tadeo</t>
  </si>
  <si>
    <t>Islena Romero de NocTx reporta apertura del enlace Tadeo - Parque central Bavaria sin afectacion de servicios</t>
  </si>
  <si>
    <t>se recupera reserva y se rehace un empalme de 48 hilos</t>
  </si>
  <si>
    <t>INC13015074</t>
  </si>
  <si>
    <t>km 85,6 desde Mocoa</t>
  </si>
  <si>
    <t>Javier Sandoval de Noc Tx reporta apertura en el enlace Mocoa - La Fragua en ZTE por la red de Claro, sin afectacion de servicios, Noc Tx realiza medidas con el equipo de ZTE presentando apertura al km 85.6 desde Mocoa</t>
  </si>
  <si>
    <t>Reposición de los empalmes robados y fusiones punta a punta</t>
  </si>
  <si>
    <t>Mov .Esperanza - Mov Rosa Blanca</t>
  </si>
  <si>
    <t>Km 2,4 desde esperanza</t>
  </si>
  <si>
    <t>Diego Santacruz de zona reporta apertura del enlace Esperanza - Rosita, Con afectación de servicios de BA</t>
  </si>
  <si>
    <t>12428 La Liberia - 12018 Ayamonte</t>
  </si>
  <si>
    <t>km 5,4 desde dto 12428 La Liberia</t>
  </si>
  <si>
    <t xml:space="preserve">July Gonzales de noc TX reporta apertura de los Dtos 12428 La Liberia - 12018 Ayamonte y 12091 Chaparral - 12014 Calamari sin afectacion e servicio </t>
  </si>
  <si>
    <t>Se realizo un tendido de  150 mts y se hacen dos empalmes existentes de 48 hilos</t>
  </si>
  <si>
    <t>Dto 12407 Liberia</t>
  </si>
  <si>
    <t>31001 Simon Bolivar - 31026 JAC Palo Blanco</t>
  </si>
  <si>
    <t>Km 0,124 desde Paloblanco</t>
  </si>
  <si>
    <t>Kevin Navas de Noc Tx reporta apertura del enlace 31001 Simon Bolivar - 31026 JAC Palo Blanco sin afectacion de servicios</t>
  </si>
  <si>
    <t>se recuperan 100 metros de reserva y se hace un empalme de 96 hilos en caja de 144 hilos</t>
  </si>
  <si>
    <t>Km 4,5 desde la Paz</t>
  </si>
  <si>
    <t>Kevin Navas de Noc Tx reporta apertura del enlace Valledupar - La paz sin afectacion de servicios</t>
  </si>
  <si>
    <t>Mov. Barrio Nuevo - Mov. Palmira Centro</t>
  </si>
  <si>
    <t>Km 1,9 desde Palmira Centro</t>
  </si>
  <si>
    <t>Hermes Ojeda de Zona reporta apertura del enlace Mov. Barrio Nuevo - Mov. Palmira Centro sin afectacion de servicios.</t>
  </si>
  <si>
    <t>HERMES OJEDA</t>
  </si>
  <si>
    <t>Se recupera 40 mts de reserva y se hace un empalme de 36 hilos</t>
  </si>
  <si>
    <t>Yarumal Fija - Yarumal Movil</t>
  </si>
  <si>
    <t>Km 0,847 desde Yarumal Fija</t>
  </si>
  <si>
    <t>Ludwing Tarazona de noc Tx reporta apertura del enlace Yarumal Fija - Yarumal Movil sin afectacion de servicios.</t>
  </si>
  <si>
    <t>Yarumal Fija</t>
  </si>
  <si>
    <t>TK_3791349</t>
  </si>
  <si>
    <t>Carmen De Bolivar - Pedro Heredia</t>
  </si>
  <si>
    <t>Km 41,8 desde Carmen de Bolivar</t>
  </si>
  <si>
    <t>Diego Chaparro de Noc Tx reporta apertura del enlace Carmen De Bolivar - Pedro Heredia por la red de mediacomerce sin afectacion de servicios.</t>
  </si>
  <si>
    <t>Se realiza un tendido y see hacen dos empalmes</t>
  </si>
  <si>
    <t>No se genera OT, Disponibilidad de  Mediacomerce</t>
  </si>
  <si>
    <t> INC13022492</t>
  </si>
  <si>
    <t>YOLOMBO</t>
  </si>
  <si>
    <t>Cisneros - San Roque</t>
  </si>
  <si>
    <t xml:space="preserve">km 6,8 desde cisneros </t>
  </si>
  <si>
    <t>Diego Chaparro de NocTx reporta apertura del enlace Cisneros - San Roque por la red de Claro sin afectacion de servicios</t>
  </si>
  <si>
    <t xml:space="preserve">Se realiza un tendido de 400 mts y se hacen dos empalmes </t>
  </si>
  <si>
    <t>Mov. Zipaquira - Mov. Virreyes Zipa</t>
  </si>
  <si>
    <t>Km 1,8 desde Zipaquira</t>
  </si>
  <si>
    <t>Juan Carlos Pineda de PxDx reporta apertura del enalce Mov. Zipaquira - Mov. Virreyes Zipa sin afectacion de servicios</t>
  </si>
  <si>
    <t xml:space="preserve">Se realiza un tendido de 150 mts y se hacen dos empalmes de 36 hilos con cajas de empalmes de 48 hilos </t>
  </si>
  <si>
    <t>Zipaquira Centro</t>
  </si>
  <si>
    <t xml:space="preserve">Km 12,27 desde La Paz </t>
  </si>
  <si>
    <t>Islena Romero de Noc Tx reprota apertura parcial en el enlace Valledupar - La Paz en ZTE, Rx La Paz, sin afectacion de servicios</t>
  </si>
  <si>
    <t>La Paz</t>
  </si>
  <si>
    <t>Km 3,233 desde esperanza</t>
  </si>
  <si>
    <t>Se continua seguimiento de la OT 8437630 ya que se presenta un segundo evento a 3233 mtrs desde Esperanza para revisar el enlace de la movil Esperanza – Rosa Blanca Villao, Rx Esperanza que continua alarmada</t>
  </si>
  <si>
    <t xml:space="preserve">Para dar solucion se realiza migracion entre nodos </t>
  </si>
  <si>
    <t>Mov. Metropolis - Mov. San Fernando Bogota</t>
  </si>
  <si>
    <t>Km 1,6 desde Dto 31006 (Divino Niño Jesus)</t>
  </si>
  <si>
    <t>Jaime Valencia de zona reporta apertura en el enlace Mov. Metropolis - Mov. San Fernando Bogota y Mov. Centro Comercial Metropolis - Mov. Las Ferias Occidental, sin afectacion de servicios</t>
  </si>
  <si>
    <t>Para el cable del Dto 31006 se recupera 80 mts de reserva y un empalme de 48 hilos</t>
  </si>
  <si>
    <t>8440088
8440416</t>
  </si>
  <si>
    <t>Anillo 31</t>
  </si>
  <si>
    <t>Mov. Sector Remoto Los pinos -Mov. Soacha Centro</t>
  </si>
  <si>
    <t>Efrain Barros de zona reporta apertura en el enlace Mov. Sector Remoto Los pinos -Mov. Soacha Centro, con afectacion de servicios</t>
  </si>
  <si>
    <t>TIK-409428-Z6J1</t>
  </si>
  <si>
    <t>Islena romero de Noc tx reporta apertura en Bosconia - Valledupar por la red de Ufinet en Rufo y ZTE,Sin afectacion de servicios.</t>
  </si>
  <si>
    <t>Recuperación de reservas y CE existente</t>
  </si>
  <si>
    <t>Km 73,8 desde Bosconia</t>
  </si>
  <si>
    <t>Islena romero de Noc tx reporta apertura en el enlace Bosconia - Fundacion,sin afectacion de servicios.</t>
  </si>
  <si>
    <t>se realiza tendido de 350 metros de fo y dos empalmes de 36 hilos</t>
  </si>
  <si>
    <t>Mov.Ruitoque Bajo - Mov. Ruitoque Bajo2</t>
  </si>
  <si>
    <t>Km 1,8 desde ruitoque bajo 2</t>
  </si>
  <si>
    <t>Juan carlos pineda de pxdx reporta apertura en el enlace Mov.Ruitoque Bajo - Mov. Ruitoque Bajo2,Sin afectacion de servicios.</t>
  </si>
  <si>
    <t xml:space="preserve">Para dar solucion se realizo tendido de 250 mtrs y 2 empalmes de 48 hilos </t>
  </si>
  <si>
    <t>Ruitoque</t>
  </si>
  <si>
    <t>Mov.Almirante - Mov.Villa Lorena</t>
  </si>
  <si>
    <t>Km 0,372 desde Villa Lorena</t>
  </si>
  <si>
    <t>Carlos Duran de zona reporta apertura en el enlace de la Mov.Almirante - Mov.Villa Lorena,Con afectacion de servicios.</t>
  </si>
  <si>
    <t>Se hace recuperacion de 40mts de reserva y caja de empalme de 24 hilos</t>
  </si>
  <si>
    <t>Mov. La sultana 2 - Mov.La carola</t>
  </si>
  <si>
    <t xml:space="preserve">km 1,3 desde la Mov. Sultana 2 </t>
  </si>
  <si>
    <t>Carlos Florez de zona reporta apertura en el enlace Mov. La sultana 2 - Mov.La carola,con afectacion de servicios.</t>
  </si>
  <si>
    <t>se recuperan 50 metros de reserva y se hace emaplme de 24 hilos</t>
  </si>
  <si>
    <t>La Sultana II</t>
  </si>
  <si>
    <t>Mov. Chapinero - Mov. Piedra Pintada</t>
  </si>
  <si>
    <t>Km 3 desde Piedra pintada</t>
  </si>
  <si>
    <t>Diego Santacruz de Zona reporta pertudra del enlace Mov Chapinero - Mov. Piedra pintada con Afectacion de servicios Moviles</t>
  </si>
  <si>
    <t>Para dar solucion se realizo recuperacion de 20 mtrs de reserva y se hace un empalme de 48 hilos</t>
  </si>
  <si>
    <t>Mov Victoria - Mov Cortissoz</t>
  </si>
  <si>
    <t>Km 8,3 desde victoria</t>
  </si>
  <si>
    <t xml:space="preserve">Alan Salazar de zona reporta apertura del enlace  Mov Victoria - Mov Cortissoz sin afectacion de servicios </t>
  </si>
  <si>
    <t>se recupera 150 metros de reserva y se hace un empalme de 24 hilos</t>
  </si>
  <si>
    <t>Mov. Tequendama - Mov.Alameda</t>
  </si>
  <si>
    <t>Km 1,040 desde Refugio</t>
  </si>
  <si>
    <t>Juan pablo bermudez de pxdx reporta apertura en el enlace Mov.Tequendama - Mov.Apacha, Mov.El recuerdo - Mov.Tequendama, Mov.Sanc- Mov.San carlos,Mov.Conquistadores - Mov.Guabal,Mov.Poblado - Mov.departamental,Mov.San judas - Mov.Mojica, Mov.Comuneros cali - Mov.La selva , Mov.Vallado - Mov.Aguablanca,Mov.Colegio Paraiso- Mov.Alameda,Sin afectacion de servicios.</t>
  </si>
  <si>
    <t>Santa Carolina - Comcel Prado</t>
  </si>
  <si>
    <t>Km 11,4 desde Santa Carolina</t>
  </si>
  <si>
    <t>Kevin Navas de Noc Tx reporta apertura del enlace Santa Carolina - Comcel Prado sin afectacion de servicios.</t>
  </si>
  <si>
    <t>se realiza tendido de 70 metros de fo de 24 hilos  y dos empalmes de 24 hilos</t>
  </si>
  <si>
    <t>DTO 11086</t>
  </si>
  <si>
    <t>Manizales - La Cruz</t>
  </si>
  <si>
    <t xml:space="preserve">Ramiro Nechiza de Noc Tx reporta apertura del enlace Manizales - La Cruz para la Rx Manizales del SDH, con afectación de servicios. </t>
  </si>
  <si>
    <t>INC13039933</t>
  </si>
  <si>
    <t>Mocoa - La fragua</t>
  </si>
  <si>
    <t>Ramiro Nechiza de Noc tx reporta apertura en el enlace Mocoa - La fragua por la red de claro,sin afectacion de servicios.</t>
  </si>
  <si>
    <t>Mov.Salamanca - Mov.Las nieves</t>
  </si>
  <si>
    <t xml:space="preserve">Km 2,256 desde salamanca </t>
  </si>
  <si>
    <t>Alan Salazar de zona reporta apertura del enlace Mov. Salamanca - Mov. Pumarejo - Mov. Las nieves, con afectación de servicios.</t>
  </si>
  <si>
    <t>Salamanca</t>
  </si>
  <si>
    <t>Mov.Metropolis - Mov.Las ferias Occidentales</t>
  </si>
  <si>
    <t>Km 2,5 desde las ferias</t>
  </si>
  <si>
    <t>Rolando Sanchez de zona reporta apertura en el enlace Mov.Metropolis - Mov.Las ferias Occidentales,sin afectacion de servicios.</t>
  </si>
  <si>
    <t>se realiza tendido de 70 metros de fo y dos empalmes de 48 hilos</t>
  </si>
  <si>
    <t>Olaya - Badel</t>
  </si>
  <si>
    <t>Km 0,01 desde Olaya</t>
  </si>
  <si>
    <t>Carlos Duran de zona reporta apertura en el enlace Olaya - Badel, con afectacion de Ba.</t>
  </si>
  <si>
    <t>se recuperan 20 metros de reserva y se fusiona de nuevo en ODF</t>
  </si>
  <si>
    <t>Km 10,3 desde Fusa</t>
  </si>
  <si>
    <t>Pilar Vargas de Noc Tx reporta apertura del enlace Fusagasuga - Bogota con afectacion de servicios .</t>
  </si>
  <si>
    <t>Se realiza tendido de 200 mts y dos empalmes de 48 hilos</t>
  </si>
  <si>
    <t>Mov.Arboral - Mov.Santa fe del tintal</t>
  </si>
  <si>
    <t>Km 0,371 desde Arboral</t>
  </si>
  <si>
    <t>Walter Cabrera de zona reporta apertura en el enlace Mov.Arboleda - Mov.Santa fe del tintal,con afectacion de servicios.</t>
  </si>
  <si>
    <t>Se recupera 80 mtrs de reserva y se instala un empalme de continuidad de 8 hilos con caja de emnpalme de 24 hilos,</t>
  </si>
  <si>
    <t>UK  Arboral</t>
  </si>
  <si>
    <t>Mov.Santa matilde - Mov.Progreso</t>
  </si>
  <si>
    <t>Km 0,246 desde santa matilde</t>
  </si>
  <si>
    <t>Jhon lesmes de zona reporta apertura en el enalce Mov.Santa matilde - Mov.Progreso,Con afectacion de servicios.</t>
  </si>
  <si>
    <t>Se realiza un tendido de 150 metros de cable de 48 hilos y se hacen dos empalmes de 24 hilos</t>
  </si>
  <si>
    <t>Uk Santa Matilde</t>
  </si>
  <si>
    <t>Buenaventura centro - Los Pinos</t>
  </si>
  <si>
    <t>Km 3,043 desde Centro</t>
  </si>
  <si>
    <t>Francisco Vargas de NocTx reporta apertura del enlace Buenaventura centro - Los Pinos en SDH sin afectacion de servicios</t>
  </si>
  <si>
    <t>Se realiza un tendido de 190 mts y se hacen dos empalmes de 48 hilos</t>
  </si>
  <si>
    <t>Moviles</t>
  </si>
  <si>
    <t>Hacienda El Pino - Jamundí Centro</t>
  </si>
  <si>
    <t>Km 0,148 desde Hacienda el Pino</t>
  </si>
  <si>
    <t>Hermes Ojeda de zona reporta apertura del enlace Hacienda El Pino - Jamundí Centro, con afectación de BA.</t>
  </si>
  <si>
    <t xml:space="preserve">se realiza tendido tendido de 240 mts y se instala un empalme de 24 hilos y se arma odf nuevo </t>
  </si>
  <si>
    <t xml:space="preserve">JAMUNDI CENTRO </t>
  </si>
  <si>
    <t>Km 5,5 desde Asturias</t>
  </si>
  <si>
    <t>Andres Sierra de Noc Tx reporta apertura del enlace Asturias - WBP en ZTE,sin afectacion de servicios</t>
  </si>
  <si>
    <t>TT11832119</t>
  </si>
  <si>
    <t>Km 45 desde Cartagena</t>
  </si>
  <si>
    <t>Andres Sierra de NocTx reporta apertura del enlace Sabanalarga - Torices por la red de Tigo sin afectacion de servicios</t>
  </si>
  <si>
    <t>Se recupera reaserva y se hace un empalme</t>
  </si>
  <si>
    <t xml:space="preserve">No se genera OT, Disponibilidad de Tigo </t>
  </si>
  <si>
    <t>Km 0,039 desde Sogamoso</t>
  </si>
  <si>
    <t>Andres Sierra de Noc Tx reporta apertura parcial en el enlace Tame – Paz de Ariporo en Coriant, Rx Tame  por la red de AZTECA, con IRU Arauca - Sogamoso, sin afectacion de servicios</t>
  </si>
  <si>
    <t>se recupera reserva y se realiza un empalme labores ejecutadas por Azteca</t>
  </si>
  <si>
    <t>Km 2,7 desde Villavicencio</t>
  </si>
  <si>
    <t xml:space="preserve">Francisco Vargas de NocTx reporta apertura del enlace Villavicencio - Progreso Noc internexa reporta apertura en el enlace </t>
  </si>
  <si>
    <t>para el cable de 48 hilos se recupera 200 mts de reserva yse hace un empalme de 48 hilos</t>
  </si>
  <si>
    <t>Km 21,7 desde Medellin</t>
  </si>
  <si>
    <t>Ludwing Tarazona de NocTx reporta alta atenuacion parcial  del enlace Medellin - Yarumal en la Rx Yarumal en coriant sin afectacion de servicios</t>
  </si>
  <si>
    <t>Km 51 desde Santa Marta</t>
  </si>
  <si>
    <t>Mov. Salguero - Mov. Gairaca</t>
  </si>
  <si>
    <t>Km 0,9 desde Gairaca</t>
  </si>
  <si>
    <t>Leonardo Cantillo de zona reporta apertura en el enlace Mov. Rodadero - Mov. Gairaca, con afectacion en moviles</t>
  </si>
  <si>
    <t xml:space="preserve">Se realizo un tendido de 80 mts de fibra de 36 hilos y se hcen dos empalmes de 48 hilos  </t>
  </si>
  <si>
    <t>Mov. Salguero</t>
  </si>
  <si>
    <t>Armenia Galan 302 – OLT Armenia Sur 2</t>
  </si>
  <si>
    <t>km 4,18 desde Armenia</t>
  </si>
  <si>
    <t>Bibiana Vega de PxDx reporta en los enlaces Armenia Galan 302 – OLT  Armenia Sur 2 – Armenia Galan 301 y Armenia Galan 302 – OLT  Armenia Sur 1 – Armenia Galan 301, con afectacion de serivicios</t>
  </si>
  <si>
    <t>Se recupera 10 mtrs de reserva y  una caja de empalme de24 hilos.</t>
  </si>
  <si>
    <t>Mov. Salitre - Mov. Universidad Nacional</t>
  </si>
  <si>
    <t>km 4,67 desde Mov. Salitre</t>
  </si>
  <si>
    <t>Walter Cabrera de zona reporta apertura en el enlace Mov. Salitre - Mov. Universidad Nacional, sin afectacion de servicios</t>
  </si>
  <si>
    <t>Se cambio la posición del pachcord mal conectado en otra posición, Los puertos son 33 y 34 y estaban 33 y 22 se corrige por parte de pi y servicio ok</t>
  </si>
  <si>
    <t>Mov. Melgar Sur E495 - Mov. Sicomoro Melgar E527</t>
  </si>
  <si>
    <t>km 1,08 desde Mov. Melgar Sur E495</t>
  </si>
  <si>
    <t>Víctor Delgadillo de Zona reporta apertura del enlace Mov. Melgar Sur E495 - Mov. Sicomoro Melgar E527, sin afectación de servicios.</t>
  </si>
  <si>
    <t>Melgar</t>
  </si>
  <si>
    <t>Cg2 - Asturias</t>
  </si>
  <si>
    <t>Km 11,1 desde Asturias</t>
  </si>
  <si>
    <t>Alexander Gomez de noc Tx reporta apertura del enlace Cg2 - Asturias sin afectación de servicios</t>
  </si>
  <si>
    <t>Se recuperan 50 metros de resreva y se realiza un empalme de 48 Hilos</t>
  </si>
  <si>
    <t>Mov. Bosa El Progreso - Mov. Santafe de Bosa</t>
  </si>
  <si>
    <t>Km 0,621 desde Santa fe de bosa</t>
  </si>
  <si>
    <t>Oscar Vragas de Zona reporta apertura del enlace Mov. Bosa El Progreso - Mov. Santafe de Bosa sin afectación de servicios</t>
  </si>
  <si>
    <t>Se refusiona hilo en caja de empalme</t>
  </si>
  <si>
    <t>Bosa santa fe</t>
  </si>
  <si>
    <t>Mov. Paris Bello - Mov. Metrocable</t>
  </si>
  <si>
    <t>Km 1,3 desde Mov. Metrocable</t>
  </si>
  <si>
    <t>Cesar Perez de zona reporta apertura del enlace Mov. Paris Bello - Mov. Metrocable sin afectación de servicios</t>
  </si>
  <si>
    <t xml:space="preserve">Se realiza emplame de 144 Hilos con reserva existente </t>
  </si>
  <si>
    <t>Metrocable</t>
  </si>
  <si>
    <t>Mov. Mamonal - Mov. Heredia</t>
  </si>
  <si>
    <t>Km 4,01 desde Heredia</t>
  </si>
  <si>
    <t>Carlos Duran de zona reporta apertura del enlace Mov. Mamonal - Mov. Heredia con afectacion de servicios moviles</t>
  </si>
  <si>
    <t>Realizan cambio de las crucadas en nodo</t>
  </si>
  <si>
    <t>Mov. Esperanza - Mov. Vanguardia</t>
  </si>
  <si>
    <t>Km 2,7 desde esperanza</t>
  </si>
  <si>
    <t xml:space="preserve">Se crea Nueva ot para dar continuidad a ticket 8448941 por nuevo corte en otro cable </t>
  </si>
  <si>
    <t>Se recuperaan 200 mts de reserva y se realiza un emplame de 24 Hilos</t>
  </si>
  <si>
    <t>central esperanza</t>
  </si>
  <si>
    <t>3792161 </t>
  </si>
  <si>
    <t>Km 0,100 desde Carmen de bolivar</t>
  </si>
  <si>
    <t>Ramiro Nechiza de NocTx reporta apertura del enlace Carmen de Bolivar - Pedro Heredia por la red de Mediacommerce sin afectacion de servicios</t>
  </si>
  <si>
    <t>Se realiza migracion a tramo tendido entre dos empalmes</t>
  </si>
  <si>
    <t>Na</t>
  </si>
  <si>
    <t>Palmas - Boqueron</t>
  </si>
  <si>
    <t xml:space="preserve">km 11,2 desde Pajarito </t>
  </si>
  <si>
    <t>Pilar Vargas de NocTx reporta apertura del enlace Palmas - Boqueron por la red de Tigo sin afectacion de servicios</t>
  </si>
  <si>
    <t>Se realiza recuperacion  de 200 metro de reserva de F.O y se crean 1 empalme</t>
  </si>
  <si>
    <t>No se genera OT, Disponibilidad de Tigo/Une</t>
  </si>
  <si>
    <t>Km 1,96 desde Mayolo</t>
  </si>
  <si>
    <t xml:space="preserve">Se Crea nuevo ticket para dar seguimiento al ticket  8448127 por nuevo corte encontrado a 500 mts </t>
  </si>
  <si>
    <t>Se realiza Tendido de 190 metros de F.O de 48 hilos y se hace uso de dos cajas de empalme existente</t>
  </si>
  <si>
    <t>MAYOLO</t>
  </si>
  <si>
    <t>INC0192326</t>
  </si>
  <si>
    <t>Km 13,4 desde Esperanza</t>
  </si>
  <si>
    <t>Andres Sierra de Noc TX reporta apertura del enlace Bogotá - Villavicencio por la red de Internexa, se hace medida con equipo zte y evidencia corte en el km 13,4 desde Villao sin afectacion de servicios.</t>
  </si>
  <si>
    <t xml:space="preserve">se realiza tendido de 400 metros de fibra y dos cajas de empalmes </t>
  </si>
  <si>
    <t xml:space="preserve">km 28 desde Cucuta </t>
  </si>
  <si>
    <t>Islena Romero de Noc Tx reporta apertura total del enlace Cucuta - Cerro Oriente, sin afectación de servicios.</t>
  </si>
  <si>
    <t xml:space="preserve">Para dar solucion se realizo un tendido de 400 mtrs y dos empalmes de 48 hilos </t>
  </si>
  <si>
    <t>RTNFO Correctivo, 8453230, Localización de la Falla 0, Recuperación Cable 0 mts, Tendido Aéreo 400 mts, Tendido Canalizad 0 mts, Cantidad Empalmes 2, Fibras Empalmadas 72, Apiques 0, herrajes de retención hasta 200 mts 0</t>
  </si>
  <si>
    <t>PRE-00536309</t>
  </si>
  <si>
    <t>OT-00441341</t>
  </si>
  <si>
    <t>AV CERO</t>
  </si>
  <si>
    <t>buenaventura 4 - Andagoya</t>
  </si>
  <si>
    <t>km 0,613 desde Buenaventura 4</t>
  </si>
  <si>
    <t>se crea nuevo incidente para dar seguimiento a la OT 8451997 por nuevo corte de F.O</t>
  </si>
  <si>
    <t>Se realiza migracion a un tendido de 650 mts existente y se hacen dos empalmes de 48 hilos</t>
  </si>
  <si>
    <t>BUENAVENTURA 4</t>
  </si>
  <si>
    <t xml:space="preserve">km 1,514 desde Santa Carolia </t>
  </si>
  <si>
    <t>se crea nuevo incidente para dar seguimiento a la OT 8445983 por nuevo corte de F.O</t>
  </si>
  <si>
    <t>Se rehacen empalme de 8 hilos</t>
  </si>
  <si>
    <t>Santa Carolina</t>
  </si>
  <si>
    <t>Uk Comcel Prado</t>
  </si>
  <si>
    <t>Colfrigos - Salitre</t>
  </si>
  <si>
    <t>km 5,258 desde Colfrigos</t>
  </si>
  <si>
    <t>Jaime Valencia de zona reporta apertura del enlace DTO 32030 Colfrigo - Salitre con afectación de servicios de BA.</t>
  </si>
  <si>
    <t>Para dar solucion al incidente se refusiona hilo en caja de empalme existente</t>
  </si>
  <si>
    <t xml:space="preserve">Salitre </t>
  </si>
  <si>
    <t>11835203 </t>
  </si>
  <si>
    <t>Andrés Sierra de Noc Tx reporta apertura del enlace Pelu - Sabanalarga, la Rx de Pelu para coriant sin afectación de servicios.</t>
  </si>
  <si>
    <t>Actividades realizadas por Tigo</t>
  </si>
  <si>
    <t>Limonar - Tuquila</t>
  </si>
  <si>
    <t>Km 0,795 desde Limonar</t>
  </si>
  <si>
    <t>Rutbe Carrillo de zona reporta apertura del enlace Limonar - Tuquila con afectacion de servicios BA</t>
  </si>
  <si>
    <t>se recupera 200 mts de reserva y se realiza un empalme de 12 hilos</t>
  </si>
  <si>
    <t>anillo sur</t>
  </si>
  <si>
    <t>Mov. Nuevo Techo - Mov. Corabastos</t>
  </si>
  <si>
    <t xml:space="preserve">Km 0,419 desde Mov. Nuevo techo </t>
  </si>
  <si>
    <t>Walter Cabrera de Zona reporta apertura del enalce Mov. Nuevo Techo - Corabastos con afectacion de servicios movil</t>
  </si>
  <si>
    <t>se crea empalme de continuidad de 8 hilos en caja de 24 hilos</t>
  </si>
  <si>
    <t>Mov. San pedro - Mov. predio nariño fontibon</t>
  </si>
  <si>
    <t>km 0,747 desde Mov. Predio Nariño fontibon</t>
  </si>
  <si>
    <t xml:space="preserve">Juan Pablo Bermudez de PxDx Movil reporta apertura del enlace Mov. San pedro - Mov. predio nariño fontibon sin afectacion de servicios </t>
  </si>
  <si>
    <t>Se realiza un tendido de 100 de fibra de 48 hilos y se hacen dos empalmes de 48 hilos</t>
  </si>
  <si>
    <t>DTO 31021</t>
  </si>
  <si>
    <t>Uk Predio Nariño</t>
  </si>
  <si>
    <t>Mov. Tobias Emanuel - Mov. Eucaristico</t>
  </si>
  <si>
    <t>Km 0,1 desde Eucaristico</t>
  </si>
  <si>
    <t>Jhon Robert Marin de zona reporta apertura del enlace Mov. Tobias Emanuel - Mov. Eucaristico con afectacion de servicios moviles</t>
  </si>
  <si>
    <t>Uk Eucaristico</t>
  </si>
  <si>
    <t>Andres Sierra de NocTx reporta alta atenuacion en el enlace Neiva - Garzon en Rufo sin afectacion de servicios</t>
  </si>
  <si>
    <t>no se tiene intervencion por parte de FO se mide y se normaliza</t>
  </si>
  <si>
    <t>Melgar - Girardot</t>
  </si>
  <si>
    <t>Km 12,8 desde Girardot</t>
  </si>
  <si>
    <t xml:space="preserve">Pilar Vargas de Noc Tx reporta apertura del enlace Girardor - Melgar de Coriant sin afectación de servicios </t>
  </si>
  <si>
    <t>Mov. Covisan Okavango - Mov. Villavo IV</t>
  </si>
  <si>
    <t>Km 3,5 desde Okavango</t>
  </si>
  <si>
    <t>Se continua seguimiento de la OT 8451701 ya que presenta otro corte al km3.5 desde Okavango para el enlace Mov. Okavango - Mov. Villavicencio 4</t>
  </si>
  <si>
    <t>Se recupera 400 mts de reserva y se hace un empalme de 48 hilos</t>
  </si>
  <si>
    <t>Mov. Ponedera - Mov., Sabanalarga</t>
  </si>
  <si>
    <t>Km 11,494 desde Ponedera</t>
  </si>
  <si>
    <t>Jhonny Osorio de zona reporta apertura en el enlace Mov. Ponedera - Mov., Sabanalarga, sin afectacion de servicios</t>
  </si>
  <si>
    <t>Para dar solcion se recupera  100 mts mas de reserca y se realiza un solo empalme de 24 hilos</t>
  </si>
  <si>
    <t>Ponedera</t>
  </si>
  <si>
    <t>km 5,2 desde Buenaventura Centro</t>
  </si>
  <si>
    <t>Se continua seguimiento de la OT 8453462 para revisar el SDH Centro - Los Pinos que es otra falla diferente</t>
  </si>
  <si>
    <t>central centro</t>
  </si>
  <si>
    <t>Alameda Tibanica - Sumapaz</t>
  </si>
  <si>
    <t>Oscar Vargas de zona reporta apertura en el enlace Alameda Tibanica - Sumapaz, con afectacion de servicios</t>
  </si>
  <si>
    <t xml:space="preserve">Se cierra el Anillo de tibanica </t>
  </si>
  <si>
    <t>Barranca La Floresta – Primera de Mayo</t>
  </si>
  <si>
    <t>Km 2,687 desde Éxito</t>
  </si>
  <si>
    <t>Ramiro Nechiza de Noc Tx reporta apertura en el enlace Barranca La Floresta – Primera de Mayo en SDH, con afectacion en BA</t>
  </si>
  <si>
    <t>Para dar solucion se recupero 10 mtrs de reserva  y un empalme de 48 hilos</t>
  </si>
  <si>
    <t>RLFO Correctivo, 8459587, Localización de la Falla 0, Recuperación Cable 10 mts, Tendido Aéreo 0 mts, Tendido Canalizad 0 mts, Cantidad Empalmes 1, Fibras Empalmadas 36, Apiques 0, herrajes de retención hasta 200 mts 0, Disp 0,02.</t>
  </si>
  <si>
    <t>PRE-00534211</t>
  </si>
  <si>
    <t>OT-00441342</t>
  </si>
  <si>
    <t>Mov. Esperanza – Mov. Jordan</t>
  </si>
  <si>
    <t>Km 0,477 desde Jordan</t>
  </si>
  <si>
    <t>Diego Santacruz de zona reporta apertura en el enlace Mov. Esperanza – Mov. Jordan – Mov. Maloca, con afectacion en moviles</t>
  </si>
  <si>
    <t>Se recuperan 50 mts d ereserva de 8 Hilos y se realiza empalmería con emplame existente de 48 Hilos</t>
  </si>
  <si>
    <t>Km 32 desde Aguachica</t>
  </si>
  <si>
    <t>Diego Chaparro de Noc Tx reporta apertura del enalce Aguachica - San Alberto sin afectacion de servicios</t>
  </si>
  <si>
    <t>Se recuperan 450 metros de reserva y se hace un empalme de 36 hilos, en caja empalme  de 48 hilos,</t>
  </si>
  <si>
    <t>TT 11838044</t>
  </si>
  <si>
    <t>km 41,2 desde nogales</t>
  </si>
  <si>
    <t>Diego Chaparro de Noc tx reporta apertura en el enlace Pelu - Sabanalarga en la rx de sabanalarga por la red de Tigo,Sin afectacion de servicios.</t>
  </si>
  <si>
    <t>se realiza tendido de 150 mts y dos empalmes</t>
  </si>
  <si>
    <t>No se genera OT, Disponibilidad de  UNE</t>
  </si>
  <si>
    <t>NOGALES</t>
  </si>
  <si>
    <t>Makrocaney - Tristan</t>
  </si>
  <si>
    <t>Jhon Robert Marin de zona reporta apertura del enlace Makrocaney - Tristan sin afectación de servicios</t>
  </si>
  <si>
    <t xml:space="preserve">Pi realzia limpieza a conector, enlace sube </t>
  </si>
  <si>
    <t>Mov. Ponedera - Mov. Sabanalarga</t>
  </si>
  <si>
    <t>km 14 desde Sabanalarga</t>
  </si>
  <si>
    <t xml:space="preserve">Alan Salazar de zona reporta apertura del enlace Mov. Ponedera - Mov. Sabanalarga sin afectación de servicios </t>
  </si>
  <si>
    <t>Se sangra F.O y se crea un empalme de 36 hilos</t>
  </si>
  <si>
    <t>BARANOA</t>
  </si>
  <si>
    <t>Margaritas - Protecho</t>
  </si>
  <si>
    <t>Km 17,7 desde Margaritas</t>
  </si>
  <si>
    <t>Ramiro Nechiza de Noc Tx reporta aapertura del enlace Margaritas - Protecho en SDH sin afectación de servicios</t>
  </si>
  <si>
    <t>Se realiza tendido de 500 mts de fibra y 2 empalmes de 48 Hilos</t>
  </si>
  <si>
    <t>Anillo Campestre</t>
  </si>
  <si>
    <t>Mov. La Fiscala Bogota - Mov. La Fiscala II</t>
  </si>
  <si>
    <t>Km 0,225 desde Fiscalía</t>
  </si>
  <si>
    <t>Jhon Lesmes de Zona reporta apertura del enlace Mov. La Fiscalia Bogota - Mov. La Fiscalia II sin afectación de servicios</t>
  </si>
  <si>
    <t>Mov. Cali Centro - Mov. Sucre 2</t>
  </si>
  <si>
    <t>Km 0,1 desde Sucre II</t>
  </si>
  <si>
    <t>Jhon Robert Marin de zona reporta apertura del enlace Mov. Cali Centro - Mov. Sucre 2 sin afectación de servicios</t>
  </si>
  <si>
    <t xml:space="preserve">Se realiza tendido de 150 mts de fibra de 24 hilos y dos empalmes </t>
  </si>
  <si>
    <t>Km 64,3 desde Manizales</t>
  </si>
  <si>
    <t xml:space="preserve">Ramiro Nechiza de NocTx reporta apertura total del enlace Manizales - Supia sin afectacion de servicios </t>
  </si>
  <si>
    <t xml:space="preserve">se realiza tendido de 300 metros de F,O de 36 hilos  y se crean 2 cajas de empalme existentes </t>
  </si>
  <si>
    <t>8461258
8461406
8462727
8462839   8461165</t>
  </si>
  <si>
    <t>PR por promedio autoriza Ernesto Acuña</t>
  </si>
  <si>
    <t>Mov. Club Social - Mov. Pitalito Fija</t>
  </si>
  <si>
    <t xml:space="preserve">km 0,250 desde Club Social </t>
  </si>
  <si>
    <t>Orlando Cabrera de Zona reporta apertura del enlace Mov. Club Social -  Mov. Pitalito Fija con afectación de servicios</t>
  </si>
  <si>
    <t xml:space="preserve">Se realiza tendido de 100 metros de F.O de 36 y se crean 1 empalme de 24 hilos y se ingresa extremo a empalme existente  </t>
  </si>
  <si>
    <t>Pitalito</t>
  </si>
  <si>
    <t>ANILLO BTS</t>
  </si>
  <si>
    <t>Candelaria - Florida</t>
  </si>
  <si>
    <t>Km 4,3 desde Candelaria</t>
  </si>
  <si>
    <t>Ramiro Nechiza de NocTx reporta apertura del enlace Candelaria - Florida sin afectacion de servicios</t>
  </si>
  <si>
    <t>Se recuperan 40 mts de reserva y se realiza un empalme de 36 Hilos</t>
  </si>
  <si>
    <t>Km 0,854 desde leticia centro</t>
  </si>
  <si>
    <t>Se Crea Nueva OT para dar seguimeinto a la ot  8420252  por nuevo corte a 854 mts</t>
  </si>
  <si>
    <t>Se realiza tendido de 600 mts de f.o de 36 Hilos y dos emplames de 48 Hilos</t>
  </si>
  <si>
    <t>Leticia</t>
  </si>
  <si>
    <t>ETB Muzu - Salitre</t>
  </si>
  <si>
    <t>Km 8,6 desde Salitre</t>
  </si>
  <si>
    <t>Ramiro Nechiza de Noc Tx reporta apertura del enalce ETB Muzu - Salitre en SDH sin afectación de servicios</t>
  </si>
  <si>
    <t xml:space="preserve">Se Realiza Tendido de 600 metros de F.O y la instalacion de 2 empalmes  </t>
  </si>
  <si>
    <t>Aeropuerto - Caudal</t>
  </si>
  <si>
    <t>Km 2,3 desde Aeropuerto</t>
  </si>
  <si>
    <t>Diego santacruz de zona reporta apertura del enlace Aeropuerto - Caudal y Aeropuerto - Ceiba con afectación de servicios BA</t>
  </si>
  <si>
    <t>se realiza tendido de 10 mta y dos empalmes de 48 hilos</t>
  </si>
  <si>
    <t xml:space="preserve">AEROPUERTO </t>
  </si>
  <si>
    <t>Metrotel Simon Bolivar - Prado</t>
  </si>
  <si>
    <t>km 6,7 desde Prado</t>
  </si>
  <si>
    <t>Alan Salazar de zona rpeorta apertura del enlace Metrotel Simon Bolivar - Prado sin afectación de servicios</t>
  </si>
  <si>
    <t>se cambio de Pacht Cord en el ODF de Barranquilla Sur</t>
  </si>
  <si>
    <t>Prado</t>
  </si>
  <si>
    <t>TIK-411335-Q3G9</t>
  </si>
  <si>
    <t>Km 38,8 desde Villeta</t>
  </si>
  <si>
    <t>Ramiro de Noc Tx reporta apertura del enlace Villeta - Pto Salgar por la red de Ufinet sin afectación de servicios</t>
  </si>
  <si>
    <t xml:space="preserve">Se recupera reserva de F.O y se crea una caja de empalme </t>
  </si>
  <si>
    <t>No se Genera OT, Falla de Ufinet</t>
  </si>
  <si>
    <t>La Patria - El Bosque</t>
  </si>
  <si>
    <t>Km 3,4 desde la patria</t>
  </si>
  <si>
    <t>Pilar Vargas de Noc Tx reporta apertura del enlace  La Patria - El Bosque en SDH y dos dilslam de la patria con afectación BA</t>
  </si>
  <si>
    <t>Se migro hilo entre empalme para recuperar el servicio</t>
  </si>
  <si>
    <t>Mov. Lido - Mov. Santa Librada</t>
  </si>
  <si>
    <t>Km 0 desde lido</t>
  </si>
  <si>
    <t>Robert Marin de Zona reporta apertura del enlace movil Lido - Sta librada Cristale alto - san fernando Tejares - san judas HUV - Champagnat
San cayetano - colseguros sin afectación de servicios</t>
  </si>
  <si>
    <t>Se normaliza el enlace sin intervencion de FO al parecer Onet estaba realizando una VM</t>
  </si>
  <si>
    <t>Mov. Yumbo Ibiza - Mov. Centro de Convenciones</t>
  </si>
  <si>
    <t>Km 0 desde centro de convenciones</t>
  </si>
  <si>
    <t>Jhon Robert Marin de zona reporta apertura en el enlace Mov. Yumbo Ibiza - Mov. Centro de Convenciones, con afectacion en moviles</t>
  </si>
  <si>
    <t>Se realiza medida del hilo y esta continuo y se recibe potencia por lo que se descarta problema de FO, se normaliza y sube el enlace</t>
  </si>
  <si>
    <t>Mov. SAO Cartagena - Mov. San Buenaventura</t>
  </si>
  <si>
    <t>Hernando Roca de zona reporta apertura en el enlace Mov. SAO Cartagena - Mov. San Buenaventura, sin afectacion de servicios</t>
  </si>
  <si>
    <t>se realiza limpieza en nodo enlace sube sin novedad</t>
  </si>
  <si>
    <t>INC13086609 </t>
  </si>
  <si>
    <t>Andres Sierra de Noc Tx reporta apertura parcial en el enlace Tunja - Sogamoso en ZTE por la red de Claro, Rx Tunja, sin afectacion de servicios</t>
  </si>
  <si>
    <t>Para dar solucion se realizo limpieza en el nodo de muiscas</t>
  </si>
  <si>
    <t>Mov. Barrilito del Cheff - Mov. Cota</t>
  </si>
  <si>
    <t>km 0,050 desde Cheff</t>
  </si>
  <si>
    <t>Camilo Gonzalez de zona reporta apertura en el enlace Mov. Barrilito del Cheff - Mov. Cota, con afectacion en moviles</t>
  </si>
  <si>
    <t xml:space="preserve">se recuperan 50 cm de cada lado y se realiza el empalme de hilos con bandeja de empalme. </t>
  </si>
  <si>
    <t>Fatima - Armario Villas de San Rafael</t>
  </si>
  <si>
    <t>km 0,484 desde Armario Vila de San Rafael.</t>
  </si>
  <si>
    <t>Eval Mauricio Garzon de zona reporta apertura en el enlace Fatima - Armario Villas de San Rafael, con afectacion en BA</t>
  </si>
  <si>
    <t>EvAL MAURICIO GARZON</t>
  </si>
  <si>
    <t xml:space="preserve">se realiza tendido de 200 metros de F.O de 24 hilos y la creacion de dos empalmes </t>
  </si>
  <si>
    <t>FATIMA</t>
  </si>
  <si>
    <t>TIK-411746-R9G3</t>
  </si>
  <si>
    <t>Km 20 desde puerto boyaca</t>
  </si>
  <si>
    <t>Alexander Gomez de Noc tx reporta apertura en el enlace Puerto salgar  - Puerto boyaca por la red de ufinet, sin afectacion de servicios.</t>
  </si>
  <si>
    <t>se realiza sangria labores ejecutadas por Ufinet</t>
  </si>
  <si>
    <t>8464789
8465036  8464812</t>
  </si>
  <si>
    <t>TT 11840653</t>
  </si>
  <si>
    <t>Tolu - Salitral</t>
  </si>
  <si>
    <t>km 71.8 desde Salitral</t>
  </si>
  <si>
    <t>Diego Chaparro de Noc tx reporta apertura en el enlace Tolu - Salitral por la red TIGO,sin afectacion.</t>
  </si>
  <si>
    <t>ACTIVA</t>
  </si>
  <si>
    <t>Mov.Caras lindas - Mov.centracar</t>
  </si>
  <si>
    <t>Km 1,96 desde Mov. Caras Lindas</t>
  </si>
  <si>
    <t>Jhon robert marin de zona reporta apertura en el enlace Mov.Caras lindas - Mov.centraca, con Afectacion de servicios.</t>
  </si>
  <si>
    <t>Caras lindas</t>
  </si>
  <si>
    <t>Mov. Americano - Mov. Los pinos</t>
  </si>
  <si>
    <t>Km 0,869 desde Mov. los pinos</t>
  </si>
  <si>
    <t xml:space="preserve">Alan Salazar de zona reporta apertura del enlace Mov. Americano - Mov. Los pinos sin afectacion de servicios </t>
  </si>
  <si>
    <t>se recupera 200 mts de reserva y se realiza un empalme de 48 hilos</t>
  </si>
  <si>
    <t>Los pinos</t>
  </si>
  <si>
    <t>Celta - Funza</t>
  </si>
  <si>
    <t>Km 4 desde Celta</t>
  </si>
  <si>
    <t>Ramiro Nechiza de NocTx reporta alta atenuacion en el enlace Funza - Morato en zte sin afectacion de servicios</t>
  </si>
  <si>
    <t>celta</t>
  </si>
  <si>
    <t>AGUSTIN CODAZZI</t>
  </si>
  <si>
    <t>Mov. Codazzi - Mov. Oleo Florez</t>
  </si>
  <si>
    <t>Km 1,9 desde Codazzi</t>
  </si>
  <si>
    <t xml:space="preserve">Juan Daza de zona reporta apertura del enlace Mov. Codazzi - Mov. Oleo Florez con afectacion de servicios Moviles </t>
  </si>
  <si>
    <t>Se realiza un tendido de 300 mts y se hacen dos empalmes de 36 hilos</t>
  </si>
  <si>
    <t>RLFO Correctivo,8467241, Km 2,6 desde Rodadero , Recuperar Cable 0 mts, Tendido Aereo 200 mts, Tendido Canalizado 0 mts, Cantidad Empalmes 2 , Fibras Empalmadas 96, Apiques 0. Disponibilidad 0.01</t>
  </si>
  <si>
    <t>PRE-00534516</t>
  </si>
  <si>
    <t>OT-00441343</t>
  </si>
  <si>
    <t>Codazzi Fija</t>
  </si>
  <si>
    <t>km 66 desde Neiva</t>
  </si>
  <si>
    <t xml:space="preserve">Pilar Vargas de NocTx reporta apertura del enlace Neiva - Garzon sin afectacion de servicios </t>
  </si>
  <si>
    <t>Se recupera 100 mts de reserva y se hace un empalme de 36 hilos</t>
  </si>
  <si>
    <t>SOGAMOSO</t>
  </si>
  <si>
    <t>Mov. Zona Industrial - Mov. Iwoka Sogamoso</t>
  </si>
  <si>
    <t>Km 7,05 desde Zona Industrial</t>
  </si>
  <si>
    <t>Juan Pablo Bermudez de PxDx Movil reporta apertura del enlace Mov. Zona Industrial - Mov. Iwoka Sogamoso sin afectacion de servicios movil</t>
  </si>
  <si>
    <t>Se realiza un tendido de 160 mts y se hacen dos empalmes de 48 hilos</t>
  </si>
  <si>
    <t>Rodadero - Bello Horizonte</t>
  </si>
  <si>
    <t>Km 2,6 desde Rodadero</t>
  </si>
  <si>
    <t>Pilar Vargas de NocTx reporta apertura del enlace Rodadero - Bello Horizonte en SDH sin afectacion de servicios</t>
  </si>
  <si>
    <t>Se migra a tendido existente de 200 mts y se hacen dos empalmes de 36 hilos con caja de empalme de 48 hilos</t>
  </si>
  <si>
    <t>RLFO Correctivo,8467241, Km 2,6 desde Rodadero , Recuperar Cable 0 mts, Tendido Aereo 0 mts, Tendido Canalizado 0 mts, Cantidad Empalmes 0 , Fibras Empalmadas 0, Apiques 0. Disponibilidad 0.00</t>
  </si>
  <si>
    <t>PRE-00540484</t>
  </si>
  <si>
    <t>OT-00444803</t>
  </si>
  <si>
    <t>Rodadero</t>
  </si>
  <si>
    <t>Mov. Villa Karla - Mov. Victoria</t>
  </si>
  <si>
    <t>Km 0,3 dese Soledad 2000</t>
  </si>
  <si>
    <t>Jhonny Osorio de zona reporta apertura del enlace Mov. Villa Karla - Mov. Victoria con afectacion de servicios Moviles</t>
  </si>
  <si>
    <t>km 66,030 desde Neiva</t>
  </si>
  <si>
    <t>Se crea nueva OT para continuar con el caso 8466743 ya que se presenta un segunto evento al km 66,030 desde Neiva</t>
  </si>
  <si>
    <t>Se recupera 100 mts de reserva de F.O de 36 hilos y se hace un empalme de 48 hilos</t>
  </si>
  <si>
    <t>Km 10,9 desde Okavango</t>
  </si>
  <si>
    <t>Se continua seguimiento de la OT 8458583 ya que se presenta segundo evento al km 10.9 desde Okavango.</t>
  </si>
  <si>
    <t>Se recuperan 50 mts de reserva y se realiza un empalme</t>
  </si>
  <si>
    <t>OKAVANGO</t>
  </si>
  <si>
    <t xml:space="preserve">Km 34,2 desde Arauquita </t>
  </si>
  <si>
    <t>Andres Sierra de Noc Tx reporta apertura en el enlace Arauca - Arauquita en ZTE y Coriant por la red de AZTECA, con IRU Arauca - Sogamoso, con afectacion en BA</t>
  </si>
  <si>
    <t xml:space="preserve">Se recupera reserva y se hace una caja de empalme </t>
  </si>
  <si>
    <t>No se Genera OT, Falla de Azteca</t>
  </si>
  <si>
    <t>Mov. Los Lagos - Mov. Puerta Del Sol</t>
  </si>
  <si>
    <t>Km 18,2 desde Acopi</t>
  </si>
  <si>
    <t>Alexander Gomez de Noc tx reporta apertura en el enlace Acopi  - Puertas del sol en SDH ,Con afectacion de BA.</t>
  </si>
  <si>
    <t>Se recuperan 20 metros de reserva de 96 Hilos y se realiza un empalme de 48 Hilos y dos bandejas mas</t>
  </si>
  <si>
    <t>Centro - Plazuelas</t>
  </si>
  <si>
    <t>Km 1,9 desde Fatima</t>
  </si>
  <si>
    <t>Diego Chaparro de Noc tx reporta apertura en el enlace Centro - Plazuelas en SDH,Sin afectacion de servicios.</t>
  </si>
  <si>
    <t>Se realiza migración de hilos entre nodos</t>
  </si>
  <si>
    <t>Mov. Victoria - Mov. Comuneros</t>
  </si>
  <si>
    <t>Km 5,4 desde Victoria</t>
  </si>
  <si>
    <t xml:space="preserve">Bibiana de Plataformas reporta apertura del enlce  Mov. Morales - Mov. Jorge Cavalier y atenuado la victoria - comuneros sin afectación de servicios </t>
  </si>
  <si>
    <t>Se quita estrés de la fibra y se refusiona Hilo en caja de empalme</t>
  </si>
  <si>
    <t>Mov. Sucre - Mov. Club El Peñon</t>
  </si>
  <si>
    <t>Km 7,5 desde Mov Club el Peñon</t>
  </si>
  <si>
    <t xml:space="preserve">Victor Delgadillo de Zona reporta apertura del enlace Mov. Sucre - Mov. Club El Peñon sin afectación de servicios </t>
  </si>
  <si>
    <t xml:space="preserve">se realiza tendio de 100 metros de  F.O de 36 hilos y la creacion de 2 empalmes con caja de 48 hilos </t>
  </si>
  <si>
    <t xml:space="preserve">GIRARDOT </t>
  </si>
  <si>
    <t>Mov. Santa Isable - Mov. Bosque de la Acuarela</t>
  </si>
  <si>
    <t>Km 0,1 desde Bosques de la acuarela</t>
  </si>
  <si>
    <t xml:space="preserve">Marco Savedra de zona reporta apertura del enlace Mov. Santa Isable - Mov. Bosque de la Acuarela - Mov. Camilo Torres, Con Afectación en la  Móvil. </t>
  </si>
  <si>
    <t xml:space="preserve">Se recuperan 100 mts d ereserva de 8 Hilos y se realiza un empalme de 24 Hilos </t>
  </si>
  <si>
    <t>Acuarela</t>
  </si>
  <si>
    <t>Mov. Santa Marta - Mov. La Esperanza</t>
  </si>
  <si>
    <t>Km 25 desde Santa marta</t>
  </si>
  <si>
    <t xml:space="preserve">leonardo Cantillo de zona reporta alta atenuación  del enalce Mov. Santa Marta - Mov. La Esperanza, sin afectación de servicios. </t>
  </si>
  <si>
    <t>Rutbe Carrillo de zona reporta apertura del enlace Nueva Granada - Central Tuquila con afectacion de servicios BA</t>
  </si>
  <si>
    <t xml:space="preserve">Realizan cambio de ptach cord </t>
  </si>
  <si>
    <t>Km 16 desde la Dorada</t>
  </si>
  <si>
    <t xml:space="preserve">Ramiro Nechiza de Noc Tx reporta apertura del enlace La Dorada - Honda en SDH Rx La Dorada, sin afectacion de Servicios. </t>
  </si>
  <si>
    <t xml:space="preserve">Se refusionan hilos en caja de empalme </t>
  </si>
  <si>
    <t>Etb Muzu - Progreso</t>
  </si>
  <si>
    <t>Km 0,565 desde progreso</t>
  </si>
  <si>
    <t>Ramiro Nechiza de Noc Tx reporta apertura del enlace ETB Muzu - Progreso en SDH sin afectacion de servicios.</t>
  </si>
  <si>
    <t>Se recuperan 70 mts de reserva de 36 hilpos y se realiza un emplame de 36 Hilos</t>
  </si>
  <si>
    <t>Mov. Marichuela - Mov. Quiba Alto</t>
  </si>
  <si>
    <t>Km 18,2 desde Marichuela</t>
  </si>
  <si>
    <t xml:space="preserve">Walter Cabrera de zona reporta apertura del enlace Mov. Marichuela - Mov. Quiba Alto, sin afectación de servicios. </t>
  </si>
  <si>
    <t>Ramiro Nechiza de Noc Tx reporta apertura del enlace Rodadero - BelloHorizonte para SDH, sin afectación de Servicio.</t>
  </si>
  <si>
    <t>Se realiza migracion de fo existente y se realiza dos empalmes de 36 hilos en dos cajas de 48 hilos</t>
  </si>
  <si>
    <t>RLFO Correctivo,8471624, Km 2,6 desde Rodadero , Recuperar Cable 0 mts, Tendido Aereo 0 mts, Tendido Canalizado 0 mts, Cantidad Empalmes 0 , Fibras Empalmadas 0, Apiques 0. Disponibilidad 0.01</t>
  </si>
  <si>
    <t>PRE-00535363</t>
  </si>
  <si>
    <t>OT-00440994</t>
  </si>
  <si>
    <t xml:space="preserve">RODADERO </t>
  </si>
  <si>
    <t>OLT Valle de Lili - Colon</t>
  </si>
  <si>
    <t xml:space="preserve">km 2,2 desde Colon </t>
  </si>
  <si>
    <t>John Robert Marin de zona reporta apertura del elnace OTL Villa Lili - Colon, en la Rx Colon al km 2,2. Con afectación de Servicios.</t>
  </si>
  <si>
    <t xml:space="preserve">se refusiona hilo abierto en caja  de empalme </t>
  </si>
  <si>
    <t>TEQUENDAMA</t>
  </si>
  <si>
    <t>ANILLO 3A</t>
  </si>
  <si>
    <t>Mov. Morales - Mov. Jorge Cavalier</t>
  </si>
  <si>
    <t>Km 0,188 desde Morales</t>
  </si>
  <si>
    <t>Bibiana Vega de Plataformas reporta apertura del enalce movil  Mov. Morales - Mov. Jorge Cavalier sin afectación de servicios</t>
  </si>
  <si>
    <t>se recupera 100 metros de reserva de 36 hilos y se crea una caja de empalme re utilizada</t>
  </si>
  <si>
    <t>km 30,7 desde Acacias</t>
  </si>
  <si>
    <t xml:space="preserve">Ramiro Nechiza de Noc Tx reporta Alta Atenuacion en las 2 Rx del Enlace Villavicencio - Acacias, en Coriant y ZTE sin afectacion de Servicios. </t>
  </si>
  <si>
    <t>Actividades hechas por Azteca</t>
  </si>
  <si>
    <t>Mov. Catumare - Mov. Nohora</t>
  </si>
  <si>
    <t>Km 2,2 desde Catumare</t>
  </si>
  <si>
    <t>Diego Santacruz de Zona reporta apertura del enlace Mov. Catumare - Mov. Nohora Sin Afectación de Servicios.</t>
  </si>
  <si>
    <t>MOV NOHORA</t>
  </si>
  <si>
    <t>DTO 52111 - DTO 52031</t>
  </si>
  <si>
    <t>Km 1,2 desde Telecom Centro</t>
  </si>
  <si>
    <t xml:space="preserve">Pilar Vargas de NocTx reporta apertura del enlace DTO 52111 - DTO 52031 en SDH sin afectacion de servicios </t>
  </si>
  <si>
    <t>Anillo 3c Lado A</t>
  </si>
  <si>
    <t>Mov. Barzal - Mov. Virrey</t>
  </si>
  <si>
    <t>Km 0,4 desde Barzal</t>
  </si>
  <si>
    <t>Jorge Garay de zona reporta apertura del enlace Mov. Barzal - Mov. Virrey con afectacion de servicios Moviles</t>
  </si>
  <si>
    <t>Se recupero 30 mts de reserva y se hace un empalme de 8 hilos</t>
  </si>
  <si>
    <t>Brazal</t>
  </si>
  <si>
    <t>Uk Barzal</t>
  </si>
  <si>
    <t>Km 79,7 desde Cucuta</t>
  </si>
  <si>
    <t>Andres Sierra de NocTx reporta apertura parcial en SDH  del enlace Cucuta - Cerro Oriente sin afectacion de servicios</t>
  </si>
  <si>
    <t xml:space="preserve">Para dar solucion se refusiona hilos de empalme existente </t>
  </si>
  <si>
    <t>RTNFO Correctivo, 8472746, Localización de la Falla 0, Recuperación Cable 0 mts, Tendido Aéreo 0 mts, Tendido Canalizad 0 mts, Cantidad Empalmes 0, Fibras Empalmadas 0, Apiques 0, herrajes de retención hasta 200 mts 0, Disp 0,01.</t>
  </si>
  <si>
    <t>PRE-00535141</t>
  </si>
  <si>
    <t>OT-00441346</t>
  </si>
  <si>
    <t>CUCUTA AV 0</t>
  </si>
  <si>
    <t>TIBASOSA</t>
  </si>
  <si>
    <t xml:space="preserve">Km 0,870 desde Sogamoso </t>
  </si>
  <si>
    <t>Andres Sierra de Noc Tx en comunicacion con Noc Tigo reporta apertura en el enlace Tunja - Sogamoso, sin afectacion de servicios</t>
  </si>
  <si>
    <t xml:space="preserve">Para dar solucion se realiza tendido de 80 mtrs y 2 empalmes de 48 hilos </t>
  </si>
  <si>
    <t>Mov. Santo Tomas - Mov. Ponedera</t>
  </si>
  <si>
    <t>Km 11,72 desde santo ponedera</t>
  </si>
  <si>
    <t xml:space="preserve">Jhonny Osorio de zona reporta apertura del enlace Mov. Santo Tomas - Mov. Ponedera sin afectacion de servicios </t>
  </si>
  <si>
    <t>Para dar solucion se desestre buffer y se adecuan los hilos</t>
  </si>
  <si>
    <t>Santo tomas</t>
  </si>
  <si>
    <t>Mov. La Joya - Mov. Rincon de Giron</t>
  </si>
  <si>
    <t>Km 0,420 desde Bucaramanga Centro</t>
  </si>
  <si>
    <t>German Villamizar de zona reporta apertura del enlace Mov. La Joya - Mov. Rincon de Giron con afectacion de servicios movil</t>
  </si>
  <si>
    <t>Se recupera 5 MTS reserva y se realiza un empalme de 48 hilos</t>
  </si>
  <si>
    <t>Mov. Codegan - Mov. Purina</t>
  </si>
  <si>
    <t>Km 0,021 desde Mov. Codegan</t>
  </si>
  <si>
    <t xml:space="preserve">Hernando Roca de Zona reporta apertura del enlace Mov. Codegan - Mov. Purina con afectación de servicios Móviles  </t>
  </si>
  <si>
    <t>se recupera 100 mts de reserva y se realiza un empalme de 48 hilos</t>
  </si>
  <si>
    <t>CARMEN DE APICALA</t>
  </si>
  <si>
    <t>Mov. Melgar Centro - Mov. La Estancia</t>
  </si>
  <si>
    <t>Km 1,5 desde Mov La Estancia</t>
  </si>
  <si>
    <t>Luis Antonio Rodriguez de Zona reporta apertura del enlace Mov. Melgar - Mov La Estancia con afectacion de servicios Movil</t>
  </si>
  <si>
    <t>Melgar Sur</t>
  </si>
  <si>
    <t>Engativa - Morato</t>
  </si>
  <si>
    <t>Km 8,1 desde Morato</t>
  </si>
  <si>
    <t>Walter Cabrera de zona reporta apertura del enlace Engativa - Morato sin afectación de servicios</t>
  </si>
  <si>
    <t xml:space="preserve">se recupera 150 mts de reserva y se rehace un empalme existente de 24 hilos      </t>
  </si>
  <si>
    <t>Mov. Cali centro - Mov. Tecnocentro</t>
  </si>
  <si>
    <t xml:space="preserve">Jhon Robert Marin de zona reporta apertura del enlace Mov. Cali centro - Mov. Tecnocentro con afectacion de servicios movil </t>
  </si>
  <si>
    <t>no se tiene intervencion de fo son fibras internas de rbs rotas</t>
  </si>
  <si>
    <t>Mov. Manzanares - Mov. Trinidad</t>
  </si>
  <si>
    <t>Km 0,1 desde Manzanares</t>
  </si>
  <si>
    <t>Aldrin Castillo de zona reporta apertura del enlace Mov. Manzanares - Mov. Trinidad , Mov. Manzanares - Mov. Aeropuerto con afectacion de servicios Moviles</t>
  </si>
  <si>
    <t xml:space="preserve">Se recupera 50 mts de reserva y se rehace un empalme sangria de 144 hilos y se fusionan 4 hilos </t>
  </si>
  <si>
    <t>Manzanarez</t>
  </si>
  <si>
    <t>U/k Manzanares</t>
  </si>
  <si>
    <t>Km 8,49 desde Morato</t>
  </si>
  <si>
    <t>Se continua seguimiento de la OT 8474794 ya que se presenta un segundo evento a 200 mts</t>
  </si>
  <si>
    <t>Se instala caja de empalme de 48 hilos y se realizan 24 fusiones</t>
  </si>
  <si>
    <t>Salitre – Zona Franca</t>
  </si>
  <si>
    <t>Km 2,8 desde Vision Colombia</t>
  </si>
  <si>
    <t>Ramiro Nechiza de Noc Tx reporta apertura en el enlace Salitre – Zona Franca en SDH, sin afectacion de servicios</t>
  </si>
  <si>
    <t xml:space="preserve">Se realiza un tendido de 150 mts y se hacen dos empalmes de 96 hilos  </t>
  </si>
  <si>
    <t>Mov. Universidad de Medellin - Mov. Barrio Triste</t>
  </si>
  <si>
    <t xml:space="preserve">Km 1,4 desde Universdidad de medellin </t>
  </si>
  <si>
    <t>Aldrin Castillo de zona reporta apertura en el enlace Mov. Universidad de Medellin - Mov. Barrio Triste, con afectacion en moviles</t>
  </si>
  <si>
    <t>Se recuperan 50 mts de reserva y se realiza un empalme de 24 Hilos</t>
  </si>
  <si>
    <t>Universidad de Medellin</t>
  </si>
  <si>
    <t>TIK-412796-T2D5</t>
  </si>
  <si>
    <t>PUERTO BOYACA</t>
  </si>
  <si>
    <t>Pto Araujo - Pto Boyacá</t>
  </si>
  <si>
    <t>Km 0,835 desde Pto Araujo</t>
  </si>
  <si>
    <t>Ramiro Nechiza de Noc Tx reporta apertura en el enlace Puerto Araujo - Puerto Boyaca por la red de Ufinet, sin afectacion de servicios</t>
  </si>
  <si>
    <t>8476863
8476903</t>
  </si>
  <si>
    <t>Soacha - Sibate</t>
  </si>
  <si>
    <t>Km 1,4 desde Soacha centro</t>
  </si>
  <si>
    <t>Diego Chaparro de Noc tx reporta apertura en el enlace Soacha - Sibate en SDH,Sin afectacion de servicios</t>
  </si>
  <si>
    <t>Se recuperan 100 Metros de Reserva y se realiza un empalme de 48 Hilos</t>
  </si>
  <si>
    <t>INC13124945 </t>
  </si>
  <si>
    <t>Km 52,8 desde Puerto yeras</t>
  </si>
  <si>
    <t>Alexander Gomez de Noc tx reporta apertura en el enlace puerto Lleras-San Jose del Guaviare por la red de claro,Sin afectacion de servicios.</t>
  </si>
  <si>
    <t>Se recupera resreva y se realiza un empalme</t>
  </si>
  <si>
    <t>Mov. Plazuelas - Mov. Plazuelas Tigo</t>
  </si>
  <si>
    <t>Jose Gerena de PxDx reporta apertura del enlace Mov. Plazuelas - Mov. Pasto , Mov , Plazuelas - Mov. Plazuelas Tigo sin afectacion de servicios.</t>
  </si>
  <si>
    <t>Se realiza tendido de 15o MTS DE F.O de 48 hilos y dos empalmes de 48 Hilos</t>
  </si>
  <si>
    <t>8479139
8479331</t>
  </si>
  <si>
    <t>Mov. Buenaventura Juan 23 - Mov. El Ramiro</t>
  </si>
  <si>
    <t>KM 3,8 desde Juan 23</t>
  </si>
  <si>
    <t>Robert Marin de zona reporta apertura del enlace  Mov. Buenaventura Juan 23 - Mov. El Ramiro sin afectación de servicios</t>
  </si>
  <si>
    <t>Se refusiona Hilos en caja de empalme</t>
  </si>
  <si>
    <t>Mov. Echandia - Mov. Ibague Paza</t>
  </si>
  <si>
    <t>Km 0,1 desde Mov echandia</t>
  </si>
  <si>
    <t xml:space="preserve">Wilson Trujillo de zona reporta apertura del enlace Mov. Echandia - Mov. Ibague Paza con afectacion de servicios Móviles </t>
  </si>
  <si>
    <t>Se realiza Tendido de 100 metros de cable de 8 Hilos y dos empalmes de 48 Hilos</t>
  </si>
  <si>
    <t>Mov echandia</t>
  </si>
  <si>
    <t xml:space="preserve">Islena Romero de NocTx reporta apertura del enlace Cali - Buenaventura por la red de Ufinet sin afectacion de servicios </t>
  </si>
  <si>
    <t xml:space="preserve">Enlace sube sin Manipulación </t>
  </si>
  <si>
    <t>Mov. Pedregal - Mov. Terminal Del Norte</t>
  </si>
  <si>
    <t xml:space="preserve">km 0,064 desde pedregal </t>
  </si>
  <si>
    <t xml:space="preserve">Aldrin Castillo de zona reporta apertura del enlace Mov. Pedregal - Mov. Terminal Del Norte - Mov pedregal - mov bello madera, con afectación de servicios Móviles </t>
  </si>
  <si>
    <t xml:space="preserve">Se recuperan 100 metros de F.O de 144 hilos y se crea un empalme nuevo </t>
  </si>
  <si>
    <t xml:space="preserve">Pedregal </t>
  </si>
  <si>
    <t xml:space="preserve">Anillo Pedregal </t>
  </si>
  <si>
    <t>Mov. Villa Adriana - Mov. Asturias</t>
  </si>
  <si>
    <t>Luis Antonio Rodriguez de zona reporta apertura del enlace Mov. Villa Adriana - Mov. Asturias con afectacion de servicios moviles</t>
  </si>
  <si>
    <t>Falla de Energia</t>
  </si>
  <si>
    <t>Km 11 desde Sincelejo</t>
  </si>
  <si>
    <t>Islena Romero de Noc Tx reporta apertura del enlace Sincelejo - Tolu sin afectación de servicios, al km 11 desde sincelejo, medida con ZTE</t>
  </si>
  <si>
    <t xml:space="preserve">Se recuperan 20 metros de Reserva de F.O de 36 hilos y se crea un empalme de continuidad con caja de 48 hilos </t>
  </si>
  <si>
    <t>RTNFO Correctivo,8479722, Localización de Falla km 0 Recuperar Cable 20 mts, Tendido Aéreo 0 mts, Tendido Canalizado 0 mts, Cantidad Empalmes 1, Fibras Empalmadas 8, Apiques 0, Disp 0.00, subida a poste UN 0 LA</t>
  </si>
  <si>
    <t>PRE-00540311</t>
  </si>
  <si>
    <t>OT-00444805</t>
  </si>
  <si>
    <t>Mov. Bello Horizonte - Mov. Aida Lucia</t>
  </si>
  <si>
    <t xml:space="preserve">km 0,297 desde la Paz </t>
  </si>
  <si>
    <t xml:space="preserve">Juan Carlos Tobar de zona reporta apertura del enlace Mov. Bello Horizonte - Mov. Aida Lucia , Mov, Galeria bolivar - Mov. Bella Vista , Mov. Campo Bello - Mov. Variante norte , Mov. La paz - Mov. Portachuelo , Sw colon . Telecom popayan , colon - ladera ,sin afectacion de servicios moviles </t>
  </si>
  <si>
    <t xml:space="preserve">se recupera 6 metros de reserva de F.O de 48 hilos y se crea un empalme </t>
  </si>
  <si>
    <t>Km 54 desde Pintada</t>
  </si>
  <si>
    <t xml:space="preserve">se crea caso para continuacion de VM   8424443 que se tenia prevista entre Manizales - La pintada con el caso 8479750 </t>
  </si>
  <si>
    <t>Se identifican los hilos de manizales y Pintada y se refusionan</t>
  </si>
  <si>
    <t>la pintada</t>
  </si>
  <si>
    <t>Mov. Cerritos - Mov. Estadio</t>
  </si>
  <si>
    <t>Marco Saavedra de Zona reporta apertura del enlace Mov. Cerritos - Mov. Estadio sin afectación de servicios</t>
  </si>
  <si>
    <t>Se realiza Limpieza de patch coord en nodo y el enlace sube</t>
  </si>
  <si>
    <t>Mov. Licorera - Mov. Piedra Pintada</t>
  </si>
  <si>
    <t xml:space="preserve">Km 7,4 desde Mov. Piedra Pintada </t>
  </si>
  <si>
    <t>Wilson Trujillo de zona reporta alta atenuación del enlace Mov. Licorera - Mov. Piedrapintada con afectacion de servicio. </t>
  </si>
  <si>
    <t xml:space="preserve">Se recuperan 20m de reserva y se hace un empalme de 48 hilos </t>
  </si>
  <si>
    <t>Uk Piedra Pintada</t>
  </si>
  <si>
    <t>Mov. Puertas Del Sol - Mov. Ricaurte</t>
  </si>
  <si>
    <t>Km 0,130 desde Puerta Del Sol</t>
  </si>
  <si>
    <t xml:space="preserve">German Villamizar de zona reporta apertura del enlace Mov. Puertas Del Sol - Mov. Ricaurte sin afectación de servicios </t>
  </si>
  <si>
    <t>Se realiza tendido de 180 metros de F.O de 48 hilosy se crean dos empalmes</t>
  </si>
  <si>
    <t>PUERTAS DEL SOL</t>
  </si>
  <si>
    <t>Mov. Villa Maria - Mov. Centauros</t>
  </si>
  <si>
    <t>km 2,7 desde Villavicencio centro</t>
  </si>
  <si>
    <t>Diego santacruz de zona reporta apertura del enlace Mov. Villa Maria - Mov. Centauros en Villavicencio con afectacion de servicios</t>
  </si>
  <si>
    <t>se recupera 40 m de reserva y se instala una caja de empalme de 48 hilos.</t>
  </si>
  <si>
    <t xml:space="preserve">8479963	 8479963	</t>
  </si>
  <si>
    <t>Anillo01</t>
  </si>
  <si>
    <t xml:space="preserve">km 43,1 desde Aguachica </t>
  </si>
  <si>
    <t>Ludwing Tarazona de Noc TX reporta apertura parcial del enlace Curumani - aguachica Rx Curumani coriant legado y Mediacomerce Rx Aguachica sin afectacion de servicios.</t>
  </si>
  <si>
    <t>Se recuperan 400 metros de reserva y se hace un empalme de 36 hilos, se instala una caja empalme de 48 hilos.</t>
  </si>
  <si>
    <t>Mov. Vencedores Villavicencio - Mov. Unicentro Villavicencio</t>
  </si>
  <si>
    <t>Diego Santa Cruz de zona reporta apertura del enlace Mov. Vencedores Villavicencio - Mov. Unicentro Villavicencio - Mov. Esperanza, con afectación de servicios.</t>
  </si>
  <si>
    <t>se recupera 40 m de reserva y se instala una caja de empalme de 24 hilos.</t>
  </si>
  <si>
    <t>Mov. Danubio Sur - Mov. Yomasa</t>
  </si>
  <si>
    <t>Jhon Lesmes de ZOna reporta apertura del enlace Mov. Danubio Sur - Mov. Yomasa en Bogota con afectacion de servicios</t>
  </si>
  <si>
    <t>Personal de PI realiza revision a los equipos</t>
  </si>
  <si>
    <t>Mov. Nuevo Techo - Mov. Ciudad Techo</t>
  </si>
  <si>
    <t>km 2,2 desde Mov. Patio Bonito</t>
  </si>
  <si>
    <t>Walter Cabrera de zona reporta apertura del enlace Altavista - Asturias - La Coruña y los enlaces de la Mov. Nuevo Techo - Mov. Ciudad Techo, Mov. Maria Paz - Mov. Patio Bonito, Mov. Calandaima - Mov. Abastos, Mov. Tintalito - Mov. Abasto, Mov. Villa Mejia, Mov. Santa Luisa de marilla - Mov. Bandera, con afectación de Banda Ancha.</t>
  </si>
  <si>
    <t>Se realizo dos tendidos de 550 metros de fibra de 144 hilos y 4 empalmes de continuidad  de 96 hilos para poder recuperar las  móviles en tramos si en enrutamiento y en el otro tramo se realizó 750 metros de tendido de  fibra de 24 hilos más 2 empalmes de continuidad de 8 hilos para recuperar equipos de BA, se enruta un empalme en sangría y 10 enrutamientos de hilos para las móviles afectadas</t>
  </si>
  <si>
    <t>Anillo 47 repotenciado</t>
  </si>
  <si>
    <t>Mov. Abastos - Mov. Calandaima</t>
  </si>
  <si>
    <t xml:space="preserve"> tendidos de 550 metros de fibra de 144 hilos y 4 empalmes de continuidad  de 96 hilos para poder recuperar las  móviles en tramos si en enrutamiento y en el otro tramo se realizó 750 metros de tendido de  fibra de 24 hilos más 2 empalmes de continuidad de 8 hilos para recuperar equipos de BA, se enruta un empalme en sangría y 10 enrutamientos de hilos para las móviles afectadas</t>
  </si>
  <si>
    <t>KENEDY</t>
  </si>
  <si>
    <t>Anilo 47r</t>
  </si>
  <si>
    <t>Armario Monserrate - Central Tuquila</t>
  </si>
  <si>
    <t>km 0,094 desde Armario Monserrate</t>
  </si>
  <si>
    <t>Rutbe Carrillo de zona reporta apertura del enlace Armario Monserrate - Central Tuquila, con afectación de BA.</t>
  </si>
  <si>
    <t>Se realiza tendido de 150 m de fo 24 hilos y se instala una caja de empalme de 24 hilos y otra de 48 hilos.</t>
  </si>
  <si>
    <t>Delicias del carmen - Autopista</t>
  </si>
  <si>
    <t>Km 1,723 desde delicias del carmen</t>
  </si>
  <si>
    <t>Jeronimo Veloz de Zona reporta apertura en el enlace Delicias del carmen - Autopista, Con afectacion de BA.</t>
  </si>
  <si>
    <t>Se realizo un tendido de 50 mtrs y dos cajas de 48 hilos</t>
  </si>
  <si>
    <t>TT 11847398</t>
  </si>
  <si>
    <t>Km 10,9 desde medellin</t>
  </si>
  <si>
    <t>Andres Sierra de Noc Tx reporta apertura en el enlace Medellin - Yarumal por la red de tigo en coriant,Sin afectacion de servicios.</t>
  </si>
  <si>
    <t>Se recupera 600 mts de reserva y se realiza un empalme</t>
  </si>
  <si>
    <t>No se Genera OT, Falla de Une</t>
  </si>
  <si>
    <t>Medellin centro - Aranjuez</t>
  </si>
  <si>
    <t>Km 5,8 desde centro</t>
  </si>
  <si>
    <t>Andres sierra de Noc tx reporta apertura en el enlace Medellin centro - Aranjuez ,Sin afectacion de servicio.</t>
  </si>
  <si>
    <t>Se recupera 50 m de reserva y se instala una caja de empalme de 8 hilos.</t>
  </si>
  <si>
    <t>Medellín centro</t>
  </si>
  <si>
    <t>Mov. Altos De Cazuca - Mov. Buenos Aires</t>
  </si>
  <si>
    <t>km 0,423 desde Mov. Altos De Cazuca</t>
  </si>
  <si>
    <t xml:space="preserve">Oscar Vargas de Zona reporta apertura del enlace Mov. Altos De Cazuca - Mov. Buenos Aires, con afectación móvil.    </t>
  </si>
  <si>
    <t>km 19,3 desde Neiva</t>
  </si>
  <si>
    <t>July Gonsalez de Noc Tx reporta apertura del enlace Neiva - Natagaima, sin afectación de servicios, se realiza una medida con el equipo del ZTE y se registra evento al km 19.3 desde Neiva.</t>
  </si>
  <si>
    <t>Se realzia tendido de 200 m de fibra 36 hilos y se instala dos cajas de empalmes de 48 hilos.</t>
  </si>
  <si>
    <t>Francisco Vargas de Noc Tx reporta apertura del enlace Cienaga - Fundacion en Rufo por la red de Ufinet, sin afectación de servicios.</t>
  </si>
  <si>
    <t>Noc Tx informa que suben servicios sin intervencion</t>
  </si>
  <si>
    <t>INC13131471</t>
  </si>
  <si>
    <t>Km 51,3 desde Zulia</t>
  </si>
  <si>
    <t>Francisco Vargas de Noc Tx reporta apertura en el enlace Zulia - Sardinata en ZTE, por la red de Claro, sin afectacion de servicios</t>
  </si>
  <si>
    <t>creacion de empalme nuevo y fusiones de continuidad</t>
  </si>
  <si>
    <t>Mov. Manzanares - Mov. Alfonzo Lopez</t>
  </si>
  <si>
    <t>km 1,94 desde Mov. Alfonzo Lopez</t>
  </si>
  <si>
    <t xml:space="preserve">Rutbe Carrillo de Zona reprota apertura del enlace Mov. Manzanares - Mov. Alfonzo Lopez, sin afectación de servicios.   </t>
  </si>
  <si>
    <t>Se realiza tendido de 200 m de fibra 24 hilos y se instala dos cajas de empalmes de 24 hilos.</t>
  </si>
  <si>
    <t>RLFO Correctivo, 8484538, Localización de Falla , Recuperar Cable 0 mts, Tendido Aéreo 200 mts, Tendido Canalizado 0 mts, Cantidad Empalmes 2, Fibras Empalmadas 48, Apiques 0, Herrajes de Retencion 0 M 0, Disp 0.00</t>
  </si>
  <si>
    <t>PRE-00536313</t>
  </si>
  <si>
    <t>OT-00441348</t>
  </si>
  <si>
    <t>UK Manzanares</t>
  </si>
  <si>
    <t xml:space="preserve">km 43,3 desde Aguachica </t>
  </si>
  <si>
    <t>Se continua afectacion de la OT8481041 ya que se presenta evento diferente en punto diferente al de la falla.</t>
  </si>
  <si>
    <t>Se recuperan 200 metros de reserva y se hace un empalme de 36 hilos, se instala una caja empalme de 48 hilos.</t>
  </si>
  <si>
    <t>TIK-413452-Q9F6</t>
  </si>
  <si>
    <t>July Gonzalez de Noc Tx reporta apertura total en el enlace Santa Marta - Cienaga, por la red de Ufinet, sin afectacion de servicios</t>
  </si>
  <si>
    <t>km 54,3 desde Fusagasugá</t>
  </si>
  <si>
    <t xml:space="preserve">Islena Romero de Noc Tx reporta apertura total del enlace Fusagasugá - Girardot, sin afectación de servicios. </t>
  </si>
  <si>
    <t>se recupera 10 metros de reserva y se hace un empalme de 36 hilos</t>
  </si>
  <si>
    <t>8485917   8485086</t>
  </si>
  <si>
    <t>OLT Manuela Beltrán - Acopi</t>
  </si>
  <si>
    <t>Juan Carlos Tobar de Zona reporta apertura del enlace OLT Manuela Beltrán - Acopi, con afectación de servicios.</t>
  </si>
  <si>
    <t>modulo SFP por debajo del rango de trabajo</t>
  </si>
  <si>
    <t>Mov. Villa Adela - Mov. Calle 30</t>
  </si>
  <si>
    <t>Km 3,316 desde Calle 30</t>
  </si>
  <si>
    <t>Alan Salazar de zona reporta apertura del enlace Mov. Villa Adela - Mov. Calle 30 sin afectación de servicios</t>
  </si>
  <si>
    <t>se recuperaron 100 mts de reserva y se realiza empalme de 48 hilos</t>
  </si>
  <si>
    <t>No se genera OT, Disponibilidad de Lityeca</t>
  </si>
  <si>
    <t>Esperanza - Central Centro</t>
  </si>
  <si>
    <t>km 1,5 desde centro villavicencio</t>
  </si>
  <si>
    <t>Diego SantaCruz de zona reporta apertura del enlace Esperanza -  Central Centro sin afectación de servicios</t>
  </si>
  <si>
    <t>se recupera 200 metros de reserva y se crea un empalme de 48 hilos de Continuidad</t>
  </si>
  <si>
    <t>Villavicencio centrro</t>
  </si>
  <si>
    <t>Mov. Dividivi II - Mov. Trupillos</t>
  </si>
  <si>
    <t>km 1 desde Mov. Dividivi</t>
  </si>
  <si>
    <t>Hector Obezo de zona reporta aperura del enlace Mov. Dividivi II - Mov. trupillos con afectacion de servicios moviles</t>
  </si>
  <si>
    <t>Se recuperaron 200 metros de reserva y se hace un empalme de 24 hilos, se instala caja empalme de 48 hilos</t>
  </si>
  <si>
    <t>RLFO Correctivo,8484876, Localización km 1 de la Mov. Dividivi , Recuperar Cable 200 mts, Tendido Aereo 0 mts, Tendido Canalizado 0 mts, Cantidad Empalmes 1 , Fibras Empalmadas 24, Apiques 2. Disponibilidad 0.00</t>
  </si>
  <si>
    <t>PRE-00536311</t>
  </si>
  <si>
    <t>OT-00441347</t>
  </si>
  <si>
    <t>CHOCONTA</t>
  </si>
  <si>
    <t>km 24,66 desde choconta</t>
  </si>
  <si>
    <t>Javier Sandoval de Noc Tx reporta apertura total del enlace Chocontá - Autopista sin afectación de servicio</t>
  </si>
  <si>
    <t>Se recupera 100 mts de reserva y se hace un empalme de 36 hilos con caja de empalme de 48 hilos</t>
  </si>
  <si>
    <t>Ludwing Tarazona de Noc TX reporta apertura del enlace San Martin - Acacias IRU Calamar - Villavicencio por la red de Azteca sin afectacion de servicios.</t>
  </si>
  <si>
    <t xml:space="preserve">Se Recuéraron 30 metros de reserva y se crea una caja de empalme. </t>
  </si>
  <si>
    <t>No se genera OT, falla de AZTECA</t>
  </si>
  <si>
    <t>Mov. Zamorano - Mov. Caimito</t>
  </si>
  <si>
    <t xml:space="preserve">km 0,573 desde Uk de Vila Palma </t>
  </si>
  <si>
    <t xml:space="preserve">Juan Carlos Tobar de zona reporta apertura del enlace Mov. Zamorano - Mov. Caimito sin afectación de servicios </t>
  </si>
  <si>
    <t>Se realiza medidas en empalmes cuando se verifica en nodo enlace ya esta arriba no se vio hilo abierto en empalme</t>
  </si>
  <si>
    <t>Uk Villa Palma</t>
  </si>
  <si>
    <t>Armarios 12 - Armario 13</t>
  </si>
  <si>
    <t xml:space="preserve">km 0,422 desde centro </t>
  </si>
  <si>
    <t>Alan Salazar de zona reporta apertura el enlace  Armarios 12 - Armario 13 con afectacion de servicio BA</t>
  </si>
  <si>
    <t>migracion de hilos de servicio en tre empalmes</t>
  </si>
  <si>
    <t>Armario 13</t>
  </si>
  <si>
    <t>Mov. Colegio La Giralda - Mov. La Playa</t>
  </si>
  <si>
    <t>km 4,7 desde Mov. Colegio La Giralda</t>
  </si>
  <si>
    <t>Jhon Lesmes de zona reporta apertura del enlace Mov. Colegio La Giralda - Mov. La Playa con afectación de servicios</t>
  </si>
  <si>
    <t xml:space="preserve">se refusiona hilo de servicio </t>
  </si>
  <si>
    <t>Kimberly y San Victorino</t>
  </si>
  <si>
    <t>Mov. Barrilito Del Cheff - Mov. Cota</t>
  </si>
  <si>
    <t xml:space="preserve">Camilo Gonzales de zona reporta apertura del enlace Mov. Barrilito Del Cheff - Mov. Cota con afectación de servicios </t>
  </si>
  <si>
    <t xml:space="preserve">se Instalan 6 metros de Cable Rize  y se realiza el empalme de 18  hilos con 2 bandeja de empalme. </t>
  </si>
  <si>
    <t>Mov. Ciudad Country - Mov. Lagos de Alfaguara</t>
  </si>
  <si>
    <t>Km 6,8 desde Ciduad Country</t>
  </si>
  <si>
    <t xml:space="preserve">Juan Carlos Tobar de zona reporta apertura del enlace Mov. Ciudad Contry - Mov. Lagos de Alfafuara - Mov. Cascadores - Mov camacho - Mov, El Portal, con afectación Móviles, </t>
  </si>
  <si>
    <t xml:space="preserve">Se realiza migración de hilos entre empalmes </t>
  </si>
  <si>
    <t>TT 11850308</t>
  </si>
  <si>
    <t>km 0,42 desde Torices</t>
  </si>
  <si>
    <t>Islena Romero de Noc TX reporta apertura en el enlace Sabanalarga - Torices en Coriant, por la red de Tigo, sin afectacion de servicios</t>
  </si>
  <si>
    <t>se realiza instalación de caja de empalme</t>
  </si>
  <si>
    <t>No se genera OT, falla de Tigo</t>
  </si>
  <si>
    <t>Mov. La Paz - Mov. Aguas de Barrancabermeja</t>
  </si>
  <si>
    <t>Km 0,102 desde Aguas Barrancabermeja</t>
  </si>
  <si>
    <t>Libardo Morales de zona reporta apertura en el enlace Mov. La Paz - Mov. Aguas de Barrancabermeja - Mov. Barrio Colombia, con afectacion en moviles</t>
  </si>
  <si>
    <t xml:space="preserve">Se realiza un tendido de 300 mts y hacer un empalme de 24 hilos y armar la caja terminal para hacer 8 fusiones </t>
  </si>
  <si>
    <t>RLFO Correctivo, 8487833, Localización de Falla , Recuperar Cable 0 mts, Tendido Aéreo 0 mts, Tendido Canalizado 300 mts, Cantidad Empalmes 2, Fibras Empalmadas 8, Apiques 0, Herrajes de Retencion 200 M 0, Disp 0.00</t>
  </si>
  <si>
    <t>PRE-00536528</t>
  </si>
  <si>
    <t>OT-00444807</t>
  </si>
  <si>
    <t>Barranca Éxito</t>
  </si>
  <si>
    <t>Uk Aguas de Barrancabermeja</t>
  </si>
  <si>
    <t>Mov. Pelu - Mov. Tabor</t>
  </si>
  <si>
    <t>km 1,175 desde Mov. Pelu</t>
  </si>
  <si>
    <t>Jhonny Osorio de zona reporta apertura en el enlace Mov. Pelu - Mov. Tabor, sin afectacion de servicios</t>
  </si>
  <si>
    <t>Km 3,7 desde Medellin</t>
  </si>
  <si>
    <t>Ludwing Tarazona de Noc Tx reporta apertura parcial en el enlace Medellin - Yarumal por la ruta de Proteccion, Rx Yarumal, sin afectacion de servicios.</t>
  </si>
  <si>
    <t>Km 4,25 desde Guamo</t>
  </si>
  <si>
    <t>Islena Romero de Noc Tx reporta apertura total del enlace Guamo - Natagaima, sin afectación de servicios, se realiza una medida con el equipo del ZTE y se registra evento al km 4.2 desde Guamo.</t>
  </si>
  <si>
    <t>se realiza tendido de 50 mts y dos empalmes de 36 hilos en caja de 48 hilos</t>
  </si>
  <si>
    <t>Mov. La Flor - Mov. Sincelejo Centro</t>
  </si>
  <si>
    <t>Km 0,1 desde La Flor</t>
  </si>
  <si>
    <t>Omar Salgado de zona reporta apertura en el enlace Mov. La Flor - Mov. Sincelejo Centro, sin afectacion de servicios</t>
  </si>
  <si>
    <t>Se recupera 100 mts de reseva y se hace un empalme de 36 hilsos</t>
  </si>
  <si>
    <t>RLFO Correctivo,8489449, Localización de Falla 0, Recuperar Cable 100 mts, Tendido Aéreo 0 mts, Tendido Canalizado 0 mts, Cantidad Empalmes 1, Fibras Empalmadas 36, Apiques 0, Disp 0,</t>
  </si>
  <si>
    <t>PRE-00540329</t>
  </si>
  <si>
    <t>OT-00444809</t>
  </si>
  <si>
    <t>Sincelejo Cetro</t>
  </si>
  <si>
    <t>Uk la flor</t>
  </si>
  <si>
    <t>Mov. Cerro Granada - Mov. Soacha Centro</t>
  </si>
  <si>
    <t>Km 1,3 desde Soacha centro</t>
  </si>
  <si>
    <t>Oscar Vargas de zona reporta apertura en el enlace Mov. Cerro Granada - Mov.  Soacha Centro, sin afectacion deservicios</t>
  </si>
  <si>
    <t>Central Soacha</t>
  </si>
  <si>
    <t xml:space="preserve">UK Cerro Granada </t>
  </si>
  <si>
    <t>Mov. Funza Occidental - Mov. Zuame Funza</t>
  </si>
  <si>
    <t>Km 0,644 desde Zuame funza</t>
  </si>
  <si>
    <t>Camilo Gonzalez de zona reporta apertura en el enlace Mov. Funza Occidental - Mov. Zuame Funza y Mov. Siberia Mosquera - Mov. Funza, sin afectacion de servicios</t>
  </si>
  <si>
    <t>Se realiza tendido de 130 mts de Fibra de 96 hilos y dos empalmes de 48 Hilos</t>
  </si>
  <si>
    <t>Anillo Funza 2</t>
  </si>
  <si>
    <t>Sector Remoto San Diego – Mov. Premiun Plaza</t>
  </si>
  <si>
    <t>Km 0,070 desde San Diego</t>
  </si>
  <si>
    <t>Aldrin Castillo de zona reporta apertura en el enlace Sector Remoto San Diego – Mov. Premiun Plaza,  con afectacion en moviles</t>
  </si>
  <si>
    <t xml:space="preserve">Se recuperan 20 mts de reserva de 24 Hilos y se realiza un empalme de 24 Hilos </t>
  </si>
  <si>
    <t>San Diego</t>
  </si>
  <si>
    <t>Mov. Alcala - Mov. La Guaca</t>
  </si>
  <si>
    <t>Km 1,7 desde Alcala</t>
  </si>
  <si>
    <t>Nadia Villa de PxDx reporta apertura en el enlace ,Mov. Alcala - Mov. La Guaca sin afectacion de servicios</t>
  </si>
  <si>
    <t xml:space="preserve">Se realiza tendido de 90 mts de  hilos y dos empalmes de 24 Hilos </t>
  </si>
  <si>
    <t>UK Alcala</t>
  </si>
  <si>
    <t>km 21,6 desde Sabanalarga</t>
  </si>
  <si>
    <t>July Gonzalez de Noc Tx reporta apertura del enlace Sabanalarga - Pelu por la red de Tigo, sin afectacion de servicios.</t>
  </si>
  <si>
    <t>Asturias - Corpotaxi</t>
  </si>
  <si>
    <t>Km 2,472 desde Asturias</t>
  </si>
  <si>
    <t xml:space="preserve">Javier Sandoval de Noc Tx reporta apertura del enlace Sturias - Corpotaxi en SDH y Corpotaxi - Iglesia Antioquia en ZTE sin aefctación de servicios </t>
  </si>
  <si>
    <t xml:space="preserve">Se realiza 400 metros de tendido de fibra de 96 Hilos y dos empalmes de 48 Hilos </t>
  </si>
  <si>
    <t>km 22,28 desde Aguachica</t>
  </si>
  <si>
    <t xml:space="preserve">Pilar Vargas de Noc Tx reporta apertura del enlace Aguachica - Curumani para Mediacommerce y Coriant Legado, sin afectación de servicios. </t>
  </si>
  <si>
    <t>Se recupera 600 metros de reserva para hacer un empalme de 36 hilos</t>
  </si>
  <si>
    <t>km 67,5 desde Ibague</t>
  </si>
  <si>
    <t xml:space="preserve">Pilar Vargas de NocTx reporta apertura total del enlace Ibague - Libano sin afectacion de servicios </t>
  </si>
  <si>
    <t>Se recuperan 40 mts de reserva y se hace un empalme de 48 Hilos,y para el segundoevento se hace un tendido de  1000 mts y se hacen dos empalmes  de 48 hilos.</t>
  </si>
  <si>
    <t>8492067
8492115
8492124
8492936
8492975
8493153
8493242
8493388
8493404
8493673
8493811
8493974
8494209
8494211
8494248
8494270
8494330
8494338
8494486
8494587
8494741
8494745
8494793
8494794
8494965
8494970
8494973
8495437</t>
  </si>
  <si>
    <t>OLT Tuquila - FTTC162 Transmil</t>
  </si>
  <si>
    <t>km 1,88 desde FTTC162 Transmil</t>
  </si>
  <si>
    <t>Rutbe Carrillo de Zona reporta apertura del enlace OLT Tuquila - FTTC162 Transmil, con afectacion de BA.</t>
  </si>
  <si>
    <t>Se recuperan 30 metros de F.O de 48 hilos y se instala una caja de empalme de 48 hilos.</t>
  </si>
  <si>
    <t>Mov. Piazarro Yumbo - Mov. Cartón Colombia</t>
  </si>
  <si>
    <t>km 18,68 desde Mov. Acopi</t>
  </si>
  <si>
    <t xml:space="preserve">Juan Carlos Tobar de Zona reporta apertura del enlace Mov. Piazarro Yumbo - Mov. Cartón Colombia y Mov. Campestre Real - Mov. Acopi - Mov. Américas Yumbo, sin afectación móvil.    </t>
  </si>
  <si>
    <t>Se recupera 20 metros de reserva y se instala una caja de empalme de 144 hilos.</t>
  </si>
  <si>
    <t>ANILLO 1A</t>
  </si>
  <si>
    <t>MELGAR</t>
  </si>
  <si>
    <t>Mov. Springfield - Mov. Kualamana</t>
  </si>
  <si>
    <t>Km 1 desde Cualamaná</t>
  </si>
  <si>
    <t xml:space="preserve">Víctor Delgadillo de Zona reporta apertura del enlace Mov. Springfield - Mov. Kualamana y Mov. Melgar Plaza - Mov. Melgar centro, con afectación de móviles.    </t>
  </si>
  <si>
    <t>Se realiza tendido de 200 mts de fibra y dos empalmes de 48 Hilos</t>
  </si>
  <si>
    <t>8491087
8491097</t>
  </si>
  <si>
    <t>Kualamana</t>
  </si>
  <si>
    <t>Mov. La Grama - Mov. San Isidro Villavo</t>
  </si>
  <si>
    <t>km 0,477 desd eMov. San Isidro Villavo</t>
  </si>
  <si>
    <t xml:space="preserve">Jorge Garay de Zona reporta apertura del enlace Mov. La Grama - Mov. San Isidro Villavo - Mov. Azotea Electrificadora, con afectación de móviles.  </t>
  </si>
  <si>
    <t>Se rehace empalme existente</t>
  </si>
  <si>
    <t xml:space="preserve">SAN ISIDRO </t>
  </si>
  <si>
    <t>Mov. El Indio - Mov. Colombia Medellín</t>
  </si>
  <si>
    <t>Km 0,9 desde el Indio</t>
  </si>
  <si>
    <t xml:space="preserve">Cesar Perez de Zona reporta alta atenuación parcial del enlace Mov. El Indio - Mov. Colombia Medellín en la Rx Mov. El Indio, sin afectación de servicios.   </t>
  </si>
  <si>
    <t xml:space="preserve">Se adecua fibras en empalme de ATP </t>
  </si>
  <si>
    <t>Mov. Polo Av 24 - Mov. Exito Calle 80</t>
  </si>
  <si>
    <t>Km 0,397 desde Éxito calle 80</t>
  </si>
  <si>
    <t>Rolando Sanchez de zona reporta apertura parcial en el enlace Mov. Polo Av 24 - Mov. Exito Calle 80, sin afectacion de servicios</t>
  </si>
  <si>
    <t>Se libera hilo en empalme existente</t>
  </si>
  <si>
    <t>Uk Éxito calle 80</t>
  </si>
  <si>
    <t>km 3,43 desde Victoria</t>
  </si>
  <si>
    <t>Ludwing Tarazona de Noc Tx reporta apertura del enlace Barranquilla Victoria - Metroparque en SDH, sin afectación de servicios.</t>
  </si>
  <si>
    <t>Se recuperan 50 mts de reserva y se realiza un empalme de 48 hilos.</t>
  </si>
  <si>
    <t>8493104
8493112</t>
  </si>
  <si>
    <t>Victroria</t>
  </si>
  <si>
    <t>Mov. Llano Verde - Mov. Parque Ciudad Cordoba</t>
  </si>
  <si>
    <t>km 1,53 desde Mov. Parque Ciudad Cordoba</t>
  </si>
  <si>
    <t>Jhon Robert Marin de zona reporta apertura del enlace Mov. Llano Verde - Mov. Parque Ciudad Cordoba y Mov. mariano Ramos 2 - Mov. Parque Ciudad Cordoba en Cali con efectacion de servicios.</t>
  </si>
  <si>
    <t xml:space="preserve">UK </t>
  </si>
  <si>
    <t xml:space="preserve">Km 2,9 desde Bogota </t>
  </si>
  <si>
    <t>Islena Romero de Noc Tx reporta apertura del enlace Bogotá - Villavicencio ruta Telefonica Km 2,9 desde Progreso traza con equipo ZTE, sin efectacion de servicios.</t>
  </si>
  <si>
    <t>se instalaron 250 metros de fibra de 96 hilos y dos cajas empalme de 96 hilos</t>
  </si>
  <si>
    <t>Cota - Cota Parcelas</t>
  </si>
  <si>
    <t>km 0 desde Cota Parcelas</t>
  </si>
  <si>
    <t>Camilo Gonzalez de Zona reporta apertura del enlace Cota - Cota Parcelas con afectación de servicios.</t>
  </si>
  <si>
    <t>Se refusiona hilo en ODF</t>
  </si>
  <si>
    <t>Km 12,78 desde Cali centro</t>
  </si>
  <si>
    <t xml:space="preserve">Islena Romero de Noc Tx reporta apertura del enlace Cali - Popayán en Coriant por la red de la Nueva Alianza, si afectación de servicios.  </t>
  </si>
  <si>
    <t>Se recuperan 30 metros de reserva de F.O de 36 hilos y se Crea una caja de empalme de 48 hilos</t>
  </si>
  <si>
    <t>Mov. Porvenir - Mov. San Jose Del Guaviare</t>
  </si>
  <si>
    <t>km 3 desde San Jose Guaviare</t>
  </si>
  <si>
    <t xml:space="preserve">Juan Serrano de Px reporta apertura del enlace Mov. Porvenir - Mov. San Jose Del Guaviare - Mov. San Jose Del Guaviare Modelo y Mov. San Jose Guaviare Hospital - Mov. Base Militar Sj Guaviare, sin afectación de servicios.    </t>
  </si>
  <si>
    <t xml:space="preserve">Se recuperarn 20 metros de F.O de 8  hilos y se realiza un empalme de 8 hilos existente </t>
  </si>
  <si>
    <t>Central San José Del Guaviare</t>
  </si>
  <si>
    <t>Mov. El Carmen - Mov. Los Andes</t>
  </si>
  <si>
    <t>km 1,2 desde Mov. Los Andes</t>
  </si>
  <si>
    <t>Alan Salazar de zona reporta apertura en el enlace Mov. El Carmen - Mov. Los Andes, con afectacion en moviles</t>
  </si>
  <si>
    <t>Se recuperan 150 mts de reserva y se realiza un empalme de 8 Hilos</t>
  </si>
  <si>
    <t>MOV LOS ANDES</t>
  </si>
  <si>
    <t>Mov. 31026 Paloblanco - Mov. 32027 Normandia</t>
  </si>
  <si>
    <t>Km 12,7 desde Bosques de Mariana</t>
  </si>
  <si>
    <t>Jaime Valencia de zona reporta alta atenuacion en el enlace Mov. 31026 Paloblanco - Mov. 32027 Normandia, sin afectacion de servicios</t>
  </si>
  <si>
    <t>JaIME VALENCIA</t>
  </si>
  <si>
    <t>se re fusiona hilo de servicio</t>
  </si>
  <si>
    <t>Parque Normanía 2</t>
  </si>
  <si>
    <t>km 22,48 desde Aguachica</t>
  </si>
  <si>
    <t>Se continua afectacion de la OT8491621 ya que se presenta evento en punto diferetente al inicial.</t>
  </si>
  <si>
    <t>se recuperan 200 metros de reserva y se hace un empalme de 36 hilos se instala una caja empalme de 48 hilos</t>
  </si>
  <si>
    <t>km 2,8 desde Asturias</t>
  </si>
  <si>
    <t>Walter Cabrera de Zona reporta apertura del enlace CG2 - Asturias, con afectación de servicios.</t>
  </si>
  <si>
    <t>Se recupera 183 mts de reserva de 96 hilos y se instaló una caja de empalme nueva de 96 Hilos</t>
  </si>
  <si>
    <t>Ponedera - Sabana Larga</t>
  </si>
  <si>
    <t>Km 16,6 Desde Ponedera</t>
  </si>
  <si>
    <t>Ludwing tarazona reporta apertura del enlace Ponedera - Sabana Larga sin afectacion de servicios</t>
  </si>
  <si>
    <t>Se recupera 20 metros de reserva de F.O 24 hilos y se ingresa extremos a empalm nuevo de 24 Hilos</t>
  </si>
  <si>
    <t>No se genera OT, Disponibilidad de liteyca</t>
  </si>
  <si>
    <t>Mov. Euro Rosales - Mov. Villa Campestre</t>
  </si>
  <si>
    <t>Km 0,134 desde Villa campestre</t>
  </si>
  <si>
    <t xml:space="preserve">Alan Salazar de zona reporta apertura del enlace Mov. Euro Rosales - Mov. Villa Campestre con afectación de servicios </t>
  </si>
  <si>
    <t>Se realiza tendido de 100 metros de fibra optica de 8 hilos y se crean dos cajas de empalme de 24 hilos</t>
  </si>
  <si>
    <t>VILLA CAMPESTRE</t>
  </si>
  <si>
    <t>Mov. Terminal - Mov. Camara de Comercio</t>
  </si>
  <si>
    <t xml:space="preserve">km 0,131 desde Camara de Comercio </t>
  </si>
  <si>
    <t>Jhon Alcalde de zona reporta apertura del enlace Mov. Terminal - Mov. Camara de Comercio con afectación de servicios</t>
  </si>
  <si>
    <t xml:space="preserve">Se realiza tendido de 100 metros de F.O de 36 hilos y se crean dos cajas de empalme </t>
  </si>
  <si>
    <t>CAMARA DE COMERCIO</t>
  </si>
  <si>
    <t>Km 68,6 desde Bosconia</t>
  </si>
  <si>
    <t>Pilar Vargas de Noc Tx Reporta apertura del enlace Bosconia - Fundacion para el coriant legado, sin afectación de Servicios.</t>
  </si>
  <si>
    <t>No se genera OT, Disponibilidad de Colavilli</t>
  </si>
  <si>
    <t>Cali Mojica - Cali Sorrento</t>
  </si>
  <si>
    <t>km 2,38 desde Cali Mojica</t>
  </si>
  <si>
    <t>Andres Sierra de Noc Tx reporta apertura en el enlace Cali Mójica - Cali Sorrento y Cali Carvajal Poblado - Cali Carvajal Vallado en SDH, con afectacion en BA</t>
  </si>
  <si>
    <t>Se realiza un tendido de 150 mts para el cable de 48 hilos y dos empalmes de 48 hilos y un tendido de 150 mts para el cable de 24 hilos y se hacen dos empalmes de 24 hilos</t>
  </si>
  <si>
    <t>Cali Mojica</t>
  </si>
  <si>
    <t>Km 1,6 desde esperanza</t>
  </si>
  <si>
    <t>Islena Romero de Noc Tx reporta apertura en el enlace Villavicencio - Progreso en ZTE y Villavicencio Esperanza – Centro en SDH, con afectacion en BA, Noc Tx realiza medidas con el equipo de ZTE presentando apertura al km 1.7 desde Villavicencio</t>
  </si>
  <si>
    <t xml:space="preserve">Se recuperan 50 mts de reserva y se realiza un empalme de 48 Hilos </t>
  </si>
  <si>
    <t>Neiva - Altos de la Pradera</t>
  </si>
  <si>
    <t>Km 0,020 desde Altos de la Pradera</t>
  </si>
  <si>
    <t>Rutbe Carrillo de zona reporta apertura en el enlace Neiva - Altos de la Pradera, con afectacion de servicios</t>
  </si>
  <si>
    <t>Se recuperan 10 m ts de reserva y se hace un empalme de 8 hilos</t>
  </si>
  <si>
    <t>Soacha - Pablo Neruda</t>
  </si>
  <si>
    <t>Km 0 desde Pablo Neruda</t>
  </si>
  <si>
    <t>Islena Romero de Noc Tx reporta apertura parcial en el enlace Pablo Neruda – Sibate en SDH, Rx Pablo Neruda, Oscar Vargas de zona reporta apertura en el enlace Soacha - Pablo Neruda, con afectacion en Cx</t>
  </si>
  <si>
    <t>Se realiza medidas desde Pablo Nruda y se hace limpieza y se normaliza</t>
  </si>
  <si>
    <t>LEBRIJA</t>
  </si>
  <si>
    <t>La Joya - Rincon de Giron,</t>
  </si>
  <si>
    <t>Km 0,402 desde la Joya</t>
  </si>
  <si>
    <t>German Villamizar de zona reporta apertura en el enlace Mov. La Joya - Mov. Rincon de Giron, con afectacion en Moviles</t>
  </si>
  <si>
    <t>Se realiza tendido de 150 mts y se hacen dos empalmes de 36 hilos con caja de empalme de 48 hilos</t>
  </si>
  <si>
    <t>La Joya</t>
  </si>
  <si>
    <t>Chapinero - Las Ferias</t>
  </si>
  <si>
    <t>Km 3 desde Piedra Pintada</t>
  </si>
  <si>
    <t>Wilson Trujillo de zona reporta apertura en el enlace Chapinero - Las Ferias, con afectacion en BA</t>
  </si>
  <si>
    <t>Se recupera 20 mts de reserva a una distancia de 100 mts y se hace un empalme de 48 hilos</t>
  </si>
  <si>
    <t>Mov. Santa Isabel - Mov. Camilo Torres</t>
  </si>
  <si>
    <t>Km 6,8 desde Santa Isabel</t>
  </si>
  <si>
    <t>Marco Saavedra de zona reporta apertura en el enlace Mov. Santa Isabel - Mov. Camilo Torres, Mov. Molivento - Mov. Central Santa Isabel y Mov. Kennedy - Mov. Megabus, sin afectacion de servicios</t>
  </si>
  <si>
    <t xml:space="preserve">Se recuperan 30 mts de reserva y se realiza un empalme de 48 Hilos </t>
  </si>
  <si>
    <t>Anillo 2 Backhaul</t>
  </si>
  <si>
    <t>Mamonal – Campestre</t>
  </si>
  <si>
    <t>Km 5,036 desde Campestre</t>
  </si>
  <si>
    <t>Yuly Gonzalez de Noc Tx reporta apertura en el enlace Mamonal – Campestre en SDH y Miguel Caballero de PxDx reporta apertura en el enlace Mov. Heredia - Mov. Mamonal, sin afectacion de servicios</t>
  </si>
  <si>
    <t>Se realizo un tendido de 400 mts y se hacen dos empalmes de 48 hilos</t>
  </si>
  <si>
    <t>Hermanas de la Caridad -Progreso</t>
  </si>
  <si>
    <t>km 0,5 desde Hermanas de la Caridad</t>
  </si>
  <si>
    <t>Jhon Lesmes de zona reporta apertura en el enlace Hermanas de la Claridad -Progreso, con afectación de servicios</t>
  </si>
  <si>
    <t>Se enrutan hilos de servicios entre dos empalmes existente</t>
  </si>
  <si>
    <t>Km 81,5 desde Santa Marta</t>
  </si>
  <si>
    <t>Islena Romero de Noc Tx reporta apertura total del enlace Santa Marta - Fundación, Sin Afectación de Servicios, se realiza medida con el equipo del ZTE y se registra evento al km 65.68 desde Cienaga.</t>
  </si>
  <si>
    <t>Se recuperan 400 mts de reserva de cable de 36 Hilos y se realiza un empalme de 36 Hilos con caja de empalme nueva de 48 Hilos</t>
  </si>
  <si>
    <t>Km 0,402 desde Altos de la Pradera</t>
  </si>
  <si>
    <t>Se continua seguimiento de la OT 8494643 ya que se presenta un segundo evento al km 0.402 desde Altos de la Pradera</t>
  </si>
  <si>
    <t>Nose genera OT, Falla de Cobra</t>
  </si>
  <si>
    <t>Buganviles</t>
  </si>
  <si>
    <t>Km 2,79 desde Cucuta</t>
  </si>
  <si>
    <t>July Gonzalez de Noc Tx reporta apertura parcial en el enlace Cucuta - Cerro Oriente en SDH, Rx Cucuta, sin afectacion de servicios</t>
  </si>
  <si>
    <t>SE realiza migración entre empalmes</t>
  </si>
  <si>
    <t>RTNFO Correctivo, 8472746, Localización de Falla KM 2,79, Recuperar Cable 0 mts, Tendido Aéreo 0 mts, Tendido Canalizado 0 mts, Cantidad Empalmes 0, Fibras Empalmadas 2, Apiques 0, Herrajes de Retencion 0 M 0, Disp 0.00</t>
  </si>
  <si>
    <t> PRE-00536128</t>
  </si>
  <si>
    <t>OT-00441345</t>
  </si>
  <si>
    <t>INC01315655</t>
  </si>
  <si>
    <t>km 41,7 desde Pajarito</t>
  </si>
  <si>
    <t>Javier Sandoval de Noc TX reporta apertura del enlace Pajarito - Aguazul IRU Arauca - Sogamoso por la red de Azteca, sin afectacion de servicios.</t>
  </si>
  <si>
    <t>GALAPA</t>
  </si>
  <si>
    <t>Galapa - Baranoa</t>
  </si>
  <si>
    <t xml:space="preserve">Alan Salazar de Zona reporta apertura del enlace Galapa - Baranoa dwl DWDM Metrotel sin afectación de servicios </t>
  </si>
  <si>
    <t xml:space="preserve">Se realiza cambio de patch cord que estaban en falla </t>
  </si>
  <si>
    <t>Mov. Simon Bolivar - Mov. Educador</t>
  </si>
  <si>
    <t xml:space="preserve">Km 0,573 desde Simon Bolivar </t>
  </si>
  <si>
    <t>Carlos Duran de zona reporta apertura del enlace Mov. Simon Bolivar - Mov. Educador con afectación de servicios</t>
  </si>
  <si>
    <t>Km 32,5 desde Popayan</t>
  </si>
  <si>
    <t xml:space="preserve">Pilar Vargas de NocTx reporta apertura del enlace Cali - Popayan sin afectación de servicios </t>
  </si>
  <si>
    <t xml:space="preserve">se realiza tendio de 250 metros de F.O de 36 hilos y la creacion de dos empalmes </t>
  </si>
  <si>
    <t>OLT Kristal - Pedro Heredia</t>
  </si>
  <si>
    <t xml:space="preserve">Carlos Duran de Zona reporta apertura del enlace OLT Kristal - Pedro Heredia, sin afectación de servicios. </t>
  </si>
  <si>
    <t>se confirma con N3 Jorge Sánchez que el caso NO pertenece a la jefatura de O&amp;M si no a la jefatura de PxDx y el seguimiento del caso se debe hacer por medio de la jefatura anteriormente mencionada</t>
  </si>
  <si>
    <t>No se genera OT, Falla de MediaCommerce</t>
  </si>
  <si>
    <t>km 28 desde Santa Marta</t>
  </si>
  <si>
    <t>Leonardo Cantillo de Zona reporta apertura en el enlace Mov. Santa Marta - Mov. Guachaca, con afectación en Cx.</t>
  </si>
  <si>
    <t>Se realiza tendido de 280 mts de fibra y se hacen dos empalmes de 36 hilos</t>
  </si>
  <si>
    <t>Soacha - Salitre</t>
  </si>
  <si>
    <t xml:space="preserve">July Gonzalez de Noc Tx reporta alta atenuación del enlace Soacha - Salitre en ZTE, sin afectación de servicios.  </t>
  </si>
  <si>
    <t xml:space="preserve">Se realiza sangría acable de 96 Hilos y un empalme de 24 hilos </t>
  </si>
  <si>
    <t>Mov. Lérida - Mov. Líbano Centro</t>
  </si>
  <si>
    <t>km 9,94 desde Mov. Lérida</t>
  </si>
  <si>
    <t xml:space="preserve">Wilson Trujillo de Zona reporta apertura parcial del enlace Mov. Lérida - Mov. Líbano Centro, sin afectación de servicios.   </t>
  </si>
  <si>
    <t>Se realiza migración de Hilo entre empalmes</t>
  </si>
  <si>
    <t>Montenegro - El Carmen</t>
  </si>
  <si>
    <t>km 4 desde El Carmen</t>
  </si>
  <si>
    <t xml:space="preserve">Islena Romero reporta apertura del enlace Montenegro - El Carmen en SDH, sin afectación de servicios. </t>
  </si>
  <si>
    <t>Se instala 150 m de fo 24 hilos y se instala dos cajas de empalmes de 24 hilos.</t>
  </si>
  <si>
    <t>Mov. Murillo Toro - Mov.La Gaitana</t>
  </si>
  <si>
    <t>km 0,317 desde  Mov. Murillo Toro</t>
  </si>
  <si>
    <t>Wilson Trujilllo de zona reporta apertura en el enlace Mov. Murillo Toro - Mov.La Gaitana, con afectacion en moviles</t>
  </si>
  <si>
    <t>murillo toro</t>
  </si>
  <si>
    <t>Mov. Circunvalar - Mov. UTP Boquia</t>
  </si>
  <si>
    <t>Km 0,303 desde Circumvalar</t>
  </si>
  <si>
    <t xml:space="preserve">John Alcalde de Zona reporta apertura del enlace Mov. Circunvalar - Mov. UTP Boquia y Mov. Tokio - Mov. Pinares, sin afectación de servicios.  </t>
  </si>
  <si>
    <t xml:space="preserve">Se realiza tendido de 200 metros de fibra de 48 Hilos y se realiza dos empalmes de 48 Hilos </t>
  </si>
  <si>
    <t>Pereira centro</t>
  </si>
  <si>
    <t>km 1,54 desde Bosconia</t>
  </si>
  <si>
    <t>Islena Romero de Noc Tx reporta apertura total del enlace Bosconia - Fundacion, sin afectación de Servicios.</t>
  </si>
  <si>
    <t>Se habilitara tendido de 5 km de fo de 36 y se instalara dos empalmes de 36 Hilos en cajas de empalmes de 48 hilos</t>
  </si>
  <si>
    <t xml:space="preserve">Bosconia </t>
  </si>
  <si>
    <t>Garzón - Florencia</t>
  </si>
  <si>
    <t>Km 14,6 desde  Colonos</t>
  </si>
  <si>
    <t>Islena Romero de Noc Tx reporta apertura en le enlace Florencia - Garzon en Rufo y ZTE, sin afectacion de servicios</t>
  </si>
  <si>
    <t>Se recupera 70 mts de reserva y se hace un empalme de 48 hilos</t>
  </si>
  <si>
    <t>Mov. Zona Franca II - Mov. Zona Franca III</t>
  </si>
  <si>
    <t>km 1,93 desde Pizano</t>
  </si>
  <si>
    <t xml:space="preserve">Alan Salazar de Zona reporta apertura del enlace Mov. Zona Franca II - Mov. Zona Franca III - Mov. Mamonal, con afectación de móviles.   </t>
  </si>
  <si>
    <t>Se recuperna 30 mts de reserv ay se realiza empalme de 8 hilos en caja de 24 Hilo</t>
  </si>
  <si>
    <t>UK ZONA FRNACA 3</t>
  </si>
  <si>
    <t>km 38 desde Santa Marta</t>
  </si>
  <si>
    <t>Se continua afectacion de la OT 8498451 ya que se presenta evento en un punto diferente.</t>
  </si>
  <si>
    <t>Se realiza tendido de 80 mts d efibra de 36 Hilos y dos empalmes de 36 H</t>
  </si>
  <si>
    <t>Mov. Colina Campestre - Mov. Estadio</t>
  </si>
  <si>
    <t>km 2,209 desde Nuevo Horizonte</t>
  </si>
  <si>
    <t xml:space="preserve">Alan Salazar de Zona reporta apertura del enlace Mov. Colina Campestre - Mov. Estadio, sin afectación de servicios.   </t>
  </si>
  <si>
    <t>Se migra hilos desde los nodos</t>
  </si>
  <si>
    <t>Km 6,3 desde Centro</t>
  </si>
  <si>
    <t xml:space="preserve">July Gonzales  de Noc tx reporta apertura en el enlace Medellín centro - Aranjuez en Coriant, sin afectación de servicio. </t>
  </si>
  <si>
    <t>Dto 51261 - Dto 51271</t>
  </si>
  <si>
    <t>KM 0,900 desde 51261</t>
  </si>
  <si>
    <t xml:space="preserve">July A. González T de Noc Tx reporta apertura del enlace Dto 51261 - Dto 51271 en SDH, sin afectación de servicios. </t>
  </si>
  <si>
    <t>Se recupera 150 mts de reserva  y  se rehace una caja de empalme de 96 hilos</t>
  </si>
  <si>
    <t>Mov. Terminal - Mov. Supia Centro</t>
  </si>
  <si>
    <t>km 0,150 desde Mov. Supia Centro</t>
  </si>
  <si>
    <t>Jhon Alcalde de zona reporta apertura del enlace movil  Terminal – supia centro – cruz de helecho con afetactacion de servicios Moviles</t>
  </si>
  <si>
    <t xml:space="preserve">Se recuperan 100 mts de reserva de cable de 8 Hilos y se hace un empalme de 8 hilos en caja de 48 Hilos </t>
  </si>
  <si>
    <t>SUPIA CENTRO</t>
  </si>
  <si>
    <t>UK Supia centro</t>
  </si>
  <si>
    <t>Barranquilla caribe - Nuevo Horizonte</t>
  </si>
  <si>
    <t>Jose Moreno de Noc Tx reporta apertura den enlace Barranquilla caribe - Nuevo Horizonte sin afectacion de servicios</t>
  </si>
  <si>
    <t xml:space="preserve">se coneta hilos correctamente </t>
  </si>
  <si>
    <t>Mov. Barranquillita II - Mov. Barranquillita fija</t>
  </si>
  <si>
    <t>Km 0,516 desde Barranquillita fija</t>
  </si>
  <si>
    <t>Alan Salazar de zona reporta apertura del enlace Mov. Barranquillita II - Mov. Barranquillita fija con afectación de servicios móviles</t>
  </si>
  <si>
    <t>Se realiza Migración de hilos por otro cable</t>
  </si>
  <si>
    <t>BARRANQUILLITA FIJA</t>
  </si>
  <si>
    <t>Mov. Caujarales - Mov. Pelu</t>
  </si>
  <si>
    <t>Km 3,8 desde Caujaral</t>
  </si>
  <si>
    <t>Alan salazar de zona reporta apertura del enlace Mov. Caujaraeles - Mov. Pelu con afectación de servicios Móviles</t>
  </si>
  <si>
    <t xml:space="preserve">Se Re hace empalme ubicado en el lugar de la medida </t>
  </si>
  <si>
    <t>Progreso - Parroquia san Isidro alterno</t>
  </si>
  <si>
    <t>km 1,8 desde Progreso</t>
  </si>
  <si>
    <t>Ludwing Tarazona reporta apertura del enlace Progreso - Parroquia san Isidro alterno con afectacion de servicios Ba</t>
  </si>
  <si>
    <t xml:space="preserve">se recuperan 150 metros de reserva de F.O de 96 y se hace un empalme </t>
  </si>
  <si>
    <t>Mov. La Italia - Mov. El Lago Palmira</t>
  </si>
  <si>
    <t>km 1,2 desde La Italia</t>
  </si>
  <si>
    <t>Juan Carlos Tobar de zona reporta apertura del enlace Mov. La Italia - Mov. El Lago Palmira, Mov. La Italia - Mov. Rivera Escobar con afectación de servicios móviles</t>
  </si>
  <si>
    <t>Barranquillita Fija - Barranquilla Batelsa Centro</t>
  </si>
  <si>
    <t>Km 1,7 desde Barranquilla Centro</t>
  </si>
  <si>
    <t>Alan Salazar de zona reporta apertura del enlace Barranquillita Fija - Barranquilla Batelsa Centro, con afectación de BA.</t>
  </si>
  <si>
    <t>Se realiza un tendido de 150 mts para los dos cables de 48 hilos y se hacen cuatro empalmes de 48 hilos</t>
  </si>
  <si>
    <t>8500001      8500002</t>
  </si>
  <si>
    <t>Barranquilla Centro</t>
  </si>
  <si>
    <t xml:space="preserve">km 79 desde Popayan </t>
  </si>
  <si>
    <t>Se crea nueva OT por la apertura del enlace en otro punto diferente al reportado en el incidente 8498328 </t>
  </si>
  <si>
    <t>Mov. Pradera - Mov. Jobo</t>
  </si>
  <si>
    <t>Km 1,696 desde Colina Campestre</t>
  </si>
  <si>
    <t>Alan Salazar de zona Reporta apertura del enlace Mov. Pradera - Mov. Jobo, con afectación de Servicios Móviles.</t>
  </si>
  <si>
    <t>Se realizo un tendido  de 300 mts y dos empalmes de 48 hilos</t>
  </si>
  <si>
    <t>Cali - Vásquez Cobos</t>
  </si>
  <si>
    <t>Km 3,080 desde Cali Centro</t>
  </si>
  <si>
    <t>Pilar Vargas de Noc Tx reporta apertura del enlace Cali - Vásquez Cobos para Infinera y SDH, sin afectación de Servicios.</t>
  </si>
  <si>
    <t xml:space="preserve">JUAN CALOS TOBAR </t>
  </si>
  <si>
    <t xml:space="preserve">Se realiza tendido de 400 metros de cable de 144 hilos para reparar todos los cables y se utilizan 4 cajas de empalme de 144 Hilos  </t>
  </si>
  <si>
    <t>km 1,81 desde Progreso</t>
  </si>
  <si>
    <t>Se crea nueva OT por la apertura del enlace en otro punto diferente al reportado en el incidente  8499749</t>
  </si>
  <si>
    <t xml:space="preserve">Se preparan 4 metros de F.O de 96 hilos para hacer sangia con caja de emaplme nueva y fusionar los hilos en servicio </t>
  </si>
  <si>
    <t xml:space="preserve">Wilson Trujillo de zona reporta apertura en el enlace Mov. Murillo Toro - Mov. La Gaitana, con afectación en móviles.  </t>
  </si>
  <si>
    <t>PR por promedio autoriza Diana Basto</t>
  </si>
  <si>
    <t>Murillo Toro</t>
  </si>
  <si>
    <t>Mov. Canaima - Mov. La Grama</t>
  </si>
  <si>
    <t>Km 0,119 desde Canaima</t>
  </si>
  <si>
    <t xml:space="preserve">Jorge Garay de Zona reporta apertura del enlace Mov. Canaima - Mov. La Grama, con afectación móvil.  </t>
  </si>
  <si>
    <t>Se recupero 20 mts de reserva y se hace un empalme de 8 hilos con caja de empalme de 24 hilos</t>
  </si>
  <si>
    <t>CANAIMA</t>
  </si>
  <si>
    <t>Uk Canaima</t>
  </si>
  <si>
    <t>Marruecos – Santa Librada</t>
  </si>
  <si>
    <t>Km 4,2 desde Marruecos</t>
  </si>
  <si>
    <t>July Gonzalez de Noc Tx reporta apertura parcial en el enlace Marruecos – Santa librada en SDH, Rx Marruecos, sin afectacion de servicios</t>
  </si>
  <si>
    <t>Se iddentifica hilo desde santa libraday se enruta en empalme</t>
  </si>
  <si>
    <t>km 2 desde Guachaca</t>
  </si>
  <si>
    <t>Se continua afectacion de la OT 8499022 ya que se presenta evento en un punto diferente.</t>
  </si>
  <si>
    <t>Se realiza Migración entre empalmes</t>
  </si>
  <si>
    <t>Km 2,097 desde Colina Campestre</t>
  </si>
  <si>
    <t>Se continua seguimiento de la OT 8500123 ya que se presenta un segundo evento a 250 mts del primer daño</t>
  </si>
  <si>
    <t>Se recuperan 150 mts de reserva y se hace un empalme de 48 hilos</t>
  </si>
  <si>
    <t>Mov. Villamaría Suba - Mov. Bilbao Occidental</t>
  </si>
  <si>
    <t xml:space="preserve">Juan Serrano de Px reporta apertura del enlace Mov. Villamaría Suba - Mov. Bilbao Occidental, sin afectación de servicios.    </t>
  </si>
  <si>
    <t>Se certifica fibra con pruebas, hilos continuos</t>
  </si>
  <si>
    <t>Km 2,8 desde Vanguardia</t>
  </si>
  <si>
    <t>Jorge Garay de zona reporta apertura en el enlace Mov. Vanguardia - Mov. Esperanza, con afectacion en moviles</t>
  </si>
  <si>
    <t>Se recuperan 200 m de reserva y instala una caja de empalme de 24 hilos.</t>
  </si>
  <si>
    <t>ESPERanza</t>
  </si>
  <si>
    <t>Mov. Soledad - Mov. Jimmy Salcedo</t>
  </si>
  <si>
    <t>Alan Salazar de zona reporta apertura parcial en el enlace Mov. Soledad - Mov. Jimmy Salcedo, Rx Jymmy Salcedo, sin afectacion de servicios</t>
  </si>
  <si>
    <t>Cuadrilla realiza pruebas y limpiea, enlace sube bien de niveles</t>
  </si>
  <si>
    <t>km 13,3 desde Santa Marta</t>
  </si>
  <si>
    <t>Ludwing Tarazona de zona reporta apertura del enlace Santa Marta - Fundacion sin afectación de servicios </t>
  </si>
  <si>
    <t>migracion entre empalmes</t>
  </si>
  <si>
    <t>Km 27,9 desde santa Marta</t>
  </si>
  <si>
    <t xml:space="preserve">Leonardo Cantillo de zona reporta apertura del enlace Mov. Santa Marta - Mov. Guachaca con afectacion de servicios moviles </t>
  </si>
  <si>
    <t>Se recuperar 300 metros de fo y se va a realizar empalme de 36 hilos para dar solucion .</t>
  </si>
  <si>
    <t>km 15,2 desde Mov. Tequendama</t>
  </si>
  <si>
    <t xml:space="preserve">Juan Carlos Tobar de Zona reporta apertura del enlace Mov. Apache - Mov. Tequendama - Mov. El Recuerdo y Mov. Polideportivo El Diamante - Mov. Comuneros, sin afectación deservicios. </t>
  </si>
  <si>
    <t>Se recupero 10 m de reserva y se instalo una caja de mepalme de 48 hilos.</t>
  </si>
  <si>
    <t>Nuevo Tequendama</t>
  </si>
  <si>
    <t>Mov. Colonos - Mov. Siglo XXI</t>
  </si>
  <si>
    <t xml:space="preserve">Km 6,7 desde colonos </t>
  </si>
  <si>
    <t xml:space="preserve">Bibiana Vega de Px reporta apertura del enlace Mov. Colonos - Mov. Siglo XXI, sin afectación de servicios. </t>
  </si>
  <si>
    <t xml:space="preserve">Para dar solucion se refusiona hilo en caja de empalme </t>
  </si>
  <si>
    <t>UK CUIDADELA</t>
  </si>
  <si>
    <t>Mov. Supia Centro - Mov. Supia</t>
  </si>
  <si>
    <t xml:space="preserve">John Alcalde de Zona reporta apertura del enlace Mov. Supia Centro - Mov. Supia, sin afectación de servicios. </t>
  </si>
  <si>
    <t>PI valida con PxDx que el sitio esta deshabilitado</t>
  </si>
  <si>
    <t xml:space="preserve">km 4,8 desde Bosconia </t>
  </si>
  <si>
    <t>Francisco Vargas de Noc tx  informe que Noc Mediacomerce reporta apertura en el enlace Bosoconia - Curumani la rx de bosconia , sin afectacion de servicios</t>
  </si>
  <si>
    <t>Mov. San Cristóbal II - Mov. Pajarito</t>
  </si>
  <si>
    <t>km 0,6 desde Mov. Pajarito</t>
  </si>
  <si>
    <t xml:space="preserve">Cesar Perez de Zona reporta apertura del enlace Mov. San Cristóbal II - Mov. Pajarito, sin afectación de servicios. </t>
  </si>
  <si>
    <t xml:space="preserve">Tendido 120 mtrs y 2 cajas de empalme de 48 hilos </t>
  </si>
  <si>
    <t>Anillo Pablo Tobón</t>
  </si>
  <si>
    <t>Mov. Mederi - Mov. Samper Mendoza</t>
  </si>
  <si>
    <t>Km 0,040 desde samper mendoza</t>
  </si>
  <si>
    <t xml:space="preserve">Luis Antonio Rodriguez de Zona reporta Mov. Mederi - Mov. Samper Mendoza - Mov. Santa Fe Centro, sin afectación de servicios. </t>
  </si>
  <si>
    <t>jaime valencia</t>
  </si>
  <si>
    <t>Se realiza tendido de 100 mts de cable de 24 Hilos y dos empalmes de continuidad de 8 Hilos</t>
  </si>
  <si>
    <t>UK Samper Mendoza</t>
  </si>
  <si>
    <t>Mov. Sabanalarga - Mov.Santo tomas</t>
  </si>
  <si>
    <t>km 4,8 dede Mov. Sabanalarga</t>
  </si>
  <si>
    <t>Jhonny osorio de Zona reporta apertura en el enlace Mov. Sabanalarga - Mov.Santo tomas, Con afectacion de servicios.</t>
  </si>
  <si>
    <t xml:space="preserve">Se recuperan 50 mts de reserva de cbale de 24 H y se ingresa cable a empalme tipo sangría existente y se realiza refusion de  hilos </t>
  </si>
  <si>
    <t>SANTO TOMS</t>
  </si>
  <si>
    <t>UK MOV SABANA GRANDE</t>
  </si>
  <si>
    <t xml:space="preserve">Omar Salgado de Zona reporta apertura del enlace Mov. Sincelejo Centro - Mov. La Flor, sin afectación de servicios. </t>
  </si>
  <si>
    <t xml:space="preserve">PI realiza cambio de pacht cord </t>
  </si>
  <si>
    <t>Plato - Bosconia</t>
  </si>
  <si>
    <t>km 39 desde Bosconia</t>
  </si>
  <si>
    <t xml:space="preserve">Francisco Vargas de Noc Tx reporta apertura del enlace Plato - Bosconia en Coriant por la red de MC, sin afectación de servicios. </t>
  </si>
  <si>
    <t>Se realiza cambio de tramo</t>
  </si>
  <si>
    <t>Mov. Rosa Blanca - Mov. Esperanza</t>
  </si>
  <si>
    <t xml:space="preserve">Km 2,30 desde rosita </t>
  </si>
  <si>
    <t>Se continua afectacion de la OT8501116 porque se evidencia evento diferente al inicial.</t>
  </si>
  <si>
    <t xml:space="preserve">Enlace sube sin intervención de fibra confirma PI </t>
  </si>
  <si>
    <t>ETB Centro - Chapinero</t>
  </si>
  <si>
    <t>km 0,93 desde ETB Centro</t>
  </si>
  <si>
    <t>Francisco Vargas de Zona reporta apertura del enlace ETB Centro - Chapinero en SDH, sin afectación de servicios.</t>
  </si>
  <si>
    <t>Se realiza tendido de 150 m de  48 hilos y se realiza dos empalmes de 48 hilos.</t>
  </si>
  <si>
    <t xml:space="preserve">Francisco Vargas de Noc Tx reporta alta atenuación en el enlace Barranca - Bucaramanga en Coriant Rc Bucaramanga y Barranca - Pto Araujo en Rufo Rx Pto Araujo por la red de ufinet, sin afectación de servicios. </t>
  </si>
  <si>
    <t>Enlace sube sin intervención de fibra</t>
  </si>
  <si>
    <t>Mov. Santa Luisa De Marilla - Mov. Palmeras</t>
  </si>
  <si>
    <t>km 0,692 desde Santa luisa</t>
  </si>
  <si>
    <t xml:space="preserve">Luis Antonio Rodriguez de zona reporta apertura del enlace Mov. Santa Luisa De Marilla - Mov. Palmeras con afectación de servicios </t>
  </si>
  <si>
    <t>se instala 350 metros de fo 24 hilos y 1 empalmes de continuidad de  8hilos  en una caja 24 y una sangria de cable de 96 hilos para enrrutamiento</t>
  </si>
  <si>
    <t>ANILLO 47</t>
  </si>
  <si>
    <t>Km 4,06 desde el carmen</t>
  </si>
  <si>
    <t>Se crea Caso como la continuacion de la OT 8498559 por nueva distancia de corte a 60 metros mas adelante</t>
  </si>
  <si>
    <t>Se recuperan 10 mts de reserva y se realiza un empalme de 24 Hilos</t>
  </si>
  <si>
    <t>Km 1,2 desde centro</t>
  </si>
  <si>
    <t>Se crea nueva OT para continuar dondo seguimeinto al ticket 8503797 por nuevo corte a 900 mts de telecom centro</t>
  </si>
  <si>
    <t xml:space="preserve">se recupera 150 mts de reserva y se realiza sangria a cable de 96 hilos y se crea una caja de empalme de 144 hilos para dar continuidad del servicio </t>
  </si>
  <si>
    <t>Anillo 3C</t>
  </si>
  <si>
    <t>Mov. Santa Monica Popular 2 - Mov. Colegio El Paraiso</t>
  </si>
  <si>
    <t>km 0,886 desde Santa Monica</t>
  </si>
  <si>
    <t xml:space="preserve">Jhon Robert Marin de zona reporta apertura del enlace Mov. Santa Monica Popular 2 - Mov. Colegio El Paraiso con afectación de servicios </t>
  </si>
  <si>
    <t xml:space="preserve">se tiende 150 metros de cable de 24 hilos y se instala 1 caja de empalme de 48 hilos para dra continuidad al enlace </t>
  </si>
  <si>
    <t>UK santa Monica 2</t>
  </si>
  <si>
    <t>Mov Oasis - Mov. Villabel</t>
  </si>
  <si>
    <t>km 0,390 desde Mov. Oasis</t>
  </si>
  <si>
    <t>German Villamizar de zona reporta apertura del enlace Mov. Osis - Mov. Villabel con afectacion de servicios Moviles</t>
  </si>
  <si>
    <t>se realiza tendido de 140 metros de fibra de 36 hilos y dos empalmes de continuidad de 48 hilos</t>
  </si>
  <si>
    <t>UK Oasis</t>
  </si>
  <si>
    <t xml:space="preserve">km 13 desde Valledupar </t>
  </si>
  <si>
    <t>Islena Romero de Noc Tx reporta apertura del enlace Valledupar - La Paz para ZTE y Valledupar - Villanueva para SDH, sin afectación de Servicios.</t>
  </si>
  <si>
    <t>se realzai tendido de 1200 metros de fibra y dos empalmes de 48 hilos</t>
  </si>
  <si>
    <t>km 23,4 desde Acacias</t>
  </si>
  <si>
    <t>Islena Romero de Noc Tx reporta apertura del enlace Villavicencio - Acacias para la red de ZTE y Coriant, sin afectación de Servicios.</t>
  </si>
  <si>
    <t xml:space="preserve">se realiza la recuperacion de Reserva para ingresar extremos a caja de empalme existente </t>
  </si>
  <si>
    <t>TIK-416895-F0J9</t>
  </si>
  <si>
    <t>Km 19,703 desde Valledupar</t>
  </si>
  <si>
    <t xml:space="preserve">Islena Romero de NocTx reporta apertura total del enlace Valledupar -Codazzi por la red de ufinet sin afectación de servicios </t>
  </si>
  <si>
    <t>Soacha - Cap Bosa</t>
  </si>
  <si>
    <t>Km 7,080 desde Cap Bosa</t>
  </si>
  <si>
    <t>Javier Sandoval de Noc Tx reporta apertura del enlace Soacha - Cap Bosa para el SDH, sin afectación de Servicios.</t>
  </si>
  <si>
    <t>Se recupera 4 m de reserva y se instala una caja de empalme de 48 hilos</t>
  </si>
  <si>
    <t>Mov. Alaska Ibague - Mov. Hacienda Piedra Pintada</t>
  </si>
  <si>
    <t>Km 0,6 desde chapinero</t>
  </si>
  <si>
    <t xml:space="preserve">Wilson Trujillo de zona reporta apertura en el enlace Mov. Alaska Ibague - Mov. Hacienda Piedra Pintada y reporta por fuera DSLAM Ibague_Chapinero_MA5600, sin afectación de servicios. </t>
  </si>
  <si>
    <t xml:space="preserve"> se recupera 30 metros de reserva y se hace empalme de 48 hilos.</t>
  </si>
  <si>
    <t>8507195
8506691
8507725</t>
  </si>
  <si>
    <t>Mov.Canaima - Mov. Centauros</t>
  </si>
  <si>
    <t>Km 0,2 desde centauros</t>
  </si>
  <si>
    <t>Diego Sanctacruz de Zona reporta apertura del enlace Mov.Canaima - Mov. Centauros - Mov. Villa Maria con afectacion de servicios.</t>
  </si>
  <si>
    <t>se recuperan 50 metros de reserva y se hace un empalme de 8 Hilos en caja de 24 hilos</t>
  </si>
  <si>
    <t>Centauros</t>
  </si>
  <si>
    <t>UK Centauros</t>
  </si>
  <si>
    <t>Hermanas de la Caridad - Progreso</t>
  </si>
  <si>
    <t>Km 0,903 desde hermanas de la cartdad</t>
  </si>
  <si>
    <t>Jhon Lesmes de Zona reporta apertura del enlace Hermanas de la Caridad - Progreso con afectacion de Ba</t>
  </si>
  <si>
    <t>Mov. Prado - Mov. Prado Veraniego</t>
  </si>
  <si>
    <t>Km 0,844 desde prado veraniego</t>
  </si>
  <si>
    <t>Rolando Sanchez de Zona reporta apertura del enlace Mov. Prado - Mov. Prado Veraniego sin afectacion de servicios</t>
  </si>
  <si>
    <t>se realiza tendido de 190 metros de fo de 48 hilos y se realiza una caja de empalme de 48 hilos .</t>
  </si>
  <si>
    <t>INC13221302</t>
  </si>
  <si>
    <t>Diego Chaparro  de Noc Tx reporta apertura del enlace Mocoa - La fragua con IRU Mocoa - Florencia por la red de Claro sin afectación de servicios.</t>
  </si>
  <si>
    <t>Mov. Las Marias - Mov. Terminal</t>
  </si>
  <si>
    <t>km 0,882 desde las Marias</t>
  </si>
  <si>
    <t>Juan Daza de Zona reporta apertura del enlace Mov. Las Marias - Mov. Terminal con afectacion de servicios .</t>
  </si>
  <si>
    <t>se recuperaron 2 hilos y se migró servicio entre nodos</t>
  </si>
  <si>
    <t>SIMON BOLIVAR</t>
  </si>
  <si>
    <t>Mov. Prados del Salitre - Mov. Londres Suba</t>
  </si>
  <si>
    <t>km 0,96 desde Mov. Prados del Salitre</t>
  </si>
  <si>
    <t>Jose Gerena de PxDx reporta apertura del enlace Mov. Prados del Salitre - Mov. Londres Suba sin afectacion de servicio.</t>
  </si>
  <si>
    <t>se realiza tendido de 160 metros de fo y dos empalmes de 48 empalmes.</t>
  </si>
  <si>
    <t>Villa María</t>
  </si>
  <si>
    <t>Anillo 15</t>
  </si>
  <si>
    <t>Armario 312 - Cengrodex</t>
  </si>
  <si>
    <t>km 1,2 desde Cengrodex</t>
  </si>
  <si>
    <t>Rutbe Carrillo de zona reporta apertura del enlace Armario 312 - Tuquila y Armario 312 - Cengrodex  en neiva con afectacion de servicios.</t>
  </si>
  <si>
    <t>Se realiza tendido de 133 m fibra 24 hilos y se instala dos cajas de empalmes de 24 hilos.</t>
  </si>
  <si>
    <t>Alexander Gomez de Noc Tx reporta apertura del enlace Villavicencio - Bogotá por la red de Internexa, se hace media con equipo zte y se evidencia corte en el km 81 desde Progreso, Sin afectacion de servicios</t>
  </si>
  <si>
    <t>Fontibón - Floridablanca</t>
  </si>
  <si>
    <t xml:space="preserve">Jaime Valencia de Zona reporta apertura del enlace Fontibón - Floridablanca, con afectación de BA.  </t>
  </si>
  <si>
    <t>se realiza limpieza de los pacht cors  y confirma PxDx servicio ok</t>
  </si>
  <si>
    <t> 01316562</t>
  </si>
  <si>
    <t>km 59 desde Tumaco</t>
  </si>
  <si>
    <t>Alexander Gomez de Noc Tx reporta apertura del enlace LLorente - Tumaco IRU Tumaco - pasto por la red de Azteca con afectacion de servicios.</t>
  </si>
  <si>
    <t>se recupera reserva y se crea empalme de continuidad</t>
  </si>
  <si>
    <t>Tumaco</t>
  </si>
  <si>
    <t>Macrocaney - La morada</t>
  </si>
  <si>
    <t>km 3,46 desde Jamundí centro</t>
  </si>
  <si>
    <t>Eval mauricio de zona reporta apertura en el enlace Macrocaney- La morada , con afectacion de BA.</t>
  </si>
  <si>
    <t xml:space="preserve">Para dar solucion se realiza sangria y un  empalme de 144 Hilos por daños del cable </t>
  </si>
  <si>
    <t>No se genera OT, Disponibilidad de Em comunitel</t>
  </si>
  <si>
    <t>MACROKANEY</t>
  </si>
  <si>
    <t>Mov. Senado - Mov. Dorada Sur</t>
  </si>
  <si>
    <t>km 0,85 desde Mov. Dorada Sur</t>
  </si>
  <si>
    <t xml:space="preserve">John Lesmes de Zona reporta apertura del enlace Mov. Senado - Mov. Dorada Sur, sin afectación de servicios. </t>
  </si>
  <si>
    <t>Se fusionan hilos abiertos en empalme existente</t>
  </si>
  <si>
    <t>Uk Dorada Sur</t>
  </si>
  <si>
    <t>Mov. Bache - Mov. Caicedo Pasto</t>
  </si>
  <si>
    <t>km 0,274 desde Caicedo Pasto</t>
  </si>
  <si>
    <t xml:space="preserve">Eval Mauricio de Zona reporta apertura del enlace Mov. Bache - Mov. Caicedo Pasto, sin afectación de servicios. </t>
  </si>
  <si>
    <t>se refuiona hilo abierto en empalme existente ubicado en el lugar de la medida</t>
  </si>
  <si>
    <t>Central Fátima</t>
  </si>
  <si>
    <t>Mov. Villa Olímpica - Mov. Galapa</t>
  </si>
  <si>
    <t>Km 0,281 desde Villa Olimpica</t>
  </si>
  <si>
    <t>Alan Salazar de Zona reporta apertura del enlace Mov. Villa Olímpica - Mov. Galapa, con afectación de móviles.</t>
  </si>
  <si>
    <t>Se recupera 50 mts de reserva y se hace un empalme de 8 hilos</t>
  </si>
  <si>
    <t xml:space="preserve">Metroparque </t>
  </si>
  <si>
    <t>Uk villa olimpica</t>
  </si>
  <si>
    <t>Mov. Almirante Colon - Mov. Villa Lorena</t>
  </si>
  <si>
    <t>km 0,224 desde Villa Lorena</t>
  </si>
  <si>
    <t>Carlos Duran de zona reporta apertura en el enlace Mov. Almirante Colon - Mov. Villa Lorena, sin afectacion de servicios</t>
  </si>
  <si>
    <t>se recupera 100 metros de reserva  de fo de 8 hilos y se crea un empalme nuevo de continuidad</t>
  </si>
  <si>
    <t>Km 39,5 desde Chiquinquira</t>
  </si>
  <si>
    <t xml:space="preserve">Francisco Vragas de Noc Tx reporta pertura del enlace Zipaquira - Chiquinquira en los hilos de coriant sin afcetacion de servicio </t>
  </si>
  <si>
    <t xml:space="preserve">Para dar la solucion se tiene que realizar Tendido de 150 mtrs y dos empalmes de 48 hilos </t>
  </si>
  <si>
    <t>Mov Quibdo -Mov Caraño</t>
  </si>
  <si>
    <t>km 0,204 desde Chontaduro</t>
  </si>
  <si>
    <t xml:space="preserve">Ismael Castillo de Zona reporta apertura del enlace Mov Quibdo -Mov Caraño con afectacion de servicios movil </t>
  </si>
  <si>
    <t>Tendido de 50 metros de fibra y se rehacen 2 empalmes de 8 hilos</t>
  </si>
  <si>
    <t>PRE-00536815</t>
  </si>
  <si>
    <t>OT-00441779</t>
  </si>
  <si>
    <t>Chontaduro</t>
  </si>
  <si>
    <t>LIBANO</t>
  </si>
  <si>
    <t>km 27,8 desde mariquita</t>
  </si>
  <si>
    <t xml:space="preserve">Francisco Vragas de Noc Tx reporta pertura del enlace Libano - Mariquita en los hilos de ZTE sin afcetacion de servicio </t>
  </si>
  <si>
    <t>Para dar la solucion se recupero 20 mts reserva a una distancia 300 mts, 1 empalme  de 48</t>
  </si>
  <si>
    <t>8513314
8513493
8512716
8512721
8512781
8512782
8512798
8513302
8513339
8513504 8511884</t>
  </si>
  <si>
    <t>Mov. Las Brisas Sur – Mov. C.C Ventura</t>
  </si>
  <si>
    <t>Km 2,1 desde Mov. Las Brisas Sur</t>
  </si>
  <si>
    <t>Jose Gerena dePxDX reporta el enlace Movil Las Brisas Sur – Mov. C.C Ventura sin afectacion de servicios</t>
  </si>
  <si>
    <t>Se realizo un tendido de 100 mts de fibra de 96 hilios y se hacen dos empalmes de 48 hilos</t>
  </si>
  <si>
    <t>48 repotenciado</t>
  </si>
  <si>
    <t>Móv. Piendamo Fija - Mov S/der de Quilichao</t>
  </si>
  <si>
    <t>Km 11,3 desde popayan centro</t>
  </si>
  <si>
    <t>Jose Gerena de PxDx  reporta apertura del enlace Móv. Piendamo Fija - Mov S/der de Quilichao sin afectacion de servicios</t>
  </si>
  <si>
    <t>se realiza refusion de hilos en los emplames a los km 11 y 33 dando continuidad</t>
  </si>
  <si>
    <t>Sabanalarga</t>
  </si>
  <si>
    <t>Sabanalarga - Pelu</t>
  </si>
  <si>
    <t>Km 14,5 desde Nogales</t>
  </si>
  <si>
    <t>Diego Chaparro de Noc Tx reporta apertura del enlace  Sabanalarga - Pelu sin afectacion de servicios</t>
  </si>
  <si>
    <t>SABANA LARGA</t>
  </si>
  <si>
    <t>INC13227130</t>
  </si>
  <si>
    <t>Km 6 desde Sardinata</t>
  </si>
  <si>
    <t>Henry Gomez de Noc TX reporta apertura del enlace Zulia - Sardinata por la red de claro, sin afectacion de servicios. </t>
  </si>
  <si>
    <t> se tendió aproximadamente 280 mts de fibra y 2 cajas</t>
  </si>
  <si>
    <t>Km 3,9 desde Neiva</t>
  </si>
  <si>
    <t>Diego Chaparro de Noc Tx reporta apertura del enlace Neiva - Natagaima , en la red de Coriant, Zte,SDH sin afectacion de servicio</t>
  </si>
  <si>
    <t xml:space="preserve">Para dar solucion se recupera 50 mts y un empalme de 36 hilos </t>
  </si>
  <si>
    <t>8513231
8513314</t>
  </si>
  <si>
    <t>Central Telehuila</t>
  </si>
  <si>
    <t>Barranquilla sur - Barranquilla Centro</t>
  </si>
  <si>
    <t>km 0,362  desde B/quilla Sur</t>
  </si>
  <si>
    <t>Diego Chaparro de Noc Tx reporta apertura del enlace Barranquilla sur  - Barranquilla Centro sin afectacion de servicios</t>
  </si>
  <si>
    <t>Se recupera 50 m de reserva y se instala una caja de empalme de 24 hilos.</t>
  </si>
  <si>
    <t>Km 9,3 desde pelaya</t>
  </si>
  <si>
    <t>Diego Chaparro de Noc Tx reporta apertura del enlace Pelaya - Curumani sin afectacion de servicios en la Rx curumani</t>
  </si>
  <si>
    <t xml:space="preserve">Para dar la solucion se recupera de 450 mtrs y una caja de empalme de 48 hilos </t>
  </si>
  <si>
    <t>PELAYA</t>
  </si>
  <si>
    <t>km 30,8 desde Av 0</t>
  </si>
  <si>
    <t>Diego Chaparro de Noc Tx reporta apertura del enlace Cucuta - Cerro Oriente sin afectacion de servicios</t>
  </si>
  <si>
    <t>se realizaron 5 pruebas para identificar los hilos en cada emp, para un total de 10 und</t>
  </si>
  <si>
    <t>PRE-00537757</t>
  </si>
  <si>
    <t>OT-00448118</t>
  </si>
  <si>
    <t>Km 3,145 desde Llorente</t>
  </si>
  <si>
    <t>Diego Chaparro de Noc Tx reporta apertura del enlace Pasto - Tumaco con  afectacion de servicios</t>
  </si>
  <si>
    <t xml:space="preserve">Se recupera resreva y se realiza un empalme </t>
  </si>
  <si>
    <t>km 13 desde Fusagasuga</t>
  </si>
  <si>
    <t>Diego  Chaparro de Noc Tx reporta apertura del enalce Fusagasuga - Girardort sin afectacion de servicios.</t>
  </si>
  <si>
    <t>8512690
8512716
8512721
8512781
8512782
8512798
8513302
8513339
8513504</t>
  </si>
  <si>
    <t>Mov. Independencia - Mov. Ciudad Modelo en Cali</t>
  </si>
  <si>
    <t>km 1,716 desde independencia.</t>
  </si>
  <si>
    <t>Eval Mauricio Garzon de zona reporta apertura del enlace Mov. Independencia - Mov. Ciudad Modelo en Cali con afectacion de servicios.</t>
  </si>
  <si>
    <t>Se instalo una caja de empalme de 24 hilos</t>
  </si>
  <si>
    <t>Independencia</t>
  </si>
  <si>
    <t>OLT Ciudad Jardín - Colon</t>
  </si>
  <si>
    <t xml:space="preserve">Km 4,374 desde colon </t>
  </si>
  <si>
    <t xml:space="preserve">Eval Mauricio Garzón de Zona reporta apertura del enlace OLT Ciudad Jardín - Colon, con afectación de BA.  </t>
  </si>
  <si>
    <t xml:space="preserve">Para dar solucion se refusiona el hilo en cja de empalme </t>
  </si>
  <si>
    <t xml:space="preserve">limonar </t>
  </si>
  <si>
    <t>Anillo 7 Grandes Clientes</t>
  </si>
  <si>
    <t>Km 47,2 desde Guayabal</t>
  </si>
  <si>
    <t xml:space="preserve">Se abre segundo incidente Libano - Maqriquita ya que se presenta un segundo eventos al km 47,2 </t>
  </si>
  <si>
    <t xml:space="preserve">Para dar solucion se refusiona hilos en caja de empalme </t>
  </si>
  <si>
    <t>INC13241837</t>
  </si>
  <si>
    <t>Florencia - La fragua</t>
  </si>
  <si>
    <t>Alexander Gomez de Noc tx reporta apertura en el enlace Florencia - La fragua por la red de claro ,Sin afectacion de servicios.</t>
  </si>
  <si>
    <t>Buganbiles - Procedal</t>
  </si>
  <si>
    <t>Km 4,7 desde Bunganbiles</t>
  </si>
  <si>
    <t>Silvio pantoja de zona reporta apertura en el enlace Buganbiles - Procedal,Sin afectacion de servicios.</t>
  </si>
  <si>
    <t>se realiza tendido de 240 metros de fo y dos empalmes de 48 hilos</t>
  </si>
  <si>
    <t>Procedal</t>
  </si>
  <si>
    <t>Dos quebrada - Nudo</t>
  </si>
  <si>
    <t>Km 4,890 desde Dos quebradas</t>
  </si>
  <si>
    <t>Alexander Gomez de Noc tx reporta apertura en el enlace dos quebrada - Nudo,Sin afectacion de servicio.</t>
  </si>
  <si>
    <t>Se recuperan 1o mts e reserva y se realiza un empalme de 48 Hilos</t>
  </si>
  <si>
    <t>km 38,7 desde Chiquinquirá</t>
  </si>
  <si>
    <t>Islena Romero de Noc Tx reporta apertura del enlace Zipaquira - Chiquinquira en ZTE, CORIANT sin afectación de servicios</t>
  </si>
  <si>
    <t>Se realiza un tendido de 1000 m de fo y se isntalan dos cajas d eempalme s de 48 hilos</t>
  </si>
  <si>
    <t>Zipaquirá</t>
  </si>
  <si>
    <t>Mov. CAM - Mov. Centenario</t>
  </si>
  <si>
    <t>Km 0,355 desde Centenario</t>
  </si>
  <si>
    <t>Jose Gerena de PxDx reporta apertura del enlace Mov. CAM - Mov. Centenario sin afectacion de servicios.</t>
  </si>
  <si>
    <t>se recuperan 20 metros de reserva y se hace un empalme de 24 hilos</t>
  </si>
  <si>
    <t>Km 17,3 desde Tame</t>
  </si>
  <si>
    <t>Alexander Gomez de Noc Tx reporta apertura del enlace Paz de Ariporo - Tame IRU Arauca - Sogamoso por la Red de Azteca, sin afectacion de servicios.</t>
  </si>
  <si>
    <t>sogamoso</t>
  </si>
  <si>
    <t>limonar - El Bosque</t>
  </si>
  <si>
    <t>Km 1,186 desde Limonar</t>
  </si>
  <si>
    <t>John Alcade de zona reporta apertura del enlace limonar - El Bosque en Armenia con afectacion de servicio</t>
  </si>
  <si>
    <t>Se recupera 40 mts de reserva y se instala una caja de empalme de 24 hilos.</t>
  </si>
  <si>
    <t>linela</t>
  </si>
  <si>
    <t>Mov.la Arboleda Bosa - Mov. Britalia Sur</t>
  </si>
  <si>
    <t xml:space="preserve">Km 0,782 desde britalia sur </t>
  </si>
  <si>
    <t>Luis Antonio Rodriguez de zona reporta apertura del enlace Mov.la Arboleda Bosa - Mov. Britalia Sur y Mov. Asturias - Mov. Britalia Sur. Con afectacion de servicios.</t>
  </si>
  <si>
    <t>rehacer empalme de continuidad</t>
  </si>
  <si>
    <t>LOS PATIOS</t>
  </si>
  <si>
    <t>Av 0 - Patios</t>
  </si>
  <si>
    <t xml:space="preserve">Km 3,04 desde av 0 </t>
  </si>
  <si>
    <t>Diego Chaparro de Noc Tx reporta apertura del enlace Av 0 - Patios con afectacion de servicios.</t>
  </si>
  <si>
    <t>Se instala 40 m de fibra 24 hilos y dos cajas de empalmes de 24 hilos</t>
  </si>
  <si>
    <t>RLFO Correctivo, 8515964, Localización de Falla , Recuperar Cable 0 mts, Tendido Aéreo 0 mts, Tendido Canalizado 40 mts, Cantidad Empalmes 0, Fibras Empalmadas 48, Apiques 0, Herrajes de Retencion 00 M 0, Disp 0.00</t>
  </si>
  <si>
    <t>PRE-00537852</t>
  </si>
  <si>
    <t>OT-00444810</t>
  </si>
  <si>
    <t>Av. Cero</t>
  </si>
  <si>
    <t>Mov. cataluña - Mov. La Milagrosa</t>
  </si>
  <si>
    <t>Km 0,463 desde La milagrosa</t>
  </si>
  <si>
    <t>Aldrin Castillo de Zona reporta apertura del enalce Mov. cataluña - Mov. La Milagrosa con afectacion de servicios.</t>
  </si>
  <si>
    <t>La Milagrosa</t>
  </si>
  <si>
    <t>Km 60,2 desde Bosconia</t>
  </si>
  <si>
    <t>Francisco Vargas de Noc Tx reporta apertura del enlace Bosconia - La Loma en Zte, sin afectacion de servicios.</t>
  </si>
  <si>
    <t>JUAN  DAZA</t>
  </si>
  <si>
    <t>Mov. Lido - Mov. Tequendama</t>
  </si>
  <si>
    <t>km 0 desde Mov. Lido</t>
  </si>
  <si>
    <t xml:space="preserve">Eval Mauricio de Zona reporta apertura del enlace Mov. Lido - Mov. Tequendama, sin afectación de servicios. </t>
  </si>
  <si>
    <t>Se instala una caja de empalme de 24 hilos.</t>
  </si>
  <si>
    <t>UK Lido</t>
  </si>
  <si>
    <t>km 1,971 desde  Mov. Independencia</t>
  </si>
  <si>
    <t>Se continua afectacion de la OT8511296 por evento diferente al inicial.</t>
  </si>
  <si>
    <t>UK Independencia</t>
  </si>
  <si>
    <t>Km 1,326 desde Limonar</t>
  </si>
  <si>
    <t>Se continua afectacion de la OT8515152 por evento diferente al inicial.</t>
  </si>
  <si>
    <t>Se recuperan 20 metros de reserva y se instala una caja de empalme de 48 hilos.</t>
  </si>
  <si>
    <t>Bosconia - La Loma</t>
  </si>
  <si>
    <t>km 2 desde La Loma</t>
  </si>
  <si>
    <t>Se continua afectacion de la OT8516558 por evento diferente al inicial</t>
  </si>
  <si>
    <t>Se realizo tendido de 200 m de fo, se instalo una caja de empalme de 48 hilos y se realizao sangria en una caja de empalme existente.</t>
  </si>
  <si>
    <t xml:space="preserve">Km 7,3 desde Villeta </t>
  </si>
  <si>
    <t>Islena Romero de Noc Tx reporta apertura parcial en el enlace Mariquita  - Villeta Camilo en Rufo Rx Mariquita y en SDH Sargento – Villeta y Red Troncal - Mariquita, sin afectacion de servicios</t>
  </si>
  <si>
    <t xml:space="preserve">Para dar solucion se realizo un tendido de 500 mtrs y dos empalmes de 36 H en caja de 48 hilos </t>
  </si>
  <si>
    <t>Cali Mojica – Sorrento</t>
  </si>
  <si>
    <t>KM 4,3 desde Cali Mojica</t>
  </si>
  <si>
    <t>Islena Romero de Noc Tx reporta apertura en el enlace Cali Mojica – Sorrento en SDH, sin afectacion de servicios</t>
  </si>
  <si>
    <t>se recupera 10 metros de reserva de 48 hilos y se crea un empalme de continuidad de  48 hilos</t>
  </si>
  <si>
    <t> TIK-418818-J4C7</t>
  </si>
  <si>
    <t>Km 59,4 desde Celtal</t>
  </si>
  <si>
    <t>Islena Romero de Noc Tx reporta apertura en el enlace Villeta - celta por la red de Ufinet, sin afectacion de servicios</t>
  </si>
  <si>
    <t>se recupera reserva  y se crea un empalme</t>
  </si>
  <si>
    <t xml:space="preserve">km 14,98 desde Espinal </t>
  </si>
  <si>
    <t>Islena Romero de Noc Tx reporta apertura en el enlace Guamo – Espinal en ZTE y SDH, con afectacion en BA</t>
  </si>
  <si>
    <t>se recupera 30 mts reserva a una distancia 300 mts,1 empalme x 48 hilos</t>
  </si>
  <si>
    <t>Mov. Puente la vega - Mov. Perpetuo Socorro Bta</t>
  </si>
  <si>
    <t>km 3,1 desde Mov. Puente la vega</t>
  </si>
  <si>
    <t>Luis Antonio Rodriguez de zona reporta apertura del enlace Mov. Puente la vega - Mov. Perpetuo Socorro Bta sin afectacion de servicio</t>
  </si>
  <si>
    <t>se habilita tendido de 350 metros de F.O de 48 hilos y se enrutan al nuevo tramos dos empalmes existentes de 48  hilos</t>
  </si>
  <si>
    <t>Mov. Profesionales - Mov. Torices</t>
  </si>
  <si>
    <t>km 2,11 desde Mov. Profecionales</t>
  </si>
  <si>
    <t>Carlos Duran de zona Mov. Profecionales - Mov. Torices con afectacion de servicio Moviles</t>
  </si>
  <si>
    <t>se tiende 80 metros de fo de 36 hilos y se crea dos caja de empalme de 48 hilos</t>
  </si>
  <si>
    <t>Mov. Funza - Mov. Siberia Mosquera</t>
  </si>
  <si>
    <t>km 3,8 desde siberia</t>
  </si>
  <si>
    <t>Camilo Gonzalez de Zona reporta apertura del enlace Mov. Funza - Mov. Siberia Mosquera sin afectacion de servicios.</t>
  </si>
  <si>
    <t>Se recuperan 20 metros de reserva y se va a instalar un empalme de 48 hilos</t>
  </si>
  <si>
    <t>Funza Centro</t>
  </si>
  <si>
    <t>Pedro Heredia - Carmen de Bolivar</t>
  </si>
  <si>
    <t>Km 31,6 Km desde Cartagena</t>
  </si>
  <si>
    <t>Diego Chaparro De Noc Tx reporta apertura del enlace Pedro Heredia - Carmen de Bolivar sin afectacion de servicio</t>
  </si>
  <si>
    <t>Tendido de 300 mts de Fo y dos empalmes</t>
  </si>
  <si>
    <t>No se genera OT, Disponibilidad de MediaCommerce</t>
  </si>
  <si>
    <t>Pedro Heredia</t>
  </si>
  <si>
    <t>CG9 - CG3</t>
  </si>
  <si>
    <t xml:space="preserve">Km 5 desde CG9 </t>
  </si>
  <si>
    <t>Diego Chaparro De Noc Tx reporta apertura del enlace CG9 - CG3 sin afectacion de servicio</t>
  </si>
  <si>
    <t>Se realiza tendido de 500 mts de fibra y dos empalmes de 48 Hilos</t>
  </si>
  <si>
    <t> TT 11870690</t>
  </si>
  <si>
    <t>Km 8,016 desde torices</t>
  </si>
  <si>
    <t>Alexander Gomez de Noc tx reporta apertura en el enlace Cartagena - Torices - Sabanarlarga  por la red de tigo, sin afectacion de servicios.</t>
  </si>
  <si>
    <t xml:space="preserve">Para la solucion se realiza nuevamente la caja de empalme </t>
  </si>
  <si>
    <t>Curumani - La Loma</t>
  </si>
  <si>
    <t>Km 2,4 desde la loma</t>
  </si>
  <si>
    <t>Se continua afectacion de la OT8517686 por segundo evento en la fo</t>
  </si>
  <si>
    <t>Se identifica hilo afectado y se habilita en el cambio de tramo</t>
  </si>
  <si>
    <t>bosconia</t>
  </si>
  <si>
    <t>Mov.Nuevo Kenedy - Nuevo paraiso II</t>
  </si>
  <si>
    <t>Rolando sanchez de zona reporta Alta atenuacion en el enlace Mov.Nuevo Kenedy - Nuevo paraiso II,sin afectacion de servicios.</t>
  </si>
  <si>
    <t>Km 81,9  desde Bucaramanga</t>
  </si>
  <si>
    <t xml:space="preserve">Islena Romero de Noc Tx reporta apertura del enlace Bucaramanga - cerro oriente en Corianta y Pamplona - bucaramanga en ZTE con afectación de servicios </t>
  </si>
  <si>
    <t>Se realiza tendido de 300 m fibra de 36 hilos y se instalan dos cajas de empalmes de 48 hilos.</t>
  </si>
  <si>
    <t>8522323
7009967</t>
  </si>
  <si>
    <t>Mov. Canelos - Mov. La Ceiba</t>
  </si>
  <si>
    <t>Gustavo Ayala de Zona reporta apertura del enlace Mov. Canelos - Mov. La Ceiba, con afectación en móviles.</t>
  </si>
  <si>
    <t>Personal de PI encuentra tarjeta apagada</t>
  </si>
  <si>
    <t>Km 0.00 desde av 0</t>
  </si>
  <si>
    <t>Diego Chaparro de Noc Tx reporta alta atenuación del enlace Cucuta - Cerro Oriente sin afetación de servicios</t>
  </si>
  <si>
    <t>RTNFO Correctivo 8523179, Localización Km 0.00 desde av 0, Recuperar Cable 00mts, Tendido Aereo 0 mts, Tendido Canalizado 0 mts, Cantidad Empalmes 0, Fibras Empalmadas 0, Apiques 0. Disponibilidad 0.02</t>
  </si>
  <si>
    <t>PRE-00544218</t>
  </si>
  <si>
    <t xml:space="preserve">OT-00448123	</t>
  </si>
  <si>
    <t>Las Acacias - Fátima</t>
  </si>
  <si>
    <t>km 1,053 desde Fátima</t>
  </si>
  <si>
    <t xml:space="preserve">Diego Chaparro de Noc Tx reporta apertura del enlace Las Acacias - Fátima, sin afectación de servicios. </t>
  </si>
  <si>
    <t>Se recupera 180 m de reserva y se instala una caja de empalme de 48 hilos</t>
  </si>
  <si>
    <t>CENTRAL FATIMA</t>
  </si>
  <si>
    <t>Mov. Mercedes Del Norte - Mov. Granada</t>
  </si>
  <si>
    <t>Km 1,5 desde mercedes del norte</t>
  </si>
  <si>
    <t xml:space="preserve">Carlos Flórez de Zona reporta apertura del enlace Mov. Mercedes Del Norte - Mov. Granada, con afectación móvil.  </t>
  </si>
  <si>
    <t xml:space="preserve">Para dar la solucion se recuperan 20 mts de reseva y  se hace empalme de 24 hilos </t>
  </si>
  <si>
    <t>Mercedes del Norte</t>
  </si>
  <si>
    <t>WBP - Ibagué</t>
  </si>
  <si>
    <t>Km 0,343 desde empalme hacia Bavaria</t>
  </si>
  <si>
    <t>Diego Chaparro de Noc Tx reporta apertura del enlace  WBP -  Ibagué en Coriant por la red de la Nueva Alianza, sin afectación de servicios.</t>
  </si>
  <si>
    <t>Para el cable de la movil se recupero 20 mts de reserva a una distancia de 300 mts y se hace un empalme de 24 hilos, para el cable de la troncal se realizo un tendido de 200 mts y se hacen dos empalmes de 24 hilos</t>
  </si>
  <si>
    <t>No se genera OT, Disponibilidad de Alianza</t>
  </si>
  <si>
    <t>Apiai - Rosita</t>
  </si>
  <si>
    <t>Km 11,3 desde apiay</t>
  </si>
  <si>
    <t>Diego Chaparro de Noc Tx reporta apertura del enlace  Apiai -  Rosita en SDH, sin afectación de servicios.</t>
  </si>
  <si>
    <t>se recupera 10 mts de reserva y se realiza un empalme de 48 hilos</t>
  </si>
  <si>
    <t>APIAY</t>
  </si>
  <si>
    <t>Bosque - estadio</t>
  </si>
  <si>
    <t xml:space="preserve">Km 0,012 desde armario </t>
  </si>
  <si>
    <t>jhony osorio de Zona reporta apertura del enlace Bosque - estadio con afectacion de servicios.</t>
  </si>
  <si>
    <t>se recupera 20 metros de reserva y se hace un emaplme de 8 hilos</t>
  </si>
  <si>
    <t>Uk Armario 61</t>
  </si>
  <si>
    <t>Mov . Fortox - Mov. Jaramillo Mora</t>
  </si>
  <si>
    <t>Km 0,5 desde Fortox</t>
  </si>
  <si>
    <t>Nancy Prieto de Zona Reporta apertura del enalce Mov . Fortox - Mov. Jaramillo Mora Con afectacion de servicios.</t>
  </si>
  <si>
    <t>se realiza tendido de 150 metros y dos empalmes de 24 hilos</t>
  </si>
  <si>
    <t>Mov. La Badea - Mov. Frailes</t>
  </si>
  <si>
    <t>Km 0,172 desde Badea</t>
  </si>
  <si>
    <t>Carlos Florez de Zona reporta apertura del enlace Mov. La Badea - Mov. Frailes con afectacion de servicio</t>
  </si>
  <si>
    <t>Se realizo un empalme de 8 hilos con caja de empalme de 48 hilos</t>
  </si>
  <si>
    <t>Uk La Badea</t>
  </si>
  <si>
    <t>CG1 -CG7</t>
  </si>
  <si>
    <t>Efrain Barros de zona reporta apertura en el enlace CG1 -CG7,Con afcetacion de Ba.</t>
  </si>
  <si>
    <t>no se tiene intervencion por parte de FO PI confirma revision y todo ok</t>
  </si>
  <si>
    <t>Mov. San Joaquin - Mov. Granja CR 77</t>
  </si>
  <si>
    <t>Km 0,969 desde Mov. San Joaquin</t>
  </si>
  <si>
    <t>Jenny Salazar de PxDx Movil reporta apertura del enlace Mov. San Joaquin - Mov. Granja CR 77 sin afectacion de servicios moviles</t>
  </si>
  <si>
    <t>se realiza tendido de 140 mts de fo de 96 y se realiza dos empalmes existentes</t>
  </si>
  <si>
    <t>Mov. San Joaquin</t>
  </si>
  <si>
    <t>ANILLO 24 B</t>
  </si>
  <si>
    <t>Mov. Villa Maria - Mov. Villa Cindy</t>
  </si>
  <si>
    <t>km 0,400 desde Mov. Bilbao Occidental</t>
  </si>
  <si>
    <t>Rolando Sanchez de zona reporta apertura del enlace Mov. Villa Maria - Mov. Villa Cindy con afectacion de servicios moviles</t>
  </si>
  <si>
    <t>se realiza tendido de 60 mts de fo y 4 empalmes de 24 hilos en caja de 48</t>
  </si>
  <si>
    <t>BILBAO OCCIDENTAL</t>
  </si>
  <si>
    <t>Normal de varones - Esmeralda</t>
  </si>
  <si>
    <t>Km 0,154 desde Normal de Varones</t>
  </si>
  <si>
    <t xml:space="preserve">Eval Mauricio Garzon de Zona reporta apertura del enlace Normal de varones - Esmeralda, Normalde varones - Lomas de Granada sin afectacion de servicios </t>
  </si>
  <si>
    <t>se recupera 9 mts de reserva y se realiza un empalme de 24 hilos</t>
  </si>
  <si>
    <t>Mov. Pedro Heredia - Mov. Mamonal</t>
  </si>
  <si>
    <t>km 0,181 desde Mov. Mamonal</t>
  </si>
  <si>
    <t>Hernando Roca de Zona reporta apertura del enlace Mov. Pedro Heredia - Mov. Mamonal, Mov. Arroz Barato - Mov. Campestre, Mov Nelson Mandela - Mov. Mamonal sin afectacion de servicios moviles</t>
  </si>
  <si>
    <t>se realiza tendido de 100 mts y dos empalmes de 48 H</t>
  </si>
  <si>
    <t>Yarumal - Caucasia</t>
  </si>
  <si>
    <t>Km 13,5 desde Taraza</t>
  </si>
  <si>
    <t xml:space="preserve">Francisco Vargas de NocTx reporta apertura total del enlace Caucasia - Yarumal sin afectacion de servicios </t>
  </si>
  <si>
    <t xml:space="preserve">Para dar la solucion se recupera 20 mtrs de reserva y una caja de empalme de 36 hilos </t>
  </si>
  <si>
    <t>Taraza</t>
  </si>
  <si>
    <t>Mov. San Cristobal - Mov. Sogamoso centro</t>
  </si>
  <si>
    <t>Km 6,9 desde sogamoso</t>
  </si>
  <si>
    <t>Miguel Caballero de PxDx Movil reporta apertura del enlace Mov. San Cristobal - Mov. Sogamoso centro sin afectacion de servicios movil</t>
  </si>
  <si>
    <t>Mov.Ibiza Yumbo - Mov.Ferrogruas II</t>
  </si>
  <si>
    <t>Eval Mauricion reporta apertura del enlace Mov.Ibiza Yumbo - Mov.Ferrogruas II,Con afectacion de servicio movil</t>
  </si>
  <si>
    <t xml:space="preserve">Falla por equipos </t>
  </si>
  <si>
    <t>Km 18,9 desde Nogales</t>
  </si>
  <si>
    <t xml:space="preserve">Islena Romero de Noc Tx reporta apertura del enlace Sabanalarga - Pelu en Coriant  por la red de Tigo </t>
  </si>
  <si>
    <t>Zipaquirá - Sopó</t>
  </si>
  <si>
    <t>Km 0,01 desde Tocancipa</t>
  </si>
  <si>
    <t>Islena Romero de Noc Tx reporta apertura en el enlace Tocancipa - Sopo en ZTE, sin afectacion de servicios</t>
  </si>
  <si>
    <t xml:space="preserve">se rehace Odf para dar solucion </t>
  </si>
  <si>
    <t xml:space="preserve"> lineal </t>
  </si>
  <si>
    <t>Mov. Santuario - Mov. Andes</t>
  </si>
  <si>
    <t>Km 3,630 desde andes</t>
  </si>
  <si>
    <t>Juan Pablo Bermudez de Zona reporta apertura del enlace Mov. Santuario - Mov. Andes - Mov. Zona Franca con afectacion de servicios.</t>
  </si>
  <si>
    <t>se realiza tendido de 150 metros y dos empalmes de 48 hilos</t>
  </si>
  <si>
    <t>ANDES</t>
  </si>
  <si>
    <t>Mov. La Cristalina - Mov.La Florida Soacha</t>
  </si>
  <si>
    <t>Km 0,074 desde Mov la florida</t>
  </si>
  <si>
    <t>Juan Pablo Bermudez de PxDX reporta apertura del enlace Mov. La Cristalina - Mov.La Florida Soacha sin afectacion de servicios.</t>
  </si>
  <si>
    <t xml:space="preserve">se recuperan 10 metros de reserva y se ingresa punta a empalme existente </t>
  </si>
  <si>
    <t>Km 2,2 desde Ceiba</t>
  </si>
  <si>
    <t>Ramiro Nechiza de noc Tx reporta apertura del enalce Ceiba - Aeropuerto sin afectacion de servicios</t>
  </si>
  <si>
    <t>se realiza tendido de 30 metros y dos empalmes de 24 hilos</t>
  </si>
  <si>
    <t>Autoriza Nestor Ramirez</t>
  </si>
  <si>
    <t> 01318804</t>
  </si>
  <si>
    <t>Km 22,6 desde anserma</t>
  </si>
  <si>
    <t>Pilar Vargas de Noc Tx reporta apertura del enlace Anserma  - Santuario  por la red de Azteca con IRU Manizales - Quibdo con afectación de servicios.</t>
  </si>
  <si>
    <t>se realizó sangría e instalación de empalme</t>
  </si>
  <si>
    <t>Mov. Batallon Fusa - Mov. Terminal Fusa</t>
  </si>
  <si>
    <t>Km 4,5 desde Terminal</t>
  </si>
  <si>
    <t>Victor Delgadillo de Zona reporta epertura del enlace Mov. Batallon Fusa - Mov. Terminal Fusa sin afectacion de servicios.</t>
  </si>
  <si>
    <t>Personal de fo realiza certificacion y no se evidencia eventos por fo</t>
  </si>
  <si>
    <t>Rosa Blanca - Esperanza</t>
  </si>
  <si>
    <t>Ramiro Nechiza de Noc Tx reporta apertura del enlace Rosa Blanca - Esperanza sin afectacion de servicios.</t>
  </si>
  <si>
    <t xml:space="preserve">Se realiza una bandeja provisional </t>
  </si>
  <si>
    <t>FTTC LOS MARTIREZ - PIJAO</t>
  </si>
  <si>
    <t>Km 0,408 desde Murillo Toro</t>
  </si>
  <si>
    <t>Silvio Pantoja de Zona reporta FTTC LOS MARTIREZ - PIJAO y Mov. Murillo Toro - Mov. Piedra Pintada con afectacion de servicios.</t>
  </si>
  <si>
    <t>se recuperan 30 metros de reserva y se hace un empalme de 24 hilos</t>
  </si>
  <si>
    <t>Mov murilo toro</t>
  </si>
  <si>
    <t>Mov. Floresta Sur - Mov. Protecho</t>
  </si>
  <si>
    <t>Km 1,4 desde la floresta</t>
  </si>
  <si>
    <t>Juan Pablo Bermudez de PxDx reporta apertura del enlace Mov. Floresta Sur - Mov. Protecho sin afectacion de servicios.</t>
  </si>
  <si>
    <t>Recuperación 50 metros de fibra. Se hace un empalme de continuidad de 8 hilos con caja de 48 posiciones</t>
  </si>
  <si>
    <t>Mov. Casa Medina - Mov. Rafael Uribe</t>
  </si>
  <si>
    <t>Km 3,029 desde Mov. Casa Medina</t>
  </si>
  <si>
    <t>Jaime  Valencia de Zona reporta apertura del enlace Mov. Casa Medina - Mov. Rafael Uribe sin afectacion de servicios.</t>
  </si>
  <si>
    <t>Se realiza tendido de 120 m de fo y se instala dos cajas de empalmes de 48 hilos.</t>
  </si>
  <si>
    <t>Km 0,114 desde Mov la florida</t>
  </si>
  <si>
    <t>Se continua la afectacion de la OT8528904 por segundo evento que se presenta en la fo</t>
  </si>
  <si>
    <t>Se recuperan 100 de reserva y se instala una caja de empalme de 48 hilos.</t>
  </si>
  <si>
    <t>Logico Nortel</t>
  </si>
  <si>
    <t>Mov. Las Cayenas - Mov. Colina Campestre</t>
  </si>
  <si>
    <t>km 1,41 desde Mov. Colina Campestre</t>
  </si>
  <si>
    <t xml:space="preserve">Jhonny Osorio de Zona reporta apertura del enlace Mov. Las Cayenas - Mov. Colina Campestre, con afectación móvil. </t>
  </si>
  <si>
    <t>Se refusiona hilos en empalmes existente</t>
  </si>
  <si>
    <t>COLINA CAMPESTRE</t>
  </si>
  <si>
    <t xml:space="preserve"> INC13307701</t>
  </si>
  <si>
    <t>ALEJANDRIA</t>
  </si>
  <si>
    <t>Alejandría - Santo Domingo</t>
  </si>
  <si>
    <t xml:space="preserve">Juli Gonzales de Noc tx reporta apertura del enlace Alejandría -Santo Domingo en Coriant por la red de claro, sin afectación de servicio. </t>
  </si>
  <si>
    <t>Se descarta evento por fo</t>
  </si>
  <si>
    <t>Buenaventura - Mayolo</t>
  </si>
  <si>
    <t>KM 4 desde Buenaventuira centro</t>
  </si>
  <si>
    <t>Jhon robert marin de zona reporta apertura en el enlace Buenaventura - Mayolo, sin afectacion de servicios.</t>
  </si>
  <si>
    <t>se realiza adecuacion de cable de fo</t>
  </si>
  <si>
    <t>Mov. Soacha Centro - Mov. La Florida Soacha</t>
  </si>
  <si>
    <t>Km 0,229 desde Mov la florida</t>
  </si>
  <si>
    <t>Jose Gerena de PxDx reporta apertura del enlace Mov. Soacha Centro - Mov. La Florida Soacha, sin afectación de servicios.</t>
  </si>
  <si>
    <t>Mov. Cáqueza Centro - Mov. Chipaque</t>
  </si>
  <si>
    <t>km 1,1 desde Mov. Cáqueza Centro</t>
  </si>
  <si>
    <t>Oscar Vargas de Zona reporta apertura del enlace Mov. Cáqueza Centro - Mov. Chipaque, sin afectación de servicios.</t>
  </si>
  <si>
    <t>se realiza tendido de 50 metros y dos empalmes de 8 hilos</t>
  </si>
  <si>
    <t>EL CERRITO</t>
  </si>
  <si>
    <t>El Cerrito - Guacarí</t>
  </si>
  <si>
    <t xml:space="preserve">km 1,16 desde Cerrito </t>
  </si>
  <si>
    <t xml:space="preserve">Eval Mauricio Garzón de Zona reporta apertura del enlace El Cerrito - Guacarí, con afectación de servicios. </t>
  </si>
  <si>
    <t>Se realiza instalacion de 180 m de fo y se isntala dos empalmes de 48 hilos</t>
  </si>
  <si>
    <t>Cerrito</t>
  </si>
  <si>
    <t>Mov. San Cristobal 2 - Mov. Pajarito</t>
  </si>
  <si>
    <t>Km 0,590 desde San cristobal</t>
  </si>
  <si>
    <t>Aldrin Castillo de Zona reporta apertura del enlace Mov. San Cristobal 2 - Mov. Pajarito con afectacion de servicios.</t>
  </si>
  <si>
    <t>Para dar solucion se recupera 50 mtrs de reserva y se ingresa empalme existente</t>
  </si>
  <si>
    <t>san cristobal 2</t>
  </si>
  <si>
    <t>Centro - Italcol</t>
  </si>
  <si>
    <t>Km 3,6 desde Barranquillita 2</t>
  </si>
  <si>
    <t>Jhony Osorio reporta apertura del enlace Barranquillita 2 -Centro - Italcol con afectacion de servicios.</t>
  </si>
  <si>
    <t>Se recupera 50 m de reserva y se instala una caja de empalme de 48 hilos.</t>
  </si>
  <si>
    <t>Barranquillita II</t>
  </si>
  <si>
    <t>FTTC Las Ferias - Chapinero</t>
  </si>
  <si>
    <t>Km 1,8 desde FTTC Las ferias</t>
  </si>
  <si>
    <t>Silvio Pantoja de Zona reporta apertura del enlace FTTC LAS FERIAS - CHAPINERO con afectacion de servicios.</t>
  </si>
  <si>
    <t>Se recupera 270 m de reserva y se instala una caja de empalme de 24 hilos</t>
  </si>
  <si>
    <t>Centro - Candelaria</t>
  </si>
  <si>
    <t>km 7,2 desde Centro</t>
  </si>
  <si>
    <t>Francisco Vargas de Noc Tx reporta apertura del enlace Centro - Candelaria en ZTE y Centro - Buitrera en Coriant sin afectacion de servicios.</t>
  </si>
  <si>
    <t>Se realiza dos tendidos de 200 m de fo 36 hilos y se instalan dos cajas de empalmes 48 hilos para cada tramo, se instala dos tendidos mas de 115 m de fo 96 hilos y se instalan dos cajas de empalmes de 96 hilos para cada tramo.</t>
  </si>
  <si>
    <t>Mov. Telecom Rivera - Mov. Club Campestre</t>
  </si>
  <si>
    <t>km 8,72 desde Mov. Telecom Rivera</t>
  </si>
  <si>
    <t>Rutbe Carrillo de zona reporta apertura Mov. Telecom Rivera - Mov. Club Campestre sin afectación de servicios</t>
  </si>
  <si>
    <t>Se realiza un tendido de 120 m de fo y se isntala dos cajas de empalmes de 24 hilos.</t>
  </si>
  <si>
    <t>8533434
7015248
8533578</t>
  </si>
  <si>
    <t>Club Campestre</t>
  </si>
  <si>
    <t>Galan - El Bosque</t>
  </si>
  <si>
    <t>km 1,04 desde Bosque</t>
  </si>
  <si>
    <t>Francisco Vargas de Noc Tx reporta apertura del enlace Galan - Bosque y Galan - El Carmen en Sdh sin afectacion de servicios.</t>
  </si>
  <si>
    <t>Recuperacion de 20 mts de reserva y un empalme de 36 hilos</t>
  </si>
  <si>
    <t>km 50,6 desde Cúcuta</t>
  </si>
  <si>
    <t>Francisco Vargas de Noc Tx repota apertura del enlace Cucuta - Cerro Oriente sin afectacion de servicios.</t>
  </si>
  <si>
    <t>Se realiza tendido de 320 m de fo 36 hilos y se instalan dos empalmes de 48 hilos</t>
  </si>
  <si>
    <t>RTNFO Correctivo 8533738, Localización km 50,6 desde Cúcuta, Recuperar Cable 0 m, Tendido Aereo 320 m, Tendido Canalizado 0 m, Cantidad Empalmes 2, Fibras Empalmadas 72, Preparacion de Buffer 24, Preparacion de Extremos 4, Herrajes de Retencion 5, Apiques 0. Disponibilidad 0.00.</t>
  </si>
  <si>
    <t xml:space="preserve">PRE-00539487	</t>
  </si>
  <si>
    <t>OT-00443874</t>
  </si>
  <si>
    <t>Mov. El Burro - Mov. Pelaya</t>
  </si>
  <si>
    <t>km 7,5 desde Mov. Pelaya</t>
  </si>
  <si>
    <t>José Gerena de PxDx reporta apertura del enlace Mov. El Burro - Mov. Pelaya, sin afectación de servicios.</t>
  </si>
  <si>
    <t>Se realiza migracion de hilos netre empalmes</t>
  </si>
  <si>
    <t>Pelaya</t>
  </si>
  <si>
    <t>EL PASO</t>
  </si>
  <si>
    <t>Mov. Ferrocarriles - Mov. Loma Centro</t>
  </si>
  <si>
    <t>km 0,4 desde Mov. Loma Centro</t>
  </si>
  <si>
    <t>José Gerena de PxDx reporta apertura del enlace Mov. Ferrocarriles - Mov. Loma Centro, sin afectación de servicios.</t>
  </si>
  <si>
    <t>Se realiza migracion entre empalme existente y el nodo la loma</t>
  </si>
  <si>
    <t>La Loma</t>
  </si>
  <si>
    <t>Mov. Malecon - Mov. Sound Bay</t>
  </si>
  <si>
    <t>Stalin Martinez de zona reporta apertura del enlace Mov. Malecon - Mov. Sound Bay sin afectacion de servicios moviles</t>
  </si>
  <si>
    <t>Pendiente cambio de fsp</t>
  </si>
  <si>
    <t>Mov. Ecopetrol - Mov. Universidad Javeriana II</t>
  </si>
  <si>
    <t>km 1,39 desde Mov. Universidad Javeriana II</t>
  </si>
  <si>
    <t>Jaime Valencia de Zona reporta apertura del enlace Mov. Ecopetrol - Mov. Universidad Javeriana II, sin afectación de servicios.</t>
  </si>
  <si>
    <t>Desmonte, Cambio de ruta e Instalacion de 120 mts de FO, Instalacion de caja terminal de 8 hilos e instalacion de empalme de 8 hilos</t>
  </si>
  <si>
    <t>Dto 41025</t>
  </si>
  <si>
    <t>Uk ecopetrol</t>
  </si>
  <si>
    <t>Mov. Teleport Business Park - Mov. Santa Ana II</t>
  </si>
  <si>
    <t>km 0,537 desde Mov. Santa Ana II</t>
  </si>
  <si>
    <t xml:space="preserve">Juan Pablo Bermúdez de PxDx reporta apertura del enlace Mov. Teleport Business Park - Mov. Santa Ana II, sin afectación de servicios.  </t>
  </si>
  <si>
    <t>Dto 11008</t>
  </si>
  <si>
    <t>Anillo 25A</t>
  </si>
  <si>
    <t>km 50,4 desde Libano</t>
  </si>
  <si>
    <t>Pilar Vargas de NocTx reporta apertura del enlace Ibague - Libano en ZTE sin afectacion de servicios</t>
  </si>
  <si>
    <t> INC13318813 </t>
  </si>
  <si>
    <t xml:space="preserve">Ludwing Tarazona de NocTx reporta apertura del enlace Pasto - Ipiales por la red de Claro sin afectacion de servicios en ZTE </t>
  </si>
  <si>
    <t>Actividades realizadas pro Claro</t>
  </si>
  <si>
    <t>Mov. Piedra Pintada - Mov. San Simon</t>
  </si>
  <si>
    <t>Wilson Trujillo de zona reporta apertura del enlace Mov. Piedra Pintada - Mov. San Simon sin afectacion de servicios</t>
  </si>
  <si>
    <t xml:space="preserve">Cuadrillas de FTTH Empalman cable de Fo no se tiene intervencion </t>
  </si>
  <si>
    <t>Mov. Las Acacias - Mov. Junin</t>
  </si>
  <si>
    <t>Km 5,2 desde las Acacias</t>
  </si>
  <si>
    <t xml:space="preserve">Nancy Prieto de zona reporta apertura del enlace Mov. Las Acacias - Mov. Junin con afectacion de servicios moviles </t>
  </si>
  <si>
    <t>Falla osciada al daño masivo  OT  8533650 Centro - Candelaria</t>
  </si>
  <si>
    <t xml:space="preserve">km 4,6 desde Bogota centro </t>
  </si>
  <si>
    <t>Pilar Vargas de NocTx reporta apertura total del enlace Bogota - Fusagasuga sin afectacion de servicios</t>
  </si>
  <si>
    <t>Se realiza tendido de  270 m de fo 96 hilos y se instala 2 empalmes de 96 hilos.</t>
  </si>
  <si>
    <t>8536282    8536392   8536394  8536395  8536398  8536399  8536412   8536494 8536587</t>
  </si>
  <si>
    <t>Km 0,487 desde Limonar</t>
  </si>
  <si>
    <t>Rutbe Carrillo de zona reporta apertura del enlace Limonar - Tuquila en Neiva con afectacion de servicios de BA</t>
  </si>
  <si>
    <t>Recuperacion de reserva 20 mts de reserva y un empalme de 24 hilos</t>
  </si>
  <si>
    <t>Mov. Tecnocentro - Mov Parque de la Musica</t>
  </si>
  <si>
    <t>Km 3,67 Tecnocentro</t>
  </si>
  <si>
    <t>Jhon Robert Marin de Zona reporta apertura del enlace Mov. Tecnocentro - Mov Parque de la Musica , sin afectación de servicios</t>
  </si>
  <si>
    <t>Tecnocentro</t>
  </si>
  <si>
    <t>Mov. Juan 23 - Mov Bellavista</t>
  </si>
  <si>
    <t>Km 23,6 desde Mov. Juan 23</t>
  </si>
  <si>
    <t>Jhon Robert Marin de Zona reporta apertura del enlace Mov. Juan 23 - Mov Bellavista , sin afectación de servicios</t>
  </si>
  <si>
    <t xml:space="preserve">Migracion de hilos de hilos entre empalmes </t>
  </si>
  <si>
    <t>Juna 23</t>
  </si>
  <si>
    <t>Mov. Puerto Girarldo - Mov. Ponedera</t>
  </si>
  <si>
    <t>Km 8,8 desde Baranoa</t>
  </si>
  <si>
    <t>Jhonny Osorio de zona reporte apertura del enlace Mov. Puerto Girarldo - Mov. Ponedera con afectación de servicios en la móvil y en la fija.</t>
  </si>
  <si>
    <t>Km 8,4 desde fusagasuga</t>
  </si>
  <si>
    <t>July Gonzalez de Noc Tx reprta apertura parcial del enlace Fusa - Melgar Rx fusa del Rufo sin afectacion de servicios</t>
  </si>
  <si>
    <t>8536392 8536394 8536395 8536398 8536399 8536412 8536494 8536587</t>
  </si>
  <si>
    <t>TIK-421252-L3L3</t>
  </si>
  <si>
    <t>km 19,8 desde Ciénaga</t>
  </si>
  <si>
    <t>Andres Sierra de Noc Tx reporta apertura total del enlace Santamarta - Fundacion por la red de ufinet sin afectacion de servicios</t>
  </si>
  <si>
    <t>Recuperación de reservas e implementación de caja de empalme</t>
  </si>
  <si>
    <t>Gragorio Magno - Progreso</t>
  </si>
  <si>
    <t>July Gonzalez de Zona reporta apertura del enlace Gragorio Magno - Progreso en ZTE sin afectacion de servicios</t>
  </si>
  <si>
    <t>Personal de fo realiza actividades en la OT8534995</t>
  </si>
  <si>
    <t xml:space="preserve">Km 17,6 desde Armenia </t>
  </si>
  <si>
    <t>Francisco Vargas de Noc Tx reporta apertura del enlace Armenia - Ibagué en los hilos de Tigo, sin afectación de servicios.</t>
  </si>
  <si>
    <t xml:space="preserve">Para dar solucion se refusiono los hilos en caja de empalme existente </t>
  </si>
  <si>
    <t>km 1,9 desde margaritas</t>
  </si>
  <si>
    <t>Ramiro Nechiza de Noc Tx reporta apertura del enlace Chapinero - Margaritas - Protecho en SDH, sin afectación de servicios.</t>
  </si>
  <si>
    <t>se realiza 2 tendidos, cada tendido 250 mts y  4 empalmes x 24 hilos</t>
  </si>
  <si>
    <t>8536944 8536946 8537036 8537554</t>
  </si>
  <si>
    <t>Mov. Alfonso Lopez - Mov. El Vergel</t>
  </si>
  <si>
    <t xml:space="preserve">Km 3,8 desde Mov. Alfonso Lopez </t>
  </si>
  <si>
    <t xml:space="preserve">Rutbe Carrillo de zona reporta apertura del enlace Mov. Alfonso Lopez - Mov. El Vergel sin afectacion de servicios </t>
  </si>
  <si>
    <t>Autoriza Jorge Sanchez</t>
  </si>
  <si>
    <t>UK TELE HUILA</t>
  </si>
  <si>
    <t>Mov. Girardot centro - Mov. Cerro Perico</t>
  </si>
  <si>
    <t>Km 3,6 desde Girardot Centro</t>
  </si>
  <si>
    <t>Victor Delgadillo de zona reporta apertura del enlace Mov. Girardot centro - Mov. Cerro Perico , Mov. Charrasquero - Mov. Girardot Occidental sin afectacion de servicios moviles</t>
  </si>
  <si>
    <t xml:space="preserve">Se realiza tendido de 300 metros de F.O de 36 hilos y se crean dos empalmes de 48 hilos </t>
  </si>
  <si>
    <t>Mov. Miramar - Mov. Eduardo Santos</t>
  </si>
  <si>
    <t>Km 1,5 desde Mov. Miramar</t>
  </si>
  <si>
    <t>Wilson Trujillo de zona reporta apertura del enlace Mov. Miramar - Mov. Eduardo Santos sin afectacion de servicios moviles</t>
  </si>
  <si>
    <t>se recupera 40 mts de reserva y se realiza un empalme de 48 hilos</t>
  </si>
  <si>
    <t>Miramar</t>
  </si>
  <si>
    <t>Km 60,2 desde Manizales</t>
  </si>
  <si>
    <t>Ludwing Tarazona de NocTx reporta apertura del enlace Manizales - Supia con afectacion de servicios</t>
  </si>
  <si>
    <t xml:space="preserve">Se instala caja de empalme de 48 hilos y se fusionan 36 hilos </t>
  </si>
  <si>
    <t>Caucasia - Montería</t>
  </si>
  <si>
    <t>Km 50,2 desde Monteria</t>
  </si>
  <si>
    <t>Ludwing Tarazona de NocTx reporta apertura del enlace Monteria - Caucasia con afectacion de servicios</t>
  </si>
  <si>
    <t>se realiza recuperacion de 50 mts de rserva de 36H y 1 empalme de 36 hilos</t>
  </si>
  <si>
    <t>Cali - Colon</t>
  </si>
  <si>
    <t>Km 5,1 desde Cali Centro</t>
  </si>
  <si>
    <t>Pilar vargar de Noc tx reporta apertura en el enlace Cali centro - Colon en coriant, Tequendama - centro en coriant,sin afectacion de servicios.</t>
  </si>
  <si>
    <t>Se recupera un total de 40 m de reserva de F.O de 36 hilos  y se instala una cajas de empalmes 48 hilos, adicional  se crea una segunda caja de empalme a 50 metros para sangrar Cable y dar cotinuidad a los hilos del SDH.</t>
  </si>
  <si>
    <t>UBATE</t>
  </si>
  <si>
    <t>Mov. Ubate centro - Mov. El Son</t>
  </si>
  <si>
    <t xml:space="preserve">km 24,7 desde Ubate </t>
  </si>
  <si>
    <t>Camilo Gonzales de zona reporta apertura del enlace Mov. Ubate centro - Mov. El Son con afectacion de servicios moviles</t>
  </si>
  <si>
    <t>Se continua con las negociaciones con la servidumbre para llegar una cuerdo con los dueños de las casas afectadas</t>
  </si>
  <si>
    <t>8538105  8538104  8538102 8538180</t>
  </si>
  <si>
    <t>MOV UBATE</t>
  </si>
  <si>
    <t>Sabanalarga - Baranoa</t>
  </si>
  <si>
    <t xml:space="preserve">km 6,1 desde Sabanalarga </t>
  </si>
  <si>
    <t>Pilar Vargas de NocTx reporta apertura del enlace Sabanalarga - Baranoa en SDH sin afectacion de servicios</t>
  </si>
  <si>
    <t>Recuperacion de 30 mts de reserva y empalme de 36 hilos</t>
  </si>
  <si>
    <t>Autoriza Javier Sanchez</t>
  </si>
  <si>
    <t>Mov. San Eduardo - Mov. Cenabastos</t>
  </si>
  <si>
    <t>Km 0,264 desde San Eduardo</t>
  </si>
  <si>
    <t>Samuel Santana de zona reporta apertura del enlace Mov. San Eduardo - Mov. Cenabastos sin afectación de servicios</t>
  </si>
  <si>
    <t>RLFO Correctivo 8538380, Localización Km 0,264 desde San Eduardo, Recuperar Cable 0 m, Tendido Aereo 0 m, Tendido Canalizado 0 m, Cantidad Empalmes 0, Fibras Empalmadas 0, Apiques 0. Disponibilidad 0.03.</t>
  </si>
  <si>
    <t>PRE-00539486</t>
  </si>
  <si>
    <t>OT-00443873</t>
  </si>
  <si>
    <t>Mov. Zona Franca - Mov. Barranquillita</t>
  </si>
  <si>
    <t>Alan Salazar de zona reporta apertura del enlace Mov. Zona Franca - Mov. Barranquillita, sin afectación de Servicios.</t>
  </si>
  <si>
    <t>Personal de fibra llega al nodo de Centro que es un nodo intermedio por que no se tiene acompañamiento de PI se certifica la F.O hacia el lado de Barranquillita y el lado de Zona Franca y los hilos estan cotinuos la unica Novedad es que no se Recibe potencia por el hilo de Zona Franca Hacia Barranquillita por lo que se solicita ingresar a Zona franca con Personal de PI y alan Salazar de Zona indica que a esta hora no se puede movilizar personal de PI a ese nodo por lo que el programa revision para el dia de mañana en la mañana y da retiro al personal.</t>
  </si>
  <si>
    <t>Mov. Acopi - Mov. Las Americas</t>
  </si>
  <si>
    <t>Km 2,6 desde Las Americas</t>
  </si>
  <si>
    <t>Nancy Prieto de zona reporta apertura del enlace Mov. Acopi - Mov. Las Americas y Mov- Acopi - Mov. Pizarro sin afectacion de servicios</t>
  </si>
  <si>
    <t xml:space="preserve">se realiza tendido de 400 metros de F.O de 96 hilos y la creacion de 2 empalmes </t>
  </si>
  <si>
    <t xml:space="preserve">Acopi </t>
  </si>
  <si>
    <t>Anillo 1A Lado Carrilera</t>
  </si>
  <si>
    <t>Mov. La Dolores - Mov. Alcazarez</t>
  </si>
  <si>
    <t>km 10,6 desde Acopi</t>
  </si>
  <si>
    <t>Nancy Prieto de zona reporta apertura del enlace Mov. Acopi - Mov. Campestre Real, Mov. La Dolores - Mov. Alcazarez sin afectacion de servicios</t>
  </si>
  <si>
    <t>se refusiona hilos en empalme existe para dar continuidad</t>
  </si>
  <si>
    <t>Mov. Bavaria - Mov. Sector Remoro Bavaria</t>
  </si>
  <si>
    <t>km 0,465 desde Sector Remoto Bavaria</t>
  </si>
  <si>
    <t xml:space="preserve">Rutbe Carrillo de zona reporta apertura del enlace Mov. Bavaria - Mov. Sector Remoro Bavaria, con afectación de Servicios Móviles.  </t>
  </si>
  <si>
    <t>Para dar la solucion se recuper 10 mtrs y un empalme de 24</t>
  </si>
  <si>
    <t>bavaria</t>
  </si>
  <si>
    <t>Km 7,5 desde Guachacafija</t>
  </si>
  <si>
    <t>Leonardo Cantillo de zona reporta alta atenuacion en el enlace Guachaca fija - Mendihuaca, con afcetacion de Ba.</t>
  </si>
  <si>
    <t xml:space="preserve">Para dar solucion se debe recupero 80 mtrs de reserva y una caja de empalme de 36 hilos </t>
  </si>
  <si>
    <t>RFTO</t>
  </si>
  <si>
    <t>Campestre - Bocagrande</t>
  </si>
  <si>
    <t>Km 7,4 desde campestre</t>
  </si>
  <si>
    <t xml:space="preserve">Hernando Roca de zona reporta apertura parcial del enlace Campestre - Bocagrande sin afectacion de servicios </t>
  </si>
  <si>
    <t>Para dar solcuion se realiza migracion entre nodos</t>
  </si>
  <si>
    <t>Mov.Popayan - Mov.Maria Occidental</t>
  </si>
  <si>
    <t>Km 7,3 desde Mov. Popayan centro</t>
  </si>
  <si>
    <t>Bibiana vega de Pxdx reporta apertura en el enlace Mov.Popayan - Mov.Maria Occidental,Sin afectacion de servicios.</t>
  </si>
  <si>
    <t xml:space="preserve">Para dar solucion se recupera de 5 mtrs y un caja de empalme de 48 hilos </t>
  </si>
  <si>
    <t>ANILLO1 B</t>
  </si>
  <si>
    <t>Mov.Piedra pintada - Mov.Divino niño</t>
  </si>
  <si>
    <t>Km 1,1 desde combeima</t>
  </si>
  <si>
    <t>Alan carmona de plataforma fija reporta apertura en el enlace Piedra pintada - Divino niño, con afectacion de Ba.</t>
  </si>
  <si>
    <t>Para dar solucion se recupera 30 mtrs y una caja de empalme de 24 hilos.</t>
  </si>
  <si>
    <t>COMBEIMA</t>
  </si>
  <si>
    <t>Mov. Facatativa - Mov. Cartagenita</t>
  </si>
  <si>
    <t>Camilo Gonzales de zona reporta apertura del enlace Mov. Facatativa - Mov. Cartagenita traslado sin afectacion de servicios movil</t>
  </si>
  <si>
    <t xml:space="preserve">PI realiza cambio de pacht cord  y Limpieza en el nodo de central  Facativa </t>
  </si>
  <si>
    <t>Armario 142 - Tuquila</t>
  </si>
  <si>
    <t>Km 0 desde Armario 142</t>
  </si>
  <si>
    <t>Rutbe carrillo de Zona reporta apertura en el enlace Armario 142 - Tuquila, con afectacion de Ba.</t>
  </si>
  <si>
    <t>Para dar solucion se refusiona los pigteles.</t>
  </si>
  <si>
    <t>RLFO Correctivo 8540855, Localización Km 0 desde Armario 142, Recuperar Cable 0 m, Tendido Aereo 0 m, Tendido Canalizado 0 m, Cantidad Empalmes 0, Fibras Empalmadas 0, Apiques 0. Disponibilidad 0.03.</t>
  </si>
  <si>
    <t xml:space="preserve">PRE-00539485	</t>
  </si>
  <si>
    <t>OT-00443872</t>
  </si>
  <si>
    <t>Mov.San cristobal Norte II - Mov.El codito II</t>
  </si>
  <si>
    <t> km 7,5 desde san cristobal </t>
  </si>
  <si>
    <t>Rolando Sanchez de Zona reporta apertura en el enlace Mov.San cristobal Norte II - Mov.El codito II , sin afectacion de servicios.</t>
  </si>
  <si>
    <t>Para dar la solucion se debe tender 120 metros de fibra 36 hilos y dos cajas de 24 hilos</t>
  </si>
  <si>
    <t>San Cristobal Norte</t>
  </si>
  <si>
    <t>Mov. Esperanza - Mov. Apiay</t>
  </si>
  <si>
    <t xml:space="preserve">Km 0,5 desde rosita fija </t>
  </si>
  <si>
    <t>Diego santacruz de Zona reporta apertura en el enlace Mov.Esperanza - Mov.Apiay , con afectacion de servicios.</t>
  </si>
  <si>
    <t>San Jose plaza - Progreso</t>
  </si>
  <si>
    <t xml:space="preserve">Km 1,1 desde progreso </t>
  </si>
  <si>
    <t>Jhon lesmes de zona reporta apertura en el enlace San Jose Plaza- Progreso,Con afectacion de BA</t>
  </si>
  <si>
    <t>se instala empalme nuevo de 24 hilos con caja empalme de 48</t>
  </si>
  <si>
    <t>Anillo 6 progreso</t>
  </si>
  <si>
    <t>Medellin centro - Sabaneta centro</t>
  </si>
  <si>
    <t xml:space="preserve">Km 2,4 desde sabaneta </t>
  </si>
  <si>
    <t>Alan carmona de plataforma fija reporta apertura en el enlace Medellin centro - Sabaneta centro, con afcetacion de Ba.</t>
  </si>
  <si>
    <t>Instalacion de empalme de 24 hilos en caja empalme de 48</t>
  </si>
  <si>
    <t xml:space="preserve">Km 16,1 desde armenia </t>
  </si>
  <si>
    <t>Se continua afectacion de la OT 8536968  ya que se presenta evento en punto diferente al daño inicial</t>
  </si>
  <si>
    <t>Mov. Rincon de Giron - Mov. Santa isabel lebrija</t>
  </si>
  <si>
    <t>Km 10,8 desde rincon de giron</t>
  </si>
  <si>
    <t>Gustavo Ayala de zona reporta apertura del enlace Mov. Rincon de Giron - Mov. Santa isabel lebrija sin afectacion de servicios moviles</t>
  </si>
  <si>
    <t>se recupera 80 metros de F.O de 36 Hilos y se crea caja de empalme de 48 hilos para fusionar 36 hilos</t>
  </si>
  <si>
    <t>No se genera OT, Disponibilidad de  Opegin</t>
  </si>
  <si>
    <t>Rincon de Giron</t>
  </si>
  <si>
    <t xml:space="preserve">Lebrija </t>
  </si>
  <si>
    <t>Dto 161 Crespo - Torices</t>
  </si>
  <si>
    <t>Km 1,371 desde Dto 161</t>
  </si>
  <si>
    <t xml:space="preserve">Hernando Roca de zona reporta apertura del enalce Dto 161 Crespo - Torices con afectacion de servicios de BA </t>
  </si>
  <si>
    <t>YONILSON PIMENTEL</t>
  </si>
  <si>
    <t>Tprices</t>
  </si>
  <si>
    <t>Mov. Eduardo Santos II - Mov Ricaurte 2</t>
  </si>
  <si>
    <t>Km 0 desde Eduar Santos 2</t>
  </si>
  <si>
    <t xml:space="preserve">Jhon Lesmes de zona reporta apertura del enlace Mov. Eduardo Santos II - Mov Ricaurte 2  sin afectacion de servicio </t>
  </si>
  <si>
    <t>Se rehace caja terminal de 8 hilos</t>
  </si>
  <si>
    <t>Uk Eduardo Santos 2</t>
  </si>
  <si>
    <t>Mov. Eden - Mov. Sinu</t>
  </si>
  <si>
    <t>Km 0,394 desde Sinu</t>
  </si>
  <si>
    <t>Omar Salgado de zona reporta apertura del enlace Mov. Eden - Mov Sinu, con afectación de servicios</t>
  </si>
  <si>
    <t>Monteria centro</t>
  </si>
  <si>
    <t>Anillo centro</t>
  </si>
  <si>
    <t>Mov. Barrilito Del Cheff Cota - Mov. Siberia</t>
  </si>
  <si>
    <t>Km 0,053 desde Barrilito</t>
  </si>
  <si>
    <t>Juan Serrano de PxDx reporta apertura del enlace Mov .Barrilito Del Cheff Cota - Mov. Siberia, sin afectacion de servicio</t>
  </si>
  <si>
    <t>O</t>
  </si>
  <si>
    <t>Siberia</t>
  </si>
  <si>
    <t>Uk Barrrilito</t>
  </si>
  <si>
    <t>Mov. Palmira Versalles - Mov. Palmira</t>
  </si>
  <si>
    <t>Km 1,6 desde Palmira versalles</t>
  </si>
  <si>
    <t xml:space="preserve">Nancy Prieto de zona reporta apertura del enlace Mov. Palmira Versalles - Mov. Palmira Fija, Con afectación de servicios móviles. </t>
  </si>
  <si>
    <t>Se realiza tendido de 150 m de fo y se instala dos cajas de empalmes de 48 hilos.</t>
  </si>
  <si>
    <t>Km 21,8 desde cali</t>
  </si>
  <si>
    <t>Andres Sierra de Noc Tx reporta apertura del enlace Cali - Popayan en Coriant y, Cali - Puerto Tejada Rx puerto tejada del rufo sin afectacion de servicios</t>
  </si>
  <si>
    <t>Versalles - FTTC Catedral</t>
  </si>
  <si>
    <t>Km 0,439 desde FTTC 141</t>
  </si>
  <si>
    <t>Eval Mauricio Garzon de zona reporta apertura del enlace Versalles - FTTC Catedral con afectacion de servicios de BA</t>
  </si>
  <si>
    <t>Se recupera 230 m de reserva y se instala una caja de empalme de 24 hilos.</t>
  </si>
  <si>
    <t>Mov. Chicoral - Mov. Remoto Cenop</t>
  </si>
  <si>
    <t>Km 3,7 desde Mov. Chicoral</t>
  </si>
  <si>
    <t>Diego Santacruz de zona reporta apertura del enlace Mov. Chicoral - Mov. Remoto Cenop con afectacion de servicios moviles</t>
  </si>
  <si>
    <t>CHICORAL</t>
  </si>
  <si>
    <t>Mov. Carlos Lleras - Mov. Floresta</t>
  </si>
  <si>
    <t>Km 2,8 desde Av cero</t>
  </si>
  <si>
    <t xml:space="preserve">Samuel Santana de Zona reporta apertura parcial del enlace Mov. Carlos Lleras - Mov. Floresta en la Rx Mov. Floresta, sin afectación de servicios. </t>
  </si>
  <si>
    <t>RLFO Correctivo, 8543728, Localización de Falla , Recuperar Cable 0 mts, Tendido Aéreo 0 mts, Tendido Canalizado 0 mts, Cantidad Empalmes 0, Fibras Empalmadas 8, Apiques 0, Herrajes de Retencion 00 M 0, Disp 0.00</t>
  </si>
  <si>
    <t>PRE-00539709</t>
  </si>
  <si>
    <t>OT-00445140</t>
  </si>
  <si>
    <t>Mov. Brisas - Mov. Neiva centro</t>
  </si>
  <si>
    <t>Km 4,6 desde altos de la pradera</t>
  </si>
  <si>
    <t xml:space="preserve">Rutbe Carrillo de zona reporta apertura del enlace Mov. Brisas - Mov. Neiva centro,  Mov. neiva centro - Mov. Mila con afectacion de servicios moviles y dslam villa del campo altos de la pradera </t>
  </si>
  <si>
    <t>PRE-00539039</t>
  </si>
  <si>
    <t>OT-00443566</t>
  </si>
  <si>
    <t xml:space="preserve">Brisas </t>
  </si>
  <si>
    <t>Km 5,2 desde Chia</t>
  </si>
  <si>
    <t xml:space="preserve">Camilo Gonzales de zona reporta apertura del enlace Chia - Cajica, sin afectacion de servicios  </t>
  </si>
  <si>
    <t xml:space="preserve">se realiza tendido de 650 mts de fo de 36 hilos y dos empalmes de 36 hilos con caja de 48 hilos </t>
  </si>
  <si>
    <t>Mov Primero de Mayo - Mov Interlaken</t>
  </si>
  <si>
    <t>Wilson Trujillo de zona reporta apertura del enlace Mov primero de mayo - Mov interlaken sin afectacion de servicios moviles</t>
  </si>
  <si>
    <t>daño en patchord no se tiene intervencion por parte de fo</t>
  </si>
  <si>
    <t>Mov. Hospital Decepaz - Mov.Manuela II</t>
  </si>
  <si>
    <t xml:space="preserve">Km 0,303 desde Mov. Decepaz </t>
  </si>
  <si>
    <t>Nancy Prieto de zona reporta apertura en el enlace Mov.Hospital Decepaz - Santa Clara Cali
Hospital Decepaz - Manuela II, Con afcetacion de servicios.</t>
  </si>
  <si>
    <t xml:space="preserve">Se recupero 20 metros de F.O de 24 hilos y se crea una caja de empalme </t>
  </si>
  <si>
    <t>Mov. Nueva Britalia - Mov. San Bernardino XIX</t>
  </si>
  <si>
    <t xml:space="preserve">Luis Antonio Rodriguez de zona reporta apertura del enlace Mov. Nueva Britalia - Mov. San Bernardino XIX sin afectacion de servicios </t>
  </si>
  <si>
    <t xml:space="preserve">se recuperan 100 metros de reserva de fibra optica de 144 hilos y se crea un empalme </t>
  </si>
  <si>
    <t>Anillo 48A</t>
  </si>
  <si>
    <t>Km 76,7 desde Neiva</t>
  </si>
  <si>
    <t>Pilar vargas de Noc tx reporta apertura en el enlace de  Neiva - Garzon,Sin afectacion de servicios.</t>
  </si>
  <si>
    <t>Se instala 660 metros de F.O de 96 hilos y se intala 2 cajas de empalme de 48 hilos para fusionar 36 hilos en servicios.</t>
  </si>
  <si>
    <t>Mov Madrid Centro - Mov Madrid La Esperanza</t>
  </si>
  <si>
    <t xml:space="preserve">Camilo GonzalesZde zona reporta apertura del enlace Mov Madrid Centro - Mov Madrid La Esperanza, sin afectacion de servicios  </t>
  </si>
  <si>
    <t>se realiza limpiesa en el nodo y sube sin manipulacion de F.O</t>
  </si>
  <si>
    <t>km 56 desde Garzon</t>
  </si>
  <si>
    <t>July Gonzales de Noc Tx reporta apertura total del enlace Neiva - Garzón, sin afectación de servicios.</t>
  </si>
  <si>
    <t>Los patios II - Cúcuta Av. Cero</t>
  </si>
  <si>
    <t>km 2,8 desde AV 0</t>
  </si>
  <si>
    <t>David Barrera de zona reporta apertura  del enlace Los patios II - Cúcuta Av. Cero con afectacion de servicios de BA.</t>
  </si>
  <si>
    <t>Tendido de 500m de fo96h, se realiza la instalación de 4 empalmes de 48 hilos</t>
  </si>
  <si>
    <t>RLFO Correctivo, 8545160, Localización de Falla , Recuperar Cable 0 mts, Tendido Aéreo 0 mts, Tendido Canalizado 500 mts, Cantidad Empalmes 4, Fibras Empalmadas 192, Apiques 0, Herrajes de Retencion 00 M 0, Disp 0.00</t>
  </si>
  <si>
    <t>PRE-00539988</t>
  </si>
  <si>
    <t>OT-00445141</t>
  </si>
  <si>
    <t>31011-24 - 31011 San Joaquin</t>
  </si>
  <si>
    <t>km 0,003 desde san joaquin</t>
  </si>
  <si>
    <t>Jaime valencia de Zona reporta Apertura del enlace 31011-24 - 31011 San Joaquin con afectacion de servicio en BA</t>
  </si>
  <si>
    <t>Para dar solucion se corre reserva de 20 mtrs  y una caja de empalme de 24</t>
  </si>
  <si>
    <t>San joaquin</t>
  </si>
  <si>
    <t>La Mesa - Mosquera</t>
  </si>
  <si>
    <t>km 6,3 desde La mesa</t>
  </si>
  <si>
    <t xml:space="preserve">Francisco vargas de Noc Tx  informa apertura del enlace La  Mesa - Mosquera en la red MediaCommerce sin afectacion de servicio </t>
  </si>
  <si>
    <t>Para dar solucion se rehace caja de empalme</t>
  </si>
  <si>
    <t>Mov. Fontibon - Mov sabana grande</t>
  </si>
  <si>
    <t>km 0,139 desde Mov. Fontibon</t>
  </si>
  <si>
    <t>Jaime valencia de Zona reporta Apertura del enlace Mov. Fontibon - Mov sabana grande con afectacion de servicio en Moviles</t>
  </si>
  <si>
    <t xml:space="preserve">Para dar solucion  se debe Tendido de 90 mtrs y dos empalmes de continuidad de 48 hilos </t>
  </si>
  <si>
    <t xml:space="preserve">FONTIBON </t>
  </si>
  <si>
    <t>SANTA ROSA DE CABAL</t>
  </si>
  <si>
    <t>Mov. Dosquebradas - Mov. La Milagrosa</t>
  </si>
  <si>
    <t>KM 4,7 desde Central Santa Isabel</t>
  </si>
  <si>
    <t>Francisco vargas de Noc Tx  informa apertura del enlace Mov. Dosquebradas - Mov. La Milagrosa  con afectacion de servicio en BA</t>
  </si>
  <si>
    <t>Para dar solucion 300 mtrs de fo y dos cajas de empalme de 48 hilos.</t>
  </si>
  <si>
    <t>Lleras cucuta - Floresta</t>
  </si>
  <si>
    <t xml:space="preserve">Km 5,4 desde floresta </t>
  </si>
  <si>
    <t>Alejandro de zona reporta apertura en el enlace Lleras cucuta - Floresta, Con afectacion de Ba.</t>
  </si>
  <si>
    <t>ALEJANDRO BARRERA</t>
  </si>
  <si>
    <t>Para dar la solucion un Tendido de 500 mtrs y la instalacion de 4 caja de empalme de 48 hilos .</t>
  </si>
  <si>
    <t>RLFO Correctivo, 8546896, Localización de Falla , Recuperar Cable 0 mts, Tendido Aéreo 0 mts, Tendido Canalizado 0 mts, Cantidad Empalmes 0, Fibras Empalmadas 8, Apiques 0, Herrajes de Retencion 00 M 0, Disp 0.00</t>
  </si>
  <si>
    <t>PRE-00540039</t>
  </si>
  <si>
    <t>OT-00445142</t>
  </si>
  <si>
    <t>AV 0</t>
  </si>
  <si>
    <t>Mov.Oleoflorez - Mov.Codazzi fija</t>
  </si>
  <si>
    <t>Km 0,7 desde codazzi fija</t>
  </si>
  <si>
    <t>Juan daza reporta apertura en el enlace Mov.Oleoflorez - Mov.Codazzi fija, Con afectacion de servicios Moviles.</t>
  </si>
  <si>
    <t xml:space="preserve">Para dar solucion se corre reserva de 300 mtrs y una caja de empalme de 36 hilos </t>
  </si>
  <si>
    <t>RDFO Correctivo, 8545833, Localización de Falla , Recuperar Cable 300 mts, Tendido Aéreo 0 mts, Tendido Canalizado 0 mts, Cantidad Empalmes 1, Fibras Empalmadas 36, Apiques 0, Herrajes de Retencion 00 M 0, Disp 0.00</t>
  </si>
  <si>
    <t>PRE-00539639 </t>
  </si>
  <si>
    <t>OT-00445340</t>
  </si>
  <si>
    <t>Km 2,9 desde floresta</t>
  </si>
  <si>
    <t>Se  OT para seguir con la revision de la falla niciada con la OT 8546896 dado que la medida es en un punto diferente</t>
  </si>
  <si>
    <t xml:space="preserve">Para para dar la solucion se corre reserva de 100 mtrs y un empalme de 96 hilos </t>
  </si>
  <si>
    <t>RLFO Correctivo, 8547059, Localización de Falla , Recuperar Cable 100 mts, Tendido Aéreo 0 mts, Tendido Canalizado 0 mts, Cantidad Empalmes 1, Fibras Empalmadas 96, Apiques 0, Herrajes de Retencion 00 M 0, Disp 0.00</t>
  </si>
  <si>
    <t>PRE-00539645</t>
  </si>
  <si>
    <t>OT-00448119</t>
  </si>
  <si>
    <t>Av C ero</t>
  </si>
  <si>
    <t>Mov.Santa rosa de cabal - Mov.Dos quebradas</t>
  </si>
  <si>
    <t>Km 4,6 desde central santa isabel</t>
  </si>
  <si>
    <t>Juan pablo bermudez de pxdx reporta apertura en el enlace Mov.Dosquebradas - Mov.La cruz, con afectacion de servicios.</t>
  </si>
  <si>
    <t xml:space="preserve">Para dar solucion se realizo un tendido de 250 mtrs y dos empalmes de 48 hilos </t>
  </si>
  <si>
    <t>Km 25,6 desde aguachica</t>
  </si>
  <si>
    <t>Ludwing Tarazona de Noc tx reporta apertura en el enlace Aguachica - San alberto, Sin afectacion de servicios.</t>
  </si>
  <si>
    <t>Recuperacion de 1200 mts de reserva  y una sangria de 12 hilos en cjaa empalme de 48</t>
  </si>
  <si>
    <t xml:space="preserve">VILLETA </t>
  </si>
  <si>
    <t>Villeta - Sargento</t>
  </si>
  <si>
    <t>Km 21,2 desde Villeta</t>
  </si>
  <si>
    <t>Pilar vargas reporta apertura en el enlace Villeta - Sargento  y villeta -Mariquita , Sin afectacion de servicios.</t>
  </si>
  <si>
    <t>Tendido de 600 mts de Fo y dos empalmes de 36 hilos en caja empalme de 48</t>
  </si>
  <si>
    <t>8547726 8547727 8547730 8547852</t>
  </si>
  <si>
    <t>Mov. Monumental - Mov. Zona Franca 3</t>
  </si>
  <si>
    <t>Km 0,6 desde Sur</t>
  </si>
  <si>
    <t>Alan Salazar de Zona reporta apertura del enlace Mov. Monumental - Mov. Zona Franca 3 sin afectación de servicios</t>
  </si>
  <si>
    <t>Mov. Victoria - Mov. Metroparque</t>
  </si>
  <si>
    <t>Km 0,8 desde Victoria</t>
  </si>
  <si>
    <t>Alan Salazar de Zona reporta apertura parcial del enlace Mov. Victoria - Mov. Metroparque Rx victoria sin afectación de servicios</t>
  </si>
  <si>
    <t>Migracion d ehilos entre nodos</t>
  </si>
  <si>
    <t>Mov. Morato - Mov. Centro Empresarial la floresta</t>
  </si>
  <si>
    <t>km 3,2 desde Mov. Morato</t>
  </si>
  <si>
    <t>Jaime Valencia de zona reprota apertura del enlace Mov. Morato - Mov. Centro Empresarial la floresta sin afectacion de servicios</t>
  </si>
  <si>
    <t>Se desestresa hilos en empalme existente</t>
  </si>
  <si>
    <t>Victoria - Bosque Metrotel</t>
  </si>
  <si>
    <t>km 0,84 desde  Bosque Metrotel</t>
  </si>
  <si>
    <t>Alan Salazar de Zona reporta apertura parcial del enlace Victoria - Bosque Metrotel con afectación de servicios</t>
  </si>
  <si>
    <t>Km 34 desde Villeta</t>
  </si>
  <si>
    <t>Se continua la afectacion d ela OT8547657 por nuevo evento en la fo</t>
  </si>
  <si>
    <t>Km 3,1 desde Yarumal</t>
  </si>
  <si>
    <t>Ludwing Tarazona de NocTx reporta apertura total del enlace Medellin - Yarumal sin afectacion de servicios</t>
  </si>
  <si>
    <t xml:space="preserve">se crea empalme de 48 hilos y se fusionan 36 </t>
  </si>
  <si>
    <t>8549549   8549477</t>
  </si>
  <si>
    <t>MEDELLIN CENTRO</t>
  </si>
  <si>
    <t>AlmaCafe - Piedrapintada</t>
  </si>
  <si>
    <t>Km 0 desde Almacafe</t>
  </si>
  <si>
    <t xml:space="preserve">Wilson Trujillo de zona reporta apertura del enlace AlmaCafe - Piedrapintada con afectacion de servicios BA </t>
  </si>
  <si>
    <t>se recupera 10 mts de reserva y se realiza un empalme de 24 hilos</t>
  </si>
  <si>
    <t>ALCAMCAFE</t>
  </si>
  <si>
    <t>Buitrera - Colon</t>
  </si>
  <si>
    <t>Km 7,2 desde Cali centro</t>
  </si>
  <si>
    <t>Ludwing Tarazona de Noc tx reporta apertura en el enlace Buitrera - Colon la rx de buitrera,Sin afectacion de servicios.</t>
  </si>
  <si>
    <t xml:space="preserve">CALI CENTRO </t>
  </si>
  <si>
    <t>Km 58,4 desde Bosconia</t>
  </si>
  <si>
    <t xml:space="preserve">Ludwing Tarazona de NocTx reporta apertura del enlace Bosconia - La Loma en ZTE sin afectación de servicios </t>
  </si>
  <si>
    <t>Se pierde gestion en el nodo de La Loma por falla de energia hilos continuos</t>
  </si>
  <si>
    <t>Mov. Sabanagrande - Mov. Santo tomas</t>
  </si>
  <si>
    <t>km 4,8 desde Santo tomas</t>
  </si>
  <si>
    <t>Alan salazar de zona reporta el enlace de RBS de Mov. Sabanagrande - Mov. Santo tomas ,Con afectacion de servicios.</t>
  </si>
  <si>
    <t>se recupera  50 metros de reserva de F.O  de 8 hilos para ingresar a empalme existente.</t>
  </si>
  <si>
    <t>Mov. San Judas - Mov. Mojica</t>
  </si>
  <si>
    <t xml:space="preserve">km 1,6 desde Acopi </t>
  </si>
  <si>
    <t xml:space="preserve">Andrés Sierra de Noc Tx reporta apertura del enlace Acopi - Mojica y Calitel - Vallado para el SDH, Con afectación de Servicios. </t>
  </si>
  <si>
    <t xml:space="preserve">Para dar solucion se realiza un tendido de 350 mtrs y dos cajas de empalme de 48 hilos y uno de 8 hilos </t>
  </si>
  <si>
    <t xml:space="preserve">8550505      8550592	</t>
  </si>
  <si>
    <t xml:space="preserve">km 30 desde Victoria </t>
  </si>
  <si>
    <t>Andres Sierra de Noc Tx reporta apertura del enlace Santo Tomas - Victoria para el SDH Rx Vitoria, sin afectación de servicios.</t>
  </si>
  <si>
    <t xml:space="preserve">se re fusiona hilo de Rx Victoria en empalme ubicado en el lugar de la medida </t>
  </si>
  <si>
    <t xml:space="preserve">km 2,6 desde Bello </t>
  </si>
  <si>
    <t>Andrés Sierra de Noc Tx reporta apertura del enlace Bello - Aranjuez para el Coriant, sin afectación de servicios.</t>
  </si>
  <si>
    <t>se recupera 30 metros de reserva de fo de 144 hilos y crear empalme nuevo de 144 hilos</t>
  </si>
  <si>
    <t>Mov. San Luis-Mov El Cove</t>
  </si>
  <si>
    <t xml:space="preserve">Km 1,9 desde san luis </t>
  </si>
  <si>
    <t>stalin martinez de zona reporta apertura del enlace Mov. San Luis-Mov El Cove  en san Andres sin afectacion de servicios.</t>
  </si>
  <si>
    <t>se realizo un tendido de 60 mts de cable de 24 hilos y se realizaron 2 empalmes  de 24 hilos</t>
  </si>
  <si>
    <t>8553223 8553221</t>
  </si>
  <si>
    <t>Km 7,3 desde Galan</t>
  </si>
  <si>
    <t>Francisco Vargas de Noc Tx reporta apertura den enlace Armenia Galan - El Carmen con Afectacion del servicio de BA</t>
  </si>
  <si>
    <t xml:space="preserve">Para dar solucion se realiza un tendido de 100 mtrs y dos cajas de empalme de 24 hilos </t>
  </si>
  <si>
    <t>Mov.Bellas Artes - Mov.La Playa</t>
  </si>
  <si>
    <t>Km 0,1 desde la playa</t>
  </si>
  <si>
    <t xml:space="preserve">
Jhon Lesmes de Zona reporta apertura del enlace Bellas Artes - La Playa  - Colegio La Giralda con afectacion de servicios.</t>
  </si>
  <si>
    <t xml:space="preserve">Para dar solucion se recupera reserva y se rehace caja de empalme de continuidad de 8 hilos </t>
  </si>
  <si>
    <t xml:space="preserve">PLAYA </t>
  </si>
  <si>
    <t>CG3 - CG2</t>
  </si>
  <si>
    <t>Km 3,8 desde cg9</t>
  </si>
  <si>
    <t>Walter Cabrera de Zona reporta apertura en el enlace CG3 - CG2,Sin afectacion de servicios.</t>
  </si>
  <si>
    <t xml:space="preserve">Para dar solucion se corre reserva de 100 mtrs y una caja de empalme de 48 hilos </t>
  </si>
  <si>
    <t> INC13402067</t>
  </si>
  <si>
    <t>Girardota - Copacaba</t>
  </si>
  <si>
    <t xml:space="preserve">Islena Romero de NocTx reporta apertura del enlace Girardota - Copacabana por la red de claro sin afectacion de servicios </t>
  </si>
  <si>
    <t>No se genera OT, Falla de  CLARO</t>
  </si>
  <si>
    <t>Girardota</t>
  </si>
  <si>
    <t>Km 6,5 desde fusa</t>
  </si>
  <si>
    <t>Islena Romero de NocTx reporta apertura del enlace Fusagasuga - Bogota sin afectacion de servicios</t>
  </si>
  <si>
    <t xml:space="preserve">Para dar solucion se realizo un tendido de 1,200 mtrs y dos empalmes de 48 hilos </t>
  </si>
  <si>
    <t>Altavista - Asturias</t>
  </si>
  <si>
    <t>Walter Cabrera de zona reporta apertura del enlace Altavista - Asturias con afectacion de servicio</t>
  </si>
  <si>
    <t xml:space="preserve">WALTER CABRERA </t>
  </si>
  <si>
    <t>Para dar solucion se cambia pigtail</t>
  </si>
  <si>
    <t>ALTAVISTA</t>
  </si>
  <si>
    <t>Km 50 desde yarumal</t>
  </si>
  <si>
    <t>Islena Romero de NocTx reporta apertura del enlace Yarumal - Taraza todas las etapas sin afectacion de servicios</t>
  </si>
  <si>
    <t>Recuperacion de 50 mts de fo y un empalme de 36 hilos</t>
  </si>
  <si>
    <t>Mov. Buenaventura 4 - Mov. El piñal</t>
  </si>
  <si>
    <t>Nancy Prieto de zona reporta apertura del enlace Mov. Buenaventura 4 - Mov. El piñal con afectacion de servicios moviles</t>
  </si>
  <si>
    <t>Porblema de la tarjeta en Buenaventura 4</t>
  </si>
  <si>
    <t>23000 Villamaría - 21101 Rionegro</t>
  </si>
  <si>
    <t>Km 7,9 desde Rionegro</t>
  </si>
  <si>
    <t>Islena Romero de NocTx reporta apertura del enlace 23000 Villamaría - 21101 Rionegro en SDH sin afectación de servicios</t>
  </si>
  <si>
    <t>Se endereza y se entablilla Fo</t>
  </si>
  <si>
    <t>Mov.Condado castilla - Mov.Campiña</t>
  </si>
  <si>
    <t>Km 2,4 desde Campiña</t>
  </si>
  <si>
    <t>Luis antonio de zona reporta apertura en el enlace Mov.Condado castilla - Mov.Campiña,Sin afectacion de servicios.</t>
  </si>
  <si>
    <t>Mov. Santa Cecilia - Mov. Soacha</t>
  </si>
  <si>
    <t>Km 0,250 desde soacha</t>
  </si>
  <si>
    <t>Óscar Vargas de zona, reporta apertura del enlace Mov. Santa Cecilia - Mov. Soacha sin afectación de servicios</t>
  </si>
  <si>
    <t>Instalacion de empalme de 48 hilos en reserva existente</t>
  </si>
  <si>
    <t>Soacha Centro</t>
  </si>
  <si>
    <t>Anillo 32</t>
  </si>
  <si>
    <t>FLANDES</t>
  </si>
  <si>
    <t>Mov. Altagracia Flandes - Mov. Girardot Centro</t>
  </si>
  <si>
    <t>km 4,5 desde Girardot</t>
  </si>
  <si>
    <t>Víctor Delgadillo de zona reporta apertura del enlace Mov. Altagracia Flandes - Mov. Girardot Centro, sin afectación de Servicios.</t>
  </si>
  <si>
    <t>Se recupero 10 metros de F.O de 8 Hilos y se crea una caja de empalme de 24 hilos.</t>
  </si>
  <si>
    <t>Tiquiza - Chia Central</t>
  </si>
  <si>
    <t>Km 1 desde Chia central</t>
  </si>
  <si>
    <t>Oscar Vargas de zona Reporta apertura del enlace Tiquiza - Chia Central, con afectacion de servicios</t>
  </si>
  <si>
    <t>se realiza tendido de 250 m de fo 48 hilos y se instala 2 cajas de empalmes de 48 hilos.</t>
  </si>
  <si>
    <t>Mov. Condado castilla - Mov. Campiña</t>
  </si>
  <si>
    <t>km 4,5 desde Campiña</t>
  </si>
  <si>
    <t>Se creaa OT para seguir con la revision iniciada en la OT 8553261 dado que que se presenta nuevo evento  al KM 4,5  desde Campiña</t>
  </si>
  <si>
    <t>Se refusionan hilos en caja empalme existente</t>
  </si>
  <si>
    <t>INC13409926</t>
  </si>
  <si>
    <t>Km 1,5 desde Barbosa</t>
  </si>
  <si>
    <t>Diego Chaparro de Noc Tx reporta apertura del enlace Girardota - Barbosa por la red de claro sin afectacion de servicios</t>
  </si>
  <si>
    <t>TELMEX - CLARO</t>
  </si>
  <si>
    <t>Mov. Villa Tatiana - Mov. Terminal</t>
  </si>
  <si>
    <t>Km 0,170 desde villa tatiana</t>
  </si>
  <si>
    <t>Victor Delgadillo de zona reporta apertura del enlace Mov. Villa Tatiana - Mov. Terminal y Mov. Villa Tatiana - Mov. Parques de Andalucía con afectación de servicios móviles</t>
  </si>
  <si>
    <t>Se recupera 8 metros de reserva para preparar extremos y Re hacer empalme nuevo</t>
  </si>
  <si>
    <t>Villa tatiana</t>
  </si>
  <si>
    <t xml:space="preserve">km 0 desde Valledupar </t>
  </si>
  <si>
    <t>Javier Sandoval de Noc Tx reporta apertura parcial del enlace Bosconia - Valledupar Tx Valledupar del ZTE sin afectacion de servicios</t>
  </si>
  <si>
    <t>Se refusiona pigtail en ODF</t>
  </si>
  <si>
    <t>Valledupar</t>
  </si>
  <si>
    <t xml:space="preserve"> Troncal</t>
  </si>
  <si>
    <t>Mov. Galapa Centro - Mov. Metroparque</t>
  </si>
  <si>
    <t xml:space="preserve">km 2,9 desde Metroparque </t>
  </si>
  <si>
    <t>Alan Salazar de Zona reporta apertura parcial del enlace Mov. Galapa Centro - Mov. Metroparque abierta la Rx Metroparque, sin afectación de servicios.</t>
  </si>
  <si>
    <t xml:space="preserve">Se recuperan 50 metros de reserva de 36 hilos y se crea caja de empalme de 48 hilos </t>
  </si>
  <si>
    <t>Mov. Buenaventura Juan XXIII Fija - Mov. Rockefeller</t>
  </si>
  <si>
    <t>km 0,350 desde Juan 23</t>
  </si>
  <si>
    <t xml:space="preserve">Nancy Prieto de Zona reporta apertura del enlace Mov. Buenaventura Independencia - Mov. Buenaventura Juan XXIII Fija - Mov. Rockefeller sin afectación de servicios. </t>
  </si>
  <si>
    <t xml:space="preserve">se realiza tendido de 110 metros de F.O de 48 hilos y se crea empalme nuevo y se ingresa extremos a empalme existente </t>
  </si>
  <si>
    <t>Juan XXIII Fija</t>
  </si>
  <si>
    <t>Mov. Montenegro Centro - Mov. Galan</t>
  </si>
  <si>
    <t>Km 0,740 desde Armenia Larga distancia</t>
  </si>
  <si>
    <t>Marco Saavedra de Zona reporta alta atenuación del enlace Mov. Montenegro Centro - Mov. Galan, sin afectación de servicios.</t>
  </si>
  <si>
    <t>Se realiza un tendido de 120 mts y se hacen dos empalmes de 24 hilos para el cable de Galan y  para el cable de LD se rehace empalme existente de 12 hilos</t>
  </si>
  <si>
    <t>SAN LUIS</t>
  </si>
  <si>
    <t>Mov. Chicoral - Mov. Cenop</t>
  </si>
  <si>
    <t xml:space="preserve">km 4,5 desde Chicoral </t>
  </si>
  <si>
    <t>Wilson Trujillo de zona reporte apertura parcial del enlace Mov. Chicoral - Mov. Cenop, sin afectación de Servicios.</t>
  </si>
  <si>
    <t xml:space="preserve">se recupera 20 metros de reserva de  F.O de 36 hlos y se crea un empalme de continuidad </t>
  </si>
  <si>
    <t>km 0,780 desde Armenia LD</t>
  </si>
  <si>
    <t>July Gonzalez de Noc Tx reporta apertura del enlace Armenia Sur - Armenia LD para el SDH, sin afectación de Servicios.</t>
  </si>
  <si>
    <t xml:space="preserve">Sec continua seguimiento con la OT 8555218 ya que es la misma Falla  </t>
  </si>
  <si>
    <t>Mov. La Maria - Mov. Heredia</t>
  </si>
  <si>
    <t xml:space="preserve">km 2,9 desde la Maria </t>
  </si>
  <si>
    <t>Carlos Duran de zona reporta apertura del enlace Mov. La Maria - Mov. Heredia, con afectación de Servicios Móviles.</t>
  </si>
  <si>
    <t>Se realiza migración del hilo entre nodos</t>
  </si>
  <si>
    <t>RLFO Correctivo, 8555014, Localización de Falla , Recuperar Cable 0 mts, Tendido Aéreo 0 mts, Tendido Canalizado 0 mts, Cantidad Empalmes 0, Fibras Empalmadas 8, Apiques 0, Herrajes de Retencion 00 M 0, Disp 0.00</t>
  </si>
  <si>
    <t>PRE-00540470</t>
  </si>
  <si>
    <t>OT-00445341</t>
  </si>
  <si>
    <t>Heredia</t>
  </si>
  <si>
    <t>Mov. Riohacha Centro - Mov. Riohacha Techo Rojo</t>
  </si>
  <si>
    <t>Km 0,9 desde Riohacha Centro</t>
  </si>
  <si>
    <t xml:space="preserve">Hector Obezo de zona reporta apertura del enlace Mov. Riohacha Centro - Mov. Riohacha Techo Rojo y Mov. Riohacha Centro - Mov. Villa Comfamiliar, sin afectación de servicios.  </t>
  </si>
  <si>
    <t>Se recupera 100 mts de reseva y se hace un empalme de 48 hilos</t>
  </si>
  <si>
    <t>RLFO Correctivo, 8555387, Recuperar Cable 0 mts, Tendido Aéreo 0 mts, Tendido Canalizado 0 mts, Cantidad Empalmes 0, Fibras Empalmadas 0, Apiques 0, Herrajes de Retención 0 M 0, Disp 0.04</t>
  </si>
  <si>
    <t>PRE-00549071</t>
  </si>
  <si>
    <t>OT-00451865</t>
  </si>
  <si>
    <t>km 0,485 de Restrepo</t>
  </si>
  <si>
    <t>Henry Gomez de Noc Tx reporta apertura en el enlace Restrepo – Villanueva ZTE y Coriant por la red de AZTECA con IRU Villavicencio - Aguazul, sin afectación.</t>
  </si>
  <si>
    <t>No se genera OT, Disponibilidad de Azreca</t>
  </si>
  <si>
    <t>Restrepo</t>
  </si>
  <si>
    <t>Floridablanca - Pinares</t>
  </si>
  <si>
    <t>km 5,1 desde Pinares</t>
  </si>
  <si>
    <t xml:space="preserve">German Villamizar de zona reporta apertura del enlace Floridablanca - Pinares, sin afectación de servicios. </t>
  </si>
  <si>
    <t>Se realiza migracion entre los dos nodos para recuperar enlace</t>
  </si>
  <si>
    <t>RLFO Correctivo, 8555854, Localización de Falla 5,2 kms desde pinares , Recuperar Cable 0 mts, Tendido Aéreo 0 mts, Tendido Canalizado 0 mts, Cantidad Empalmes 0, Fibras Empalmadas 0, Apiques 0, Herrajes de Retencion 0 M 0, Disp 0.00</t>
  </si>
  <si>
    <t> PRE-00540403</t>
  </si>
  <si>
    <t>OT-00445342</t>
  </si>
  <si>
    <t>Florida</t>
  </si>
  <si>
    <t xml:space="preserve">km 86,9 desde Bosconia </t>
  </si>
  <si>
    <t>Henry Gomez de Noc Tx reporta apertura del enlace Bosconia - Curumani para ZTE y Coriant, Curumani - La Loma para ZTE, sin afectación de servicios.</t>
  </si>
  <si>
    <t xml:space="preserve">se recuperan 300 metros de Fibra de 36 hilos y se crea caja de empalme de 36 hilos </t>
  </si>
  <si>
    <t>DUITAMA</t>
  </si>
  <si>
    <t>Mov. Duitama Plaza - Mov. Bavaria</t>
  </si>
  <si>
    <t>km 0,217 desde Bavaria</t>
  </si>
  <si>
    <t>German Mendoza de Zona reporta apertura del enlace Mov. Duitama Plaza -  Mov. Bavaria, con afectacion de servicios</t>
  </si>
  <si>
    <t>Se recuperan 90 mts de reserva y se realiza un empalme de 24 Hilos</t>
  </si>
  <si>
    <t>Barrancabermeja - Sabana de Torres</t>
  </si>
  <si>
    <t>Km 3,9 desde Barrancabermeja</t>
  </si>
  <si>
    <t>Henry Gómez de Noc Tx reporta apertura del enlace Barrancabermeja - Sabana de Torres por la red de Claro, Sin afectación de Servicios.</t>
  </si>
  <si>
    <t>RLFO Correctivo,8556053, Localización de Falla 0, Recuperar Cable 0 mts, Tendido Aereo 0 mts, Tendido Canalizado 0 mts, Cantidad Empalmes 0 , Fibras Empalmadas 2, Apiques 0. Disponibilidad 0.02, instalación de odf 0, canalización 0M.</t>
  </si>
  <si>
    <t>PRE-00540391</t>
  </si>
  <si>
    <t>OT-00445343</t>
  </si>
  <si>
    <t>Uk telefonica</t>
  </si>
  <si>
    <t>TIK-424606-J0S5</t>
  </si>
  <si>
    <t>Valledupar - Codazzi</t>
  </si>
  <si>
    <t>Km 7,9 desde Codazzi</t>
  </si>
  <si>
    <t>Alexander Gomez de Noc TX reporta apertura del Enlace Valledupar - Codazzi por la red de Ufinet, con afectacion de servicios.</t>
  </si>
  <si>
    <t>Mov. Don Jaca - Mov. Bello Horizonte</t>
  </si>
  <si>
    <t xml:space="preserve">km 1,7 desde Bello Horizonte </t>
  </si>
  <si>
    <t>Juan Carlos Pineda de Pxdx reprota apertura del enlace Mov. Don Jaca - Mov. Bello Horizonte. sin afectación de Servicios.</t>
  </si>
  <si>
    <t xml:space="preserve">Se recuperan 48 metros de Reserva de F.O de 8 hilos y se crea un empalmde de 48 hilos </t>
  </si>
  <si>
    <t>Km 6,4 desde Metroparque</t>
  </si>
  <si>
    <t>Se Crea Nueva OT para dar continuidad al ticket 8555199 por nuevo evento encontrado</t>
  </si>
  <si>
    <t xml:space="preserve">Se Realiza recuperacion de 200 metros de reserva de F.O de 36 hilos y la creacion de 1 empalme de 48 hilo </t>
  </si>
  <si>
    <t>km 25,1 desde Aguachica</t>
  </si>
  <si>
    <t>Henry Gomez de Noc Tx de reporta apertura del enlace Aguachica - San Alberto para Coriant y Rufo, Sin Afectación de Servicios.</t>
  </si>
  <si>
    <t>Se  Recupera 50 mts de reserva y se hace una sangria de 12 hilos</t>
  </si>
  <si>
    <t>Mov. La 54 – Mov. El Poblado 2</t>
  </si>
  <si>
    <t>Km 0,3 desde la 54</t>
  </si>
  <si>
    <t>Juan Carlos Pineda de PxDx reporta apertura en el enlace Mov. La 54 – Mov. El Poblado 2, sin afectación de servicios</t>
  </si>
  <si>
    <t>Recuperacion de 15 mts de reserva e intalacion de empalme de 24 hilos</t>
  </si>
  <si>
    <t>Uk la 54</t>
  </si>
  <si>
    <t>Mov. Verde Horizonte - Mov. Las Mercedes</t>
  </si>
  <si>
    <t>Km 0,9 desde Verde Horizonte</t>
  </si>
  <si>
    <t>Juan Carlos Tobar de zona reporta el enlace Mov. Verde Horizonte - Mov. Las Mercedes con afectacion de servicios moviles</t>
  </si>
  <si>
    <t>Se realiza un tendido de 150 mts y se hacen dos empalmes de 24 hilos</t>
  </si>
  <si>
    <t>Mov.Cerrito - Mov. Cerricentro</t>
  </si>
  <si>
    <t>Km 0,2 desde Cerrito</t>
  </si>
  <si>
    <t>Juan Carlos Tobar de zona reporta el enlace Mov.Cerrito - Mov. Cerricentro con afectacion de servicios moviles</t>
  </si>
  <si>
    <t>Se recupera 40 mts de reserva y se hace un empalme de 24 hilos</t>
  </si>
  <si>
    <t>Central Cerrito</t>
  </si>
  <si>
    <t>Uk Cerrito</t>
  </si>
  <si>
    <t>Km 50,2 desde Ibague</t>
  </si>
  <si>
    <t>Javier Sandoval de Noc Tx reporta alta atenuación del enlace Ibagué - Líbano en ZTE sin afectación de servicios</t>
  </si>
  <si>
    <t>Se realiza migración de hilos  entre empalmes</t>
  </si>
  <si>
    <t>8558105 8558312</t>
  </si>
  <si>
    <t>Mov. Miramar - Mov. Combeima</t>
  </si>
  <si>
    <t>Km 1,4 desde Miramar</t>
  </si>
  <si>
    <t>Wilson Trujillo de zona reporta apertura del enlace Mov. Miramar - Mov. Combeima, Con afectacion de servicios moviles</t>
  </si>
  <si>
    <t xml:space="preserve">Se recuperan 10 mtrs de reserva y se realiza un empalme de 24 Hilos </t>
  </si>
  <si>
    <t>DUVAN ARCINIEGAS</t>
  </si>
  <si>
    <t>miramar</t>
  </si>
  <si>
    <t>Mov. Concepción - Mov. Gran Colombia</t>
  </si>
  <si>
    <t>Oswaldo Peñata de Zona reporta apertura del enlace Mov. Concepción - Mov.  Gran Colombia,  con afetacion de servicios moviles</t>
  </si>
  <si>
    <t>Cambio de enfrentador en el odf  de Gran Colombioa</t>
  </si>
  <si>
    <t>Correctivo,8558338,Localización de Falla 0, Recuperar Cable 0 mts, Tendido Aéreo 0 mts, Tendido Canalizado 0 mts, Cantidad Empalmes 0, Fibras Empalmadas 0, Apiques 0.DISPO 1</t>
  </si>
  <si>
    <t>PRE-00540331</t>
  </si>
  <si>
    <t>OT-00445344</t>
  </si>
  <si>
    <t>Salitre - Alpina</t>
  </si>
  <si>
    <t>Km 14,8 desde Salitre</t>
  </si>
  <si>
    <t>Alexander Gomez de Noc Tx reporta apertura del enlace Salitre - Alphina, SDH sin afectación de servicios.</t>
  </si>
  <si>
    <t>Se realiza tendido de 300 mts de fibra existente porque la fibra fue sacada de la canalización y se realiza un empalme de 48 hilos</t>
  </si>
  <si>
    <t>Mov. Sena - Mov.Terminal</t>
  </si>
  <si>
    <t>Km 2,2 desde Sena</t>
  </si>
  <si>
    <t>Juan Carlos Tovar de zona reporta apertura del enlace Mov. Sena - Mov.Terminal, sin afectación de servicios.</t>
  </si>
  <si>
    <t>JUAN CARLOS TOVAR</t>
  </si>
  <si>
    <t xml:space="preserve">Se realiza migración de hilos entre empalmesya que los hilos quedaron corticos </t>
  </si>
  <si>
    <t>OLT Valhitcab - Cali Centro</t>
  </si>
  <si>
    <t>Km 2,63 desde Cali centro</t>
  </si>
  <si>
    <t>Juan Carlos Tovar de zona reporta apertura de un  Brazo OLT  Valhitcab - Cali Centro, Sin afectación de servicios</t>
  </si>
  <si>
    <t>Anillo 2b</t>
  </si>
  <si>
    <t>Mov. AV 0 - Mov. Floresta</t>
  </si>
  <si>
    <t>Km 3,9 desde av 0</t>
  </si>
  <si>
    <t>David Alejandro Barrera de Zona reporta apertura del enlace Mov. AV 0 - Mov. Floresta y Mov. Pinar del Rio - Mov. Santo Domingo, sin afectación de servicios.</t>
  </si>
  <si>
    <t>RLFO Correctivo, 8559573, Localización de Falla , Recuperar Cable 0 mts, Tendido Aéreo 0 mts, Tendido Canalizado 0 mts, Cantidad Empalmes 0, Fibras Empalmadas 8, Apiques 0, Herrajes de Retencion 00 M 0, Disp 0.00</t>
  </si>
  <si>
    <t>PRE-00540684</t>
  </si>
  <si>
    <t>OT-00445345</t>
  </si>
  <si>
    <t>Av. 0</t>
  </si>
  <si>
    <t>Alexander Gomez de noc Tx repprta apertura del enlace El retorno - Calamar con Iru Villavicencio - Calamar en ZTE por la red de azteca sin afectación de servicios</t>
  </si>
  <si>
    <t>En espera de Actividades realizadas por azteca</t>
  </si>
  <si>
    <t>CALAMAR</t>
  </si>
  <si>
    <t>Km 0,6 desde Terminal</t>
  </si>
  <si>
    <t>Se crea Nueva OT para dar seguimiento al ticket 8559345 por nuevo evento a 600 mts de terminal</t>
  </si>
  <si>
    <t>Sub Anillo Acopi</t>
  </si>
  <si>
    <t>Km 0,55 desde Girardota</t>
  </si>
  <si>
    <t>Islena Romero de Noc Tx reporta apertura del enlace Girardota - Barbosa sin afectacion de servicios</t>
  </si>
  <si>
    <t>Para dar solucion se corre reserva de  30 mtrs y se crea caja de 24 hilos.</t>
  </si>
  <si>
    <t>July Gonzales de Noc Tx reporte alta atenuacion del enlace Manizales - Pereira, para Coriant, ZTE y Rufo, sin afectación de servicios.</t>
  </si>
  <si>
    <t xml:space="preserve">falla en atenuador del enlace no se tenian eventos en la FO </t>
  </si>
  <si>
    <t>Mov. Atento Bogotá - Mov. Coca Cola</t>
  </si>
  <si>
    <t xml:space="preserve">km 2,8 desde Atento </t>
  </si>
  <si>
    <t>Rolando Sánchez de Zona reporta apertura del enlace Mov. Atento Bogotá - Mov. Coca Cola , sin afectación de Servicio.</t>
  </si>
  <si>
    <t xml:space="preserve">Se re fusiona hilo en el empalmde del lugar de la medida </t>
  </si>
  <si>
    <t>Fontibón</t>
  </si>
  <si>
    <t>Anillo 14B</t>
  </si>
  <si>
    <t>Buenos Aires - La Victoria</t>
  </si>
  <si>
    <t xml:space="preserve">km 1,78 desde Buenos Aires </t>
  </si>
  <si>
    <t xml:space="preserve">Henry Alexander Gomez de Noc Tx reporta apertura de un SDH del enlace Buenos Aires - LA Victoria en Quibdo, Sin afectación de Servicios. </t>
  </si>
  <si>
    <t>Se realiza un tendido de 200 mts y se hacen dos empalmes de 24 hilos</t>
  </si>
  <si>
    <t>RLFO Correctivo, 8562130, Localización de la Falla 0, Recuperación Cable 0 mts, Tendido Aéreo 200 mts, Tendido Canalizad 0 mts, Cantidad Empalmes 2, Fibras Empalmadas 48, Apiques 0, herrajes de retención hasta 200 mts 0</t>
  </si>
  <si>
    <t>PRE-00540354</t>
  </si>
  <si>
    <t>OT-00444650</t>
  </si>
  <si>
    <t>Armario 31 - Caribe</t>
  </si>
  <si>
    <t>km 0,708 desde Armario 31</t>
  </si>
  <si>
    <t>Jhonny Osorio de zona reprota apertura del enlace Armario 31 - Caribe, con afectación de Servicio en la Fija.</t>
  </si>
  <si>
    <t>Se realiza tendido de 150 metros de F.O de 8 hilos y se crean dos cajas de empalmes de 24 hilos</t>
  </si>
  <si>
    <t>Uk Armario 31</t>
  </si>
  <si>
    <t>Mov. Piedra Pintada - Mov. La Francia 2</t>
  </si>
  <si>
    <t xml:space="preserve">km 1,06 desde Piedra Pintada </t>
  </si>
  <si>
    <t xml:space="preserve">Wilson Trujillo de zona reporta apertura del enlace Mov. Piedra Pintada - Mov. La Francia 2, Sin afectación de Servicios.  </t>
  </si>
  <si>
    <t>para el primero eventose recupero 50 mts de reserva a una distancia de 250 mts y se hizo un empalme de 48 hilos y para el segundo evento se recupero 40 mts de reserva a una distancia de 150 mts y se hace un empalme de 48 hilos</t>
  </si>
  <si>
    <t>INC13450505 </t>
  </si>
  <si>
    <t>Km 6,3 desde Cisneros</t>
  </si>
  <si>
    <t>Diego Chaparro de Noc Tx reporta apertura del enlace Cisneros - San Roque para Coriant por la red de Claro, sin afectación de Servicios.</t>
  </si>
  <si>
    <t>Actividades realziadas por  claro</t>
  </si>
  <si>
    <t>San Roque</t>
  </si>
  <si>
    <t xml:space="preserve">Troncal </t>
  </si>
  <si>
    <t>Se crea OT para dar continuidad a la atención de la VM ya que aun no sube hilo coriant rx natagaima ni SDH rx guamo</t>
  </si>
  <si>
    <t>Se realiza Inversion y refusion de hilos en empalmes creados por la VM</t>
  </si>
  <si>
    <t>Mov. Tequendama - Mov. CC Cosmocentro</t>
  </si>
  <si>
    <t>Km 1,680 desde Tequendama</t>
  </si>
  <si>
    <t xml:space="preserve">Juan Carlos Tobar de zona reporta apertura del enlace Mov. Tequendama - Mov. CC Cosmocentro, sin afectación de servicios. </t>
  </si>
  <si>
    <t>Se sangra el cable en subida a poste y se hace migracion del hilo entre empalmes</t>
  </si>
  <si>
    <t>5 tequendama</t>
  </si>
  <si>
    <t>TIK-425655-T4S7</t>
  </si>
  <si>
    <t>Km 29 desde Valledupar</t>
  </si>
  <si>
    <t>Javier Sandoval de Noc Tx reporta apertura parcial en el enlace Codazzi – Valledupar, Rx Codazzi en Rufo, sin afectacion de servicios</t>
  </si>
  <si>
    <t>AGUAZUL</t>
  </si>
  <si>
    <t>Km 28,1 desde Villanueva</t>
  </si>
  <si>
    <t>Javier Sandoval de Noc Tx reporta apertura en el enlace Villanueva – Monterrey en ZTE y Coriant por la red de Azteca con IRU Villavicencio - Aguazul, sin afectacion de servicios</t>
  </si>
  <si>
    <t>Se recuperan 40 mts de reserva y se realiza un empalme</t>
  </si>
  <si>
    <t xml:space="preserve">
8563880
8564309</t>
  </si>
  <si>
    <t>Km 16,2 desde Armenia</t>
  </si>
  <si>
    <t>Islena Romero de Noc Tx reporta apertura en el enlace Armenia - Ibague, sin afectacion de servicios</t>
  </si>
  <si>
    <t>Se recupera 20 mts de reserva y se hace un empalme de 48 hilos</t>
  </si>
  <si>
    <t>Km 0 desde Girardota</t>
  </si>
  <si>
    <t>Diego Chaparro de Noc Tx reporta apertura del enlace Girardota - Barbosa sin afectacion de servicios</t>
  </si>
  <si>
    <t>Se prepara ODF en Girardota y se realizan fusiones</t>
  </si>
  <si>
    <r>
      <t> </t>
    </r>
    <r>
      <rPr>
        <sz val="7"/>
        <color rgb="FF000000"/>
        <rFont val="Aptos Narrow"/>
        <family val="2"/>
      </rPr>
      <t>INC13455064</t>
    </r>
    <r>
      <rPr>
        <sz val="12"/>
        <color rgb="FF000000"/>
        <rFont val="Aptos"/>
        <family val="2"/>
      </rPr>
      <t> </t>
    </r>
  </si>
  <si>
    <t xml:space="preserve">km 37,9 desde Zulia </t>
  </si>
  <si>
    <t>Islena Romero de Noc TX reporta atenuación  del enlace Zulia - Sardinata por la red de claro, sin afectacion de servicios.</t>
  </si>
  <si>
    <t xml:space="preserve">Actividades realizadas por claro enlace sube y se esta a la espera que claro confirme  detalles de la atencion </t>
  </si>
  <si>
    <t>Km 40,4 desde Villavicencio</t>
  </si>
  <si>
    <t>Islena Romero de Noc TX reporta apertura del enlace Villavicencio - Progreso por la red de telefónica, se hace medida con equipo zte evidenciando corte en el km 40,5 desde Villavicencio, Sin afectacion de servicios.</t>
  </si>
  <si>
    <t>Se realiza tendido de 300 mtrs de fibra de 36 Hilos y dos empalmes de 48 Hilos</t>
  </si>
  <si>
    <t>8563880  8564309</t>
  </si>
  <si>
    <t>Porgreso</t>
  </si>
  <si>
    <t>Km 0,166 desde Tequendama</t>
  </si>
  <si>
    <t>Islena Romero de Noc Tx reporta apertura en el enlace Cali Centro - Tequendama en Coriant, sin afectacion de servicios</t>
  </si>
  <si>
    <t xml:space="preserve">Para dar solucion se corrio reserva de un lado de 40 mts y del otro 20 y una caja de empalme de 24 hilos </t>
  </si>
  <si>
    <t>Mov. Mackrocaney - Mov. Jamundi centro</t>
  </si>
  <si>
    <t xml:space="preserve">Km 15,8 desde Mov. Mackrocaney </t>
  </si>
  <si>
    <t xml:space="preserve">Jose Gerena de PxDx Movil reporta apertura del enlace Mov. Mackrocaney - Mov. Jamundi centro, Mov. Mackrocaney - Mov. Horizonte II, Mov. Cascajal - Mov. U Javeriana, Mov. Pance - Mov. Berchmans , Mov. Club Shalom - Mov. Babilla , Mov. EPSA - Mov. Tristan sin afectacion de servicios Moviles </t>
  </si>
  <si>
    <t>se recupera 40 mts de reserva y se realizan dos empalme de 48 hilos, dos cables fueron cortados</t>
  </si>
  <si>
    <t>Km 27 desde Fusagasuga</t>
  </si>
  <si>
    <t xml:space="preserve">Ludwing Tarazona de NocTx reporta apertura total del enlace Fusagasuga - Bogota sin afectacion de servicios </t>
  </si>
  <si>
    <t>Recuperacion de 12 mts de Fo y un empalme de 48 hilos</t>
  </si>
  <si>
    <t>Km 5,5 desde Av 0</t>
  </si>
  <si>
    <t xml:space="preserve">Ludwing Tarazona de NocTx reporta apertura parcial del enlace Cerro Oriente - Pamplona en Rufo Rx Cucuta sin afectacion de servicios </t>
  </si>
  <si>
    <t>RDFO Correctivo, 8564922, Localización de Falla , Recuperar Cable 0 mts, Tendido Aéreo 0 mts, Tendido Canalizado 0 mts, Cantidad Empalmes 0, Fibras Empalmadas 8, Apiques 0, Herrajes de Retencion 00 M 0, Disp 0.00</t>
  </si>
  <si>
    <t>PRE-00541354</t>
  </si>
  <si>
    <t>OT-00445526</t>
  </si>
  <si>
    <t>Km 0,926 desde dos quebradas</t>
  </si>
  <si>
    <t xml:space="preserve">Ludwing Tarazona de NocTx reporta apertura del enlace Pereira - La Cruz en SDH sin afectacion de servicios </t>
  </si>
  <si>
    <t>Se realiza migracion del hilo entre nodos</t>
  </si>
  <si>
    <t>Marval Nueva Castilla I - Salitre</t>
  </si>
  <si>
    <t>Km 0,3 desde Marval Nueva Castilla</t>
  </si>
  <si>
    <t>Walter Cabrera de zona reporta apertura del enlace Marval Nueva Castilla I - Salitre,  con afetacion de servicios</t>
  </si>
  <si>
    <t>Se realiza tendido de 100 mts de fibra y se realiza dos empalmes de 24 Hilos, uno nuevo y uno que estaba en sitio</t>
  </si>
  <si>
    <t>Islena Romero de Noc Tx reporta apertura del enlace Amenia - Ibague para los hilos de Par 3 de Claro sin afectación de Servicios.</t>
  </si>
  <si>
    <t>Hilos de claro aun en implementación pendientes varios puntos se lleva atención por MP</t>
  </si>
  <si>
    <t>Mov. Villavicencio Ceiba - Mov. Aeropuerto</t>
  </si>
  <si>
    <t>Diego Santa cruz  de Not reporta apertura del enlace Villavicencio ceiba - aeropuerto  , Con afectacion de servicios.</t>
  </si>
  <si>
    <t>se recupero o 12 metros de reserva e instalar una caja de empalme de 48 hilos</t>
  </si>
  <si>
    <t xml:space="preserve">Ceiba </t>
  </si>
  <si>
    <t> TIK-426032-Q7C7</t>
  </si>
  <si>
    <t>Cúcuta - Villa Caro</t>
  </si>
  <si>
    <t>Km 70 desde Villa caro</t>
  </si>
  <si>
    <t xml:space="preserve">Alexander Gomez  de No c Tx reporta apertura del enlace Villa caro - Sevilla, sin afectacion de servivio </t>
  </si>
  <si>
    <t>Se realiza tendido de Fibra de 350 metros e implementación de caja de empalme nueva y otra existente</t>
  </si>
  <si>
    <t>Sevilla</t>
  </si>
  <si>
    <t>Las Huertas - Soacha</t>
  </si>
  <si>
    <t>Km 2,9 desde Soacha centro</t>
  </si>
  <si>
    <t>Oscar Vargas de zona reporta apertura del enlace Las Huertas - Soacha, con afectación de BA.</t>
  </si>
  <si>
    <t>Recuperacion de 50 mts de reserva y un empalme de 24 hilos</t>
  </si>
  <si>
    <t>8564619  8564621</t>
  </si>
  <si>
    <t>Mov. Zona Franca - Mov. Monumental</t>
  </si>
  <si>
    <t>Km 2,023 desde  Nodo Sur</t>
  </si>
  <si>
    <t>Alan Salazar de zona reporta apertura del enlace Mov. Zona Franca - Mov. Monumental, sin afectación de Servicios.</t>
  </si>
  <si>
    <t xml:space="preserve">se realizo 50 metros de F.O de 48 hilos y se crean 2 empalmes </t>
  </si>
  <si>
    <t>Mov. La Caracola - Mov. La Sultana 2</t>
  </si>
  <si>
    <t>Km 1,3 desde Sultana II</t>
  </si>
  <si>
    <t>Jonh Alcalde de Zona reporta apertura del enlace Mov. La Caracola - Mov. La Sultana 2, Sin afectación de servicio</t>
  </si>
  <si>
    <t>se realisa tendido de 150 metros de fibra de 36 hilos y se crean dos cajas de empalms de 24 hilos</t>
  </si>
  <si>
    <t>Carola</t>
  </si>
  <si>
    <t>Ceiba - Centro</t>
  </si>
  <si>
    <t>Km 2,3 desde Ceiba</t>
  </si>
  <si>
    <t>Diego Santacruz de zona rpeorta apertura del enlace Ceiba - Centro con afectación de servicios BA</t>
  </si>
  <si>
    <t>Para el cable de 36 hilos se recupero 12 mts de reserva y se hizo un empalme de 36 hilos con caja de empalme de 48 hilos y para el cable de 48 hilos se cambia la ruta y se hace un tendido aereo de 120 mts y se hacen dos empalmes de 48 hilos, para el tercer cable de 24 hilos se realizoun tendido de 120 mts y se hacen dos empalmes de 24 hilos con caja de empalme de 48 hilos</t>
  </si>
  <si>
    <t>Km 18 desde Garzon</t>
  </si>
  <si>
    <t>Islena Romero de Noc TX reporta apertura del enlace Neiva - Garzón, Sin afectacion de servicios.</t>
  </si>
  <si>
    <t>Mov. Malambo - Mov. Victoria</t>
  </si>
  <si>
    <t>Km 6,1 desde Victoria</t>
  </si>
  <si>
    <t>Jhonny Osorio de zona reporta apertura en el enlace Mov. Malambo - Mov. Victoria - Mov. Cortizos, con afectacion en moviles</t>
  </si>
  <si>
    <t>Patchcord malo en nodo Simon Bolivar</t>
  </si>
  <si>
    <t>Progreso - Salitre</t>
  </si>
  <si>
    <t>Km 8,7 desde Salitre</t>
  </si>
  <si>
    <t>Javier Sandoval de Noc tx reporta apertura del enlace Progreso - Salitre , Morato - Progreso , Centro - Salitre  , WBP 4 - Progresos4  , Metropolitano Salitre - Porgreso con afectacion de servicios</t>
  </si>
  <si>
    <t>para cable Salitre - Asturias recuperacion de 100 mts de reserva y un empalme de 96 hilos en caja empalme de 144 hilos, para Morato - Progreso tendido de 130 mts de FO de 96 hilos y dos caja empalme de 96 hilos en caja empalme de 144</t>
  </si>
  <si>
    <t>Km 7,1 desde Candelaria</t>
  </si>
  <si>
    <t>Diego Chaparro de Noc Tx reporta apertura en el enlace Candelaria – Florida en ZTE y SDH, sin afectacion de servicios,Noc Tx realiza medidas con el equipo de ZTE y presenta apertura al km 7.1 desde Candelaria</t>
  </si>
  <si>
    <t>Tromcal</t>
  </si>
  <si>
    <t>OLT La Morada - Macrokaney</t>
  </si>
  <si>
    <t>Juan Carlos Tobar de zona reporta apertura en el enlace OLT La Morada - Macrokaney, con afectacion de servicios</t>
  </si>
  <si>
    <t>se disparo el breque que alimenta  el rectificador  de energía.</t>
  </si>
  <si>
    <t>Mov. Continental - Mov. Puente Aranda</t>
  </si>
  <si>
    <t>Jeronimo Veloz de zona reporta apertura del enlace Mov. Continental - Mov. Puente Aranda y Mov. La Pradera - Mov. Zona Industrial sin afectacion de servicios</t>
  </si>
  <si>
    <t>Puente aranda</t>
  </si>
  <si>
    <t>Mov. Leticia Centro - Mov. Leticia Centro Remoto</t>
  </si>
  <si>
    <t>Km 0 Mov. Leticia Centro Remoto</t>
  </si>
  <si>
    <t>Diego Santacruz de zona reporta apertura del enlace Mov. Leticia Centro - Mov. Leticia Centro Remoto con afectacion de servicios moviles</t>
  </si>
  <si>
    <t xml:space="preserve">Se refusiona 4 hilos en la caja Mondragon </t>
  </si>
  <si>
    <t>leticia Centro</t>
  </si>
  <si>
    <t>Km 2,8 desde av 0</t>
  </si>
  <si>
    <t xml:space="preserve">July Gonzales de NocTx reporta apertura total del enlace Cucuta - Pamplona sin afectacion de servicios </t>
  </si>
  <si>
    <t xml:space="preserve">Para dar solucion se realizo un tendido de 500 myts y dos empalmes de 96 hilos </t>
  </si>
  <si>
    <t>RDFO Correctivo, 8567421, Localización de Falla , Recuperar Cable 0 mts, Tendido Aéreo 500 mts, Tendido Canalizado 0 mts, Cantidad Empalmes 2, Fibras Empalmadas 192, Apiques 0, Herrajes de Retencion 00 M 0, Disp 0.00</t>
  </si>
  <si>
    <t>PRE-00541355</t>
  </si>
  <si>
    <t>OT-00445527</t>
  </si>
  <si>
    <t>Villa carolina II Asturias - Salitre</t>
  </si>
  <si>
    <t>Efrain Barros de Zona reporta apertura en el enlace Villa carolina II Asturias - Salitre, con afectacion de Ba.</t>
  </si>
  <si>
    <t>No se Observa apertura de hilos en pruebas de OTDR, se certifica enlace.</t>
  </si>
  <si>
    <t>Ludwing Tarazona de Noc tx reporta apertura en Villevicencio - Progreso en coriant y ZTE, sin afectacion de servicios.</t>
  </si>
  <si>
    <t>Se realizo cambio de pigteil en el hilo 26 y certifico la fo esta ok.</t>
  </si>
  <si>
    <t xml:space="preserve">km 3,8 desde Candelaria </t>
  </si>
  <si>
    <t>July Gonzales de Noc tx reporta apertura en el enlace Cali - Candelaria en SDH Y ZTE ,sin afectacion de servicios.</t>
  </si>
  <si>
    <t>JUAN CARLO TOBAR</t>
  </si>
  <si>
    <t>Se recupera 4 metros de fibra de 48 hilos para dar continudad con empalme nuevo</t>
  </si>
  <si>
    <t>cali</t>
  </si>
  <si>
    <t>Parroquia Sangrado Corazon - telecom Murillo Toro</t>
  </si>
  <si>
    <t xml:space="preserve">Jeronimo Veloz de zona reporta apertura del enlace Parroquia Sangrado Corazon - telecom Murillo Toro  con afectacion </t>
  </si>
  <si>
    <t xml:space="preserve">km 36,5 desde Bucaramanga </t>
  </si>
  <si>
    <t>Islena Romero de Noc Tx reporte Apertura total del enlace Bucaramanga - San Alberto, sin afectación de Servicios.</t>
  </si>
  <si>
    <t>se realiza tendido de 350 metros de fo de 36 hilos y dos empalmes de 36 hilos</t>
  </si>
  <si>
    <t>TIK-426850-V4G3</t>
  </si>
  <si>
    <t xml:space="preserve">km 14 desde curumani </t>
  </si>
  <si>
    <t>Islena Romero de Noc Tx reporte Apertura del enlace Pelaya - Curumani, por la red de Ufinet sin afectación de Servicios.</t>
  </si>
  <si>
    <t xml:space="preserve">se realiza recuperacion de reserva y el ingreso de entros a empalme existente </t>
  </si>
  <si>
    <t>km 39,088</t>
  </si>
  <si>
    <t xml:space="preserve">Islena Romero de NocTx reporta apertura parcial del enlace Bosconia - Curumani sin afectacion de servicios </t>
  </si>
  <si>
    <t xml:space="preserve">Se re fusiona hilo en el empalme del lugar de la medida </t>
  </si>
  <si>
    <t>Km 7,1 desde Villavicencio</t>
  </si>
  <si>
    <t xml:space="preserve">Islena Romero de Noc Tx reporta apertura del enlace Restrepo - Villavicencio con Iru Villavicencio - Aguazul en ZTE Y CORIANT por la red de azteca </t>
  </si>
  <si>
    <t xml:space="preserve">No se genera OT, Falla de Azteca </t>
  </si>
  <si>
    <t>Mov. Galapa - Mov. Baranoa</t>
  </si>
  <si>
    <t>Km 7,3 desde Galapa</t>
  </si>
  <si>
    <t>Jhonny Osorio de zona reporta apertura del enlace Mov. Galapa - Mov. Baranoa con afectacion de servicios moviles</t>
  </si>
  <si>
    <t>Se recupera 200 mts de reserva y sehace un empalme de 36 hilos</t>
  </si>
  <si>
    <t>Galapa</t>
  </si>
  <si>
    <t>Mov. Zona Industrial - Mov. La Pradera</t>
  </si>
  <si>
    <t>km 3,8 desde Salitre</t>
  </si>
  <si>
    <t xml:space="preserve">Se crea Nueva OT para dar continuidad a la falla 8567315 ya que la mov zona industrial. Mov pradera esta abiertas en otro sitio </t>
  </si>
  <si>
    <t>se rehace empalme de 24 hilos y se refusiona el hilo en el km 3,4 desde Salitre</t>
  </si>
  <si>
    <t>anillo 12</t>
  </si>
  <si>
    <t>Mov. Colpatria - Mov. Gustavo Restrepo</t>
  </si>
  <si>
    <t xml:space="preserve">Km 3,8 desde Claret </t>
  </si>
  <si>
    <t>Jeronimo Veloz de zona reporta apertura del enlace Mov. Colpatria - Mov. Gustavo Restrepo y Mov Cordoba Sur - Mov. Quiroga si afectación de servicios</t>
  </si>
  <si>
    <t>Se realizo un tendido de 160 mts de fibra 96 hilos y se hacen dos empalmes de 96 hilos con una caja de empalme de 144 hilos nueva y una caja de empalme existente de continuidad 96 hilos</t>
  </si>
  <si>
    <t>Claret</t>
  </si>
  <si>
    <t>Salitre - Villa Carolina II</t>
  </si>
  <si>
    <t>Efrain Barros de zona reporta apertura del enlace Salitre - Villa Carolina II con afectacion de BA</t>
  </si>
  <si>
    <t xml:space="preserve">Se realiza migracion entre nodos Salitre – Asturias </t>
  </si>
  <si>
    <t>Baranoa - Sabanalarga</t>
  </si>
  <si>
    <t>Km 8,543 desde Baranoa</t>
  </si>
  <si>
    <t>Javier Sandoval de Noc Tx Reporta apertura del enlace Baranoa - Sabanalarga sin afectacion de servicios</t>
  </si>
  <si>
    <t>Se rehace empalme existente de 36 hilos</t>
  </si>
  <si>
    <t>Baranoa</t>
  </si>
  <si>
    <t>Caribe - Corales</t>
  </si>
  <si>
    <t>Km 0 desde Corales</t>
  </si>
  <si>
    <t>Alan Salazar de zona reporta apertura en el enlace Corales - Caribe, con afectacion en BA</t>
  </si>
  <si>
    <t>Se realiza limpieza en Pelu y Villa Campestre</t>
  </si>
  <si>
    <t>Cg10 - Salitre</t>
  </si>
  <si>
    <t>Km 2,5 desde CG10</t>
  </si>
  <si>
    <t>Jeronimo Veloz de zona reporta apertura en el enlace Cg10 - Salitre, con afectacion en BA</t>
  </si>
  <si>
    <t xml:space="preserve">Se entablilla la fibra para corregir dobles </t>
  </si>
  <si>
    <t>Mov. Buenaventura Centro - Mov. San Francisco de Asis</t>
  </si>
  <si>
    <t>Km 0,293 desde Juan 23</t>
  </si>
  <si>
    <t>Juan Carlos Tobar de zona reporta apertura parcial en el enlace Mov. Buenaventura Centro - Mov. San Francisco de Asis, Rx Buenavenura Centro, sin afectacion de servicios</t>
  </si>
  <si>
    <t>Mov. Madrid Centro - Mov. La Esperanza</t>
  </si>
  <si>
    <t>Km 1,6 desde Madrid</t>
  </si>
  <si>
    <t>Jonatan Granados de PxDx reporta apertura parcial del enlace Mov. Madrid Centro - Mov. La Esperanza Rx Madrid centro sin afectacion de servicios</t>
  </si>
  <si>
    <t>Madrid Centro</t>
  </si>
  <si>
    <t>Mov. La Francol - Mov. Evaristo</t>
  </si>
  <si>
    <t>Km 0,043 desde Evaristo</t>
  </si>
  <si>
    <t>Juan Carlos Tobar de zona reporta apertura en el enlace Mov. La Francol - Mov. Evaristo - Mov. Pacara, con afectacion en moviles</t>
  </si>
  <si>
    <t>EVARISTO</t>
  </si>
  <si>
    <t>Uk Evaristo</t>
  </si>
  <si>
    <t>Km 101 desde Fonseca</t>
  </si>
  <si>
    <t>July Gonzales de Noc tx reporta apertura Fonseca - Maicao la rx de fonseca en el ZTE ,sin afectacion de servicio.</t>
  </si>
  <si>
    <t xml:space="preserve">Se refusiona hilo en caja de empalme por plagas </t>
  </si>
  <si>
    <t>Mov.Esperanza - Mov.La Ceiba</t>
  </si>
  <si>
    <t>Km 4,1 desde Esperanza</t>
  </si>
  <si>
    <t>miguel Caballero de pxdx reporta apertura en el enlace Mov.Esperanza - Mov.La Ceiba, Con afectacion de Ba.</t>
  </si>
  <si>
    <t>Se realiza 150 mts tendido de fibra y dos empalmes de 48 Hilos</t>
  </si>
  <si>
    <t>ITX Centro - Ceiba</t>
  </si>
  <si>
    <t>Mov. Piedra Pintada - Mov. Los Tunjos</t>
  </si>
  <si>
    <t>Km 2,5 desde Margaritas</t>
  </si>
  <si>
    <t xml:space="preserve">Miguel Caballero de PxDx Movil reporta apertura del enlace Mov. Piedra Pintada - Mov. Los Tunjos , Mov. Piedra Pintada - Mov. Jordan Etapa IV, Mov. Piedra Pintada -Mov. Simon Bolivar , Mov.Piedra Pintada , Mov. Hacienda Piedra Pintada , Mov. Avicola Ibague - Mov. Atolsure , Mov. 20 de Julio  Ibague , Mov. Jordan etapa III, OLT Ibague Campestre, OLT Margaritas con afectacion de servicios Moviles y BA </t>
  </si>
  <si>
    <t>para enlace margaritas - campestre recuperacion de 200 mts de reserva y un empalme de 48 hilos, para enlace piedra pintada - margaritas recuperacion de 200 mts de reserva y un empalme de 48 hilos, para enlace margaritas - campestre recuperacion de 200 mts de reserva y un empalme de 144 hilos</t>
  </si>
  <si>
    <t>Pidra Pintada</t>
  </si>
  <si>
    <t>ITX margarita - Piedra pintada</t>
  </si>
  <si>
    <t>Eucaristico Buenaventura - Juan XXII</t>
  </si>
  <si>
    <t>Km 0,293 desde Juan XXIII</t>
  </si>
  <si>
    <t>Juan Tobar reporta aeprtura del enlace Eucaristico Buenaventura - Juan XXII sin afectación de servicios</t>
  </si>
  <si>
    <t>Armenia LGD - Armenia Galan</t>
  </si>
  <si>
    <t>Km 1,1 desde galan</t>
  </si>
  <si>
    <t xml:space="preserve">Alexande de noc Tx reporta apertura del enlace Armenia LGD - Bosque en Coriant y SDH con afectación BA </t>
  </si>
  <si>
    <t>Se linealiza en cofenalco y se instala un empalme de 48 hilos</t>
  </si>
  <si>
    <t>Armenia Galan</t>
  </si>
  <si>
    <t>Km 25,9 desde Cali</t>
  </si>
  <si>
    <t>Islena Romero de Noc Tx reporta apertura del enlace Cali - Popayan, sin afectación de servicios</t>
  </si>
  <si>
    <t>Recuperacion de 10 mts de reserva y reinstalacion de empalme de 36 hilos</t>
  </si>
  <si>
    <t>Mov. Éxito - Mov. Av 0</t>
  </si>
  <si>
    <t>Km 0,4 desde éxito</t>
  </si>
  <si>
    <t>Samuel Santana de zona reporta alta atenuación del enlace Mov. Éxito - Mov. Av 0 Rx éxito, sin afectación de servicios</t>
  </si>
  <si>
    <t xml:space="preserve">re secuperan 160 metros de F.O de 24 hilos y se crea un empalme de continuidad de 48 hilos y adicional la instalcion de poste nuevo </t>
  </si>
  <si>
    <t>RLFO Correctivo, 8570874, Localización de la Falla 0, Recuperación Cable 160 mts, Tendido Aéreo 0 mts, Tendido Canalizad 0 mts, Cantidad Empalmes 1, Fibras Empalmadas 24, Apiques 0, herrajes de retención hasta 200 mts 0,</t>
  </si>
  <si>
    <t>PRE-00541926</t>
  </si>
  <si>
    <t>OT-00446633</t>
  </si>
  <si>
    <t>Av 0</t>
  </si>
  <si>
    <t>Hilos continuos y con Fin de Fo hasta Refricar</t>
  </si>
  <si>
    <t>Km 4,5 desde villanueva</t>
  </si>
  <si>
    <t>Ludwing Tarazona de Noc tx reporta apertura en el enlace Villanueva - Valledupar la rx de valledupar en SDH, sin afectacion de servicios.</t>
  </si>
  <si>
    <t xml:space="preserve">Se realiza migracion de hilos en servicios desde el km 4.9 y el km 4.5 </t>
  </si>
  <si>
    <t xml:space="preserve">troncal </t>
  </si>
  <si>
    <t>Mov. Soacha Compartir - El Vivero Soacha</t>
  </si>
  <si>
    <t xml:space="preserve">km 0,200 desde El Vivero Soacha </t>
  </si>
  <si>
    <t>Oscar Vargas de zona reporta apertura del enlace Mov. Soacha Compartir - El Vivero Soacha - Mov. Ciudad Latina, con afectación de Servicios Móviles.</t>
  </si>
  <si>
    <t>Se realizo un tendido de 100 mts y se hacen dos empalmes de 8 hilos</t>
  </si>
  <si>
    <t>UK Vivero Soacha</t>
  </si>
  <si>
    <t>INC13511652 </t>
  </si>
  <si>
    <t>Francisco Vargas de Noc Tx reporta apertura del enlace Florencia - La Fragua por la red de Claro, sin afectación de Servicios.</t>
  </si>
  <si>
    <t xml:space="preserve">Se recupero F.O para ingresar extremos a caja de empalme existente </t>
  </si>
  <si>
    <t>Mov. Avenida Chile - Mov. Colegio Nueva Granada</t>
  </si>
  <si>
    <t>km 0,0910 desde Avenida Chile</t>
  </si>
  <si>
    <t xml:space="preserve">Jaime Valencia de zona reporta apertura del enlace Mov. Avenida Chile - Mov. Colegio Nueva Granada, con afectación de Servicios Móviles.   </t>
  </si>
  <si>
    <t>Se realizo un tendido de 60 mts y se hacen dos empalmes de 48 hilos</t>
  </si>
  <si>
    <t>Dto 31010 COMERCIAL GRANAHORRAR</t>
  </si>
  <si>
    <t>UK Av. Chile</t>
  </si>
  <si>
    <t>Mov. Pizano - Mov. Centro</t>
  </si>
  <si>
    <t xml:space="preserve">km 0,702 desde Pizano </t>
  </si>
  <si>
    <t xml:space="preserve">Jhony Osorio de zona reporta apertura del enlace Mov. Pizano - Mov. Centro, con afectación de servicios móviles y de la fija. </t>
  </si>
  <si>
    <t>Se realiza un tendido de 200 mts y se hacen dos empalmes de 48 hilos</t>
  </si>
  <si>
    <t>8571909  8572909</t>
  </si>
  <si>
    <t>Batelsa Centro</t>
  </si>
  <si>
    <t>Km 33,9 desde Armenia</t>
  </si>
  <si>
    <t>Ramiro Nechiza de Noc Tx reporta alta atenuacion en el enlace Armenia - Ibague en Coriant, Rx Armenia, sin afectacion de servicios</t>
  </si>
  <si>
    <t>8574222 8575401</t>
  </si>
  <si>
    <t>Km 0,400</t>
  </si>
  <si>
    <t>Diego Santacruz de zona reporta apertura en el enlace Mov. Leticia Centro - Mov. Leticia Centro Remoto, con afectacion en moviles</t>
  </si>
  <si>
    <t>Se crea Ot para seguir con la iniciacion iniciada con la OT 8565721 debido a que repesenta aprtura en una distancia diferente</t>
  </si>
  <si>
    <t>Se realiza tendido de 150 mts de fibra de 48 Hilos y se realiza dos empalmes de 144 hilos</t>
  </si>
  <si>
    <t>Mov. Ladrillera Melendez -Mov Santander de Quilichao</t>
  </si>
  <si>
    <t>km 4,089 desde S/Der de Quilichao</t>
  </si>
  <si>
    <t>Juan carlos tovar de zona reporta apertura del enlace Mov. Ladrillera Melendez -Mov Santander de Quilichao con afectacion de servicio Moviles</t>
  </si>
  <si>
    <t>Mov. Pereira Centro - Mov. Parque Arboleda</t>
  </si>
  <si>
    <t>km 1,7 desde Pereira centro</t>
  </si>
  <si>
    <t>Marco Saavedra de Zona reporta apertura del enlace Mov. Pereira Centro - Mov. Parque Arboleda , sin afectación de servicios.</t>
  </si>
  <si>
    <t xml:space="preserve">Se tiende 200 metros de fo de 36 hilos y se crean dos empalmes 1 nuevo y 1 existente </t>
  </si>
  <si>
    <t>Funza - Bodegas de Funza</t>
  </si>
  <si>
    <t>km 0.450 desde funza</t>
  </si>
  <si>
    <t>Francisco Vargas de Noc Tx reporta apertura del enlace Funza - Bodegas de Funza por la red de SDH, sin afectación de Servicios.</t>
  </si>
  <si>
    <t>Se realiza migracion de hilos en servicios entre empalmes</t>
  </si>
  <si>
    <t>Badel - Campestre</t>
  </si>
  <si>
    <t>km 0 campestre</t>
  </si>
  <si>
    <t>Hernando Roca de zona reporta apertura en el enlace Badel - Campestre en SDH, sin afectacion de servicios</t>
  </si>
  <si>
    <t>Se encuentra cruzada en mal estado y se hace el cambio de la cruzada</t>
  </si>
  <si>
    <t>51181-51101 Cap Restrepo</t>
  </si>
  <si>
    <t>km 4,89 desde Cap Restrepo</t>
  </si>
  <si>
    <t>Francisco Vargas de Noc Tx reporta apertura del enlace  51181-51101 Cap Restrepo por la red de SDH, sin afectación de Servicios.</t>
  </si>
  <si>
    <t>se recupera 20 metrso de reserva y se realiza un empalme de 48 hilos</t>
  </si>
  <si>
    <t>Mov Chontaduro - Mov Quibdo</t>
  </si>
  <si>
    <t>km 1,1 desde chontaduro</t>
  </si>
  <si>
    <t>Ismael Castillo de zona reporta apertura del enlace Mov Chontaduro - Mov Quibdo sin afectacion de servicios moviles</t>
  </si>
  <si>
    <t>Se reahace empalme nuevamente con la misma caja de empalme existente con 24 fusiones</t>
  </si>
  <si>
    <t>RLFO Correctivo, 8577269, Localización de la Falla 0, Recuperación Cable 4 mts, Tendido Aéreo 0 mts, Tendido Canalizad 0 mts, Cantidad Empalmes 0, Fibras Empalmadas 24, Apiques 0, herrajes de retención hasta 200 mts 0,</t>
  </si>
  <si>
    <t>PRE-00542003</t>
  </si>
  <si>
    <t>OT-00446634</t>
  </si>
  <si>
    <t>Mov. Terminal de Carga - Mov. Cemex</t>
  </si>
  <si>
    <t>km 3,9 desde terminal de carga</t>
  </si>
  <si>
    <t>Wilson Trujillo de zona reporta apertura en el enlace Mov. Terminal de Carga - Mov. Cemex, con afectacion en moviles</t>
  </si>
  <si>
    <t>Se tienden 300 mts de fibra de 36 canalizada. Dos empalmes de 48 y 4 herrajes de retención de 200 mts</t>
  </si>
  <si>
    <t>Mov. Multicentro II -Mov. Santa Barbara II</t>
  </si>
  <si>
    <t xml:space="preserve">KM 0,876 desde Multicentro II </t>
  </si>
  <si>
    <t>Jeronimo veloz de Zona reporta apertura del enlace Multicentro II - Santa Barbara II sin afectacion de servicio</t>
  </si>
  <si>
    <t>Se ingresa La fibra al empalme y se enruta y refusiona hilos afectados</t>
  </si>
  <si>
    <t>Apotema</t>
  </si>
  <si>
    <t>Anillo 25B</t>
  </si>
  <si>
    <t>Edatel - Guayabal</t>
  </si>
  <si>
    <t>Km 2,1 desde Centro</t>
  </si>
  <si>
    <t>Cesar Perez de zona reporta apertura del enlace Edatel - Guayabal sin afectación de servicios</t>
  </si>
  <si>
    <t>se tiende  50 metros de.fibra de camara a camara y se realizan dos empalmes de 36 hilos</t>
  </si>
  <si>
    <t>Mov. La Badea - Mov. Cmapestre D</t>
  </si>
  <si>
    <t>Km 0,172 desde la Badea</t>
  </si>
  <si>
    <t>Jhon Alcalde de zona reporta apertura del enalce Mov. La Badea - Mov. Cmapestre D  parcial sin afectación de servicios</t>
  </si>
  <si>
    <t>Se realiza tendido de 30 mts de fibra de 36 hilos y dos empalmes de 8 hilos</t>
  </si>
  <si>
    <t>UK La Badea</t>
  </si>
  <si>
    <t>km 31,3 desde Cúcuta</t>
  </si>
  <si>
    <t>Ramiro Nechiza de Noc Tx reporta apertura total del enlace Cúcuta - Pamplona, sin afectación de servicios.</t>
  </si>
  <si>
    <t>RLFO Correctivo, 8578696, Localización de Falla , Recuperar Cable 30 mts, Tendido Aéreo 0 mts, Tendido Canalizado 0 mts, Cantidad Empalmes 1, Fibras Empalmadas 48, Apiques 0, Herrajes de Retencion 00 M 0, Disp 0.00</t>
  </si>
  <si>
    <t>PRE-00542168</t>
  </si>
  <si>
    <t>OT-00448120</t>
  </si>
  <si>
    <t>Delicias - Tabor</t>
  </si>
  <si>
    <t>Km 3,5 desde Delicias</t>
  </si>
  <si>
    <t xml:space="preserve">Pilar Vargas del Noc Tx Reporta apertura del enlace Delicias - Tabor en SDH, sin afectación de servicios. </t>
  </si>
  <si>
    <t xml:space="preserve">Se recupera 100 metros de F.O de 96 hilos y se crea un empalme de 48 hilos. </t>
  </si>
  <si>
    <t>Claret - Piedra Pintada</t>
  </si>
  <si>
    <t>Km 0 desde claret</t>
  </si>
  <si>
    <t xml:space="preserve">Wilson Trujillo de zona reporta apertua del enlace Claret - Piedra Pintada con afectación de servicios BA </t>
  </si>
  <si>
    <t xml:space="preserve">Se realiza tendido de 100 mts de fibra de 36 Hilos y se realizaun empalme y s erehace el ODF del armario </t>
  </si>
  <si>
    <t>INC13541071</t>
  </si>
  <si>
    <t xml:space="preserve">Pilar Vargas de noc Tx resporta apertura del enlace Pto Lleras - San Jose de Guaviare por la red de claro sin afectación de servicios </t>
  </si>
  <si>
    <t>tarjeta de ZTE apagada en villavicencio</t>
  </si>
  <si>
    <t xml:space="preserve">Nose Genera OT Falla de Claro </t>
  </si>
  <si>
    <t>Km 7,8 desde Villanueva</t>
  </si>
  <si>
    <t>Alexander Gomez de Noc Tx reporta apertura parcial del enlace Valledupar - Villanueva, Rx valledupar del SDH sin afectacion de servicios</t>
  </si>
  <si>
    <t>Se realiza migracion entre Villanueva y un empalme</t>
  </si>
  <si>
    <t>Km 87,1 desde Socorro</t>
  </si>
  <si>
    <t>Alexander Gomez de Noc Tx reporta apertura del enlace Barbosa - Socorro, en ZTE sin afectacion de servicios</t>
  </si>
  <si>
    <t>Barbosa</t>
  </si>
  <si>
    <t>Armenia Centro - La Suiza</t>
  </si>
  <si>
    <t>Km 1,5 desde Armneia Centro</t>
  </si>
  <si>
    <t>Alexander Gomez de Noc Tx reporta apertura en el enlace Armenia Centro - La Suiza en SDH, sin afectacion de servicios</t>
  </si>
  <si>
    <t>Armenia Centro</t>
  </si>
  <si>
    <t>Km 8,5 desde Manizales</t>
  </si>
  <si>
    <t>Andres Sierra de Noc Tx reporta apertura en el enlace Pereira - Manizales en Coriant, ZTE, Rufo y SDH Manizales - Chinchina y Manizales - La Cruz, sin afectacion de servicios, se alarma la OTU de Manizales en el km 8.5.</t>
  </si>
  <si>
    <t>Se recupero 50 mts de reserva y se hace un empalme de 36 hilos</t>
  </si>
  <si>
    <t>8580053 8580061</t>
  </si>
  <si>
    <t>Km 4,2 desde Esperanza</t>
  </si>
  <si>
    <t>Se continua seguimiento de la OT   8575202 para revisar las OLTS ya que se presenta otro evento a una distancia diferente al corte inicial al km 4.2 desde Esperanza</t>
  </si>
  <si>
    <t>Se realiza tendido de 150 m de fo 144 hilos y se instala dos cajas de empalmes de 144 hilos.</t>
  </si>
  <si>
    <t>INC13559047</t>
  </si>
  <si>
    <t>km 0 desdef Tunja Muiscas</t>
  </si>
  <si>
    <t>Andres Sierra de Noc Tx reporta alta atenuacion en el enlace Tunja - Sogamoso en ZTE por la red de Claro, sin afectacion de servicios.</t>
  </si>
  <si>
    <t>Se realiza cambio de pacht cord en nodo Tunja Muiscas</t>
  </si>
  <si>
    <t>OLT Campestre 2 – Margaritas</t>
  </si>
  <si>
    <t>Km 2,65 desde  Margaritas</t>
  </si>
  <si>
    <t>Jenny Salazar de PxDx reporta apertura en el enlace OLT Campestre 2 – Margaritas, sin afectacion de servicios</t>
  </si>
  <si>
    <t>Recuperacion de 20 mts de reserva y se rehace empalme de 144 hilos</t>
  </si>
  <si>
    <t xml:space="preserve">	
8580666</t>
  </si>
  <si>
    <t>Margaritas</t>
  </si>
  <si>
    <t>Mov. Centro - Mov. School House</t>
  </si>
  <si>
    <t>km 1.68 desde Mov. Centro</t>
  </si>
  <si>
    <t>Jenny Salazar de PxDx reporta apertura en el enlace Mov. Centro - Mov. School House, sin afectacion de servicios</t>
  </si>
  <si>
    <t>RLFO Correctivo 8581068, Localización km 1.68 desde Mov. Centro, Recuperar Cable 00mts, Tendido Aereo 0 mts, Tendido Canalizado 0 mts, Cantidad Empalmes 0, Fibras Empalmadas 0, Apiques 0. Disponibilidad 0.02</t>
  </si>
  <si>
    <t>PRE-00544219</t>
  </si>
  <si>
    <t xml:space="preserve">OT-00448124	</t>
  </si>
  <si>
    <t>Mov. Piedrapintada - Mov. Cerro Martinica</t>
  </si>
  <si>
    <t>km 4,08 desde Mov. Cerro Martinica</t>
  </si>
  <si>
    <t>Wilson Trujillo de zona reporta apertura en el enlace Mov. Piedrapintada - Mov. Cerro Martinica, con afectacion en moviles</t>
  </si>
  <si>
    <t>no se interviene por parte de fo se cambia tecnologia a radio enlace</t>
  </si>
  <si>
    <t>TIK-428993-X4L1</t>
  </si>
  <si>
    <t>La Victoria - Manzanare</t>
  </si>
  <si>
    <t>km 44,5 desde Manizales</t>
  </si>
  <si>
    <t>Francisco Vargas de Noc Tx reporta apertura en el enlace La Victoria - Manzanares en ZTE y Rufo por la red de Ufinet, sin afectacion de servicios</t>
  </si>
  <si>
    <t>Se corre reserva y se implementa una caja de empalme</t>
  </si>
  <si>
    <t>Nose Genera OT Falla de Ufinet</t>
  </si>
  <si>
    <t>Km 34 desde Fusagasuga</t>
  </si>
  <si>
    <t>Andres Sierra de Noc Tx reporta apertura en el enlace Fusagasuga - Girardot Coriant, ZTE, Rufo y Fusagasuga - Melgar en Rufo y SDH, sin afectacion de servicios, Noc Tx realiza medidas con el equipo de ZTE y presenta apertura al km 34.1 desde Fusagasuga</t>
  </si>
  <si>
    <t>Se realiza tendido de 120 m de fo 36 hilos y se instala dos cajas de empalmes 48hilos.</t>
  </si>
  <si>
    <t>Mov. Vallegrande - Mov. Colegio Compartir</t>
  </si>
  <si>
    <t>Km 0,827 desde Colegio Compartir</t>
  </si>
  <si>
    <t>Jhon Robert Marin de zona reporta apertura en el enlace Mov. Vallegrande - Mov. Colegio Compartir - Mov. El Nogal, con afectacion en moviles</t>
  </si>
  <si>
    <t>Se recupera 10 m de reserva y se instala una caja de empalme de 24 hilos.</t>
  </si>
  <si>
    <t>Uk Colegio Compartir</t>
  </si>
  <si>
    <t>INC13551925</t>
  </si>
  <si>
    <t>Ramiro Nechiza de Noc Tx reporta apertura del enlace Puerto Lleras - Villavicencio en ZTE por la red de Claro, sin afectación de servicios.</t>
  </si>
  <si>
    <t>Actividades realziadas pro Claro</t>
  </si>
  <si>
    <t>Mov. Salitre - Mov. Trunking</t>
  </si>
  <si>
    <t xml:space="preserve">km 3,4 desde Salitre </t>
  </si>
  <si>
    <t xml:space="preserve">Walter Cabrera de Zona reporta apertura del enlace Mov. Salitre - Mov, Trunking, con afectación móvil.  </t>
  </si>
  <si>
    <t xml:space="preserve">Se realiza nuevamente empalme </t>
  </si>
  <si>
    <t>31021 Fontibón - WBP</t>
  </si>
  <si>
    <t>km 1,56 desde  31021 Fontibón</t>
  </si>
  <si>
    <t xml:space="preserve">Juan Carlos Pineda de PxDx reporta apertura parcial del enlace 31021 Fontibón - WBP, sin afectación de servicios. </t>
  </si>
  <si>
    <t>JUAN CARLOS PINEDA</t>
  </si>
  <si>
    <t>Santa Helena - Autopista</t>
  </si>
  <si>
    <t>km 0,255 desde Santa Helena</t>
  </si>
  <si>
    <t xml:space="preserve">Carlos Julián Tolosa de Zona reporta apertura del enlace Santa Helena - Autopista - Olmos De La Colina, con afectación de Cx. </t>
  </si>
  <si>
    <t>Se Realiza recuepracion de 200 m de reserva y se instala una caja de empalme 48 hilos.</t>
  </si>
  <si>
    <t>Mov. Los Almendros - Mov. Corcovado</t>
  </si>
  <si>
    <t>Km 0,8 desde Los Almendros</t>
  </si>
  <si>
    <t xml:space="preserve">German Villamizar de Zona reporta apertura del enlace Mov. Los Almendros - Mov. Corcovado, con afectación móvil.   </t>
  </si>
  <si>
    <t>Se realiza sangria para instalar una caja de empalme de 48 hilos</t>
  </si>
  <si>
    <t>Central centro</t>
  </si>
  <si>
    <t>1 C</t>
  </si>
  <si>
    <t>Salitre - 41032.</t>
  </si>
  <si>
    <t>Km 8,0 desde salitre</t>
  </si>
  <si>
    <t>Walter cabrera de zona reporta apertura del enlace Salitre - 41032. con afectacion de servico BA</t>
  </si>
  <si>
    <t>Se recupera reserva 200m de cada uno de los enlaces total 800 mts y se realiza empalme 1 caja de 24 para 41000-41032
1 caja de 24 para 41000 -41065
1 caja de 24 para 41000- Soacha 
1 caja de reuso para Mov. Visión Colombia</t>
  </si>
  <si>
    <t xml:space="preserve"> TT 11910333 </t>
  </si>
  <si>
    <t>Andres Sierra de Nox Tx reporta apertura del enlace Sabanalarga - Torices sin afectacion de servicios en la red de coriant (Tigo)</t>
  </si>
  <si>
    <t>Tendido de 300 mts y dos empalmes</t>
  </si>
  <si>
    <t>No se genera OT, Disponibilidad de une</t>
  </si>
  <si>
    <t>km 1,68 desde Mov. Centro</t>
  </si>
  <si>
    <t>realizan 2 tendidos de  80 mts de fo, 1 para cada cable y 4 empalmes de 24 Hilos</t>
  </si>
  <si>
    <t>RLFO Correctivo 8583895, Localización km 1,68 desde Mov. Centro, Recuperar Cable 00mts, Tendido Aereo 0 mts, Tendido Canalizado 160 mts, Cantidad Empalmes 4, Fibras Empalmadas 96, Apiques 0. Disponibilidad 0.00</t>
  </si>
  <si>
    <t xml:space="preserve">PRE-00544220	</t>
  </si>
  <si>
    <t xml:space="preserve">OT-00448126	</t>
  </si>
  <si>
    <t>La Ferias - Piedrapintada</t>
  </si>
  <si>
    <t>Km 0,813 desde FTTC Las Ferias</t>
  </si>
  <si>
    <t>Wilson Trujillo de zona reporta apertura en el enlace La Ferias - Piedrapintada, con afectacion de BA</t>
  </si>
  <si>
    <t>se recupera 20 mtr de reserva y se crea un empalme de 24 hilos de continuidad</t>
  </si>
  <si>
    <t>Las Ferias</t>
  </si>
  <si>
    <t>Mov La Coruña - Mov Guabal</t>
  </si>
  <si>
    <t>Km 7,4 desde la Cpruña</t>
  </si>
  <si>
    <t>Luis Antonio Rodiguez de zona reporta apertura del enlace Mov La Coruña - Mov  Guabal sin afectacion de servicios</t>
  </si>
  <si>
    <t xml:space="preserve">recupera 100 metros de reserva y se adecua una caja de empalme de 24 hilos nueva, </t>
  </si>
  <si>
    <t>Uk de guabal</t>
  </si>
  <si>
    <t xml:space="preserve"> TIK-429681-L3H6</t>
  </si>
  <si>
    <t>km 5 desde Bucaramanga</t>
  </si>
  <si>
    <t xml:space="preserve">Ramiro de Noc Tx reporta apertura del enlace Bucarmanga - San Alberto por la red de ufinet sin afetcaión de servicios </t>
  </si>
  <si>
    <t>se procede a correr reserva e implementar una caja de empalme</t>
  </si>
  <si>
    <t>Margaritas - Chapinero</t>
  </si>
  <si>
    <t>km 18 desde margaritas</t>
  </si>
  <si>
    <t xml:space="preserve">Pilar Vargas de Noc Tx reporta apertura del enlace Margaritas - Chapinero en SDH, sin afectación de servicios. </t>
  </si>
  <si>
    <t xml:space="preserve">Se libera estrés en la fibra Y se realiza refusion de hilos </t>
  </si>
  <si>
    <t>8583921 8585334</t>
  </si>
  <si>
    <t>km 5.41 desde Ibagué</t>
  </si>
  <si>
    <t>Ramiro Nechiza de Noc Tx reporta apertura del enlace Ibagué - EWBP en Coriant, sin afectación de servicios.</t>
  </si>
  <si>
    <t>Tendido de 200 mts de Fo y dos empalmes de 48 hilos</t>
  </si>
  <si>
    <t xml:space="preserve">SE crea Nueva OT para continuar la falla del enlace Fusagsuga - Girardot, abierto CORIANT RX Girardot y SDH rx girardot </t>
  </si>
  <si>
    <t>Se realizo migracion entre empalmes</t>
  </si>
  <si>
    <t>Km 14,74 desde Girardot</t>
  </si>
  <si>
    <t>Diego Chaparro de Noc Tx reporta apertura parcial del enlace Fusa - Girardot Rx girardot del coriant sin afectacion de servicios</t>
  </si>
  <si>
    <t>Mov. San Jose Guaviare Hospital – Mov. San Jose Guaviare II</t>
  </si>
  <si>
    <t>km 0.12 desde Mov. San Jose Guaviare II</t>
  </si>
  <si>
    <t>Diego SantaCruz de zona reporta apertura en el enlace Mov. San Jose Guaviare Hospital – Mov. San Jose Guaviare II, con afectación en móviles.</t>
  </si>
  <si>
    <t>Se realiza tendido de 150 m fo 36 hilos y se instala una caja de empalme 36 hilos en caja empalme de 144.</t>
  </si>
  <si>
    <t xml:space="preserve">San Jose Guaviare II </t>
  </si>
  <si>
    <t>Mov. Metro 127 – Mov. Santa Barbara</t>
  </si>
  <si>
    <t>Km 0,504 desde Metro 127</t>
  </si>
  <si>
    <t>Jeronimo Veloz de zona reporta apertura en el enlace Mov. Metro 127 – Mov. Santa Barbara, con afectacion en moviles</t>
  </si>
  <si>
    <t xml:space="preserve">Se reahace empalme de 24 hilos y se hace enrutamiento  </t>
  </si>
  <si>
    <t>11008 APOTEMA</t>
  </si>
  <si>
    <t>INC13587660</t>
  </si>
  <si>
    <t>Km 95,1 desde Tunja</t>
  </si>
  <si>
    <t>Andres Sierra de Noc Tx reporta apertura en el enlace Tunja - Sogamoso en ZTE por la red Claro, sin afectacion de servicios</t>
  </si>
  <si>
    <t xml:space="preserve">Se realizo un tendido de  351m de  F.O   y instalando dos cajas de empalme </t>
  </si>
  <si>
    <t>Mov. El Cerezo - Mov. El Tambor Bogota</t>
  </si>
  <si>
    <t>Km 1,185 desde El Cerezo</t>
  </si>
  <si>
    <t>Jenny Salazar de PxDx reporta apertura en el enlace Mov. El Cerezo - Mov. El Tambor Bogota, sin afectacion de servicios.</t>
  </si>
  <si>
    <t>Se realiza tendido de 100 m y se instla dos cajas de empalme de 24 hilos.</t>
  </si>
  <si>
    <t>UK El Cerezo</t>
  </si>
  <si>
    <t>Mov. Baranoa - Mov. Sabanalarga</t>
  </si>
  <si>
    <t>Km 18,262 desde Baranoa</t>
  </si>
  <si>
    <t>Alan Salazar de zona reporta apertura en el enlace Mov. Baranoa - Mov. Sabanalarga en la Red Fusion, sin afectacion de servicios</t>
  </si>
  <si>
    <t>Mov. Autopista Sur Bogota - Mov. Floralia</t>
  </si>
  <si>
    <t>Km 4,6 desde Floralia</t>
  </si>
  <si>
    <t>Jenny Salazar de PxDx reporta apertura parcial en el enlace Mov. Autopista Sur Bogota - Mov. Floralia, Rx Autopista Sur, sin afectacion de servicios</t>
  </si>
  <si>
    <t>Anillo 30A</t>
  </si>
  <si>
    <t>Km 10,216 desde Tolu</t>
  </si>
  <si>
    <t>Andres Sierra de Noc Tx reporta apertura en el enlace Tolu - Coveñas en SDH, sin afectacion de servicios.</t>
  </si>
  <si>
    <t>Tolu</t>
  </si>
  <si>
    <t>Celta - Tenjo</t>
  </si>
  <si>
    <t>Km 11,6 desde Celta</t>
  </si>
  <si>
    <t>Andres Sierra de Noc Tx reporta apertura en el enlace Celta – Tenjo en ZTE, sin afectacion de servicios, Noc Tx realiza medidas con el equipo de ZTE y presenta apertura al km 12.3 desde tenjo</t>
  </si>
  <si>
    <t xml:space="preserve">Se realiza tendido de 500mt s y 2 cajas de empalmes </t>
  </si>
  <si>
    <t>TIK-430106-N7B0</t>
  </si>
  <si>
    <t>Km 95.44 desde Puerto Araujo</t>
  </si>
  <si>
    <t>Francisco Vargas de Noc Tx reporta apertura en el enlace Puerto Araujo - Barrancabermeja en Coriant, ZTE y Rufo por la red de Ufinet, sin afectacion de servicios</t>
  </si>
  <si>
    <t>Mov. Colinas II - Mov. Icoltrans</t>
  </si>
  <si>
    <t xml:space="preserve">Jhon Robert Marin de Zona reporta alta atenuación del enlace Mov. Colinas II - Mov. Icoltrans, sin afectación de servicios.  </t>
  </si>
  <si>
    <t>Personal de PI requiere cambiar SFP</t>
  </si>
  <si>
    <t>km 42.6 desde Tunja</t>
  </si>
  <si>
    <t>Ramiro Nechiza de Noc Tx reporta apertura en el enlace Tunja - Sogamoso en ZTE por la red Claro, sin afectación de servicios</t>
  </si>
  <si>
    <t>implementación de caja de Empalme y reconstrucción de una existentes</t>
  </si>
  <si>
    <t>Mov. Guamo Fija - Mov. Ortega</t>
  </si>
  <si>
    <t>km 40,36 desde Guamo</t>
  </si>
  <si>
    <t>Juan Pablo Bermúdez de PxDx reporta alta atenuación del enlace Mov. Guamo Fija - Mov. Ortega, sin afectación de servicios.</t>
  </si>
  <si>
    <t>8583976 8584282</t>
  </si>
  <si>
    <t>km 19,8 desde Santa Marta</t>
  </si>
  <si>
    <t xml:space="preserve">Pilar Vargas de Noc Tx reporta apertura del enlace Santa Marta - Fundación, sin afectación de servicios. </t>
  </si>
  <si>
    <t>Se recuperan 180 metros de reserva, crea un empalme de 36 hilos</t>
  </si>
  <si>
    <t>OLT Jamundí centro - Cali centro</t>
  </si>
  <si>
    <t>Km 6,1 desde Jamundi centro</t>
  </si>
  <si>
    <t xml:space="preserve">John Robert Marín de Zona reporta apertura del enlace OLT Jamundí centro - Cali centro, sin afectación de servicios.   </t>
  </si>
  <si>
    <t xml:space="preserve">Se migra hilo de servicio desde el km 7.5 hasta el nodo de Jamundi Centro </t>
  </si>
  <si>
    <t>INC13598519</t>
  </si>
  <si>
    <t>GUATAPE</t>
  </si>
  <si>
    <t>Guatape - Alejandria</t>
  </si>
  <si>
    <t>Maria del Pilar Vargas de Noc Tx reporta apertura en el enlace Guatape- Alejandria en Corinat por la red Claro, sin afectación de servicios</t>
  </si>
  <si>
    <t>Falla equipos de coriant en alejandria</t>
  </si>
  <si>
    <t>KM 0 GIRARDOTA</t>
  </si>
  <si>
    <t>Maria del Pilar Vargas de Noc Tx reporta apertura en el enlace Copacabana - Girardota en Corinat por la red Claro, con afectación móvil.</t>
  </si>
  <si>
    <t>Falla energia en el nodo</t>
  </si>
  <si>
    <t>Km 21 desde Girardot</t>
  </si>
  <si>
    <t>Se crea Nueva OT para continuar la falla del enlace Fusagsuga - Girardot</t>
  </si>
  <si>
    <t>se realiza fusion en caja de empalme existente</t>
  </si>
  <si>
    <t>km 3,74 desde Santa Rosa</t>
  </si>
  <si>
    <t>Pilar Vargas de Noc Tx reporta apertura en el enlace Pereira - La Cruz en SDH y Manizales - La Cruz en SDH, con afectacion de BA.</t>
  </si>
  <si>
    <t xml:space="preserve">Se realiza habilitación de hilos y correccion de eventos para migrar hilos de SDH, OLT Y Movil y se hace enrutamiento en Pereira - Santa Rosa - Dosquebradas - la cruz- Manizales </t>
  </si>
  <si>
    <t>Mov. Pitalito Sur - Mov. Pitalito Oriental</t>
  </si>
  <si>
    <t>km 0,675 desde Pitalito Sur</t>
  </si>
  <si>
    <t>Silvio Pantoja de zona reporta apertura del enlace Mov. Pitalito Sur - Mov. Pitalito Oriental con afectación de servicios Móviles</t>
  </si>
  <si>
    <t>Se realizo un tendido de 100 metros FO de 24 hilos y se hacen dos  empalmes de 8 hilos con caja de emepalme de 24 hilos</t>
  </si>
  <si>
    <t>Pitalito Centro</t>
  </si>
  <si>
    <t>Uk Pitalito Sur</t>
  </si>
  <si>
    <t xml:space="preserve">km 39 desde Yopal </t>
  </si>
  <si>
    <t>Ramiro de Noc Tx reporta alta atenuación del enlace Yopal - Paz de Ariporo con IRU Sigamoso - Arauca por la red de azteca sin afectación de servicios</t>
  </si>
  <si>
    <r>
      <t>L</t>
    </r>
    <r>
      <rPr>
        <sz val="11"/>
        <color theme="1"/>
        <rFont val="Arial"/>
        <family val="2"/>
      </rPr>
      <t>iberacion de estrés en reserva</t>
    </r>
  </si>
  <si>
    <t>No se genra OT, Falla de azteca</t>
  </si>
  <si>
    <t>TT 11914547</t>
  </si>
  <si>
    <t xml:space="preserve">PELU </t>
  </si>
  <si>
    <t>km 6.8 desde Sabanalarga</t>
  </si>
  <si>
    <t>Diego Chaparro de noc Tx reporta apertura del enlace Pelu - Sabanalarga por la red de Tigo, sin afectación de servicios.</t>
  </si>
  <si>
    <t>se recupera reserva y se crea una caja de empalme nueva de continuidad</t>
  </si>
  <si>
    <t>No se genra OT, Falla de Une</t>
  </si>
  <si>
    <t>Mov. Los Laureles - Mov. Barranca Éxito</t>
  </si>
  <si>
    <t>km 2,74 desde Éxito Barranca</t>
  </si>
  <si>
    <t>Libardo Morales de zona reporta apertura del enlace Mov. Los Laureles - Mov. Barranca Éxito sin afectacion de servicios</t>
  </si>
  <si>
    <t xml:space="preserve">se recuperan 20 metrso de reserva y se crea un empalme de 48 hilos continuidad para restablecer el servicio </t>
  </si>
  <si>
    <t>RLFO Correctivo 8589183, Localización de Falla km 2,74 desde Éxito Barranca, Recuperar Cable 20 mts, Tendido Aereo 0 mts, Tendido Canalizado 0 mts, Cantidad Empalmes 1 , Fibras Empalmadas 36, Apiques 0. Disponibilidad 0.00</t>
  </si>
  <si>
    <t xml:space="preserve">PRE-00544222	</t>
  </si>
  <si>
    <t xml:space="preserve">OT-00448127	</t>
  </si>
  <si>
    <t>BARRANCABERMEJA ÉXITO</t>
  </si>
  <si>
    <t>FTTC 142 - Piedrapintada</t>
  </si>
  <si>
    <t>km 0,254 desde FTTC 131</t>
  </si>
  <si>
    <t>Wilson Trijullo de zona reporta apertura del enlace FTTC 142 - Piedrapintada cona afectacion de servicios moviles</t>
  </si>
  <si>
    <t>se recupera 30 mts reserva a una distancia 50 mts y se hace un empalme 24 hilos</t>
  </si>
  <si>
    <t>No se genera OT, Falla de Incopsa</t>
  </si>
  <si>
    <t>Armario 131</t>
  </si>
  <si>
    <t>UK FTTC 131</t>
  </si>
  <si>
    <t>Puerto Colombia - Caribe.</t>
  </si>
  <si>
    <t>Km 0,978 desde Pelu</t>
  </si>
  <si>
    <t>Alan SalaZar de zona reporta apertura del enlace Puerto Colombia - Caribe sin afectacion de servicios</t>
  </si>
  <si>
    <t>se recupera  50 metros de reserva de F.O  de 24 hilos para ingresar a empalme nuevo de 24 hilos tambien con el fin de dar continuidad</t>
  </si>
  <si>
    <t>Mov. La Feria - Mov. Bajotablazo</t>
  </si>
  <si>
    <t>Km 1,3 desde Bajotablazo</t>
  </si>
  <si>
    <t>Jose Gerena de PxDx reporta apertura en el enlace Mov. La Feria - Mov. Bajotablazo - mov. La Francia, con afectacion en moviles</t>
  </si>
  <si>
    <t>Se realiza un tendido de 150 mts y se hace dos empalmes de 24 hilos</t>
  </si>
  <si>
    <t>Bajotablazo</t>
  </si>
  <si>
    <t>Uk Bajotablazo</t>
  </si>
  <si>
    <t>TIK-430375-X8H4</t>
  </si>
  <si>
    <t>km 2,2 desde Celta</t>
  </si>
  <si>
    <t>Andres Sierra de Noc Tx reporta apertura en el enlace  Celta  - Villeta en la red de ufinet sin afectacion de servicio</t>
  </si>
  <si>
    <t>se preparan nuevamente las fibras y se fusionaran hilos de acuerdo a inventario de cajas de empalme y enrutamientos de clientes afectados.</t>
  </si>
  <si>
    <t>km 36 desde Curumani</t>
  </si>
  <si>
    <t>Andres Sierra de Noc Tx reporta apertura en el enlace Curumani – Bosconia en Coriant y en ZTE Curumani – La Loma, sin afectacion de servicios, Noc Tx realiza medidas con el equipo de ZTE presentando apertura al km 25.6 desde la loma</t>
  </si>
  <si>
    <t>Se recupera 50 mts de reserva y se hace un empalme sangria de 12 hilos</t>
  </si>
  <si>
    <t>Barrancabermeja - Pto Araujo</t>
  </si>
  <si>
    <t>Km 22,7 desde Barrancabermeja</t>
  </si>
  <si>
    <t>Andres Sierra de Noc Tx reporta apertura en el enlace  Barrancabermeja - Pto Araujo  en la red de ufinet sin afectacion de servicio</t>
  </si>
  <si>
    <t>Km 50,7 desde Yarumal</t>
  </si>
  <si>
    <t>Andres sierra de Noc Tx  informa apertura total en todas las etapas zte, coriant, rufo, Renata  del enlace Yarumal - Taraza sin afectacion de servicio.</t>
  </si>
  <si>
    <t>No se genera OT, Falla de Inmel</t>
  </si>
  <si>
    <t>Km 54 desde Girardot</t>
  </si>
  <si>
    <t>km 44 desde Santa Martha</t>
  </si>
  <si>
    <t xml:space="preserve">Se continua la OT8587794 por segundo evento </t>
  </si>
  <si>
    <t>Ramiro Nechiza de Noc Tx reporta apertura del enlace Maicao - Estacion Terrena en SDH sin afectacion de servicios por la red de ufinet</t>
  </si>
  <si>
    <t>Actividades realziadas por  Ufinet</t>
  </si>
  <si>
    <t>km 42.5 desde Girardot</t>
  </si>
  <si>
    <t>Se crea Nueva OT para continuar la falla del enlace Fusagsuga - Girardot con OT 8585355</t>
  </si>
  <si>
    <t>8607559 8607567 8607793 8609341 8611462 8591800</t>
  </si>
  <si>
    <t>Km 15,5 desde Llorente</t>
  </si>
  <si>
    <t>Andres Sierra de Noc Tx reporta apertura en el enlace Tumaco - Llorente por la red Azteca con IRU Pasto - Tumaco, con afectacion de servicios</t>
  </si>
  <si>
    <t>Km 20,9 desde Fusagasuga</t>
  </si>
  <si>
    <t>Andres Sierra de Noc Tx reporta apertura en el enlace Bogota - Fusagasuga, con afectacion de servicios, Noc Tx realiza medida con el equipo de ZTE presentando apertura al km 20.9 desde fusagasuga</t>
  </si>
  <si>
    <t>Se recuperan 100 m de reserva y se instala una caja de empalme de 48 hilos</t>
  </si>
  <si>
    <t>Protecho Topacio – Margaritas</t>
  </si>
  <si>
    <t>Km 18,087 desde Margaritas</t>
  </si>
  <si>
    <t>Andres Sierra de Noc Tx reporta apertura en enlace Protecho Topacio – Margaritas en SDH, sin afectacion de servicios</t>
  </si>
  <si>
    <t xml:space="preserve">Se recupero 20 mts de reserva a una distancia de 200 mts y se hace un empalme de 48 hilos </t>
  </si>
  <si>
    <t>Ciudad Verde - Soacha</t>
  </si>
  <si>
    <t>Km 0,640 desde Ciudad Verde</t>
  </si>
  <si>
    <t>Luis Antonio Rodriguez de zona reporta apertura en el enlace  Ciudad Verde - Soacha, con afectacion en BA</t>
  </si>
  <si>
    <t>Se recupera 100 mts de reserva y se hace un empalme de 48 hilos</t>
  </si>
  <si>
    <t>Central Chapinero</t>
  </si>
  <si>
    <t>OLT Villa del Rosario - Sevilla 402</t>
  </si>
  <si>
    <t>Km 2,576 desde Villa del Rosario</t>
  </si>
  <si>
    <t xml:space="preserve">David Barrera de  zona reporta apertura del enlace OLT Villa del Rosario - Sevilla 402 sin afectacion de servicio </t>
  </si>
  <si>
    <t>Se refusiona hilo en empalme</t>
  </si>
  <si>
    <t>RLFO Correctivo 8591829, Localización de Falla Km 2,576 desde Villa del Rosario, Recuperar Cable 0 mts, Tendido Aereo 0 mts, Tendido Canalizado 0 mts, Cantidad Empalmes 1 , Fibras Empalmadas 8, Apiques 0. Disponibilidad 0.00</t>
  </si>
  <si>
    <t>PRE-00542953</t>
  </si>
  <si>
    <t>OT-00448303</t>
  </si>
  <si>
    <t>Villa del Rosario</t>
  </si>
  <si>
    <t>San luis Villa Rosario</t>
  </si>
  <si>
    <t>Mov. Mamonal - Mov. Pedro Heredia</t>
  </si>
  <si>
    <t>km 9,7 dede Mov. Mamonal</t>
  </si>
  <si>
    <t>Carlos Duran de zona reporta apertura en el enlace Mov. Mamonal - Mov. Pedro Heredia, Rx Mamonal, sin afectacion de servicios</t>
  </si>
  <si>
    <t>Se realiza migracion entre nodods</t>
  </si>
  <si>
    <t>Puerto Colombia - Barranquilla Caribe</t>
  </si>
  <si>
    <t>km 18 desde Barranquilla Caribe</t>
  </si>
  <si>
    <t>Ramiro Nechiza de Zona reporta apertura del enlace Puerto Colombia - Barranquilla Caribe en SDH, con afectación de BA.</t>
  </si>
  <si>
    <t xml:space="preserve">se re fusiona hilo en servicio en empalme ubicado en el lugar de la medida </t>
  </si>
  <si>
    <t>Mov. Prado - Mov. WTC II</t>
  </si>
  <si>
    <t>Juan Pablo Bermúdez de PxDx reporta apertura del enlace Mov. Prado - Mov. WTC II, sin afectación de servicios.</t>
  </si>
  <si>
    <t>Medellín - La Pintada</t>
  </si>
  <si>
    <t>km 48 desde la Pintada</t>
  </si>
  <si>
    <t xml:space="preserve">Jose Neverth de Noc Tx reporta apertura del enlace Medellin - La Pintada sin afectación de servicios </t>
  </si>
  <si>
    <t>Se realizan 250 mts de tendido de 36 Hilos y dos empalmes de 48 Hilos</t>
  </si>
  <si>
    <t>Km 25,3 desde girardot</t>
  </si>
  <si>
    <t>Ramiro Nechiza de Noc Tx reporta alta atenuación en el enlace Fusagasugá - Girardot del Rufo Rx Girardot, sin afectación de servicios.</t>
  </si>
  <si>
    <t>Se realiza migracion entre empalmes existentes</t>
  </si>
  <si>
    <t>km 29,28 desde Garzon</t>
  </si>
  <si>
    <t>Alexander Gomez de Noc Tx reporta apertura del enlace Garzon - Florencia y Garzon pitalito sin afectacion de servicios</t>
  </si>
  <si>
    <t xml:space="preserve">Se recuperan 200 metros de reserva de 36 hilos y se hace un empalme de 48 Hilos </t>
  </si>
  <si>
    <t xml:space="preserve">8593893 8593979 8593983 8593984 8593987 8593994 8593996 8594006 8594033 8594046 8594100 8594108 8594127 8594210 8594239 8594242  8594251 8594252 8594254  8594281  8594282 8594360 8594616 8594773 8594774 8595080 </t>
  </si>
  <si>
    <t>Garzon</t>
  </si>
  <si>
    <t>km 11,3 desde Cerrito</t>
  </si>
  <si>
    <t>Henry Alexander Gomez de Noc Tx reporta apertura en el enlace Palmira - Cerrito en ZTE, SDH y Rufo, sin afectación de servicios, Noc Tx realiza medidas con el equipo de ZTE presentando apertura al km 11.38 desde Cerrito</t>
  </si>
  <si>
    <t>Se tiende 100 metros de fo de 36 H y se crea dos empalmes de 48 hilos con 36 fusiones C/U</t>
  </si>
  <si>
    <t>Armania Local - La Zuisa</t>
  </si>
  <si>
    <t>Km 0,350 desde Galan</t>
  </si>
  <si>
    <t>Henry Alexander Gomez de Noc Tx reporta apertura del enlace Armania Local - La Zuisa sin afectacion de servicios</t>
  </si>
  <si>
    <t>SEGUNDO ARIZA</t>
  </si>
  <si>
    <t>Se recuperan 5 mts de rserva y se realiza un empalme de 36 hilos en caja exustente</t>
  </si>
  <si>
    <t>8594408 8594412 8594413 8594493 8594500 8594522 8594800 8594801 8606712 8606720 8606728</t>
  </si>
  <si>
    <t>Badel - Torices</t>
  </si>
  <si>
    <t>km 6.4 desde Badel</t>
  </si>
  <si>
    <t>Carlos duran de zona reporta apertura del el enlace Badel - Torices sin afectacion de servicios</t>
  </si>
  <si>
    <t>cambio de enfrentador en el odf  del bosque</t>
  </si>
  <si>
    <t>EL BOSQUE</t>
  </si>
  <si>
    <t xml:space="preserve"> 7.34 km de Sabanalarga.</t>
  </si>
  <si>
    <t>Andres sierra de Noc Tx Pelu - SabanaLarga en la red de tigo sin afectacion de servicios</t>
  </si>
  <si>
    <t>Se realiza tendido de 1700 mts de fo y dos empalmes</t>
  </si>
  <si>
    <t>No se genera OT, Falla de Une</t>
  </si>
  <si>
    <t>Km 4,2 desde Yarumal</t>
  </si>
  <si>
    <t>Andres Sierra de Noc Tx reporta apertura parcial en el enlace Medellin - Yarumal en Rufo y Coriant, Rx Yarumal, sin afectacion de servicios</t>
  </si>
  <si>
    <t>Se refusionan hilos en caja de empalme</t>
  </si>
  <si>
    <t xml:space="preserve">yarumal  </t>
  </si>
  <si>
    <t>Mov. Retiro - Mov. Laureano</t>
  </si>
  <si>
    <t>km 0,8 desde Mov. Retiro</t>
  </si>
  <si>
    <t xml:space="preserve">Jhon Robert Marin de Noc Tx  Reporta apertura del enlace  Mov Retiro - Mov Laureano  con afectación  de servicios </t>
  </si>
  <si>
    <t xml:space="preserve">Para dar solucion se recupero 100 mtrs de reserva y 3 cajas de empalme de 24 hilos </t>
  </si>
  <si>
    <t>Km 54 desde Taraza</t>
  </si>
  <si>
    <t xml:space="preserve">Ramiro Nechiza de Not Tx reporta apertura del enlace Taraza - Caucasia, con afetacion de servicios </t>
  </si>
  <si>
    <t xml:space="preserve">  Se realiza migracion de hilo entre nodos</t>
  </si>
  <si>
    <t xml:space="preserve">Km 4,7 desde Medellin </t>
  </si>
  <si>
    <t>SE crea Nueva OT para dar continuidad al inci 8592830 al hilo de claro rx la pintada</t>
  </si>
  <si>
    <t xml:space="preserve">Se endereza estrés en la fibra </t>
  </si>
  <si>
    <t>Km 22,2 desde pasto</t>
  </si>
  <si>
    <t xml:space="preserve">Ramiro Nechiza de Not Tx reporta apertura del enlace Pasto -  Bordo , Sin afetacion de servicios </t>
  </si>
  <si>
    <t xml:space="preserve">se recupero 120 mts de reserva y se realiza un empalme de 36 hilos </t>
  </si>
  <si>
    <t>Mov Melgar fija - Mov la Estancia</t>
  </si>
  <si>
    <t>km 5.8 desde melgar fija</t>
  </si>
  <si>
    <t>Luis Antonio Rodriguez de Zona reporta apertura del enlace Mov Melgar fija -  Mov  la Estancia, sin afectación de servicios</t>
  </si>
  <si>
    <t xml:space="preserve">se realiza un tendido de 100 m fo 36 hilos y se instala dos cajas de empalmes de 48 hilos. </t>
  </si>
  <si>
    <t xml:space="preserve">	
8594561
8594638</t>
  </si>
  <si>
    <t>Melgar Fija</t>
  </si>
  <si>
    <t>Mov. Lebrija - Mov. Rincón De Girón</t>
  </si>
  <si>
    <t>km 0 desde Mov. Lebrija</t>
  </si>
  <si>
    <t xml:space="preserve">Gustavo Ayala de Zona reporta apertura del enlace Mov. Lebrija - Mov. Rincón De Girón, con afectación de móviles.   </t>
  </si>
  <si>
    <t>Se recupera reserva y se monta nuevamente el ODF</t>
  </si>
  <si>
    <t>Central Lebrija</t>
  </si>
  <si>
    <t xml:space="preserve">moviles Lebrija </t>
  </si>
  <si>
    <t>INC13655203</t>
  </si>
  <si>
    <t>Copacana - Girardota</t>
  </si>
  <si>
    <t>Km 0,821 desde Girardota</t>
  </si>
  <si>
    <t xml:space="preserve">Jose Neverth de Noc Tx reporta alta atenuacion del enlace Copacana - Girardota por la red de claro sin afectación de servicios </t>
  </si>
  <si>
    <t>eventos sobre el tramo de Claro certificacion de uks ok</t>
  </si>
  <si>
    <t>Mov. La Frontera - Mov. Los Mandarinos</t>
  </si>
  <si>
    <t>km 0.062 desde Mov. La Frontera</t>
  </si>
  <si>
    <t xml:space="preserve">Wilson Trujillo de Zona reporta apertura del enlace Mov. La Frontera - Mov. Los Mandarinos, sin afectación de servicios.  </t>
  </si>
  <si>
    <t>La Frontera</t>
  </si>
  <si>
    <t>UK la frontera</t>
  </si>
  <si>
    <t>Esperanza - OLT Villa Ortiz</t>
  </si>
  <si>
    <t>km 1 desde Centro</t>
  </si>
  <si>
    <t>Diego Santa Cruz de Zona reporta apertura del enlace Esperanza - OLT Villa Ortiz, sin afectación de servicios.</t>
  </si>
  <si>
    <t>Tabor - Pto Colombia</t>
  </si>
  <si>
    <t>km 6.7 desde Pto Colombia</t>
  </si>
  <si>
    <t>Alan Zalasar de Zona reporta apertura del enlace Tabor - Pto Colombia, sin afectación de servicios.</t>
  </si>
  <si>
    <t>TABOR</t>
  </si>
  <si>
    <t>Chía -Tabio</t>
  </si>
  <si>
    <t>Km 5 desde cajica</t>
  </si>
  <si>
    <t xml:space="preserve">Javier Sandoval de Noc Tx reporta apertura del enlace Cajicá - Tabio en ZTE y Tabio - Chía en SDH, con afectación de móviles.   </t>
  </si>
  <si>
    <t xml:space="preserve"> se corrio reserva de 15 mtrs y un empalme de 48 hilos </t>
  </si>
  <si>
    <t>8597477
8597458</t>
  </si>
  <si>
    <t xml:space="preserve">Km 12 desde santo tomas </t>
  </si>
  <si>
    <t xml:space="preserve">José Gerena de PxDx reporta apertura del enlace Mov. Ponedera - Mov. Santo Tomas, sin afectación de servicios. </t>
  </si>
  <si>
    <t xml:space="preserve"> se realiza un tendido de 200 mtrs y dos empalmes de 24 hilos </t>
  </si>
  <si>
    <t>SANTO THOMAS</t>
  </si>
  <si>
    <t> INC13669932</t>
  </si>
  <si>
    <t xml:space="preserve">SARDINATA </t>
  </si>
  <si>
    <t>July Gonzales de NocTx reporta alta atenuacion del enlace Zulia - Sardinata por la red de claro sin afaectacion de servicios</t>
  </si>
  <si>
    <t>se refusionan hilos en caja de empalme</t>
  </si>
  <si>
    <t>Salitre - Pueblo nuevo</t>
  </si>
  <si>
    <t xml:space="preserve">Km 0,9 desde pueblo nuevo </t>
  </si>
  <si>
    <t>Walter Cabrera de zona reporta apertura en el enlace Salitre - Pueblo nuevo, Con afectacion de Ba y DX.</t>
  </si>
  <si>
    <t xml:space="preserve">Para dar solucion se rehace empalme de enrutamiento de 8 hilos </t>
  </si>
  <si>
    <t>Mov. Kennedy sur - Mov. Asturias</t>
  </si>
  <si>
    <t xml:space="preserve">Luis Antonio Rodriguez de Zona reporta apertura del enlace Mov. Kennedy sur - Mov. Asturias sin afectacion de servicios moviles </t>
  </si>
  <si>
    <t>Se realizo limpieza en el nodo de Asturias</t>
  </si>
  <si>
    <t>Mov.Verde Horizonte - Mov.Las mercedes Jamundi</t>
  </si>
  <si>
    <t>km 1,13 desde Verde</t>
  </si>
  <si>
    <t>Eval Mauricio de zona reporta apertura en el enlace Mov.Verde Horizonte - Mov.las mercedes jamundi, con afectacion de servicios.</t>
  </si>
  <si>
    <t xml:space="preserve">tendido de  200 metros de cable de 24 hilos y 2 empalmes </t>
  </si>
  <si>
    <t xml:space="preserve">Jamundí centro </t>
  </si>
  <si>
    <t>UK Verde Horizonte</t>
  </si>
  <si>
    <t>Mov Patio Bonito II - Mov El Porvenir</t>
  </si>
  <si>
    <t>Km 2,5 desde Patio Bonito</t>
  </si>
  <si>
    <t xml:space="preserve">Luis Antonio rodriguez de zona reporta apertura del enlace Mov. Gran Colombiano - Mov. Vega de Santa Ana , Mov. Villa Clemencia - Mov. San XIX, Mov. porvenir- Mov. Patio Bonito II con afectación de servicios Moviles </t>
  </si>
  <si>
    <t>Km 8 desde Cartago</t>
  </si>
  <si>
    <t>Pilar Vargas de Noc TX reporta apertura parcial en el enlace Pereira - Cartago, Rx Pereira en ZTE km 8 desde cartago, sin afectacion de servicios, Noc Tx realiza medida con el equipo de ZTE presentando apertura al km 8 desde Cartago</t>
  </si>
  <si>
    <t>se refusiona hilos afectados en caja de empalme</t>
  </si>
  <si>
    <t>8599952 8600099</t>
  </si>
  <si>
    <t>Km 21,8 desde Manizales</t>
  </si>
  <si>
    <t>Andres Sierra de Noc Tx reporta apertura parcial en el enlace Pereira – Manizales en Coriant transformación Rx Manizales y en ZTE Rx Pereria atenuado 3 dB, sin afectacion de servicios</t>
  </si>
  <si>
    <t>Se realiza tendido de 250 m de fo y e instala dos empalme 48 hilos</t>
  </si>
  <si>
    <t>TIK-431691-C7H4</t>
  </si>
  <si>
    <t>Calatrava – Tarapaca</t>
  </si>
  <si>
    <t>Km 11,250 desde San Diego</t>
  </si>
  <si>
    <t>Andres Sierra de Noc Tx reporta apertura en el enlace Calatrava – Tarapaca en Coriant por la red de Ufinet, sin afectacion de servicios</t>
  </si>
  <si>
    <t>Km 6,3 desde Bogota</t>
  </si>
  <si>
    <t>Pilar Vargas de Noc Tx reporta apertura en el enlace Progreso - Villavicencio por la red de Internexa, sin afectacion de servicios</t>
  </si>
  <si>
    <t xml:space="preserve">Se realiza tendido de 120 m de fo 24 hilos y se isntala una caja de empalme 24 hilos y se rehace una existente. </t>
  </si>
  <si>
    <t>Km 3.8 desde Candelaria</t>
  </si>
  <si>
    <t>Andres Sierra de Noc Tx  reporta apertura en el enlace Cali - Candelari en ZTE y SDH, Bibiana Vega de PxDx informa que hay afectacion en moviles</t>
  </si>
  <si>
    <t xml:space="preserve">Se recupera  10 mts reserva y se hace un empalme de 48 hilos </t>
  </si>
  <si>
    <t>INC13679242 </t>
  </si>
  <si>
    <t>Ludwing Tarazona de Noc Tx reporta apertura del enlace San José del Guaviare - Pto Lleras por la red de claro, sin afectación de servicios.</t>
  </si>
  <si>
    <t>Pendiente solucion por arte del provedor</t>
  </si>
  <si>
    <t>Toberín - Conjunto Residencial La Moneda</t>
  </si>
  <si>
    <t xml:space="preserve">Rolando Sanchez de Zona reporta apertura del enlace Toberín - Conjunto Residencial La Moneda, con afectación de BA. </t>
  </si>
  <si>
    <t>Mov. Ciudadela Nuevo Giron - Mov. La Campiña</t>
  </si>
  <si>
    <t>km 2.3 desde Mov. Ciudadela Nuevo Giron</t>
  </si>
  <si>
    <t>German Villamizar de zona reporta apertura del enlace Mov. Ciudadela Nuevo Giron - Mov. La Campiña sin afectación de servicios moviles</t>
  </si>
  <si>
    <t>central rincón de Girón</t>
  </si>
  <si>
    <t>FTTC Las Avenas - Margaritas</t>
  </si>
  <si>
    <t>Km 0,582  Desde FTTC</t>
  </si>
  <si>
    <t>Wilson trujillo de zona reporta apertura del enelce  FTTC Las avenas -  Margaritas con afectacion de servicios de BA</t>
  </si>
  <si>
    <t>FTTC LAS AVENAS</t>
  </si>
  <si>
    <t>UK Las Avenas</t>
  </si>
  <si>
    <t>Pendiente acta de intervención de terceros</t>
  </si>
  <si>
    <t>Mov. Unicentro - Mov. Vencedores</t>
  </si>
  <si>
    <t>km 0,8 desde Ceiba</t>
  </si>
  <si>
    <t xml:space="preserve">Diego Santacruz de Zona reporta apertura del enlace Mov. Unicentro - Mov. Vencedores, Mov. Canaima - Mov. Centauros y 3 DSLAM de Esperanza, sin afectación de servicios.  </t>
  </si>
  <si>
    <t>Se realiza tendido de 150 m de fo 48 hilos y se instala dos cajas de empalmes de 48 hilos.</t>
  </si>
  <si>
    <t>8604566                  8604575       8604690</t>
  </si>
  <si>
    <t xml:space="preserve">Javier Sandoval de Noc Tx reporta apertura del enlace La Dorada - Villeta hilos de Tigo, sin afectacion de Servicios. </t>
  </si>
  <si>
    <t>falla en tarjeta de NocTigo no se tiene intervencion de FO</t>
  </si>
  <si>
    <t>Ponedera - Santo Tomás</t>
  </si>
  <si>
    <t>Km 1,4 desde santo tomas</t>
  </si>
  <si>
    <t>Ludwing Tarazona de Noc Tx reporta apertura del enlace Santo Tomas - Ponedera en SDH, sin afectación de servicios.</t>
  </si>
  <si>
    <t>Mov.Multiplaza Indoor - Mov. Andaluca</t>
  </si>
  <si>
    <t>Km 5,1 desde Mov. Andaluca</t>
  </si>
  <si>
    <t>Walter Cabrera de zona reporta apertura del enlace Mov.Multiplaza Indoor - Mov. Andaluca sin afectacion de servicio moviles</t>
  </si>
  <si>
    <t>UK Multiplaza</t>
  </si>
  <si>
    <t>Mov.Plaza de Toros - Mov Feria de Manizales</t>
  </si>
  <si>
    <t>Km 3,3 desde Mov. Plaza de Toros</t>
  </si>
  <si>
    <t>Jhon Alcalde de zona Reporta apertura del enlace Mov.Plaza de Toros - Mov Feria de Manizales sin afectacion de servicio</t>
  </si>
  <si>
    <t>se rehace el empalme de 24 hilos</t>
  </si>
  <si>
    <t>MOV. PLAZA DE TOROS</t>
  </si>
  <si>
    <t>Mov. Porvenir - Mov. Terminal</t>
  </si>
  <si>
    <t>Km 4,3 desde Mov. Terminal</t>
  </si>
  <si>
    <t xml:space="preserve">Gustavo Ayala de zona reporta apertura del enlace Mov. Porvenir - Mov. Terminal con afectacion de servicios  con afectacion de servicios moviles </t>
  </si>
  <si>
    <t>mov terminal</t>
  </si>
  <si>
    <t>Mov. Siberia - Mov. La Union II</t>
  </si>
  <si>
    <t>Km 5,2 desde La union</t>
  </si>
  <si>
    <t xml:space="preserve">Camilo Gonzales de Zona reporta apertura del enlace Mov. Siberia - Mov. La Union II sin afectacion de servicios moviles </t>
  </si>
  <si>
    <t xml:space="preserve">se refusiona hilos en caja de empalme </t>
  </si>
  <si>
    <t>Mov.Tecniamsa - Mov. Zofracar</t>
  </si>
  <si>
    <t>Km 0,6 desde Tecniamsa</t>
  </si>
  <si>
    <t>Alan salazar de zona reporta apertura en enlace  Mov.Tecniamsa - Mov. Zofracar, Con afectacion de servicios.</t>
  </si>
  <si>
    <t xml:space="preserve">Para dar solucion se realiza un Tendido de 400 mtrs y dos cajas de empalme de 48 hilos </t>
  </si>
  <si>
    <t>Zofracar</t>
  </si>
  <si>
    <t>Mov. Arenosa - Mov.Makro</t>
  </si>
  <si>
    <t xml:space="preserve">Km 2,3 desde arenosa </t>
  </si>
  <si>
    <t>Jhonny osorio de zona reporta apertura en el enlace Mov. Arenosa - Mov.Makro, sin afectacion de servicios.</t>
  </si>
  <si>
    <t xml:space="preserve">JHONNY OSORIO </t>
  </si>
  <si>
    <t xml:space="preserve">Para dar solucion se refusiono hilo en caja de empalme existente </t>
  </si>
  <si>
    <t>Uk Makro</t>
  </si>
  <si>
    <t>km 68.58 desde Bosconia</t>
  </si>
  <si>
    <t>Islena Romero de NocTx reporta apertura del enlace Bosconia - Curumani para Mediacomerce sin afectacion de servicios</t>
  </si>
  <si>
    <t>Mov. Mocari - Mov.Unicordoba</t>
  </si>
  <si>
    <t xml:space="preserve">Km 0,17 desde unicordoba </t>
  </si>
  <si>
    <t>Oswaldo Peñata de zona reporta apertura en el enlace Mov. Mocari - Mov.Unicordoba, con  afectacion de servicios.</t>
  </si>
  <si>
    <t xml:space="preserve">Para dar solucion se corrio reserva de 300 mtrs y se implementa empalme de 24 hilos </t>
  </si>
  <si>
    <t>Uk Unicordoba</t>
  </si>
  <si>
    <t>Acopi - Cali Taganga</t>
  </si>
  <si>
    <t>Km 0,130 desde Taganga</t>
  </si>
  <si>
    <t>Islena Romero de NocTx reporta apertura del enlace Acopi - Cali Taganga sin afectacion de servicios</t>
  </si>
  <si>
    <t>Se recuperan 10 mts de reserva de 12 Hilos y se realiza un empalme de 24 Hilos</t>
  </si>
  <si>
    <t>No se genera OT, Disponibilidad de Emcomuntel</t>
  </si>
  <si>
    <t>Cali Acopi</t>
  </si>
  <si>
    <t> 01327945</t>
  </si>
  <si>
    <t>PAZ DE ARIPORO</t>
  </si>
  <si>
    <t>km 2.25 desde Tame</t>
  </si>
  <si>
    <t>Islena Romero de NocTx reporta apertura del enlace Sogamoso - Arauca del IRU Tame - Paz de Ariporo por la red de Azteca en Coriant sin afectacion de servicios</t>
  </si>
  <si>
    <t>se encuentra hilo abierto en caja de empalme por trabajo de terceros, se fusiona hilo</t>
  </si>
  <si>
    <t>No se genera OT, Falla de azteca</t>
  </si>
  <si>
    <t>Km 17,9 desde Margaritas</t>
  </si>
  <si>
    <t xml:space="preserve">Pilar Vargas de Noc Tx reporta apertura del enlace Margaritas - Chapinero en SDH sin afectación de servicios </t>
  </si>
  <si>
    <t>km 33.9 desde Neiva</t>
  </si>
  <si>
    <t xml:space="preserve">Islena Romero de NocTx reporta apertura del enlace Neiva - Garzon en Rufo y Zte, Con afectacion de servicio </t>
  </si>
  <si>
    <t>Se realiza recuperación de 30 m de reserva y se instala una caja de empalme de 48 hilos.</t>
  </si>
  <si>
    <t>Campoalegre</t>
  </si>
  <si>
    <t>Mov. Marsella - Mov. San Jose Occidental</t>
  </si>
  <si>
    <t>km 3,5 desde Mov. Marsella</t>
  </si>
  <si>
    <t xml:space="preserve">Walter Cabrera de Zona reporta apertura del enlace Mov. Marsella - Mov. San Jose Occidental, sin afectación de servicios. </t>
  </si>
  <si>
    <t>Mov. Ciudadela Sucre - Mov. Altos De Cazuca</t>
  </si>
  <si>
    <t xml:space="preserve">km 1,6 desde Mov. Ciudadela Sucre </t>
  </si>
  <si>
    <t>Oscar Vargas de Zona reporta apertura del enlace Mov. Ciudadela Sucre - Mov. Altos De Cazuca, sin afectación de servicios.</t>
  </si>
  <si>
    <t>Se tiendes 100mtrs de fibra y se hacen 2 empalmes de 8 hilos</t>
  </si>
  <si>
    <t>SOACHACENTRO</t>
  </si>
  <si>
    <t>Mov. Piedecuesta Centro - Mov. Barro Blanco</t>
  </si>
  <si>
    <t>Km 0,570 desde Piedecuesta Centro</t>
  </si>
  <si>
    <t xml:space="preserve">Gustavo Ayala de Zona reporta apertura del enlace Mov. Piedecuesta Centro - Mov. Barro Blanco, sin afectación de servicios. </t>
  </si>
  <si>
    <t>Piedecuesta centro</t>
  </si>
  <si>
    <t>Mov. Altagracia - Mov. Centro</t>
  </si>
  <si>
    <t xml:space="preserve">km 0,819 desde Mov. Altagracia </t>
  </si>
  <si>
    <t>Víctor Delgadillo de Zona reporta apertura del enlace Mov. Altagracia - Mov. Centro, sin afectación de servicios.</t>
  </si>
  <si>
    <t xml:space="preserve">Se recupera 10 mts de reserva y se realiza un empalme de 8 hilos </t>
  </si>
  <si>
    <t>Altagracia</t>
  </si>
  <si>
    <t>UK Altagracia</t>
  </si>
  <si>
    <t>Mov. El Pailón - Mov. Aeropuerto Buenaventura</t>
  </si>
  <si>
    <t>km 8,8 desde centro</t>
  </si>
  <si>
    <t xml:space="preserve">Eval Mauricio Garzón de Zona reporta apertura del enlace Mov. El Pailón - Mov. Aeropuerto Buenaventura, con afectación de móviles.     </t>
  </si>
  <si>
    <t>Se recupero reserva a 50 metro. Y se fusionaron los hilos.</t>
  </si>
  <si>
    <t>movil pailon</t>
  </si>
  <si>
    <t>Mov. La Rivera - Mov. Normandía</t>
  </si>
  <si>
    <t>km 0,66 desde Mov. La Rivera</t>
  </si>
  <si>
    <t xml:space="preserve">Eval Mauricio Garzón de Zona reporta apertura del enlace Mov. La Rivera - Mov. Normandía, Mov. La Rivera - Mov. Terrón, Mov. La Rivera - Mov. Campo Alegre, con afectación de móviles. </t>
  </si>
  <si>
    <t xml:space="preserve">Se restructura cableado en puente y se refusiona 8 hilos en caja de empalme </t>
  </si>
  <si>
    <t>Uk La Rivera</t>
  </si>
  <si>
    <t>Mov. La Flor - Mov. Centro</t>
  </si>
  <si>
    <t xml:space="preserve">Omar Salgado de Zona reporta apertura del enlace Mov. La Flor - Mov. Centro, sin afectación de servicios. </t>
  </si>
  <si>
    <t>Personal de PI realiza cruzada de pc</t>
  </si>
  <si>
    <t>No se genera OT, Disponibilidad de Lyteica</t>
  </si>
  <si>
    <t>Mov. Nutivara - Mov. Medellin Centro</t>
  </si>
  <si>
    <t>km 3,1 desde Mov. Medellin Centro</t>
  </si>
  <si>
    <t>Aldrin Castillo de Zona reporta apertura del enlace Mov. Nutivara - Mov. Medellin Centro con afectacion de servicios.</t>
  </si>
  <si>
    <t xml:space="preserve">se recupera de 5 mts de reserva y se crea un empame de 24 hilos </t>
  </si>
  <si>
    <t>Comcel Pereira - Vergel Pereira</t>
  </si>
  <si>
    <t>km 0,7 desde Vergel Pereira</t>
  </si>
  <si>
    <t>Islena Romero de Noc Tx reporta apertura del enlace Comcel Pereira - Vergel Pereira en SDH, sin afectación de servicios.</t>
  </si>
  <si>
    <t>Se realiza instalacion de un empalme de 24 hilos</t>
  </si>
  <si>
    <t>VERGEL</t>
  </si>
  <si>
    <t>Don Octavio - Polideportivo</t>
  </si>
  <si>
    <t xml:space="preserve">Leonardo Cantillo de Zona reporta apertura del enlace Don Octavio - Polideportivo - Cooedumag, con afectación de BA. </t>
  </si>
  <si>
    <t xml:space="preserve">Fallo de energia </t>
  </si>
  <si>
    <t>Mov. Los Lideres - Mov. Valle Grande</t>
  </si>
  <si>
    <t>km 0,73 desde Mov. Valle Grande</t>
  </si>
  <si>
    <t>Eval Mauricio Garzón de Zona reporta apertura del enlace Mov. Los Lideres - Mov. Valle Grande - Mov. Colegio Compartir, con afectación de móviles.</t>
  </si>
  <si>
    <t xml:space="preserve">se instala una caja de empalme de 24 hilos </t>
  </si>
  <si>
    <t>Uk Valle Grande</t>
  </si>
  <si>
    <t>Km 18 desde Popayan</t>
  </si>
  <si>
    <t xml:space="preserve">se crea ot para dar continuidad  a la Vm 8565252 ya que presenta atenaucion Coriant y, Zte y renata </t>
  </si>
  <si>
    <t>ORIHUECA</t>
  </si>
  <si>
    <t>Mov. Orihueca - Mov. Tucurinca</t>
  </si>
  <si>
    <t>Km 0 desde Tucurinca</t>
  </si>
  <si>
    <t xml:space="preserve">Leonardo Cantatillo de Zona reporta alta atenuación del enlace Mov. Orihueca - Mov. Tucurinca, sin afectación de servicios.  </t>
  </si>
  <si>
    <t>Para dar solucion se refusiona Pigteil</t>
  </si>
  <si>
    <t>Orihueca</t>
  </si>
  <si>
    <t>Asturias - CG3</t>
  </si>
  <si>
    <t>km 1,8 ddesde CG3</t>
  </si>
  <si>
    <t>July Ganzales  de Noc Tx  reporta apertura del enlace Asturias - CG3, afectada la RX de ZTE en Asturias con afectacion de servicio Ba.</t>
  </si>
  <si>
    <t>WAlTER CABRERA</t>
  </si>
  <si>
    <t>Para dar solucion se realizo un Tendido de200 mtrs de foy 2 empalmes sde 96 hilos</t>
  </si>
  <si>
    <t>Anilo 48A</t>
  </si>
  <si>
    <t>INC13702680</t>
  </si>
  <si>
    <t>km o tunja</t>
  </si>
  <si>
    <t>July Ganzales  de Noc Tx  reporta apertura del enlace Tunja - Sogamoso, ambas RX de ZTE  sin afectacion de servicio en la red de claro.</t>
  </si>
  <si>
    <t>se realiza limpieza en pactch cord de los nodos</t>
  </si>
  <si>
    <t>Mov. Corcovado - Mov. La Feria</t>
  </si>
  <si>
    <t xml:space="preserve">km 0,400 desde Móvil la feria </t>
  </si>
  <si>
    <t>German Villamizar de Zona reporta apertura del enlace Mov. Corcovado - Mov. La Feria con afectacion de servicios Moviles</t>
  </si>
  <si>
    <t>se recuperaron 50 metros de reserva y se realiza un empalme de 48 hilos para un cable de 8 hilos existente</t>
  </si>
  <si>
    <t>LA FERIA</t>
  </si>
  <si>
    <t>Mov.Av colombia - Mov.Clinica Belalcazar</t>
  </si>
  <si>
    <t>km 0,072 desde Mov.Av colombia</t>
  </si>
  <si>
    <t>Jose genera de Pxdx reporta apertura en el enlace entre Mov.Av colombia - Mov.Clinica Belalcazar,sin afectacion de servicios.</t>
  </si>
  <si>
    <t>Se realiza migracion de hilos entre nodos</t>
  </si>
  <si>
    <t>Av Colombia</t>
  </si>
  <si>
    <t>Palmas II - Claro Medellin</t>
  </si>
  <si>
    <t>Km 0 desde Centro</t>
  </si>
  <si>
    <t>Ludwing Tarazona de Noc Tx informa Apertura en la interconexion con claro Palmas II - Claro Medellin sin afectacion de servicio</t>
  </si>
  <si>
    <t>Se realizan medidas en Centro y se normaliza</t>
  </si>
  <si>
    <t>Km 3,7 desde Candelaria</t>
  </si>
  <si>
    <t>Andres Sierra de Noc Tx reporta apertura en el enlace Cali - Candelaria en SDH y ZTE, sin afectacion de servicios, Noc Tx realiza medidas con el equipo de ZTE presentando apertura al km 3.7 desde Candelaria</t>
  </si>
  <si>
    <t>se realiza recuperacion de reserva de 30 mts y se hace un empalme de 36 hilos</t>
  </si>
  <si>
    <t>Km 4,5 desde Piedrapintada</t>
  </si>
  <si>
    <t>Andres Sierra de Noc Tx reporta apertura en el enlace Chapinero - Margaritas en SDH, Bibiana Vega de PxDx informa que en la movil esta abierto los enlaces Mov. Ibague Piedrapintada - Mov. Canton Militar Piajo y Mov. Las Ferias  Ibague - Mov. La Reforma, sin afectacion de servicios</t>
  </si>
  <si>
    <t>se  realiza Tendido de  200 mts y 2 empalmes de 48 hilos</t>
  </si>
  <si>
    <t>Mov. Soacha Ciudad Verde4 - Mov. La Despensa</t>
  </si>
  <si>
    <t xml:space="preserve">Km 5,5 desde Ciudad Verde </t>
  </si>
  <si>
    <t>Oscar Vargas de zona reporta apertura en el enlace Mov. Soacha Sucre - Mov. Altos de Cazuca y Mov. Soacha Ciudad Verde4 - Mov. La Despensa, sin afectacion de servicios</t>
  </si>
  <si>
    <t xml:space="preserve">se realiza 200 metros de tendido de fo de calbe de 96 hilos y dos empalmes de 96 hilos para dar solucion </t>
  </si>
  <si>
    <t>8604799 8604918</t>
  </si>
  <si>
    <t>Mov. Gran Colombiano - Mov. Jose Maria Carbonel</t>
  </si>
  <si>
    <t>Oscar Vargas de Zona reporta apertura del enlace Mov. Gran Colombiano - Mov. Jose Maria Carbonell, sin afectación de servicios.</t>
  </si>
  <si>
    <t xml:space="preserve">se realiza cambio de enfrentador en caja  mondragon </t>
  </si>
  <si>
    <t>Cerro tres Cruces - Cali Centro</t>
  </si>
  <si>
    <t xml:space="preserve">Km 5,690  desde centro </t>
  </si>
  <si>
    <t>July Gonzalez de Noc Tx reporta apertura del enlace Cerro tres Cruces - Cali Centro sin afectacion de servicios.</t>
  </si>
  <si>
    <t>se  realiza Tendido de  120 mts de 24 hilos y dos  empalmes de 24 hilos</t>
  </si>
  <si>
    <t>Mov. Prado Pinzon - Mov. Autopista</t>
  </si>
  <si>
    <t>Km 0,250 desde Prado Pinzon</t>
  </si>
  <si>
    <t>Rolando Sanchez de Zona reporta apertura del enlace Mov. Prado Pinzon - Mov. Autopista con afectacion de servicios</t>
  </si>
  <si>
    <t>UK Prado Pinzon</t>
  </si>
  <si>
    <t>Mirador De Castilla - Salitre</t>
  </si>
  <si>
    <t>km 1,5 desde mirador</t>
  </si>
  <si>
    <t>Walter Cabrera de Zona reporta apertura del enlace Mirador De Castilla - Salitre, con afectación de BA.</t>
  </si>
  <si>
    <t xml:space="preserve"> km 50.8  dese Santa Martha </t>
  </si>
  <si>
    <t>Leonardo Cantillo de Zona reporta apertura del enlace Santa Marta - Guachaca con afectacion de servicios.</t>
  </si>
  <si>
    <t xml:space="preserve">se realiza tendido de 400 metros y dos empalmes de 24 hilos </t>
  </si>
  <si>
    <t xml:space="preserve">Santa marta </t>
  </si>
  <si>
    <t>Km 2,3  desde Armenia</t>
  </si>
  <si>
    <t>Ludwing Tarazona de Noc Tx reporta apertura del enlace Armenia - Ibague sin afectacion de servicios.</t>
  </si>
  <si>
    <t xml:space="preserve">se recupera 20 metros de reserva y se hace un empalme de 48 hilos </t>
  </si>
  <si>
    <t>TIK-432777-S4P7</t>
  </si>
  <si>
    <t>Km 6,3 desde Cienaga</t>
  </si>
  <si>
    <t>Ludwing Tarazona de Noc Tx reporta apertura del enlace Cienaga - Fundacion por la red de ufinet  , Sin Afectacion de Servicio</t>
  </si>
  <si>
    <t>Mov. Colsubsidio - Mov. Chusaca Norte</t>
  </si>
  <si>
    <t>Oscar Vargas de Zona reporta apertuar del enlace Mov. Colsubsidio - Mov. Chusaca Norte - Mov. Granada Soacha con afectacion de servicios.</t>
  </si>
  <si>
    <t xml:space="preserve">OSCAR VARGAS </t>
  </si>
  <si>
    <t xml:space="preserve">Personl de PI Realiza Limpieza de Puertos </t>
  </si>
  <si>
    <t xml:space="preserve">Km 44 desde calle 13 </t>
  </si>
  <si>
    <t>Se Crea OT para dar continuidad al incidente  ya que se presenta un segundo evento a 6 Kmde la falla inicial</t>
  </si>
  <si>
    <t xml:space="preserve">Para dar solucion se realiza tendido de 400 metros y dos empalmes de 24 hilos </t>
  </si>
  <si>
    <t>Km 2,8 desde Badel</t>
  </si>
  <si>
    <t>Hernando Roca de zona reporta apertura en el enlace Turbaco - Badel en SDH, Sin afectacion de servicios.</t>
  </si>
  <si>
    <t xml:space="preserve">Para la Solucion e hizo migracion entre ODFs </t>
  </si>
  <si>
    <t xml:space="preserve">BADEL </t>
  </si>
  <si>
    <t xml:space="preserve">Km 3,50 desde galan </t>
  </si>
  <si>
    <t>Juan serrano de pxdx reporta apertura en el enlace Mov.Galan - Mov.Montenegro , sin afectacion de servicios.</t>
  </si>
  <si>
    <t xml:space="preserve">Se realizo un tendido de 130 mtrs y dos cajas de empalme de 36 hilos </t>
  </si>
  <si>
    <t>Km 33 desde Roldanillo</t>
  </si>
  <si>
    <t>Islanea Romero de Noc tx reporta apertura del enlace Pereira - Roldanillo sin afectacion de servicios</t>
  </si>
  <si>
    <t xml:space="preserve">Para dar solucion se recupera 200 mtrs de  reserva y un empalme de 48 hilos </t>
  </si>
  <si>
    <t xml:space="preserve">RISARALDA </t>
  </si>
  <si>
    <t>Comcel pereira - Vergel pereira</t>
  </si>
  <si>
    <t xml:space="preserve">Km 3,3 desde comcel </t>
  </si>
  <si>
    <t>Se Crea OT para dar continuidad al incidente  ya que se presenta un segundo evento a 330mtrs de la falla inicial</t>
  </si>
  <si>
    <t>Para dar solucion se refusiona hilo en caja de empalme existente</t>
  </si>
  <si>
    <t>COMCEL</t>
  </si>
  <si>
    <t>Mov.Tulua centro - Mov.San pedro</t>
  </si>
  <si>
    <t>Km 0,509 desde San Pedro</t>
  </si>
  <si>
    <t>Eval Mauricio de Zona reporta apertura en el enlace Mov.Tulua centro - Mov.San pedro, Con afectacion de servicios moviles.</t>
  </si>
  <si>
    <t>Se realiza tendido de 100 metros de cable de 144 y 1 empalme de 48 hilos y 36 Funciones</t>
  </si>
  <si>
    <t>Tolu - Coveñas</t>
  </si>
  <si>
    <t>Km 3,7 desde tolu</t>
  </si>
  <si>
    <t>Islena Romero de Noc tx reporta apertura en el enlace Tolu - Coveñas, Sin afectacion de servicios.</t>
  </si>
  <si>
    <t>se recuperan 100 mts de reserva y se instalara caja de 36 hilos</t>
  </si>
  <si>
    <t>RDFO Correctivo,8608035, Localización de Falla 0, Recuperar Cable 100 mts, Tendido Aéreo 0 mts, Tendido Canalizado 0 mts, Cantidad Empalmes 1, Fibras Empalmadas 36, Apiques 0, Disp 0,</t>
  </si>
  <si>
    <t>PRE-00544118</t>
  </si>
  <si>
    <t>OT-00448304</t>
  </si>
  <si>
    <t>Mov. Molivento - Mov. Santa Isabel</t>
  </si>
  <si>
    <t>km 3 desde Mov. Santa Isabel</t>
  </si>
  <si>
    <t xml:space="preserve">John Alcalde de Zona reporta apertura parcial del enlace Mov. Molivento - Mov. Santa Isabel en la Rx Mov. Molivento y alta atenuación en el enlace Mov. La Romelia - Mov. Playa Rica, sin afectación de servicios. </t>
  </si>
  <si>
    <t>Se recupera 20 m de reserva y se realiza un empalme de 48 hilos</t>
  </si>
  <si>
    <t>2 Backhall</t>
  </si>
  <si>
    <t>Km 3,9 desde Esperanza</t>
  </si>
  <si>
    <t>Se Crea OT para dar continuidad al incidente  ya que se presenta un segundo evento a 3,9 desde ceibas mtrs de la falla inicial</t>
  </si>
  <si>
    <t xml:space="preserve">Para dar solucion  se  preparar punta y reingresar a empalme existente </t>
  </si>
  <si>
    <t>Km 48,5 desde Maicao</t>
  </si>
  <si>
    <t xml:space="preserve">Pilar Vargas de Noc Tx reporta apertura del enlace Fonseca - Maicao en en ZTE Rx maicao e Hilos de ufinet en Hato Nuevo - Maicao al km 48,5 desde maicao medida con el equipo ZTE sin afectación de servicios </t>
  </si>
  <si>
    <t xml:space="preserve">se recupera 600 mts de reserva y se realiza un empalme de 36 hilos </t>
  </si>
  <si>
    <t>8609308 8609312 8609319</t>
  </si>
  <si>
    <t>INC13724040</t>
  </si>
  <si>
    <t>Medellin - Bello</t>
  </si>
  <si>
    <t>Andres Sierra de Noc Tx reporta apertura del enlace Medellin - Bello por la red de Claro sin afectación de servicios</t>
  </si>
  <si>
    <t>A espera de causa y solucion por parte del operador</t>
  </si>
  <si>
    <t>Mov. Tolu Movil - Mov. Tolu Fija</t>
  </si>
  <si>
    <t xml:space="preserve">Km 0,200 desde Tolu Movil </t>
  </si>
  <si>
    <t xml:space="preserve">Omar Salgado de Zona reporta apertura del enlace Mov. Tolu Movil - Mov. Tolu Fija, sin afectación de servicios. </t>
  </si>
  <si>
    <t>Se realizo tendido de 100 mrs de cable y se realizan 2 empal.es  de 48 hilos</t>
  </si>
  <si>
    <t>RDFO Correctivo,8608955, Localización de Falla 0, Recuperar Cable 0 mts, Tendido Aéreo 100 mts, Tendido Canalizado 0 mts, Cantidad Empalmes 2, Fibras Empalmadas 72, Apiques 0, Disp 0,</t>
  </si>
  <si>
    <t>PRE-00544129</t>
  </si>
  <si>
    <t>OT-00448305</t>
  </si>
  <si>
    <t>TOLU FIJA</t>
  </si>
  <si>
    <t>INC13727131</t>
  </si>
  <si>
    <t>km 30.7 desde San José del Guaviare</t>
  </si>
  <si>
    <t>Javier Sandoval del Noc Tx reporta apertura del enlace Pto Lleras - San José del Guaviare con IRU Villavicencio - San José del Guaviare en ZTE por la red de claro, sin afectación de servicios.</t>
  </si>
  <si>
    <t>Km 19 ,2 dede calle 13</t>
  </si>
  <si>
    <t>se recuperan 100 metros de reserva y se hace un empalme de 24 hilos,</t>
  </si>
  <si>
    <t>Mov. Cota Norte - Mov. La Conejera II</t>
  </si>
  <si>
    <t>km 2,73 desde Mov. La Conejera II</t>
  </si>
  <si>
    <t xml:space="preserve">Jose Gerena de PxDx reporta apertura del enlace Mov. Cota Norte - Mov. La Conejera II, sin afectación de servicios.  </t>
  </si>
  <si>
    <t>se realiza tendido de 250 mts de 36 y dos empalmes de 36 hilos</t>
  </si>
  <si>
    <t>Conejera II</t>
  </si>
  <si>
    <t>Bogota centro - Entre rios</t>
  </si>
  <si>
    <t>km 13,7 desde centro</t>
  </si>
  <si>
    <t xml:space="preserve">Ludwing Tarazona de de Tx  Reporta apertura del enlace Bogota centro - Entre rios  en Corian ,Sin   afectacion en </t>
  </si>
  <si>
    <t xml:space="preserve">Patchcord se encuentra afectado por lo cual procedemos a cambiarlo. </t>
  </si>
  <si>
    <t xml:space="preserve">Km 0.33 desde galan </t>
  </si>
  <si>
    <t>Se continua afectacion de la OT8607785 por segundo evento</t>
  </si>
  <si>
    <t>Se realiza tendido de 150 m de fo y se instala dos cajas de empalmes de 48 hilos</t>
  </si>
  <si>
    <t>km 2,1 desde Mov. Santa Isabel</t>
  </si>
  <si>
    <t xml:space="preserve">John Alcalde de Zona reporta apertura del enlace Mov. Molivento - Mov. Santa Isabel, Mov. La Romelia - Mov. Playa Rica y Mov. Santa Isabel - Mov. Bosques de la Acuarela, sin afectación de servicios. </t>
  </si>
  <si>
    <t>Se realiza recuperacion de 70 m de reserva y se instala una caja de empalmes de 48 hilos</t>
  </si>
  <si>
    <t>Pereira - Cartago</t>
  </si>
  <si>
    <t xml:space="preserve"> Km 3.1 desde Cartago</t>
  </si>
  <si>
    <t>July Gonzales reporta apertura del enlace Pereira - Cartago en la Rx de Pereia en Rufo, ZTE, SDH sin afectación de servicio</t>
  </si>
  <si>
    <t>San vicente - Trinidad Metrotel</t>
  </si>
  <si>
    <t xml:space="preserve">Km 2,7 desde san vicente </t>
  </si>
  <si>
    <t>Jhonny osorio de Zona reporta apertura en el enlace San vicente - Trinidad Metrotel, con afectacion de Ba.</t>
  </si>
  <si>
    <t xml:space="preserve">Para dar solucion se refusiona hilos </t>
  </si>
  <si>
    <t>SAN VICENTE</t>
  </si>
  <si>
    <t>Km 79,5 desde Popayan</t>
  </si>
  <si>
    <t xml:space="preserve">Islena Romero de NocTx reporta apertura del enlace Cali - Popayan para Cirion sin afectacion de servicios </t>
  </si>
  <si>
    <t>Se refusiona Hilo abierto en empalme y migración de hilo entre empalmes</t>
  </si>
  <si>
    <t xml:space="preserve">Islena Romero de NocTx reporta apertura parcial del enlace Yarumal - Taraza sin afectacion de servicios </t>
  </si>
  <si>
    <t>Se recupera 10 Mts de Reserva y se hace empalme de 36 hilos</t>
  </si>
  <si>
    <t>Mov. Siberia - Mov.Barrilito del Chef</t>
  </si>
  <si>
    <t>km 3,2 desde barrilito de Chef</t>
  </si>
  <si>
    <t>victor Delgadillo de zona reporta apertura del enlace Mov. Siberia - Mov.Barrilito del Chef con afectación de servicios móviles</t>
  </si>
  <si>
    <t>Se rehace empalme de 48 Hilos con reserva existente</t>
  </si>
  <si>
    <t>BARRILITO DEL CHEFF</t>
  </si>
  <si>
    <t>Mov.La romelia - mov. La playa rica</t>
  </si>
  <si>
    <t xml:space="preserve">Km 5,13 desde playa rica </t>
  </si>
  <si>
    <t>Se crea segunda ot para darseguimiento 8609618  ya que se presenta segundo evento</t>
  </si>
  <si>
    <t xml:space="preserve">se recupero 100 mts de reserva y se hace un empalme de 48 hilos </t>
  </si>
  <si>
    <t>TIK-433430-F7F5</t>
  </si>
  <si>
    <t>Km 2,3 desde La Dorada</t>
  </si>
  <si>
    <t>Pilar Vargas de Noc Tx reporta apertura en el enlace Villeta – Puerto Salgar en Coriant y ZTE por la red de Ufinet, sin afectacion de servicios</t>
  </si>
  <si>
    <t>TrONCAL</t>
  </si>
  <si>
    <t>km 12,4desde Girardot</t>
  </si>
  <si>
    <t xml:space="preserve">Ludwing  Tarazona  de  Noc Tx  Reporta apertura  parcial del enlace Girardot - Melgar  en la rx girardot  de SDH, sin Afectacion de Servicio </t>
  </si>
  <si>
    <t>se realiza migracion entre empalmes existentes</t>
  </si>
  <si>
    <t>Mov. Lorica - Mov. Lorica fija</t>
  </si>
  <si>
    <t>Km 1,515 desde Lorica</t>
  </si>
  <si>
    <t>Omar Salgado de zona reporta apertura del enlace Mov. Lorica - Mov. Lorica fija con afectacion de servicios.</t>
  </si>
  <si>
    <t xml:space="preserve">se realiza resfusion de hilo en empalme existente </t>
  </si>
  <si>
    <t>Lorica</t>
  </si>
  <si>
    <t>Acopi - Puertas del sol</t>
  </si>
  <si>
    <t>Km 0,05 desde pueta del sol</t>
  </si>
  <si>
    <t>Eval Mauricio Garzon de Zona reporta apertura del enlace mov. Acopi - Mov. Puertas del sol con afectacion de servicios.</t>
  </si>
  <si>
    <t xml:space="preserve">Se realiza recuperacion de reserva de 5 mts y se refusionan empalme de 8 hilos </t>
  </si>
  <si>
    <t>Km 2,1 desde San Alberto</t>
  </si>
  <si>
    <t xml:space="preserve">Javier Sandoval de Noc Tx reporta apertura total del enlace Bucaramanga - San Alberto, sin afectación de servicios. </t>
  </si>
  <si>
    <t>Se recupera 10 Mts de Reserva y  Se  instalar empalme de 48 hilos</t>
  </si>
  <si>
    <t>Mov. Tribunas - Mov. Centro</t>
  </si>
  <si>
    <t xml:space="preserve">Km 0,185 desde tribunas </t>
  </si>
  <si>
    <t xml:space="preserve">Jose Gerena de PxDx reporta apertura del enlace Mov. Tribunas - Mov. Centro, sin afectacion de servicios. </t>
  </si>
  <si>
    <t>se recuperan 10 metros de reserva y se hace un empalme de 24 hilos</t>
  </si>
  <si>
    <t>Km 3,5 desde Marsella</t>
  </si>
  <si>
    <t>Walter Cabrera de Zona reporta apertura del enlace Mov. Marsella - Mov. San Jose Occidental sin afectacion de servicios.</t>
  </si>
  <si>
    <t>se realiza fusion del hilo en empalme existente</t>
  </si>
  <si>
    <t>UK Marsella</t>
  </si>
  <si>
    <t>CG10 - Salitre</t>
  </si>
  <si>
    <t>Km 10,6  desde CG10</t>
  </si>
  <si>
    <t>Walter Cabrera de Zona reporta apertura del enlace CG10 - Salitre con afectacion de servicios.</t>
  </si>
  <si>
    <t>Se recupera  80 metros  de reserva y  se  instala 1 caja de empalme de 144 hilos</t>
  </si>
  <si>
    <t>SALITRE SOACHA</t>
  </si>
  <si>
    <t>Dto 52301 - Marruecos</t>
  </si>
  <si>
    <t>Km 1,7  desdes Marruecos</t>
  </si>
  <si>
    <t>Walter Cabrera de Zona reporta apertura del enlace Dto 52301 - Marruecos con afectacion de servicio.</t>
  </si>
  <si>
    <t xml:space="preserve">rehacer un empalme de 144 hilos </t>
  </si>
  <si>
    <t>Anillo 60 r lado B</t>
  </si>
  <si>
    <t>Mov. Centauros - Mov. Villa Maria</t>
  </si>
  <si>
    <t>km. 1,9 desde Centauros</t>
  </si>
  <si>
    <t>Jose Gerena reporta apertura del enlace  Mov. Centauros - Mov. Villa Maria sin afectacion de servicios.</t>
  </si>
  <si>
    <t xml:space="preserve">Para dar solucion se realiza refusion de  hilo de raiz </t>
  </si>
  <si>
    <t>CENTRAL ESPERANZA</t>
  </si>
  <si>
    <t>km 0 desde Girardot</t>
  </si>
  <si>
    <t>Ludwing Tarazona del Noc Tx reporta apertura parcial del enlace Girardot - Fusa en la Rx Fusa del Rufo, sin afectación de servicio.</t>
  </si>
  <si>
    <t>Se cambia pigtail en ODF Girardot</t>
  </si>
  <si>
    <t>Marruecos - 52301 Asociación Protecho</t>
  </si>
  <si>
    <t>Km 3,7 desde Marruecos</t>
  </si>
  <si>
    <t>Jaime valencia de zona reporta  apertura en el enlace Marruecos - 52301 Asociación Protecho, Con afectacion de servicios.</t>
  </si>
  <si>
    <t xml:space="preserve">Para dar solucion se realizo Tendido de 70 mtrs y una caja de empalme de 24 hilos y una caja de empalme existente </t>
  </si>
  <si>
    <t>Armario 142 - Victoria</t>
  </si>
  <si>
    <t>Jhonny Osorio de Zona reporta apertura del enlace Armario 142 -  Victoria , Con afetacion de servicios</t>
  </si>
  <si>
    <t xml:space="preserve">Poblemas de tarjeta </t>
  </si>
  <si>
    <t>Km 55,8  desde Ibague</t>
  </si>
  <si>
    <t>Islena Romero de NocTx reporta apertura total del enlace Ibague - Libano sin afectacion de servicios</t>
  </si>
  <si>
    <t>se realiza tendido de 150 mts de fo y dos empalmes de 48 hilos</t>
  </si>
  <si>
    <t>PIEDRA PINTADA</t>
  </si>
  <si>
    <t>Mov.Andalucia - Mov. Titan Plaza</t>
  </si>
  <si>
    <t>Km 4,9 desde andaluca</t>
  </si>
  <si>
    <t>Walter Cebrera de zona reporta apertura en el enlace Mov.Andaluca - Mov. Titan Plaza, Con afectacion de Moviles.</t>
  </si>
  <si>
    <t xml:space="preserve">Para dar solucion se recupera 200 mtrs de reserva y un empalme de 96 hilos </t>
  </si>
  <si>
    <t>Andaluca</t>
  </si>
  <si>
    <t>TT 11928896</t>
  </si>
  <si>
    <t>km 3.9 desde Torices</t>
  </si>
  <si>
    <t>JOVANNY RODRIGUEZ</t>
  </si>
  <si>
    <t>se recupera reserva y se implementa una caja de empalme.</t>
  </si>
  <si>
    <t xml:space="preserve">KM 0,059 desde Coicagua </t>
  </si>
  <si>
    <t>Andres sierra d eNoc Tx reporat apertura del enlace Pajarito - Aguazul con IRU Sogamoso - Arauca por la red de azteca sin afectación de servicios</t>
  </si>
  <si>
    <t>Se recupera 80 mts de reserva y se realiza un empalme labores por Azteca</t>
  </si>
  <si>
    <t>No se genera ot falla de Azteca</t>
  </si>
  <si>
    <t>km 1.18 desde Cali</t>
  </si>
  <si>
    <t>Pilar Vargas de Noc Tx reporta alta atenuación  del enlace Cali - Popayan en Coriant y renata sin afectación de servicios</t>
  </si>
  <si>
    <t>Para dar la solucion del cable de 48 hilos , se recupera 20 mtrs y dos empalmes de 48 hilos , el de 96 hilos se recupera 20 mtrs y dos empalmes de 144 hilos.</t>
  </si>
  <si>
    <t>8615034
8615137
8615143
8615157
8615160</t>
  </si>
  <si>
    <t>July Gonzalez de Noc tx reporta apertura del enlace Pereira - Roldanillo en los hilos de Ufinet, sin afectacion de servicios.</t>
  </si>
  <si>
    <t>Se realiza certificacion del enalce y no se evidencia eventos de fo</t>
  </si>
  <si>
    <t>Mov. Vizcaya - Mov. Guadalajara</t>
  </si>
  <si>
    <t>Km 0,083 desde Viscaya</t>
  </si>
  <si>
    <t>Victor Delgadillo de zona reporta apertura del enlace Mov. Vizcaya - Mov. Guadalajara, sin afectación de servicios.</t>
  </si>
  <si>
    <t>se realiza tendido de 208 metros de fo y dos empalmes de 36 hilos</t>
  </si>
  <si>
    <t xml:space="preserve">VISCAYA </t>
  </si>
  <si>
    <t>Mov. Jardín - Mov. Caraño</t>
  </si>
  <si>
    <t>km 3,02 desde Mov. Jardín</t>
  </si>
  <si>
    <t xml:space="preserve">Ismael Castillo de Zona reporta apertura del enlace Mov. Jardín - Mov. Caraño, con afectación de móvil.   </t>
  </si>
  <si>
    <t>se realiza tendido de 150 metros y se hace dos empalmes de 48 hilos</t>
  </si>
  <si>
    <t>PRE-0054395</t>
  </si>
  <si>
    <t>OT-00447847</t>
  </si>
  <si>
    <t>jardin</t>
  </si>
  <si>
    <t>km 0.9 desde Mov. Tolu Fija</t>
  </si>
  <si>
    <t>Mov. El Sol Soacha - Mov. Central Soacha</t>
  </si>
  <si>
    <t>Km 1,7 desde Soacha Centro</t>
  </si>
  <si>
    <t xml:space="preserve">Oscar Vargas de Zona reporta apertura del enlace Mov. El Sol Soacha - Mov. Central Soacha, con afectación de movil. </t>
  </si>
  <si>
    <t>Se recuperaron 15 MTS  y se va a crear un empalme de 24</t>
  </si>
  <si>
    <t>Versalles - Fttc acacias 141</t>
  </si>
  <si>
    <t>km 0,18 desde Fttc acacias 141</t>
  </si>
  <si>
    <t xml:space="preserve">Evan Mauricio Garzon de Zona reporta apertura del Versalles - Fttc Acacias 141, con afectación de BA. </t>
  </si>
  <si>
    <t xml:space="preserve">Para dar solucion se tiende 200 mtrs y 2 empalmes de 24 hilos </t>
  </si>
  <si>
    <t>CENTRAL ACACIAS</t>
  </si>
  <si>
    <t>Mov. Castellana - Mov. Café Cordoba</t>
  </si>
  <si>
    <t>km 0,123 desde Mov. Castellana</t>
  </si>
  <si>
    <t xml:space="preserve">Oswaldo Peñata de Zona reporta apertura del enlace Mov. Castellana - Mov. Café Cordoba, con afectación móvil.  </t>
  </si>
  <si>
    <t xml:space="preserve">se desestresa cable en el herraje </t>
  </si>
  <si>
    <t>Correctivo,8611558 ,Localización de Falla 0, Recuperar Cable 0 mts, Tendido Aéreo 632 mts, Tendido Canalizado 0 mts, Cantidad Empalmes 48, Fibras Empalmadas 0, Apiques 0.DISPO 0</t>
  </si>
  <si>
    <t>PRE-00544114</t>
  </si>
  <si>
    <t>OT-00448306</t>
  </si>
  <si>
    <t xml:space="preserve"> NODO CENTRO</t>
  </si>
  <si>
    <t>Mov. Jardin - Mov. San Juan Bosco</t>
  </si>
  <si>
    <t>Km 0,557 desde Bosco</t>
  </si>
  <si>
    <t>Eval Mauricio Garzon de zona reporta apertura del enlace Mov. Jardin - Mov. San Juan Bosco - Mov. Palacio de Justica en Cali con afectacion de servicios.</t>
  </si>
  <si>
    <t>Se recupera reserva de 2 mts de ambos lados y se refuciona empalme de 8 hilos con caja de 48 hilos</t>
  </si>
  <si>
    <t>Bosco</t>
  </si>
  <si>
    <t>UK 2C</t>
  </si>
  <si>
    <t>Mov. Turbaco Centro - Mov. Badel</t>
  </si>
  <si>
    <t>Km 2,2667 desde Badel</t>
  </si>
  <si>
    <t xml:space="preserve">Hernando Roca de Zona reporta apertura del enlace Mov. Turbaco Centro - Mov. Badel, sin afectación de servicios. </t>
  </si>
  <si>
    <t xml:space="preserve">HERNANDO ROCA </t>
  </si>
  <si>
    <t>Se realiza tendido de 400 mts de fo de 48 hilos y se realizan dos empalmes de 48 hilos</t>
  </si>
  <si>
    <t>PR Por promedio autoriza Luis Melendez</t>
  </si>
  <si>
    <t>Toberín Comcel - Toberín Coltel</t>
  </si>
  <si>
    <t>Ramiro Nechiza de Noc Tx reporta apertura del enlace Toberín Comcel - Toberín Coltel, sin afectación de servicios.</t>
  </si>
  <si>
    <t>Se realzia medidas y no se registra eventos de fo</t>
  </si>
  <si>
    <t xml:space="preserve">Km 7,9 desde Girardot </t>
  </si>
  <si>
    <t xml:space="preserve">Ramiro Nechiza de Noc Tx reporta apertura parcial del enlace Girardot - Fusa en Rufo la Rx Girardot, Girardot - Melgar en Rufo la Rx Girardot y ZTE la Rx Melgar, se realiza medida con el equipo del ZTE y registra evento al km 7.9 desde Girardot, sin afectación de servicios. </t>
  </si>
  <si>
    <t>Se realizo tendido de 120 mts y se hacen dos empalmes de 36 hilos</t>
  </si>
  <si>
    <t>8614207 8614208 8614407 8614442 8614831 8614856 8615823 8615844 8615968 8615980</t>
  </si>
  <si>
    <t>Km 7,04 desde Fusagasugá</t>
  </si>
  <si>
    <t>Ramiro Nechiza de Noc TX reporta apertura del enlace Bogota - Fusagasuga Km 7,04 desde Fusagasuga con afectacion de servicios.</t>
  </si>
  <si>
    <t>Se realiza habilitacion de 650 m de fo 36 hilos y se instala dos cajas de empalme de 48 hilos.</t>
  </si>
  <si>
    <t>km 35.3 desde Santa Marta</t>
  </si>
  <si>
    <t>Se realiza recuperacion de 150 m de reserva y se instala una caja de empalme de 48 hilos.</t>
  </si>
  <si>
    <t xml:space="preserve">calle 13 </t>
  </si>
  <si>
    <t>Mov. Cementerio - Mov. Alqueria Cajica</t>
  </si>
  <si>
    <t xml:space="preserve">Km 2,8 desde Alqueria </t>
  </si>
  <si>
    <t>Efrain Barros de Zona reporta apertura del enlace Mov. Cementerio - Mov. Alqueria Cajica - Mov. Senderos Cajica con afectacion de servicios</t>
  </si>
  <si>
    <t>se recupera 32 mts de reserva y se realiza un empalme de 24 hilos en caja de 48 hilos</t>
  </si>
  <si>
    <t xml:space="preserve"> MOV. ALQUERIA</t>
  </si>
  <si>
    <t xml:space="preserve"> lineal</t>
  </si>
  <si>
    <t>km 1,209 desde Mov. Castellana</t>
  </si>
  <si>
    <t>Se continua afectacion de la OT8611558 por segundo evento diferente al inicial</t>
  </si>
  <si>
    <t>se realiza tendido de 632 mts de FO de 24  y 2  Empalmes de 24 hilos</t>
  </si>
  <si>
    <t>RLFO Correctivo,8614747,Localización de Falla 0, Recuperar Cable 0 mts, Tendido Aéreo 632 mts, Tendido Canalizado 0 mts, Cantidad Empalmes 2, Fibras Empalmadas 48, Apiques 0.DISPO 0</t>
  </si>
  <si>
    <t>PRE-00544107</t>
  </si>
  <si>
    <t>OT-00450454</t>
  </si>
  <si>
    <t>MONTERIA CENTRO</t>
  </si>
  <si>
    <t>Km 31,1 desde Pelaya</t>
  </si>
  <si>
    <t>Francisco Vargas de NocTx reporta apertura del enlace Curumani - Pelaya sin afectacion de servicios</t>
  </si>
  <si>
    <t>se recuperan 800 metros de reserva y se hace un empalme de 36 hilos, se instala una caja empalme de 48 hilos</t>
  </si>
  <si>
    <t>Km: 44,2 desde Facatativa</t>
  </si>
  <si>
    <t>Ludwing Tarazona de Noc TX reporta apertura parcial del enlace Facatativa - Villeta en SDH RX Facatativa con afectacion de servicios.</t>
  </si>
  <si>
    <t>se realiza migracion de hilos entre nodos por parte del NocTx y PI</t>
  </si>
  <si>
    <t>Mov. Andaluca - Mov. MultiPlaza Indoor</t>
  </si>
  <si>
    <t>Km 1.7 desde Andaluca</t>
  </si>
  <si>
    <t>Luis Antonio Rodriguez de Zona reporta apertura del enlace Mov. Andaluca - Mov. MultiPlaza Indoor con afectacion de servicios moviles</t>
  </si>
  <si>
    <t xml:space="preserve">para dar solucion un Tendido y un empalme 200 nuevo 96 y 96 existente </t>
  </si>
  <si>
    <t>Uk multiplaza</t>
  </si>
  <si>
    <t>Mov. Centro convenciones - Mov. Yumbo centro</t>
  </si>
  <si>
    <t>Km 0,320 desde Centro de convenciones</t>
  </si>
  <si>
    <t>Eval Mauricio de zona reporta apoertura en el enlace Mov. Centro convenciones - Mov.Yumbo centro , Mov.Centro convenciones - Mov.Ibiza , Mov.Centro convenciones - Mov.Bavaria Acopi , Con afectacion de servicios.</t>
  </si>
  <si>
    <t>Km 3,4 desde Guayabal</t>
  </si>
  <si>
    <t>Francisco Vargas de NocTx reporta apertura del enlace Ibague - Mariquita con afectacion de servicios BA</t>
  </si>
  <si>
    <t xml:space="preserve">WILSON TRUJILLO </t>
  </si>
  <si>
    <t>Mov. villas Zipaquira - Mov.barandillas Zipaquira</t>
  </si>
  <si>
    <t>Km 0,3 desde Villas Zipaquira</t>
  </si>
  <si>
    <t>Camilo Gonzales de zona reporta el enlace Mov. villas Zipaquira - Mov.barandillas Zipaquira, Con afectacion de movil.</t>
  </si>
  <si>
    <t>Se recupero 60 mts de reserva de cable de 24 hilos y se hace un empalme de 48 hilos</t>
  </si>
  <si>
    <t>VILLA DE ZIPAQUIRA</t>
  </si>
  <si>
    <t>Mov. Las mercedes - Mov Jamundí centro</t>
  </si>
  <si>
    <t>km 3,6 desde Jamundi Centro</t>
  </si>
  <si>
    <t>Eval Mauricio de zona reporta apoertura en el enlace Las mercedes - jamundí centro, Las mercedes - alfaguara, Las mercedes - verde horizonte, Alfaguara - las mercedes, Alfaguara - potrerito con afectacion de servicio Moviles</t>
  </si>
  <si>
    <t xml:space="preserve">Las Mercedes </t>
  </si>
  <si>
    <t>Mov. Mamonal - Mov.Mandela</t>
  </si>
  <si>
    <t>km 0.943 desde Mov. Mamonal</t>
  </si>
  <si>
    <t>Hernando Roca de zona reporta apertura en el enlace Mov. Mamonal - Mov.Mandela, con afectacion de servicios.</t>
  </si>
  <si>
    <t xml:space="preserve">Para dar solucion se realiza migracion entre ODF </t>
  </si>
  <si>
    <t>Km 0 desde Popayan</t>
  </si>
  <si>
    <t xml:space="preserve">Francisco Vargas de NocTx reporta apertura parcial del enlace Cali -Popayan en Coriant Rx Popayan sin afectacion de servicios </t>
  </si>
  <si>
    <t>Se realiza cambio de Pigtail y Patch Cord en Popayan</t>
  </si>
  <si>
    <t>Km 16 desde Acopi</t>
  </si>
  <si>
    <t>Francisco vargas de Noc tx reporta apertura del enlace Acopi - Nariño , sin afectacion de servicios.</t>
  </si>
  <si>
    <t xml:space="preserve">Para dar solucion se enruta el hilo en empalme </t>
  </si>
  <si>
    <t>Ceiba - Esperanza</t>
  </si>
  <si>
    <t>Km 0 desde Ceibas</t>
  </si>
  <si>
    <t>Diego Santacruz de zona reporta apertura del enlace Ceiba - Esperanza con afectacion de servicios BA</t>
  </si>
  <si>
    <t>Personal de FO certifica la FO en Ceiba y no se presenta problemas</t>
  </si>
  <si>
    <t>Km 6,3 desde Pereira</t>
  </si>
  <si>
    <t>Javier Sandoval de Noc Tx reporta apertura parcial Pereira - Manizales en Coriant, sin afectacion de servicios</t>
  </si>
  <si>
    <t xml:space="preserve">se realiza sangria para dar solucion </t>
  </si>
  <si>
    <t>Mov. Volcan Galeras - Mov. Las Palmas</t>
  </si>
  <si>
    <t>KM 0.509 Desde bordo</t>
  </si>
  <si>
    <t>Eval Mauricio Garzon de Zona reporta apertura del enlace  Fatima - Versalles con afectacion de ba.</t>
  </si>
  <si>
    <t>se recupera 100 metros de rserva y se  crea un empalme de continuidada de 24 hilos</t>
  </si>
  <si>
    <t>Acacias</t>
  </si>
  <si>
    <t>Mov. Centro - Mov. Boqueron</t>
  </si>
  <si>
    <t xml:space="preserve"> km 15.5 desde Medellín centro</t>
  </si>
  <si>
    <t>Aldrin Castillo de Zona reporte apertura del enlace Mov. Centro - Mov. Boqueron , Diego Chaparro de Noc Tx reporta Palmas - Boqueron en sdh sin afectacion de servicios.</t>
  </si>
  <si>
    <t>se recupera 50 metros de reserva de 8 hilos y se crea un empalme de continuidada de 24 hilos con 8 fusiones</t>
  </si>
  <si>
    <t>Mov. Eduardo Santos - Mov. Miramar</t>
  </si>
  <si>
    <t>Km 3,2 desde movil eduardo santos</t>
  </si>
  <si>
    <t>Orlando Cabrera de Zona reporta apertura del enlace Mov. Eduardo Santos - Mov. Miramar con afectacion de servicios.</t>
  </si>
  <si>
    <t xml:space="preserve">ORLANDO CABRERA </t>
  </si>
  <si>
    <t>se recupera 20 metros de reserva y se hace un empalme de 48 hilos</t>
  </si>
  <si>
    <t>Mov. Eduardo santos</t>
  </si>
  <si>
    <t xml:space="preserve">Km 6,340 desde Pereira </t>
  </si>
  <si>
    <t xml:space="preserve">se crea ot para dar seguimiento al caso 8616502 ya que se presenta un segundo corte en el enalce </t>
  </si>
  <si>
    <t xml:space="preserve">se realiza tendido de 300 metros y dos empalmes de 36 hilos </t>
  </si>
  <si>
    <t>Mov. Fatima - Mov. Corazon de Jesus</t>
  </si>
  <si>
    <t>Km 1,6 desde Fatima</t>
  </si>
  <si>
    <t>Eval Mauricio Garzon de Zona reporta apertura del enlace Mov. Fatima - Mov. Corazon de Jesus con afectacion de servicios.</t>
  </si>
  <si>
    <t>Para dar solucion se recupera 20 mtrs de reserva y un empalme de 96 hilos</t>
  </si>
  <si>
    <t> km 16,929  desde santa marta </t>
  </si>
  <si>
    <t>Jose Moreno de Noc Tx reporta apertura del enlace Santa Marta - fundacion sin afectacion de servicios en los hilos de Tigo</t>
  </si>
  <si>
    <t>Para dar solucion se migra hilos entre empalmes</t>
  </si>
  <si>
    <t>Ramiro Nechiza del Noc tx reporta apertura del enlace Pereira - Cargtago en SDH Rx pereira sin afectacion de servicios</t>
  </si>
  <si>
    <t>Temas de energia</t>
  </si>
  <si>
    <t>41009 - salitre</t>
  </si>
  <si>
    <t xml:space="preserve">Km 3,4 desde 41009 </t>
  </si>
  <si>
    <t>Rolando Sanchez de Zona reporta apertura en el  enlace dto 41009 - salitre , Con afectacion de Ba.</t>
  </si>
  <si>
    <t xml:space="preserve">Para dar solucion un Tendido  150  metros de cable de 144 hilos y dos cajas de empalmes </t>
  </si>
  <si>
    <t>Km 18 desde Baranoa</t>
  </si>
  <si>
    <t>Alan salazar de Zona reporta apertura en el enlace Mov. Barano - Mov. Sabanagrande abierta la rx de barano, Sin afectacion de servicios.</t>
  </si>
  <si>
    <t xml:space="preserve">PEREIRA </t>
  </si>
  <si>
    <t>47,9 desde manizales</t>
  </si>
  <si>
    <t>Se Crea OT para dar continuidad al incidente 8617431  ya que se presenta un segundo evento.</t>
  </si>
  <si>
    <t xml:space="preserve">Se recupera 200 mts de reserva y se realiza un empalme de 36 hilos </t>
  </si>
  <si>
    <t>Granada Norte - Santa Carolina</t>
  </si>
  <si>
    <t xml:space="preserve"> Km 1,9 desde Granada Norte</t>
  </si>
  <si>
    <t>Ludwing Tarazona de Noc Tx reporta apertura del enlace Granada Norte - Santa Carolina en ZTE sin afectacion de servicios, se realiza medida con el equipo del zte y se presenta apertura al  Km 1,9 desde Granada Norte</t>
  </si>
  <si>
    <t xml:space="preserve">problemas de patchord </t>
  </si>
  <si>
    <t>Km 1,16 desde ibague</t>
  </si>
  <si>
    <t>Alexander Gomez de Noc tx reporta apertura del enlace Ibague - Mariquita en todas las etapas  con afectacion de servicios BA</t>
  </si>
  <si>
    <t>Para dar solucion se recupera 30 mts a una distancia 300 mts, 1 empalme de 24</t>
  </si>
  <si>
    <t>Francisco Vargas de Noc Tx reporta apertura del enlace Pelu - Sabanalarga prola red de tigo sin afectaicon de servicios</t>
  </si>
  <si>
    <t>Actividades realizadas por tigo</t>
  </si>
  <si>
    <t>Km 37 desde fusagasuga</t>
  </si>
  <si>
    <t>Se crea OT para seguir con la revision iniciada bajo la VM 8606230</t>
  </si>
  <si>
    <t>habilitacion de tendido de 2200 mts y dos empalmes de 36 hilos</t>
  </si>
  <si>
    <t>8619161
8619228
8619246
8619265
8617696
8617700</t>
  </si>
  <si>
    <t>Mov.Piedecuesta centro II- Mov.Barrio Molino</t>
  </si>
  <si>
    <t>Km 1,5 desde barrio molino</t>
  </si>
  <si>
    <t>German Villamizar reporta apertura en el enlace Mov.Piedecuesta centro II- Mov.Barrio Molino, Sin afectacion de servicios.</t>
  </si>
  <si>
    <t xml:space="preserve">se recupera 40 mts de reserva y se realiza un empalme de 36 hilos en caja de 48 </t>
  </si>
  <si>
    <t>No se genera OT, Disponibilidad de OPEGIN</t>
  </si>
  <si>
    <t>ANILLO PIEDECUESTA</t>
  </si>
  <si>
    <t>Victoria - Santo tomas</t>
  </si>
  <si>
    <t xml:space="preserve">Km 24,643 desde Victoria </t>
  </si>
  <si>
    <t>Alexander Gomez de Noc tx reporta apertura en el enlace Victoria - Santo tomas, Sin afectacion de servicios.</t>
  </si>
  <si>
    <t>se realiza tendido de 200 mts y dos empalmes de 24 hilos</t>
  </si>
  <si>
    <t xml:space="preserve">No se genera OT, Disponibilidad de liteyca </t>
  </si>
  <si>
    <t xml:space="preserve">Km 18,3 desde Baranoa </t>
  </si>
  <si>
    <t>Alexander Gomez de Noc tx reporta apertura en el enlace Baranoa - Sabanalarga, Sin afectacion de servicios.</t>
  </si>
  <si>
    <t xml:space="preserve">se refusiona hilo abierto en caja de empalme </t>
  </si>
  <si>
    <t>FTTC Catedral - Fatima</t>
  </si>
  <si>
    <t>Km 0,130 desde FTTC Catedral</t>
  </si>
  <si>
    <t xml:space="preserve">Nadia Villa de Px Fija reporta apertura del enlace FTTC Catedral - Fatima con afectacion de servicios BA </t>
  </si>
  <si>
    <t xml:space="preserve">se recupera 130 mts de reserva y se realiza un empalme de 24 hilos </t>
  </si>
  <si>
    <t>LA  MESA</t>
  </si>
  <si>
    <t>Mosquera - La Mesa</t>
  </si>
  <si>
    <t>Km 4,9 desde La Mesa</t>
  </si>
  <si>
    <t>Javier Sandoval de NocTx reporta apertura del enlace La Mesa - Mosquera por la red de Mediacommerce sin afectacion de servicios</t>
  </si>
  <si>
    <t xml:space="preserve">se instala tramo de F.O y dos cajas de empalme </t>
  </si>
  <si>
    <t xml:space="preserve">LA MESA </t>
  </si>
  <si>
    <t>km 17,3 desde Makrocaney</t>
  </si>
  <si>
    <t>Nancy Prieto de zona reporta apertura de un brazo de la OLT del enlace Makrocaney - Jamundi, sin afectacion de servicios</t>
  </si>
  <si>
    <t>Se realiza tendido de 150 mts de FO  y dos empalmes de de 48 hilos</t>
  </si>
  <si>
    <t>8614390   8620910</t>
  </si>
  <si>
    <t>Mov. Los Arrayanes, Mov. Multiparque</t>
  </si>
  <si>
    <t xml:space="preserve">km 1,6 desde Guaimaral </t>
  </si>
  <si>
    <t>Efrain Barros de zona reporta apertura de los enlaces mov. El Rancho - Mov. Hacienda La Margarira, Mov. Escuela Colombiana de Ingenieria - Mo.  Pinos de la Alameda, Mov. La Conejera - Mov. CC Santa Fe. Mov. Aeropuerto Guaymaral - Mov. Los Arrayanes, Mov. Multiparque - Mov. Conjuntos de Arraya. sin afectacion de servicios.</t>
  </si>
  <si>
    <t>Se recuperan 50 metros de reserva de F.O de 96 hios y se crea una caja de empalme nuevoa de 96 hilos</t>
  </si>
  <si>
    <t>Anillo 62</t>
  </si>
  <si>
    <t>Villavicencio Ceiba - Aeropuerto</t>
  </si>
  <si>
    <t>km 3,086 desde Ceiba</t>
  </si>
  <si>
    <t xml:space="preserve">Henry Alexander Gomez de Noc Tx reporta Apertura del enlace Villavicencio Ceiba - Aeropuerto en SDH, Sin Afectacion de Servicios. </t>
  </si>
  <si>
    <t xml:space="preserve">Se prepara extremos afectado y se ingresa a empalme existente </t>
  </si>
  <si>
    <t xml:space="preserve">No se genera OT, Disponibilidad de  Cobra </t>
  </si>
  <si>
    <t>SOCORRO</t>
  </si>
  <si>
    <t>Mov. Socorro Centro - Mov. Socorro Parque</t>
  </si>
  <si>
    <t xml:space="preserve">km 0,494 desde Socorro centro </t>
  </si>
  <si>
    <t xml:space="preserve">Walter Rojas de zona reporta Alta atenuación del enlace Mov. Socorro Centro - Mov. Socorro Parque, sin afectacion de Servicios. </t>
  </si>
  <si>
    <t>se migra hilo en servicio desde el empalme de ingreso hasta el interior de Socorro centro.</t>
  </si>
  <si>
    <t xml:space="preserve">Socorro Centro </t>
  </si>
  <si>
    <t>Anillo Local Socorro 2</t>
  </si>
  <si>
    <t>Km 3,7 desde puerto araujo</t>
  </si>
  <si>
    <t xml:space="preserve">Libardo Morales de zona reporta apertura de los hilos de Claro para el enlace Barrancabermeja - Puerto Araujo, si afectación de servicios.  </t>
  </si>
  <si>
    <t>se refusionan hilos de sevricio</t>
  </si>
  <si>
    <t xml:space="preserve">	RTNFO Correctivo,8620944, Localización de Falla km 0 Recuperar Cable 0 mts, Tendido Aéreo 0 mts, Tendido Canalizado 0 mts, Cantidad Empalmes 0, Fibras Empalmadas 0, Apiques 0, Disp 0.03, subida a poste UN 0 LA</t>
  </si>
  <si>
    <t>PRE-00547090</t>
  </si>
  <si>
    <t>OT-00450226</t>
  </si>
  <si>
    <t>Puerto aruajo</t>
  </si>
  <si>
    <t>Km 55,5 desde Ibague</t>
  </si>
  <si>
    <t>Alexander Gomez de Noc tx reporta apertura en el enlace Libano - Ibague en el ZTE, sin afectacion de servicios.</t>
  </si>
  <si>
    <t>Migracion de hilos entre enmpalmes</t>
  </si>
  <si>
    <t xml:space="preserve">km 60,4 desde Pelaya </t>
  </si>
  <si>
    <t>Diego Chaparro de Noc Tx reporta apertura del hilo de Rx Pelaya del coriant en el enlace Curumani - Pelaya, sin afectación de servicios.</t>
  </si>
  <si>
    <t xml:space="preserve">Se migra hilo del coriant desde el nodo de curumani hacia pelaya </t>
  </si>
  <si>
    <t xml:space="preserve">No se genera OT, Disponibilidad de  Colavinni  </t>
  </si>
  <si>
    <t>TRoncal</t>
  </si>
  <si>
    <t>Mov. Villa Mery - Mov. Clariant 2</t>
  </si>
  <si>
    <t>km 3,8 desde Clariant 2</t>
  </si>
  <si>
    <t xml:space="preserve">Camilo Gonzales de zona reporta apertura del enlace Mov. Villa Mery - Mov. Clariant 2. sin afectación de Servicios. </t>
  </si>
  <si>
    <t xml:space="preserve">CLARIANT </t>
  </si>
  <si>
    <t>Armario 4741W - Cabecera Telebucaramanga</t>
  </si>
  <si>
    <t xml:space="preserve">km 1,8 desde Telebucaramanga </t>
  </si>
  <si>
    <t>German Villamizar  de zona reporta apertura del enlace  Armario 4741W - Cabecera Telebucaramanga con afectacion de servicio Ba</t>
  </si>
  <si>
    <t xml:space="preserve">German Villamizar </t>
  </si>
  <si>
    <t>MARIO RUIZ</t>
  </si>
  <si>
    <t>Hilos continuos y con fin de Fo, equipo 474 blouqeado</t>
  </si>
  <si>
    <t xml:space="preserve">	RLFO Correctivo,8619042, Localización de Falla km 0 Recuperar Cable 0 mts, Tendido Aéreo 0 mts, Tendido Canalizado 0 mts, Cantidad Empalmes 0, Fibras Empalmadas 0, Apiques 0, Disp 0.01, subida a poste UN 0 LA</t>
  </si>
  <si>
    <t>PRE-00549510</t>
  </si>
  <si>
    <t>OT-00452144</t>
  </si>
  <si>
    <t>FTTC Calambeo- Chapinero</t>
  </si>
  <si>
    <t>km 1,5 desde el el Armario 142 Calambeo</t>
  </si>
  <si>
    <t>Wilson Trujillo de zona reporta apertura del enlace  FTTC Calambeo-  Chapinero, con afectación de BA.</t>
  </si>
  <si>
    <t>Se recuperan 10 metros de F.O de 8 hilos y se crea un empalme de 8 hilos.</t>
  </si>
  <si>
    <t xml:space="preserve">No se genera OT, Disponibilidad de  Incopsa </t>
  </si>
  <si>
    <t>Mov. La insula - Mov.Toledo Plata</t>
  </si>
  <si>
    <t>Km 0,219 desde BTS la Insula</t>
  </si>
  <si>
    <t>Samuel santa de zona reporta apertura en el enlace Mov. La insular- Mov.Titan plaza, con afectacion de servicios.</t>
  </si>
  <si>
    <t>Recuperaion de 30 mts de reserva e instalacion de empalme de 24 hilos en caja empalme de 48</t>
  </si>
  <si>
    <t>RLFO Correctivo,8620521, Localización de Falla  Km 0,219 desde BTS la Insula, Recuperar Cable 30 mts, Tendido Aéreo 0 mts, Tendido Canalizado 0 mts, Cantidad Empalmes 1, Fibras Empalmadas 24, Apiques 0, Disp 0,</t>
  </si>
  <si>
    <t>PRE-00544962</t>
  </si>
  <si>
    <t>OT-00448774</t>
  </si>
  <si>
    <t>sevilla</t>
  </si>
  <si>
    <t>Uk Insula</t>
  </si>
  <si>
    <t>Mov. Samper Mendoza - Mov. Mederi</t>
  </si>
  <si>
    <t xml:space="preserve">Km 0,010 desde Samper Mendoza </t>
  </si>
  <si>
    <t>Jonh Lesmes de zona reporta epertura del enlace  Mov. Samper Mendoza - Mov. Mederi con afectacion Movil</t>
  </si>
  <si>
    <t>JONH LESMES</t>
  </si>
  <si>
    <t xml:space="preserve">Se recuperaron 60 metros de reserva de F.O de 8 hilos y se creo un empalme de Continuidad </t>
  </si>
  <si>
    <t>Mov Casanare centro - Mov Cerro Venado</t>
  </si>
  <si>
    <t>Km 2,4 desde Yopal</t>
  </si>
  <si>
    <t>Geovanny Rodriguez de zona reporta apertura del enlace Mov Casanare centro - Mov Cerro Venado con afectacion de servicios moviles</t>
  </si>
  <si>
    <t>GIOVANNY RODRIGUEZ</t>
  </si>
  <si>
    <t>RLFO Correctivo,8621761, Localización de Falla km 0 Recuperar Cable 0 mts, Tendido Aéreo 0 mts, Tendido Canalizado 0 mts, Cantidad Empalmes 0, Fibras Empalmadas 0, Apiques 0, Disp 0.01, subida a poste UN 0  LA</t>
  </si>
  <si>
    <t>PRE-00547088</t>
  </si>
  <si>
    <t>OT-00450224</t>
  </si>
  <si>
    <t>8620921   8620924</t>
  </si>
  <si>
    <t>Yopal centro</t>
  </si>
  <si>
    <t>Km 28,5 desde pereira</t>
  </si>
  <si>
    <t>Diego Chapparo de Noc tx reporta el enlace de Pereira - Cartago , sin afectacion de servicios.</t>
  </si>
  <si>
    <t>Se rehace empalme de 36 hilos</t>
  </si>
  <si>
    <t>Mov.Danubio Norte - Mov.Altablanca II</t>
  </si>
  <si>
    <t xml:space="preserve">km 1,1 desde Danubio </t>
  </si>
  <si>
    <t>Rolando Sanchez de Zona reporta apertura en la Mov.Danubio Norte - Mov.Altablanca II, Con afcetacion de servicios.</t>
  </si>
  <si>
    <t>Se rehace empalme de 96 hilos en reserva existe</t>
  </si>
  <si>
    <t>Anillo 50</t>
  </si>
  <si>
    <t>Km 0,206 desde Granada</t>
  </si>
  <si>
    <t>Ramiro Nechiza de Noc Tx reporta apertura del enlace Granada - Puerto Rico con IRU Calamar - Villavicencio por la red de azteca sin afectacion de servicios</t>
  </si>
  <si>
    <t>Recuperacion de 30 mts de reserva y un empalme de 36 hilos</t>
  </si>
  <si>
    <t>Km 55 desde Monteria</t>
  </si>
  <si>
    <t>Ramiro Nechia de Noc Tx reporta apertura del enlace Saagun - Cerete en SDH y Monteria Sincelejo para renata sin afectacion de servicios</t>
  </si>
  <si>
    <t>se realiza tendido de 400 mts de fo 36 hilos y se realizan dos empalmes de 36 hilos</t>
  </si>
  <si>
    <t>No se genera OT, Dispoibilidad de Liteyca</t>
  </si>
  <si>
    <t>Cisnes - Pinares</t>
  </si>
  <si>
    <t>Km 3,3 desde pinares</t>
  </si>
  <si>
    <t>German Villamizar de zona reporta apertura del enlace Cisnes - Pinares con afectacion de servicios de BA</t>
  </si>
  <si>
    <t>se realiza cambio de ruta de la Fo y se instala empalme de 24 hilos</t>
  </si>
  <si>
    <t>RLFO Correctivo, 8621254, Localización de Falla 3,51 kms desde pinares , Recuperar Cable 20 mts, Tendido Aéreo 0 mts, Tendido Canalizado 0 mts, Cantidad Empalmes 1, Fibras Empalmadas 2, Apiques 0, Herrajes de Retencion 0 M 0, Disp 0.00</t>
  </si>
  <si>
    <t>PRE-00544390</t>
  </si>
  <si>
    <t>OT-00448775</t>
  </si>
  <si>
    <t>Pinares</t>
  </si>
  <si>
    <t>Mov. Jardin Plaza Falabella - Mov. Makrocaney</t>
  </si>
  <si>
    <t>Km 9,5 desde Makrocaney</t>
  </si>
  <si>
    <t>Jenny Salazar de PxDX reporta apertura del enlace Mov. Jardin Plaza Falabella - Mov. Makrocaney sin afectacion de servicios.</t>
  </si>
  <si>
    <t>Recuperacion de 20 mts de reserva e instalacion de empalme de 48 hilos</t>
  </si>
  <si>
    <t>Uk Jardin plaza Falabella</t>
  </si>
  <si>
    <t>Mov. La Conejera - Mov. CC Santa Fe</t>
  </si>
  <si>
    <t>Km 3,9 desde CC Santa Fe</t>
  </si>
  <si>
    <t>Jenny Salazar de PxDx reporta apertura del enlace Mov. La Conejera - Mov. CC Santa Fe sin afectacion de servicios.</t>
  </si>
  <si>
    <t>Se realiza tendido de 160 mts de Fo de 24 hilos y dos empalmes existentes de 24 hilos</t>
  </si>
  <si>
    <t>Uk Conejera</t>
  </si>
  <si>
    <t>Km 6.3 desde Villa Mery</t>
  </si>
  <si>
    <t>se Crea el caso para dar continuidad a la solucion de la falla en otra distancia</t>
  </si>
  <si>
    <t>Se refusiona hilo en empalme existente y se realiza enrutamiento en dos empalmes</t>
  </si>
  <si>
    <t>8648403
8648408</t>
  </si>
  <si>
    <t>VILLAMERY</t>
  </si>
  <si>
    <t>INC0197298</t>
  </si>
  <si>
    <t>Km1,3 desde de Maicao</t>
  </si>
  <si>
    <t>Francisco Vargas de Noc Tx reporta apertura del enlace Maicao - Cuestecita por la red de Internexa sin afectacion de servicios</t>
  </si>
  <si>
    <t>Para dar solucion se recupera reserva y se implementa caja de empalme nueva</t>
  </si>
  <si>
    <t>No se genera OT, Falla de interxa</t>
  </si>
  <si>
    <t>Mov. Ponedera - Mov. Sabana Larga</t>
  </si>
  <si>
    <t>km 3.190 desde  Ponedera</t>
  </si>
  <si>
    <t>Jhony Osorio de zona reporta apertura del enlace Mov. Ponedera - Mov. Sabana Larga sin afectacion de servicios</t>
  </si>
  <si>
    <t>km 2,9 desde Cali</t>
  </si>
  <si>
    <t>Islena Romero de Noc Tx reporta apertura parcial del enlace Cali - Candelaria en SDH la Rx Candelaria, sin afectación de servicios.</t>
  </si>
  <si>
    <t xml:space="preserve">Cali </t>
  </si>
  <si>
    <t>CERRO ORIENTE</t>
  </si>
  <si>
    <t>Km 86,9 desde Cucuta</t>
  </si>
  <si>
    <t>Islena Romero de Noc Tx reporta apertura parcial del enlace Cúcuta - Cerro Oriente en SDH Rx Cerro Oriente, sin afectación de servicios.</t>
  </si>
  <si>
    <t>se realiza migracion de hilo entre empalme y odf</t>
  </si>
  <si>
    <t>RTNFO Correctivo 8623875, Localización Km 86,9 desde Cucuta, Recuperar Cable 00mts, Tendido Aereo 0 mts, Tendido Canalizado 0 mts, Cantidad Empalmes 0, Fibras Empalmadas 0, Apiques 0. Disponibilidad 0.03.</t>
  </si>
  <si>
    <t>PRE-00545474</t>
  </si>
  <si>
    <t xml:space="preserve">OT-00449010	</t>
  </si>
  <si>
    <t xml:space="preserve">Km 2,3 desde candelaria </t>
  </si>
  <si>
    <t>Se Crea OT para dar continuidad al incidente 8623443 ya que se presenta un segundo.</t>
  </si>
  <si>
    <t xml:space="preserve">Cali Centro </t>
  </si>
  <si>
    <t>Mov.Nuevo Faro - Mov.Las tunas</t>
  </si>
  <si>
    <t>Km 0,9 desde las tunas</t>
  </si>
  <si>
    <t>Hector Obezo de Zona reporta apertura en el enlace Mov.Nuevo Faro - Mov.Las tunas la rx de Las tunas, sin afectacion de servicios.</t>
  </si>
  <si>
    <t xml:space="preserve">Para dar solucion se migra entre nodos </t>
  </si>
  <si>
    <t>RLFO Correctivo,8624152 Localización Km 0,9 desde las tunas, Recuperar Cable 0 mts, Tendido Aereo 0 mts, Tendido Canalizado 0 mts, Cantidad Empalmes 0, Fibras Empalmadas 0, Apiques 0. Disponibilidad 0.033</t>
  </si>
  <si>
    <t>PRE-00544780</t>
  </si>
  <si>
    <t>OT-00448776</t>
  </si>
  <si>
    <t>Tunas</t>
  </si>
  <si>
    <t>Cali - Puerto Tejada</t>
  </si>
  <si>
    <t>Km 3,2 desde puerto tejada</t>
  </si>
  <si>
    <t>Alexander Gomez de Noc tx reporta apertura en el enlace Cali - Puerto Tejada , Con afectacion de Ba.</t>
  </si>
  <si>
    <t>se realiza tendido de 265 metros y dos empalmes de 48 hilos</t>
  </si>
  <si>
    <t>Km 4 desde fusagasuga</t>
  </si>
  <si>
    <t>Alexander Gomez de Noc tx reporta apertura en el enlace Bogota - Fusagasuga , sin afectacion de servicios.</t>
  </si>
  <si>
    <t xml:space="preserve">Se realizo un Tendido de 140 mtrs y 2 empalmes de 36 hilos </t>
  </si>
  <si>
    <t>km 16.4 desde la dorada</t>
  </si>
  <si>
    <t>Alexander Gomez de Noc tx reporta apertura en el  enlace Honda - La dorada,Con afectacion de Ba.</t>
  </si>
  <si>
    <t>Para dar solucion se realiza Tendido de 200 mtrs y 2 cajas de empalme de 36 hilos</t>
  </si>
  <si>
    <t>Mov. Asturias - Mov. Kennedy Sur</t>
  </si>
  <si>
    <t>km 4 desde CG3</t>
  </si>
  <si>
    <t>July Gonzales de Noc Tx reprota apertura del enlace Asturias - CG3, Asturias - CG4 para ZTE, Asturias - CG8 para Rufo y Asturias - Cad Bosa, Asturias - CG3 para SDH. con afectación de servicios a 4 km desde CG3 medida tomada con ZTE.</t>
  </si>
  <si>
    <t>se realiza tendido de 200 metros y dos empalmes de 96 hilos</t>
  </si>
  <si>
    <t>8624827
8624834</t>
  </si>
  <si>
    <t>TIK-435608-G7V0</t>
  </si>
  <si>
    <t>Km 0 desde Cienaga</t>
  </si>
  <si>
    <t>Francisco Vargas de Noc Tx reporta apertura del enlace Cienaga - Fundacion por la red de Ufinet, sin afectación de servicios.</t>
  </si>
  <si>
    <t>Se realiza medidas y limpieza en Cienaga</t>
  </si>
  <si>
    <t>Acopi - Chiminangos</t>
  </si>
  <si>
    <t>Km 5,026 desde Acopi</t>
  </si>
  <si>
    <t>Nancy Prieto de Zona reporta apertura del enlace Acopi - Chiminangos sin afectacion de servicios.</t>
  </si>
  <si>
    <t>No se genera OT, Disponibilidad de Encomunitel</t>
  </si>
  <si>
    <t>ANILLO METROPOLITANO</t>
  </si>
  <si>
    <t xml:space="preserve">ANILLO </t>
  </si>
  <si>
    <t>Entrerrios - Celta</t>
  </si>
  <si>
    <t>Km 12 desde Celta</t>
  </si>
  <si>
    <t>Ramiro Nechiza de Noc Tx reporta alta atenuacion en enlace Entrerrios  - Celta   en los hilos de zte y Rx de corian sin afectacion de servicio.</t>
  </si>
  <si>
    <t>Entrerios</t>
  </si>
  <si>
    <t>Mov. Andes - Mov. Santuario</t>
  </si>
  <si>
    <t>Km 3,453 desde Andes</t>
  </si>
  <si>
    <t> Alan Salazar de zona reporta apertura parcial del enlace Mov. Andes - Mov. Santuario Rx santuario sin afectacion de servicios</t>
  </si>
  <si>
    <t xml:space="preserve"> Se recupera 50 mts de reserva y se refuciona cable de 48 hilos</t>
  </si>
  <si>
    <t>32041 - 32042</t>
  </si>
  <si>
    <t>Km 0,134 desde 32041</t>
  </si>
  <si>
    <t xml:space="preserve">Jhon Lesmes de zona reporta apertura del enlace 32041_ Parque Barrio Santa Celia con afectacion de servicios BA </t>
  </si>
  <si>
    <t>Dto 31011</t>
  </si>
  <si>
    <t>anillo 24 B</t>
  </si>
  <si>
    <t>Km 19 desde Candelaria</t>
  </si>
  <si>
    <t>Islena Romero de NocTx reporta apertura del enlace Candelaria - Florida sin afectacion de servicios</t>
  </si>
  <si>
    <t xml:space="preserve">se tendieron 120 metros de F.O de 48 hilos y se crean dos empalmes nuevos </t>
  </si>
  <si>
    <t xml:space="preserve">Candelaria </t>
  </si>
  <si>
    <t>cobra</t>
  </si>
  <si>
    <t>Km 3,949 desde Pasto</t>
  </si>
  <si>
    <t>Islena Romero de NocTx reporta apertura del enlace Pasto -Ipiales por la red de Claro sin afectacion de servicios</t>
  </si>
  <si>
    <t>Se recuperaron 300 metros de Fo de 36 hilos y se crea in empalme nuevo.</t>
  </si>
  <si>
    <t>Ibague - Chicoral</t>
  </si>
  <si>
    <t>km 3,9 desde Nodo Ancon Tigo</t>
  </si>
  <si>
    <t>Islena Romero de NocTx reporta apertura del enlace Ibague - Chicoral para los hilos de TIGO sin afectacion de servicios</t>
  </si>
  <si>
    <t>Se recuperaron 20 metros de reserva de F.O de 96 hilos y serehace empalme de 96 hilos</t>
  </si>
  <si>
    <t>Km 64,376 desde Manizales</t>
  </si>
  <si>
    <t>Islena Romero de NocTx reporta apertura total del enlace Manizales - Supia sin afectacion de servicios</t>
  </si>
  <si>
    <t>Se recupero 20 metros de F.O de 36 hilos y se crea una caja de empalme de 48 hilos</t>
  </si>
  <si>
    <t>Mov.El retiro - Mov.Laureano Gomez</t>
  </si>
  <si>
    <t>km 0,800 desde el Retiro</t>
  </si>
  <si>
    <t>Nancy Prieto de zona reporta apertura en el enlace Mov.El retiro - Mov.Laureano, con afectacion de servicios Moviles.</t>
  </si>
  <si>
    <t xml:space="preserve">se prepararon 4 metros de F.O de 8 hilos y se creo Caja de Empalme nueva de 24 hilos </t>
  </si>
  <si>
    <t>Mov. Pitalito Sur - Mov. Pitalito Via Timana</t>
  </si>
  <si>
    <t>km 1,933 desde Pitalito Sur</t>
  </si>
  <si>
    <t>Silvio Pantoja de zona reporta apertura del enlace Mov. Pitalito Sur - Mov. Exito Pitalito y Mov. Pitalito - Mov. Pitalito Via Timana. sin afectación de servicios.</t>
  </si>
  <si>
    <t>Recuperacion de 50 mts de reserva e instalacion de empalme de 36 hilos en caja empalme de 48</t>
  </si>
  <si>
    <t xml:space="preserve">km 34 desde Armenia </t>
  </si>
  <si>
    <t>July Gonzales de Noc Tx reporta apertura en el enlace Armenia - Pereira la rx de pereira , sin afectacion de servicios.</t>
  </si>
  <si>
    <t>Para dar solucion se desdoblo la fo se realizo el desdoble al km 24 desde Armenia</t>
  </si>
  <si>
    <t xml:space="preserve">Pereira </t>
  </si>
  <si>
    <t xml:space="preserve">km 63 desde Manizales </t>
  </si>
  <si>
    <t>Se crea caso para atencion del incidente bajo la  OT 8627037 por nueva distancia de corte al km 63 desde manizales.</t>
  </si>
  <si>
    <t>se realiza tendido de 100 metros de fo y dos empalmes de 36 hilos</t>
  </si>
  <si>
    <t>8627046
8627047
8627056
8627088</t>
  </si>
  <si>
    <t>Armario FTTC11 - Centro</t>
  </si>
  <si>
    <t>Km 0 FTTC 11</t>
  </si>
  <si>
    <t>Alan salazar de Zona reporta apertura en el enlace Armario FTTC11 vs. Centro,Con afectacion de BA.</t>
  </si>
  <si>
    <t xml:space="preserve">EECC realiza medidas y limpieza en el armario y enlace sube sin manipulacion </t>
  </si>
  <si>
    <t xml:space="preserve">No se genera OT, Disponibilidad de Liteyca  </t>
  </si>
  <si>
    <t>Popayan centro - Villa del Norte</t>
  </si>
  <si>
    <t>Alexander Gomez de Noc Tx reporta aperura del enlace Popayan centro - Villa del Norte en SDH sin afectacion de servicio</t>
  </si>
  <si>
    <t>Falla Causada por apagado de equipo Bello Horizonte</t>
  </si>
  <si>
    <t>Km 30,68 desde Cucuta</t>
  </si>
  <si>
    <t>Diego Chaparro de Noc Tx reporta apertura del enlace Cucuta - Pamplona en SDH Rx cucuta y Cucuta - Pamplona Rx Pamplona  Rufo y Cucuta - Cerro Oriente Rx cucuta del Rufo sin afectacion de servicios</t>
  </si>
  <si>
    <t>Se realiza Sangria de 18 hilos en caja empalme de 48</t>
  </si>
  <si>
    <t>RTNFO Correctivo 8628508, Localización Km 30,68 desde Cucuta, Recuperar Cable 00mts, Tendido Aereo 0 mts, Tendido Canalizado 0 mts, Cantidad Empalmes 1, Fibras Empalmadas 18, Apiques 0. Disponibilidad 0.00.</t>
  </si>
  <si>
    <t xml:space="preserve">PRE-00545476	</t>
  </si>
  <si>
    <t xml:space="preserve">OT-00449012	</t>
  </si>
  <si>
    <t>Mov La Paz Bosa - Mov Bosa Laureles II</t>
  </si>
  <si>
    <t>Km 2.438 desde Bosa la paz</t>
  </si>
  <si>
    <t>Se crea Caso para poder dar solcion a los enlaces moviles ya que se neuentra en otra distancia la falla de los enlaces moviles Mov La Paz Bosa - Mov Bosa Laureles II - Mov. El Potrerito - Mov La Estancia, Mov. El Retazo - Mov Bosa piamonte sin afectacion de servicio</t>
  </si>
  <si>
    <t>Tendido de 181 mts de Fo de 96 hilos y dos empalmes de 96 hilos</t>
  </si>
  <si>
    <t>Cabecera central Asturias</t>
  </si>
  <si>
    <t xml:space="preserve">Anillo 64 </t>
  </si>
  <si>
    <t>Mov. Mamonal - Mov. Nelson Mandela</t>
  </si>
  <si>
    <t>Km 0 desde mamonal</t>
  </si>
  <si>
    <t xml:space="preserve">Hernando Roca de zona reporta apertura del enlace Mov. Mamonal - Mov. Nelson Mandela con afectacion de servisios </t>
  </si>
  <si>
    <t>Limpieza en nodo Mamonal</t>
  </si>
  <si>
    <t>Cap Bosa - Asturias</t>
  </si>
  <si>
    <t>Km 1,2 desde cap bosa</t>
  </si>
  <si>
    <t>Se continua afectacion de la OT 8628812 por segundo evento cable afectado donde se reporta el SDH de Cap Bosa - Asturias, CG4 - Soacha y Cap Bosa - Soacha.</t>
  </si>
  <si>
    <t xml:space="preserve">Para dar solucion Tendido de 100 mtrs y dos empalmes de 48 hilos </t>
  </si>
  <si>
    <t>anillo 48</t>
  </si>
  <si>
    <t>km 38,6 desde Manizales</t>
  </si>
  <si>
    <t>Javier Sandoval de Noc Tx reporta apertura total Pereira - Manizales en Coriant, ZTE, SDH y Nadia Vega de Px reporta la Mov. Chipre I - Mov.  Dos Quebradas I, sin afectación de servicios.</t>
  </si>
  <si>
    <t xml:space="preserve">Para dar solucion se recupera de un lado 100 mtrs y del otro 50 mtrs para un empalme de 36 hilos </t>
  </si>
  <si>
    <t>TroNCAL</t>
  </si>
  <si>
    <t>Mov.Aguamarina - Mov.Pelu</t>
  </si>
  <si>
    <t>Km 5,1 desde pelu</t>
  </si>
  <si>
    <t>Alan salazar de zona reporta apertura en el enlace Mov.Aguamarina - Mov.Pelu, sin afectacion de servicios.</t>
  </si>
  <si>
    <t>Para dar solucion se realizo migracion entre empalme</t>
  </si>
  <si>
    <t>Mov.Galleras II - Mov.Galeras</t>
  </si>
  <si>
    <t>Km 5,19 desde Galeras</t>
  </si>
  <si>
    <t>Nancy prieto de Zona reporta apertura en el enlace Mov.Galleras II - Mov.Galeras, Sin afectacion de servicios.</t>
  </si>
  <si>
    <t xml:space="preserve">Para dar solucion se corre reserva de 160 mtrs y un empalme de 24 hilos </t>
  </si>
  <si>
    <t>Galeras</t>
  </si>
  <si>
    <t>Mov. Montenegro - Mov. Finlandia</t>
  </si>
  <si>
    <t>Km 4,3 desde filandia</t>
  </si>
  <si>
    <t>Marco Savedra reporta apertura en el enlace Mov. Montenegro - Mov. Finlandia , Con afectacion de servicios.</t>
  </si>
  <si>
    <t xml:space="preserve">Se realiza migracion de hilso en Sevicio desde empalme del km 9 hasta galan </t>
  </si>
  <si>
    <t>galan</t>
  </si>
  <si>
    <t>Km 17,3 desde La dorada</t>
  </si>
  <si>
    <t>Alexander Gomez de Noc tx reporta apertura en el enlace Honda - La dorada, Sin afectacion de servicios.</t>
  </si>
  <si>
    <t>se recuperan 30 metros de reserva y se hace empalme d e36 hilos</t>
  </si>
  <si>
    <t xml:space="preserve">Km 42 desde Medellin </t>
  </si>
  <si>
    <t>Diego Chaparro de Noc Tx reporta apertura del enalce Medellin - Yarumal sin afetacion de servicios</t>
  </si>
  <si>
    <t>se realiza migracion de hilo entre ods</t>
  </si>
  <si>
    <t>Mov. Los Lagos - Mov. Parque del Sol</t>
  </si>
  <si>
    <t xml:space="preserve">Km 0,168 desde puertas del sol </t>
  </si>
  <si>
    <t>Nancy Prieto de Zona reporta apertura del enlace Mov. Los Lagos - Mov. Parque del Sol - Mov. Pizanos 2 con afectacion de servicios.</t>
  </si>
  <si>
    <t xml:space="preserve">Se recuperan 10 metros de reserva de F.O de 24 hilos y se crea un empalme nuevo </t>
  </si>
  <si>
    <t>Mov. San Cayetano - Mov. Ciudad Hunza</t>
  </si>
  <si>
    <t>Km 0,23 desde san cayetano</t>
  </si>
  <si>
    <t>Jhon Lesmes de zona reporta apertura del enlace Mov. San Cayetano - Mov. Ciudad Hunza - Mov. Bosques de Caniza con afectacion de servicios moviles</t>
  </si>
  <si>
    <t xml:space="preserve">se recupera 180 mts de reserva y se realiza un empalme de 24 hilos </t>
  </si>
  <si>
    <t>VILLA MARIA</t>
  </si>
  <si>
    <t>Mov. Fontibon - Mov. Versalles</t>
  </si>
  <si>
    <t>Km 4,2 desde Fontibon</t>
  </si>
  <si>
    <t>Juan Carlos Pineda de PxDx reporta apertura del enlace Mov. Fontibon - Mov. Versalles, Mov. Fontibon - Mov. Portal de Fontibon y Mov. Fontibon - Mov. Atahualpa sin afectacion de servicios</t>
  </si>
  <si>
    <t>Se realiza un tendido de 150 mts de FO de 144 hilos y se hacen dos empalmes de 96 hilos</t>
  </si>
  <si>
    <t xml:space="preserve">km 5,129 desde Centro </t>
  </si>
  <si>
    <t>Islena Romero de Noc tx reporta apertura parcial del enlace Bogotá - Fusagasugá en Rufo Rx Fusa y 3 SDH de Silvania ambos hilos, sin afectación de servicios.</t>
  </si>
  <si>
    <t>Tendido de 120 mts de Fo de 36 hilos y dos empalmes de 48 hilos, uno existente y uno reutilizado</t>
  </si>
  <si>
    <t>8632344
8633225
8633289
8633337</t>
  </si>
  <si>
    <t>Islena Romero de Noc Tx reporta apertura parcial del enlace Cienaga - Fundacion en Rufo Rx Cienaga por la red de Ufinet, sin afectación de servicios.</t>
  </si>
  <si>
    <t xml:space="preserve">se Realiza cambio de Pacht Cord en el nodo de Cienga </t>
  </si>
  <si>
    <t xml:space="preserve">km 8,6 desde Manizales </t>
  </si>
  <si>
    <t>Henry Alexander Gomez de Noc Tx reporta apertura total  del enlace Manizales - Pereira, al km 8,6 desde Manizales medida tomada con el ZTE, sin afectación de servicios.</t>
  </si>
  <si>
    <t xml:space="preserve">Se prepararon 4 metros de F.O de 36 hilos y se ingreso extremos a  Empalme existente </t>
  </si>
  <si>
    <t>Mov. rosita fija - Mov.rosablanca</t>
  </si>
  <si>
    <t xml:space="preserve">km 0,982 desde Rosita </t>
  </si>
  <si>
    <t>Diego santacruz de Zona reporta apertura en el enlace Mov. rosita fija - Mov.rosablanca,Sin afectacion de servicios.</t>
  </si>
  <si>
    <t xml:space="preserve">Se realiza migracion desde empalme ubicado a 946 metros hacia el interiro del nodo </t>
  </si>
  <si>
    <t>Central Rosita</t>
  </si>
  <si>
    <t xml:space="preserve">Anillo Rosita </t>
  </si>
  <si>
    <t>Mov.Zoologico - Mov.Guayabal</t>
  </si>
  <si>
    <t>Km 0 desde guayabal</t>
  </si>
  <si>
    <t>Marco Saavedra de zona reporta apertura en el enlace Mov.Zoologico - Mov.Guayabal,Sin afectacion  de servicios.</t>
  </si>
  <si>
    <t>Uk Guayabal</t>
  </si>
  <si>
    <t>Armario fttc 122 - piedra pintada</t>
  </si>
  <si>
    <t>km 0 desde Armario FTTC 122</t>
  </si>
  <si>
    <t>Wilson trujillo de zona reporta apertura en el enlace Armario fttc 12 - piedra pintada , con afectacion de Ba.</t>
  </si>
  <si>
    <t xml:space="preserve">Se recuperan 30 metros de Reserva de F.O de 8 hilos para ingresar punta al armario </t>
  </si>
  <si>
    <t>Km 44,5 desde villeta</t>
  </si>
  <si>
    <t>Jose Neverth Moreno de Noc Tx repruta apertura parcial del enlace Bogota - Villeta Rx Bogota del ZTE con afectacion de servicios</t>
  </si>
  <si>
    <t>TIK-436762-F1W7</t>
  </si>
  <si>
    <t>Km  76.7 desde Bosconia.</t>
  </si>
  <si>
    <t>Ramiro Nechiza de Noc Tx reporta apertura del enlace Bosconia - Valledupar por la red de Ufinet sin afectacion de servicios</t>
  </si>
  <si>
    <t>Mov. Villa Sorrento - Mov. Bonanza</t>
  </si>
  <si>
    <t>Km 1,193 desde Villa Sorrento</t>
  </si>
  <si>
    <t>Omar Salgado de zona reporta aperura del enlace Mov. Villa Sorrento - Mov. Bonanza con afectacion de servicios moviles</t>
  </si>
  <si>
    <t>Recuperacion de 300 mts de reserva y un empalme de 24 hilos</t>
  </si>
  <si>
    <t>Villa Sorrento</t>
  </si>
  <si>
    <t>Bogotá Centro - Silvania</t>
  </si>
  <si>
    <t>km 0.378 desde Silvania</t>
  </si>
  <si>
    <t xml:space="preserve">Islena Romero de Noc Tx reporta alta atenuación parcial del enlace Bogotá Centro - Silvania en la Rx Silvania del SDH STM16, sin afectación de servicios. </t>
  </si>
  <si>
    <t>se realiza refusion de hilo en empalme existente</t>
  </si>
  <si>
    <t xml:space="preserve">SILVANIA </t>
  </si>
  <si>
    <t xml:space="preserve">Km 94 desde Bosconia </t>
  </si>
  <si>
    <t>Islena Romero de NocTx reporta apertura del enlace Bosconia - Curumani Coriant Transformación y Curumani -  La Loma para ZTE Rx La Loma, sin afectación de servicios, se realiza medida con el equipo del ZTE y se evidencia evento al km 13.8 desde La Loma.</t>
  </si>
  <si>
    <t>tendido provicional de 600 mts, y dos empalmes de 36 hilos, uno nuevo y uno existente</t>
  </si>
  <si>
    <t>8634707
8635147
8635314
8635318
8635538</t>
  </si>
  <si>
    <t>Mov. Dario Echandia - Mov. Piedra Pintada</t>
  </si>
  <si>
    <t>Km 0,074 desde Dario Echandia</t>
  </si>
  <si>
    <t xml:space="preserve">Wilson Trujillo de Zona reporta apertura del enlace Mov. Dario Echandia - Mov. Piedra Pintada, sin afectacion de servicios. </t>
  </si>
  <si>
    <t>8634620
8634621</t>
  </si>
  <si>
    <t>ECHANDIA</t>
  </si>
  <si>
    <t>TIK-436972-P2C7</t>
  </si>
  <si>
    <t>CODAZZI</t>
  </si>
  <si>
    <t>Km 16,2 desde codazzi</t>
  </si>
  <si>
    <t>Andres Sierra de Noc Tx reporta apertura del enlace Codazi - La Jagua por la red de ufinet sin afectacion de servicios.</t>
  </si>
  <si>
    <t>Dos sangrias e implementacion de caja empalme</t>
  </si>
  <si>
    <t>No se genera OT Disponibilidad de Ufinet</t>
  </si>
  <si>
    <t>Km 14,3 desde Manizales</t>
  </si>
  <si>
    <t>July Gozalez de noc Tx reporta apertura del enlace Manlizales - La Pintada sin afectacion de servicios, se toma traza con el ZTe dando apertura al Km 14 .3 desde Manizales.</t>
  </si>
  <si>
    <t>Para dar solucion se rehace empalme</t>
  </si>
  <si>
    <t>8635123
8635156
8635166
8635239</t>
  </si>
  <si>
    <t>Km 13,1 desde Fusa</t>
  </si>
  <si>
    <t xml:space="preserve">July Gonzalez de Noc Tx reporta apertura del enlace Fusagasuga - Bogota para el hilo de Rx Coriant Bogotá, Sin afectación de Servicios. </t>
  </si>
  <si>
    <t xml:space="preserve">se realzia migracion entre nodos paradar solucion </t>
  </si>
  <si>
    <t>Mov. Caracol Radio - Mov. Politecnico</t>
  </si>
  <si>
    <t>Km 0,425 desde Caracol Radio</t>
  </si>
  <si>
    <t>Jhon Lesmes de Zona reporta apertura del enlace Mov. Caracol Radio - Mov. Politecnico sin afectacion de servicios.</t>
  </si>
  <si>
    <t xml:space="preserve"> se endereza fibra para dar solucion </t>
  </si>
  <si>
    <t>dto 31000</t>
  </si>
  <si>
    <t>anillo 9</t>
  </si>
  <si>
    <t>Mov. Manatiales - Mov. Montenegro</t>
  </si>
  <si>
    <t>Km 5,7 desde el carmen</t>
  </si>
  <si>
    <t>Jhon Alcalde de Zona reporta apertura del enlace Mov. Manatiales - Mov. Montenegro sin afectacion de servicios.</t>
  </si>
  <si>
    <t>Se realiza fusion de hilos empalmes existentes</t>
  </si>
  <si>
    <t>Manantiales</t>
  </si>
  <si>
    <t>Km 5,9 desde Honda</t>
  </si>
  <si>
    <t>Andres Sierra de Noc Tx reporta apertura del enlace Honda - La Dorada sin afectacion de servicios.</t>
  </si>
  <si>
    <t>se recupera 30 metrso de reserva de 48 hilos  y se crea un empalme de 48 hilos</t>
  </si>
  <si>
    <t>8636090
8636091</t>
  </si>
  <si>
    <t>Km 4, desde granda Norte</t>
  </si>
  <si>
    <t>Andres Sierra de Noc Tx reporta apertura del enlace Granada Norte - Santa Carolina sin afectacion de servicios.</t>
  </si>
  <si>
    <t>Se realiza un tendido de 270 metros cable de 96 hilos y 2 cajas de 144 hilos</t>
  </si>
  <si>
    <t>km 5,6 desde Giadalajara</t>
  </si>
  <si>
    <t>se crea ot para dar seguimiento al caso 8613579  ya que se presenta un segundo corte en el enalce en el km 5,6 desde Guadalajara</t>
  </si>
  <si>
    <t>GUADALAJARA</t>
  </si>
  <si>
    <t>Km 7,9 desde Salitre</t>
  </si>
  <si>
    <t>Andres Sierra de Noc Tx reporta apertura del enlace WBP - Asturias, WBP - Soacha para ZTE y 2 SDH en Corpo Taxi -  Asturias , Luces - Salitre, sin afectación de servicios.</t>
  </si>
  <si>
    <t>Se tendieron 70mts de cable de 144hilos de rehusó y se instalaron 2 cajas de 48 hilos nuevas para realizar 2 empalmes de 48</t>
  </si>
  <si>
    <t>8636057
8636073</t>
  </si>
  <si>
    <t>Mov. Vergel - Mov. Retiro</t>
  </si>
  <si>
    <t>Km 0,8 desde Mov. Vergal</t>
  </si>
  <si>
    <t>Jhon Robert Marin de zona reporta apertura del enlace Mov. Vergel - Mov. Retiro en cali sin afectacion de servicios.</t>
  </si>
  <si>
    <t xml:space="preserve">Se refusiona hilo en caja de empalme </t>
  </si>
  <si>
    <t>Mov. Condado Campestre - Mov. Conucos</t>
  </si>
  <si>
    <t>Km 0,584 desde Mov. Conucos</t>
  </si>
  <si>
    <t>Walter Rojas de Zona reporta apertura del enlace Mov. Floresta - Mov. Conucos en Bucaramanga con afectacion de servicios.</t>
  </si>
  <si>
    <t>Tendido de 160 mts de 36 hilos y dos empalmes de 36 en caja empalme de 48</t>
  </si>
  <si>
    <t>CONUCOS</t>
  </si>
  <si>
    <t>Uk conucos</t>
  </si>
  <si>
    <t>Esperanza - Ciudad Real</t>
  </si>
  <si>
    <t xml:space="preserve">Km 0,816 desde Ciudad Real </t>
  </si>
  <si>
    <t>Jorge Garay de zona reporta apertura del enlace Esperanza - Ciudad Real en Villavicencio con afectacion de servicios.</t>
  </si>
  <si>
    <t>Se realiza migracion de hilos entre emplamnes</t>
  </si>
  <si>
    <t>LIENAL</t>
  </si>
  <si>
    <t>Mov. Guacharaca - Mov. Santander</t>
  </si>
  <si>
    <t>Km 5,5 desde Guatapuri</t>
  </si>
  <si>
    <t>Juan Daza de zona reporta apertura del enlace Mov. Guacharaca - Mov. Santander, Mov.Indio - Mov. Vanato, Mov. Simon Bolivar - Mov. Guatapuri con afectacion de servicios moviles</t>
  </si>
  <si>
    <t>Recuperacion de 600 mst de reserva y un empalme de 48 hilos</t>
  </si>
  <si>
    <t>RLFO Correctivo,8637825, Localización de Falla km 0 Recuperar Cable 600 mts, Tendido Aéreo 0 mts, Tendido Canalizado 0 mts, Cantidad Empalmes 1, Fibras Empalmadas 48, Apiques 0, Disp 0.00, subida a poste UN 0 LA</t>
  </si>
  <si>
    <t>PRE-00547091</t>
  </si>
  <si>
    <t>OT-00450227</t>
  </si>
  <si>
    <t>Mov. Alkosto AV 68 II - GWD San Joaquin</t>
  </si>
  <si>
    <t>Km 0,117 desde JJ Vargas</t>
  </si>
  <si>
    <t>Rolando Sanchez reporta apertura del enlace Mov. Alkosto AV 68 II - GWD San Joaquin con afectacion de servicios moviles</t>
  </si>
  <si>
    <t>Tendido de Fo reutilizada de 90 mts de 24 hilos y dos empalmes de 24 hilos, una nueva y una existente</t>
  </si>
  <si>
    <t>31026 JAC PALO BLANCO</t>
  </si>
  <si>
    <t>Mov. Velez - Mov. Barbosa</t>
  </si>
  <si>
    <t>Km 6.45 desde  barbosa</t>
  </si>
  <si>
    <t>Walter Rojas de Zona reporta apertura del nelace Mov. Velez - Mov. Barbosa Y SDH Barbosa - Socorro con afectaciones de servicios moviles</t>
  </si>
  <si>
    <t xml:space="preserve">Se recuperaron 472 metros de F.O de 36 hilos para retirar fibra de predio privado. Y se instalo 90 metros de fibra adicionales para dar continuidad con dos empalmes de 36 hilos  </t>
  </si>
  <si>
    <t>Km 5,034 desde Bogota</t>
  </si>
  <si>
    <t>Ludwing Tarazona de Noc Tx reporta apertura del enlace Fusa  - Bogota sin afectacion de servicios</t>
  </si>
  <si>
    <t>Se instalaron 150 metros de fibra de 96 hilos para adecuar 2 cajas de empalme existentes</t>
  </si>
  <si>
    <t>km 37,4 desde Villavicencio</t>
  </si>
  <si>
    <t xml:space="preserve">Ramiro Nechiza de NocTx reporta apertura parcial  del enlace Bogota - Villavicencio con afectacion de servicios </t>
  </si>
  <si>
    <t>ALEXANDER ESTRADA</t>
  </si>
  <si>
    <t>Se da continuidad a los hilos y se realiza migracion entre nodos</t>
  </si>
  <si>
    <t>Km 13,7 desde la loma</t>
  </si>
  <si>
    <t>Diego Chaparro de Noc Tx reporta apertura parcial del enlace Curumani - La loma Rx curumani al km 13,8 desde la loma sin afectacion de servicios</t>
  </si>
  <si>
    <t>Km 17,3 desde Dorada</t>
  </si>
  <si>
    <t>Andres Sierra de Noc Tx reorta apertura parcial del enlace Honda - Dorada Rx dorada del rufo sin afectacion de servicios</t>
  </si>
  <si>
    <t xml:space="preserve">Par dar solucion de rehace empalme </t>
  </si>
  <si>
    <t>Km 0 desde Celta</t>
  </si>
  <si>
    <t>Miguel Caballero de PxDx reporta apertura del enlace Mov. Siberia - Mov. La Union II sin afectacion de servicios.</t>
  </si>
  <si>
    <t>Link Afectado por trabajos bajo la:  OTX24 - 8609541 -TRANSFORMACION_HL5-ANILLO-TABIO-TENJO</t>
  </si>
  <si>
    <t>Mov. Floresta - Mov. Floridablanca</t>
  </si>
  <si>
    <t>Km  0,180 desde Floresta</t>
  </si>
  <si>
    <t>Gostavo ayala de zona reporta apertura del enlace Mov. Floresta - Mov. Floridablanca y Mov. Floresta - Mov. El Lago con afectacion de servicios moviles</t>
  </si>
  <si>
    <t>Tendido de 160 mts de 36 hilos y dos empalmes de 36 en caja empalme de 48.</t>
  </si>
  <si>
    <t>Uk Floresta</t>
  </si>
  <si>
    <t>Mov. El remanso - Mov. Paso Ancho Bosa</t>
  </si>
  <si>
    <t>km 0,796 desde el Remanso</t>
  </si>
  <si>
    <t xml:space="preserve">Luis Antonio Rodriguez de zona reporta apertura del enlace Mov. El remanso - Mov. Paso Ancho Bosa y Mov Paso Ancho Bosa - Mov. Porvenir II con afectación de servicios Móviles </t>
  </si>
  <si>
    <t>se recupera 130 metros de reserva y se hace un empalme de 36 hilos</t>
  </si>
  <si>
    <t>remanso</t>
  </si>
  <si>
    <t>uk el remanso</t>
  </si>
  <si>
    <t>INC13916977</t>
  </si>
  <si>
    <t>km 36,5 desde Santa Barbara</t>
  </si>
  <si>
    <t>Andres Sierra de Noc Tx reporta apertura del enlace Tunja - Sogamoso en ZTE  por la red de Claro sin afectación de servicios</t>
  </si>
  <si>
    <t>Se recupera Reserva y se hace un empalme</t>
  </si>
  <si>
    <t>No se genera ot, Falla de Claro</t>
  </si>
  <si>
    <t>Mov. Cincuenteneraio - Mov. Cerrito</t>
  </si>
  <si>
    <t>km 0,200 desde Cerrito</t>
  </si>
  <si>
    <t xml:space="preserve">Juan Carlos Tobar de zona reporta apertura del enlace Mov. Cincuenteneraio - Mov. Cerrito sin afectcaión de servicios </t>
  </si>
  <si>
    <t xml:space="preserve">se recuperaron 15 metros de fibra de 24 hilos y una caja de emaplme de 24 hilos </t>
  </si>
  <si>
    <t xml:space="preserve">No se genera OT, Disponibilidad de Emcomuitel </t>
  </si>
  <si>
    <t>Mov. San Fernando - Mov. Metropolis</t>
  </si>
  <si>
    <t xml:space="preserve">km 1,2 desde San Fernando </t>
  </si>
  <si>
    <t>Julian Tolosa de zona reporta apertura del enlace Mov. San Fernando - Mov. Metropolis y Mov. San fernando - Mov. ICBF con afectacion de servicios</t>
  </si>
  <si>
    <t xml:space="preserve">se realiza tendido de 100 metros de F.O de 36 hilos y se crea caja de empalme nueva de 24 hilos y se enruta enlace en empalme exitente </t>
  </si>
  <si>
    <t>Dto 31026</t>
  </si>
  <si>
    <t>Uk san Fernando</t>
  </si>
  <si>
    <t>Km 1,1 desde Monumental</t>
  </si>
  <si>
    <t>Jhony Osorio de zona reporta apertura del enlace Mov. Zona Franca - Mov. Monumental con afectacion de servicios moviles</t>
  </si>
  <si>
    <t xml:space="preserve">Se realiza un tendido aereo de 400 mts y se hacen dos empalmes de 48 hilos </t>
  </si>
  <si>
    <t>Mov. Centro Convenciones - Yumbo Centro</t>
  </si>
  <si>
    <t>km 0,400 desde Centro de Convenciones</t>
  </si>
  <si>
    <t>Hermes Ojeda de zona reporta apertura del enlace Mov. Centro Convenciones - Yumbo Centro, Mov. Centro Convenciones - Mov. Ibiza, Mov. Centro Convenciones - Mov. Bavaria Acopi con afectacion de servicios moviles</t>
  </si>
  <si>
    <t>se ingresa extremos de  La fibra al empalme existente para enrutar  y refusiona hilos afectados</t>
  </si>
  <si>
    <t>Dto 11086 - Dto 12046</t>
  </si>
  <si>
    <t>km 1,6 desde Dto 12046</t>
  </si>
  <si>
    <t>Alexander Gomez de Noc Tx reporta apertura del enlace Dto 11086 - Dto 12046 para SDH, sin afectacion de Servicios.</t>
  </si>
  <si>
    <t>JHON LEZMES</t>
  </si>
  <si>
    <t xml:space="preserve">se refusiona hilo en empalme ubicado en el lugar de la medida </t>
  </si>
  <si>
    <t>Dto 31037 - Dto. 31047</t>
  </si>
  <si>
    <t>Andres Sierra de Noc Tx reporta apertura del enlace Dto 31037 - Dto. 31047 para SDH, sin afectación de Servicios.</t>
  </si>
  <si>
    <t>Falla de patch cord en nodo 31047</t>
  </si>
  <si>
    <t>Rio Frio - Tulua Fija</t>
  </si>
  <si>
    <t>km 5,2 desde Rio Frio</t>
  </si>
  <si>
    <t>Jhon Robert MArin de zona reporta apertura del enlace Rio Frio - Tulua Fija - Trujillo, con afectación de servicios.</t>
  </si>
  <si>
    <t>se recuperan 10 metros e reserva y se hace un emapalme de 36 hilos</t>
  </si>
  <si>
    <t xml:space="preserve">TULUA </t>
  </si>
  <si>
    <t>INC13926002 </t>
  </si>
  <si>
    <t>Ludwing Tarazona de Noc Tx reporta apertura en el enlace Guatape - Alejandria en Coriant por la red de Claro, sin afectacion de servicios</t>
  </si>
  <si>
    <t xml:space="preserve"> a espera de causa ysolucion por el operador</t>
  </si>
  <si>
    <t>Km 5,2 desde Dorada</t>
  </si>
  <si>
    <t>Se continua seguimiento de la OT 8639136 para revisar Tigo que presenta apertura al km 5,2 desde Dorada punto diferente a la falla inicial</t>
  </si>
  <si>
    <t xml:space="preserve">Personal de Fibra llega al nodo de Las Dorada y Realiza medida Certificando que enlace esta continuo y solo se observan atenuaciones en el km 4,5 y el km 23,6 </t>
  </si>
  <si>
    <t>Centro - Ceiba</t>
  </si>
  <si>
    <t>Km 2,762 desde Centro</t>
  </si>
  <si>
    <t>Jorge Garay de zona reporta apertura en el enlace Centro - Ceiba, con afectacion en BA</t>
  </si>
  <si>
    <t xml:space="preserve">Km 67,15 desde Fonseca </t>
  </si>
  <si>
    <t>Ramiro Nechiza de Noc Tx reporta apertura en el enlace Maicao - Fonseca en ZTE y Maicao - Mushaisa en SDH, con afectacion en BA.</t>
  </si>
  <si>
    <t>Recuperacion de 300 mts de reserva e instalacion de empalme de 48 hilos</t>
  </si>
  <si>
    <t>Mov. Hacienda La Margarita - Mov . Pinos de la Alameda</t>
  </si>
  <si>
    <t>Km 2,8 desde Mov. Hacienda La Margarita</t>
  </si>
  <si>
    <t xml:space="preserve">Efrain Barros de zona reporta apertura parcial del enlace Mov. Hacienda La Margarita  - Mov . Pinos de la Alameda sin afectacion de servicios moviles </t>
  </si>
  <si>
    <t>12000 TOBERIN</t>
  </si>
  <si>
    <t>Mov. San Mateo - Mov. Central Soacha</t>
  </si>
  <si>
    <t xml:space="preserve">Km 0,460 desde Mov. central soacha </t>
  </si>
  <si>
    <t xml:space="preserve">Oscar Vargas de Zona reporta apertura del enlace Mov. San Mateo - Mov. Central Soacha sin afectacion de servicios moviles </t>
  </si>
  <si>
    <t>se realiza tendido de 210 metros de fo  de 96 hilos y dos empalmes de 96 hilos</t>
  </si>
  <si>
    <t>Mov. Socorro centro - Mov. Socorro Parque</t>
  </si>
  <si>
    <t>Km 0,521 desde Mov. socorro centro</t>
  </si>
  <si>
    <t xml:space="preserve">Walter Rojas de zona reporta apertura parcial del enlace Mov. Socorro centro - Mov. Socorro Parque sin afectacion de servicios moviles </t>
  </si>
  <si>
    <t xml:space="preserve">Migracion entre empalme y nodo </t>
  </si>
  <si>
    <t>Aniillo Socorro 2</t>
  </si>
  <si>
    <t>km 69 desde Bosconia</t>
  </si>
  <si>
    <t>Se presenta evento diferente al Km 69 desde bosconia, se crea nueva falla para seguir con larevision iniciada  OT 8639062 ya que es en un punto diferente</t>
  </si>
  <si>
    <t xml:space="preserve">Para dar solucion se crea un empalme de 36 hilos </t>
  </si>
  <si>
    <t>Km 3,3 desde Manizales centro</t>
  </si>
  <si>
    <t>Pilar Vargas de NocTx reporta apertura parcial del enlace Manizales -  Chinchina  en SDH sin afectacion de servicios</t>
  </si>
  <si>
    <t>se refusiona hilo en caja de empalme</t>
  </si>
  <si>
    <t>MANIZALES CENTRO</t>
  </si>
  <si>
    <t>Mov. Barrilito del chef - Mov. siberia</t>
  </si>
  <si>
    <t>Km 0,440 desde Siberia</t>
  </si>
  <si>
    <t>camilo Gonzales de zona reporta alta atenuacion del enlace Mov. Barrilito del chef - Mov. siberia con afectacion de servicios moviles 8642681</t>
  </si>
  <si>
    <t>Pereira Centro - Pereira Vergel</t>
  </si>
  <si>
    <t>Km 1,055 desde Pereira centro</t>
  </si>
  <si>
    <t>Pilar Vargas de NocTx reporta apertura total del enlace Pereira centro - Pereira vergel sin afectacion de servicios</t>
  </si>
  <si>
    <t>se rehace empalme existente de 36 hilos en caja de 48 hilos</t>
  </si>
  <si>
    <t xml:space="preserve">PEREIRA VERGEL </t>
  </si>
  <si>
    <t>Comcel Puente aranda - Alpina</t>
  </si>
  <si>
    <t>Pilar Vargas de NocTx reporta alta atenuacion del enlace Comcel Puente aranda - Alpina sin afectacion de servicios</t>
  </si>
  <si>
    <t>Se confirma sucidade en equipo y pacthcord se realiza limpieza</t>
  </si>
  <si>
    <t>Iglesia Antioquia - Corpo Taxi</t>
  </si>
  <si>
    <t>km 3.6 desde corptaxi</t>
  </si>
  <si>
    <t>July Gonzales de NocTx reporta apertura del enlace Iglesia Antioquia - Coportaxi sin afectacion de servicios</t>
  </si>
  <si>
    <t>se realiza fusion de hilo en emplame existente</t>
  </si>
  <si>
    <t xml:space="preserve"> Km 15 desde bogota</t>
  </si>
  <si>
    <t>July gonzales de Noc Tx reporta apertura del enlace Bogota - Villavicencio sin afectacion de servicios</t>
  </si>
  <si>
    <t>se recuperan 10 metros de reserva y se crea un empalme de continuidad de 48 hilos</t>
  </si>
  <si>
    <t>Progreso centro</t>
  </si>
  <si>
    <t>Toncal</t>
  </si>
  <si>
    <t>RIONEGRO</t>
  </si>
  <si>
    <t>Anillo Rionegro II Lado A - Anillo Rionegro II Lado B</t>
  </si>
  <si>
    <t>km 6.5 desde Rionegro centro</t>
  </si>
  <si>
    <t>Ernesto Acuña Reporta apertura del enlace Anillo Rionegro II Lado A - Anillo Rionegro II Lado B sin afectacion de servicio Ba</t>
  </si>
  <si>
    <t>se realiza tendido de fibra de 300 Mts de una fo de hilos 144 Hilos y dos cajas de empalmes de 36 hilos de continuidad</t>
  </si>
  <si>
    <t>Rionegro</t>
  </si>
  <si>
    <t>Anillo Rionegro II</t>
  </si>
  <si>
    <t>Km 20 desde Sogamoso</t>
  </si>
  <si>
    <t>Andres sierra reporta apertura del  enlace Tunja - Sogamoso por la red de claro sin afectacion de servicio</t>
  </si>
  <si>
    <t>Se realiza tendido de 2 empalmes labores ejecutadas por claro</t>
  </si>
  <si>
    <t>Acopi - Antonio Nariño</t>
  </si>
  <si>
    <t>KM 15.2  desde ACOPI II</t>
  </si>
  <si>
    <t>Andres sierra reporta apartura del enlace Acopi - Nariño sin afectacion de servicio</t>
  </si>
  <si>
    <t>Se recupera 10 metros a 200 metros atrás se está realizando sangríade para un empalme de 96 Hilos</t>
  </si>
  <si>
    <t>km 5.5 desde Mov Guatapuri</t>
  </si>
  <si>
    <t xml:space="preserve">Se crea nuevo evento para la atencion del caso 8837825 por que se evidencia aperura a 400 metros se crea OT 8644708 para continuar con la atencion de los enlaces  Mov. Guacharaca - Mov. Santander, Mov.Indio - Mov. Vanato, Mov. Simon Bolivar - Mov. Guatapuri </t>
  </si>
  <si>
    <t>Se recupera 30 metros de Reserva y se crea un empalme de 36 hilos</t>
  </si>
  <si>
    <t>RLFO Correctivo,8644708, Localización de Falla km 0 Recuperar Cable 30 mts, Tendido Aéreo 0 mts, Tendido Canalizado 0 mts, Cantidad Empalmes 1, Fibras Empalmadas 36, Apiques 0, Disp 0.00, subida a poste UN 0 LA</t>
  </si>
  <si>
    <t>PRE-00547092</t>
  </si>
  <si>
    <t>OT-00450228</t>
  </si>
  <si>
    <t>Mov Gutapuri</t>
  </si>
  <si>
    <t xml:space="preserve">Km 24.4desde Bogota </t>
  </si>
  <si>
    <t>Se genera nueva OT por nuev evento en la fibra y darle segimiento a la OT 8644225</t>
  </si>
  <si>
    <t>Bogota Progreso</t>
  </si>
  <si>
    <t>Mov. Nariño - Mov. Tulua</t>
  </si>
  <si>
    <t xml:space="preserve">Juan Carlos Tobar de zona reporta apertura del enlace Mov. Nariño - Mov. Tulua con afectacion de servicios moviles </t>
  </si>
  <si>
    <t>Para dar solucion se refusiona pigetil en odf</t>
  </si>
  <si>
    <t xml:space="preserve">Tulua </t>
  </si>
  <si>
    <t>Km 7,81 desde pasto centro</t>
  </si>
  <si>
    <t>Milton Ramiro de Noc tx reporta apertura en el enlace Pasto - Popayan en el ZTE , sin afectacion de servicios.</t>
  </si>
  <si>
    <t xml:space="preserve">Para dar solucion  recuperación de 100 metros de reserva de 24 hilos para un empalme </t>
  </si>
  <si>
    <t>San gil - Piedecuesta</t>
  </si>
  <si>
    <t>Km 64.3 desde Sangil</t>
  </si>
  <si>
    <t>Ramiro Nechiza de Noc tx reporta apertura en San gil - Piedecuesta en la rx de sangil en el zte , sin afectacion de servicios.</t>
  </si>
  <si>
    <t>48002 - OLT Bgo 52000</t>
  </si>
  <si>
    <t>Km 6 desde Asturias</t>
  </si>
  <si>
    <t xml:space="preserve">Rolando sanchez de zona reporta apertura del enlece 48002  - OLT Bgo 52000 con afectacion de BA </t>
  </si>
  <si>
    <t>ROLANDO SANCEZ</t>
  </si>
  <si>
    <t>Se enruta hilo en empalme</t>
  </si>
  <si>
    <t>Uk ANILLO 47</t>
  </si>
  <si>
    <t>Mov. Jac San Joaquin - Mov. Alkosto 68 II</t>
  </si>
  <si>
    <t>Km 3.3 desde Mov. Jac San Joaquin</t>
  </si>
  <si>
    <t>Rolando sanches de zona reporta apertura del enlece Mov. Jac San Joaquin - Mov. Alkosto 68 II sin afectacion de servicio</t>
  </si>
  <si>
    <t>8642910
8642931
8642936</t>
  </si>
  <si>
    <t>Mov. Chico Norte - Mov. Cabrera</t>
  </si>
  <si>
    <t>km  0 desde Chico norte</t>
  </si>
  <si>
    <t>Rolando sanches de zona reporta apertura del enlece Mov. Chico Norte - Mov. Cabrera sin afectacion de servicio</t>
  </si>
  <si>
    <t>Hilos trocados en la central</t>
  </si>
  <si>
    <t>Km 53,4 dese Yopal</t>
  </si>
  <si>
    <t>Andres Sierra de Noc TX reporta apertura del enlace Yopal - Paz de Ariporo IRU Arauca - Sogamoso por a Red de Azteca, con afectacion de servicios.</t>
  </si>
  <si>
    <t>Mov. Pasto centro - Mov. Tamasagra II</t>
  </si>
  <si>
    <t>Km 4,4 desde Pasto centro</t>
  </si>
  <si>
    <t>Bibiana Vega de Plataformas Movil reporta apertura del enlace Mov. Pasto centro - Mov. Tamasagra II sin afectacion de servicios.</t>
  </si>
  <si>
    <t>Se recuperan 100 mts de reserva de 8 hilos y se realiza un empalme de 24 Hilos</t>
  </si>
  <si>
    <t>Km 16 desde Zulia</t>
  </si>
  <si>
    <t xml:space="preserve">July Gonzalez de Noc TX reporta apertura del enlace Zulia - Sardinata por la red de claro, Km 16 desde Zulia, Sin afectacion de servicios. </t>
  </si>
  <si>
    <t>INC13964168</t>
  </si>
  <si>
    <t>km 81.44 desde Tunja</t>
  </si>
  <si>
    <t>July Gonzales del  Noc Tx reporta apertura del enlace Tunja - Sogamoso sin afectacion de servicio en la red de claro</t>
  </si>
  <si>
    <t>Ricaute – Progreso</t>
  </si>
  <si>
    <t>Km 2,7 desde Progreso</t>
  </si>
  <si>
    <t>July Gonzalez de Noc Tx reporta apertura en el enlace Ricaute – Progreso en SDH, sin afectacion de servicios</t>
  </si>
  <si>
    <t>Se recuperan 50 mts de reserva y se realiza empalme de 48 Hilos</t>
  </si>
  <si>
    <t>Pasto Centro - Fatima</t>
  </si>
  <si>
    <t>Km 1,3 desde Pasto Centro</t>
  </si>
  <si>
    <t>Andres Sierra de Noc Tx reporta apertura en el enlace Plazuelas - Versalles  y Centro - Fatima, sin afectacion de servicios</t>
  </si>
  <si>
    <t>Se recupera 200 mts de Reserva y se hace un empalme de 24 hilos</t>
  </si>
  <si>
    <t>Gran Abastos - Victoria</t>
  </si>
  <si>
    <t>Km 0,583 desde Gran Abastos</t>
  </si>
  <si>
    <t>Jhonny Osorio de zona reporta apertura en el enlace Gran Abastos - Victoria, con afectacion en servicios</t>
  </si>
  <si>
    <t xml:space="preserve">Se recupera 30 mts d ereserva y se realiza un emplame de 24 Hilos </t>
  </si>
  <si>
    <t>Progreso – Salitre</t>
  </si>
  <si>
    <t>Km 8,276 desde Salitre</t>
  </si>
  <si>
    <t>Pilar Vargas de Noc Tx reporta alta atenuacion en el enlace Progreso – Salitre en Rufo, sin afectacion de servicios</t>
  </si>
  <si>
    <t>Juan Carlos Pineda de PxDx reporta apertura en los enlaces Mov. Madrid Centro - Mov. La Esperanza y Mov. Madrid Centro - Mov. Alhambra Madrid, con afectacion en moviles</t>
  </si>
  <si>
    <t xml:space="preserve">se informa que esta personal de corporativos vm </t>
  </si>
  <si>
    <t>8648400    8648403  8648402  8648407  8648408</t>
  </si>
  <si>
    <t>Km 85,7 desde Tado</t>
  </si>
  <si>
    <t>Ramiro Nechiza de Noc Tx reporta apertura del enlace Santuario - Quibdo con Iru Manizales - Quibdo por la red de Azteca sin afectacion de servicios</t>
  </si>
  <si>
    <t xml:space="preserve">se recupera reserva y se hace un empalme </t>
  </si>
  <si>
    <t xml:space="preserve">Km 48,3 desde Maicao </t>
  </si>
  <si>
    <t>Ludwin Tarazona de Noc Tx reporta apertura del enlace Fonseca - Maicao en ZTE al km 48,3 desde Maicao medida con equipo ZTE, sin afectación de servicios</t>
  </si>
  <si>
    <t>Se realiza refusion d ehilo en caja de empalme</t>
  </si>
  <si>
    <t>Km 34 desde Armenia</t>
  </si>
  <si>
    <t> July Gonzalez de Noc Tx reporta apertura del enlace Armenia - Ibague sin afectacion de servicios</t>
  </si>
  <si>
    <t>Se habilita tendido de 1000 mts y se hacen dos empalmes de 36 hilos</t>
  </si>
  <si>
    <t>Interconexion Tigo - La Joya</t>
  </si>
  <si>
    <t>Km 10 desde la Joya</t>
  </si>
  <si>
    <t>Walter Rojas de zona reporta apertura del enlace Interconexion Tigo - La Joya sin afectación de servicios</t>
  </si>
  <si>
    <t>Se miden los hilos y estan dando completos</t>
  </si>
  <si>
    <t>Km 3,186 desde calle 30</t>
  </si>
  <si>
    <t>Miguel Caballero de PxDx reporta apertura del enalce Mov. Villa Adela - Mov. Calle 30 sin afectacion de servicios</t>
  </si>
  <si>
    <t>Se recuperan 20 mts de reserva y se realiza empalme nuevo de 48 Hilos</t>
  </si>
  <si>
    <t>MOVIL SOLEDAD</t>
  </si>
  <si>
    <t>ANILLO DE MOVILES SOLEDAD</t>
  </si>
  <si>
    <t>Km 66 ,7 desde Fonseca</t>
  </si>
  <si>
    <t xml:space="preserve">Se abre nueva OT para continuar con la falla del inci 8649210 </t>
  </si>
  <si>
    <t>Mov. Santo Tomas Fija - Mov. Santo Tomas</t>
  </si>
  <si>
    <t>Km 1,156 desde Santo Thomas Móvil</t>
  </si>
  <si>
    <t>Jhony Osorio de zona reporta apertura del enlace Mov. Santo Tomas Fija - Mov. Santo Tomas con afectacion de servicios moviles</t>
  </si>
  <si>
    <t>Se realiza un tendido de 100 mts y se hacen dos empalmes de 24 hilos</t>
  </si>
  <si>
    <t>Santo Tomas Fija</t>
  </si>
  <si>
    <t>Mediterraneo - Toberin</t>
  </si>
  <si>
    <t>Km 6,2 desde Utopista</t>
  </si>
  <si>
    <t>Rolando Sanchez de zona reporta apertura del enlace Mediterraneo - Toberin con afectación de servicios BA</t>
  </si>
  <si>
    <t>Se rehace empalme de 48 hilos</t>
  </si>
  <si>
    <t>Anillo Occidente Gpon</t>
  </si>
  <si>
    <t>Andres Sierra de Noc TX reporta apertura del enlace Cucuta - Cerro oriente RX Cerro Oriente en Coriant Km 86,9 desde Cucuta, Sin afectacion de servicios</t>
  </si>
  <si>
    <t>Se realiza migracion entre un empalme y Cerro Oriente</t>
  </si>
  <si>
    <t>RTNFO Correctivo,8649832, Localización de Falla km 0 Recuperar Cable 0 mts, Tendido Aéreo 0 mts, Tendido Canalizado 0 mts, Cantidad Empalmes 0, Fibras Empalmadas 0, Apiques 0, Disp 0.03, subida a poste UN 0 LA</t>
  </si>
  <si>
    <t>PRE-00547089</t>
  </si>
  <si>
    <t>OT-00450225</t>
  </si>
  <si>
    <t>Mov. Alfaguara - Mov. Jamundi Potrerito</t>
  </si>
  <si>
    <t>Km 0,140 desde Potrerito</t>
  </si>
  <si>
    <t>Juan Tobar de zona reporta apertura del enlace Mov. Alfaguara - Mov. Jamundi Potrerito con afectación de servicios Moviles</t>
  </si>
  <si>
    <t xml:space="preserve">JUAN TOBAR </t>
  </si>
  <si>
    <t>Se recupera 15 mts de reserva y se hace un empalme de 24 hilos</t>
  </si>
  <si>
    <t>No se genera OT, Disponibilidad de Emocomunitel</t>
  </si>
  <si>
    <t>Mov. Almendros - Mov. Asturias</t>
  </si>
  <si>
    <t>Km 1,7 desde Almendros</t>
  </si>
  <si>
    <t>Walter Cabrera de zona reporta apertura del enlace  Almendros - Asturoas sin afectación de servicios</t>
  </si>
  <si>
    <t xml:space="preserve">Se refusiona hilo en la sangria </t>
  </si>
  <si>
    <t>47 Repotenciado</t>
  </si>
  <si>
    <t>Km 1,2 desde Turbaco Fija</t>
  </si>
  <si>
    <t>Se recupera 30 mts de reserva y se hace un empalme de 8 hilos</t>
  </si>
  <si>
    <t xml:space="preserve">km 7,5 desde Tenjo </t>
  </si>
  <si>
    <t>July Gonzales  de Noc Tx reporta apertura en el enlace Celta – Tenjo en ZTE, SDH y ATN, sin afectacion de servicios, Noc Tx realiza medidas con el equipo de ZTE y presenta apertura al km 7.5 desde tenjo</t>
  </si>
  <si>
    <t xml:space="preserve">Tenjo </t>
  </si>
  <si>
    <t>Km 0,9 desde Potrerito</t>
  </si>
  <si>
    <t>Se continua seguimiento de la OT 8649286 ya que se presenta un segundo evento a 900 mts desde Potrerito</t>
  </si>
  <si>
    <t>Empalme botado en el piso se refuiona hilos en empalme</t>
  </si>
  <si>
    <t>Mov. Zofracar - Mov. Tecniamsa</t>
  </si>
  <si>
    <t>Km 0 desde Zofracar</t>
  </si>
  <si>
    <t>Jhonny Osorio de zona reporta apertura en el enlace Mov. Zofracar - Mov. Tecniamsa, con afectacion en Moviles</t>
  </si>
  <si>
    <t>Se realizan medidas desde Colina campestre y Zofracar y se presenta problemas de FO</t>
  </si>
  <si>
    <t>Mov. Las Moras - Mov. Villa Linda</t>
  </si>
  <si>
    <t xml:space="preserve">Km 0,747 desde villa linda </t>
  </si>
  <si>
    <t>Jhonny Osorio de zona reporta apertura en el enlace Mov. Las Moras - Mov. Villa Linda, sin afectacion de servicios</t>
  </si>
  <si>
    <t>Se Recupera 150 mts de reserva y se hace un empalme de 24 hilos</t>
  </si>
  <si>
    <t>Mov. Siglo XXI - Mov. Colonos</t>
  </si>
  <si>
    <t>Km 1,5 desde Siglo XXI</t>
  </si>
  <si>
    <t>Orlando Cabrera de zona reporta apertura en el enlace Mov. Siglo XXI - Mov. Colonos, con afectacion en moviles</t>
  </si>
  <si>
    <t>Se recupero 100 mts de reserva y se hace un mepalme de 36 con caja de empalme de 48 hilos</t>
  </si>
  <si>
    <t>GUAMAL</t>
  </si>
  <si>
    <t>Acacias centro - Guamal</t>
  </si>
  <si>
    <t>Km 0,297 desde Guamal</t>
  </si>
  <si>
    <t xml:space="preserve">Jorge Garay de zona reporta apertura del enlace Acacias centro - Guamal con afectacion de CX y Movil. </t>
  </si>
  <si>
    <t>Recuperacion de 30 mts de reserva e instalacion de empalme de 48 hilos</t>
  </si>
  <si>
    <t>guamal</t>
  </si>
  <si>
    <t xml:space="preserve">Km 68.5 desde bosconia </t>
  </si>
  <si>
    <t>Ludwing Tarazona de Noc Tx reporta apertura en el enlace Bosconia - Fundacion en ZTE, Coriant y Rufo, sin afectacion de servicios, Noc Tx realiza medidas desde Bosconia con el equipo de ZTE y se presenta apertura al km 68.141</t>
  </si>
  <si>
    <t>Recuperacion de 200 mts de reserva y un empalme de 36 hilos</t>
  </si>
  <si>
    <t>Mov. La Carola - Mov. Sultana II</t>
  </si>
  <si>
    <t>Km 1,76 desde Sultana II</t>
  </si>
  <si>
    <t>Marco Saavedra de zona reporta apertura del enlace Mov. La Carola - Mov. Sultana II con afectacion de servicios moviles</t>
  </si>
  <si>
    <t>Se instala empalme de 48 Hilos en reserva existente</t>
  </si>
  <si>
    <t>Sultana II</t>
  </si>
  <si>
    <t>Uk Sultana II</t>
  </si>
  <si>
    <t>Corales - Caribe</t>
  </si>
  <si>
    <t>Km 14,89 desde Corales</t>
  </si>
  <si>
    <t>Jhony Osorio de zona reporta apertura del enlace Corales - Caribe con afectacion de servicios</t>
  </si>
  <si>
    <t xml:space="preserve">Migracion de hilos entre ODF </t>
  </si>
  <si>
    <t>La Mesa - Girardot</t>
  </si>
  <si>
    <t>Km 8,4 desde anapoima</t>
  </si>
  <si>
    <t>Andres Sierra de Noc Tx reporta apertura del enlace Tocaima - Anapoima por la red de MediaCommerce sin afectacion de servicios</t>
  </si>
  <si>
    <t>Km 71,1 desde Bosconia</t>
  </si>
  <si>
    <t>July Gonzalez de Noc Tx reporta apertura del enlace Curumani - La Loma y Curumani - Bosconia sin afectacion de servicios</t>
  </si>
  <si>
    <t>Se recuperan 200 metros de reserva y se hace un empalme de 36 hilos, se instala una caja empalme de 48</t>
  </si>
  <si>
    <t>Victoria - Terminal de Transporte</t>
  </si>
  <si>
    <t>Km 6,24 desde Victoria</t>
  </si>
  <si>
    <t>Andres Sierra de Noc Tx reporta apertura del enlace Victoria - Terminal de Transporte con afectacion de servicios de BA</t>
  </si>
  <si>
    <t xml:space="preserve">Se recuperan 100 metros de F.O de 48 hilos y se crea un empalme nuevo </t>
  </si>
  <si>
    <t>Mov. Guacamayas - Mov. Marruecos</t>
  </si>
  <si>
    <t>Km 1,5 desde Marruecos</t>
  </si>
  <si>
    <t>Juan carlos Pineda de PxDx reporta apertura del enlace Mov. Guacamayas - Mov. Marruecos sin afectacion de servicios</t>
  </si>
  <si>
    <t>Tendido de 20 mts de FO y dos enpales de 48 hilos</t>
  </si>
  <si>
    <t>Anillo 65</t>
  </si>
  <si>
    <t>Km 8,69 desde Santa Carolina</t>
  </si>
  <si>
    <t>July Gonzalez de Noc Tx reporta apertura del enlace Santa Carolina - Comcel Prado con afectacion de servicios de BA.</t>
  </si>
  <si>
    <t xml:space="preserve">Se realiza tendido de 250 metros de F.O de  144 Hilos y 2 empalmes </t>
  </si>
  <si>
    <t xml:space="preserve">Autopista </t>
  </si>
  <si>
    <t>PAILITAS</t>
  </si>
  <si>
    <t>Mov. Pailitas - Mov. El Burro</t>
  </si>
  <si>
    <t>Km 1,4 desde Mov. Pailitas</t>
  </si>
  <si>
    <t>Juan Daza de zona reporta apertura del enlace Mov. Pailitas - Mov. El Burro y Mov. Pailitas - Mov. Curumani con afectacion de servicios moviles</t>
  </si>
  <si>
    <t>se recuperan 180 metros de reserva y se hace un empalme de 8 hilos, se instala una caja empalme de 48 hilos</t>
  </si>
  <si>
    <t>Mov. Madrid. Mov. Alhambra</t>
  </si>
  <si>
    <t>Km 4 desde Alhambra</t>
  </si>
  <si>
    <t>Juan Carlos Pineda de PxDx reporta apertura del enlace Mov. Madrid - Mov. La Esperanza y Mov. Madrid. Mov. Alhambra sin afectaicon de servicios</t>
  </si>
  <si>
    <t>Se refusionan hilos en servicio ubicados en el empalme del lugar de la medida</t>
  </si>
  <si>
    <t>Central Madrid</t>
  </si>
  <si>
    <t>anillo 1 Madrid</t>
  </si>
  <si>
    <t>Mov. Manatiales - Mov. EL carmen</t>
  </si>
  <si>
    <t>km 5,2 desde el carmen</t>
  </si>
  <si>
    <t>Marco Saavedra de zona reporta apertura del enlace Mov. Manantiales - Mov. El Carmen sin afectacion de servicios</t>
  </si>
  <si>
    <t xml:space="preserve">Se recuperan 5 metros de Reserva para preparar extremo e ingresar nuevamente al armario vandalizado </t>
  </si>
  <si>
    <t>Carmen</t>
  </si>
  <si>
    <t>Mov. Popayan Centro - Mov. Chayani</t>
  </si>
  <si>
    <t>km 0,912 desde Chayani</t>
  </si>
  <si>
    <t xml:space="preserve">Juan Carlos Tobar de zona reporta apertura del enalce Mov. Popayan Centro - Mov. Chayani - Mov. Aida Lucia, con afectación de Servicios. </t>
  </si>
  <si>
    <t>Se realiza la certificacion de fo esta okay</t>
  </si>
  <si>
    <t xml:space="preserve">km 9 desde Bosconia </t>
  </si>
  <si>
    <t>Se presenta evento diferente al Km 9 desde bosconia, se crea nueva falla para seguir con la revision iniciada  OT 8653582 ya que es en un punto diferente</t>
  </si>
  <si>
    <t>Se refusiona Hilo en Empalme</t>
  </si>
  <si>
    <t>Mov. Calle 13 - Mov.Mendihuaca</t>
  </si>
  <si>
    <t xml:space="preserve">Km 40,5 desde calle 13 </t>
  </si>
  <si>
    <t>Leonardo Cantillo de zona reporta Apertura en el enlace Mov. Calle 13 - Mov.Mendihuaca,Con afectacion de servicios Moviles.</t>
  </si>
  <si>
    <t>Bogota centro - Ortezal</t>
  </si>
  <si>
    <t>Km 1,432 desde Bogota Centro</t>
  </si>
  <si>
    <t>Ramiro Nechiza de Noc tx reporta apertura en el enlace Bogota centro - Ortezal en el SDH , Sin afectacion.</t>
  </si>
  <si>
    <t>Se quita estrés de la fibra y se deja Fibra entablillada</t>
  </si>
  <si>
    <t>TELECOM CENTRO</t>
  </si>
  <si>
    <t>TIK-439674-N6M3</t>
  </si>
  <si>
    <t>Km 82,5 desde Villeta</t>
  </si>
  <si>
    <t>Andres Sierra de Noc Tx reporta apertura del enlace Villeta - Puerto Salgar por la red de Ufinet sin afectación de servicios</t>
  </si>
  <si>
    <t xml:space="preserve">Se realiza un empalme  con reserva existente </t>
  </si>
  <si>
    <t>Km 6,5 desde Bogota Centro</t>
  </si>
  <si>
    <t>Se crea Nueva OT para continuar con la falla 8654557 por nuevo corte a 6,5 km desde centro</t>
  </si>
  <si>
    <t>Se realiza 110 mts de tendido de fibra de 144 Hilos y dos empalmes de 48 Hilos</t>
  </si>
  <si>
    <t>San Nicolas - Soacha</t>
  </si>
  <si>
    <t>Km 2,7 desde Soacha</t>
  </si>
  <si>
    <t>Camilo Gonzalez de zona reporta apertura en el enlace San Nicolas - Soacha, con afectacion en BA</t>
  </si>
  <si>
    <t xml:space="preserve">Tendido de 100 mts de Fo y dos empalmes de 24 hilos </t>
  </si>
  <si>
    <t>Mov. Madrid - Mov. Madrid centro</t>
  </si>
  <si>
    <t xml:space="preserve">Km 5,77 desde madrid </t>
  </si>
  <si>
    <t>Camilo Gonzales de Zona reporta apertura en el enlace Mov. Madrid - Mov. Madrid centro , con afectacion de servicios Moviles.</t>
  </si>
  <si>
    <t>Para dar solucion recupera 30 mts de reserva 15 mts  de cada una de las fibras y un empalme de 24 hilos</t>
  </si>
  <si>
    <t>8655969
8655970</t>
  </si>
  <si>
    <t>Km 48,9 desde Maicao</t>
  </si>
  <si>
    <t>Francisco Vargas de Noc tx reporta apertura en el enlace Maicao - Fonseca la rx de maicao en ZTE,sin afectacion de servicios.</t>
  </si>
  <si>
    <t>Km 8,3 desde Honda</t>
  </si>
  <si>
    <t>Andrés Sierra de Noc Tx reporta apertura parcial del enlace Villeta - Dorada Rx Villeta de Tigo sin afectación de servicios</t>
  </si>
  <si>
    <t xml:space="preserve">Se Re fusiona hilo en emaplme ubicado en el lugar de la medida </t>
  </si>
  <si>
    <t>Mov. Cajamarca - Mov. Piedra Pintada</t>
  </si>
  <si>
    <t>Km 11,24 desde cajamarca</t>
  </si>
  <si>
    <t>Juan Carlos Pineda de PxDx reporta apertura del enlace Mov. Cajamarca - Mov. Piedra Pintada sin afectacion de servicios</t>
  </si>
  <si>
    <t>Mov. Buitrera Campestre - Mov. Makrocaney</t>
  </si>
  <si>
    <t>Km 0,56 desde Buitrera Campestre</t>
  </si>
  <si>
    <t>Juan Carlos Tobar de zona reporta apertura del enlace Mov. Buitrera Campestre - Mov. Makrocaney y Mov. Buitrera Campestre - Mov. Riverita con afectacion de servicios moviles</t>
  </si>
  <si>
    <t>Instalacion de empalme de 24 hilos en reserva existente</t>
  </si>
  <si>
    <t>Uk Buitrera Campestre</t>
  </si>
  <si>
    <t>Mov. Samaria - Mov. Homecenter</t>
  </si>
  <si>
    <t>Km 1,01 desde Samaria</t>
  </si>
  <si>
    <t>Marco Saavedra de zona reprota apertura del enalce Mov. Samaria - Mov. Homecenter y Mov. Samaria - Mov. Carmelitas con afectacion de servicios moviles</t>
  </si>
  <si>
    <t>se instala empalme de 8 hilos en reserva existente</t>
  </si>
  <si>
    <t>Uk Samaria</t>
  </si>
  <si>
    <t xml:space="preserve">km 15,4 desde Cerro Oriente </t>
  </si>
  <si>
    <t>July Gonzalez de Noc Tx reporta apertura del enlace Bucaramanga - Cerro Oriente sin afectacion de servicios</t>
  </si>
  <si>
    <t xml:space="preserve">Para dar solucion se corre 5 mtrs de reserva y un empalme de 48 hilos </t>
  </si>
  <si>
    <t>TronCAL</t>
  </si>
  <si>
    <t>Bocagrande - Almendralejo</t>
  </si>
  <si>
    <t>Hernando Roca de zona reporta apertura del enlace Bocagrande - Almendralejo con afectacion de CX</t>
  </si>
  <si>
    <t>GUSTAVO ANGULO</t>
  </si>
  <si>
    <t>Personal de F.O realiza medida y certifica enlace no hay apertura solo realizan el cambio de un  Pacht Cord Apc-Apc a un Apc- SC</t>
  </si>
  <si>
    <t>KM 66 desde Progreso</t>
  </si>
  <si>
    <t>Javier Sandoval de Noc Tx reporta apertua del enlace Bogotá - Villavicencio sin afectacion de servicios</t>
  </si>
  <si>
    <t>ACTIVA + 188:00</t>
  </si>
  <si>
    <t>Km 61.1 desde Neiva</t>
  </si>
  <si>
    <t>Javier Sandoval de Noc Tx reporta apertua del enlace Garzon - Neiva sin afectacion de servicios</t>
  </si>
  <si>
    <t>Se recupera 100 metros de reserva fibra de 36 Hilos para hacer empalme de 36</t>
  </si>
  <si>
    <t>TIK-440362-Q8S3</t>
  </si>
  <si>
    <t>Diego Chaparro de Noc Tx reporta apertura del enlace Pelaya - Curumani por la red de Ufinet sin afectacion de servicios.</t>
  </si>
  <si>
    <t>En espera de Actividades de Ufinet</t>
  </si>
  <si>
    <t>Mov Sinu - Mov Urbanización los recuerdos</t>
  </si>
  <si>
    <t>kom 0.550 desde BTS los recuerdo</t>
  </si>
  <si>
    <t>Oswaldo Peñata de zona reporta apertura del enlace Mov Sinu - Mov Urbanización los recuerdos  con afectacion de servicios. Moviles</t>
  </si>
  <si>
    <t>se recuperan 70 metros de reserva y se hace un empalme de 24 hilos</t>
  </si>
  <si>
    <t>No se Genera OT, Falla de Liteyca</t>
  </si>
  <si>
    <t>Movil Sinu</t>
  </si>
  <si>
    <t>Guayabal - Mariquita</t>
  </si>
  <si>
    <t>km 11,3 desde Mariquita</t>
  </si>
  <si>
    <t xml:space="preserve">Javier Sandoval de Noc TX reporta apertura del enlace Ibagué - Mariquita en Rufo y en zte Líbano - Mariquita, sin afectacion de servicios. </t>
  </si>
  <si>
    <t>Se realiza tendido de 500 mts de Fibra de 36 Hilos y dos empalmes de 36 Hilos</t>
  </si>
  <si>
    <t>San Gil - Socorro</t>
  </si>
  <si>
    <t>Km 131 desde San Gil</t>
  </si>
  <si>
    <t>Diego Chaparro de Noc Tx reporta apertura del enlace San Gil - Socorro sin afectacion de servicios.</t>
  </si>
  <si>
    <t>Se realiza migración de hilo entre Nodos</t>
  </si>
  <si>
    <t>TIK-440461-P8D3</t>
  </si>
  <si>
    <t>Tarapaca - Bello</t>
  </si>
  <si>
    <t>Javier Sandoval de Noc Tx reporta apertura parcial en el enlace Tarapaca - Bello, Rx Tarapaca en Coriant por la red de Ufinet, sin afectacion</t>
  </si>
  <si>
    <t>Mov Castilla - Mov Industriales</t>
  </si>
  <si>
    <t>Km 1.89 desde castilla</t>
  </si>
  <si>
    <t>Marco saavedra de zona reporta apertura del enlace Mov Castilla - Mov Industriales  sin afectacion de servicio</t>
  </si>
  <si>
    <t xml:space="preserve">Se realiza migracion entre un empalme y el nodo Industriales </t>
  </si>
  <si>
    <t>pereira</t>
  </si>
  <si>
    <t>Uk Industriales</t>
  </si>
  <si>
    <t>Sita group - Cabrera</t>
  </si>
  <si>
    <t>Julian Tolosa de zona reporta apertura del enlace Sita group - Cabrera sin afectacion de servicios</t>
  </si>
  <si>
    <t>Mov. Acapulco - Mov. Mesa de Ruitoque</t>
  </si>
  <si>
    <t>Km 2 desde Acapulco</t>
  </si>
  <si>
    <t>Gustavo Ayala de zona reporta apertura en el enlace Mov. Acapulco - Mov. mesa de Ruitoque, cona fectacion en moviles</t>
  </si>
  <si>
    <t>Se realiza tendido de 200 mts de Fibra de 8 Hilos  y dos empalmes de 48 Hilos</t>
  </si>
  <si>
    <t>Acapulco</t>
  </si>
  <si>
    <t>Mov. Portal de las Americas - Mov. Patio Bonito II</t>
  </si>
  <si>
    <t xml:space="preserve">Km 0,585 desde Patio Bonito </t>
  </si>
  <si>
    <t>Luis Antonio Rodriguez de zona reporta apertura en el enlace Mov. Portal de las Americas - Mov. Patio Bonito II - Mov. El Porvenir, con afectacion en moviles</t>
  </si>
  <si>
    <t xml:space="preserve">Se realiza tendido de 80 mts de fibra de 8 Hilos y dos empalmes de 24 Hilos </t>
  </si>
  <si>
    <t xml:space="preserve"> km 45.7 desde ibague</t>
  </si>
  <si>
    <t>Islena Romero de NocTx reporta apertura parcial del enlace Ibague - Espinal sin afectacion de servicios</t>
  </si>
  <si>
    <t>Mov. Badel - Mov. Turbaco Centro</t>
  </si>
  <si>
    <t xml:space="preserve">Hernando Roca de zona reporta alta atenuacion del enlace Mov. Badel - Mov. Turbaco Centro sin afectacion de servicios moviles </t>
  </si>
  <si>
    <t>Se realiza limpieza en cruzadas</t>
  </si>
  <si>
    <t>km 0,120  desde Buenaventura4</t>
  </si>
  <si>
    <t xml:space="preserve">Alexander Gomez de NocTx reporta apertura parcial del enlace Buenaventura centro - Buenaventura 4 sin afectacion de servicios </t>
  </si>
  <si>
    <t>Km 28,9 desde la Dorada</t>
  </si>
  <si>
    <t>Islena Romero de NocTx reporta apertura total del enlace Honda - La Dorada sin afectacion de servicios</t>
  </si>
  <si>
    <t>Se recupera 20 mts de reserva y se hace un empalme de 36 hilos</t>
  </si>
  <si>
    <t>Soacha - San Nicolas</t>
  </si>
  <si>
    <t>Km 2,5 desde San Nicolas</t>
  </si>
  <si>
    <t xml:space="preserve">Se crea Nuevo ticket para continuar con la falla 8655434 por evento en nueva distancia </t>
  </si>
  <si>
    <t>Se quita estrés de los hilos en empalme</t>
  </si>
  <si>
    <t>Km 19,2 desde barbosa</t>
  </si>
  <si>
    <t>Islena Romero de Noc Tx reporta apertura del enlace Barbosa - Socorro en ZTE sin afectación de servicios</t>
  </si>
  <si>
    <t>Calle 13 - Mendihuaca</t>
  </si>
  <si>
    <t>Km 43,1 desde Calle 13</t>
  </si>
  <si>
    <t>Leonardo Cantillo de zona reporta apertura del enlace Calle 13 - Mendihuaca con afectación de servicios</t>
  </si>
  <si>
    <t>Se instalaN 180 metros de fibra y se hacen 2 empalmes de continuidad 36 hilos cada uno</t>
  </si>
  <si>
    <t>Km  9,3 desde Bosconia</t>
  </si>
  <si>
    <t>July Gonzales de Noc Tx reporte apertura del enlace Bosconia - Curumani para el hilo de Rx Curumani de ZTE al km 9,3 medida tomado con el equipo de ZTE, sin afectación de Servicios.</t>
  </si>
  <si>
    <t>Asturias – CG2</t>
  </si>
  <si>
    <t xml:space="preserve"> km 17,8 desde CG2</t>
  </si>
  <si>
    <t>Islena Romero de Noc Tx reporta apertura en el enlace Asturias – CG2 en SDH, sin afectacion de servicios</t>
  </si>
  <si>
    <t>Se realiza migracion entre nodos a otra ruta</t>
  </si>
  <si>
    <t xml:space="preserve">Asturia </t>
  </si>
  <si>
    <t> 01335573</t>
  </si>
  <si>
    <t>Km 7,5 desde Tame</t>
  </si>
  <si>
    <t>Javier Sandoval de Noc TX reporta apertura del enlace Tame - Paz de Ariporo IRU Sogamoso - Arauca por la red de Azteca, Sin afectacion de servicios.</t>
  </si>
  <si>
    <t>Sogamoso</t>
  </si>
  <si>
    <t>Mov Calarca sur - Mov Telecalarca</t>
  </si>
  <si>
    <t>Km 1 desde Mov Chambranas</t>
  </si>
  <si>
    <t>Jhon Alcalde de zona reporta apertura en el enlace Mov. Calarca Sur – Mov. Chambranas - Mov. Telecalarca, con afectacion en moviles</t>
  </si>
  <si>
    <t>Mov Asturias - Mov Rubi</t>
  </si>
  <si>
    <t>Km 0.983 desde Asturias</t>
  </si>
  <si>
    <t>Luis Antonio Rodriguez de zona reporta apertura del enlace Mov Asturias - Mov Rubi sin afectacion de servicios</t>
  </si>
  <si>
    <t>Mov. Ruitoque Bajo II Movil – Mov. Ruitoque Bajo II</t>
  </si>
  <si>
    <t>Km 2,133 desde Ruitoque Bajo II Movil</t>
  </si>
  <si>
    <t>Gustavo Ayala de zona reporta apertura en el enlace Mov. Ruitoque Bajo II Movil – Mov. Ruitoque Bajo II, sin afectacion de servicios</t>
  </si>
  <si>
    <t>Se realizo un tendido de 150 mts y se hacen dos empalmes de 48 hilos</t>
  </si>
  <si>
    <t>Central Lago</t>
  </si>
  <si>
    <t>Uk Ruitoque Bajo II Movil</t>
  </si>
  <si>
    <t>Mov. Granada Meta - Mov. Granada Centro</t>
  </si>
  <si>
    <t xml:space="preserve">Km 0  en armario </t>
  </si>
  <si>
    <t>Jorge Garay de zona reporta apertura en el enlace Mov. Granada Meta - Mov. Granada Centro, con afectacion en moviles</t>
  </si>
  <si>
    <t xml:space="preserve">se rehace caja OBF debido a que fue vandalizada </t>
  </si>
  <si>
    <t>Bogota Centro - Progreso</t>
  </si>
  <si>
    <t>km 0,921 desde Progreso</t>
  </si>
  <si>
    <t>Javier Sandoval de Noc Tx reporta apertura en el enlace Bogota Centro - Progreso en SDH, sin afectacion de servicios</t>
  </si>
  <si>
    <t xml:space="preserve">Se realiza empalme de de 96 Hilos con empalme existente </t>
  </si>
  <si>
    <t>Telecom Centro</t>
  </si>
  <si>
    <t>Km 8.7 desde pintada</t>
  </si>
  <si>
    <t>Diego Chaparro de Noc Tx reporta apertura parcial en el enlace Manizales - La Pintada,  Rx Manizales, sin afectacion de servicios</t>
  </si>
  <si>
    <t>Se refusiona Hilos abiertos en empalme por hormigas</t>
  </si>
  <si>
    <t>La pintada</t>
  </si>
  <si>
    <t>Km 60,2 desde Cali</t>
  </si>
  <si>
    <t>Maria Vargas de Noc Tx reporta apertura del enlace Cali - Tulua en los hilos de CLARO sin afectacion de servicio</t>
  </si>
  <si>
    <t>Refusion de hilo en caja de empalme</t>
  </si>
  <si>
    <t>Zipa 2 – Tocancipa</t>
  </si>
  <si>
    <t>Km 15,2 desde zipaquirá</t>
  </si>
  <si>
    <t>Javier Sandoval de Noc Tx reporta apertura parcial en el enlace Zipa 2 – Tocancipa en SDH, Rx Zipa 2, sin afectacion de servicio</t>
  </si>
  <si>
    <t xml:space="preserve">Se recupera 20 mts de reserva y se realiza un empalme de 48 hilos </t>
  </si>
  <si>
    <t>Francisco – Interconexion Tigo</t>
  </si>
  <si>
    <t>Km 1,2 desde Tigo</t>
  </si>
  <si>
    <t>Gustavo Ayala de zona reporta apertura en el enlace San Francisco – Interconexion Tigo, sin afectacion de servicios</t>
  </si>
  <si>
    <t xml:space="preserve">San Francisco </t>
  </si>
  <si>
    <t>Mov. Propilco - Mov. Mamonal</t>
  </si>
  <si>
    <t>Km 0,5 desde Propilco</t>
  </si>
  <si>
    <t>Hernando Roca de zona reporta apertura en el enlace Mov. Propilco - Mov. Mamonal, con afectacion en moviles</t>
  </si>
  <si>
    <t>se realiza tendido de 150 mts  y dos empalmes de 24 hilos</t>
  </si>
  <si>
    <t>No se genera OT, Disponibilidad del Liteyca</t>
  </si>
  <si>
    <t>Autopista – Chia</t>
  </si>
  <si>
    <t>Km 0 desde Toberin</t>
  </si>
  <si>
    <t>Diego Chaparro de Noc Tx reporta apertura parcial en el enlace Autopista – Chia en Coriant, Rx Chia, sin afectacion de servicios</t>
  </si>
  <si>
    <t>Se realiza cambio de pigtail en ODF toberin hacia Chia</t>
  </si>
  <si>
    <t>No se genera OT, Disponibilidad del Comfica</t>
  </si>
  <si>
    <t>YOTOCO</t>
  </si>
  <si>
    <t>Yotoco - Buga</t>
  </si>
  <si>
    <t>Km 4,356 desde buga</t>
  </si>
  <si>
    <t>Islena Romero de NocTx reporta apertura en zte del enlace Yotoco - Buga sin afectacion de servicios</t>
  </si>
  <si>
    <t>Recuperacion de 400 mts de reserva y un empalme de 8 hilos en caja empalme de 24</t>
  </si>
  <si>
    <t>Km 55,2 desde Cucuta</t>
  </si>
  <si>
    <t>Islena Romero de NocTx reporta apertura del enlace Cucuta - Cerro Oriente sin afectacion de servicios</t>
  </si>
  <si>
    <t>Se realiza tendido de 700 mts y 2 cajas de empalmes</t>
  </si>
  <si>
    <t>RTNFO Correctivo, 8663775 , Localización Falla 0, Recuperar Cable 60 mts, Tendido Aéreo 700 mts ,Tendido Canalizado 0 mts, Cantidad de Empalmes 2, Fibras Empalmadas 72,Apiques de reconocimiento 0, Apiques de reparación 0, Herrajes de retención 0, Herrajes de suspensión 0, Dispon. 0.00</t>
  </si>
  <si>
    <t>PRE-00549072</t>
  </si>
  <si>
    <t>OT-00451866</t>
  </si>
  <si>
    <t>AV Cero</t>
  </si>
  <si>
    <t>techo - salitre</t>
  </si>
  <si>
    <t xml:space="preserve">Km 5.201 desde Salitre </t>
  </si>
  <si>
    <t>Walter Cabrera de zona reporta apertura del enlace rincon de techo - salitre con afectacion de servicios BA</t>
  </si>
  <si>
    <t>Se realiza miegracion entre un empalme y salitre</t>
  </si>
  <si>
    <t>Mov. San Eusebio - Mov. Jazmin</t>
  </si>
  <si>
    <t xml:space="preserve">Km 0,414 desde Mov Eusebio </t>
  </si>
  <si>
    <t>Jhon Lesmes de zona reporta apertura del enlace Mov. San Eusebio - Mov. Jazmin con afectacion de servicios moviles</t>
  </si>
  <si>
    <t>Se realiza tendido de 230 mts de F0  de 24 y dos empalmes de de 24 hilos</t>
  </si>
  <si>
    <t>Uk san Eusebio</t>
  </si>
  <si>
    <t>Mov. Las Tunas - Mov. Nuevo Faro</t>
  </si>
  <si>
    <t>Km 0 desde nuevo faro</t>
  </si>
  <si>
    <t xml:space="preserve">Jhonatan Franco de PxDx Movil reporta apertura parcial del enlace Mov. Las Tunas - Mov. Nuevo Faro sin afectacion de servicios Moviles </t>
  </si>
  <si>
    <t>Refusion de 12 hilos en ODF nuevo faro</t>
  </si>
  <si>
    <t>RLFO Correctivo,8664444, Recuperar Cable 0 mts, Tendido Aéreo 0 mts, Tendido Canalizado 0 mts, Cantidad Empalmes 0, Fibras Empalmadas 0, Apiques 0, Herrajes de Retención 0 M 0, Disp 0.04</t>
  </si>
  <si>
    <t>PRE-00549073</t>
  </si>
  <si>
    <t>OT-00451867</t>
  </si>
  <si>
    <t>La tuna</t>
  </si>
  <si>
    <t>Uk Nuevo Faro</t>
  </si>
  <si>
    <t>Villavicencio Ceiba - Catama</t>
  </si>
  <si>
    <t>Alexander Gomez de NocTx reporta apertura del enlace Villavicencio Ceiba - Catama con afectacion de servicios BA</t>
  </si>
  <si>
    <t>Cambio de patchcord en Catama</t>
  </si>
  <si>
    <t>No se genera OT, Disponibilidad del Cobra</t>
  </si>
  <si>
    <t>Mov. La Elvira - Mov. Alfonso Lopez</t>
  </si>
  <si>
    <t>km 0,416 desde Alfonso Lopez</t>
  </si>
  <si>
    <t>Juan Daza de zona reporta apertura del enlace Mov. La Elvira - Mov. Alfonso Lopez con afectacion de servicios Moviles</t>
  </si>
  <si>
    <t>Recuperacion de 400 mts de Fo y un empalme de 24 hilos</t>
  </si>
  <si>
    <t>RLFO Correctivo,8662606, Recuperar Cable 400 mts, Tendido Aéreo 0 mts, Tendido Canalizado 0 mts, Cantidad Empalmes 1, Fibras Empalmadas 24, Apiques 0, Herrajes de Retención 0 M 0, Disp 0.00</t>
  </si>
  <si>
    <t>PRE-00549074</t>
  </si>
  <si>
    <t>OT-00451868</t>
  </si>
  <si>
    <t>Km 19,3 desde barbosa</t>
  </si>
  <si>
    <t>July Gonzales de Noc Tx reporta apertura del enlace Barbosa - Socorro en ZTE y Coriant sin afectación de servicios</t>
  </si>
  <si>
    <t>Se realiza empalme sangria</t>
  </si>
  <si>
    <t>Km 8,699 desde Florida</t>
  </si>
  <si>
    <t>Se refuiona hilo en empalme existente</t>
  </si>
  <si>
    <t>Pradera</t>
  </si>
  <si>
    <t>Mov. La Mina - Mov. Albania</t>
  </si>
  <si>
    <t>Km 0 desde Mov. Albania</t>
  </si>
  <si>
    <t>Hector Obezo de zona reporta apertura en el enlace Mov. La Mina - Mov. Albania en la guajira, con afectacion en moviles</t>
  </si>
  <si>
    <t>Recuperacion de 100 mts de reserva y se rearma ODF de 8 hilos</t>
  </si>
  <si>
    <t>Mov. Albania</t>
  </si>
  <si>
    <t>Mov. Las Palmas - Mov. Volcan Galeras</t>
  </si>
  <si>
    <t>Km 0,394 desde Volcan</t>
  </si>
  <si>
    <t>John Robert Marin de zona reporta apertura en el enlace Mov. Las Palmas - Mov. Volcan Galeras - Mov. Galeras 2 en pasto, con afectacion en moviles</t>
  </si>
  <si>
    <t>Se realizo un tendido de 140 mts y se hacen dos empalmes de 24 hilos</t>
  </si>
  <si>
    <t>Km 9,323 desde Bosconia</t>
  </si>
  <si>
    <t>Javier Sandoval de Noc Tx reporta apertura en el enlace Bosconia - Curumani, sin afectacion de servicios, Noc Tx realiza medida con el equipo de ZTE y se presenta apertura a 9.35 km desde Bosconia</t>
  </si>
  <si>
    <t>Se instala una caja de empalme de 48 hilos y se haen 36 fusiones</t>
  </si>
  <si>
    <t>Mov. El Cerezo Bogota – Mov. Aeropuerto Guaymaral</t>
  </si>
  <si>
    <t>Km 0,702 desde el cerezo</t>
  </si>
  <si>
    <t>Jhonatan Granados de PxDx reporta apertura en los enlaces Mov. Estacion Torca – Mov. Universidad San Buenaventura II, Mov. El Cerezo Bogota – Mov. Aeropuerto Guaymaral, Mov. El Tambor Bogota – Mov. El Cerezo II y Mov. El Codito II – Mov. Villa del Prado Bogota, sin afectación de servicios</t>
  </si>
  <si>
    <t xml:space="preserve">Se refusiona caja de empalme </t>
  </si>
  <si>
    <t>Km 1,3 desde Evaristo</t>
  </si>
  <si>
    <t>Jhon Robert Marin de Zona reporta apertura del enlace Mov. Evaristo - Mov. Pacara en Cali, Sin afectacion de servicios.</t>
  </si>
  <si>
    <t xml:space="preserve">Se Migraron Hilos entre empalmes </t>
  </si>
  <si>
    <t xml:space="preserve">Km 2,466 desde Cerezo </t>
  </si>
  <si>
    <t>Se continua seguimiento de la OT 8665202 ya que se presenta un segundo evento al km 2,4 desde Cerezo</t>
  </si>
  <si>
    <t xml:space="preserve">Se realiza tendido de 150 mts y dos empalmes de 96 hilos en cajas de 144 </t>
  </si>
  <si>
    <t>TOberin</t>
  </si>
  <si>
    <t>Mov. Alfonso Lopez - Mov. Manzanares</t>
  </si>
  <si>
    <t>Km 1,3 desde Manzanares</t>
  </si>
  <si>
    <t>Rutbe Carrillo de Zona reporta apertura del enlace Mov. Alfonso Lopez - Mov. manzanares en Neiva , sin afectacion de servicios.</t>
  </si>
  <si>
    <t xml:space="preserve">se recupera 100 mts de reserva y se realiza un empalme de 8 hilos </t>
  </si>
  <si>
    <t>NODO CENTRO</t>
  </si>
  <si>
    <t>Uk manzanarez</t>
  </si>
  <si>
    <t>TIK-441493-Z3J1</t>
  </si>
  <si>
    <t>Km 109,9 desde puerto araujo</t>
  </si>
  <si>
    <t>Javier Sandoval de Noc Tx Reporta apertura del enlace Pto Araujo - Pto Boyacá por la red de Ufinet, con afectacion de servicios.</t>
  </si>
  <si>
    <t>Km 44 desde santa marta</t>
  </si>
  <si>
    <t>Leonardo Cantillo de zona reporta apertura en el enlace Santa Marta - Guachaca, con afectacion en Cx</t>
  </si>
  <si>
    <t>Se realiza un tendido de 460 mts y se hacen dos empalmes de 36 hilos</t>
  </si>
  <si>
    <t>San Andres Islas Centro - Morrisland</t>
  </si>
  <si>
    <t>Km 3,4 desde San Andres Islas Centro</t>
  </si>
  <si>
    <t>Islena Romero de NocTx reporta apertura del enlace San Andres Islas Centro - Morrisland , San Andres Islas Centro - EIA en sdh sin afectacion de servicios</t>
  </si>
  <si>
    <t>Tendido de 600 mts de fo de 24 hilos y dos empalmes de 24 hilos</t>
  </si>
  <si>
    <t>RLFO Correctivo,8665938, Localización de Falla km 0 Recuperar Cable 0 mts, Tendido Aéreo 0 mts, Tendido Canalizado 600 mts, Cantidad Empalmes 2, Fibras Empalmadas 48, Apiques 0, Disp 0.00, subida a poste UN 0 LA</t>
  </si>
  <si>
    <t>PRE-00549513</t>
  </si>
  <si>
    <t>OT-00452148</t>
  </si>
  <si>
    <t>SAN ANDRES CENTRO</t>
  </si>
  <si>
    <t>Armenia Galan - Bosque</t>
  </si>
  <si>
    <t xml:space="preserve">Km 13,4 desde Armenia Galan </t>
  </si>
  <si>
    <t>Islena Romero de NocTx reporta apertura del enlace Armenia Galan - Bosque , Armenia Galan - El Carmen sin afectacion de servicios</t>
  </si>
  <si>
    <t>se realiza tendido de 70 mts de fo de 36 y dos empalmes de 36 hilos</t>
  </si>
  <si>
    <t xml:space="preserve">ARMENIA GALAN </t>
  </si>
  <si>
    <t>km 1,7 desde Tado</t>
  </si>
  <si>
    <t>Islena Romero de NocTx reporta apertura del Manizales - Quibdo del IRU enlace Santuario - Tado por la red de azteca sin afectacion de servicios</t>
  </si>
  <si>
    <t>8665762
8665766
8665768
8665808</t>
  </si>
  <si>
    <t>Central Salitre - Rincon de Techo salitre</t>
  </si>
  <si>
    <t xml:space="preserve">Walter Cabrera de zona reporta apertura del enlace Mov. Central Salitre - Mov. Rincon de Techo salitre con afectacion de servicios Moviles </t>
  </si>
  <si>
    <t>Mov. Nuevo Faro - Mov. La Tuna</t>
  </si>
  <si>
    <t>km 0,919 desdee El Faro</t>
  </si>
  <si>
    <t xml:space="preserve">Hector Obezo de zona reporta apertura del enlace Mov. Nuevo Faro - Mov. LaS TunaS Y Mov. Nuevo Faro - Mov. Villa Comfamiliar con afectación de servicios moviles  </t>
  </si>
  <si>
    <t>Se recupera 50 metros de  reserva y se hace un empallme de 24 hilos</t>
  </si>
  <si>
    <t>RLFO Correctivo,8665725 Localización Km 0 desde tunas Centro, Recuperar Cable 50 mts, Tendido Aereo 0 mts, Tendido Canalizado 0 mts, Cantidad Empalmes 1, Fibras Empalmadas 24, subida a poste UN 0 LA</t>
  </si>
  <si>
    <t>PRE-00549520</t>
  </si>
  <si>
    <t>OT-00452155</t>
  </si>
  <si>
    <t>Riohacha  Fija</t>
  </si>
  <si>
    <t>Neiva Telehuila - El Limonar 3</t>
  </si>
  <si>
    <t>Km 2,3 desde Limonar 3</t>
  </si>
  <si>
    <t>Rutbe Carrillo de zona reporta apertura del enlace Neiva Telehuila - El Limonar 3 con afectación de servicios BA</t>
  </si>
  <si>
    <t>S20897</t>
  </si>
  <si>
    <t>Km 4,3 desde Bmga centro</t>
  </si>
  <si>
    <t xml:space="preserve">Islena Romero de NocTx reporta apertura del enlace Bucaramanga - Piedecuesta en ZTE y SDH sin afectacion de servicios </t>
  </si>
  <si>
    <t>Se realiza migracion entre Bucaramanga Lago - Piedecuesta y Bucaramanga Centro - Piedecuesta</t>
  </si>
  <si>
    <t>km 49,3 desde Maicao</t>
  </si>
  <si>
    <t>July Gonzalez de Noc Tx reporta apertura del enlace Maicao - Fonseca para ZTE Rx Fonseca y del enlace Maicao - Musaisha para la Rx Musaisha, sin afectación de servicios.</t>
  </si>
  <si>
    <t>km 19,3 desde Barbosa</t>
  </si>
  <si>
    <t>Ludwing Tarazona de Noc Tx reporta apertura del enlace Barbosa - Socorro para Rufo, con afectación de servicios.</t>
  </si>
  <si>
    <t>Se recupera 50 metros de reserva de F.O de 24 hilos  y se crea un empalme de 24 hilos</t>
  </si>
  <si>
    <t xml:space="preserve">Km 12,96 desde  Fundacion </t>
  </si>
  <si>
    <t>Islena Romero de Noc Tx reporta alta atenuación del enlace Bosconia - Fundación para ZTE y Rx Cotiant Bosconia, sin afectación de Servicios.</t>
  </si>
  <si>
    <t>se liberas estrés ocasionado por ramas y enredaderas de arboles en la FO</t>
  </si>
  <si>
    <t>PR por promedioa autoriza Javier Sanchez</t>
  </si>
  <si>
    <t>KM 18.234 desde Baranoa</t>
  </si>
  <si>
    <t xml:space="preserve">Alan Salazar de zona reporta apertura parcial del enlace Baranoa - Sabanalarga para SDH Rx Baranoa, sin afectación de servicios. </t>
  </si>
  <si>
    <t>Se realiza migracion entre empalmes de hilo en servicio</t>
  </si>
  <si>
    <t>Km 0 desde Fusagasuga</t>
  </si>
  <si>
    <t>Se continua seguimiento de  la VM 8644328 para revisar el SDH STM64 que esta pendiente</t>
  </si>
  <si>
    <t>Se realiza refusion de hilos en Empalme</t>
  </si>
  <si>
    <t>Mov. Quilichao TT - Mov. Santander de Quilichao</t>
  </si>
  <si>
    <t>Km 0,643 desde Santander</t>
  </si>
  <si>
    <t xml:space="preserve">John robert Marin de zona reporta apertura del enlace Mov. Quilichao TT - Mov. Santander de Quilichao, con afectación móvil y de la fija del enlace Santander Colombia - Sena Cauca.  </t>
  </si>
  <si>
    <t>se realiza tendido de 100 mts de fo de 48 y  se van a emplazar 2 cajas de empalme de 48 f.o</t>
  </si>
  <si>
    <t>8667067  8667034</t>
  </si>
  <si>
    <t>Mov. Los Campestres - Mov. Central Santa Isabel</t>
  </si>
  <si>
    <t>Km 0,390 desde Santa Isabel</t>
  </si>
  <si>
    <t>Jhon Alcalde de zona reporta apertura en los enlaces Mov. Los Campestres - Mov. Central Santa Isabel, Mov. Dosquebradas Centro - Mov. Campestre y Mov. Pereira Centro - Mov. Dosquebradas Campestre, sin afectacion de servicios</t>
  </si>
  <si>
    <t>Se recupera 10 mts de reserva a una distancia de 30 mts y se hace un empalme de 48 hilos</t>
  </si>
  <si>
    <t>Mov. Modelia 3 Elefantes - Mov. Industrial Montevideo</t>
  </si>
  <si>
    <t xml:space="preserve"> km 0,137 desde Modelia</t>
  </si>
  <si>
    <t>Rolando sanchez de Zona reporta apertura del enlace Mov. Modelia 3 Elefantes - Mov. Industrial Montevideo en Bogotá, sin afectacion de servicios</t>
  </si>
  <si>
    <t>Se instaló una caja de empalme 24 hilos con la reserva que había en la cámara</t>
  </si>
  <si>
    <t xml:space="preserve">Alpina </t>
  </si>
  <si>
    <t xml:space="preserve">Uk Modelia </t>
  </si>
  <si>
    <t> 01336424</t>
  </si>
  <si>
    <t>Km 3,610 desde BTS Alta Mar</t>
  </si>
  <si>
    <t>Javier Sandoval de Noc Tx reporta apertura en el enlace Anserma - Manizales en ZTE por la red de AZTECA con IRU Quibdo - Manizales, con afectacion en BA</t>
  </si>
  <si>
    <t xml:space="preserve">se realiza tendido y dos empalmes </t>
  </si>
  <si>
    <t>Terminal - Castellana</t>
  </si>
  <si>
    <t>Km 0,800 desde Terminal</t>
  </si>
  <si>
    <t xml:space="preserve">Oswaldo Peñata de zona reporta apertura del enlace Terminal - Castellana con afectacion de servicios </t>
  </si>
  <si>
    <t>se realiza tendido de 900 mts y dos empalmes de 24 hilos</t>
  </si>
  <si>
    <t>RLFO Correctivo,8667358, Localización de Falla km 0 Recuperar Cable 0 mts, Tendido Aéreo 900 mts, Tendido Canalizado 0 mts, Cantidad Empalmes 2, Fibras Empalmadas 48, Apiques 0, Disp 0.00, subida a poste UN 0 LA</t>
  </si>
  <si>
    <t>PRE-00549516</t>
  </si>
  <si>
    <t>OT-00452150</t>
  </si>
  <si>
    <t>Km 19 desde Popayan</t>
  </si>
  <si>
    <t>Islena Romero de NocTx reporta apertura del enlace Popayán - El bordo en zte y coriant sin afectación de servicios</t>
  </si>
  <si>
    <t>Se recuperan 5 mtrs de reserva y se utiliza una caja de empalme de 48 f.o</t>
  </si>
  <si>
    <t>Km 19 desde Barbosa</t>
  </si>
  <si>
    <t>Islena de Noc Tx reporta apertura total del enlace Barbosa - Socorro sin afectación de servicios</t>
  </si>
  <si>
    <t>Mov. Oxymaster - Mov. ICBF</t>
  </si>
  <si>
    <t>Km 0,492 desde Mov. Oxymaster</t>
  </si>
  <si>
    <t>Rolando Sanchez de Zona reporta apertura del enlace Mov. Oxymaster - ICBF , Oxymaster - Grand Hyat con afectacion de servicios moviles</t>
  </si>
  <si>
    <t>Se realiza tendido de 120 mts de fo de 24 hilos y se realizan dos empalmes de 24 hilos y se fusionan 16 hilos</t>
  </si>
  <si>
    <t>MOV OXYMASTER</t>
  </si>
  <si>
    <t>UK Mov. Oxymaster</t>
  </si>
  <si>
    <t>Mov. C.C Multiplaza - Mov. C.C Multiplaza Bogota Indoor</t>
  </si>
  <si>
    <t xml:space="preserve">Km 5,3 desde Mov. Andaluca </t>
  </si>
  <si>
    <t xml:space="preserve">Rolnado Sanchez de zona reporta apertura del enlace Mov. C.C Multiplaza - Mov. C.C Multiplaza Bogota Indoor y Mov. Rincon de Mandalay - Mov. C.c el eden, mov el eden - v c.c multiplaza bogota. Mov, multiplaza indoor - Mov. Andaluca  con afectación de servicios Móviles </t>
  </si>
  <si>
    <t>se realiza tendido de 3 cables de 96 hilos 1 de 500 metros de 96 
1 de 267 metros de 96
1 de 267 metros de 96 y se realizan 6 empalmes de 96 hilos</t>
  </si>
  <si>
    <t>Mov. Cuestecitas - Mov. Maicao centro</t>
  </si>
  <si>
    <t>Km 11 desde Mov. Cuestecitas</t>
  </si>
  <si>
    <t xml:space="preserve">Hector Obezo de zona reporta apertura parcial  del enlace Mov. Cuestecitas - Mov. Maicao centro sin afectacion de servicios moviles </t>
  </si>
  <si>
    <t>Asturias - EWBP</t>
  </si>
  <si>
    <t>Islena Romero de NocTx reporta apertura parcial en ZTE del enlace Asturas - EWBP sin afectacion de servicios</t>
  </si>
  <si>
    <t>Manizales Centro - Shelter Man 107</t>
  </si>
  <si>
    <t>Km 1,7 desde Shelter Man 107</t>
  </si>
  <si>
    <t>Jhon Alcalde de zona reporta apertura del enlace Manizales Centro - Shelter Man 107 sin afectacion de servicios</t>
  </si>
  <si>
    <t> se recupera reseva de 70 mts de F.O de 96 hilos y se utiliza caja de empalme de 48</t>
  </si>
  <si>
    <t xml:space="preserve"> 6 sheltter</t>
  </si>
  <si>
    <t xml:space="preserve">Km 10 desde Bucaramanga Lago </t>
  </si>
  <si>
    <t>Islena Romero de Noc Tx reporta apertura del enlace Bucaramanga - Piedecuesta, sin afectación de servicios</t>
  </si>
  <si>
    <t>Se realiza tendido de 300 mts y dos empalmes de 36 hilos en caja de 48 hilos</t>
  </si>
  <si>
    <t xml:space="preserve">Bucaramanga centro </t>
  </si>
  <si>
    <t>km 13,8 desde Villeta</t>
  </si>
  <si>
    <t xml:space="preserve">Islena Romero de NocTx reporta apertura del enlace Villeta - Mariquita en rufo, Villeta - Cerro Sargento en sdh y TIGO afectado </t>
  </si>
  <si>
    <t>Mov. Pradera - Mov. Olivo</t>
  </si>
  <si>
    <t>Km 1,848 desde movil los olivos</t>
  </si>
  <si>
    <t xml:space="preserve">Alan Salazar de zona reporta apertura del enlace Mov. Pradera - Mov. Olivo sin afectacion de servicios Moviles </t>
  </si>
  <si>
    <t xml:space="preserve">ESTADIO </t>
  </si>
  <si>
    <t>Ludwing Tarazona de Noc Tx reporta apertura del enlace Maicao - Fonseca y  Maicao - Musaisha, sin afectación de servicios.</t>
  </si>
  <si>
    <t>Se realiza tendido de 1000 mts d efibra de 36 Hilos y dos emplames de 36 Hilos</t>
  </si>
  <si>
    <t>RTNFO Correctivo, 8668685 Localización Km 0 desde tunas Centro, Recuperar Cable 0 mts, Tendido Aereo 0 mts, Tendido Canalizado 0 mts, Cantidad Empalmes 0, Fibras Empalmadas 0, Apiques 0. Disponibilidad 0.04</t>
  </si>
  <si>
    <t>PRE-00548208</t>
  </si>
  <si>
    <t>OT-00453190</t>
  </si>
  <si>
    <t>Km 0,74 desde Volcan Galera</t>
  </si>
  <si>
    <t>se habilita tendido de 750 mts de fo de 24 hilos y se realizan dos empalmes de 24 hilos</t>
  </si>
  <si>
    <t>Mov. Chapinero - Mov. Zarzamora</t>
  </si>
  <si>
    <t>KM 0.487 desde DTO  31037</t>
  </si>
  <si>
    <t>Jose Gerena de PxDx reporta aperttura del enlace Mov. Chapinero - Mov. Zarzamora, Mov. Chapinero - Mov. Paque los Hayuelos, Dto. 32034 - Dto.32041 , Dto.31037 - Dto. 32022 , Dto. 31037 - Dto. 31052 con afectacion de servicios</t>
  </si>
  <si>
    <t>Se recupera 200 mts de reserva de F.O 96 hilos  y se realiza un empalme de 96 Hilos</t>
  </si>
  <si>
    <t>NORMANDIA</t>
  </si>
  <si>
    <t>ANILLO 24A</t>
  </si>
  <si>
    <t>Mov. Black Dog - Mov. Iron Shoal</t>
  </si>
  <si>
    <t xml:space="preserve">Km 1,6 desde Morrislanding </t>
  </si>
  <si>
    <t>Juan Pablo Bermudez de PxDx reporta apertura del enlace Mov. Black Dog - Mov. Iron Shoal y Mov. Runway - Mov. Centro sin afectacion de servicios</t>
  </si>
  <si>
    <t>RLFO Correctivo,8668912, Localización de Falla km 0 Recuperar Cable 200 mts, Tendido Aéreo 0 mts, Tendido Canalizado 0 mts, Cantidad Empalmes 1, Fibras Empalmadas 12, Apiques 0, Disp 0.00, subida a poste UN 0 LA</t>
  </si>
  <si>
    <t>PRE-00549518</t>
  </si>
  <si>
    <t>OT-00452151</t>
  </si>
  <si>
    <t xml:space="preserve">Km 11,9 desde Bucaramanga Lago </t>
  </si>
  <si>
    <t>Ludwing Tarazona de Noc Tx reporta apertura del enlace Bucaramanga - Piedecuesta, sin afectación de servicios</t>
  </si>
  <si>
    <t xml:space="preserve">  Se realiza  un tendido de  400 metros de fibra de 48 hilos canalizada y dos empalmes de 48 hilos,</t>
  </si>
  <si>
    <t>Km 6,4 desde Cartagena</t>
  </si>
  <si>
    <t>Jose Nevert Moreno de Noc Tx reporta apertura del enlace Cartagena - Carmen de Bolivar por la red de MC sin afectacion de servicios</t>
  </si>
  <si>
    <t>Se rehace empalme de 36 Hilos con reserva existente</t>
  </si>
  <si>
    <t>RLFO Correctivo,8668986, Recuperar Cable 0 mts, Tendido Aéreo 0 mts, Tendido Canalizado 0 mts, Cantidad Empalmes 1, Fibras Empalmadas 24, Apiques 0, Herrajes de Retención 0 M 0, Disp 0.00</t>
  </si>
  <si>
    <t>PRE-00549511</t>
  </si>
  <si>
    <t>OT-00452145</t>
  </si>
  <si>
    <t xml:space="preserve">HEREDIA </t>
  </si>
  <si>
    <t>Km 39,5 desde Libano</t>
  </si>
  <si>
    <t>Jose Nevert Moreno de Noc Tx reporta apertura del enlace Ibague - Mariquita sin afectacion de servicios</t>
  </si>
  <si>
    <t>Se realiza tendido de 380 mts de Fibra de 36 Hilos y se realiza dos emplames de 24 Hilos</t>
  </si>
  <si>
    <t>FTTC Las Ferias - Piedra Pintada</t>
  </si>
  <si>
    <t>Km 2,2 desde FTTC Las Ferias</t>
  </si>
  <si>
    <t>Rutbe Carillo de zona reporta apertura del enlace FTTC Las Ferias - Piedra Pintada con afectacion de servicios BA</t>
  </si>
  <si>
    <t>se recupera 20 mts de reseva a una distancia de 120 mts, 3 empalmes x 24</t>
  </si>
  <si>
    <t>FTTC LAS FERIAS</t>
  </si>
  <si>
    <t>Mov. Benjamin - Mov. Base Aerea</t>
  </si>
  <si>
    <t xml:space="preserve">Km 1,5 desde Mov. Benjamin </t>
  </si>
  <si>
    <t xml:space="preserve">Jhon Robert Marin de zona reporta apertura del enlace Mov. Benjamin - Mov. Base Aerea sin afectacion de servicios moviles </t>
  </si>
  <si>
    <t>Se realiza migración de hilos entre empalmes</t>
  </si>
  <si>
    <t>UK Benjamin Herrera</t>
  </si>
  <si>
    <t>Armenia sur - Galan</t>
  </si>
  <si>
    <t>km 2,5desde Galan</t>
  </si>
  <si>
    <t>Jhon Alcalde de zona reporta apertura de la ruta Backup Armenia sur - Galan sin afectacion de servicios</t>
  </si>
  <si>
    <t>Se realiza un tendido de 1200 mts de f.o de 144 hilos y se arman 2 ODFS de 144 puertos, y se realiza depuracion de eventos para recuperar los hilos de la ruta backaup</t>
  </si>
  <si>
    <t>Local</t>
  </si>
  <si>
    <t>Salitre -Progreso</t>
  </si>
  <si>
    <t>Km 7,1 desde Progreso</t>
  </si>
  <si>
    <t>Islena Romero de NocTx reporta apertura total del enlace Salitre - Progreso sin afectación de servicios</t>
  </si>
  <si>
    <t xml:space="preserve">Se realiza migración a nuevo cable tendido de 800 mts y se hacen dos empalmes de 96 Hilos por cuadrilla de corporativos </t>
  </si>
  <si>
    <t>Mov. Seminario - Mov. Puerto Colombia</t>
  </si>
  <si>
    <t>Km 1.258 desde Semninario</t>
  </si>
  <si>
    <t xml:space="preserve">Alan Salazar de zona reporta apertura del enlace Mov. Seminario - Mov. Puerto Colombia con afectacion de servicios moviles </t>
  </si>
  <si>
    <t>Se recuperan 50 mts de reserva y se realiza un emplame de 36 Hilos</t>
  </si>
  <si>
    <t>Puerto Colombia</t>
  </si>
  <si>
    <t>Uk seminario</t>
  </si>
  <si>
    <t>Km 1,5 desde Mov. Galeras</t>
  </si>
  <si>
    <t>se crea nueva OT para continuar con el caso 8668629 ya que se presenta nuevo corte al km 1,5 desde Mov Galeras</t>
  </si>
  <si>
    <t>se recupera 40 mts de reserva y se realiza un empalme de 8 hilos</t>
  </si>
  <si>
    <t>Mov Acopi - Mov Ferrogruas</t>
  </si>
  <si>
    <t>Km 3,8 desde Acopi</t>
  </si>
  <si>
    <t>Jhon Robert Marin de zona reporta apertura en el enlace Mov. Acopi - Mov. Ferrogruas, con afectacion en moviles</t>
  </si>
  <si>
    <t xml:space="preserve">Se realiza tendido de 150 metros de Fibra de 48 Hilos y se instala una caja de empalme nueva y se ingresa extremo a caja de empalme Existente </t>
  </si>
  <si>
    <t>Km 87,1 desde Cucuta</t>
  </si>
  <si>
    <t xml:space="preserve">Se crea Nueva OT para dar continuidad a la falla 8663775 por nuevo corte de SDH a 87 km desde cucuta </t>
  </si>
  <si>
    <t>Se realiza migracion ente un empalme y Cerro Oriente</t>
  </si>
  <si>
    <t>RLFO Correctivo,8669501, Recuperar Cable 0 mts, Tendido Aéreo 0 mts, Tendido Canalizado 0 mts, Cantidad Empalmes 0, Fibras Empalmadas 0, Apiques 0, Herrajes de Retención 0 M 0, Disp 0.03</t>
  </si>
  <si>
    <t>PRE-00549512</t>
  </si>
  <si>
    <t>OT-00452146</t>
  </si>
  <si>
    <t>Armario 11 Rumichaca - Olt Nuevo Patio</t>
  </si>
  <si>
    <t xml:space="preserve">David Barrera de zona reporta apertura del enlace Armario 11 Rumichaca - Olt Nuevo Patio con afectacion de servicios </t>
  </si>
  <si>
    <t>Armario Sin energía, falla en la zona</t>
  </si>
  <si>
    <t>RLFO Correctivo,8669236, Recuperar Cable 0 mts, Tendido Aéreo 0 mts, Tendido Canalizado 0 mts, Cantidad Empalmes 0, Fibras Empalmadas 0, Apiques 0, Herrajes de Retención 0 M 0, Disp 0.02</t>
  </si>
  <si>
    <t>PRE-00549514</t>
  </si>
  <si>
    <t>OT-00452149</t>
  </si>
  <si>
    <t>INC14212841</t>
  </si>
  <si>
    <t>Km 0,700 desde zulia</t>
  </si>
  <si>
    <t>Henry Gomez de Noc Tx reporta apertura en el enlace Zulia - Sardinata en ZTE por la red de Claro, sin afectacion de servicios</t>
  </si>
  <si>
    <t>Salitre - Progreso</t>
  </si>
  <si>
    <t>km 9,717 desde Salitre</t>
  </si>
  <si>
    <t xml:space="preserve">Se crea Nueva OT para dar continuidad a la falla 8669093 por nuevo corte de SDH a 9,3 km desde Salitre </t>
  </si>
  <si>
    <t>Se recupera 50 mts de reserva y se hace un empalme de continuidad de 36 hilos</t>
  </si>
  <si>
    <t>Alfonso Bonilla - Republica de Israel</t>
  </si>
  <si>
    <t>Km 4,267 desde Antonio Nariño</t>
  </si>
  <si>
    <t>July Gonzalez de Noc Tx reporta apertura del enlace Alfonso Bonilla - Republica de Israel para la Rx Alfonso Bonilla de SDH y Antonio Nariño - Acopi para la Rx Antonio Nariño de Coriant, sin afectación de servicios.</t>
  </si>
  <si>
    <t xml:space="preserve">Se recupera 45 mts de Cable en total para los tres cables y se utiliza 3 empalmes de 144 Hilos </t>
  </si>
  <si>
    <t>Liberia - Ayamonte</t>
  </si>
  <si>
    <t>Km 5,610 desde Liberia</t>
  </si>
  <si>
    <t xml:space="preserve">Javier Sandoval de Noc tx reporta apertura del enlace  Liberia - Ayamonte y Calamari - Chaparral en  SDH,  sin afectación de servicios </t>
  </si>
  <si>
    <t>Se recupera 200 mts de reserva y se hace un empalme existente de 48 hilos</t>
  </si>
  <si>
    <t>Km 29,8 desde Yarumal</t>
  </si>
  <si>
    <t>Javier Sandoval de Noc Tx reporta apertura en el enlace Yarumal - Taraza, sin afectacion de servicios, se alarma la OTU de Yarumal en el km 29.8 con coordenadas 7°05'27.7"N 75°27'53.8"W</t>
  </si>
  <si>
    <t>Se recupera 50 mts de reserva y se hace un empalme existente  de 36 hilos</t>
  </si>
  <si>
    <t xml:space="preserve"> Km 2,388 desde Pelu </t>
  </si>
  <si>
    <t>Alan Salazar de zona reporta apertura en el enlace Mov. Pelu - Mov. Tabor, sin afectación de servicios</t>
  </si>
  <si>
    <t>Se realiza migración de Hilos entre nodos</t>
  </si>
  <si>
    <t>Mov. Cali Centro - Mov. Montebello</t>
  </si>
  <si>
    <t>Km 2,9 desde Terron</t>
  </si>
  <si>
    <t>Jhon Robert Marin de zona reporta apertura en el enlace Mov. Cali Centro - Mov. Montebello y Mov. Terron Colorado - Mov. La Rivera, sin afectacion de servicios</t>
  </si>
  <si>
    <t xml:space="preserve">Se rehace empalme en caja de empalme existente </t>
  </si>
  <si>
    <t>No se genera OT, Disponibilidad deEmcomunitel</t>
  </si>
  <si>
    <t>Uk Terron</t>
  </si>
  <si>
    <t>Iglesia Antioquia - Corpotaxi</t>
  </si>
  <si>
    <t>Km 6,5 desde Iglesia</t>
  </si>
  <si>
    <t>Islena Romero de Noc Tx reporta apertura del enlace Iglesia Antioquia - Corpotaxi sin afectación de servicios</t>
  </si>
  <si>
    <t>Se realiza migración de Hilos entre empalmes</t>
  </si>
  <si>
    <t>Km 11,1 desde Bogota centro</t>
  </si>
  <si>
    <t>Islena Romero de Noc Tx reporta alta atenuación en ZTE del enlace Bogota - Fusagasuga sin afectación de servicios</t>
  </si>
  <si>
    <t xml:space="preserve">Se realiza empalme de 36 Hilos Con reserva existente </t>
  </si>
  <si>
    <t>Mov. Madrid - Mov. Escuela Suboficiales</t>
  </si>
  <si>
    <t>Km 1 desde Madrid fija</t>
  </si>
  <si>
    <t xml:space="preserve">Victor delgadillo de Zona rpeorta apertura del enlace Mov. Madrid Fija - Mov. Madrid y mov. Madrid fija - mov. Escuela suboficiales con afectación de servicios </t>
  </si>
  <si>
    <t xml:space="preserve">Se realiza refusion de hilo en Empalme  </t>
  </si>
  <si>
    <t>Mov. Siloe - Mov. Tequendama</t>
  </si>
  <si>
    <t>Km 0,174 desde Siloe</t>
  </si>
  <si>
    <t>Jhon Robert Marin de zona reporta apertura en el enlace Siloe - Tequendama, con afectacion en moviles</t>
  </si>
  <si>
    <t xml:space="preserve">Se recupera 20 Mts de reserva de 24 hilos y se cambia caja de empalme </t>
  </si>
  <si>
    <t>Uk Siloe</t>
  </si>
  <si>
    <t>Mov. Piedecuesta Centro II - Mov. Barrio Molino</t>
  </si>
  <si>
    <t xml:space="preserve"> Km 1.6  desde barrio molino</t>
  </si>
  <si>
    <t xml:space="preserve">German Villamizar de Zona reporta apertura en enlace Piedecuesta  Centro II - Barrio Molino , Sin afectación de Servicios </t>
  </si>
  <si>
    <t>Se realiza un tendido de 230 mts  de Fo canalizada  de 48 hilos y se hacen 2 empalmes de 48 hilos</t>
  </si>
  <si>
    <t>Central piedecuesta</t>
  </si>
  <si>
    <t>Moviles Piedecuesta Sur</t>
  </si>
  <si>
    <t>Mov. La Conejera - Mov CC Santa Fe</t>
  </si>
  <si>
    <t>Km 3,930 desde CC Santa Fe</t>
  </si>
  <si>
    <t xml:space="preserve">Jenny Salazar  de PxDx  Reporta apertura de enlace Salitre - Movistar Arena Coliseo 1, La Conejera - CC Santa Fe, sin afectación de servicio </t>
  </si>
  <si>
    <t xml:space="preserve">Se realiza un tendido de 160 mts y se hacen dos empalmes de continuidad de 24 hilos  </t>
  </si>
  <si>
    <t>Uk Bima</t>
  </si>
  <si>
    <t>Mov. Salitre - Mov. Paulo VI</t>
  </si>
  <si>
    <t>Km 4,9 desde Salitre</t>
  </si>
  <si>
    <t>Rolando Sanchez de zona reporta apertura en el enlace Mov. Salitre - Mov. Paulo VI - Mov. Policlinica, sin afectacion</t>
  </si>
  <si>
    <t>Enlace sube sin manipulacion por parte de personal de Fibra</t>
  </si>
  <si>
    <t>Mov. Propilco - Mov. Ecopetrol</t>
  </si>
  <si>
    <t>Km 0.069 desde Propilco</t>
  </si>
  <si>
    <t>Hernando Roca de zona reporta alta atenuacion en el enlace Mov. Propilco - Mov. Ecopetrol, sin afectacion de servicios</t>
  </si>
  <si>
    <t>Refusionan hilo en empalme existente</t>
  </si>
  <si>
    <t>8671622
8671624
8671714
8671790
8671850
8671851
8671876</t>
  </si>
  <si>
    <t>Uk  Propilco</t>
  </si>
  <si>
    <t>Km 36,1 desde Tado</t>
  </si>
  <si>
    <t>Javier Sandoval de Noc Tx reporta apertura en el enlace Tadó - Itsmina en ZTE por la red de AZTECA con IRU Quibdo - Manizales, con afectacion de BA</t>
  </si>
  <si>
    <t>Se recupera 30 mts de reserva y se realiza un empalme</t>
  </si>
  <si>
    <t>No se genera ot, Falla de Azteca</t>
  </si>
  <si>
    <t>Tado</t>
  </si>
  <si>
    <t>Km 50,6 desde Maicao</t>
  </si>
  <si>
    <t>Jose Nevert de Noc Tx reporta apertura en el enlace Fonseca - Maicao en ZTE, Ufinet reporta apertura en el enlace Hatonuevo - Maicao y Jenny Salazar de PxDx reporta Mov. Cuestecitas - Mov. Maicao Centro, sin afectacion de servicios, Noc Tx realiza medidas con el equipo de ZTE y presenta apertura al km 50.6 desde Maicao</t>
  </si>
  <si>
    <t>Mov. San Fernando - Mov. Departamental</t>
  </si>
  <si>
    <t>Km 4,9 desde san fernando</t>
  </si>
  <si>
    <t>Jhon Robert Marin de zona reporta apertura en el enlace Mov. San Fernando - Mov. Departamental, Sin afectacion en moviles</t>
  </si>
  <si>
    <t xml:space="preserve">Se recuperan 8 metrso de reserva de 8 hilos y se realiza un empalme de 24 Hilos </t>
  </si>
  <si>
    <t>Mov. Cenop Remoto - Mov. Chicoral</t>
  </si>
  <si>
    <t>Km 6,9 desde Chicoral</t>
  </si>
  <si>
    <t xml:space="preserve">Rutbe Carrillo de zona reporta apertura del enlace Mov. Cenop Remoto - Mov. Chicoral con afectacion de servicios moviles </t>
  </si>
  <si>
    <t>Se recuperan 300 mts de reserva en empalme existente</t>
  </si>
  <si>
    <t>Km 24,360 desde Victoria</t>
  </si>
  <si>
    <t xml:space="preserve">Islena Romero de Noc Tx reporta apertura del enlace Vcitoria Santo Tomas en SDH or las dos rutas  y en la movil plataformas reporta Santo tomas - pimsa y santo tomas - victoria  psin afectación de servicios </t>
  </si>
  <si>
    <t>Se recuperaron 50 metros de reserva de F.O de 36 hilos  y se realiza un empalme de 48 hilos</t>
  </si>
  <si>
    <t>Mov. Villanueva Centro - Mov. Barranca De Upia</t>
  </si>
  <si>
    <t>km 6,3 desde Barranca de Upia</t>
  </si>
  <si>
    <t xml:space="preserve">Jhinathan Granados de Px Dx reporta apertura del enlace Mov. Villanueva Centro - Mov. Barranca De Upia sin afectacion de servicios </t>
  </si>
  <si>
    <t>Se realiza tendido de 220 Mts 2 caja empalme de 24 hilos y 12 retenciónes</t>
  </si>
  <si>
    <t>RDFO Correctivo, 8672485, Localización de la Falla 0, Recuperación Cable 0 mts, Tendido Aéreo 220 mts, Tendido Canalizad 0 mts, Cantidad Empalmes 2, Fibras Empalmadas 2, Apiques 0, herrajes de retención hasta 200 mts 12, F.D</t>
  </si>
  <si>
    <t>PRE-00555617</t>
  </si>
  <si>
    <t>OT-00456934</t>
  </si>
  <si>
    <t>Barranca de upia</t>
  </si>
  <si>
    <t>Mov. Marco Fidel Vipasa - Mov. Acopi</t>
  </si>
  <si>
    <t>km 3,123 desde el nodo Vipasa</t>
  </si>
  <si>
    <t xml:space="preserve">Jhon Robert Marin de zona reporta apertura del enlace Mov. Marco Fidel - Vipasa, Mov. Acopi - Mov. Ferrogruas con afectacion de servicios moviles </t>
  </si>
  <si>
    <t>Se re fusiona hilos en empalme existente</t>
  </si>
  <si>
    <t>Calitel</t>
  </si>
  <si>
    <t>SubAnillo Acopi</t>
  </si>
  <si>
    <t>Km 1,821 desde Sabanalarga</t>
  </si>
  <si>
    <t xml:space="preserve">Ramiro Nechiza de NocTx reporta apertura del enlace Ponedera - Sabanalarga sin afectacion de servicios </t>
  </si>
  <si>
    <t>Mov. Tequendama - Mov. Lido</t>
  </si>
  <si>
    <t xml:space="preserve">Km 0,711 desde Mov. Lido </t>
  </si>
  <si>
    <t xml:space="preserve">Jhon Robert Marin de zona reporta apertura del enlace Mov. Tequendama - Mov. Lido sin afectacion de servicios moviles </t>
  </si>
  <si>
    <t>Uk lido</t>
  </si>
  <si>
    <t>Mov. Benjamin Cali - Mov. Base Aerea</t>
  </si>
  <si>
    <t>Km 0,822 desde Mov Benjamin</t>
  </si>
  <si>
    <t xml:space="preserve">Jhon Robert Marin de zona reporta apertura del enlace Mov. Benjamin Cali - Mov. Base Aerea sin afectacion de servicios moviles </t>
  </si>
  <si>
    <t xml:space="preserve">ANILLO 2 B </t>
  </si>
  <si>
    <t>Sahagun centro - Sahagun</t>
  </si>
  <si>
    <t>km 20,1 desde Sahgun</t>
  </si>
  <si>
    <t>Omar salgado de zona reporta apertura  en el enlace sahagunctro - Sahagun , Con afectacion de Ba.</t>
  </si>
  <si>
    <t>se refusionan hilos en empalme existente</t>
  </si>
  <si>
    <t>RLFO Correctivo,8673281, Recuperar Cable 0 mts, Tendido Aéreo 0 mts, Tendido Canalizado 0 mts, Cantidad Empalmes 0, Fibras Empalmadas 0, Apiques 0, Herrajes de Retención 0 M 0, Disp 0.02</t>
  </si>
  <si>
    <t>PRE-00549517</t>
  </si>
  <si>
    <t>OT-00452152</t>
  </si>
  <si>
    <t>Sahagun</t>
  </si>
  <si>
    <t>Km 8,8 desde Pelaya</t>
  </si>
  <si>
    <t>Ramiro Nechiza de Noc tx reporta apertura en el enlace Pelaya - Curumani , Sin afectacion de servicios.</t>
  </si>
  <si>
    <t>se recupera 300 mts de reserva y se realiza un empalme de 36 hilos en caja de 48 hilos</t>
  </si>
  <si>
    <t>Mov. Conucos - Mov. Viaducto</t>
  </si>
  <si>
    <t xml:space="preserve">Km 0,600 desde Mov. Canucos </t>
  </si>
  <si>
    <t xml:space="preserve">German Villamizar de zona reporta apertura del enlace Mov. Conucos - Mov. Viaducto con afectacion de servicios moviles </t>
  </si>
  <si>
    <t xml:space="preserve">se realiza tendido de 310 mts y dos empalmes de 48 hilos </t>
  </si>
  <si>
    <t>Conucos</t>
  </si>
  <si>
    <t>Uk Conucos</t>
  </si>
  <si>
    <t>Km 0 desde Icoltrans</t>
  </si>
  <si>
    <t xml:space="preserve">Jhon Robert Marin de zona reporta apertura del enlace Mov. Colinas II - Mov. Icoltrans sin afectación de servicios </t>
  </si>
  <si>
    <t xml:space="preserve">se refusiona hilo abierto en ODF </t>
  </si>
  <si>
    <t>ANILLO 1A YUMBO</t>
  </si>
  <si>
    <t>Mov. Club campestre - Mov. Alameda</t>
  </si>
  <si>
    <t>Km 9,5 desde Mov. Estadio</t>
  </si>
  <si>
    <t>John alcalde de zona reporta apertura en el enlace Mov.Pereira - Mov.La vriginia , Mov. Club Campestre - Mov.Alameda , Mov.Cerritos - Mov.Estadio, Sin afectacion de servicios.</t>
  </si>
  <si>
    <t>se realiza tendido de  200 mts de fibra y dos empalmes de 36 hilos</t>
  </si>
  <si>
    <t>Pereira Centro</t>
  </si>
  <si>
    <t>RTDN morato - Los Pinos</t>
  </si>
  <si>
    <t xml:space="preserve">Pilar Vargas de NocTx reporta apertura del enlace RTDN morato - Los Pinos sin afectación de servicios </t>
  </si>
  <si>
    <t>Falla de patchord nose tienen eventos de FO</t>
  </si>
  <si>
    <t>Km 37,8 desde fusagasuga</t>
  </si>
  <si>
    <t>Se continua seguimiento de la OT 8667622 de la VM para revisar  ya que supero los tiempos establecidos</t>
  </si>
  <si>
    <t>se realiza tendido de 400 metros de fo y dos empalmes de 36 hilos</t>
  </si>
  <si>
    <t>8673839 8673850 8673854</t>
  </si>
  <si>
    <t>Mov.Tuna baja II - Mov. Bosque san jorge</t>
  </si>
  <si>
    <t>Km 1,1 desde Mov. Tuna II</t>
  </si>
  <si>
    <t>Carlos toloza de  zona reporta apertura en el enlace Mov.Tuna baja II - Mov. Villa esperanza  y Mov.Tuna baja II - Mov. Bosque san jorge , con Afectacion de servicios moviles.</t>
  </si>
  <si>
    <t>se realiza refusion de hilos en empalme</t>
  </si>
  <si>
    <t xml:space="preserve">UK TUNA </t>
  </si>
  <si>
    <t>Mov.Laches - Mov. Uniandes</t>
  </si>
  <si>
    <t>km 2,2 desde Mov. Uniandes</t>
  </si>
  <si>
    <t>John lesmes de zoan reporta apertura en el enlace Mov.Laches - Mov. Uniandes, Con afectacion de servicios moviles.</t>
  </si>
  <si>
    <t>se recuperan 200 metros de reserva y se realiza un empalme de 8 hilos</t>
  </si>
  <si>
    <t>Uniandes</t>
  </si>
  <si>
    <t>Uk laches</t>
  </si>
  <si>
    <t>Km 7,1 desde salitre</t>
  </si>
  <si>
    <t xml:space="preserve">Islena Romero de NocTx reporta apertura del enlace Salitre - Asturias sin afectación de servicios </t>
  </si>
  <si>
    <t>se realiza migracion a tendido de 800 metros que realizo corporatvos y se hacen dos empalmes de 96 hilos</t>
  </si>
  <si>
    <t>Km 18,6 desde Guayabal</t>
  </si>
  <si>
    <t xml:space="preserve">Andres Sierra   de NocTx reporta apertura del enlace Libano -mariquita en SDH, Solo RX de LIbano, sin afectacion de servicio </t>
  </si>
  <si>
    <t>Mov. Cali Refugio - Mov. Camino Real</t>
  </si>
  <si>
    <t>Km 0,423 desde Tequendama</t>
  </si>
  <si>
    <t xml:space="preserve">Jhon Robert Marin de zona reporta apertura del enlace Mov. Cali Refugio - Mov. Camino Real, Mov. Tequendama - Mov. Usaca II sin afectacion de servicios moviles </t>
  </si>
  <si>
    <t>Se recupera 50 mts de reserva y realiza fusiones en empalme existente de 144 hilos</t>
  </si>
  <si>
    <t>5A</t>
  </si>
  <si>
    <t>Mov. Sociedad Portuaria - Mov. SECTOR 009</t>
  </si>
  <si>
    <t>Km 3,5625 desde Portuaria</t>
  </si>
  <si>
    <t xml:space="preserve">Jhonny Osorio de zona reporta apertura del enlace Mov. Sociedad Portuaria -  Mov. SECTOR 009, con afectacion de servicios </t>
  </si>
  <si>
    <t>se realiza recuperacion de 200 metros de reserva y un empalme de 8 hilos en caja de 24 hilos</t>
  </si>
  <si>
    <t>No se genera OT, Disponibilidad de  liteyca</t>
  </si>
  <si>
    <t>Pizano</t>
  </si>
  <si>
    <t>Km 25,7 desde Pereira Centro</t>
  </si>
  <si>
    <t>Se continua seguimiento de la OT 8673646  para revisar el coriant y el GWDT de Pereira - La Virginia ya que se presenta un segundo evento al km 25.7 desde Pereira Centro.</t>
  </si>
  <si>
    <t>Para dar solucion se realiza migracion entre empalmes</t>
  </si>
  <si>
    <t xml:space="preserve">Km 1,7 desde armenia larga distancia </t>
  </si>
  <si>
    <t>Henry Gomez de Noc Tx reporta apertura parcial en el enlace Armenia Sur - Armenia Larga Distancia, Rx Armenia Sur, sin afectacion de servicios</t>
  </si>
  <si>
    <t>se hizo empalme de 24 hilos en caja de 48 hilos</t>
  </si>
  <si>
    <t>Medellin Centro - Guayabal</t>
  </si>
  <si>
    <t xml:space="preserve">Km 3,7desde centro </t>
  </si>
  <si>
    <t>Diego Chaparro de Noc Tx reporta apertura en el enlace Medellin Centro - Guayabal en SDH y Juan Pablo Bermudez de PxDx reporta apertura en el enlace Movil Mov. Centro - Mov. Guayabal, sin afectacion de servicios</t>
  </si>
  <si>
    <t xml:space="preserve">Para dar solucion se realiza tendido de 350 mtrs y dos cajas de empalme de 36 hilos </t>
  </si>
  <si>
    <t>Martires - Piedra Pintada</t>
  </si>
  <si>
    <t>Km 0,3455 desde Martires</t>
  </si>
  <si>
    <t xml:space="preserve">Wilson Trujillo de zona reporta apertura del enlace Martires - Piedra Pintada con afectacion de servicios BA </t>
  </si>
  <si>
    <t xml:space="preserve">Para dar solucion se realiza un Tendido 150 mtrs  y 2 empalme de 48 hilos </t>
  </si>
  <si>
    <t xml:space="preserve">Martines </t>
  </si>
  <si>
    <t>Mov. Pasto Centro - Mov. Cantara</t>
  </si>
  <si>
    <t xml:space="preserve">Km 0,8 desde Cantarana </t>
  </si>
  <si>
    <t>Eval Mauricio Garzon reporta apertura del enlace Mov. Pasto Centro - mov. Idema, Mov. Chapalito -Mov. Cantara sin afectacion de servicios moviles</t>
  </si>
  <si>
    <t xml:space="preserve">se recupero reserva de 350 mtrs y se hace un empalme de 24 hilos </t>
  </si>
  <si>
    <t>Mov. Acopi - Mov. Ferrogruas</t>
  </si>
  <si>
    <t>Km 3,0 desde acopi</t>
  </si>
  <si>
    <t>Eval Mauricio Garzon de zona reporta apertura del enlace Mov. Acopi - Mov. Ferrogruas, sin afectacion de servicios moviles</t>
  </si>
  <si>
    <t xml:space="preserve">Para dar solucion se refusiona hilo de servivio en la Sangria del anillo 1 </t>
  </si>
  <si>
    <t>yumbo</t>
  </si>
  <si>
    <t xml:space="preserve">Anillo 1 </t>
  </si>
  <si>
    <t>Mov. Arrayanes II - Mov. Arrayanes</t>
  </si>
  <si>
    <t>Efrain Barros de zona reporta apertura del enlace Mov. Arrayanes II - Mov. Arrayanes, Mov. Arrayanes II - mov. Nueva Zelanda con afectacion de servicios Moviles</t>
  </si>
  <si>
    <t>Mov. Manizales Centro - Mov. Centro de Especialistas</t>
  </si>
  <si>
    <t xml:space="preserve">Km 2,1 desde central manizales </t>
  </si>
  <si>
    <t xml:space="preserve">Jhon Alcalde de Zona reporta apertura del enlace Mov. Manizales Centro - Mov. Centro de Especialistas, Mov. Manizales Centro - Mov. Paraiso, Mov. Manizales Centro - Mov. Hospital Caldas sin afectacion de servicios moviles </t>
  </si>
  <si>
    <t xml:space="preserve">Para dar solucion re rehace empalme </t>
  </si>
  <si>
    <t>anillo6</t>
  </si>
  <si>
    <t>Soacha Centro - Ciudad Verde</t>
  </si>
  <si>
    <t>Km 1,1 desde soacha centro</t>
  </si>
  <si>
    <t>Oscar Vargas de Zona reporta apertura del enlace Soacha Centro - Ciudad Verde con afectacion de servicios BA</t>
  </si>
  <si>
    <t>Se realiza un tendido de 160 Mts de Fo de 96  hilos y 2 empalmes  de 96 hilos</t>
  </si>
  <si>
    <t>Km 88 desde Bosconia</t>
  </si>
  <si>
    <t>Ramiro Nechiza de NocTx reporta apertura total de enlace Bosconia - Curumani sin afectacion de servicios</t>
  </si>
  <si>
    <t>Se recuperan 300 metros de reserva y se hace un empalme de 36 hilos se instala una caja empalme de 48 hilos</t>
  </si>
  <si>
    <t>Mov. Tequendama - Mov. Eucaristico</t>
  </si>
  <si>
    <t xml:space="preserve">Km 1,5 desde Tequendama </t>
  </si>
  <si>
    <t xml:space="preserve">Eval Mauricio Garzon de Zona reporta apertura del enlace Mov. Tequendama - Mov. Eucaristico sin afectacion de servicios moviles </t>
  </si>
  <si>
    <t>Para dar solucion conectaron el odf</t>
  </si>
  <si>
    <t>Mov. Pizarro Yumbo - Mov. Carton</t>
  </si>
  <si>
    <t>Km 0,096 desde Mov Pizarro</t>
  </si>
  <si>
    <t xml:space="preserve">Eval Mauricio Garzon de zona reporta apertura del enlace Mov. Piazarro Yumbo - Mov. Carton Colombia sin afectacion de servicios moviles </t>
  </si>
  <si>
    <t>Se refusiona hilo abierto en caja de empalme</t>
  </si>
  <si>
    <t>UK Pizarro Yumbo</t>
  </si>
  <si>
    <t>Mov. Villa Magdala - Mov. Margaritas</t>
  </si>
  <si>
    <t>km 0,75 desde villa magdala</t>
  </si>
  <si>
    <t xml:space="preserve">Rolando Sanchez de Zona reporta apertura del enlace Mov. Villa Magdala - Mov. Margaritas con afectacion de servicios moviles </t>
  </si>
  <si>
    <t xml:space="preserve">Para dar solucion se desdobla fo </t>
  </si>
  <si>
    <t>Anillo 36</t>
  </si>
  <si>
    <t>Mov. Centro Industrial - Mov. La Felicidad 1</t>
  </si>
  <si>
    <t>Km 1,9 desde felicidad 1</t>
  </si>
  <si>
    <t>Walter Cabrera de zona reporta apertura del enlace Mov. Centro Industrial - Mov. La Felicidad 1 sin afectacion de servicios moviles</t>
  </si>
  <si>
    <t>41035 ALPINA</t>
  </si>
  <si>
    <t>anillo 21</t>
  </si>
  <si>
    <t>Mov.Loma cen tro III - Mov.Loma centro</t>
  </si>
  <si>
    <t>Km 0,374 desde Loma Centro 3</t>
  </si>
  <si>
    <t>Juan daza de zona reporta apertura en el enlace Mov.Loma cen tro III - Mov.Loma centro, Con afectacion de servicios moviles.</t>
  </si>
  <si>
    <t>Loma Centro 3</t>
  </si>
  <si>
    <t>Mov. Santo domingo - Mov.Victoria</t>
  </si>
  <si>
    <t>Km 0,666 desde Santo Domingo</t>
  </si>
  <si>
    <t>Jhonny osorio de zona reporta apertura en el enlace Mov. Santo domingo - Mov.Victoria , con afectacion de servicios Moviles.</t>
  </si>
  <si>
    <t>se  recupero 50 Mts de reserva  Y un empalme de 8 hilos</t>
  </si>
  <si>
    <t xml:space="preserve">Km 3,048 desde Continental </t>
  </si>
  <si>
    <t>Walter Cabrera de Zona reporta apertura del enlace Mov. Continental - Mov. Puente Aranda con afectacion de servicios.</t>
  </si>
  <si>
    <t>BTS BOMBEROS</t>
  </si>
  <si>
    <t xml:space="preserve">Anillo 12 </t>
  </si>
  <si>
    <t>Mov. Bosque Movistar - Mov. Bosque Claro</t>
  </si>
  <si>
    <t>Km 0,046  desde Claro</t>
  </si>
  <si>
    <t>Hernando Roca de Zona reporta apertura del enlace Mov. Bosque Movistar - Mov. Bosque Claro sin afectacion de servicios.</t>
  </si>
  <si>
    <t>se recupera 30 mts de reserva y se realiza un empalme de 24 hilos</t>
  </si>
  <si>
    <t xml:space="preserve">Km 19,4 desde saravena </t>
  </si>
  <si>
    <t xml:space="preserve">Andres Sierra de Noc TX reporta apertura del enlace Fortul _ Saravena IRU Sogamoso - Arauca por la red de Azteca con Afectacion de servicios. </t>
  </si>
  <si>
    <t>se refusiona hilos en empalme existente</t>
  </si>
  <si>
    <t xml:space="preserve"> INC14333663</t>
  </si>
  <si>
    <t xml:space="preserve">Km 35,3 desde Zulia </t>
  </si>
  <si>
    <t>Andres Sierra de Noc TX reporta apertura del enlace Zulia - Sardinata por la red de claro sin afectacion de servicios.</t>
  </si>
  <si>
    <t>Se realiza un tendido y se hacen dos empalmes</t>
  </si>
  <si>
    <t>Km 0 desde Guatape</t>
  </si>
  <si>
    <t>Andres Sierra de Noc Tx reporta apertura Guatape - Alejandria por la red de Claro sin afectacion de servicios.</t>
  </si>
  <si>
    <t xml:space="preserve">Km 5,2 desde Centro </t>
  </si>
  <si>
    <t>se crea ot para dar seguimiento a el caso 8675225 ya que se presenta un segundo corte en el Km 5,2 desde centro</t>
  </si>
  <si>
    <t>Se realiza refusion de Hilo en Empalme</t>
  </si>
  <si>
    <t>No se genera ot, Falla de Inmel</t>
  </si>
  <si>
    <t>Mov. Loma Centro - Mov. Loma Fija</t>
  </si>
  <si>
    <t>Km 0  desde la loma</t>
  </si>
  <si>
    <t>Juan daza de Zona reporta apertura del enlace Mov. Loma Centro - Mov. Loma Fija sin afectacion de servcios..</t>
  </si>
  <si>
    <t>Se refusioma hilos abiertos en caja mondragon</t>
  </si>
  <si>
    <t>La loma</t>
  </si>
  <si>
    <t>Mov. Asturias - Mov. Trinidad</t>
  </si>
  <si>
    <t>Km 1.235 desde trinidad</t>
  </si>
  <si>
    <t>Jhon Lesmes de Zona reporta apertura del enlace Mov. Asturias - Mov. Trinidad - Mov. marsella con afectacion de servicios</t>
  </si>
  <si>
    <t>se enruta los hilos en empalme</t>
  </si>
  <si>
    <t>ANILLO 59</t>
  </si>
  <si>
    <t>Cali Centro - Troncal</t>
  </si>
  <si>
    <t> Km 2.690 desde  Troncal </t>
  </si>
  <si>
    <t>Eval Mauricio Grazon de Zona reporta apertura del enalce Cali Centro - Troncal sin afectacion de servicios.</t>
  </si>
  <si>
    <t>Se refusiona Hilo en Caka de empalme</t>
  </si>
  <si>
    <t>Ciudad Jardin - Colon</t>
  </si>
  <si>
    <t xml:space="preserve">Km 4.6794 Desde Jardin </t>
  </si>
  <si>
    <t>Nancy Prieto de Zona reporta apertura del enlace Ciudad Jardin  - Colon sin afectacion de servicios</t>
  </si>
  <si>
    <t>Se recuperan 20 mteros de reserva y se realiza un empalme de 48 Hilos</t>
  </si>
  <si>
    <t>Anillo 3A</t>
  </si>
  <si>
    <t>Morato - Salitre</t>
  </si>
  <si>
    <t>Km 7,5 desde Morato</t>
  </si>
  <si>
    <t xml:space="preserve">Diego Chaparro de Noc Tx reporta apertura del enlace Salitre - Morato en SDH Y ZTE sin afectación de servicios </t>
  </si>
  <si>
    <t>Km 22,1 desde Florencia</t>
  </si>
  <si>
    <t xml:space="preserve">Diego Chaparro de NocTx reporta alta atenuacion en ZTE parcial del enlace Garzon - Florencia sin afectacion de servicios </t>
  </si>
  <si>
    <t>se libera estrés en la FO</t>
  </si>
  <si>
    <t>Mov.Nuevo sol - Mov.Corales</t>
  </si>
  <si>
    <t>Km 1,072 desde Mov. Corales</t>
  </si>
  <si>
    <t>Jhon alcalde de zona reporta apertura en el enlace de  Mov.Nuevo sol - Mov.Corales, Sin afectacion de servicios.</t>
  </si>
  <si>
    <t xml:space="preserve">se realiza migracion entre empalmes para dar solucion </t>
  </si>
  <si>
    <t>Uk corales</t>
  </si>
  <si>
    <t>Mov. Tabor - Mov. Pelu</t>
  </si>
  <si>
    <t xml:space="preserve">Km 7,529 desde Mov. Pelu </t>
  </si>
  <si>
    <t xml:space="preserve">Juan Pablo Bermudez de PxDx Movil reporta apertura del enlace Mov. Tabor - Mov. Pelu sin afectacion de servicios moviles </t>
  </si>
  <si>
    <t>Armario FTTC 312 - Ceagrodex</t>
  </si>
  <si>
    <t>Km 0 desde Armario FTTC 312</t>
  </si>
  <si>
    <t>Rutbe carrillo de zona reporta apertura en el enlace Armario FTTC 312 - Ceagrodex,Con afectacion de Ba ,LB.</t>
  </si>
  <si>
    <t xml:space="preserve">se refusionan hilos en ODF </t>
  </si>
  <si>
    <t>Mov.Maicao - Mov.La Carbonera</t>
  </si>
  <si>
    <t>Km 2,3 desde Maicao centro</t>
  </si>
  <si>
    <t>Miguel Caballero de Pxdx reporta apertura en el enlace Mov.Maicao - Mov.La Carbonera, Con afectacion de servicios.</t>
  </si>
  <si>
    <t>se realiza una caja de Empalme de 48 Hilos</t>
  </si>
  <si>
    <t>8677286
8677969</t>
  </si>
  <si>
    <t xml:space="preserve">MAICAO CENTRO </t>
  </si>
  <si>
    <t>Km 81 desde Popayan</t>
  </si>
  <si>
    <t>Pilar vargas de Noc tx reporta apertura en el enlace Cali - Popayan , Sin afectacion de servicios.</t>
  </si>
  <si>
    <t>Km 57,4 desde Tunja</t>
  </si>
  <si>
    <t>Islena romero de Noc tx reporta apertura en tunja - Choconta, Con afectacion de Cx.</t>
  </si>
  <si>
    <t>se recuperan 20 metros de fo de 36 hilos y se hace un empalme de 36 hilos en caja de 48 hilos</t>
  </si>
  <si>
    <t>Km 6,2 desde Armenia</t>
  </si>
  <si>
    <t>Ramiro Nechiza de NocTx reporta alta atenuacion parcial en el enlace Armenia - Ibague las Rx de Armenia en Rufo y Coriant sin afectacion de servicios</t>
  </si>
  <si>
    <t xml:space="preserve">Para dar solucion se refusina hilos en caja de empalme </t>
  </si>
  <si>
    <t>Km 42,2 desde Bogota</t>
  </si>
  <si>
    <t>Islena Romero de NocTx reporta apertura total del enlace Fusagasuga - Bogota sin afectacion de servicios</t>
  </si>
  <si>
    <t xml:space="preserve"> Se realiza un tendido de 200 Mts  y 2 cajas de empalmes de 36 hilos</t>
  </si>
  <si>
    <t>Mov. Jasmin - Mov. Galan</t>
  </si>
  <si>
    <t>Km 0,0 desde Galan</t>
  </si>
  <si>
    <t>Jhon Lesmes reporta apertura del enlace Mov. Jasmin - Mov. Galan sin afectacion de servicios.</t>
  </si>
  <si>
    <t>UK de galan</t>
  </si>
  <si>
    <t>Km 54 desde Arauquita</t>
  </si>
  <si>
    <t>Andres Sierra de Noc Tx reporta apertura en el enlace Arauca - Arauquita en  por la red de AZTECA, con IRU Arauca - Sogamoso, con afectacion en BA</t>
  </si>
  <si>
    <t>Arauca</t>
  </si>
  <si>
    <t>Los cañaguates - Simon Bolivar</t>
  </si>
  <si>
    <t>Km 0,9 desde Ciudad Jardin</t>
  </si>
  <si>
    <t>Juan Daza de Zona reporta apertura del enlace Los cañaguates - Simon Bolivar  en Valledupar con afectacion de servicios.</t>
  </si>
  <si>
    <t>Se recupera 100 metros de reserva para hacer un empalme de 8 hilos, se instala una caja empalme de 48 hilos</t>
  </si>
  <si>
    <t>INC14393764</t>
  </si>
  <si>
    <t>Ramiro Nechiza de Noc Tx reporta apertura en el enlace Florencia - la fragua por la red de claro, Sin afectacion de servicios.</t>
  </si>
  <si>
    <t>Mov.Guaimaral - Mov.San eduardo II</t>
  </si>
  <si>
    <t>Km 0,25 desde bts guaimaral</t>
  </si>
  <si>
    <t>Samuel santana de zona reporta apertura en la Mov.Guaimaral - Mov.San eduardo II, Con afectacion de servicios Moviles.</t>
  </si>
  <si>
    <t>Para dar solucion se realiza tendido de 100 mts de fo de 24hilos y se hacen 2 empalmes de 8 hilos con caja de empalme de 24 hilos</t>
  </si>
  <si>
    <t>RLFO Correctivo,8680674, Recuperar Cable 0 mts, Tendido Aéreo 100 mts, Tendido Canalizado 0 mts, Cantidad Empalmes 2, Fibras Empalmadas 16, Apiques 0, Herrajes de Retención 0 M 0, Disp 0.00</t>
  </si>
  <si>
    <t>PRE-00549519</t>
  </si>
  <si>
    <t>OT-00452153</t>
  </si>
  <si>
    <t>av cero</t>
  </si>
  <si>
    <t>uk Guaymaral</t>
  </si>
  <si>
    <t>Mov. Sincelejo - Mov.corozal</t>
  </si>
  <si>
    <t>Km 8 desde venecia</t>
  </si>
  <si>
    <t>Oswaldo Peñata de zona reporta apertura en el enlace Mov. Sincelejo - Mov.corozal , Con afectacion de servicios .</t>
  </si>
  <si>
    <t xml:space="preserve">Para dar solucion se realiza un Tendido 400 mtrs y 2 empalmes de 36 hilos </t>
  </si>
  <si>
    <t>RLFO Correctivo, 8680710, Localización de Falla , Recuperar Cable 0 mts, Tendido Aéreo 400 mts, Tendido Canalizado 0 mts, Cantidad Empalmes 2, Fibras Empalmadas 72, Apiques 0, Herrajes de Retencion 00 M 0, Disp 0.01</t>
  </si>
  <si>
    <t>PRE-00549736</t>
  </si>
  <si>
    <t>OT-00453191</t>
  </si>
  <si>
    <t>Mov. Alqueria -Mov. Colmotores II</t>
  </si>
  <si>
    <t xml:space="preserve">Km 0,5 desde alqueria </t>
  </si>
  <si>
    <t xml:space="preserve">Luis Antonio Rodriguez de Zona reporta apertura del enlace Mov. Alqueria -Mov. Colmotores II sin afectacion de servicios moviles </t>
  </si>
  <si>
    <t>se realiza tendido de 50 mts de fo y dos empalmes de 24 hilos en caja de 48 hilos</t>
  </si>
  <si>
    <t>UK Alqueria</t>
  </si>
  <si>
    <t>FTTC La Granja - Piedra Pintada</t>
  </si>
  <si>
    <t>Km 0 fttc 143 la granja</t>
  </si>
  <si>
    <t>Wilson Trujillo de Zona reporta apertura del enlace FTTC La Granja - Piedra Pintada con afectacion de servicios BA</t>
  </si>
  <si>
    <t>Para dar solucion se corre reserva 30 mts reserva, se arma nuevamente bandeja odf armario fttc 143 la granga</t>
  </si>
  <si>
    <t>FTTC 143 la granja</t>
  </si>
  <si>
    <t>Victoria - Estadio</t>
  </si>
  <si>
    <t>Km 0,7 desde armario 142</t>
  </si>
  <si>
    <t>Angel Mejia de la Filial Atlantico reporta apertura del enlace Victoria - Estadio con afectacion de servicios BA</t>
  </si>
  <si>
    <t xml:space="preserve">Para dar solucion se recupera 100 mtrs y en empalme de 8 hilos </t>
  </si>
  <si>
    <t> 01338637</t>
  </si>
  <si>
    <t>Km 56,6 desde villanueva</t>
  </si>
  <si>
    <t>Pilar Vargas de Noc Tx reporta apertura del enlace Villanueva - Restrepo por la red de  Azteca sin afectacion de servcio</t>
  </si>
  <si>
    <t xml:space="preserve">se recupera reserva y se hace un emaplme </t>
  </si>
  <si>
    <t>COPACABANA</t>
  </si>
  <si>
    <t>Girardota - Copacabana</t>
  </si>
  <si>
    <t>Pilar vargas de Noc tx reporta apertura en el enlace Copacabana - Girardota por la red de claro , con afectacion de moviles.</t>
  </si>
  <si>
    <t>N A</t>
  </si>
  <si>
    <t>INC14401359</t>
  </si>
  <si>
    <t>Km 35,3 desde Zulia</t>
  </si>
  <si>
    <t>Ramiro Nechiza de NocTx reporta apertura del enlace Zulia - Sardinata por la red de Claro sin afectacion de servicios</t>
  </si>
  <si>
    <t>Tendido y dos empalme</t>
  </si>
  <si>
    <t>Zulia</t>
  </si>
  <si>
    <t>Mov. Cincuentenario - Mov. Barrancabermeja Centro</t>
  </si>
  <si>
    <t>Km 2,6 desde Torre centro</t>
  </si>
  <si>
    <t xml:space="preserve">Walter Rojas de zona reporta apertura del enlace Mov. Cincuentenario - Mov. Barrancabermeja Centro sin afectacion de servicios Moviles </t>
  </si>
  <si>
    <t>Se recuperan 50 mts de reserva y se realiza un empalme de 48 Hilos</t>
  </si>
  <si>
    <t>RLFO Correctivo 8681357, Localización de Falla km 2,6 desde Éxito Barranca, Recuperar Cable 50 mts, Tendido Aereo 0 mts, Tendido Canalizado 0 mts, Cantidad Empalmes 1 , Fibras Empalmadas 48, Apiques 0. Disponibilidad 0.00</t>
  </si>
  <si>
    <t>PRE-00549856</t>
  </si>
  <si>
    <t>OT-00453192</t>
  </si>
  <si>
    <t>TURBACO</t>
  </si>
  <si>
    <t>Km 0,5 desde badel</t>
  </si>
  <si>
    <t xml:space="preserve">Pilar Vargas de NocTx reporta apertura del enlace Turbaco - Badel sin afectacion de servicios </t>
  </si>
  <si>
    <t xml:space="preserve">Para dar solucion se realiza un tendido de 100 mtrs y dos empalmes de 36 hilos </t>
  </si>
  <si>
    <t>8681249
8681334</t>
  </si>
  <si>
    <t>Yopal - Aguazul</t>
  </si>
  <si>
    <t>Km 22 desde Yopal</t>
  </si>
  <si>
    <t>Pilar Vargas de Noc TX reporta apertura de enlace Yopal - Aguazul por la red de Claro, sin afectacion de servicios.</t>
  </si>
  <si>
    <t>Toberin - Parque Pijao</t>
  </si>
  <si>
    <t>Km 4,3 desde Pijao</t>
  </si>
  <si>
    <t xml:space="preserve">Carlos Tolosa de zona reporta apertura del enlace Toberin - Parque Pijao con afectacion de servicios BA </t>
  </si>
  <si>
    <t xml:space="preserve">Se realiza un tendido de 100 Mts de 96 hilos y  2 cajas de empalmes de 48 hilos </t>
  </si>
  <si>
    <t>toberin</t>
  </si>
  <si>
    <t>SARAVENA</t>
  </si>
  <si>
    <t>Km 19,490 desde Saravena</t>
  </si>
  <si>
    <t>Ramiro Nechiza de NocTx reporta alta atenuacion del enlace Saravena - Fortul por la red de Azteca sin afectacion de servicios</t>
  </si>
  <si>
    <t>Saravena</t>
  </si>
  <si>
    <t>COROZAL</t>
  </si>
  <si>
    <t>Mov.Corozal - Mov. Morroa</t>
  </si>
  <si>
    <t>Km 2,09 desde corozal</t>
  </si>
  <si>
    <t>Oswaldo Peñata reporta apertura en el enlace Mov.Corozal - Mov. Morroa, Con afectacion de servicios moviles.</t>
  </si>
  <si>
    <t>Sin Enenegia en Nodo</t>
  </si>
  <si>
    <t>PUERTO TEJADA</t>
  </si>
  <si>
    <t>Mov.Santander de Quilichao - Mov. Puerto Tejada</t>
  </si>
  <si>
    <t>Km o desde Santander</t>
  </si>
  <si>
    <t>Eval Mauricio Garzon de Zona reporta apertura parcial del enlace Mov.Santander de Quilichao - Mov.Puerto Tejada sin afectacion de servicios</t>
  </si>
  <si>
    <t>Se realizo Limpieza de  pascor</t>
  </si>
  <si>
    <t>Km 91 desde Neiva</t>
  </si>
  <si>
    <t xml:space="preserve">Ramiro Nechiza de NocTx Reporta apertura del enlace Neiva - Garzon sin afectacion de servicios </t>
  </si>
  <si>
    <t>se habilita tendido de 800 metro y se hacen dos empalmes de 36 hilos</t>
  </si>
  <si>
    <t>Mov. Acapulco - Mov. Buenos Aires Mesa de Ruitoque</t>
  </si>
  <si>
    <t>Km 2,1 desde acapulco</t>
  </si>
  <si>
    <t xml:space="preserve">German Villamizar de Zona reporta apertura del enlace Mov. Acapulco - Mov. Buenos Aires Mesa de Ruitoque sin afectacion de servicios Moviles </t>
  </si>
  <si>
    <t>Se Realiza un tendido de   200 Mts de fibra de 24 hilos y   2 empalmes de 24 hilos</t>
  </si>
  <si>
    <t>acapulco</t>
  </si>
  <si>
    <t>Mov. Sadec - Mov. Ensueño</t>
  </si>
  <si>
    <t>Km 0,275 desde Mov. Ensueño</t>
  </si>
  <si>
    <t>Luis Antonio Rodrigues de Zona reporta apertura del enlace Mov. Sadec - Mov. Ensueño sin afectacion de servicios.</t>
  </si>
  <si>
    <t>Se realiza un tendido de 130 MTS de f.o. de 48 hilos y se van a instalar 2 cajas de empalme de 48 hilos</t>
  </si>
  <si>
    <t>Ensueño</t>
  </si>
  <si>
    <t>Mov.Propal II - Mov.Brisas de los alamos</t>
  </si>
  <si>
    <t>Km 3,268 desde propal II</t>
  </si>
  <si>
    <t>Nancy Prieto de Zona reporta apertura en el enlace Mov.Propal II - Mov.Brisas de los alamos, con afectacion de servicios.</t>
  </si>
  <si>
    <t xml:space="preserve">NANCY PRIETO </t>
  </si>
  <si>
    <t xml:space="preserve">se refusiona hilo en el empalme </t>
  </si>
  <si>
    <t>1A</t>
  </si>
  <si>
    <t>Mov. Arrayanes II - Mov Arrayanes</t>
  </si>
  <si>
    <t>Km 4,3 desde Arrayanes</t>
  </si>
  <si>
    <t>Miguel Caballero de Zona reporta apertura del enlace Mov. Arrayanes II - Mov Arrayanes , Mov. Conjunto de Arrayanes - Mov. Club Campestre Cafam , Mov. El Rancho - Mov. Hacienda la Margarita , Mov. Escuela Colombiana de Ingenieria - Mov. Portal de la Uribe sin afectacion de servicios.</t>
  </si>
  <si>
    <t>Para dar solucion se tiende  150 metros de 96 hilos ,1 caja de 144 y 1 caja 96hilos de rehuso</t>
  </si>
  <si>
    <t>Mov. Galan - Mov. Manantiales</t>
  </si>
  <si>
    <t>Km 5,2 desde El Carmen</t>
  </si>
  <si>
    <t>Jhon Alcalde reporta apertura del enlace Mov. Galan - Mov. Manantiales - Montenegro 3 con afectacion de servicios.</t>
  </si>
  <si>
    <t>se hace empalme de 48 hilos</t>
  </si>
  <si>
    <t>Mov. Senderos de la Flora - Mov. Acopi</t>
  </si>
  <si>
    <t>Km 1,3 desde senderos de la flora</t>
  </si>
  <si>
    <t>Eval Mauricio Garzon de Zona reporta apertura del enlace Mov. Senderos de la Flora - Mov. Acopi sin afectacion de servicios</t>
  </si>
  <si>
    <t xml:space="preserve">se refusionan hilos en empalme para dar solucion </t>
  </si>
  <si>
    <t>Calle 13 - Rodadero</t>
  </si>
  <si>
    <t>Km 10,192 desde Calle 13</t>
  </si>
  <si>
    <t>Andres Sierra de Noc Tx reporta apertura del enlace Calle 13 - Rodadero en Coriant y un brazo de Olt sin afectacion de servicios.</t>
  </si>
  <si>
    <t>se realiza tendido de 350 mts y dos empalmes de 36 hilos</t>
  </si>
  <si>
    <t>Villa Camprestre - Caribe</t>
  </si>
  <si>
    <t>Km  0,943 desde villa campestre</t>
  </si>
  <si>
    <t>Alan Salazar de Zona reporta apertuar del enlace Villa Camprestre - Caribe con afectacion de servicios.</t>
  </si>
  <si>
    <t>se realiza tendido de 200 metros de fo y se hace dos empalmes de 24 hilos en caja de 48 hilos</t>
  </si>
  <si>
    <t>Mov. Puente Juanchito - Mov. Ciudadela</t>
  </si>
  <si>
    <t>Km  0,951 desde Juanchito</t>
  </si>
  <si>
    <t>Eval Mauricio Garzon de Zona reporta apertura del enlace Mov. Puente Juanchito - Mov. Ciudadela del campo sin afectacion de servicios.</t>
  </si>
  <si>
    <t xml:space="preserve">Para dar solucion se corrio 10 mtrs de reserva y un empalme de 48 hilos </t>
  </si>
  <si>
    <t>JUANCHITO</t>
  </si>
  <si>
    <t>Corpotaxi - Iglesia antiquia</t>
  </si>
  <si>
    <t>Km 3.4 desde Corpotaxi</t>
  </si>
  <si>
    <t xml:space="preserve">Andres Sierra de Noc Tx reporta apertura del enlace  Corpotaxi - Iglesia antiquia, Sin afectacion de servicio </t>
  </si>
  <si>
    <t>Km 18 desde Pedro Heredia</t>
  </si>
  <si>
    <t>Andres Sierra de Noc Tx reporta apertura del enlace Carmen de Bolivar - Pedro Heredia por la red de Mediacomerce sin afetcacion de servicios.</t>
  </si>
  <si>
    <t>Para dar solucion realizaron un Tendido y dos empalmes</t>
  </si>
  <si>
    <t>Cartagena Centro</t>
  </si>
  <si>
    <t>Celta - Morato</t>
  </si>
  <si>
    <t>Km 2,8 desde Morato</t>
  </si>
  <si>
    <t xml:space="preserve">Alexander de Noc Tx reporta apertura del enlace Celta - Morato, entrerios - celta y salitre - Celta en RUFO, SDH, CORIANT, ZTE sin afectación de servicios </t>
  </si>
  <si>
    <t>Se instala empalme nuevo de 96 hilos en caja empalme de 144</t>
  </si>
  <si>
    <t>8683343
8683345
8683346
8683347
8683352
8683355
8683359
8683360
8683594
8683763</t>
  </si>
  <si>
    <t>Mov. El Pailon - Mov. Aeropuerto</t>
  </si>
  <si>
    <t>Km 7,2 desde pailon</t>
  </si>
  <si>
    <t xml:space="preserve">Eval Mauricio Garzon de zona reporta apertura del enlace Mov. El Pailon - Mov. Aeropuerto con afectacion de servicios moviles </t>
  </si>
  <si>
    <t>Para dar solucion se corre reserva 120 mtrs y un empalme de 36 hilos</t>
  </si>
  <si>
    <t xml:space="preserve">Pailon </t>
  </si>
  <si>
    <t>Km 73 desde Bucaramanga</t>
  </si>
  <si>
    <t>Ramiro Nechiza de NocTx reporta apertura parcial del enlace Bucaramanga - San Alberto para TIGO, Sin afectacion de servicios.</t>
  </si>
  <si>
    <t>Se realiza Migracion de Hilo entre empalmes</t>
  </si>
  <si>
    <t>Corpotaxi - Iglesia de Antioquia</t>
  </si>
  <si>
    <t>Km 6,5 desde Iglesia de Antioquia</t>
  </si>
  <si>
    <t>Francisco Vargas de NocTx reporta apertura del enlace Corpotaxi - Iglesia de Antioquia Con afectacion de servicios</t>
  </si>
  <si>
    <t>Mov. Esperanza - Mov. Porfia</t>
  </si>
  <si>
    <t>Km 5,7 desde Esperanza</t>
  </si>
  <si>
    <t xml:space="preserve">Jorge Garay de Zona reporta apertura del enlace Mov. Esperanza - Mov. Porfia , Mov. Esperanza - Mov. La Nohora sin afectacion de servicios moviles </t>
  </si>
  <si>
    <t>INTERCONEXIÓN</t>
  </si>
  <si>
    <t>Km 83,180 desde villavicencio</t>
  </si>
  <si>
    <t>Francisco Vargas de Noc tx reporta apertura en ele enlace Villanueva - Restrepo el IRU Villavicencio - Aguazul,Sin afectacion de servicios.</t>
  </si>
  <si>
    <t>Km 78,5 desde Fusagasuga</t>
  </si>
  <si>
    <t>Francisco Vargas de NocTx reporta apertura total del enlace Bogota - Fusagasuga Con  afectacion de servicios</t>
  </si>
  <si>
    <t>se realiza migracion del cable de 600 mts y dos empalmes de coninuidad de 36 hilos</t>
  </si>
  <si>
    <t>8683704
8683706
8683713
8683805</t>
  </si>
  <si>
    <t xml:space="preserve">TRONCAL </t>
  </si>
  <si>
    <t>Mov.Calarca sur - Mov.Chambranas</t>
  </si>
  <si>
    <t>Km 0,400 desde Calarca</t>
  </si>
  <si>
    <t>Carlos Florez de Zona reporta apertura en el enlace Mov.Calarca sur - Mov.chambranas, Con afectacion de servicios .</t>
  </si>
  <si>
    <t>Para dar solucion se corre 10 mtrs de reserva y realiza sangria</t>
  </si>
  <si>
    <t>8683265
8683293</t>
  </si>
  <si>
    <t>Pioneros - Florencia</t>
  </si>
  <si>
    <t xml:space="preserve">Francisco Vargas de NocTx reporta apertura del enlace Pioneros - Florencia sin afectacion de servicios </t>
  </si>
  <si>
    <t>se encuentra sin energia Pioneros</t>
  </si>
  <si>
    <t>RLFO Correctivo 8683941, Localización de Falla km 0, Recuperar Cable 0 mts, Tendido Aereo 0 mts, Tendido Canalizado 0 mts, Cantidad Empalmes 0 , Fibras Empalmadas 0, Apiques 0. Disponibilidad 0.02</t>
  </si>
  <si>
    <t>PRE-00549750</t>
  </si>
  <si>
    <t>OT-00453193</t>
  </si>
  <si>
    <t>PIONEROS</t>
  </si>
  <si>
    <t>Mov. Parque Central Bavaria - Mov. Centro</t>
  </si>
  <si>
    <t>Km 0,657 desde bavaria</t>
  </si>
  <si>
    <t>Jaime Valencia de Zona reporta apertura del enlace Mov. Parque Central Bavaria - Mov. Centro , Mov La Macarena - Mov. La Tribuna sin afectacion de servicios.</t>
  </si>
  <si>
    <t xml:space="preserve">Para dar solucion se enruta la fo en caja de empalme de 144 </t>
  </si>
  <si>
    <t xml:space="preserve">Bavaria </t>
  </si>
  <si>
    <t>Caribe - Pto Colombia</t>
  </si>
  <si>
    <t> Km 0.910 desde Villa campestre</t>
  </si>
  <si>
    <t>Pilar Vargas de Noc Tx reporta apertura del enalce Pto Colombia - Caribe sin afectacion de servicios.</t>
  </si>
  <si>
    <t>Se recupera 100 mts de reserva y se hace un empalme de 24 hilos</t>
  </si>
  <si>
    <t>Mov. Palermo Pasto - Mov. Cámara de Comercio Pasto</t>
  </si>
  <si>
    <t>Km 1,6 desde Camara de comercio</t>
  </si>
  <si>
    <t>Eval Mauricio Garzon de zona reporta apertura del enlace Mov. Palermo Pasto - Mov.Cámara de Comercio Pasto, Mov.Mariana - Mov. Torobajo, Sin Afectación de servicios</t>
  </si>
  <si>
    <t>Se recupera 200 Mts de reserca y se realiza fusiones en empalme existente de 48 hilos</t>
  </si>
  <si>
    <t>Km 24,6 desde paz de ariporo</t>
  </si>
  <si>
    <t>Pilar Vargas de Noc TX reporta apertura del enlace Tame - Paz de Ariporo IRU Sogamoso - Arauca por la red de Azteca, Sin afectacion de servicios.</t>
  </si>
  <si>
    <t>Para dar solucion se va a realizar un Tendido y 2 empalmes</t>
  </si>
  <si>
    <t xml:space="preserve">Km 39,4 desde Medellin </t>
  </si>
  <si>
    <t>Ramiro Nechiza de NocTx reporta apertura total del enlace Medellin - La Pintada sin afectacion de servicios</t>
  </si>
  <si>
    <t xml:space="preserve">Para dar solucion se realiza un Tendido de 300 mtrs y dos empalmes de 48 hilos </t>
  </si>
  <si>
    <t xml:space="preserve">La pintada </t>
  </si>
  <si>
    <t>Km 15,8 desde santander de quilichao</t>
  </si>
  <si>
    <t>Pilar vargas de Noc tx reporta apertura en ele enlace Cali - popayan en coriant , Zte Piendamo- Santander de Quilichao, Sin afectacion de servicios.</t>
  </si>
  <si>
    <t>Mov. Cerete - Mov. Retiro del Indio</t>
  </si>
  <si>
    <t xml:space="preserve">Oswaldo Peñata de Zona reporta apertura del enlace Mov. Cerete - Mov. Retiro del Indio con afectacion de servicios moviles </t>
  </si>
  <si>
    <t xml:space="preserve">Se confirma que no es Falla de Fo </t>
  </si>
  <si>
    <t xml:space="preserve">Km 0,35 desde calarca sur </t>
  </si>
  <si>
    <t xml:space="preserve">Se Crea OT para dar continuidad al incidente 8683936  ya que se presenta un segundo evento a 0,35 desde la central de Calarca sur </t>
  </si>
  <si>
    <t>Para dar solucion un Tendido de 150 mtrs y dos empalmes de 24 hilos</t>
  </si>
  <si>
    <t xml:space="preserve">Km 6,7 desde badel </t>
  </si>
  <si>
    <t xml:space="preserve">Hernando Roca de zona reporta apertura del enlace Turbaco - Badel sin afectacion de servicios </t>
  </si>
  <si>
    <t>Se refusiono hilo afectado en empalme existente</t>
  </si>
  <si>
    <t>Puerto Colombia - Caribe</t>
  </si>
  <si>
    <t>Km 0,900 desde Campestre</t>
  </si>
  <si>
    <t>Pilar vargas de Noc tx reporta apertura en ele enlace Puerto Colombia  - Caribe en SDH , Sin afectacion de servicios.</t>
  </si>
  <si>
    <t xml:space="preserve">Se recupera 100 Mts de reserva y se realiza un emplame de 24 hilos </t>
  </si>
  <si>
    <t>Km 11 desde Girardot</t>
  </si>
  <si>
    <t>Pilar Vargas de NocTx reporta alta atenuacion parcial en Coriant en el Tramo Ibague - Girardot con afectacion de servicios</t>
  </si>
  <si>
    <t xml:space="preserve">Se realiza Migracion de Hilo entre Nodos </t>
  </si>
  <si>
    <t>Mov. El Papu -Mov. Once Noviembre</t>
  </si>
  <si>
    <t>Km 0,4 desde el Papu</t>
  </si>
  <si>
    <t>Jhonny Osorio de Zona Reporta del enlace Mov. El Papu -Mov. Once Noviembre, con afectación de servicio</t>
  </si>
  <si>
    <t xml:space="preserve">Se Recupera 200Mts de reserva y un empalme de 24 hilos </t>
  </si>
  <si>
    <t>UK EL PAPU</t>
  </si>
  <si>
    <t>Mov. Periquillo - Mov. Mariano Ramos</t>
  </si>
  <si>
    <t>Km 9,9 desde Makrocaney</t>
  </si>
  <si>
    <t>Francisco Vargas de Noc Tx  reporta apertura del enlace   Macrocaney - Nariño en corian ;  Acopi - Tequedama  rx acopi el SDH,  Calitel - Carvajal Poblado SDH; Acopi - Republica Israel SDH, Con Afectacion de Servicios</t>
  </si>
  <si>
    <t>Para dar solucion se cambia la ruta a una alterna para subir los servicios solucion se recuper 30 mtrs de reserva se instalaron un empame de 48 hilos y otro de 144 cable de 48 se recuperaron 30 mts de fibra de 48 y el cable de 24 reserva 30 mts de fibra de 24 y un empalme de 24 hilos</t>
  </si>
  <si>
    <t>Km 27 desde Monterrey</t>
  </si>
  <si>
    <t xml:space="preserve">Alexander Gomez de Noc Tx reporta apertura del enlace Villanueva - Restrepo por la red de azteca sin afectación de servicios </t>
  </si>
  <si>
    <t>HERNAN MENDOZA</t>
  </si>
  <si>
    <t xml:space="preserve">se recupera reserva se realiza un empalme </t>
  </si>
  <si>
    <t>Mov. Tomas Cipriano - Mov. Maria Occidental</t>
  </si>
  <si>
    <t xml:space="preserve">Km 0,217 desde Mov. Maria Occidental </t>
  </si>
  <si>
    <t xml:space="preserve">Eval Mauricio Garzon de Zona reporta apertura del enlace Mov. Tomas Cipriano - Mov. Maria Occidental , Mov Popayan Centro - Mov. Maria Occidental sin afectacion de servicios moviles </t>
  </si>
  <si>
    <t>se recupera 60 mts de fo y se rehaceun empalme de 36 hilos</t>
  </si>
  <si>
    <t>RLFO Correctivo,8686091, Recuperar Cable 60 mts, Tendido Aéreo 0 mts, Tendido Canalizado 0 mts, Cantidad Empalmes 1, Fibras Empalmadas 36, Apiques 0, Herrajes de Retención 0 M 0, Disp 0.00</t>
  </si>
  <si>
    <t>PRE-00549938</t>
  </si>
  <si>
    <t>OT-00452788</t>
  </si>
  <si>
    <t>ANILLO 1 B</t>
  </si>
  <si>
    <t>Km 4,8 desde Villeta</t>
  </si>
  <si>
    <t xml:space="preserve">Islena romero de Noc tx reporta apertura en el enlace Villeta - RTDN, sin afectacion de servicios </t>
  </si>
  <si>
    <t>Se recupera 30 mts de reserva y se realiza un empalme de 36 hilos</t>
  </si>
  <si>
    <t>Mov. Estadio Pasto - Mov. Fatima</t>
  </si>
  <si>
    <t>Km 2,1 desde Mov. Fatima</t>
  </si>
  <si>
    <t xml:space="preserve">Eval Mauricio Garzon de zona reporta apertura del enlace Mov. Estadio Pasto - Mov. Fatima sin afectacion de servicios moviles </t>
  </si>
  <si>
    <t>se recupera 380 mts de reserva y se normaliza un empalme de 36 hilos</t>
  </si>
  <si>
    <t>Mov.Plaza de Toros - Mov. Armeria</t>
  </si>
  <si>
    <t xml:space="preserve">Km 0,2 desde Museo Nacional </t>
  </si>
  <si>
    <t xml:space="preserve">Jhon Lesmes de zona reporta apertura del enlace Mov.Museo Nacional - Mov. Cementerio Central, Mov. Plaza de Toros - Mov. Armenia con afectacion de servicios moviles </t>
  </si>
  <si>
    <t>se realiza tendido de 80 mts de fo de 96 y dos empalmes de 96 hilos</t>
  </si>
  <si>
    <t>Anillo 3B</t>
  </si>
  <si>
    <t>Mov. Lamitech - Mov. Membrillal</t>
  </si>
  <si>
    <t>Km 2,14  desde
Lamitech</t>
  </si>
  <si>
    <t xml:space="preserve">Hernando Roca de zona reporta apertura del enlace Mov. Lamitech - Mov. Membrillal sin afectacion de servicios moviles </t>
  </si>
  <si>
    <t>Para se recupera reserva de 20 mtrs y un empalme de 48 hilos</t>
  </si>
  <si>
    <t xml:space="preserve">Km 11 desde san jose </t>
  </si>
  <si>
    <t>Islena romero de Noc Tx reporta apertura del enlace Anserma  - Santuario  por la red de Azteca con IRU Manizales - Quibdó con afectación de servicios.</t>
  </si>
  <si>
    <t xml:space="preserve">Se realiza un tendido y dos cajas de empalme </t>
  </si>
  <si>
    <t>San jose</t>
  </si>
  <si>
    <t xml:space="preserve">Km 0,602 desde Mov. Lido </t>
  </si>
  <si>
    <t>Eval Mauricio Garzon de Zona reporta apertura del enlace Mov. Lido - Mov. Tequendama con afectacion de servicios moviles</t>
  </si>
  <si>
    <t>se recupera 5 mts de reserva y se realiza un empalme de 24 hilos</t>
  </si>
  <si>
    <t xml:space="preserve">TEQUENDAMA </t>
  </si>
  <si>
    <t>Km 1,380 desde Villa Sorrento</t>
  </si>
  <si>
    <t xml:space="preserve">Oswaldo Peñata de zona reporta apertura del enlace Mov. Villa Sorrento - Mov. Bonanza con afectacion de servicios moviles </t>
  </si>
  <si>
    <t>se realiza tendido de 400 metros de fo y dos empalmes de 24 hilos</t>
  </si>
  <si>
    <t xml:space="preserve">Km 11 desde Girardot </t>
  </si>
  <si>
    <t xml:space="preserve">Islena Romero de NocTx reporta apertura del enlace Ibague - Girardot sin afectacion de servicios </t>
  </si>
  <si>
    <t>Salitre - progreso</t>
  </si>
  <si>
    <t>Francisco Vargas de NocTx reporta apertura del enlace Salitre - Progreso sin afectacion de servicios</t>
  </si>
  <si>
    <t>Mov.Museo Nacional - Mov. Cementerio Central</t>
  </si>
  <si>
    <t xml:space="preserve">Se crea un segundo ticket es un diferente anillo </t>
  </si>
  <si>
    <t>Se recupera 100 mts de reserva y se realiza un empalme de 96 hilos</t>
  </si>
  <si>
    <t>ANILLO 3C</t>
  </si>
  <si>
    <t>Mov.portal del norte - Mov.Toberin</t>
  </si>
  <si>
    <t>Km 4,3 desde Portal</t>
  </si>
  <si>
    <t>Rolando sanchez de zona reporta apertura en el enlace Mov.portal del norte - Mov.Toberin, Con afectacion de Moviles.</t>
  </si>
  <si>
    <t>Km 18,96 desde Badel</t>
  </si>
  <si>
    <t xml:space="preserve">Carlos Duran de zona reporta apertura del enlace Mov. Badel - Mov. Turbaco Centro sin afectacion de servicios moviles </t>
  </si>
  <si>
    <t xml:space="preserve">Para dar solucion se realizo un Tendido de 300 mtrs y 2 empalmes de 48 hilos </t>
  </si>
  <si>
    <t>CUNI -Centro</t>
  </si>
  <si>
    <t>Javier Sandoval de Noc Tx reporta apertura del enalce CUNI -Centro sin afectacion de servicios</t>
  </si>
  <si>
    <t>Se realiza tendido de 50 metros de fo de 144 y 2 cajas de 96 de rehusó , Se recuperan 100 m de reserva para instalar un empalme de rehusó para el enlace de la uk de museo nacional</t>
  </si>
  <si>
    <t>TIK-446072-N5F3</t>
  </si>
  <si>
    <t>Km 7,6 desde Pradera</t>
  </si>
  <si>
    <t>Javier Sandoval de Zona reporta apertura parcial del enalce Palmira - Pradera , Rx Pradera en ZTE , RUFO sin afectacion de servicios. Se realiza medida con ZTE viendo apertura al Km 6.1 desde desde Pradera.</t>
  </si>
  <si>
    <t xml:space="preserve">Para dar solucion se realiza Tendido de 300 mtrs y 2 empalmes de 48 hilos </t>
  </si>
  <si>
    <t>8687479 8689692
8689693
8690827</t>
  </si>
  <si>
    <t>Km 68,8 desde Honda</t>
  </si>
  <si>
    <t>Ludwing Tarazona de Noc Tx reporta apertura del enlace Mariquita - Villeta, Rufo Rx Mariquita,Sin afectación de servicios</t>
  </si>
  <si>
    <t>Se realiza migracion entre empalme y Villeta</t>
  </si>
  <si>
    <t>Campo Alegre - Telehuila</t>
  </si>
  <si>
    <t>Ludwing Tarazona de Noc Tx reporta apertura del enlace Campo Alegre - Telehuila sin afectacion de servicios</t>
  </si>
  <si>
    <t>se realiza cambio de Patch cord en campo alegre</t>
  </si>
  <si>
    <t>Mov Arroz Barato - Mov Camprestre</t>
  </si>
  <si>
    <t>Hernando Roca de Zona reporta apertura en enlace Mov Arroz Barato - Mov Camprestre, Sin Afectacion de servicio</t>
  </si>
  <si>
    <t>Se realiza Limpieza en patch coord</t>
  </si>
  <si>
    <t>Km 44.5 desde Manizales</t>
  </si>
  <si>
    <t>Ludwing Tarazona de Noc Tx reporta apertura del enlace Manizales - La Cruz sin afectacion de servicios.</t>
  </si>
  <si>
    <t>Se realizo un tendido de 1500 mts y se hacen dos empalmes de 36hilos</t>
  </si>
  <si>
    <t>8690478
8690487</t>
  </si>
  <si>
    <t>Uk Santa Rosa</t>
  </si>
  <si>
    <t>Km 0,900 desde Portal</t>
  </si>
  <si>
    <t>se crea ot para dar seguimiento al caso 8687031 ya que se presenta corte al 900 metros desde portal norte</t>
  </si>
  <si>
    <t xml:space="preserve">Para dar soluco¿ion se realiza un Tendido 180 mtrs y 2 cajas de empalme 48 hilos </t>
  </si>
  <si>
    <t>Km 60 desde Granada</t>
  </si>
  <si>
    <t>Pilar Vargas de Noc Tx reporta apertura en el enlace Puerto Rico - Granada en ZTE por la red de Azteca con IRU Calamar - Villavicencio, sin afectacion de servicios</t>
  </si>
  <si>
    <t>km 33.2 desde medellin</t>
  </si>
  <si>
    <t>Andres Sierra de Noc Tx reporta apertura en el enlace Medellin - La Pintada, sin afectacion de servicios, Noc Tx realiza medidas con el equipo de ZTE y presenta apertura al km 47.7 desde la Pintada</t>
  </si>
  <si>
    <t>Recuperacion de 40 mst de reserva y un empalme de 36 hilos</t>
  </si>
  <si>
    <t>EL ROSAL</t>
  </si>
  <si>
    <t>Mov. Subachoque - Mov Caballo Bayo</t>
  </si>
  <si>
    <t>Km 3,6 desde Caballo Bayo</t>
  </si>
  <si>
    <t xml:space="preserve">Jhonatan granado de PxDx  reporta apertura del enlace Mov. Subachoque - Mov Caballo Bayo sin afectacion de servicio </t>
  </si>
  <si>
    <t xml:space="preserve">Para dar solucion se realiza migracion entre hilos </t>
  </si>
  <si>
    <t>Caballo bayo</t>
  </si>
  <si>
    <t>Mov Cade Fontibon - Mov Sabana Grande</t>
  </si>
  <si>
    <t>km 0 de fontibon</t>
  </si>
  <si>
    <t xml:space="preserve">Jaime Valencia de zona reporta apertura del enlace Mov Cade Fontibon - Mov Sabana Grande sin afectacion de servicio </t>
  </si>
  <si>
    <t>personal de Pi llega al nodo y conecta nuevamente los pathcords al odf</t>
  </si>
  <si>
    <t>Armenia Galan - El carmen</t>
  </si>
  <si>
    <t>Km 3,8desde galan</t>
  </si>
  <si>
    <t xml:space="preserve">Islena Romero de Noc Tx reporta apertura del enlace Armenia Galan - El carmen sin afetacion del servicio </t>
  </si>
  <si>
    <t>Evacuación de agua y refusion de hilos en caja empalme</t>
  </si>
  <si>
    <t>Mov. Vista Hermosa - Mov. Victoria</t>
  </si>
  <si>
    <t>Km 1,1 desde Hipodromo</t>
  </si>
  <si>
    <t>Islena Romero de Noc Tx reporta apertura del enlace Mov. Vista Hermosa - Mov. Victoria y Victoria - Soledad Hipódromo sin afectación del servicio</t>
  </si>
  <si>
    <t>Tendido de 300 mts de Fo y dos empalmes de 48 hilos</t>
  </si>
  <si>
    <t>Km 11,34 desde Popayan</t>
  </si>
  <si>
    <t>Islena romero de Noc Tx reporta Apertura del enlece Cali - Popayán y Popayan - Piendamo sin afectacion de servicios, se realzia traza con el ZTE y se observa apertura al Km 11.34 desde popayan</t>
  </si>
  <si>
    <t>Tendido de 112 mts de FO y dos empalmes de 36 hilos</t>
  </si>
  <si>
    <t>RTNFO Correctivo,8688977, Recuperar Cable 0 mts, Tendido Aéreo 112 mts, Tendido Canalizado 0 mts, Cantidad Empalmes 2, Fibras Empalmadas 72, Apiques 0, Herrajes de Retención 0 M 0, Disp 0.01</t>
  </si>
  <si>
    <t>PRE-00550305</t>
  </si>
  <si>
    <t>OT-00453194</t>
  </si>
  <si>
    <t>Mov. Parque Bavaria - Mov. Palermo</t>
  </si>
  <si>
    <t>Km 0,543 desde Bavaria</t>
  </si>
  <si>
    <t>John Lesmes de zona reporta apertura del enlace Mov. Parque Bavaria - Mov. Palermo y Mov. Parque Bavaria - Mov. Chapinero con afectacion de servicios moviles</t>
  </si>
  <si>
    <t>Dto. 41025 Colgas - Dto. 51461 Tequendam</t>
  </si>
  <si>
    <t>km 0.4 desde Colgas</t>
  </si>
  <si>
    <t>Islena Romero de Noc Tx reporta apertura del enlace Dto. 41025 Colgas - Dto. 51461 Tequendama sin afectacion de servicios</t>
  </si>
  <si>
    <t xml:space="preserve">Para dar solucion se rehace caja de empalme de 24 hilos </t>
  </si>
  <si>
    <t>INC14544271</t>
  </si>
  <si>
    <t>Km 30,7 desde San Jose del Guaviare</t>
  </si>
  <si>
    <t>Francisco Vargas del Noc Tx reporta apertura del enlace Pto Lleras - San José del Guaviare con IRU Villavicencio - San José del Guaviare por la red de claro, sin afectación de servicios.</t>
  </si>
  <si>
    <t xml:space="preserve">falla en patchord y tarjeta en san jose del Guaviare </t>
  </si>
  <si>
    <t>Km 7 desde Cartago</t>
  </si>
  <si>
    <t>Javier Sandoval de Noc TX reporta apertura del enlace Pereira - Roldanillo y Cartago - La Union, se hace medida con Zte y se evidencia corte en el km 7 desde cartago hacia la Union, Sin afectacion de servicios.</t>
  </si>
  <si>
    <t xml:space="preserve">Se realiza recuperación de servicios y se crean un empalme de continuidad </t>
  </si>
  <si>
    <t>8689692
8689693
8690827</t>
  </si>
  <si>
    <t>Mov. Piscilago - Mov. Puerto Peñalisa</t>
  </si>
  <si>
    <t>Km 8 desde Piscilago</t>
  </si>
  <si>
    <t>Victor Delgadillo de Zona reporta apertura del enlace Mov. Pisilago - Mov. Puerto Peñaliza sin afectacion de servicios</t>
  </si>
  <si>
    <t>Mov. Electrificadora - Mov. Éxito</t>
  </si>
  <si>
    <t>Km 3,5 desde Florencia Norte</t>
  </si>
  <si>
    <t>Orlando Cabrera de zona reprota apeertura del enlace Mov. Electrificadora - Mov. Éxito Mov. Electrificadora - Mov. Florencia Norte con afectacion de servicios moviles</t>
  </si>
  <si>
    <t xml:space="preserve">Por tema de energia </t>
  </si>
  <si>
    <t>km 1,7 desde Bosque</t>
  </si>
  <si>
    <t xml:space="preserve">Islena Romero de Noc Tx reporta apertura del enlace Armenia Galan - Bosque Rx Bosque  SDH sin afetacion del servicio </t>
  </si>
  <si>
    <t>8690473
8690477
8690478
8690487</t>
  </si>
  <si>
    <t>Mov. Sabanalarga - Mov. Baranoa</t>
  </si>
  <si>
    <t>Km 6,510 desde baranoa</t>
  </si>
  <si>
    <t>Alan Salazar de zona reporta apertura del enlace Mov. Sabanalarga - Mov. Baranoa Centro, sin afectación de servicios.</t>
  </si>
  <si>
    <t>Para dar solucion se recupera 150 mts de reserva y se realizara un empalme de 36 hilos</t>
  </si>
  <si>
    <t xml:space="preserve">Km 0,104 desde Badel </t>
  </si>
  <si>
    <t>se crea ot para dar seguimeinto a la ot 8687057 ya que se presenta un segundo corte en el km 0,104 desde badel</t>
  </si>
  <si>
    <t xml:space="preserve">se realiza tendido de 180 metros de F.O de 24 hilos y se crean dos cajas de emaplmes de 24 hilos para realizar 16 fusiones sobre el cable de 8 hilos existente </t>
  </si>
  <si>
    <t>Dto. 41025 Colgas - Dto. 51461 Tequendama</t>
  </si>
  <si>
    <t xml:space="preserve">Km 2,2 desde Mov. Tequendama </t>
  </si>
  <si>
    <t>se crea ot para dar seguimeinto a la ot 8689098 ya que se presenta un segundo corte en el Km 2,2 desde tequendama</t>
  </si>
  <si>
    <t xml:space="preserve">Para dar solucion se endereza la fo </t>
  </si>
  <si>
    <t>COLGAS</t>
  </si>
  <si>
    <t> INC14552043</t>
  </si>
  <si>
    <t>Alejandría - Guatape</t>
  </si>
  <si>
    <t>Ludwing Tarazona de Noc TX reporta alta atenuación Alejandría - Guatape en la red de Claro, sin afectacion de servicios.</t>
  </si>
  <si>
    <t xml:space="preserve">LudWing Tarazona de Noc Tx Infoma que se realiza reset de Tarjeta en el nodo de Alejandria y el enlace se restablece </t>
  </si>
  <si>
    <t>Cali - Tres cruces</t>
  </si>
  <si>
    <t>Km 7,5 desde cali centro</t>
  </si>
  <si>
    <t>Javier sandoval de Noc tx reporta apertura en el enlace Cali - Tres cruces , Sin afectacion de servicios.</t>
  </si>
  <si>
    <t xml:space="preserve">se recuperaron 4 metros de F.O de 8 hilos y se crea un empalme nuevo de 24 hilos </t>
  </si>
  <si>
    <t>Cerrito - Guacari</t>
  </si>
  <si>
    <t>Km 0,465 desde Cerrito</t>
  </si>
  <si>
    <t>Nancy prieto de Zona reporta apertura en el enlace Cerrito - Guacari , Con afectacion de Ba.</t>
  </si>
  <si>
    <t>Se recuperaron 50 metros de F.O de 36 hilos y se crea un empalme nuevo de 48 hilos</t>
  </si>
  <si>
    <t xml:space="preserve">Km 18,1 desde Ibague </t>
  </si>
  <si>
    <t>Andres Sierra de NocTx Reporta apertural total del enlace Ibague - Armenia con afectacion de servicios</t>
  </si>
  <si>
    <t>Tendido de 200 mts de Fo y dos empalmes de 36 hios en caja empalme de 48</t>
  </si>
  <si>
    <t>8690824
8690833</t>
  </si>
  <si>
    <t xml:space="preserve">IBAGUE CENTRO </t>
  </si>
  <si>
    <t>Santa Marta - Fundación</t>
  </si>
  <si>
    <t>km 55.2 desde Santamarta</t>
  </si>
  <si>
    <t>Pilar Vargas de NocTx reporta apertura parcial del enlace  Santa Marta - Fundacion sin afectacion de servicios</t>
  </si>
  <si>
    <t>Se refusionan  hilos en caja empalme</t>
  </si>
  <si>
    <t>Km 18.1 desde Garzon</t>
  </si>
  <si>
    <t>Francisco Vargas de Noc Tx reporta apaerrura del enlace Neiva - Garzon al Km 18,1 desde Garzon según traza del ZTE sin afectacion de servicios</t>
  </si>
  <si>
    <t>Mov. Charrasqueros - Mov. Occidente</t>
  </si>
  <si>
    <t>Km 2,9 desde Girardot centro</t>
  </si>
  <si>
    <t>Victor Delgadillo de zona reporta apertura del enlace Mov. Charrasqueros - Mov. Occidente y Mov. Centro - Mov. Cerro Perico sin afectacion de servicios</t>
  </si>
  <si>
    <t>Temdido de 170 mts de Fo y dos empalmes, uno nuevo y uno existente</t>
  </si>
  <si>
    <t>Mov. Pedro Heredia - Mov. Cielo Mar</t>
  </si>
  <si>
    <t xml:space="preserve">Km 0,885 desde Pedro Heredia </t>
  </si>
  <si>
    <t>Hernando Roca de Zona reporta apertura del enlace Mov. Pedro Heredia - Mov. Cielo Mar sin afectacion de servicios.</t>
  </si>
  <si>
    <t>Mov. Zona Universitaria - Mov. C.C Gran Estacion</t>
  </si>
  <si>
    <t>Km 0 desde Zona universitaria</t>
  </si>
  <si>
    <t>Wilson Triujillo de zona reporta apertura del enlace Mov. Zona Universitaria - Mov. C.C Gran Estacion sin afectacion de servicios</t>
  </si>
  <si>
    <t>Hilos contonuios con Fin de Fo y se recibe potencia en zona unoversitaria</t>
  </si>
  <si>
    <t>Km 61,2 desde Cali</t>
  </si>
  <si>
    <t>Islena Romero de Noc Tx reporta alta atenuacion en el enlace Cali - Tulua , Rx Calien los hilos de claro  sin afectacion de servicios.</t>
  </si>
  <si>
    <t>Para dar solucion PI realiza el intercambio de Hilos entre nodos y la limpieza de los hilos en el nodo de Tulua y Cali</t>
  </si>
  <si>
    <t xml:space="preserve">Km 21,9 desde Manizales </t>
  </si>
  <si>
    <t>Francisco Vargas de Noc tx  reporta epertura en el enlace Manizales - Pereira en los hilos de Claro sin afectacion de servicios.</t>
  </si>
  <si>
    <t>Se realiza bajo VM de Claro para revisar atenuaciones internas en el uk de claro</t>
  </si>
  <si>
    <t>Km 1.4  desde Ciudadela</t>
  </si>
  <si>
    <t>Orlando Cabrera de zona reporta apertura del enlace Mov. Colonos - Mov. Siglo XXI sin afectacion de servicios</t>
  </si>
  <si>
    <t>Mackocaney - Antonio Nariño</t>
  </si>
  <si>
    <t>Km 3,2 desde Mackocaney</t>
  </si>
  <si>
    <t>Francisco Vargas de Noc TX reporta apertura del enlace Mackocaney - Antonio Nariño en Coriant sin afectacion de servicios.</t>
  </si>
  <si>
    <t xml:space="preserve">se refusiona hilos en emaplem ubicado en el lugar de la medida </t>
  </si>
  <si>
    <t>Km 1,54 desde Esperanza</t>
  </si>
  <si>
    <t>Diego Santacruz de zona repotra apertura del enlace Mov. Esperazna - Mov. Vanguardia con afectacion de servicios</t>
  </si>
  <si>
    <t xml:space="preserve">se recupera 4 metros de fibra de 144 hilos para dar continudad con empalme existente </t>
  </si>
  <si>
    <t xml:space="preserve">km 21,7 desde Aguachica </t>
  </si>
  <si>
    <t>Islena Romero de Noc Tx reporta alta atenuación del enlace Aguachica - San Alberto en Coriant y Rufo sin afectación de servicios</t>
  </si>
  <si>
    <t>Se recuperan 100 metros de F.O de 36 hilos y se crea empalme de 48 hilos nuevo</t>
  </si>
  <si>
    <t>Mov. Ponedera Movil - Mov.Santo Tomas</t>
  </si>
  <si>
    <t>km 2,7 desde ponedera</t>
  </si>
  <si>
    <t>Jhonny Osorio de Zona reporta apertura en el enlace Mov.Ponedera Movil - mov.ponedera Fija, Con afectacion de la Movil.</t>
  </si>
  <si>
    <t xml:space="preserve">Se recuperan 150 metros de F.O de 24 hilos y se crea empalme  de 24 hilos </t>
  </si>
  <si>
    <t>Acapulco - Ruitoque</t>
  </si>
  <si>
    <t>km 5,5 desde Acapulco</t>
  </si>
  <si>
    <t>Walter Rojas de zona reporta apertura en el enlace Acapulco - Ruitoque por la red de Telebucaramnaga , Con afectacion de Ba.</t>
  </si>
  <si>
    <t>RLFO Correctivo,8691499, Localización de Falla km 5,5 Recuperar Cable 50 mts, Tendido Aéreo 0 mts, Tendido Canalizado 0 mts, Cantidad Empalmes 1, Fibras Empalmadas 1, Apiques 0, Disp 0.0, subida a poste UN 0</t>
  </si>
  <si>
    <t>PRE-00550323</t>
  </si>
  <si>
    <t>OT-00456415</t>
  </si>
  <si>
    <t xml:space="preserve">Walter Cabrera de Zona reporta apertura del enlace Salitre - celta sin afectacion de servicios. </t>
  </si>
  <si>
    <t xml:space="preserve">se refusion hilos en empalme para dar solucion </t>
  </si>
  <si>
    <t>Km 46,7 desde Tigo bosconia</t>
  </si>
  <si>
    <t xml:space="preserve">Javier Sandoval de Noc Tx reporta apertura del enlace Bosconia - Valledupar Coriant RX Bosconia sin afectacion de servicios. </t>
  </si>
  <si>
    <t>Victoria - Santo Tomas</t>
  </si>
  <si>
    <t>Km 11,086 desde Victoria</t>
  </si>
  <si>
    <t>Ludwing Tarazona de Noc Tx reporta apertura del enlace Victoria - Santo Tomas en SDH, sin afectación de Servicios.</t>
  </si>
  <si>
    <t>Se recuperan 100 mts de reserva y se realiza empalme de 24 hilos</t>
  </si>
  <si>
    <t>Mov.Ponedera fija - mov.ponedera movil</t>
  </si>
  <si>
    <t>km 0,966 desde Ponedera Fija</t>
  </si>
  <si>
    <t>Jhonny osorio de zona reporta apertura en el enlace Mov.Ponedera fija - mov.ponedera movil,Sin afectacion de servicios.</t>
  </si>
  <si>
    <t>JHONNY OSOARIO</t>
  </si>
  <si>
    <t>Se realizo migracion entre Nodos</t>
  </si>
  <si>
    <t>Km 7,94 desde Pintada</t>
  </si>
  <si>
    <t>Andres sierra de Noc TX  reporta apertura total en enlace Manizales - Pintada, Sin afectacion de servicio</t>
  </si>
  <si>
    <t>se  realiza tendido de 350 metros de fo y dos empalmes de 48 hilos</t>
  </si>
  <si>
    <t>Barranquilla - Santa marta</t>
  </si>
  <si>
    <t>Km 8,274 desde Barranquilla</t>
  </si>
  <si>
    <t>Andres sierra de Noc TX  reporta apertura en enlace Barranquilla - Santa marta,Rx Santa martha Tigo y  Renata,Sin afectacion de servicio</t>
  </si>
  <si>
    <t>se realzai migracion entre nodos</t>
  </si>
  <si>
    <t>Barranquilla</t>
  </si>
  <si>
    <t>Mov. Mariangola - Mov. Caracoli</t>
  </si>
  <si>
    <t>Km 47,7 desde Tigo bosconia</t>
  </si>
  <si>
    <t xml:space="preserve">Juan Daza de Zona  reporta apertura en enlace Mov. Mariangola - Mov. Caracoli,Tx Caracoli, Con afectacion de servicio </t>
  </si>
  <si>
    <t>CARACOLI</t>
  </si>
  <si>
    <t>Km 3,9 desde Pamplona</t>
  </si>
  <si>
    <t>Andres sierra de Noc TX  reporta apertura en enlace Cerro Oriente - Pamplona en sdh Rx pamplona, con afectacion de servicios BA</t>
  </si>
  <si>
    <t>Cerro Oriente</t>
  </si>
  <si>
    <t>Km 1,8 desde Armenia sur</t>
  </si>
  <si>
    <t xml:space="preserve">Marco Saavedra de Zona reporta apertura del enlace Mov. Armenia Sur - Interconexion Tigo sin afectacion de servicios moviles </t>
  </si>
  <si>
    <t>se realiza tendido de 100 metros y dos empalmes de 36 hilos</t>
  </si>
  <si>
    <t>Itx Tigo</t>
  </si>
  <si>
    <t>Km 6,58 desde Ciudadela</t>
  </si>
  <si>
    <t>se libera Fo de arbol</t>
  </si>
  <si>
    <t>Km 21,8 desde Aguachica</t>
  </si>
  <si>
    <t>Islena Roemro de Noc Tx reporta apertura parcial del enlace Aguchica - San Alberto Rx san Alberto de coriant transformacion sin afectacion de servicios</t>
  </si>
  <si>
    <t>se realiza recuperación de 150 metros de fibra de 36 hilos, se instala caja de empalme nueva de 48 hilos</t>
  </si>
  <si>
    <t>Mov. Florida - Mov. Florida Fija</t>
  </si>
  <si>
    <t>Km 0,280 desde Florida Movil</t>
  </si>
  <si>
    <t>Nancy Prieto de Zona reporta apaertura del enlace Mov. Florida - Mov. Florida Fija sin afectacion de servicios</t>
  </si>
  <si>
    <t>Se recuperan 10 metros de F.O 8 hilos y se crea empalme nuevo de 48 hilos.</t>
  </si>
  <si>
    <t>Florida Fija</t>
  </si>
  <si>
    <t>Centro - Morato</t>
  </si>
  <si>
    <t>Km 1,1 desde Centro</t>
  </si>
  <si>
    <t>Javier Sandoval de Noc Tx reporta alta atenuacion en el enlace Centro - Morato sin afectacion de servicios.</t>
  </si>
  <si>
    <t>Para dar solucion se refusiona hilos de empalme extresados</t>
  </si>
  <si>
    <t xml:space="preserve">Centro </t>
  </si>
  <si>
    <t>Tunja - Barbosa</t>
  </si>
  <si>
    <t>Km 10 desde Barbosa</t>
  </si>
  <si>
    <t>Islena Romero de Noc Tx reporta apertura del enlace Tunja - Barbosa, Moniquira - Tunja SDH y Villa de leyva - Babosa para ZTE con afectacion de servicios.</t>
  </si>
  <si>
    <t>La solucion se recupera 300m y se realiza un empalme de 48</t>
  </si>
  <si>
    <t>INC14603759</t>
  </si>
  <si>
    <t>PEÑOL</t>
  </si>
  <si>
    <t>Marinilla - El peñol</t>
  </si>
  <si>
    <t>Javier Sandoval de Noc Tx reporta apertura del enlace Marinilla - El peñol por la red de claro sin afectacion de servicios</t>
  </si>
  <si>
    <t xml:space="preserve">Para dar solucion un Tendido y un empalme </t>
  </si>
  <si>
    <t>KM 47 desde tauramena</t>
  </si>
  <si>
    <t>Javier Sandova de Noc Tx reporta apertura del enlace Aguazul - Tauramena con IRU Villavicencio - Aguazul por la red de Azteca al km 47 desde tauramena medida con el equipo de ZTE con afectacion de servicios</t>
  </si>
  <si>
    <t>No se genera OT, Falla De Azteca</t>
  </si>
  <si>
    <t>Aguazul</t>
  </si>
  <si>
    <t>Mov. Terron Colorado - Mov. La Rivera</t>
  </si>
  <si>
    <t>Km 0,680 desde la rivera</t>
  </si>
  <si>
    <t>Nancy Prieto de Zona reprota apertura de enlace Mov. Terron Colorado - Mov. La Rivera sin afectacion de servcios.</t>
  </si>
  <si>
    <t xml:space="preserve">Para dar solucion se recupero 3 mtrs y se rehace un empalme </t>
  </si>
  <si>
    <t>8694980
8695136
8695150</t>
  </si>
  <si>
    <t>Islena Romero de Zona reporta apertura parcial del enalce Palmira - Pradera , Rx Pradera en ZTE , RUFO sin afectacion de servicios. Se realiza medida con ZTE viendo apertura al Km 7.6 desde desde Pradera.</t>
  </si>
  <si>
    <t>se realiza tendido de 300 metros y dos empalmes de 36 hilos</t>
  </si>
  <si>
    <t>Centro - Entrerrios</t>
  </si>
  <si>
    <t>Km 0,901 desde entrerrios</t>
  </si>
  <si>
    <t>Islena Romero de Noc Tx reporta apertura del enlace Morato - Entrerrios en coriant y  SDH sin afectación de servicios</t>
  </si>
  <si>
    <t xml:space="preserve">Se realiza tendido de 40 metros de F.O de 48 hilos y se crean 2 cajas de empalme  </t>
  </si>
  <si>
    <t xml:space="preserve">Km 0,257 desde Tabor </t>
  </si>
  <si>
    <t>Alan Salazar de Zona reporta apertura del enlace Pelu - Tabor con afectacion de servicios.</t>
  </si>
  <si>
    <t>se corren 200 metros de reserva y se crea un empalme de 48hilos</t>
  </si>
  <si>
    <t>Arenales - Poblado</t>
  </si>
  <si>
    <t>Km 1,7 desde Arenales</t>
  </si>
  <si>
    <t>Walter Rojas de Zona reporta apertura del enlace Arenales - Poblado con afectacion de ba</t>
  </si>
  <si>
    <t xml:space="preserve">Para dar solucion se corre reserva de 150 mtrs y un empalme de 96 hilos </t>
  </si>
  <si>
    <t>RLFO Correctivo,8693802, Localización de Falla km 1,7 Recuperar Cable 20 mts, Tendido Aéreo 0 mts, Tendido Canalizado 0 mts, Cantidad Empalmes 1, Fibras Empalmadas 1, Apiques 0, Disp 0.0, subida a poste</t>
  </si>
  <si>
    <t>PRE-00550879</t>
  </si>
  <si>
    <t>OT-00456416</t>
  </si>
  <si>
    <t>POBLADO</t>
  </si>
  <si>
    <t>Dto 52131 - Dto 52091,</t>
  </si>
  <si>
    <t>Km 0,647 desde  dto 52131</t>
  </si>
  <si>
    <t>Walter Cabrera de zona reporta apertura del enlace Dto 52131 - Dto 52091, con afectación de BA</t>
  </si>
  <si>
    <t>se recupera 50 mts de reserva y se rehusa un empalme de 24 hilos</t>
  </si>
  <si>
    <t>TIK-447882-G9H1</t>
  </si>
  <si>
    <t>MANZANARES</t>
  </si>
  <si>
    <t>Manzanares - Mariquita</t>
  </si>
  <si>
    <t>Javier Sandoval de Noc Tx reporta apertura del enlace Manzanares - Victoria por la red de ufinet sin afectación de servicios</t>
  </si>
  <si>
    <t>Adecuacion en caja empalme</t>
  </si>
  <si>
    <t>Mnzanarez</t>
  </si>
  <si>
    <t>Mov. La Rivera - Mov. Normandia</t>
  </si>
  <si>
    <t>km 0,680 desde Rivera</t>
  </si>
  <si>
    <t>Nancy Prieto de Zona reporta apertura del enlace Mov. La Rivera - Mov. Normandia sin afectacion de servicio</t>
  </si>
  <si>
    <t>Se realiza Tendido de 320 m de fo 36 hilos y se ingrean extremos a cajas de empalme existentes</t>
  </si>
  <si>
    <t>Mov. Corazon de Jesus - Mov- La Carolina</t>
  </si>
  <si>
    <t>Km 0,084 desde Corazon de jesus</t>
  </si>
  <si>
    <t>Eval Mauricio Garzon de Zona reporta apertura del enlace Mov. Corazon de Jesus - Mov- La Carolina sin afectacion de servicios</t>
  </si>
  <si>
    <t>Recuperacion de 60 mts de reserva y un empalme de 8 hilos en caja empalme de 24</t>
  </si>
  <si>
    <t>Uk Corazin de jesus</t>
  </si>
  <si>
    <t>Km 5,15 desdeMorato</t>
  </si>
  <si>
    <t>Javier Sandoval de Noc Tx reporta apertura del enlace Villa Maria - Morato sin afectación de servicios</t>
  </si>
  <si>
    <t xml:space="preserve">Se instala 100 metros de F.O de 48 hilos y se crean 2 cajas de Empalme nuevas </t>
  </si>
  <si>
    <t>FREDONIA</t>
  </si>
  <si>
    <t>Km 7,6 desde la pintada</t>
  </si>
  <si>
    <t xml:space="preserve">se crea ot para dar sguimiento a al vm 8663882 ya que se presenta un evento diferente al trabajado </t>
  </si>
  <si>
    <t xml:space="preserve">Se refusiona hilos en el empalme ubicado en el lugar de la medida </t>
  </si>
  <si>
    <t>km 1,1 desde Morato</t>
  </si>
  <si>
    <t>Se crea segundo ticket para la alta atanuacion en el enlace Villa Maria - Morato sin afectacion de servicios</t>
  </si>
  <si>
    <t>Se recupera 50 metros de F.O de 48 hilos y se crea un empalme de 48 hilos</t>
  </si>
  <si>
    <t>km 4 desde Cartago</t>
  </si>
  <si>
    <t>Ludwing Tarazona de Noc TX reporta apertura del enlace Pereira - Roldanillo y Cartago - La Union, se hace medida con Zte y se evidencia corte en el km 4 desde cartago hacia la Union, Sin afectacion de servicios.</t>
  </si>
  <si>
    <t xml:space="preserve">Se realiza fusiones de cable de 36 hilos en caja de  48 hilos </t>
  </si>
  <si>
    <t>No se genera OT, Disponibilidad de Emcomnuitel</t>
  </si>
  <si>
    <t>Mov.Altos de suba - Mov.palmas</t>
  </si>
  <si>
    <t>km 5,15 desde Morato</t>
  </si>
  <si>
    <t>Julian Toloza de zona reporta apertura del enlace Mov. Altos de Suba - Mov. La Palma (Rincon) y Mov. Bosques de Gratamira - Mov. Palmas, sin afectación de Servicios.</t>
  </si>
  <si>
    <t>km 87 desde Pasto</t>
  </si>
  <si>
    <t>Ludwing Tarazona de Noc Tx reporta apertura del ZTE en el enlace Pasto - El Bordo en el km 86,6 según medida tomada con equipo del ZTE, sin afectación de servicios.</t>
  </si>
  <si>
    <t xml:space="preserve">Se recupera 180 mtrs Se realiza un empalme sangria de 24 hilos </t>
  </si>
  <si>
    <t>El bordo</t>
  </si>
  <si>
    <t xml:space="preserve">ANAPOIMA </t>
  </si>
  <si>
    <t>km 50 desde Girardot</t>
  </si>
  <si>
    <t xml:space="preserve">se realiza tendido de fo y dos empalmes para dar solucion </t>
  </si>
  <si>
    <t>Tocaima</t>
  </si>
  <si>
    <t>INC14669785</t>
  </si>
  <si>
    <t>Jose Neverth Moreno de Noc Tx reporta apertura del enlace Pasto - Ipiales por la red de claro sin afectacion de servicios</t>
  </si>
  <si>
    <t xml:space="preserve">se realiza cambio de 1400 metros de fo y se hacen dos empalmes </t>
  </si>
  <si>
    <t>Mov. Chia matriz - Mov. Cajica Centro</t>
  </si>
  <si>
    <t>Km 3,8 de Cajiza centro</t>
  </si>
  <si>
    <t>Juan Carlos Pineda de PxDx reporta apertura del enlace Mov. Chia matriz - Mov. Cajica Centro sin afectacion de servicios.</t>
  </si>
  <si>
    <t xml:space="preserve">se refusiona hilo en empalme </t>
  </si>
  <si>
    <t>Km 7,7 desde Morato</t>
  </si>
  <si>
    <t>Javier Sandoval de Noc TX reporta apertura del enlace Celta - Salitre en Sdh y zte  y Funza - red Troncal , con afectacion de servicios. Segun traza del Zte se evidencia evento desde Morato hacia salitre en el km 8,2</t>
  </si>
  <si>
    <t>Se realiza un tendido de 150 mts de cable de 96 hilos y se hacen dos empalmes de 96 hilos con caja de empalme de 144 hilos</t>
  </si>
  <si>
    <t>Km 21,8 desde aguachica</t>
  </si>
  <si>
    <t>Javier Sandoval de Noc Tx reporta apertura del enlace Aguachica - San Alberto sin afectacion de servicios.</t>
  </si>
  <si>
    <t>Km 48,5 desde Tigo bosconia</t>
  </si>
  <si>
    <t>Se crea otro caso para seguir con al evion del enlace iniciada con la OT 8692280 ya se que se presneta falla en un punto diferente al inicial</t>
  </si>
  <si>
    <t>Se refusionan hilos en empalme existente</t>
  </si>
  <si>
    <t>Bosoconia</t>
  </si>
  <si>
    <t>Km 6,4 desde Galapa</t>
  </si>
  <si>
    <t xml:space="preserve">Javier Sandoval de Noc Tx reporta apertura del enlace Baranoa - Galapa en SDH, Sin afectación de Servicios. </t>
  </si>
  <si>
    <t>Se recupera 200 metros de  reserva de F.O de 36 hilos y se hace un empalme de 48 hilos</t>
  </si>
  <si>
    <t>Mov. Italcol - Mov. Centro</t>
  </si>
  <si>
    <t>Km 0,627 desde Centro</t>
  </si>
  <si>
    <t xml:space="preserve">Alan Salazar de zona reporta apertura del enlace Mov. Italcol - Mov. Centro, con afectación de Servicios móviles. </t>
  </si>
  <si>
    <t>Km 86.6 desde Pasto</t>
  </si>
  <si>
    <t>Se crea nuevo incidente para continuar labores del enlace iniciada con la OT 8697562 ya se que se presneta falla en un punto diferente al inicial a 180 metros mas adelante.</t>
  </si>
  <si>
    <t xml:space="preserve">Para dar solucion se recupera 180 mtrs y empalme de 24 hilos </t>
  </si>
  <si>
    <t>Km 51 desde Bosconia</t>
  </si>
  <si>
    <t>Se continua seguimnineto de la OT  8698324 para revisar Tigo en el km 51 desde Bosconia</t>
  </si>
  <si>
    <t>Km 20,8 desde Yarumal</t>
  </si>
  <si>
    <t>Islena Romero de Noc Tx reporta apertura en el enlace Yarumal - Taraza, sin afectacion de servicios, Noc Tx realiza medida con el equipo de ZTE y se presenta apertura al km 20.8 desde Yarumal</t>
  </si>
  <si>
    <t>Recuperacion de 20 mts de reserva e instalacion de un empalme de 36 hilos</t>
  </si>
  <si>
    <t>TT 11999748</t>
  </si>
  <si>
    <t xml:space="preserve">Km 49,5 desde Sabanalarga </t>
  </si>
  <si>
    <t>Ludwing Tarazona de Noc Tx reporta apertura en el enlace Sabanalarga - Torices en Coriant por la red de Tigo, sin afectacion de servicios</t>
  </si>
  <si>
    <t xml:space="preserve">Se realiza tendido de 150 metros de Fibra y se instala 2 cajas de empalme </t>
  </si>
  <si>
    <t>Mov. Centro Mayor - Mov. Eduardo Frei</t>
  </si>
  <si>
    <t>Km 0,700 desde Mov.Eduardo Frei</t>
  </si>
  <si>
    <t xml:space="preserve">Carlos Tolosa de zona reporta apertura del enlace Mov. Centro Mayor - Mov. Eduardo Frei sin afectacion de servicios moviles </t>
  </si>
  <si>
    <t>Se realiza tendido de 40 mts de fo de 36 y se realiza un empalme y otro existente de 36 hilos</t>
  </si>
  <si>
    <t>PUERTO CONCORDIA</t>
  </si>
  <si>
    <t>Mov. San Jose del Guaviare - Mov. San Jose del Guaviare Sur</t>
  </si>
  <si>
    <t>km 0,05 desde San Jose del Guaviare Sur</t>
  </si>
  <si>
    <t xml:space="preserve">Diego SantaCruz de zona reporta apertura del enlace Mov. San Jose del Guaviare - Mov. San Jose del Guaviare Sur con afectacion de servicios moviles </t>
  </si>
  <si>
    <t xml:space="preserve">Se realiza la preparacion de 8 metros de F.O de 8 hilos y la instalacion de 2 cajas de empalme nuevas que fueron hustadas. </t>
  </si>
  <si>
    <t>San Jose del Guaviare</t>
  </si>
  <si>
    <t>Mov. Benjamin Herrera - Mov. Modelo</t>
  </si>
  <si>
    <t>Km 2,3 desde Benjamin Herrera</t>
  </si>
  <si>
    <t xml:space="preserve">Carlos Tolosa de zona reporta apertura del enlace Mov. Benjamin Herrera - Mov. Modelo sin afectacion de servicios moviles </t>
  </si>
  <si>
    <t>Uk modelo</t>
  </si>
  <si>
    <t>Km 2,2 desde Benjamin Herrera</t>
  </si>
  <si>
    <t>Se presenta un segundo evento 115 mts  mas delante  por lo que se crea segunda OT para seguir con la revicion inciada con el incidente 8699363</t>
  </si>
  <si>
    <t xml:space="preserve">Se recuperan 50 metros de F.O de 8 hilos y se crea una caja de empalme nueva </t>
  </si>
  <si>
    <t>km 2.389 desde Benjamin Herrera</t>
  </si>
  <si>
    <t>Se presenta otro evento  mas delante  por lo que se crea segunda OT para seguir con la revicion inciada con el incidente 8699571</t>
  </si>
  <si>
    <t>se realiza tendido de 160 metros de F.O de 48 hilos y dos empalmes de 48 empalmes.</t>
  </si>
  <si>
    <t xml:space="preserve">km 3,6 desde Cerrito </t>
  </si>
  <si>
    <t>Islena Romero de Noc Tx reporta apertura del enlace Cerrito - Palmira para la red de ZTE, SDH y Rufo, sin afectación de servicios, al km 3,6 desde Cerrito segun medida tomada con el equipo del ZTE.</t>
  </si>
  <si>
    <t xml:space="preserve">Se recupera 30 mts de reserva y se crea una cja de empalme </t>
  </si>
  <si>
    <t>Central palmira</t>
  </si>
  <si>
    <t>Km 71,5  desde Neiva</t>
  </si>
  <si>
    <t>Ludwing Tarazona de Noc tx reporta apertura en el enlace Neiva - Natagaima en ZTE Y CORIATN, sin afectacion de servicios.</t>
  </si>
  <si>
    <t>se realiza tendido e 400 metros y dos empalmes de 36 hilos</t>
  </si>
  <si>
    <t>Mov. Villa Linda - Mov. Las Moras</t>
  </si>
  <si>
    <t>Km 1,432 desde Villa linda</t>
  </si>
  <si>
    <t>Alan Salazar de Zona reporta apertura del enlace Mov. Villa Linda - Mov. Las Moras sin afectacion de servicios.</t>
  </si>
  <si>
    <t>se recupera 100 metros de reserva y se instala caja de empalme de 8 hilos</t>
  </si>
  <si>
    <t>Km 1,4 desde licorera</t>
  </si>
  <si>
    <t>Wilson Trujillo de zona reporta apertura del enlace Mov. Licorera - Mov. Piedra Pintada sin afectación de servicios</t>
  </si>
  <si>
    <t>Se realiza tendido de 410 metros y dos empalmes de 48 hilos</t>
  </si>
  <si>
    <t>MOVIL LICORERA</t>
  </si>
  <si>
    <t>Mov. Trinidad - Mov. Asturias</t>
  </si>
  <si>
    <t>Km 0,6 desde Trinidad</t>
  </si>
  <si>
    <t>Walter Cabrera de Zona reporta apertura del enlace Mov. Trinidad - Mov. Asturias con afectacion de servicios.</t>
  </si>
  <si>
    <t xml:space="preserve">Se realiza un tendido de 100 metros de fibra de 36 hilos y dos empalmes de 8 hilos con cajas de empalme de 24 hilos </t>
  </si>
  <si>
    <t>Uk trinidad</t>
  </si>
  <si>
    <t>Mov.Palace - Mov.Flamingo</t>
  </si>
  <si>
    <t>Km 0,412desde palace</t>
  </si>
  <si>
    <t>Aldrin Castillo de Zona reporta apertura del enlace Palace - Flamingo con afectacion de servicios.</t>
  </si>
  <si>
    <t xml:space="preserve">Para dar solucion se rehace caja de empalme de 48 hilos </t>
  </si>
  <si>
    <t>palace</t>
  </si>
  <si>
    <t>Mov. La Popa - Mov Austin Reed</t>
  </si>
  <si>
    <t>Marco Saavedra de Zona reporta apertura del enlace Mov. La Popa - Mov Austin Reed , Mov. La Badea - Mov. Frayles, Mov. Los Campestres - Mov. Altos de la Pradera sin afectacion de servicios.</t>
  </si>
  <si>
    <t>Se realiza limpieza en los nodos</t>
  </si>
  <si>
    <t>Mov.Santa ana - Mov.cartago</t>
  </si>
  <si>
    <t xml:space="preserve">Km 1,7 desde santa ana </t>
  </si>
  <si>
    <t>Marco saavedra de zona reporta apertura en el enlace Mov.Santa ana - Mov.cartago, con afectacion de servicios.</t>
  </si>
  <si>
    <t xml:space="preserve">Cartago </t>
  </si>
  <si>
    <t>Mov. Parque central Bavaria - Mov. Santa Fe</t>
  </si>
  <si>
    <t xml:space="preserve">Km 0,8 desde santa fe </t>
  </si>
  <si>
    <t>Jhon Lesme de zona reporta apertura del enlace Mov. Parque central Bavaria - Mov. Santa Fe, sin afectación de Servicios.</t>
  </si>
  <si>
    <t xml:space="preserve">Para dar solucion se rehace empalme de 48 hilos </t>
  </si>
  <si>
    <t>anillo A</t>
  </si>
  <si>
    <t>Corales - Metrotel</t>
  </si>
  <si>
    <t>Alan salazar de zona reporta apertura en el Enlace Corales - Metrotel , con  afectacion de Ba.</t>
  </si>
  <si>
    <t>Es tema energia en el nodo de corales</t>
  </si>
  <si>
    <t>Km 1,2 desde Mamonal</t>
  </si>
  <si>
    <t>Hernando Roca de Zona reporta alta atenuación del enlace Mov. Arroz Barato - Mov. Campestre, sin afectación de Servicios.</t>
  </si>
  <si>
    <t>Km 22,5 desde Florencia</t>
  </si>
  <si>
    <t>Javier Sandoval de NocTx reporta apertura parcial en Rufo del enlace Florencia - Garzon sin afectacion de servicios</t>
  </si>
  <si>
    <t>Mov. Chicala - Mov. La Toma</t>
  </si>
  <si>
    <t>Km 3,2 desde Chilcala</t>
  </si>
  <si>
    <t>Orlando Cabrera de zona reporta apertura del enlace Mov. Chicala - Mov. La Toma sin afectacion de servicios</t>
  </si>
  <si>
    <t>Tendido de 350 mts de Fo y dos empalmes de 24 hilos</t>
  </si>
  <si>
    <t>Anillo Norte</t>
  </si>
  <si>
    <t>Km 7,9 desde Florida</t>
  </si>
  <si>
    <t>Alexander Gomez de Noc Tx reporta atenuacion parcial del enlace Pradera - Florida Rx Florida en rufo sin afectacio de servicios</t>
  </si>
  <si>
    <t xml:space="preserve">Se re fusiona hilo abiertos en el empalme ubicado en al lugar de la medida </t>
  </si>
  <si>
    <t xml:space="preserve">Florida  </t>
  </si>
  <si>
    <t>Km 9,6 desde Cienaga</t>
  </si>
  <si>
    <t>Islena Romero de Noc Tx reporta apertura del enlace Santa Marta - Fundación sin afectación de servicios, se lanza traza con el equipo ZTE y se observa apertura al Km 9,6 desde Ciénaga hacia Fundación</t>
  </si>
  <si>
    <t>Se habilito tendido existente 1100 mts y dos empalems de 36 en caja empalme de 48 hilos</t>
  </si>
  <si>
    <t>cienaga</t>
  </si>
  <si>
    <t>km 54 desde Villanueva</t>
  </si>
  <si>
    <t>Francisco vargas de Noc Tx reporta apertura del enlace Villanueva - Monterrey para ZTE y Coriant con IRU Villavicencio - Aguazul por la red de Azteca sin afectacion de servicios</t>
  </si>
  <si>
    <t>Km 56,6 desde Cali</t>
  </si>
  <si>
    <t>Islena Romero de Nox Tx Reporta apertura del enlace Cali - Tulua Rx tulua de claro sin afectacion de servicios</t>
  </si>
  <si>
    <t xml:space="preserve">se refusiona hilos en empalme existente </t>
  </si>
  <si>
    <t>Mov. Las Americas - Mov. Acopi</t>
  </si>
  <si>
    <t>Km 26,82 desde Acopi</t>
  </si>
  <si>
    <t>Juan Carlos Tobar de zona reporta apertura del enlace Mov. Las Americas - Mov. Acopi sina fectacion de servicios</t>
  </si>
  <si>
    <t xml:space="preserve">Se refusiona hilo en empalme ubicado en el lugar de la medida </t>
  </si>
  <si>
    <t>FTTC 141 Catedral - Pasto</t>
  </si>
  <si>
    <t>Km 0 desde FTTC 141</t>
  </si>
  <si>
    <t>Eval Mauricio Garzon de zona reporta apertura del enlace FTTC 141 Catedral - Pasto Fatima con afectacion de BA</t>
  </si>
  <si>
    <t>Recuperacion de 40 mts de Fo y se rehace ODF de 8 hilos</t>
  </si>
  <si>
    <t>Uk FTTC 141</t>
  </si>
  <si>
    <t>Mov. Olaya Herrera - Mov. San Francisco</t>
  </si>
  <si>
    <t>Juan pablo Bermudez de Plataformas Movil reporta apertura parcial del enlace Mov. Olaya Herrera - Mov. San Francisco en Barranquilla solo abierta la RX de Mov. Olaya Herrera, Sin afectacion de servicios.</t>
  </si>
  <si>
    <t xml:space="preserve">Personal de fibra realiza limpieza en el nodo de San Francisco y normalizan, enlace sube </t>
  </si>
  <si>
    <t>Km 0,7 desde calle 13</t>
  </si>
  <si>
    <t>Islena Romero de Noc Tx reporta apertura del enlace Brranquilla - Santa Marta  para los hilos de Tigo sin afectación de servicios.</t>
  </si>
  <si>
    <t>se recuperan 150 metros de reserva de F.O de 96 hilos y se crea un empalme nuevo de 144</t>
  </si>
  <si>
    <t>Mov Bosa Laureles - Mov. Perdomo</t>
  </si>
  <si>
    <t>Km 8,8 Unisur</t>
  </si>
  <si>
    <t xml:space="preserve">Oscar Vargas de Zona reporta apertura del enlace Mov Bosa Laureles - Mov. Perdomo sin afectacion de servicios </t>
  </si>
  <si>
    <t>8704339
8704345
8704346</t>
  </si>
  <si>
    <t>Km 19,47 desde Villanueva</t>
  </si>
  <si>
    <t>Francisco Vargas de Noc Tx reporta aertua del enlace Villanueva - Fonseca ZTE km 19.47 desde villanueva sin afectacion de servicios</t>
  </si>
  <si>
    <t>se crea una caja de empalme de 48 hilos</t>
  </si>
  <si>
    <t>Mov. Tuna - Mov. Londres Suba</t>
  </si>
  <si>
    <t>km 1 desde Londres Suba</t>
  </si>
  <si>
    <t>Julian Tolosa de Zona reporta apertura del enlace Mov. Tuna - Mov. Londres Suba - Mov. Prados del Salitre con afectacion de servicios</t>
  </si>
  <si>
    <t xml:space="preserve">Se prepara extremos de F.O, 4 metros para crear empalme de continuidad </t>
  </si>
  <si>
    <t>UK Londres</t>
  </si>
  <si>
    <t>Mov. San Jose Occidental - Mov. Bavaria</t>
  </si>
  <si>
    <t xml:space="preserve">km 0,775 desde San Jose Occidental </t>
  </si>
  <si>
    <t>Walter Cabreara de zona reporta apertura del enlace Mov. San Jose Occidental - Mov. Bavaria, sin afectación de Servicios.</t>
  </si>
  <si>
    <t>Se enrutan hilos de servicios entre nodo Bavaraia y empalme ubicado en el lugar de la medida</t>
  </si>
  <si>
    <t>8704571
8705269</t>
  </si>
  <si>
    <t xml:space="preserve">UK San Jose Occidental </t>
  </si>
  <si>
    <t>TIK-449713-T5G3</t>
  </si>
  <si>
    <t>km 47,5 desde Bucaramanga</t>
  </si>
  <si>
    <t>Henry Gomez de Noc Tx reporta apertura del enlace Bucaramanga - Barrancabermeja en Coriant por la red de ufinet, sin afectación de servicios.</t>
  </si>
  <si>
    <t>Se encontró hilo estrenado en caja de empalme. Se organiza y se manda validar</t>
  </si>
  <si>
    <t>Km 18,318 desde Victoria</t>
  </si>
  <si>
    <t>July Gonzales de Noc Tx reporta apertura en los enlaces Gran Abastos - Pimsa, Malambo - Victoria y Victoria - Santo Tomás, Alan Salazar de Zona reporta apertura de los enlaces  Mov. Pimsa - Mov. Victoria - Mov. Santo Tomas, sin afectación de servicios.</t>
  </si>
  <si>
    <t>Se recupera 100 mts de reserva y se realiza un empalme de 36 hilos</t>
  </si>
  <si>
    <t>Adelita de Char - Pelú</t>
  </si>
  <si>
    <t>Km 2,7 desde Adelita Char</t>
  </si>
  <si>
    <t>Alan Salazar de zona reporta apertura del enlace Adelita de Char - Pelú, sin afectacion.</t>
  </si>
  <si>
    <t>Km 81 desde Santa Marta</t>
  </si>
  <si>
    <t>July Gonzalez de Noc Tx reporta apertura parcial en el enlace Santa Marta - Fundacion Rx Fundacion Coriant Transformacion, sin afectacion de servicios</t>
  </si>
  <si>
    <t xml:space="preserve">Se realiza refusion en hilo estresado en empalme existente </t>
  </si>
  <si>
    <t>No se genera OT,  Disponibilidad de Colavinni</t>
  </si>
  <si>
    <t xml:space="preserve">km 72 desde Llorente </t>
  </si>
  <si>
    <t>July Gonzales de Noc Tx reporta apertura del enlace Tuquerre - Llorente en ZTE, y el enlace Mov.Fatima - Mov. Tumaco por la red de Azteca sin afectacion de Servicos.</t>
  </si>
  <si>
    <t>Se corre reserva y realizar trabajos de empalmeria en caja de empalme existente</t>
  </si>
  <si>
    <t>8703323
8705101
8705106
8705270
8705408
8705413
8705434
8705598
8706633</t>
  </si>
  <si>
    <t xml:space="preserve">LLORENTE </t>
  </si>
  <si>
    <t>Ciudad Real - Ceiba</t>
  </si>
  <si>
    <t>km 0,818 desde Ciudad Real</t>
  </si>
  <si>
    <t>Diego Santa Cruz de zona Reporta apertura del enlace Ciudad Renata - Villa Ortiz, con afectación de banda ancha.</t>
  </si>
  <si>
    <t xml:space="preserve">Se re fusiona hilo en el empalme ubicado en el lugar de la medida </t>
  </si>
  <si>
    <t>Ciudad Real</t>
  </si>
  <si>
    <t>km 5.7 desde Mov. Tequendama</t>
  </si>
  <si>
    <t>Juan Carlos Tobar de zona reporta apertura en el enlace Mov. Apache - Mov. Tequendama, sin afectacion de servicios</t>
  </si>
  <si>
    <t>Se realiza migracion entre empalme hilos 27 - 31 y ODF hilos 17 - 18.</t>
  </si>
  <si>
    <t>ANILLO NUEVO TEQUENDAMA</t>
  </si>
  <si>
    <t>Estadio - Caribe</t>
  </si>
  <si>
    <t>Km 0,978 desde Caribe</t>
  </si>
  <si>
    <t>Javier Sandoval reporta apertura del enlace Estadio - Caribe sina fectacion de servicios.</t>
  </si>
  <si>
    <t xml:space="preserve">migracion de hilo entre nodos </t>
  </si>
  <si>
    <t>Km 22,349 desde Victoria</t>
  </si>
  <si>
    <t>se crea ot para dar seguimeitno al caso 8704988 ya que se presenta un segundo evento al Km 22,349 desde Victoria</t>
  </si>
  <si>
    <t>se refusiona hilo en epalme existente</t>
  </si>
  <si>
    <t>Mov.Normandia - Mov.Simon Bolivar</t>
  </si>
  <si>
    <t>km 6.95 desde simon bolivar</t>
  </si>
  <si>
    <t>Ludwing Tarazona de Noc tx reporta apertura en el enlace Dto 32027 - simon bolivar - Dto 32021 challenger  y Simon Bolivar - Salitre ,Jenny salazar de pxdx reporta apertura  enlace Mov. Normandia - Mov.simon bolivar Con afectacion de servicio.</t>
  </si>
  <si>
    <t>Se realiza recuperación de 70 metros de reserva para adecuar una caja de 144 hilos.</t>
  </si>
  <si>
    <t xml:space="preserve">salitre </t>
  </si>
  <si>
    <t>Mov. Miramar - Mov. Piedra Pintada</t>
  </si>
  <si>
    <t>km 0.103 desde Mov. Miramar</t>
  </si>
  <si>
    <t>Wilson Trujillo de zona reporta apertura del enlace Mov. Miramar - Mov. Piedra Pintada, con afectación de móviles.</t>
  </si>
  <si>
    <t>Se realiza recuperación de 20 m de reserva y se instala una caja de empalme de 48 hilos.</t>
  </si>
  <si>
    <t>MIRAMAR</t>
  </si>
  <si>
    <t>Olt Arenales - Florida</t>
  </si>
  <si>
    <t>Km 13 desde Areales</t>
  </si>
  <si>
    <t>Daniel Martínez de Px reporta apertura del enlace Olt Arenales - Florida, sin afectación de servicios.</t>
  </si>
  <si>
    <t>Se realiza cambio de pigtail en ODF terminal hacia central diamante</t>
  </si>
  <si>
    <t>RLFO Correctivo,8706218, Localización de Falla km 13 Recuperar Cable 0 mts, Tendido Aéreo 0 mts, Tendido Canalizado 0 mts, Cantidad Empalmes 0, Fibras Empalmadas 0, Apiques 0, Disp 0.00</t>
  </si>
  <si>
    <t>PRE-00551669</t>
  </si>
  <si>
    <t>OT-00456414</t>
  </si>
  <si>
    <t xml:space="preserve">ARENALES </t>
  </si>
  <si>
    <t>Km 9.5 desde Popayán</t>
  </si>
  <si>
    <t xml:space="preserve">Islena Romero de Noc Tx reporta Apertura del enlace Cali - Popayán en Coriant y Popayán - Pasto en ZTE, sin afectación de servicios, se realiza traza con el equipo del ZTE y OTU observando apertura al Km 9.5 desde Popayán. </t>
  </si>
  <si>
    <t>Se liberan hilos en empalme</t>
  </si>
  <si>
    <t>Islena Romero reporta apertura del enlace Ibagué - Mariquita en Rufo, sin afectación de servicios.</t>
  </si>
  <si>
    <t>Se realiza cambio de pacht cord con PI</t>
  </si>
  <si>
    <t>Mov. Marruecos - Mov. Lucero Sur</t>
  </si>
  <si>
    <t xml:space="preserve">Jhon Lesmes de Zona reporta apertura del enlace Mov Marruecos - Mov. Lucero Sur, sin afectación de servicios. </t>
  </si>
  <si>
    <t>Se certifica que no hay eventos por fo</t>
  </si>
  <si>
    <t>Mov. Las Garzas - Mov. Club Shalom</t>
  </si>
  <si>
    <t>Km 2,1 desde Club Shalom</t>
  </si>
  <si>
    <t>Juan Carlos Tobar de zona reporta apertura del enlace  Mov. Las Garzas - Mov. Babilla, con afectación de servicios móviles.</t>
  </si>
  <si>
    <t>Se realiza un tendido de 80mts de cable 8 hilos .y se hacen dos empalmes  de 8 hilos</t>
  </si>
  <si>
    <t>Victoria - Metro Parque</t>
  </si>
  <si>
    <t xml:space="preserve">Alan Salazar de zona reporta apertura del enlace Victoria - Metro Parque, sin afectación de servicios.  </t>
  </si>
  <si>
    <t>km 11.1 desde Chocontá</t>
  </si>
  <si>
    <t>Islena Romero Reporta apertura total del enlace Choconta - Tunja, sin afectacion de servicios.</t>
  </si>
  <si>
    <t>Se Instala caja de empalme de 48 hilos</t>
  </si>
  <si>
    <t>8707139
8707284
8707378
8707860
8707883
8707891
8707909
8707918</t>
  </si>
  <si>
    <t>Choconta</t>
  </si>
  <si>
    <t>Chía Matriz - Centro Chía</t>
  </si>
  <si>
    <t>km 2.8 desde Centro Chía</t>
  </si>
  <si>
    <t>Efraín Barros de Zona reporta apertura del enlace Chía Matriz - Centro Chía, con afectación de BA.</t>
  </si>
  <si>
    <t>Se realiza un tendido de 300 mts y se hacen dos empalmes de 24 hilos con caja de empalmer de 48 hilos</t>
  </si>
  <si>
    <t>Km 61.72 desde Cali</t>
  </si>
  <si>
    <t xml:space="preserve">Se continua la afectación de la OT8703807 por evento diferente al inicial.  </t>
  </si>
  <si>
    <t>Noc Claro indica que sube y nos indica no manipular</t>
  </si>
  <si>
    <t>Mov. Mackro - Mov. Plazoleta Bochalema</t>
  </si>
  <si>
    <t>Km 3,079 desde Macrokaney</t>
  </si>
  <si>
    <t>Juan Carlos Tonar de Zona reporta apertura del enlace Mov. Mackro - Mov. Plazoleta Bochalema, Mov. Jardin Plaza Falabela, Mov. Kachipay, Mov. Multicentro II, sin afectacion de servicios.</t>
  </si>
  <si>
    <t>Se realiza un tendido de 300 mts y se hacen dos empalmes de 48 hilos</t>
  </si>
  <si>
    <t>Km 34,4 desde Tunja</t>
  </si>
  <si>
    <t>Alexander Gomez de Noc Tx reporta apertura del enlace del enlace Tunja Villa de Leyva con afectacion de servicios Moviles y Fija</t>
  </si>
  <si>
    <t>Se realiza un tendido de 200 mts y se hacen dos empalmes de 36 hilos con caja de empalme de 48 hilos</t>
  </si>
  <si>
    <t>Popayán - San Bernardino</t>
  </si>
  <si>
    <t>Km 9,55 desde Popayan</t>
  </si>
  <si>
    <t>Alexander Gómez de Noc Tx reporta alta atenuación del enlace Popayán - Pasto Rx Popayán sin afectación de servicios</t>
  </si>
  <si>
    <t xml:space="preserve">Se re fusiona hilo en empalme ubicado en el punto de la medida </t>
  </si>
  <si>
    <t>8709860
8709863</t>
  </si>
  <si>
    <t>Mov. Subachoque - Mov. Caballo Bayo</t>
  </si>
  <si>
    <t>Km 14,2 desde Caballo Bayo</t>
  </si>
  <si>
    <t>Camilo Gonzales de zona reporta apertura en el enlace Mov. Subachoque - Mov. Caballo Bayo, con afectacion en moviles</t>
  </si>
  <si>
    <t>Se realiza un tendido de 200 mts y se hacen dos empalmes de 36 hilos</t>
  </si>
  <si>
    <t>Subachoque</t>
  </si>
  <si>
    <t>Km 15,2 desde Candelaria</t>
  </si>
  <si>
    <t>July Gonzalez de Noc Tx reporta apertura del enlace Cali - Candelaria sin afectacion de servicios se realiza traza con el ZTE y se observa apertura al km 15,2 desde Candelaria</t>
  </si>
  <si>
    <t>se realiza tendido de100 metros y dos empalmes de 36 hilos</t>
  </si>
  <si>
    <t>8705703
8705704  8708248</t>
  </si>
  <si>
    <t>TIK-450430-X1N2</t>
  </si>
  <si>
    <t>Km 49,3 desde Bucaramanga</t>
  </si>
  <si>
    <t>Javier Sandoval reporta apertura del enlace Barrancabermeja - Bucaramanga por la red de ufinet sin afectacion de servicios.</t>
  </si>
  <si>
    <t>migracion de hilos entre empalmes</t>
  </si>
  <si>
    <t>Mov. Sevillana - Mov. Asturias</t>
  </si>
  <si>
    <t>Km 0,537 desde Sevillana</t>
  </si>
  <si>
    <t>Walter Cabrera de Zona reporta apertura del enalce Mov. Sevillana - Mov. Asturias con afectacion de servicios.</t>
  </si>
  <si>
    <t>se realiza tendido de 90 metros de fo y dos empalmes de 24 hilos</t>
  </si>
  <si>
    <t xml:space="preserve">uk sevillana </t>
  </si>
  <si>
    <t>Km 20,2 desde cali</t>
  </si>
  <si>
    <t>Jeny salazar de plataforma fija reporta apertura en  enlace cali - candelaria, sin afectacion de servicio.</t>
  </si>
  <si>
    <t>JUAN CARTLOS TOBAR</t>
  </si>
  <si>
    <t>Km 25,69 desde la loma</t>
  </si>
  <si>
    <t>Javier Sandoval de Noc Tx reporta apertura del enlace La Loma - Curumani, Rx Curumani en ZTE sin afectacion de servicios.</t>
  </si>
  <si>
    <t xml:space="preserve">Recuepracion de 100 mts de reserva y sangria de 6 hilos en caja empalme de 48 </t>
  </si>
  <si>
    <t>Armario 141 - Chía Matriz</t>
  </si>
  <si>
    <t>Km 0,55 desde Armario 141</t>
  </si>
  <si>
    <t>Efraín Barros de Zona reporta apertura del enlace Armario 141 - Chía Matriz, con afectación de BA.</t>
  </si>
  <si>
    <t>Se fusiona hilo abierto en empalme existente.</t>
  </si>
  <si>
    <t>Mov. Las America - Mov. La Quebradita</t>
  </si>
  <si>
    <t>Km 6,28 desde  Brisas</t>
  </si>
  <si>
    <t>Orlando Cabrera de zona reporta apertura del enlace Mov. Las America - Mov. La Quebradita  , Mov. Arrayanes - Mov. CC Santa Lucia , Mov. Villa Café - Mov. Lievano , Mov. Alfonso Lopez - Mov. El Vergel con afectacion de servicios moviles</t>
  </si>
  <si>
    <t xml:space="preserve">Se realiza recuepracion de 10 mts de Fo y tendido de 150 m de fo 36 hilos y se instala dos cajas de empalmes de 48 hilos, armarios FTTC se realiza tendido de 100 metros fibra 96 hilos se instala dos cajas de empalme 48 </t>
  </si>
  <si>
    <t>8708847
8708907</t>
  </si>
  <si>
    <t xml:space="preserve">Telehuila </t>
  </si>
  <si>
    <t>Anillo sur las brisas</t>
  </si>
  <si>
    <t>km 0 desde Puerto Araujo</t>
  </si>
  <si>
    <t>Luis Carlos Ramos de N3 reporta alta atenuacion en los hilos de claro para el enlace Barrancabermeja - puerto Araujo sin afectacion de servicios</t>
  </si>
  <si>
    <t>Se corrigen cruzadas en el nodo de Pto Araujo que estaban invertidas</t>
  </si>
  <si>
    <t>RTFO Correctivo, 9709152, Localización Falla 0, Recuperar Cable mts, Tendido Aéreo 0 mts ,Tendido Canalizado 0 mts, Cantidad de Empalmes , Fibras Empalmadas Apiques de reconocimiento , Apiques de reparación 0, Herrajes de retención 0, Herrajes de suspensión 0, Dispon. 0.02 F.D</t>
  </si>
  <si>
    <t xml:space="preserve">PRE-00555634	</t>
  </si>
  <si>
    <t xml:space="preserve">OT-00456940	</t>
  </si>
  <si>
    <t>Mov. Llano Verde Mov. Canchas Comuneros</t>
  </si>
  <si>
    <t>km 0,326 desde Llano Verde</t>
  </si>
  <si>
    <t>Juan Carlos Tobar de zona reporta apertura del enlace Mov. Llano Verde Mov. Canchas Comuneros y Mov. Llanos Verde - Mov. Parque Ciudad Cordova con afirmacion de servicios</t>
  </si>
  <si>
    <t>Se Tendio 150 metros de F.O de 24 hilso y se crearon dos cajas de empalmes</t>
  </si>
  <si>
    <t>Uk llano verde</t>
  </si>
  <si>
    <t>Km 2,4 desde Siglo XXI</t>
  </si>
  <si>
    <t>Orlando Cabrera de zona reporta apertura del enlace Colonos - Siglo XXI ambas rutas con afectacion de servicios</t>
  </si>
  <si>
    <t>Se refusiona hilo en cajameplame</t>
  </si>
  <si>
    <t>TIK-450702-S8Q4</t>
  </si>
  <si>
    <t xml:space="preserve">Km 0 desde Medellin </t>
  </si>
  <si>
    <t>Islena Romero de Noc tx reporta alta atenuacion del enlace Medellin - Pintada Rx Medellin por la red de ufinet sin afectacion de servicios</t>
  </si>
  <si>
    <t xml:space="preserve">se refusiona hilos en ODF y cambio de pigtail </t>
  </si>
  <si>
    <t>Mov. Alquería Muzu - Mov. Matatigres</t>
  </si>
  <si>
    <t>Km 0,375 desde Matatigres</t>
  </si>
  <si>
    <t>John Lesmes de Zona reporta apertura del enlace Mov. Alquería Muzu - Mov. Matatigres - Mov. Autopista Sur, con afectación móvil</t>
  </si>
  <si>
    <t>recupera 100 metros de  reserva de f.o de 24 hilos e instala una caja de empalme de 24 hilos</t>
  </si>
  <si>
    <t>UK MATATIGRE</t>
  </si>
  <si>
    <t>TIK-450748-M7S2</t>
  </si>
  <si>
    <t xml:space="preserve">km 0 Bucaramanga </t>
  </si>
  <si>
    <t>July González de Noc Tx reporta alta atenuación del enlace San Alberto - Bucaramanga en RUFO por la red de ufinet sin afectación de servicios</t>
  </si>
  <si>
    <t xml:space="preserve">Se realiza Limpieza en el Nodo de Bucaramanga y enlace sube sin manipulacion por personal de fibra </t>
  </si>
  <si>
    <t>8710041
8710052</t>
  </si>
  <si>
    <t>km 82,02 desde Bucaramanga</t>
  </si>
  <si>
    <t>July Gonzales de Noc Tx reporta apertura del enlace Bucaramanga - cerro Oriente sin afectacion de servicios</t>
  </si>
  <si>
    <t>Se recuperan 30 metros de F.O de 36 hilos y se instala una caja de empalme de 48 hilos.</t>
  </si>
  <si>
    <t>Neiva - El Bote</t>
  </si>
  <si>
    <t>km 2,04 desde Centro</t>
  </si>
  <si>
    <t xml:space="preserve">Islena Romero de Noc tx reporta apertutea del nelace Neiva - Ibague Uk telefonica  Nieva - Ceiba con afectacion de servicios </t>
  </si>
  <si>
    <t>Para el cable de la red troncal ibague se recupero 50 mts de reserva y se hace un empalme de 48 hilos, para el cable de 8 hilos de caracoli movil se recuperan 50 mts de reserva y se instala una caja de empalme de 24 hilos</t>
  </si>
  <si>
    <t>8709655
8711447
8709860
8709863</t>
  </si>
  <si>
    <t xml:space="preserve">TELEHUILA </t>
  </si>
  <si>
    <t>Cartagena Torices - Pedro Heredia</t>
  </si>
  <si>
    <t>km 1.26 desde Torices</t>
  </si>
  <si>
    <t>Islena Romero de Noc tx reporta apertura del enlace Pedro Heredia - Torices en ZTE, sin afectacion de servicio.</t>
  </si>
  <si>
    <t>Se realiza recuperacion de 100 m de reserva y se instala una caja de empalme de 48 hilos.</t>
  </si>
  <si>
    <t>8709798
8709804</t>
  </si>
  <si>
    <t>Ubate - Zipaquira</t>
  </si>
  <si>
    <t>Francisco Vargaz de Noc tx reporta apertura del enlace Ubate - Zipaquira en la Rx ZTE de Zipaquira, sin afectacion de servicio.</t>
  </si>
  <si>
    <t>Mov Shangai 2 - Móvil Shangai</t>
  </si>
  <si>
    <t>km 0,100 desde Shangai</t>
  </si>
  <si>
    <t>Juan Tobar De zona reporta apertura del enlace  Mov Shangai 2 - Móvil Shangai sin afectación de servicios Moviles</t>
  </si>
  <si>
    <t>Mov. Iserra 100 - Mov. Teatro La Castellana</t>
  </si>
  <si>
    <t>km 0.250 desde Mov. Teatro La Castellana</t>
  </si>
  <si>
    <t>Julian Tolosa de zona reporta apertura en el enlace Mov. Iserra 100 - Mov. Teatro La Castellana, sin afectacion de servicios</t>
  </si>
  <si>
    <t>CARLOS JULIAN TOLOSA</t>
  </si>
  <si>
    <t>Se realiza tendido de 180 m de fo 25 hilos y se instala dos cajas de empalmes de 24 hilos.</t>
  </si>
  <si>
    <t>Mov. Tintala Bogota II - Mov. Ciudad Techo</t>
  </si>
  <si>
    <t>km 0,671 desde Monterrey</t>
  </si>
  <si>
    <t>Walter Cabrera de zona reporta apertura en el enlace Mov. Tintala Bogota II - Mov. Ciudad Techo, con afectacion en moviles</t>
  </si>
  <si>
    <t>Se rehace unca caja de empalem de 48 hilos</t>
  </si>
  <si>
    <t>UK Monterrey</t>
  </si>
  <si>
    <t>km 4,1 Desde Centro</t>
  </si>
  <si>
    <t>Jhonny Osorio de zona reporta apertura en el enlace Mov. Italcol - Mov. Centro, con afectacion en moviles</t>
  </si>
  <si>
    <t>Se fusina hilo abierto en empalme existente</t>
  </si>
  <si>
    <t xml:space="preserve">km 1,4 desde Calera </t>
  </si>
  <si>
    <t>Jeronimo Veloz de zona reporta apertura en el enlace Calera - Cabrera, con afectacion de servicios</t>
  </si>
  <si>
    <t>Se re fusina hilo abierto ubicado en el empalme del lugar de la medida</t>
  </si>
  <si>
    <t>CABRERA</t>
  </si>
  <si>
    <t>TIK-451093-P2K1</t>
  </si>
  <si>
    <t>km 10.6 desde Barrancabermeja</t>
  </si>
  <si>
    <t>Javier sandoval de Noc tx reporta apertura en el enlace Bucarmanga - barrancabermeja en rufo la rx bucaramanga por la red de ufinet, sin afectacion de servicios.</t>
  </si>
  <si>
    <t>Adecuacion de FO</t>
  </si>
  <si>
    <t>Mov. Girardot Centro - Mov. Cerro Perico</t>
  </si>
  <si>
    <t>km 1.4 desde Mov. Girardot Centro</t>
  </si>
  <si>
    <t>Oscar Vargas de Zona reporta apertura del enlace Mov. Girardot Centro - Mov. Cerro Perico, sin afectacion de servicios</t>
  </si>
  <si>
    <t>Se realiza fusion de ehilo abierto en empalme existente.</t>
  </si>
  <si>
    <t>km 50 desde Facatativá</t>
  </si>
  <si>
    <t>Islena Romero de Noc Tx reporta apertura parcial del enlace Villeta - Visión Colombia hilos de Tigo en la Rx Visión Colombia, el Noc Tigo indica que presenta evento al km 17.9 desde Visión Colombia, sin afectación de servicios.</t>
  </si>
  <si>
    <t>Tendido de 200 mts de FO y dos empalmes de 48 hilos</t>
  </si>
  <si>
    <t>km 60 desde Bucaramanga</t>
  </si>
  <si>
    <t>Se con continua la afectacion de la OT8709800 por nuevo evento que se presenta en la fibra</t>
  </si>
  <si>
    <t>Se refusion y migracion de hilos en caja de empalme e inversion de hilos en ODF</t>
  </si>
  <si>
    <t xml:space="preserve">km 35.28 desde Calle 13 </t>
  </si>
  <si>
    <t>Leonardo Cantillo de zona reporta apertura del enlace Calle 13 - Mendihuaca, sin afectación de servicios</t>
  </si>
  <si>
    <t>Se realiza migracion entre empalmes existente.</t>
  </si>
  <si>
    <t>INC14834774</t>
  </si>
  <si>
    <t>Palmas - Rio Negro</t>
  </si>
  <si>
    <t>Km 3.788 desde Altos de San Diego</t>
  </si>
  <si>
    <t>Francisco Vargas de Noc Tx reporta apertura por la red de Claro del enlace  Palmas - Rio Negro, sin afecatcion de Servicios.</t>
  </si>
  <si>
    <t xml:space="preserve">Se recupera Reserva y se crea Caja de Empalme </t>
  </si>
  <si>
    <t>Mov. Oasis - Mov.Zapamanga</t>
  </si>
  <si>
    <t>km 0.330 desde Oasis</t>
  </si>
  <si>
    <t xml:space="preserve">Gustavo Ayala de Zona reporta apertura del enlace Mov. Oasis - Mov. Zapamanga, con afectación móvil. </t>
  </si>
  <si>
    <t>se realiza tendido de 250 m de fo 36 hilos y se instala dos cajas de empalme sde 48 hilos.</t>
  </si>
  <si>
    <t>Mov. Oasis</t>
  </si>
  <si>
    <t>Uk Oasis</t>
  </si>
  <si>
    <t>Km 11 desde Tocaima</t>
  </si>
  <si>
    <t xml:space="preserve">Francisco Vargas de Noc Tx reporta apertura del enlace Tocaima - Anapoima en la red de MC, sin afectación de servicios.  </t>
  </si>
  <si>
    <t xml:space="preserve">Se realiza migracion </t>
  </si>
  <si>
    <t>Mov. Potrero Grande II - Mov. Pizanos II</t>
  </si>
  <si>
    <t>km 0.168 desde Mov. Pizanos II</t>
  </si>
  <si>
    <t xml:space="preserve">Juan Carlos Tobar de Zona reporta apertura del enlace  Mov. Potrero Grande II - Mov. Pizanos II - Mov. Parque Las Raíces, con afectación de móvil.   </t>
  </si>
  <si>
    <t>JAUN CARLOS TOBAR</t>
  </si>
  <si>
    <t xml:space="preserve">Se recupera 10 m de reserva y se crea un empame de 24 hilos </t>
  </si>
  <si>
    <t>UK Pisanos 2</t>
  </si>
  <si>
    <t>Mov. Palo Blanco - Mov. Simon Bolivar</t>
  </si>
  <si>
    <t>Km 0,927 desde Simon Bolivar</t>
  </si>
  <si>
    <t>Jaime Valencia de Zona reporta apertura del enlace Mov. Palo Blanco - Mov. Simon Bolivar sin afectacion de servicios</t>
  </si>
  <si>
    <t>Se libera la fo quitandole el estrés</t>
  </si>
  <si>
    <t>Km 31,1 desde Medellin</t>
  </si>
  <si>
    <t>July Gonzales de Noc Tx reprta apertura del enlace Medelli - La Pintada Rx Medellin en ZTE sin afectacion de servicios</t>
  </si>
  <si>
    <t>Se realiza migracion entre nodos Pintada - Medellin</t>
  </si>
  <si>
    <t>Km 2,4 desde Centro</t>
  </si>
  <si>
    <t>Se realiza tendido de 130 metros de fo de 48 hilos y dos empalmes de 48 hilos</t>
  </si>
  <si>
    <t>8712232    8712231</t>
  </si>
  <si>
    <t>TIK-451463-M9S2</t>
  </si>
  <si>
    <t>Km 52,6 desde Santamarta</t>
  </si>
  <si>
    <t>Alexander Gomez de Noc Tx reporta apertura del enlace Santamarta - Fundacion y Cienaga - Fundacion por la red de ufinet sin afectacion de servicios</t>
  </si>
  <si>
    <t>Tendido de Fo y dos empalmes</t>
  </si>
  <si>
    <t>Dto. 32032 - Dto. 32000</t>
  </si>
  <si>
    <t xml:space="preserve">Km 4,7 desde DTO 32032 </t>
  </si>
  <si>
    <t>Jerónimo veloz de zona reporta apertura del enlace Dto. 32032 - Dto. 32000 con afectación de BA</t>
  </si>
  <si>
    <t xml:space="preserve">se recupera 100 mts de reserva y se realiza un empalme de 24 hilos en caja de 48 </t>
  </si>
  <si>
    <t>Mov. Jardin Quibdo - Mov. Caraño</t>
  </si>
  <si>
    <t>km 0 desde Caraño</t>
  </si>
  <si>
    <t xml:space="preserve">Ismael Castillo de zona reporta apertura del enlace Mov. Jardin Quibdo - Mov. Caraño con afectacion de servicios moviles </t>
  </si>
  <si>
    <t>Se ingrea al nodo de Jardin y se valida que enlace no sube por Breaker de energia abiertos, se normalizan y enlace sube.</t>
  </si>
  <si>
    <t>RTNFO Correctivo,8712530, Recuperar Cable 0 mts, Tendido Aéreo 0 mts, Tendido Canalizado 0 mts, Cantidad Empalmes 0, Fibras Empalmadas0, Apiques 0, Herrajes de Retención 0 M 0, Disp 0.04</t>
  </si>
  <si>
    <t>PRE-00552784</t>
  </si>
  <si>
    <t>OT-00454913</t>
  </si>
  <si>
    <t>km 6,5 desde Villeta</t>
  </si>
  <si>
    <t>Ludwing Tarazona reporta apertura en el enlace Bogota - Villeta la rx de bogota en rufo , sin afectacion de servicios.</t>
  </si>
  <si>
    <t>Tendido de 200 mts de FO y dos empalmes de 36 hilos</t>
  </si>
  <si>
    <t>Mov. Los deseos Riohacha - Mov. Las mercerdes</t>
  </si>
  <si>
    <t>km 3,3 desde Las mercedes</t>
  </si>
  <si>
    <t xml:space="preserve">Hector Obezo de zona reporta apertura parcial del enlace Mov. Los deseos Riohacha - Mov. Las mercerdes sin afectacion de servicios moviles </t>
  </si>
  <si>
    <t>FABIAN BOBADILLA</t>
  </si>
  <si>
    <t xml:space="preserve">Se recuperan 150 metros de reserva de F.O de 48 hilos y se instala una caja de 24 hilos  </t>
  </si>
  <si>
    <t>Anillo A</t>
  </si>
  <si>
    <t>Mov. Multicentro II - Mov. Makro</t>
  </si>
  <si>
    <t xml:space="preserve">km 7,3 desde Makrocaney </t>
  </si>
  <si>
    <t>Juan Carlos Tobar de Zona reporta apertura del enlace  Mov. Multicentro II - Mov. Makro, sin afectación de servicios.</t>
  </si>
  <si>
    <t xml:space="preserve">Se realiza re fusina hilos de servicios que presentaban cruce en el empalme ubicado en el lugar de la medida </t>
  </si>
  <si>
    <t>Makro caney</t>
  </si>
  <si>
    <t>km 10,1 desde Calle 13</t>
  </si>
  <si>
    <t>Islena Romero de noc Tx reporta apertura del enlace Calle 13 - Rodaderos equipos XTM, sin afectación de servicios.</t>
  </si>
  <si>
    <t xml:space="preserve">se preparan exremos nuevamente con reserva exiatente para un crear empalme </t>
  </si>
  <si>
    <t xml:space="preserve">km 9,65 desde Cabrera </t>
  </si>
  <si>
    <t>Islena Romero de Noc Tx reporta apertura del enlace Calera - Cabrear para Rufo y ZTE a 9,65 km desde cabrera medida tomada con el ZTE, con afectacion de servicios en la fija.</t>
  </si>
  <si>
    <t>km 46.7 desde Bosconia</t>
  </si>
  <si>
    <t>Ramiro Nechiza de Noc Tx reporta apertura del enlace Bosconia - Valledupar rx Valledupar del rufo, sin afectación de Servicios</t>
  </si>
  <si>
    <t>km 30 desde Calle 13</t>
  </si>
  <si>
    <t xml:space="preserve">Leonardo Cantillo de zona reporta apertura del enlace Calle 13 - Mendihuaca, sin afectación de servicios.   </t>
  </si>
  <si>
    <t>Tendido de 150 mts de Fo y dos empalmes de 36 hilos en caja empalme de 48</t>
  </si>
  <si>
    <t>Km 0 desde Florida</t>
  </si>
  <si>
    <t xml:space="preserve">Islena Romero de Noc Tx reporta apertura parcial del enlace Pradera - Florida en la Rx Pradera en ZTE, sin afectación de servicios.  </t>
  </si>
  <si>
    <t>Falla de energia en Florida</t>
  </si>
  <si>
    <t>Km 7,7 desde fundacion</t>
  </si>
  <si>
    <t>July Gonzalez de Noc Tx reporta apertura del enlace Bosconia - Fundacion sin afectacion de servicios</t>
  </si>
  <si>
    <t>Se realizo un tendido de 300 mts y se hacen dos empalmes de 36 hilos con caja de de empalme de 48 hilos</t>
  </si>
  <si>
    <t>Mov. Fontibon - Mov. Cofradia</t>
  </si>
  <si>
    <t>Jeronimo Veloz de zona reporta apertura en el enlace Mov. Fontibon - Mov. Cofradia, con afectacion en moviles</t>
  </si>
  <si>
    <t>Se realiza cambio de patachord en fontibon</t>
  </si>
  <si>
    <t>Km 13,5 desde Palmira</t>
  </si>
  <si>
    <t>July González de  Noc Tx reporta apertura del enlace Pradera - Palmira sin afectación de servicios</t>
  </si>
  <si>
    <t xml:space="preserve">Para dar solucion migracion entre empalme </t>
  </si>
  <si>
    <t>Mov.Guachaca - Mov.calle 13</t>
  </si>
  <si>
    <t>km 12.39 desde Mov.calle 13</t>
  </si>
  <si>
    <t>Leonardo cantillo de zona reporta Apertura en el enlace Mov.Guachaca - Mov.Calle 13,Con afectacion de servicios.</t>
  </si>
  <si>
    <t>Se recupera 150 de reserva y se instala una caja de empalme de 48 hilos.</t>
  </si>
  <si>
    <t>Mov. Metropolitano - Mov. Romelio</t>
  </si>
  <si>
    <t>km 0.4 desde estadio</t>
  </si>
  <si>
    <t>Alan Salazar de Zona reporta apertura parcial del enlace Mov. Metropolitano - Mov. Romelio en la Rx Mov. Metropolitano, sin afectación de servicios.</t>
  </si>
  <si>
    <t>Uk Romelio Martinez</t>
  </si>
  <si>
    <t>km 3.45 desde Heredia</t>
  </si>
  <si>
    <t xml:space="preserve">Islena Romero de Noc tx reporta alta atenuación del enlace Tolu - Cartagena en Rufo, Coriant y ZTE, Sin afectación de servicios.  </t>
  </si>
  <si>
    <t>Se recupera 300 mts de reserva y se hace un empalme de 48 hilos</t>
  </si>
  <si>
    <t>INC14930501</t>
  </si>
  <si>
    <t>Francisco Vargas de NocTx reporta apertura del enlace Zulia - Sardinata por la red de Claro sin afectacion de servicios</t>
  </si>
  <si>
    <t>Recuperacion de reserva e implementacion de dos cajamepalmes</t>
  </si>
  <si>
    <t>Saedinata</t>
  </si>
  <si>
    <t>Km 13,067 desde Palmira</t>
  </si>
  <si>
    <t>Islena Romero de Noc Tx reporta apertura del enlace Pradera - Palmira sin afectación de servicios</t>
  </si>
  <si>
    <t>Se refusionan hilos abiertos en empalme existente</t>
  </si>
  <si>
    <t>TIK-451934-D7Q6</t>
  </si>
  <si>
    <t>km 13 desde Pto Araujo</t>
  </si>
  <si>
    <t>Islena Romero de Noc Tx reporta apertura del enlace Pto Araujo - Pto Boyacá por la red de Ufinet, con afectacion de servicios.</t>
  </si>
  <si>
    <t>Pto Araujo</t>
  </si>
  <si>
    <t>Mov. Santa Clara - Mov. Santo Domingo</t>
  </si>
  <si>
    <t>Km 0,954 desde Santa Clara</t>
  </si>
  <si>
    <t>Hernando Roca de zona reporta apertura en el enlace Mov. Santa Clara - Mov. Santo Domingo y Mov. Santa Clara - Mov. Centro, con afectacion en moviles</t>
  </si>
  <si>
    <t>Sangria de 24 hilos en caja empalme de 48</t>
  </si>
  <si>
    <t>8714475 8714482</t>
  </si>
  <si>
    <t>Km 1,5 desde Tolu</t>
  </si>
  <si>
    <t>July Gonzalez de Noc Tx reporta apertura parcial del enlace Tolu - Coveña Rx Coveñas de SDH sin afectacion de servicios</t>
  </si>
  <si>
    <t xml:space="preserve">Tolu </t>
  </si>
  <si>
    <t xml:space="preserve">Km 22,637 desde Manizales </t>
  </si>
  <si>
    <t>Javier sandoval de Noc tx reporta apertura en el enlace Manizales - Pereira , Sin afectacion de servicios.</t>
  </si>
  <si>
    <t xml:space="preserve">Se recuperan 80  metros de reserva de 36 hilos y se crea una caja de empalme nueva de 48 hilos </t>
  </si>
  <si>
    <t>Km 8 desde Pradera</t>
  </si>
  <si>
    <t>Islena Romero de Noc Tx reporta alta atenuación parcial del enlace Palmira - Pradera del Rufo Rx Pradera y SDH Rx Palmira, sin afectación de servicios.</t>
  </si>
  <si>
    <t>JUAN  CARLOS TOBAR</t>
  </si>
  <si>
    <t>Tendido de 230 mts de Fo de 144 hilos y dos empalmes de 36 hilos en caja empalme de 48</t>
  </si>
  <si>
    <t>Mov. Altos de Peñón - Mov. Mirador Girardot</t>
  </si>
  <si>
    <t>Km 0,4 desde Mirador Girardot</t>
  </si>
  <si>
    <t>Efraín Barros de Zona reporta apertura parcial del enlace Mov. Altos de Peñón - Mov. Mirador Girardot en la Rx Mov. Altos de Peñón, sin afectación de servicios.</t>
  </si>
  <si>
    <t xml:space="preserve">Girardot Centro </t>
  </si>
  <si>
    <t>Mov. Circunvalación - Mov. Cedros II</t>
  </si>
  <si>
    <t>Km 1.65 desde Ciudadela</t>
  </si>
  <si>
    <t xml:space="preserve">Jhonny Osorio de Zona reporta reporta apertura parcial del enlace Mov. Circunvalación - Mov. Cedros II en la Rx Mov. Circunvalación, sin afectación de servicios.  </t>
  </si>
  <si>
    <t>Mov. Mariquita Centro - Mov. Honda Centro</t>
  </si>
  <si>
    <t>Km 15,8 desde Mariquita</t>
  </si>
  <si>
    <t>Orlando Cabrera de zona reporta apertura del enlace Mov. Mariquita Centro - Mov. Honda Centro, sin afectación de Servicios.</t>
  </si>
  <si>
    <t>Km 7,6 desde Central Bosuqe</t>
  </si>
  <si>
    <t>Alexander Gomez de Noc Tx reporta atenuacion del enlace Cartagena - Tolu por la red de tigo sin afectacion de servicios</t>
  </si>
  <si>
    <t xml:space="preserve">Se realizan medidas y se certifica el tramo </t>
  </si>
  <si>
    <t>Km 7,8 desde cartagena</t>
  </si>
  <si>
    <t>Alexander Gomez de Noc Tx reporta apertura del enlace Sabanalarga- Torices en Infinera por la Red de Tigo, sin afectación de servicios.</t>
  </si>
  <si>
    <t>se recupera 50 metros de reserva, para ingresar punta a caja de empalme nueva, se fusiona 144 hilos</t>
  </si>
  <si>
    <t>INC14987997 </t>
  </si>
  <si>
    <t>SANTO DOMINGO</t>
  </si>
  <si>
    <t>San Roque -Santo Domingo</t>
  </si>
  <si>
    <t>Javier Sandoval de Noc tx reporta apertura en el enlace San Roque -Santo  Domingo por la red de claro, sin afectacion de servicios.</t>
  </si>
  <si>
    <t>falla por energia</t>
  </si>
  <si>
    <t>km 19.2 desde Mov. Marruecos</t>
  </si>
  <si>
    <t>Jenny Salazar de Px reporta apertura en el enlace Mov. Hospital Meissen - Mov. Marruecos, Mov. El Tesoro Bogotá - Mov. Lucero y Mov. La Estrella Bogotá - Mov. Portal Usme II, sin afectación de servicios.</t>
  </si>
  <si>
    <t>se realiza tendido de 200 mts y dos empalmes de 96 hilos por corporativos</t>
  </si>
  <si>
    <t>ANILLO 60</t>
  </si>
  <si>
    <t>Mov. Mendihuaca - Mov. Calle 13</t>
  </si>
  <si>
    <t>km 35.3 desde Calle 13</t>
  </si>
  <si>
    <t>Leonardo cantillo de Zona reporta Apertura en el enlace Mov. Mendihuaca - Mov. Calle 13, con afectación de servicios.</t>
  </si>
  <si>
    <t>Mov. Buga Telecom - Mov. Banco W</t>
  </si>
  <si>
    <t>km 0.17 desde Buga</t>
  </si>
  <si>
    <t>Nancy Prieto de Zona reporta apertura del enlace Mov. BUGA Telecom - Mov. Banco W, con afectación de móvil.</t>
  </si>
  <si>
    <t>Se recupera 3 mts de reserva y  Se realiza  caja de empalme de 24 hilos</t>
  </si>
  <si>
    <t>CENTRAL BUGA</t>
  </si>
  <si>
    <t>Pendiente exclusión</t>
  </si>
  <si>
    <t>Mov. Chiquinquirá Centro - Mov. Chiquinquirá</t>
  </si>
  <si>
    <t>km 0.020 desde Chiquinquirá</t>
  </si>
  <si>
    <t xml:space="preserve">Natalia Hernández de Zona reporta apertura en el enlace Mov. Chiquinquirá Centro - Mov. Chiquinquirá - Mov. Chiquinquirá, con afectación de móviles. </t>
  </si>
  <si>
    <t xml:space="preserve">se recupera 40 Mts de reserva y re reahce el ODF de 12 posiciones con una fibra de 8 hilos </t>
  </si>
  <si>
    <t>Ceagrodex - Tuquila</t>
  </si>
  <si>
    <t>km 1.2 desde Ceagrodex</t>
  </si>
  <si>
    <t xml:space="preserve">Orlando Cabrera de Zona reporta apertura del enlace Ceagrodex - Tuquila, con afectación de BA.  </t>
  </si>
  <si>
    <t xml:space="preserve">se recupera 20 mts de reserva y se realiza un empalme de 12 hilos en caja de 24 hilos </t>
  </si>
  <si>
    <t>Km 15,37 desde Villeta</t>
  </si>
  <si>
    <t>Jenny Salazar de PxDx report apertura en el enlace Mov. Facatativa - Mov. Villeta, sin afectacion de servicios</t>
  </si>
  <si>
    <t>Se Realiza migracion  de hilos entre empalmes</t>
  </si>
  <si>
    <t>Km 1,7 desde Mirador Girardot</t>
  </si>
  <si>
    <t>Se continua la afectacion de la OT8716258 por nuevo evento sobre el cable de fo.</t>
  </si>
  <si>
    <t xml:space="preserve">GIRARDOT CENTRO </t>
  </si>
  <si>
    <t xml:space="preserve">Km 11 desde Pamplona </t>
  </si>
  <si>
    <t>Pilar Vargas de Noc Tx reporta apertura parcial en enlace Pamplona - Cucuta - Cerro Oriente en Rufo, sin afectación de servicios.</t>
  </si>
  <si>
    <t>Se realiza un tendido de 400 mts y se hacen dos empalmes de 36 hilos</t>
  </si>
  <si>
    <t>RDFO Correctivo, 8719061, Localización de la Falla 0, Recuperación Cable 50 mts, Tendido Aéreo 400 mts, Tendido Canalizad 0 mts, Cantidad Empalmes 2, Fibras Empalmadas 2, Apiques 0, herrajes de retención hasta 200 mts 0, F.D</t>
  </si>
  <si>
    <t>PRE-00553656</t>
  </si>
  <si>
    <t xml:space="preserve">OT-00456945	</t>
  </si>
  <si>
    <t>Mov Tequendama - Mov Cristobal</t>
  </si>
  <si>
    <t>Km 0 desde bts Cristóbal Colón</t>
  </si>
  <si>
    <t>Hermes Ojeda de zona Reporta apertura del enlace Mov Tequendama - Mov Cristobal Colon sin afectacion de servicios</t>
  </si>
  <si>
    <t>Uk cristobal colon</t>
  </si>
  <si>
    <t>Km 1,6 desde Ceagrodex</t>
  </si>
  <si>
    <t xml:space="preserve">Se crea nueva OT para continuar con el incidente del caso 8718975 por nuevo evento </t>
  </si>
  <si>
    <t>TIK-452795-D0M9</t>
  </si>
  <si>
    <t>Km 9,3 desde El Burro</t>
  </si>
  <si>
    <t>Andres Sierra de NocTx reporta apertura del enlace Pelaya - Curumani por la red de Ufinet sin afectacion de servicios</t>
  </si>
  <si>
    <t>Se recupra reserva y se hace un empalme</t>
  </si>
  <si>
    <t>Mov. La Selva - Mov. Rey David</t>
  </si>
  <si>
    <t>Km 1,045 desde La Selva</t>
  </si>
  <si>
    <t>Hermes Ojeda de zona reporta apertura del enlace Mov. La Selva - Mov. Rey David y Mov. La Selva - Mov. Omar Torrijos II  con afectacion de servicios moviles</t>
  </si>
  <si>
    <t>Se  recuperar 15 metros de reservay se hace un empalme de 24 hilos</t>
  </si>
  <si>
    <t>8719911
8719912</t>
  </si>
  <si>
    <t>UK La Selva</t>
  </si>
  <si>
    <t>Km 51.3 desde Ibagué</t>
  </si>
  <si>
    <t>Islena Romero de Noc Tx reporta apertura del enlace Ibagué - Mariquita en RUFO y ZTE, Jhonatan Granados de PxDx repprta apertura del enlace Mov. Alvarado - Mov. Venadillo sin afectación de servicios.</t>
  </si>
  <si>
    <t>Se recuoera 400mts de reserva y se realiza un emplame de 48 hilos</t>
  </si>
  <si>
    <t>Km 3,8 desde Corpotaxi</t>
  </si>
  <si>
    <t>Walter Cabrera de zona reporta apertura en el enlace Asturias - Corpotaxi, con afectacion de servicios</t>
  </si>
  <si>
    <t>Se libera hilos que estaban estresados en el empalme y PI cambia tarjeta en corpotaxi</t>
  </si>
  <si>
    <t>Astruias</t>
  </si>
  <si>
    <t>Mov. Barrio Boston U335 - Mov. Barranca Oriente U320</t>
  </si>
  <si>
    <t>Km 0,432 desde Barranca Oriente</t>
  </si>
  <si>
    <t>Libardo Morales de zona reporta apertura en el enlace Mov. Barrio Boston U335 - Mov. Barranca Oriente U320, con afectacion en moviles</t>
  </si>
  <si>
    <t>Se recupera 30 mts de reserva y se hace un empalme de 48 hilos</t>
  </si>
  <si>
    <t>UK Barranc Oriente</t>
  </si>
  <si>
    <t>Km 115 desde Cartagena</t>
  </si>
  <si>
    <t>Se continua seguimiento de la OT 8716425 que presenta atenuacion entre  Bosque y Chambacú y observan evento de atenuación a 7.6 km de 2.9 dB que le corresponde este tramo a Azteca</t>
  </si>
  <si>
    <t>se libera FO estresada</t>
  </si>
  <si>
    <t>Toberin – Dto 12091 Chaparral</t>
  </si>
  <si>
    <t>Km 5,03 desde Toberin</t>
  </si>
  <si>
    <t>Henry Gomez de Noc Tx reporta apertura en el enlace Toberin – Dto 12091 Chaparral en SDH, sin afectacion de servicios</t>
  </si>
  <si>
    <t>se realiza tendido de 120 mts de fo de 48 hilos y se rehusa dos cajas de empalmes de 48 hilos</t>
  </si>
  <si>
    <t>Club Campestre - Popayan</t>
  </si>
  <si>
    <t>Km 9,3 desde Popayan</t>
  </si>
  <si>
    <t>Pilar Vargas de Noc Tx reporta apertura en el enlace Villa del Norte -  Popayan y  Club Campestre - Popayan en SDH,sin afectacion de servicios</t>
  </si>
  <si>
    <t>Se realiza tendido de 130 mts de Fo y se instala dos nueva caja de empalme de 48 hilos</t>
  </si>
  <si>
    <t>Mov. Policia Muña - Mov. Soacha</t>
  </si>
  <si>
    <t>Km 11,9 desde Mov. Soacha</t>
  </si>
  <si>
    <t xml:space="preserve">Oscar Vargas de Zona reporta apertura del enlace Mov. Policia Muña - Mov. Soacha sin afectacion de servicios moviles </t>
  </si>
  <si>
    <t>Mov. Makrocaney - Mov. Horizonte II</t>
  </si>
  <si>
    <t>Km 0 desde Makrocaney</t>
  </si>
  <si>
    <t xml:space="preserve">Hermes Ojeda de Zona reporta apertura parcial del enlace Mov. Makrocaney - Mov. Horizonte II sin afectacion de servicios moviles </t>
  </si>
  <si>
    <t>Se realiza limpieza en patchord y se normaliza no se evidencian eventos en la FO</t>
  </si>
  <si>
    <t>Mov. Jobos - Mov. Pradera</t>
  </si>
  <si>
    <t>Km 0,739 desde Mov, Colinas Campestre</t>
  </si>
  <si>
    <t>Alan Salazar de Zona reporta apertura del enlace Mov. Jobos - Mov. Pradera sin afectacion de servicios moviles</t>
  </si>
  <si>
    <t>Mov. Ciudadela del Campo - Mov. Poblado Campestre</t>
  </si>
  <si>
    <t>Km 0,709 desde Ciudad del Campo</t>
  </si>
  <si>
    <t>Hermes Ojeda de zona reporta apertura del enlace Mov. Ciudadela del Campo - Mov. Poblado Campestre , Mov. Ciudadela del Campo - Mov. Puente Juanchito con afectacion de servicios moviles</t>
  </si>
  <si>
    <t xml:space="preserve">Se realiza tendido de 250 Mts de Fo de 24 hilos y 2 cajas de empalmes de 24 hilos </t>
  </si>
  <si>
    <t>Ciudadela Del Campo</t>
  </si>
  <si>
    <t>Km 6,5 desde Calarca</t>
  </si>
  <si>
    <t>July Gonzalez de noc Tx reporta alta atenuación en todas las etapas del enlace Amenia - Ibagué, sin afectación de servicios.</t>
  </si>
  <si>
    <t>Se realizo un tendido de 200 mts y se hacen dos empalmes de 36 hilos con caja de empalme de 48 hilos</t>
  </si>
  <si>
    <t>Islena Romero de noc Tx reporta alta atenuación en la Rx Honda de ZTE  del enlace Honda - Villeta, sin afectación de servicios.</t>
  </si>
  <si>
    <t>se realiza limpieza en ambos nodos, cambio de patchord en villeta y patchcord con enfrentador en Honda</t>
  </si>
  <si>
    <t>TIK-453678-J3X0</t>
  </si>
  <si>
    <t>LA JAGUA DE IBIRICO</t>
  </si>
  <si>
    <t>Curumaní - La Jagua</t>
  </si>
  <si>
    <t>Km 3,2 desde La Jagua</t>
  </si>
  <si>
    <t>Islena Romero de Noc Tx reporta apertura del enlace Curumaní - La Jagua por la red de ufinet sin afectación de servicios</t>
  </si>
  <si>
    <t>No se genera OT, Fallade Ufinet</t>
  </si>
  <si>
    <t>Km 27.611 Desde Ponedera</t>
  </si>
  <si>
    <t xml:space="preserve">Alan Salazar  de Zona reporta apertura del enlace Central Ponedera - Sabanalarga, sin afectación de servicio </t>
  </si>
  <si>
    <t xml:space="preserve">Se recupera 200 mts de  reserva y se hace caja de emplame de 24 hilos </t>
  </si>
  <si>
    <t>Km 9,9 desde Soacha</t>
  </si>
  <si>
    <t>Francisco Vargas de Noc Tx reporta apertura en el enlace Soacha - Sibate en SDH, sin afectacion de servicios</t>
  </si>
  <si>
    <t xml:space="preserve">Se recupera 30 Mts de reserva y se hace caja de empalme de 48 hilos para cable de 24 hilos </t>
  </si>
  <si>
    <t>Km 38,6 desde Yarumal</t>
  </si>
  <si>
    <t>Henry Gomez de Noc Tx reporta apertura en el enlace Yarumal - Taraza, sin afectacion de servicios</t>
  </si>
  <si>
    <t>No se genera OT, Disponibilidad de Imel</t>
  </si>
  <si>
    <t>Mov. La Reliquia - Mov. Bella Suiza</t>
  </si>
  <si>
    <t>Km 6,732 desde Bella Suiza</t>
  </si>
  <si>
    <t>Diego Santacruz de zona reporta apertura en el enlace Mov. La Reliquia - Mov. Bella Suiza, sin afectacion de servicios</t>
  </si>
  <si>
    <t xml:space="preserve">Se instala empalme de 48 hilos </t>
  </si>
  <si>
    <t>Bella Suiza</t>
  </si>
  <si>
    <t>Km 0,520 desde Dto 12091</t>
  </si>
  <si>
    <t>Se le da Continua seguimiento de la OT 8720780 que presenta nuevo evento sobre el Cable de Fo</t>
  </si>
  <si>
    <t>Se realiza tendidod de 120 mts de 48f. y 1 caja de empalme nueva de 48f. y 1 existente</t>
  </si>
  <si>
    <t>km 2.36 desde Nodo Sur</t>
  </si>
  <si>
    <t xml:space="preserve">Alan Salazar de Zona reporta apertura del enlace Mov. Santuario - Mov. Andes y Mov. Monumental - Mov. Zona Franca III, sin afectación de servicios.  </t>
  </si>
  <si>
    <t>Se realiza tendido de 100 m de fo y la instalación de dos cajas de empalmes de 48 hilos.</t>
  </si>
  <si>
    <t>Medellín 3500 - Tigo Medellín</t>
  </si>
  <si>
    <t xml:space="preserve">Francisco Vargas de Noc Tx reporta apertura del enlace Medellín 3502 - Tigo Medellín en SDH, sin afectación de servicios. </t>
  </si>
  <si>
    <t>Se realiza limpieza en los puertos</t>
  </si>
  <si>
    <t>Mov. Azotea – Mov. San Isidro</t>
  </si>
  <si>
    <t>Km 0,129 desde azotea</t>
  </si>
  <si>
    <t>Diego Santacruz de Zona reporta apertura del enlace Mov. San Isidro Villavo - Mov. Esperanza, con afectación de móviles .</t>
  </si>
  <si>
    <t>Tendido de 143 mts de Fo de 24 hilos y 2 empalmes de 8 hilos en caja empalme de 48</t>
  </si>
  <si>
    <t>Uk Azotea</t>
  </si>
  <si>
    <t>Victoria - Simon Bolivar</t>
  </si>
  <si>
    <t>Km 3,34 desde Victoria</t>
  </si>
  <si>
    <t>Islena Romero de Noc Tx reprta apertura del enlace Victoria - Simon Bolivar con afetcaicon de servicios de BA</t>
  </si>
  <si>
    <t>se recupera 200 mts de reserva y se realiza un empalme de 96 hilos</t>
  </si>
  <si>
    <t>Mov. Cajica Norte - Mov. Hato Grande</t>
  </si>
  <si>
    <t>Km 0,9 desde Mov. Cajica Norte</t>
  </si>
  <si>
    <t xml:space="preserve">Efrain Barros de Zona reporta apertura del enlace Mov. Cajica Norte - Mov. Hato Grande sin afectacion de servicios moviles </t>
  </si>
  <si>
    <t>se recupera 20 mts de reseva y se realiza un empalme de 36 hilos en caja de 48 hilos</t>
  </si>
  <si>
    <t>CAJICA NORTE</t>
  </si>
  <si>
    <t>Mov. Malterias II - Mov. Malterias I</t>
  </si>
  <si>
    <t>Km 1,1 desde Mov. Malterias II</t>
  </si>
  <si>
    <t>Carlos Florez de Zona reporta apertura del enlace Mov. Malterias II - Mov. Malterias I , Malterias I , Mov. La Enea con afectacion de servicios moviles</t>
  </si>
  <si>
    <t>se realiza tendido de 100 mts de fibra de 36 hilosy dos empalmes de 24 hilos existentes</t>
  </si>
  <si>
    <t>MALTERIAS II</t>
  </si>
  <si>
    <t>Km 0 desde Mov. San Jose Occidental</t>
  </si>
  <si>
    <t xml:space="preserve">Walter Cabrera de Zona reporta apertura del enlace Mov. San Jose Occidental - Mov. Bavaria sin afectacion de servicios moviles </t>
  </si>
  <si>
    <t xml:space="preserve">sin eventos en la fo se certifica y revisa PI todo ok </t>
  </si>
  <si>
    <t>Mov. Prado Pinzon II - Mov. Autopista</t>
  </si>
  <si>
    <t>Km 0,203 desde Prado Pinzon II</t>
  </si>
  <si>
    <t>Rolando Sanchez de Zona reporta apertura del enlace Mov. Prado Pinzon II - Mov. Autopista , Mov. Balcones de la colina -Mov. Prado Pinzon II con afectacion de servicios Moviles</t>
  </si>
  <si>
    <t>Km 6,963 desde Cartago</t>
  </si>
  <si>
    <t>Ramiro Nechiza de NocTx reporta apertura total del enlace Pereira - Roldanillo en Coriant Tf, Rufo y Cartago - La Unión en Zte , Rufo sin afectación de servicios</t>
  </si>
  <si>
    <t>Se hace un empalme de 36 hilos con caja de empalme de 48 hilos</t>
  </si>
  <si>
    <t>Km 10 desde Villeta</t>
  </si>
  <si>
    <t>Ramiro Nechiza de NocTx reporta apertura total del enlace Honda - Villeta sin afectacion de servicios</t>
  </si>
  <si>
    <t>Francisco Vargas de Noc Tx reporta apertura en el enlace Cartagena - Tolu en coriant por la red de Tigo, sin afectacion de servicios</t>
  </si>
  <si>
    <t>TIGO</t>
  </si>
  <si>
    <t>Se hace tendido de 600 mts y dos empalmes</t>
  </si>
  <si>
    <t>No se genera OT, Fallade Tigo</t>
  </si>
  <si>
    <t>TIK-454643-F3Z5</t>
  </si>
  <si>
    <t xml:space="preserve">Andrés Sierra de Noc tx reporta alta atenuación en el enlace Bucaramanga - Barrancabermeja en rufo de la rx Bucaramanga por la red de ufinet, sin afectación de servicios. </t>
  </si>
  <si>
    <t>Tx informa que se normaliza sin manipulacion de personal de FO en terreno de Ufinet</t>
  </si>
  <si>
    <t>Mov. Pijao Ibague - Mov. Piedra Pintada</t>
  </si>
  <si>
    <t>Km 0,329 desde Pijao Ibague</t>
  </si>
  <si>
    <t>Wilson Trujillo de zona reporta apertura en el enlace Mov. Pijao Ibague - Mov. Piedra Pintada, con afectacion en moviles</t>
  </si>
  <si>
    <t>Se recupero 20 mts de reserva a una distancia de 80 mts y se hace un empalme de 48 hilos</t>
  </si>
  <si>
    <t>8725619   8725606</t>
  </si>
  <si>
    <t>Julian Tolosa de zona reporta apertura en el enlace Mov. Fontibon - Mov. Cofradia, sin afectacion de servicios</t>
  </si>
  <si>
    <t>Se realiza cambio de Patch Cord en Fontibon</t>
  </si>
  <si>
    <t>Km 13,9 desde Villeta</t>
  </si>
  <si>
    <t>Se crea OT para seguir con al revision del enlace iniciada con 8725395 ya que se presenta evento en punto diferente al intervenido</t>
  </si>
  <si>
    <t>Revision de patchcord en cerro Sargento</t>
  </si>
  <si>
    <t>KM 3,7 desde Progreso</t>
  </si>
  <si>
    <t>Islena Romero de Noc Tx reporta alta atenuación del ZTE en el enlace Progreso - Murillo Toro, sin afectación de servicios.</t>
  </si>
  <si>
    <t xml:space="preserve">Personal de Fo endereza la fibra </t>
  </si>
  <si>
    <t>Mov.Pelu - Mov.Aguamarina</t>
  </si>
  <si>
    <t>Km 46,760 desde pelu</t>
  </si>
  <si>
    <t>Alan Salazar de Zona reporta apertura en el enlace Mov.Pelu - Mov.Aguamarina, Sin afectacion de Servicio</t>
  </si>
  <si>
    <t>Se recupera 150 mts de reserva y se hace un empalme de 24 hilos</t>
  </si>
  <si>
    <t>Simón Bolivar Metrotel - Prado Metrotel</t>
  </si>
  <si>
    <t>Km 1,6 desde Simon Bolivar</t>
  </si>
  <si>
    <t>Alan Salazar de Zona reporta apertura en el enlace Simón Bolivar Metrotel - Prado Metrotel, Sin afectacion de Servicio</t>
  </si>
  <si>
    <t>Alan Zalar de Zona indica que los PC en el odf de la salida están desconectados y los puertos de están todos ocupados.</t>
  </si>
  <si>
    <t>Bucaramanga - Provensa</t>
  </si>
  <si>
    <t>Km 0 Bucaramnaga Centro</t>
  </si>
  <si>
    <t>Ramiro Nechiza de Noc Tx reporta apertura en el enlace Bucaramanga _ -Provensa, Sin afectacion de servicio</t>
  </si>
  <si>
    <t>Se realiza cambio de patch cord en bucaramanga centro</t>
  </si>
  <si>
    <t>Km 24,4 desde Fusagasuga</t>
  </si>
  <si>
    <t>Ramiro Nechiza de Noc Tx reporta apertura parcial Fusagasuga - Girardot en Rufo y Coriant la Rx Fusagasuga, sin afectacion de servicios</t>
  </si>
  <si>
    <t>Se realiza tendido de 180 m de fo 36 hilos y se instala una caja de empalme nueva de 48 hilos y una existente</t>
  </si>
  <si>
    <t xml:space="preserve">Km 48,268 desde Pelu </t>
  </si>
  <si>
    <t>Se continua seguimiento de la OT 8726480 ya que se presenta un segundo evento a 1500 mts del primer daño</t>
  </si>
  <si>
    <t>Mov. Progreso - Mov. La Fraguita II</t>
  </si>
  <si>
    <t>km 2.4 desde Progreso</t>
  </si>
  <si>
    <t>Julian Tolosa de Zona reporta apertura en los links Mov. Restrepo Norte - Mov. Santa Matilde Bogota, Mov. Veraguas - Mov. La Fraguita y Mov. Progreso - Mov. La Fraguita II, sin afectacion de servicios</t>
  </si>
  <si>
    <t xml:space="preserve">Se realiza dos tendidos uno de 200 m de fo 144 hilos y se instala dos caja de empalmes de 144 hilos  </t>
  </si>
  <si>
    <t>Anillo 56 Repotenciado</t>
  </si>
  <si>
    <t>Km 2,6 desde Cali Centro</t>
  </si>
  <si>
    <t>Ramiro Nechiza de Noc Tx reporta apertura en el enlace Cali Centro - Tres Cruces en SDH, sin afectacion de servicios</t>
  </si>
  <si>
    <t>TIK-454976-Y0F0</t>
  </si>
  <si>
    <t>km 4,6 desde Barrancabermeja</t>
  </si>
  <si>
    <t>Pilar Vargas de Noc Tx reporta apertura en el enlace Puerto Araujo - Barrancabermeja en Coriant, Rufo y ZTE, por la red de Ufinet, sin afectacion de servicios, Noc Tx realiza medidas con el equipo de ZTE y se presenta apertura al km 4.6 desde Barrancabermeja</t>
  </si>
  <si>
    <t>se realiza recuperación de reservas y un empalme</t>
  </si>
  <si>
    <t>BArrancabermeja</t>
  </si>
  <si>
    <t xml:space="preserve">km 32 desde Curumaní </t>
  </si>
  <si>
    <t>Andrés Sierra de Noc tx reporta apertura parcial en el enlace Pelaya - Curumani en Coriant, sin afectación de servicios.</t>
  </si>
  <si>
    <t>RTNFO Correctivo,8726881, Recuperar Cable 0 mts, Tendido Aéreo 0 mts, Tendido Canalizado 0 mts, Cantidad Empalmes 0, Fibras Empalmadas0, Apiques 0, Herrajes de Retención 0 M 0, Disp 0.04</t>
  </si>
  <si>
    <t>PRE-00554293</t>
  </si>
  <si>
    <t>OT-00456783</t>
  </si>
  <si>
    <t>km 0.6 desde Mov. Lido</t>
  </si>
  <si>
    <t xml:space="preserve">Hermes Ojeda de Zona reporta apertura parcial del enlace Mov. Tequendama - Mov. Lido en la Rx Mov. Lido, sin afectación de servicios. </t>
  </si>
  <si>
    <t>Heredia - bahía kristal</t>
  </si>
  <si>
    <t xml:space="preserve">Carlos Duran de zona reporta apertura en el enlace Heredia - bahía kristal, con afectación de BA. </t>
  </si>
  <si>
    <t>Mov. Comuneros - Mov. La Selva</t>
  </si>
  <si>
    <t>Km 0,160 desde La Selva</t>
  </si>
  <si>
    <t>Hermes Ojeda de zona reporta apertura en el enlace Mov. Comuneros - Mov. La selva – Mov. Rey David, con afectacion en Moviles</t>
  </si>
  <si>
    <t>Se recupera 10 mts de reserva y se hcae un empalme de 24 hilos</t>
  </si>
  <si>
    <t>Uk La Selva</t>
  </si>
  <si>
    <t>Acopi Calitel – Puertas del Sol</t>
  </si>
  <si>
    <t xml:space="preserve">Km 0 desde Puertas del sol </t>
  </si>
  <si>
    <t>July Gonzalez de Noc Tx reporta apertura en el enlace Acopi Calitel – Puertas del Sol en SDH, sin afectacion de servicios</t>
  </si>
  <si>
    <t>se recupera 1 mts de reserva y se reutiliza caja de empalme</t>
  </si>
  <si>
    <t>UK PUERTAS DEL SOL</t>
  </si>
  <si>
    <t>Km 8.2 desde Florida</t>
  </si>
  <si>
    <t>Pilar Vargas de Noc Tx reporta apertura en el enlace Pradera - Florida, sin afectacion de servicios, Noc Tx realiza medidas con el equipo de ZTE y se presenta apertura al km 8.2 desde Florida</t>
  </si>
  <si>
    <t>Se recupera 200 Mts de reserva y se hace un empalme de 36 hilos</t>
  </si>
  <si>
    <t>Cali -La Virginia</t>
  </si>
  <si>
    <t>km 12,7 desde Cali Centro</t>
  </si>
  <si>
    <t>Ramiro Nechiza de Noc Tx reporta alta atenuacion en el enlace Cali -La Virginia, sin afectacion de Servicios</t>
  </si>
  <si>
    <t>Mov. Pasto Centro - Mov. Plazuelas</t>
  </si>
  <si>
    <t>Km 0,350 desde Central Aranda</t>
  </si>
  <si>
    <t>Juan Carlos Pineda de PxDx reporta apertura en el enlace  Mov. Pasto Centro - Mov. Plazuelas, sin afectacion de servicios</t>
  </si>
  <si>
    <t>PASTO CENTRO</t>
  </si>
  <si>
    <t>Km 14 desde girardot</t>
  </si>
  <si>
    <t>Pilar Vargas de Noc Tx reporta apertura en el enlace Girardot – Melgar en ZTE y en Coriant Epinal - Melgar, con afectacion en BA</t>
  </si>
  <si>
    <t>Se hace instalacion de empalme de 36 hilos</t>
  </si>
  <si>
    <t>8727787 8731920</t>
  </si>
  <si>
    <t>GIRARDOT CENTRO</t>
  </si>
  <si>
    <t>Km 35 desde San Jose del Guaviare</t>
  </si>
  <si>
    <t>Pilar Vargas de Noc Tx reporta apertura en el enlace San Jose del Guaviare - El Retorno por la red de Azteca con IRU Calarmar - Villavicencio, sin afectacion de servicios</t>
  </si>
  <si>
    <t>No se genera OT, Fallade Azteca</t>
  </si>
  <si>
    <t>SanJose del Guaviare</t>
  </si>
  <si>
    <t>Km 49,073 desde Aguachica</t>
  </si>
  <si>
    <t>Ramiro Nechiza de Noc Tx reporta apertura parcial en el enlace Aguachica – San Alberto en Coriant Rx Aguachica, sin afectacion de servicios</t>
  </si>
  <si>
    <t>Se valida que el problema esta en el pacht cord</t>
  </si>
  <si>
    <t>RTNFO Correctivo,8726881, Recuperar Cable 0 mts, Tendido Aéreo 0 mts, Tendido Canalizado 0 mts, Cantidad Empalmes 0, Fibras Empalmadas0, Apiques 0, Herrajes de Retención 0 M 0, Disp 0.01</t>
  </si>
  <si>
    <t>PRE-00555079</t>
  </si>
  <si>
    <t>OT-00456791</t>
  </si>
  <si>
    <t>Cartagena Centro - Pedro Heredia</t>
  </si>
  <si>
    <t>km 4.6 desde Pedro Heredia</t>
  </si>
  <si>
    <t>Ramiro Nechiza de Noc Tx reporta apertura en el enlace Cartagena Centro - Pedro Heredia,   Cartagena Centro -  Policia, Bocagrande - Campestre en SDH y COriant, sin afectacion de servicios</t>
  </si>
  <si>
    <t>Se recuperan 50 mts de reserva para cada cable de FO de 48 hilos que fueron tres cables y se hacen tres empalmes de 48 hilos, se recupera 50 mts de reserva para el cale de 144 hilosy se  genera empalme de 144 hilos, para segundo cable se realiza tendido de  180 m y se generan 2 empalmes de 48 hilos</t>
  </si>
  <si>
    <t xml:space="preserve">BOSQUE </t>
  </si>
  <si>
    <t>Km 2,406 desde Sur</t>
  </si>
  <si>
    <t>Alan Salazar de zona reporta apertura en el enlace Mov. Monumental - Mov. Zona Franca 3, sin afectacion de servicios</t>
  </si>
  <si>
    <t>Se recupero 70 mts de reserva y se hace un empalme de 48 hilos</t>
  </si>
  <si>
    <t>Mov. Villas del Rosario - Mov. Villa Angela</t>
  </si>
  <si>
    <t xml:space="preserve">Km 1,9 desde Villa del Rosario </t>
  </si>
  <si>
    <t>Juan Carlos Pineda de PxDx reporta apertura en el enlace Mov. Villas del Rosario - Mov. Villa Angela , sin afectacion de servicios</t>
  </si>
  <si>
    <t>Se recupera 450 metros de reserva fibra de 36 hilos y se hace un empalme de 48 hilos</t>
  </si>
  <si>
    <t>km 1.44 desde Mov. Villa Linda</t>
  </si>
  <si>
    <t>Alan Salazar de zona reporta apertura en el enlace Mov. Villa Linda - Mov. Las Moras, sin afectación de servicios.</t>
  </si>
  <si>
    <t>Se recuperaron 150 mts de reserva y se realizó un empalme de 8 hilos</t>
  </si>
  <si>
    <t>km 5,2 desde Guayabal</t>
  </si>
  <si>
    <t xml:space="preserve">Andres Sierra de Noc Tx reporta apertura del enlace Medellín Centro - Guayabal en SDH, sin afectación de Servicios  </t>
  </si>
  <si>
    <t>Se va a instalar empalme de 48 hilos</t>
  </si>
  <si>
    <t xml:space="preserve">Meellin centro </t>
  </si>
  <si>
    <t>km 2,4 desde el nodo de Medellin</t>
  </si>
  <si>
    <t>Islena Romero de Noc Tx reporta apertura del enlace Medellin - La Pintada sin afectacion de servicios</t>
  </si>
  <si>
    <t>Se realiza Recuperacion de reserva de 100 Mts y empalme de 48 y 36</t>
  </si>
  <si>
    <t>Mov. La Española II - Mov. Potrerillos Suba</t>
  </si>
  <si>
    <t>km 4.6 desde Mov. La Española II</t>
  </si>
  <si>
    <t>Nadia Villa de PxDx reporta apertura en el enlace Mov. La Española II - Mov. Potrerillos Suba, Julian tolosa de zona reporta afectacion en BA</t>
  </si>
  <si>
    <t xml:space="preserve">Se habilitan dos hilos por ruta alterna para subir servivio. </t>
  </si>
  <si>
    <t>Girardot – Melgar</t>
  </si>
  <si>
    <t>km 15.9 Desde Girardot</t>
  </si>
  <si>
    <t>Se le da Continua seguimiento de la OT  8727787 que presenta nuevo evento sobre el Cable de Fo</t>
  </si>
  <si>
    <t>Km 58,8 desde Santa Marta</t>
  </si>
  <si>
    <t>Diego Chaparro de Noc Tx reporta apertura total en el enlace Santa Marta - Barranquilla, con afectacion de servicios, personal de FO de EECC Colavinni realiza medida desde Santa Marta presentando apertura al km 58.8</t>
  </si>
  <si>
    <t xml:space="preserve">Se recupera 200 m de reserva y se realizo un empalme de 24 hilos. </t>
  </si>
  <si>
    <t>Asturias - Centro de Gravedad3</t>
  </si>
  <si>
    <t>km 2,2 desde Asturias</t>
  </si>
  <si>
    <t>Pilar Vargas de Noc Tx reporta alta atenuacion Asturias - Centro de Gravedad3 en Rufo, Rx CG3, con afectacion en BA</t>
  </si>
  <si>
    <t>Se refusiona hilos en ODF de CG2</t>
  </si>
  <si>
    <t>Uk CG3</t>
  </si>
  <si>
    <t>Mov. Pekin - Mov. Fusagasuga Norte</t>
  </si>
  <si>
    <t>km 0.104 desde Mov. Fusagasuga Norte</t>
  </si>
  <si>
    <t>Oscar Vargas de zona reporta apertura en el enlace Mov. Pekin - Mov. Fusagasuga Norte - Mov. Las Palmas, con afectacion en moviles</t>
  </si>
  <si>
    <t>Se realiza recuperacion de 100 m de reserva y se instala una caja de empalme de 24 hilos.</t>
  </si>
  <si>
    <t>Mov. Terminal Cali - Mov. El Sena</t>
  </si>
  <si>
    <t>km 0.14 desde Mov. Terminal Cali</t>
  </si>
  <si>
    <t xml:space="preserve">Hermes Ojeda de Zona reporta alta atenuación del enlace Mov. Terminal Cali - Mov. El Sena, sin afectación de servicios.  </t>
  </si>
  <si>
    <t>Se realiza tendidod de 150 m de fo 24 hilos y 2 cajas de empalme nuevas de 24 hilos.</t>
  </si>
  <si>
    <t>km 1.43 desde  Mov. Villa Linda</t>
  </si>
  <si>
    <t>Se realiza tendido de 200 m de fo de 48 hilos y se realiza dos empalmes de 8 hilos con caja de empalme de 24 hilos</t>
  </si>
  <si>
    <t>Km 60,4 desde Yarumal</t>
  </si>
  <si>
    <t>Javier Sandoval de NocTx reporta alta atenuación parcial en ZTE en el enlace Yarumal - Taraza Rx Yarumal con trafico afectado</t>
  </si>
  <si>
    <t>Se realiza migracion entre ODFs</t>
  </si>
  <si>
    <t>TIK-455712-P6P6</t>
  </si>
  <si>
    <t>km 0.66 desde Ciénaga</t>
  </si>
  <si>
    <t xml:space="preserve">Alexander Gomez de Noc Tx reporta apertura del enlace Ciénaga - Fundación por la red de Ufinet sin afectación de servicios. </t>
  </si>
  <si>
    <t>instalacion de empalme nueva</t>
  </si>
  <si>
    <t>Ciudadela - Parque Nueva Carolina</t>
  </si>
  <si>
    <t>km 0.17 desde Parque Nueva Carolina</t>
  </si>
  <si>
    <t xml:space="preserve">Leonardo Cantillo de Zona reporta apertura del enlace Ciudadela - Parque Nueva Carolina, son afectación de BA. </t>
  </si>
  <si>
    <t xml:space="preserve">Para dar solucion se va a instalar  200 metros de fibra óptica de 8 hilos y dos empalmes de 8 hilos </t>
  </si>
  <si>
    <t>Ciudadela</t>
  </si>
  <si>
    <t>Mov. Restrepo Norte - Mov. Santa Matilde Bogota</t>
  </si>
  <si>
    <t xml:space="preserve">Se realiza tendido de 200 m de fo 48 hilos y se instala dos caja de empalmes de 48 hilos.   </t>
  </si>
  <si>
    <t>Anillo 6</t>
  </si>
  <si>
    <t>Alexander Gomez de NocTx reporta apertura del enlace Ibague - Girardot en Coriant y alta atenuacion en el enlace Espinal - Girardot en ZTE Rx Girardot con afectacion de servicios</t>
  </si>
  <si>
    <t>Mov. Conucos - Mov. La Floresta</t>
  </si>
  <si>
    <t>Km 0,7 desde conucos</t>
  </si>
  <si>
    <t xml:space="preserve">Libardo Morales de Zona reporta apertura del enlace Mov. Conucos - Mov. La Floresta, con afectación móvil.   </t>
  </si>
  <si>
    <t>Morato - Uniabastos</t>
  </si>
  <si>
    <t>Km 8,8 desde Morato</t>
  </si>
  <si>
    <t>Javier Sandoval de NocTx reporta apertura del enlace Morato - Uniabastos sin afectacion de servicios</t>
  </si>
  <si>
    <t xml:space="preserve">Para dar solucion se recupero 30 mtrs de reserva y un empalme de 48 hilos </t>
  </si>
  <si>
    <t>Manzanares - Tuquila</t>
  </si>
  <si>
    <t>km 0.63 desde Manzanares</t>
  </si>
  <si>
    <t xml:space="preserve">Rutbe Carrillo de Zona reporta apertura del enlace Manzanares - Tuquila, con afectación de BA.  </t>
  </si>
  <si>
    <t xml:space="preserve">Se realiza migracion entre empalmes </t>
  </si>
  <si>
    <t>Mov. Parcelacion Industrial la dolores - Mov. Almacenes la 14</t>
  </si>
  <si>
    <t>Km 1,11 desde Parcelacion</t>
  </si>
  <si>
    <t>Hermes Ojeda de zona reporta apertura del enlace Mov. Parcelacion Industrial la dolores - Mov. Almacenes la 14, Mov. Calima - Mov. Alcazares con afectacion de servicios moviles</t>
  </si>
  <si>
    <t>se instala empalme de 24 hilos en FO existente</t>
  </si>
  <si>
    <t>Uk parcelacion industrial</t>
  </si>
  <si>
    <t>PUERTO LOPEZ</t>
  </si>
  <si>
    <t>Mov. Alcaldia Puerto Lopez - Mov. Puerto Lopez</t>
  </si>
  <si>
    <t>km 1.6 desde Mov. Puerto Lopez</t>
  </si>
  <si>
    <t xml:space="preserve">Diego Santacruz de Zona reporta apertura del enlace Mov. Alcaldia Puerto Lopez - Mov. Puerto Lopez, sin afectación de servicios.  </t>
  </si>
  <si>
    <t>Instalacion de empalme de 36 hilos con caja empalme de 48 en reserva existente</t>
  </si>
  <si>
    <t>Puerto Lopez</t>
  </si>
  <si>
    <t>Francisco Vargas de Noc Tx reporta apertura del enalce Cali - Buenaventura porla red de CIRION sin afectacion de servicios</t>
  </si>
  <si>
    <t>CIRION</t>
  </si>
  <si>
    <t xml:space="preserve">sin novedades por parte de NocCirion </t>
  </si>
  <si>
    <t>No se genera OT, Falla de CIRION</t>
  </si>
  <si>
    <t>Km 28.8 desde cali</t>
  </si>
  <si>
    <t>Francisco Vargas de Noc Tx reporta apertura del enalce Cali - Candelaria sin afectacion de servicios</t>
  </si>
  <si>
    <t xml:space="preserve">Para dar solucion se rehace empalme de 36 hilos </t>
  </si>
  <si>
    <t xml:space="preserve">telecom centro </t>
  </si>
  <si>
    <t>Pasto Centro - Plasuela</t>
  </si>
  <si>
    <t>Km 3,2 desde Centro</t>
  </si>
  <si>
    <t>Ramiro Nechiza de Noc Tx reporta apertura del enlace Pasto centro - Plasuela SDH y Fatima - Centro ZTE con afectacion de equipos de CX</t>
  </si>
  <si>
    <t xml:space="preserve">Para dar solucion se corre reserva 350 mtrs y un empalme de 48 hilos </t>
  </si>
  <si>
    <t xml:space="preserve">Km 32,8 desde pelaya </t>
  </si>
  <si>
    <t>Ramiro Nechiza de Noc Tx reporta apertura del enlace Aguachica - Curumani Rx curumani de Mediacoomerce sina fectacion de servicios</t>
  </si>
  <si>
    <t xml:space="preserve">Para dar solucion se realiza migracion entre empalmes </t>
  </si>
  <si>
    <t>RTNFO Correctivo,8732357, Recuperar Cable 0 mts, Tendido Aéreo 0 mts, Tendido Canalizado 0 mts, Cantidad Empalmes 0, Fibras Empalmadas0, Apiques 0, Herrajes de Retención 0 M 0, Disp 0.04</t>
  </si>
  <si>
    <t>PRE-00554347</t>
  </si>
  <si>
    <t>OT-00456778</t>
  </si>
  <si>
    <t>km 1.9 desde Mov. Puerto Lopez</t>
  </si>
  <si>
    <t>Se presenta segundo corte en el enlace a 300 mts de la falla iniciada con la OT 8732073</t>
  </si>
  <si>
    <t>Instalacion de empalme de 36 hilos con caja empalme de 144 en reserva existente</t>
  </si>
  <si>
    <t>Mov.Zona franca - Mov.Monumental</t>
  </si>
  <si>
    <t xml:space="preserve">Km 2,4 desde sur </t>
  </si>
  <si>
    <t>Alan salazar de Zona reporta apertura en el enlace Mov.Zona franca - Mov.Monumental, Sin afectacion de servicios.</t>
  </si>
  <si>
    <t>se desestresa la fo y se protege</t>
  </si>
  <si>
    <t xml:space="preserve">sur </t>
  </si>
  <si>
    <t xml:space="preserve">Km 14,7 desde Girardot </t>
  </si>
  <si>
    <t>Andres sierra de Noc tx reporta apertura en el enlace de Fusa - Girardot en la red de  coriant, sin afectacion de servicios.</t>
  </si>
  <si>
    <t>Pasto Centro - Plazuela</t>
  </si>
  <si>
    <t>Km 0,650 desde central aranda</t>
  </si>
  <si>
    <t>Se crea segundo ticket para un segundo evento al km 0,650 desde nodo aranda</t>
  </si>
  <si>
    <t>Para dar solucion recuperan 380 mtrs y un empalme de 48 hilos</t>
  </si>
  <si>
    <t>aranda</t>
  </si>
  <si>
    <t>Mov.Romelio - Mov.Metro</t>
  </si>
  <si>
    <t>Km 0,19 desde metro</t>
  </si>
  <si>
    <t>Alan salazar de zona reporta apertura en el enlace Mov.Romelio - Mov.Metro, Con afectacion de servicios.</t>
  </si>
  <si>
    <t xml:space="preserve">Se realiza Tendido de 150 mtrs y dos empalmes de 8 hilos con caja de empalme de 24 hilos </t>
  </si>
  <si>
    <t>Uk Metropolitano</t>
  </si>
  <si>
    <t>Pasto centro - Plazuelas</t>
  </si>
  <si>
    <t>KM 1.1 desde aranda</t>
  </si>
  <si>
    <t>Se crea Tecer ticket  para un Tercer evento al km 1,1  desde nodo aranda</t>
  </si>
  <si>
    <t xml:space="preserve">se libera estrés en la fo </t>
  </si>
  <si>
    <t>Mov. La sultana - Mov.Siloe</t>
  </si>
  <si>
    <t>Km 1,8 desde la sultana</t>
  </si>
  <si>
    <t>Juan carlos tobar de zona reporta apertura en el enlace Mov. La sultana - Mov.Siloe, Con afectacion de servicios.</t>
  </si>
  <si>
    <t xml:space="preserve">Para dar solucion se recupera 10 mtrs de cada lado para un empalme de 24 hilos </t>
  </si>
  <si>
    <t>Uk La Sultana</t>
  </si>
  <si>
    <t xml:space="preserve"> TIK-456002-V6N6</t>
  </si>
  <si>
    <t>Km 47,1 desde Cienaga</t>
  </si>
  <si>
    <t xml:space="preserve">Javier Sandoval de NocTx reporta apertura del enlace Cienaga - Fundacion por la red de ufinet sin afectacion de servicios </t>
  </si>
  <si>
    <t xml:space="preserve">cienaga </t>
  </si>
  <si>
    <t>Mov.Vallegrande - Mov.Los lideres</t>
  </si>
  <si>
    <t>km 1.082 desde  la RBS pizamos.</t>
  </si>
  <si>
    <t>Juan carlos tobar de zona reporta apertura en el enlace Mov.Vallegrande - Mov.Los lideres , con afectacion de servicios.</t>
  </si>
  <si>
    <t xml:space="preserve">Se realiza tenddio de Fo de 48 hilos y 2 empalmes </t>
  </si>
  <si>
    <t>Cali centró</t>
  </si>
  <si>
    <t xml:space="preserve">Anillo 2 B </t>
  </si>
  <si>
    <t>Mov.Jazmin - Mov. America 68</t>
  </si>
  <si>
    <t>Km 0,6 desde america 68</t>
  </si>
  <si>
    <t>Walter Cabreara de Zona reporta apertura en el enlace Mov.Jazmin - america 68 , con afcetacion de servicios.</t>
  </si>
  <si>
    <t xml:space="preserve">se realiza tendido de 80 mts y dos empalmes de 24 hilos con caja de empalme de 48 hilos </t>
  </si>
  <si>
    <t>UK  America 68</t>
  </si>
  <si>
    <t>Km 0,300 desde Santa Marta</t>
  </si>
  <si>
    <t>Alexander Gomez de Noc TX reporta apertura parcial del enlace Santa Marta - Barranquilla los hilos de Tigo. Sin afectacion de servicios.</t>
  </si>
  <si>
    <t>Se realiza tendido de 180 mts de fo y dos empalmes de 36 hilos</t>
  </si>
  <si>
    <t>Mov.Garzon - Mov.Gigante fija</t>
  </si>
  <si>
    <t>Km 0 desde Garzon</t>
  </si>
  <si>
    <t>Rutbe carillo de zona reporta alta atenuacion Mov.Garzon - Mov.Gigante fija, sin afectacion de servicios.</t>
  </si>
  <si>
    <t>se realiza cambio de pigtail en ODF</t>
  </si>
  <si>
    <t>Mov.Escallon villa - Mov.castellana</t>
  </si>
  <si>
    <t>Km 0 desde Mov. Escallon Villa</t>
  </si>
  <si>
    <t>Carlos duran de zona reporta apertura en el enlace Mov.Escallon villa - Mov.castellana, sin afectacion de servicios.</t>
  </si>
  <si>
    <t>falla en tarjeta de equipo sin eventos en la FO</t>
  </si>
  <si>
    <t>Wbp4 - Chapinero</t>
  </si>
  <si>
    <t>Km 0 desde WBP4</t>
  </si>
  <si>
    <t>Javier Sandoval de Noc Tx reporta apertura del enlace Wbp4 - Chapinero, Sin Afectación de Servicio</t>
  </si>
  <si>
    <t xml:space="preserve">no se tienen eventos en la FO </t>
  </si>
  <si>
    <t xml:space="preserve">Se continua seguimiento de la OT 8732627 ya que presenta una alta atenuacion en Coriant al km 15,9 desde Girardot </t>
  </si>
  <si>
    <t xml:space="preserve"> recuperar 20 metros de reserva y se hace una caja de empalme de 36 hilos</t>
  </si>
  <si>
    <t>TROncal</t>
  </si>
  <si>
    <t>Km 74.5 desde Bosconia</t>
  </si>
  <si>
    <t>Ramiro Nechiza de Noc Tx reporta apertura parcial del enlace Bosconia - Fundación Rx Bosconia en Rufo, si afectación de servicios.</t>
  </si>
  <si>
    <t xml:space="preserve">Para dar solucion se refusiona hilo de caja de empalme </t>
  </si>
  <si>
    <t>TFO Correctivo, 8732357 , Localización Falla 0, Recuperar Cable mts, Tendido Aéreo 0 mts ,Tendido Canalizado 0 mts, Cantidad de Empalmes , Fibras Empalmadas Apiques de reconocimiento , Apiques de reparación 0, Herrajes de retención 0, Herrajes de suspensión 0, Dispon. 0.04 F.D</t>
  </si>
  <si>
    <t xml:space="preserve">PRE-00555653	</t>
  </si>
  <si>
    <t xml:space="preserve">OT-00456949	</t>
  </si>
  <si>
    <t>km 1,059  desde central Bosque</t>
  </si>
  <si>
    <t>Ramiro Nechiza de Noc Tx reporta apertura en el enlace Bocagrande – Cartagena centro, Cartagena Centro - Polinal, Cartagena Centro - Pedro Heredia en SDH, sin afectacion de servicios</t>
  </si>
  <si>
    <t>Se recuperan 400 metros de reserva (100 mts de fibra de 48h por cada cable de 48h que fueron dos para un total de 200 
mts de reserva de 48h y se hacen dos empalmes de 48 hilos, 100 mts de fibra de 144h y 100 mts de fibra de 96 hilos y se hacen dos empalmes de 144 hilos)</t>
  </si>
  <si>
    <t>km 6.3 desde soacha</t>
  </si>
  <si>
    <t>Ramiro Nechiza de Noc Tx reporta apertura parcial en el enlace Soacha - Sibate en SDH, Rx Soacha, sin afectacion de servicios</t>
  </si>
  <si>
    <t>Se recupera 100 mts de reserva y se hace un empalme</t>
  </si>
  <si>
    <t>km 2.5 desde CG7</t>
  </si>
  <si>
    <t>Henry Gomez de Noc Tx reporta apertura en el enlace CG7- CG9 en ZTE, sin afectacion de servicios</t>
  </si>
  <si>
    <t>se recupera 50 metros de reserva de 48 hilos  y se crea un empalme de la misma capilaridad de continuidad</t>
  </si>
  <si>
    <t>km 2,9 desde san alberto</t>
  </si>
  <si>
    <t>Javier sandoval de Noc tx reporta alta atenuacion en los hilos de MC Bucaramanga - San alberto, sin afectacion de servicios.</t>
  </si>
  <si>
    <t xml:space="preserve">se refusiona hilo en el empalme ubicado el km de la medida </t>
  </si>
  <si>
    <t>Autopista - Tocancipa</t>
  </si>
  <si>
    <t>Km 6.6 desde Chia</t>
  </si>
  <si>
    <t>Javier sandoval de Noc Tx reporta apertura del enlace Autopista - Tocancipa con afectacion de servicios Ba</t>
  </si>
  <si>
    <t>se recuperan 15 metros de reserva y se crea un empalme de 48 hilos</t>
  </si>
  <si>
    <t>TIK-456529-Z2S8</t>
  </si>
  <si>
    <t>KM 0,1</t>
  </si>
  <si>
    <t>Alexander Gomez reporta apertura del enlace Barrancabermeja - Bucaramanga en la red de ufinet sin afectacion de servicios</t>
  </si>
  <si>
    <t xml:space="preserve">Se realiza un tendido de 100 Mts y 2 cajas de empalme </t>
  </si>
  <si>
    <t>Mov.Alto de buitrera - Mov.Corral</t>
  </si>
  <si>
    <t>km 8.0 desde Corral</t>
  </si>
  <si>
    <t>Juan carlos tobar de zona reprota apertura en el enlace Mov.Alto de buitrera - Mov.Corral, Sin afectacion de servicios.</t>
  </si>
  <si>
    <t xml:space="preserve">se realiza tendido de 200 metrs de fo de 48 hilos y se crean dos empalmes de continuidad de 24 hilos </t>
  </si>
  <si>
    <t>Mov. Jardin verde - Mov. Madelena</t>
  </si>
  <si>
    <t>Km 13,9 desde Jardin verde</t>
  </si>
  <si>
    <t>Oscar Vargas de zona reporta apertura en el enlace Mov.Jardin verde - Mov.madelena , sin afectacion  de servicios.</t>
  </si>
  <si>
    <t xml:space="preserve">Se recupera 50 mts de reserva de fo de 144 hilos y se fusionan 48 hilos en caja de 48 </t>
  </si>
  <si>
    <t>No se genera OT, Disponibilidad de cobra</t>
  </si>
  <si>
    <t>CG3 - Asturias</t>
  </si>
  <si>
    <t>km 9.2 desde Asturias</t>
  </si>
  <si>
    <t>Javier sandoval de Noc tx reporta apertura en el enlace Cg3 - Asturias y Cg4 - Asturias, Sin afcetacion de servicios.</t>
  </si>
  <si>
    <t xml:space="preserve">Se realiza tendido de 110m y dos empalmes de 48 hilos </t>
  </si>
  <si>
    <t>No se genera OT, Disponibilidad de comfica</t>
  </si>
  <si>
    <t>48 Repotenciado</t>
  </si>
  <si>
    <t>Mov. La Union II - Mov. Celta</t>
  </si>
  <si>
    <t>Km 11,2 desde Tenjo</t>
  </si>
  <si>
    <t>Camilo Gonzales de Zona Reporta apertura del enlace Mov. La Union II - Mov.  Celta con afectacion de servicios moviles</t>
  </si>
  <si>
    <t>Se realiza tendido de 700 de F.O de 36 hilos y 2 cajas de empalmes</t>
  </si>
  <si>
    <t>TK_ 3836134</t>
  </si>
  <si>
    <t>Km 36,487 desde Carmen Bolivar</t>
  </si>
  <si>
    <t xml:space="preserve">Andres Sierra de NocTx reporta apertura del enlace Carmen de Bolivar - Plato por la red de Mediacommerce sin afectacion de servicios </t>
  </si>
  <si>
    <t>Se recupera reserva y se hace un emplame</t>
  </si>
  <si>
    <t>SAN ROQUE</t>
  </si>
  <si>
    <t>San Roque - Cisneros</t>
  </si>
  <si>
    <t>Km 1,7 desde San Roque</t>
  </si>
  <si>
    <t xml:space="preserve">Alexander Gomez de NocTx reporta alta atenuacion del enlace San Roque - Cisneros por la red de claro sin afectacion de servicios </t>
  </si>
  <si>
    <t>ACTIVIDADES REALIZADA POR CLARO</t>
  </si>
  <si>
    <t>Km 7,6 desde Cerrito</t>
  </si>
  <si>
    <t>Diego Chaparro de NocTx reporta apertura total del enlace Cerrito - Palmira sin afectacion de servicios</t>
  </si>
  <si>
    <t>Se recupera 10 Mts de reserva y se hace 1 caja de emplame</t>
  </si>
  <si>
    <t>Mov. Autosura - Mov. Suramericana</t>
  </si>
  <si>
    <t>km 0,200 desde autosura</t>
  </si>
  <si>
    <t xml:space="preserve">Cesar Perez de zona reporta apertura del enlace Mov. Autosura - Mov. Suramericana con afectacion de servicios moviles </t>
  </si>
  <si>
    <t xml:space="preserve">Se rehace caja de empalme de 24 hilos </t>
  </si>
  <si>
    <t>Autosura</t>
  </si>
  <si>
    <t>Nueva Granada - Tuquila</t>
  </si>
  <si>
    <t xml:space="preserve">Km 0,134 desde tuquila </t>
  </si>
  <si>
    <t>Rutbe Carrillo de zona reporta apertura del enlace Nueva Granada - Tuquila con afectacion de servicios BA</t>
  </si>
  <si>
    <t>Para dar solucion se recupera 10 mtrs yu una caja de empalme de 8 hilos</t>
  </si>
  <si>
    <t xml:space="preserve">Tuquila </t>
  </si>
  <si>
    <t>Andres Sierra de NocTx reporta alta atenuacion en Coriant del Enlace Girardot - Natagaima sin afectacion de servicios</t>
  </si>
  <si>
    <t>Migracion entre nodos</t>
  </si>
  <si>
    <t>Km 14.649 desde Palmira</t>
  </si>
  <si>
    <t>Andres Sierra de NocTx reporta apertura parcial del enlace Pradera - Palmira sin afectacion de servicios</t>
  </si>
  <si>
    <t>Km 12,9 desde Girardot</t>
  </si>
  <si>
    <t xml:space="preserve">Se continua seguimiento de la OT 8734293 ya que presenta una alta atenuacion en Coriant al km 12,9 desde Girardot </t>
  </si>
  <si>
    <t>se instala caja de empalme de 36 hilos y se fusionan los mismos</t>
  </si>
  <si>
    <t>Mov. Mirador De Marruecos - Mov. Marruecos</t>
  </si>
  <si>
    <t xml:space="preserve">Km 0,18 desde Mirador marruecos </t>
  </si>
  <si>
    <t>Jaime Valencia de Zona reporta apertura del enlace Mov. Mirador De Marruecos - Mov. Marruecos, con afectación de movil.</t>
  </si>
  <si>
    <t xml:space="preserve">Se realizo un tendido de 200 metros de f.o 24 hilos y dos cajas de empalme de 24 hilos </t>
  </si>
  <si>
    <t>UK Mirador de marruecos</t>
  </si>
  <si>
    <t>Dto 52131 - Dto 52091</t>
  </si>
  <si>
    <t> km 0,843 desde dt 52131</t>
  </si>
  <si>
    <t>Jaime valencia de zona reporta apertura del enlace Dto 52131 - Dto 52091, con afectación de BA</t>
  </si>
  <si>
    <t xml:space="preserve">se reingresa extremo de fo a caja de empalme </t>
  </si>
  <si>
    <t>dts 52131</t>
  </si>
  <si>
    <t>Km 27.300 desde bts restrepo</t>
  </si>
  <si>
    <t>Ramiro Nechiza de Noc tx reporta apertura en el enlace Villanueva - Restrepo el IRU Villavicencio - Aguazul en ZTE por la red de azteca, sin afectación de servicios.</t>
  </si>
  <si>
    <t>8737351, 8737352, 8737388</t>
  </si>
  <si>
    <t>Mov.Quimbaya - Mov.Montenegro</t>
  </si>
  <si>
    <t>km 12,2 desde Montenegro</t>
  </si>
  <si>
    <t>Andres sierra de Noc tx reporta apertura en el enlace Quimbayo - Montenegro en SDH , sin afectacion de servicios.</t>
  </si>
  <si>
    <t xml:space="preserve">Se recupera 20 mts de resevra y se hace un empalme de 36 hilos </t>
  </si>
  <si>
    <t>8737028, 8737797, 8738175, 8738543</t>
  </si>
  <si>
    <t xml:space="preserve">Km 2,6 desde centro cali </t>
  </si>
  <si>
    <t>Andres sierra de Noc tx reporta apertura en el enlace Cali - tres cruces en SDH , sin afectacion de servicios.</t>
  </si>
  <si>
    <t>Para dar solucion se empalma la punta dañada  en el mismo empalme existen.</t>
  </si>
  <si>
    <t xml:space="preserve">Cali centro </t>
  </si>
  <si>
    <t>INC0201349</t>
  </si>
  <si>
    <t xml:space="preserve">Km 74,6 desde villavicencio </t>
  </si>
  <si>
    <t>Pilar vargas de Noc tx reporta apertua en ele nalce Progreso - Villavicencio en ZTE por la red de internexa,Con afectacion de servicios.</t>
  </si>
  <si>
    <t>Se realiza tendido y dos empalmes</t>
  </si>
  <si>
    <t>Mov.Olivos - Mov.Pradera</t>
  </si>
  <si>
    <t xml:space="preserve">Km 0,427 desde olivos </t>
  </si>
  <si>
    <t>Alan salazar de zona reporta en el enlace Mov.Olivos - Mov.Pradera , Con afectacion de servicios.</t>
  </si>
  <si>
    <t xml:space="preserve">Recuperaron reserva de  150 mtrs y un empalme de 8 hilos </t>
  </si>
  <si>
    <t xml:space="preserve">OLIVOS </t>
  </si>
  <si>
    <t xml:space="preserve">Km 3,6 desde la flor </t>
  </si>
  <si>
    <t xml:space="preserve">Nadia Villa de Plataformas reporta apertura del enlace Mov. La Flor - Mov. Sincelejo Centro y una interconexion de Mov. Sincelejo Centro - Tigo con afectacion de servicios. </t>
  </si>
  <si>
    <t xml:space="preserve">Para dar solucion se recupera reserva de 100 mtrs y una caja de empalme de 48 hilos </t>
  </si>
  <si>
    <t>Mov.Esperanza - mov.Apiay</t>
  </si>
  <si>
    <t>Km 32,392 desde esperanza</t>
  </si>
  <si>
    <t>Nadia Villa de plataforma fija reporta apertura en el enlace Mov.Esperanza - mov.Apiay , Con afectacion de servicios.</t>
  </si>
  <si>
    <t xml:space="preserve">No se genera OT, Disponibilidad de Cobra  </t>
  </si>
  <si>
    <t>km 2,4 desde yarumal</t>
  </si>
  <si>
    <t>Andres Sierra de Noc TX reporta apertura parcial del enlace Yarumal - Taraza abierta la rx de Yarumal en ZTE Km 2,4 desde Yarumal sin afectacion de servicios.</t>
  </si>
  <si>
    <t>Para recuperar el servicio se realizo una migracion del hilo quedando al hilo original</t>
  </si>
  <si>
    <t xml:space="preserve">Km 40,7 desde Pereira </t>
  </si>
  <si>
    <t>Diego Chaparro de Noc Tx reporta apertura del enlace Pereira - Armenia en ZTE y SDH, sin afectación de Servicios.</t>
  </si>
  <si>
    <t xml:space="preserve">Km 7,37 desde fundacion </t>
  </si>
  <si>
    <t xml:space="preserve">Se crea un segundo ticket De bosoconia - Fundacion al km 7,37 desde fundacion </t>
  </si>
  <si>
    <t xml:space="preserve">No se genera OT, Disponibilidad de Colavinni   </t>
  </si>
  <si>
    <t>Mov.Lamitech - Mov.Pasacaballo</t>
  </si>
  <si>
    <t>Km 3,7 desde Pasacaballos</t>
  </si>
  <si>
    <t>Carlos duran de zona reporta apertura en el enlace Mov.Lamitech - Mov.Pasacabello , sin afectacion de servicios.</t>
  </si>
  <si>
    <t xml:space="preserve">Para dar solucion se refusiona hilos en caja de empalme existente </t>
  </si>
  <si>
    <t xml:space="preserve">Mamonal </t>
  </si>
  <si>
    <t>Mov.San alberto - Mov.alberto II</t>
  </si>
  <si>
    <t>Km 0 desde San Alberto</t>
  </si>
  <si>
    <t>Juan daza reporta apertura en el enlace Mov.San alberto - Mov.alberto II , sin afectacion de servicios.</t>
  </si>
  <si>
    <t>Para dar solucion se refusiona hilos en pigtail San Alberto</t>
  </si>
  <si>
    <t>RTNFO Correctivo,8738246, Recuperar Cable 0 mts, Tendido Aéreo 0 mts, Tendido Canalizado 0 mts, Cantidad Empalmes 0, Fibras Empalmadas0, Apiques 0, Herrajes de Retención 0 M 0, Disp 0.02</t>
  </si>
  <si>
    <t>PRE-00554990</t>
  </si>
  <si>
    <t>OT-00456794</t>
  </si>
  <si>
    <t>san alberto</t>
  </si>
  <si>
    <t>Mov.Panaca - Mov.quimbaya centro</t>
  </si>
  <si>
    <t>Km 0,39 desde panaca</t>
  </si>
  <si>
    <t>Jhon alcalde de zona reporta apertura en el enlace Mov.Panaca - Mov.Montenegro Cementerio  y Mov.Panaca - Mov.quimbaya centro , con afcetacion de servicios.</t>
  </si>
  <si>
    <t xml:space="preserve">Para dar solucion se recupero reserva 10 mtrs y caja empalme de 48 hilos </t>
  </si>
  <si>
    <t>PANACA</t>
  </si>
  <si>
    <t>Km 7,4 desde pradera</t>
  </si>
  <si>
    <t>Alexander Gomez de NocTx reporta apertura total del enlace Palmira - Pradera con afectacion de servicios</t>
  </si>
  <si>
    <t>Se realiza un tendido de 250 mts y se hacen dos empalmes de 48 hilos</t>
  </si>
  <si>
    <t>Autopista - Bella Suiza OLT</t>
  </si>
  <si>
    <t>Km 1,3 desde Autopista</t>
  </si>
  <si>
    <t>Juan Pablo Bermudez de PxFija reporta apertura del enlace Autopista - Bella Suiza OLT con afectacion de servicios BA</t>
  </si>
  <si>
    <t xml:space="preserve">Se recupero 400 mts de reserva y se hace un empalme de 48 hilos </t>
  </si>
  <si>
    <t>Villa Campestre - Armario Villa Campestre</t>
  </si>
  <si>
    <t>Km 2,945 desde Armario Villa Campestre</t>
  </si>
  <si>
    <t>Alan Salazar de zona reporta apertura del enlace Villa Campestre - Armario Villa Campestre con afectacion de servicios BA</t>
  </si>
  <si>
    <t xml:space="preserve">se realiza migracion de hilos entre nodos </t>
  </si>
  <si>
    <t>Laguna Club - Pontezuela Traslado</t>
  </si>
  <si>
    <t>Km 0 desde Laguna Club</t>
  </si>
  <si>
    <t>Carlos Duran de zona reporta apertura del enlace Laguna Club - Pontezuela Traslado con afectacion de servicios BA</t>
  </si>
  <si>
    <t xml:space="preserve"> Laguna Club</t>
  </si>
  <si>
    <t xml:space="preserve">Km 1,4 desde Soacha </t>
  </si>
  <si>
    <t>Oscar Vargas de Zona reporta apertura del enlace San Nicolas - Soacha con afectacion de servicios BA</t>
  </si>
  <si>
    <t>Sabanalarga - Ponedera</t>
  </si>
  <si>
    <t>Km 22,973 desde Ponedera</t>
  </si>
  <si>
    <t>Javier Sandoval de NocTx reporta apertura del enlace Sabanalarga - Ponedera sin afectacion de servicios</t>
  </si>
  <si>
    <t>WBP4 - Red Troncal</t>
  </si>
  <si>
    <t xml:space="preserve">Km 7,4 desde Morato </t>
  </si>
  <si>
    <t xml:space="preserve">Javier Sandoval de NocTx reporta apertura del enlace WBP4 - Red Troncal sin afectación de servicios </t>
  </si>
  <si>
    <t>Se recupera 100 mts de reserva y se hace un empalme de 96 hilos con caja de empalme de 144 hilos</t>
  </si>
  <si>
    <t>31001 - 32027</t>
  </si>
  <si>
    <t>Km 1,425 desde 31001</t>
  </si>
  <si>
    <t>Javier Sandoval de NocTx reporta apertura del enlace 31001 - 32027 , 31001 - 31021, 32019 - 31024 Sin afectación de servicios</t>
  </si>
  <si>
    <t>DTO 31001</t>
  </si>
  <si>
    <t>Km 23,4 desde Ponedera</t>
  </si>
  <si>
    <t>Se continua seguimiento de la OT  8738851 ya que se presenta un segundo evento a 50 mts mas adelante que la primer falla</t>
  </si>
  <si>
    <t>Se instala caja de empalme de 24 hilos</t>
  </si>
  <si>
    <t>Km 6,5 desde Pradera</t>
  </si>
  <si>
    <t>Se continua seguimioento de la OT 8738388 para revisar la Rx Pradera de ZTE ya que presenta un segundo evento al km 6,5 desde Pradera</t>
  </si>
  <si>
    <t>Dto 32019 Bonanza - Dto 31024 Cruz Roja Colombiana</t>
  </si>
  <si>
    <t xml:space="preserve">km 3.747 desde 32019 </t>
  </si>
  <si>
    <t>Francisco Vargas de Noc Tx reporta apertura del enlace Dto 32019 - Dto 31024 en SDH, sin afectación de servicios.</t>
  </si>
  <si>
    <t>se recupera 200 mts de reserva y se realiza un empalme de 24 hilos</t>
  </si>
  <si>
    <t>Km 0,319 desde Baranoa</t>
  </si>
  <si>
    <t>Bibiana Vega de PxDx Mov reporta apertura parcial del enlace Mov. Ponedera - Mov. Sabanalarga sin afectacion de servicios moviles</t>
  </si>
  <si>
    <t>se rehace empalme de 36 hilos</t>
  </si>
  <si>
    <t xml:space="preserve">BARANOA </t>
  </si>
  <si>
    <t>Km 1,586 desde Mov. Maria Occidental</t>
  </si>
  <si>
    <t xml:space="preserve">Juan Carlos Tobar de zona reporta apertura del enlace Mov. Tomas Cipriano - Mov. Maria Occidente sin afectacion de servicios Moviles </t>
  </si>
  <si>
    <t>Se realiza tendido de 329 mts y dos empalmes de 36 hilos en caja de 48 hilos</t>
  </si>
  <si>
    <t>Maria occidental</t>
  </si>
  <si>
    <t>Mov. Parque Indsutrial - Mov.Lupatech</t>
  </si>
  <si>
    <t>Km 0,679 desde Mov Lupatech</t>
  </si>
  <si>
    <t xml:space="preserve">Rutbe Carrillo de zona reporta apertura del enlace Mov. Parque Indsutrial - Mov.Lupatech con afectacion de servicios moviles </t>
  </si>
  <si>
    <t>ANILLO NORTE MOVIL</t>
  </si>
  <si>
    <t xml:space="preserve">Km 69,9 desde Restrepo </t>
  </si>
  <si>
    <t>Diego Chaparro de NocTx reporta apertura del enlace Villanueva - Restrepo del IRU Villavicencio - Aguazul por la red de Azteca sin afectacion de servicios</t>
  </si>
  <si>
    <t xml:space="preserve">Km 2,5 desde Soacha </t>
  </si>
  <si>
    <t>Se crea nuevo caso para continuar con la atenacion de nuevo evento de la OT 8738312</t>
  </si>
  <si>
    <t>Mov. Envigado Esmeralda - Mov. Intermedia</t>
  </si>
  <si>
    <t xml:space="preserve">Cesar Perez de Zona reporta apertura del enlace Mov. Envigado Esmeralda - Mov. Intermedia sin afectacion de servicios moviles </t>
  </si>
  <si>
    <t>falla pertence ATP</t>
  </si>
  <si>
    <t>Mov. Panaca - Mov.Montenegro Cementerio</t>
  </si>
  <si>
    <t>Km 0,464 desde Mov. Panaca</t>
  </si>
  <si>
    <t xml:space="preserve">Marco Saavedra de zona reporta apertura del enlace Mov. Panaca - Mov.Montenegro Cementerio, Mov. Panaca - Mov.Quimbaya sin afectacion de servicios moviles </t>
  </si>
  <si>
    <t xml:space="preserve">se realiza tendido de 100 mts y dos empalmes de 24 hilos con caja de empalme 48 hilos </t>
  </si>
  <si>
    <t>Mov. Cenfer - Mov. Palenque</t>
  </si>
  <si>
    <t>Km 1,451 desde Mov. Cenfer</t>
  </si>
  <si>
    <t xml:space="preserve">Libardo Morales de zona reporta apertura del enlace Mov. Cenfer - Mov. Palenque con afectacion de servicios moviles </t>
  </si>
  <si>
    <t xml:space="preserve">se corre reserva 30 mtrs  y se hace un empalme de 48 hilos </t>
  </si>
  <si>
    <t>giron</t>
  </si>
  <si>
    <t xml:space="preserve">Km 13 desde girardot </t>
  </si>
  <si>
    <t xml:space="preserve">Se crea un segundo ticket  Fusagasugá - Girardot ya que se presenta otro evento al km 13 desde girardot </t>
  </si>
  <si>
    <t>Para dar solucion se depuran eventos a diferentes distancias al km 21, 23,6 y 24,6</t>
  </si>
  <si>
    <t>Caribe - Puerto colombia</t>
  </si>
  <si>
    <t xml:space="preserve">Km 19,370 desde Caribe </t>
  </si>
  <si>
    <t>Andres Sierra de NocTx reporta apertura del enlace Caribe - Puerto colombia sin afectacion de servicios</t>
  </si>
  <si>
    <t>Se realiza Sangira y caja de empalme para 3 bufer afectados</t>
  </si>
  <si>
    <t>Km 17 desde Popayan</t>
  </si>
  <si>
    <t>Andres Sierra de NocTx reporta apertura total del enlace Popayan - El bordo sin afectacion de servicios</t>
  </si>
  <si>
    <t xml:space="preserve">Se recupera 4 mtrs de reserva y se hace un empalme de 36 hilos con caja de empalme de 48 hilos </t>
  </si>
  <si>
    <t>Mov. Neiva centro - Mov. Parque industrial</t>
  </si>
  <si>
    <t>Km 2,167 desde Centro</t>
  </si>
  <si>
    <t xml:space="preserve">Rutbe Carrillo de zona reporta apertura del enlace Mov. Neiva centro - Mov. Parque industrial palermo policia, Mov. Rojas - Mov. Neiva centro sin afectacion de servicios </t>
  </si>
  <si>
    <t>se recupera 20 mts de reserva y se realiza un empalme de 36 hilos con caja de empalme de 48 hilos</t>
  </si>
  <si>
    <t>NEIVA CENTRO</t>
  </si>
  <si>
    <t>ANILLO NORTE</t>
  </si>
  <si>
    <t>km 5.7 desde Soacha</t>
  </si>
  <si>
    <t>Se crea nuevo evento para continuar con los trabajos de la OT 8739919</t>
  </si>
  <si>
    <t>Km 72 desde Libano</t>
  </si>
  <si>
    <t>Javier Sandoval de NocTx reporta apertura total del enlace Ibague - Libano con afectacion de servicios de servicios</t>
  </si>
  <si>
    <t>Se recupera 20 Mts de reserva y se hace un emplame</t>
  </si>
  <si>
    <t>Mov. Autosura - Mov. Guayabal</t>
  </si>
  <si>
    <t>Km 0,140 desde Autosura</t>
  </si>
  <si>
    <t xml:space="preserve">Cesar Perez de zona reporta apertura del enlace Mov. Autosura - Mov. Guayabal,Sin  afectacion de servicios moviles </t>
  </si>
  <si>
    <t xml:space="preserve"> Se realiza tendido de 140 mts de 48 hilos y hace un empalme nuevo de 48 hilos y se rehace otro empalme de 24 hilos</t>
  </si>
  <si>
    <t>No se genera OT, Disponibilidad de Iinmel</t>
  </si>
  <si>
    <t>AUTOSURA</t>
  </si>
  <si>
    <t>Mov. Conucos - Mov. Floresta</t>
  </si>
  <si>
    <t>Km 0.504 desde Conucos</t>
  </si>
  <si>
    <t>Gustavo Ayala de zona reporta apertura Mov. Conucos - Mov. Floresta con afectación de servicios Moviles.</t>
  </si>
  <si>
    <t>Se realizo tendido de 200 Mt de 36 hilos y 2 empalmes de 48</t>
  </si>
  <si>
    <t>Carlos Pizarro - Tuquila</t>
  </si>
  <si>
    <t>Km 1,28 desde candida</t>
  </si>
  <si>
    <t>Rutbe carrillo de zona reporta apertura en el enlace Carlospizarro - Tuquila , Con afectacion de BA.</t>
  </si>
  <si>
    <t xml:space="preserve">Se recupera 30 mtrs de reserva y se hace un empalme de 48 hilos </t>
  </si>
  <si>
    <t xml:space="preserve">km 8,2 desde popayan </t>
  </si>
  <si>
    <t>Alexander Gomez de Noc TX reporta alta atenuación de los hilos de ZTE en el enlace Popayán - Pasto Ruta de la Alianza, corte en el uk km 8,2 desde Popayan Centro, con afectacion de servicios.</t>
  </si>
  <si>
    <t>Se refusiona hilo afectado en empalme existente</t>
  </si>
  <si>
    <t>Km 69,9 desde Restrepo</t>
  </si>
  <si>
    <t>Henry Gómez de Noc Tx reporta apertura del enlace Villanueva - Restrepo del corianr por la red de Azteca, sin afectación de servicios.</t>
  </si>
  <si>
    <t xml:space="preserve">Para dar solucion se reacomoda caja de empalme </t>
  </si>
  <si>
    <t>restrepo</t>
  </si>
  <si>
    <t>km 16.28 desde Puerto colombia</t>
  </si>
  <si>
    <t>Se continua la afectacion de la OT8740338 por segundo evento al km 16.28 desde Puerto colombia</t>
  </si>
  <si>
    <t xml:space="preserve">Para dar solucion se realizan migracion entre nodos </t>
  </si>
  <si>
    <t xml:space="preserve">Puerto colombia </t>
  </si>
  <si>
    <t>Mov. Autopista - Mov. Prado Pinzón II</t>
  </si>
  <si>
    <t>km 2.1 desde Autopista</t>
  </si>
  <si>
    <t>Walter Cabrera de Zona reporta apertura del enlace Mov. Autopista - Mov. Prado Pinzón II - Mov. Balcones de la colina, con afectación de servicios Móviles.</t>
  </si>
  <si>
    <t>Km 7,2 desde Pajarito</t>
  </si>
  <si>
    <t>Diego Chaparro de Noc tx reporta apertura en el enlace Aguazul - Pajarito la IRU Sogamoso - Arauca  por CORIANT Y ZTE, sin afectacion de servicios.</t>
  </si>
  <si>
    <t>PAJARITO</t>
  </si>
  <si>
    <t xml:space="preserve">Km 66,14 desde Manizales </t>
  </si>
  <si>
    <t>Diego chaparro  de Noc Tx reporta apertura del Manizales - supia corte parcial en rufo y ZTE ambas rx de manizales , sin afectacion de servicios.</t>
  </si>
  <si>
    <t xml:space="preserve">Para dar solucion se recupera 150 mtrs y un empalme de 48 hilos </t>
  </si>
  <si>
    <t xml:space="preserve">Manizzales </t>
  </si>
  <si>
    <t>Mov.Barrio colombia - Mov.Barranca éxito</t>
  </si>
  <si>
    <t xml:space="preserve">Km 1,900 desde Barrio colombia </t>
  </si>
  <si>
    <t>Libardo Morales de zona reporta apertura en el enlace Mov.Barranca colombia - Mov.Barranca éxito sin afectacion de servicios.</t>
  </si>
  <si>
    <t>Problemas de equipos no se tienen eventos en la fo</t>
  </si>
  <si>
    <t>Mov.Buenos aires de ruitoque - Mov.Hospital internacional</t>
  </si>
  <si>
    <t xml:space="preserve">Km 1,6 desde Mov Buenos Aires de Ruitoque </t>
  </si>
  <si>
    <t>Gustavo ayala de zona reporta apertura en el enlace Mov.Buenos aires de ruitoque - Mov.Hospital internacional, sin afcetacion de servicios.</t>
  </si>
  <si>
    <t>NODO LAGOS</t>
  </si>
  <si>
    <t xml:space="preserve">Km 39,5 desde Libano </t>
  </si>
  <si>
    <t>Diego Chaparro reporta apertura del enlace Libano - Mariquita en la rx de Mariquita de ZTE sin afectacion de servicio</t>
  </si>
  <si>
    <t>se recupera 40 mts de reserva y se realiza un empalme de 36 hilos en caja de 48 hilos</t>
  </si>
  <si>
    <t>Manizales - Supia</t>
  </si>
  <si>
    <t>Km 81,7 desde Manizales</t>
  </si>
  <si>
    <t>Se crea un segundo ticket Manizales - Supia que presenta corte  al km 69,1 desde manizales</t>
  </si>
  <si>
    <t xml:space="preserve">Para dar solucion se realiso un Tendido 150 mtrs y dos empalmes de 36 hilos </t>
  </si>
  <si>
    <t>8741534, 8741535, 8741536,  8741543</t>
  </si>
  <si>
    <t>Chapinero - Bogota centro</t>
  </si>
  <si>
    <t>Km 4,4 desde Chapinero</t>
  </si>
  <si>
    <t xml:space="preserve">Diego Chaparro de NocTx reporta apertura del enlace Chapinero - Bogota centro sin afectacion de servicios </t>
  </si>
  <si>
    <t>Mov. Colon Plaza - Mov. Chiminangos III</t>
  </si>
  <si>
    <t>Km 0,549 desde Mov. Chiminangos III</t>
  </si>
  <si>
    <t>Helver delgado de zona reporta apertura del enlace Mov. Colon Plaza - Mov. Chiminangos III - Mov. Guayacanes, sin afectacion de Servicios. </t>
  </si>
  <si>
    <t>COLON</t>
  </si>
  <si>
    <t>Km 14,7 desde Girardot</t>
  </si>
  <si>
    <t>Se crea segundo ticket para la atenuaciones del enlace Fusagasuga - Girardot  sin afectacion de servicios</t>
  </si>
  <si>
    <t>Se refusiona Hilo 28 Rx Rufo</t>
  </si>
  <si>
    <t>Km 30,361 desde Carmen de Bolivar</t>
  </si>
  <si>
    <t>Ramiro Nechiza de Noc Tx reporta apertura en el enlace Carmen de Bolívar - Cartagena   Pedro Heredia en Coriant por la red de Mediacommercer, sin afectacion de servicios</t>
  </si>
  <si>
    <t>ACTIVIDADES REALIZADA POR MC</t>
  </si>
  <si>
    <t>Mov.Buenos aires ruitoque - Mov.Hospital internacional</t>
  </si>
  <si>
    <t xml:space="preserve">Km 1,6 desde buenos aires </t>
  </si>
  <si>
    <t>Gustavo Ayala de zoan reporta apertura el enlace Mov.Buenos aires ruitoque - Mov.Hospital internacional, con Afectacion de servicio.</t>
  </si>
  <si>
    <t xml:space="preserve">Para dar solucion se realiza Tendido 250 mtrs y dos empalmes de 48 hilos </t>
  </si>
  <si>
    <t>Mov. Polvorines - Mov.La sirena</t>
  </si>
  <si>
    <t>Km 0,532 desde Polvorines</t>
  </si>
  <si>
    <t>Helver delgado de zona reporta apertura del enlace Mov. Polvorines - Mov.La sirena , Con afectacion de servicios Moviles.</t>
  </si>
  <si>
    <t>Se realiza caja de empalme de 24 hilos</t>
  </si>
  <si>
    <t>Mov.Caribe - Mov.Medellin centro</t>
  </si>
  <si>
    <t xml:space="preserve">Km 0,155 desde Caribe </t>
  </si>
  <si>
    <t>Cesar Perez de zona reporta apertura en el enlace Mov.Caribe - Mov.Medellin centro,Con afectacion de servicios Moviles.</t>
  </si>
  <si>
    <t>Mov.Riachuelo - Mov.picocelda foton</t>
  </si>
  <si>
    <t>Cesar perez de zona reporta apertura en el enlace de la Mov.Riachuelo - Mov.picocelda foton , Con afectacion de servicios.</t>
  </si>
  <si>
    <t>Mov. Esperanza - Mov. La Nohora Villavicencio</t>
  </si>
  <si>
    <t>Km 5,841 desde Esperanza</t>
  </si>
  <si>
    <t>Diego Santacruz de zona reporta apertura del enlace Mov. Esperanza - Mov. La Nohora Villavicencio sin afectacion de servicios moviles</t>
  </si>
  <si>
    <t>Se refusiona Hilo abierto</t>
  </si>
  <si>
    <t xml:space="preserve"> km 12.4 desde Girardot </t>
  </si>
  <si>
    <t>Se crea  ticket para la atenuaciones del enlace Fusagasuga - Girardot, al Km 24,64   hilo 7 de Rufo,sin afectacion de servicios</t>
  </si>
  <si>
    <t>ALEXANDRES ESTRADA</t>
  </si>
  <si>
    <t>Armario 12 - Barranquilla centro</t>
  </si>
  <si>
    <t>0,903 desde Armario</t>
  </si>
  <si>
    <t>Alan Salazar de zona reporta apertura del enlace Armario 12 - Barranquilla centro con afectación de servicios BA</t>
  </si>
  <si>
    <t>realiza recuperación de 300 mts  reserva y un empalme de 48 hilos</t>
  </si>
  <si>
    <t>Mov. Asturias - Mov. Techo</t>
  </si>
  <si>
    <t>Km 2.2 desde Asturias</t>
  </si>
  <si>
    <t xml:space="preserve">Walter Cabrera de zona reporta apertura del enlace Mov. Asturias - Mov. Techo sin afectacion de servicios moviles </t>
  </si>
  <si>
    <t>Se rehace caja de emplame y se fusionan 8 hilos</t>
  </si>
  <si>
    <t>UK Techo</t>
  </si>
  <si>
    <t>Km 16.992 desde Esperanza</t>
  </si>
  <si>
    <t xml:space="preserve">Se Da Continuidad al Caso 8743144 con nuevo evento </t>
  </si>
  <si>
    <t>Km 3 desde Maicao</t>
  </si>
  <si>
    <t>Diego Chaparo de Oc Tx reporta apertura del enlace Mushaisa -  Maicao,Fonseca - Maicao, Sin Afectacion de Servicio</t>
  </si>
  <si>
    <t>Se recupera 300 mtrs de reserva  y se hace un empalme de 36 hilos con caja de empalme de 48 hilos</t>
  </si>
  <si>
    <t>Km 3,916 desde Pereira</t>
  </si>
  <si>
    <t>Javier Sandoval de NocTx reporta apertura del enalce Pereira - Cartago, Virginia- Pereira, sin afectacion de servicios</t>
  </si>
  <si>
    <t xml:space="preserve">Se realiza Tendido de 150 mtrs y dos cajas de empalme de 36 hilos </t>
  </si>
  <si>
    <t xml:space="preserve">Km 38,4 desde san gil </t>
  </si>
  <si>
    <t>Islena romero de Noc tx reporta apertura en el enlace Piedecuesta - Sangil corte total, sin afectacion de servicios.</t>
  </si>
  <si>
    <t xml:space="preserve">Se recupera 30 mtrs de reserva y se hace un empalme 48 hilos </t>
  </si>
  <si>
    <t xml:space="preserve">Km 66,7 desde pasto centro </t>
  </si>
  <si>
    <t>Javier sandoval de Noc Tx reporta apertura del cliente Liberty Security , sin afetación sobre el cable de red troncal, ni servicios de BA o Moviles</t>
  </si>
  <si>
    <t>EVAL MAURICIO</t>
  </si>
  <si>
    <t xml:space="preserve">Para dar solucion se realizo una sangria y una caja de empalme de 48 hilos </t>
  </si>
  <si>
    <t>Mov.Picaleña - Mov.aeropuerto perales</t>
  </si>
  <si>
    <t xml:space="preserve">Km 3,9 desde aeropuerto perales </t>
  </si>
  <si>
    <t>Wilson Trujillo de Zona reporta apertura en el enlace Mov.Picaleña - Mov.aeropuerto perales, Sin afectacion de servicios.</t>
  </si>
  <si>
    <t>Para dar solucion se realiza tendido 100 mtrs y un caja de empalme de 48 hilos y armando nuevamente odf movil picaleña</t>
  </si>
  <si>
    <t>aeropuerto perales</t>
  </si>
  <si>
    <t>Km 5,4 desde fonseca</t>
  </si>
  <si>
    <t xml:space="preserve">Se abre segundo ticket por segundo evento a 5,4  mts para dar contiuidad a la falla con ticket  </t>
  </si>
  <si>
    <t xml:space="preserve">Para dar solucion se realizo una sangria en un buffer para darle continuidad al hilo </t>
  </si>
  <si>
    <t>Mov. Aeropuerto Matecaña - Mov.Coliseo</t>
  </si>
  <si>
    <t>Km 3,3 desde Mov. Coliseo</t>
  </si>
  <si>
    <t>Marco savedra reporta apertura en el enlace Mov. Aeropuerto matecaña - Mov.Coliseo,sin afectacion de servicios.</t>
  </si>
  <si>
    <t xml:space="preserve">km 42,5 desde girardot </t>
  </si>
  <si>
    <t xml:space="preserve">Se crea un ticket para el km 42,5 desde girardot depurar evento </t>
  </si>
  <si>
    <t>Se refusiona hilo en empalme para dar continuidad al hilo</t>
  </si>
  <si>
    <t xml:space="preserve">Km 29 desde Pelu </t>
  </si>
  <si>
    <t xml:space="preserve">se recupera 30 mts de reserva y se realiza un empalme de 24 hilos </t>
  </si>
  <si>
    <t>Mov.Ponedera - Mov.Santo Tomas</t>
  </si>
  <si>
    <t xml:space="preserve">Km 4,763 desde Santo Tomas </t>
  </si>
  <si>
    <t>Alan salasar de zona reporta apertura en el enlace Mov.Ponedera - mov.Santo tomas,Sin afectacion de servicios.</t>
  </si>
  <si>
    <t>Km 51 desde girardot</t>
  </si>
  <si>
    <t xml:space="preserve">Se crea un ticket para el km 51 desde girardot depurar evento </t>
  </si>
  <si>
    <t>se refusiona hilo de emepalme existente al km 51</t>
  </si>
  <si>
    <t>Km 12,6 desde Mov. Campestre</t>
  </si>
  <si>
    <t>Carlos Duran de zona reporta apertura del enlace Mov. Arroz Barato - Mov. Campestre sin afectacion de servicios moviles</t>
  </si>
  <si>
    <t xml:space="preserve">Juan Carlos Pineda de PxDx Movil reporta apertura del enlace Mov Subachoque - Mov. El Rosal sin afectacion de servicios moviles </t>
  </si>
  <si>
    <t>Tendido de 100 mts de FO y dos empalmes de 36 hilos</t>
  </si>
  <si>
    <t>Km 57,7 desde Pasto</t>
  </si>
  <si>
    <t>July Gonzales de NocTx reporta apertura parcial del enlace Pasto - Ipiales para cirion Rx Pasto sin afectacion de servicios</t>
  </si>
  <si>
    <t xml:space="preserve">Se refusionan hilos en empalme existente </t>
  </si>
  <si>
    <t>Mov. La 50 - Mov. Armenia Sur Fija</t>
  </si>
  <si>
    <t>Km 1,45 desde Armenia Sur</t>
  </si>
  <si>
    <t>Marco Saavedra de zona reporta apertura del enalce Mov. Castilla Pinares - Mov. Armenia Sur Fija,  Mov. Armenia Sur Fija - Mov. Galan y Mov. La 50 - Mov. Armenia Sur Fija con afectacion de servicios</t>
  </si>
  <si>
    <t>Recuperacion de 50 mts de reserva y un empalme de 8 hilos</t>
  </si>
  <si>
    <t>8768398
8768399</t>
  </si>
  <si>
    <t>Uk Castilla</t>
  </si>
  <si>
    <t>Mov. Venecia - Mov. Corozal Fija</t>
  </si>
  <si>
    <t>Km 3,8 desde Venecia</t>
  </si>
  <si>
    <t>Omar Salgado de zona reporta alta atenuacion del enlace Mov. Venecia - Mov. Corozal Fija en la Rx Corozal sin afectacion de servicios</t>
  </si>
  <si>
    <t>Mov. C.C Alegra - Mov. El Granizo</t>
  </si>
  <si>
    <t>Km 0,421 desde Granizo</t>
  </si>
  <si>
    <t>Alan Salazar de zona reporta apertura del enalce Mov. C.C Alegra - Mov. El Granizo con afectacion de servicios moviles</t>
  </si>
  <si>
    <t>Uk Granizo</t>
  </si>
  <si>
    <t>LA CALERA</t>
  </si>
  <si>
    <t>Mov. Macadamia - Mov. La Calera Pueblo</t>
  </si>
  <si>
    <t xml:space="preserve">km 0,650 desde Calera </t>
  </si>
  <si>
    <t>Efrain Barros de Zona reporta apertura parcial del enlace Mov. Macadamia - Mov. La Calera Pueblo Rx la Calera pueblo sin acectacion de servicios</t>
  </si>
  <si>
    <t>se realiza migracion de hilo en servicio desde central calera y empalme ubicado al km 0,800</t>
  </si>
  <si>
    <t>Central Calera</t>
  </si>
  <si>
    <t>Km 20,1 desde Aguamarina</t>
  </si>
  <si>
    <t>Se crea nuevo caso  ya que se valida una nueva apertura al km 20.1 desde agua marina y se dede verificar causa del daño actual</t>
  </si>
  <si>
    <t>Recuperacion de 200 mts de reserva y dos empalmes de 48 hilos</t>
  </si>
  <si>
    <t>Islena Romero de Noc Tx reporta apertura del enlace Palmira - Pradera sin afectacion de servicios</t>
  </si>
  <si>
    <t>Se realiza tendido de 150 mts de fibra de 48 hilos y se realiza dos empalmes de 48 Hilos</t>
  </si>
  <si>
    <t>INC0201675</t>
  </si>
  <si>
    <t>Km 58,2 desde Progreso</t>
  </si>
  <si>
    <t>Pilar Vargas de Noc Tx reporta aperutra del enlace Villavicencio - Pogreso poo la ruta de internexa sin afectacion de servicios</t>
  </si>
  <si>
    <t>se intala empalme en Fo existente</t>
  </si>
  <si>
    <t>Km 16.5 desde Colon centro</t>
  </si>
  <si>
    <t>Islena Romerode Noc tx reporta apertura del enlace Cali - Palmira sin afectacion de servicios</t>
  </si>
  <si>
    <t xml:space="preserve">Se realiza sangria del cable de F.O estresado a 20 km desde cali centro y se le da continuidad a los hilos con empalme </t>
  </si>
  <si>
    <t>Colon Centro</t>
  </si>
  <si>
    <t xml:space="preserve"> FTTC 111 - Piedra Pintada</t>
  </si>
  <si>
    <t>Km 0,01 desde FTTC 111</t>
  </si>
  <si>
    <t>Wilson Trujillo de zona reprota apertura del enlace FTTC 111 - Piedra Pintada con afectacion de servicios de BA</t>
  </si>
  <si>
    <t>Recuperacion de 10 mts de reserva y se rehace ODF FTTC 111</t>
  </si>
  <si>
    <t>FTTC 111</t>
  </si>
  <si>
    <t xml:space="preserve"> Dto. 41039 - Dto. 41022 </t>
  </si>
  <si>
    <t xml:space="preserve">Km 5,28 desde desde Salitre </t>
  </si>
  <si>
    <t>Walter Cabrera de zona reprota apertura del enlace Dto 41039 - Salitre y Dto. 41093 - Dto. 41022 con afectacion de servicios de BA</t>
  </si>
  <si>
    <t xml:space="preserve">Se recuperan 150 mts de reserva de 96 Hilos y se  realiza un empalme de 96 Hilos </t>
  </si>
  <si>
    <t xml:space="preserve"> Mov. Chapinero - Mov. Metropolitan</t>
  </si>
  <si>
    <t>Km 3,27 desde Chapinero</t>
  </si>
  <si>
    <t>Jaime Valencia de zona reporta apertura del enlace Mov. Chapinero - Mov. Metropolitan sin afectaicon de servicios</t>
  </si>
  <si>
    <t xml:space="preserve">Se rehace caja de empalme de 48 hilos </t>
  </si>
  <si>
    <t>Dto 31010</t>
  </si>
  <si>
    <t>Anillo 18 A</t>
  </si>
  <si>
    <t>km 86 desde Villavicencio</t>
  </si>
  <si>
    <t>Pilar Vargas de Noc Tx reporta apertura del enlace Villanueva - Restrepo con IRU Villavicencio - Aguazul por la red de azteca sin afectación de servicios</t>
  </si>
  <si>
    <t>Km 9,4 desde Caguan</t>
  </si>
  <si>
    <t>Rutbe Carrillo de zona reprota apertura del enlace Tuquila - Caguan con afectacion de BA</t>
  </si>
  <si>
    <t>Se valida desde el nodo y Pacht Cord en nodo Tuquila esta dañado PI hace el cambio de la crusada y el enlace sube</t>
  </si>
  <si>
    <t>Barbosa - Villadeleiva</t>
  </si>
  <si>
    <t>Km 4 desde Barbosa</t>
  </si>
  <si>
    <t xml:space="preserve">July Gonzales de Noc Tx reporta apertura del enlace Barbosa - Villadeleiva en ZTE Rx Barbosa al km 4 desde berbosa medida con el equipo ZTE sin afectación de servicios </t>
  </si>
  <si>
    <t xml:space="preserve">Se migra hilo entre caja de empalme y ODF de Barbosa </t>
  </si>
  <si>
    <t>cg3 - cg9</t>
  </si>
  <si>
    <t>km 1.7 desde CG3</t>
  </si>
  <si>
    <t xml:space="preserve">July Gonzales de Noc Tx reporta apertura del enlace cg3 - cg9 en ZTE, RUFO sin afectación de servicios </t>
  </si>
  <si>
    <t>en conferencia con  tx  y pi solo se realizo limpieza en los nodos y el enlace subio ok sin novedad</t>
  </si>
  <si>
    <t>CG3</t>
  </si>
  <si>
    <t>Km 22,9 desde fusa</t>
  </si>
  <si>
    <t>Se crea un segundo ticket al km 22,9 desde fusa</t>
  </si>
  <si>
    <t>km 8,1 desde acopi</t>
  </si>
  <si>
    <t>Nancy Prieto de zona reporta apertura del enlace Mov. Acopi - Mov. Ferro Grua, Sin afectación de Servicios.</t>
  </si>
  <si>
    <t xml:space="preserve">Para dar solucion se recupera 15 mtrs y una caja de empalme de 48 hilos </t>
  </si>
  <si>
    <t xml:space="preserve">No se genera OT, Disponibilidad de Emcomunitel  </t>
  </si>
  <si>
    <t xml:space="preserve">Anillo yumbo </t>
  </si>
  <si>
    <t>Mov.Frontera - Mov.ISA</t>
  </si>
  <si>
    <t>Km 1,6 desde Isa</t>
  </si>
  <si>
    <t>Aldrin Castillo de zona reporta apertura en la Mov.Frontera - Mov.ISA,con afcetacion de servicios.</t>
  </si>
  <si>
    <t>Se recupera 50 metros de reserva de F.O de 144 hilos  y se crea un empalme de 144 hilos</t>
  </si>
  <si>
    <t>ISA</t>
  </si>
  <si>
    <t>Km 0,605 desde Nodo Sur</t>
  </si>
  <si>
    <t>Alan salazar de zona reporta apertura en el enlace Mov.Andes - Mov.santuario y Mov.Monumental - Mov.Zona franca III,Sin afectacion de servicios.</t>
  </si>
  <si>
    <t xml:space="preserve">Km 25,8 desde fusagasuga </t>
  </si>
  <si>
    <t xml:space="preserve">Se crea ticket al km 25,8 desde fusagasuga </t>
  </si>
  <si>
    <t>Km 82,4 desde Bucaramanga</t>
  </si>
  <si>
    <t>July Gonzales de Noc Tx reporta apertura del enlace Bucaramanga - Cerro Oriente sin afectacion de servicios</t>
  </si>
  <si>
    <t>Se refusiona Hilo Abierto en caja de empalme</t>
  </si>
  <si>
    <t>BUCARRAMANGA</t>
  </si>
  <si>
    <t>Mov. Faraon - Mov. Colina Campestre</t>
  </si>
  <si>
    <t>Km 1,9 desde colina campestre</t>
  </si>
  <si>
    <t xml:space="preserve">Alan salazar de Zona reporta apertura del enlace Mov. Faraon - Mov. Colina Campestre con afectación de servicios </t>
  </si>
  <si>
    <t xml:space="preserve">Se recupera reserva y se hace caja de empalme de 24 hilos </t>
  </si>
  <si>
    <t>COLINA</t>
  </si>
  <si>
    <t xml:space="preserve">Mov. Cincuentenario - Mov. Barranca Centro </t>
  </si>
  <si>
    <t xml:space="preserve">km 5,5 desde Cincuentenario </t>
  </si>
  <si>
    <t xml:space="preserve">Libardo Morales de zona reporta apertura del enlace Mov. Cincuentenario - Mov. Barranca Centro sin afectación de servicios </t>
  </si>
  <si>
    <t xml:space="preserve">Para dar solucion se corre reserva de 10 mtrs y un caja de empalme de 48 hilos </t>
  </si>
  <si>
    <t>Mov. Guatiguara-Mov.Monserrate</t>
  </si>
  <si>
    <t xml:space="preserve"> Km 1.8 desde Mov Guatiguara </t>
  </si>
  <si>
    <t>Gustavo Ayala de zona reporta apertura en el enlace Mov. guatiguara-Mov.monserrate, Con afectacion de servicios.</t>
  </si>
  <si>
    <t xml:space="preserve">guatiguara </t>
  </si>
  <si>
    <t xml:space="preserve">Km 32,2 desde fusagasuga </t>
  </si>
  <si>
    <t xml:space="preserve">Se crea ticket al km 32,2 desde fusagasuga </t>
  </si>
  <si>
    <t>Bucaramanga - San Gil</t>
  </si>
  <si>
    <t>Km 59 desde san gil</t>
  </si>
  <si>
    <t>July Gonzales de Noc tx reporta apertura en el enlace San gil - Bucaramanga corte total, Con afectacion de BA.</t>
  </si>
  <si>
    <t>Se va a realizar tendido de 300de fibra de 36 hilos adss  y 2 Empalme de 48</t>
  </si>
  <si>
    <t>Mov. La Cabaña - Mov. Cortijo</t>
  </si>
  <si>
    <t xml:space="preserve">Km 5,4 desde cortijo </t>
  </si>
  <si>
    <t xml:space="preserve">Rolando Sánchez de zona reporta apertura del enlace Mov. La Cabaña - Mov. Cortijo, sin afectación de Servicios.  </t>
  </si>
  <si>
    <t xml:space="preserve">Parque Normandia </t>
  </si>
  <si>
    <t xml:space="preserve">Anillo 24 a </t>
  </si>
  <si>
    <t xml:space="preserve"> km 36,445 desde Villanueva</t>
  </si>
  <si>
    <t>Se crea nueva OT para continuidad del caso ya que se presente nuevo evento al km 36,445 desde Villanueva</t>
  </si>
  <si>
    <t>Tendido de 250 mts de Fo y dos empalmes</t>
  </si>
  <si>
    <t>DORADA</t>
  </si>
  <si>
    <t>Km 22.2 desde Honda</t>
  </si>
  <si>
    <t>Islena Romero de Noc Tx reporta apertura del enlace Honda - La Dorada en RUFO y SDH sin afectacion de servicios</t>
  </si>
  <si>
    <t xml:space="preserve">Se realiza tendido de 350 metros de F.O de 36 hilos y se crean dos empalmes de 48 hilos </t>
  </si>
  <si>
    <t>HONDA</t>
  </si>
  <si>
    <t>Mov.  Cap Bosa - Mov.Piamonte</t>
  </si>
  <si>
    <t>Km 1.5 desde Mov Piamosnte</t>
  </si>
  <si>
    <t>Oscar Vargas de Zona reporta pertura del enlace  Mov.  Cap Bosa - Mov.Piamonte, el poterrito - la estancia, la paz - Bosa laurelesII , Bosa Piamonte . La independencia sin afectacion de servicios Moviles</t>
  </si>
  <si>
    <t>se recupera 10 metros de reserva y se creo un empalme de 96 hilos</t>
  </si>
  <si>
    <t>Asturis</t>
  </si>
  <si>
    <t>INC1787728</t>
  </si>
  <si>
    <t xml:space="preserve">Km 47 desde Buenaventura </t>
  </si>
  <si>
    <t xml:space="preserve">Islena romero de Noc Tx reporta apertura del enlace Cali - Buenaventura en ZTE al km 47 desde Buenaventura medida con el equipo ZTE Por la red de Century Link sin afectación de servicios </t>
  </si>
  <si>
    <t>actividaded realizada por cirion</t>
  </si>
  <si>
    <t xml:space="preserve">No se genera OT, Falla de Cebtury Link </t>
  </si>
  <si>
    <t>Km 24,29 desde Ciucuta</t>
  </si>
  <si>
    <t>Islena romero  de Noc Tx reporta aprtura del enlace Cucuta - Cerro Oriente en Rufo , ZTE , Coriant sin Afectacion de servicios</t>
  </si>
  <si>
    <t xml:space="preserve">Para dar solucion se realizo un Tendido de 130 mtrs y dos cajas de empalme de 48 hilos </t>
  </si>
  <si>
    <t>Km 4 desde mushaisa</t>
  </si>
  <si>
    <t xml:space="preserve">Lugwing tarazona de Noc Tx  reporta apertura del enlace Muchaisa - Maicao en la red de SDH sin afectación de servicio </t>
  </si>
  <si>
    <t>OSWALDO  CEPEDA</t>
  </si>
  <si>
    <t>Recuperacion de 300 mts de reserva y un empalme de 36 hilos</t>
  </si>
  <si>
    <t xml:space="preserve">Micao </t>
  </si>
  <si>
    <t>Mov. Portales Del Norte - Mov. Toberin</t>
  </si>
  <si>
    <t>km 2.7 desde Toberin</t>
  </si>
  <si>
    <t xml:space="preserve">Rolando Sanchez de Zona reporta apertura del enlace Mov. Portales Del Norte - Toberin con afectación de servicios Móviles </t>
  </si>
  <si>
    <t>se refusionan hilos de  servicio y se supera la falla</t>
  </si>
  <si>
    <t xml:space="preserve">Mov. Chaparral - Mov. Ortega </t>
  </si>
  <si>
    <t>km 11.7 desde ortega</t>
  </si>
  <si>
    <t xml:space="preserve">Wilson trujillo de zona reporta apertura del enlace Mov. Chaparral - Mov. Ortega sin afectación de servicios </t>
  </si>
  <si>
    <t xml:space="preserve">Para dar solucion se realiza Migracion entre empalme </t>
  </si>
  <si>
    <t>Ortega</t>
  </si>
  <si>
    <t>Transversales - Sabaneta</t>
  </si>
  <si>
    <t xml:space="preserve"> km 5.7  desde envigado desde otra parte</t>
  </si>
  <si>
    <t>Aldrin Castillo de zona reporta apertura del enlace Transversales - Sabaneta con afectacion de servicios de BA</t>
  </si>
  <si>
    <t xml:space="preserve">Para dar solucion a la ruta principal se realizo 100 mtrs 2 cajas de empalme de 144 ,para la ruta backaup  700 mtrs y dos empalmes de 48 hilos </t>
  </si>
  <si>
    <t>envigado otra parte</t>
  </si>
  <si>
    <t xml:space="preserve">ANILLO SABANETA </t>
  </si>
  <si>
    <t>km 10.6 Dedse Soacha</t>
  </si>
  <si>
    <t>Oscar Vargas de zona reporta apertura del enlace Soacha - Sibaté con afcetacion de servicios de BA</t>
  </si>
  <si>
    <t xml:space="preserve">Para dar solucion un tendido 100 mtrs y dos cajas de 48 hilos </t>
  </si>
  <si>
    <t>Km 24 desde fusagasuga</t>
  </si>
  <si>
    <t>Islena romero reporta alta atenuacion de la Rx en Rufo  Girardot al km 24 desde fusagasuga sin afectacion de servicio</t>
  </si>
  <si>
    <t>Para dar solucion se realiza limpieza en ambos pigtails</t>
  </si>
  <si>
    <t>Vision colombia - Villeta</t>
  </si>
  <si>
    <t>Pilar Vargas de Noc tx reporta apertura en el enlace Vision colombia - Villeta Los hilos de Tigo,sin afectacion de servicios.</t>
  </si>
  <si>
    <t>NocTigo notifica que sube y no manipular</t>
  </si>
  <si>
    <t xml:space="preserve"> Pereira - Dosquebradas</t>
  </si>
  <si>
    <t>July Gonzales de Noc tx informa que claro notifica que  tiene  apertura en el enlace Pereira - Dosquebradas, Sin afectacion de servicios.</t>
  </si>
  <si>
    <t>La falla le pertenece a claro</t>
  </si>
  <si>
    <t>Mov.Siape - Mov.San francisco</t>
  </si>
  <si>
    <t>Km 4,3 desde San Francisco</t>
  </si>
  <si>
    <t>Jhonny osorio de zona reporta apertura en el enlace Mov.Siape - Mov.San francisco,Con afectacion de servicios.</t>
  </si>
  <si>
    <t xml:space="preserve">Km 30 desde villeta </t>
  </si>
  <si>
    <t xml:space="preserve">July Gonzalez de Noc Tx reporta apertura del enlace Bogotá - Villeta para la Rx de Rufo de Bogotá sin afectación de servicios.   </t>
  </si>
  <si>
    <t>Migracion de hilo entre Nodos Faca y Villeta</t>
  </si>
  <si>
    <t>Yarumal - caucasia</t>
  </si>
  <si>
    <t>Km 139,2 desde Yarumal</t>
  </si>
  <si>
    <t>Pilar vargas de Noc tx reporta apertura en el enlace Yarumal - caucasia por la red de tigo sin afcetacion de servicios.</t>
  </si>
  <si>
    <t>Se realiza recuperacion de reserva y se crea empalme nuevo</t>
  </si>
  <si>
    <t>No se genera OT, Disponibilidad de Une</t>
  </si>
  <si>
    <t xml:space="preserve"> Mov. Condado Castilla -Mov.Campiña</t>
  </si>
  <si>
    <t>km 0.711 Desde Mov. Campiña</t>
  </si>
  <si>
    <t xml:space="preserve">Luis Antonio Rodriguez de zona reporta apertura del enlace Mov. Condado Castilla -Mov.Campiña sin afectacion de servicios moviles </t>
  </si>
  <si>
    <t xml:space="preserve"> Tulua - Trujillo</t>
  </si>
  <si>
    <t>Km 10,7 desde Tulua</t>
  </si>
  <si>
    <t>Nancy Prieto de zona reporta apertura del enlace Tulua - Trujillo, Tulua - Rio Frio con afectacion de servicios BA</t>
  </si>
  <si>
    <t>Tendido de 250 mts de Fo y dos empalelmes de 48 hilos, uno nuevo y uno existente</t>
  </si>
  <si>
    <t xml:space="preserve"> Colina Campestre - Nuevo Horizonte </t>
  </si>
  <si>
    <t>Km 10,5 desde Colina Campestre</t>
  </si>
  <si>
    <t>Jhonny Osorio de zona reporta apertura del enlace Colina Campestre - Nuevo Horizonte con afectacion de servicios BA</t>
  </si>
  <si>
    <t xml:space="preserve">JHONY OSORIO </t>
  </si>
  <si>
    <t>Migracion de Hilos entre nodos</t>
  </si>
  <si>
    <t>Colina</t>
  </si>
  <si>
    <t xml:space="preserve">Mov. Piedra Pintada - Mov. La Francia </t>
  </si>
  <si>
    <t>Km 2,5 desde Chapinero</t>
  </si>
  <si>
    <t>Silvio Pantoja de zona reporta apertura del enlace Mov. Piedra Pintada - Mov. La Francia con afectacion de servicios Moviles y BA</t>
  </si>
  <si>
    <t>Recuperacion de 300 mts de reserva e instalacion de un empalme de 48 hilos</t>
  </si>
  <si>
    <t>ITX Piedra Pintada - Chapinero</t>
  </si>
  <si>
    <t xml:space="preserve"> Campestre - Mamonal</t>
  </si>
  <si>
    <t>Km 6,43 desde Mamonal</t>
  </si>
  <si>
    <t xml:space="preserve">Andres Sierra de NocTx reporta apertura del enlace Campestre - Mamonal sin afectacion de servicios </t>
  </si>
  <si>
    <t>Se realiza tendido 200 mts de fibra de 96 Hilos y dos empalmes  96 hilos</t>
  </si>
  <si>
    <t>ITX  Manonzal - Campestre</t>
  </si>
  <si>
    <t>Islena Romero de Noc Tx reporta apertura del enlace Ibague - Armenia para los hilos de tigo sin afectacion de servicios</t>
  </si>
  <si>
    <t>Falla se atendio con la OT 8773937</t>
  </si>
  <si>
    <t>Mov. Rio Cauca - Mov. Industrial</t>
  </si>
  <si>
    <t>Km 0,787 desde Rio Cauca</t>
  </si>
  <si>
    <t>Nancy prieto de zona reporta apertura del enlace Mov. Rio Cauca - Mov. Industrial sin afectacion de servicios</t>
  </si>
  <si>
    <t>Recuperacion de 200 ms de reserva y un empalme de 24 hilos</t>
  </si>
  <si>
    <t>Uk Rio Cauca</t>
  </si>
  <si>
    <t>Mov Puente Chico - Mov. Altos de Pinos</t>
  </si>
  <si>
    <t>Km 1,8 desde altos de pino</t>
  </si>
  <si>
    <t>Jeronimo Veloz de zona reporta apertura del enlace Mov Puente Ch+Q3060ico - Mov. Altos de Pinos sin afectación de servicios</t>
  </si>
  <si>
    <t xml:space="preserve">Para dar solucion refusionan hilos en caja de empalme existente </t>
  </si>
  <si>
    <t>Mov. Pasaje Rivas - Mov. Av  Jimenez</t>
  </si>
  <si>
    <t>Km 0,7 desde Pasaje Rivas</t>
  </si>
  <si>
    <t xml:space="preserve">Jhon Lesmes de Zona report apertura del enlace Mov. Pasaje Rivas - Mov. Av  Jimenez sin afectación de servicios </t>
  </si>
  <si>
    <t>Uk Pasaje Rivas</t>
  </si>
  <si>
    <t>Mov Juan XXIII -  Mov. Independencia</t>
  </si>
  <si>
    <t>Nancy Prieto de Zona  reporta apertura del enlace  Mov Juan XXIII -  Mov. Independencia, Mov Juan XXIII -  Mov. Rovkfeller, Francisco de asis - las palmas sin afectacion de servicios</t>
  </si>
  <si>
    <t>se preparan 2 metros de F.O con reserva exiatente para ingresar a caja de empalme existente</t>
  </si>
  <si>
    <t xml:space="preserve"> Riohacha - Cuestesita </t>
  </si>
  <si>
    <t>Km o</t>
  </si>
  <si>
    <t>Islena Romero de Noc Tx reporta apertura del enlace Riohacha - Cuestesita   por la red de internexa sin afectacion de servicios</t>
  </si>
  <si>
    <t>IMTERNEXA</t>
  </si>
  <si>
    <t>migracion de hilo</t>
  </si>
  <si>
    <t>CARMEN DE BOLIVAR</t>
  </si>
  <si>
    <t>Ludwing Tarazona de Noc Tx reporta apertura del enlace Cartagena - Carmen de Bolívar por la red de MC sin afectación de servicios</t>
  </si>
  <si>
    <t>MEDIACOMERCE</t>
  </si>
  <si>
    <t xml:space="preserve">km 14,7 desde Palmira </t>
  </si>
  <si>
    <t>Islena Romero de Noc Tx reporta apertura del enlace Palmira - Pradera para Ufinet sin afectacion de servicios</t>
  </si>
  <si>
    <t xml:space="preserve">Migracion entre empalmes </t>
  </si>
  <si>
    <t>LINEA</t>
  </si>
  <si>
    <t>km 12,3 desde bella Suiza</t>
  </si>
  <si>
    <t>Jorge Garay de zona reporta apertura del enlace Mov. La Reliquia - Mov. Bella Suiza sin afectación de servicios</t>
  </si>
  <si>
    <t>Se realiza el tendido de 82 metros de F.O de 24 hilos y se crean 2 cajas de empalme.</t>
  </si>
  <si>
    <t>Mov.Central soacha - Mov.Pablo VI</t>
  </si>
  <si>
    <t>km 0,662 parque San Mateo</t>
  </si>
  <si>
    <t>Oscar vargas de zona reporta apertura en el enlace Mov.Central soacha - Mov.Pablo VI, con afectacion de servicios.</t>
  </si>
  <si>
    <t>Anillo 48 B</t>
  </si>
  <si>
    <t>Km 3,2  desde Envigado</t>
  </si>
  <si>
    <t>Se crea Nueva Ot para la atención de la ruta Buck UP atendida despues en el inci 8773549</t>
  </si>
  <si>
    <t xml:space="preserve">Para dar solucion a la ruta principal se realizo tendido de100 mtrs 2 cajas de empalme de 144 ,para la ruta backaup  700 mtrs de tendido y dos empalmes de 48 hilos </t>
  </si>
  <si>
    <t xml:space="preserve">Km 33,7 desde Villeta </t>
  </si>
  <si>
    <t>Javier Sandoval de Noc Tx reporta apertura del enlace Bogotá - Villeta para la Rx de Rufo de Bogotá sin afectación de servicios.</t>
  </si>
  <si>
    <t>Se Realiza migracion de hilo en servicio desde emaplme ubicado al km 33,4 desde villeta y un empalme ubicado en el km 37,7</t>
  </si>
  <si>
    <t>VIlleta</t>
  </si>
  <si>
    <t xml:space="preserve">Colina  Campestre - Estadio </t>
  </si>
  <si>
    <t>km 3,024 desde colina</t>
  </si>
  <si>
    <t xml:space="preserve">Se crea un segundo evento Km 3,024 desde colina para el segundo brazo Colina campestre - Estadio </t>
  </si>
  <si>
    <t>colina</t>
  </si>
  <si>
    <t xml:space="preserve"> Mov Juan XXIII -  Mov. Independencia</t>
  </si>
  <si>
    <t>km 1,1 desde Juan 23</t>
  </si>
  <si>
    <t>Se crea un segundo evento Km 1,1 desde juan 23 para el enlace Mov Juan XXIII -  Mov. Independencia</t>
  </si>
  <si>
    <t>Se realiza fusion de hilos en empalme existente</t>
  </si>
  <si>
    <t>Km 69,1 desde bosconia</t>
  </si>
  <si>
    <t>Andres Sierra de NocTx reporta apertura parcial del enlace Bosconia - Fundacion en ZTE Rx Fundacion sin afectacion de servicios</t>
  </si>
  <si>
    <t> 01351163</t>
  </si>
  <si>
    <t>Km 76 desde Restrepo</t>
  </si>
  <si>
    <t>Se crea nueva OT para continuidad del caso ya que se presenta atenuación las lambdas están al límite</t>
  </si>
  <si>
    <t>Refusion de Hilos en caja de Empalme</t>
  </si>
  <si>
    <t xml:space="preserve"> Mov. Hospital Caldas -  Mov. Centro</t>
  </si>
  <si>
    <t>km 1.5 desde centro</t>
  </si>
  <si>
    <t>Jhon Alcalde de Zona reporta apertura del enlace Mov. Hospital Caldas - Manizales centro , Mov. Centrp Especialista - Mov. Manizales centro , Mov. Villa Maria - Mov. Manizales Centro , Mov. Bajo Prado - Mov. Manizales Centro , Mov. El Paraiso - Mov. Manizales Centro y Mov. SUpia Centro - Mov. Supia sin afectacion de servicios</t>
  </si>
  <si>
    <t>Se recuperan 20 mts de reserva de 48 Hilos y se rehace un empalme existente de 48 Hilos</t>
  </si>
  <si>
    <t>Mov. Heroes - Mov. CAT</t>
  </si>
  <si>
    <t>Juan Carlos Pineda de PxDx reporta apertura del enlace Mov. Heroes - Mov. CAT Bogota y Mov. Atlantis - Mov. Lago sin afectacion de servicios</t>
  </si>
  <si>
    <t>KM 12.8 desde santo tomas</t>
  </si>
  <si>
    <t xml:space="preserve">Ludwing Tarzaona de Noc Tx reporta apertura del enlace Ponedera - Santo Tomás en SDH sin afectación de servicios </t>
  </si>
  <si>
    <t>Mov. Pueblo Nuevo - Mov. San Pedro</t>
  </si>
  <si>
    <t>Rolando Sanchez reporta apertura del enlace Mov. Pueblo Nuevo - Mov. San Pedro con afectacion de servicios moviles</t>
  </si>
  <si>
    <t>Falla de Patch Cord confirma Zona</t>
  </si>
  <si>
    <t>Mov. Chapinero - Mov. Santa Helenita</t>
  </si>
  <si>
    <t>Jaime Valencia de zona reporta apertura del enlace Mov. Chapinero - Mov. Fontibon Fundacion Pedagociga  y Mov. Chapinero - Mov. Santa Helenita sin afectacion de servicios</t>
  </si>
  <si>
    <t xml:space="preserve">Para dar solucion se crea dos empalmes de 36 hilos </t>
  </si>
  <si>
    <t>Islena Romero de Noc Tx reporta apertura del enlace Cali - Buenaventura en la red ufinet sin afectacion de servicios</t>
  </si>
  <si>
    <t>Ipiales- Pasto</t>
  </si>
  <si>
    <t>Km 58 Pasto centro</t>
  </si>
  <si>
    <t>islena Romero de Noc Tx reporta apertura del enlace Pasto - Ipiales en la rx de pasto en  ZTE sin afectacion de servicios</t>
  </si>
  <si>
    <t xml:space="preserve">Se realiza tendio de 300 mts de fibra de 36 Hilos y dos empalmes de 36 Hilos </t>
  </si>
  <si>
    <t>Barbosa- Cisneros</t>
  </si>
  <si>
    <t>Islena Romero de Noc Tx reporta apertura del enlace Barbosa- Cisneros pro la red de claro con afectación de servicios</t>
  </si>
  <si>
    <t>Mov. Terminal San Gil - Mov. Coovip San Gil</t>
  </si>
  <si>
    <t>Km 0,5 desde San Gil Varichara</t>
  </si>
  <si>
    <t>Walter Rojas de zona reporta apertura del enlace Mov. Terminal San Gil - Mov. Coovip San Gil y Mov. San Gil Barichara - Mov. San Gil Centro sin afecyacion de servicios</t>
  </si>
  <si>
    <t>San Gil Centro</t>
  </si>
  <si>
    <t>Mov. Asturias - Mov. San Bernardino</t>
  </si>
  <si>
    <t>Km 4 dese san Bernardino</t>
  </si>
  <si>
    <t>Juan Carlos Pineda de plataformas móviles reporta apaertura del enlace Mov. Asturias - Mov. San Bernardino  sin afectación de servicios</t>
  </si>
  <si>
    <t>Km 10,4 desde Ponedera</t>
  </si>
  <si>
    <t>Se crea segundo ticket  para el enlace Mov. Ponedera - Mov. Sabanalarga, sin afcetacion de servicios.</t>
  </si>
  <si>
    <t>Se realiza sangría y se refusionan 12 Hilos afectados en caja de empalme de 24 Hilos</t>
  </si>
  <si>
    <t>Km 11,086 desde Asturias</t>
  </si>
  <si>
    <t>Maria Del Pilar Vargas de Noc Tx reporta apertura del enlace Asturias - CG2 para ZTE  y OLT´S Cg2-1, cg2-2, cg2-3, cg2-5, cg2-6 sin afectacion de Servicios.</t>
  </si>
  <si>
    <t xml:space="preserve"> Mov.Villa del rosario - Mov.Trapiches</t>
  </si>
  <si>
    <t>Km 4,7 desde villa del rosario</t>
  </si>
  <si>
    <t>Diego santacruz de zona reporta apertura en el enlace Mov.Villa del rosario - Mov.Trapiches, sin afectacion de servicios.</t>
  </si>
  <si>
    <t>Se recuperan 50 mts de reserva de fibra de 24 Hilos y se realiza un empalme de 48 Hilos</t>
  </si>
  <si>
    <t xml:space="preserve"> Mov. Yopal Centro - Mov. Cerro Venado</t>
  </si>
  <si>
    <t>Km 2,4 desde Yopal Centro</t>
  </si>
  <si>
    <t xml:space="preserve">Fredy Giovani Rodríguez de zona reporta apertura del enlace Mov. Yopal Centro - Mov. Cerro Venado, con afectación de Servicios Móviles. </t>
  </si>
  <si>
    <t>Se realiza migración entre nodos</t>
  </si>
  <si>
    <t>Km 40 desde Yarumal</t>
  </si>
  <si>
    <t xml:space="preserve">July Gonzales de Noc Tx reporta apertura del enlace Tarazá - Yarumal en RUFO Rx Taraza </t>
  </si>
  <si>
    <t>Se realiza Migracion entre Nodos</t>
  </si>
  <si>
    <t>Carmen de Bolívar - Plato</t>
  </si>
  <si>
    <t>Km 50,3 desde Plato</t>
  </si>
  <si>
    <t>Andres Sierra de NocTx reporta apertura del enlace Carmen de Bolivar - Plato por la red de Mediacommerce sin afectacion de servicios</t>
  </si>
  <si>
    <t>No se genera OT, Falla de Mediacommerce</t>
  </si>
  <si>
    <t>Km 80.87 desde santa marta</t>
  </si>
  <si>
    <t xml:space="preserve">Andres Sierra de NocTx reporta apertura parcial del enlace Santa Marta - Fundacion en Rufo Rx Santa Marta sin afectacion de servicios </t>
  </si>
  <si>
    <t>Santamarta</t>
  </si>
  <si>
    <t>Mov. Ferro Gruas - Mov. Tecnoquimica</t>
  </si>
  <si>
    <t>Km  0desde ferro gruas</t>
  </si>
  <si>
    <t>Nanci Prieto de zona reporta apertura del enlace Mov. Ferro Gruas - Mov. Tecnoquimica y Mov. Ferro Gruas - Mov. Acopi II calitel  con afectacion de servicios</t>
  </si>
  <si>
    <t>Patchcord dañado en ferro gruas</t>
  </si>
  <si>
    <t>LA  BUITRERA</t>
  </si>
  <si>
    <t>Mov. Altos de Buitrera - Mov. Corral Cali</t>
  </si>
  <si>
    <t>Km 2,33 desde Altos de Buitrera</t>
  </si>
  <si>
    <t>Nanci Prieto de zona reporta apertura del enlace Mov. Altos de Buitrera - Mov. Corral Cali  sin afectacion de servicios</t>
  </si>
  <si>
    <t>Tendido de 200 mts de Fo y dos empalmes de 24 hilos</t>
  </si>
  <si>
    <t>Uk Alto de Buitrera</t>
  </si>
  <si>
    <t>Mov. Antonia Santos Bosa - Mov. Urbanización el Ensueño</t>
  </si>
  <si>
    <t>Km 4,1 desde Antonia Santos</t>
  </si>
  <si>
    <t>Luis Antonio Rodríguez de zona reporta apertura del enlace Mov. Antonia Santos Bosa - Mov. Urbanización el Ensueño sin afectación de servicios</t>
  </si>
  <si>
    <t>km 17,5 desde Dorada</t>
  </si>
  <si>
    <t>Islena Romero de Noc Tx reporta apertura parcial del enlace Honda - Dorada  Rx dorada de ZTE y  Rx Villeta de tigo sin afectación de servicios</t>
  </si>
  <si>
    <t>Refusion de hilso en caja empalme</t>
  </si>
  <si>
    <t>Sena Prados Norte - Ciudadela Habitacional</t>
  </si>
  <si>
    <t>Km 4,21 desde Siglo XXI</t>
  </si>
  <si>
    <t>Andres Sierra de Noc Tx reporta apertura del enlace Sena Prados Norte - Ciudadela Habitacional  sin afectacion de servicios</t>
  </si>
  <si>
    <t>Siglo XXI</t>
  </si>
  <si>
    <t>Kimberly - Progreso</t>
  </si>
  <si>
    <t>Islena Romero de Noc Tx reporta apertura del enlace Kimberly - Progreso sin afectación de servicios</t>
  </si>
  <si>
    <t>Falla Energia en Kimberly</t>
  </si>
  <si>
    <t>Claret - Progreso</t>
  </si>
  <si>
    <t>Km 4,88 desde Peogreso</t>
  </si>
  <si>
    <t>Rolando Sanchez de zona reporta apertura del enlace Claret - Progreso sin afectacion de servicios.</t>
  </si>
  <si>
    <t>Instalacion de 100 mts de Fo y dos empales de 48 hilos</t>
  </si>
  <si>
    <t>Bogotá - Facatativá (R-Cll13)</t>
  </si>
  <si>
    <t>Km 0,5 desde Morato</t>
  </si>
  <si>
    <t>Islena Romero de Noc Tx reporta apertura del enlace Bogota - Facatativa para el hilo de Rx Bogota del Rufo, sin afectación de servicios</t>
  </si>
  <si>
    <t>Mov. Feria Soledad - Mov. Pumarejo</t>
  </si>
  <si>
    <t>Km 0,19 desde Feria</t>
  </si>
  <si>
    <t>Jhony Osorio de zona reporta apertura del enlace Mov. Feria Soledad - Mov, Pumarejo  con afectacion de servicios moviles</t>
  </si>
  <si>
    <t>Recuperacion de 200 mts de reserva y un empalme de 8 hilos</t>
  </si>
  <si>
    <t>Uk Ferias</t>
  </si>
  <si>
    <t xml:space="preserve">Mov. Parque San Antonio - Mov. Nutivara </t>
  </si>
  <si>
    <t>Aldrin Castillo de zona reporta apertura del enlace Mov. Parque San Antonio - Mov. Nutivara y Mov. Parque San Antonio Mov. Centro con afectación de servicios móviles</t>
  </si>
  <si>
    <t>Tendido de 100 mts de Fo y dos empalmes de 48  hilos</t>
  </si>
  <si>
    <t>Uk Parque San Antonio</t>
  </si>
  <si>
    <t>Mov. Pharmayep - Mov. Chapinero</t>
  </si>
  <si>
    <t>Km 8 desde chapinero</t>
  </si>
  <si>
    <t>Rolando Sanchez de Zona reporta apertura del enlace Mov. Pharmayep - Mov. Chapinero sin afectacion de servicios</t>
  </si>
  <si>
    <t xml:space="preserve">Para dar solucion se refusina hilo en caja de empalme </t>
  </si>
  <si>
    <t>chapinero</t>
  </si>
  <si>
    <t>Mov. Santa Ana - Mov. Termoflores</t>
  </si>
  <si>
    <t xml:space="preserve">Jhony Osorio de zona reporta apertura del enlace Mov. Santa Ana - Mov. Termoflores, sin afectación de servicios. </t>
  </si>
  <si>
    <t xml:space="preserve">Mov. Caminos del Viendo - Mov. Doce de Octubre </t>
  </si>
  <si>
    <t>Rolando Sanchez de zona reporta apertura parcial del enlace Mov. Caminos del Viendo - Mov. Doce de Octubre en la Rx Doce de Octubre sin afectacion de servicios</t>
  </si>
  <si>
    <t>Mes</t>
  </si>
  <si>
    <t>Enero</t>
  </si>
  <si>
    <t>Febrero</t>
  </si>
  <si>
    <t>Marzo</t>
  </si>
  <si>
    <t>Abril</t>
  </si>
  <si>
    <t>Mayo</t>
  </si>
  <si>
    <t>Junio</t>
  </si>
  <si>
    <t>Julio</t>
  </si>
  <si>
    <t>Agosto</t>
  </si>
  <si>
    <t>Septiembre</t>
  </si>
  <si>
    <t>Octubre</t>
  </si>
  <si>
    <t>Noviembre</t>
  </si>
  <si>
    <t>Diciembre</t>
  </si>
  <si>
    <t>Metrotel</t>
  </si>
  <si>
    <t>Numero de celda</t>
  </si>
  <si>
    <t>OT</t>
  </si>
  <si>
    <t>Conteo</t>
  </si>
  <si>
    <t>Fallas</t>
  </si>
  <si>
    <t>Año 2023</t>
  </si>
  <si>
    <t>Falla de empalme</t>
  </si>
  <si>
    <t>Tipo_red</t>
  </si>
  <si>
    <t>Observaciones</t>
  </si>
  <si>
    <t>Operador_FO</t>
  </si>
  <si>
    <t>DEPARTAMENTOS POR EECC</t>
  </si>
  <si>
    <t>Operación</t>
  </si>
  <si>
    <t>Coordinador</t>
  </si>
  <si>
    <t>CAUSA DEL DAÑO</t>
  </si>
  <si>
    <t>SINO</t>
  </si>
  <si>
    <t>Operadores</t>
  </si>
  <si>
    <t>Cuadrillas</t>
  </si>
  <si>
    <t>Antioquia</t>
  </si>
  <si>
    <t>ALBERT OÑATE</t>
  </si>
  <si>
    <t>Caucasia</t>
  </si>
  <si>
    <t>Pendiente informe y acta Intervención de terceros</t>
  </si>
  <si>
    <t>ALVARO GOENAGA</t>
  </si>
  <si>
    <t>DANIEL AGUILERA</t>
  </si>
  <si>
    <t>EDWARD HERRERA</t>
  </si>
  <si>
    <t>Tarazá</t>
  </si>
  <si>
    <t>FRANKLIN LOPEZ</t>
  </si>
  <si>
    <t>Briceño</t>
  </si>
  <si>
    <t>Pendiente presupuesto</t>
  </si>
  <si>
    <t>Pendiente Coordenadas</t>
  </si>
  <si>
    <t>La Pintada - Salamina</t>
  </si>
  <si>
    <t>FREDY TELLO</t>
  </si>
  <si>
    <t>Valdivia</t>
  </si>
  <si>
    <t>Pendiente corregir informe y acta de Intervención de terceros</t>
  </si>
  <si>
    <t>FABIO QUINTERO</t>
  </si>
  <si>
    <t>Pendiente registro fotografico</t>
  </si>
  <si>
    <t>Medellín - Miraflores</t>
  </si>
  <si>
    <t>La Unión</t>
  </si>
  <si>
    <t>Se encuentra cerrada por campo</t>
  </si>
  <si>
    <t>Pendiente Presupuesto</t>
  </si>
  <si>
    <t>Miraflores - San Carlos</t>
  </si>
  <si>
    <t>JOSE ADRIAN CELY</t>
  </si>
  <si>
    <t>Apartadó</t>
  </si>
  <si>
    <t>JOSE GARZON</t>
  </si>
  <si>
    <t>JULIAN HERRERA</t>
  </si>
  <si>
    <t>Caldas</t>
  </si>
  <si>
    <t>Medellín - La Yegua</t>
  </si>
  <si>
    <t>Itagüí</t>
  </si>
  <si>
    <t>Medellín - Itagüí</t>
  </si>
  <si>
    <t>LIBARDO PEÑARANDA</t>
  </si>
  <si>
    <t>ZULMA JULIO</t>
  </si>
  <si>
    <t>Envigado</t>
  </si>
  <si>
    <t>S&amp;C</t>
  </si>
  <si>
    <t>Mov. Boqueron - Mov. Medellin Centro</t>
  </si>
  <si>
    <t>Medellín</t>
  </si>
  <si>
    <t>MAURICIO URREA</t>
  </si>
  <si>
    <t>Arauquita</t>
  </si>
  <si>
    <t>Atlantico</t>
  </si>
  <si>
    <t>Fortul</t>
  </si>
  <si>
    <t>Barranquilla - Cartagena</t>
  </si>
  <si>
    <t>RICARDO CORTES</t>
  </si>
  <si>
    <t>Puerto Rondón</t>
  </si>
  <si>
    <t>Atlántico</t>
  </si>
  <si>
    <t>Aguamarina - Pto Colombia</t>
  </si>
  <si>
    <t>Campo de la Cruz</t>
  </si>
  <si>
    <t>Luruaco</t>
  </si>
  <si>
    <t>Malambo</t>
  </si>
  <si>
    <t>VICHADA</t>
  </si>
  <si>
    <t>Malambo - Sabanalarga</t>
  </si>
  <si>
    <t>Palmar de Valera</t>
  </si>
  <si>
    <t>Piojó</t>
  </si>
  <si>
    <t>Sabanagrande</t>
  </si>
  <si>
    <t>Tabor - Puerto Colombia</t>
  </si>
  <si>
    <t>Victoria - Gran Abastos</t>
  </si>
  <si>
    <t>Santo Tomás</t>
  </si>
  <si>
    <t>Victoria - Malambo</t>
  </si>
  <si>
    <t>Soledad</t>
  </si>
  <si>
    <t>Suán</t>
  </si>
  <si>
    <t>Victoria - Simón Bolívar</t>
  </si>
  <si>
    <t>Arjona</t>
  </si>
  <si>
    <t>Bólivar</t>
  </si>
  <si>
    <t>Calamar</t>
  </si>
  <si>
    <t>Turbaco</t>
  </si>
  <si>
    <t>Boyacá</t>
  </si>
  <si>
    <t>Ventaquemada</t>
  </si>
  <si>
    <t>Guateque</t>
  </si>
  <si>
    <t>Tenza</t>
  </si>
  <si>
    <t>Gachantivá</t>
  </si>
  <si>
    <t>Bogota D.C</t>
  </si>
  <si>
    <t>Villa de Leyva</t>
  </si>
  <si>
    <t>Asturias - Progreso</t>
  </si>
  <si>
    <t>Nobsa</t>
  </si>
  <si>
    <t>Bogotá - Facatativá (Parque la Florida)</t>
  </si>
  <si>
    <t>Duitama</t>
  </si>
  <si>
    <t>Paipa</t>
  </si>
  <si>
    <t>Bogotá - Facatativá (R-Cll80)</t>
  </si>
  <si>
    <t>Puerto Boyacá</t>
  </si>
  <si>
    <t>Supía</t>
  </si>
  <si>
    <t>Pensilvania</t>
  </si>
  <si>
    <t>Risaralda</t>
  </si>
  <si>
    <t>Chinchiná</t>
  </si>
  <si>
    <t>Asturias - Soacha</t>
  </si>
  <si>
    <t>Palestina</t>
  </si>
  <si>
    <t>La Dorada</t>
  </si>
  <si>
    <t>Salamina</t>
  </si>
  <si>
    <t>Samaná</t>
  </si>
  <si>
    <t>Boyaca</t>
  </si>
  <si>
    <t>Albania</t>
  </si>
  <si>
    <t>Caqueta</t>
  </si>
  <si>
    <t>Duitama - Nobsa</t>
  </si>
  <si>
    <t>Puerto Rico</t>
  </si>
  <si>
    <t>Nobsa - Sogamoso</t>
  </si>
  <si>
    <t>San José de la Fragua</t>
  </si>
  <si>
    <t>Paipa - Duitama</t>
  </si>
  <si>
    <t>Valparaiso</t>
  </si>
  <si>
    <t>Casanare</t>
  </si>
  <si>
    <t>La Salina</t>
  </si>
  <si>
    <t>Ráquira - Villa de Leyva</t>
  </si>
  <si>
    <t>Paz de Ariporo</t>
  </si>
  <si>
    <t>Támara</t>
  </si>
  <si>
    <t>Tunja - Paipa</t>
  </si>
  <si>
    <t>Yopal</t>
  </si>
  <si>
    <t>Ubaté - Ráquira</t>
  </si>
  <si>
    <t>Cauca</t>
  </si>
  <si>
    <t>Caloto</t>
  </si>
  <si>
    <t>Corinto</t>
  </si>
  <si>
    <t>Chiquinquirá - Ráquira</t>
  </si>
  <si>
    <t>Puerto Tejada</t>
  </si>
  <si>
    <t>Tunja - Ventaquemada</t>
  </si>
  <si>
    <t xml:space="preserve">Santander de Quilichao </t>
  </si>
  <si>
    <t>Suárez</t>
  </si>
  <si>
    <t>Honda - Pto Salgar</t>
  </si>
  <si>
    <t>Villa Rica</t>
  </si>
  <si>
    <t>Cajibío</t>
  </si>
  <si>
    <t>Piendamó</t>
  </si>
  <si>
    <t>Popayán</t>
  </si>
  <si>
    <t>Argelia</t>
  </si>
  <si>
    <t>Piamonte</t>
  </si>
  <si>
    <t>Guapí</t>
  </si>
  <si>
    <t>Mariquita - Honda</t>
  </si>
  <si>
    <t>Caldono</t>
  </si>
  <si>
    <t>San Carlos - Purnio</t>
  </si>
  <si>
    <t>Toribío</t>
  </si>
  <si>
    <t>Agustín Codazzi</t>
  </si>
  <si>
    <t>Honda - Cerro Sargento</t>
  </si>
  <si>
    <t>El Copey</t>
  </si>
  <si>
    <t>San Alberto</t>
  </si>
  <si>
    <t>Curumaní</t>
  </si>
  <si>
    <t>La Jagua de Ibirico</t>
  </si>
  <si>
    <t>Atrato</t>
  </si>
  <si>
    <t>Chocó</t>
  </si>
  <si>
    <t>Bojayá</t>
  </si>
  <si>
    <t>Istmina</t>
  </si>
  <si>
    <t>Nóvita</t>
  </si>
  <si>
    <t>Mov Barranca de Upia - Mov Villanueva</t>
  </si>
  <si>
    <t>Quibdó</t>
  </si>
  <si>
    <t>El Bote - San Bernardino</t>
  </si>
  <si>
    <t>Riosucio</t>
  </si>
  <si>
    <t>Jamundino - San Bernardino</t>
  </si>
  <si>
    <t>Tadó</t>
  </si>
  <si>
    <t>Neiva - Popayán</t>
  </si>
  <si>
    <t>La Apartada</t>
  </si>
  <si>
    <t>Córdoba</t>
  </si>
  <si>
    <t>Montería</t>
  </si>
  <si>
    <t>Planeta Rica</t>
  </si>
  <si>
    <t>San Antero</t>
  </si>
  <si>
    <t>Cesar</t>
  </si>
  <si>
    <t>Cereté</t>
  </si>
  <si>
    <t>Chocontá</t>
  </si>
  <si>
    <t>Cundinamarca</t>
  </si>
  <si>
    <t>Aguachica - Pelaya</t>
  </si>
  <si>
    <t>Sesquilé</t>
  </si>
  <si>
    <t>Villapinzón</t>
  </si>
  <si>
    <t>Bosconia - Difícil</t>
  </si>
  <si>
    <t>Ricaurte</t>
  </si>
  <si>
    <t>Guaduas</t>
  </si>
  <si>
    <t>La Vega</t>
  </si>
  <si>
    <t>Útica</t>
  </si>
  <si>
    <t>Plato - Difícil</t>
  </si>
  <si>
    <t>Gachalá</t>
  </si>
  <si>
    <t>Guasca</t>
  </si>
  <si>
    <t>La Calera</t>
  </si>
  <si>
    <t>Ubaque</t>
  </si>
  <si>
    <t>Cajicá</t>
  </si>
  <si>
    <t>Choco</t>
  </si>
  <si>
    <t>Sopó</t>
  </si>
  <si>
    <t>Cordoba</t>
  </si>
  <si>
    <t>Tabio</t>
  </si>
  <si>
    <t>Tenjo</t>
  </si>
  <si>
    <t>Tocancipá</t>
  </si>
  <si>
    <t>Bojacá</t>
  </si>
  <si>
    <t>El Rosal</t>
  </si>
  <si>
    <t>Facatativá</t>
  </si>
  <si>
    <t>Sibaté</t>
  </si>
  <si>
    <t>Fusagasugá</t>
  </si>
  <si>
    <t>Celta - Purnio</t>
  </si>
  <si>
    <t>Granada</t>
  </si>
  <si>
    <t>Chía - Zipaquirá</t>
  </si>
  <si>
    <t>Cogua - Ubaté</t>
  </si>
  <si>
    <t>Guachetá</t>
  </si>
  <si>
    <t>Sutatausa</t>
  </si>
  <si>
    <t>Tausa</t>
  </si>
  <si>
    <t>Ubaté</t>
  </si>
  <si>
    <t>San José del Guaviare</t>
  </si>
  <si>
    <t>Guaviare</t>
  </si>
  <si>
    <t>El Retorno</t>
  </si>
  <si>
    <t>Miraflores</t>
  </si>
  <si>
    <t>Huila</t>
  </si>
  <si>
    <t>Hobo</t>
  </si>
  <si>
    <t>Zipaquirá - Cogua</t>
  </si>
  <si>
    <t>Íquira</t>
  </si>
  <si>
    <t>Garzón</t>
  </si>
  <si>
    <t>Cabrera - Calera</t>
  </si>
  <si>
    <t xml:space="preserve">San Agustín </t>
  </si>
  <si>
    <t>Barrancas</t>
  </si>
  <si>
    <t>Hatonuevo</t>
  </si>
  <si>
    <t>Riohacha</t>
  </si>
  <si>
    <t>Chía - Cota</t>
  </si>
  <si>
    <t>San Juan del Cesar</t>
  </si>
  <si>
    <t>Chía - Facatativá</t>
  </si>
  <si>
    <t>Uribia</t>
  </si>
  <si>
    <t>Chía - Tocancipá</t>
  </si>
  <si>
    <t>Ciénaga</t>
  </si>
  <si>
    <t>Magdalena</t>
  </si>
  <si>
    <t>Facatativá - Cota</t>
  </si>
  <si>
    <t>Fundación</t>
  </si>
  <si>
    <t>Funza - Mosquera</t>
  </si>
  <si>
    <t>Guachaca</t>
  </si>
  <si>
    <t>Acacías</t>
  </si>
  <si>
    <t>Meta</t>
  </si>
  <si>
    <t>Fusagasugá - Silvania</t>
  </si>
  <si>
    <t>Barranca de Upía</t>
  </si>
  <si>
    <t>Girardot - Cerro Charrasqueros</t>
  </si>
  <si>
    <t xml:space="preserve">Puerto Gaitán </t>
  </si>
  <si>
    <t>Girardot - La Esmeralda</t>
  </si>
  <si>
    <t>Puerto Lleras</t>
  </si>
  <si>
    <t>La Calera - Sopó</t>
  </si>
  <si>
    <t>Puerto López</t>
  </si>
  <si>
    <t>Madrid - Mosquera</t>
  </si>
  <si>
    <t>Mov Cáqueza - Mov Chipaque</t>
  </si>
  <si>
    <t>Mov Marruecos - Mov Cáqueza</t>
  </si>
  <si>
    <t>Salitre - Celta</t>
  </si>
  <si>
    <t>Nariño</t>
  </si>
  <si>
    <t>Salitre - Soacha</t>
  </si>
  <si>
    <t>Ipiales</t>
  </si>
  <si>
    <t>Potosí</t>
  </si>
  <si>
    <t>Subachoque - El Rosal</t>
  </si>
  <si>
    <t>Pupiales</t>
  </si>
  <si>
    <t>Subachoque - La Punta</t>
  </si>
  <si>
    <t>Arboleda</t>
  </si>
  <si>
    <t>Chachagüí</t>
  </si>
  <si>
    <t>Tocancipá - Briceño</t>
  </si>
  <si>
    <t>Pasto</t>
  </si>
  <si>
    <t xml:space="preserve">Túquerres </t>
  </si>
  <si>
    <t>Ospina</t>
  </si>
  <si>
    <t>El Peñol</t>
  </si>
  <si>
    <t>Lourdes</t>
  </si>
  <si>
    <t>Norte de Santander</t>
  </si>
  <si>
    <t>Villa Caro</t>
  </si>
  <si>
    <t>Cúcuta</t>
  </si>
  <si>
    <t>Los Patios</t>
  </si>
  <si>
    <t>Puerto Santander</t>
  </si>
  <si>
    <t>Garzón - Pitalito</t>
  </si>
  <si>
    <t>Ibagué - El Bote</t>
  </si>
  <si>
    <t>Tibú</t>
  </si>
  <si>
    <t>Ocaña</t>
  </si>
  <si>
    <t>Pamplona</t>
  </si>
  <si>
    <t>Pamplonita</t>
  </si>
  <si>
    <t>Chinácota</t>
  </si>
  <si>
    <t>Pitalito - Mocoa</t>
  </si>
  <si>
    <t>Colón</t>
  </si>
  <si>
    <t>Putumayo</t>
  </si>
  <si>
    <t>La Guajira</t>
  </si>
  <si>
    <t>Puerto Asís</t>
  </si>
  <si>
    <t>Sibundoy</t>
  </si>
  <si>
    <t>Riohacha - Cuestecitas</t>
  </si>
  <si>
    <t>Villagarzón</t>
  </si>
  <si>
    <t>Puerto Leguízamo</t>
  </si>
  <si>
    <t>Puerto Guzmán</t>
  </si>
  <si>
    <t>Quindío</t>
  </si>
  <si>
    <t>Buenavista</t>
  </si>
  <si>
    <t>Calarcá</t>
  </si>
  <si>
    <t>Circasia</t>
  </si>
  <si>
    <t>Mushaisa - Estación Terrena</t>
  </si>
  <si>
    <t>Filandia</t>
  </si>
  <si>
    <t>Génova</t>
  </si>
  <si>
    <t>La Tebaida</t>
  </si>
  <si>
    <t>Pijao</t>
  </si>
  <si>
    <t>Quimbaya</t>
  </si>
  <si>
    <t>Salento</t>
  </si>
  <si>
    <t>Belén de Umbría</t>
  </si>
  <si>
    <t>Guática</t>
  </si>
  <si>
    <t>La Celia</t>
  </si>
  <si>
    <t>La Virginia</t>
  </si>
  <si>
    <t>Marsellla</t>
  </si>
  <si>
    <t>Pueblo Rico</t>
  </si>
  <si>
    <t>Quinchía</t>
  </si>
  <si>
    <t>Santa Rosa de Cabal</t>
  </si>
  <si>
    <t>Santuario</t>
  </si>
  <si>
    <t>Ipiales - Rumichaca</t>
  </si>
  <si>
    <t>San Andrés</t>
  </si>
  <si>
    <t>Santander</t>
  </si>
  <si>
    <t>Pasto - Jamundino</t>
  </si>
  <si>
    <t>Bolívar</t>
  </si>
  <si>
    <t>Pasto - Mocoa</t>
  </si>
  <si>
    <t>California</t>
  </si>
  <si>
    <t>Cimitarra</t>
  </si>
  <si>
    <t>Concepción</t>
  </si>
  <si>
    <t>El Carmen de Chucurí</t>
  </si>
  <si>
    <t>Ocaña - Villa Caro</t>
  </si>
  <si>
    <t>Floridablanca</t>
  </si>
  <si>
    <t>Guadalupe</t>
  </si>
  <si>
    <t>Galán</t>
  </si>
  <si>
    <t>Cerro Oriente - Cerro Picacho</t>
  </si>
  <si>
    <t>Gámbita</t>
  </si>
  <si>
    <t>Jordán</t>
  </si>
  <si>
    <t>Villa del Rosario - San Luis</t>
  </si>
  <si>
    <t>Lebrija</t>
  </si>
  <si>
    <t>Zulia - Cucuta</t>
  </si>
  <si>
    <t>Los Santos</t>
  </si>
  <si>
    <t>Málaga</t>
  </si>
  <si>
    <t>Oiba</t>
  </si>
  <si>
    <t>Puente Nacional</t>
  </si>
  <si>
    <t>Puerto Wilches</t>
  </si>
  <si>
    <t>Quindio</t>
  </si>
  <si>
    <t>Sabana de Torres</t>
  </si>
  <si>
    <t>San Gil</t>
  </si>
  <si>
    <t>Socorro</t>
  </si>
  <si>
    <t>Vélez</t>
  </si>
  <si>
    <t>Zapatoca</t>
  </si>
  <si>
    <t>Sucre</t>
  </si>
  <si>
    <t>Miraflores - La Virginia</t>
  </si>
  <si>
    <t>Coveñas</t>
  </si>
  <si>
    <t>Tolú</t>
  </si>
  <si>
    <t>Tolúviejo</t>
  </si>
  <si>
    <t>Sampués</t>
  </si>
  <si>
    <t>Cajamarca</t>
  </si>
  <si>
    <t>Flandes</t>
  </si>
  <si>
    <t>Ibagué</t>
  </si>
  <si>
    <t>Santa Rosa - Dosquebradas</t>
  </si>
  <si>
    <t>San Luis</t>
  </si>
  <si>
    <t>Lérida</t>
  </si>
  <si>
    <t>Líbano</t>
  </si>
  <si>
    <t>Villahermosa</t>
  </si>
  <si>
    <t>Fresno</t>
  </si>
  <si>
    <t>Villarrica</t>
  </si>
  <si>
    <t>Chaparral</t>
  </si>
  <si>
    <t>Coyaima</t>
  </si>
  <si>
    <t>Bucaramanga - Cerro Picacho</t>
  </si>
  <si>
    <t>Dolores</t>
  </si>
  <si>
    <t>Purificación</t>
  </si>
  <si>
    <t>Buga</t>
  </si>
  <si>
    <t>Bugalagrande</t>
  </si>
  <si>
    <t>Caicedonia</t>
  </si>
  <si>
    <t>Jamundí</t>
  </si>
  <si>
    <t>Ibagué - Guayabal</t>
  </si>
  <si>
    <t>Obando</t>
  </si>
  <si>
    <t xml:space="preserve">Guayabal - Mariquita </t>
  </si>
  <si>
    <t>Tuluá</t>
  </si>
  <si>
    <t>Vijes</t>
  </si>
  <si>
    <t>Yotoco</t>
  </si>
  <si>
    <t>Espinal - Chicoral</t>
  </si>
  <si>
    <t>Yumbo</t>
  </si>
  <si>
    <t>Espinal - Guamo</t>
  </si>
  <si>
    <t>Zarzal</t>
  </si>
  <si>
    <t>Bogotá DC</t>
  </si>
  <si>
    <t>Guamo - Saldaña</t>
  </si>
  <si>
    <t>Mov Alvarado - Mov Venadillo</t>
  </si>
  <si>
    <t>Mov Chaparral - Mov Ortega</t>
  </si>
  <si>
    <t>Mov Guamo - Mov Ortega</t>
  </si>
  <si>
    <t>Mov Lérida - Mov Líbano</t>
  </si>
  <si>
    <t>Mov Mariquita - Mov Guayabal</t>
  </si>
  <si>
    <t>Saldaña - Purificación</t>
  </si>
  <si>
    <t>Valle del Cauca</t>
  </si>
  <si>
    <t>Caicedonia - Zarzal</t>
  </si>
  <si>
    <t>Caicedonia - Sevilla</t>
  </si>
  <si>
    <t>Cali - Palmira</t>
  </si>
  <si>
    <t>Palmira - Buga</t>
  </si>
  <si>
    <t>Tuluá - Rio Frio</t>
  </si>
  <si>
    <t>Tuluá - San Pedro</t>
  </si>
  <si>
    <t>Tuluá - Trujillo</t>
  </si>
  <si>
    <t>Yotoco - Vijes</t>
  </si>
  <si>
    <t>Zarzal - Bugalagrande</t>
  </si>
  <si>
    <t>Para dar solucion se recupera reserva y se instala una caja de empalme</t>
  </si>
  <si>
    <t xml:space="preserve">OSWALDO CEPERA </t>
  </si>
  <si>
    <t>Pilar Vargas de Noc tx reporta alta atenuacion Santa marta - fundacion para los hilos de tigo la rx de santa marta ,sin afectacion de servicios.</t>
  </si>
  <si>
    <t>German villamizar de zona reporta apertura del enlace Rincon de Giron - OLT Arenales sin afectación de servios</t>
  </si>
  <si>
    <t xml:space="preserve"> Rincon de Giron - OLT Arenales</t>
  </si>
  <si>
    <t>Pilar Vargas de Noc tx reporta apertua del enlace Zulia -Sardinata en la red de claro ,sin afectacion de servicios.</t>
  </si>
  <si>
    <t>JHON  MONTILLA</t>
  </si>
  <si>
    <t xml:space="preserve">se realiza limpieza de patchord </t>
  </si>
  <si>
    <t>km 0.183 desde Chapinero</t>
  </si>
  <si>
    <t xml:space="preserve">para dar solucion se refusiona hilo en caja de empalme existente </t>
  </si>
  <si>
    <t>INC15560467</t>
  </si>
  <si>
    <t>se tiende 200 metros de fo de 36 hilos y se crean dos empalmes 2Nuevos de 36 hilos</t>
  </si>
  <si>
    <t xml:space="preserve">Km 84 desde Santa marta </t>
  </si>
  <si>
    <t>km 1.371 desde termo flores</t>
  </si>
  <si>
    <t>Km ,060 desde Parque san antonio</t>
  </si>
  <si>
    <t xml:space="preserve"> TIK-461181-D0X7</t>
  </si>
  <si>
    <t>Km 0,4 desde Juan XXIII</t>
  </si>
  <si>
    <t>Maria Del Pilar Vargas de Noc Tx reporta apertura del Curumani - Pelaya, Mov el burro - Mov Pailitas, Corte Total,sin afectacion de Servicios.</t>
  </si>
  <si>
    <t>Km 21,7 desde Curumani</t>
  </si>
  <si>
    <t>Santa marta - Fundacion</t>
  </si>
  <si>
    <t>Islena Romero de Noc Tx Reporta apertura del Enlace Aguachica - San Alberto para Coriant Rx Aguachica, Sin Afectación de Servic</t>
  </si>
  <si>
    <t> INC15510307</t>
  </si>
  <si>
    <t>Islena Romero de Noc Tx reporta apertura del enlace Ponedera - Santo Tomas sin afectacion de servicios</t>
  </si>
  <si>
    <t xml:space="preserve">km 63,7 desde Aguachica </t>
  </si>
  <si>
    <t>Orlando Cabrera de zona reporta apertura del enlace Mov. Colonos - Mov. Siglo XXI, sin afectación de Servicios.</t>
  </si>
  <si>
    <t>Juan Pablo Bermudez de PxDx reporta apertura del enlace Mov. Cerro Granada - Mov. Soacha, sin afectación de servicios.</t>
  </si>
  <si>
    <t>Mov. Cerro Granada - Mov. Soacha</t>
  </si>
  <si>
    <t>Recuperacion de 300 mts de reserva de F.O de 36 hilos y un empalme de 36 hilos</t>
  </si>
  <si>
    <t xml:space="preserve">km 15,018 desde Santo Tomas </t>
  </si>
  <si>
    <t xml:space="preserve">Jhony Osorio de Zona reporta apertura del enlace Mov. Victoria - Mov. Americano, sin afectación de Servicios. </t>
  </si>
  <si>
    <t>Mov. Victoria - Mov. Americano</t>
  </si>
  <si>
    <t xml:space="preserve">km 18,6 desde Soacha </t>
  </si>
  <si>
    <t>Ludwing Tarazona de Noc Tx reporta apertura del enlace Quibdo - Buenos Aires con afectacion de servicios de BA</t>
  </si>
  <si>
    <t>Quibdo - Buenos Aires</t>
  </si>
  <si>
    <t>Recuperacion de reserva e istalacion de empalme</t>
  </si>
  <si>
    <t xml:space="preserve">Se realiza migracion de hilo en servicion entre los dos nodos </t>
  </si>
  <si>
    <t>se realiza cambio de tarjeta</t>
  </si>
  <si>
    <t xml:space="preserve">Para dar solucion se realiza un Tendido 400 mtrs y 2 cajas de empalme </t>
  </si>
  <si>
    <t xml:space="preserve">Para dar solucion se realiza un Tendido de 200 mtrs y dos empalmes de 24 hilos </t>
  </si>
  <si>
    <t xml:space="preserve">santo tomas </t>
  </si>
  <si>
    <t xml:space="preserve">Para dar solucion se recupera 100 mtrs de fo y una caja de empalme de 36 hilos </t>
  </si>
  <si>
    <t>Nancy Prieto de Zona reporta apertura en el enlace Mov.La alianza - Mov. Coliseo sena ,Con afectacion de servicios.</t>
  </si>
  <si>
    <t xml:space="preserve"> Mov.La alianza - Mov. Coliseo sena</t>
  </si>
  <si>
    <t>Mov. Corozal -Mov. Venecia</t>
  </si>
  <si>
    <t>Omar Salgado de zona reporta apertura en el enlace Mov. Corozal - Mov.Venecia , Con afectacion de servicios.</t>
  </si>
  <si>
    <t xml:space="preserve">Km 4,08 desde La alianza </t>
  </si>
  <si>
    <t xml:space="preserve">July Gonzales de Noc tx reporta apertura en el enlace Fonseca - Maicao ,sin fectacion de servicios </t>
  </si>
  <si>
    <t xml:space="preserve"> Fonseca - Maicao</t>
  </si>
  <si>
    <t xml:space="preserve">Km 3,4 desde corozal </t>
  </si>
  <si>
    <t xml:space="preserve">July Gonzales de Noc tx reportar apertura en el enlace Cocli - ceibas , con afectacion  de BA. </t>
  </si>
  <si>
    <t>Cocli - ceibas</t>
  </si>
  <si>
    <t xml:space="preserve">Para dar solucion se realiza un Tendido y dos cajas de empalme </t>
  </si>
  <si>
    <t>Se crea un segundo ticket para los hilos de tigo en santa marta - fundacion , Sin afectacion de servicios.</t>
  </si>
  <si>
    <t xml:space="preserve">OSWALDO CEPEDA </t>
  </si>
  <si>
    <t>Km 3.32 desde cocli</t>
  </si>
  <si>
    <t xml:space="preserve">Para dar la solucion se recupero reserva de un lado 10 mtrs y del otro lado 10 mtrs y un empalme de 24 hilos </t>
  </si>
  <si>
    <t>LA ALIANZA</t>
  </si>
  <si>
    <t xml:space="preserve">Andres Sierra de NocTx reporta apertura parcial del enlace Aguachica - Curumani solo el hilo de la Rx Aguachica </t>
  </si>
  <si>
    <t>Aguachica - Curumani</t>
  </si>
  <si>
    <t>Km 22,4 desde Aguachica</t>
  </si>
  <si>
    <t>km 1,4 desde Buenos aires</t>
  </si>
  <si>
    <t>Victoria - Metroparque</t>
  </si>
  <si>
    <t>Andres Sierra de Noc Tx reporta apertura del nelace Victoria - Metroparque sin afectacion de servicios</t>
  </si>
  <si>
    <t>Ramiro Nechizade Noc Tx reporta apertura del enlace Honda - Dorada sin afectacion de servicios</t>
  </si>
  <si>
    <t>Km 1.490 desde Siglo XXI</t>
  </si>
  <si>
    <t xml:space="preserve">Se realiza tendido de 100 metros de Fibra optica de 48 hilos y se crean dos cajas de empalme de 48 hilos una caja nueva y otra existente </t>
  </si>
  <si>
    <t>Recuperacion de 5 mts de reserva y un empalme de 36 hilos en caja empalme de 48</t>
  </si>
  <si>
    <t>Km 8 desde Fonseca</t>
  </si>
  <si>
    <t xml:space="preserve"> Km 68 desde Santa Marta</t>
  </si>
  <si>
    <t>PRE-00556727</t>
  </si>
  <si>
    <t>RLFO Correctivo, 8779570, Localización de la Falla 0, Recuperación Cable 0 mts, Tendido Aéreo 0 mts, Tendido Canalizad 0 mts, Cantidad Empalmes 1, Fibras Empalmadas 24, Apiques 0, herrajes de retención hasta 200 mts 0, LA</t>
  </si>
  <si>
    <t>OT-00457787</t>
  </si>
  <si>
    <t>Jaime Valencia de zona reporta apertura del enlace Mov. Escuela Militar 2 -Mov. Chapinero - Mov. Anditel, sin afectación de servicios.</t>
  </si>
  <si>
    <t xml:space="preserve">Nancy Prieto de zona reporta del enlace Mov. Terminal - Mov. Minga Pasto, sin afectación de servicio.   </t>
  </si>
  <si>
    <t>German Villamizar de zona reporta apertura del enlace Mov. Bucaramanga Centro - Mov. San Luis II sin afectacion de servicios</t>
  </si>
  <si>
    <t>Mov. Terminal - Mov. Minga Pasto</t>
  </si>
  <si>
    <t>Mov. Escuela Militar 2 -Mov. Chapiner</t>
  </si>
  <si>
    <t>Mov. Bucaramanga Centro - Mov. San Luis II</t>
  </si>
  <si>
    <t>Km 0,81 desde Silencio</t>
  </si>
  <si>
    <t>Migracion de hilos entre nodos Silencio y la Paz</t>
  </si>
  <si>
    <t>Km 0,35 desde San Luis</t>
  </si>
  <si>
    <t>Javier Sandoval de Noc Tx reporta apertura del enlace Bello - Aranjuez sin afectación de servicios</t>
  </si>
  <si>
    <t>Recuepracion de 50 mts de reserva y un empalme de 48 hilos</t>
  </si>
  <si>
    <t>Bucaramanda centro</t>
  </si>
  <si>
    <t>Uk san luis</t>
  </si>
  <si>
    <t>Victor Delgadillo de Zona reporta apertura del enlace Mov. Girardot Charrasquero . Mov. Girardot Centro, con afectacion de Servicios.</t>
  </si>
  <si>
    <t>Mov. Girardot Charrasquero . Mov. Girardot Centro</t>
  </si>
  <si>
    <t>Inteconexion</t>
  </si>
  <si>
    <t>Km 0,82 desde terminal</t>
  </si>
  <si>
    <t>Jhon Lesmes de zona reporta apertura del enlace Mov. Ciudad Berman - Mov. Parque Milenio sin afectación de servicios</t>
  </si>
  <si>
    <t>Km 1,3 desde Heroe</t>
  </si>
  <si>
    <t>Anillo rsu1</t>
  </si>
  <si>
    <t>Recuperacin de 60 mts de reserva y un empalme de 24 hilos</t>
  </si>
  <si>
    <t>Anillo 6 Lado SUR</t>
  </si>
  <si>
    <t xml:space="preserve">Manizales Centro </t>
  </si>
  <si>
    <t>anillo 2A</t>
  </si>
  <si>
    <t>En un punto Recuperacion de 200 mts de reserva e instalacion de empalmee de 36 hilos, en otro punto sangria de 12 hilos en caja empalme de 48</t>
  </si>
  <si>
    <t>Uk Terminal</t>
  </si>
  <si>
    <t>Recuperacion de 50 mts de reserva y se rehace empalme de 144 hilos</t>
  </si>
  <si>
    <t>Se crea incidente para seguir con la revision del elace iniciado con la OT 8781439 ya que se presenta un segundo corte en la red</t>
  </si>
  <si>
    <t>INC0202126</t>
  </si>
  <si>
    <t>Ramiro Nechiza de Noc Tx reporta apertura del enlace Riohacha- Cuestecita por la red de intenexa con afectacion de servicios</t>
  </si>
  <si>
    <t>Francisco Vargas de Noc Tx reporyta apertura del enlace Tunja -  Sogamoso por la red de claro sin afectacion de servicios</t>
  </si>
  <si>
    <t>Mov. Ciudad Berman - Mov. Parque Milenio</t>
  </si>
  <si>
    <t>Recuepracion de 350 mts de reserva y un empalme de 36 hilos</t>
  </si>
  <si>
    <t>INC15597346</t>
  </si>
  <si>
    <t>Oscar Vargas de zona reporta apertrura del enlace Mov. Bosa Piamonte - Mov. El Retazo y Mov. Bosa Piamonte - Mov. Independencia con afectacion de servicios</t>
  </si>
  <si>
    <t>Mov. Bosa Piamonte - Mov. El Retazo</t>
  </si>
  <si>
    <t>Recuepracion de 20 mts de reserva y un empalme de 36 hilos</t>
  </si>
  <si>
    <t>Km 0,835 desde Ciudad Bernan</t>
  </si>
  <si>
    <t>Se preparo Buffer y se refusionan hilos abiertos</t>
  </si>
  <si>
    <t>Se recuperan 20 metros de reserva y se realiza un empalme de 36 Hilos</t>
  </si>
  <si>
    <t>Se recuperan 100 mts de reserva de 96 Hilos y se realiza un empalme de 96 Hilos</t>
  </si>
  <si>
    <t>Se crea Un segundo evento para continuar con la OT 8779952</t>
  </si>
  <si>
    <t>Villa Marcela - Procedal</t>
  </si>
  <si>
    <t>Nancy Prieto de Zona reporta apertura en el enlace Mov.Acopi - mov.Yumbo,con afectacion de servicios.</t>
  </si>
  <si>
    <t xml:space="preserve"> Mov.Acopi - mov.Yumbo</t>
  </si>
  <si>
    <t xml:space="preserve">CALI </t>
  </si>
  <si>
    <t>14/01/1900</t>
  </si>
  <si>
    <t>Diego Chaparro de Noc tx reporta apertura en el enlace Fonseca - maicao , con afectacion de BA.</t>
  </si>
  <si>
    <t>Km 0,01</t>
  </si>
  <si>
    <t>Se realiza empalme de continuidad de 48 Hilos</t>
  </si>
  <si>
    <t>Km 22,5 desde Riohacha</t>
  </si>
  <si>
    <t>Km 1,50 desde la pizarro</t>
  </si>
  <si>
    <t>Se recuperan 20 mts de reserva de 8 Hilos y un empalme de 8 Hilos</t>
  </si>
  <si>
    <t>Km 0,03 desde Villa Marcela</t>
  </si>
  <si>
    <t>Actividades realizadas por Internexa</t>
  </si>
  <si>
    <t>Se adecua fibra en Empalme existente</t>
  </si>
  <si>
    <t>Km 0,050 desde Charrasquero</t>
  </si>
  <si>
    <t xml:space="preserve">Se recuperan 20 mts de reserva de Fibra de 24 hilos y se realiz aun emplame de 24 Hilos </t>
  </si>
  <si>
    <t>CHARRASQUERO</t>
  </si>
  <si>
    <t>Km 50,8 desde Cartagena</t>
  </si>
  <si>
    <t>Para dar solucion se realiza un Tendido de 100 mts de cable de 48 hilos  y dos empalmes de 8 hilos en cajas de 24 hilos</t>
  </si>
  <si>
    <t>Mov. Parque San Antonio</t>
  </si>
  <si>
    <t>Se refusiona hilos en emplame existente</t>
  </si>
  <si>
    <t xml:space="preserve">UK alto de pino </t>
  </si>
  <si>
    <t xml:space="preserve"> Km 34.2 desde Santa Marta</t>
  </si>
  <si>
    <t>Se continua el caso de la OT8780036 por nuevo evento en la fibra.</t>
  </si>
  <si>
    <t>Ludwing Tarazona de Noc tx reporta apertura parcial del enlace Visión Colombia - Villeta hilos de Tigo en la Rx de Villeta, sin afectación de servicios.</t>
  </si>
  <si>
    <t>Ramiro Nechiza de Noc Tx reporta apertura parcial del enlace Honda - Dorada en Rufo rx Honda, sin afectación de servicios.</t>
  </si>
  <si>
    <t>km 17.7 desde Dorada</t>
  </si>
  <si>
    <t>3837230 3839594</t>
  </si>
  <si>
    <t>Javier Sandoval de Noc Tx reporta apertura del enlace Mocoa - La fragua con IRU Mocoa - Florencia en ZTE por la red de Claro sin afectación de servicios.</t>
  </si>
  <si>
    <t>Javier Sandoval del Noc Tx Reporta apertura total del enlace Delicias - Tabor, sin afectación de servicios.</t>
  </si>
  <si>
    <t>INC15613461</t>
  </si>
  <si>
    <t xml:space="preserve">John Alcalde de Zona reporta apertura del enlace La Fachada - Armenia Sur, con afectación de BA.  </t>
  </si>
  <si>
    <t>La Fachada - Armenia Sur</t>
  </si>
  <si>
    <t>Javier Sandoval de Noc Tx reporta apertura del enlace Pelu - Sabanalarga en Coriant  por la red de Tigo, sin afectación de servicios.</t>
  </si>
  <si>
    <t>km 33.7 desde Villeta</t>
  </si>
  <si>
    <t>km 1.52 desde Delicias</t>
  </si>
  <si>
    <t>Se realiza tendido de 240 m de fo y la instalcion de dos empalmes de 96 hilos.</t>
  </si>
  <si>
    <t xml:space="preserve">km 0.505 desde La Fachada </t>
  </si>
  <si>
    <t>Se realiza depuracion en empalme existente</t>
  </si>
  <si>
    <t>Espera de confirmacion de solucion por parte del operador</t>
  </si>
  <si>
    <t>km 6.87 desde Sabanalarga</t>
  </si>
  <si>
    <t>se corren 30 Mts de reserva e implementan 1 caja de empalme</t>
  </si>
  <si>
    <t>km 22.66 desde Honda</t>
  </si>
  <si>
    <t>Se continua caso de la OT8783692 por nuevo evento en la fo</t>
  </si>
  <si>
    <t>Jaime Valencia de Zona reporta apertura del enlace Mov. La Salle - Mov. Galerías III y Mov. Coliseo - Mov. Campin II, con afectación móvil.</t>
  </si>
  <si>
    <t>Rolando Sanchez de Zona reporta apertura del enlace Mov. Iberia III - Mov. Monte Reserva - Mov. Colina Villa, con afectación móvil.</t>
  </si>
  <si>
    <t>Mov. La Salle - Mov. Galerías III</t>
  </si>
  <si>
    <t>Mov. Iberia III - Mov. Monte Reserva</t>
  </si>
  <si>
    <t>se implementa nueva caja de empalme  nueva</t>
  </si>
  <si>
    <t>UPB6484</t>
  </si>
  <si>
    <t>Francisco Vargas de Noc TX reporta apertura del enlace Metroparque - Victoria en Coriant, sin afectacion de servicios.</t>
  </si>
  <si>
    <t>Metroparque - Victoria</t>
  </si>
  <si>
    <t>Alan Salazar de Zona reporta apertura del enlace Villa Campestres - Armarios Conjunto Militar y Corales, con afectación de Servicios.</t>
  </si>
  <si>
    <t>Campestres - Armarios Conjunto Milita</t>
  </si>
  <si>
    <t>km 0,889 desde villa campestre</t>
  </si>
  <si>
    <t>km 0,672 desde El Silencio</t>
  </si>
  <si>
    <t xml:space="preserve">Se realiza tendido de 200 metros de F.O 48 hilos y se crean 2 cajas de empalme de 24 hilos </t>
  </si>
  <si>
    <t xml:space="preserve">Francisco Vargas de Noc Tx reporta apertura del enlace Pto Boyacá - Pto Salgar por la red de Ufinet con afectación de servicios </t>
  </si>
  <si>
    <t xml:space="preserve">Villa Campestre </t>
  </si>
  <si>
    <t xml:space="preserve">Se realiza la refusion de Hilo abierto por la manipulacion de tercero </t>
  </si>
  <si>
    <t>Se crea Nueva OT para dar continuidad a la OT 8783011   por nuevo corte encontrado</t>
  </si>
  <si>
    <t>FACHADA</t>
  </si>
  <si>
    <t>7158873 8784837</t>
  </si>
  <si>
    <t>km 2,65 desde Galeria III</t>
  </si>
  <si>
    <t>km 1,5 desde Ibero III</t>
  </si>
  <si>
    <t>YOPAL CENTRO</t>
  </si>
  <si>
    <t>Se realiza migracion del hilo en empalme ubicado al km 33,4 y km 37,4 desde villeta</t>
  </si>
  <si>
    <t xml:space="preserve">se recuperan 50 metros de F.O de 8 hilos y se crea una caja de empalme nueva </t>
  </si>
  <si>
    <t>Mov.Buenos aires</t>
  </si>
  <si>
    <t>ARANJUEZ</t>
  </si>
  <si>
    <t>TIK-462829-B0G7 </t>
  </si>
  <si>
    <t>Km 11,4 desde Aranjuez</t>
  </si>
  <si>
    <t>Jhony Osorio de zona reporta apertura del enlace  Mov. Andes- Mov. Santuario, Mov. Zona franca 3 - Mov. Cordialidad y Mov. Monumental - cordialidad, con afectación de servicios.</t>
  </si>
  <si>
    <t>Mov. Zona franca 3 - Mov. Cordialidad</t>
  </si>
  <si>
    <t xml:space="preserve">Calle 13 </t>
  </si>
  <si>
    <t>km 2,5 desde Sur</t>
  </si>
  <si>
    <t xml:space="preserve">Se recuperan 170 metros de F.O y se crea empalme de continuidad nuevo de 48 hilos </t>
  </si>
  <si>
    <t>km 1,13 desde Mocoa</t>
  </si>
  <si>
    <t xml:space="preserve">Anillo 20 </t>
  </si>
  <si>
    <t>Se realiza tendido de 150 metros de F.O y se crea 2 cajas de empalme nuevo</t>
  </si>
  <si>
    <t>km 3,4 desde Subachoque</t>
  </si>
  <si>
    <t>km 0,900 desde iberia 3</t>
  </si>
  <si>
    <t>cocli</t>
  </si>
  <si>
    <t>Se adecua hilo en caja empalme</t>
  </si>
  <si>
    <t>Anillo56a</t>
  </si>
  <si>
    <t>km 8,3 desde Chapinero</t>
  </si>
  <si>
    <t>Pilar Vargas de Noc Tx reporta apertura del enlace Neiva - Garzon al Km 69,08 desde Neiva según traza del ZTE sin afectacion de servicios</t>
  </si>
  <si>
    <t xml:space="preserve">se realiza tendido de 200 metros de F.O de 96 hilos y la creacion de dos empalmes de 24 hilos </t>
  </si>
  <si>
    <t>PRE-00557185</t>
  </si>
  <si>
    <t>RTNFO Correctivo,8693182, Localización de Falla km 0 Recuperar Cable 0 mts, Tendido Aéreo 550 mts, Tendido Canalizado 0 mts, Cantidad Empalmes 2, Fibras Empalmadas 72, Apiques 0, Disp 0.00, subida a poste UN 0 LA</t>
  </si>
  <si>
    <t>OT-00458196</t>
  </si>
  <si>
    <t>PRE-00557186</t>
  </si>
  <si>
    <t>RLFO Correctivo,8777518, Localización de Falla km 0 Recuperar Cable 50 mts, Tendido Aéreo 0 mts, Tendido Canalizado 0 mts, Cantidad Empalmes 1, Fibras Empalmadas 24, Apiques 0, Disp 0.00, subida a poste UN 0 LA</t>
  </si>
  <si>
    <t>OT-00458198</t>
  </si>
  <si>
    <t>PRE-00557188</t>
  </si>
  <si>
    <t>RDFO Correctivo,8777474, Localización de Falla km 0 Recuperar Cable 0 mts, Tendido Aéreo 0 mts, Tendido Canalizado 0 mts, Cantidad Empalmes 0, Fibras Empalmadas 0, Apiques 0, Disp 0.01, subida a poste UN 0 LA</t>
  </si>
  <si>
    <t xml:space="preserve">OT-00458199	</t>
  </si>
  <si>
    <t>PRE-00557189</t>
  </si>
  <si>
    <t>OT-00458200</t>
  </si>
  <si>
    <t>RTRFO Correctivo,8779456, Localización de Falla km 0 Recuperar Cable 0 mts, Tendido Aéreo 0 mts, Tendido Canalizado 0 mts, Cantidad Empalmes 0, Fibras Empalmadas 0 , Apiques 0, Disp 0.02, subida a poste UN 0 LA</t>
  </si>
  <si>
    <t>PRE-00557190</t>
  </si>
  <si>
    <t>RTRFO Correctivo,8780223  , Localización de Falla km 0 Recuperar Cable 200 mts, Tendido Aéreo 0 mts, Sangria 1,  Tendido Canalizado 0 mts, Cantidad Empalmes 2, Fibras Empalmadas 48 , Apiques 0, Disp 0.00, subida a poste UN 0 LA</t>
  </si>
  <si>
    <t>OT-00458201</t>
  </si>
  <si>
    <t>Km 69,08 desde Neiva</t>
  </si>
  <si>
    <t>Pilar Vargas de Noc Tx repprta apertura del enlace Candelaria . Florida al Km 4 desde candelaria según traza del ZTE sin afectacion de servicios</t>
  </si>
  <si>
    <t>Carlos Duran de zona reporta apertura del enlace Mov. Membrillal -  Mov. Lamitech con afectacion de servicios moviles</t>
  </si>
  <si>
    <t xml:space="preserve"> Mov. Membrillal -  Mov. Lamitech</t>
  </si>
  <si>
    <t>CARLOS DRUAN</t>
  </si>
  <si>
    <t>km 3.9 desde Candelaria</t>
  </si>
  <si>
    <t>Km 3.3 desde membrillal</t>
  </si>
  <si>
    <t>Mov. Las ferias - Mov. La Reforma</t>
  </si>
  <si>
    <t>Wilson Trujillo de Zona reporta apertura del enlace Mov. Las Ferias - Mov. La Reforma, sin afectación de servicios.</t>
  </si>
  <si>
    <t>No se genera OT, Disponibilidad de INCOPSA</t>
  </si>
  <si>
    <t>km 0.199 desde Movv Robles</t>
  </si>
  <si>
    <t>Mov Robles - Mov Carrizal</t>
  </si>
  <si>
    <t>Alan salazar de zona reporta apertura del enlace Mov Robles - Mov Carrizal con afectacion de servicios moviles</t>
  </si>
  <si>
    <t>Se recuperan 100 mettros de reserva y se crea un empalme de 24 hilos con 8 fusiones</t>
  </si>
  <si>
    <t>se  recupera 80 metros de reserva fibra de 36 Hilos para hacer un empalme de continuidad de 326 Hilos</t>
  </si>
  <si>
    <t>Se recuepera 40 metros de reserva de 36 hilos y se crea un empalme de 48 hilos con 36 fusiones</t>
  </si>
  <si>
    <t>Mov Tramonti - Mov Puente Chico</t>
  </si>
  <si>
    <t>Jeronimo Veloz reporta apertura del enlace Mov Tramonti - Mov Puente Chico con afectacion de servicio</t>
  </si>
  <si>
    <t>Victoria Subestación - Buenos Aires</t>
  </si>
  <si>
    <t>Ramiro Nechiza de Noc Tx reporta apertura del enlace Victoria Subestación - Buenos Aires en SDH, sin afectación de servicios.</t>
  </si>
  <si>
    <t>Javier Sandoval de Noc Tx reporta apertura del enlace Cali - Buenaventura en ZTE por la red de Cirion, sin afectación de servicios.</t>
  </si>
  <si>
    <t>km 1.9 de ferias</t>
  </si>
  <si>
    <t>Se recupera 20 mts de reserva a una distancia 300 mts, y se crea 1 empalme x 48 hilos de continuidad</t>
  </si>
  <si>
    <t>Jaime Valencia de Zona reporta apertura del enlace Mov. La Salle - Mov. Coliseo, sin afectación de servicios.</t>
  </si>
  <si>
    <t>Mov. La Salle - Mov. Coliseo</t>
  </si>
  <si>
    <t xml:space="preserve">Víctor Delgadillo de Zona reporta apertura del enlace Mov. Melgar Sur - Mov. La Estancia, con afectación móvil.   </t>
  </si>
  <si>
    <t>Mov. Melgar Sur - Mov. La Estancia</t>
  </si>
  <si>
    <t xml:space="preserve"> Km 80,8 desde anta Marta</t>
  </si>
  <si>
    <t>Se continua el caso de la OT8783626 por nuevo evento en la fibra.</t>
  </si>
  <si>
    <t>Se realiza fusiion del hilo afectado en emepalme existente</t>
  </si>
  <si>
    <t>Anillo Mamonal</t>
  </si>
  <si>
    <t>Manonal</t>
  </si>
  <si>
    <t xml:space="preserve">Se continua la OT8785841 por segundo evento </t>
  </si>
  <si>
    <t>km 0,682 desde Tramonti</t>
  </si>
  <si>
    <t xml:space="preserve">Jerónimo Veloz de Zona reporta apertura del enlace Mov. Capital Tower - Mov.  Starbucks - Mov. Citi Bank, con afectación de móvil. </t>
  </si>
  <si>
    <t>Mov. Capital Tower - Mov. Starbucks</t>
  </si>
  <si>
    <t>km  0,817 desde Coliseo Bogota</t>
  </si>
  <si>
    <t xml:space="preserve">se realiza fusion en hilo existente </t>
  </si>
  <si>
    <t>Uk coliseo</t>
  </si>
  <si>
    <t>Km 50 desde Buenaventura</t>
  </si>
  <si>
    <t>Km 1,2 desde la estancia</t>
  </si>
  <si>
    <t>Se realiza tendido de 50 mts de fibra de 48 hilos y dos empalmes de 48 Hilos</t>
  </si>
  <si>
    <t>Km 3,7 desde Lamitech</t>
  </si>
  <si>
    <t>Falla de Energía</t>
  </si>
  <si>
    <t>Km 0,082 desde starbucks</t>
  </si>
  <si>
    <t xml:space="preserve">Se realiza tendido de 200 mts de Fo de 48 Hilos y dos empalmes de 48 hilos </t>
  </si>
  <si>
    <t>Mov. La Primavera - Mov. Ocaña Norte</t>
  </si>
  <si>
    <t xml:space="preserve">David Barrera de zona reporta apertura del anlace Mov. La Primavera - Mov. Ocaña Norte y Mov. La primavera - Mov. Santa Clara con afectación de servicios </t>
  </si>
  <si>
    <t>Se crea incidente para dar continuidad a la Ventana de Mantenimiento Ibagué - La Meza ejecutada por la Alianza y derivo en atenuación para Coriant ambas Rx </t>
  </si>
  <si>
    <t>Ibagué - La Meza</t>
  </si>
  <si>
    <t>Recuperacion de 350 mts de reserva y un empalme de 8 hilos en cajaempalme de 48</t>
  </si>
  <si>
    <t>puerto boyaca</t>
  </si>
  <si>
    <t>PROCEDAL</t>
  </si>
  <si>
    <t>Se recuperan 50 mts de reserva de 8 Hilos y un empalme de 8 Hilos</t>
  </si>
  <si>
    <t xml:space="preserve">Francisco vargas de Noc Tx reporta apertura del enalce Pto Araujo - Pto Boyaca por la red de ufinet sin afectación de servicios </t>
  </si>
  <si>
    <t>No se genera OT, Falla  de Alianza</t>
  </si>
  <si>
    <t>No se genera OT, Falla  de Ufinet</t>
  </si>
  <si>
    <t>Natalia Hernandez de zona reporta apertura del enlace Mov. Zona Industrial - Mov. Iwoka Sogamoso sin afectación de servicios</t>
  </si>
  <si>
    <t>Se recuperan 380 mts de reserva de fibra de 24 Hilos y s eintala un empalme de 48 Hilos</t>
  </si>
  <si>
    <t>Km 3 desde Lamitech</t>
  </si>
  <si>
    <t>Se crea Nueva OT por segundo evento encntrado a 700 mts hacia lamitech y oara dar continuidad a la OT 8786988</t>
  </si>
  <si>
    <t>TIK-463435-S0H9</t>
  </si>
  <si>
    <t>Km 0,375 desde La Primavera</t>
  </si>
  <si>
    <t>Tendido de 263 mts de Fo y dos empalmes de 48 hilos</t>
  </si>
  <si>
    <t xml:space="preserve">Se recuperan 200 mts de reserva de de 48 Hilos y se realiza un empalme de 48 Hilos </t>
  </si>
  <si>
    <t xml:space="preserve">MAMONAL </t>
  </si>
  <si>
    <t>Km 4,9 desde Zona Inustrial</t>
  </si>
  <si>
    <t>Luwing Tarazona de Noc tx reporta apertura en el enlace Yarumal - caucasia por la red de tigo sin afcetacion de servicios.</t>
  </si>
  <si>
    <t>Para dar solucion se recupera 150 mtrs y se realiza una sangria</t>
  </si>
  <si>
    <t>Cambio de patchcord y refusion de pigtail en la Mesa</t>
  </si>
  <si>
    <t>Km 0 desde la Mesa</t>
  </si>
  <si>
    <t xml:space="preserve">central </t>
  </si>
  <si>
    <t xml:space="preserve">Santamarta </t>
  </si>
  <si>
    <t>Recuperacion de 200 mts de reserva y un empalme de 48 hilos|</t>
  </si>
  <si>
    <t>Luis Antonio Rodriguez de Zona reporta apertura en el enlace Mov.Asturias - Mov.Techo y Mov.Asturias - Mov.Registraduria Kenedy ,Sin afectacion de servicios.</t>
  </si>
  <si>
    <t>8743089 8743094</t>
  </si>
  <si>
    <t>8743380 8743361</t>
  </si>
  <si>
    <t>8777114 8777098
7153046</t>
  </si>
  <si>
    <t>Activa</t>
  </si>
  <si>
    <t>Sogamoso Industrial</t>
  </si>
  <si>
    <t>km 86 desde Yarumal</t>
  </si>
  <si>
    <t>Mov.Asturias - Mov.Registraduria Kenedy</t>
  </si>
  <si>
    <t xml:space="preserve"> 8781716 8781728 8781844 8781968</t>
  </si>
  <si>
    <t>Km 4,8 desde Asturias</t>
  </si>
  <si>
    <t>Personal ejecutando migracion de cable</t>
  </si>
  <si>
    <t>Anillo 47 lado A</t>
  </si>
  <si>
    <t>Ludwing Tarazona de Noc Tx reporta apertura parcial del enlace Cali -Popayan Rx cali del coriant si afectacion de servicios</t>
  </si>
  <si>
    <t>Pilar Vargas de Noc Tx reporta apertura del enlace Neiva - Garzon al Km 34,14 desde Neiva según traza del ZTE sin afectacion de servicios</t>
  </si>
  <si>
    <t>Km 1,8 desde Popayan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</si>
</sst>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h:mm\ d/mm/yyyy"/>
    <numFmt numFmtId="165" formatCode="[$$-240A]\ #,##0.00"/>
    <numFmt numFmtId="166" formatCode="0.0000"/>
    <numFmt numFmtId="167" formatCode="[h]:mm"/>
    <numFmt numFmtId="168" formatCode="[$-F400]h:mm:ss\ AM/PM"/>
    <numFmt numFmtId="169" formatCode="[$-240A]d&quot; de &quot;mmmm&quot; de &quot;yyyy;@"/>
  </numFmts>
  <fonts count="41">
    <font>
      <sz val="11"/>
      <color theme="1"/>
      <name val="Calibri"/>
      <family val="2"/>
      <scheme val="minor"/>
    </font>
    <font>
      <b/>
      <sz val="11"/>
      <color theme="3"/>
      <name val="Calibri"/>
      <family val="2"/>
      <scheme val="minor"/>
    </font>
    <font>
      <b/>
      <sz val="11"/>
      <color theme="1"/>
      <name val="Calibri"/>
      <family val="2"/>
      <scheme val="minor"/>
    </font>
    <font>
      <sz val="11"/>
      <color theme="1"/>
      <name val="Arial"/>
      <family val="2"/>
    </font>
    <font>
      <u/>
      <sz val="11"/>
      <color theme="10"/>
      <name val="Calibri"/>
      <family val="2"/>
      <scheme val="minor"/>
    </font>
    <font>
      <sz val="10"/>
      <name val="Arial"/>
      <family val="2"/>
    </font>
    <font>
      <sz val="11"/>
      <name val="Calibri"/>
      <family val="2"/>
      <scheme val="minor"/>
    </font>
    <font>
      <b/>
      <sz val="11"/>
      <name val="Arial"/>
      <family val="2"/>
    </font>
    <font>
      <sz val="11"/>
      <color theme="0"/>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rgb="FF9C6500"/>
      <name val="Calibri"/>
      <family val="2"/>
      <scheme val="minor"/>
    </font>
    <font>
      <b/>
      <sz val="18"/>
      <color theme="3"/>
      <name val="Calibri Light"/>
      <family val="2"/>
      <scheme val="major"/>
    </font>
    <font>
      <sz val="8"/>
      <name val="Calibri"/>
      <family val="2"/>
      <scheme val="minor"/>
    </font>
    <font>
      <b/>
      <sz val="9"/>
      <color rgb="FF000000"/>
      <name val="Segoe UI"/>
      <family val="2"/>
    </font>
    <font>
      <sz val="9"/>
      <color rgb="FF000000"/>
      <name val="Segoe UI"/>
      <family val="2"/>
    </font>
    <font>
      <sz val="11"/>
      <name val="Arial"/>
      <family val="2"/>
    </font>
    <font>
      <b/>
      <sz val="11"/>
      <color theme="1"/>
      <name val="Arial"/>
      <family val="2"/>
    </font>
    <font>
      <b/>
      <sz val="11"/>
      <name val="Calibri"/>
      <family val="2"/>
      <scheme val="minor"/>
    </font>
    <font>
      <sz val="7"/>
      <color theme="1"/>
      <name val="Times New Roman"/>
      <family val="1"/>
    </font>
    <font>
      <sz val="11"/>
      <color theme="1"/>
      <name val="Aptos"/>
      <family val="2"/>
    </font>
    <font>
      <sz val="12"/>
      <color rgb="FF000000"/>
      <name val="Aptos"/>
      <family val="2"/>
    </font>
    <font>
      <sz val="7"/>
      <color rgb="FF000000"/>
      <name val="Aptos Narrow"/>
      <family val="2"/>
    </font>
    <font>
      <sz val="11"/>
      <color theme="1"/>
      <name val="Arial"/>
      <family val="2"/>
    </font>
    <font>
      <sz val="11"/>
      <color rgb="FF000000"/>
      <name val="Arial"/>
      <family val="2"/>
    </font>
    <font>
      <sz val="11"/>
      <color rgb="FF242424"/>
      <name val="Inherit"/>
    </font>
    <font>
      <sz val="11"/>
      <color theme="1"/>
      <name val="Arial"/>
      <family val="2"/>
    </font>
    <font>
      <b/>
      <sz val="11"/>
      <color theme="1"/>
      <name val="Arial"/>
      <family val="2"/>
    </font>
    <font>
      <sz val="11"/>
      <color theme="1"/>
      <name val="Arial"/>
      <family val="2"/>
    </font>
    <font>
      <sz val="11"/>
      <color theme="1"/>
      <name val="Arial"/>
    </font>
    <font>
      <b/>
      <sz val="11"/>
      <color theme="1"/>
      <name val="Arial"/>
    </font>
  </fonts>
  <fills count="47">
    <fill>
      <patternFill patternType="none"/>
    </fill>
    <fill>
      <patternFill patternType="gray125"/>
    </fill>
    <fill>
      <patternFill patternType="solid">
        <fgColor rgb="FFA5A5A5"/>
      </patternFill>
    </fill>
    <fill>
      <patternFill patternType="solid">
        <fgColor theme="8" tint="0.39997558519241921"/>
        <bgColor indexed="64"/>
      </patternFill>
    </fill>
    <fill>
      <patternFill patternType="solid">
        <fgColor rgb="FFFF0000"/>
        <bgColor indexed="64"/>
      </patternFill>
    </fill>
    <fill>
      <patternFill patternType="solid">
        <fgColor rgb="FFFF6600"/>
        <bgColor indexed="64"/>
      </patternFill>
    </fill>
    <fill>
      <patternFill patternType="solid">
        <fgColor rgb="FF00B0F0"/>
        <bgColor theme="4" tint="0.79998168889431442"/>
      </patternFill>
    </fill>
    <fill>
      <patternFill patternType="solid">
        <fgColor theme="4" tint="0.59999389629810485"/>
        <bgColor theme="4" tint="0.5999938962981048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A5A5A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A9D08E"/>
        <bgColor rgb="FFB4C6E7"/>
      </patternFill>
    </fill>
    <fill>
      <patternFill patternType="solid">
        <fgColor rgb="FFA9D08E"/>
        <bgColor rgb="FFD9E1F2"/>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medium">
        <color indexed="64"/>
      </bottom>
      <diagonal/>
    </border>
    <border>
      <left/>
      <right/>
      <top style="thin">
        <color indexed="64"/>
      </top>
      <bottom/>
      <diagonal/>
    </border>
    <border>
      <left style="thin">
        <color theme="1"/>
      </left>
      <right style="thin">
        <color theme="1"/>
      </right>
      <top style="thin">
        <color theme="1"/>
      </top>
      <bottom style="thin">
        <color theme="1"/>
      </bottom>
      <diagonal/>
    </border>
    <border>
      <left style="thin">
        <color rgb="FF92D050"/>
      </left>
      <right style="thin">
        <color rgb="FF92D050"/>
      </right>
      <top style="thin">
        <color rgb="FF92D050"/>
      </top>
      <bottom style="thin">
        <color rgb="FF92D050"/>
      </bottom>
      <diagonal/>
    </border>
    <border>
      <left style="thin">
        <color indexed="64"/>
      </left>
      <right style="thin">
        <color indexed="64"/>
      </right>
      <top style="thin">
        <color indexed="64"/>
      </top>
      <bottom style="thin">
        <color rgb="FF8EA9DB"/>
      </bottom>
      <diagonal/>
    </border>
  </borders>
  <cellStyleXfs count="56">
    <xf numFmtId="0" fontId="0" fillId="0" borderId="0"/>
    <xf numFmtId="0" fontId="1" fillId="0" borderId="0" applyNumberFormat="0" applyFill="0" applyBorder="0" applyAlignment="0" applyProtection="0"/>
    <xf numFmtId="0" fontId="3" fillId="6" borderId="2">
      <alignment vertical="center"/>
    </xf>
    <xf numFmtId="0" fontId="4" fillId="0" borderId="0" applyNumberFormat="0" applyFill="0" applyBorder="0" applyAlignment="0" applyProtection="0"/>
    <xf numFmtId="0" fontId="5" fillId="0" borderId="0"/>
    <xf numFmtId="0" fontId="10" fillId="0" borderId="9" applyNumberFormat="0" applyFill="0" applyAlignment="0" applyProtection="0"/>
    <xf numFmtId="0" fontId="11" fillId="0" borderId="10" applyNumberFormat="0" applyFill="0" applyAlignment="0" applyProtection="0"/>
    <xf numFmtId="0" fontId="1" fillId="0" borderId="11" applyNumberFormat="0" applyFill="0" applyAlignment="0" applyProtection="0"/>
    <xf numFmtId="0" fontId="12" fillId="8" borderId="0" applyNumberFormat="0" applyBorder="0" applyAlignment="0" applyProtection="0"/>
    <xf numFmtId="0" fontId="13" fillId="9" borderId="0" applyNumberFormat="0" applyBorder="0" applyAlignment="0" applyProtection="0"/>
    <xf numFmtId="0" fontId="14" fillId="11" borderId="12" applyNumberFormat="0" applyAlignment="0" applyProtection="0"/>
    <xf numFmtId="0" fontId="15" fillId="12" borderId="13" applyNumberFormat="0" applyAlignment="0" applyProtection="0"/>
    <xf numFmtId="0" fontId="16" fillId="12" borderId="12" applyNumberFormat="0" applyAlignment="0" applyProtection="0"/>
    <xf numFmtId="0" fontId="17" fillId="0" borderId="14" applyNumberFormat="0" applyFill="0" applyAlignment="0" applyProtection="0"/>
    <xf numFmtId="0" fontId="18" fillId="2" borderId="15" applyNumberFormat="0" applyAlignment="0" applyProtection="0"/>
    <xf numFmtId="0" fontId="19" fillId="0" borderId="0" applyNumberFormat="0" applyFill="0" applyBorder="0" applyAlignment="0" applyProtection="0"/>
    <xf numFmtId="0" fontId="9" fillId="13" borderId="16" applyNumberFormat="0" applyFont="0" applyAlignment="0" applyProtection="0"/>
    <xf numFmtId="0" fontId="20" fillId="0" borderId="0" applyNumberFormat="0" applyFill="0" applyBorder="0" applyAlignment="0" applyProtection="0"/>
    <xf numFmtId="0" fontId="2" fillId="0" borderId="17" applyNumberFormat="0" applyFill="0" applyAlignment="0" applyProtection="0"/>
    <xf numFmtId="0" fontId="8"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8"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8"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8"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8"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8" fillId="34"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37" borderId="0" applyNumberFormat="0" applyBorder="0" applyAlignment="0" applyProtection="0"/>
    <xf numFmtId="0" fontId="21" fillId="10"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pplyNumberFormat="0" applyFill="0" applyBorder="0" applyAlignment="0" applyProtection="0"/>
    <xf numFmtId="0" fontId="3" fillId="0" borderId="0"/>
    <xf numFmtId="0" fontId="3" fillId="0" borderId="0"/>
    <xf numFmtId="169" fontId="5" fillId="0" borderId="0" applyNumberFormat="0" applyFill="0" applyBorder="0" applyAlignment="0" applyProtection="0"/>
  </cellStyleXfs>
  <cellXfs count="112">
    <xf numFmtId="0" fontId="0" fillId="0" borderId="0" xfId="0"/>
    <xf numFmtId="167" fontId="3" fillId="0" borderId="2" xfId="0" applyNumberFormat="1" applyFont="1" applyBorder="1" applyAlignment="1">
      <alignment horizontal="center" vertical="center" wrapText="1"/>
    </xf>
    <xf numFmtId="0" fontId="0" fillId="0" borderId="0" xfId="0" applyAlignment="1">
      <alignment wrapText="1"/>
    </xf>
    <xf numFmtId="0" fontId="3" fillId="0" borderId="5" xfId="0" applyFont="1" applyBorder="1" applyAlignment="1">
      <alignment horizontal="center" vertical="center" wrapText="1"/>
    </xf>
    <xf numFmtId="0" fontId="3" fillId="0" borderId="5" xfId="0" applyFont="1" applyBorder="1" applyAlignment="1">
      <alignment horizontal="left" vertical="center" wrapText="1"/>
    </xf>
    <xf numFmtId="0" fontId="3" fillId="0" borderId="7" xfId="0" applyFont="1" applyBorder="1" applyAlignment="1">
      <alignment horizontal="center" vertical="center" wrapText="1"/>
    </xf>
    <xf numFmtId="167" fontId="3" fillId="0" borderId="5" xfId="0" applyNumberFormat="1" applyFont="1" applyBorder="1" applyAlignment="1">
      <alignment horizontal="center" vertical="center" wrapText="1"/>
    </xf>
    <xf numFmtId="46" fontId="3" fillId="0" borderId="5" xfId="0" applyNumberFormat="1" applyFont="1" applyBorder="1" applyAlignment="1">
      <alignment horizontal="center" vertical="center" wrapText="1"/>
    </xf>
    <xf numFmtId="166" fontId="3" fillId="0" borderId="5" xfId="0" applyNumberFormat="1" applyFont="1" applyBorder="1" applyAlignment="1">
      <alignment horizontal="center" vertical="center" wrapText="1"/>
    </xf>
    <xf numFmtId="0" fontId="3" fillId="7" borderId="5" xfId="0" applyFont="1" applyFill="1" applyBorder="1" applyAlignment="1">
      <alignment horizontal="center" vertical="center" wrapText="1"/>
    </xf>
    <xf numFmtId="165" fontId="7" fillId="4" borderId="4" xfId="0" applyNumberFormat="1" applyFont="1" applyFill="1" applyBorder="1" applyAlignment="1">
      <alignment horizontal="center" vertical="center" wrapText="1"/>
    </xf>
    <xf numFmtId="0" fontId="7" fillId="4" borderId="4" xfId="0" applyFont="1" applyFill="1" applyBorder="1" applyAlignment="1">
      <alignment horizontal="center" vertical="center" wrapText="1"/>
    </xf>
    <xf numFmtId="0" fontId="7" fillId="5" borderId="4" xfId="0" applyFont="1" applyFill="1" applyBorder="1" applyAlignment="1">
      <alignment horizontal="center" vertical="center" wrapText="1"/>
    </xf>
    <xf numFmtId="0" fontId="7" fillId="5" borderId="4" xfId="0" applyFont="1" applyFill="1" applyBorder="1" applyAlignment="1">
      <alignment vertical="center" wrapText="1"/>
    </xf>
    <xf numFmtId="0" fontId="7" fillId="3" borderId="1" xfId="0" applyFont="1" applyFill="1" applyBorder="1" applyAlignment="1">
      <alignment horizontal="center" vertical="center" wrapText="1"/>
    </xf>
    <xf numFmtId="164" fontId="7" fillId="3" borderId="1" xfId="0" applyNumberFormat="1" applyFont="1" applyFill="1" applyBorder="1" applyAlignment="1">
      <alignment horizontal="center" vertical="center" wrapText="1"/>
    </xf>
    <xf numFmtId="20" fontId="7" fillId="3" borderId="1" xfId="0" applyNumberFormat="1" applyFont="1" applyFill="1" applyBorder="1" applyAlignment="1">
      <alignment horizontal="center" vertical="center" wrapText="1"/>
    </xf>
    <xf numFmtId="20" fontId="7" fillId="4" borderId="1" xfId="0" applyNumberFormat="1" applyFont="1" applyFill="1" applyBorder="1" applyAlignment="1">
      <alignment horizontal="center" vertical="center" wrapText="1"/>
    </xf>
    <xf numFmtId="46" fontId="7" fillId="4" borderId="1" xfId="0" applyNumberFormat="1" applyFont="1" applyFill="1" applyBorder="1" applyAlignment="1">
      <alignment horizontal="center" vertical="center" wrapText="1"/>
    </xf>
    <xf numFmtId="20" fontId="7" fillId="39" borderId="1" xfId="0" applyNumberFormat="1" applyFont="1" applyFill="1" applyBorder="1" applyAlignment="1">
      <alignment horizontal="center" vertical="center" wrapText="1"/>
    </xf>
    <xf numFmtId="166" fontId="7" fillId="39" borderId="1" xfId="0" applyNumberFormat="1" applyFont="1" applyFill="1" applyBorder="1" applyAlignment="1">
      <alignment horizontal="center" vertical="center" wrapText="1"/>
    </xf>
    <xf numFmtId="22" fontId="7" fillId="4" borderId="4" xfId="0" applyNumberFormat="1" applyFont="1" applyFill="1" applyBorder="1" applyAlignment="1">
      <alignment horizontal="center" vertical="center" wrapText="1"/>
    </xf>
    <xf numFmtId="14" fontId="3" fillId="0" borderId="5" xfId="0" applyNumberFormat="1" applyFont="1" applyBorder="1" applyAlignment="1">
      <alignment horizontal="left" vertical="center" wrapText="1"/>
    </xf>
    <xf numFmtId="22" fontId="3" fillId="0" borderId="5" xfId="0" applyNumberFormat="1" applyFont="1" applyBorder="1" applyAlignment="1">
      <alignment horizontal="center" vertical="center" wrapText="1"/>
    </xf>
    <xf numFmtId="0" fontId="2" fillId="38" borderId="0" xfId="0" applyFont="1" applyFill="1"/>
    <xf numFmtId="0" fontId="24" fillId="38" borderId="0" xfId="0" applyFont="1" applyFill="1" applyAlignment="1">
      <alignment vertical="center"/>
    </xf>
    <xf numFmtId="0" fontId="2" fillId="38" borderId="0" xfId="0" applyFont="1" applyFill="1" applyAlignment="1">
      <alignment horizontal="center"/>
    </xf>
    <xf numFmtId="0" fontId="0" fillId="38" borderId="0" xfId="0" applyFill="1"/>
    <xf numFmtId="0" fontId="0" fillId="38" borderId="5" xfId="0" applyFill="1" applyBorder="1" applyAlignment="1">
      <alignment horizontal="center"/>
    </xf>
    <xf numFmtId="0" fontId="0" fillId="38" borderId="8" xfId="0" applyFill="1" applyBorder="1" applyAlignment="1">
      <alignment horizontal="center"/>
    </xf>
    <xf numFmtId="20" fontId="0" fillId="38" borderId="0" xfId="0" applyNumberFormat="1" applyFill="1"/>
    <xf numFmtId="22" fontId="0" fillId="38" borderId="0" xfId="0" applyNumberFormat="1" applyFill="1"/>
    <xf numFmtId="2" fontId="0" fillId="38" borderId="0" xfId="0" applyNumberFormat="1" applyFill="1"/>
    <xf numFmtId="0" fontId="0" fillId="38" borderId="3" xfId="0" applyFill="1" applyBorder="1" applyAlignment="1">
      <alignment horizontal="center"/>
    </xf>
    <xf numFmtId="46" fontId="0" fillId="38" borderId="0" xfId="0" applyNumberFormat="1" applyFill="1"/>
    <xf numFmtId="0" fontId="0" fillId="38" borderId="1" xfId="0" applyFill="1" applyBorder="1" applyAlignment="1">
      <alignment horizontal="center"/>
    </xf>
    <xf numFmtId="0" fontId="0" fillId="38" borderId="6" xfId="0" applyFill="1" applyBorder="1" applyAlignment="1">
      <alignment vertical="center"/>
    </xf>
    <xf numFmtId="14" fontId="7" fillId="3" borderId="1" xfId="0" applyNumberFormat="1" applyFont="1" applyFill="1" applyBorder="1" applyAlignment="1">
      <alignment horizontal="center" vertical="center" wrapText="1"/>
    </xf>
    <xf numFmtId="1" fontId="3" fillId="0" borderId="5" xfId="0" applyNumberFormat="1" applyFont="1" applyBorder="1" applyAlignment="1">
      <alignment horizontal="center" vertical="center" wrapText="1"/>
    </xf>
    <xf numFmtId="168" fontId="0" fillId="38" borderId="0" xfId="0" applyNumberFormat="1" applyFill="1"/>
    <xf numFmtId="0" fontId="27" fillId="0" borderId="5" xfId="0" applyFont="1" applyBorder="1" applyAlignment="1">
      <alignment horizontal="center" vertical="center" wrapText="1"/>
    </xf>
    <xf numFmtId="0" fontId="3" fillId="0" borderId="19" xfId="0" applyFont="1" applyBorder="1" applyAlignment="1">
      <alignment horizontal="center" vertical="center" wrapText="1"/>
    </xf>
    <xf numFmtId="0" fontId="26" fillId="5" borderId="18" xfId="0" applyFont="1" applyFill="1" applyBorder="1" applyAlignment="1">
      <alignment horizontal="center" vertical="center" wrapText="1"/>
    </xf>
    <xf numFmtId="0" fontId="0" fillId="40" borderId="0" xfId="0" applyFill="1"/>
    <xf numFmtId="0" fontId="24" fillId="40" borderId="0" xfId="0" applyFont="1" applyFill="1" applyAlignment="1">
      <alignment vertical="center"/>
    </xf>
    <xf numFmtId="0" fontId="6" fillId="40" borderId="0" xfId="0" applyFont="1" applyFill="1" applyAlignment="1">
      <alignment vertical="top"/>
    </xf>
    <xf numFmtId="0" fontId="2" fillId="40" borderId="0" xfId="0" quotePrefix="1" applyFont="1" applyFill="1"/>
    <xf numFmtId="0" fontId="2" fillId="40" borderId="0" xfId="0" applyFont="1" applyFill="1"/>
    <xf numFmtId="0" fontId="0" fillId="41" borderId="0" xfId="0" applyFill="1"/>
    <xf numFmtId="0" fontId="2" fillId="41" borderId="0" xfId="0" applyFont="1" applyFill="1"/>
    <xf numFmtId="0" fontId="25" fillId="40" borderId="0" xfId="0" applyFont="1" applyFill="1" applyAlignment="1">
      <alignment vertical="center"/>
    </xf>
    <xf numFmtId="0" fontId="25" fillId="41" borderId="0" xfId="0" applyFont="1" applyFill="1" applyAlignment="1">
      <alignment vertical="center"/>
    </xf>
    <xf numFmtId="0" fontId="6" fillId="41" borderId="0" xfId="0" applyFont="1" applyFill="1" applyAlignment="1">
      <alignment vertical="top"/>
    </xf>
    <xf numFmtId="0" fontId="2" fillId="41" borderId="0" xfId="0" quotePrefix="1" applyFont="1" applyFill="1"/>
    <xf numFmtId="0" fontId="24" fillId="41" borderId="0" xfId="0" applyFont="1" applyFill="1" applyAlignment="1">
      <alignment vertical="center"/>
    </xf>
    <xf numFmtId="0" fontId="28" fillId="40" borderId="0" xfId="0" applyFont="1" applyFill="1" applyAlignment="1">
      <alignment vertical="top"/>
    </xf>
    <xf numFmtId="0" fontId="6" fillId="41" borderId="0" xfId="0" applyFont="1" applyFill="1"/>
    <xf numFmtId="0" fontId="25" fillId="42" borderId="0" xfId="0" applyFont="1" applyFill="1" applyAlignment="1">
      <alignment vertical="center"/>
    </xf>
    <xf numFmtId="0" fontId="0" fillId="42" borderId="0" xfId="0" applyFill="1"/>
    <xf numFmtId="0" fontId="6" fillId="42" borderId="0" xfId="0" applyFont="1" applyFill="1" applyAlignment="1">
      <alignment vertical="top"/>
    </xf>
    <xf numFmtId="0" fontId="24" fillId="42" borderId="0" xfId="0" applyFont="1" applyFill="1" applyAlignment="1">
      <alignment vertical="center"/>
    </xf>
    <xf numFmtId="0" fontId="2" fillId="42" borderId="0" xfId="0" applyFont="1" applyFill="1"/>
    <xf numFmtId="0" fontId="0" fillId="38" borderId="5" xfId="0" applyFill="1" applyBorder="1" applyAlignment="1">
      <alignment horizontal="center" vertical="center"/>
    </xf>
    <xf numFmtId="14" fontId="0" fillId="0" borderId="0" xfId="0" applyNumberFormat="1"/>
    <xf numFmtId="0" fontId="33" fillId="0" borderId="5" xfId="0" applyFont="1" applyBorder="1" applyAlignment="1">
      <alignment horizontal="center" vertical="center" wrapText="1"/>
    </xf>
    <xf numFmtId="0" fontId="0" fillId="38" borderId="20" xfId="0" applyFill="1" applyBorder="1" applyAlignment="1">
      <alignment horizontal="left" vertical="center"/>
    </xf>
    <xf numFmtId="0" fontId="0" fillId="38" borderId="21" xfId="0" applyFill="1" applyBorder="1"/>
    <xf numFmtId="0" fontId="3" fillId="43" borderId="5" xfId="0" applyFont="1" applyFill="1" applyBorder="1" applyAlignment="1">
      <alignment horizontal="center" vertical="center" wrapText="1"/>
    </xf>
    <xf numFmtId="0" fontId="3" fillId="44" borderId="5" xfId="0" applyFont="1" applyFill="1" applyBorder="1" applyAlignment="1">
      <alignment horizontal="center" vertical="center" wrapText="1"/>
    </xf>
    <xf numFmtId="167" fontId="27" fillId="0" borderId="2" xfId="0" applyNumberFormat="1" applyFont="1" applyBorder="1" applyAlignment="1">
      <alignment horizontal="center" vertical="center" wrapText="1"/>
    </xf>
    <xf numFmtId="0" fontId="34" fillId="45" borderId="22" xfId="0" applyFont="1" applyFill="1" applyBorder="1" applyAlignment="1">
      <alignment horizontal="center" vertical="center" wrapText="1"/>
    </xf>
    <xf numFmtId="0" fontId="35" fillId="0" borderId="0" xfId="0" applyFont="1" applyAlignment="1">
      <alignment vertical="center" wrapText="1"/>
    </xf>
    <xf numFmtId="16" fontId="3" fillId="0" borderId="5" xfId="0" applyNumberFormat="1" applyFont="1" applyBorder="1" applyAlignment="1">
      <alignment horizontal="center" vertical="center" wrapText="1"/>
    </xf>
    <xf numFmtId="0" fontId="34" fillId="46" borderId="22" xfId="0" applyFont="1" applyFill="1" applyBorder="1" applyAlignment="1">
      <alignment horizontal="center" vertical="center" wrapText="1"/>
    </xf>
    <xf numFmtId="0" fontId="3" fillId="0" borderId="8" xfId="0" applyFont="1" applyBorder="1" applyAlignment="1">
      <alignment horizontal="center" vertical="center" wrapText="1"/>
    </xf>
    <xf numFmtId="0" fontId="3" fillId="0" borderId="8" xfId="0" applyFont="1" applyBorder="1" applyAlignment="1">
      <alignment horizontal="left" vertical="center" wrapText="1"/>
    </xf>
    <xf numFmtId="0" fontId="27" fillId="0" borderId="19" xfId="0" applyFont="1" applyBorder="1" applyAlignment="1">
      <alignment horizontal="center" vertical="center" wrapText="1"/>
    </xf>
    <xf numFmtId="3" fontId="3" fillId="0" borderId="5" xfId="0" applyNumberFormat="1" applyFont="1" applyBorder="1" applyAlignment="1">
      <alignment horizontal="center" vertical="center" wrapText="1"/>
    </xf>
    <xf numFmtId="0" fontId="34" fillId="0" borderId="5" xfId="0" applyFont="1" applyBorder="1" applyAlignment="1">
      <alignment horizontal="left" vertical="center" wrapText="1"/>
    </xf>
    <xf numFmtId="1" fontId="36" fillId="0" borderId="5" xfId="0" applyNumberFormat="1" applyFont="1" applyBorder="1" applyAlignment="1">
      <alignment horizontal="center" vertical="center" wrapText="1"/>
    </xf>
    <xf numFmtId="0" fontId="36" fillId="0" borderId="5" xfId="0" applyFont="1" applyBorder="1" applyAlignment="1">
      <alignment horizontal="center" vertical="center" wrapText="1"/>
    </xf>
    <xf numFmtId="22" fontId="36" fillId="0" borderId="5" xfId="0" applyNumberFormat="1" applyFont="1" applyBorder="1" applyAlignment="1">
      <alignment horizontal="center" vertical="center" wrapText="1"/>
    </xf>
    <xf numFmtId="167" fontId="36" fillId="0" borderId="2" xfId="0" applyNumberFormat="1" applyFont="1" applyBorder="1" applyAlignment="1">
      <alignment horizontal="center" vertical="center" wrapText="1"/>
    </xf>
    <xf numFmtId="0" fontId="36" fillId="0" borderId="19" xfId="0" applyFont="1" applyBorder="1" applyAlignment="1">
      <alignment horizontal="center" vertical="center" wrapText="1"/>
    </xf>
    <xf numFmtId="0" fontId="37" fillId="0" borderId="5" xfId="0" applyFont="1" applyBorder="1" applyAlignment="1">
      <alignment horizontal="center" vertical="center" wrapText="1"/>
    </xf>
    <xf numFmtId="0" fontId="36" fillId="0" borderId="7" xfId="0" applyFont="1" applyBorder="1" applyAlignment="1">
      <alignment horizontal="center" vertical="center" wrapText="1"/>
    </xf>
    <xf numFmtId="0" fontId="36" fillId="7" borderId="5" xfId="0" applyFont="1" applyFill="1" applyBorder="1" applyAlignment="1">
      <alignment horizontal="center" vertical="center" wrapText="1"/>
    </xf>
    <xf numFmtId="0" fontId="36" fillId="0" borderId="5" xfId="0" applyFont="1" applyBorder="1" applyAlignment="1">
      <alignment horizontal="left" vertical="center" wrapText="1"/>
    </xf>
    <xf numFmtId="14" fontId="36" fillId="0" borderId="5" xfId="0" applyNumberFormat="1" applyFont="1" applyBorder="1" applyAlignment="1">
      <alignment horizontal="left" vertical="center" wrapText="1"/>
    </xf>
    <xf numFmtId="167" fontId="36" fillId="0" borderId="5" xfId="0" applyNumberFormat="1" applyFont="1" applyBorder="1" applyAlignment="1">
      <alignment horizontal="center" vertical="center" wrapText="1"/>
    </xf>
    <xf numFmtId="46" fontId="36" fillId="0" borderId="5" xfId="0" applyNumberFormat="1" applyFont="1" applyBorder="1" applyAlignment="1">
      <alignment horizontal="center" vertical="center" wrapText="1"/>
    </xf>
    <xf numFmtId="166" fontId="36" fillId="0" borderId="5" xfId="0" applyNumberFormat="1" applyFont="1" applyBorder="1" applyAlignment="1">
      <alignment horizontal="center" vertical="center" wrapText="1"/>
    </xf>
    <xf numFmtId="0" fontId="38" fillId="0" borderId="5" xfId="0" applyFont="1" applyBorder="1" applyAlignment="1">
      <alignment horizontal="center" vertical="center" wrapText="1"/>
    </xf>
    <xf numFmtId="1" fontId="39" fillId="0" borderId="5" xfId="0" applyNumberFormat="1" applyFont="1" applyBorder="1" applyAlignment="1">
      <alignment horizontal="center" vertical="center" wrapText="1"/>
    </xf>
    <xf numFmtId="0" fontId="39" fillId="0" borderId="5" xfId="0" applyFont="1" applyBorder="1" applyAlignment="1">
      <alignment horizontal="center" vertical="center" wrapText="1"/>
    </xf>
    <xf numFmtId="22" fontId="39" fillId="0" borderId="5" xfId="0" applyNumberFormat="1" applyFont="1" applyBorder="1" applyAlignment="1">
      <alignment horizontal="center" vertical="center" wrapText="1"/>
    </xf>
    <xf numFmtId="167" fontId="39" fillId="0" borderId="2" xfId="0" applyNumberFormat="1" applyFont="1" applyBorder="1" applyAlignment="1">
      <alignment horizontal="center" vertical="center" wrapText="1"/>
    </xf>
    <xf numFmtId="0" fontId="39" fillId="0" borderId="19" xfId="0" applyFont="1" applyBorder="1" applyAlignment="1">
      <alignment horizontal="center" vertical="center" wrapText="1"/>
    </xf>
    <xf numFmtId="0" fontId="40" fillId="0" borderId="5" xfId="0" applyFont="1" applyBorder="1" applyAlignment="1">
      <alignment horizontal="center" vertical="center" wrapText="1"/>
    </xf>
    <xf numFmtId="0" fontId="39" fillId="0" borderId="7" xfId="0" applyFont="1" applyBorder="1" applyAlignment="1">
      <alignment horizontal="center" vertical="center" wrapText="1"/>
    </xf>
    <xf numFmtId="0" fontId="39" fillId="7" borderId="5" xfId="0" applyFont="1" applyFill="1" applyBorder="1" applyAlignment="1">
      <alignment horizontal="center" vertical="center" wrapText="1"/>
    </xf>
    <xf numFmtId="0" fontId="39" fillId="0" borderId="5" xfId="0" applyFont="1" applyBorder="1" applyAlignment="1">
      <alignment horizontal="left" vertical="center" wrapText="1"/>
    </xf>
    <xf numFmtId="14" fontId="39" fillId="0" borderId="5" xfId="0" applyNumberFormat="1" applyFont="1" applyBorder="1" applyAlignment="1">
      <alignment horizontal="left" vertical="center" wrapText="1"/>
    </xf>
    <xf numFmtId="167" fontId="39" fillId="0" borderId="5" xfId="0" applyNumberFormat="1" applyFont="1" applyBorder="1" applyAlignment="1">
      <alignment horizontal="center" vertical="center" wrapText="1"/>
    </xf>
    <xf numFmtId="46" fontId="39" fillId="0" borderId="5" xfId="0" applyNumberFormat="1" applyFont="1" applyBorder="1" applyAlignment="1">
      <alignment horizontal="center" vertical="center" wrapText="1"/>
    </xf>
    <xf numFmtId="166" fontId="39" fillId="0" borderId="5" xfId="0" applyNumberFormat="1" applyFont="1" applyBorder="1" applyAlignment="1">
      <alignment horizontal="center" vertical="center" wrapText="1"/>
    </xf>
    <xf numFmtId="0" fontId="0" fillId="38" borderId="5" xfId="0" applyFill="1" applyBorder="1" applyAlignment="1">
      <alignment horizontal="center" vertical="center"/>
    </xf>
    <xf numFmtId="0" fontId="0" fillId="38" borderId="5" xfId="0" applyFill="1" applyBorder="1" applyAlignment="1">
      <alignment horizontal="center" vertical="center" wrapText="1"/>
    </xf>
    <xf numFmtId="0" fontId="0" fillId="38" borderId="5" xfId="0" applyFill="1" applyBorder="1" applyAlignment="1">
      <alignment horizontal="center" vertical="center" textRotation="255"/>
    </xf>
    <xf numFmtId="0" fontId="0" fillId="38" borderId="5" xfId="0" applyFill="1" applyBorder="1" applyAlignment="1">
      <alignment horizontal="center" textRotation="255"/>
    </xf>
    <xf numFmtId="0" fontId="0" fillId="38" borderId="5" xfId="0" applyFill="1" applyBorder="1" applyAlignment="1">
      <alignment horizontal="center"/>
    </xf>
    <xf numFmtId="0" fontId="0" fillId="38" borderId="5" xfId="0" applyFill="1" applyBorder="1" applyAlignment="1">
      <alignment horizontal="center" vertical="center" textRotation="255" wrapText="1"/>
    </xf>
  </cellXfs>
  <cellStyles count="56">
    <cellStyle name="=C:\WINNT\SYSTEM32\COMMAND.COM" xfId="55" xr:uid="{F48C6731-87C5-438A-B4AA-064FF6C191F4}"/>
    <cellStyle name="20% - Énfasis1" xfId="20" builtinId="30" customBuiltin="1"/>
    <cellStyle name="20% - Énfasis2" xfId="23" builtinId="34" customBuiltin="1"/>
    <cellStyle name="20% - Énfasis3" xfId="26" builtinId="38" customBuiltin="1"/>
    <cellStyle name="20% - Énfasis4" xfId="29" builtinId="42" customBuiltin="1"/>
    <cellStyle name="20% - Énfasis5" xfId="32" builtinId="46" customBuiltin="1"/>
    <cellStyle name="20% - Énfasis6" xfId="35" builtinId="50" customBuiltin="1"/>
    <cellStyle name="40% - Énfasis1" xfId="21" builtinId="31" customBuiltin="1"/>
    <cellStyle name="40% - Énfasis2" xfId="24" builtinId="35" customBuiltin="1"/>
    <cellStyle name="40% - Énfasis3" xfId="27" builtinId="39" customBuiltin="1"/>
    <cellStyle name="40% - Énfasis4" xfId="30" builtinId="43" customBuiltin="1"/>
    <cellStyle name="40% - Énfasis5" xfId="33" builtinId="47" customBuiltin="1"/>
    <cellStyle name="40% - Énfasis6" xfId="36" builtinId="51" customBuiltin="1"/>
    <cellStyle name="60% - Énfasis1 2" xfId="37" xr:uid="{00000000-0005-0000-0000-00000C000000}"/>
    <cellStyle name="60% - Énfasis2 2" xfId="38" xr:uid="{00000000-0005-0000-0000-00000D000000}"/>
    <cellStyle name="60% - Énfasis3 2" xfId="39" xr:uid="{00000000-0005-0000-0000-00000E000000}"/>
    <cellStyle name="60% - Énfasis4 2" xfId="40" xr:uid="{00000000-0005-0000-0000-00000F000000}"/>
    <cellStyle name="60% - Énfasis5 2" xfId="41" xr:uid="{00000000-0005-0000-0000-000010000000}"/>
    <cellStyle name="60% - Énfasis6 2" xfId="42" xr:uid="{00000000-0005-0000-0000-000011000000}"/>
    <cellStyle name="Bueno" xfId="8" builtinId="26" customBuiltin="1"/>
    <cellStyle name="Cálculo" xfId="12" builtinId="22" customBuiltin="1"/>
    <cellStyle name="Celda de comprobación" xfId="14" builtinId="23" customBuiltin="1"/>
    <cellStyle name="Celda vinculada" xfId="13" builtinId="24" customBuiltin="1"/>
    <cellStyle name="Encabezado 1" xfId="5" builtinId="16" customBuiltin="1"/>
    <cellStyle name="Encabezado 4" xfId="1" builtinId="19" customBuiltin="1"/>
    <cellStyle name="Énfasis1" xfId="19" builtinId="29" customBuiltin="1"/>
    <cellStyle name="Énfasis2" xfId="22" builtinId="33" customBuiltin="1"/>
    <cellStyle name="Énfasis3" xfId="25" builtinId="37" customBuiltin="1"/>
    <cellStyle name="Énfasis4" xfId="28" builtinId="41" customBuiltin="1"/>
    <cellStyle name="Énfasis5" xfId="31" builtinId="45" customBuiltin="1"/>
    <cellStyle name="Énfasis6" xfId="34" builtinId="49" customBuiltin="1"/>
    <cellStyle name="Entrada" xfId="10" builtinId="20" customBuiltin="1"/>
    <cellStyle name="Estilo 1" xfId="2" xr:uid="{00000000-0005-0000-0000-00001F000000}"/>
    <cellStyle name="Hipervínculo 2" xfId="3" xr:uid="{00000000-0005-0000-0000-000020000000}"/>
    <cellStyle name="Incorrecto" xfId="9" builtinId="27" customBuiltin="1"/>
    <cellStyle name="Neutral 2" xfId="43" xr:uid="{00000000-0005-0000-0000-000022000000}"/>
    <cellStyle name="Normal" xfId="0" builtinId="0"/>
    <cellStyle name="Normal 2" xfId="4" xr:uid="{00000000-0005-0000-0000-000024000000}"/>
    <cellStyle name="Normal 2 2" xfId="44" xr:uid="{00000000-0005-0000-0000-000025000000}"/>
    <cellStyle name="Normal 2 2 2" xfId="45" xr:uid="{00000000-0005-0000-0000-000026000000}"/>
    <cellStyle name="Normal 2 2 3" xfId="46" xr:uid="{00000000-0005-0000-0000-000027000000}"/>
    <cellStyle name="Normal 2 2 4" xfId="47" xr:uid="{00000000-0005-0000-0000-000028000000}"/>
    <cellStyle name="Normal 2 2 5" xfId="48" xr:uid="{00000000-0005-0000-0000-000029000000}"/>
    <cellStyle name="Normal 2 2 6" xfId="49" xr:uid="{00000000-0005-0000-0000-00002A000000}"/>
    <cellStyle name="Normal 2 3" xfId="53" xr:uid="{00000000-0005-0000-0000-00002B000000}"/>
    <cellStyle name="Normal 2 3 4" xfId="54" xr:uid="{00000000-0005-0000-0000-00002C000000}"/>
    <cellStyle name="Normal 3" xfId="50" xr:uid="{00000000-0005-0000-0000-00002D000000}"/>
    <cellStyle name="Normal 4" xfId="51" xr:uid="{00000000-0005-0000-0000-00002E000000}"/>
    <cellStyle name="Notas" xfId="16" builtinId="10" customBuiltin="1"/>
    <cellStyle name="Salida" xfId="11" builtinId="21" customBuiltin="1"/>
    <cellStyle name="Texto de advertencia" xfId="15" builtinId="11" customBuiltin="1"/>
    <cellStyle name="Texto explicativo" xfId="17" builtinId="53" customBuiltin="1"/>
    <cellStyle name="Título 2" xfId="6" builtinId="17" customBuiltin="1"/>
    <cellStyle name="Título 3" xfId="7" builtinId="18" customBuiltin="1"/>
    <cellStyle name="Título 4" xfId="52" xr:uid="{00000000-0005-0000-0000-000035000000}"/>
    <cellStyle name="Total" xfId="18" builtinId="25" customBuiltin="1"/>
  </cellStyles>
  <dxfs count="3300">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66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66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66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FFC000"/>
        </patternFill>
      </fill>
    </dxf>
    <dxf>
      <fill>
        <patternFill>
          <bgColor theme="5" tint="0.59996337778862885"/>
        </patternFill>
      </fill>
    </dxf>
    <dxf>
      <fill>
        <patternFill>
          <bgColor theme="5" tint="0.59996337778862885"/>
        </patternFill>
      </fill>
    </dxf>
    <dxf>
      <fill>
        <patternFill>
          <bgColor rgb="FF92D050"/>
        </patternFill>
      </fill>
    </dxf>
    <dxf>
      <fill>
        <patternFill>
          <bgColor rgb="FFFFC000"/>
        </patternFill>
      </fill>
    </dxf>
    <dxf>
      <fill>
        <patternFill>
          <bgColor rgb="FF92D050"/>
        </patternFill>
      </fill>
    </dxf>
    <dxf>
      <fill>
        <patternFill>
          <bgColor rgb="FFFFC000"/>
        </patternFill>
      </fill>
    </dxf>
    <dxf>
      <fill>
        <patternFill>
          <bgColor rgb="FFFFC000"/>
        </patternFill>
      </fill>
    </dxf>
    <dxf>
      <fill>
        <patternFill>
          <bgColor theme="5" tint="0.59996337778862885"/>
        </patternFill>
      </fill>
    </dxf>
    <dxf>
      <fill>
        <patternFill>
          <bgColor rgb="FFFFC000"/>
        </patternFill>
      </fill>
    </dxf>
    <dxf>
      <fill>
        <patternFill>
          <bgColor rgb="FFFFC00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FFC000"/>
        </patternFill>
      </fill>
    </dxf>
    <dxf>
      <fill>
        <patternFill>
          <bgColor theme="5" tint="0.59996337778862885"/>
        </patternFill>
      </fill>
    </dxf>
    <dxf>
      <fill>
        <patternFill>
          <bgColor theme="5" tint="0.59996337778862885"/>
        </patternFill>
      </fill>
    </dxf>
    <dxf>
      <fill>
        <patternFill>
          <bgColor rgb="FFFFC000"/>
        </patternFill>
      </fill>
    </dxf>
    <dxf>
      <fill>
        <patternFill>
          <bgColor rgb="FF92D050"/>
        </patternFill>
      </fill>
    </dxf>
    <dxf>
      <fill>
        <patternFill>
          <bgColor rgb="FF92D050"/>
        </patternFill>
      </fill>
    </dxf>
    <dxf>
      <fill>
        <patternFill>
          <bgColor theme="5" tint="0.59996337778862885"/>
        </patternFill>
      </fill>
    </dxf>
    <dxf>
      <fill>
        <patternFill>
          <bgColor rgb="FFFFC000"/>
        </patternFill>
      </fill>
    </dxf>
    <dxf>
      <fill>
        <patternFill>
          <bgColor rgb="FF92D050"/>
        </patternFill>
      </fill>
    </dxf>
    <dxf>
      <fill>
        <patternFill>
          <bgColor theme="5" tint="0.59996337778862885"/>
        </patternFill>
      </fill>
    </dxf>
    <dxf>
      <fill>
        <patternFill>
          <bgColor rgb="FFFFC000"/>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rgb="FFFFC00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rgb="FFFFC00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FFC000"/>
        </patternFill>
      </fill>
    </dxf>
    <dxf>
      <fill>
        <patternFill>
          <bgColor theme="5" tint="0.59996337778862885"/>
        </patternFill>
      </fill>
    </dxf>
    <dxf>
      <fill>
        <patternFill>
          <bgColor rgb="FF92D050"/>
        </patternFill>
      </fill>
    </dxf>
    <dxf>
      <fill>
        <patternFill>
          <bgColor theme="5" tint="0.59996337778862885"/>
        </patternFill>
      </fill>
    </dxf>
    <dxf>
      <fill>
        <patternFill>
          <bgColor rgb="FFFFC000"/>
        </patternFill>
      </fill>
    </dxf>
    <dxf>
      <fill>
        <patternFill>
          <bgColor rgb="FFFFC00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FFC000"/>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rgb="FFFFC000"/>
        </patternFill>
      </fill>
    </dxf>
    <dxf>
      <fill>
        <patternFill>
          <bgColor rgb="FF92D050"/>
        </patternFill>
      </fill>
    </dxf>
    <dxf>
      <fill>
        <patternFill>
          <bgColor rgb="FFFFC000"/>
        </patternFill>
      </fill>
    </dxf>
    <dxf>
      <fill>
        <patternFill>
          <bgColor theme="5" tint="0.59996337778862885"/>
        </patternFill>
      </fill>
    </dxf>
    <dxf>
      <fill>
        <patternFill>
          <bgColor theme="5" tint="0.59996337778862885"/>
        </patternFill>
      </fill>
    </dxf>
    <dxf>
      <fill>
        <patternFill>
          <bgColor rgb="FFFFC000"/>
        </patternFill>
      </fill>
    </dxf>
    <dxf>
      <fill>
        <patternFill>
          <bgColor rgb="FF92D050"/>
        </patternFill>
      </fill>
    </dxf>
    <dxf>
      <fill>
        <patternFill>
          <bgColor theme="5" tint="0.59996337778862885"/>
        </patternFill>
      </fill>
    </dxf>
    <dxf>
      <fill>
        <patternFill>
          <bgColor theme="5" tint="0.59996337778862885"/>
        </patternFill>
      </fill>
    </dxf>
    <dxf>
      <fill>
        <patternFill>
          <bgColor rgb="FFFFC000"/>
        </patternFill>
      </fill>
    </dxf>
    <dxf>
      <fill>
        <patternFill>
          <bgColor theme="5" tint="0.59996337778862885"/>
        </patternFill>
      </fill>
    </dxf>
    <dxf>
      <fill>
        <patternFill>
          <bgColor theme="5" tint="0.59996337778862885"/>
        </patternFill>
      </fill>
    </dxf>
    <dxf>
      <fill>
        <patternFill>
          <bgColor rgb="FFFFC000"/>
        </patternFill>
      </fill>
    </dxf>
    <dxf>
      <fill>
        <patternFill>
          <bgColor theme="5" tint="0.59996337778862885"/>
        </patternFill>
      </fill>
    </dxf>
    <dxf>
      <fill>
        <patternFill>
          <bgColor rgb="FFFFC000"/>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00B0F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rgb="FF00B0F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92D050"/>
        </patternFill>
      </fill>
    </dxf>
    <dxf>
      <fill>
        <patternFill>
          <bgColor rgb="FF00B0F0"/>
        </patternFill>
      </fill>
    </dxf>
    <dxf>
      <fill>
        <patternFill>
          <bgColor rgb="FF92D050"/>
        </patternFill>
      </fill>
    </dxf>
    <dxf>
      <fill>
        <patternFill>
          <bgColor theme="5" tint="0.59996337778862885"/>
        </patternFill>
      </fill>
    </dxf>
    <dxf>
      <fill>
        <patternFill>
          <bgColor rgb="FF00B0F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92D05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92D050"/>
        </patternFill>
      </fill>
    </dxf>
    <dxf>
      <fill>
        <patternFill>
          <bgColor rgb="FF00B0F0"/>
        </patternFill>
      </fill>
    </dxf>
    <dxf>
      <fill>
        <patternFill>
          <bgColor theme="5" tint="0.59996337778862885"/>
        </patternFill>
      </fill>
    </dxf>
    <dxf>
      <fill>
        <patternFill>
          <bgColor rgb="FF92D05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00B0F0"/>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92D05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92D050"/>
        </patternFill>
      </fill>
    </dxf>
    <dxf>
      <fill>
        <patternFill>
          <bgColor rgb="FF00B0F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theme="5" tint="0.59996337778862885"/>
        </patternFill>
      </fill>
    </dxf>
    <dxf>
      <fill>
        <patternFill>
          <bgColor theme="5" tint="0.59996337778862885"/>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00B0F0"/>
        </patternFill>
      </fill>
    </dxf>
    <dxf>
      <fill>
        <patternFill>
          <bgColor rgb="FF92D050"/>
        </patternFill>
      </fill>
    </dxf>
    <dxf>
      <fill>
        <patternFill>
          <bgColor rgb="FF92D050"/>
        </patternFill>
      </fill>
    </dxf>
    <dxf>
      <fill>
        <patternFill>
          <bgColor rgb="FF00B0F0"/>
        </patternFill>
      </fill>
    </dxf>
    <dxf>
      <fill>
        <patternFill>
          <bgColor rgb="FF00B0F0"/>
        </patternFill>
      </fill>
    </dxf>
    <dxf>
      <fill>
        <patternFill>
          <bgColor rgb="FF92D05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92D050"/>
        </patternFill>
      </fill>
    </dxf>
    <dxf>
      <fill>
        <patternFill>
          <bgColor theme="5" tint="0.59996337778862885"/>
        </patternFill>
      </fill>
    </dxf>
    <dxf>
      <fill>
        <patternFill>
          <bgColor rgb="FF00B0F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rgb="FF00B0F0"/>
        </patternFill>
      </fill>
    </dxf>
    <dxf>
      <fill>
        <patternFill>
          <bgColor theme="5" tint="0.59996337778862885"/>
        </patternFill>
      </fill>
    </dxf>
    <dxf>
      <fill>
        <patternFill>
          <bgColor theme="5" tint="0.59996337778862885"/>
        </patternFill>
      </fill>
    </dxf>
    <dxf>
      <fill>
        <patternFill>
          <bgColor rgb="FF92D05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92D05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92D050"/>
        </patternFill>
      </fill>
    </dxf>
    <dxf>
      <fill>
        <patternFill>
          <bgColor rgb="FF92D050"/>
        </patternFill>
      </fill>
    </dxf>
    <dxf>
      <fill>
        <patternFill>
          <bgColor rgb="FF00B0F0"/>
        </patternFill>
      </fill>
    </dxf>
    <dxf>
      <fill>
        <patternFill>
          <bgColor theme="5" tint="0.59996337778862885"/>
        </patternFill>
      </fill>
    </dxf>
    <dxf>
      <fill>
        <patternFill>
          <bgColor rgb="FF00B0F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00B0F0"/>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rgb="FF92D050"/>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92D050"/>
        </patternFill>
      </fill>
    </dxf>
    <dxf>
      <fill>
        <patternFill>
          <bgColor rgb="FF00B0F0"/>
        </patternFill>
      </fill>
    </dxf>
    <dxf>
      <fill>
        <patternFill>
          <bgColor theme="5" tint="0.59996337778862885"/>
        </patternFill>
      </fill>
    </dxf>
    <dxf>
      <fill>
        <patternFill>
          <bgColor theme="5" tint="0.59996337778862885"/>
        </patternFill>
      </fill>
    </dxf>
    <dxf>
      <fill>
        <patternFill>
          <bgColor rgb="FF92D05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92D050"/>
        </patternFill>
      </fill>
    </dxf>
    <dxf>
      <fill>
        <patternFill>
          <bgColor rgb="FF00B0F0"/>
        </patternFill>
      </fill>
    </dxf>
    <dxf>
      <fill>
        <patternFill>
          <bgColor theme="5" tint="0.59996337778862885"/>
        </patternFill>
      </fill>
    </dxf>
    <dxf>
      <fill>
        <patternFill>
          <bgColor rgb="FF92D050"/>
        </patternFill>
      </fill>
    </dxf>
    <dxf>
      <fill>
        <patternFill>
          <bgColor rgb="FF92D050"/>
        </patternFill>
      </fill>
    </dxf>
    <dxf>
      <fill>
        <patternFill>
          <bgColor rgb="FF92D05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theme="5" tint="0.59996337778862885"/>
        </patternFill>
      </fill>
    </dxf>
    <dxf>
      <fill>
        <patternFill>
          <bgColor rgb="FF00B0F0"/>
        </patternFill>
      </fill>
    </dxf>
    <dxf>
      <fill>
        <patternFill>
          <bgColor rgb="FF00B0F0"/>
        </patternFill>
      </fill>
    </dxf>
    <dxf>
      <fill>
        <patternFill>
          <bgColor theme="5" tint="0.59996337778862885"/>
        </patternFill>
      </fill>
    </dxf>
    <dxf>
      <fill>
        <patternFill>
          <bgColor theme="5" tint="0.59996337778862885"/>
        </patternFill>
      </fill>
    </dxf>
    <dxf>
      <fill>
        <patternFill>
          <bgColor rgb="FF00B0F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92D050"/>
        </patternFill>
      </fill>
    </dxf>
    <dxf>
      <font>
        <strike val="0"/>
        <outline val="0"/>
        <shadow val="0"/>
        <u val="none"/>
        <vertAlign val="baseline"/>
        <sz val="11"/>
        <name val="Arial"/>
        <family val="2"/>
        <scheme val="none"/>
      </font>
      <numFmt numFmtId="0" formatCode="Genera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166" formatCode="0.0000"/>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166" formatCode="0.0000"/>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0" formatCode="Genera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color theme="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27" formatCode="d/mm/yyyy\ h:mm"/>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27" formatCode="d/mm/yyyy\ h:mm"/>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27" formatCode="d/mm/yyyy\ h:mm"/>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27" formatCode="d/mm/yyyy\ h:mm"/>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27" formatCode="d/mm/yyyy\ h:mm"/>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166" formatCode="0.0000"/>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166" formatCode="0.0000"/>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31" formatCode="[h]:mm:ss"/>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167" formatCode="[h]:mm"/>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31" formatCode="[h]:mm:ss"/>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31" formatCode="[h]:mm:ss"/>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167" formatCode="[h]:mm"/>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left"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19" formatCode="d/mm/yyyy"/>
      <alignment horizontal="left"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fill>
        <patternFill patternType="solid">
          <fgColor theme="4" tint="0.59999389629810485"/>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left"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fill>
        <patternFill patternType="solid">
          <fgColor theme="4" tint="0.59999389629810485"/>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right style="thin">
          <color indexed="64"/>
        </right>
        <top style="thin">
          <color indexed="64"/>
        </top>
        <bottom/>
        <vertical/>
        <horizontal/>
      </border>
    </dxf>
    <dxf>
      <font>
        <b/>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right/>
        <top style="thin">
          <color indexed="64"/>
        </top>
        <bottom/>
        <vertical/>
        <horizontal/>
      </border>
    </dxf>
    <dxf>
      <font>
        <i val="0"/>
        <strike val="0"/>
        <outline val="0"/>
        <shadow val="0"/>
        <u val="none"/>
        <vertAlign val="baseline"/>
        <sz val="11"/>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167" formatCode="[h]:mm"/>
      <alignment horizontal="center" vertical="center" textRotation="0" wrapText="1" indent="0" justifyLastLine="0" shrinkToFit="0" readingOrder="0"/>
      <border diagonalUp="0" diagonalDown="0">
        <left style="thin">
          <color indexed="64"/>
        </left>
        <right/>
        <top style="thin">
          <color indexed="64"/>
        </top>
        <bottom/>
        <vertical/>
        <horizontal/>
      </border>
    </dxf>
    <dxf>
      <font>
        <strike val="0"/>
        <outline val="0"/>
        <shadow val="0"/>
        <u val="none"/>
        <vertAlign val="baseline"/>
        <sz val="11"/>
        <name val="Arial"/>
        <family val="2"/>
        <scheme val="none"/>
      </font>
      <numFmt numFmtId="27" formatCode="d/mm/yyyy\ h:mm"/>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numFmt numFmtId="27" formatCode="d/mm/yyyy\ h:mm"/>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strike val="0"/>
        <outline val="0"/>
        <shadow val="0"/>
        <u val="none"/>
        <vertAlign val="baseline"/>
        <sz val="11"/>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border outline="0">
        <top style="thin">
          <color indexed="64"/>
        </top>
      </border>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bottom/>
      </border>
    </dxf>
    <dxf>
      <border outline="0">
        <left style="thin">
          <color indexed="64"/>
        </left>
      </border>
    </dxf>
    <dxf>
      <font>
        <strike val="0"/>
        <outline val="0"/>
        <shadow val="0"/>
        <u val="none"/>
        <vertAlign val="baseline"/>
        <sz val="11"/>
        <name val="Arial"/>
        <family val="2"/>
        <scheme val="none"/>
      </font>
      <alignment horizontal="center" vertical="center" textRotation="0" wrapText="1" indent="0" justifyLastLine="0" shrinkToFit="0" readingOrder="0"/>
    </dxf>
    <dxf>
      <border>
        <bottom style="medium">
          <color indexed="64"/>
        </bottom>
      </border>
    </dxf>
    <dxf>
      <font>
        <strike val="0"/>
        <outline val="0"/>
        <shadow val="0"/>
        <u val="none"/>
        <vertAlign val="baseline"/>
        <sz val="11"/>
        <color auto="1"/>
        <name val="Arial"/>
        <scheme val="none"/>
      </font>
      <fill>
        <patternFill patternType="solid">
          <fgColor indexed="64"/>
          <bgColor rgb="FFFF6600"/>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9999FF"/>
      <color rgb="FFFF6600"/>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D6AFCD8-A2AF-4CC2-8F86-C7CF16D1B2B2}"/>
  <namedSheetView name="Vista 2" id="{8E81B484-17DF-4E16-99FF-D42C611C71CF}"/>
  <namedSheetView name="Vista 3" id="{0C0E1227-7DB8-4DCA-92EF-EB694DDD98F3}"/>
</namedSheetView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a4" displayName="Tabla4" ref="A1:BB3158" totalsRowShown="0" headerRowDxfId="3299" dataDxfId="3297" totalsRowDxfId="3295" headerRowBorderDxfId="3298" tableBorderDxfId="3296" totalsRowBorderDxfId="3294">
  <autoFilter ref="A1:BB3158" xr:uid="{00000000-000C-0000-FFFF-FFFF00000000}"/>
  <tableColumns count="54">
    <tableColumn id="1" xr3:uid="{00000000-0010-0000-0000-000001000000}" name="14/01/1900" dataDxfId="3293">
      <calculatedColumnFormula>A1+1</calculatedColumnFormula>
    </tableColumn>
    <tableColumn id="2" xr3:uid="{00000000-0010-0000-0000-000002000000}" name="Incidente" dataDxfId="3292"/>
    <tableColumn id="3" xr3:uid="{00000000-0010-0000-0000-000003000000}" name="Tipo de Tramo" dataDxfId="3291"/>
    <tableColumn id="4" xr3:uid="{00000000-0010-0000-0000-000004000000}" name="HORA INICIO" dataDxfId="3290"/>
    <tableColumn id="5" xr3:uid="{00000000-0010-0000-0000-000005000000}" name="HORA RECUP, DE SERICIO" dataDxfId="3289"/>
    <tableColumn id="6" xr3:uid="{00000000-0010-0000-0000-000006000000}" name="TMR" dataDxfId="3288">
      <calculatedColumnFormula>IF(ISBLANK(E2),IF(ISBLANK(D2),0,NOW()-D2),E2-D2)</calculatedColumnFormula>
    </tableColumn>
    <tableColumn id="7" xr3:uid="{00000000-0010-0000-0000-000007000000}" name="Estado" dataDxfId="3287"/>
    <tableColumn id="8" xr3:uid="{00000000-0010-0000-0000-000008000000}" name="Observaciones para cierre" dataDxfId="3286"/>
    <tableColumn id="9" xr3:uid="{00000000-0010-0000-0000-000009000000}" name="No Caso Otros Operadores" dataDxfId="3285"/>
    <tableColumn id="10" xr3:uid="{00000000-0010-0000-0000-00000A000000}" name="Operador" dataDxfId="3284"/>
    <tableColumn id="11" xr3:uid="{00000000-0010-0000-0000-00000B000000}" name="EECC" dataDxfId="3283"/>
    <tableColumn id="12" xr3:uid="{00000000-0010-0000-0000-00000C000000}" name="Tipo de Operación" dataDxfId="3282"/>
    <tableColumn id="13" xr3:uid="{00000000-0010-0000-0000-00000D000000}" name="Departamento" dataDxfId="3281"/>
    <tableColumn id="14" xr3:uid="{00000000-0010-0000-0000-00000E000000}" name="Localidad" dataDxfId="3280"/>
    <tableColumn id="15" xr3:uid="{00000000-0010-0000-0000-00000F000000}" name="Enlace" dataDxfId="3279"/>
    <tableColumn id="16" xr3:uid="{00000000-0010-0000-0000-000010000000}" name="Distancia óptica" dataDxfId="3278"/>
    <tableColumn id="17" xr3:uid="{00000000-0010-0000-0000-000011000000}" name="Descripción Tiquete" dataDxfId="3277"/>
    <tableColumn id="18" xr3:uid="{00000000-0010-0000-0000-000012000000}" name="Lider de zona" dataDxfId="3276"/>
    <tableColumn id="19" xr3:uid="{00000000-0010-0000-0000-000013000000}" name="Coordinador FO" dataDxfId="3275"/>
    <tableColumn id="20" xr3:uid="{00000000-0010-0000-0000-000014000000}" name="Causa del daño" dataDxfId="3274"/>
    <tableColumn id="21" xr3:uid="{00000000-0010-0000-0000-000015000000}" name="Solución" dataDxfId="3273"/>
    <tableColumn id="22" xr3:uid="{00000000-0010-0000-0000-000016000000}" name="Solucion Ejecutada" dataDxfId="3272">
      <calculatedColumnFormula>C2&amp;"; Hora de aviso: "&amp;TEXT(D2,"h:mm dd/mm/yyyy")&amp;"; Solución: "&amp;U2&amp;"; Hora de solución: "&amp;TEXT(E2,"h:mm dd/mm/yyyy")&amp;"; Causa: "&amp;T2</calculatedColumnFormula>
    </tableColumn>
    <tableColumn id="23" xr3:uid="{00000000-0010-0000-0000-000017000000}" name="Plantilla OT" dataDxfId="3271"/>
    <tableColumn id="24" xr3:uid="{00000000-0010-0000-0000-000018000000}" name="Presupuesto" dataDxfId="3270"/>
    <tableColumn id="25" xr3:uid="{00000000-0010-0000-0000-000019000000}" name="Orden de Trabajo" dataDxfId="3269"/>
    <tableColumn id="26" xr3:uid="{00000000-0010-0000-0000-00001A000000}" name="QUIEN GENERA OT" dataDxfId="3268"/>
    <tableColumn id="27" xr3:uid="{00000000-0010-0000-0000-00001B000000}" name="Afectación" dataDxfId="3267"/>
    <tableColumn id="28" xr3:uid="{00000000-0010-0000-0000-00001C000000}" name="OUTAGE" dataDxfId="3266"/>
    <tableColumn id="29" xr3:uid="{00000000-0010-0000-0000-00001D000000}" name="SOLUCION PROVISIONAL" dataDxfId="3265"/>
    <tableColumn id="30" xr3:uid="{00000000-0010-0000-0000-00001E000000}" name="Tiempo Parada de Reloj" dataDxfId="3264"/>
    <tableColumn id="31" xr3:uid="{00000000-0010-0000-0000-00001F000000}" name="Tiempo Autorizado por Telefonica (no Máximo)" dataDxfId="3263"/>
    <tableColumn id="32" xr3:uid="{00000000-0010-0000-0000-000020000000}" name="Observaciones (Quien autoriza)" dataDxfId="3262"/>
    <tableColumn id="33" xr3:uid="{00000000-0010-0000-0000-000021000000}" name="Solo para INF CONTRATISTAS" dataDxfId="3261">
      <calculatedColumnFormula>Tabla4[[#This Row],[Tiempo Parada de Reloj]]+Tabla4[[#This Row],[Tiempo Autorizado por Telefonica (no Máximo)]]</calculatedColumnFormula>
    </tableColumn>
    <tableColumn id="34" xr3:uid="{00000000-0010-0000-0000-000022000000}" name="Tiempo Efectivo" dataDxfId="3260">
      <calculatedColumnFormula>F2-$AD2</calculatedColumnFormula>
    </tableColumn>
    <tableColumn id="35" xr3:uid="{00000000-0010-0000-0000-000023000000}" name="Tiempo Total de Paradas Decimal" dataDxfId="3259">
      <calculatedColumnFormula>AD2*24</calculatedColumnFormula>
    </tableColumn>
    <tableColumn id="36" xr3:uid="{00000000-0010-0000-0000-000024000000}" name="Tiempo Efectivo Decimal" dataDxfId="3258">
      <calculatedColumnFormula>AH2*24</calculatedColumnFormula>
    </tableColumn>
    <tableColumn id="37" xr3:uid="{00000000-0010-0000-0000-000025000000}" name="ABRE TIQUETE" dataDxfId="3257"/>
    <tableColumn id="38" xr3:uid="{00000000-0010-0000-0000-000026000000}" name="ENTREGA" dataDxfId="3256"/>
    <tableColumn id="39" xr3:uid="{00000000-0010-0000-0000-000027000000}" name="RECIBE" dataDxfId="3255"/>
    <tableColumn id="40" xr3:uid="{00000000-0010-0000-0000-000028000000}" name="CIERRA TIQUETE" dataDxfId="3254"/>
    <tableColumn id="41" xr3:uid="{00000000-0010-0000-0000-000029000000}" name="REVISIÓN EL INFORME" dataDxfId="3253"/>
    <tableColumn id="42" xr3:uid="{00000000-0010-0000-0000-00002A000000}" name="CIERRA EL INFORME" dataDxfId="3252"/>
    <tableColumn id="43" xr3:uid="{00000000-0010-0000-0000-00002B000000}" name="FECHA CIERRE DE INFORME" dataDxfId="3251">
      <calculatedColumnFormula>NOW()</calculatedColumnFormula>
    </tableColumn>
    <tableColumn id="44" xr3:uid="{00000000-0010-0000-0000-00002C000000}" name="ID TIGO" dataDxfId="3250"/>
    <tableColumn id="45" xr3:uid="{00000000-0010-0000-0000-00002D000000}" name="ID RENATA" dataDxfId="3249"/>
    <tableColumn id="46" xr3:uid="{00000000-0010-0000-0000-00002E000000}" name="ID CLARO" dataDxfId="3248"/>
    <tableColumn id="47" xr3:uid="{00000000-0010-0000-0000-00002F000000}" name="CUADRILLA DE DISPONIBILIDAD" dataDxfId="3247"/>
    <tableColumn id="53" xr3:uid="{97838135-1363-4B2F-AAE5-73B6DEE16E0A}" name="Cabecera" dataDxfId="3246"/>
    <tableColumn id="52" xr3:uid="{00000000-0010-0000-0000-000034000000}" name="Anillo" dataDxfId="3245"/>
    <tableColumn id="49" xr3:uid="{00000000-0010-0000-0000-000031000000}" name="Latitud" dataDxfId="3244"/>
    <tableColumn id="48" xr3:uid="{00000000-0010-0000-0000-000030000000}" name="Longitud" dataDxfId="3243"/>
    <tableColumn id="50" xr3:uid="{00000000-0010-0000-0000-000032000000}" name="Causa Raiz" dataDxfId="3242">
      <calculatedColumnFormula>+CONCATENATE("Reportan apertura en el enlace ",Tabla4[[#This Row],[Enlace]]," en el ",Tabla4[[#This Row],[Distancia óptica]]," ocasionado por ",Tabla4[[#This Row],[Causa del daño]])</calculatedColumnFormula>
    </tableColumn>
    <tableColumn id="51" xr3:uid="{00000000-0010-0000-0000-000033000000}" name="Solución2" dataDxfId="3241">
      <calculatedColumnFormula>+CONCATENATE("Para dar solución al incidente ",Tabla4[[#This Row],[Solución]])</calculatedColumnFormula>
    </tableColumn>
    <tableColumn id="54" xr3:uid="{AD26B4F4-F436-40E6-BF4A-CDE71E1507D4}" name="Resumen OT" dataDxfId="3240">
      <calculatedColumnFormula>+_xlfn.CONCAT(Tabla4[[#This Row],[Causa Raiz]]," ",Tabla4[[#This Row],[Solución2]]," (",Tabla4[[#This Row],[Anillo]],"- Cabecera: ",Tabla4[[#This Row],[Cabecera]],"- Operador: ",Tabla4[[#This Row],[Operador]],")")</calculatedColumnFormula>
    </tableColumn>
  </tableColumns>
  <tableStyleInfo name="TableStyleMedium2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E2A9EB-0D08-4D6E-BBC9-BEF223FE237B}" name="Tabla1" displayName="Tabla1" ref="A26:B34" totalsRowShown="0">
  <autoFilter ref="A26:B34" xr:uid="{12E2A9EB-0D08-4D6E-BBC9-BEF223FE237B}"/>
  <tableColumns count="2">
    <tableColumn id="1" xr3:uid="{5279D319-E22D-429E-BDBF-E345AC9D6025}" name="Fallas"/>
    <tableColumn id="2" xr3:uid="{EC72026F-3CEA-4A46-A36B-7DAD9DC03F2B}" name="Año 2023"/>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autoPageBreaks="0"/>
  </sheetPr>
  <dimension ref="A1:AJC3158"/>
  <sheetViews>
    <sheetView tabSelected="1" zoomScale="60" zoomScaleNormal="60" zoomScaleSheetLayoutView="90" zoomScalePageLayoutView="70" workbookViewId="0">
      <selection activeCell="E2" sqref="E2"/>
    </sheetView>
  </sheetViews>
  <sheetFormatPr baseColWidth="10" defaultColWidth="11.42578125" defaultRowHeight="15"/>
  <cols>
    <col min="1" max="1" width="14.42578125" customWidth="1"/>
    <col min="2" max="2" width="20.5703125" style="3" customWidth="1"/>
    <col min="3" max="3" width="14" customWidth="1"/>
    <col min="4" max="4" width="20.42578125" customWidth="1"/>
    <col min="5" max="5" width="20.5703125" customWidth="1"/>
    <col min="6" max="6" width="16.42578125" customWidth="1"/>
    <col min="7" max="7" width="13.5703125" customWidth="1"/>
    <col min="8" max="8" width="21.5703125" customWidth="1"/>
    <col min="9" max="9" width="20.42578125" customWidth="1"/>
    <col min="10" max="10" width="24.5703125" customWidth="1"/>
    <col min="11" max="11" width="19.42578125" customWidth="1"/>
    <col min="12" max="12" width="17.42578125" customWidth="1"/>
    <col min="13" max="13" width="29.5703125" customWidth="1"/>
    <col min="14" max="14" width="27.5703125" customWidth="1"/>
    <col min="15" max="15" width="40.5703125" customWidth="1"/>
    <col min="16" max="16" width="17.5703125" customWidth="1"/>
    <col min="17" max="17" width="27.42578125" customWidth="1"/>
    <col min="18" max="18" width="23.42578125" customWidth="1"/>
    <col min="19" max="20" width="20.42578125" customWidth="1"/>
    <col min="21" max="21" width="21.42578125" customWidth="1"/>
    <col min="22" max="23" width="24.42578125" customWidth="1"/>
    <col min="24" max="24" width="21.5703125" style="64" customWidth="1"/>
    <col min="25" max="25" width="19.5703125" customWidth="1"/>
    <col min="26" max="26" width="17.5703125" style="3" customWidth="1"/>
    <col min="27" max="27" width="16.42578125" style="3" customWidth="1"/>
    <col min="28" max="28" width="12.5703125" style="3" customWidth="1"/>
    <col min="29" max="29" width="19.5703125" style="3" customWidth="1"/>
    <col min="30" max="30" width="21.5703125" style="6" customWidth="1"/>
    <col min="31" max="31" width="18.42578125" customWidth="1"/>
    <col min="32" max="32" width="16.5703125" customWidth="1"/>
    <col min="33" max="33" width="17.42578125" customWidth="1"/>
    <col min="34" max="34" width="26.42578125" customWidth="1"/>
    <col min="35" max="35" width="22.42578125" customWidth="1"/>
    <col min="36" max="36" width="32.42578125" customWidth="1"/>
    <col min="37" max="37" width="25" customWidth="1"/>
    <col min="38" max="38" width="15.5703125" customWidth="1"/>
    <col min="39" max="39" width="16.5703125" customWidth="1"/>
    <col min="40" max="40" width="16.42578125" customWidth="1"/>
    <col min="41" max="41" width="17" style="3" customWidth="1"/>
    <col min="42" max="42" width="19.5703125" style="3" customWidth="1"/>
    <col min="43" max="43" width="32.5703125" customWidth="1"/>
    <col min="44" max="45" width="21.42578125" customWidth="1"/>
    <col min="46" max="46" width="24.42578125" customWidth="1"/>
    <col min="47" max="47" width="23.42578125" customWidth="1"/>
    <col min="48" max="48" width="23.42578125" style="3" customWidth="1"/>
    <col min="49" max="50" width="21.42578125" style="3" customWidth="1"/>
    <col min="51" max="51" width="17.42578125" style="3" customWidth="1"/>
    <col min="52" max="52" width="31.5703125" customWidth="1"/>
    <col min="53" max="54" width="25" customWidth="1"/>
    <col min="72" max="72" width="15.5703125" customWidth="1"/>
  </cols>
  <sheetData>
    <row r="1" spans="1:54" s="2" customFormat="1" ht="60.75" thickBot="1">
      <c r="A1" s="37" t="s">
        <v>14118</v>
      </c>
      <c r="B1" s="3" t="s">
        <v>1</v>
      </c>
      <c r="C1" s="14" t="s">
        <v>2</v>
      </c>
      <c r="D1" s="15" t="s">
        <v>3</v>
      </c>
      <c r="E1" s="16" t="s">
        <v>4</v>
      </c>
      <c r="F1" s="16"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20</v>
      </c>
      <c r="V1" s="14" t="s">
        <v>21</v>
      </c>
      <c r="W1" s="14" t="s">
        <v>22</v>
      </c>
      <c r="X1" s="3" t="s">
        <v>23</v>
      </c>
      <c r="Y1" s="3" t="s">
        <v>24</v>
      </c>
      <c r="Z1" s="3" t="s">
        <v>25</v>
      </c>
      <c r="AA1" s="3" t="s">
        <v>26</v>
      </c>
      <c r="AB1" s="3" t="s">
        <v>27</v>
      </c>
      <c r="AC1" s="3" t="s">
        <v>28</v>
      </c>
      <c r="AD1" s="18" t="s">
        <v>29</v>
      </c>
      <c r="AE1" s="18" t="s">
        <v>30</v>
      </c>
      <c r="AF1" s="17" t="s">
        <v>31</v>
      </c>
      <c r="AG1" s="17" t="s">
        <v>32</v>
      </c>
      <c r="AH1" s="17" t="s">
        <v>33</v>
      </c>
      <c r="AI1" s="19" t="s">
        <v>34</v>
      </c>
      <c r="AJ1" s="20" t="s">
        <v>35</v>
      </c>
      <c r="AK1" s="11" t="s">
        <v>36</v>
      </c>
      <c r="AL1" s="11" t="s">
        <v>37</v>
      </c>
      <c r="AM1" s="11" t="s">
        <v>38</v>
      </c>
      <c r="AN1" s="10" t="s">
        <v>39</v>
      </c>
      <c r="AO1" s="3" t="s">
        <v>40</v>
      </c>
      <c r="AP1" s="3" t="s">
        <v>41</v>
      </c>
      <c r="AQ1" s="21" t="s">
        <v>42</v>
      </c>
      <c r="AR1" s="12" t="s">
        <v>43</v>
      </c>
      <c r="AS1" s="12" t="s">
        <v>44</v>
      </c>
      <c r="AT1" s="12" t="s">
        <v>45</v>
      </c>
      <c r="AU1" s="13" t="s">
        <v>46</v>
      </c>
      <c r="AV1" s="3" t="s">
        <v>47</v>
      </c>
      <c r="AW1" s="3" t="s">
        <v>48</v>
      </c>
      <c r="AX1" s="3" t="s">
        <v>49</v>
      </c>
      <c r="AY1" s="3" t="s">
        <v>50</v>
      </c>
      <c r="AZ1" s="20" t="s">
        <v>51</v>
      </c>
      <c r="BA1" s="20" t="s">
        <v>52</v>
      </c>
      <c r="BB1" s="42" t="s">
        <v>53</v>
      </c>
    </row>
    <row r="2" spans="1:54" s="2" customFormat="1" ht="185.25">
      <c r="A2" s="38">
        <v>1</v>
      </c>
      <c r="B2" s="3">
        <v>8036949</v>
      </c>
      <c r="C2" s="3" t="s">
        <v>54</v>
      </c>
      <c r="D2" s="23">
        <v>45292.166666666664</v>
      </c>
      <c r="E2" s="23">
        <v>45292.833333333336</v>
      </c>
      <c r="F2" s="1">
        <f t="shared" ref="F2:F33" ca="1" si="0">IF(ISBLANK(E2),IF(ISBLANK(D2),0,NOW()-D2),E2-D2)</f>
        <v>0.66666666667151731</v>
      </c>
      <c r="G2" s="3" t="s">
        <v>55</v>
      </c>
      <c r="H2" s="41"/>
      <c r="I2" s="40"/>
      <c r="J2" s="5" t="s">
        <v>56</v>
      </c>
      <c r="K2" s="3" t="s">
        <v>57</v>
      </c>
      <c r="L2" s="9" t="s">
        <v>58</v>
      </c>
      <c r="M2" s="3" t="s">
        <v>59</v>
      </c>
      <c r="N2" s="3" t="s">
        <v>60</v>
      </c>
      <c r="O2" s="3" t="s">
        <v>61</v>
      </c>
      <c r="P2" s="3" t="s">
        <v>62</v>
      </c>
      <c r="Q2" s="4" t="s">
        <v>63</v>
      </c>
      <c r="R2" s="3" t="s">
        <v>64</v>
      </c>
      <c r="S2" s="3" t="s">
        <v>65</v>
      </c>
      <c r="T2" s="3" t="s">
        <v>66</v>
      </c>
      <c r="U2" s="3" t="s">
        <v>67</v>
      </c>
      <c r="V2" s="22" t="str">
        <f t="shared" ref="V2" si="1">C2&amp;"; Hora de aviso: "&amp;TEXT(D2,"h:mm dd/mm/yyyy")&amp;"; Solución: "&amp;U2&amp;"; Hora de solución: "&amp;TEXT(E2,"h:mm dd/mm/yyyy")&amp;"; Causa: "&amp;T2</f>
        <v>RLFO; Hora de aviso: 4:00 01/01/2024; Solución: Se recuperan 200 mts de reserva y se realiza un empalme de 96 hilos; Hora de solución: 20:00 01/01/2024; Causa: Vandalismo</v>
      </c>
      <c r="W2" s="4" t="s">
        <v>68</v>
      </c>
      <c r="X2" s="3"/>
      <c r="Y2" s="3"/>
      <c r="Z2" s="3" t="s">
        <v>69</v>
      </c>
      <c r="AA2" s="3" t="s">
        <v>70</v>
      </c>
      <c r="AB2" s="3">
        <v>8039431</v>
      </c>
      <c r="AC2" s="3" t="s">
        <v>71</v>
      </c>
      <c r="AD2" s="6">
        <v>0.5</v>
      </c>
      <c r="AE2" s="7"/>
      <c r="AF2" s="7"/>
      <c r="AG2" s="6">
        <f>Tabla4[[#This Row],[Tiempo Parada de Reloj]]+Tabla4[[#This Row],[Tiempo Autorizado por Telefonica (no Máximo)]]</f>
        <v>0.5</v>
      </c>
      <c r="AH2" s="7">
        <f t="shared" ref="AH2" ca="1" si="2">F2-$AD2</f>
        <v>0.16666666667151731</v>
      </c>
      <c r="AI2" s="8">
        <f t="shared" ref="AI2" si="3">AD2*24</f>
        <v>12</v>
      </c>
      <c r="AJ2" s="8">
        <f t="shared" ref="AJ2" ca="1" si="4">AH2*24</f>
        <v>4.0000000001164153</v>
      </c>
      <c r="AK2" s="3" t="s">
        <v>72</v>
      </c>
      <c r="AL2" s="3" t="s">
        <v>71</v>
      </c>
      <c r="AM2" s="3" t="s">
        <v>72</v>
      </c>
      <c r="AN2" s="3" t="s">
        <v>72</v>
      </c>
      <c r="AO2" s="3" t="s">
        <v>73</v>
      </c>
      <c r="AP2" s="3" t="s">
        <v>73</v>
      </c>
      <c r="AQ2" s="23">
        <v>45308.700694444444</v>
      </c>
      <c r="AR2" s="3"/>
      <c r="AS2" s="23"/>
      <c r="AT2" s="23"/>
      <c r="AU2" s="3" t="s">
        <v>74</v>
      </c>
      <c r="AV2" s="3" t="s">
        <v>75</v>
      </c>
      <c r="AW2" s="3" t="s">
        <v>76</v>
      </c>
      <c r="AX2" s="3">
        <v>4.6309100000000001</v>
      </c>
      <c r="AY2" s="3">
        <v>-74.096429999999998</v>
      </c>
      <c r="AZ2" s="8" t="str">
        <f>+CONCATENATE("Reportan apertura en el enlace ",Tabla4[[#This Row],[Enlace]]," en el ",Tabla4[[#This Row],[Distancia óptica]]," ocasionado por ",Tabla4[[#This Row],[Causa del daño]])</f>
        <v>Reportan apertura en el enlace RTDN - Centro en el km 4,2 desde Centro ocasionado por Vandalismo</v>
      </c>
      <c r="BA2" s="8" t="str">
        <f>+CONCATENATE("Para dar solución al incidente ",Tabla4[[#This Row],[Solución]])</f>
        <v>Para dar solución al incidente Se recuperan 200 mts de reserva y se realiza un empalme de 96 hilos</v>
      </c>
      <c r="BB2" s="3" t="str">
        <f>+_xlfn.CONCAT(Tabla4[[#This Row],[Causa Raiz]]," ",Tabla4[[#This Row],[Solución2]]," (",Tabla4[[#This Row],[Anillo]],"- Cabecera: ",Tabla4[[#This Row],[Cabecera]],"- Operador: ",Tabla4[[#This Row],[Operador]],")")</f>
        <v>Reportan apertura en el enlace RTDN - Centro en el km 4,2 desde Centro ocasionado por Vandalismo Para dar solución al incidente Se recuperan 200 mts de reserva y se realiza un empalme de 96 hilos (Troncal- Cabecera: CENTRO- Operador: Colombia Telecomunicaciones)</v>
      </c>
    </row>
    <row r="3" spans="1:54" s="2" customFormat="1" ht="185.25">
      <c r="A3" s="38">
        <f t="shared" ref="A3:A66" si="5">A2+1</f>
        <v>2</v>
      </c>
      <c r="B3" s="3">
        <v>8037476</v>
      </c>
      <c r="C3" s="3" t="s">
        <v>54</v>
      </c>
      <c r="D3" s="23">
        <v>45292.291666666664</v>
      </c>
      <c r="E3" s="23">
        <v>45292.388888888891</v>
      </c>
      <c r="F3" s="1">
        <f t="shared" ca="1" si="0"/>
        <v>9.7222222226264421E-2</v>
      </c>
      <c r="G3" s="3" t="s">
        <v>55</v>
      </c>
      <c r="H3" s="41"/>
      <c r="I3" s="40"/>
      <c r="J3" s="5" t="s">
        <v>56</v>
      </c>
      <c r="K3" s="3" t="s">
        <v>77</v>
      </c>
      <c r="L3" s="9" t="s">
        <v>78</v>
      </c>
      <c r="M3" s="3" t="s">
        <v>79</v>
      </c>
      <c r="N3" s="3" t="s">
        <v>80</v>
      </c>
      <c r="O3" s="3" t="s">
        <v>81</v>
      </c>
      <c r="P3" s="3" t="s">
        <v>82</v>
      </c>
      <c r="Q3" s="4" t="s">
        <v>83</v>
      </c>
      <c r="R3" s="3" t="s">
        <v>84</v>
      </c>
      <c r="S3" s="3" t="s">
        <v>85</v>
      </c>
      <c r="T3" s="3" t="s">
        <v>66</v>
      </c>
      <c r="U3" s="3" t="s">
        <v>86</v>
      </c>
      <c r="V3" s="22" t="str">
        <f t="shared" ref="V3:V66" si="6">C3&amp;"; Hora de aviso: "&amp;TEXT(D3,"h:mm dd/mm/yyyy")&amp;"; Solución: "&amp;U3&amp;"; Hora de solución: "&amp;TEXT(E3,"h:mm dd/mm/yyyy")&amp;"; Causa: "&amp;T3</f>
        <v>RLFO; Hora de aviso: 7:00 01/01/2024; Solución: Se realiza reserva de 100 mtrs y un empalme de 36 hilos ; Hora de solución: 9:20 01/01/2024; Causa: Vandalismo</v>
      </c>
      <c r="W3" s="4" t="s">
        <v>68</v>
      </c>
      <c r="X3" s="3"/>
      <c r="Y3" s="3"/>
      <c r="Z3" s="3" t="s">
        <v>69</v>
      </c>
      <c r="AA3" s="3" t="s">
        <v>71</v>
      </c>
      <c r="AB3" s="3">
        <v>0</v>
      </c>
      <c r="AC3" s="3" t="s">
        <v>71</v>
      </c>
      <c r="AD3" s="6">
        <v>0</v>
      </c>
      <c r="AE3" s="7"/>
      <c r="AF3" s="7"/>
      <c r="AG3" s="6">
        <f>Tabla4[[#This Row],[Tiempo Parada de Reloj]]+Tabla4[[#This Row],[Tiempo Autorizado por Telefonica (no Máximo)]]</f>
        <v>0</v>
      </c>
      <c r="AH3" s="7">
        <f t="shared" ref="AH3:AH66" ca="1" si="7">F3-$AD3</f>
        <v>9.7222222226264421E-2</v>
      </c>
      <c r="AI3" s="8">
        <f t="shared" ref="AI3:AI66" si="8">AD3*24</f>
        <v>0</v>
      </c>
      <c r="AJ3" s="8">
        <f t="shared" ref="AJ3:AJ66" ca="1" si="9">AH3*24</f>
        <v>2.3333333334303461</v>
      </c>
      <c r="AK3" s="3" t="s">
        <v>87</v>
      </c>
      <c r="AL3" s="3" t="s">
        <v>71</v>
      </c>
      <c r="AM3" s="3" t="s">
        <v>87</v>
      </c>
      <c r="AN3" s="3" t="s">
        <v>87</v>
      </c>
      <c r="AO3" s="3" t="s">
        <v>88</v>
      </c>
      <c r="AP3" s="3" t="s">
        <v>88</v>
      </c>
      <c r="AQ3" s="23">
        <v>45294.81527777778</v>
      </c>
      <c r="AR3" s="3"/>
      <c r="AS3" s="23"/>
      <c r="AT3" s="23"/>
      <c r="AU3" s="3" t="s">
        <v>89</v>
      </c>
      <c r="AV3" s="3" t="s">
        <v>90</v>
      </c>
      <c r="AW3" s="3" t="s">
        <v>91</v>
      </c>
      <c r="AX3" s="3">
        <v>4.5838999999999999</v>
      </c>
      <c r="AY3" s="3">
        <v>-74.187700000000007</v>
      </c>
      <c r="AZ3" s="8" t="str">
        <f>+CONCATENATE("Reportan apertura en el enlace ",Tabla4[[#This Row],[Enlace]]," en el ",Tabla4[[#This Row],[Distancia óptica]]," ocasionado por ",Tabla4[[#This Row],[Causa del daño]])</f>
        <v>Reportan apertura en el enlace Mov. Cazuca - Mov.Quintanares en el Km 2,2 desde Cazuca ocasionado por Vandalismo</v>
      </c>
      <c r="BA3" s="8" t="str">
        <f>+CONCATENATE("Para dar solución al incidente ",Tabla4[[#This Row],[Solución]])</f>
        <v xml:space="preserve">Para dar solución al incidente Se realiza reserva de 100 mtrs y un empalme de 36 hilos </v>
      </c>
      <c r="BB3" s="3" t="str">
        <f>+_xlfn.CONCAT(Tabla4[[#This Row],[Causa Raiz]]," ",Tabla4[[#This Row],[Solución2]]," (",Tabla4[[#This Row],[Anillo]],"- Cabecera: ",Tabla4[[#This Row],[Cabecera]],"- Operador: ",Tabla4[[#This Row],[Operador]],")")</f>
        <v>Reportan apertura en el enlace Mov. Cazuca - Mov.Quintanares en el Km 2,2 desde Cazuca ocasionado por Vandalismo Para dar solución al incidente Se realiza reserva de 100 mtrs y un empalme de 36 hilos  (Uk- Cabecera: CAZUCA- Operador: Colombia Telecomunicaciones)</v>
      </c>
    </row>
    <row r="4" spans="1:54" s="2" customFormat="1" ht="213.75">
      <c r="A4" s="38">
        <f t="shared" si="5"/>
        <v>3</v>
      </c>
      <c r="B4" s="3">
        <v>8037546</v>
      </c>
      <c r="C4" s="3" t="s">
        <v>92</v>
      </c>
      <c r="D4" s="23">
        <v>45292.3125</v>
      </c>
      <c r="E4" s="23">
        <v>45292.604166666664</v>
      </c>
      <c r="F4" s="1">
        <f t="shared" ca="1" si="0"/>
        <v>0.29166666666424135</v>
      </c>
      <c r="G4" s="3" t="s">
        <v>55</v>
      </c>
      <c r="H4" s="41"/>
      <c r="I4" s="40"/>
      <c r="J4" s="5" t="s">
        <v>56</v>
      </c>
      <c r="K4" s="3" t="s">
        <v>93</v>
      </c>
      <c r="L4" s="9" t="s">
        <v>58</v>
      </c>
      <c r="M4" s="3" t="s">
        <v>59</v>
      </c>
      <c r="N4" s="3" t="s">
        <v>60</v>
      </c>
      <c r="O4" s="3" t="s">
        <v>94</v>
      </c>
      <c r="P4" s="3" t="s">
        <v>95</v>
      </c>
      <c r="Q4" s="4" t="s">
        <v>96</v>
      </c>
      <c r="R4" s="3" t="s">
        <v>64</v>
      </c>
      <c r="S4" s="3" t="s">
        <v>65</v>
      </c>
      <c r="T4" s="3" t="s">
        <v>66</v>
      </c>
      <c r="U4" s="3" t="s">
        <v>97</v>
      </c>
      <c r="V4" s="22" t="str">
        <f t="shared" si="6"/>
        <v>RTNFO; Hora de aviso: 7:30 01/01/2024; Solución: Tendido de 150 mtrs y dos empalmes de 48 hilos y se fusionan 36 hilos por cada empalme; Hora de solución: 14:30 01/01/2024; Causa: Vandalismo</v>
      </c>
      <c r="W4" s="4" t="s">
        <v>68</v>
      </c>
      <c r="X4" s="3"/>
      <c r="Y4" s="3"/>
      <c r="Z4" s="3" t="s">
        <v>69</v>
      </c>
      <c r="AA4" s="3" t="s">
        <v>70</v>
      </c>
      <c r="AB4" s="3">
        <v>8037562</v>
      </c>
      <c r="AC4" s="3" t="s">
        <v>71</v>
      </c>
      <c r="AD4" s="6">
        <v>8.5416666666666655E-2</v>
      </c>
      <c r="AE4" s="7"/>
      <c r="AF4" s="7"/>
      <c r="AG4" s="6">
        <f>Tabla4[[#This Row],[Tiempo Parada de Reloj]]+Tabla4[[#This Row],[Tiempo Autorizado por Telefonica (no Máximo)]]</f>
        <v>8.5416666666666655E-2</v>
      </c>
      <c r="AH4" s="7">
        <f t="shared" ca="1" si="7"/>
        <v>0.20624999999757471</v>
      </c>
      <c r="AI4" s="8">
        <f t="shared" si="8"/>
        <v>2.0499999999999998</v>
      </c>
      <c r="AJ4" s="8">
        <f t="shared" ca="1" si="9"/>
        <v>4.9499999999417934</v>
      </c>
      <c r="AK4" s="3" t="s">
        <v>87</v>
      </c>
      <c r="AL4" s="3" t="s">
        <v>70</v>
      </c>
      <c r="AM4" s="3" t="s">
        <v>88</v>
      </c>
      <c r="AN4" s="3" t="s">
        <v>88</v>
      </c>
      <c r="AO4" s="3" t="s">
        <v>98</v>
      </c>
      <c r="AP4" s="3" t="s">
        <v>98</v>
      </c>
      <c r="AQ4" s="23">
        <v>45292.92291666667</v>
      </c>
      <c r="AR4" s="3"/>
      <c r="AS4" s="23" t="s">
        <v>99</v>
      </c>
      <c r="AT4" s="23"/>
      <c r="AU4" s="3" t="s">
        <v>100</v>
      </c>
      <c r="AV4" s="3" t="s">
        <v>101</v>
      </c>
      <c r="AW4" s="3" t="s">
        <v>76</v>
      </c>
      <c r="AX4" s="3">
        <v>4.3711000000000002</v>
      </c>
      <c r="AY4" s="3">
        <v>-74.727999999999994</v>
      </c>
      <c r="AZ4" s="8" t="str">
        <f>+CONCATENATE("Reportan apertura en el enlace ",Tabla4[[#This Row],[Enlace]]," en el ",Tabla4[[#This Row],[Distancia óptica]]," ocasionado por ",Tabla4[[#This Row],[Causa del daño]])</f>
        <v>Reportan apertura en el enlace Bogotá - Fusagasugá en el Km 11 desde bogota centro  ocasionado por Vandalismo</v>
      </c>
      <c r="BA4" s="8" t="str">
        <f>+CONCATENATE("Para dar solución al incidente ",Tabla4[[#This Row],[Solución]])</f>
        <v>Para dar solución al incidente Tendido de 150 mtrs y dos empalmes de 48 hilos y se fusionan 36 hilos por cada empalme</v>
      </c>
      <c r="BB4" s="3" t="str">
        <f>+_xlfn.CONCAT(Tabla4[[#This Row],[Causa Raiz]]," ",Tabla4[[#This Row],[Solución2]]," (",Tabla4[[#This Row],[Anillo]],"- Cabecera: ",Tabla4[[#This Row],[Cabecera]],"- Operador: ",Tabla4[[#This Row],[Operador]],")")</f>
        <v>Reportan apertura en el enlace Bogotá - Fusagasugá en el Km 11 desde bogota centro  ocasionado por Vandalismo Para dar solución al incidente Tendido de 150 mtrs y dos empalmes de 48 hilos y se fusionan 36 hilos por cada empalme (Troncal- Cabecera: Bogota- Operador: Colombia Telecomunicaciones)</v>
      </c>
    </row>
    <row r="5" spans="1:54" s="2" customFormat="1" ht="142.5">
      <c r="A5" s="38">
        <f t="shared" si="5"/>
        <v>4</v>
      </c>
      <c r="B5" s="3">
        <v>8037600</v>
      </c>
      <c r="C5" s="3" t="s">
        <v>54</v>
      </c>
      <c r="D5" s="23">
        <v>45292.4375</v>
      </c>
      <c r="E5" s="23">
        <v>45292.438888888886</v>
      </c>
      <c r="F5" s="1">
        <f t="shared" ca="1" si="0"/>
        <v>1.3888888861401938E-3</v>
      </c>
      <c r="G5" s="3" t="s">
        <v>55</v>
      </c>
      <c r="H5" s="41"/>
      <c r="I5" s="40"/>
      <c r="J5" s="5" t="s">
        <v>56</v>
      </c>
      <c r="K5" s="3" t="s">
        <v>93</v>
      </c>
      <c r="L5" s="9" t="s">
        <v>58</v>
      </c>
      <c r="M5" s="3" t="s">
        <v>59</v>
      </c>
      <c r="N5" s="3" t="s">
        <v>60</v>
      </c>
      <c r="O5" s="3" t="s">
        <v>102</v>
      </c>
      <c r="P5" s="3" t="s">
        <v>69</v>
      </c>
      <c r="Q5" s="4" t="s">
        <v>103</v>
      </c>
      <c r="R5" s="3" t="s">
        <v>64</v>
      </c>
      <c r="S5" s="3" t="s">
        <v>65</v>
      </c>
      <c r="T5" s="3" t="s">
        <v>104</v>
      </c>
      <c r="U5" s="3" t="s">
        <v>105</v>
      </c>
      <c r="V5" s="22" t="str">
        <f t="shared" si="6"/>
        <v>RLFO; Hora de aviso: 10:30 01/01/2024; Solución: Fallas de enrgia en Capellania; Hora de solución: 10:32 01/01/2024; Causa: Visita Fallida</v>
      </c>
      <c r="W5" s="4" t="s">
        <v>68</v>
      </c>
      <c r="X5" s="3"/>
      <c r="Y5" s="3"/>
      <c r="Z5" s="3" t="s">
        <v>69</v>
      </c>
      <c r="AA5" s="3" t="s">
        <v>70</v>
      </c>
      <c r="AB5" s="3">
        <v>8037600</v>
      </c>
      <c r="AC5" s="3" t="s">
        <v>71</v>
      </c>
      <c r="AD5" s="6">
        <v>0</v>
      </c>
      <c r="AE5" s="7"/>
      <c r="AF5" s="7"/>
      <c r="AG5" s="6">
        <f>Tabla4[[#This Row],[Tiempo Parada de Reloj]]+Tabla4[[#This Row],[Tiempo Autorizado por Telefonica (no Máximo)]]</f>
        <v>0</v>
      </c>
      <c r="AH5" s="7">
        <f t="shared" ca="1" si="7"/>
        <v>1.3888888861401938E-3</v>
      </c>
      <c r="AI5" s="8">
        <f t="shared" si="8"/>
        <v>0</v>
      </c>
      <c r="AJ5" s="8">
        <f t="shared" ca="1" si="9"/>
        <v>3.3333333267364651E-2</v>
      </c>
      <c r="AK5" s="3" t="s">
        <v>106</v>
      </c>
      <c r="AL5" s="3" t="s">
        <v>70</v>
      </c>
      <c r="AM5" s="3" t="s">
        <v>73</v>
      </c>
      <c r="AN5" s="3" t="s">
        <v>73</v>
      </c>
      <c r="AO5" s="3" t="s">
        <v>73</v>
      </c>
      <c r="AP5" s="3" t="s">
        <v>73</v>
      </c>
      <c r="AQ5" s="23">
        <v>45293.375</v>
      </c>
      <c r="AR5" s="3"/>
      <c r="AS5" s="23"/>
      <c r="AT5" s="23"/>
      <c r="AU5" s="3" t="s">
        <v>107</v>
      </c>
      <c r="AV5" s="3" t="s">
        <v>69</v>
      </c>
      <c r="AW5" s="3" t="s">
        <v>69</v>
      </c>
      <c r="AX5" s="3" t="s">
        <v>69</v>
      </c>
      <c r="AY5" s="3" t="s">
        <v>69</v>
      </c>
      <c r="AZ5" s="8" t="str">
        <f>+CONCATENATE("Reportan apertura en el enlace ",Tabla4[[#This Row],[Enlace]]," en el ",Tabla4[[#This Row],[Distancia óptica]]," ocasionado por ",Tabla4[[#This Row],[Causa del daño]])</f>
        <v>Reportan apertura en el enlace Capellania - Salitre en el NA ocasionado por Visita Fallida</v>
      </c>
      <c r="BA5" s="8" t="str">
        <f>+CONCATENATE("Para dar solución al incidente ",Tabla4[[#This Row],[Solución]])</f>
        <v>Para dar solución al incidente Fallas de enrgia en Capellania</v>
      </c>
      <c r="BB5" s="3" t="str">
        <f>+_xlfn.CONCAT(Tabla4[[#This Row],[Causa Raiz]]," ",Tabla4[[#This Row],[Solución2]]," (",Tabla4[[#This Row],[Anillo]],"- Cabecera: ",Tabla4[[#This Row],[Cabecera]],"- Operador: ",Tabla4[[#This Row],[Operador]],")")</f>
        <v>Reportan apertura en el enlace Capellania - Salitre en el NA ocasionado por Visita Fallida Para dar solución al incidente Fallas de enrgia en Capellania (NA- Cabecera: NA- Operador: Colombia Telecomunicaciones)</v>
      </c>
    </row>
    <row r="6" spans="1:54" s="2" customFormat="1" ht="171">
      <c r="A6" s="38">
        <f t="shared" si="5"/>
        <v>5</v>
      </c>
      <c r="B6" s="3">
        <v>8038839</v>
      </c>
      <c r="C6" s="3" t="s">
        <v>92</v>
      </c>
      <c r="D6" s="23">
        <v>45292.604166666664</v>
      </c>
      <c r="E6" s="23">
        <v>45294.604166666664</v>
      </c>
      <c r="F6" s="1">
        <f t="shared" ca="1" si="0"/>
        <v>2</v>
      </c>
      <c r="G6" s="3" t="s">
        <v>55</v>
      </c>
      <c r="H6" s="41"/>
      <c r="I6" s="40"/>
      <c r="J6" s="5" t="s">
        <v>56</v>
      </c>
      <c r="K6" s="3" t="s">
        <v>108</v>
      </c>
      <c r="L6" s="9" t="s">
        <v>58</v>
      </c>
      <c r="M6" s="3" t="s">
        <v>109</v>
      </c>
      <c r="N6" s="3" t="s">
        <v>110</v>
      </c>
      <c r="O6" s="3" t="s">
        <v>111</v>
      </c>
      <c r="P6" s="3" t="s">
        <v>112</v>
      </c>
      <c r="Q6" s="4" t="s">
        <v>113</v>
      </c>
      <c r="R6" s="3" t="s">
        <v>114</v>
      </c>
      <c r="S6" s="3" t="s">
        <v>115</v>
      </c>
      <c r="T6" s="3" t="s">
        <v>116</v>
      </c>
      <c r="U6" s="3" t="s">
        <v>117</v>
      </c>
      <c r="V6" s="22" t="str">
        <f t="shared" si="6"/>
        <v>RTNFO; Hora de aviso: 14:30 01/01/2024; Solución: Se realizo caja de empalme de 36 hilos; Hora de solución: 14:30 03/01/2024; Causa: Hurto</v>
      </c>
      <c r="W6" s="4" t="s">
        <v>118</v>
      </c>
      <c r="X6" s="3"/>
      <c r="Y6" s="3"/>
      <c r="Z6" s="3" t="s">
        <v>69</v>
      </c>
      <c r="AA6" s="3" t="s">
        <v>71</v>
      </c>
      <c r="AB6" s="3">
        <v>0</v>
      </c>
      <c r="AC6" s="3" t="s">
        <v>71</v>
      </c>
      <c r="AD6" s="6">
        <v>1.8076388888888888</v>
      </c>
      <c r="AE6" s="7"/>
      <c r="AF6" s="7"/>
      <c r="AG6" s="6">
        <f>Tabla4[[#This Row],[Tiempo Parada de Reloj]]+Tabla4[[#This Row],[Tiempo Autorizado por Telefonica (no Máximo)]]</f>
        <v>1.8076388888888888</v>
      </c>
      <c r="AH6" s="7">
        <f t="shared" ca="1" si="7"/>
        <v>0.1923611111111112</v>
      </c>
      <c r="AI6" s="8">
        <f t="shared" si="8"/>
        <v>43.383333333333333</v>
      </c>
      <c r="AJ6" s="8">
        <f t="shared" ca="1" si="9"/>
        <v>4.6166666666666689</v>
      </c>
      <c r="AK6" s="3" t="s">
        <v>88</v>
      </c>
      <c r="AL6" s="3" t="s">
        <v>70</v>
      </c>
      <c r="AM6" s="3" t="s">
        <v>119</v>
      </c>
      <c r="AN6" s="3" t="s">
        <v>120</v>
      </c>
      <c r="AO6" s="3" t="s">
        <v>88</v>
      </c>
      <c r="AP6" s="3" t="s">
        <v>88</v>
      </c>
      <c r="AQ6" s="23">
        <v>45296.489583333336</v>
      </c>
      <c r="AR6" s="3"/>
      <c r="AS6" s="23"/>
      <c r="AT6" s="23"/>
      <c r="AU6" s="3" t="s">
        <v>121</v>
      </c>
      <c r="AV6" s="3" t="s">
        <v>110</v>
      </c>
      <c r="AW6" s="3" t="s">
        <v>76</v>
      </c>
      <c r="AX6" s="3">
        <v>9.6385780000000008</v>
      </c>
      <c r="AY6" s="3">
        <v>-73.640145000000004</v>
      </c>
      <c r="AZ6" s="8" t="str">
        <f>+CONCATENATE("Reportan apertura en el enlace ",Tabla4[[#This Row],[Enlace]]," en el ",Tabla4[[#This Row],[Distancia óptica]]," ocasionado por ",Tabla4[[#This Row],[Causa del daño]])</f>
        <v>Reportan apertura en el enlace Bosconia - Curumaní en el Km 8,6 desde la Loma ocasionado por Hurto</v>
      </c>
      <c r="BA6" s="8" t="str">
        <f>+CONCATENATE("Para dar solución al incidente ",Tabla4[[#This Row],[Solución]])</f>
        <v>Para dar solución al incidente Se realizo caja de empalme de 36 hilos</v>
      </c>
      <c r="BB6" s="3" t="str">
        <f>+_xlfn.CONCAT(Tabla4[[#This Row],[Causa Raiz]]," ",Tabla4[[#This Row],[Solución2]]," (",Tabla4[[#This Row],[Anillo]],"- Cabecera: ",Tabla4[[#This Row],[Cabecera]],"- Operador: ",Tabla4[[#This Row],[Operador]],")")</f>
        <v>Reportan apertura en el enlace Bosconia - Curumaní en el Km 8,6 desde la Loma ocasionado por Hurto Para dar solución al incidente Se realizo caja de empalme de 36 hilos (Troncal- Cabecera: BOSCONIA- Operador: Colombia Telecomunicaciones)</v>
      </c>
    </row>
    <row r="7" spans="1:54" s="2" customFormat="1" ht="185.25">
      <c r="A7" s="38">
        <f t="shared" si="5"/>
        <v>6</v>
      </c>
      <c r="B7" s="3">
        <v>8041841</v>
      </c>
      <c r="C7" s="3" t="s">
        <v>54</v>
      </c>
      <c r="D7" s="23">
        <v>45293.354166666664</v>
      </c>
      <c r="E7" s="23">
        <v>45293.416666666664</v>
      </c>
      <c r="F7" s="1">
        <f t="shared" ca="1" si="0"/>
        <v>6.25E-2</v>
      </c>
      <c r="G7" s="3" t="s">
        <v>55</v>
      </c>
      <c r="H7" s="41"/>
      <c r="I7" s="40"/>
      <c r="J7" s="5" t="s">
        <v>56</v>
      </c>
      <c r="K7" s="3" t="s">
        <v>122</v>
      </c>
      <c r="L7" s="9" t="s">
        <v>78</v>
      </c>
      <c r="M7" s="3" t="s">
        <v>123</v>
      </c>
      <c r="N7" s="3" t="s">
        <v>124</v>
      </c>
      <c r="O7" s="3" t="s">
        <v>125</v>
      </c>
      <c r="P7" s="3" t="s">
        <v>126</v>
      </c>
      <c r="Q7" s="4" t="s">
        <v>127</v>
      </c>
      <c r="R7" s="3" t="s">
        <v>128</v>
      </c>
      <c r="S7" s="3" t="s">
        <v>129</v>
      </c>
      <c r="T7" s="3" t="s">
        <v>130</v>
      </c>
      <c r="U7" s="3" t="s">
        <v>131</v>
      </c>
      <c r="V7" s="22" t="str">
        <f t="shared" si="6"/>
        <v>RLFO; Hora de aviso: 8:30 02/01/2024; Solución: Se recuperan 100 mts de reserva y se realzia un empalme de 8 Hilos ; Hora de solución: 10:00 02/01/2024; Causa: Plagas</v>
      </c>
      <c r="W7" s="4" t="s">
        <v>132</v>
      </c>
      <c r="X7" s="3"/>
      <c r="Y7" s="3"/>
      <c r="Z7" s="3" t="s">
        <v>69</v>
      </c>
      <c r="AA7" s="3" t="s">
        <v>71</v>
      </c>
      <c r="AB7" s="3">
        <v>0</v>
      </c>
      <c r="AC7" s="3" t="s">
        <v>71</v>
      </c>
      <c r="AD7" s="6">
        <v>0</v>
      </c>
      <c r="AE7" s="7"/>
      <c r="AF7" s="7"/>
      <c r="AG7" s="6">
        <f>Tabla4[[#This Row],[Tiempo Parada de Reloj]]+Tabla4[[#This Row],[Tiempo Autorizado por Telefonica (no Máximo)]]</f>
        <v>0</v>
      </c>
      <c r="AH7" s="7">
        <f t="shared" ca="1" si="7"/>
        <v>6.25E-2</v>
      </c>
      <c r="AI7" s="8">
        <f t="shared" si="8"/>
        <v>0</v>
      </c>
      <c r="AJ7" s="8">
        <f t="shared" ca="1" si="9"/>
        <v>1.5</v>
      </c>
      <c r="AK7" s="3" t="s">
        <v>119</v>
      </c>
      <c r="AL7" s="3" t="s">
        <v>71</v>
      </c>
      <c r="AM7" s="3" t="s">
        <v>69</v>
      </c>
      <c r="AN7" s="3" t="s">
        <v>73</v>
      </c>
      <c r="AO7" s="3" t="s">
        <v>106</v>
      </c>
      <c r="AP7" s="3" t="s">
        <v>106</v>
      </c>
      <c r="AQ7" s="23">
        <v>45295.356249999997</v>
      </c>
      <c r="AR7" s="3"/>
      <c r="AS7" s="23"/>
      <c r="AT7" s="23"/>
      <c r="AU7" s="3" t="s">
        <v>133</v>
      </c>
      <c r="AV7" s="3" t="s">
        <v>134</v>
      </c>
      <c r="AW7" s="3" t="s">
        <v>135</v>
      </c>
      <c r="AX7" s="3">
        <v>10.998923</v>
      </c>
      <c r="AY7" s="3">
        <v>-74.827678000000006</v>
      </c>
      <c r="AZ7" s="8" t="str">
        <f>+CONCATENATE("Reportan apertura en el enlace ",Tabla4[[#This Row],[Enlace]]," en el ",Tabla4[[#This Row],[Distancia óptica]]," ocasionado por ",Tabla4[[#This Row],[Causa del daño]])</f>
        <v>Reportan apertura en el enlace Mov. Tabor - Mov. Cumbre Comcel en el Km 3,084 desde Tabor ocasionado por Plagas</v>
      </c>
      <c r="BA7" s="8" t="str">
        <f>+CONCATENATE("Para dar solución al incidente ",Tabla4[[#This Row],[Solución]])</f>
        <v xml:space="preserve">Para dar solución al incidente Se recuperan 100 mts de reserva y se realzia un empalme de 8 Hilos </v>
      </c>
      <c r="BB7" s="3" t="str">
        <f>+_xlfn.CONCAT(Tabla4[[#This Row],[Causa Raiz]]," ",Tabla4[[#This Row],[Solución2]]," (",Tabla4[[#This Row],[Anillo]],"- Cabecera: ",Tabla4[[#This Row],[Cabecera]],"- Operador: ",Tabla4[[#This Row],[Operador]],")")</f>
        <v>Reportan apertura en el enlace Mov. Tabor - Mov. Cumbre Comcel en el Km 3,084 desde Tabor ocasionado por Plagas Para dar solución al incidente Se recuperan 100 mts de reserva y se realzia un empalme de 8 Hilos  (Lineal- Cabecera: Tabor- Operador: Colombia Telecomunicaciones)</v>
      </c>
    </row>
    <row r="8" spans="1:54" s="2" customFormat="1" ht="185.25">
      <c r="A8" s="38">
        <f t="shared" si="5"/>
        <v>7</v>
      </c>
      <c r="B8" s="3">
        <v>8041878</v>
      </c>
      <c r="C8" s="3" t="s">
        <v>136</v>
      </c>
      <c r="D8" s="23">
        <v>45293.364583333336</v>
      </c>
      <c r="E8" s="23">
        <v>45293.416666666664</v>
      </c>
      <c r="F8" s="1">
        <f t="shared" ca="1" si="0"/>
        <v>5.2083333328482695E-2</v>
      </c>
      <c r="G8" s="3" t="s">
        <v>55</v>
      </c>
      <c r="H8" s="41"/>
      <c r="I8" s="40"/>
      <c r="J8" s="5" t="s">
        <v>137</v>
      </c>
      <c r="K8" s="3" t="s">
        <v>138</v>
      </c>
      <c r="L8" s="9" t="s">
        <v>78</v>
      </c>
      <c r="M8" s="3" t="s">
        <v>139</v>
      </c>
      <c r="N8" s="3" t="s">
        <v>140</v>
      </c>
      <c r="O8" s="3" t="s">
        <v>141</v>
      </c>
      <c r="P8" s="3" t="s">
        <v>142</v>
      </c>
      <c r="Q8" s="4" t="s">
        <v>143</v>
      </c>
      <c r="R8" s="3" t="s">
        <v>144</v>
      </c>
      <c r="S8" s="3" t="s">
        <v>145</v>
      </c>
      <c r="T8" s="3" t="s">
        <v>146</v>
      </c>
      <c r="U8" s="3" t="s">
        <v>147</v>
      </c>
      <c r="V8" s="22" t="str">
        <f t="shared" si="6"/>
        <v>RBHFO; Hora de aviso: 8:45 02/01/2024; Solución: Enlace operativo, presenta atenuaciones sin errores en el enlace ; Hora de solución: 10:00 02/01/2024; Causa: Falla en la Red FiOp</v>
      </c>
      <c r="W8" s="4" t="s">
        <v>148</v>
      </c>
      <c r="X8" s="3"/>
      <c r="Y8" s="3"/>
      <c r="Z8" s="3" t="s">
        <v>69</v>
      </c>
      <c r="AA8" s="3" t="s">
        <v>71</v>
      </c>
      <c r="AB8" s="3">
        <v>0</v>
      </c>
      <c r="AC8" s="3" t="s">
        <v>71</v>
      </c>
      <c r="AD8" s="6">
        <v>0</v>
      </c>
      <c r="AE8" s="7"/>
      <c r="AF8" s="7"/>
      <c r="AG8" s="6">
        <f>Tabla4[[#This Row],[Tiempo Parada de Reloj]]+Tabla4[[#This Row],[Tiempo Autorizado por Telefonica (no Máximo)]]</f>
        <v>0</v>
      </c>
      <c r="AH8" s="7">
        <f t="shared" ca="1" si="7"/>
        <v>5.2083333328482695E-2</v>
      </c>
      <c r="AI8" s="8">
        <f t="shared" si="8"/>
        <v>0</v>
      </c>
      <c r="AJ8" s="8">
        <f t="shared" ca="1" si="9"/>
        <v>1.2499999998835847</v>
      </c>
      <c r="AK8" s="3" t="s">
        <v>73</v>
      </c>
      <c r="AL8" s="3" t="s">
        <v>71</v>
      </c>
      <c r="AM8" s="3" t="s">
        <v>69</v>
      </c>
      <c r="AN8" s="3" t="s">
        <v>73</v>
      </c>
      <c r="AO8" s="3" t="s">
        <v>88</v>
      </c>
      <c r="AP8" s="3" t="s">
        <v>88</v>
      </c>
      <c r="AQ8" s="23">
        <v>45295.823611111111</v>
      </c>
      <c r="AR8" s="3"/>
      <c r="AS8" s="23"/>
      <c r="AT8" s="23"/>
      <c r="AU8" s="3" t="s">
        <v>149</v>
      </c>
      <c r="AV8" s="3" t="s">
        <v>150</v>
      </c>
      <c r="AW8" s="3" t="s">
        <v>151</v>
      </c>
      <c r="AX8" s="3">
        <v>3.4228000000000001</v>
      </c>
      <c r="AY8" s="3">
        <v>-76.477029999999999</v>
      </c>
      <c r="AZ8" s="8" t="str">
        <f>+CONCATENATE("Reportan apertura en el enlace ",Tabla4[[#This Row],[Enlace]]," en el ",Tabla4[[#This Row],[Distancia óptica]]," ocasionado por ",Tabla4[[#This Row],[Causa del daño]])</f>
        <v>Reportan apertura en el enlace Mov. Los Lagos - Mov. Parque Del Sol en el KM 4,3 desde Mov.Los Lagos ocasionado por Falla en la Red FiOp</v>
      </c>
      <c r="BA8" s="8" t="str">
        <f>+CONCATENATE("Para dar solución al incidente ",Tabla4[[#This Row],[Solución]])</f>
        <v xml:space="preserve">Para dar solución al incidente Enlace operativo, presenta atenuaciones sin errores en el enlace </v>
      </c>
      <c r="BB8" s="3" t="str">
        <f>+_xlfn.CONCAT(Tabla4[[#This Row],[Causa Raiz]]," ",Tabla4[[#This Row],[Solución2]]," (",Tabla4[[#This Row],[Anillo]],"- Cabecera: ",Tabla4[[#This Row],[Cabecera]],"- Operador: ",Tabla4[[#This Row],[Operador]],")")</f>
        <v>Reportan apertura en el enlace Mov. Los Lagos - Mov. Parque Del Sol en el KM 4,3 desde Mov.Los Lagos ocasionado por Falla en la Red FiOp Para dar solución al incidente Enlace operativo, presenta atenuaciones sin errores en el enlace  (Lineal - Cabecera: Tequendama - Operador: Infraco)</v>
      </c>
    </row>
    <row r="9" spans="1:54" s="2" customFormat="1" ht="185.25">
      <c r="A9" s="38">
        <f t="shared" si="5"/>
        <v>8</v>
      </c>
      <c r="B9" s="3">
        <v>8037219</v>
      </c>
      <c r="C9" s="3" t="s">
        <v>54</v>
      </c>
      <c r="D9" s="23">
        <v>45293.416666666664</v>
      </c>
      <c r="E9" s="23">
        <v>45293.493055555555</v>
      </c>
      <c r="F9" s="1">
        <f t="shared" ca="1" si="0"/>
        <v>7.6388888890505768E-2</v>
      </c>
      <c r="G9" s="3" t="s">
        <v>55</v>
      </c>
      <c r="H9" s="41"/>
      <c r="I9" s="40"/>
      <c r="J9" s="5" t="s">
        <v>56</v>
      </c>
      <c r="K9" s="3" t="s">
        <v>77</v>
      </c>
      <c r="L9" s="9" t="s">
        <v>58</v>
      </c>
      <c r="M9" s="3" t="s">
        <v>152</v>
      </c>
      <c r="N9" s="3" t="s">
        <v>153</v>
      </c>
      <c r="O9" s="3" t="s">
        <v>154</v>
      </c>
      <c r="P9" s="3" t="s">
        <v>155</v>
      </c>
      <c r="Q9" s="4" t="s">
        <v>156</v>
      </c>
      <c r="R9" s="3" t="s">
        <v>157</v>
      </c>
      <c r="S9" s="3" t="s">
        <v>158</v>
      </c>
      <c r="T9" s="3" t="s">
        <v>66</v>
      </c>
      <c r="U9" s="3" t="s">
        <v>159</v>
      </c>
      <c r="V9" s="22" t="str">
        <f t="shared" si="6"/>
        <v>RLFO; Hora de aviso: 10:00 02/01/2024; Solución: Se realiza empalme dentro del armario de manera Provisional ; Hora de solución: 11:50 02/01/2024; Causa: Vandalismo</v>
      </c>
      <c r="W9" s="4" t="s">
        <v>160</v>
      </c>
      <c r="X9" s="3"/>
      <c r="Y9" s="3"/>
      <c r="Z9" s="3" t="s">
        <v>69</v>
      </c>
      <c r="AA9" s="3" t="s">
        <v>70</v>
      </c>
      <c r="AB9" s="3">
        <v>8037219</v>
      </c>
      <c r="AC9" s="3" t="s">
        <v>70</v>
      </c>
      <c r="AD9" s="6">
        <v>0</v>
      </c>
      <c r="AE9" s="7"/>
      <c r="AF9" s="7"/>
      <c r="AG9" s="6">
        <f>Tabla4[[#This Row],[Tiempo Parada de Reloj]]+Tabla4[[#This Row],[Tiempo Autorizado por Telefonica (no Máximo)]]</f>
        <v>0</v>
      </c>
      <c r="AH9" s="7">
        <f t="shared" ca="1" si="7"/>
        <v>7.6388888890505768E-2</v>
      </c>
      <c r="AI9" s="8">
        <f t="shared" si="8"/>
        <v>0</v>
      </c>
      <c r="AJ9" s="8">
        <f t="shared" ca="1" si="9"/>
        <v>1.8333333333721384</v>
      </c>
      <c r="AK9" s="3" t="s">
        <v>73</v>
      </c>
      <c r="AL9" s="3" t="s">
        <v>71</v>
      </c>
      <c r="AM9" s="3" t="s">
        <v>69</v>
      </c>
      <c r="AN9" s="3" t="s">
        <v>73</v>
      </c>
      <c r="AO9" s="3" t="s">
        <v>88</v>
      </c>
      <c r="AP9" s="3" t="s">
        <v>88</v>
      </c>
      <c r="AQ9" s="23">
        <v>45295.739583333336</v>
      </c>
      <c r="AR9" s="3"/>
      <c r="AS9" s="23"/>
      <c r="AT9" s="23"/>
      <c r="AU9" s="3" t="s">
        <v>161</v>
      </c>
      <c r="AV9" s="3" t="s">
        <v>162</v>
      </c>
      <c r="AW9" s="3" t="s">
        <v>91</v>
      </c>
      <c r="AX9" s="3">
        <v>1.2192400000000001</v>
      </c>
      <c r="AY9" s="3">
        <v>-77.279899999999998</v>
      </c>
      <c r="AZ9" s="8" t="str">
        <f>+CONCATENATE("Reportan apertura en el enlace ",Tabla4[[#This Row],[Enlace]]," en el ",Tabla4[[#This Row],[Distancia óptica]]," ocasionado por ",Tabla4[[#This Row],[Causa del daño]])</f>
        <v>Reportan apertura en el enlace FTTC Camara de comercio - OLT Pasto Versalles en el Km 0,01 desde FTTC ocasionado por Vandalismo</v>
      </c>
      <c r="BA9" s="8" t="str">
        <f>+CONCATENATE("Para dar solución al incidente ",Tabla4[[#This Row],[Solución]])</f>
        <v xml:space="preserve">Para dar solución al incidente Se realiza empalme dentro del armario de manera Provisional </v>
      </c>
      <c r="BB9" s="3" t="str">
        <f>+_xlfn.CONCAT(Tabla4[[#This Row],[Causa Raiz]]," ",Tabla4[[#This Row],[Solución2]]," (",Tabla4[[#This Row],[Anillo]],"- Cabecera: ",Tabla4[[#This Row],[Cabecera]],"- Operador: ",Tabla4[[#This Row],[Operador]],")")</f>
        <v>Reportan apertura en el enlace FTTC Camara de comercio - OLT Pasto Versalles en el Km 0,01 desde FTTC ocasionado por Vandalismo Para dar solución al incidente Se realiza empalme dentro del armario de manera Provisional  (Uk- Cabecera: Versalles- Operador: Colombia Telecomunicaciones)</v>
      </c>
    </row>
    <row r="10" spans="1:54" s="2" customFormat="1" ht="185.25">
      <c r="A10" s="38">
        <f t="shared" si="5"/>
        <v>9</v>
      </c>
      <c r="B10" s="3">
        <v>8042594</v>
      </c>
      <c r="C10" s="3" t="s">
        <v>163</v>
      </c>
      <c r="D10" s="23">
        <v>45293.510416666664</v>
      </c>
      <c r="E10" s="23">
        <v>45293.638888888891</v>
      </c>
      <c r="F10" s="1">
        <f t="shared" ca="1" si="0"/>
        <v>0.12847222222626442</v>
      </c>
      <c r="G10" s="3" t="s">
        <v>164</v>
      </c>
      <c r="H10" s="41" t="s">
        <v>165</v>
      </c>
      <c r="I10" s="40" t="s">
        <v>166</v>
      </c>
      <c r="J10" s="5" t="s">
        <v>167</v>
      </c>
      <c r="K10" s="3" t="s">
        <v>168</v>
      </c>
      <c r="L10" s="9" t="s">
        <v>58</v>
      </c>
      <c r="M10" s="3" t="s">
        <v>169</v>
      </c>
      <c r="N10" s="3" t="s">
        <v>170</v>
      </c>
      <c r="O10" s="3" t="s">
        <v>171</v>
      </c>
      <c r="P10" s="3" t="s">
        <v>172</v>
      </c>
      <c r="Q10" s="4" t="s">
        <v>173</v>
      </c>
      <c r="R10" s="3" t="s">
        <v>174</v>
      </c>
      <c r="S10" s="3" t="s">
        <v>175</v>
      </c>
      <c r="T10" s="3" t="s">
        <v>176</v>
      </c>
      <c r="U10" s="3" t="s">
        <v>177</v>
      </c>
      <c r="V10" s="22" t="str">
        <f t="shared" si="6"/>
        <v>RDFO; Hora de aviso: 12:15 02/01/2024; Solución: Se realizo tendido de FO y 2 cajas de empalmes ; Hora de solución: 15:20 02/01/2024; Causa: Intervención de Terceros. No Identificados</v>
      </c>
      <c r="W10" s="4" t="s">
        <v>178</v>
      </c>
      <c r="X10" s="3"/>
      <c r="Y10" s="3"/>
      <c r="Z10" s="3" t="s">
        <v>69</v>
      </c>
      <c r="AA10" s="3" t="s">
        <v>71</v>
      </c>
      <c r="AB10" s="3">
        <v>0</v>
      </c>
      <c r="AC10" s="3" t="s">
        <v>71</v>
      </c>
      <c r="AD10" s="6">
        <v>0</v>
      </c>
      <c r="AE10" s="7"/>
      <c r="AF10" s="7"/>
      <c r="AG10" s="6">
        <f>Tabla4[[#This Row],[Tiempo Parada de Reloj]]+Tabla4[[#This Row],[Tiempo Autorizado por Telefonica (no Máximo)]]</f>
        <v>0</v>
      </c>
      <c r="AH10" s="7">
        <f t="shared" ca="1" si="7"/>
        <v>0.12847222222626442</v>
      </c>
      <c r="AI10" s="8">
        <f t="shared" si="8"/>
        <v>0</v>
      </c>
      <c r="AJ10" s="8">
        <f t="shared" ca="1" si="9"/>
        <v>3.0833333334303461</v>
      </c>
      <c r="AK10" s="3" t="s">
        <v>73</v>
      </c>
      <c r="AL10" s="3" t="s">
        <v>70</v>
      </c>
      <c r="AM10" s="3" t="s">
        <v>87</v>
      </c>
      <c r="AN10" s="3" t="s">
        <v>87</v>
      </c>
      <c r="AO10" s="3"/>
      <c r="AP10" s="3"/>
      <c r="AQ10" s="23">
        <f ca="1">NOW()</f>
        <v>45503.696834953706</v>
      </c>
      <c r="AR10" s="3"/>
      <c r="AS10" s="23"/>
      <c r="AT10" s="23"/>
      <c r="AU10" s="3" t="s">
        <v>168</v>
      </c>
      <c r="AV10" s="3" t="s">
        <v>69</v>
      </c>
      <c r="AW10" s="3" t="s">
        <v>69</v>
      </c>
      <c r="AX10" s="3" t="s">
        <v>69</v>
      </c>
      <c r="AY10" s="3" t="s">
        <v>69</v>
      </c>
      <c r="AZ10" s="8" t="str">
        <f>+CONCATENATE("Reportan apertura en el enlace ",Tabla4[[#This Row],[Enlace]]," en el ",Tabla4[[#This Row],[Distancia óptica]]," ocasionado por ",Tabla4[[#This Row],[Causa del daño]])</f>
        <v>Reportan apertura en el enlace Zulia - Sardinata  en el Km 40,8 desde Zulia ocasionado por Intervención de Terceros. No Identificados</v>
      </c>
      <c r="BA10" s="8" t="str">
        <f>+CONCATENATE("Para dar solución al incidente ",Tabla4[[#This Row],[Solución]])</f>
        <v xml:space="preserve">Para dar solución al incidente Se realizo tendido de FO y 2 cajas de empalmes </v>
      </c>
      <c r="BB10" s="3" t="str">
        <f>+_xlfn.CONCAT(Tabla4[[#This Row],[Causa Raiz]]," ",Tabla4[[#This Row],[Solución2]]," (",Tabla4[[#This Row],[Anillo]],"- Cabecera: ",Tabla4[[#This Row],[Cabecera]],"- Operador: ",Tabla4[[#This Row],[Operador]],")")</f>
        <v>Reportan apertura en el enlace Zulia - Sardinata  en el Km 40,8 desde Zulia ocasionado por Intervención de Terceros. No Identificados Para dar solución al incidente Se realizo tendido de FO y 2 cajas de empalmes  (NA- Cabecera: NA- Operador: Telmex - Claro)</v>
      </c>
    </row>
    <row r="11" spans="1:54" s="2" customFormat="1" ht="199.5">
      <c r="A11" s="38">
        <f t="shared" si="5"/>
        <v>10</v>
      </c>
      <c r="B11" s="3">
        <v>8042693</v>
      </c>
      <c r="C11" s="3" t="s">
        <v>54</v>
      </c>
      <c r="D11" s="23">
        <v>45293.538194444445</v>
      </c>
      <c r="E11" s="23">
        <v>45296.677083333336</v>
      </c>
      <c r="F11" s="1">
        <f t="shared" ca="1" si="0"/>
        <v>3.1388888888905058</v>
      </c>
      <c r="G11" s="3" t="s">
        <v>55</v>
      </c>
      <c r="H11" s="41"/>
      <c r="I11" s="40"/>
      <c r="J11" s="5" t="s">
        <v>56</v>
      </c>
      <c r="K11" s="3" t="s">
        <v>57</v>
      </c>
      <c r="L11" s="9" t="s">
        <v>78</v>
      </c>
      <c r="M11" s="3" t="s">
        <v>59</v>
      </c>
      <c r="N11" s="3" t="s">
        <v>60</v>
      </c>
      <c r="O11" s="3" t="s">
        <v>179</v>
      </c>
      <c r="P11" s="3" t="s">
        <v>180</v>
      </c>
      <c r="Q11" s="4" t="s">
        <v>181</v>
      </c>
      <c r="R11" s="3" t="s">
        <v>64</v>
      </c>
      <c r="S11" s="3" t="s">
        <v>65</v>
      </c>
      <c r="T11" s="3" t="s">
        <v>130</v>
      </c>
      <c r="U11" s="3" t="s">
        <v>182</v>
      </c>
      <c r="V11" s="22" t="str">
        <f t="shared" si="6"/>
        <v>RLFO; Hora de aviso: 12:55 02/01/2024; Solución: Tendido de 150 mts de Fo de 48 hilos y dos empalmes de 24 hilos; Hora de solución: 16:15 05/01/2024; Causa: Plagas</v>
      </c>
      <c r="W11" s="4" t="s">
        <v>68</v>
      </c>
      <c r="X11" s="3"/>
      <c r="Y11" s="3"/>
      <c r="Z11" s="3" t="s">
        <v>69</v>
      </c>
      <c r="AA11" s="3" t="s">
        <v>71</v>
      </c>
      <c r="AB11" s="3">
        <v>0</v>
      </c>
      <c r="AC11" s="3" t="s">
        <v>71</v>
      </c>
      <c r="AD11" s="6">
        <v>2.974305555555556</v>
      </c>
      <c r="AE11" s="7"/>
      <c r="AF11" s="7"/>
      <c r="AG11" s="6">
        <f>Tabla4[[#This Row],[Tiempo Parada de Reloj]]+Tabla4[[#This Row],[Tiempo Autorizado por Telefonica (no Máximo)]]</f>
        <v>2.974305555555556</v>
      </c>
      <c r="AH11" s="7">
        <f t="shared" ca="1" si="7"/>
        <v>0.16458333333494979</v>
      </c>
      <c r="AI11" s="8">
        <f t="shared" si="8"/>
        <v>71.38333333333334</v>
      </c>
      <c r="AJ11" s="8">
        <f t="shared" ca="1" si="9"/>
        <v>3.9500000000387949</v>
      </c>
      <c r="AK11" s="3" t="s">
        <v>73</v>
      </c>
      <c r="AL11" s="3" t="s">
        <v>70</v>
      </c>
      <c r="AM11" s="3" t="s">
        <v>106</v>
      </c>
      <c r="AN11" s="3" t="s">
        <v>120</v>
      </c>
      <c r="AO11" s="3" t="s">
        <v>106</v>
      </c>
      <c r="AP11" s="3" t="s">
        <v>106</v>
      </c>
      <c r="AQ11" s="23">
        <v>45297.351388888892</v>
      </c>
      <c r="AR11" s="3"/>
      <c r="AS11" s="23"/>
      <c r="AT11" s="23"/>
      <c r="AU11" s="3" t="s">
        <v>100</v>
      </c>
      <c r="AV11" s="3" t="s">
        <v>183</v>
      </c>
      <c r="AW11" s="3" t="s">
        <v>184</v>
      </c>
      <c r="AX11" s="3">
        <v>4.7529899999999996</v>
      </c>
      <c r="AY11" s="3">
        <v>-74.045760000000001</v>
      </c>
      <c r="AZ11" s="8" t="str">
        <f>+CONCATENATE("Reportan apertura en el enlace ",Tabla4[[#This Row],[Enlace]]," en el ",Tabla4[[#This Row],[Distancia óptica]]," ocasionado por ",Tabla4[[#This Row],[Causa del daño]])</f>
        <v>Reportan apertura en el enlace Mov. Nueva Zelanda - Mov. Arrayanes en el Km 1,2 desde Mov. Arrayanes II ocasionado por Plagas</v>
      </c>
      <c r="BA11" s="8" t="str">
        <f>+CONCATENATE("Para dar solución al incidente ",Tabla4[[#This Row],[Solución]])</f>
        <v>Para dar solución al incidente Tendido de 150 mts de Fo de 48 hilos y dos empalmes de 24 hilos</v>
      </c>
      <c r="BB11" s="3" t="str">
        <f>+_xlfn.CONCAT(Tabla4[[#This Row],[Causa Raiz]]," ",Tabla4[[#This Row],[Solución2]]," (",Tabla4[[#This Row],[Anillo]],"- Cabecera: ",Tabla4[[#This Row],[Cabecera]],"- Operador: ",Tabla4[[#This Row],[Operador]],")")</f>
        <v>Reportan apertura en el enlace Mov. Nueva Zelanda - Mov. Arrayanes en el Km 1,2 desde Mov. Arrayanes II ocasionado por Plagas Para dar solución al incidente Tendido de 150 mts de Fo de 48 hilos y dos empalmes de 24 hilos (Uk nueva zelanda- Cabecera: Toberin- Operador: Colombia Telecomunicaciones)</v>
      </c>
    </row>
    <row r="12" spans="1:54" s="2" customFormat="1" ht="171">
      <c r="A12" s="38">
        <f t="shared" si="5"/>
        <v>11</v>
      </c>
      <c r="B12" s="3">
        <v>8036411</v>
      </c>
      <c r="C12" s="3" t="s">
        <v>54</v>
      </c>
      <c r="D12" s="23">
        <v>45293.690972222219</v>
      </c>
      <c r="E12" s="23">
        <v>45293.692361111112</v>
      </c>
      <c r="F12" s="1">
        <f t="shared" ca="1" si="0"/>
        <v>1.3888888934161514E-3</v>
      </c>
      <c r="G12" s="3" t="s">
        <v>55</v>
      </c>
      <c r="H12" s="41"/>
      <c r="I12" s="40"/>
      <c r="J12" s="5" t="s">
        <v>56</v>
      </c>
      <c r="K12" s="3" t="s">
        <v>122</v>
      </c>
      <c r="L12" s="9" t="s">
        <v>78</v>
      </c>
      <c r="M12" s="3" t="s">
        <v>185</v>
      </c>
      <c r="N12" s="3" t="s">
        <v>186</v>
      </c>
      <c r="O12" s="3" t="s">
        <v>187</v>
      </c>
      <c r="P12" s="3" t="s">
        <v>69</v>
      </c>
      <c r="Q12" s="4" t="s">
        <v>188</v>
      </c>
      <c r="R12" s="3" t="s">
        <v>189</v>
      </c>
      <c r="S12" s="3" t="s">
        <v>129</v>
      </c>
      <c r="T12" s="3" t="s">
        <v>104</v>
      </c>
      <c r="U12" s="3" t="s">
        <v>190</v>
      </c>
      <c r="V12" s="22" t="str">
        <f t="shared" si="6"/>
        <v>RLFO; Hora de aviso: 16:35 02/01/2024; Solución: Para darle solucion al enlace se debe de programar ventana de mantemiento; Hora de solución: 16:37 02/01/2024; Causa: Visita Fallida</v>
      </c>
      <c r="W12" s="4" t="s">
        <v>191</v>
      </c>
      <c r="X12" s="3"/>
      <c r="Y12" s="3"/>
      <c r="Z12" s="3"/>
      <c r="AA12" s="3" t="s">
        <v>70</v>
      </c>
      <c r="AB12" s="3">
        <v>0</v>
      </c>
      <c r="AC12" s="3" t="s">
        <v>71</v>
      </c>
      <c r="AD12" s="6">
        <v>0</v>
      </c>
      <c r="AE12" s="7"/>
      <c r="AF12" s="7"/>
      <c r="AG12" s="6">
        <f>Tabla4[[#This Row],[Tiempo Parada de Reloj]]+Tabla4[[#This Row],[Tiempo Autorizado por Telefonica (no Máximo)]]</f>
        <v>0</v>
      </c>
      <c r="AH12" s="7">
        <f t="shared" ca="1" si="7"/>
        <v>1.3888888934161514E-3</v>
      </c>
      <c r="AI12" s="8">
        <f t="shared" si="8"/>
        <v>0</v>
      </c>
      <c r="AJ12" s="8">
        <f t="shared" ca="1" si="9"/>
        <v>3.3333333441987634E-2</v>
      </c>
      <c r="AK12" s="3" t="s">
        <v>87</v>
      </c>
      <c r="AL12" s="3" t="s">
        <v>71</v>
      </c>
      <c r="AM12" s="3" t="s">
        <v>69</v>
      </c>
      <c r="AN12" s="3" t="s">
        <v>87</v>
      </c>
      <c r="AO12" s="3" t="s">
        <v>87</v>
      </c>
      <c r="AP12" s="3" t="s">
        <v>87</v>
      </c>
      <c r="AQ12" s="23">
        <v>45293.859027777777</v>
      </c>
      <c r="AR12" s="3"/>
      <c r="AS12" s="23"/>
      <c r="AT12" s="23"/>
      <c r="AU12" s="3" t="s">
        <v>192</v>
      </c>
      <c r="AV12" s="3" t="s">
        <v>69</v>
      </c>
      <c r="AW12" s="3" t="s">
        <v>69</v>
      </c>
      <c r="AX12" s="3" t="s">
        <v>69</v>
      </c>
      <c r="AY12" s="3" t="s">
        <v>69</v>
      </c>
      <c r="AZ12" s="8" t="str">
        <f>+CONCATENATE("Reportan apertura en el enlace ",Tabla4[[#This Row],[Enlace]]," en el ",Tabla4[[#This Row],[Distancia óptica]]," ocasionado por ",Tabla4[[#This Row],[Causa del daño]])</f>
        <v>Reportan apertura en el enlace Mov.Natania - Mov.El bight en el NA ocasionado por Visita Fallida</v>
      </c>
      <c r="BA12" s="8" t="str">
        <f>+CONCATENATE("Para dar solución al incidente ",Tabla4[[#This Row],[Solución]])</f>
        <v>Para dar solución al incidente Para darle solucion al enlace se debe de programar ventana de mantemiento</v>
      </c>
      <c r="BB12" s="3" t="str">
        <f>+_xlfn.CONCAT(Tabla4[[#This Row],[Causa Raiz]]," ",Tabla4[[#This Row],[Solución2]]," (",Tabla4[[#This Row],[Anillo]],"- Cabecera: ",Tabla4[[#This Row],[Cabecera]],"- Operador: ",Tabla4[[#This Row],[Operador]],")")</f>
        <v>Reportan apertura en el enlace Mov.Natania - Mov.El bight en el NA ocasionado por Visita Fallida Para dar solución al incidente Para darle solucion al enlace se debe de programar ventana de mantemiento (NA- Cabecera: NA- Operador: Colombia Telecomunicaciones)</v>
      </c>
    </row>
    <row r="13" spans="1:54" s="2" customFormat="1" ht="171">
      <c r="A13" s="38">
        <f t="shared" si="5"/>
        <v>12</v>
      </c>
      <c r="B13" s="3">
        <v>8046010</v>
      </c>
      <c r="C13" s="3" t="s">
        <v>136</v>
      </c>
      <c r="D13" s="23">
        <v>45294.329861111109</v>
      </c>
      <c r="E13" s="23">
        <v>45294.708333333336</v>
      </c>
      <c r="F13" s="1">
        <f t="shared" ca="1" si="0"/>
        <v>0.37847222222626442</v>
      </c>
      <c r="G13" s="3" t="s">
        <v>55</v>
      </c>
      <c r="H13" s="41"/>
      <c r="I13" s="40"/>
      <c r="J13" s="5" t="s">
        <v>137</v>
      </c>
      <c r="K13" s="3" t="s">
        <v>138</v>
      </c>
      <c r="L13" s="9" t="s">
        <v>78</v>
      </c>
      <c r="M13" s="3" t="s">
        <v>139</v>
      </c>
      <c r="N13" s="3" t="s">
        <v>193</v>
      </c>
      <c r="O13" s="3" t="s">
        <v>194</v>
      </c>
      <c r="P13" s="3" t="s">
        <v>195</v>
      </c>
      <c r="Q13" s="4" t="s">
        <v>196</v>
      </c>
      <c r="R13" s="3" t="s">
        <v>144</v>
      </c>
      <c r="S13" s="3" t="s">
        <v>197</v>
      </c>
      <c r="T13" s="3" t="s">
        <v>66</v>
      </c>
      <c r="U13" s="3" t="s">
        <v>198</v>
      </c>
      <c r="V13" s="22" t="str">
        <f t="shared" si="6"/>
        <v>RBHFO; Hora de aviso: 7:55 03/01/2024; Solución: se realiza tendido de 230 mts y dos empalmes de 48 hilos; Hora de solución: 17:00 03/01/2024; Causa: Vandalismo</v>
      </c>
      <c r="W13" s="4" t="s">
        <v>199</v>
      </c>
      <c r="X13" s="3"/>
      <c r="Y13" s="3"/>
      <c r="Z13" s="3" t="s">
        <v>69</v>
      </c>
      <c r="AA13" s="3" t="s">
        <v>71</v>
      </c>
      <c r="AB13" s="3">
        <v>0</v>
      </c>
      <c r="AC13" s="3" t="s">
        <v>71</v>
      </c>
      <c r="AD13" s="6">
        <v>0.17569444444444446</v>
      </c>
      <c r="AE13" s="7"/>
      <c r="AF13" s="7"/>
      <c r="AG13" s="6">
        <f>Tabla4[[#This Row],[Tiempo Parada de Reloj]]+Tabla4[[#This Row],[Tiempo Autorizado por Telefonica (no Máximo)]]</f>
        <v>0.17569444444444446</v>
      </c>
      <c r="AH13" s="7">
        <f t="shared" ca="1" si="7"/>
        <v>0.20277777778181996</v>
      </c>
      <c r="AI13" s="8">
        <f t="shared" si="8"/>
        <v>4.2166666666666668</v>
      </c>
      <c r="AJ13" s="8">
        <f t="shared" ca="1" si="9"/>
        <v>4.8666666667636793</v>
      </c>
      <c r="AK13" s="3" t="s">
        <v>119</v>
      </c>
      <c r="AL13" s="3" t="s">
        <v>70</v>
      </c>
      <c r="AM13" s="3" t="s">
        <v>120</v>
      </c>
      <c r="AN13" s="3" t="s">
        <v>120</v>
      </c>
      <c r="AO13" s="3" t="s">
        <v>88</v>
      </c>
      <c r="AP13" s="3" t="s">
        <v>88</v>
      </c>
      <c r="AQ13" s="23">
        <v>45296.531944444447</v>
      </c>
      <c r="AR13" s="3"/>
      <c r="AS13" s="23"/>
      <c r="AT13" s="23"/>
      <c r="AU13" s="3" t="s">
        <v>200</v>
      </c>
      <c r="AV13" s="3" t="s">
        <v>201</v>
      </c>
      <c r="AW13" s="3" t="s">
        <v>202</v>
      </c>
      <c r="AX13" s="3">
        <v>3.9033950000000002</v>
      </c>
      <c r="AY13" s="3">
        <v>-76.304423999999997</v>
      </c>
      <c r="AZ13" s="8" t="str">
        <f>+CONCATENATE("Reportan apertura en el enlace ",Tabla4[[#This Row],[Enlace]]," en el ",Tabla4[[#This Row],[Distancia óptica]]," ocasionado por ",Tabla4[[#This Row],[Causa del daño]])</f>
        <v>Reportan apertura en el enlace Mov. Galeria - Mov. Buga centro en el Km 2,230 desde la julia ocasionado por Vandalismo</v>
      </c>
      <c r="BA13" s="8" t="str">
        <f>+CONCATENATE("Para dar solución al incidente ",Tabla4[[#This Row],[Solución]])</f>
        <v>Para dar solución al incidente se realiza tendido de 230 mts y dos empalmes de 48 hilos</v>
      </c>
      <c r="BB13" s="3" t="str">
        <f>+_xlfn.CONCAT(Tabla4[[#This Row],[Causa Raiz]]," ",Tabla4[[#This Row],[Solución2]]," (",Tabla4[[#This Row],[Anillo]],"- Cabecera: ",Tabla4[[#This Row],[Cabecera]],"- Operador: ",Tabla4[[#This Row],[Operador]],")")</f>
        <v>Reportan apertura en el enlace Mov. Galeria - Mov. Buga centro en el Km 2,230 desde la julia ocasionado por Vandalismo Para dar solución al incidente se realiza tendido de 230 mts y dos empalmes de 48 hilos (Anillo 4g- Cabecera: Buga centro- Operador: Infraco)</v>
      </c>
    </row>
    <row r="14" spans="1:54" s="2" customFormat="1" ht="171">
      <c r="A14" s="38">
        <f t="shared" si="5"/>
        <v>13</v>
      </c>
      <c r="B14" s="3">
        <v>8046359</v>
      </c>
      <c r="C14" s="3" t="s">
        <v>54</v>
      </c>
      <c r="D14" s="23">
        <v>45294.381944444445</v>
      </c>
      <c r="E14" s="23">
        <v>45294.611111111109</v>
      </c>
      <c r="F14" s="1">
        <f t="shared" ca="1" si="0"/>
        <v>0.22916666666424135</v>
      </c>
      <c r="G14" s="3" t="s">
        <v>55</v>
      </c>
      <c r="H14" s="41"/>
      <c r="I14" s="40"/>
      <c r="J14" s="5" t="s">
        <v>56</v>
      </c>
      <c r="K14" s="3" t="s">
        <v>203</v>
      </c>
      <c r="L14" s="9" t="s">
        <v>78</v>
      </c>
      <c r="M14" s="3" t="s">
        <v>204</v>
      </c>
      <c r="N14" s="3" t="s">
        <v>205</v>
      </c>
      <c r="O14" s="3" t="s">
        <v>206</v>
      </c>
      <c r="P14" s="3" t="s">
        <v>207</v>
      </c>
      <c r="Q14" s="4" t="s">
        <v>208</v>
      </c>
      <c r="R14" s="3" t="s">
        <v>209</v>
      </c>
      <c r="S14" s="3" t="s">
        <v>210</v>
      </c>
      <c r="T14" s="3" t="s">
        <v>211</v>
      </c>
      <c r="U14" s="3" t="s">
        <v>212</v>
      </c>
      <c r="V14" s="22" t="str">
        <f t="shared" si="6"/>
        <v>RLFO; Hora de aviso: 9:10 03/01/2024; Solución: Migracion de hilos entre empalmes; Hora de solución: 14:40 03/01/2024; Causa: Podas</v>
      </c>
      <c r="W14" s="4" t="s">
        <v>213</v>
      </c>
      <c r="X14" s="3"/>
      <c r="Y14" s="3"/>
      <c r="Z14" s="3" t="s">
        <v>69</v>
      </c>
      <c r="AA14" s="3" t="s">
        <v>71</v>
      </c>
      <c r="AB14" s="3">
        <v>0</v>
      </c>
      <c r="AC14" s="3" t="s">
        <v>70</v>
      </c>
      <c r="AD14" s="6">
        <v>7.1527777777777787E-2</v>
      </c>
      <c r="AE14" s="7"/>
      <c r="AF14" s="7"/>
      <c r="AG14" s="6">
        <f>Tabla4[[#This Row],[Tiempo Parada de Reloj]]+Tabla4[[#This Row],[Tiempo Autorizado por Telefonica (no Máximo)]]</f>
        <v>7.1527777777777787E-2</v>
      </c>
      <c r="AH14" s="7">
        <f t="shared" ca="1" si="7"/>
        <v>0.15763888888646355</v>
      </c>
      <c r="AI14" s="8">
        <f t="shared" si="8"/>
        <v>1.7166666666666668</v>
      </c>
      <c r="AJ14" s="8">
        <f t="shared" ca="1" si="9"/>
        <v>3.7833333332751251</v>
      </c>
      <c r="AK14" s="3" t="s">
        <v>73</v>
      </c>
      <c r="AL14" s="3" t="s">
        <v>70</v>
      </c>
      <c r="AM14" s="3" t="s">
        <v>120</v>
      </c>
      <c r="AN14" s="3" t="s">
        <v>120</v>
      </c>
      <c r="AO14" s="3" t="s">
        <v>88</v>
      </c>
      <c r="AP14" s="3" t="s">
        <v>88</v>
      </c>
      <c r="AQ14" s="23">
        <v>45296.506944444445</v>
      </c>
      <c r="AR14" s="3"/>
      <c r="AS14" s="23"/>
      <c r="AT14" s="23"/>
      <c r="AU14" s="3" t="s">
        <v>214</v>
      </c>
      <c r="AV14" s="3" t="s">
        <v>215</v>
      </c>
      <c r="AW14" s="3" t="s">
        <v>216</v>
      </c>
      <c r="AX14" s="3">
        <v>7.0771600000000001</v>
      </c>
      <c r="AY14" s="3">
        <v>-73.181920000000005</v>
      </c>
      <c r="AZ14" s="8" t="str">
        <f>+CONCATENATE("Reportan apertura en el enlace ",Tabla4[[#This Row],[Enlace]]," en el ",Tabla4[[#This Row],[Distancia óptica]]," ocasionado por ",Tabla4[[#This Row],[Causa del daño]])</f>
        <v>Reportan apertura en el enlace Mov. Giron rincon - Mov. Lebrija centro en el Km 3 desde Mov. Giron Rincon  ocasionado por Podas</v>
      </c>
      <c r="BA14" s="8" t="str">
        <f>+CONCATENATE("Para dar solución al incidente ",Tabla4[[#This Row],[Solución]])</f>
        <v>Para dar solución al incidente Migracion de hilos entre empalmes</v>
      </c>
      <c r="BB14" s="3" t="str">
        <f>+_xlfn.CONCAT(Tabla4[[#This Row],[Causa Raiz]]," ",Tabla4[[#This Row],[Solución2]]," (",Tabla4[[#This Row],[Anillo]],"- Cabecera: ",Tabla4[[#This Row],[Cabecera]],"- Operador: ",Tabla4[[#This Row],[Operador]],")")</f>
        <v>Reportan apertura en el enlace Mov. Giron rincon - Mov. Lebrija centro en el Km 3 desde Mov. Giron Rincon  ocasionado por Podas Para dar solución al incidente Migracion de hilos entre empalmes (Anillo moviles- Cabecera: Girón- Operador: Colombia Telecomunicaciones)</v>
      </c>
    </row>
    <row r="15" spans="1:54" s="2" customFormat="1" ht="199.5">
      <c r="A15" s="38">
        <f t="shared" si="5"/>
        <v>14</v>
      </c>
      <c r="B15" s="3">
        <v>8048118</v>
      </c>
      <c r="C15" s="3" t="s">
        <v>54</v>
      </c>
      <c r="D15" s="23">
        <v>45294.725694444445</v>
      </c>
      <c r="E15" s="23">
        <v>45295.399305555555</v>
      </c>
      <c r="F15" s="1">
        <f t="shared" ca="1" si="0"/>
        <v>0.67361111110949423</v>
      </c>
      <c r="G15" s="3" t="s">
        <v>55</v>
      </c>
      <c r="H15" s="41"/>
      <c r="I15" s="40"/>
      <c r="J15" s="5" t="s">
        <v>56</v>
      </c>
      <c r="K15" s="3" t="s">
        <v>203</v>
      </c>
      <c r="L15" s="9" t="s">
        <v>58</v>
      </c>
      <c r="M15" s="3" t="s">
        <v>204</v>
      </c>
      <c r="N15" s="3" t="s">
        <v>217</v>
      </c>
      <c r="O15" s="3" t="s">
        <v>218</v>
      </c>
      <c r="P15" s="3" t="s">
        <v>219</v>
      </c>
      <c r="Q15" s="4" t="s">
        <v>220</v>
      </c>
      <c r="R15" s="3" t="s">
        <v>209</v>
      </c>
      <c r="S15" s="3" t="s">
        <v>221</v>
      </c>
      <c r="T15" s="3" t="s">
        <v>130</v>
      </c>
      <c r="U15" s="3" t="s">
        <v>222</v>
      </c>
      <c r="V15" s="22" t="str">
        <f t="shared" si="6"/>
        <v>RLFO; Hora de aviso: 17:25 03/01/2024; Solución: Se recuperan 10 mts de reserva de 36 Hilos y un empalme de 48 Hilos ; Hora de solución: 9:35 04/01/2024; Causa: Plagas</v>
      </c>
      <c r="W15" s="4" t="s">
        <v>223</v>
      </c>
      <c r="X15" s="3" t="s">
        <v>224</v>
      </c>
      <c r="Y15" s="3" t="s">
        <v>225</v>
      </c>
      <c r="Z15" s="3" t="s">
        <v>106</v>
      </c>
      <c r="AA15" s="3" t="s">
        <v>71</v>
      </c>
      <c r="AB15" s="3">
        <v>0</v>
      </c>
      <c r="AC15" s="3" t="s">
        <v>71</v>
      </c>
      <c r="AD15" s="6">
        <v>0.5</v>
      </c>
      <c r="AE15" s="7">
        <v>6.9444444444444441E-3</v>
      </c>
      <c r="AF15" s="7" t="s">
        <v>226</v>
      </c>
      <c r="AG15" s="6">
        <f>Tabla4[[#This Row],[Tiempo Parada de Reloj]]+Tabla4[[#This Row],[Tiempo Autorizado por Telefonica (no Máximo)]]</f>
        <v>0.50694444444444442</v>
      </c>
      <c r="AH15" s="7">
        <f t="shared" ca="1" si="7"/>
        <v>0.17361111110949423</v>
      </c>
      <c r="AI15" s="8">
        <f t="shared" si="8"/>
        <v>12</v>
      </c>
      <c r="AJ15" s="8">
        <f t="shared" ca="1" si="9"/>
        <v>4.1666666666278616</v>
      </c>
      <c r="AK15" s="3" t="s">
        <v>120</v>
      </c>
      <c r="AL15" s="3" t="s">
        <v>70</v>
      </c>
      <c r="AM15" s="3" t="s">
        <v>88</v>
      </c>
      <c r="AN15" s="3" t="s">
        <v>73</v>
      </c>
      <c r="AO15" s="3" t="s">
        <v>88</v>
      </c>
      <c r="AP15" s="3" t="s">
        <v>88</v>
      </c>
      <c r="AQ15" s="23">
        <v>45296.580555555556</v>
      </c>
      <c r="AR15" s="3"/>
      <c r="AS15" s="23"/>
      <c r="AT15" s="23"/>
      <c r="AU15" s="3" t="s">
        <v>192</v>
      </c>
      <c r="AV15" s="3" t="s">
        <v>227</v>
      </c>
      <c r="AW15" s="3" t="s">
        <v>135</v>
      </c>
      <c r="AX15" s="3">
        <v>7.0140799999999999</v>
      </c>
      <c r="AY15" s="3">
        <v>-73.789810000000003</v>
      </c>
      <c r="AZ15" s="8" t="str">
        <f>+CONCATENATE("Reportan apertura en el enlace ",Tabla4[[#This Row],[Enlace]]," en el ",Tabla4[[#This Row],[Distancia óptica]]," ocasionado por ",Tabla4[[#This Row],[Causa del daño]])</f>
        <v>Reportan apertura en el enlace Barranca Centro 2 - Barranca Éxito en el Km 12,339 desde Centro 2 ocasionado por Plagas</v>
      </c>
      <c r="BA15" s="8" t="str">
        <f>+CONCATENATE("Para dar solución al incidente ",Tabla4[[#This Row],[Solución]])</f>
        <v xml:space="preserve">Para dar solución al incidente Se recuperan 10 mts de reserva de 36 Hilos y un empalme de 48 Hilos </v>
      </c>
      <c r="BB15" s="3" t="str">
        <f>+_xlfn.CONCAT(Tabla4[[#This Row],[Causa Raiz]]," ",Tabla4[[#This Row],[Solución2]]," (",Tabla4[[#This Row],[Anillo]],"- Cabecera: ",Tabla4[[#This Row],[Cabecera]],"- Operador: ",Tabla4[[#This Row],[Operador]],")")</f>
        <v>Reportan apertura en el enlace Barranca Centro 2 - Barranca Éxito en el Km 12,339 desde Centro 2 ocasionado por Plagas Para dar solución al incidente Se recuperan 10 mts de reserva de 36 Hilos y un empalme de 48 Hilos  (Lineal- Cabecera: Barranca Centro 2 - Operador: Colombia Telecomunicaciones)</v>
      </c>
    </row>
    <row r="16" spans="1:54" s="2" customFormat="1" ht="185.25">
      <c r="A16" s="38">
        <f t="shared" si="5"/>
        <v>15</v>
      </c>
      <c r="B16" s="3">
        <v>8046432</v>
      </c>
      <c r="C16" s="3" t="s">
        <v>92</v>
      </c>
      <c r="D16" s="23">
        <v>45294.395833333336</v>
      </c>
      <c r="E16" s="23">
        <v>45294.600694444445</v>
      </c>
      <c r="F16" s="1">
        <f t="shared" ca="1" si="0"/>
        <v>0.20486111110949423</v>
      </c>
      <c r="G16" s="3" t="s">
        <v>55</v>
      </c>
      <c r="H16" s="41"/>
      <c r="I16" s="40"/>
      <c r="J16" s="5" t="s">
        <v>56</v>
      </c>
      <c r="K16" s="3" t="s">
        <v>108</v>
      </c>
      <c r="L16" s="9" t="s">
        <v>58</v>
      </c>
      <c r="M16" s="3" t="s">
        <v>228</v>
      </c>
      <c r="N16" s="3" t="s">
        <v>229</v>
      </c>
      <c r="O16" s="3" t="s">
        <v>230</v>
      </c>
      <c r="P16" s="3" t="s">
        <v>231</v>
      </c>
      <c r="Q16" s="4" t="s">
        <v>232</v>
      </c>
      <c r="R16" s="3" t="s">
        <v>233</v>
      </c>
      <c r="S16" s="3" t="s">
        <v>115</v>
      </c>
      <c r="T16" s="3" t="s">
        <v>211</v>
      </c>
      <c r="U16" s="3" t="s">
        <v>234</v>
      </c>
      <c r="V16" s="22" t="str">
        <f t="shared" si="6"/>
        <v>RTNFO; Hora de aviso: 9:30 03/01/2024; Solución: se recupera 150 mts de reserva y se realiza un empalme de 36 hilos ; Hora de solución: 14:25 03/01/2024; Causa: Podas</v>
      </c>
      <c r="W16" s="4" t="s">
        <v>118</v>
      </c>
      <c r="X16" s="3"/>
      <c r="Y16" s="3"/>
      <c r="Z16" s="3" t="s">
        <v>69</v>
      </c>
      <c r="AA16" s="3" t="s">
        <v>71</v>
      </c>
      <c r="AB16" s="3">
        <v>0</v>
      </c>
      <c r="AC16" s="3" t="s">
        <v>71</v>
      </c>
      <c r="AD16" s="6">
        <v>0</v>
      </c>
      <c r="AE16" s="7"/>
      <c r="AF16" s="7"/>
      <c r="AG16" s="6">
        <f>Tabla4[[#This Row],[Tiempo Parada de Reloj]]+Tabla4[[#This Row],[Tiempo Autorizado por Telefonica (no Máximo)]]</f>
        <v>0</v>
      </c>
      <c r="AH16" s="7">
        <f t="shared" ca="1" si="7"/>
        <v>0.20486111110949423</v>
      </c>
      <c r="AI16" s="8">
        <f t="shared" si="8"/>
        <v>0</v>
      </c>
      <c r="AJ16" s="8">
        <f t="shared" ca="1" si="9"/>
        <v>4.9166666666278616</v>
      </c>
      <c r="AK16" s="3" t="s">
        <v>73</v>
      </c>
      <c r="AL16" s="3" t="s">
        <v>70</v>
      </c>
      <c r="AM16" s="3" t="s">
        <v>120</v>
      </c>
      <c r="AN16" s="3" t="s">
        <v>120</v>
      </c>
      <c r="AO16" s="3" t="s">
        <v>106</v>
      </c>
      <c r="AP16" s="3" t="s">
        <v>106</v>
      </c>
      <c r="AQ16" s="23">
        <v>45295.712500000001</v>
      </c>
      <c r="AR16" s="3" t="s">
        <v>235</v>
      </c>
      <c r="AS16" s="23" t="s">
        <v>236</v>
      </c>
      <c r="AT16" s="23"/>
      <c r="AU16" s="3" t="s">
        <v>237</v>
      </c>
      <c r="AV16" s="3" t="s">
        <v>238</v>
      </c>
      <c r="AW16" s="3" t="s">
        <v>76</v>
      </c>
      <c r="AX16" s="3">
        <v>10.885137</v>
      </c>
      <c r="AY16" s="3">
        <v>-74.169008000000005</v>
      </c>
      <c r="AZ16" s="8" t="str">
        <f>+CONCATENATE("Reportan apertura en el enlace ",Tabla4[[#This Row],[Enlace]]," en el ",Tabla4[[#This Row],[Distancia óptica]]," ocasionado por ",Tabla4[[#This Row],[Causa del daño]])</f>
        <v>Reportan apertura en el enlace Ciénaga - Fundación en el Km 22,5 desde Cienaga ocasionado por Podas</v>
      </c>
      <c r="BA16" s="8" t="str">
        <f>+CONCATENATE("Para dar solución al incidente ",Tabla4[[#This Row],[Solución]])</f>
        <v xml:space="preserve">Para dar solución al incidente se recupera 150 mts de reserva y se realiza un empalme de 36 hilos </v>
      </c>
      <c r="BB16" s="3" t="str">
        <f>+_xlfn.CONCAT(Tabla4[[#This Row],[Causa Raiz]]," ",Tabla4[[#This Row],[Solución2]]," (",Tabla4[[#This Row],[Anillo]],"- Cabecera: ",Tabla4[[#This Row],[Cabecera]],"- Operador: ",Tabla4[[#This Row],[Operador]],")")</f>
        <v>Reportan apertura en el enlace Ciénaga - Fundación en el Km 22,5 desde Cienaga ocasionado por Podas Para dar solución al incidente se recupera 150 mts de reserva y se realiza un empalme de 36 hilos  (Troncal- Cabecera: Fundacion- Operador: Colombia Telecomunicaciones)</v>
      </c>
    </row>
    <row r="17" spans="1:54" s="2" customFormat="1" ht="213.75">
      <c r="A17" s="38">
        <f t="shared" si="5"/>
        <v>16</v>
      </c>
      <c r="B17" s="3">
        <v>8046427</v>
      </c>
      <c r="C17" s="3" t="s">
        <v>163</v>
      </c>
      <c r="D17" s="23">
        <v>45294.395833333336</v>
      </c>
      <c r="E17" s="23">
        <v>45294.637499999997</v>
      </c>
      <c r="F17" s="1">
        <f t="shared" ca="1" si="0"/>
        <v>0.24166666666133096</v>
      </c>
      <c r="G17" s="3" t="s">
        <v>55</v>
      </c>
      <c r="H17" s="41"/>
      <c r="I17" s="40"/>
      <c r="J17" s="5" t="s">
        <v>56</v>
      </c>
      <c r="K17" s="3" t="s">
        <v>122</v>
      </c>
      <c r="L17" s="9" t="s">
        <v>78</v>
      </c>
      <c r="M17" s="3" t="s">
        <v>123</v>
      </c>
      <c r="N17" s="3" t="s">
        <v>124</v>
      </c>
      <c r="O17" s="3" t="s">
        <v>239</v>
      </c>
      <c r="P17" s="3" t="s">
        <v>240</v>
      </c>
      <c r="Q17" s="4" t="s">
        <v>241</v>
      </c>
      <c r="R17" s="3" t="s">
        <v>128</v>
      </c>
      <c r="S17" s="3" t="s">
        <v>129</v>
      </c>
      <c r="T17" s="3" t="s">
        <v>146</v>
      </c>
      <c r="U17" s="3" t="s">
        <v>242</v>
      </c>
      <c r="V17" s="22" t="str">
        <f t="shared" si="6"/>
        <v>RDFO; Hora de aviso: 9:30 03/01/2024; Solución: Recuperacion de 200 mts de reserva y un empalme de 24 hilos; Hora de solución: 15:18 03/01/2024; Causa: Falla en la Red FiOp</v>
      </c>
      <c r="W17" s="4" t="s">
        <v>132</v>
      </c>
      <c r="X17" s="3"/>
      <c r="Y17" s="3"/>
      <c r="Z17" s="3" t="s">
        <v>69</v>
      </c>
      <c r="AA17" s="3" t="s">
        <v>71</v>
      </c>
      <c r="AB17" s="3">
        <v>0</v>
      </c>
      <c r="AC17" s="3" t="s">
        <v>71</v>
      </c>
      <c r="AD17" s="6">
        <v>4.027777777777778E-2</v>
      </c>
      <c r="AE17" s="7"/>
      <c r="AF17" s="7"/>
      <c r="AG17" s="6">
        <f>Tabla4[[#This Row],[Tiempo Parada de Reloj]]+Tabla4[[#This Row],[Tiempo Autorizado por Telefonica (no Máximo)]]</f>
        <v>4.027777777777778E-2</v>
      </c>
      <c r="AH17" s="7">
        <f t="shared" ca="1" si="7"/>
        <v>0.20138888888355319</v>
      </c>
      <c r="AI17" s="8">
        <f t="shared" si="8"/>
        <v>0.96666666666666679</v>
      </c>
      <c r="AJ17" s="8">
        <f t="shared" ca="1" si="9"/>
        <v>4.8333333332052764</v>
      </c>
      <c r="AK17" s="3" t="s">
        <v>119</v>
      </c>
      <c r="AL17" s="3" t="s">
        <v>70</v>
      </c>
      <c r="AM17" s="3" t="s">
        <v>120</v>
      </c>
      <c r="AN17" s="3" t="s">
        <v>120</v>
      </c>
      <c r="AO17" s="3" t="s">
        <v>88</v>
      </c>
      <c r="AP17" s="3" t="s">
        <v>88</v>
      </c>
      <c r="AQ17" s="23">
        <v>45296.461805555555</v>
      </c>
      <c r="AR17" s="3"/>
      <c r="AS17" s="23"/>
      <c r="AT17" s="23"/>
      <c r="AU17" s="3" t="s">
        <v>133</v>
      </c>
      <c r="AV17" s="3" t="s">
        <v>243</v>
      </c>
      <c r="AW17" s="3" t="s">
        <v>135</v>
      </c>
      <c r="AX17" s="3">
        <v>10.670308</v>
      </c>
      <c r="AY17" s="3">
        <v>-74.754108000000002</v>
      </c>
      <c r="AZ17" s="8" t="str">
        <f>+CONCATENATE("Reportan apertura en el enlace ",Tabla4[[#This Row],[Enlace]]," en el ",Tabla4[[#This Row],[Distancia óptica]]," ocasionado por ",Tabla4[[#This Row],[Causa del daño]])</f>
        <v>Reportan apertura en el enlace Mov. Santo tomas - Mov. central de ponedera en el Km 13,256 desde Mov, Santo Tomas ocasionado por Falla en la Red FiOp</v>
      </c>
      <c r="BA17" s="8" t="str">
        <f>+CONCATENATE("Para dar solución al incidente ",Tabla4[[#This Row],[Solución]])</f>
        <v>Para dar solución al incidente Recuperacion de 200 mts de reserva y un empalme de 24 hilos</v>
      </c>
      <c r="BB17" s="3" t="str">
        <f>+_xlfn.CONCAT(Tabla4[[#This Row],[Causa Raiz]]," ",Tabla4[[#This Row],[Solución2]]," (",Tabla4[[#This Row],[Anillo]],"- Cabecera: ",Tabla4[[#This Row],[Cabecera]],"- Operador: ",Tabla4[[#This Row],[Operador]],")")</f>
        <v>Reportan apertura en el enlace Mov. Santo tomas - Mov. central de ponedera en el Km 13,256 desde Mov, Santo Tomas ocasionado por Falla en la Red FiOp Para dar solución al incidente Recuperacion de 200 mts de reserva y un empalme de 24 hilos (Lineal- Cabecera: Santo tomas - Operador: Colombia Telecomunicaciones)</v>
      </c>
    </row>
    <row r="18" spans="1:54" s="2" customFormat="1" ht="199.5">
      <c r="A18" s="38">
        <f t="shared" si="5"/>
        <v>17</v>
      </c>
      <c r="B18" s="3">
        <v>8046042</v>
      </c>
      <c r="C18" s="3" t="s">
        <v>163</v>
      </c>
      <c r="D18" s="23">
        <v>45294.434027777781</v>
      </c>
      <c r="E18" s="23">
        <v>45294.684027777781</v>
      </c>
      <c r="F18" s="1">
        <f t="shared" ca="1" si="0"/>
        <v>0.25</v>
      </c>
      <c r="G18" s="3" t="s">
        <v>55</v>
      </c>
      <c r="H18" s="41"/>
      <c r="I18" s="40"/>
      <c r="J18" s="5" t="s">
        <v>56</v>
      </c>
      <c r="K18" s="3" t="s">
        <v>77</v>
      </c>
      <c r="L18" s="9" t="s">
        <v>58</v>
      </c>
      <c r="M18" s="3" t="s">
        <v>79</v>
      </c>
      <c r="N18" s="3" t="s">
        <v>244</v>
      </c>
      <c r="O18" s="3" t="s">
        <v>245</v>
      </c>
      <c r="P18" s="3" t="s">
        <v>246</v>
      </c>
      <c r="Q18" s="4" t="s">
        <v>247</v>
      </c>
      <c r="R18" s="3" t="s">
        <v>248</v>
      </c>
      <c r="S18" s="3" t="s">
        <v>249</v>
      </c>
      <c r="T18" s="3" t="s">
        <v>176</v>
      </c>
      <c r="U18" s="3" t="s">
        <v>250</v>
      </c>
      <c r="V18" s="22" t="str">
        <f t="shared" si="6"/>
        <v>RDFO; Hora de aviso: 10:25 03/01/2024; Solución: Se adecua la Fo y se elimina estrés; Hora de solución: 16:25 03/01/2024; Causa: Intervención de Terceros. No Identificados</v>
      </c>
      <c r="W18" s="4" t="s">
        <v>160</v>
      </c>
      <c r="X18" s="3"/>
      <c r="Y18" s="3"/>
      <c r="Z18" s="3" t="s">
        <v>69</v>
      </c>
      <c r="AA18" s="3" t="s">
        <v>70</v>
      </c>
      <c r="AB18" s="3">
        <v>8046042</v>
      </c>
      <c r="AC18" s="3" t="s">
        <v>71</v>
      </c>
      <c r="AD18" s="6">
        <v>4.8611111111111112E-2</v>
      </c>
      <c r="AE18" s="7"/>
      <c r="AF18" s="7"/>
      <c r="AG18" s="6">
        <f>Tabla4[[#This Row],[Tiempo Parada de Reloj]]+Tabla4[[#This Row],[Tiempo Autorizado por Telefonica (no Máximo)]]</f>
        <v>4.8611111111111112E-2</v>
      </c>
      <c r="AH18" s="7">
        <f t="shared" ca="1" si="7"/>
        <v>0.2013888888888889</v>
      </c>
      <c r="AI18" s="8">
        <f t="shared" si="8"/>
        <v>1.1666666666666667</v>
      </c>
      <c r="AJ18" s="8">
        <f t="shared" ca="1" si="9"/>
        <v>4.8333333333333339</v>
      </c>
      <c r="AK18" s="3" t="s">
        <v>119</v>
      </c>
      <c r="AL18" s="3" t="s">
        <v>70</v>
      </c>
      <c r="AM18" s="3" t="s">
        <v>120</v>
      </c>
      <c r="AN18" s="3" t="s">
        <v>120</v>
      </c>
      <c r="AO18" s="3" t="s">
        <v>106</v>
      </c>
      <c r="AP18" s="3" t="s">
        <v>106</v>
      </c>
      <c r="AQ18" s="23">
        <v>45296.581944444442</v>
      </c>
      <c r="AR18" s="3"/>
      <c r="AS18" s="23"/>
      <c r="AT18" s="23"/>
      <c r="AU18" s="3" t="s">
        <v>89</v>
      </c>
      <c r="AV18" s="3" t="s">
        <v>251</v>
      </c>
      <c r="AW18" s="3" t="s">
        <v>135</v>
      </c>
      <c r="AX18" s="3">
        <v>4.3268769999999996</v>
      </c>
      <c r="AY18" s="3">
        <v>-74.395795000000007</v>
      </c>
      <c r="AZ18" s="8" t="str">
        <f>+CONCATENATE("Reportan apertura en el enlace ",Tabla4[[#This Row],[Enlace]]," en el ",Tabla4[[#This Row],[Distancia óptica]]," ocasionado por ",Tabla4[[#This Row],[Causa del daño]])</f>
        <v>Reportan apertura en el enlace Quince de mayo - Chinauta en el Km 1,4 desde Fusa Centro ocasionado por Intervención de Terceros. No Identificados</v>
      </c>
      <c r="BA18" s="8" t="str">
        <f>+CONCATENATE("Para dar solución al incidente ",Tabla4[[#This Row],[Solución]])</f>
        <v>Para dar solución al incidente Se adecua la Fo y se elimina estrés</v>
      </c>
      <c r="BB18" s="3" t="str">
        <f>+_xlfn.CONCAT(Tabla4[[#This Row],[Causa Raiz]]," ",Tabla4[[#This Row],[Solución2]]," (",Tabla4[[#This Row],[Anillo]],"- Cabecera: ",Tabla4[[#This Row],[Cabecera]],"- Operador: ",Tabla4[[#This Row],[Operador]],")")</f>
        <v>Reportan apertura en el enlace Quince de mayo - Chinauta en el Km 1,4 desde Fusa Centro ocasionado por Intervención de Terceros. No Identificados Para dar solución al incidente Se adecua la Fo y se elimina estrés (Lineal- Cabecera: Fusa centro- Operador: Colombia Telecomunicaciones)</v>
      </c>
    </row>
    <row r="19" spans="1:54" s="2" customFormat="1" ht="171">
      <c r="A19" s="38">
        <f t="shared" si="5"/>
        <v>18</v>
      </c>
      <c r="B19" s="3">
        <v>8046711</v>
      </c>
      <c r="C19" s="3" t="s">
        <v>136</v>
      </c>
      <c r="D19" s="23">
        <v>45294.46875</v>
      </c>
      <c r="E19" s="23">
        <v>45294.62222222222</v>
      </c>
      <c r="F19" s="1">
        <f t="shared" ca="1" si="0"/>
        <v>0.15347222222044365</v>
      </c>
      <c r="G19" s="3" t="s">
        <v>55</v>
      </c>
      <c r="H19" s="41"/>
      <c r="I19" s="40"/>
      <c r="J19" s="5" t="s">
        <v>137</v>
      </c>
      <c r="K19" s="3" t="s">
        <v>93</v>
      </c>
      <c r="L19" s="9" t="s">
        <v>58</v>
      </c>
      <c r="M19" s="3" t="s">
        <v>59</v>
      </c>
      <c r="N19" s="3" t="s">
        <v>60</v>
      </c>
      <c r="O19" s="3" t="s">
        <v>252</v>
      </c>
      <c r="P19" s="3" t="s">
        <v>253</v>
      </c>
      <c r="Q19" s="4" t="s">
        <v>254</v>
      </c>
      <c r="R19" s="3" t="s">
        <v>255</v>
      </c>
      <c r="S19" s="3" t="s">
        <v>65</v>
      </c>
      <c r="T19" s="3" t="s">
        <v>256</v>
      </c>
      <c r="U19" s="3" t="s">
        <v>257</v>
      </c>
      <c r="V19" s="22" t="str">
        <f t="shared" si="6"/>
        <v>RBHFO; Hora de aviso: 11:15 03/01/2024; Solución: Se refusiona hilo en caja empalme; Hora de solución: 14:56 03/01/2024; Causa: Falla de Empalme de FiOp</v>
      </c>
      <c r="W19" s="4" t="s">
        <v>68</v>
      </c>
      <c r="X19" s="3"/>
      <c r="Y19" s="3"/>
      <c r="Z19" s="3" t="s">
        <v>69</v>
      </c>
      <c r="AA19" s="3" t="s">
        <v>71</v>
      </c>
      <c r="AB19" s="3">
        <v>0</v>
      </c>
      <c r="AC19" s="3" t="s">
        <v>71</v>
      </c>
      <c r="AD19" s="6">
        <v>0</v>
      </c>
      <c r="AE19" s="7"/>
      <c r="AF19" s="7"/>
      <c r="AG19" s="6">
        <f>Tabla4[[#This Row],[Tiempo Parada de Reloj]]+Tabla4[[#This Row],[Tiempo Autorizado por Telefonica (no Máximo)]]</f>
        <v>0</v>
      </c>
      <c r="AH19" s="7">
        <f t="shared" ca="1" si="7"/>
        <v>0.15347222222044365</v>
      </c>
      <c r="AI19" s="8">
        <f t="shared" si="8"/>
        <v>0</v>
      </c>
      <c r="AJ19" s="8">
        <f t="shared" ca="1" si="9"/>
        <v>3.6833333332906477</v>
      </c>
      <c r="AK19" s="3" t="s">
        <v>119</v>
      </c>
      <c r="AL19" s="3" t="s">
        <v>70</v>
      </c>
      <c r="AM19" s="3" t="s">
        <v>120</v>
      </c>
      <c r="AN19" s="3" t="s">
        <v>120</v>
      </c>
      <c r="AO19" s="3" t="s">
        <v>88</v>
      </c>
      <c r="AP19" s="3" t="s">
        <v>88</v>
      </c>
      <c r="AQ19" s="23">
        <v>45295.859027777777</v>
      </c>
      <c r="AR19" s="3"/>
      <c r="AS19" s="23"/>
      <c r="AT19" s="23"/>
      <c r="AU19" s="3" t="s">
        <v>100</v>
      </c>
      <c r="AV19" s="3" t="s">
        <v>258</v>
      </c>
      <c r="AW19" s="3" t="s">
        <v>259</v>
      </c>
      <c r="AX19" s="3">
        <v>4.6003090000000002</v>
      </c>
      <c r="AY19" s="3">
        <v>-74.076508000000004</v>
      </c>
      <c r="AZ19" s="8" t="str">
        <f>+CONCATENATE("Reportan apertura en el enlace ",Tabla4[[#This Row],[Enlace]]," en el ",Tabla4[[#This Row],[Distancia óptica]]," ocasionado por ",Tabla4[[#This Row],[Causa del daño]])</f>
        <v>Reportan apertura en el enlace Terminales - Plaza de Bolivar en el Km 3,408 desde Mov. Centro  ocasionado por Falla de Empalme de FiOp</v>
      </c>
      <c r="BA19" s="8" t="str">
        <f>+CONCATENATE("Para dar solución al incidente ",Tabla4[[#This Row],[Solución]])</f>
        <v>Para dar solución al incidente Se refusiona hilo en caja empalme</v>
      </c>
      <c r="BB19" s="3" t="str">
        <f>+_xlfn.CONCAT(Tabla4[[#This Row],[Causa Raiz]]," ",Tabla4[[#This Row],[Solución2]]," (",Tabla4[[#This Row],[Anillo]],"- Cabecera: ",Tabla4[[#This Row],[Cabecera]],"- Operador: ",Tabla4[[#This Row],[Operador]],")")</f>
        <v>Reportan apertura en el enlace Terminales - Plaza de Bolivar en el Km 3,408 desde Mov. Centro  ocasionado por Falla de Empalme de FiOp Para dar solución al incidente Se refusiona hilo en caja empalme (Anillo 4 B- Cabecera: Mov. Centro - Operador: Infraco)</v>
      </c>
    </row>
    <row r="20" spans="1:54" s="2" customFormat="1" ht="270.75">
      <c r="A20" s="38">
        <f t="shared" si="5"/>
        <v>19</v>
      </c>
      <c r="B20" s="3">
        <v>8032470</v>
      </c>
      <c r="C20" s="3" t="s">
        <v>54</v>
      </c>
      <c r="D20" s="23">
        <v>45294.53125</v>
      </c>
      <c r="E20" s="23">
        <v>45294.645833333336</v>
      </c>
      <c r="F20" s="1">
        <f t="shared" ca="1" si="0"/>
        <v>0.11458333333575865</v>
      </c>
      <c r="G20" s="3" t="s">
        <v>55</v>
      </c>
      <c r="H20" s="41"/>
      <c r="I20" s="40"/>
      <c r="J20" s="5" t="s">
        <v>56</v>
      </c>
      <c r="K20" s="3" t="s">
        <v>93</v>
      </c>
      <c r="L20" s="9" t="s">
        <v>78</v>
      </c>
      <c r="M20" s="3" t="s">
        <v>59</v>
      </c>
      <c r="N20" s="3" t="s">
        <v>60</v>
      </c>
      <c r="O20" s="3" t="s">
        <v>260</v>
      </c>
      <c r="P20" s="3" t="s">
        <v>261</v>
      </c>
      <c r="Q20" s="4" t="s">
        <v>262</v>
      </c>
      <c r="R20" s="3" t="s">
        <v>64</v>
      </c>
      <c r="S20" s="3" t="s">
        <v>65</v>
      </c>
      <c r="T20" s="3" t="s">
        <v>176</v>
      </c>
      <c r="U20" s="3" t="s">
        <v>263</v>
      </c>
      <c r="V20" s="22" t="str">
        <f t="shared" si="6"/>
        <v>RLFO; Hora de aviso: 12:45 03/01/2024; Solución: Recuperacion de 100 m de reserva sy un empalme de 24 hilos; Hora de solución: 15:30 03/01/2024; Causa: Intervención de Terceros. No Identificados</v>
      </c>
      <c r="W20" s="4" t="s">
        <v>68</v>
      </c>
      <c r="X20" s="3"/>
      <c r="Y20" s="3"/>
      <c r="Z20" s="3" t="s">
        <v>69</v>
      </c>
      <c r="AA20" s="3" t="s">
        <v>70</v>
      </c>
      <c r="AB20" s="3">
        <v>8032470</v>
      </c>
      <c r="AC20" s="3" t="s">
        <v>71</v>
      </c>
      <c r="AD20" s="6">
        <v>0</v>
      </c>
      <c r="AE20" s="7"/>
      <c r="AF20" s="7"/>
      <c r="AG20" s="6">
        <f>Tabla4[[#This Row],[Tiempo Parada de Reloj]]+Tabla4[[#This Row],[Tiempo Autorizado por Telefonica (no Máximo)]]</f>
        <v>0</v>
      </c>
      <c r="AH20" s="7">
        <f t="shared" ca="1" si="7"/>
        <v>0.11458333333575865</v>
      </c>
      <c r="AI20" s="8">
        <f t="shared" si="8"/>
        <v>0</v>
      </c>
      <c r="AJ20" s="8">
        <f t="shared" ca="1" si="9"/>
        <v>2.7500000000582077</v>
      </c>
      <c r="AK20" s="3" t="s">
        <v>119</v>
      </c>
      <c r="AL20" s="3" t="s">
        <v>70</v>
      </c>
      <c r="AM20" s="3" t="s">
        <v>120</v>
      </c>
      <c r="AN20" s="3" t="s">
        <v>120</v>
      </c>
      <c r="AO20" s="3" t="s">
        <v>88</v>
      </c>
      <c r="AP20" s="3" t="s">
        <v>88</v>
      </c>
      <c r="AQ20" s="23">
        <v>45295.852777777778</v>
      </c>
      <c r="AR20" s="3"/>
      <c r="AS20" s="23"/>
      <c r="AT20" s="23"/>
      <c r="AU20" s="3" t="s">
        <v>264</v>
      </c>
      <c r="AV20" s="3" t="s">
        <v>265</v>
      </c>
      <c r="AW20" s="3" t="s">
        <v>266</v>
      </c>
      <c r="AX20" s="3">
        <v>4.6459000000000001</v>
      </c>
      <c r="AY20" s="3">
        <v>-74.123599999999996</v>
      </c>
      <c r="AZ20" s="8" t="str">
        <f>+CONCATENATE("Reportan apertura en el enlace ",Tabla4[[#This Row],[Enlace]]," en el ",Tabla4[[#This Row],[Distancia óptica]]," ocasionado por ",Tabla4[[#This Row],[Causa del daño]])</f>
        <v>Reportan apertura en el enlace Mov. San Fernando II - Mov. Las flores chapinero en el Km 0,921 desde Mov. San Fernando II  ocasionado por Intervención de Terceros. No Identificados</v>
      </c>
      <c r="BA20" s="8" t="str">
        <f>+CONCATENATE("Para dar solución al incidente ",Tabla4[[#This Row],[Solución]])</f>
        <v>Para dar solución al incidente Recuperacion de 100 m de reserva sy un empalme de 24 hilos</v>
      </c>
      <c r="BB20" s="3" t="str">
        <f>+_xlfn.CONCAT(Tabla4[[#This Row],[Causa Raiz]]," ",Tabla4[[#This Row],[Solución2]]," (",Tabla4[[#This Row],[Anillo]],"- Cabecera: ",Tabla4[[#This Row],[Cabecera]],"- Operador: ",Tabla4[[#This Row],[Operador]],")")</f>
        <v>Reportan apertura en el enlace Mov. San Fernando II - Mov. Las flores chapinero en el Km 0,921 desde Mov. San Fernando II  ocasionado por Intervención de Terceros. No Identificados Para dar solución al incidente Recuperacion de 100 m de reserva sy un empalme de 24 hilos (Uk san fernando 2- Cabecera: Mov. San Fernando II- Operador: Colombia Telecomunicaciones)</v>
      </c>
    </row>
    <row r="21" spans="1:54" s="2" customFormat="1" ht="270.75">
      <c r="A21" s="38">
        <f t="shared" si="5"/>
        <v>20</v>
      </c>
      <c r="B21" s="3">
        <v>8047825</v>
      </c>
      <c r="C21" s="3" t="s">
        <v>54</v>
      </c>
      <c r="D21" s="23">
        <v>45294.659722222219</v>
      </c>
      <c r="E21" s="23">
        <v>45294.993055555555</v>
      </c>
      <c r="F21" s="1">
        <f t="shared" ca="1" si="0"/>
        <v>0.33333333333575865</v>
      </c>
      <c r="G21" s="3" t="s">
        <v>55</v>
      </c>
      <c r="H21" s="41"/>
      <c r="I21" s="40"/>
      <c r="J21" s="5" t="s">
        <v>56</v>
      </c>
      <c r="K21" s="3" t="s">
        <v>122</v>
      </c>
      <c r="L21" s="9" t="s">
        <v>58</v>
      </c>
      <c r="M21" s="3" t="s">
        <v>123</v>
      </c>
      <c r="N21" s="3" t="s">
        <v>124</v>
      </c>
      <c r="O21" s="3" t="s">
        <v>267</v>
      </c>
      <c r="P21" s="3" t="s">
        <v>268</v>
      </c>
      <c r="Q21" s="4" t="s">
        <v>269</v>
      </c>
      <c r="R21" s="3" t="s">
        <v>128</v>
      </c>
      <c r="S21" s="3" t="s">
        <v>129</v>
      </c>
      <c r="T21" s="3" t="s">
        <v>176</v>
      </c>
      <c r="U21" s="3" t="s">
        <v>270</v>
      </c>
      <c r="V21" s="22" t="str">
        <f t="shared" si="6"/>
        <v>RLFO; Hora de aviso: 15:50 03/01/2024; Solución: Se realiza tendido de 150 metrso de fo de 48 hilos y se crean 2 empalmed e 48 hilos para dar continuidad; Hora de solución: 23:50 03/01/2024; Causa: Intervención de Terceros. No Identificados</v>
      </c>
      <c r="W21" s="4" t="s">
        <v>132</v>
      </c>
      <c r="X21" s="3"/>
      <c r="Y21" s="3"/>
      <c r="Z21" s="3" t="s">
        <v>69</v>
      </c>
      <c r="AA21" s="3" t="s">
        <v>70</v>
      </c>
      <c r="AB21" s="3">
        <v>8047825</v>
      </c>
      <c r="AC21" s="3" t="s">
        <v>71</v>
      </c>
      <c r="AD21" s="6">
        <v>0.17222222222222225</v>
      </c>
      <c r="AE21" s="7"/>
      <c r="AF21" s="7"/>
      <c r="AG21" s="6">
        <f>Tabla4[[#This Row],[Tiempo Parada de Reloj]]+Tabla4[[#This Row],[Tiempo Autorizado por Telefonica (no Máximo)]]</f>
        <v>0.17222222222222225</v>
      </c>
      <c r="AH21" s="7">
        <f t="shared" ca="1" si="7"/>
        <v>0.1611111111135364</v>
      </c>
      <c r="AI21" s="8">
        <f t="shared" si="8"/>
        <v>4.1333333333333337</v>
      </c>
      <c r="AJ21" s="8">
        <f t="shared" ca="1" si="9"/>
        <v>3.8666666667248739</v>
      </c>
      <c r="AK21" s="3" t="s">
        <v>87</v>
      </c>
      <c r="AL21" s="3" t="s">
        <v>70</v>
      </c>
      <c r="AM21" s="3" t="s">
        <v>88</v>
      </c>
      <c r="AN21" s="3" t="s">
        <v>88</v>
      </c>
      <c r="AO21" s="3" t="s">
        <v>88</v>
      </c>
      <c r="AP21" s="3" t="s">
        <v>88</v>
      </c>
      <c r="AQ21" s="23">
        <v>45296.836805555555</v>
      </c>
      <c r="AR21" s="3"/>
      <c r="AS21" s="23"/>
      <c r="AT21" s="23"/>
      <c r="AU21" s="3" t="s">
        <v>271</v>
      </c>
      <c r="AV21" s="3" t="s">
        <v>272</v>
      </c>
      <c r="AW21" s="3" t="s">
        <v>135</v>
      </c>
      <c r="AX21" s="3">
        <v>10.942928999999999</v>
      </c>
      <c r="AY21" s="3">
        <v>-74.798463999999996</v>
      </c>
      <c r="AZ21" s="8" t="str">
        <f>+CONCATENATE("Reportan apertura en el enlace ",Tabla4[[#This Row],[Enlace]]," en el ",Tabla4[[#This Row],[Distancia óptica]]," ocasionado por ",Tabla4[[#This Row],[Causa del daño]])</f>
        <v>Reportan apertura en el enlace Dto 5192 Cebillar - Bueno Aires Metrotel en el Km 0,220 desde Buenos aires ocasionado por Intervención de Terceros. No Identificados</v>
      </c>
      <c r="BA21" s="8" t="str">
        <f>+CONCATENATE("Para dar solución al incidente ",Tabla4[[#This Row],[Solución]])</f>
        <v>Para dar solución al incidente Se realiza tendido de 150 metrso de fo de 48 hilos y se crean 2 empalmed e 48 hilos para dar continuidad</v>
      </c>
      <c r="BB21" s="3" t="str">
        <f>+_xlfn.CONCAT(Tabla4[[#This Row],[Causa Raiz]]," ",Tabla4[[#This Row],[Solución2]]," (",Tabla4[[#This Row],[Anillo]],"- Cabecera: ",Tabla4[[#This Row],[Cabecera]],"- Operador: ",Tabla4[[#This Row],[Operador]],")")</f>
        <v>Reportan apertura en el enlace Dto 5192 Cebillar - Bueno Aires Metrotel en el Km 0,220 desde Buenos aires ocasionado por Intervención de Terceros. No Identificados Para dar solución al incidente Se realiza tendido de 150 metrso de fo de 48 hilos y se crean 2 empalmed e 48 hilos para dar continuidad (Lineal- Cabecera: BUENOS AIRES- Operador: Colombia Telecomunicaciones)</v>
      </c>
    </row>
    <row r="22" spans="1:54" s="2" customFormat="1" ht="285">
      <c r="A22" s="38">
        <f t="shared" si="5"/>
        <v>21</v>
      </c>
      <c r="B22" s="3">
        <v>8047869</v>
      </c>
      <c r="C22" s="3" t="s">
        <v>163</v>
      </c>
      <c r="D22" s="23">
        <v>45294.666666666664</v>
      </c>
      <c r="E22" s="23">
        <v>45294.791666666664</v>
      </c>
      <c r="F22" s="1">
        <f t="shared" ca="1" si="0"/>
        <v>0.125</v>
      </c>
      <c r="G22" s="3" t="s">
        <v>55</v>
      </c>
      <c r="H22" s="41"/>
      <c r="I22" s="40"/>
      <c r="J22" s="5" t="s">
        <v>56</v>
      </c>
      <c r="K22" s="3" t="s">
        <v>93</v>
      </c>
      <c r="L22" s="9" t="s">
        <v>58</v>
      </c>
      <c r="M22" s="3" t="s">
        <v>59</v>
      </c>
      <c r="N22" s="3" t="s">
        <v>60</v>
      </c>
      <c r="O22" s="3" t="s">
        <v>273</v>
      </c>
      <c r="P22" s="3" t="s">
        <v>274</v>
      </c>
      <c r="Q22" s="4" t="s">
        <v>275</v>
      </c>
      <c r="R22" s="3" t="s">
        <v>64</v>
      </c>
      <c r="S22" s="3" t="s">
        <v>65</v>
      </c>
      <c r="T22" s="3" t="s">
        <v>276</v>
      </c>
      <c r="U22" s="3" t="s">
        <v>277</v>
      </c>
      <c r="V22" s="22" t="str">
        <f t="shared" si="6"/>
        <v>RDFO; Hora de aviso: 16:00 03/01/2024; Solución: recuperación de 100 mts de reserva, 50 mts de reserva en una camara en un lado de la avenida y 50 del otro lado de la avenida en otra camara y se hicieron dos empalmes de 24 hilos, uno en cada camara a lado y lado de la avenida; Hora de solución: 19:00 03/01/2024; Causa: Intervención de Terceros</v>
      </c>
      <c r="W22" s="4" t="s">
        <v>68</v>
      </c>
      <c r="X22" s="3"/>
      <c r="Y22" s="3"/>
      <c r="Z22" s="3" t="s">
        <v>69</v>
      </c>
      <c r="AA22" s="3" t="s">
        <v>70</v>
      </c>
      <c r="AB22" s="3">
        <v>8045117</v>
      </c>
      <c r="AC22" s="3" t="s">
        <v>71</v>
      </c>
      <c r="AD22" s="6">
        <v>0</v>
      </c>
      <c r="AE22" s="7"/>
      <c r="AF22" s="7"/>
      <c r="AG22" s="6">
        <f>Tabla4[[#This Row],[Tiempo Parada de Reloj]]+Tabla4[[#This Row],[Tiempo Autorizado por Telefonica (no Máximo)]]</f>
        <v>0</v>
      </c>
      <c r="AH22" s="7">
        <f t="shared" ca="1" si="7"/>
        <v>0.125</v>
      </c>
      <c r="AI22" s="8">
        <f t="shared" si="8"/>
        <v>0</v>
      </c>
      <c r="AJ22" s="8">
        <f t="shared" ca="1" si="9"/>
        <v>3</v>
      </c>
      <c r="AK22" s="3" t="s">
        <v>87</v>
      </c>
      <c r="AL22" s="3" t="s">
        <v>70</v>
      </c>
      <c r="AM22" s="3" t="s">
        <v>120</v>
      </c>
      <c r="AN22" s="3" t="s">
        <v>120</v>
      </c>
      <c r="AO22" s="3" t="s">
        <v>106</v>
      </c>
      <c r="AP22" s="3" t="s">
        <v>106</v>
      </c>
      <c r="AQ22" s="23">
        <v>45296.655555555553</v>
      </c>
      <c r="AR22" s="3"/>
      <c r="AS22" s="23"/>
      <c r="AT22" s="23"/>
      <c r="AU22" s="3" t="s">
        <v>100</v>
      </c>
      <c r="AV22" s="3" t="s">
        <v>278</v>
      </c>
      <c r="AW22" s="3" t="s">
        <v>135</v>
      </c>
      <c r="AX22" s="3">
        <v>4.6398999999999999</v>
      </c>
      <c r="AY22" s="3">
        <v>-74.115600000000001</v>
      </c>
      <c r="AZ22" s="8" t="str">
        <f>+CONCATENATE("Reportan apertura en el enlace ",Tabla4[[#This Row],[Enlace]]," en el ",Tabla4[[#This Row],[Distancia óptica]]," ocasionado por ",Tabla4[[#This Row],[Causa del daño]])</f>
        <v>Reportan apertura en el enlace Salitre - Puente Aranda en el km 6,5 desde salitre ocasionado por Intervención de Terceros</v>
      </c>
      <c r="BA22" s="8" t="str">
        <f>+CONCATENATE("Para dar solución al incidente ",Tabla4[[#This Row],[Solución]])</f>
        <v>Para dar solución al incidente recuperación de 100 mts de reserva, 50 mts de reserva en una camara en un lado de la avenida y 50 del otro lado de la avenida en otra camara y se hicieron dos empalmes de 24 hilos, uno en cada camara a lado y lado de la avenida</v>
      </c>
      <c r="BB22" s="3" t="str">
        <f>+_xlfn.CONCAT(Tabla4[[#This Row],[Causa Raiz]]," ",Tabla4[[#This Row],[Solución2]]," (",Tabla4[[#This Row],[Anillo]],"- Cabecera: ",Tabla4[[#This Row],[Cabecera]],"- Operador: ",Tabla4[[#This Row],[Operador]],")")</f>
        <v>Reportan apertura en el enlace Salitre - Puente Aranda en el km 6,5 desde salitre ocasionado por Intervención de Terceros Para dar solución al incidente recuperación de 100 mts de reserva, 50 mts de reserva en una camara en un lado de la avenida y 50 del otro lado de la avenida en otra camara y se hicieron dos empalmes de 24 hilos, uno en cada camara a lado y lado de la avenida (Lineal- Cabecera: Saltre- Operador: Colombia Telecomunicaciones)</v>
      </c>
    </row>
    <row r="23" spans="1:54" s="2" customFormat="1" ht="185.25">
      <c r="A23" s="38">
        <f t="shared" si="5"/>
        <v>22</v>
      </c>
      <c r="B23" s="3">
        <v>8048093</v>
      </c>
      <c r="C23" s="3" t="s">
        <v>92</v>
      </c>
      <c r="D23" s="23">
        <v>45294.604166666664</v>
      </c>
      <c r="E23" s="23">
        <v>45294.805555555555</v>
      </c>
      <c r="F23" s="1">
        <f t="shared" ca="1" si="0"/>
        <v>0.20138888889050577</v>
      </c>
      <c r="G23" s="3" t="s">
        <v>55</v>
      </c>
      <c r="H23" s="41"/>
      <c r="I23" s="40"/>
      <c r="J23" s="5" t="s">
        <v>56</v>
      </c>
      <c r="K23" s="3" t="s">
        <v>108</v>
      </c>
      <c r="L23" s="9" t="s">
        <v>58</v>
      </c>
      <c r="M23" s="3" t="s">
        <v>109</v>
      </c>
      <c r="N23" s="3" t="s">
        <v>110</v>
      </c>
      <c r="O23" s="3" t="s">
        <v>111</v>
      </c>
      <c r="P23" s="3" t="s">
        <v>279</v>
      </c>
      <c r="Q23" s="4" t="s">
        <v>280</v>
      </c>
      <c r="R23" s="3" t="s">
        <v>114</v>
      </c>
      <c r="S23" s="3" t="s">
        <v>115</v>
      </c>
      <c r="T23" s="3" t="s">
        <v>146</v>
      </c>
      <c r="U23" s="3" t="s">
        <v>281</v>
      </c>
      <c r="V23" s="22" t="str">
        <f t="shared" si="6"/>
        <v>RTNFO; Hora de aviso: 14:30 03/01/2024; Solución: Migracion de Hilo entre Empalme y nodo; Hora de solución: 19:20 03/01/2024; Causa: Falla en la Red FiOp</v>
      </c>
      <c r="W23" s="4" t="s">
        <v>118</v>
      </c>
      <c r="X23" s="3"/>
      <c r="Y23" s="3"/>
      <c r="Z23" s="3" t="s">
        <v>69</v>
      </c>
      <c r="AA23" s="3" t="s">
        <v>71</v>
      </c>
      <c r="AB23" s="3">
        <v>0</v>
      </c>
      <c r="AC23" s="3" t="s">
        <v>71</v>
      </c>
      <c r="AD23" s="6">
        <v>0</v>
      </c>
      <c r="AE23" s="7"/>
      <c r="AF23" s="7"/>
      <c r="AG23" s="6">
        <f>Tabla4[[#This Row],[Tiempo Parada de Reloj]]+Tabla4[[#This Row],[Tiempo Autorizado por Telefonica (no Máximo)]]</f>
        <v>0</v>
      </c>
      <c r="AH23" s="7">
        <f t="shared" ca="1" si="7"/>
        <v>0.20138888889050577</v>
      </c>
      <c r="AI23" s="8">
        <f t="shared" si="8"/>
        <v>0</v>
      </c>
      <c r="AJ23" s="8">
        <f t="shared" ca="1" si="9"/>
        <v>4.8333333333721384</v>
      </c>
      <c r="AK23" s="3" t="s">
        <v>120</v>
      </c>
      <c r="AL23" s="3" t="s">
        <v>71</v>
      </c>
      <c r="AM23" s="3" t="s">
        <v>69</v>
      </c>
      <c r="AN23" s="3" t="s">
        <v>120</v>
      </c>
      <c r="AO23" s="3" t="s">
        <v>88</v>
      </c>
      <c r="AP23" s="3" t="s">
        <v>88</v>
      </c>
      <c r="AQ23" s="23">
        <v>45298.651388888888</v>
      </c>
      <c r="AR23" s="3"/>
      <c r="AS23" s="23"/>
      <c r="AT23" s="23"/>
      <c r="AU23" s="3" t="s">
        <v>121</v>
      </c>
      <c r="AV23" s="3" t="s">
        <v>282</v>
      </c>
      <c r="AW23" s="3" t="s">
        <v>76</v>
      </c>
      <c r="AX23" s="3">
        <v>9.6387319999999992</v>
      </c>
      <c r="AY23" s="3">
        <v>-73.639951999999994</v>
      </c>
      <c r="AZ23" s="8" t="str">
        <f>+CONCATENATE("Reportan apertura en el enlace ",Tabla4[[#This Row],[Enlace]]," en el ",Tabla4[[#This Row],[Distancia óptica]]," ocasionado por ",Tabla4[[#This Row],[Causa del daño]])</f>
        <v>Reportan apertura en el enlace Bosconia - Curumaní en el Km 63,9 desde curumani ocasionado por Falla en la Red FiOp</v>
      </c>
      <c r="BA23" s="8" t="str">
        <f>+CONCATENATE("Para dar solución al incidente ",Tabla4[[#This Row],[Solución]])</f>
        <v>Para dar solución al incidente Migracion de Hilo entre Empalme y nodo</v>
      </c>
      <c r="BB23" s="3" t="str">
        <f>+_xlfn.CONCAT(Tabla4[[#This Row],[Causa Raiz]]," ",Tabla4[[#This Row],[Solución2]]," (",Tabla4[[#This Row],[Anillo]],"- Cabecera: ",Tabla4[[#This Row],[Cabecera]],"- Operador: ",Tabla4[[#This Row],[Operador]],")")</f>
        <v>Reportan apertura en el enlace Bosconia - Curumaní en el Km 63,9 desde curumani ocasionado por Falla en la Red FiOp Para dar solución al incidente Migracion de Hilo entre Empalme y nodo (Troncal- Cabecera: Bosconia- Operador: Colombia Telecomunicaciones)</v>
      </c>
    </row>
    <row r="24" spans="1:54" s="2" customFormat="1" ht="171">
      <c r="A24" s="38">
        <f t="shared" si="5"/>
        <v>23</v>
      </c>
      <c r="B24" s="3">
        <v>8055034</v>
      </c>
      <c r="C24" s="3" t="s">
        <v>54</v>
      </c>
      <c r="D24" s="23">
        <v>45296.590277777781</v>
      </c>
      <c r="E24" s="23">
        <v>45296.770833333336</v>
      </c>
      <c r="F24" s="1">
        <f t="shared" ca="1" si="0"/>
        <v>0.18055555555474712</v>
      </c>
      <c r="G24" s="3" t="s">
        <v>55</v>
      </c>
      <c r="H24" s="41"/>
      <c r="I24" s="40"/>
      <c r="J24" s="5" t="s">
        <v>56</v>
      </c>
      <c r="K24" s="3" t="s">
        <v>77</v>
      </c>
      <c r="L24" s="9" t="s">
        <v>58</v>
      </c>
      <c r="M24" s="3" t="s">
        <v>283</v>
      </c>
      <c r="N24" s="3" t="s">
        <v>284</v>
      </c>
      <c r="O24" s="3" t="s">
        <v>285</v>
      </c>
      <c r="P24" s="3" t="s">
        <v>286</v>
      </c>
      <c r="Q24" s="4" t="s">
        <v>287</v>
      </c>
      <c r="R24" s="3" t="s">
        <v>288</v>
      </c>
      <c r="S24" s="3" t="s">
        <v>289</v>
      </c>
      <c r="T24" s="3" t="s">
        <v>146</v>
      </c>
      <c r="U24" s="3" t="s">
        <v>281</v>
      </c>
      <c r="V24" s="22" t="str">
        <f t="shared" si="6"/>
        <v>RLFO; Hora de aviso: 14:10 05/01/2024; Solución: Migracion de Hilo entre Empalme y nodo; Hora de solución: 18:30 05/01/2024; Causa: Falla en la Red FiOp</v>
      </c>
      <c r="W24" s="4" t="s">
        <v>290</v>
      </c>
      <c r="X24" s="3" t="s">
        <v>291</v>
      </c>
      <c r="Y24" s="3" t="s">
        <v>292</v>
      </c>
      <c r="Z24" s="3" t="s">
        <v>120</v>
      </c>
      <c r="AA24" s="3" t="s">
        <v>70</v>
      </c>
      <c r="AB24" s="3">
        <v>8055034</v>
      </c>
      <c r="AC24" s="3" t="s">
        <v>71</v>
      </c>
      <c r="AD24" s="6">
        <v>3.0555555555555555E-2</v>
      </c>
      <c r="AE24" s="7"/>
      <c r="AF24" s="7"/>
      <c r="AG24" s="6">
        <f>Tabla4[[#This Row],[Tiempo Parada de Reloj]]+Tabla4[[#This Row],[Tiempo Autorizado por Telefonica (no Máximo)]]</f>
        <v>3.0555555555555555E-2</v>
      </c>
      <c r="AH24" s="7">
        <f t="shared" ca="1" si="7"/>
        <v>0.14999999999919156</v>
      </c>
      <c r="AI24" s="8">
        <f t="shared" si="8"/>
        <v>0.73333333333333328</v>
      </c>
      <c r="AJ24" s="8">
        <f t="shared" ca="1" si="9"/>
        <v>3.5999999999805974</v>
      </c>
      <c r="AK24" s="3" t="s">
        <v>120</v>
      </c>
      <c r="AL24" s="3" t="s">
        <v>71</v>
      </c>
      <c r="AM24" s="3" t="s">
        <v>69</v>
      </c>
      <c r="AN24" s="3" t="s">
        <v>120</v>
      </c>
      <c r="AO24" s="3" t="s">
        <v>88</v>
      </c>
      <c r="AP24" s="3" t="s">
        <v>88</v>
      </c>
      <c r="AQ24" s="23">
        <v>45326.447916666664</v>
      </c>
      <c r="AR24" s="3"/>
      <c r="AS24" s="23"/>
      <c r="AT24" s="23"/>
      <c r="AU24" s="3" t="s">
        <v>192</v>
      </c>
      <c r="AV24" s="3" t="s">
        <v>293</v>
      </c>
      <c r="AW24" s="3" t="s">
        <v>135</v>
      </c>
      <c r="AX24" s="3">
        <v>4.5741699999999996</v>
      </c>
      <c r="AY24" s="3">
        <v>-75.645560000000003</v>
      </c>
      <c r="AZ24" s="8" t="str">
        <f>+CONCATENATE("Reportan apertura en el enlace ",Tabla4[[#This Row],[Enlace]]," en el ",Tabla4[[#This Row],[Distancia óptica]]," ocasionado por ",Tabla4[[#This Row],[Causa del daño]])</f>
        <v>Reportan apertura en el enlace Armario 92 - El Portico en el Km 1,4 desde suiza ocasionado por Falla en la Red FiOp</v>
      </c>
      <c r="BA24" s="8" t="str">
        <f>+CONCATENATE("Para dar solución al incidente ",Tabla4[[#This Row],[Solución]])</f>
        <v>Para dar solución al incidente Migracion de Hilo entre Empalme y nodo</v>
      </c>
      <c r="BB24" s="3" t="str">
        <f>+_xlfn.CONCAT(Tabla4[[#This Row],[Causa Raiz]]," ",Tabla4[[#This Row],[Solución2]]," (",Tabla4[[#This Row],[Anillo]],"- Cabecera: ",Tabla4[[#This Row],[Cabecera]],"- Operador: ",Tabla4[[#This Row],[Operador]],")")</f>
        <v>Reportan apertura en el enlace Armario 92 - El Portico en el Km 1,4 desde suiza ocasionado por Falla en la Red FiOp Para dar solución al incidente Migracion de Hilo entre Empalme y nodo (Lineal- Cabecera: Suiza- Operador: Colombia Telecomunicaciones)</v>
      </c>
    </row>
    <row r="25" spans="1:54" s="2" customFormat="1" ht="171">
      <c r="A25" s="38">
        <f t="shared" si="5"/>
        <v>24</v>
      </c>
      <c r="B25" s="3">
        <v>8048461</v>
      </c>
      <c r="C25" s="3" t="s">
        <v>136</v>
      </c>
      <c r="D25" s="23">
        <v>45294.815972222219</v>
      </c>
      <c r="E25" s="23">
        <v>45294.885416666664</v>
      </c>
      <c r="F25" s="1">
        <f t="shared" ca="1" si="0"/>
        <v>6.9444444445252884E-2</v>
      </c>
      <c r="G25" s="3" t="s">
        <v>55</v>
      </c>
      <c r="H25" s="41"/>
      <c r="I25" s="40"/>
      <c r="J25" s="5" t="s">
        <v>137</v>
      </c>
      <c r="K25" s="3" t="s">
        <v>93</v>
      </c>
      <c r="L25" s="9" t="s">
        <v>78</v>
      </c>
      <c r="M25" s="3" t="s">
        <v>59</v>
      </c>
      <c r="N25" s="3" t="s">
        <v>60</v>
      </c>
      <c r="O25" s="3" t="s">
        <v>294</v>
      </c>
      <c r="P25" s="3" t="s">
        <v>295</v>
      </c>
      <c r="Q25" s="4" t="s">
        <v>296</v>
      </c>
      <c r="R25" s="3" t="s">
        <v>64</v>
      </c>
      <c r="S25" s="3" t="s">
        <v>65</v>
      </c>
      <c r="T25" s="3" t="s">
        <v>256</v>
      </c>
      <c r="U25" s="3" t="s">
        <v>297</v>
      </c>
      <c r="V25" s="22" t="str">
        <f t="shared" si="6"/>
        <v>RBHFO; Hora de aviso: 19:35 03/01/2024; Solución: Se reacomoda buffer de transporte en empalme existente; Hora de solución: 21:15 03/01/2024; Causa: Falla de Empalme de FiOp</v>
      </c>
      <c r="W25" s="4" t="s">
        <v>68</v>
      </c>
      <c r="X25" s="3"/>
      <c r="Y25" s="3"/>
      <c r="Z25" s="3" t="s">
        <v>69</v>
      </c>
      <c r="AA25" s="3" t="s">
        <v>71</v>
      </c>
      <c r="AB25" s="3">
        <v>0</v>
      </c>
      <c r="AC25" s="3" t="s">
        <v>71</v>
      </c>
      <c r="AD25" s="6">
        <v>0</v>
      </c>
      <c r="AE25" s="7"/>
      <c r="AF25" s="7"/>
      <c r="AG25" s="6">
        <f>Tabla4[[#This Row],[Tiempo Parada de Reloj]]+Tabla4[[#This Row],[Tiempo Autorizado por Telefonica (no Máximo)]]</f>
        <v>0</v>
      </c>
      <c r="AH25" s="7">
        <f t="shared" ca="1" si="7"/>
        <v>6.9444444445252884E-2</v>
      </c>
      <c r="AI25" s="8">
        <f t="shared" si="8"/>
        <v>0</v>
      </c>
      <c r="AJ25" s="8">
        <f t="shared" ca="1" si="9"/>
        <v>1.6666666666860692</v>
      </c>
      <c r="AK25" s="3" t="s">
        <v>87</v>
      </c>
      <c r="AL25" s="3" t="s">
        <v>70</v>
      </c>
      <c r="AM25" s="3" t="s">
        <v>120</v>
      </c>
      <c r="AN25" s="3" t="s">
        <v>120</v>
      </c>
      <c r="AO25" s="3" t="s">
        <v>88</v>
      </c>
      <c r="AP25" s="3" t="s">
        <v>88</v>
      </c>
      <c r="AQ25" s="23">
        <v>45296.320138888892</v>
      </c>
      <c r="AR25" s="3"/>
      <c r="AS25" s="23"/>
      <c r="AT25" s="23"/>
      <c r="AU25" s="3" t="s">
        <v>298</v>
      </c>
      <c r="AV25" s="3" t="s">
        <v>299</v>
      </c>
      <c r="AW25" s="3" t="s">
        <v>300</v>
      </c>
      <c r="AX25" s="3">
        <v>4.6837429999999998</v>
      </c>
      <c r="AY25" s="3">
        <v>-74.147931</v>
      </c>
      <c r="AZ25" s="8" t="str">
        <f>+CONCATENATE("Reportan apertura en el enlace ",Tabla4[[#This Row],[Enlace]]," en el ",Tabla4[[#This Row],[Distancia óptica]]," ocasionado por ",Tabla4[[#This Row],[Causa del daño]])</f>
        <v>Reportan apertura en el enlace Mov. Fontibon - Mov. Jerico en el Km 2,9 desde fontibon ocasionado por Falla de Empalme de FiOp</v>
      </c>
      <c r="BA25" s="8" t="str">
        <f>+CONCATENATE("Para dar solución al incidente ",Tabla4[[#This Row],[Solución]])</f>
        <v>Para dar solución al incidente Se reacomoda buffer de transporte en empalme existente</v>
      </c>
      <c r="BB25" s="3" t="str">
        <f>+_xlfn.CONCAT(Tabla4[[#This Row],[Causa Raiz]]," ",Tabla4[[#This Row],[Solución2]]," (",Tabla4[[#This Row],[Anillo]],"- Cabecera: ",Tabla4[[#This Row],[Cabecera]],"- Operador: ",Tabla4[[#This Row],[Operador]],")")</f>
        <v>Reportan apertura en el enlace Mov. Fontibon - Mov. Jerico en el Km 2,9 desde fontibon ocasionado por Falla de Empalme de FiOp Para dar solución al incidente Se reacomoda buffer de transporte en empalme existente (Anillo 57- Cabecera: Fontibon- Operador: Infraco)</v>
      </c>
    </row>
    <row r="26" spans="1:54" s="2" customFormat="1" ht="185.25">
      <c r="A26" s="38">
        <f t="shared" si="5"/>
        <v>25</v>
      </c>
      <c r="B26" s="3">
        <v>8050052</v>
      </c>
      <c r="C26" s="3" t="s">
        <v>54</v>
      </c>
      <c r="D26" s="23">
        <v>45295.239583333336</v>
      </c>
      <c r="E26" s="23">
        <v>45295.777777777781</v>
      </c>
      <c r="F26" s="1">
        <f t="shared" ca="1" si="0"/>
        <v>0.53819444444525288</v>
      </c>
      <c r="G26" s="3" t="s">
        <v>55</v>
      </c>
      <c r="H26" s="41"/>
      <c r="I26" s="40"/>
      <c r="J26" s="5" t="s">
        <v>56</v>
      </c>
      <c r="K26" s="3" t="s">
        <v>93</v>
      </c>
      <c r="L26" s="9" t="s">
        <v>58</v>
      </c>
      <c r="M26" s="3" t="s">
        <v>59</v>
      </c>
      <c r="N26" s="3" t="s">
        <v>60</v>
      </c>
      <c r="O26" s="3" t="s">
        <v>301</v>
      </c>
      <c r="P26" s="3" t="s">
        <v>302</v>
      </c>
      <c r="Q26" s="4" t="s">
        <v>303</v>
      </c>
      <c r="R26" s="3" t="s">
        <v>304</v>
      </c>
      <c r="S26" s="3" t="s">
        <v>65</v>
      </c>
      <c r="T26" s="3" t="s">
        <v>116</v>
      </c>
      <c r="U26" s="3" t="s">
        <v>305</v>
      </c>
      <c r="V26" s="22" t="str">
        <f t="shared" si="6"/>
        <v>RLFO; Hora de aviso: 5:45 04/01/2024; Solución: Se realiza tendido de 100 mts de fibra de 96 Hilos y dos emplames de 48 Hilos; Hora de solución: 18:40 04/01/2024; Causa: Hurto</v>
      </c>
      <c r="W26" s="4" t="s">
        <v>68</v>
      </c>
      <c r="X26" s="3"/>
      <c r="Y26" s="3"/>
      <c r="Z26" s="3" t="s">
        <v>69</v>
      </c>
      <c r="AA26" s="3" t="s">
        <v>70</v>
      </c>
      <c r="AB26" s="3">
        <v>8050052</v>
      </c>
      <c r="AC26" s="3" t="s">
        <v>71</v>
      </c>
      <c r="AD26" s="6">
        <v>0.37222222222222223</v>
      </c>
      <c r="AE26" s="7"/>
      <c r="AF26" s="7"/>
      <c r="AG26" s="6">
        <f>Tabla4[[#This Row],[Tiempo Parada de Reloj]]+Tabla4[[#This Row],[Tiempo Autorizado por Telefonica (no Máximo)]]</f>
        <v>0.37222222222222223</v>
      </c>
      <c r="AH26" s="7">
        <f t="shared" ca="1" si="7"/>
        <v>0.16597222222303065</v>
      </c>
      <c r="AI26" s="8">
        <f t="shared" si="8"/>
        <v>8.9333333333333336</v>
      </c>
      <c r="AJ26" s="8">
        <f t="shared" ca="1" si="9"/>
        <v>3.9833333333527357</v>
      </c>
      <c r="AK26" s="3" t="s">
        <v>88</v>
      </c>
      <c r="AL26" s="3" t="s">
        <v>70</v>
      </c>
      <c r="AM26" s="3" t="s">
        <v>87</v>
      </c>
      <c r="AN26" s="3" t="s">
        <v>87</v>
      </c>
      <c r="AO26" s="3" t="s">
        <v>106</v>
      </c>
      <c r="AP26" s="3" t="s">
        <v>106</v>
      </c>
      <c r="AQ26" s="23">
        <v>45297.290972222225</v>
      </c>
      <c r="AR26" s="3"/>
      <c r="AS26" s="23"/>
      <c r="AT26" s="23"/>
      <c r="AU26" s="3" t="s">
        <v>74</v>
      </c>
      <c r="AV26" s="3" t="s">
        <v>306</v>
      </c>
      <c r="AW26" s="3" t="s">
        <v>307</v>
      </c>
      <c r="AX26" s="3">
        <v>4.7190000000000003</v>
      </c>
      <c r="AY26" s="3">
        <v>-74.051000000000002</v>
      </c>
      <c r="AZ26" s="8" t="str">
        <f>+CONCATENATE("Reportan apertura en el enlace ",Tabla4[[#This Row],[Enlace]]," en el ",Tabla4[[#This Row],[Distancia óptica]]," ocasionado por ",Tabla4[[#This Row],[Causa del daño]])</f>
        <v>Reportan apertura en el enlace Morato - Autopista en el km 5,8 desde Morato ocasionado por Hurto</v>
      </c>
      <c r="BA26" s="8" t="str">
        <f>+CONCATENATE("Para dar solución al incidente ",Tabla4[[#This Row],[Solución]])</f>
        <v>Para dar solución al incidente Se realiza tendido de 100 mts de fibra de 96 Hilos y dos emplames de 48 Hilos</v>
      </c>
      <c r="BB26" s="3" t="str">
        <f>+_xlfn.CONCAT(Tabla4[[#This Row],[Causa Raiz]]," ",Tabla4[[#This Row],[Solución2]]," (",Tabla4[[#This Row],[Anillo]],"- Cabecera: ",Tabla4[[#This Row],[Cabecera]],"- Operador: ",Tabla4[[#This Row],[Operador]],")")</f>
        <v>Reportan apertura en el enlace Morato - Autopista en el km 5,8 desde Morato ocasionado por Hurto Para dar solución al incidente Se realiza tendido de 100 mts de fibra de 96 Hilos y dos emplames de 48 Hilos (LINEAL- Cabecera: MORATO- Operador: Colombia Telecomunicaciones)</v>
      </c>
    </row>
    <row r="27" spans="1:54" s="2" customFormat="1" ht="171">
      <c r="A27" s="38">
        <f t="shared" si="5"/>
        <v>26</v>
      </c>
      <c r="B27" s="3">
        <v>8050222</v>
      </c>
      <c r="C27" s="3" t="s">
        <v>163</v>
      </c>
      <c r="D27" s="23">
        <v>45295.270833333336</v>
      </c>
      <c r="E27" s="23">
        <v>45295.708333333336</v>
      </c>
      <c r="F27" s="1">
        <f t="shared" ca="1" si="0"/>
        <v>0.4375</v>
      </c>
      <c r="G27" s="3" t="s">
        <v>55</v>
      </c>
      <c r="H27" s="41"/>
      <c r="I27" s="40"/>
      <c r="J27" s="5" t="s">
        <v>56</v>
      </c>
      <c r="K27" s="3" t="s">
        <v>77</v>
      </c>
      <c r="L27" s="9" t="s">
        <v>58</v>
      </c>
      <c r="M27" s="3" t="s">
        <v>79</v>
      </c>
      <c r="N27" s="3" t="s">
        <v>308</v>
      </c>
      <c r="O27" s="3" t="s">
        <v>309</v>
      </c>
      <c r="P27" s="3" t="s">
        <v>310</v>
      </c>
      <c r="Q27" s="4" t="s">
        <v>311</v>
      </c>
      <c r="R27" s="3" t="s">
        <v>64</v>
      </c>
      <c r="S27" s="3" t="s">
        <v>249</v>
      </c>
      <c r="T27" s="3" t="s">
        <v>256</v>
      </c>
      <c r="U27" s="3" t="s">
        <v>312</v>
      </c>
      <c r="V27" s="22" t="str">
        <f t="shared" si="6"/>
        <v>RDFO; Hora de aviso: 6:30 04/01/2024; Solución: Se adecua hilo en caja de empalme; Hora de solución: 17:00 04/01/2024; Causa: Falla de Empalme de FiOp</v>
      </c>
      <c r="W27" s="4" t="s">
        <v>160</v>
      </c>
      <c r="X27" s="3"/>
      <c r="Y27" s="3"/>
      <c r="Z27" s="3" t="s">
        <v>69</v>
      </c>
      <c r="AA27" s="3" t="s">
        <v>71</v>
      </c>
      <c r="AB27" s="3">
        <v>0</v>
      </c>
      <c r="AC27" s="3" t="s">
        <v>71</v>
      </c>
      <c r="AD27" s="6">
        <v>0.30555555555555552</v>
      </c>
      <c r="AE27" s="7"/>
      <c r="AF27" s="7"/>
      <c r="AG27" s="6">
        <f>Tabla4[[#This Row],[Tiempo Parada de Reloj]]+Tabla4[[#This Row],[Tiempo Autorizado por Telefonica (no Máximo)]]</f>
        <v>0.30555555555555552</v>
      </c>
      <c r="AH27" s="7">
        <f t="shared" ca="1" si="7"/>
        <v>0.13194444444444448</v>
      </c>
      <c r="AI27" s="8">
        <f t="shared" si="8"/>
        <v>7.3333333333333321</v>
      </c>
      <c r="AJ27" s="8">
        <f t="shared" ca="1" si="9"/>
        <v>3.1666666666666674</v>
      </c>
      <c r="AK27" s="3" t="s">
        <v>88</v>
      </c>
      <c r="AL27" s="3" t="s">
        <v>70</v>
      </c>
      <c r="AM27" s="3" t="s">
        <v>119</v>
      </c>
      <c r="AN27" s="3" t="s">
        <v>87</v>
      </c>
      <c r="AO27" s="3" t="s">
        <v>88</v>
      </c>
      <c r="AP27" s="3" t="s">
        <v>120</v>
      </c>
      <c r="AQ27" s="23">
        <v>45313.500694444447</v>
      </c>
      <c r="AR27" s="3"/>
      <c r="AS27" s="23"/>
      <c r="AT27" s="23"/>
      <c r="AU27" s="3" t="s">
        <v>313</v>
      </c>
      <c r="AV27" s="3" t="s">
        <v>314</v>
      </c>
      <c r="AW27" s="3" t="s">
        <v>76</v>
      </c>
      <c r="AX27" s="3">
        <v>4.2443900000000001</v>
      </c>
      <c r="AY27" s="3">
        <v>-74.743110000000001</v>
      </c>
      <c r="AZ27" s="8" t="str">
        <f>+CONCATENATE("Reportan apertura en el enlace ",Tabla4[[#This Row],[Enlace]]," en el ",Tabla4[[#This Row],[Distancia óptica]]," ocasionado por ",Tabla4[[#This Row],[Causa del daño]])</f>
        <v>Reportan apertura en el enlace Melgar -Girardot en el Km 12,4 desde Girardot ocasionado por Falla de Empalme de FiOp</v>
      </c>
      <c r="BA27" s="8" t="str">
        <f>+CONCATENATE("Para dar solución al incidente ",Tabla4[[#This Row],[Solución]])</f>
        <v>Para dar solución al incidente Se adecua hilo en caja de empalme</v>
      </c>
      <c r="BB27" s="3" t="str">
        <f>+_xlfn.CONCAT(Tabla4[[#This Row],[Causa Raiz]]," ",Tabla4[[#This Row],[Solución2]]," (",Tabla4[[#This Row],[Anillo]],"- Cabecera: ",Tabla4[[#This Row],[Cabecera]],"- Operador: ",Tabla4[[#This Row],[Operador]],")")</f>
        <v>Reportan apertura en el enlace Melgar -Girardot en el Km 12,4 desde Girardot ocasionado por Falla de Empalme de FiOp Para dar solución al incidente Se adecua hilo en caja de empalme (Troncal- Cabecera: Girardot- Operador: Colombia Telecomunicaciones)</v>
      </c>
    </row>
    <row r="28" spans="1:54" s="2" customFormat="1" ht="171">
      <c r="A28" s="38">
        <f t="shared" si="5"/>
        <v>27</v>
      </c>
      <c r="B28" s="3">
        <v>8050208</v>
      </c>
      <c r="C28" s="3" t="s">
        <v>163</v>
      </c>
      <c r="D28" s="23">
        <v>45295.270833333336</v>
      </c>
      <c r="E28" s="23">
        <v>45295.416666666664</v>
      </c>
      <c r="F28" s="1">
        <f t="shared" ca="1" si="0"/>
        <v>0.14583333332848269</v>
      </c>
      <c r="G28" s="3" t="s">
        <v>55</v>
      </c>
      <c r="H28" s="41"/>
      <c r="I28" s="40"/>
      <c r="J28" s="5" t="s">
        <v>56</v>
      </c>
      <c r="K28" s="3" t="s">
        <v>108</v>
      </c>
      <c r="L28" s="9" t="s">
        <v>58</v>
      </c>
      <c r="M28" s="3" t="s">
        <v>228</v>
      </c>
      <c r="N28" s="3" t="s">
        <v>315</v>
      </c>
      <c r="O28" s="3" t="s">
        <v>316</v>
      </c>
      <c r="P28" s="3" t="s">
        <v>317</v>
      </c>
      <c r="Q28" s="4" t="s">
        <v>318</v>
      </c>
      <c r="R28" s="3" t="s">
        <v>233</v>
      </c>
      <c r="S28" s="3" t="s">
        <v>115</v>
      </c>
      <c r="T28" s="3" t="s">
        <v>130</v>
      </c>
      <c r="U28" s="3" t="s">
        <v>319</v>
      </c>
      <c r="V28" s="22" t="str">
        <f t="shared" si="6"/>
        <v>RDFO; Hora de aviso: 6:30 04/01/2024; Solución: Se refusiona Hilo en caja de Empalme; Hora de solución: 10:00 04/01/2024; Causa: Plagas</v>
      </c>
      <c r="W28" s="4" t="s">
        <v>118</v>
      </c>
      <c r="X28" s="3"/>
      <c r="Y28" s="3"/>
      <c r="Z28" s="3" t="s">
        <v>69</v>
      </c>
      <c r="AA28" s="3" t="s">
        <v>70</v>
      </c>
      <c r="AB28" s="3">
        <v>8048111</v>
      </c>
      <c r="AC28" s="3" t="s">
        <v>71</v>
      </c>
      <c r="AD28" s="6">
        <v>0</v>
      </c>
      <c r="AE28" s="7"/>
      <c r="AF28" s="7"/>
      <c r="AG28" s="6">
        <f>Tabla4[[#This Row],[Tiempo Parada de Reloj]]+Tabla4[[#This Row],[Tiempo Autorizado por Telefonica (no Máximo)]]</f>
        <v>0</v>
      </c>
      <c r="AH28" s="7">
        <f t="shared" ca="1" si="7"/>
        <v>0.14583333332848269</v>
      </c>
      <c r="AI28" s="8">
        <f t="shared" si="8"/>
        <v>0</v>
      </c>
      <c r="AJ28" s="8">
        <f t="shared" ca="1" si="9"/>
        <v>3.4999999998835847</v>
      </c>
      <c r="AK28" s="3" t="s">
        <v>73</v>
      </c>
      <c r="AL28" s="3" t="s">
        <v>71</v>
      </c>
      <c r="AM28" s="3" t="s">
        <v>69</v>
      </c>
      <c r="AN28" s="3" t="s">
        <v>73</v>
      </c>
      <c r="AO28" s="3" t="s">
        <v>88</v>
      </c>
      <c r="AP28" s="3" t="s">
        <v>88</v>
      </c>
      <c r="AQ28" s="23">
        <v>45296.336805555555</v>
      </c>
      <c r="AR28" s="3"/>
      <c r="AS28" s="23"/>
      <c r="AT28" s="23"/>
      <c r="AU28" s="3" t="s">
        <v>237</v>
      </c>
      <c r="AV28" s="3" t="s">
        <v>320</v>
      </c>
      <c r="AW28" s="3" t="s">
        <v>321</v>
      </c>
      <c r="AX28" s="3">
        <v>11.276007</v>
      </c>
      <c r="AY28" s="3">
        <v>-73.864943999999994</v>
      </c>
      <c r="AZ28" s="8" t="str">
        <f>+CONCATENATE("Reportan apertura en el enlace ",Tabla4[[#This Row],[Enlace]]," en el ",Tabla4[[#This Row],[Distancia óptica]]," ocasionado por ",Tabla4[[#This Row],[Causa del daño]])</f>
        <v>Reportan apertura en el enlace Santa Marta - Guachaca en el Km 53 desde Santa Marta ocasionado por Plagas</v>
      </c>
      <c r="BA28" s="8" t="str">
        <f>+CONCATENATE("Para dar solución al incidente ",Tabla4[[#This Row],[Solución]])</f>
        <v>Para dar solución al incidente Se refusiona Hilo en caja de Empalme</v>
      </c>
      <c r="BB28" s="3" t="str">
        <f>+_xlfn.CONCAT(Tabla4[[#This Row],[Causa Raiz]]," ",Tabla4[[#This Row],[Solución2]]," (",Tabla4[[#This Row],[Anillo]],"- Cabecera: ",Tabla4[[#This Row],[Cabecera]],"- Operador: ",Tabla4[[#This Row],[Operador]],")")</f>
        <v>Reportan apertura en el enlace Santa Marta - Guachaca en el Km 53 desde Santa Marta ocasionado por Plagas Para dar solución al incidente Se refusiona Hilo en caja de Empalme (red departamental- Cabecera: Calle 13- Operador: Colombia Telecomunicaciones)</v>
      </c>
    </row>
    <row r="29" spans="1:54" s="2" customFormat="1" ht="128.25">
      <c r="A29" s="38">
        <f t="shared" si="5"/>
        <v>28</v>
      </c>
      <c r="B29" s="3">
        <v>8050434</v>
      </c>
      <c r="C29" s="3" t="s">
        <v>92</v>
      </c>
      <c r="D29" s="23">
        <v>45295.302083333336</v>
      </c>
      <c r="E29" s="23">
        <v>45295.375</v>
      </c>
      <c r="F29" s="1">
        <f t="shared" ca="1" si="0"/>
        <v>7.2916666664241347E-2</v>
      </c>
      <c r="G29" s="3" t="s">
        <v>164</v>
      </c>
      <c r="H29" s="41" t="s">
        <v>165</v>
      </c>
      <c r="I29" s="40"/>
      <c r="J29" s="5" t="s">
        <v>322</v>
      </c>
      <c r="K29" s="3" t="s">
        <v>322</v>
      </c>
      <c r="L29" s="9" t="s">
        <v>58</v>
      </c>
      <c r="M29" s="3" t="s">
        <v>109</v>
      </c>
      <c r="N29" s="3" t="s">
        <v>323</v>
      </c>
      <c r="O29" s="3" t="s">
        <v>324</v>
      </c>
      <c r="P29" s="3" t="s">
        <v>325</v>
      </c>
      <c r="Q29" s="4" t="s">
        <v>326</v>
      </c>
      <c r="R29" s="3" t="s">
        <v>327</v>
      </c>
      <c r="S29" s="3" t="s">
        <v>328</v>
      </c>
      <c r="T29" s="3" t="s">
        <v>329</v>
      </c>
      <c r="U29" s="3" t="s">
        <v>330</v>
      </c>
      <c r="V29" s="22" t="str">
        <f t="shared" si="6"/>
        <v>RTNFO; Hora de aviso: 7:15 04/01/2024; Solución: Se realiza tendido y dos emplames ; Hora de solución: 9:00 04/01/2024; Causa: Incendio</v>
      </c>
      <c r="W29" s="4" t="s">
        <v>331</v>
      </c>
      <c r="X29" s="3"/>
      <c r="Y29" s="3"/>
      <c r="Z29" s="3" t="s">
        <v>69</v>
      </c>
      <c r="AA29" s="3" t="s">
        <v>71</v>
      </c>
      <c r="AB29" s="3">
        <v>0</v>
      </c>
      <c r="AC29" s="3" t="s">
        <v>71</v>
      </c>
      <c r="AD29" s="6">
        <v>0</v>
      </c>
      <c r="AE29" s="7"/>
      <c r="AF29" s="7"/>
      <c r="AG29" s="6">
        <f>Tabla4[[#This Row],[Tiempo Parada de Reloj]]+Tabla4[[#This Row],[Tiempo Autorizado por Telefonica (no Máximo)]]</f>
        <v>0</v>
      </c>
      <c r="AH29" s="7">
        <f t="shared" ca="1" si="7"/>
        <v>7.2916666664241347E-2</v>
      </c>
      <c r="AI29" s="8">
        <f t="shared" si="8"/>
        <v>0</v>
      </c>
      <c r="AJ29" s="8">
        <f t="shared" ca="1" si="9"/>
        <v>1.7499999999417923</v>
      </c>
      <c r="AK29" s="3" t="s">
        <v>73</v>
      </c>
      <c r="AL29" s="3" t="s">
        <v>71</v>
      </c>
      <c r="AM29" s="3" t="s">
        <v>69</v>
      </c>
      <c r="AN29" s="3" t="s">
        <v>73</v>
      </c>
      <c r="AO29" s="3"/>
      <c r="AP29" s="3"/>
      <c r="AQ29" s="23">
        <f ca="1">NOW()</f>
        <v>45503.696834953706</v>
      </c>
      <c r="AR29" s="3"/>
      <c r="AS29" s="23"/>
      <c r="AT29" s="23"/>
      <c r="AU29" s="3" t="s">
        <v>322</v>
      </c>
      <c r="AV29" s="3" t="s">
        <v>69</v>
      </c>
      <c r="AW29" s="3" t="s">
        <v>69</v>
      </c>
      <c r="AX29" s="3" t="s">
        <v>69</v>
      </c>
      <c r="AY29" s="3" t="s">
        <v>69</v>
      </c>
      <c r="AZ29" s="8" t="str">
        <f>+CONCATENATE("Reportan apertura en el enlace ",Tabla4[[#This Row],[Enlace]]," en el ",Tabla4[[#This Row],[Distancia óptica]]," ocasionado por ",Tabla4[[#This Row],[Causa del daño]])</f>
        <v>Reportan apertura en el enlace Aguachica - Ocaña en el Km 0 ocasionado por Incendio</v>
      </c>
      <c r="BA29" s="8" t="str">
        <f>+CONCATENATE("Para dar solución al incidente ",Tabla4[[#This Row],[Solución]])</f>
        <v xml:space="preserve">Para dar solución al incidente Se realiza tendido y dos emplames </v>
      </c>
      <c r="BB29" s="3" t="str">
        <f>+_xlfn.CONCAT(Tabla4[[#This Row],[Causa Raiz]]," ",Tabla4[[#This Row],[Solución2]]," (",Tabla4[[#This Row],[Anillo]],"- Cabecera: ",Tabla4[[#This Row],[Cabecera]],"- Operador: ",Tabla4[[#This Row],[Operador]],")")</f>
        <v>Reportan apertura en el enlace Aguachica - Ocaña en el Km 0 ocasionado por Incendio Para dar solución al incidente Se realiza tendido y dos emplames  (NA- Cabecera: NA- Operador: Ufinet)</v>
      </c>
    </row>
    <row r="30" spans="1:54" s="2" customFormat="1" ht="199.5">
      <c r="A30" s="38">
        <f t="shared" si="5"/>
        <v>29</v>
      </c>
      <c r="B30" s="3">
        <v>8050641</v>
      </c>
      <c r="C30" s="3" t="s">
        <v>54</v>
      </c>
      <c r="D30" s="23">
        <v>45295.354166666664</v>
      </c>
      <c r="E30" s="23">
        <v>45295.454861111109</v>
      </c>
      <c r="F30" s="1">
        <f t="shared" ca="1" si="0"/>
        <v>0.10069444444525288</v>
      </c>
      <c r="G30" s="3" t="s">
        <v>55</v>
      </c>
      <c r="H30" s="41"/>
      <c r="I30" s="40"/>
      <c r="J30" s="5" t="s">
        <v>56</v>
      </c>
      <c r="K30" s="3" t="s">
        <v>203</v>
      </c>
      <c r="L30" s="9" t="s">
        <v>78</v>
      </c>
      <c r="M30" s="3" t="s">
        <v>204</v>
      </c>
      <c r="N30" s="3" t="s">
        <v>332</v>
      </c>
      <c r="O30" s="3" t="s">
        <v>333</v>
      </c>
      <c r="P30" s="3" t="s">
        <v>334</v>
      </c>
      <c r="Q30" s="4" t="s">
        <v>335</v>
      </c>
      <c r="R30" s="3" t="s">
        <v>336</v>
      </c>
      <c r="S30" s="3" t="s">
        <v>221</v>
      </c>
      <c r="T30" s="3" t="s">
        <v>256</v>
      </c>
      <c r="U30" s="3" t="s">
        <v>337</v>
      </c>
      <c r="V30" s="22" t="str">
        <f t="shared" si="6"/>
        <v>RLFO; Hora de aviso: 8:30 04/01/2024; Solución: Se refusiona hilos en caja de empalme ; Hora de solución: 10:55 04/01/2024; Causa: Falla de Empalme de FiOp</v>
      </c>
      <c r="W30" s="4" t="s">
        <v>213</v>
      </c>
      <c r="X30" s="3"/>
      <c r="Y30" s="3"/>
      <c r="Z30" s="3" t="s">
        <v>69</v>
      </c>
      <c r="AA30" s="3" t="s">
        <v>71</v>
      </c>
      <c r="AB30" s="3">
        <v>0</v>
      </c>
      <c r="AC30" s="3" t="s">
        <v>71</v>
      </c>
      <c r="AD30" s="6">
        <v>0</v>
      </c>
      <c r="AE30" s="7"/>
      <c r="AF30" s="7"/>
      <c r="AG30" s="6">
        <f>Tabla4[[#This Row],[Tiempo Parada de Reloj]]+Tabla4[[#This Row],[Tiempo Autorizado por Telefonica (no Máximo)]]</f>
        <v>0</v>
      </c>
      <c r="AH30" s="7">
        <f t="shared" ca="1" si="7"/>
        <v>0.10069444444525288</v>
      </c>
      <c r="AI30" s="8">
        <f t="shared" si="8"/>
        <v>0</v>
      </c>
      <c r="AJ30" s="8">
        <f t="shared" ca="1" si="9"/>
        <v>2.4166666666860692</v>
      </c>
      <c r="AK30" s="3" t="s">
        <v>119</v>
      </c>
      <c r="AL30" s="3" t="s">
        <v>71</v>
      </c>
      <c r="AM30" s="3" t="s">
        <v>69</v>
      </c>
      <c r="AN30" s="3" t="s">
        <v>73</v>
      </c>
      <c r="AO30" s="3" t="s">
        <v>88</v>
      </c>
      <c r="AP30" s="3" t="s">
        <v>88</v>
      </c>
      <c r="AQ30" s="23">
        <v>45296.875</v>
      </c>
      <c r="AR30" s="3"/>
      <c r="AS30" s="23"/>
      <c r="AT30" s="23"/>
      <c r="AU30" s="3" t="s">
        <v>214</v>
      </c>
      <c r="AV30" s="3" t="s">
        <v>338</v>
      </c>
      <c r="AW30" s="3" t="s">
        <v>339</v>
      </c>
      <c r="AX30" s="3">
        <v>7.0128000000000004</v>
      </c>
      <c r="AY30" s="3">
        <v>-73.120085000000003</v>
      </c>
      <c r="AZ30" s="8" t="str">
        <f>+CONCATENATE("Reportan apertura en el enlace ",Tabla4[[#This Row],[Enlace]]," en el ",Tabla4[[#This Row],[Distancia óptica]]," ocasionado por ",Tabla4[[#This Row],[Causa del daño]])</f>
        <v>Reportan apertura en el enlace Mov. Acapulco - Mov Buenos Aires Mesa De Ruitoque en el Km 3,1 desde Acapulco ocasionado por Falla de Empalme de FiOp</v>
      </c>
      <c r="BA30" s="8" t="str">
        <f>+CONCATENATE("Para dar solución al incidente ",Tabla4[[#This Row],[Solución]])</f>
        <v xml:space="preserve">Para dar solución al incidente Se refusiona hilos en caja de empalme </v>
      </c>
      <c r="BB30" s="3" t="str">
        <f>+_xlfn.CONCAT(Tabla4[[#This Row],[Causa Raiz]]," ",Tabla4[[#This Row],[Solución2]]," (",Tabla4[[#This Row],[Anillo]],"- Cabecera: ",Tabla4[[#This Row],[Cabecera]],"- Operador: ",Tabla4[[#This Row],[Operador]],")")</f>
        <v>Reportan apertura en el enlace Mov. Acapulco - Mov Buenos Aires Mesa De Ruitoque en el Km 3,1 desde Acapulco ocasionado por Falla de Empalme de FiOp Para dar solución al incidente Se refusiona hilos en caja de empalme  (SUB ANILLO RUITOQUE- Cabecera: Los lagos- Operador: Colombia Telecomunicaciones)</v>
      </c>
    </row>
    <row r="31" spans="1:54" s="2" customFormat="1" ht="199.5">
      <c r="A31" s="38">
        <f t="shared" si="5"/>
        <v>30</v>
      </c>
      <c r="B31" s="3">
        <v>8050702</v>
      </c>
      <c r="C31" s="3" t="s">
        <v>163</v>
      </c>
      <c r="D31" s="23">
        <v>45295.375</v>
      </c>
      <c r="E31" s="23">
        <v>45295.680555555555</v>
      </c>
      <c r="F31" s="1">
        <f t="shared" ca="1" si="0"/>
        <v>0.30555555555474712</v>
      </c>
      <c r="G31" s="3" t="s">
        <v>55</v>
      </c>
      <c r="H31" s="41"/>
      <c r="I31" s="40"/>
      <c r="J31" s="5" t="s">
        <v>56</v>
      </c>
      <c r="K31" s="3" t="s">
        <v>340</v>
      </c>
      <c r="L31" s="9" t="s">
        <v>58</v>
      </c>
      <c r="M31" s="3" t="s">
        <v>341</v>
      </c>
      <c r="N31" s="3" t="s">
        <v>342</v>
      </c>
      <c r="O31" s="3" t="s">
        <v>343</v>
      </c>
      <c r="P31" s="3" t="s">
        <v>344</v>
      </c>
      <c r="Q31" s="4" t="s">
        <v>345</v>
      </c>
      <c r="R31" s="3" t="s">
        <v>346</v>
      </c>
      <c r="S31" s="3" t="s">
        <v>347</v>
      </c>
      <c r="T31" s="3" t="s">
        <v>176</v>
      </c>
      <c r="U31" s="3" t="s">
        <v>348</v>
      </c>
      <c r="V31" s="22" t="str">
        <f t="shared" si="6"/>
        <v>RDFO; Hora de aviso: 9:00 04/01/2024; Solución: Se realiza tendido de 500 mts y dos empalmes de 48 hilos ; Hora de solución: 16:20 04/01/2024; Causa: Intervención de Terceros. No Identificados</v>
      </c>
      <c r="W31" s="4" t="s">
        <v>349</v>
      </c>
      <c r="X31" s="3"/>
      <c r="Y31" s="3"/>
      <c r="Z31" s="3" t="s">
        <v>69</v>
      </c>
      <c r="AA31" s="3" t="s">
        <v>70</v>
      </c>
      <c r="AB31" s="3" t="s">
        <v>350</v>
      </c>
      <c r="AC31" s="3" t="s">
        <v>71</v>
      </c>
      <c r="AD31" s="6">
        <v>9.9999999999999992E-2</v>
      </c>
      <c r="AE31" s="7"/>
      <c r="AF31" s="7"/>
      <c r="AG31" s="6">
        <f>Tabla4[[#This Row],[Tiempo Parada de Reloj]]+Tabla4[[#This Row],[Tiempo Autorizado por Telefonica (no Máximo)]]</f>
        <v>9.9999999999999992E-2</v>
      </c>
      <c r="AH31" s="7">
        <f t="shared" ca="1" si="7"/>
        <v>0.20555555555474714</v>
      </c>
      <c r="AI31" s="8">
        <f t="shared" si="8"/>
        <v>2.4</v>
      </c>
      <c r="AJ31" s="8">
        <f t="shared" ca="1" si="9"/>
        <v>4.9333333333139313</v>
      </c>
      <c r="AK31" s="3" t="s">
        <v>73</v>
      </c>
      <c r="AL31" s="3" t="s">
        <v>70</v>
      </c>
      <c r="AM31" s="3" t="s">
        <v>87</v>
      </c>
      <c r="AN31" s="3" t="s">
        <v>87</v>
      </c>
      <c r="AO31" s="3" t="s">
        <v>106</v>
      </c>
      <c r="AP31" s="3" t="s">
        <v>106</v>
      </c>
      <c r="AQ31" s="23">
        <v>45297.472916666666</v>
      </c>
      <c r="AR31" s="3"/>
      <c r="AS31" s="23"/>
      <c r="AT31" s="23"/>
      <c r="AU31" s="3" t="s">
        <v>351</v>
      </c>
      <c r="AV31" s="3" t="s">
        <v>342</v>
      </c>
      <c r="AW31" s="3" t="s">
        <v>76</v>
      </c>
      <c r="AX31" s="3">
        <v>4.4611000000000001</v>
      </c>
      <c r="AY31" s="3">
        <v>-75.037999999999997</v>
      </c>
      <c r="AZ31" s="8" t="str">
        <f>+CONCATENATE("Reportan apertura en el enlace ",Tabla4[[#This Row],[Enlace]]," en el ",Tabla4[[#This Row],[Distancia óptica]]," ocasionado por ",Tabla4[[#This Row],[Causa del daño]])</f>
        <v>Reportan apertura en el enlace Ibague - Libano en el Km 25 desde Ibague ocasionado por Intervención de Terceros. No Identificados</v>
      </c>
      <c r="BA31" s="8" t="str">
        <f>+CONCATENATE("Para dar solución al incidente ",Tabla4[[#This Row],[Solución]])</f>
        <v xml:space="preserve">Para dar solución al incidente Se realiza tendido de 500 mts y dos empalmes de 48 hilos </v>
      </c>
      <c r="BB31" s="3" t="str">
        <f>+_xlfn.CONCAT(Tabla4[[#This Row],[Causa Raiz]]," ",Tabla4[[#This Row],[Solución2]]," (",Tabla4[[#This Row],[Anillo]],"- Cabecera: ",Tabla4[[#This Row],[Cabecera]],"- Operador: ",Tabla4[[#This Row],[Operador]],")")</f>
        <v>Reportan apertura en el enlace Ibague - Libano en el Km 25 desde Ibague ocasionado por Intervención de Terceros. No Identificados Para dar solución al incidente Se realiza tendido de 500 mts y dos empalmes de 48 hilos  (Troncal- Cabecera: IBAGUE- Operador: Colombia Telecomunicaciones)</v>
      </c>
    </row>
    <row r="32" spans="1:54" s="2" customFormat="1" ht="213.75">
      <c r="A32" s="38">
        <f t="shared" si="5"/>
        <v>31</v>
      </c>
      <c r="B32" s="3">
        <v>8051032</v>
      </c>
      <c r="C32" s="3" t="s">
        <v>136</v>
      </c>
      <c r="D32" s="23">
        <v>45295.427083333336</v>
      </c>
      <c r="E32" s="23">
        <v>45295.611111111109</v>
      </c>
      <c r="F32" s="1">
        <f t="shared" ca="1" si="0"/>
        <v>0.18402777777373558</v>
      </c>
      <c r="G32" s="3" t="s">
        <v>55</v>
      </c>
      <c r="H32" s="41"/>
      <c r="I32" s="40"/>
      <c r="J32" s="5" t="s">
        <v>137</v>
      </c>
      <c r="K32" s="3" t="s">
        <v>203</v>
      </c>
      <c r="L32" s="9" t="s">
        <v>78</v>
      </c>
      <c r="M32" s="3" t="s">
        <v>204</v>
      </c>
      <c r="N32" s="3" t="s">
        <v>332</v>
      </c>
      <c r="O32" s="3" t="s">
        <v>352</v>
      </c>
      <c r="P32" s="3" t="s">
        <v>353</v>
      </c>
      <c r="Q32" s="4" t="s">
        <v>354</v>
      </c>
      <c r="R32" s="3" t="s">
        <v>336</v>
      </c>
      <c r="S32" s="3" t="s">
        <v>221</v>
      </c>
      <c r="T32" s="3" t="s">
        <v>66</v>
      </c>
      <c r="U32" s="3" t="s">
        <v>355</v>
      </c>
      <c r="V32" s="22" t="str">
        <f t="shared" si="6"/>
        <v>RBHFO; Hora de aviso: 10:15 04/01/2024; Solución: Se recuperan 50 mts de resreva de cable de 96 Hilos y se realiza un emplame ; Hora de solución: 14:40 04/01/2024; Causa: Vandalismo</v>
      </c>
      <c r="W32" s="4" t="s">
        <v>213</v>
      </c>
      <c r="X32" s="3"/>
      <c r="Y32" s="3"/>
      <c r="Z32" s="3" t="s">
        <v>69</v>
      </c>
      <c r="AA32" s="3" t="s">
        <v>71</v>
      </c>
      <c r="AB32" s="3">
        <v>0</v>
      </c>
      <c r="AC32" s="3" t="s">
        <v>71</v>
      </c>
      <c r="AD32" s="6">
        <v>0</v>
      </c>
      <c r="AE32" s="7"/>
      <c r="AF32" s="7"/>
      <c r="AG32" s="6">
        <f>Tabla4[[#This Row],[Tiempo Parada de Reloj]]+Tabla4[[#This Row],[Tiempo Autorizado por Telefonica (no Máximo)]]</f>
        <v>0</v>
      </c>
      <c r="AH32" s="7">
        <f t="shared" ca="1" si="7"/>
        <v>0.18402777777373558</v>
      </c>
      <c r="AI32" s="8">
        <f t="shared" si="8"/>
        <v>0</v>
      </c>
      <c r="AJ32" s="8">
        <f t="shared" ca="1" si="9"/>
        <v>4.4166666665696539</v>
      </c>
      <c r="AK32" s="3" t="s">
        <v>119</v>
      </c>
      <c r="AL32" s="3" t="s">
        <v>70</v>
      </c>
      <c r="AM32" s="3" t="s">
        <v>87</v>
      </c>
      <c r="AN32" s="3" t="s">
        <v>87</v>
      </c>
      <c r="AO32" s="3" t="s">
        <v>88</v>
      </c>
      <c r="AP32" s="3" t="s">
        <v>88</v>
      </c>
      <c r="AQ32" s="23">
        <v>45296.819444444445</v>
      </c>
      <c r="AR32" s="3"/>
      <c r="AS32" s="23"/>
      <c r="AT32" s="23"/>
      <c r="AU32" s="3" t="s">
        <v>356</v>
      </c>
      <c r="AV32" s="3" t="s">
        <v>357</v>
      </c>
      <c r="AW32" s="3" t="s">
        <v>358</v>
      </c>
      <c r="AX32" s="3">
        <v>7.0746560000000001</v>
      </c>
      <c r="AY32" s="3">
        <v>-73.178265999999994</v>
      </c>
      <c r="AZ32" s="8" t="str">
        <f>+CONCATENATE("Reportan apertura en el enlace ",Tabla4[[#This Row],[Enlace]]," en el ",Tabla4[[#This Row],[Distancia óptica]]," ocasionado por ",Tabla4[[#This Row],[Causa del daño]])</f>
        <v>Reportan apertura en el enlace Mov. Parque Industrial - Mov. Poblado Telebucaramanga en el Km 4 desde Mov Rincon de Giron  ocasionado por Vandalismo</v>
      </c>
      <c r="BA32" s="8" t="str">
        <f>+CONCATENATE("Para dar solución al incidente ",Tabla4[[#This Row],[Solución]])</f>
        <v xml:space="preserve">Para dar solución al incidente Se recuperan 50 mts de resreva de cable de 96 Hilos y se realiza un emplame </v>
      </c>
      <c r="BB32" s="3" t="str">
        <f>+_xlfn.CONCAT(Tabla4[[#This Row],[Causa Raiz]]," ",Tabla4[[#This Row],[Solución2]]," (",Tabla4[[#This Row],[Anillo]],"- Cabecera: ",Tabla4[[#This Row],[Cabecera]],"- Operador: ",Tabla4[[#This Row],[Operador]],")")</f>
        <v>Reportan apertura en el enlace Mov. Parque Industrial - Mov. Poblado Telebucaramanga en el Km 4 desde Mov Rincon de Giron  ocasionado por Vandalismo Para dar solución al incidente Se recuperan 50 mts de resreva de cable de 96 Hilos y se realiza un emplame  (Anillo de 96 hilos lado palenque- Cabecera: Rincon de giron- Operador: Infraco)</v>
      </c>
    </row>
    <row r="33" spans="1:54" s="2" customFormat="1" ht="171">
      <c r="A33" s="38">
        <f t="shared" si="5"/>
        <v>32</v>
      </c>
      <c r="B33" s="3">
        <v>8051433</v>
      </c>
      <c r="C33" s="3" t="s">
        <v>54</v>
      </c>
      <c r="D33" s="23">
        <v>45295.503472222219</v>
      </c>
      <c r="E33" s="23">
        <v>45295.645833333336</v>
      </c>
      <c r="F33" s="1">
        <f t="shared" ca="1" si="0"/>
        <v>0.14236111111677019</v>
      </c>
      <c r="G33" s="3" t="s">
        <v>55</v>
      </c>
      <c r="H33" s="41"/>
      <c r="I33" s="40"/>
      <c r="J33" s="5" t="s">
        <v>56</v>
      </c>
      <c r="K33" s="3" t="s">
        <v>359</v>
      </c>
      <c r="L33" s="9" t="s">
        <v>78</v>
      </c>
      <c r="M33" s="3" t="s">
        <v>360</v>
      </c>
      <c r="N33" s="3" t="s">
        <v>361</v>
      </c>
      <c r="O33" s="3" t="s">
        <v>362</v>
      </c>
      <c r="P33" s="3" t="s">
        <v>363</v>
      </c>
      <c r="Q33" s="4" t="s">
        <v>364</v>
      </c>
      <c r="R33" s="3" t="s">
        <v>365</v>
      </c>
      <c r="S33" s="3" t="s">
        <v>366</v>
      </c>
      <c r="T33" s="3" t="s">
        <v>66</v>
      </c>
      <c r="U33" s="3" t="s">
        <v>367</v>
      </c>
      <c r="V33" s="22" t="str">
        <f t="shared" si="6"/>
        <v>RLFO; Hora de aviso: 12:05 04/01/2024; Solución: Se realiza emplame de 8 hilos ; Hora de solución: 15:30 04/01/2024; Causa: Vandalismo</v>
      </c>
      <c r="W33" s="4" t="s">
        <v>368</v>
      </c>
      <c r="X33" s="3"/>
      <c r="Y33" s="3"/>
      <c r="Z33" s="3" t="s">
        <v>69</v>
      </c>
      <c r="AA33" s="3" t="s">
        <v>71</v>
      </c>
      <c r="AB33" s="3">
        <v>0</v>
      </c>
      <c r="AC33" s="3" t="s">
        <v>71</v>
      </c>
      <c r="AD33" s="6">
        <v>0</v>
      </c>
      <c r="AE33" s="7"/>
      <c r="AF33" s="7"/>
      <c r="AG33" s="6">
        <f>Tabla4[[#This Row],[Tiempo Parada de Reloj]]+Tabla4[[#This Row],[Tiempo Autorizado por Telefonica (no Máximo)]]</f>
        <v>0</v>
      </c>
      <c r="AH33" s="7">
        <f t="shared" ca="1" si="7"/>
        <v>0.14236111111677019</v>
      </c>
      <c r="AI33" s="8">
        <f t="shared" si="8"/>
        <v>0</v>
      </c>
      <c r="AJ33" s="8">
        <f t="shared" ca="1" si="9"/>
        <v>3.4166666668024845</v>
      </c>
      <c r="AK33" s="3" t="s">
        <v>119</v>
      </c>
      <c r="AL33" s="3" t="s">
        <v>70</v>
      </c>
      <c r="AM33" s="3" t="s">
        <v>87</v>
      </c>
      <c r="AN33" s="3" t="s">
        <v>87</v>
      </c>
      <c r="AO33" s="3" t="s">
        <v>106</v>
      </c>
      <c r="AP33" s="3" t="s">
        <v>106</v>
      </c>
      <c r="AQ33" s="23">
        <v>45296.286111111112</v>
      </c>
      <c r="AR33" s="3"/>
      <c r="AS33" s="23"/>
      <c r="AT33" s="23"/>
      <c r="AU33" s="3" t="s">
        <v>369</v>
      </c>
      <c r="AV33" s="3" t="s">
        <v>370</v>
      </c>
      <c r="AW33" s="3" t="s">
        <v>91</v>
      </c>
      <c r="AX33" s="3">
        <v>5.7569100000000004</v>
      </c>
      <c r="AY33" s="3">
        <v>-75.626090000000005</v>
      </c>
      <c r="AZ33" s="8" t="str">
        <f>+CONCATENATE("Reportan apertura en el enlace ",Tabla4[[#This Row],[Enlace]]," en el ",Tabla4[[#This Row],[Distancia óptica]]," ocasionado por ",Tabla4[[#This Row],[Causa del daño]])</f>
        <v>Reportan apertura en el enlace Mov. La Pintada - Mov. Las Palmas en el Km 1,460 desde pintada Movil ocasionado por Vandalismo</v>
      </c>
      <c r="BA33" s="8" t="str">
        <f>+CONCATENATE("Para dar solución al incidente ",Tabla4[[#This Row],[Solución]])</f>
        <v xml:space="preserve">Para dar solución al incidente Se realiza emplame de 8 hilos </v>
      </c>
      <c r="BB33" s="3" t="str">
        <f>+_xlfn.CONCAT(Tabla4[[#This Row],[Causa Raiz]]," ",Tabla4[[#This Row],[Solución2]]," (",Tabla4[[#This Row],[Anillo]],"- Cabecera: ",Tabla4[[#This Row],[Cabecera]],"- Operador: ",Tabla4[[#This Row],[Operador]],")")</f>
        <v>Reportan apertura en el enlace Mov. La Pintada - Mov. Las Palmas en el Km 1,460 desde pintada Movil ocasionado por Vandalismo Para dar solución al incidente Se realiza emplame de 8 hilos  (Uk- Cabecera: lineal- Operador: Colombia Telecomunicaciones)</v>
      </c>
    </row>
    <row r="34" spans="1:54" s="2" customFormat="1" ht="185.25">
      <c r="A34" s="38">
        <f t="shared" si="5"/>
        <v>33</v>
      </c>
      <c r="B34" s="3">
        <v>8051671</v>
      </c>
      <c r="C34" s="3" t="s">
        <v>92</v>
      </c>
      <c r="D34" s="23">
        <v>45295.555555555555</v>
      </c>
      <c r="E34" s="23">
        <v>45296.527777777781</v>
      </c>
      <c r="F34" s="1">
        <f t="shared" ref="F34:F65" ca="1" si="10">IF(ISBLANK(E34),IF(ISBLANK(D34),0,NOW()-D34),E34-D34)</f>
        <v>0.97222222222626442</v>
      </c>
      <c r="G34" s="3" t="s">
        <v>164</v>
      </c>
      <c r="H34" s="41" t="s">
        <v>165</v>
      </c>
      <c r="I34" s="40" t="s">
        <v>371</v>
      </c>
      <c r="J34" s="5" t="s">
        <v>372</v>
      </c>
      <c r="K34" s="3" t="s">
        <v>372</v>
      </c>
      <c r="L34" s="9" t="s">
        <v>58</v>
      </c>
      <c r="M34" s="3" t="s">
        <v>373</v>
      </c>
      <c r="N34" s="3" t="s">
        <v>374</v>
      </c>
      <c r="O34" s="3" t="s">
        <v>375</v>
      </c>
      <c r="P34" s="3" t="s">
        <v>376</v>
      </c>
      <c r="Q34" s="4" t="s">
        <v>377</v>
      </c>
      <c r="R34" s="3" t="s">
        <v>378</v>
      </c>
      <c r="S34" s="3" t="s">
        <v>379</v>
      </c>
      <c r="T34" s="3" t="s">
        <v>380</v>
      </c>
      <c r="U34" s="3" t="s">
        <v>381</v>
      </c>
      <c r="V34" s="22" t="str">
        <f t="shared" si="6"/>
        <v>RTNFO; Hora de aviso: 13:20 04/01/2024; Solución: se realiza tendido de 150 mts y dos empalmes labores realizadas por internexa ; Hora de solución: 12:40 05/01/2024; Causa: Corto Circuito</v>
      </c>
      <c r="W34" s="4" t="s">
        <v>382</v>
      </c>
      <c r="X34" s="3"/>
      <c r="Y34" s="3"/>
      <c r="Z34" s="3" t="s">
        <v>69</v>
      </c>
      <c r="AA34" s="3" t="s">
        <v>71</v>
      </c>
      <c r="AB34" s="3">
        <v>0</v>
      </c>
      <c r="AC34" s="3" t="s">
        <v>71</v>
      </c>
      <c r="AD34" s="6">
        <v>0.375</v>
      </c>
      <c r="AE34" s="7"/>
      <c r="AF34" s="7"/>
      <c r="AG34" s="6">
        <f>Tabla4[[#This Row],[Tiempo Parada de Reloj]]+Tabla4[[#This Row],[Tiempo Autorizado por Telefonica (no Máximo)]]</f>
        <v>0.375</v>
      </c>
      <c r="AH34" s="7">
        <f t="shared" ca="1" si="7"/>
        <v>0.59722222222626442</v>
      </c>
      <c r="AI34" s="8">
        <f t="shared" si="8"/>
        <v>9</v>
      </c>
      <c r="AJ34" s="8">
        <f t="shared" ca="1" si="9"/>
        <v>14.333333333430346</v>
      </c>
      <c r="AK34" s="3" t="s">
        <v>73</v>
      </c>
      <c r="AL34" s="3" t="s">
        <v>70</v>
      </c>
      <c r="AM34" s="3" t="s">
        <v>106</v>
      </c>
      <c r="AN34" s="3" t="s">
        <v>119</v>
      </c>
      <c r="AO34" s="3"/>
      <c r="AP34" s="3"/>
      <c r="AQ34" s="23">
        <f ca="1">NOW()</f>
        <v>45503.696834953706</v>
      </c>
      <c r="AR34" s="3"/>
      <c r="AS34" s="23"/>
      <c r="AT34" s="23"/>
      <c r="AU34" s="3" t="s">
        <v>372</v>
      </c>
      <c r="AV34" s="3" t="s">
        <v>69</v>
      </c>
      <c r="AW34" s="3" t="s">
        <v>69</v>
      </c>
      <c r="AX34" s="3" t="s">
        <v>69</v>
      </c>
      <c r="AY34" s="3" t="s">
        <v>69</v>
      </c>
      <c r="AZ34" s="8" t="str">
        <f>+CONCATENATE("Reportan apertura en el enlace ",Tabla4[[#This Row],[Enlace]]," en el ",Tabla4[[#This Row],[Distancia óptica]]," ocasionado por ",Tabla4[[#This Row],[Causa del daño]])</f>
        <v>Reportan apertura en el enlace Bogotá - Villavicencio en el Km 91 desde Villavicencio ocasionado por Corto Circuito</v>
      </c>
      <c r="BA34" s="8" t="str">
        <f>+CONCATENATE("Para dar solución al incidente ",Tabla4[[#This Row],[Solución]])</f>
        <v xml:space="preserve">Para dar solución al incidente se realiza tendido de 150 mts y dos empalmes labores realizadas por internexa </v>
      </c>
      <c r="BB34" s="3" t="str">
        <f>+_xlfn.CONCAT(Tabla4[[#This Row],[Causa Raiz]]," ",Tabla4[[#This Row],[Solución2]]," (",Tabla4[[#This Row],[Anillo]],"- Cabecera: ",Tabla4[[#This Row],[Cabecera]],"- Operador: ",Tabla4[[#This Row],[Operador]],")")</f>
        <v>Reportan apertura en el enlace Bogotá - Villavicencio en el Km 91 desde Villavicencio ocasionado por Corto Circuito Para dar solución al incidente se realiza tendido de 150 mts y dos empalmes labores realizadas por internexa  (NA- Cabecera: NA- Operador: Internexa)</v>
      </c>
    </row>
    <row r="35" spans="1:54" s="2" customFormat="1" ht="213.75">
      <c r="A35" s="38">
        <f t="shared" si="5"/>
        <v>34</v>
      </c>
      <c r="B35" s="3">
        <v>8051767</v>
      </c>
      <c r="C35" s="3" t="s">
        <v>54</v>
      </c>
      <c r="D35" s="23">
        <v>45295.569444444445</v>
      </c>
      <c r="E35" s="23">
        <v>45295.625</v>
      </c>
      <c r="F35" s="1">
        <f t="shared" ca="1" si="10"/>
        <v>5.5555555554747116E-2</v>
      </c>
      <c r="G35" s="3" t="s">
        <v>55</v>
      </c>
      <c r="H35" s="41"/>
      <c r="I35" s="40"/>
      <c r="J35" s="5" t="s">
        <v>56</v>
      </c>
      <c r="K35" s="3" t="s">
        <v>122</v>
      </c>
      <c r="L35" s="9" t="s">
        <v>78</v>
      </c>
      <c r="M35" s="3" t="s">
        <v>383</v>
      </c>
      <c r="N35" s="3" t="s">
        <v>384</v>
      </c>
      <c r="O35" s="3" t="s">
        <v>385</v>
      </c>
      <c r="P35" s="3" t="s">
        <v>386</v>
      </c>
      <c r="Q35" s="4" t="s">
        <v>387</v>
      </c>
      <c r="R35" s="3" t="s">
        <v>388</v>
      </c>
      <c r="S35" s="3" t="s">
        <v>389</v>
      </c>
      <c r="T35" s="3" t="s">
        <v>66</v>
      </c>
      <c r="U35" s="3" t="s">
        <v>390</v>
      </c>
      <c r="V35" s="22" t="str">
        <f t="shared" si="6"/>
        <v>RLFO; Hora de aviso: 13:40 04/01/2024; Solución: se recupero reserva de 100 mtrs y un empalme de 8 hilos en caja empalme de 36; Hora de solución: 15:00 04/01/2024; Causa: Vandalismo</v>
      </c>
      <c r="W35" s="4" t="s">
        <v>391</v>
      </c>
      <c r="X35" s="3"/>
      <c r="Y35" s="3"/>
      <c r="Z35" s="3" t="s">
        <v>69</v>
      </c>
      <c r="AA35" s="3" t="s">
        <v>71</v>
      </c>
      <c r="AB35" s="3">
        <v>0</v>
      </c>
      <c r="AC35" s="3" t="s">
        <v>71</v>
      </c>
      <c r="AD35" s="6">
        <v>0</v>
      </c>
      <c r="AE35" s="7"/>
      <c r="AF35" s="7"/>
      <c r="AG35" s="6">
        <f>Tabla4[[#This Row],[Tiempo Parada de Reloj]]+Tabla4[[#This Row],[Tiempo Autorizado por Telefonica (no Máximo)]]</f>
        <v>0</v>
      </c>
      <c r="AH35" s="7">
        <f t="shared" ca="1" si="7"/>
        <v>5.5555555554747116E-2</v>
      </c>
      <c r="AI35" s="8">
        <f t="shared" si="8"/>
        <v>0</v>
      </c>
      <c r="AJ35" s="8">
        <f t="shared" ca="1" si="9"/>
        <v>1.3333333333139308</v>
      </c>
      <c r="AK35" s="3" t="s">
        <v>119</v>
      </c>
      <c r="AL35" s="3" t="s">
        <v>70</v>
      </c>
      <c r="AM35" s="3" t="s">
        <v>87</v>
      </c>
      <c r="AN35" s="3" t="s">
        <v>87</v>
      </c>
      <c r="AO35" s="3" t="s">
        <v>88</v>
      </c>
      <c r="AP35" s="3" t="s">
        <v>88</v>
      </c>
      <c r="AQ35" s="23">
        <v>45296.506249999999</v>
      </c>
      <c r="AR35" s="3"/>
      <c r="AS35" s="23"/>
      <c r="AT35" s="23"/>
      <c r="AU35" s="3" t="s">
        <v>392</v>
      </c>
      <c r="AV35" s="3" t="s">
        <v>393</v>
      </c>
      <c r="AW35" s="3" t="s">
        <v>135</v>
      </c>
      <c r="AX35" s="3">
        <v>10.29621</v>
      </c>
      <c r="AY35" s="3">
        <v>-75.509004000000004</v>
      </c>
      <c r="AZ35" s="8" t="str">
        <f>+CONCATENATE("Reportan apertura en el enlace ",Tabla4[[#This Row],[Enlace]]," en el ",Tabla4[[#This Row],[Distancia óptica]]," ocasionado por ",Tabla4[[#This Row],[Causa del daño]])</f>
        <v>Reportan apertura en el enlace Mov. Pasacaballos - Mov. Lamitech en el Km 2,68 desde Pasacaballos ocasionado por Vandalismo</v>
      </c>
      <c r="BA35" s="8" t="str">
        <f>+CONCATENATE("Para dar solución al incidente ",Tabla4[[#This Row],[Solución]])</f>
        <v>Para dar solución al incidente se recupero reserva de 100 mtrs y un empalme de 8 hilos en caja empalme de 36</v>
      </c>
      <c r="BB35" s="3" t="str">
        <f>+_xlfn.CONCAT(Tabla4[[#This Row],[Causa Raiz]]," ",Tabla4[[#This Row],[Solución2]]," (",Tabla4[[#This Row],[Anillo]],"- Cabecera: ",Tabla4[[#This Row],[Cabecera]],"- Operador: ",Tabla4[[#This Row],[Operador]],")")</f>
        <v>Reportan apertura en el enlace Mov. Pasacaballos - Mov. Lamitech en el Km 2,68 desde Pasacaballos ocasionado por Vandalismo Para dar solución al incidente se recupero reserva de 100 mtrs y un empalme de 8 hilos en caja empalme de 36 (Lineal- Cabecera: Mamonal- Operador: Colombia Telecomunicaciones)</v>
      </c>
    </row>
    <row r="36" spans="1:54" s="2" customFormat="1" ht="171">
      <c r="A36" s="38">
        <f t="shared" si="5"/>
        <v>35</v>
      </c>
      <c r="B36" s="3">
        <v>8052897</v>
      </c>
      <c r="C36" s="3" t="s">
        <v>163</v>
      </c>
      <c r="D36" s="23">
        <v>45295.791666666664</v>
      </c>
      <c r="E36" s="23">
        <v>45295.909722222219</v>
      </c>
      <c r="F36" s="1">
        <f t="shared" ca="1" si="10"/>
        <v>0.11805555555474712</v>
      </c>
      <c r="G36" s="3" t="s">
        <v>55</v>
      </c>
      <c r="H36" s="41"/>
      <c r="I36" s="40"/>
      <c r="J36" s="5" t="s">
        <v>56</v>
      </c>
      <c r="K36" s="3" t="s">
        <v>77</v>
      </c>
      <c r="L36" s="9" t="s">
        <v>58</v>
      </c>
      <c r="M36" s="3" t="s">
        <v>79</v>
      </c>
      <c r="N36" s="3" t="s">
        <v>308</v>
      </c>
      <c r="O36" s="3" t="s">
        <v>309</v>
      </c>
      <c r="P36" s="3" t="s">
        <v>394</v>
      </c>
      <c r="Q36" s="4" t="s">
        <v>395</v>
      </c>
      <c r="R36" s="3" t="s">
        <v>248</v>
      </c>
      <c r="S36" s="3" t="s">
        <v>249</v>
      </c>
      <c r="T36" s="3" t="s">
        <v>256</v>
      </c>
      <c r="U36" s="3" t="s">
        <v>396</v>
      </c>
      <c r="V36" s="22" t="str">
        <f t="shared" si="6"/>
        <v>RDFO; Hora de aviso: 19:00 04/01/2024; Solución: Se refusiona hilo en caja de emplame existente; Hora de solución: 21:50 04/01/2024; Causa: Falla de Empalme de FiOp</v>
      </c>
      <c r="W36" s="4" t="s">
        <v>160</v>
      </c>
      <c r="X36" s="3"/>
      <c r="Y36" s="3"/>
      <c r="Z36" s="3" t="s">
        <v>69</v>
      </c>
      <c r="AA36" s="3" t="s">
        <v>70</v>
      </c>
      <c r="AB36" s="3" t="s">
        <v>350</v>
      </c>
      <c r="AC36" s="3" t="s">
        <v>71</v>
      </c>
      <c r="AD36" s="6">
        <v>0</v>
      </c>
      <c r="AE36" s="7"/>
      <c r="AF36" s="7"/>
      <c r="AG36" s="6">
        <f>Tabla4[[#This Row],[Tiempo Parada de Reloj]]+Tabla4[[#This Row],[Tiempo Autorizado por Telefonica (no Máximo)]]</f>
        <v>0</v>
      </c>
      <c r="AH36" s="7">
        <f t="shared" ca="1" si="7"/>
        <v>0.11805555555474712</v>
      </c>
      <c r="AI36" s="8">
        <f t="shared" si="8"/>
        <v>0</v>
      </c>
      <c r="AJ36" s="8">
        <f t="shared" ca="1" si="9"/>
        <v>2.8333333333139308</v>
      </c>
      <c r="AK36" s="3" t="s">
        <v>87</v>
      </c>
      <c r="AL36" s="3" t="s">
        <v>71</v>
      </c>
      <c r="AM36" s="3" t="s">
        <v>87</v>
      </c>
      <c r="AN36" s="3" t="s">
        <v>87</v>
      </c>
      <c r="AO36" s="3" t="s">
        <v>88</v>
      </c>
      <c r="AP36" s="3" t="s">
        <v>120</v>
      </c>
      <c r="AQ36" s="23">
        <v>45313.522222222222</v>
      </c>
      <c r="AR36" s="3"/>
      <c r="AS36" s="23"/>
      <c r="AT36" s="23"/>
      <c r="AU36" s="3" t="s">
        <v>313</v>
      </c>
      <c r="AV36" s="3" t="s">
        <v>314</v>
      </c>
      <c r="AW36" s="3" t="s">
        <v>76</v>
      </c>
      <c r="AX36" s="3">
        <v>4.2439999999999998</v>
      </c>
      <c r="AY36" s="3">
        <v>-74.742999999999995</v>
      </c>
      <c r="AZ36" s="8" t="str">
        <f>+CONCATENATE("Reportan apertura en el enlace ",Tabla4[[#This Row],[Enlace]]," en el ",Tabla4[[#This Row],[Distancia óptica]]," ocasionado por ",Tabla4[[#This Row],[Causa del daño]])</f>
        <v>Reportan apertura en el enlace Melgar -Girardot en el Km 6,98 desde Melgar ocasionado por Falla de Empalme de FiOp</v>
      </c>
      <c r="BA36" s="8" t="str">
        <f>+CONCATENATE("Para dar solución al incidente ",Tabla4[[#This Row],[Solución]])</f>
        <v>Para dar solución al incidente Se refusiona hilo en caja de emplame existente</v>
      </c>
      <c r="BB36" s="3" t="str">
        <f>+_xlfn.CONCAT(Tabla4[[#This Row],[Causa Raiz]]," ",Tabla4[[#This Row],[Solución2]]," (",Tabla4[[#This Row],[Anillo]],"- Cabecera: ",Tabla4[[#This Row],[Cabecera]],"- Operador: ",Tabla4[[#This Row],[Operador]],")")</f>
        <v>Reportan apertura en el enlace Melgar -Girardot en el Km 6,98 desde Melgar ocasionado por Falla de Empalme de FiOp Para dar solución al incidente Se refusiona hilo en caja de emplame existente (Troncal- Cabecera: Girardot- Operador: Colombia Telecomunicaciones)</v>
      </c>
    </row>
    <row r="37" spans="1:54" s="2" customFormat="1" ht="185.25">
      <c r="A37" s="38">
        <f t="shared" si="5"/>
        <v>36</v>
      </c>
      <c r="B37" s="3">
        <v>8054432</v>
      </c>
      <c r="C37" s="3" t="s">
        <v>92</v>
      </c>
      <c r="D37" s="23">
        <v>45296.229166666664</v>
      </c>
      <c r="E37" s="23">
        <v>45296.569444444445</v>
      </c>
      <c r="F37" s="1">
        <f t="shared" ca="1" si="10"/>
        <v>0.34027777778101154</v>
      </c>
      <c r="G37" s="3" t="s">
        <v>55</v>
      </c>
      <c r="H37" s="41"/>
      <c r="I37" s="40"/>
      <c r="J37" s="5" t="s">
        <v>56</v>
      </c>
      <c r="K37" s="3" t="s">
        <v>77</v>
      </c>
      <c r="L37" s="9" t="s">
        <v>58</v>
      </c>
      <c r="M37" s="3" t="s">
        <v>283</v>
      </c>
      <c r="N37" s="3" t="s">
        <v>284</v>
      </c>
      <c r="O37" s="3" t="s">
        <v>397</v>
      </c>
      <c r="P37" s="3" t="s">
        <v>398</v>
      </c>
      <c r="Q37" s="4" t="s">
        <v>399</v>
      </c>
      <c r="R37" s="3" t="s">
        <v>400</v>
      </c>
      <c r="S37" s="3" t="s">
        <v>289</v>
      </c>
      <c r="T37" s="3" t="s">
        <v>66</v>
      </c>
      <c r="U37" s="3" t="s">
        <v>401</v>
      </c>
      <c r="V37" s="22" t="str">
        <f t="shared" si="6"/>
        <v>RTNFO; Hora de aviso: 5:30 05/01/2024; Solución: Se recupera 20 mts de reserva y se realiza un empalme de 36 hilos ; Hora de solución: 13:40 05/01/2024; Causa: Vandalismo</v>
      </c>
      <c r="W37" s="4" t="s">
        <v>160</v>
      </c>
      <c r="X37" s="3"/>
      <c r="Y37" s="3"/>
      <c r="Z37" s="3" t="s">
        <v>69</v>
      </c>
      <c r="AA37" s="3" t="s">
        <v>70</v>
      </c>
      <c r="AB37" s="3" t="s">
        <v>402</v>
      </c>
      <c r="AC37" s="3" t="s">
        <v>71</v>
      </c>
      <c r="AD37" s="6">
        <v>0.12361111111111112</v>
      </c>
      <c r="AE37" s="7">
        <v>8.3333333333333332E-3</v>
      </c>
      <c r="AF37" s="7" t="s">
        <v>403</v>
      </c>
      <c r="AG37" s="6">
        <f>Tabla4[[#This Row],[Tiempo Parada de Reloj]]+Tabla4[[#This Row],[Tiempo Autorizado por Telefonica (no Máximo)]]</f>
        <v>0.13194444444444445</v>
      </c>
      <c r="AH37" s="7">
        <f t="shared" ca="1" si="7"/>
        <v>0.21666666666990042</v>
      </c>
      <c r="AI37" s="8">
        <f t="shared" si="8"/>
        <v>2.9666666666666668</v>
      </c>
      <c r="AJ37" s="8">
        <f t="shared" ca="1" si="9"/>
        <v>5.2000000000776101</v>
      </c>
      <c r="AK37" s="3" t="s">
        <v>106</v>
      </c>
      <c r="AL37" s="3" t="s">
        <v>70</v>
      </c>
      <c r="AM37" s="3" t="s">
        <v>119</v>
      </c>
      <c r="AN37" s="3" t="s">
        <v>120</v>
      </c>
      <c r="AO37" s="3" t="s">
        <v>72</v>
      </c>
      <c r="AP37" s="3" t="s">
        <v>72</v>
      </c>
      <c r="AQ37" s="23">
        <v>45318.643750000003</v>
      </c>
      <c r="AR37" s="3"/>
      <c r="AS37" s="23"/>
      <c r="AT37" s="23"/>
      <c r="AU37" s="3" t="s">
        <v>404</v>
      </c>
      <c r="AV37" s="3" t="s">
        <v>405</v>
      </c>
      <c r="AW37" s="3" t="s">
        <v>76</v>
      </c>
      <c r="AX37" s="3">
        <v>4.5326000000000004</v>
      </c>
      <c r="AY37" s="3">
        <v>-75.676199999999994</v>
      </c>
      <c r="AZ37" s="8" t="str">
        <f>+CONCATENATE("Reportan apertura en el enlace ",Tabla4[[#This Row],[Enlace]]," en el ",Tabla4[[#This Row],[Distancia óptica]]," ocasionado por ",Tabla4[[#This Row],[Causa del daño]])</f>
        <v>Reportan apertura en el enlace Armenia - Tuluá en el Km 0,864 desde Armenia LD ocasionado por Vandalismo</v>
      </c>
      <c r="BA37" s="8" t="str">
        <f>+CONCATENATE("Para dar solución al incidente ",Tabla4[[#This Row],[Solución]])</f>
        <v xml:space="preserve">Para dar solución al incidente Se recupera 20 mts de reserva y se realiza un empalme de 36 hilos </v>
      </c>
      <c r="BB37" s="3" t="str">
        <f>+_xlfn.CONCAT(Tabla4[[#This Row],[Causa Raiz]]," ",Tabla4[[#This Row],[Solución2]]," (",Tabla4[[#This Row],[Anillo]],"- Cabecera: ",Tabla4[[#This Row],[Cabecera]],"- Operador: ",Tabla4[[#This Row],[Operador]],")")</f>
        <v>Reportan apertura en el enlace Armenia - Tuluá en el Km 0,864 desde Armenia LD ocasionado por Vandalismo Para dar solución al incidente Se recupera 20 mts de reserva y se realiza un empalme de 36 hilos  (Troncal- Cabecera: ARMENIA LD - Operador: Colombia Telecomunicaciones)</v>
      </c>
    </row>
    <row r="38" spans="1:54" s="2" customFormat="1" ht="213.75">
      <c r="A38" s="38">
        <f t="shared" si="5"/>
        <v>37</v>
      </c>
      <c r="B38" s="3">
        <v>8054666</v>
      </c>
      <c r="C38" s="3" t="s">
        <v>54</v>
      </c>
      <c r="D38" s="23">
        <v>45296.291666666664</v>
      </c>
      <c r="E38" s="23">
        <v>45296.541666666664</v>
      </c>
      <c r="F38" s="1">
        <f t="shared" ca="1" si="10"/>
        <v>0.25</v>
      </c>
      <c r="G38" s="3" t="s">
        <v>55</v>
      </c>
      <c r="H38" s="41"/>
      <c r="I38" s="40"/>
      <c r="J38" s="5" t="s">
        <v>56</v>
      </c>
      <c r="K38" s="3" t="s">
        <v>138</v>
      </c>
      <c r="L38" s="9" t="s">
        <v>78</v>
      </c>
      <c r="M38" s="3" t="s">
        <v>139</v>
      </c>
      <c r="N38" s="3" t="s">
        <v>140</v>
      </c>
      <c r="O38" s="3" t="s">
        <v>406</v>
      </c>
      <c r="P38" s="3" t="s">
        <v>407</v>
      </c>
      <c r="Q38" s="4" t="s">
        <v>408</v>
      </c>
      <c r="R38" s="3" t="s">
        <v>409</v>
      </c>
      <c r="S38" s="3" t="s">
        <v>197</v>
      </c>
      <c r="T38" s="3" t="s">
        <v>66</v>
      </c>
      <c r="U38" s="3" t="s">
        <v>410</v>
      </c>
      <c r="V38" s="22" t="str">
        <f t="shared" si="6"/>
        <v>RLFO; Hora de aviso: 7:00 05/01/2024; Solución: se recupera 5 mts de reserva y se realiza un empalme de 48 hilos; Hora de solución: 13:00 05/01/2024; Causa: Vandalismo</v>
      </c>
      <c r="W38" s="4" t="s">
        <v>199</v>
      </c>
      <c r="X38" s="3"/>
      <c r="Y38" s="3"/>
      <c r="Z38" s="3" t="s">
        <v>69</v>
      </c>
      <c r="AA38" s="3" t="s">
        <v>70</v>
      </c>
      <c r="AB38" s="3">
        <v>8055570</v>
      </c>
      <c r="AC38" s="3" t="s">
        <v>71</v>
      </c>
      <c r="AD38" s="6">
        <v>0.10902777777777778</v>
      </c>
      <c r="AE38" s="7"/>
      <c r="AF38" s="7"/>
      <c r="AG38" s="6">
        <f>Tabla4[[#This Row],[Tiempo Parada de Reloj]]+Tabla4[[#This Row],[Tiempo Autorizado por Telefonica (no Máximo)]]</f>
        <v>0.10902777777777778</v>
      </c>
      <c r="AH38" s="7">
        <f t="shared" ca="1" si="7"/>
        <v>0.14097222222222222</v>
      </c>
      <c r="AI38" s="8">
        <f t="shared" si="8"/>
        <v>2.6166666666666667</v>
      </c>
      <c r="AJ38" s="8">
        <f t="shared" ca="1" si="9"/>
        <v>3.3833333333333333</v>
      </c>
      <c r="AK38" s="3" t="s">
        <v>119</v>
      </c>
      <c r="AL38" s="3" t="s">
        <v>71</v>
      </c>
      <c r="AM38" s="3" t="s">
        <v>69</v>
      </c>
      <c r="AN38" s="3" t="s">
        <v>119</v>
      </c>
      <c r="AO38" s="3" t="s">
        <v>106</v>
      </c>
      <c r="AP38" s="3" t="s">
        <v>106</v>
      </c>
      <c r="AQ38" s="23">
        <v>45298.474999999999</v>
      </c>
      <c r="AR38" s="3"/>
      <c r="AS38" s="23"/>
      <c r="AT38" s="23"/>
      <c r="AU38" s="3" t="s">
        <v>200</v>
      </c>
      <c r="AV38" s="3" t="s">
        <v>411</v>
      </c>
      <c r="AW38" s="3" t="s">
        <v>91</v>
      </c>
      <c r="AX38" s="3">
        <v>3.3930555999999998</v>
      </c>
      <c r="AY38" s="3">
        <v>-76.517219999999995</v>
      </c>
      <c r="AZ38" s="8" t="str">
        <f>+CONCATENATE("Reportan apertura en el enlace ",Tabla4[[#This Row],[Enlace]]," en el ",Tabla4[[#This Row],[Distancia óptica]]," ocasionado por ",Tabla4[[#This Row],[Causa del daño]])</f>
        <v>Reportan apertura en el enlace Mov. Acopi - Mov. Senderos de la flora en el Km 1,267 desde Mov Senderos de la Flora ocasionado por Vandalismo</v>
      </c>
      <c r="BA38" s="8" t="str">
        <f>+CONCATENATE("Para dar solución al incidente ",Tabla4[[#This Row],[Solución]])</f>
        <v>Para dar solución al incidente se recupera 5 mts de reserva y se realiza un empalme de 48 hilos</v>
      </c>
      <c r="BB38" s="3" t="str">
        <f>+_xlfn.CONCAT(Tabla4[[#This Row],[Causa Raiz]]," ",Tabla4[[#This Row],[Solución2]]," (",Tabla4[[#This Row],[Anillo]],"- Cabecera: ",Tabla4[[#This Row],[Cabecera]],"- Operador: ",Tabla4[[#This Row],[Operador]],")")</f>
        <v>Reportan apertura en el enlace Mov. Acopi - Mov. Senderos de la flora en el Km 1,267 desde Mov Senderos de la Flora ocasionado por Vandalismo Para dar solución al incidente se recupera 5 mts de reserva y se realiza un empalme de 48 hilos (Uk- Cabecera: CALITEL ACOPI- Operador: Colombia Telecomunicaciones)</v>
      </c>
    </row>
    <row r="39" spans="1:54" s="2" customFormat="1" ht="213.75">
      <c r="A39" s="38">
        <f t="shared" si="5"/>
        <v>38</v>
      </c>
      <c r="B39" s="3">
        <v>8054971</v>
      </c>
      <c r="C39" s="3" t="s">
        <v>54</v>
      </c>
      <c r="D39" s="23">
        <v>45296.364583333336</v>
      </c>
      <c r="E39" s="23">
        <v>45296.548611111109</v>
      </c>
      <c r="F39" s="1">
        <f t="shared" ca="1" si="10"/>
        <v>0.18402777777373558</v>
      </c>
      <c r="G39" s="3" t="s">
        <v>55</v>
      </c>
      <c r="H39" s="41"/>
      <c r="I39" s="40"/>
      <c r="J39" s="5" t="s">
        <v>56</v>
      </c>
      <c r="K39" s="3" t="s">
        <v>93</v>
      </c>
      <c r="L39" s="9" t="s">
        <v>78</v>
      </c>
      <c r="M39" s="3" t="s">
        <v>59</v>
      </c>
      <c r="N39" s="3" t="s">
        <v>60</v>
      </c>
      <c r="O39" s="3" t="s">
        <v>412</v>
      </c>
      <c r="P39" s="3" t="s">
        <v>413</v>
      </c>
      <c r="Q39" s="4" t="s">
        <v>414</v>
      </c>
      <c r="R39" s="3" t="s">
        <v>255</v>
      </c>
      <c r="S39" s="3" t="s">
        <v>65</v>
      </c>
      <c r="T39" s="3" t="s">
        <v>66</v>
      </c>
      <c r="U39" s="3" t="s">
        <v>415</v>
      </c>
      <c r="V39" s="22" t="str">
        <f t="shared" si="6"/>
        <v>RLFO; Hora de aviso: 8:45 05/01/2024; Solución: se realiza tendido de 100 mts y dos empalmes de 24 hilos; Hora de solución: 13:10 05/01/2024; Causa: Vandalismo</v>
      </c>
      <c r="W39" s="4" t="s">
        <v>68</v>
      </c>
      <c r="X39" s="3"/>
      <c r="Y39" s="3"/>
      <c r="Z39" s="3" t="s">
        <v>69</v>
      </c>
      <c r="AA39" s="3" t="s">
        <v>71</v>
      </c>
      <c r="AB39" s="3">
        <v>0</v>
      </c>
      <c r="AC39" s="3" t="s">
        <v>71</v>
      </c>
      <c r="AD39" s="6">
        <v>2.9166666666666664E-2</v>
      </c>
      <c r="AE39" s="7"/>
      <c r="AF39" s="7"/>
      <c r="AG39" s="6">
        <f>Tabla4[[#This Row],[Tiempo Parada de Reloj]]+Tabla4[[#This Row],[Tiempo Autorizado por Telefonica (no Máximo)]]</f>
        <v>2.9166666666666664E-2</v>
      </c>
      <c r="AH39" s="7">
        <f t="shared" ca="1" si="7"/>
        <v>0.15486111110706891</v>
      </c>
      <c r="AI39" s="8">
        <f t="shared" si="8"/>
        <v>0.7</v>
      </c>
      <c r="AJ39" s="8">
        <f t="shared" ca="1" si="9"/>
        <v>3.7166666665696537</v>
      </c>
      <c r="AK39" s="3" t="s">
        <v>119</v>
      </c>
      <c r="AL39" s="3" t="s">
        <v>71</v>
      </c>
      <c r="AM39" s="3" t="s">
        <v>69</v>
      </c>
      <c r="AN39" s="3" t="s">
        <v>119</v>
      </c>
      <c r="AO39" s="3" t="s">
        <v>88</v>
      </c>
      <c r="AP39" s="3" t="s">
        <v>88</v>
      </c>
      <c r="AQ39" s="23">
        <v>45296.813888888886</v>
      </c>
      <c r="AR39" s="3"/>
      <c r="AS39" s="23"/>
      <c r="AT39" s="23"/>
      <c r="AU39" s="3" t="s">
        <v>100</v>
      </c>
      <c r="AV39" s="3" t="s">
        <v>416</v>
      </c>
      <c r="AW39" s="3" t="s">
        <v>417</v>
      </c>
      <c r="AX39" s="3">
        <v>4.5827777999999997</v>
      </c>
      <c r="AY39" s="3">
        <v>-74.084999999999994</v>
      </c>
      <c r="AZ39" s="8" t="str">
        <f>+CONCATENATE("Reportan apertura en el enlace ",Tabla4[[#This Row],[Enlace]]," en el ",Tabla4[[#This Row],[Distancia óptica]]," ocasionado por ",Tabla4[[#This Row],[Causa del daño]])</f>
        <v>Reportan apertura en el enlace Mov. Las Cruces - Mov. San Cristobal Sur en el km 1,6 desde Mov. San Cristobal Sur  ocasionado por Vandalismo</v>
      </c>
      <c r="BA39" s="8" t="str">
        <f>+CONCATENATE("Para dar solución al incidente ",Tabla4[[#This Row],[Solución]])</f>
        <v>Para dar solución al incidente se realiza tendido de 100 mts y dos empalmes de 24 hilos</v>
      </c>
      <c r="BB39" s="3" t="str">
        <f>+_xlfn.CONCAT(Tabla4[[#This Row],[Causa Raiz]]," ",Tabla4[[#This Row],[Solución2]]," (",Tabla4[[#This Row],[Anillo]],"- Cabecera: ",Tabla4[[#This Row],[Cabecera]],"- Operador: ",Tabla4[[#This Row],[Operador]],")")</f>
        <v>Reportan apertura en el enlace Mov. Las Cruces - Mov. San Cristobal Sur en el km 1,6 desde Mov. San Cristobal Sur  ocasionado por Vandalismo Para dar solución al incidente se realiza tendido de 100 mts y dos empalmes de 24 hilos (Uk Mov. San Cristóbal Sur_x000D_- Cabecera: PROGRESO - Operador: Colombia Telecomunicaciones)</v>
      </c>
    </row>
    <row r="40" spans="1:54" s="2" customFormat="1" ht="213.75">
      <c r="A40" s="38">
        <f t="shared" si="5"/>
        <v>39</v>
      </c>
      <c r="B40" s="3">
        <v>8053674</v>
      </c>
      <c r="C40" s="3" t="s">
        <v>54</v>
      </c>
      <c r="D40" s="23">
        <v>45296.364583333336</v>
      </c>
      <c r="E40" s="23">
        <v>45296.4375</v>
      </c>
      <c r="F40" s="1">
        <f t="shared" ca="1" si="10"/>
        <v>7.2916666664241347E-2</v>
      </c>
      <c r="G40" s="3" t="s">
        <v>55</v>
      </c>
      <c r="H40" s="41"/>
      <c r="I40" s="40"/>
      <c r="J40" s="5" t="s">
        <v>56</v>
      </c>
      <c r="K40" s="3" t="s">
        <v>359</v>
      </c>
      <c r="L40" s="9" t="s">
        <v>78</v>
      </c>
      <c r="M40" s="3" t="s">
        <v>360</v>
      </c>
      <c r="N40" s="3" t="s">
        <v>418</v>
      </c>
      <c r="O40" s="3" t="s">
        <v>419</v>
      </c>
      <c r="P40" s="3" t="s">
        <v>420</v>
      </c>
      <c r="Q40" s="4" t="s">
        <v>421</v>
      </c>
      <c r="R40" s="3" t="s">
        <v>365</v>
      </c>
      <c r="S40" s="3" t="s">
        <v>366</v>
      </c>
      <c r="T40" s="3" t="s">
        <v>256</v>
      </c>
      <c r="U40" s="3" t="s">
        <v>422</v>
      </c>
      <c r="V40" s="22" t="str">
        <f t="shared" si="6"/>
        <v>RLFO; Hora de aviso: 8:45 05/01/2024; Solución: se refusionan hilos de servicio en caja de empalme; Hora de solución: 10:30 05/01/2024; Causa: Falla de Empalme de FiOp</v>
      </c>
      <c r="W40" s="4" t="s">
        <v>423</v>
      </c>
      <c r="X40" s="3"/>
      <c r="Y40" s="3"/>
      <c r="Z40" s="3" t="s">
        <v>69</v>
      </c>
      <c r="AA40" s="3" t="s">
        <v>70</v>
      </c>
      <c r="AB40" s="3">
        <v>8053674</v>
      </c>
      <c r="AC40" s="3" t="s">
        <v>71</v>
      </c>
      <c r="AD40" s="6">
        <v>0</v>
      </c>
      <c r="AE40" s="7"/>
      <c r="AF40" s="7"/>
      <c r="AG40" s="6">
        <f>Tabla4[[#This Row],[Tiempo Parada de Reloj]]+Tabla4[[#This Row],[Tiempo Autorizado por Telefonica (no Máximo)]]</f>
        <v>0</v>
      </c>
      <c r="AH40" s="7">
        <f t="shared" ca="1" si="7"/>
        <v>7.2916666664241347E-2</v>
      </c>
      <c r="AI40" s="8">
        <f t="shared" si="8"/>
        <v>0</v>
      </c>
      <c r="AJ40" s="8">
        <f t="shared" ca="1" si="9"/>
        <v>1.7499999999417923</v>
      </c>
      <c r="AK40" s="3" t="s">
        <v>119</v>
      </c>
      <c r="AL40" s="3" t="s">
        <v>71</v>
      </c>
      <c r="AM40" s="3" t="s">
        <v>69</v>
      </c>
      <c r="AN40" s="3" t="s">
        <v>119</v>
      </c>
      <c r="AO40" s="3" t="s">
        <v>106</v>
      </c>
      <c r="AP40" s="3" t="s">
        <v>106</v>
      </c>
      <c r="AQ40" s="23">
        <v>45297.300694444442</v>
      </c>
      <c r="AR40" s="3"/>
      <c r="AS40" s="23"/>
      <c r="AT40" s="23"/>
      <c r="AU40" s="3" t="s">
        <v>424</v>
      </c>
      <c r="AV40" s="3" t="s">
        <v>425</v>
      </c>
      <c r="AW40" s="3" t="s">
        <v>307</v>
      </c>
      <c r="AX40" s="3">
        <v>6.2544599999999999</v>
      </c>
      <c r="AY40" s="3">
        <v>-75.576769999999996</v>
      </c>
      <c r="AZ40" s="8" t="str">
        <f>+CONCATENATE("Reportan apertura en el enlace ",Tabla4[[#This Row],[Enlace]]," en el ",Tabla4[[#This Row],[Distancia óptica]]," ocasionado por ",Tabla4[[#This Row],[Causa del daño]])</f>
        <v>Reportan apertura en el enlace Mov. Medellin Centro - Mov. Bello en el km 2,147 desde Mov. Medellin Centro  ocasionado por Falla de Empalme de FiOp</v>
      </c>
      <c r="BA40" s="8" t="str">
        <f>+CONCATENATE("Para dar solución al incidente ",Tabla4[[#This Row],[Solución]])</f>
        <v>Para dar solución al incidente se refusionan hilos de servicio en caja de empalme</v>
      </c>
      <c r="BB40" s="3" t="str">
        <f>+_xlfn.CONCAT(Tabla4[[#This Row],[Causa Raiz]]," ",Tabla4[[#This Row],[Solución2]]," (",Tabla4[[#This Row],[Anillo]],"- Cabecera: ",Tabla4[[#This Row],[Cabecera]],"- Operador: ",Tabla4[[#This Row],[Operador]],")")</f>
        <v>Reportan apertura en el enlace Mov. Medellin Centro - Mov. Bello en el km 2,147 desde Mov. Medellin Centro  ocasionado por Falla de Empalme de FiOp Para dar solución al incidente se refusionan hilos de servicio en caja de empalme (LINEAL- Cabecera: MEDellin Centro- Operador: Colombia Telecomunicaciones)</v>
      </c>
    </row>
    <row r="41" spans="1:54" s="2" customFormat="1" ht="228">
      <c r="A41" s="38">
        <f t="shared" si="5"/>
        <v>40</v>
      </c>
      <c r="B41" s="3">
        <v>8055004</v>
      </c>
      <c r="C41" s="3" t="s">
        <v>92</v>
      </c>
      <c r="D41" s="23">
        <v>45296.371527777781</v>
      </c>
      <c r="E41" s="23">
        <v>45296.673611111109</v>
      </c>
      <c r="F41" s="1">
        <f t="shared" ca="1" si="10"/>
        <v>0.30208333332848269</v>
      </c>
      <c r="G41" s="3" t="s">
        <v>55</v>
      </c>
      <c r="H41" s="41"/>
      <c r="I41" s="40"/>
      <c r="J41" s="5" t="s">
        <v>56</v>
      </c>
      <c r="K41" s="3" t="s">
        <v>77</v>
      </c>
      <c r="L41" s="9" t="s">
        <v>58</v>
      </c>
      <c r="M41" s="3" t="s">
        <v>79</v>
      </c>
      <c r="N41" s="3" t="s">
        <v>244</v>
      </c>
      <c r="O41" s="3" t="s">
        <v>94</v>
      </c>
      <c r="P41" s="3" t="s">
        <v>426</v>
      </c>
      <c r="Q41" s="4" t="s">
        <v>427</v>
      </c>
      <c r="R41" s="3" t="s">
        <v>248</v>
      </c>
      <c r="S41" s="3" t="s">
        <v>249</v>
      </c>
      <c r="T41" s="3" t="s">
        <v>176</v>
      </c>
      <c r="U41" s="3" t="s">
        <v>428</v>
      </c>
      <c r="V41" s="22" t="str">
        <f t="shared" si="6"/>
        <v>RTNFO; Hora de aviso: 8:55 05/01/2024; Solución: Habilitacion de Tendido de 1400 mts de Fo y dos empalmes de 36 hilos; Hora de solución: 16:10 05/01/2024; Causa: Intervención de Terceros. No Identificados</v>
      </c>
      <c r="W41" s="4" t="s">
        <v>160</v>
      </c>
      <c r="X41" s="3"/>
      <c r="Y41" s="3"/>
      <c r="Z41" s="3" t="s">
        <v>69</v>
      </c>
      <c r="AA41" s="3" t="s">
        <v>70</v>
      </c>
      <c r="AB41" s="3" t="s">
        <v>429</v>
      </c>
      <c r="AC41" s="3" t="s">
        <v>71</v>
      </c>
      <c r="AD41" s="6">
        <v>0.10625</v>
      </c>
      <c r="AE41" s="7"/>
      <c r="AF41" s="7"/>
      <c r="AG41" s="6">
        <f>Tabla4[[#This Row],[Tiempo Parada de Reloj]]+Tabla4[[#This Row],[Tiempo Autorizado por Telefonica (no Máximo)]]</f>
        <v>0.10625</v>
      </c>
      <c r="AH41" s="7">
        <f t="shared" ca="1" si="7"/>
        <v>0.19583333332848268</v>
      </c>
      <c r="AI41" s="8">
        <f t="shared" si="8"/>
        <v>2.5499999999999998</v>
      </c>
      <c r="AJ41" s="8">
        <f t="shared" ca="1" si="9"/>
        <v>4.699999999883584</v>
      </c>
      <c r="AK41" s="3" t="s">
        <v>119</v>
      </c>
      <c r="AL41" s="3" t="s">
        <v>70</v>
      </c>
      <c r="AM41" s="3" t="s">
        <v>120</v>
      </c>
      <c r="AN41" s="3" t="s">
        <v>120</v>
      </c>
      <c r="AO41" s="3" t="s">
        <v>87</v>
      </c>
      <c r="AP41" s="3" t="s">
        <v>73</v>
      </c>
      <c r="AQ41" s="23">
        <v>45308.629166666666</v>
      </c>
      <c r="AR41" s="3"/>
      <c r="AS41" s="23" t="s">
        <v>99</v>
      </c>
      <c r="AT41" s="23"/>
      <c r="AU41" s="3" t="s">
        <v>313</v>
      </c>
      <c r="AV41" s="3" t="s">
        <v>430</v>
      </c>
      <c r="AW41" s="3" t="s">
        <v>76</v>
      </c>
      <c r="AX41" s="3">
        <v>4.408004</v>
      </c>
      <c r="AY41" s="3">
        <v>-74.390073999999998</v>
      </c>
      <c r="AZ41" s="8" t="str">
        <f>+CONCATENATE("Reportan apertura en el enlace ",Tabla4[[#This Row],[Enlace]]," en el ",Tabla4[[#This Row],[Distancia óptica]]," ocasionado por ",Tabla4[[#This Row],[Causa del daño]])</f>
        <v>Reportan apertura en el enlace Bogotá - Fusagasugá en el Km 46,884 desde Fusagasuga ocasionado por Intervención de Terceros. No Identificados</v>
      </c>
      <c r="BA41" s="8" t="str">
        <f>+CONCATENATE("Para dar solución al incidente ",Tabla4[[#This Row],[Solución]])</f>
        <v>Para dar solución al incidente Habilitacion de Tendido de 1400 mts de Fo y dos empalmes de 36 hilos</v>
      </c>
      <c r="BB41" s="3" t="str">
        <f>+_xlfn.CONCAT(Tabla4[[#This Row],[Causa Raiz]]," ",Tabla4[[#This Row],[Solución2]]," (",Tabla4[[#This Row],[Anillo]],"- Cabecera: ",Tabla4[[#This Row],[Cabecera]],"- Operador: ",Tabla4[[#This Row],[Operador]],")")</f>
        <v>Reportan apertura en el enlace Bogotá - Fusagasugá en el Km 46,884 desde Fusagasuga ocasionado por Intervención de Terceros. No Identificados Para dar solución al incidente Habilitacion de Tendido de 1400 mts de Fo y dos empalmes de 36 hilos (Troncal- Cabecera: Fusagasuga- Operador: Colombia Telecomunicaciones)</v>
      </c>
    </row>
    <row r="42" spans="1:54" s="2" customFormat="1" ht="142.5">
      <c r="A42" s="38">
        <f t="shared" si="5"/>
        <v>41</v>
      </c>
      <c r="B42" s="3">
        <v>8055792</v>
      </c>
      <c r="C42" s="3" t="s">
        <v>92</v>
      </c>
      <c r="D42" s="23">
        <v>45296.541666666664</v>
      </c>
      <c r="E42" s="23">
        <v>45296.543055555558</v>
      </c>
      <c r="F42" s="1">
        <f t="shared" ca="1" si="10"/>
        <v>1.3888888934161514E-3</v>
      </c>
      <c r="G42" s="3" t="s">
        <v>55</v>
      </c>
      <c r="H42" s="41"/>
      <c r="I42" s="40"/>
      <c r="J42" s="5" t="s">
        <v>56</v>
      </c>
      <c r="K42" s="3" t="s">
        <v>108</v>
      </c>
      <c r="L42" s="9" t="s">
        <v>58</v>
      </c>
      <c r="M42" s="3" t="s">
        <v>431</v>
      </c>
      <c r="N42" s="3" t="s">
        <v>432</v>
      </c>
      <c r="O42" s="3" t="s">
        <v>433</v>
      </c>
      <c r="P42" s="3" t="s">
        <v>69</v>
      </c>
      <c r="Q42" s="4" t="s">
        <v>434</v>
      </c>
      <c r="R42" s="3" t="s">
        <v>327</v>
      </c>
      <c r="S42" s="3" t="s">
        <v>115</v>
      </c>
      <c r="T42" s="3" t="s">
        <v>104</v>
      </c>
      <c r="U42" s="3" t="s">
        <v>435</v>
      </c>
      <c r="V42" s="22" t="str">
        <f t="shared" si="6"/>
        <v>RTNFO; Hora de aviso: 13:00 05/01/2024; Solución: Cambio de patchcord en fonseca; Hora de solución: 13:02 05/01/2024; Causa: Visita Fallida</v>
      </c>
      <c r="W42" s="4" t="s">
        <v>118</v>
      </c>
      <c r="X42" s="3"/>
      <c r="Y42" s="3"/>
      <c r="Z42" s="3" t="s">
        <v>69</v>
      </c>
      <c r="AA42" s="3" t="s">
        <v>71</v>
      </c>
      <c r="AB42" s="3">
        <v>0</v>
      </c>
      <c r="AC42" s="3" t="s">
        <v>71</v>
      </c>
      <c r="AD42" s="6">
        <v>0</v>
      </c>
      <c r="AE42" s="7"/>
      <c r="AF42" s="7"/>
      <c r="AG42" s="6">
        <f>Tabla4[[#This Row],[Tiempo Parada de Reloj]]+Tabla4[[#This Row],[Tiempo Autorizado por Telefonica (no Máximo)]]</f>
        <v>0</v>
      </c>
      <c r="AH42" s="7">
        <f t="shared" ca="1" si="7"/>
        <v>1.3888888934161514E-3</v>
      </c>
      <c r="AI42" s="8">
        <f t="shared" si="8"/>
        <v>0</v>
      </c>
      <c r="AJ42" s="8">
        <f t="shared" ca="1" si="9"/>
        <v>3.3333333441987634E-2</v>
      </c>
      <c r="AK42" s="3" t="s">
        <v>73</v>
      </c>
      <c r="AL42" s="3" t="s">
        <v>70</v>
      </c>
      <c r="AM42" s="3" t="s">
        <v>120</v>
      </c>
      <c r="AN42" s="3" t="s">
        <v>120</v>
      </c>
      <c r="AO42" s="3" t="s">
        <v>120</v>
      </c>
      <c r="AP42" s="3" t="s">
        <v>120</v>
      </c>
      <c r="AQ42" s="23">
        <v>45296.543055555558</v>
      </c>
      <c r="AR42" s="3"/>
      <c r="AS42" s="23"/>
      <c r="AT42" s="23"/>
      <c r="AU42" s="3" t="s">
        <v>436</v>
      </c>
      <c r="AV42" s="3" t="s">
        <v>69</v>
      </c>
      <c r="AW42" s="3" t="s">
        <v>69</v>
      </c>
      <c r="AX42" s="3" t="s">
        <v>69</v>
      </c>
      <c r="AY42" s="3" t="s">
        <v>69</v>
      </c>
      <c r="AZ42" s="8" t="str">
        <f>+CONCATENATE("Reportan apertura en el enlace ",Tabla4[[#This Row],[Enlace]]," en el ",Tabla4[[#This Row],[Distancia óptica]]," ocasionado por ",Tabla4[[#This Row],[Causa del daño]])</f>
        <v>Reportan apertura en el enlace Villanueva - Fonseca en el NA ocasionado por Visita Fallida</v>
      </c>
      <c r="BA42" s="8" t="str">
        <f>+CONCATENATE("Para dar solución al incidente ",Tabla4[[#This Row],[Solución]])</f>
        <v>Para dar solución al incidente Cambio de patchcord en fonseca</v>
      </c>
      <c r="BB42" s="3" t="str">
        <f>+_xlfn.CONCAT(Tabla4[[#This Row],[Causa Raiz]]," ",Tabla4[[#This Row],[Solución2]]," (",Tabla4[[#This Row],[Anillo]],"- Cabecera: ",Tabla4[[#This Row],[Cabecera]],"- Operador: ",Tabla4[[#This Row],[Operador]],")")</f>
        <v>Reportan apertura en el enlace Villanueva - Fonseca en el NA ocasionado por Visita Fallida Para dar solución al incidente Cambio de patchcord en fonseca (NA- Cabecera: NA- Operador: Colombia Telecomunicaciones)</v>
      </c>
    </row>
    <row r="43" spans="1:54" s="2" customFormat="1" ht="185.25">
      <c r="A43" s="38">
        <f t="shared" si="5"/>
        <v>42</v>
      </c>
      <c r="B43" s="3">
        <v>8060872</v>
      </c>
      <c r="C43" s="3" t="s">
        <v>54</v>
      </c>
      <c r="D43" s="23">
        <v>45298.135416666664</v>
      </c>
      <c r="E43" s="23">
        <v>45298.361111111109</v>
      </c>
      <c r="F43" s="1">
        <f t="shared" ca="1" si="10"/>
        <v>0.22569444444525288</v>
      </c>
      <c r="G43" s="3" t="s">
        <v>55</v>
      </c>
      <c r="H43" s="41"/>
      <c r="I43" s="40"/>
      <c r="J43" s="5" t="s">
        <v>56</v>
      </c>
      <c r="K43" s="3" t="s">
        <v>203</v>
      </c>
      <c r="L43" s="9" t="s">
        <v>58</v>
      </c>
      <c r="M43" s="3" t="s">
        <v>169</v>
      </c>
      <c r="N43" s="3" t="s">
        <v>437</v>
      </c>
      <c r="O43" s="3" t="s">
        <v>438</v>
      </c>
      <c r="P43" s="3" t="s">
        <v>439</v>
      </c>
      <c r="Q43" s="4" t="s">
        <v>440</v>
      </c>
      <c r="R43" s="3" t="s">
        <v>174</v>
      </c>
      <c r="S43" s="3" t="s">
        <v>210</v>
      </c>
      <c r="T43" s="3" t="s">
        <v>116</v>
      </c>
      <c r="U43" s="3" t="s">
        <v>441</v>
      </c>
      <c r="V43" s="22" t="str">
        <f t="shared" si="6"/>
        <v>RLFO; Hora de aviso: 3:15 07/01/2024; Solución: se instala empalme de 48 hilos y se fusionan 24 hilos ; Hora de solución: 8:40 07/01/2024; Causa: Hurto</v>
      </c>
      <c r="W43" s="4" t="s">
        <v>442</v>
      </c>
      <c r="X43" s="3" t="s">
        <v>443</v>
      </c>
      <c r="Y43" s="3" t="s">
        <v>444</v>
      </c>
      <c r="Z43" s="3" t="s">
        <v>106</v>
      </c>
      <c r="AA43" s="3" t="s">
        <v>70</v>
      </c>
      <c r="AB43" s="3">
        <v>8060872</v>
      </c>
      <c r="AC43" s="3" t="s">
        <v>71</v>
      </c>
      <c r="AD43" s="6">
        <v>6.1111111111111116E-2</v>
      </c>
      <c r="AE43" s="7"/>
      <c r="AF43" s="7"/>
      <c r="AG43" s="6">
        <f>Tabla4[[#This Row],[Tiempo Parada de Reloj]]+Tabla4[[#This Row],[Tiempo Autorizado por Telefonica (no Máximo)]]</f>
        <v>6.1111111111111116E-2</v>
      </c>
      <c r="AH43" s="7">
        <f t="shared" ca="1" si="7"/>
        <v>0.16458333333414177</v>
      </c>
      <c r="AI43" s="8">
        <f t="shared" si="8"/>
        <v>1.4666666666666668</v>
      </c>
      <c r="AJ43" s="8">
        <f t="shared" ca="1" si="9"/>
        <v>3.9500000000194024</v>
      </c>
      <c r="AK43" s="3" t="s">
        <v>106</v>
      </c>
      <c r="AL43" s="3" t="s">
        <v>70</v>
      </c>
      <c r="AM43" s="3" t="s">
        <v>119</v>
      </c>
      <c r="AN43" s="3" t="s">
        <v>119</v>
      </c>
      <c r="AO43" s="3" t="s">
        <v>106</v>
      </c>
      <c r="AP43" s="3" t="s">
        <v>106</v>
      </c>
      <c r="AQ43" s="23">
        <v>45299.418749999997</v>
      </c>
      <c r="AR43" s="3"/>
      <c r="AS43" s="23"/>
      <c r="AT43" s="23"/>
      <c r="AU43" s="3" t="s">
        <v>192</v>
      </c>
      <c r="AV43" s="3" t="s">
        <v>445</v>
      </c>
      <c r="AW43" s="3" t="s">
        <v>151</v>
      </c>
      <c r="AX43" s="3">
        <v>7.8815710000000001</v>
      </c>
      <c r="AY43" s="3">
        <v>-72.488499000000004</v>
      </c>
      <c r="AZ43" s="8" t="str">
        <f>+CONCATENATE("Reportan apertura en el enlace ",Tabla4[[#This Row],[Enlace]]," en el ",Tabla4[[#This Row],[Distancia óptica]]," ocasionado por ",Tabla4[[#This Row],[Causa del daño]])</f>
        <v>Reportan apertura en el enlace San Luis - Cúcuta Lomitas en el km 1,5 desde San Luis  ocasionado por Hurto</v>
      </c>
      <c r="BA43" s="8" t="str">
        <f>+CONCATENATE("Para dar solución al incidente ",Tabla4[[#This Row],[Solución]])</f>
        <v xml:space="preserve">Para dar solución al incidente se instala empalme de 48 hilos y se fusionan 24 hilos </v>
      </c>
      <c r="BB43" s="3" t="str">
        <f>+_xlfn.CONCAT(Tabla4[[#This Row],[Causa Raiz]]," ",Tabla4[[#This Row],[Solución2]]," (",Tabla4[[#This Row],[Anillo]],"- Cabecera: ",Tabla4[[#This Row],[Cabecera]],"- Operador: ",Tabla4[[#This Row],[Operador]],")")</f>
        <v>Reportan apertura en el enlace San Luis - Cúcuta Lomitas en el km 1,5 desde San Luis  ocasionado por Hurto Para dar solución al incidente se instala empalme de 48 hilos y se fusionan 24 hilos  (Lineal - Cabecera: Avenida Cero- Operador: Colombia Telecomunicaciones)</v>
      </c>
    </row>
    <row r="44" spans="1:54" s="2" customFormat="1" ht="185.25">
      <c r="A44" s="38">
        <f t="shared" si="5"/>
        <v>43</v>
      </c>
      <c r="B44" s="3">
        <v>8056153</v>
      </c>
      <c r="C44" s="3" t="s">
        <v>92</v>
      </c>
      <c r="D44" s="23">
        <v>45296.604166666664</v>
      </c>
      <c r="E44" s="23">
        <v>45296.875</v>
      </c>
      <c r="F44" s="1">
        <f t="shared" ca="1" si="10"/>
        <v>0.27083333333575865</v>
      </c>
      <c r="G44" s="3" t="s">
        <v>55</v>
      </c>
      <c r="H44" s="41"/>
      <c r="I44" s="40" t="s">
        <v>446</v>
      </c>
      <c r="J44" s="5" t="s">
        <v>322</v>
      </c>
      <c r="K44" s="3" t="s">
        <v>322</v>
      </c>
      <c r="L44" s="9" t="s">
        <v>58</v>
      </c>
      <c r="M44" s="3" t="s">
        <v>139</v>
      </c>
      <c r="N44" s="3" t="s">
        <v>447</v>
      </c>
      <c r="O44" s="3" t="s">
        <v>448</v>
      </c>
      <c r="P44" s="3" t="s">
        <v>449</v>
      </c>
      <c r="Q44" s="4" t="s">
        <v>450</v>
      </c>
      <c r="R44" s="3" t="s">
        <v>451</v>
      </c>
      <c r="S44" s="3" t="s">
        <v>328</v>
      </c>
      <c r="T44" s="3" t="s">
        <v>146</v>
      </c>
      <c r="U44" s="3" t="s">
        <v>452</v>
      </c>
      <c r="V44" s="22" t="str">
        <f t="shared" si="6"/>
        <v>RTNFO; Hora de aviso: 14:30 05/01/2024; Solución: Tendido de 200 mts de Fo y dos empalmes nuevos; Hora de solución: 21:00 05/01/2024; Causa: Falla en la Red FiOp</v>
      </c>
      <c r="W44" s="4" t="s">
        <v>453</v>
      </c>
      <c r="X44" s="3"/>
      <c r="Y44" s="3"/>
      <c r="Z44" s="3" t="s">
        <v>69</v>
      </c>
      <c r="AA44" s="3" t="s">
        <v>70</v>
      </c>
      <c r="AB44" s="3" t="s">
        <v>454</v>
      </c>
      <c r="AC44" s="3" t="s">
        <v>71</v>
      </c>
      <c r="AD44" s="6">
        <v>0</v>
      </c>
      <c r="AE44" s="7"/>
      <c r="AF44" s="7"/>
      <c r="AG44" s="6">
        <f>Tabla4[[#This Row],[Tiempo Parada de Reloj]]+Tabla4[[#This Row],[Tiempo Autorizado por Telefonica (no Máximo)]]</f>
        <v>0</v>
      </c>
      <c r="AH44" s="7">
        <f t="shared" ca="1" si="7"/>
        <v>0.27083333333575865</v>
      </c>
      <c r="AI44" s="8">
        <f t="shared" si="8"/>
        <v>0</v>
      </c>
      <c r="AJ44" s="8">
        <f t="shared" ca="1" si="9"/>
        <v>6.5000000000582077</v>
      </c>
      <c r="AK44" s="3" t="s">
        <v>120</v>
      </c>
      <c r="AL44" s="3" t="s">
        <v>71</v>
      </c>
      <c r="AM44" s="3" t="s">
        <v>69</v>
      </c>
      <c r="AN44" s="3" t="s">
        <v>120</v>
      </c>
      <c r="AO44" s="3" t="s">
        <v>119</v>
      </c>
      <c r="AP44" s="3" t="s">
        <v>119</v>
      </c>
      <c r="AQ44" s="23">
        <v>45300.703472222223</v>
      </c>
      <c r="AR44" s="3"/>
      <c r="AS44" s="23"/>
      <c r="AT44" s="23"/>
      <c r="AU44" s="3" t="s">
        <v>322</v>
      </c>
      <c r="AV44" s="3" t="s">
        <v>455</v>
      </c>
      <c r="AW44" s="3" t="s">
        <v>76</v>
      </c>
      <c r="AX44" s="3">
        <v>3.887839</v>
      </c>
      <c r="AY44" s="3">
        <v>-77.077032000000003</v>
      </c>
      <c r="AZ44" s="8" t="str">
        <f>+CONCATENATE("Reportan apertura en el enlace ",Tabla4[[#This Row],[Enlace]]," en el ",Tabla4[[#This Row],[Distancia óptica]]," ocasionado por ",Tabla4[[#This Row],[Causa del daño]])</f>
        <v>Reportan apertura en el enlace Cali - Buenaventura en el Km 0,194 desde Buenaventura ocasionado por Falla en la Red FiOp</v>
      </c>
      <c r="BA44" s="8" t="str">
        <f>+CONCATENATE("Para dar solución al incidente ",Tabla4[[#This Row],[Solución]])</f>
        <v>Para dar solución al incidente Tendido de 200 mts de Fo y dos empalmes nuevos</v>
      </c>
      <c r="BB44" s="3" t="str">
        <f>+_xlfn.CONCAT(Tabla4[[#This Row],[Causa Raiz]]," ",Tabla4[[#This Row],[Solución2]]," (",Tabla4[[#This Row],[Anillo]],"- Cabecera: ",Tabla4[[#This Row],[Cabecera]],"- Operador: ",Tabla4[[#This Row],[Operador]],")")</f>
        <v>Reportan apertura en el enlace Cali - Buenaventura en el Km 0,194 desde Buenaventura ocasionado por Falla en la Red FiOp Para dar solución al incidente Tendido de 200 mts de Fo y dos empalmes nuevos (Troncal- Cabecera: Buenaventura- Operador: Ufinet)</v>
      </c>
    </row>
    <row r="45" spans="1:54" s="2" customFormat="1" ht="171">
      <c r="A45" s="38">
        <f t="shared" si="5"/>
        <v>44</v>
      </c>
      <c r="B45" s="3">
        <v>8056189</v>
      </c>
      <c r="C45" s="3" t="s">
        <v>54</v>
      </c>
      <c r="D45" s="23">
        <v>45296.618055555555</v>
      </c>
      <c r="E45" s="23">
        <v>45297.520833333336</v>
      </c>
      <c r="F45" s="1">
        <f t="shared" ca="1" si="10"/>
        <v>0.90277777778101154</v>
      </c>
      <c r="G45" s="3" t="s">
        <v>55</v>
      </c>
      <c r="H45" s="41"/>
      <c r="I45" s="40"/>
      <c r="J45" s="5" t="s">
        <v>56</v>
      </c>
      <c r="K45" s="3" t="s">
        <v>77</v>
      </c>
      <c r="L45" s="9" t="s">
        <v>78</v>
      </c>
      <c r="M45" s="3" t="s">
        <v>283</v>
      </c>
      <c r="N45" s="3" t="s">
        <v>284</v>
      </c>
      <c r="O45" s="3" t="s">
        <v>456</v>
      </c>
      <c r="P45" s="3" t="s">
        <v>457</v>
      </c>
      <c r="Q45" s="4" t="s">
        <v>458</v>
      </c>
      <c r="R45" s="3" t="s">
        <v>400</v>
      </c>
      <c r="S45" s="3" t="s">
        <v>289</v>
      </c>
      <c r="T45" s="3" t="s">
        <v>256</v>
      </c>
      <c r="U45" s="3" t="s">
        <v>459</v>
      </c>
      <c r="V45" s="22" t="str">
        <f t="shared" si="6"/>
        <v>RLFO; Hora de aviso: 14:50 05/01/2024; Solución: Se realiza migración entre empalmes; Hora de solución: 12:30 06/01/2024; Causa: Falla de Empalme de FiOp</v>
      </c>
      <c r="W45" s="4" t="s">
        <v>160</v>
      </c>
      <c r="X45" s="3"/>
      <c r="Y45" s="3"/>
      <c r="Z45" s="3" t="s">
        <v>69</v>
      </c>
      <c r="AA45" s="3" t="s">
        <v>71</v>
      </c>
      <c r="AB45" s="3">
        <v>0</v>
      </c>
      <c r="AC45" s="3" t="s">
        <v>71</v>
      </c>
      <c r="AD45" s="6">
        <v>0.5</v>
      </c>
      <c r="AE45" s="7"/>
      <c r="AF45" s="7"/>
      <c r="AG45" s="6">
        <f>Tabla4[[#This Row],[Tiempo Parada de Reloj]]+Tabla4[[#This Row],[Tiempo Autorizado por Telefonica (no Máximo)]]</f>
        <v>0.5</v>
      </c>
      <c r="AH45" s="7">
        <f t="shared" ca="1" si="7"/>
        <v>0.40277777778101154</v>
      </c>
      <c r="AI45" s="8">
        <f t="shared" si="8"/>
        <v>12</v>
      </c>
      <c r="AJ45" s="8">
        <f t="shared" ca="1" si="9"/>
        <v>9.6666666667442769</v>
      </c>
      <c r="AK45" s="3" t="s">
        <v>119</v>
      </c>
      <c r="AL45" s="3" t="s">
        <v>70</v>
      </c>
      <c r="AM45" s="3" t="s">
        <v>73</v>
      </c>
      <c r="AN45" s="3" t="s">
        <v>73</v>
      </c>
      <c r="AO45" s="3" t="s">
        <v>460</v>
      </c>
      <c r="AP45" s="3" t="s">
        <v>460</v>
      </c>
      <c r="AQ45" s="23">
        <v>45326.488194444442</v>
      </c>
      <c r="AR45" s="3"/>
      <c r="AS45" s="23"/>
      <c r="AT45" s="23"/>
      <c r="AU45" s="3" t="s">
        <v>404</v>
      </c>
      <c r="AV45" s="3" t="s">
        <v>293</v>
      </c>
      <c r="AW45" s="3" t="s">
        <v>135</v>
      </c>
      <c r="AX45" s="3">
        <v>4.5676800000000002</v>
      </c>
      <c r="AY45" s="3">
        <v>-75.648079999999993</v>
      </c>
      <c r="AZ45" s="8" t="str">
        <f>+CONCATENATE("Reportan apertura en el enlace ",Tabla4[[#This Row],[Enlace]]," en el ",Tabla4[[#This Row],[Distancia óptica]]," ocasionado por ",Tabla4[[#This Row],[Causa del daño]])</f>
        <v>Reportan apertura en el enlace Mov. Filandia - Mov. Galan en el Km 5,676 desde galan ocasionado por Falla de Empalme de FiOp</v>
      </c>
      <c r="BA45" s="8" t="str">
        <f>+CONCATENATE("Para dar solución al incidente ",Tabla4[[#This Row],[Solución]])</f>
        <v>Para dar solución al incidente Se realiza migración entre empalmes</v>
      </c>
      <c r="BB45" s="3" t="str">
        <f>+_xlfn.CONCAT(Tabla4[[#This Row],[Causa Raiz]]," ",Tabla4[[#This Row],[Solución2]]," (",Tabla4[[#This Row],[Anillo]],"- Cabecera: ",Tabla4[[#This Row],[Cabecera]],"- Operador: ",Tabla4[[#This Row],[Operador]],")")</f>
        <v>Reportan apertura en el enlace Mov. Filandia - Mov. Galan en el Km 5,676 desde galan ocasionado por Falla de Empalme de FiOp Para dar solución al incidente Se realiza migración entre empalmes (Lineal- Cabecera: Suiza- Operador: Colombia Telecomunicaciones)</v>
      </c>
    </row>
    <row r="46" spans="1:54" s="2" customFormat="1" ht="185.25">
      <c r="A46" s="38">
        <f t="shared" si="5"/>
        <v>45</v>
      </c>
      <c r="B46" s="3">
        <v>8056284</v>
      </c>
      <c r="C46" s="3" t="s">
        <v>54</v>
      </c>
      <c r="D46" s="23">
        <v>45296.809027777781</v>
      </c>
      <c r="E46" s="23">
        <v>45297.011111111111</v>
      </c>
      <c r="F46" s="1">
        <f t="shared" ca="1" si="10"/>
        <v>0.20208333332993789</v>
      </c>
      <c r="G46" s="3" t="s">
        <v>55</v>
      </c>
      <c r="H46" s="41"/>
      <c r="I46" s="40"/>
      <c r="J46" s="5" t="s">
        <v>56</v>
      </c>
      <c r="K46" s="3" t="s">
        <v>122</v>
      </c>
      <c r="L46" s="9" t="s">
        <v>58</v>
      </c>
      <c r="M46" s="3" t="s">
        <v>123</v>
      </c>
      <c r="N46" s="3" t="s">
        <v>461</v>
      </c>
      <c r="O46" s="3" t="s">
        <v>462</v>
      </c>
      <c r="P46" s="3" t="s">
        <v>463</v>
      </c>
      <c r="Q46" s="4" t="s">
        <v>464</v>
      </c>
      <c r="R46" s="3" t="s">
        <v>465</v>
      </c>
      <c r="S46" s="3" t="s">
        <v>129</v>
      </c>
      <c r="T46" s="3" t="s">
        <v>66</v>
      </c>
      <c r="U46" s="3" t="s">
        <v>466</v>
      </c>
      <c r="V46" s="22" t="str">
        <f t="shared" si="6"/>
        <v>RLFO; Hora de aviso: 19:25 05/01/2024; Solución: Se recuperan 50metros de reserva de F.O y se crea un empalme ; Hora de solución: 0:16 06/01/2024; Causa: Vandalismo</v>
      </c>
      <c r="W46" s="4" t="s">
        <v>132</v>
      </c>
      <c r="X46" s="3"/>
      <c r="Y46" s="3"/>
      <c r="Z46" s="3" t="s">
        <v>69</v>
      </c>
      <c r="AA46" s="3" t="s">
        <v>70</v>
      </c>
      <c r="AB46" s="3">
        <v>8056284</v>
      </c>
      <c r="AC46" s="3" t="s">
        <v>71</v>
      </c>
      <c r="AD46" s="6">
        <v>4.5138888888888888E-2</v>
      </c>
      <c r="AE46" s="7"/>
      <c r="AF46" s="7"/>
      <c r="AG46" s="6">
        <f>Tabla4[[#This Row],[Tiempo Parada de Reloj]]+Tabla4[[#This Row],[Tiempo Autorizado por Telefonica (no Máximo)]]</f>
        <v>4.5138888888888888E-2</v>
      </c>
      <c r="AH46" s="7">
        <f t="shared" ca="1" si="7"/>
        <v>0.15694444444104899</v>
      </c>
      <c r="AI46" s="8">
        <f t="shared" si="8"/>
        <v>1.0833333333333333</v>
      </c>
      <c r="AJ46" s="8">
        <f t="shared" ca="1" si="9"/>
        <v>3.7666666665851758</v>
      </c>
      <c r="AK46" s="3" t="s">
        <v>120</v>
      </c>
      <c r="AL46" s="3" t="s">
        <v>70</v>
      </c>
      <c r="AM46" s="3" t="s">
        <v>88</v>
      </c>
      <c r="AN46" s="3" t="s">
        <v>88</v>
      </c>
      <c r="AO46" s="3" t="s">
        <v>106</v>
      </c>
      <c r="AP46" s="3" t="s">
        <v>106</v>
      </c>
      <c r="AQ46" s="23">
        <v>45298.901388888888</v>
      </c>
      <c r="AR46" s="3"/>
      <c r="AS46" s="23"/>
      <c r="AT46" s="23"/>
      <c r="AU46" s="3" t="s">
        <v>467</v>
      </c>
      <c r="AV46" s="3" t="s">
        <v>468</v>
      </c>
      <c r="AW46" s="3" t="s">
        <v>135</v>
      </c>
      <c r="AX46" s="3">
        <v>11.016999999999999</v>
      </c>
      <c r="AY46" s="3">
        <v>-74.859399999999994</v>
      </c>
      <c r="AZ46" s="8" t="str">
        <f>+CONCATENATE("Reportan apertura en el enlace ",Tabla4[[#This Row],[Enlace]]," en el ",Tabla4[[#This Row],[Distancia óptica]]," ocasionado por ",Tabla4[[#This Row],[Causa del daño]])</f>
        <v>Reportan apertura en el enlace Caribe - Villa Campestre en el Km 5,608 desde Caribe ocasionado por Vandalismo</v>
      </c>
      <c r="BA46" s="8" t="str">
        <f>+CONCATENATE("Para dar solución al incidente ",Tabla4[[#This Row],[Solución]])</f>
        <v xml:space="preserve">Para dar solución al incidente Se recuperan 50metros de reserva de F.O y se crea un empalme </v>
      </c>
      <c r="BB46" s="3" t="str">
        <f>+_xlfn.CONCAT(Tabla4[[#This Row],[Causa Raiz]]," ",Tabla4[[#This Row],[Solución2]]," (",Tabla4[[#This Row],[Anillo]],"- Cabecera: ",Tabla4[[#This Row],[Cabecera]],"- Operador: ",Tabla4[[#This Row],[Operador]],")")</f>
        <v>Reportan apertura en el enlace Caribe - Villa Campestre en el Km 5,608 desde Caribe ocasionado por Vandalismo Para dar solución al incidente Se recuperan 50metros de reserva de F.O y se crea un empalme  (Lineal- Cabecera: Caribe- Operador: Colombia Telecomunicaciones)</v>
      </c>
    </row>
    <row r="47" spans="1:54" s="2" customFormat="1" ht="171">
      <c r="A47" s="38">
        <f t="shared" si="5"/>
        <v>46</v>
      </c>
      <c r="B47" s="3">
        <v>8058339</v>
      </c>
      <c r="C47" s="3" t="s">
        <v>136</v>
      </c>
      <c r="D47" s="23">
        <v>45297.197916666664</v>
      </c>
      <c r="E47" s="23">
        <v>45297.625</v>
      </c>
      <c r="F47" s="1">
        <f t="shared" ca="1" si="10"/>
        <v>0.42708333333575865</v>
      </c>
      <c r="G47" s="3" t="s">
        <v>55</v>
      </c>
      <c r="H47" s="41"/>
      <c r="I47" s="40"/>
      <c r="J47" s="5" t="s">
        <v>137</v>
      </c>
      <c r="K47" s="3" t="s">
        <v>57</v>
      </c>
      <c r="L47" s="9" t="s">
        <v>58</v>
      </c>
      <c r="M47" s="3" t="s">
        <v>59</v>
      </c>
      <c r="N47" s="3" t="s">
        <v>60</v>
      </c>
      <c r="O47" s="3" t="s">
        <v>469</v>
      </c>
      <c r="P47" s="3" t="s">
        <v>470</v>
      </c>
      <c r="Q47" s="4" t="s">
        <v>471</v>
      </c>
      <c r="R47" s="3" t="s">
        <v>255</v>
      </c>
      <c r="S47" s="3" t="s">
        <v>65</v>
      </c>
      <c r="T47" s="3" t="s">
        <v>66</v>
      </c>
      <c r="U47" s="3" t="s">
        <v>472</v>
      </c>
      <c r="V47" s="22" t="str">
        <f t="shared" si="6"/>
        <v>RBHFO; Hora de aviso: 4:45 06/01/2024; Solución: Se recuperan 50 mts de reserva de 48 Hilosy se realzia un empalme de 48 hilos; Hora de solución: 15:00 06/01/2024; Causa: Vandalismo</v>
      </c>
      <c r="W47" s="4" t="s">
        <v>68</v>
      </c>
      <c r="X47" s="3"/>
      <c r="Y47" s="3"/>
      <c r="Z47" s="3" t="s">
        <v>69</v>
      </c>
      <c r="AA47" s="3" t="s">
        <v>71</v>
      </c>
      <c r="AB47" s="3">
        <v>0</v>
      </c>
      <c r="AC47" s="3" t="s">
        <v>71</v>
      </c>
      <c r="AD47" s="6">
        <v>0.22500000000000001</v>
      </c>
      <c r="AE47" s="7"/>
      <c r="AF47" s="7"/>
      <c r="AG47" s="6">
        <f>Tabla4[[#This Row],[Tiempo Parada de Reloj]]+Tabla4[[#This Row],[Tiempo Autorizado por Telefonica (no Máximo)]]</f>
        <v>0.22500000000000001</v>
      </c>
      <c r="AH47" s="7">
        <f t="shared" ca="1" si="7"/>
        <v>0.20208333333575865</v>
      </c>
      <c r="AI47" s="8">
        <f t="shared" si="8"/>
        <v>5.4</v>
      </c>
      <c r="AJ47" s="8">
        <f t="shared" ca="1" si="9"/>
        <v>4.8500000000582073</v>
      </c>
      <c r="AK47" s="3" t="s">
        <v>106</v>
      </c>
      <c r="AL47" s="3" t="s">
        <v>70</v>
      </c>
      <c r="AM47" s="3" t="s">
        <v>87</v>
      </c>
      <c r="AN47" s="3" t="s">
        <v>87</v>
      </c>
      <c r="AO47" s="3" t="s">
        <v>106</v>
      </c>
      <c r="AP47" s="3" t="s">
        <v>106</v>
      </c>
      <c r="AQ47" s="23">
        <v>45299.474305555559</v>
      </c>
      <c r="AR47" s="3"/>
      <c r="AS47" s="23"/>
      <c r="AT47" s="23"/>
      <c r="AU47" s="3" t="s">
        <v>74</v>
      </c>
      <c r="AV47" s="3" t="s">
        <v>473</v>
      </c>
      <c r="AW47" s="3" t="s">
        <v>474</v>
      </c>
      <c r="AX47" s="3">
        <v>4.6349999999999998</v>
      </c>
      <c r="AY47" s="3">
        <v>-74.161600000000007</v>
      </c>
      <c r="AZ47" s="8" t="str">
        <f>+CONCATENATE("Reportan apertura en el enlace ",Tabla4[[#This Row],[Enlace]]," en el ",Tabla4[[#This Row],[Distancia óptica]]," ocasionado por ",Tabla4[[#This Row],[Causa del daño]])</f>
        <v>Reportan apertura en el enlace CG7- CG9 en el Km 2,7 desde CG7  ocasionado por Vandalismo</v>
      </c>
      <c r="BA47" s="8" t="str">
        <f>+CONCATENATE("Para dar solución al incidente ",Tabla4[[#This Row],[Solución]])</f>
        <v>Para dar solución al incidente Se recuperan 50 mts de reserva de 48 Hilosy se realzia un empalme de 48 hilos</v>
      </c>
      <c r="BB47" s="3" t="str">
        <f>+_xlfn.CONCAT(Tabla4[[#This Row],[Causa Raiz]]," ",Tabla4[[#This Row],[Solución2]]," (",Tabla4[[#This Row],[Anillo]],"- Cabecera: ",Tabla4[[#This Row],[Cabecera]],"- Operador: ",Tabla4[[#This Row],[Operador]],")")</f>
        <v>Reportan apertura en el enlace CG7- CG9 en el Km 2,7 desde CG7  ocasionado por Vandalismo Para dar solución al incidente Se recuperan 50 mts de reserva de 48 Hilosy se realzia un empalme de 48 hilos (Anillo 64- Cabecera: AsTURIAS- Operador: Infraco)</v>
      </c>
    </row>
    <row r="48" spans="1:54" s="2" customFormat="1" ht="213.75">
      <c r="A48" s="38">
        <f t="shared" si="5"/>
        <v>47</v>
      </c>
      <c r="B48" s="3">
        <v>8058376</v>
      </c>
      <c r="C48" s="3" t="s">
        <v>163</v>
      </c>
      <c r="D48" s="23">
        <v>45297.208333333336</v>
      </c>
      <c r="E48" s="23">
        <v>45297.534722222219</v>
      </c>
      <c r="F48" s="1">
        <f t="shared" ca="1" si="10"/>
        <v>0.32638888888322981</v>
      </c>
      <c r="G48" s="3" t="s">
        <v>55</v>
      </c>
      <c r="H48" s="41"/>
      <c r="I48" s="40"/>
      <c r="J48" s="5" t="s">
        <v>56</v>
      </c>
      <c r="K48" s="3" t="s">
        <v>138</v>
      </c>
      <c r="L48" s="9" t="s">
        <v>58</v>
      </c>
      <c r="M48" s="3" t="s">
        <v>139</v>
      </c>
      <c r="N48" s="3" t="s">
        <v>475</v>
      </c>
      <c r="O48" s="3" t="s">
        <v>476</v>
      </c>
      <c r="P48" s="3" t="s">
        <v>477</v>
      </c>
      <c r="Q48" s="4" t="s">
        <v>478</v>
      </c>
      <c r="R48" s="3" t="s">
        <v>479</v>
      </c>
      <c r="S48" s="3" t="s">
        <v>145</v>
      </c>
      <c r="T48" s="3" t="s">
        <v>116</v>
      </c>
      <c r="U48" s="3" t="s">
        <v>480</v>
      </c>
      <c r="V48" s="22" t="str">
        <f t="shared" si="6"/>
        <v>RDFO; Hora de aviso: 5:00 06/01/2024; Solución: Se realiza tendido de 200 mts de fibra de 36 Hilos y dos empalmes de 48 Hilos, 4 herrajes de retención y 1 suspension ; Hora de solución: 12:50 06/01/2024; Causa: Hurto</v>
      </c>
      <c r="W48" s="4" t="s">
        <v>199</v>
      </c>
      <c r="X48" s="3"/>
      <c r="Y48" s="3"/>
      <c r="Z48" s="3" t="s">
        <v>69</v>
      </c>
      <c r="AA48" s="3" t="s">
        <v>71</v>
      </c>
      <c r="AB48" s="3">
        <v>0</v>
      </c>
      <c r="AC48" s="3" t="s">
        <v>71</v>
      </c>
      <c r="AD48" s="6">
        <v>0.11944444444444445</v>
      </c>
      <c r="AE48" s="7"/>
      <c r="AF48" s="7"/>
      <c r="AG48" s="6">
        <f>Tabla4[[#This Row],[Tiempo Parada de Reloj]]+Tabla4[[#This Row],[Tiempo Autorizado por Telefonica (no Máximo)]]</f>
        <v>0.11944444444444445</v>
      </c>
      <c r="AH48" s="7">
        <f t="shared" ca="1" si="7"/>
        <v>0.20694444443878535</v>
      </c>
      <c r="AI48" s="8">
        <f t="shared" si="8"/>
        <v>2.8666666666666667</v>
      </c>
      <c r="AJ48" s="8">
        <f t="shared" ca="1" si="9"/>
        <v>4.9666666665308483</v>
      </c>
      <c r="AK48" s="3" t="s">
        <v>106</v>
      </c>
      <c r="AL48" s="3" t="s">
        <v>70</v>
      </c>
      <c r="AM48" s="3" t="s">
        <v>73</v>
      </c>
      <c r="AN48" s="3" t="s">
        <v>73</v>
      </c>
      <c r="AO48" s="3" t="s">
        <v>106</v>
      </c>
      <c r="AP48" s="3" t="s">
        <v>106</v>
      </c>
      <c r="AQ48" s="23">
        <v>45299.511805555558</v>
      </c>
      <c r="AR48" s="3"/>
      <c r="AS48" s="23"/>
      <c r="AT48" s="23"/>
      <c r="AU48" s="3" t="s">
        <v>481</v>
      </c>
      <c r="AV48" s="3" t="s">
        <v>482</v>
      </c>
      <c r="AW48" s="3" t="s">
        <v>151</v>
      </c>
      <c r="AX48" s="3">
        <v>3.398685</v>
      </c>
      <c r="AY48" s="3">
        <v>-76.353136000000006</v>
      </c>
      <c r="AZ48" s="8" t="str">
        <f>+CONCATENATE("Reportan apertura en el enlace ",Tabla4[[#This Row],[Enlace]]," en el ",Tabla4[[#This Row],[Distancia óptica]]," ocasionado por ",Tabla4[[#This Row],[Causa del daño]])</f>
        <v>Reportan apertura en el enlace Cali - Candelaria en el km 2,2  desde candelaria ocasionado por Hurto</v>
      </c>
      <c r="BA48" s="8" t="str">
        <f>+CONCATENATE("Para dar solución al incidente ",Tabla4[[#This Row],[Solución]])</f>
        <v xml:space="preserve">Para dar solución al incidente Se realiza tendido de 200 mts de fibra de 36 Hilos y dos empalmes de 48 Hilos, 4 herrajes de retención y 1 suspension </v>
      </c>
      <c r="BB48" s="3" t="str">
        <f>+_xlfn.CONCAT(Tabla4[[#This Row],[Causa Raiz]]," ",Tabla4[[#This Row],[Solución2]]," (",Tabla4[[#This Row],[Anillo]],"- Cabecera: ",Tabla4[[#This Row],[Cabecera]],"- Operador: ",Tabla4[[#This Row],[Operador]],")")</f>
        <v>Reportan apertura en el enlace Cali - Candelaria en el km 2,2  desde candelaria ocasionado por Hurto Para dar solución al incidente Se realiza tendido de 200 mts de fibra de 36 Hilos y dos empalmes de 48 Hilos, 4 herrajes de retención y 1 suspension  (Lineal - Cabecera: Centro- Operador: Colombia Telecomunicaciones)</v>
      </c>
    </row>
    <row r="49" spans="1:54" s="2" customFormat="1" ht="199.5">
      <c r="A49" s="38">
        <f t="shared" si="5"/>
        <v>48</v>
      </c>
      <c r="B49" s="3">
        <v>8058467</v>
      </c>
      <c r="C49" s="3" t="s">
        <v>54</v>
      </c>
      <c r="D49" s="23">
        <v>45297.229166666664</v>
      </c>
      <c r="E49" s="23">
        <v>45297.479166666664</v>
      </c>
      <c r="F49" s="1">
        <f t="shared" ca="1" si="10"/>
        <v>0.25</v>
      </c>
      <c r="G49" s="3" t="s">
        <v>55</v>
      </c>
      <c r="H49" s="41"/>
      <c r="I49" s="40"/>
      <c r="J49" s="5" t="s">
        <v>56</v>
      </c>
      <c r="K49" s="3" t="s">
        <v>359</v>
      </c>
      <c r="L49" s="9" t="s">
        <v>58</v>
      </c>
      <c r="M49" s="3" t="s">
        <v>360</v>
      </c>
      <c r="N49" s="3" t="s">
        <v>483</v>
      </c>
      <c r="O49" s="3" t="s">
        <v>484</v>
      </c>
      <c r="P49" s="3" t="s">
        <v>485</v>
      </c>
      <c r="Q49" s="4" t="s">
        <v>486</v>
      </c>
      <c r="R49" s="3" t="s">
        <v>365</v>
      </c>
      <c r="S49" s="3" t="s">
        <v>487</v>
      </c>
      <c r="T49" s="3" t="s">
        <v>130</v>
      </c>
      <c r="U49" s="3" t="s">
        <v>488</v>
      </c>
      <c r="V49" s="22" t="str">
        <f t="shared" si="6"/>
        <v>RLFO; Hora de aviso: 5:30 06/01/2024; Solución: Se recupera 5 mts de reserva de 8 Hilos y se realzia un empalme de 8 hilos ; Hora de solución: 11:30 06/01/2024; Causa: Plagas</v>
      </c>
      <c r="W49" s="4" t="s">
        <v>423</v>
      </c>
      <c r="X49" s="3"/>
      <c r="Y49" s="3"/>
      <c r="Z49" s="3" t="s">
        <v>69</v>
      </c>
      <c r="AA49" s="3" t="s">
        <v>71</v>
      </c>
      <c r="AB49" s="3">
        <v>0</v>
      </c>
      <c r="AC49" s="3" t="s">
        <v>71</v>
      </c>
      <c r="AD49" s="6">
        <v>8.819444444444445E-2</v>
      </c>
      <c r="AE49" s="7"/>
      <c r="AF49" s="7"/>
      <c r="AG49" s="6">
        <f>Tabla4[[#This Row],[Tiempo Parada de Reloj]]+Tabla4[[#This Row],[Tiempo Autorizado por Telefonica (no Máximo)]]</f>
        <v>8.819444444444445E-2</v>
      </c>
      <c r="AH49" s="7">
        <f t="shared" ca="1" si="7"/>
        <v>0.16180555555555554</v>
      </c>
      <c r="AI49" s="8">
        <f t="shared" si="8"/>
        <v>2.1166666666666667</v>
      </c>
      <c r="AJ49" s="8">
        <f t="shared" ca="1" si="9"/>
        <v>3.8833333333333329</v>
      </c>
      <c r="AK49" s="3" t="s">
        <v>106</v>
      </c>
      <c r="AL49" s="3" t="s">
        <v>70</v>
      </c>
      <c r="AM49" s="3" t="s">
        <v>73</v>
      </c>
      <c r="AN49" s="3" t="s">
        <v>73</v>
      </c>
      <c r="AO49" s="3" t="s">
        <v>119</v>
      </c>
      <c r="AP49" s="3" t="s">
        <v>119</v>
      </c>
      <c r="AQ49" s="23">
        <v>45300.75277777778</v>
      </c>
      <c r="AR49" s="3"/>
      <c r="AS49" s="23"/>
      <c r="AT49" s="23"/>
      <c r="AU49" s="3" t="s">
        <v>424</v>
      </c>
      <c r="AV49" s="3" t="s">
        <v>489</v>
      </c>
      <c r="AW49" s="3" t="s">
        <v>135</v>
      </c>
      <c r="AX49" s="3">
        <v>6.2662100000000001</v>
      </c>
      <c r="AY49" s="3">
        <v>-75.565280000000001</v>
      </c>
      <c r="AZ49" s="8" t="str">
        <f>+CONCATENATE("Reportan apertura en el enlace ",Tabla4[[#This Row],[Enlace]]," en el ",Tabla4[[#This Row],[Distancia óptica]]," ocasionado por ",Tabla4[[#This Row],[Causa del daño]])</f>
        <v>Reportan apertura en el enlace Medellín Centro - Aranjuez en el km 4,8 desde  medellin centro ocasionado por Plagas</v>
      </c>
      <c r="BA49" s="8" t="str">
        <f>+CONCATENATE("Para dar solución al incidente ",Tabla4[[#This Row],[Solución]])</f>
        <v xml:space="preserve">Para dar solución al incidente Se recupera 5 mts de reserva de 8 Hilos y se realzia un empalme de 8 hilos </v>
      </c>
      <c r="BB49" s="3" t="str">
        <f>+_xlfn.CONCAT(Tabla4[[#This Row],[Causa Raiz]]," ",Tabla4[[#This Row],[Solución2]]," (",Tabla4[[#This Row],[Anillo]],"- Cabecera: ",Tabla4[[#This Row],[Cabecera]],"- Operador: ",Tabla4[[#This Row],[Operador]],")")</f>
        <v>Reportan apertura en el enlace Medellín Centro - Aranjuez en el km 4,8 desde  medellin centro ocasionado por Plagas Para dar solución al incidente Se recupera 5 mts de reserva de 8 Hilos y se realzia un empalme de 8 hilos  (Lineal- Cabecera: Medellin centro- Operador: Colombia Telecomunicaciones)</v>
      </c>
    </row>
    <row r="50" spans="1:54" s="2" customFormat="1" ht="171">
      <c r="A50" s="38">
        <f t="shared" si="5"/>
        <v>49</v>
      </c>
      <c r="B50" s="3">
        <v>8058944</v>
      </c>
      <c r="C50" s="3" t="s">
        <v>54</v>
      </c>
      <c r="D50" s="23">
        <v>45297.25</v>
      </c>
      <c r="E50" s="23">
        <v>45297.395833333336</v>
      </c>
      <c r="F50" s="1">
        <f t="shared" ca="1" si="10"/>
        <v>0.14583333333575865</v>
      </c>
      <c r="G50" s="3" t="s">
        <v>164</v>
      </c>
      <c r="H50" s="41" t="s">
        <v>165</v>
      </c>
      <c r="I50" s="40">
        <v>11655977</v>
      </c>
      <c r="J50" s="5" t="s">
        <v>490</v>
      </c>
      <c r="K50" s="3" t="s">
        <v>490</v>
      </c>
      <c r="L50" s="9" t="s">
        <v>58</v>
      </c>
      <c r="M50" s="3" t="s">
        <v>360</v>
      </c>
      <c r="N50" s="3" t="s">
        <v>483</v>
      </c>
      <c r="O50" s="3" t="s">
        <v>491</v>
      </c>
      <c r="P50" s="3" t="s">
        <v>492</v>
      </c>
      <c r="Q50" s="4" t="s">
        <v>493</v>
      </c>
      <c r="R50" s="3" t="s">
        <v>365</v>
      </c>
      <c r="S50" s="3" t="s">
        <v>494</v>
      </c>
      <c r="T50" s="3" t="s">
        <v>66</v>
      </c>
      <c r="U50" s="3" t="s">
        <v>495</v>
      </c>
      <c r="V50" s="22" t="str">
        <f t="shared" si="6"/>
        <v>RLFO; Hora de aviso: 6:00 06/01/2024; Solución: Se realiza tendido de 250 mts de tendido y dos emepalmes ; Hora de solución: 9:30 06/01/2024; Causa: Vandalismo</v>
      </c>
      <c r="W50" s="4" t="s">
        <v>496</v>
      </c>
      <c r="X50" s="3"/>
      <c r="Y50" s="3"/>
      <c r="Z50" s="3" t="s">
        <v>69</v>
      </c>
      <c r="AA50" s="3" t="s">
        <v>71</v>
      </c>
      <c r="AB50" s="3">
        <v>0</v>
      </c>
      <c r="AC50" s="3" t="s">
        <v>71</v>
      </c>
      <c r="AD50" s="6">
        <v>0</v>
      </c>
      <c r="AE50" s="7"/>
      <c r="AF50" s="7"/>
      <c r="AG50" s="6">
        <f>Tabla4[[#This Row],[Tiempo Parada de Reloj]]+Tabla4[[#This Row],[Tiempo Autorizado por Telefonica (no Máximo)]]</f>
        <v>0</v>
      </c>
      <c r="AH50" s="7">
        <f t="shared" ca="1" si="7"/>
        <v>0.14583333333575865</v>
      </c>
      <c r="AI50" s="8">
        <f t="shared" si="8"/>
        <v>0</v>
      </c>
      <c r="AJ50" s="8">
        <f t="shared" ca="1" si="9"/>
        <v>3.5000000000582077</v>
      </c>
      <c r="AK50" s="3" t="s">
        <v>73</v>
      </c>
      <c r="AL50" s="3" t="s">
        <v>71</v>
      </c>
      <c r="AM50" s="3" t="s">
        <v>69</v>
      </c>
      <c r="AN50" s="3" t="s">
        <v>73</v>
      </c>
      <c r="AO50" s="3"/>
      <c r="AP50" s="3"/>
      <c r="AQ50" s="23">
        <f ca="1">NOW()</f>
        <v>45503.696834953706</v>
      </c>
      <c r="AR50" s="3"/>
      <c r="AS50" s="23"/>
      <c r="AT50" s="23"/>
      <c r="AU50" s="3" t="s">
        <v>494</v>
      </c>
      <c r="AV50" s="3" t="s">
        <v>69</v>
      </c>
      <c r="AW50" s="3" t="s">
        <v>69</v>
      </c>
      <c r="AX50" s="3" t="s">
        <v>69</v>
      </c>
      <c r="AY50" s="3" t="s">
        <v>69</v>
      </c>
      <c r="AZ50" s="8" t="str">
        <f>+CONCATENATE("Reportan apertura en el enlace ",Tabla4[[#This Row],[Enlace]]," en el ",Tabla4[[#This Row],[Distancia óptica]]," ocasionado por ",Tabla4[[#This Row],[Causa del daño]])</f>
        <v>Reportan apertura en el enlace Medellin La Palmas - San Bernardo en el Km 2,5 desde la America ocasionado por Vandalismo</v>
      </c>
      <c r="BA50" s="8" t="str">
        <f>+CONCATENATE("Para dar solución al incidente ",Tabla4[[#This Row],[Solución]])</f>
        <v xml:space="preserve">Para dar solución al incidente Se realiza tendido de 250 mts de tendido y dos emepalmes </v>
      </c>
      <c r="BB50" s="3" t="str">
        <f>+_xlfn.CONCAT(Tabla4[[#This Row],[Causa Raiz]]," ",Tabla4[[#This Row],[Solución2]]," (",Tabla4[[#This Row],[Anillo]],"- Cabecera: ",Tabla4[[#This Row],[Cabecera]],"- Operador: ",Tabla4[[#This Row],[Operador]],")")</f>
        <v>Reportan apertura en el enlace Medellin La Palmas - San Bernardo en el Km 2,5 desde la America ocasionado por Vandalismo Para dar solución al incidente Se realiza tendido de 250 mts de tendido y dos emepalmes  (NA- Cabecera: NA- Operador: UNE)</v>
      </c>
    </row>
    <row r="51" spans="1:54" s="2" customFormat="1" ht="185.25">
      <c r="A51" s="38">
        <f t="shared" si="5"/>
        <v>50</v>
      </c>
      <c r="B51" s="3">
        <v>8058487</v>
      </c>
      <c r="C51" s="3" t="s">
        <v>54</v>
      </c>
      <c r="D51" s="23">
        <v>45297.385416666664</v>
      </c>
      <c r="E51" s="23">
        <v>45297.386805555558</v>
      </c>
      <c r="F51" s="1">
        <f t="shared" ca="1" si="10"/>
        <v>1.3888888934161514E-3</v>
      </c>
      <c r="G51" s="3" t="s">
        <v>55</v>
      </c>
      <c r="H51" s="41"/>
      <c r="I51" s="40"/>
      <c r="J51" s="5" t="s">
        <v>56</v>
      </c>
      <c r="K51" s="3" t="s">
        <v>108</v>
      </c>
      <c r="L51" s="9" t="s">
        <v>78</v>
      </c>
      <c r="M51" s="3" t="s">
        <v>228</v>
      </c>
      <c r="N51" s="3" t="s">
        <v>315</v>
      </c>
      <c r="O51" s="3" t="s">
        <v>497</v>
      </c>
      <c r="P51" s="3" t="s">
        <v>498</v>
      </c>
      <c r="Q51" s="4" t="s">
        <v>499</v>
      </c>
      <c r="R51" s="3" t="s">
        <v>233</v>
      </c>
      <c r="S51" s="3" t="s">
        <v>115</v>
      </c>
      <c r="T51" s="3" t="s">
        <v>104</v>
      </c>
      <c r="U51" s="3" t="s">
        <v>500</v>
      </c>
      <c r="V51" s="22" t="str">
        <f t="shared" si="6"/>
        <v>RLFO; Hora de aviso: 9:15 06/01/2024; Solución: Se realiza cambio de patchord y sube el equipo.; Hora de solución: 9:17 06/01/2024; Causa: Visita Fallida</v>
      </c>
      <c r="W51" s="4" t="s">
        <v>118</v>
      </c>
      <c r="X51" s="3"/>
      <c r="Y51" s="3"/>
      <c r="Z51" s="3" t="s">
        <v>69</v>
      </c>
      <c r="AA51" s="3" t="s">
        <v>70</v>
      </c>
      <c r="AB51" s="3">
        <v>8058487</v>
      </c>
      <c r="AC51" s="3" t="s">
        <v>71</v>
      </c>
      <c r="AD51" s="6">
        <v>0</v>
      </c>
      <c r="AE51" s="7"/>
      <c r="AF51" s="7"/>
      <c r="AG51" s="6">
        <f>Tabla4[[#This Row],[Tiempo Parada de Reloj]]+Tabla4[[#This Row],[Tiempo Autorizado por Telefonica (no Máximo)]]</f>
        <v>0</v>
      </c>
      <c r="AH51" s="7">
        <f t="shared" ca="1" si="7"/>
        <v>1.3888888934161514E-3</v>
      </c>
      <c r="AI51" s="8">
        <f t="shared" si="8"/>
        <v>0</v>
      </c>
      <c r="AJ51" s="8">
        <f t="shared" ca="1" si="9"/>
        <v>3.3333333441987634E-2</v>
      </c>
      <c r="AK51" s="3" t="s">
        <v>73</v>
      </c>
      <c r="AL51" s="3" t="s">
        <v>70</v>
      </c>
      <c r="AM51" s="3" t="s">
        <v>87</v>
      </c>
      <c r="AN51" s="3" t="s">
        <v>87</v>
      </c>
      <c r="AO51" s="3" t="s">
        <v>106</v>
      </c>
      <c r="AP51" s="3" t="s">
        <v>106</v>
      </c>
      <c r="AQ51" s="23">
        <v>45297.614583333336</v>
      </c>
      <c r="AR51" s="3"/>
      <c r="AS51" s="23"/>
      <c r="AT51" s="23"/>
      <c r="AU51" s="3" t="s">
        <v>501</v>
      </c>
      <c r="AV51" s="3" t="s">
        <v>69</v>
      </c>
      <c r="AW51" s="3" t="s">
        <v>69</v>
      </c>
      <c r="AX51" s="3" t="s">
        <v>69</v>
      </c>
      <c r="AY51" s="3" t="s">
        <v>69</v>
      </c>
      <c r="AZ51" s="8" t="str">
        <f>+CONCATENATE("Reportan apertura en el enlace ",Tabla4[[#This Row],[Enlace]]," en el ",Tabla4[[#This Row],[Distancia óptica]]," ocasionado por ",Tabla4[[#This Row],[Causa del daño]])</f>
        <v>Reportan apertura en el enlace Mov. Universidad Coperativa - Mov. Mamatoco en el Km 1,5 desde Universidad Cooperativa  ocasionado por Visita Fallida</v>
      </c>
      <c r="BA51" s="8" t="str">
        <f>+CONCATENATE("Para dar solución al incidente ",Tabla4[[#This Row],[Solución]])</f>
        <v>Para dar solución al incidente Se realiza cambio de patchord y sube el equipo.</v>
      </c>
      <c r="BB51" s="3" t="str">
        <f>+_xlfn.CONCAT(Tabla4[[#This Row],[Causa Raiz]]," ",Tabla4[[#This Row],[Solución2]]," (",Tabla4[[#This Row],[Anillo]],"- Cabecera: ",Tabla4[[#This Row],[Cabecera]],"- Operador: ",Tabla4[[#This Row],[Operador]],")")</f>
        <v>Reportan apertura en el enlace Mov. Universidad Coperativa - Mov. Mamatoco en el Km 1,5 desde Universidad Cooperativa  ocasionado por Visita Fallida Para dar solución al incidente Se realiza cambio de patchord y sube el equipo. (NA- Cabecera: NA- Operador: Colombia Telecomunicaciones)</v>
      </c>
    </row>
    <row r="52" spans="1:54" s="2" customFormat="1" ht="171">
      <c r="A52" s="38">
        <f t="shared" si="5"/>
        <v>51</v>
      </c>
      <c r="B52" s="3">
        <v>8059056</v>
      </c>
      <c r="C52" s="3" t="s">
        <v>54</v>
      </c>
      <c r="D52" s="23">
        <v>45297.392361111109</v>
      </c>
      <c r="E52" s="23">
        <v>45297.393750000003</v>
      </c>
      <c r="F52" s="1">
        <f t="shared" ca="1" si="10"/>
        <v>1.3888888934161514E-3</v>
      </c>
      <c r="G52" s="3" t="s">
        <v>55</v>
      </c>
      <c r="H52" s="41"/>
      <c r="I52" s="40"/>
      <c r="J52" s="5" t="s">
        <v>56</v>
      </c>
      <c r="K52" s="3" t="s">
        <v>122</v>
      </c>
      <c r="L52" s="9" t="s">
        <v>58</v>
      </c>
      <c r="M52" s="3" t="s">
        <v>123</v>
      </c>
      <c r="N52" s="3" t="s">
        <v>124</v>
      </c>
      <c r="O52" s="3" t="s">
        <v>502</v>
      </c>
      <c r="P52" s="3" t="s">
        <v>503</v>
      </c>
      <c r="Q52" s="4" t="s">
        <v>504</v>
      </c>
      <c r="R52" s="3" t="s">
        <v>505</v>
      </c>
      <c r="S52" s="3" t="s">
        <v>129</v>
      </c>
      <c r="T52" s="3" t="s">
        <v>104</v>
      </c>
      <c r="U52" s="3" t="s">
        <v>506</v>
      </c>
      <c r="V52" s="22" t="str">
        <f t="shared" si="6"/>
        <v>RLFO; Hora de aviso: 9:25 06/01/2024; Solución: Se realiza limpiez en Nodos y en el paso de ODF en Caribe; Hora de solución: 9:27 06/01/2024; Causa: Visita Fallida</v>
      </c>
      <c r="W52" s="4" t="s">
        <v>132</v>
      </c>
      <c r="X52" s="3"/>
      <c r="Y52" s="3"/>
      <c r="Z52" s="3" t="s">
        <v>69</v>
      </c>
      <c r="AA52" s="3" t="s">
        <v>71</v>
      </c>
      <c r="AB52" s="3">
        <v>0</v>
      </c>
      <c r="AC52" s="3" t="s">
        <v>71</v>
      </c>
      <c r="AD52" s="6">
        <v>0</v>
      </c>
      <c r="AE52" s="7"/>
      <c r="AF52" s="7"/>
      <c r="AG52" s="6">
        <f>Tabla4[[#This Row],[Tiempo Parada de Reloj]]+Tabla4[[#This Row],[Tiempo Autorizado por Telefonica (no Máximo)]]</f>
        <v>0</v>
      </c>
      <c r="AH52" s="7">
        <f t="shared" ca="1" si="7"/>
        <v>1.3888888934161514E-3</v>
      </c>
      <c r="AI52" s="8">
        <f t="shared" si="8"/>
        <v>0</v>
      </c>
      <c r="AJ52" s="8">
        <f t="shared" ca="1" si="9"/>
        <v>3.3333333441987634E-2</v>
      </c>
      <c r="AK52" s="3" t="s">
        <v>73</v>
      </c>
      <c r="AL52" s="3" t="s">
        <v>71</v>
      </c>
      <c r="AM52" s="3" t="s">
        <v>69</v>
      </c>
      <c r="AN52" s="3" t="s">
        <v>73</v>
      </c>
      <c r="AO52" s="3" t="s">
        <v>73</v>
      </c>
      <c r="AP52" s="3" t="s">
        <v>73</v>
      </c>
      <c r="AQ52" s="23">
        <v>45297.552083333336</v>
      </c>
      <c r="AR52" s="3"/>
      <c r="AS52" s="23"/>
      <c r="AT52" s="23"/>
      <c r="AU52" s="3" t="s">
        <v>133</v>
      </c>
      <c r="AV52" s="3" t="s">
        <v>69</v>
      </c>
      <c r="AW52" s="3" t="s">
        <v>69</v>
      </c>
      <c r="AX52" s="3" t="s">
        <v>69</v>
      </c>
      <c r="AY52" s="3" t="s">
        <v>69</v>
      </c>
      <c r="AZ52" s="8" t="str">
        <f>+CONCATENATE("Reportan apertura en el enlace ",Tabla4[[#This Row],[Enlace]]," en el ",Tabla4[[#This Row],[Distancia óptica]]," ocasionado por ",Tabla4[[#This Row],[Causa del daño]])</f>
        <v>Reportan apertura en el enlace Villa Campestre - Estadio en el Km 4,8 desde estadio ocasionado por Visita Fallida</v>
      </c>
      <c r="BA52" s="8" t="str">
        <f>+CONCATENATE("Para dar solución al incidente ",Tabla4[[#This Row],[Solución]])</f>
        <v>Para dar solución al incidente Se realiza limpiez en Nodos y en el paso de ODF en Caribe</v>
      </c>
      <c r="BB52" s="3" t="str">
        <f>+_xlfn.CONCAT(Tabla4[[#This Row],[Causa Raiz]]," ",Tabla4[[#This Row],[Solución2]]," (",Tabla4[[#This Row],[Anillo]],"- Cabecera: ",Tabla4[[#This Row],[Cabecera]],"- Operador: ",Tabla4[[#This Row],[Operador]],")")</f>
        <v>Reportan apertura en el enlace Villa Campestre - Estadio en el Km 4,8 desde estadio ocasionado por Visita Fallida Para dar solución al incidente Se realiza limpiez en Nodos y en el paso de ODF en Caribe (NA- Cabecera: NA- Operador: Colombia Telecomunicaciones)</v>
      </c>
    </row>
    <row r="53" spans="1:54" s="2" customFormat="1" ht="242.25">
      <c r="A53" s="38">
        <f t="shared" si="5"/>
        <v>52</v>
      </c>
      <c r="B53" s="3">
        <v>8056662</v>
      </c>
      <c r="C53" s="3" t="s">
        <v>163</v>
      </c>
      <c r="D53" s="23">
        <v>45297.416666666664</v>
      </c>
      <c r="E53" s="23">
        <v>45297.628472222219</v>
      </c>
      <c r="F53" s="1">
        <f t="shared" ca="1" si="10"/>
        <v>0.21180555555474712</v>
      </c>
      <c r="G53" s="3" t="s">
        <v>55</v>
      </c>
      <c r="H53" s="41"/>
      <c r="I53" s="40"/>
      <c r="J53" s="5" t="s">
        <v>56</v>
      </c>
      <c r="K53" s="3" t="s">
        <v>77</v>
      </c>
      <c r="L53" s="9" t="s">
        <v>78</v>
      </c>
      <c r="M53" s="3" t="s">
        <v>507</v>
      </c>
      <c r="N53" s="3" t="s">
        <v>508</v>
      </c>
      <c r="O53" s="3" t="s">
        <v>509</v>
      </c>
      <c r="P53" s="3" t="s">
        <v>510</v>
      </c>
      <c r="Q53" s="4" t="s">
        <v>511</v>
      </c>
      <c r="R53" s="3" t="s">
        <v>512</v>
      </c>
      <c r="S53" s="3" t="s">
        <v>158</v>
      </c>
      <c r="T53" s="3" t="s">
        <v>513</v>
      </c>
      <c r="U53" s="3" t="s">
        <v>514</v>
      </c>
      <c r="V53" s="22" t="str">
        <f t="shared" si="6"/>
        <v>RDFO; Hora de aviso: 10:00 06/01/2024; Solución: Se acondiciona FO y se rehace caja de empalme de 24 y se refusioan 8 hilos; Hora de solución: 15:05 06/01/2024; Causa: Desastre Natural</v>
      </c>
      <c r="W53" s="4" t="s">
        <v>160</v>
      </c>
      <c r="X53" s="3"/>
      <c r="Y53" s="3"/>
      <c r="Z53" s="3" t="s">
        <v>69</v>
      </c>
      <c r="AA53" s="3" t="s">
        <v>70</v>
      </c>
      <c r="AB53" s="3">
        <v>6841644</v>
      </c>
      <c r="AC53" s="3" t="s">
        <v>71</v>
      </c>
      <c r="AD53" s="6">
        <v>2.7777777777777776E-2</v>
      </c>
      <c r="AE53" s="7"/>
      <c r="AF53" s="7"/>
      <c r="AG53" s="6">
        <f>Tabla4[[#This Row],[Tiempo Parada de Reloj]]+Tabla4[[#This Row],[Tiempo Autorizado por Telefonica (no Máximo)]]</f>
        <v>2.7777777777777776E-2</v>
      </c>
      <c r="AH53" s="7">
        <f t="shared" ca="1" si="7"/>
        <v>0.18402777777696933</v>
      </c>
      <c r="AI53" s="8">
        <f t="shared" si="8"/>
        <v>0.66666666666666663</v>
      </c>
      <c r="AJ53" s="8">
        <f t="shared" ca="1" si="9"/>
        <v>4.4166666666472638</v>
      </c>
      <c r="AK53" s="3" t="s">
        <v>73</v>
      </c>
      <c r="AL53" s="3" t="s">
        <v>70</v>
      </c>
      <c r="AM53" s="3" t="s">
        <v>87</v>
      </c>
      <c r="AN53" s="3" t="s">
        <v>87</v>
      </c>
      <c r="AO53" s="3" t="s">
        <v>87</v>
      </c>
      <c r="AP53" s="3" t="s">
        <v>87</v>
      </c>
      <c r="AQ53" s="23">
        <v>45300.874305555553</v>
      </c>
      <c r="AR53" s="3"/>
      <c r="AS53" s="23"/>
      <c r="AT53" s="23"/>
      <c r="AU53" s="3" t="s">
        <v>515</v>
      </c>
      <c r="AV53" s="3" t="s">
        <v>516</v>
      </c>
      <c r="AW53" s="3" t="s">
        <v>370</v>
      </c>
      <c r="AX53" s="3">
        <v>3.0289999999999999</v>
      </c>
      <c r="AY53" s="3">
        <v>-76.474999999999994</v>
      </c>
      <c r="AZ53" s="8" t="str">
        <f>+CONCATENATE("Reportan apertura en el enlace ",Tabla4[[#This Row],[Enlace]]," en el ",Tabla4[[#This Row],[Distancia óptica]]," ocasionado por ",Tabla4[[#This Row],[Causa del daño]])</f>
        <v>Reportan apertura en el enlace Mov. Ladrillera Melendez Sector Remoto - Mov. Centro Santander de Quilichao en el Km 2,8 desde santander de quilichao ocasionado por Desastre Natural</v>
      </c>
      <c r="BA53" s="8" t="str">
        <f>+CONCATENATE("Para dar solución al incidente ",Tabla4[[#This Row],[Solución]])</f>
        <v>Para dar solución al incidente Se acondiciona FO y se rehace caja de empalme de 24 y se refusioan 8 hilos</v>
      </c>
      <c r="BB53" s="3" t="str">
        <f>+_xlfn.CONCAT(Tabla4[[#This Row],[Causa Raiz]]," ",Tabla4[[#This Row],[Solución2]]," (",Tabla4[[#This Row],[Anillo]],"- Cabecera: ",Tabla4[[#This Row],[Cabecera]],"- Operador: ",Tabla4[[#This Row],[Operador]],")")</f>
        <v>Reportan apertura en el enlace Mov. Ladrillera Melendez Sector Remoto - Mov. Centro Santander de Quilichao en el Km 2,8 desde santander de quilichao ocasionado por Desastre Natural Para dar solución al incidente Se acondiciona FO y se rehace caja de empalme de 24 y se refusioan 8 hilos (lineal- Cabecera: Centro santander- Operador: Colombia Telecomunicaciones)</v>
      </c>
    </row>
    <row r="54" spans="1:54" s="2" customFormat="1" ht="242.25">
      <c r="A54" s="38">
        <f t="shared" si="5"/>
        <v>53</v>
      </c>
      <c r="B54" s="3">
        <v>8059298</v>
      </c>
      <c r="C54" s="3" t="s">
        <v>163</v>
      </c>
      <c r="D54" s="23">
        <v>45297.447916666664</v>
      </c>
      <c r="E54" s="23">
        <v>45297.449305555558</v>
      </c>
      <c r="F54" s="1">
        <f t="shared" ca="1" si="10"/>
        <v>1.3888888934161514E-3</v>
      </c>
      <c r="G54" s="3" t="s">
        <v>55</v>
      </c>
      <c r="H54" s="41"/>
      <c r="I54" s="40"/>
      <c r="J54" s="5" t="s">
        <v>56</v>
      </c>
      <c r="K54" s="3" t="s">
        <v>93</v>
      </c>
      <c r="L54" s="9" t="s">
        <v>58</v>
      </c>
      <c r="M54" s="3" t="s">
        <v>59</v>
      </c>
      <c r="N54" s="3" t="s">
        <v>60</v>
      </c>
      <c r="O54" s="3" t="s">
        <v>517</v>
      </c>
      <c r="P54" s="3" t="s">
        <v>518</v>
      </c>
      <c r="Q54" s="4" t="s">
        <v>519</v>
      </c>
      <c r="R54" s="3" t="s">
        <v>255</v>
      </c>
      <c r="S54" s="3" t="s">
        <v>65</v>
      </c>
      <c r="T54" s="3" t="s">
        <v>104</v>
      </c>
      <c r="U54" s="3" t="s">
        <v>520</v>
      </c>
      <c r="V54" s="22" t="str">
        <f t="shared" si="6"/>
        <v>RDFO; Hora de aviso: 10:45 06/01/2024; Solución: Personal de corporativos realiza migracion del cable por nueva ruta y cambio de canalización por cable de FO existente y se instalan dos empalmes de 36 hilos; Hora de solución: 10:47 06/01/2024; Causa: Visita Fallida</v>
      </c>
      <c r="W54" s="4" t="s">
        <v>68</v>
      </c>
      <c r="X54" s="3"/>
      <c r="Y54" s="3"/>
      <c r="Z54" s="3" t="s">
        <v>69</v>
      </c>
      <c r="AA54" s="3" t="s">
        <v>71</v>
      </c>
      <c r="AB54" s="3">
        <v>0</v>
      </c>
      <c r="AC54" s="3" t="s">
        <v>71</v>
      </c>
      <c r="AD54" s="6">
        <v>0</v>
      </c>
      <c r="AE54" s="7"/>
      <c r="AF54" s="7"/>
      <c r="AG54" s="6">
        <f>Tabla4[[#This Row],[Tiempo Parada de Reloj]]+Tabla4[[#This Row],[Tiempo Autorizado por Telefonica (no Máximo)]]</f>
        <v>0</v>
      </c>
      <c r="AH54" s="7">
        <f t="shared" ca="1" si="7"/>
        <v>1.3888888934161514E-3</v>
      </c>
      <c r="AI54" s="8">
        <f t="shared" si="8"/>
        <v>0</v>
      </c>
      <c r="AJ54" s="8">
        <f t="shared" ca="1" si="9"/>
        <v>3.3333333441987634E-2</v>
      </c>
      <c r="AK54" s="3" t="s">
        <v>73</v>
      </c>
      <c r="AL54" s="3" t="s">
        <v>71</v>
      </c>
      <c r="AM54" s="3" t="s">
        <v>69</v>
      </c>
      <c r="AN54" s="3" t="s">
        <v>73</v>
      </c>
      <c r="AO54" s="3" t="s">
        <v>73</v>
      </c>
      <c r="AP54" s="3" t="s">
        <v>73</v>
      </c>
      <c r="AQ54" s="23">
        <v>45297.527777777781</v>
      </c>
      <c r="AR54" s="3"/>
      <c r="AS54" s="23"/>
      <c r="AT54" s="23"/>
      <c r="AU54" s="3" t="s">
        <v>100</v>
      </c>
      <c r="AV54" s="3" t="s">
        <v>521</v>
      </c>
      <c r="AW54" s="3" t="s">
        <v>307</v>
      </c>
      <c r="AX54" s="3" t="s">
        <v>69</v>
      </c>
      <c r="AY54" s="3" t="s">
        <v>69</v>
      </c>
      <c r="AZ54" s="8" t="str">
        <f>+CONCATENATE("Reportan apertura en el enlace ",Tabla4[[#This Row],[Enlace]]," en el ",Tabla4[[#This Row],[Distancia óptica]]," ocasionado por ",Tabla4[[#This Row],[Causa del daño]])</f>
        <v>Reportan apertura en el enlace Villa Maria - Morato en el Km 7,7 desde Villa Maria ocasionado por Visita Fallida</v>
      </c>
      <c r="BA54" s="8" t="str">
        <f>+CONCATENATE("Para dar solución al incidente ",Tabla4[[#This Row],[Solución]])</f>
        <v>Para dar solución al incidente Personal de corporativos realiza migracion del cable por nueva ruta y cambio de canalización por cable de FO existente y se instalan dos empalmes de 36 hilos</v>
      </c>
      <c r="BB54" s="3" t="str">
        <f>+_xlfn.CONCAT(Tabla4[[#This Row],[Causa Raiz]]," ",Tabla4[[#This Row],[Solución2]]," (",Tabla4[[#This Row],[Anillo]],"- Cabecera: ",Tabla4[[#This Row],[Cabecera]],"- Operador: ",Tabla4[[#This Row],[Operador]],")")</f>
        <v>Reportan apertura en el enlace Villa Maria - Morato en el Km 7,7 desde Villa Maria ocasionado por Visita Fallida Para dar solución al incidente Personal de corporativos realiza migracion del cable por nueva ruta y cambio de canalización por cable de FO existente y se instalan dos empalmes de 36 hilos (LINEAL- Cabecera: MORATO - Operador: Colombia Telecomunicaciones)</v>
      </c>
    </row>
    <row r="55" spans="1:54" s="2" customFormat="1" ht="185.25">
      <c r="A55" s="38">
        <f t="shared" si="5"/>
        <v>54</v>
      </c>
      <c r="B55" s="3">
        <v>8060050</v>
      </c>
      <c r="C55" s="3" t="s">
        <v>54</v>
      </c>
      <c r="D55" s="23">
        <v>45297.638888888891</v>
      </c>
      <c r="E55" s="23">
        <v>45297.770833333336</v>
      </c>
      <c r="F55" s="1">
        <f t="shared" ca="1" si="10"/>
        <v>0.13194444444525288</v>
      </c>
      <c r="G55" s="3" t="s">
        <v>55</v>
      </c>
      <c r="H55" s="41"/>
      <c r="I55" s="40"/>
      <c r="J55" s="5" t="s">
        <v>56</v>
      </c>
      <c r="K55" s="3" t="s">
        <v>57</v>
      </c>
      <c r="L55" s="9" t="s">
        <v>58</v>
      </c>
      <c r="M55" s="3" t="s">
        <v>59</v>
      </c>
      <c r="N55" s="3" t="s">
        <v>60</v>
      </c>
      <c r="O55" s="3" t="s">
        <v>522</v>
      </c>
      <c r="P55" s="3" t="s">
        <v>523</v>
      </c>
      <c r="Q55" s="4" t="s">
        <v>524</v>
      </c>
      <c r="R55" s="3" t="s">
        <v>255</v>
      </c>
      <c r="S55" s="3" t="s">
        <v>65</v>
      </c>
      <c r="T55" s="3" t="s">
        <v>276</v>
      </c>
      <c r="U55" s="3" t="s">
        <v>525</v>
      </c>
      <c r="V55" s="22" t="str">
        <f t="shared" si="6"/>
        <v>RLFO; Hora de aviso: 15:20 06/01/2024; Solución: Se realiza migracion entre empalme ; Hora de solución: 18:30 06/01/2024; Causa: Intervención de Terceros</v>
      </c>
      <c r="W55" s="4" t="s">
        <v>68</v>
      </c>
      <c r="X55" s="3"/>
      <c r="Y55" s="3"/>
      <c r="Z55" s="3" t="s">
        <v>69</v>
      </c>
      <c r="AA55" s="3" t="s">
        <v>71</v>
      </c>
      <c r="AB55" s="3">
        <v>0</v>
      </c>
      <c r="AC55" s="3" t="s">
        <v>71</v>
      </c>
      <c r="AD55" s="6">
        <v>0</v>
      </c>
      <c r="AE55" s="7"/>
      <c r="AF55" s="7"/>
      <c r="AG55" s="6">
        <f>Tabla4[[#This Row],[Tiempo Parada de Reloj]]+Tabla4[[#This Row],[Tiempo Autorizado por Telefonica (no Máximo)]]</f>
        <v>0</v>
      </c>
      <c r="AH55" s="7">
        <f t="shared" ca="1" si="7"/>
        <v>0.13194444444525288</v>
      </c>
      <c r="AI55" s="8">
        <f t="shared" si="8"/>
        <v>0</v>
      </c>
      <c r="AJ55" s="8">
        <f t="shared" ca="1" si="9"/>
        <v>3.1666666666860692</v>
      </c>
      <c r="AK55" s="3" t="s">
        <v>120</v>
      </c>
      <c r="AL55" s="3" t="s">
        <v>71</v>
      </c>
      <c r="AM55" s="3" t="s">
        <v>87</v>
      </c>
      <c r="AN55" s="3" t="s">
        <v>87</v>
      </c>
      <c r="AO55" s="3" t="s">
        <v>106</v>
      </c>
      <c r="AP55" s="3" t="s">
        <v>106</v>
      </c>
      <c r="AQ55" s="23">
        <v>45299.373611111114</v>
      </c>
      <c r="AR55" s="3"/>
      <c r="AS55" s="23"/>
      <c r="AT55" s="23"/>
      <c r="AU55" s="3" t="s">
        <v>74</v>
      </c>
      <c r="AV55" s="3" t="s">
        <v>526</v>
      </c>
      <c r="AW55" s="3" t="s">
        <v>527</v>
      </c>
      <c r="AX55" s="3">
        <v>4.5486000000000004</v>
      </c>
      <c r="AY55" s="3">
        <v>-74.111999999999995</v>
      </c>
      <c r="AZ55" s="8" t="str">
        <f>+CONCATENATE("Reportan apertura en el enlace ",Tabla4[[#This Row],[Enlace]]," en el ",Tabla4[[#This Row],[Distancia óptica]]," ocasionado por ",Tabla4[[#This Row],[Causa del daño]])</f>
        <v>Reportan apertura en el enlace Marruecos - Dto 53101 en el Km 1,5 desde marruecos ocasionado por Intervención de Terceros</v>
      </c>
      <c r="BA55" s="8" t="str">
        <f>+CONCATENATE("Para dar solución al incidente ",Tabla4[[#This Row],[Solución]])</f>
        <v xml:space="preserve">Para dar solución al incidente Se realiza migracion entre empalme </v>
      </c>
      <c r="BB55" s="3" t="str">
        <f>+_xlfn.CONCAT(Tabla4[[#This Row],[Causa Raiz]]," ",Tabla4[[#This Row],[Solución2]]," (",Tabla4[[#This Row],[Anillo]],"- Cabecera: ",Tabla4[[#This Row],[Cabecera]],"- Operador: ",Tabla4[[#This Row],[Operador]],")")</f>
        <v>Reportan apertura en el enlace Marruecos - Dto 53101 en el Km 1,5 desde marruecos ocasionado por Intervención de Terceros Para dar solución al incidente Se realiza migracion entre empalme  (Anillo Pop 10- Cabecera: Marruecos- Operador: Colombia Telecomunicaciones)</v>
      </c>
    </row>
    <row r="56" spans="1:54" s="2" customFormat="1" ht="199.5">
      <c r="A56" s="38">
        <f t="shared" si="5"/>
        <v>55</v>
      </c>
      <c r="B56" s="3">
        <v>8068496</v>
      </c>
      <c r="C56" s="3" t="s">
        <v>54</v>
      </c>
      <c r="D56" s="23">
        <v>45299.947916666664</v>
      </c>
      <c r="E56" s="23">
        <v>45300.465277777781</v>
      </c>
      <c r="F56" s="1">
        <f t="shared" ca="1" si="10"/>
        <v>0.51736111111677019</v>
      </c>
      <c r="G56" s="3" t="s">
        <v>55</v>
      </c>
      <c r="H56" s="41"/>
      <c r="I56" s="40"/>
      <c r="J56" s="5" t="s">
        <v>56</v>
      </c>
      <c r="K56" s="3" t="s">
        <v>203</v>
      </c>
      <c r="L56" s="9" t="s">
        <v>58</v>
      </c>
      <c r="M56" s="3" t="s">
        <v>204</v>
      </c>
      <c r="N56" s="3" t="s">
        <v>217</v>
      </c>
      <c r="O56" s="3" t="s">
        <v>528</v>
      </c>
      <c r="P56" s="3" t="s">
        <v>219</v>
      </c>
      <c r="Q56" s="4" t="s">
        <v>529</v>
      </c>
      <c r="R56" s="3" t="s">
        <v>209</v>
      </c>
      <c r="S56" s="3" t="s">
        <v>221</v>
      </c>
      <c r="T56" s="3" t="s">
        <v>130</v>
      </c>
      <c r="U56" s="3" t="s">
        <v>530</v>
      </c>
      <c r="V56" s="22" t="str">
        <f t="shared" si="6"/>
        <v>RLFO; Hora de aviso: 22:45 08/01/2024; Solución: Se recupero 5 mts de reserva y se instala un empalme de 48 hilos y se fusionan 12 hilos; Hora de solución: 11:10 09/01/2024; Causa: Plagas</v>
      </c>
      <c r="W56" s="4" t="s">
        <v>531</v>
      </c>
      <c r="X56" s="3" t="s">
        <v>532</v>
      </c>
      <c r="Y56" s="3" t="s">
        <v>533</v>
      </c>
      <c r="Z56" s="3" t="s">
        <v>106</v>
      </c>
      <c r="AA56" s="3" t="s">
        <v>70</v>
      </c>
      <c r="AB56" s="3">
        <v>8068496</v>
      </c>
      <c r="AC56" s="3" t="s">
        <v>70</v>
      </c>
      <c r="AD56" s="6">
        <v>0.27083333333333331</v>
      </c>
      <c r="AE56" s="7"/>
      <c r="AF56" s="7"/>
      <c r="AG56" s="6">
        <f>Tabla4[[#This Row],[Tiempo Parada de Reloj]]+Tabla4[[#This Row],[Tiempo Autorizado por Telefonica (no Máximo)]]</f>
        <v>0.27083333333333331</v>
      </c>
      <c r="AH56" s="7">
        <f t="shared" ca="1" si="7"/>
        <v>0.24652777778343687</v>
      </c>
      <c r="AI56" s="8">
        <f t="shared" si="8"/>
        <v>6.5</v>
      </c>
      <c r="AJ56" s="8">
        <f t="shared" ca="1" si="9"/>
        <v>5.9166666668024845</v>
      </c>
      <c r="AK56" s="3" t="s">
        <v>106</v>
      </c>
      <c r="AL56" s="3" t="s">
        <v>70</v>
      </c>
      <c r="AM56" s="3" t="s">
        <v>98</v>
      </c>
      <c r="AN56" s="3" t="s">
        <v>98</v>
      </c>
      <c r="AO56" s="3" t="s">
        <v>119</v>
      </c>
      <c r="AP56" s="3" t="s">
        <v>119</v>
      </c>
      <c r="AQ56" s="23">
        <v>45301.512499999997</v>
      </c>
      <c r="AR56" s="3"/>
      <c r="AS56" s="23"/>
      <c r="AT56" s="23"/>
      <c r="AU56" s="3" t="s">
        <v>192</v>
      </c>
      <c r="AV56" s="3" t="s">
        <v>227</v>
      </c>
      <c r="AW56" s="3" t="s">
        <v>370</v>
      </c>
      <c r="AX56" s="3">
        <v>7.0140799999999999</v>
      </c>
      <c r="AY56" s="3">
        <v>-73.789810000000003</v>
      </c>
      <c r="AZ56" s="8" t="str">
        <f>+CONCATENATE("Reportan apertura en el enlace ",Tabla4[[#This Row],[Enlace]]," en el ",Tabla4[[#This Row],[Distancia óptica]]," ocasionado por ",Tabla4[[#This Row],[Causa del daño]])</f>
        <v>Reportan apertura en el enlace Barrancabermeja Centro II - Ecopetrol 1 en el Km 12,339 desde Centro 2 ocasionado por Plagas</v>
      </c>
      <c r="BA56" s="8" t="str">
        <f>+CONCATENATE("Para dar solución al incidente ",Tabla4[[#This Row],[Solución]])</f>
        <v>Para dar solución al incidente Se recupero 5 mts de reserva y se instala un empalme de 48 hilos y se fusionan 12 hilos</v>
      </c>
      <c r="BB56" s="3" t="str">
        <f>+_xlfn.CONCAT(Tabla4[[#This Row],[Causa Raiz]]," ",Tabla4[[#This Row],[Solución2]]," (",Tabla4[[#This Row],[Anillo]],"- Cabecera: ",Tabla4[[#This Row],[Cabecera]],"- Operador: ",Tabla4[[#This Row],[Operador]],")")</f>
        <v>Reportan apertura en el enlace Barrancabermeja Centro II - Ecopetrol 1 en el Km 12,339 desde Centro 2 ocasionado por Plagas Para dar solución al incidente Se recupero 5 mts de reserva y se instala un empalme de 48 hilos y se fusionan 12 hilos (lineal- Cabecera: Barranca Centro 2 - Operador: Colombia Telecomunicaciones)</v>
      </c>
    </row>
    <row r="57" spans="1:54" s="2" customFormat="1" ht="228">
      <c r="A57" s="38">
        <f t="shared" si="5"/>
        <v>56</v>
      </c>
      <c r="B57" s="3">
        <v>8060299</v>
      </c>
      <c r="C57" s="3" t="s">
        <v>163</v>
      </c>
      <c r="D57" s="23">
        <v>45297.694444444445</v>
      </c>
      <c r="E57" s="23">
        <v>45297.929166666669</v>
      </c>
      <c r="F57" s="1">
        <f t="shared" ca="1" si="10"/>
        <v>0.23472222222335404</v>
      </c>
      <c r="G57" s="3" t="s">
        <v>55</v>
      </c>
      <c r="H57" s="41"/>
      <c r="I57" s="40"/>
      <c r="J57" s="5" t="s">
        <v>56</v>
      </c>
      <c r="K57" s="3" t="s">
        <v>122</v>
      </c>
      <c r="L57" s="9" t="s">
        <v>78</v>
      </c>
      <c r="M57" s="3" t="s">
        <v>123</v>
      </c>
      <c r="N57" s="3" t="s">
        <v>124</v>
      </c>
      <c r="O57" s="3" t="s">
        <v>534</v>
      </c>
      <c r="P57" s="3" t="s">
        <v>535</v>
      </c>
      <c r="Q57" s="4" t="s">
        <v>536</v>
      </c>
      <c r="R57" s="3" t="s">
        <v>465</v>
      </c>
      <c r="S57" s="3" t="s">
        <v>129</v>
      </c>
      <c r="T57" s="3" t="s">
        <v>66</v>
      </c>
      <c r="U57" s="3" t="s">
        <v>537</v>
      </c>
      <c r="V57" s="22" t="str">
        <f t="shared" si="6"/>
        <v>RDFO; Hora de aviso: 16:40 06/01/2024; Solución: se recupero 200 mtrs de F.O de 24 hilos y se realiza un empalme de 24 hilos; Hora de solución: 22:18 06/01/2024; Causa: Vandalismo</v>
      </c>
      <c r="W57" s="4" t="s">
        <v>132</v>
      </c>
      <c r="X57" s="3"/>
      <c r="Y57" s="3"/>
      <c r="Z57" s="3" t="s">
        <v>69</v>
      </c>
      <c r="AA57" s="3" t="s">
        <v>70</v>
      </c>
      <c r="AB57" s="3">
        <v>8058393</v>
      </c>
      <c r="AC57" s="3" t="s">
        <v>71</v>
      </c>
      <c r="AD57" s="6">
        <v>7.1527777777777787E-2</v>
      </c>
      <c r="AE57" s="7"/>
      <c r="AF57" s="7"/>
      <c r="AG57" s="6">
        <f>Tabla4[[#This Row],[Tiempo Parada de Reloj]]+Tabla4[[#This Row],[Tiempo Autorizado por Telefonica (no Máximo)]]</f>
        <v>7.1527777777777787E-2</v>
      </c>
      <c r="AH57" s="7">
        <f t="shared" ca="1" si="7"/>
        <v>0.16319444444557624</v>
      </c>
      <c r="AI57" s="8">
        <f t="shared" si="8"/>
        <v>1.7166666666666668</v>
      </c>
      <c r="AJ57" s="8">
        <f t="shared" ca="1" si="9"/>
        <v>3.9166666666938297</v>
      </c>
      <c r="AK57" s="3" t="s">
        <v>120</v>
      </c>
      <c r="AL57" s="3" t="s">
        <v>70</v>
      </c>
      <c r="AM57" s="3" t="s">
        <v>106</v>
      </c>
      <c r="AN57" s="3" t="s">
        <v>106</v>
      </c>
      <c r="AO57" s="3" t="s">
        <v>119</v>
      </c>
      <c r="AP57" s="3" t="s">
        <v>119</v>
      </c>
      <c r="AQ57" s="23">
        <v>45300.330555555556</v>
      </c>
      <c r="AR57" s="3"/>
      <c r="AS57" s="23"/>
      <c r="AT57" s="23"/>
      <c r="AU57" s="3" t="s">
        <v>467</v>
      </c>
      <c r="AV57" s="3" t="s">
        <v>538</v>
      </c>
      <c r="AW57" s="3" t="s">
        <v>307</v>
      </c>
      <c r="AX57" s="3">
        <v>10.803100000000001</v>
      </c>
      <c r="AY57" s="3">
        <v>-75.025899999999993</v>
      </c>
      <c r="AZ57" s="8" t="str">
        <f>+CONCATENATE("Reportan apertura en el enlace ",Tabla4[[#This Row],[Enlace]]," en el ",Tabla4[[#This Row],[Distancia óptica]]," ocasionado por ",Tabla4[[#This Row],[Causa del daño]])</f>
        <v>Reportan apertura en el enlace Mov. Juan de Acosta - Mov. Chorrera en el Km 3,45 desde juan de acosta ocasionado por Vandalismo</v>
      </c>
      <c r="BA57" s="8" t="str">
        <f>+CONCATENATE("Para dar solución al incidente ",Tabla4[[#This Row],[Solución]])</f>
        <v>Para dar solución al incidente se recupero 200 mtrs de F.O de 24 hilos y se realiza un empalme de 24 hilos</v>
      </c>
      <c r="BB57" s="3" t="str">
        <f>+_xlfn.CONCAT(Tabla4[[#This Row],[Causa Raiz]]," ",Tabla4[[#This Row],[Solución2]]," (",Tabla4[[#This Row],[Anillo]],"- Cabecera: ",Tabla4[[#This Row],[Cabecera]],"- Operador: ",Tabla4[[#This Row],[Operador]],")")</f>
        <v>Reportan apertura en el enlace Mov. Juan de Acosta - Mov. Chorrera en el Km 3,45 desde juan de acosta ocasionado por Vandalismo Para dar solución al incidente se recupero 200 mtrs de F.O de 24 hilos y se realiza un empalme de 24 hilos (LINEAL- Cabecera: JUAN DE ACOSTA- Operador: Colombia Telecomunicaciones)</v>
      </c>
    </row>
    <row r="58" spans="1:54" s="2" customFormat="1" ht="185.25">
      <c r="A58" s="38">
        <f t="shared" si="5"/>
        <v>57</v>
      </c>
      <c r="B58" s="3">
        <v>8060495</v>
      </c>
      <c r="C58" s="3" t="s">
        <v>92</v>
      </c>
      <c r="D58" s="23">
        <v>45297.75</v>
      </c>
      <c r="E58" s="23">
        <v>45298.538194444445</v>
      </c>
      <c r="F58" s="1">
        <f t="shared" ca="1" si="10"/>
        <v>0.78819444444525288</v>
      </c>
      <c r="G58" s="3" t="s">
        <v>55</v>
      </c>
      <c r="H58" s="41"/>
      <c r="I58" s="40"/>
      <c r="J58" s="5" t="s">
        <v>56</v>
      </c>
      <c r="K58" s="3" t="s">
        <v>108</v>
      </c>
      <c r="L58" s="9" t="s">
        <v>58</v>
      </c>
      <c r="M58" s="3" t="s">
        <v>228</v>
      </c>
      <c r="N58" s="3" t="s">
        <v>229</v>
      </c>
      <c r="O58" s="3" t="s">
        <v>230</v>
      </c>
      <c r="P58" s="3" t="s">
        <v>539</v>
      </c>
      <c r="Q58" s="4" t="s">
        <v>540</v>
      </c>
      <c r="R58" s="3" t="s">
        <v>233</v>
      </c>
      <c r="S58" s="3" t="s">
        <v>115</v>
      </c>
      <c r="T58" s="3" t="s">
        <v>256</v>
      </c>
      <c r="U58" s="3" t="s">
        <v>541</v>
      </c>
      <c r="V58" s="22" t="str">
        <f t="shared" si="6"/>
        <v>RTNFO; Hora de aviso: 18:00 06/01/2024; Solución: Se refuiona hilo abierto en empalme existente; Hora de solución: 12:55 07/01/2024; Causa: Falla de Empalme de FiOp</v>
      </c>
      <c r="W58" s="4" t="s">
        <v>542</v>
      </c>
      <c r="X58" s="3"/>
      <c r="Y58" s="3"/>
      <c r="Z58" s="3" t="s">
        <v>69</v>
      </c>
      <c r="AA58" s="3" t="s">
        <v>71</v>
      </c>
      <c r="AB58" s="3">
        <v>0</v>
      </c>
      <c r="AC58" s="3" t="s">
        <v>71</v>
      </c>
      <c r="AD58" s="6">
        <v>0.59444444444444444</v>
      </c>
      <c r="AE58" s="7"/>
      <c r="AF58" s="7"/>
      <c r="AG58" s="6">
        <f>Tabla4[[#This Row],[Tiempo Parada de Reloj]]+Tabla4[[#This Row],[Tiempo Autorizado por Telefonica (no Máximo)]]</f>
        <v>0.59444444444444444</v>
      </c>
      <c r="AH58" s="7">
        <f t="shared" ca="1" si="7"/>
        <v>0.19375000000080844</v>
      </c>
      <c r="AI58" s="8">
        <f t="shared" si="8"/>
        <v>14.266666666666666</v>
      </c>
      <c r="AJ58" s="8">
        <f t="shared" ca="1" si="9"/>
        <v>4.6500000000194026</v>
      </c>
      <c r="AK58" s="3" t="s">
        <v>87</v>
      </c>
      <c r="AL58" s="3" t="s">
        <v>70</v>
      </c>
      <c r="AM58" s="3" t="s">
        <v>106</v>
      </c>
      <c r="AN58" s="3" t="s">
        <v>119</v>
      </c>
      <c r="AO58" s="3" t="s">
        <v>106</v>
      </c>
      <c r="AP58" s="3" t="s">
        <v>106</v>
      </c>
      <c r="AQ58" s="23">
        <v>45298.770138888889</v>
      </c>
      <c r="AR58" s="3" t="s">
        <v>235</v>
      </c>
      <c r="AS58" s="23" t="s">
        <v>236</v>
      </c>
      <c r="AT58" s="23"/>
      <c r="AU58" s="3" t="s">
        <v>237</v>
      </c>
      <c r="AV58" s="3" t="s">
        <v>543</v>
      </c>
      <c r="AW58" s="3" t="s">
        <v>76</v>
      </c>
      <c r="AX58" s="3">
        <v>10.678521999999999</v>
      </c>
      <c r="AY58" s="3">
        <v>-74.161191000000002</v>
      </c>
      <c r="AZ58" s="8" t="str">
        <f>+CONCATENATE("Reportan apertura en el enlace ",Tabla4[[#This Row],[Enlace]]," en el ",Tabla4[[#This Row],[Distancia óptica]]," ocasionado por ",Tabla4[[#This Row],[Causa del daño]])</f>
        <v>Reportan apertura en el enlace Ciénaga - Fundación en el Km 89,1 desde santa marta ocasionado por Falla de Empalme de FiOp</v>
      </c>
      <c r="BA58" s="8" t="str">
        <f>+CONCATENATE("Para dar solución al incidente ",Tabla4[[#This Row],[Solución]])</f>
        <v>Para dar solución al incidente Se refuiona hilo abierto en empalme existente</v>
      </c>
      <c r="BB58" s="3" t="str">
        <f>+_xlfn.CONCAT(Tabla4[[#This Row],[Causa Raiz]]," ",Tabla4[[#This Row],[Solución2]]," (",Tabla4[[#This Row],[Anillo]],"- Cabecera: ",Tabla4[[#This Row],[Cabecera]],"- Operador: ",Tabla4[[#This Row],[Operador]],")")</f>
        <v>Reportan apertura en el enlace Ciénaga - Fundación en el Km 89,1 desde santa marta ocasionado por Falla de Empalme de FiOp Para dar solución al incidente Se refuiona hilo abierto en empalme existente (Troncal- Cabecera: SANTA MARTA - Operador: Colombia Telecomunicaciones)</v>
      </c>
    </row>
    <row r="59" spans="1:54" s="2" customFormat="1" ht="213.75">
      <c r="A59" s="38">
        <f t="shared" si="5"/>
        <v>58</v>
      </c>
      <c r="B59" s="3">
        <v>8059979</v>
      </c>
      <c r="C59" s="3" t="s">
        <v>54</v>
      </c>
      <c r="D59" s="23">
        <v>45297.802083333336</v>
      </c>
      <c r="E59" s="23">
        <v>45301.722222222219</v>
      </c>
      <c r="F59" s="1">
        <f t="shared" ca="1" si="10"/>
        <v>3.9201388888832298</v>
      </c>
      <c r="G59" s="3" t="s">
        <v>55</v>
      </c>
      <c r="H59" s="41"/>
      <c r="I59" s="40"/>
      <c r="J59" s="5" t="s">
        <v>56</v>
      </c>
      <c r="K59" s="3" t="s">
        <v>93</v>
      </c>
      <c r="L59" s="9" t="s">
        <v>58</v>
      </c>
      <c r="M59" s="3" t="s">
        <v>59</v>
      </c>
      <c r="N59" s="3" t="s">
        <v>60</v>
      </c>
      <c r="O59" s="3" t="s">
        <v>544</v>
      </c>
      <c r="P59" s="3" t="s">
        <v>545</v>
      </c>
      <c r="Q59" s="4" t="s">
        <v>546</v>
      </c>
      <c r="R59" s="3" t="s">
        <v>64</v>
      </c>
      <c r="S59" s="3" t="s">
        <v>65</v>
      </c>
      <c r="T59" s="3" t="s">
        <v>276</v>
      </c>
      <c r="U59" s="3" t="s">
        <v>547</v>
      </c>
      <c r="V59" s="22" t="str">
        <f t="shared" si="6"/>
        <v>RLFO; Hora de aviso: 19:15 06/01/2024; Solución: Se recuoera 50 mtrs y se rehace empalme de 48 Hilos para el anillo POP; Hora de solución: 17:20 10/01/2024; Causa: Intervención de Terceros</v>
      </c>
      <c r="W59" s="4" t="s">
        <v>68</v>
      </c>
      <c r="X59" s="3"/>
      <c r="Y59" s="3"/>
      <c r="Z59" s="3" t="s">
        <v>69</v>
      </c>
      <c r="AA59" s="3" t="s">
        <v>70</v>
      </c>
      <c r="AB59" s="3">
        <v>8059979</v>
      </c>
      <c r="AC59" s="3" t="s">
        <v>71</v>
      </c>
      <c r="AD59" s="6">
        <v>3.7645833333333329</v>
      </c>
      <c r="AE59" s="7"/>
      <c r="AF59" s="7"/>
      <c r="AG59" s="6">
        <f>Tabla4[[#This Row],[Tiempo Parada de Reloj]]+Tabla4[[#This Row],[Tiempo Autorizado por Telefonica (no Máximo)]]</f>
        <v>3.7645833333333329</v>
      </c>
      <c r="AH59" s="7">
        <f t="shared" ca="1" si="7"/>
        <v>0.15555555554989686</v>
      </c>
      <c r="AI59" s="8">
        <f t="shared" si="8"/>
        <v>90.35</v>
      </c>
      <c r="AJ59" s="8">
        <f t="shared" ca="1" si="9"/>
        <v>3.7333333331975247</v>
      </c>
      <c r="AK59" s="3" t="s">
        <v>87</v>
      </c>
      <c r="AL59" s="3" t="s">
        <v>70</v>
      </c>
      <c r="AM59" s="3" t="s">
        <v>106</v>
      </c>
      <c r="AN59" s="3" t="s">
        <v>73</v>
      </c>
      <c r="AO59" s="3" t="s">
        <v>87</v>
      </c>
      <c r="AP59" s="3" t="s">
        <v>87</v>
      </c>
      <c r="AQ59" s="23">
        <v>45303.744444444441</v>
      </c>
      <c r="AR59" s="3"/>
      <c r="AS59" s="23"/>
      <c r="AT59" s="23"/>
      <c r="AU59" s="3" t="s">
        <v>467</v>
      </c>
      <c r="AV59" s="3" t="s">
        <v>526</v>
      </c>
      <c r="AW59" s="3" t="s">
        <v>548</v>
      </c>
      <c r="AX59" s="3">
        <v>4.5498000000000003</v>
      </c>
      <c r="AY59" s="3">
        <v>-74.113699999999994</v>
      </c>
      <c r="AZ59" s="8" t="str">
        <f>+CONCATENATE("Reportan apertura en el enlace ",Tabla4[[#This Row],[Enlace]]," en el ",Tabla4[[#This Row],[Distancia óptica]]," ocasionado por ",Tabla4[[#This Row],[Causa del daño]])</f>
        <v>Reportan apertura en el enlace OLT 53000 - Marruecos en el Km 1,5 desde marruecos  ocasionado por Intervención de Terceros</v>
      </c>
      <c r="BA59" s="8" t="str">
        <f>+CONCATENATE("Para dar solución al incidente ",Tabla4[[#This Row],[Solución]])</f>
        <v>Para dar solución al incidente Se recuoera 50 mtrs y se rehace empalme de 48 Hilos para el anillo POP</v>
      </c>
      <c r="BB59" s="3" t="str">
        <f>+_xlfn.CONCAT(Tabla4[[#This Row],[Causa Raiz]]," ",Tabla4[[#This Row],[Solución2]]," (",Tabla4[[#This Row],[Anillo]],"- Cabecera: ",Tabla4[[#This Row],[Cabecera]],"- Operador: ",Tabla4[[#This Row],[Operador]],")")</f>
        <v>Reportan apertura en el enlace OLT 53000 - Marruecos en el Km 1,5 desde marruecos  ocasionado por Intervención de Terceros Para dar solución al incidente Se recuoera 50 mtrs y se rehace empalme de 48 Hilos para el anillo POP (Anillo POP marruecos- Cabecera: Marruecos- Operador: Colombia Telecomunicaciones)</v>
      </c>
    </row>
    <row r="60" spans="1:54" s="2" customFormat="1" ht="285">
      <c r="A60" s="38">
        <f t="shared" si="5"/>
        <v>59</v>
      </c>
      <c r="B60" s="3">
        <v>8060608</v>
      </c>
      <c r="C60" s="3" t="s">
        <v>54</v>
      </c>
      <c r="D60" s="23">
        <v>45297.892361111109</v>
      </c>
      <c r="E60" s="23">
        <v>45297.893750000003</v>
      </c>
      <c r="F60" s="1">
        <f t="shared" ca="1" si="10"/>
        <v>1.3888888934161514E-3</v>
      </c>
      <c r="G60" s="3" t="s">
        <v>55</v>
      </c>
      <c r="H60" s="41"/>
      <c r="I60" s="40"/>
      <c r="J60" s="5" t="s">
        <v>56</v>
      </c>
      <c r="K60" s="3" t="s">
        <v>122</v>
      </c>
      <c r="L60" s="9" t="s">
        <v>58</v>
      </c>
      <c r="M60" s="3" t="s">
        <v>123</v>
      </c>
      <c r="N60" s="3" t="s">
        <v>124</v>
      </c>
      <c r="O60" s="3" t="s">
        <v>549</v>
      </c>
      <c r="P60" s="3" t="s">
        <v>69</v>
      </c>
      <c r="Q60" s="4" t="s">
        <v>550</v>
      </c>
      <c r="R60" s="3" t="s">
        <v>465</v>
      </c>
      <c r="S60" s="3" t="s">
        <v>129</v>
      </c>
      <c r="T60" s="3" t="s">
        <v>104</v>
      </c>
      <c r="U60" s="3" t="s">
        <v>551</v>
      </c>
      <c r="V60" s="22" t="str">
        <f t="shared" si="6"/>
        <v>RLFO; Hora de aviso: 21:25 06/01/2024; Solución: HG Ingeniero Jarbys Fernández informa que e presentó falla en la red comercial por parte de la electrificadora afectando los servicios BA, se confirma restablecimiento de la red comercial y los servicios se recuperan. Se confirma operatividad con CG; Hora de solución: 21:27 06/01/2024; Causa: Visita Fallida</v>
      </c>
      <c r="W60" s="4" t="s">
        <v>132</v>
      </c>
      <c r="X60" s="3"/>
      <c r="Y60" s="3"/>
      <c r="Z60" s="3" t="s">
        <v>69</v>
      </c>
      <c r="AA60" s="3" t="s">
        <v>70</v>
      </c>
      <c r="AB60" s="3">
        <v>8060608</v>
      </c>
      <c r="AC60" s="3" t="s">
        <v>71</v>
      </c>
      <c r="AD60" s="6">
        <v>0</v>
      </c>
      <c r="AE60" s="7"/>
      <c r="AF60" s="7"/>
      <c r="AG60" s="6">
        <f>Tabla4[[#This Row],[Tiempo Parada de Reloj]]+Tabla4[[#This Row],[Tiempo Autorizado por Telefonica (no Máximo)]]</f>
        <v>0</v>
      </c>
      <c r="AH60" s="7">
        <f t="shared" ca="1" si="7"/>
        <v>1.3888888934161514E-3</v>
      </c>
      <c r="AI60" s="8">
        <f t="shared" si="8"/>
        <v>0</v>
      </c>
      <c r="AJ60" s="8">
        <f t="shared" ca="1" si="9"/>
        <v>3.3333333441987634E-2</v>
      </c>
      <c r="AK60" s="3" t="s">
        <v>87</v>
      </c>
      <c r="AL60" s="3" t="s">
        <v>70</v>
      </c>
      <c r="AM60" s="3" t="s">
        <v>106</v>
      </c>
      <c r="AN60" s="3" t="s">
        <v>106</v>
      </c>
      <c r="AO60" s="3" t="s">
        <v>106</v>
      </c>
      <c r="AP60" s="3" t="s">
        <v>106</v>
      </c>
      <c r="AQ60" s="23">
        <v>45297.977083333331</v>
      </c>
      <c r="AR60" s="3"/>
      <c r="AS60" s="23"/>
      <c r="AT60" s="23"/>
      <c r="AU60" s="3" t="s">
        <v>467</v>
      </c>
      <c r="AV60" s="3" t="s">
        <v>69</v>
      </c>
      <c r="AW60" s="3" t="s">
        <v>69</v>
      </c>
      <c r="AX60" s="3" t="s">
        <v>69</v>
      </c>
      <c r="AY60" s="3" t="s">
        <v>69</v>
      </c>
      <c r="AZ60" s="8" t="str">
        <f>+CONCATENATE("Reportan apertura en el enlace ",Tabla4[[#This Row],[Enlace]]," en el ",Tabla4[[#This Row],[Distancia óptica]]," ocasionado por ",Tabla4[[#This Row],[Causa del daño]])</f>
        <v>Reportan apertura en el enlace Villacampestre - Caribe en el NA ocasionado por Visita Fallida</v>
      </c>
      <c r="BA60" s="8" t="str">
        <f>+CONCATENATE("Para dar solución al incidente ",Tabla4[[#This Row],[Solución]])</f>
        <v>Para dar solución al incidente HG Ingeniero Jarbys Fernández informa que e presentó falla en la red comercial por parte de la electrificadora afectando los servicios BA, se confirma restablecimiento de la red comercial y los servicios se recuperan. Se confirma operatividad con CG</v>
      </c>
      <c r="BB60" s="3" t="str">
        <f>+_xlfn.CONCAT(Tabla4[[#This Row],[Causa Raiz]]," ",Tabla4[[#This Row],[Solución2]]," (",Tabla4[[#This Row],[Anillo]],"- Cabecera: ",Tabla4[[#This Row],[Cabecera]],"- Operador: ",Tabla4[[#This Row],[Operador]],")")</f>
        <v>Reportan apertura en el enlace Villacampestre - Caribe en el NA ocasionado por Visita Fallida Para dar solución al incidente HG Ingeniero Jarbys Fernández informa que e presentó falla en la red comercial por parte de la electrificadora afectando los servicios BA, se confirma restablecimiento de la red comercial y los servicios se recuperan. Se confirma operatividad con CG (NA- Cabecera: NA- Operador: Colombia Telecomunicaciones)</v>
      </c>
    </row>
    <row r="61" spans="1:54" s="2" customFormat="1" ht="213.75">
      <c r="A61" s="38">
        <f t="shared" si="5"/>
        <v>60</v>
      </c>
      <c r="B61" s="3">
        <v>8060162</v>
      </c>
      <c r="C61" s="3" t="s">
        <v>54</v>
      </c>
      <c r="D61" s="23">
        <v>45297.9375</v>
      </c>
      <c r="E61" s="23">
        <v>45298.165277777778</v>
      </c>
      <c r="F61" s="1">
        <f t="shared" ca="1" si="10"/>
        <v>0.22777777777810115</v>
      </c>
      <c r="G61" s="3" t="s">
        <v>55</v>
      </c>
      <c r="H61" s="41"/>
      <c r="I61" s="40"/>
      <c r="J61" s="5" t="s">
        <v>56</v>
      </c>
      <c r="K61" s="3" t="s">
        <v>138</v>
      </c>
      <c r="L61" s="9" t="s">
        <v>78</v>
      </c>
      <c r="M61" s="3" t="s">
        <v>139</v>
      </c>
      <c r="N61" s="3" t="s">
        <v>140</v>
      </c>
      <c r="O61" s="3" t="s">
        <v>552</v>
      </c>
      <c r="P61" s="3" t="s">
        <v>553</v>
      </c>
      <c r="Q61" s="4" t="s">
        <v>554</v>
      </c>
      <c r="R61" s="3" t="s">
        <v>555</v>
      </c>
      <c r="S61" s="3" t="s">
        <v>145</v>
      </c>
      <c r="T61" s="3" t="s">
        <v>380</v>
      </c>
      <c r="U61" s="3" t="s">
        <v>556</v>
      </c>
      <c r="V61" s="22" t="str">
        <f t="shared" si="6"/>
        <v>RLFO; Hora de aviso: 22:30 06/01/2024; Solución: Se realiza tendido de 150 metros de F.O de 36 hilos y se crean dos cajas de empalmes de 24 hilos; Hora de solución: 3:58 07/01/2024; Causa: Corto Circuito</v>
      </c>
      <c r="W61" s="4" t="s">
        <v>557</v>
      </c>
      <c r="X61" s="3"/>
      <c r="Y61" s="3"/>
      <c r="Z61" s="3" t="s">
        <v>69</v>
      </c>
      <c r="AA61" s="3" t="s">
        <v>70</v>
      </c>
      <c r="AB61" s="3">
        <v>8060162</v>
      </c>
      <c r="AC61" s="3" t="s">
        <v>71</v>
      </c>
      <c r="AD61" s="6">
        <v>6.3888888888888884E-2</v>
      </c>
      <c r="AE61" s="7"/>
      <c r="AF61" s="7"/>
      <c r="AG61" s="6">
        <f>Tabla4[[#This Row],[Tiempo Parada de Reloj]]+Tabla4[[#This Row],[Tiempo Autorizado por Telefonica (no Máximo)]]</f>
        <v>6.3888888888888884E-2</v>
      </c>
      <c r="AH61" s="7">
        <f t="shared" ca="1" si="7"/>
        <v>0.16388888888921227</v>
      </c>
      <c r="AI61" s="8">
        <f t="shared" si="8"/>
        <v>1.5333333333333332</v>
      </c>
      <c r="AJ61" s="8">
        <f t="shared" ca="1" si="9"/>
        <v>3.9333333333410945</v>
      </c>
      <c r="AK61" s="3" t="s">
        <v>106</v>
      </c>
      <c r="AL61" s="3" t="s">
        <v>71</v>
      </c>
      <c r="AM61" s="3" t="s">
        <v>69</v>
      </c>
      <c r="AN61" s="3" t="s">
        <v>106</v>
      </c>
      <c r="AO61" s="3" t="s">
        <v>106</v>
      </c>
      <c r="AP61" s="3" t="s">
        <v>106</v>
      </c>
      <c r="AQ61" s="23">
        <v>45299.974999999999</v>
      </c>
      <c r="AR61" s="3"/>
      <c r="AS61" s="23"/>
      <c r="AT61" s="23"/>
      <c r="AU61" s="3" t="s">
        <v>481</v>
      </c>
      <c r="AV61" s="3" t="s">
        <v>558</v>
      </c>
      <c r="AW61" s="3" t="s">
        <v>91</v>
      </c>
      <c r="AX61" s="3">
        <v>3.35833</v>
      </c>
      <c r="AY61" s="3">
        <v>-76.511390000000006</v>
      </c>
      <c r="AZ61" s="8" t="str">
        <f>+CONCATENATE("Reportan apertura en el enlace ",Tabla4[[#This Row],[Enlace]]," en el ",Tabla4[[#This Row],[Distancia óptica]]," ocasionado por ",Tabla4[[#This Row],[Causa del daño]])</f>
        <v>Reportan apertura en el enlace Mov. Kachioay - Mov. Makrocaney en el km 1,529 desde Kachioay ocasionado por Corto Circuito</v>
      </c>
      <c r="BA61" s="8" t="str">
        <f>+CONCATENATE("Para dar solución al incidente ",Tabla4[[#This Row],[Solución]])</f>
        <v>Para dar solución al incidente Se realiza tendido de 150 metros de F.O de 36 hilos y se crean dos cajas de empalmes de 24 hilos</v>
      </c>
      <c r="BB61" s="3" t="str">
        <f>+_xlfn.CONCAT(Tabla4[[#This Row],[Causa Raiz]]," ",Tabla4[[#This Row],[Solución2]]," (",Tabla4[[#This Row],[Anillo]],"- Cabecera: ",Tabla4[[#This Row],[Cabecera]],"- Operador: ",Tabla4[[#This Row],[Operador]],")")</f>
        <v>Reportan apertura en el enlace Mov. Kachioay - Mov. Makrocaney en el km 1,529 desde Kachioay ocasionado por Corto Circuito Para dar solución al incidente Se realiza tendido de 150 metros de F.O de 36 hilos y se crean dos cajas de empalmes de 24 hilos (Uk- Cabecera: Makrocaney- Operador: Colombia Telecomunicaciones)</v>
      </c>
    </row>
    <row r="62" spans="1:54" s="2" customFormat="1" ht="171">
      <c r="A62" s="38">
        <f t="shared" si="5"/>
        <v>61</v>
      </c>
      <c r="B62" s="3">
        <v>8087314</v>
      </c>
      <c r="C62" s="3" t="s">
        <v>163</v>
      </c>
      <c r="D62" s="23">
        <v>45304.333333333336</v>
      </c>
      <c r="E62" s="23">
        <v>45304.555555555555</v>
      </c>
      <c r="F62" s="1">
        <f t="shared" ca="1" si="10"/>
        <v>0.22222222221898846</v>
      </c>
      <c r="G62" s="3" t="s">
        <v>55</v>
      </c>
      <c r="H62" s="41"/>
      <c r="I62" s="40"/>
      <c r="J62" s="5" t="s">
        <v>56</v>
      </c>
      <c r="K62" s="3" t="s">
        <v>122</v>
      </c>
      <c r="L62" s="9" t="s">
        <v>58</v>
      </c>
      <c r="M62" s="3" t="s">
        <v>383</v>
      </c>
      <c r="N62" s="3" t="s">
        <v>384</v>
      </c>
      <c r="O62" s="3" t="s">
        <v>559</v>
      </c>
      <c r="P62" s="3" t="s">
        <v>560</v>
      </c>
      <c r="Q62" s="4" t="s">
        <v>561</v>
      </c>
      <c r="R62" s="3" t="s">
        <v>562</v>
      </c>
      <c r="S62" s="3" t="s">
        <v>389</v>
      </c>
      <c r="T62" s="3" t="s">
        <v>146</v>
      </c>
      <c r="U62" s="3" t="s">
        <v>563</v>
      </c>
      <c r="V62" s="22" t="str">
        <f t="shared" si="6"/>
        <v>RDFO; Hora de aviso: 8:00 13/01/2024; Solución: Se realiza empalme de 24 hilos.; Hora de solución: 13:20 13/01/2024; Causa: Falla en la Red FiOp</v>
      </c>
      <c r="W62" s="4" t="s">
        <v>564</v>
      </c>
      <c r="X62" s="3" t="s">
        <v>565</v>
      </c>
      <c r="Y62" s="3" t="s">
        <v>566</v>
      </c>
      <c r="Z62" s="3" t="s">
        <v>106</v>
      </c>
      <c r="AA62" s="3" t="s">
        <v>71</v>
      </c>
      <c r="AB62" s="3">
        <v>0</v>
      </c>
      <c r="AC62" s="3" t="s">
        <v>71</v>
      </c>
      <c r="AD62" s="6">
        <v>6.5277777777777782E-2</v>
      </c>
      <c r="AE62" s="7"/>
      <c r="AF62" s="7"/>
      <c r="AG62" s="6">
        <f>Tabla4[[#This Row],[Tiempo Parada de Reloj]]+Tabla4[[#This Row],[Tiempo Autorizado por Telefonica (no Máximo)]]</f>
        <v>6.5277777777777782E-2</v>
      </c>
      <c r="AH62" s="7">
        <f t="shared" ca="1" si="7"/>
        <v>0.1569444444412107</v>
      </c>
      <c r="AI62" s="8">
        <f t="shared" si="8"/>
        <v>1.5666666666666669</v>
      </c>
      <c r="AJ62" s="8">
        <f t="shared" ca="1" si="9"/>
        <v>3.7666666665890567</v>
      </c>
      <c r="AK62" s="3" t="s">
        <v>72</v>
      </c>
      <c r="AL62" s="3" t="s">
        <v>71</v>
      </c>
      <c r="AM62" s="3" t="s">
        <v>69</v>
      </c>
      <c r="AN62" s="3" t="s">
        <v>72</v>
      </c>
      <c r="AO62" s="3" t="s">
        <v>119</v>
      </c>
      <c r="AP62" s="3" t="s">
        <v>119</v>
      </c>
      <c r="AQ62" s="23">
        <v>45306.555555555555</v>
      </c>
      <c r="AR62" s="3"/>
      <c r="AS62" s="23"/>
      <c r="AT62" s="23"/>
      <c r="AU62" s="3" t="s">
        <v>192</v>
      </c>
      <c r="AV62" s="3" t="s">
        <v>567</v>
      </c>
      <c r="AW62" s="3" t="s">
        <v>370</v>
      </c>
      <c r="AX62" s="3">
        <v>10.402543</v>
      </c>
      <c r="AY62" s="3">
        <v>-75.474321000000003</v>
      </c>
      <c r="AZ62" s="8" t="str">
        <f>+CONCATENATE("Reportan apertura en el enlace ",Tabla4[[#This Row],[Enlace]]," en el ",Tabla4[[#This Row],[Distancia óptica]]," ocasionado por ",Tabla4[[#This Row],[Causa del daño]])</f>
        <v>Reportan apertura en el enlace Badel - Cartagena Terminal en el km 6,056 desde Badel ocasionado por Falla en la Red FiOp</v>
      </c>
      <c r="BA62" s="8" t="str">
        <f>+CONCATENATE("Para dar solución al incidente ",Tabla4[[#This Row],[Solución]])</f>
        <v>Para dar solución al incidente Se realiza empalme de 24 hilos.</v>
      </c>
      <c r="BB62" s="3" t="str">
        <f>+_xlfn.CONCAT(Tabla4[[#This Row],[Causa Raiz]]," ",Tabla4[[#This Row],[Solución2]]," (",Tabla4[[#This Row],[Anillo]],"- Cabecera: ",Tabla4[[#This Row],[Cabecera]],"- Operador: ",Tabla4[[#This Row],[Operador]],")")</f>
        <v>Reportan apertura en el enlace Badel - Cartagena Terminal en el km 6,056 desde Badel ocasionado por Falla en la Red FiOp Para dar solución al incidente Se realiza empalme de 24 hilos. (lineal- Cabecera: badel- Operador: Colombia Telecomunicaciones)</v>
      </c>
    </row>
    <row r="63" spans="1:54" s="2" customFormat="1" ht="171">
      <c r="A63" s="38">
        <f t="shared" si="5"/>
        <v>62</v>
      </c>
      <c r="B63" s="3">
        <v>8062673</v>
      </c>
      <c r="C63" s="3" t="s">
        <v>92</v>
      </c>
      <c r="D63" s="23">
        <v>45298.361111111109</v>
      </c>
      <c r="E63" s="23">
        <v>45298.819444444445</v>
      </c>
      <c r="F63" s="1">
        <f t="shared" ca="1" si="10"/>
        <v>0.45833333333575865</v>
      </c>
      <c r="G63" s="3" t="s">
        <v>55</v>
      </c>
      <c r="H63" s="41"/>
      <c r="I63" s="40">
        <v>1279156</v>
      </c>
      <c r="J63" s="5" t="s">
        <v>568</v>
      </c>
      <c r="K63" s="3" t="s">
        <v>568</v>
      </c>
      <c r="L63" s="9" t="s">
        <v>58</v>
      </c>
      <c r="M63" s="3" t="s">
        <v>569</v>
      </c>
      <c r="N63" s="3" t="s">
        <v>570</v>
      </c>
      <c r="O63" s="3" t="s">
        <v>571</v>
      </c>
      <c r="P63" s="3" t="s">
        <v>572</v>
      </c>
      <c r="Q63" s="4" t="s">
        <v>573</v>
      </c>
      <c r="R63" s="3" t="s">
        <v>365</v>
      </c>
      <c r="S63" s="3" t="s">
        <v>574</v>
      </c>
      <c r="T63" s="3" t="s">
        <v>380</v>
      </c>
      <c r="U63" s="3" t="s">
        <v>575</v>
      </c>
      <c r="V63" s="22" t="str">
        <f t="shared" si="6"/>
        <v>RTNFO; Hora de aviso: 8:40 07/01/2024; Solución: Recuperacion de reserva y se rehace caja empalme existente; Hora de solución: 19:40 07/01/2024; Causa: Corto Circuito</v>
      </c>
      <c r="W63" s="4" t="s">
        <v>576</v>
      </c>
      <c r="X63" s="3"/>
      <c r="Y63" s="3"/>
      <c r="Z63" s="3" t="s">
        <v>69</v>
      </c>
      <c r="AA63" s="3" t="s">
        <v>70</v>
      </c>
      <c r="AB63" s="3">
        <v>8062673</v>
      </c>
      <c r="AC63" s="3" t="s">
        <v>71</v>
      </c>
      <c r="AD63" s="6">
        <v>0</v>
      </c>
      <c r="AE63" s="7"/>
      <c r="AF63" s="7"/>
      <c r="AG63" s="6">
        <f>Tabla4[[#This Row],[Tiempo Parada de Reloj]]+Tabla4[[#This Row],[Tiempo Autorizado por Telefonica (no Máximo)]]</f>
        <v>0</v>
      </c>
      <c r="AH63" s="7">
        <f t="shared" ca="1" si="7"/>
        <v>0.45833333333575865</v>
      </c>
      <c r="AI63" s="8">
        <f t="shared" si="8"/>
        <v>0</v>
      </c>
      <c r="AJ63" s="8">
        <f t="shared" ca="1" si="9"/>
        <v>11.000000000058208</v>
      </c>
      <c r="AK63" s="3" t="s">
        <v>119</v>
      </c>
      <c r="AL63" s="3" t="s">
        <v>70</v>
      </c>
      <c r="AM63" s="3" t="s">
        <v>120</v>
      </c>
      <c r="AN63" s="3" t="s">
        <v>120</v>
      </c>
      <c r="AO63" s="3" t="s">
        <v>119</v>
      </c>
      <c r="AP63" s="3" t="s">
        <v>119</v>
      </c>
      <c r="AQ63" s="23">
        <v>45300.694444444445</v>
      </c>
      <c r="AR63" s="3"/>
      <c r="AS63" s="23"/>
      <c r="AT63" s="23"/>
      <c r="AU63" s="3" t="s">
        <v>568</v>
      </c>
      <c r="AV63" s="3" t="s">
        <v>577</v>
      </c>
      <c r="AW63" s="3" t="s">
        <v>76</v>
      </c>
      <c r="AX63" s="3">
        <v>5.2814699999999997</v>
      </c>
      <c r="AY63" s="3">
        <v>-76.628810000000001</v>
      </c>
      <c r="AZ63" s="8" t="str">
        <f>+CONCATENATE("Reportan apertura en el enlace ",Tabla4[[#This Row],[Enlace]]," en el ",Tabla4[[#This Row],[Distancia óptica]]," ocasionado por ",Tabla4[[#This Row],[Causa del daño]])</f>
        <v>Reportan apertura en el enlace Manizales - Quibdó en el Km 16  desde Tadó ocasionado por Corto Circuito</v>
      </c>
      <c r="BA63" s="8" t="str">
        <f>+CONCATENATE("Para dar solución al incidente ",Tabla4[[#This Row],[Solución]])</f>
        <v>Para dar solución al incidente Recuperacion de reserva y se rehace caja empalme existente</v>
      </c>
      <c r="BB63" s="3" t="str">
        <f>+_xlfn.CONCAT(Tabla4[[#This Row],[Causa Raiz]]," ",Tabla4[[#This Row],[Solución2]]," (",Tabla4[[#This Row],[Anillo]],"- Cabecera: ",Tabla4[[#This Row],[Cabecera]],"- Operador: ",Tabla4[[#This Row],[Operador]],")")</f>
        <v>Reportan apertura en el enlace Manizales - Quibdó en el Km 16  desde Tadó ocasionado por Corto Circuito Para dar solución al incidente Recuperacion de reserva y se rehace caja empalme existente (Troncal- Cabecera: TADO- Operador: Azteca)</v>
      </c>
    </row>
    <row r="64" spans="1:54" s="2" customFormat="1" ht="199.5">
      <c r="A64" s="38">
        <f t="shared" si="5"/>
        <v>63</v>
      </c>
      <c r="B64" s="3">
        <v>8060852</v>
      </c>
      <c r="C64" s="3" t="s">
        <v>54</v>
      </c>
      <c r="D64" s="23">
        <v>45298.458333333336</v>
      </c>
      <c r="E64" s="23">
        <v>45298.666666666664</v>
      </c>
      <c r="F64" s="1">
        <f t="shared" ca="1" si="10"/>
        <v>0.20833333332848269</v>
      </c>
      <c r="G64" s="3" t="s">
        <v>55</v>
      </c>
      <c r="H64" s="41"/>
      <c r="I64" s="40"/>
      <c r="J64" s="5" t="s">
        <v>56</v>
      </c>
      <c r="K64" s="3" t="s">
        <v>138</v>
      </c>
      <c r="L64" s="9" t="s">
        <v>78</v>
      </c>
      <c r="M64" s="3" t="s">
        <v>139</v>
      </c>
      <c r="N64" s="3" t="s">
        <v>140</v>
      </c>
      <c r="O64" s="3" t="s">
        <v>578</v>
      </c>
      <c r="P64" s="3" t="s">
        <v>579</v>
      </c>
      <c r="Q64" s="4" t="s">
        <v>580</v>
      </c>
      <c r="R64" s="3" t="s">
        <v>479</v>
      </c>
      <c r="S64" s="3" t="s">
        <v>197</v>
      </c>
      <c r="T64" s="3" t="s">
        <v>380</v>
      </c>
      <c r="U64" s="3" t="s">
        <v>581</v>
      </c>
      <c r="V64" s="22" t="str">
        <f t="shared" si="6"/>
        <v>RLFO; Hora de aviso: 11:00 07/01/2024; Solución: Recuperacion de  20 mtrs de reserva y una caja de empalme de 24 hilos; Hora de solución: 16:00 07/01/2024; Causa: Corto Circuito</v>
      </c>
      <c r="W64" s="4" t="s">
        <v>199</v>
      </c>
      <c r="X64" s="3"/>
      <c r="Y64" s="3"/>
      <c r="Z64" s="3" t="s">
        <v>69</v>
      </c>
      <c r="AA64" s="3" t="s">
        <v>70</v>
      </c>
      <c r="AB64" s="3">
        <v>8060852</v>
      </c>
      <c r="AC64" s="3" t="s">
        <v>71</v>
      </c>
      <c r="AD64" s="6">
        <v>4.7222222222222221E-2</v>
      </c>
      <c r="AE64" s="7"/>
      <c r="AF64" s="7"/>
      <c r="AG64" s="6">
        <f>Tabla4[[#This Row],[Tiempo Parada de Reloj]]+Tabla4[[#This Row],[Tiempo Autorizado por Telefonica (no Máximo)]]</f>
        <v>4.7222222222222221E-2</v>
      </c>
      <c r="AH64" s="7">
        <f t="shared" ca="1" si="7"/>
        <v>0.16111111110626047</v>
      </c>
      <c r="AI64" s="8">
        <f t="shared" si="8"/>
        <v>1.1333333333333333</v>
      </c>
      <c r="AJ64" s="8">
        <f t="shared" ca="1" si="9"/>
        <v>3.8666666665502514</v>
      </c>
      <c r="AK64" s="3" t="s">
        <v>119</v>
      </c>
      <c r="AL64" s="3" t="s">
        <v>70</v>
      </c>
      <c r="AM64" s="3" t="s">
        <v>120</v>
      </c>
      <c r="AN64" s="3" t="s">
        <v>120</v>
      </c>
      <c r="AO64" s="3" t="s">
        <v>87</v>
      </c>
      <c r="AP64" s="3" t="s">
        <v>87</v>
      </c>
      <c r="AQ64" s="23">
        <v>45300.793749999997</v>
      </c>
      <c r="AR64" s="3"/>
      <c r="AS64" s="23"/>
      <c r="AT64" s="23"/>
      <c r="AU64" s="3" t="s">
        <v>149</v>
      </c>
      <c r="AV64" s="3" t="s">
        <v>582</v>
      </c>
      <c r="AW64" s="3" t="s">
        <v>583</v>
      </c>
      <c r="AX64" s="3">
        <v>3.4068320000000001</v>
      </c>
      <c r="AY64" s="3">
        <v>-76.508739000000006</v>
      </c>
      <c r="AZ64" s="8" t="str">
        <f>+CONCATENATE("Reportan apertura en el enlace ",Tabla4[[#This Row],[Enlace]]," en el ",Tabla4[[#This Row],[Distancia óptica]]," ocasionado por ",Tabla4[[#This Row],[Causa del daño]])</f>
        <v>Reportan apertura en el enlace Mov. Apache - Mov. Tequendama en el km 0,186 desde mov apache ocasionado por Corto Circuito</v>
      </c>
      <c r="BA64" s="8" t="str">
        <f>+CONCATENATE("Para dar solución al incidente ",Tabla4[[#This Row],[Solución]])</f>
        <v>Para dar solución al incidente Recuperacion de  20 mtrs de reserva y una caja de empalme de 24 hilos</v>
      </c>
      <c r="BB64" s="3" t="str">
        <f>+_xlfn.CONCAT(Tabla4[[#This Row],[Causa Raiz]]," ",Tabla4[[#This Row],[Solución2]]," (",Tabla4[[#This Row],[Anillo]],"- Cabecera: ",Tabla4[[#This Row],[Cabecera]],"- Operador: ",Tabla4[[#This Row],[Operador]],")")</f>
        <v>Reportan apertura en el enlace Mov. Apache - Mov. Tequendama en el km 0,186 desde mov apache ocasionado por Corto Circuito Para dar solución al incidente Recuperacion de  20 mtrs de reserva y una caja de empalme de 24 hilos (Uk aapache- Cabecera: Tequendama- Operador: Colombia Telecomunicaciones)</v>
      </c>
    </row>
    <row r="65" spans="1:54" s="2" customFormat="1" ht="213.75">
      <c r="A65" s="38">
        <f t="shared" si="5"/>
        <v>64</v>
      </c>
      <c r="B65" s="3">
        <v>8063108</v>
      </c>
      <c r="C65" s="3" t="s">
        <v>92</v>
      </c>
      <c r="D65" s="23">
        <v>45298.46875</v>
      </c>
      <c r="E65" s="23">
        <v>45299.583333333336</v>
      </c>
      <c r="F65" s="1">
        <f t="shared" ca="1" si="10"/>
        <v>1.1145833333357587</v>
      </c>
      <c r="G65" s="3" t="s">
        <v>55</v>
      </c>
      <c r="H65" s="41"/>
      <c r="I65" s="40"/>
      <c r="J65" s="5" t="s">
        <v>56</v>
      </c>
      <c r="K65" s="3" t="s">
        <v>108</v>
      </c>
      <c r="L65" s="9" t="s">
        <v>58</v>
      </c>
      <c r="M65" s="3" t="s">
        <v>109</v>
      </c>
      <c r="N65" s="3" t="s">
        <v>110</v>
      </c>
      <c r="O65" s="3" t="s">
        <v>111</v>
      </c>
      <c r="P65" s="3" t="s">
        <v>584</v>
      </c>
      <c r="Q65" s="4" t="s">
        <v>585</v>
      </c>
      <c r="R65" s="3" t="s">
        <v>114</v>
      </c>
      <c r="S65" s="3" t="s">
        <v>115</v>
      </c>
      <c r="T65" s="3" t="s">
        <v>66</v>
      </c>
      <c r="U65" s="3" t="s">
        <v>586</v>
      </c>
      <c r="V65" s="22" t="str">
        <f t="shared" si="6"/>
        <v>RTNFO; Hora de aviso: 11:15 07/01/2024; Solución: Recuperacion de 600 mts de reserva y un empalme de 48 y se fusionan 36 hilos; Hora de solución: 14:00 08/01/2024; Causa: Vandalismo</v>
      </c>
      <c r="W65" s="4" t="s">
        <v>542</v>
      </c>
      <c r="X65" s="3"/>
      <c r="Y65" s="3"/>
      <c r="Z65" s="3" t="s">
        <v>69</v>
      </c>
      <c r="AA65" s="3" t="s">
        <v>71</v>
      </c>
      <c r="AB65" s="3">
        <v>0</v>
      </c>
      <c r="AC65" s="3" t="s">
        <v>71</v>
      </c>
      <c r="AD65" s="6">
        <v>0.90972222222222221</v>
      </c>
      <c r="AE65" s="7"/>
      <c r="AF65" s="7"/>
      <c r="AG65" s="6">
        <f>Tabla4[[#This Row],[Tiempo Parada de Reloj]]+Tabla4[[#This Row],[Tiempo Autorizado por Telefonica (no Máximo)]]</f>
        <v>0.90972222222222221</v>
      </c>
      <c r="AH65" s="7">
        <f t="shared" ca="1" si="7"/>
        <v>0.20486111111353644</v>
      </c>
      <c r="AI65" s="8">
        <f t="shared" si="8"/>
        <v>21.833333333333332</v>
      </c>
      <c r="AJ65" s="8">
        <f t="shared" ca="1" si="9"/>
        <v>4.9166666667248746</v>
      </c>
      <c r="AK65" s="3" t="s">
        <v>119</v>
      </c>
      <c r="AL65" s="3" t="s">
        <v>70</v>
      </c>
      <c r="AM65" s="3" t="s">
        <v>120</v>
      </c>
      <c r="AN65" s="3" t="s">
        <v>87</v>
      </c>
      <c r="AO65" s="3" t="s">
        <v>119</v>
      </c>
      <c r="AP65" s="3" t="s">
        <v>119</v>
      </c>
      <c r="AQ65" s="23">
        <v>45301.367361111108</v>
      </c>
      <c r="AR65" s="3"/>
      <c r="AS65" s="23"/>
      <c r="AT65" s="23"/>
      <c r="AU65" s="3" t="s">
        <v>121</v>
      </c>
      <c r="AV65" s="3" t="s">
        <v>110</v>
      </c>
      <c r="AW65" s="3" t="s">
        <v>76</v>
      </c>
      <c r="AX65" s="3">
        <v>9.3936919999999997</v>
      </c>
      <c r="AY65" s="3">
        <v>-73.539734999999993</v>
      </c>
      <c r="AZ65" s="8" t="str">
        <f>+CONCATENATE("Reportan apertura en el enlace ",Tabla4[[#This Row],[Enlace]]," en el ",Tabla4[[#This Row],[Distancia óptica]]," ocasionado por ",Tabla4[[#This Row],[Causa del daño]])</f>
        <v>Reportan apertura en el enlace Bosconia - Curumaní en el Km 89,5 desde Bosconia ocasionado por Vandalismo</v>
      </c>
      <c r="BA65" s="8" t="str">
        <f>+CONCATENATE("Para dar solución al incidente ",Tabla4[[#This Row],[Solución]])</f>
        <v>Para dar solución al incidente Recuperacion de 600 mts de reserva y un empalme de 48 y se fusionan 36 hilos</v>
      </c>
      <c r="BB65" s="3" t="str">
        <f>+_xlfn.CONCAT(Tabla4[[#This Row],[Causa Raiz]]," ",Tabla4[[#This Row],[Solución2]]," (",Tabla4[[#This Row],[Anillo]],"- Cabecera: ",Tabla4[[#This Row],[Cabecera]],"- Operador: ",Tabla4[[#This Row],[Operador]],")")</f>
        <v>Reportan apertura en el enlace Bosconia - Curumaní en el Km 89,5 desde Bosconia ocasionado por Vandalismo Para dar solución al incidente Recuperacion de 600 mts de reserva y un empalme de 48 y se fusionan 36 hilos (Troncal- Cabecera: BOSCONIA- Operador: Colombia Telecomunicaciones)</v>
      </c>
    </row>
    <row r="66" spans="1:54" s="2" customFormat="1" ht="199.5">
      <c r="A66" s="38">
        <f t="shared" si="5"/>
        <v>65</v>
      </c>
      <c r="B66" s="3">
        <v>8063657</v>
      </c>
      <c r="C66" s="3" t="s">
        <v>163</v>
      </c>
      <c r="D66" s="23">
        <v>45298.607638888891</v>
      </c>
      <c r="E66" s="23">
        <v>45298.729166666664</v>
      </c>
      <c r="F66" s="1">
        <f t="shared" ref="F66:F97" ca="1" si="11">IF(ISBLANK(E66),IF(ISBLANK(D66),0,NOW()-D66),E66-D66)</f>
        <v>0.12152777777373558</v>
      </c>
      <c r="G66" s="3" t="s">
        <v>55</v>
      </c>
      <c r="H66" s="41"/>
      <c r="I66" s="40"/>
      <c r="J66" s="5" t="s">
        <v>56</v>
      </c>
      <c r="K66" s="3" t="s">
        <v>122</v>
      </c>
      <c r="L66" s="9" t="s">
        <v>58</v>
      </c>
      <c r="M66" s="3" t="s">
        <v>123</v>
      </c>
      <c r="N66" s="3" t="s">
        <v>587</v>
      </c>
      <c r="O66" s="3" t="s">
        <v>588</v>
      </c>
      <c r="P66" s="3" t="s">
        <v>589</v>
      </c>
      <c r="Q66" s="4" t="s">
        <v>590</v>
      </c>
      <c r="R66" s="3" t="s">
        <v>465</v>
      </c>
      <c r="S66" s="3" t="s">
        <v>129</v>
      </c>
      <c r="T66" s="3" t="s">
        <v>66</v>
      </c>
      <c r="U66" s="3" t="s">
        <v>591</v>
      </c>
      <c r="V66" s="22" t="str">
        <f t="shared" si="6"/>
        <v>RDFO; Hora de aviso: 14:35 07/01/2024; Solución: Recuperacion de 100 mts de reserva y un empalme de 48 hilos; Hora de solución: 17:30 07/01/2024; Causa: Vandalismo</v>
      </c>
      <c r="W66" s="4" t="s">
        <v>592</v>
      </c>
      <c r="X66" s="3"/>
      <c r="Y66" s="3"/>
      <c r="Z66" s="3" t="s">
        <v>69</v>
      </c>
      <c r="AA66" s="3" t="s">
        <v>71</v>
      </c>
      <c r="AB66" s="3">
        <v>8064111</v>
      </c>
      <c r="AC66" s="3" t="s">
        <v>71</v>
      </c>
      <c r="AD66" s="6">
        <v>0</v>
      </c>
      <c r="AE66" s="7"/>
      <c r="AF66" s="7"/>
      <c r="AG66" s="6">
        <f>Tabla4[[#This Row],[Tiempo Parada de Reloj]]+Tabla4[[#This Row],[Tiempo Autorizado por Telefonica (no Máximo)]]</f>
        <v>0</v>
      </c>
      <c r="AH66" s="7">
        <f t="shared" ca="1" si="7"/>
        <v>0.12152777777373558</v>
      </c>
      <c r="AI66" s="8">
        <f t="shared" si="8"/>
        <v>0</v>
      </c>
      <c r="AJ66" s="8">
        <f t="shared" ca="1" si="9"/>
        <v>2.9166666665696539</v>
      </c>
      <c r="AK66" s="3" t="s">
        <v>120</v>
      </c>
      <c r="AL66" s="3" t="s">
        <v>71</v>
      </c>
      <c r="AM66" s="3" t="s">
        <v>120</v>
      </c>
      <c r="AN66" s="3" t="s">
        <v>120</v>
      </c>
      <c r="AO66" s="3" t="s">
        <v>119</v>
      </c>
      <c r="AP66" s="3" t="s">
        <v>119</v>
      </c>
      <c r="AQ66" s="23">
        <v>45300.517361111109</v>
      </c>
      <c r="AR66" s="3"/>
      <c r="AS66" s="23"/>
      <c r="AT66" s="23"/>
      <c r="AU66" s="3" t="s">
        <v>467</v>
      </c>
      <c r="AV66" s="3" t="s">
        <v>593</v>
      </c>
      <c r="AW66" s="3" t="s">
        <v>135</v>
      </c>
      <c r="AX66" s="3">
        <v>10.891</v>
      </c>
      <c r="AY66" s="3">
        <v>-74.802999999999997</v>
      </c>
      <c r="AZ66" s="8" t="str">
        <f>+CONCATENATE("Reportan apertura en el enlace ",Tabla4[[#This Row],[Enlace]]," en el ",Tabla4[[#This Row],[Distancia óptica]]," ocasionado por ",Tabla4[[#This Row],[Causa del daño]])</f>
        <v>Reportan apertura en el enlace Pimsa - Gran Abastos en el Km 0,650 desde Granabastos ocasionado por Vandalismo</v>
      </c>
      <c r="BA66" s="8" t="str">
        <f>+CONCATENATE("Para dar solución al incidente ",Tabla4[[#This Row],[Solución]])</f>
        <v>Para dar solución al incidente Recuperacion de 100 mts de reserva y un empalme de 48 hilos</v>
      </c>
      <c r="BB66" s="3" t="str">
        <f>+_xlfn.CONCAT(Tabla4[[#This Row],[Causa Raiz]]," ",Tabla4[[#This Row],[Solución2]]," (",Tabla4[[#This Row],[Anillo]],"- Cabecera: ",Tabla4[[#This Row],[Cabecera]],"- Operador: ",Tabla4[[#This Row],[Operador]],")")</f>
        <v>Reportan apertura en el enlace Pimsa - Gran Abastos en el Km 0,650 desde Granabastos ocasionado por Vandalismo Para dar solución al incidente Recuperacion de 100 mts de reserva y un empalme de 48 hilos (Lineal- Cabecera: Victoria- Operador: Colombia Telecomunicaciones)</v>
      </c>
    </row>
    <row r="67" spans="1:54" s="2" customFormat="1" ht="171">
      <c r="A67" s="38">
        <f t="shared" ref="A67:A130" si="12">A66+1</f>
        <v>66</v>
      </c>
      <c r="B67" s="3">
        <v>8064385</v>
      </c>
      <c r="C67" s="3" t="s">
        <v>92</v>
      </c>
      <c r="D67" s="23">
        <v>45298.791666666664</v>
      </c>
      <c r="E67" s="23">
        <v>45299.4375</v>
      </c>
      <c r="F67" s="1">
        <f t="shared" ca="1" si="11"/>
        <v>0.64583333333575865</v>
      </c>
      <c r="G67" s="3" t="s">
        <v>55</v>
      </c>
      <c r="H67" s="41"/>
      <c r="I67" s="40"/>
      <c r="J67" s="5" t="s">
        <v>56</v>
      </c>
      <c r="K67" s="3" t="s">
        <v>108</v>
      </c>
      <c r="L67" s="9" t="s">
        <v>58</v>
      </c>
      <c r="M67" s="3" t="s">
        <v>228</v>
      </c>
      <c r="N67" s="3" t="s">
        <v>315</v>
      </c>
      <c r="O67" s="3" t="s">
        <v>594</v>
      </c>
      <c r="P67" s="3" t="s">
        <v>595</v>
      </c>
      <c r="Q67" s="4" t="s">
        <v>596</v>
      </c>
      <c r="R67" s="3" t="s">
        <v>233</v>
      </c>
      <c r="S67" s="3" t="s">
        <v>115</v>
      </c>
      <c r="T67" s="3" t="s">
        <v>146</v>
      </c>
      <c r="U67" s="3" t="s">
        <v>597</v>
      </c>
      <c r="V67" s="22" t="str">
        <f t="shared" ref="V67:V130" si="13">C67&amp;"; Hora de aviso: "&amp;TEXT(D67,"h:mm dd/mm/yyyy")&amp;"; Solución: "&amp;U67&amp;"; Hora de solución: "&amp;TEXT(E67,"h:mm dd/mm/yyyy")&amp;"; Causa: "&amp;T67</f>
        <v>RTNFO; Hora de aviso: 19:00 07/01/2024; Solución: Se realiza migración entre empalmes ; Hora de solución: 10:30 08/01/2024; Causa: Falla en la Red FiOp</v>
      </c>
      <c r="W67" s="4" t="s">
        <v>542</v>
      </c>
      <c r="X67" s="3"/>
      <c r="Y67" s="3"/>
      <c r="Z67" s="3" t="s">
        <v>69</v>
      </c>
      <c r="AA67" s="3" t="s">
        <v>71</v>
      </c>
      <c r="AB67" s="3">
        <v>0</v>
      </c>
      <c r="AC67" s="3" t="s">
        <v>71</v>
      </c>
      <c r="AD67" s="6">
        <v>0.47916666666666669</v>
      </c>
      <c r="AE67" s="7"/>
      <c r="AF67" s="7"/>
      <c r="AG67" s="6">
        <f>Tabla4[[#This Row],[Tiempo Parada de Reloj]]+Tabla4[[#This Row],[Tiempo Autorizado por Telefonica (no Máximo)]]</f>
        <v>0.47916666666666669</v>
      </c>
      <c r="AH67" s="7">
        <f t="shared" ref="AH67:AH130" ca="1" si="14">F67-$AD67</f>
        <v>0.16666666666909197</v>
      </c>
      <c r="AI67" s="8">
        <f t="shared" ref="AI67:AI130" si="15">AD67*24</f>
        <v>11.5</v>
      </c>
      <c r="AJ67" s="8">
        <f t="shared" ref="AJ67:AJ130" ca="1" si="16">AH67*24</f>
        <v>4.0000000000582077</v>
      </c>
      <c r="AK67" s="3" t="s">
        <v>87</v>
      </c>
      <c r="AL67" s="3" t="s">
        <v>70</v>
      </c>
      <c r="AM67" s="3" t="s">
        <v>73</v>
      </c>
      <c r="AN67" s="3" t="s">
        <v>73</v>
      </c>
      <c r="AO67" s="3" t="s">
        <v>119</v>
      </c>
      <c r="AP67" s="3" t="s">
        <v>460</v>
      </c>
      <c r="AQ67" s="23">
        <v>45302.479166666664</v>
      </c>
      <c r="AR67" s="3" t="s">
        <v>235</v>
      </c>
      <c r="AS67" s="23" t="s">
        <v>236</v>
      </c>
      <c r="AT67" s="23"/>
      <c r="AU67" s="3" t="s">
        <v>237</v>
      </c>
      <c r="AV67" s="3" t="s">
        <v>598</v>
      </c>
      <c r="AW67" s="3" t="s">
        <v>307</v>
      </c>
      <c r="AX67" s="3">
        <v>11.011240000000001</v>
      </c>
      <c r="AY67" s="3">
        <v>-74.215692000000004</v>
      </c>
      <c r="AZ67" s="8" t="str">
        <f>+CONCATENATE("Reportan apertura en el enlace ",Tabla4[[#This Row],[Enlace]]," en el ",Tabla4[[#This Row],[Distancia óptica]]," ocasionado por ",Tabla4[[#This Row],[Causa del daño]])</f>
        <v>Reportan apertura en el enlace Santa Marta - Ciénaga en el Km 42 desde santa Marta ocasionado por Falla en la Red FiOp</v>
      </c>
      <c r="BA67" s="8" t="str">
        <f>+CONCATENATE("Para dar solución al incidente ",Tabla4[[#This Row],[Solución]])</f>
        <v xml:space="preserve">Para dar solución al incidente Se realiza migración entre empalmes </v>
      </c>
      <c r="BB67" s="3" t="str">
        <f>+_xlfn.CONCAT(Tabla4[[#This Row],[Causa Raiz]]," ",Tabla4[[#This Row],[Solución2]]," (",Tabla4[[#This Row],[Anillo]],"- Cabecera: ",Tabla4[[#This Row],[Cabecera]],"- Operador: ",Tabla4[[#This Row],[Operador]],")")</f>
        <v>Reportan apertura en el enlace Santa Marta - Ciénaga en el Km 42 desde santa Marta ocasionado por Falla en la Red FiOp Para dar solución al incidente Se realiza migración entre empalmes  (LINEAL- Cabecera: CALLE 13- Operador: Colombia Telecomunicaciones)</v>
      </c>
    </row>
    <row r="68" spans="1:54" s="2" customFormat="1" ht="213.75">
      <c r="A68" s="38">
        <f t="shared" si="12"/>
        <v>67</v>
      </c>
      <c r="B68" s="3">
        <v>8065934</v>
      </c>
      <c r="C68" s="3" t="s">
        <v>163</v>
      </c>
      <c r="D68" s="23">
        <v>45299.239583333336</v>
      </c>
      <c r="E68" s="23">
        <v>45299.486111111109</v>
      </c>
      <c r="F68" s="1">
        <f t="shared" ca="1" si="11"/>
        <v>0.24652777777373558</v>
      </c>
      <c r="G68" s="3" t="s">
        <v>55</v>
      </c>
      <c r="H68" s="41"/>
      <c r="I68" s="40"/>
      <c r="J68" s="5" t="s">
        <v>56</v>
      </c>
      <c r="K68" s="3" t="s">
        <v>122</v>
      </c>
      <c r="L68" s="9" t="s">
        <v>58</v>
      </c>
      <c r="M68" s="3" t="s">
        <v>123</v>
      </c>
      <c r="N68" s="3" t="s">
        <v>124</v>
      </c>
      <c r="O68" s="3" t="s">
        <v>599</v>
      </c>
      <c r="P68" s="3" t="s">
        <v>600</v>
      </c>
      <c r="Q68" s="4" t="s">
        <v>601</v>
      </c>
      <c r="R68" s="3" t="s">
        <v>465</v>
      </c>
      <c r="S68" s="3" t="s">
        <v>129</v>
      </c>
      <c r="T68" s="3" t="s">
        <v>176</v>
      </c>
      <c r="U68" s="3" t="s">
        <v>602</v>
      </c>
      <c r="V68" s="22" t="str">
        <f t="shared" si="13"/>
        <v>RDFO; Hora de aviso: 5:45 08/01/2024; Solución: Se realiza tendido de 250 mts de cable de 36 Hilos y dos empalmes ; Hora de solución: 11:40 08/01/2024; Causa: Intervención de Terceros. No Identificados</v>
      </c>
      <c r="W68" s="4" t="s">
        <v>592</v>
      </c>
      <c r="X68" s="3"/>
      <c r="Y68" s="3"/>
      <c r="Z68" s="3" t="s">
        <v>69</v>
      </c>
      <c r="AA68" s="3" t="s">
        <v>71</v>
      </c>
      <c r="AB68" s="3">
        <v>0</v>
      </c>
      <c r="AC68" s="3" t="s">
        <v>71</v>
      </c>
      <c r="AD68" s="6">
        <v>4.1666666666666664E-2</v>
      </c>
      <c r="AE68" s="7"/>
      <c r="AF68" s="7"/>
      <c r="AG68" s="6">
        <f>Tabla4[[#This Row],[Tiempo Parada de Reloj]]+Tabla4[[#This Row],[Tiempo Autorizado por Telefonica (no Máximo)]]</f>
        <v>4.1666666666666664E-2</v>
      </c>
      <c r="AH68" s="7">
        <f t="shared" ca="1" si="14"/>
        <v>0.20486111110706892</v>
      </c>
      <c r="AI68" s="8">
        <f t="shared" si="15"/>
        <v>1</v>
      </c>
      <c r="AJ68" s="8">
        <f t="shared" ca="1" si="16"/>
        <v>4.9166666665696539</v>
      </c>
      <c r="AK68" s="3" t="s">
        <v>88</v>
      </c>
      <c r="AL68" s="3" t="s">
        <v>70</v>
      </c>
      <c r="AM68" s="3" t="s">
        <v>73</v>
      </c>
      <c r="AN68" s="3" t="s">
        <v>73</v>
      </c>
      <c r="AO68" s="3" t="s">
        <v>119</v>
      </c>
      <c r="AP68" s="3" t="s">
        <v>119</v>
      </c>
      <c r="AQ68" s="23">
        <v>45300.756944444445</v>
      </c>
      <c r="AR68" s="3"/>
      <c r="AS68" s="23"/>
      <c r="AT68" s="23"/>
      <c r="AU68" s="3" t="s">
        <v>467</v>
      </c>
      <c r="AV68" s="3" t="s">
        <v>593</v>
      </c>
      <c r="AW68" s="3" t="s">
        <v>135</v>
      </c>
      <c r="AX68" s="3">
        <v>10.802089</v>
      </c>
      <c r="AY68" s="3">
        <v>-74.758336</v>
      </c>
      <c r="AZ68" s="8" t="str">
        <f>+CONCATENATE("Reportan apertura en el enlace ",Tabla4[[#This Row],[Enlace]]," en el ",Tabla4[[#This Row],[Distancia óptica]]," ocasionado por ",Tabla4[[#This Row],[Causa del daño]])</f>
        <v>Reportan apertura en el enlace Victoria - Santo Tomás en el Km 28,099 desde Victoria  ocasionado por Intervención de Terceros. No Identificados</v>
      </c>
      <c r="BA68" s="8" t="str">
        <f>+CONCATENATE("Para dar solución al incidente ",Tabla4[[#This Row],[Solución]])</f>
        <v xml:space="preserve">Para dar solución al incidente Se realiza tendido de 250 mts de cable de 36 Hilos y dos empalmes </v>
      </c>
      <c r="BB68" s="3" t="str">
        <f>+_xlfn.CONCAT(Tabla4[[#This Row],[Causa Raiz]]," ",Tabla4[[#This Row],[Solución2]]," (",Tabla4[[#This Row],[Anillo]],"- Cabecera: ",Tabla4[[#This Row],[Cabecera]],"- Operador: ",Tabla4[[#This Row],[Operador]],")")</f>
        <v>Reportan apertura en el enlace Victoria - Santo Tomás en el Km 28,099 desde Victoria  ocasionado por Intervención de Terceros. No Identificados Para dar solución al incidente Se realiza tendido de 250 mts de cable de 36 Hilos y dos empalmes  (Lineal- Cabecera: Victoria- Operador: Colombia Telecomunicaciones)</v>
      </c>
    </row>
    <row r="69" spans="1:54" s="2" customFormat="1" ht="171">
      <c r="A69" s="38">
        <f t="shared" si="12"/>
        <v>68</v>
      </c>
      <c r="B69" s="3">
        <v>8066272</v>
      </c>
      <c r="C69" s="3" t="s">
        <v>92</v>
      </c>
      <c r="D69" s="23">
        <v>45299.298611111109</v>
      </c>
      <c r="E69" s="23">
        <v>45299.541666666664</v>
      </c>
      <c r="F69" s="1">
        <f t="shared" ca="1" si="11"/>
        <v>0.24305555555474712</v>
      </c>
      <c r="G69" s="3" t="s">
        <v>55</v>
      </c>
      <c r="H69" s="41"/>
      <c r="I69" s="40"/>
      <c r="J69" s="5" t="s">
        <v>56</v>
      </c>
      <c r="K69" s="3" t="s">
        <v>77</v>
      </c>
      <c r="L69" s="9" t="s">
        <v>58</v>
      </c>
      <c r="M69" s="3" t="s">
        <v>79</v>
      </c>
      <c r="N69" s="3" t="s">
        <v>244</v>
      </c>
      <c r="O69" s="3" t="s">
        <v>603</v>
      </c>
      <c r="P69" s="3" t="s">
        <v>604</v>
      </c>
      <c r="Q69" s="4" t="s">
        <v>605</v>
      </c>
      <c r="R69" s="3" t="s">
        <v>606</v>
      </c>
      <c r="S69" s="3" t="s">
        <v>249</v>
      </c>
      <c r="T69" s="3" t="s">
        <v>256</v>
      </c>
      <c r="U69" s="3" t="s">
        <v>607</v>
      </c>
      <c r="V69" s="22" t="str">
        <f t="shared" si="13"/>
        <v>RTNFO; Hora de aviso: 7:10 08/01/2024; Solución: Se rehace empalme de 48 Hilos; Hora de solución: 13:00 08/01/2024; Causa: Falla de Empalme de FiOp</v>
      </c>
      <c r="W69" s="4" t="s">
        <v>608</v>
      </c>
      <c r="X69" s="3"/>
      <c r="Y69" s="3"/>
      <c r="Z69" s="3" t="s">
        <v>69</v>
      </c>
      <c r="AA69" s="3" t="s">
        <v>71</v>
      </c>
      <c r="AB69" s="3">
        <v>0</v>
      </c>
      <c r="AC69" s="3" t="s">
        <v>71</v>
      </c>
      <c r="AD69" s="6">
        <v>5.4166666666666669E-2</v>
      </c>
      <c r="AE69" s="7"/>
      <c r="AF69" s="7"/>
      <c r="AG69" s="6">
        <f>Tabla4[[#This Row],[Tiempo Parada de Reloj]]+Tabla4[[#This Row],[Tiempo Autorizado por Telefonica (no Máximo)]]</f>
        <v>5.4166666666666669E-2</v>
      </c>
      <c r="AH69" s="7">
        <f t="shared" ca="1" si="14"/>
        <v>0.18888888888808045</v>
      </c>
      <c r="AI69" s="8">
        <f t="shared" si="15"/>
        <v>1.3</v>
      </c>
      <c r="AJ69" s="8">
        <f t="shared" ca="1" si="16"/>
        <v>4.533333333313931</v>
      </c>
      <c r="AK69" s="3" t="s">
        <v>73</v>
      </c>
      <c r="AL69" s="3" t="s">
        <v>71</v>
      </c>
      <c r="AM69" s="3" t="s">
        <v>69</v>
      </c>
      <c r="AN69" s="3" t="s">
        <v>73</v>
      </c>
      <c r="AO69" s="3" t="s">
        <v>460</v>
      </c>
      <c r="AP69" s="3" t="s">
        <v>460</v>
      </c>
      <c r="AQ69" s="23">
        <v>45302.49722222222</v>
      </c>
      <c r="AR69" s="3"/>
      <c r="AS69" s="23" t="s">
        <v>609</v>
      </c>
      <c r="AT69" s="23"/>
      <c r="AU69" s="3" t="s">
        <v>610</v>
      </c>
      <c r="AV69" s="3" t="s">
        <v>430</v>
      </c>
      <c r="AW69" s="3" t="s">
        <v>76</v>
      </c>
      <c r="AX69" s="3">
        <v>4.2484900000000003</v>
      </c>
      <c r="AY69" s="3">
        <v>-74.618830000000003</v>
      </c>
      <c r="AZ69" s="8" t="str">
        <f>+CONCATENATE("Reportan apertura en el enlace ",Tabla4[[#This Row],[Enlace]]," en el ",Tabla4[[#This Row],[Distancia óptica]]," ocasionado por ",Tabla4[[#This Row],[Causa del daño]])</f>
        <v>Reportan apertura en el enlace Fusagasugá - Girardot en el Km 39,7 desde Fusagasuga ocasionado por Falla de Empalme de FiOp</v>
      </c>
      <c r="BA69" s="8" t="str">
        <f>+CONCATENATE("Para dar solución al incidente ",Tabla4[[#This Row],[Solución]])</f>
        <v>Para dar solución al incidente Se rehace empalme de 48 Hilos</v>
      </c>
      <c r="BB69" s="3" t="str">
        <f>+_xlfn.CONCAT(Tabla4[[#This Row],[Causa Raiz]]," ",Tabla4[[#This Row],[Solución2]]," (",Tabla4[[#This Row],[Anillo]],"- Cabecera: ",Tabla4[[#This Row],[Cabecera]],"- Operador: ",Tabla4[[#This Row],[Operador]],")")</f>
        <v>Reportan apertura en el enlace Fusagasugá - Girardot en el Km 39,7 desde Fusagasuga ocasionado por Falla de Empalme de FiOp Para dar solución al incidente Se rehace empalme de 48 Hilos (Troncal- Cabecera: Fusagasuga- Operador: Colombia Telecomunicaciones)</v>
      </c>
    </row>
    <row r="70" spans="1:54" s="2" customFormat="1" ht="199.5">
      <c r="A70" s="38">
        <f t="shared" si="12"/>
        <v>69</v>
      </c>
      <c r="B70" s="3">
        <v>8065799</v>
      </c>
      <c r="C70" s="3" t="s">
        <v>54</v>
      </c>
      <c r="D70" s="23">
        <v>45299.347222222219</v>
      </c>
      <c r="E70" s="23">
        <v>45299.395833333336</v>
      </c>
      <c r="F70" s="1">
        <f t="shared" ca="1" si="11"/>
        <v>4.8611111116770189E-2</v>
      </c>
      <c r="G70" s="3" t="s">
        <v>55</v>
      </c>
      <c r="H70" s="41"/>
      <c r="I70" s="40"/>
      <c r="J70" s="5" t="s">
        <v>56</v>
      </c>
      <c r="K70" s="3" t="s">
        <v>340</v>
      </c>
      <c r="L70" s="9" t="s">
        <v>78</v>
      </c>
      <c r="M70" s="3" t="s">
        <v>341</v>
      </c>
      <c r="N70" s="3" t="s">
        <v>342</v>
      </c>
      <c r="O70" s="3" t="s">
        <v>611</v>
      </c>
      <c r="P70" s="3" t="s">
        <v>612</v>
      </c>
      <c r="Q70" s="4" t="s">
        <v>613</v>
      </c>
      <c r="R70" s="3" t="s">
        <v>346</v>
      </c>
      <c r="S70" s="3" t="s">
        <v>347</v>
      </c>
      <c r="T70" s="3" t="s">
        <v>66</v>
      </c>
      <c r="U70" s="3" t="s">
        <v>614</v>
      </c>
      <c r="V70" s="22" t="str">
        <f t="shared" si="13"/>
        <v>RLFO; Hora de aviso: 8:20 08/01/2024; Solución: Se recuperan 20 mts de reserva y se realzia un empalme de 48 Hilos ; Hora de solución: 9:30 08/01/2024; Causa: Vandalismo</v>
      </c>
      <c r="W70" s="4" t="s">
        <v>615</v>
      </c>
      <c r="X70" s="3"/>
      <c r="Y70" s="3"/>
      <c r="Z70" s="3" t="s">
        <v>69</v>
      </c>
      <c r="AA70" s="3" t="s">
        <v>70</v>
      </c>
      <c r="AB70" s="3">
        <v>6844120</v>
      </c>
      <c r="AC70" s="3" t="s">
        <v>71</v>
      </c>
      <c r="AD70" s="6">
        <v>0</v>
      </c>
      <c r="AE70" s="7"/>
      <c r="AF70" s="7"/>
      <c r="AG70" s="6">
        <f>Tabla4[[#This Row],[Tiempo Parada de Reloj]]+Tabla4[[#This Row],[Tiempo Autorizado por Telefonica (no Máximo)]]</f>
        <v>0</v>
      </c>
      <c r="AH70" s="7">
        <f t="shared" ca="1" si="14"/>
        <v>4.8611111116770189E-2</v>
      </c>
      <c r="AI70" s="8">
        <f t="shared" si="15"/>
        <v>0</v>
      </c>
      <c r="AJ70" s="8">
        <f t="shared" ca="1" si="16"/>
        <v>1.1666666668024845</v>
      </c>
      <c r="AK70" s="3" t="s">
        <v>73</v>
      </c>
      <c r="AL70" s="3" t="s">
        <v>71</v>
      </c>
      <c r="AM70" s="3" t="s">
        <v>69</v>
      </c>
      <c r="AN70" s="3" t="s">
        <v>73</v>
      </c>
      <c r="AO70" s="3" t="s">
        <v>119</v>
      </c>
      <c r="AP70" s="3" t="s">
        <v>119</v>
      </c>
      <c r="AQ70" s="23">
        <v>45301.472916666666</v>
      </c>
      <c r="AR70" s="3"/>
      <c r="AS70" s="23"/>
      <c r="AT70" s="23"/>
      <c r="AU70" s="3" t="s">
        <v>351</v>
      </c>
      <c r="AV70" s="3" t="s">
        <v>616</v>
      </c>
      <c r="AW70" s="3" t="s">
        <v>91</v>
      </c>
      <c r="AX70" s="3">
        <v>4.4396376999999996</v>
      </c>
      <c r="AY70" s="3">
        <v>-74.238699999999994</v>
      </c>
      <c r="AZ70" s="8" t="str">
        <f>+CONCATENATE("Reportan apertura en el enlace ",Tabla4[[#This Row],[Enlace]]," en el ",Tabla4[[#This Row],[Distancia óptica]]," ocasionado por ",Tabla4[[#This Row],[Causa del daño]])</f>
        <v>Reportan apertura en el enlace Mov. Echandia - Mov. Piedra Pintada en el Km 0,093 desde Echandia ocasionado por Vandalismo</v>
      </c>
      <c r="BA70" s="8" t="str">
        <f>+CONCATENATE("Para dar solución al incidente ",Tabla4[[#This Row],[Solución]])</f>
        <v xml:space="preserve">Para dar solución al incidente Se recuperan 20 mts de reserva y se realzia un empalme de 48 Hilos </v>
      </c>
      <c r="BB70" s="3" t="str">
        <f>+_xlfn.CONCAT(Tabla4[[#This Row],[Causa Raiz]]," ",Tabla4[[#This Row],[Solución2]]," (",Tabla4[[#This Row],[Anillo]],"- Cabecera: ",Tabla4[[#This Row],[Cabecera]],"- Operador: ",Tabla4[[#This Row],[Operador]],")")</f>
        <v>Reportan apertura en el enlace Mov. Echandia - Mov. Piedra Pintada en el Km 0,093 desde Echandia ocasionado por Vandalismo Para dar solución al incidente Se recuperan 20 mts de reserva y se realzia un empalme de 48 Hilos  (Uk- Cabecera: Piedra Pintada- Operador: Colombia Telecomunicaciones)</v>
      </c>
    </row>
    <row r="71" spans="1:54" s="2" customFormat="1" ht="171">
      <c r="A71" s="38">
        <f t="shared" si="12"/>
        <v>70</v>
      </c>
      <c r="B71" s="3">
        <v>8066817</v>
      </c>
      <c r="C71" s="3" t="s">
        <v>54</v>
      </c>
      <c r="D71" s="23">
        <v>45299.444444444445</v>
      </c>
      <c r="E71" s="23">
        <v>45299.445833333331</v>
      </c>
      <c r="F71" s="1">
        <f t="shared" ca="1" si="11"/>
        <v>1.3888888861401938E-3</v>
      </c>
      <c r="G71" s="3" t="s">
        <v>55</v>
      </c>
      <c r="H71" s="41"/>
      <c r="I71" s="40"/>
      <c r="J71" s="5" t="s">
        <v>56</v>
      </c>
      <c r="K71" s="3" t="s">
        <v>359</v>
      </c>
      <c r="L71" s="9" t="s">
        <v>58</v>
      </c>
      <c r="M71" s="3" t="s">
        <v>360</v>
      </c>
      <c r="N71" s="3" t="s">
        <v>418</v>
      </c>
      <c r="O71" s="3" t="s">
        <v>617</v>
      </c>
      <c r="P71" s="3" t="s">
        <v>69</v>
      </c>
      <c r="Q71" s="4" t="s">
        <v>618</v>
      </c>
      <c r="R71" s="3" t="s">
        <v>365</v>
      </c>
      <c r="S71" s="3" t="s">
        <v>619</v>
      </c>
      <c r="T71" s="3" t="s">
        <v>104</v>
      </c>
      <c r="U71" s="3" t="s">
        <v>620</v>
      </c>
      <c r="V71" s="22" t="str">
        <f t="shared" si="13"/>
        <v>RLFO; Hora de aviso: 10:40 08/01/2024; Solución: Se realiza limpieza de patch coord en nodo de claro en odf de coltel y de claro; Hora de solución: 10:42 08/01/2024; Causa: Visita Fallida</v>
      </c>
      <c r="W71" s="4" t="s">
        <v>621</v>
      </c>
      <c r="X71" s="3"/>
      <c r="Y71" s="3"/>
      <c r="Z71" s="3" t="s">
        <v>69</v>
      </c>
      <c r="AA71" s="3" t="s">
        <v>71</v>
      </c>
      <c r="AB71" s="3">
        <v>0</v>
      </c>
      <c r="AC71" s="3" t="s">
        <v>71</v>
      </c>
      <c r="AD71" s="6">
        <v>0</v>
      </c>
      <c r="AE71" s="7"/>
      <c r="AF71" s="7"/>
      <c r="AG71" s="6">
        <f>Tabla4[[#This Row],[Tiempo Parada de Reloj]]+Tabla4[[#This Row],[Tiempo Autorizado por Telefonica (no Máximo)]]</f>
        <v>0</v>
      </c>
      <c r="AH71" s="7">
        <f t="shared" ca="1" si="14"/>
        <v>1.3888888861401938E-3</v>
      </c>
      <c r="AI71" s="8">
        <f t="shared" si="15"/>
        <v>0</v>
      </c>
      <c r="AJ71" s="8">
        <f t="shared" ca="1" si="16"/>
        <v>3.3333333267364651E-2</v>
      </c>
      <c r="AK71" s="3" t="s">
        <v>73</v>
      </c>
      <c r="AL71" s="3" t="s">
        <v>71</v>
      </c>
      <c r="AM71" s="3" t="s">
        <v>69</v>
      </c>
      <c r="AN71" s="3" t="s">
        <v>73</v>
      </c>
      <c r="AO71" s="3" t="s">
        <v>73</v>
      </c>
      <c r="AP71" s="3" t="s">
        <v>73</v>
      </c>
      <c r="AQ71" s="23">
        <v>45299.5625</v>
      </c>
      <c r="AR71" s="3"/>
      <c r="AS71" s="23"/>
      <c r="AT71" s="23"/>
      <c r="AU71" s="3" t="s">
        <v>622</v>
      </c>
      <c r="AV71" s="3" t="s">
        <v>69</v>
      </c>
      <c r="AW71" s="3" t="s">
        <v>69</v>
      </c>
      <c r="AX71" s="3" t="s">
        <v>69</v>
      </c>
      <c r="AY71" s="3" t="s">
        <v>69</v>
      </c>
      <c r="AZ71" s="8" t="str">
        <f>+CONCATENATE("Reportan apertura en el enlace ",Tabla4[[#This Row],[Enlace]]," en el ",Tabla4[[#This Row],[Distancia óptica]]," ocasionado por ",Tabla4[[#This Row],[Causa del daño]])</f>
        <v>Reportan apertura en el enlace Medellin Centro - Bello en el NA ocasionado por Visita Fallida</v>
      </c>
      <c r="BA71" s="8" t="str">
        <f>+CONCATENATE("Para dar solución al incidente ",Tabla4[[#This Row],[Solución]])</f>
        <v>Para dar solución al incidente Se realiza limpieza de patch coord en nodo de claro en odf de coltel y de claro</v>
      </c>
      <c r="BB71" s="3" t="str">
        <f>+_xlfn.CONCAT(Tabla4[[#This Row],[Causa Raiz]]," ",Tabla4[[#This Row],[Solución2]]," (",Tabla4[[#This Row],[Anillo]],"- Cabecera: ",Tabla4[[#This Row],[Cabecera]],"- Operador: ",Tabla4[[#This Row],[Operador]],")")</f>
        <v>Reportan apertura en el enlace Medellin Centro - Bello en el NA ocasionado por Visita Fallida Para dar solución al incidente Se realiza limpieza de patch coord en nodo de claro en odf de coltel y de claro (NA- Cabecera: NA- Operador: Colombia Telecomunicaciones)</v>
      </c>
    </row>
    <row r="72" spans="1:54" s="2" customFormat="1" ht="156.75">
      <c r="A72" s="38">
        <f t="shared" si="12"/>
        <v>71</v>
      </c>
      <c r="B72" s="3">
        <v>8067532</v>
      </c>
      <c r="C72" s="3" t="s">
        <v>163</v>
      </c>
      <c r="D72" s="23">
        <v>45299.604166666664</v>
      </c>
      <c r="E72" s="23">
        <v>45299.605555555558</v>
      </c>
      <c r="F72" s="1">
        <f t="shared" ca="1" si="11"/>
        <v>1.3888888934161514E-3</v>
      </c>
      <c r="G72" s="3" t="s">
        <v>55</v>
      </c>
      <c r="H72" s="41"/>
      <c r="I72" s="40"/>
      <c r="J72" s="5" t="s">
        <v>56</v>
      </c>
      <c r="K72" s="3" t="s">
        <v>108</v>
      </c>
      <c r="L72" s="9" t="s">
        <v>58</v>
      </c>
      <c r="M72" s="3" t="s">
        <v>228</v>
      </c>
      <c r="N72" s="3" t="s">
        <v>315</v>
      </c>
      <c r="O72" s="3" t="s">
        <v>623</v>
      </c>
      <c r="P72" s="3" t="s">
        <v>624</v>
      </c>
      <c r="Q72" s="4" t="s">
        <v>625</v>
      </c>
      <c r="R72" s="3" t="s">
        <v>233</v>
      </c>
      <c r="S72" s="3" t="s">
        <v>115</v>
      </c>
      <c r="T72" s="3" t="s">
        <v>104</v>
      </c>
      <c r="U72" s="3" t="s">
        <v>626</v>
      </c>
      <c r="V72" s="22" t="str">
        <f t="shared" si="13"/>
        <v>RDFO; Hora de aviso: 14:30 08/01/2024; Solución: Se realiza cambio de pacht cord; Hora de solución: 14:32 08/01/2024; Causa: Visita Fallida</v>
      </c>
      <c r="W72" s="4" t="s">
        <v>627</v>
      </c>
      <c r="X72" s="3"/>
      <c r="Y72" s="3"/>
      <c r="Z72" s="3" t="s">
        <v>69</v>
      </c>
      <c r="AA72" s="3" t="s">
        <v>71</v>
      </c>
      <c r="AB72" s="3">
        <v>0</v>
      </c>
      <c r="AC72" s="3" t="s">
        <v>71</v>
      </c>
      <c r="AD72" s="6">
        <v>0</v>
      </c>
      <c r="AE72" s="7"/>
      <c r="AF72" s="7"/>
      <c r="AG72" s="6">
        <f>Tabla4[[#This Row],[Tiempo Parada de Reloj]]+Tabla4[[#This Row],[Tiempo Autorizado por Telefonica (no Máximo)]]</f>
        <v>0</v>
      </c>
      <c r="AH72" s="7">
        <f t="shared" ca="1" si="14"/>
        <v>1.3888888934161514E-3</v>
      </c>
      <c r="AI72" s="8">
        <f t="shared" si="15"/>
        <v>0</v>
      </c>
      <c r="AJ72" s="8">
        <f t="shared" ca="1" si="16"/>
        <v>3.3333333441987634E-2</v>
      </c>
      <c r="AK72" s="3" t="s">
        <v>87</v>
      </c>
      <c r="AL72" s="3" t="s">
        <v>70</v>
      </c>
      <c r="AM72" s="3" t="s">
        <v>106</v>
      </c>
      <c r="AN72" s="3" t="s">
        <v>72</v>
      </c>
      <c r="AO72" s="3" t="s">
        <v>72</v>
      </c>
      <c r="AP72" s="3" t="s">
        <v>72</v>
      </c>
      <c r="AQ72" s="23">
        <v>45299.605555555558</v>
      </c>
      <c r="AR72" s="3"/>
      <c r="AS72" s="23"/>
      <c r="AT72" s="23"/>
      <c r="AU72" s="3" t="s">
        <v>237</v>
      </c>
      <c r="AV72" s="3" t="s">
        <v>69</v>
      </c>
      <c r="AW72" s="3" t="s">
        <v>69</v>
      </c>
      <c r="AX72" s="3" t="s">
        <v>69</v>
      </c>
      <c r="AY72" s="3" t="s">
        <v>69</v>
      </c>
      <c r="AZ72" s="8" t="str">
        <f>+CONCATENATE("Reportan apertura en el enlace ",Tabla4[[#This Row],[Enlace]]," en el ",Tabla4[[#This Row],[Distancia óptica]]," ocasionado por ",Tabla4[[#This Row],[Causa del daño]])</f>
        <v>Reportan apertura en el enlace Santa Marta - Fundacion en el Km 81,1 desde santa marta ocasionado por Visita Fallida</v>
      </c>
      <c r="BA72" s="8" t="str">
        <f>+CONCATENATE("Para dar solución al incidente ",Tabla4[[#This Row],[Solución]])</f>
        <v>Para dar solución al incidente Se realiza cambio de pacht cord</v>
      </c>
      <c r="BB72" s="3" t="str">
        <f>+_xlfn.CONCAT(Tabla4[[#This Row],[Causa Raiz]]," ",Tabla4[[#This Row],[Solución2]]," (",Tabla4[[#This Row],[Anillo]],"- Cabecera: ",Tabla4[[#This Row],[Cabecera]],"- Operador: ",Tabla4[[#This Row],[Operador]],")")</f>
        <v>Reportan apertura en el enlace Santa Marta - Fundacion en el Km 81,1 desde santa marta ocasionado por Visita Fallida Para dar solución al incidente Se realiza cambio de pacht cord (NA- Cabecera: NA- Operador: Colombia Telecomunicaciones)</v>
      </c>
    </row>
    <row r="73" spans="1:54" s="2" customFormat="1" ht="171">
      <c r="A73" s="38">
        <f t="shared" si="12"/>
        <v>72</v>
      </c>
      <c r="B73" s="3">
        <v>8067169</v>
      </c>
      <c r="C73" s="3" t="s">
        <v>54</v>
      </c>
      <c r="D73" s="23">
        <v>45299.611111111109</v>
      </c>
      <c r="E73" s="23">
        <v>45299.756944444445</v>
      </c>
      <c r="F73" s="1">
        <f t="shared" ca="1" si="11"/>
        <v>0.14583333333575865</v>
      </c>
      <c r="G73" s="3" t="s">
        <v>55</v>
      </c>
      <c r="H73" s="41"/>
      <c r="I73" s="40"/>
      <c r="J73" s="5" t="s">
        <v>56</v>
      </c>
      <c r="K73" s="3" t="s">
        <v>108</v>
      </c>
      <c r="L73" s="9" t="s">
        <v>58</v>
      </c>
      <c r="M73" s="3" t="s">
        <v>228</v>
      </c>
      <c r="N73" s="3" t="s">
        <v>315</v>
      </c>
      <c r="O73" s="3" t="s">
        <v>628</v>
      </c>
      <c r="P73" s="3" t="s">
        <v>629</v>
      </c>
      <c r="Q73" s="4" t="s">
        <v>630</v>
      </c>
      <c r="R73" s="3" t="s">
        <v>233</v>
      </c>
      <c r="S73" s="3" t="s">
        <v>115</v>
      </c>
      <c r="T73" s="3" t="s">
        <v>256</v>
      </c>
      <c r="U73" s="3" t="s">
        <v>631</v>
      </c>
      <c r="V73" s="22" t="str">
        <f t="shared" si="13"/>
        <v>RLFO; Hora de aviso: 14:40 08/01/2024; Solución: Se refusiona hilo en caja existente ; Hora de solución: 18:10 08/01/2024; Causa: Falla de Empalme de FiOp</v>
      </c>
      <c r="W73" s="4" t="s">
        <v>627</v>
      </c>
      <c r="X73" s="3"/>
      <c r="Y73" s="3"/>
      <c r="Z73" s="3" t="s">
        <v>69</v>
      </c>
      <c r="AA73" s="3" t="s">
        <v>70</v>
      </c>
      <c r="AB73" s="3">
        <v>8067169</v>
      </c>
      <c r="AC73" s="3" t="s">
        <v>71</v>
      </c>
      <c r="AD73" s="6">
        <v>0</v>
      </c>
      <c r="AE73" s="7"/>
      <c r="AF73" s="7"/>
      <c r="AG73" s="6">
        <f>Tabla4[[#This Row],[Tiempo Parada de Reloj]]+Tabla4[[#This Row],[Tiempo Autorizado por Telefonica (no Máximo)]]</f>
        <v>0</v>
      </c>
      <c r="AH73" s="7">
        <f t="shared" ca="1" si="14"/>
        <v>0.14583333333575865</v>
      </c>
      <c r="AI73" s="8">
        <f t="shared" si="15"/>
        <v>0</v>
      </c>
      <c r="AJ73" s="8">
        <f t="shared" ca="1" si="16"/>
        <v>3.5000000000582077</v>
      </c>
      <c r="AK73" s="3" t="s">
        <v>87</v>
      </c>
      <c r="AL73" s="3" t="s">
        <v>71</v>
      </c>
      <c r="AM73" s="3" t="s">
        <v>87</v>
      </c>
      <c r="AN73" s="3" t="s">
        <v>87</v>
      </c>
      <c r="AO73" s="3" t="s">
        <v>119</v>
      </c>
      <c r="AP73" s="3" t="s">
        <v>119</v>
      </c>
      <c r="AQ73" s="23">
        <v>45300.343055555553</v>
      </c>
      <c r="AR73" s="3"/>
      <c r="AS73" s="23"/>
      <c r="AT73" s="23"/>
      <c r="AU73" s="3" t="s">
        <v>237</v>
      </c>
      <c r="AV73" s="3" t="s">
        <v>632</v>
      </c>
      <c r="AW73" s="3" t="s">
        <v>370</v>
      </c>
      <c r="AX73" s="3">
        <v>11.223000000000001</v>
      </c>
      <c r="AY73" s="3">
        <v>-74.162000000000006</v>
      </c>
      <c r="AZ73" s="8" t="str">
        <f>+CONCATENATE("Reportan apertura en el enlace ",Tabla4[[#This Row],[Enlace]]," en el ",Tabla4[[#This Row],[Distancia óptica]]," ocasionado por ",Tabla4[[#This Row],[Causa del daño]])</f>
        <v>Reportan apertura en el enlace Rosalia - San pedro fija en el Km 2 desde cisne ocasionado por Falla de Empalme de FiOp</v>
      </c>
      <c r="BA73" s="8" t="str">
        <f>+CONCATENATE("Para dar solución al incidente ",Tabla4[[#This Row],[Solución]])</f>
        <v xml:space="preserve">Para dar solución al incidente Se refusiona hilo en caja existente </v>
      </c>
      <c r="BB73" s="3" t="str">
        <f>+_xlfn.CONCAT(Tabla4[[#This Row],[Causa Raiz]]," ",Tabla4[[#This Row],[Solución2]]," (",Tabla4[[#This Row],[Anillo]],"- Cabecera: ",Tabla4[[#This Row],[Cabecera]],"- Operador: ",Tabla4[[#This Row],[Operador]],")")</f>
        <v>Reportan apertura en el enlace Rosalia - San pedro fija en el Km 2 desde cisne ocasionado por Falla de Empalme de FiOp Para dar solución al incidente Se refusiona hilo en caja existente  (lineal- Cabecera: San pedro- Operador: Colombia Telecomunicaciones)</v>
      </c>
    </row>
    <row r="74" spans="1:54" s="2" customFormat="1" ht="185.25">
      <c r="A74" s="38">
        <f t="shared" si="12"/>
        <v>73</v>
      </c>
      <c r="B74" s="3">
        <v>8067826</v>
      </c>
      <c r="C74" s="3" t="s">
        <v>92</v>
      </c>
      <c r="D74" s="23">
        <v>45299.583333333336</v>
      </c>
      <c r="E74" s="23">
        <v>45299.666666666664</v>
      </c>
      <c r="F74" s="1">
        <f t="shared" ca="1" si="11"/>
        <v>8.3333333328482695E-2</v>
      </c>
      <c r="G74" s="3" t="s">
        <v>55</v>
      </c>
      <c r="H74" s="41"/>
      <c r="I74" s="40"/>
      <c r="J74" s="5" t="s">
        <v>56</v>
      </c>
      <c r="K74" s="3" t="s">
        <v>108</v>
      </c>
      <c r="L74" s="9" t="s">
        <v>58</v>
      </c>
      <c r="M74" s="3" t="s">
        <v>109</v>
      </c>
      <c r="N74" s="3" t="s">
        <v>633</v>
      </c>
      <c r="O74" s="3" t="s">
        <v>111</v>
      </c>
      <c r="P74" s="3" t="s">
        <v>634</v>
      </c>
      <c r="Q74" s="4" t="s">
        <v>635</v>
      </c>
      <c r="R74" s="3" t="s">
        <v>114</v>
      </c>
      <c r="S74" s="3" t="s">
        <v>115</v>
      </c>
      <c r="T74" s="3" t="s">
        <v>146</v>
      </c>
      <c r="U74" s="3" t="s">
        <v>636</v>
      </c>
      <c r="V74" s="22" t="str">
        <f t="shared" si="13"/>
        <v>RTNFO; Hora de aviso: 14:00 08/01/2024; Solución: Se libera Fo de herraje y se adecua nuevamente; Hora de solución: 16:00 08/01/2024; Causa: Falla en la Red FiOp</v>
      </c>
      <c r="W74" s="4" t="s">
        <v>627</v>
      </c>
      <c r="X74" s="3"/>
      <c r="Y74" s="3"/>
      <c r="Z74" s="3" t="s">
        <v>69</v>
      </c>
      <c r="AA74" s="3" t="s">
        <v>71</v>
      </c>
      <c r="AB74" s="3">
        <v>0</v>
      </c>
      <c r="AC74" s="3" t="s">
        <v>71</v>
      </c>
      <c r="AD74" s="6">
        <v>0</v>
      </c>
      <c r="AE74" s="7"/>
      <c r="AF74" s="7"/>
      <c r="AG74" s="6">
        <f>Tabla4[[#This Row],[Tiempo Parada de Reloj]]+Tabla4[[#This Row],[Tiempo Autorizado por Telefonica (no Máximo)]]</f>
        <v>0</v>
      </c>
      <c r="AH74" s="7">
        <f t="shared" ca="1" si="14"/>
        <v>8.3333333328482695E-2</v>
      </c>
      <c r="AI74" s="8">
        <f t="shared" si="15"/>
        <v>0</v>
      </c>
      <c r="AJ74" s="8">
        <f t="shared" ca="1" si="16"/>
        <v>1.9999999998835847</v>
      </c>
      <c r="AK74" s="3" t="s">
        <v>87</v>
      </c>
      <c r="AL74" s="3" t="s">
        <v>70</v>
      </c>
      <c r="AM74" s="3" t="s">
        <v>106</v>
      </c>
      <c r="AN74" s="3" t="s">
        <v>98</v>
      </c>
      <c r="AO74" s="3" t="s">
        <v>119</v>
      </c>
      <c r="AP74" s="3" t="s">
        <v>119</v>
      </c>
      <c r="AQ74" s="23">
        <v>45300.724999999999</v>
      </c>
      <c r="AR74" s="3"/>
      <c r="AS74" s="23"/>
      <c r="AT74" s="23"/>
      <c r="AU74" s="3" t="s">
        <v>637</v>
      </c>
      <c r="AV74" s="3" t="s">
        <v>110</v>
      </c>
      <c r="AW74" s="3" t="s">
        <v>76</v>
      </c>
      <c r="AX74" s="3">
        <v>9.3923830000000006</v>
      </c>
      <c r="AY74" s="3">
        <v>-73.539384999999996</v>
      </c>
      <c r="AZ74" s="8" t="str">
        <f>+CONCATENATE("Reportan apertura en el enlace ",Tabla4[[#This Row],[Enlace]]," en el ",Tabla4[[#This Row],[Distancia óptica]]," ocasionado por ",Tabla4[[#This Row],[Causa del daño]])</f>
        <v>Reportan apertura en el enlace Bosconia - Curumaní en el Km 27,1 desde curumani ocasionado por Falla en la Red FiOp</v>
      </c>
      <c r="BA74" s="8" t="str">
        <f>+CONCATENATE("Para dar solución al incidente ",Tabla4[[#This Row],[Solución]])</f>
        <v>Para dar solución al incidente Se libera Fo de herraje y se adecua nuevamente</v>
      </c>
      <c r="BB74" s="3" t="str">
        <f>+_xlfn.CONCAT(Tabla4[[#This Row],[Causa Raiz]]," ",Tabla4[[#This Row],[Solución2]]," (",Tabla4[[#This Row],[Anillo]],"- Cabecera: ",Tabla4[[#This Row],[Cabecera]],"- Operador: ",Tabla4[[#This Row],[Operador]],")")</f>
        <v>Reportan apertura en el enlace Bosconia - Curumaní en el Km 27,1 desde curumani ocasionado por Falla en la Red FiOp Para dar solución al incidente Se libera Fo de herraje y se adecua nuevamente (Troncal- Cabecera: BOSCONIA- Operador: Colombia Telecomunicaciones)</v>
      </c>
    </row>
    <row r="75" spans="1:54" s="2" customFormat="1" ht="142.5">
      <c r="A75" s="38">
        <f t="shared" si="12"/>
        <v>74</v>
      </c>
      <c r="B75" s="3">
        <v>8067865</v>
      </c>
      <c r="C75" s="3" t="s">
        <v>54</v>
      </c>
      <c r="D75" s="23">
        <v>45299.680555555555</v>
      </c>
      <c r="E75" s="23">
        <v>45299.75</v>
      </c>
      <c r="F75" s="1">
        <f t="shared" ca="1" si="11"/>
        <v>6.9444444445252884E-2</v>
      </c>
      <c r="G75" s="3" t="s">
        <v>55</v>
      </c>
      <c r="H75" s="41"/>
      <c r="I75" s="40"/>
      <c r="J75" s="5" t="s">
        <v>56</v>
      </c>
      <c r="K75" s="3" t="s">
        <v>203</v>
      </c>
      <c r="L75" s="9" t="s">
        <v>58</v>
      </c>
      <c r="M75" s="3" t="s">
        <v>204</v>
      </c>
      <c r="N75" s="3" t="s">
        <v>332</v>
      </c>
      <c r="O75" s="3" t="s">
        <v>638</v>
      </c>
      <c r="P75" s="3" t="s">
        <v>325</v>
      </c>
      <c r="Q75" s="4" t="s">
        <v>639</v>
      </c>
      <c r="R75" s="3" t="s">
        <v>640</v>
      </c>
      <c r="S75" s="3" t="s">
        <v>221</v>
      </c>
      <c r="T75" s="3" t="s">
        <v>130</v>
      </c>
      <c r="U75" s="3" t="s">
        <v>641</v>
      </c>
      <c r="V75" s="22" t="str">
        <f t="shared" si="13"/>
        <v>RLFO; Hora de aviso: 16:20 08/01/2024; Solución: Se realiza cambio de pigtail; Hora de solución: 18:00 08/01/2024; Causa: Plagas</v>
      </c>
      <c r="W75" s="4" t="s">
        <v>642</v>
      </c>
      <c r="X75" s="3"/>
      <c r="Y75" s="3"/>
      <c r="Z75" s="3" t="s">
        <v>69</v>
      </c>
      <c r="AA75" s="3" t="s">
        <v>71</v>
      </c>
      <c r="AB75" s="3">
        <v>0</v>
      </c>
      <c r="AC75" s="3" t="s">
        <v>70</v>
      </c>
      <c r="AD75" s="6">
        <v>0</v>
      </c>
      <c r="AE75" s="7"/>
      <c r="AF75" s="7"/>
      <c r="AG75" s="6">
        <f>Tabla4[[#This Row],[Tiempo Parada de Reloj]]+Tabla4[[#This Row],[Tiempo Autorizado por Telefonica (no Máximo)]]</f>
        <v>0</v>
      </c>
      <c r="AH75" s="7">
        <f t="shared" ca="1" si="14"/>
        <v>6.9444444445252884E-2</v>
      </c>
      <c r="AI75" s="8">
        <f t="shared" si="15"/>
        <v>0</v>
      </c>
      <c r="AJ75" s="8">
        <f t="shared" ca="1" si="16"/>
        <v>1.6666666666860692</v>
      </c>
      <c r="AK75" s="3" t="s">
        <v>87</v>
      </c>
      <c r="AL75" s="3" t="s">
        <v>71</v>
      </c>
      <c r="AM75" s="3" t="s">
        <v>87</v>
      </c>
      <c r="AN75" s="3" t="s">
        <v>87</v>
      </c>
      <c r="AO75" s="3" t="s">
        <v>119</v>
      </c>
      <c r="AP75" s="3" t="s">
        <v>119</v>
      </c>
      <c r="AQ75" s="23">
        <v>45301.477777777778</v>
      </c>
      <c r="AR75" s="3"/>
      <c r="AS75" s="23"/>
      <c r="AT75" s="23"/>
      <c r="AU75" s="3" t="s">
        <v>214</v>
      </c>
      <c r="AV75" s="3" t="s">
        <v>643</v>
      </c>
      <c r="AW75" s="3" t="s">
        <v>91</v>
      </c>
      <c r="AX75" s="3">
        <v>6.9966999999999997</v>
      </c>
      <c r="AY75" s="3">
        <v>-73.043000000000006</v>
      </c>
      <c r="AZ75" s="8" t="str">
        <f>+CONCATENATE("Reportan apertura en el enlace ",Tabla4[[#This Row],[Enlace]]," en el ",Tabla4[[#This Row],[Distancia óptica]]," ocasionado por ",Tabla4[[#This Row],[Causa del daño]])</f>
        <v>Reportan apertura en el enlace Mov. Oriental - Mov. Centro en el Km 0 ocasionado por Plagas</v>
      </c>
      <c r="BA75" s="8" t="str">
        <f>+CONCATENATE("Para dar solución al incidente ",Tabla4[[#This Row],[Solución]])</f>
        <v>Para dar solución al incidente Se realiza cambio de pigtail</v>
      </c>
      <c r="BB75" s="3" t="str">
        <f>+_xlfn.CONCAT(Tabla4[[#This Row],[Causa Raiz]]," ",Tabla4[[#This Row],[Solución2]]," (",Tabla4[[#This Row],[Anillo]],"- Cabecera: ",Tabla4[[#This Row],[Cabecera]],"- Operador: ",Tabla4[[#This Row],[Operador]],")")</f>
        <v>Reportan apertura en el enlace Mov. Oriental - Mov. Centro en el Km 0 ocasionado por Plagas Para dar solución al incidente Se realiza cambio de pigtail (Uk- Cabecera: piedecuesta- Operador: Colombia Telecomunicaciones)</v>
      </c>
    </row>
    <row r="76" spans="1:54" s="2" customFormat="1" ht="199.5">
      <c r="A76" s="38">
        <f t="shared" si="12"/>
        <v>75</v>
      </c>
      <c r="B76" s="3">
        <v>8087952</v>
      </c>
      <c r="C76" s="3" t="s">
        <v>163</v>
      </c>
      <c r="D76" s="23">
        <v>45304.430555555555</v>
      </c>
      <c r="E76" s="23">
        <v>45304.645833333336</v>
      </c>
      <c r="F76" s="1">
        <f t="shared" ca="1" si="11"/>
        <v>0.21527777778101154</v>
      </c>
      <c r="G76" s="3" t="s">
        <v>55</v>
      </c>
      <c r="H76" s="41"/>
      <c r="I76" s="40"/>
      <c r="J76" s="5" t="s">
        <v>56</v>
      </c>
      <c r="K76" s="3" t="s">
        <v>122</v>
      </c>
      <c r="L76" s="9" t="s">
        <v>58</v>
      </c>
      <c r="M76" s="3" t="s">
        <v>644</v>
      </c>
      <c r="N76" s="3" t="s">
        <v>645</v>
      </c>
      <c r="O76" s="3" t="s">
        <v>646</v>
      </c>
      <c r="P76" s="3" t="s">
        <v>647</v>
      </c>
      <c r="Q76" s="4" t="s">
        <v>648</v>
      </c>
      <c r="R76" s="3" t="s">
        <v>649</v>
      </c>
      <c r="S76" s="3" t="s">
        <v>129</v>
      </c>
      <c r="T76" s="3" t="s">
        <v>66</v>
      </c>
      <c r="U76" s="3" t="s">
        <v>650</v>
      </c>
      <c r="V76" s="22" t="str">
        <f t="shared" si="13"/>
        <v>RDFO; Hora de aviso: 10:20 13/01/2024; Solución: Se recupero 80 mts de reserva y se hace un empalme de 36 hilos; Hora de solución: 15:30 13/01/2024; Causa: Vandalismo</v>
      </c>
      <c r="W76" s="4" t="s">
        <v>651</v>
      </c>
      <c r="X76" s="3" t="s">
        <v>652</v>
      </c>
      <c r="Y76" s="3" t="s">
        <v>653</v>
      </c>
      <c r="Z76" s="3" t="s">
        <v>106</v>
      </c>
      <c r="AA76" s="3" t="s">
        <v>70</v>
      </c>
      <c r="AB76" s="3">
        <v>8087941</v>
      </c>
      <c r="AC76" s="3" t="s">
        <v>71</v>
      </c>
      <c r="AD76" s="6">
        <v>0</v>
      </c>
      <c r="AE76" s="7">
        <v>6.9444444444444441E-3</v>
      </c>
      <c r="AF76" s="7" t="s">
        <v>654</v>
      </c>
      <c r="AG76" s="6">
        <f>Tabla4[[#This Row],[Tiempo Parada de Reloj]]+Tabla4[[#This Row],[Tiempo Autorizado por Telefonica (no Máximo)]]</f>
        <v>6.9444444444444441E-3</v>
      </c>
      <c r="AH76" s="7">
        <f t="shared" ca="1" si="14"/>
        <v>0.21527777778101154</v>
      </c>
      <c r="AI76" s="8">
        <f t="shared" si="15"/>
        <v>0</v>
      </c>
      <c r="AJ76" s="8">
        <f t="shared" ca="1" si="16"/>
        <v>5.1666666667442769</v>
      </c>
      <c r="AK76" s="3" t="s">
        <v>72</v>
      </c>
      <c r="AL76" s="3" t="s">
        <v>70</v>
      </c>
      <c r="AM76" s="3" t="s">
        <v>98</v>
      </c>
      <c r="AN76" s="3" t="s">
        <v>98</v>
      </c>
      <c r="AO76" s="3" t="s">
        <v>119</v>
      </c>
      <c r="AP76" s="3" t="s">
        <v>119</v>
      </c>
      <c r="AQ76" s="23">
        <v>45306.626388888886</v>
      </c>
      <c r="AR76" s="3"/>
      <c r="AS76" s="23"/>
      <c r="AT76" s="23"/>
      <c r="AU76" s="3" t="s">
        <v>192</v>
      </c>
      <c r="AV76" s="3" t="s">
        <v>655</v>
      </c>
      <c r="AW76" s="3" t="s">
        <v>76</v>
      </c>
      <c r="AX76" s="3">
        <v>8.7034380000000002</v>
      </c>
      <c r="AY76" s="3">
        <v>-75.825312999999994</v>
      </c>
      <c r="AZ76" s="8" t="str">
        <f>+CONCATENATE("Reportan apertura en el enlace ",Tabla4[[#This Row],[Enlace]]," en el ",Tabla4[[#This Row],[Distancia óptica]]," ocasionado por ",Tabla4[[#This Row],[Causa del daño]])</f>
        <v>Reportan apertura en el enlace Monteria - Planeta Rica en el Km 10,8 desde monteria ocasionado por Vandalismo</v>
      </c>
      <c r="BA76" s="8" t="str">
        <f>+CONCATENATE("Para dar solución al incidente ",Tabla4[[#This Row],[Solución]])</f>
        <v>Para dar solución al incidente Se recupero 80 mts de reserva y se hace un empalme de 36 hilos</v>
      </c>
      <c r="BB76" s="3" t="str">
        <f>+_xlfn.CONCAT(Tabla4[[#This Row],[Causa Raiz]]," ",Tabla4[[#This Row],[Solución2]]," (",Tabla4[[#This Row],[Anillo]],"- Cabecera: ",Tabla4[[#This Row],[Cabecera]],"- Operador: ",Tabla4[[#This Row],[Operador]],")")</f>
        <v>Reportan apertura en el enlace Monteria - Planeta Rica en el Km 10,8 desde monteria ocasionado por Vandalismo Para dar solución al incidente Se recupero 80 mts de reserva y se hace un empalme de 36 hilos (Troncal- Cabecera: Monteria- Operador: Colombia Telecomunicaciones)</v>
      </c>
    </row>
    <row r="77" spans="1:54" s="2" customFormat="1" ht="199.5">
      <c r="A77" s="38">
        <f t="shared" si="12"/>
        <v>76</v>
      </c>
      <c r="B77" s="3">
        <v>8070180</v>
      </c>
      <c r="C77" s="3" t="s">
        <v>163</v>
      </c>
      <c r="D77" s="23">
        <v>45300.277777777781</v>
      </c>
      <c r="E77" s="23">
        <v>45300.4375</v>
      </c>
      <c r="F77" s="1">
        <f t="shared" ca="1" si="11"/>
        <v>0.15972222221898846</v>
      </c>
      <c r="G77" s="3" t="s">
        <v>55</v>
      </c>
      <c r="H77" s="41"/>
      <c r="I77" s="40"/>
      <c r="J77" s="5" t="s">
        <v>56</v>
      </c>
      <c r="K77" s="3" t="s">
        <v>77</v>
      </c>
      <c r="L77" s="9" t="s">
        <v>58</v>
      </c>
      <c r="M77" s="3" t="s">
        <v>656</v>
      </c>
      <c r="N77" s="3" t="s">
        <v>657</v>
      </c>
      <c r="O77" s="3" t="s">
        <v>658</v>
      </c>
      <c r="P77" s="3" t="s">
        <v>659</v>
      </c>
      <c r="Q77" s="4" t="s">
        <v>660</v>
      </c>
      <c r="R77" s="3" t="s">
        <v>288</v>
      </c>
      <c r="S77" s="3" t="s">
        <v>289</v>
      </c>
      <c r="T77" s="3" t="s">
        <v>116</v>
      </c>
      <c r="U77" s="3" t="s">
        <v>661</v>
      </c>
      <c r="V77" s="22" t="str">
        <f t="shared" si="13"/>
        <v>RDFO; Hora de aviso: 6:40 09/01/2024; Solución: Se recupero 200 mts de reserva y se hace un empalme de 36 hilos con caja de empalme de 48 hilos; Hora de solución: 10:30 09/01/2024; Causa: Hurto</v>
      </c>
      <c r="W77" s="4" t="s">
        <v>160</v>
      </c>
      <c r="X77" s="3"/>
      <c r="Y77" s="3"/>
      <c r="Z77" s="3" t="s">
        <v>69</v>
      </c>
      <c r="AA77" s="3" t="s">
        <v>70</v>
      </c>
      <c r="AB77" s="3">
        <v>8070180</v>
      </c>
      <c r="AC77" s="3" t="s">
        <v>71</v>
      </c>
      <c r="AD77" s="6">
        <v>0</v>
      </c>
      <c r="AE77" s="7"/>
      <c r="AF77" s="7"/>
      <c r="AG77" s="6">
        <f>Tabla4[[#This Row],[Tiempo Parada de Reloj]]+Tabla4[[#This Row],[Tiempo Autorizado por Telefonica (no Máximo)]]</f>
        <v>0</v>
      </c>
      <c r="AH77" s="7">
        <f t="shared" ca="1" si="14"/>
        <v>0.15972222221898846</v>
      </c>
      <c r="AI77" s="8">
        <f t="shared" si="15"/>
        <v>0</v>
      </c>
      <c r="AJ77" s="8">
        <f t="shared" ca="1" si="16"/>
        <v>3.8333333332557231</v>
      </c>
      <c r="AK77" s="3" t="s">
        <v>120</v>
      </c>
      <c r="AL77" s="3" t="s">
        <v>71</v>
      </c>
      <c r="AM77" s="3" t="s">
        <v>69</v>
      </c>
      <c r="AN77" s="3" t="s">
        <v>98</v>
      </c>
      <c r="AO77" s="3" t="s">
        <v>119</v>
      </c>
      <c r="AP77" s="3" t="s">
        <v>119</v>
      </c>
      <c r="AQ77" s="23">
        <v>45302.613888888889</v>
      </c>
      <c r="AR77" s="3"/>
      <c r="AS77" s="23"/>
      <c r="AT77" s="23"/>
      <c r="AU77" s="3" t="s">
        <v>662</v>
      </c>
      <c r="AV77" s="3" t="s">
        <v>663</v>
      </c>
      <c r="AW77" s="3" t="s">
        <v>135</v>
      </c>
      <c r="AX77" s="3">
        <v>5.0852360000000001</v>
      </c>
      <c r="AY77" s="3">
        <v>-75.651578999999998</v>
      </c>
      <c r="AZ77" s="8" t="str">
        <f>+CONCATENATE("Reportan apertura en el enlace ",Tabla4[[#This Row],[Enlace]]," en el ",Tabla4[[#This Row],[Distancia óptica]]," ocasionado por ",Tabla4[[#This Row],[Causa del daño]])</f>
        <v>Reportan apertura en el enlace Manizales - Supía en el Km 29,4 desde Manizales ocasionado por Hurto</v>
      </c>
      <c r="BA77" s="8" t="str">
        <f>+CONCATENATE("Para dar solución al incidente ",Tabla4[[#This Row],[Solución]])</f>
        <v>Para dar solución al incidente Se recupero 200 mts de reserva y se hace un empalme de 36 hilos con caja de empalme de 48 hilos</v>
      </c>
      <c r="BB77" s="3" t="str">
        <f>+_xlfn.CONCAT(Tabla4[[#This Row],[Causa Raiz]]," ",Tabla4[[#This Row],[Solución2]]," (",Tabla4[[#This Row],[Anillo]],"- Cabecera: ",Tabla4[[#This Row],[Cabecera]],"- Operador: ",Tabla4[[#This Row],[Operador]],")")</f>
        <v>Reportan apertura en el enlace Manizales - Supía en el Km 29,4 desde Manizales ocasionado por Hurto Para dar solución al incidente Se recupero 200 mts de reserva y se hace un empalme de 36 hilos con caja de empalme de 48 hilos (Lineal- Cabecera: Manizales- Operador: Colombia Telecomunicaciones)</v>
      </c>
    </row>
    <row r="78" spans="1:54" s="2" customFormat="1" ht="213.75">
      <c r="A78" s="38">
        <f t="shared" si="12"/>
        <v>77</v>
      </c>
      <c r="B78" s="3">
        <v>8070237</v>
      </c>
      <c r="C78" s="3" t="s">
        <v>163</v>
      </c>
      <c r="D78" s="23">
        <v>45300.277777777781</v>
      </c>
      <c r="E78" s="23">
        <v>45300.279166666667</v>
      </c>
      <c r="F78" s="1">
        <f t="shared" ca="1" si="11"/>
        <v>1.3888888861401938E-3</v>
      </c>
      <c r="G78" s="3" t="s">
        <v>55</v>
      </c>
      <c r="H78" s="41"/>
      <c r="I78" s="40"/>
      <c r="J78" s="5" t="s">
        <v>56</v>
      </c>
      <c r="K78" s="3" t="s">
        <v>108</v>
      </c>
      <c r="L78" s="9" t="s">
        <v>58</v>
      </c>
      <c r="M78" s="3" t="s">
        <v>431</v>
      </c>
      <c r="N78" s="3" t="s">
        <v>664</v>
      </c>
      <c r="O78" s="3" t="s">
        <v>665</v>
      </c>
      <c r="P78" s="3" t="s">
        <v>666</v>
      </c>
      <c r="Q78" s="4" t="s">
        <v>667</v>
      </c>
      <c r="R78" s="3" t="s">
        <v>114</v>
      </c>
      <c r="S78" s="3" t="s">
        <v>115</v>
      </c>
      <c r="T78" s="3" t="s">
        <v>104</v>
      </c>
      <c r="U78" s="3" t="s">
        <v>668</v>
      </c>
      <c r="V78" s="22" t="str">
        <f t="shared" si="13"/>
        <v>RDFO; Hora de aviso: 6:40 09/01/2024; Solución: Personal de Pi realiza cambio de conexiones de fibra en nodo con ello se recuperan servicios; Hora de solución: 6:42 09/01/2024; Causa: Visita Fallida</v>
      </c>
      <c r="W78" s="4" t="s">
        <v>118</v>
      </c>
      <c r="X78" s="3"/>
      <c r="Y78" s="3"/>
      <c r="Z78" s="3" t="s">
        <v>69</v>
      </c>
      <c r="AA78" s="3" t="s">
        <v>70</v>
      </c>
      <c r="AB78" s="3">
        <v>8070226</v>
      </c>
      <c r="AC78" s="3" t="s">
        <v>70</v>
      </c>
      <c r="AD78" s="6">
        <v>0</v>
      </c>
      <c r="AE78" s="7"/>
      <c r="AF78" s="7"/>
      <c r="AG78" s="6">
        <f>Tabla4[[#This Row],[Tiempo Parada de Reloj]]+Tabla4[[#This Row],[Tiempo Autorizado por Telefonica (no Máximo)]]</f>
        <v>0</v>
      </c>
      <c r="AH78" s="7">
        <f t="shared" ca="1" si="14"/>
        <v>1.3888888861401938E-3</v>
      </c>
      <c r="AI78" s="8">
        <f t="shared" si="15"/>
        <v>0</v>
      </c>
      <c r="AJ78" s="8">
        <f t="shared" ca="1" si="16"/>
        <v>3.3333333267364651E-2</v>
      </c>
      <c r="AK78" s="3" t="s">
        <v>120</v>
      </c>
      <c r="AL78" s="3" t="s">
        <v>71</v>
      </c>
      <c r="AM78" s="3" t="s">
        <v>69</v>
      </c>
      <c r="AN78" s="3" t="s">
        <v>98</v>
      </c>
      <c r="AO78" s="3" t="s">
        <v>120</v>
      </c>
      <c r="AP78" s="3" t="s">
        <v>120</v>
      </c>
      <c r="AQ78" s="23">
        <v>45300.645833333336</v>
      </c>
      <c r="AR78" s="3"/>
      <c r="AS78" s="23"/>
      <c r="AT78" s="23"/>
      <c r="AU78" s="3" t="s">
        <v>436</v>
      </c>
      <c r="AV78" s="3" t="s">
        <v>664</v>
      </c>
      <c r="AW78" s="3" t="s">
        <v>307</v>
      </c>
      <c r="AX78" s="3">
        <v>11.151906</v>
      </c>
      <c r="AY78" s="3">
        <v>-72.605773999999997</v>
      </c>
      <c r="AZ78" s="8" t="str">
        <f>+CONCATENATE("Reportan apertura en el enlace ",Tabla4[[#This Row],[Enlace]]," en el ",Tabla4[[#This Row],[Distancia óptica]]," ocasionado por ",Tabla4[[#This Row],[Causa del daño]])</f>
        <v>Reportan apertura en el enlace Maicao - Estación Terrena en el Km 0 desde Estacion Terrena ocasionado por Visita Fallida</v>
      </c>
      <c r="BA78" s="8" t="str">
        <f>+CONCATENATE("Para dar solución al incidente ",Tabla4[[#This Row],[Solución]])</f>
        <v>Para dar solución al incidente Personal de Pi realiza cambio de conexiones de fibra en nodo con ello se recuperan servicios</v>
      </c>
      <c r="BB78" s="3" t="str">
        <f>+_xlfn.CONCAT(Tabla4[[#This Row],[Causa Raiz]]," ",Tabla4[[#This Row],[Solución2]]," (",Tabla4[[#This Row],[Anillo]],"- Cabecera: ",Tabla4[[#This Row],[Cabecera]],"- Operador: ",Tabla4[[#This Row],[Operador]],")")</f>
        <v>Reportan apertura en el enlace Maicao - Estación Terrena en el Km 0 desde Estacion Terrena ocasionado por Visita Fallida Para dar solución al incidente Personal de Pi realiza cambio de conexiones de fibra en nodo con ello se recuperan servicios (LINEAL- Cabecera: MAICAO- Operador: Colombia Telecomunicaciones)</v>
      </c>
    </row>
    <row r="79" spans="1:54" s="2" customFormat="1" ht="185.25">
      <c r="A79" s="38">
        <f t="shared" si="12"/>
        <v>78</v>
      </c>
      <c r="B79" s="3">
        <v>8070834</v>
      </c>
      <c r="C79" s="3" t="s">
        <v>92</v>
      </c>
      <c r="D79" s="23">
        <v>45300.378472222219</v>
      </c>
      <c r="E79" s="23">
        <v>45300.597222222219</v>
      </c>
      <c r="F79" s="1">
        <f t="shared" ca="1" si="11"/>
        <v>0.21875</v>
      </c>
      <c r="G79" s="3" t="s">
        <v>164</v>
      </c>
      <c r="H79" s="41" t="s">
        <v>165</v>
      </c>
      <c r="I79" s="40" t="s">
        <v>669</v>
      </c>
      <c r="J79" s="5" t="s">
        <v>167</v>
      </c>
      <c r="K79" s="3" t="s">
        <v>168</v>
      </c>
      <c r="L79" s="9" t="s">
        <v>58</v>
      </c>
      <c r="M79" s="3" t="s">
        <v>373</v>
      </c>
      <c r="N79" s="3" t="s">
        <v>670</v>
      </c>
      <c r="O79" s="3" t="s">
        <v>671</v>
      </c>
      <c r="P79" s="3" t="s">
        <v>672</v>
      </c>
      <c r="Q79" s="4" t="s">
        <v>673</v>
      </c>
      <c r="R79" s="3" t="s">
        <v>346</v>
      </c>
      <c r="S79" s="3" t="s">
        <v>175</v>
      </c>
      <c r="T79" s="3" t="s">
        <v>146</v>
      </c>
      <c r="U79" s="3" t="s">
        <v>674</v>
      </c>
      <c r="V79" s="22" t="str">
        <f t="shared" si="13"/>
        <v>RTNFO; Hora de aviso: 9:05 09/01/2024; Solución: Se recupera reserva y se hace un empalme; Hora de solución: 14:20 09/01/2024; Causa: Falla en la Red FiOp</v>
      </c>
      <c r="W79" s="4" t="s">
        <v>178</v>
      </c>
      <c r="X79" s="3"/>
      <c r="Y79" s="3"/>
      <c r="Z79" s="3" t="s">
        <v>69</v>
      </c>
      <c r="AA79" s="3" t="s">
        <v>71</v>
      </c>
      <c r="AB79" s="3">
        <v>0</v>
      </c>
      <c r="AC79" s="3" t="s">
        <v>71</v>
      </c>
      <c r="AD79" s="6">
        <v>0</v>
      </c>
      <c r="AE79" s="7"/>
      <c r="AF79" s="7"/>
      <c r="AG79" s="6">
        <f>Tabla4[[#This Row],[Tiempo Parada de Reloj]]+Tabla4[[#This Row],[Tiempo Autorizado por Telefonica (no Máximo)]]</f>
        <v>0</v>
      </c>
      <c r="AH79" s="7">
        <f t="shared" ca="1" si="14"/>
        <v>0.21875</v>
      </c>
      <c r="AI79" s="8">
        <f t="shared" si="15"/>
        <v>0</v>
      </c>
      <c r="AJ79" s="8">
        <f t="shared" ca="1" si="16"/>
        <v>5.25</v>
      </c>
      <c r="AK79" s="3" t="s">
        <v>98</v>
      </c>
      <c r="AL79" s="3" t="s">
        <v>70</v>
      </c>
      <c r="AM79" s="3" t="s">
        <v>72</v>
      </c>
      <c r="AN79" s="3" t="s">
        <v>72</v>
      </c>
      <c r="AO79" s="3"/>
      <c r="AP79" s="3"/>
      <c r="AQ79" s="23">
        <f ca="1">NOW()</f>
        <v>45503.696834953706</v>
      </c>
      <c r="AR79" s="3"/>
      <c r="AS79" s="23"/>
      <c r="AT79" s="23"/>
      <c r="AU79" s="3" t="s">
        <v>168</v>
      </c>
      <c r="AV79" s="3" t="s">
        <v>69</v>
      </c>
      <c r="AW79" s="3" t="s">
        <v>69</v>
      </c>
      <c r="AX79" s="3" t="s">
        <v>69</v>
      </c>
      <c r="AY79" s="3" t="s">
        <v>69</v>
      </c>
      <c r="AZ79" s="8" t="str">
        <f>+CONCATENATE("Reportan apertura en el enlace ",Tabla4[[#This Row],[Enlace]]," en el ",Tabla4[[#This Row],[Distancia óptica]]," ocasionado por ",Tabla4[[#This Row],[Causa del daño]])</f>
        <v>Reportan apertura en el enlace Pto Lleras - San José del Guaviare en el Km 56,09 desde San Jose del Guaviare ocasionado por Falla en la Red FiOp</v>
      </c>
      <c r="BA79" s="8" t="str">
        <f>+CONCATENATE("Para dar solución al incidente ",Tabla4[[#This Row],[Solución]])</f>
        <v>Para dar solución al incidente Se recupera reserva y se hace un empalme</v>
      </c>
      <c r="BB79" s="3" t="str">
        <f>+_xlfn.CONCAT(Tabla4[[#This Row],[Causa Raiz]]," ",Tabla4[[#This Row],[Solución2]]," (",Tabla4[[#This Row],[Anillo]],"- Cabecera: ",Tabla4[[#This Row],[Cabecera]],"- Operador: ",Tabla4[[#This Row],[Operador]],")")</f>
        <v>Reportan apertura en el enlace Pto Lleras - San José del Guaviare en el Km 56,09 desde San Jose del Guaviare ocasionado por Falla en la Red FiOp Para dar solución al incidente Se recupera reserva y se hace un empalme (NA- Cabecera: NA- Operador: Telmex - Claro)</v>
      </c>
    </row>
    <row r="80" spans="1:54" s="2" customFormat="1" ht="156.75">
      <c r="A80" s="38">
        <f t="shared" si="12"/>
        <v>79</v>
      </c>
      <c r="B80" s="3">
        <v>8070686</v>
      </c>
      <c r="C80" s="3" t="s">
        <v>92</v>
      </c>
      <c r="D80" s="23">
        <v>45300.381944444445</v>
      </c>
      <c r="E80" s="23">
        <v>45300.659722222219</v>
      </c>
      <c r="F80" s="1">
        <f t="shared" ca="1" si="11"/>
        <v>0.27777777777373558</v>
      </c>
      <c r="G80" s="3" t="s">
        <v>164</v>
      </c>
      <c r="H80" s="41" t="s">
        <v>165</v>
      </c>
      <c r="I80" s="40" t="s">
        <v>675</v>
      </c>
      <c r="J80" s="5" t="s">
        <v>322</v>
      </c>
      <c r="K80" s="3" t="s">
        <v>322</v>
      </c>
      <c r="L80" s="9" t="s">
        <v>58</v>
      </c>
      <c r="M80" s="3" t="s">
        <v>109</v>
      </c>
      <c r="N80" s="3" t="s">
        <v>110</v>
      </c>
      <c r="O80" s="3" t="s">
        <v>676</v>
      </c>
      <c r="P80" s="3">
        <v>0</v>
      </c>
      <c r="Q80" s="4" t="s">
        <v>677</v>
      </c>
      <c r="R80" s="3" t="s">
        <v>233</v>
      </c>
      <c r="S80" s="3" t="s">
        <v>328</v>
      </c>
      <c r="T80" s="3" t="s">
        <v>66</v>
      </c>
      <c r="U80" s="3" t="s">
        <v>678</v>
      </c>
      <c r="V80" s="22" t="str">
        <f t="shared" si="13"/>
        <v>RTNFO; Hora de aviso: 9:10 09/01/2024; Solución: Se realizó migración de hilos entre cajas de empalmes; Hora de solución: 15:50 09/01/2024; Causa: Vandalismo</v>
      </c>
      <c r="W80" s="4" t="s">
        <v>331</v>
      </c>
      <c r="X80" s="3"/>
      <c r="Y80" s="3"/>
      <c r="Z80" s="3" t="s">
        <v>69</v>
      </c>
      <c r="AA80" s="3" t="s">
        <v>71</v>
      </c>
      <c r="AB80" s="3">
        <v>0</v>
      </c>
      <c r="AC80" s="3" t="s">
        <v>71</v>
      </c>
      <c r="AD80" s="6">
        <v>0</v>
      </c>
      <c r="AE80" s="7"/>
      <c r="AF80" s="7"/>
      <c r="AG80" s="6">
        <f>Tabla4[[#This Row],[Tiempo Parada de Reloj]]+Tabla4[[#This Row],[Tiempo Autorizado por Telefonica (no Máximo)]]</f>
        <v>0</v>
      </c>
      <c r="AH80" s="7">
        <f t="shared" ca="1" si="14"/>
        <v>0.27777777777373558</v>
      </c>
      <c r="AI80" s="8">
        <f t="shared" si="15"/>
        <v>0</v>
      </c>
      <c r="AJ80" s="8">
        <f t="shared" ca="1" si="16"/>
        <v>6.6666666665696539</v>
      </c>
      <c r="AK80" s="3" t="s">
        <v>120</v>
      </c>
      <c r="AL80" s="3" t="s">
        <v>70</v>
      </c>
      <c r="AM80" s="3" t="s">
        <v>72</v>
      </c>
      <c r="AN80" s="3" t="s">
        <v>72</v>
      </c>
      <c r="AO80" s="3"/>
      <c r="AP80" s="3"/>
      <c r="AQ80" s="23">
        <f ca="1">NOW()</f>
        <v>45503.696834953706</v>
      </c>
      <c r="AR80" s="3"/>
      <c r="AS80" s="23"/>
      <c r="AT80" s="23"/>
      <c r="AU80" s="3" t="s">
        <v>322</v>
      </c>
      <c r="AV80" s="3" t="s">
        <v>69</v>
      </c>
      <c r="AW80" s="3" t="s">
        <v>69</v>
      </c>
      <c r="AX80" s="3" t="s">
        <v>69</v>
      </c>
      <c r="AY80" s="3" t="s">
        <v>69</v>
      </c>
      <c r="AZ80" s="8" t="str">
        <f>+CONCATENATE("Reportan apertura en el enlace ",Tabla4[[#This Row],[Enlace]]," en el ",Tabla4[[#This Row],[Distancia óptica]]," ocasionado por ",Tabla4[[#This Row],[Causa del daño]])</f>
        <v>Reportan apertura en el enlace Bosconia - Valledupar en el 0 ocasionado por Vandalismo</v>
      </c>
      <c r="BA80" s="8" t="str">
        <f>+CONCATENATE("Para dar solución al incidente ",Tabla4[[#This Row],[Solución]])</f>
        <v>Para dar solución al incidente Se realizó migración de hilos entre cajas de empalmes</v>
      </c>
      <c r="BB80" s="3" t="str">
        <f>+_xlfn.CONCAT(Tabla4[[#This Row],[Causa Raiz]]," ",Tabla4[[#This Row],[Solución2]]," (",Tabla4[[#This Row],[Anillo]],"- Cabecera: ",Tabla4[[#This Row],[Cabecera]],"- Operador: ",Tabla4[[#This Row],[Operador]],")")</f>
        <v>Reportan apertura en el enlace Bosconia - Valledupar en el 0 ocasionado por Vandalismo Para dar solución al incidente Se realizó migración de hilos entre cajas de empalmes (NA- Cabecera: NA- Operador: Ufinet)</v>
      </c>
    </row>
    <row r="81" spans="1:54" s="2" customFormat="1" ht="185.25">
      <c r="A81" s="38">
        <f t="shared" si="12"/>
        <v>80</v>
      </c>
      <c r="B81" s="3">
        <v>8070616</v>
      </c>
      <c r="C81" s="3" t="s">
        <v>54</v>
      </c>
      <c r="D81" s="23">
        <v>45300.409722222219</v>
      </c>
      <c r="E81" s="23">
        <v>45300.479166666664</v>
      </c>
      <c r="F81" s="1">
        <f t="shared" ca="1" si="11"/>
        <v>6.9444444445252884E-2</v>
      </c>
      <c r="G81" s="3" t="s">
        <v>55</v>
      </c>
      <c r="H81" s="41"/>
      <c r="I81" s="40"/>
      <c r="J81" s="5" t="s">
        <v>56</v>
      </c>
      <c r="K81" s="3" t="s">
        <v>122</v>
      </c>
      <c r="L81" s="9" t="s">
        <v>78</v>
      </c>
      <c r="M81" s="3" t="s">
        <v>383</v>
      </c>
      <c r="N81" s="3" t="s">
        <v>384</v>
      </c>
      <c r="O81" s="3" t="s">
        <v>679</v>
      </c>
      <c r="P81" s="3" t="s">
        <v>680</v>
      </c>
      <c r="Q81" s="4" t="s">
        <v>681</v>
      </c>
      <c r="R81" s="3" t="s">
        <v>388</v>
      </c>
      <c r="S81" s="3" t="s">
        <v>389</v>
      </c>
      <c r="T81" s="3" t="s">
        <v>682</v>
      </c>
      <c r="U81" s="3" t="s">
        <v>683</v>
      </c>
      <c r="V81" s="22" t="str">
        <f t="shared" si="13"/>
        <v>RLFO; Hora de aviso: 9:50 09/01/2024; Solución: Se refusiona hilo en ODF de la Quinta; Hora de solución: 11:30 09/01/2024; Causa: Falla en ODF Planta Externa</v>
      </c>
      <c r="W81" s="4" t="s">
        <v>132</v>
      </c>
      <c r="X81" s="3"/>
      <c r="Y81" s="3"/>
      <c r="Z81" s="3" t="s">
        <v>69</v>
      </c>
      <c r="AA81" s="3" t="s">
        <v>70</v>
      </c>
      <c r="AB81" s="3">
        <v>8070616</v>
      </c>
      <c r="AC81" s="3" t="s">
        <v>71</v>
      </c>
      <c r="AD81" s="6">
        <v>0</v>
      </c>
      <c r="AE81" s="7"/>
      <c r="AF81" s="7"/>
      <c r="AG81" s="6">
        <f>Tabla4[[#This Row],[Tiempo Parada de Reloj]]+Tabla4[[#This Row],[Tiempo Autorizado por Telefonica (no Máximo)]]</f>
        <v>0</v>
      </c>
      <c r="AH81" s="7">
        <f t="shared" ca="1" si="14"/>
        <v>6.9444444445252884E-2</v>
      </c>
      <c r="AI81" s="8">
        <f t="shared" si="15"/>
        <v>0</v>
      </c>
      <c r="AJ81" s="8">
        <f t="shared" ca="1" si="16"/>
        <v>1.6666666666860692</v>
      </c>
      <c r="AK81" s="3" t="s">
        <v>98</v>
      </c>
      <c r="AL81" s="3" t="s">
        <v>71</v>
      </c>
      <c r="AM81" s="3" t="s">
        <v>69</v>
      </c>
      <c r="AN81" s="3" t="s">
        <v>98</v>
      </c>
      <c r="AO81" s="3" t="s">
        <v>119</v>
      </c>
      <c r="AP81" s="3" t="s">
        <v>119</v>
      </c>
      <c r="AQ81" s="23">
        <v>45300.677777777775</v>
      </c>
      <c r="AR81" s="3"/>
      <c r="AS81" s="23"/>
      <c r="AT81" s="23"/>
      <c r="AU81" s="3" t="s">
        <v>392</v>
      </c>
      <c r="AV81" s="3" t="s">
        <v>684</v>
      </c>
      <c r="AW81" s="3" t="s">
        <v>135</v>
      </c>
      <c r="AX81" s="3">
        <v>10.4162</v>
      </c>
      <c r="AY81" s="3">
        <v>-75.526411999999993</v>
      </c>
      <c r="AZ81" s="8" t="str">
        <f>+CONCATENATE("Reportan apertura en el enlace ",Tabla4[[#This Row],[Enlace]]," en el ",Tabla4[[#This Row],[Distancia óptica]]," ocasionado por ",Tabla4[[#This Row],[Causa del daño]])</f>
        <v>Reportan apertura en el enlace Mov. La Quinta - Mov. Bazurto en el Km 0 desde La Quinta ocasionado por Falla en ODF Planta Externa</v>
      </c>
      <c r="BA81" s="8" t="str">
        <f>+CONCATENATE("Para dar solución al incidente ",Tabla4[[#This Row],[Solución]])</f>
        <v>Para dar solución al incidente Se refusiona hilo en ODF de la Quinta</v>
      </c>
      <c r="BB81" s="3" t="str">
        <f>+_xlfn.CONCAT(Tabla4[[#This Row],[Causa Raiz]]," ",Tabla4[[#This Row],[Solución2]]," (",Tabla4[[#This Row],[Anillo]],"- Cabecera: ",Tabla4[[#This Row],[Cabecera]],"- Operador: ",Tabla4[[#This Row],[Operador]],")")</f>
        <v>Reportan apertura en el enlace Mov. La Quinta - Mov. Bazurto en el Km 0 desde La Quinta ocasionado por Falla en ODF Planta Externa Para dar solución al incidente Se refusiona hilo en ODF de la Quinta (Lineal- Cabecera: Bosques- Operador: Colombia Telecomunicaciones)</v>
      </c>
    </row>
    <row r="82" spans="1:54" s="2" customFormat="1" ht="242.25">
      <c r="A82" s="38">
        <f t="shared" si="12"/>
        <v>81</v>
      </c>
      <c r="B82" s="3">
        <v>8056819</v>
      </c>
      <c r="C82" s="3" t="s">
        <v>54</v>
      </c>
      <c r="D82" s="23">
        <v>45300.458333333336</v>
      </c>
      <c r="E82" s="23">
        <v>45300.569444444445</v>
      </c>
      <c r="F82" s="1">
        <f t="shared" ca="1" si="11"/>
        <v>0.11111111110949423</v>
      </c>
      <c r="G82" s="3" t="s">
        <v>55</v>
      </c>
      <c r="H82" s="41"/>
      <c r="I82" s="40"/>
      <c r="J82" s="5" t="s">
        <v>56</v>
      </c>
      <c r="K82" s="3" t="s">
        <v>77</v>
      </c>
      <c r="L82" s="9" t="s">
        <v>58</v>
      </c>
      <c r="M82" s="3" t="s">
        <v>152</v>
      </c>
      <c r="N82" s="3" t="s">
        <v>153</v>
      </c>
      <c r="O82" s="3" t="s">
        <v>685</v>
      </c>
      <c r="P82" s="3" t="s">
        <v>686</v>
      </c>
      <c r="Q82" s="4" t="s">
        <v>687</v>
      </c>
      <c r="R82" s="3" t="s">
        <v>688</v>
      </c>
      <c r="S82" s="3" t="s">
        <v>158</v>
      </c>
      <c r="T82" s="3" t="s">
        <v>176</v>
      </c>
      <c r="U82" s="3" t="s">
        <v>689</v>
      </c>
      <c r="V82" s="22" t="str">
        <f t="shared" si="13"/>
        <v>RLFO; Hora de aviso: 11:00 09/01/2024; Solución: Se recupero 50 mts de reserva y se instalo un empalme de 24 hilos, se fusionan 8 hilos; Hora de solución: 13:40 09/01/2024; Causa: Intervención de Terceros. No Identificados</v>
      </c>
      <c r="W82" s="4" t="s">
        <v>160</v>
      </c>
      <c r="X82" s="3"/>
      <c r="Y82" s="3"/>
      <c r="Z82" s="3" t="s">
        <v>69</v>
      </c>
      <c r="AA82" s="3" t="s">
        <v>70</v>
      </c>
      <c r="AB82" s="3">
        <v>8056819</v>
      </c>
      <c r="AC82" s="3" t="s">
        <v>71</v>
      </c>
      <c r="AD82" s="6">
        <v>0</v>
      </c>
      <c r="AE82" s="7"/>
      <c r="AF82" s="7"/>
      <c r="AG82" s="6">
        <f>Tabla4[[#This Row],[Tiempo Parada de Reloj]]+Tabla4[[#This Row],[Tiempo Autorizado por Telefonica (no Máximo)]]</f>
        <v>0</v>
      </c>
      <c r="AH82" s="7">
        <f t="shared" ca="1" si="14"/>
        <v>0.11111111110949423</v>
      </c>
      <c r="AI82" s="8">
        <f t="shared" si="15"/>
        <v>0</v>
      </c>
      <c r="AJ82" s="8">
        <f t="shared" ca="1" si="16"/>
        <v>2.6666666666278616</v>
      </c>
      <c r="AK82" s="3" t="s">
        <v>98</v>
      </c>
      <c r="AL82" s="3" t="s">
        <v>71</v>
      </c>
      <c r="AM82" s="3" t="s">
        <v>69</v>
      </c>
      <c r="AN82" s="3" t="s">
        <v>98</v>
      </c>
      <c r="AO82" s="3" t="s">
        <v>119</v>
      </c>
      <c r="AP82" s="3" t="s">
        <v>119</v>
      </c>
      <c r="AQ82" s="23">
        <v>45301.738888888889</v>
      </c>
      <c r="AR82" s="3"/>
      <c r="AS82" s="23"/>
      <c r="AT82" s="23"/>
      <c r="AU82" s="3" t="s">
        <v>161</v>
      </c>
      <c r="AV82" s="3" t="s">
        <v>162</v>
      </c>
      <c r="AW82" s="3" t="s">
        <v>690</v>
      </c>
      <c r="AX82" s="3">
        <v>1.2206410000000001</v>
      </c>
      <c r="AY82" s="3">
        <v>-77.280483000000004</v>
      </c>
      <c r="AZ82" s="8" t="str">
        <f>+CONCATENATE("Reportan apertura en el enlace ",Tabla4[[#This Row],[Enlace]]," en el ",Tabla4[[#This Row],[Distancia óptica]]," ocasionado por ",Tabla4[[#This Row],[Causa del daño]])</f>
        <v>Reportan apertura en el enlace Pasto Versalles- Armario 75 en el Km 0,2 desde El Armario 75 ocasionado por Intervención de Terceros. No Identificados</v>
      </c>
      <c r="BA82" s="8" t="str">
        <f>+CONCATENATE("Para dar solución al incidente ",Tabla4[[#This Row],[Solución]])</f>
        <v>Para dar solución al incidente Se recupero 50 mts de reserva y se instalo un empalme de 24 hilos, se fusionan 8 hilos</v>
      </c>
      <c r="BB82" s="3" t="str">
        <f>+_xlfn.CONCAT(Tabla4[[#This Row],[Causa Raiz]]," ",Tabla4[[#This Row],[Solución2]]," (",Tabla4[[#This Row],[Anillo]],"- Cabecera: ",Tabla4[[#This Row],[Cabecera]],"- Operador: ",Tabla4[[#This Row],[Operador]],")")</f>
        <v>Reportan apertura en el enlace Pasto Versalles- Armario 75 en el Km 0,2 desde El Armario 75 ocasionado por Intervención de Terceros. No Identificados Para dar solución al incidente Se recupero 50 mts de reserva y se instalo un empalme de 24 hilos, se fusionan 8 hilos (Uk Armario 75- Cabecera: Versalles- Operador: Colombia Telecomunicaciones)</v>
      </c>
    </row>
    <row r="83" spans="1:54" s="2" customFormat="1" ht="185.25">
      <c r="A83" s="38">
        <f t="shared" si="12"/>
        <v>82</v>
      </c>
      <c r="B83" s="3">
        <v>8071235</v>
      </c>
      <c r="C83" s="3" t="s">
        <v>163</v>
      </c>
      <c r="D83" s="23">
        <v>45300.475694444445</v>
      </c>
      <c r="E83" s="23">
        <v>45300.604166666664</v>
      </c>
      <c r="F83" s="1">
        <f t="shared" ca="1" si="11"/>
        <v>0.12847222221898846</v>
      </c>
      <c r="G83" s="3" t="s">
        <v>55</v>
      </c>
      <c r="H83" s="41"/>
      <c r="I83" s="40"/>
      <c r="J83" s="5" t="s">
        <v>56</v>
      </c>
      <c r="K83" s="3" t="s">
        <v>203</v>
      </c>
      <c r="L83" s="9" t="s">
        <v>58</v>
      </c>
      <c r="M83" s="3" t="s">
        <v>204</v>
      </c>
      <c r="N83" s="3" t="s">
        <v>691</v>
      </c>
      <c r="O83" s="3" t="s">
        <v>692</v>
      </c>
      <c r="P83" s="3" t="s">
        <v>693</v>
      </c>
      <c r="Q83" s="4" t="s">
        <v>694</v>
      </c>
      <c r="R83" s="3" t="s">
        <v>695</v>
      </c>
      <c r="S83" s="3" t="s">
        <v>221</v>
      </c>
      <c r="T83" s="3" t="s">
        <v>256</v>
      </c>
      <c r="U83" s="3" t="s">
        <v>696</v>
      </c>
      <c r="V83" s="22" t="str">
        <f t="shared" si="13"/>
        <v>RDFO; Hora de aviso: 11:25 09/01/2024; Solución: Refusion de hilo en caja empalme; Hora de solución: 14:30 09/01/2024; Causa: Falla de Empalme de FiOp</v>
      </c>
      <c r="W83" s="4" t="s">
        <v>213</v>
      </c>
      <c r="X83" s="3"/>
      <c r="Y83" s="3"/>
      <c r="Z83" s="3" t="s">
        <v>69</v>
      </c>
      <c r="AA83" s="3" t="s">
        <v>71</v>
      </c>
      <c r="AB83" s="3">
        <v>0</v>
      </c>
      <c r="AC83" s="3" t="s">
        <v>71</v>
      </c>
      <c r="AD83" s="6">
        <v>0</v>
      </c>
      <c r="AE83" s="7"/>
      <c r="AF83" s="7"/>
      <c r="AG83" s="6">
        <f>Tabla4[[#This Row],[Tiempo Parada de Reloj]]+Tabla4[[#This Row],[Tiempo Autorizado por Telefonica (no Máximo)]]</f>
        <v>0</v>
      </c>
      <c r="AH83" s="7">
        <f t="shared" ca="1" si="14"/>
        <v>0.12847222221898846</v>
      </c>
      <c r="AI83" s="8">
        <f t="shared" si="15"/>
        <v>0</v>
      </c>
      <c r="AJ83" s="8">
        <f t="shared" ca="1" si="16"/>
        <v>3.0833333332557231</v>
      </c>
      <c r="AK83" s="3" t="s">
        <v>98</v>
      </c>
      <c r="AL83" s="3" t="s">
        <v>71</v>
      </c>
      <c r="AM83" s="3" t="s">
        <v>69</v>
      </c>
      <c r="AN83" s="3" t="s">
        <v>98</v>
      </c>
      <c r="AO83" s="3" t="s">
        <v>119</v>
      </c>
      <c r="AP83" s="3" t="s">
        <v>119</v>
      </c>
      <c r="AQ83" s="23">
        <v>45303.436805555553</v>
      </c>
      <c r="AR83" s="3"/>
      <c r="AS83" s="23"/>
      <c r="AT83" s="23"/>
      <c r="AU83" s="3" t="s">
        <v>214</v>
      </c>
      <c r="AV83" s="3" t="s">
        <v>697</v>
      </c>
      <c r="AW83" s="3" t="s">
        <v>76</v>
      </c>
      <c r="AX83" s="3">
        <v>7.0513089999999998</v>
      </c>
      <c r="AY83" s="3">
        <v>-73.081834000000001</v>
      </c>
      <c r="AZ83" s="8" t="str">
        <f>+CONCATENATE("Reportan apertura en el enlace ",Tabla4[[#This Row],[Enlace]]," en el ",Tabla4[[#This Row],[Distancia óptica]]," ocasionado por ",Tabla4[[#This Row],[Causa del daño]])</f>
        <v>Reportan apertura en el enlace Bucaramanga - Piedecuesta en el Km 4,1 desde Lagos ocasionado por Falla de Empalme de FiOp</v>
      </c>
      <c r="BA83" s="8" t="str">
        <f>+CONCATENATE("Para dar solución al incidente ",Tabla4[[#This Row],[Solución]])</f>
        <v>Para dar solución al incidente Refusion de hilo en caja empalme</v>
      </c>
      <c r="BB83" s="3" t="str">
        <f>+_xlfn.CONCAT(Tabla4[[#This Row],[Causa Raiz]]," ",Tabla4[[#This Row],[Solución2]]," (",Tabla4[[#This Row],[Anillo]],"- Cabecera: ",Tabla4[[#This Row],[Cabecera]],"- Operador: ",Tabla4[[#This Row],[Operador]],")")</f>
        <v>Reportan apertura en el enlace Bucaramanga - Piedecuesta en el Km 4,1 desde Lagos ocasionado por Falla de Empalme de FiOp Para dar solución al incidente Refusion de hilo en caja empalme (Troncal- Cabecera: Bucaramanga centro- Operador: Colombia Telecomunicaciones)</v>
      </c>
    </row>
    <row r="84" spans="1:54" s="2" customFormat="1" ht="199.5">
      <c r="A84" s="38">
        <f t="shared" si="12"/>
        <v>83</v>
      </c>
      <c r="B84" s="3">
        <v>8071206</v>
      </c>
      <c r="C84" s="3" t="s">
        <v>163</v>
      </c>
      <c r="D84" s="23">
        <v>45300.482638888891</v>
      </c>
      <c r="E84" s="23">
        <v>45300.701388888891</v>
      </c>
      <c r="F84" s="1">
        <f t="shared" ca="1" si="11"/>
        <v>0.21875</v>
      </c>
      <c r="G84" s="3" t="s">
        <v>55</v>
      </c>
      <c r="H84" s="41"/>
      <c r="I84" s="40"/>
      <c r="J84" s="5" t="s">
        <v>56</v>
      </c>
      <c r="K84" s="3" t="s">
        <v>340</v>
      </c>
      <c r="L84" s="9" t="s">
        <v>58</v>
      </c>
      <c r="M84" s="3" t="s">
        <v>341</v>
      </c>
      <c r="N84" s="3" t="s">
        <v>698</v>
      </c>
      <c r="O84" s="3" t="s">
        <v>699</v>
      </c>
      <c r="P84" s="3" t="s">
        <v>700</v>
      </c>
      <c r="Q84" s="4" t="s">
        <v>701</v>
      </c>
      <c r="R84" s="3" t="s">
        <v>346</v>
      </c>
      <c r="S84" s="3" t="s">
        <v>347</v>
      </c>
      <c r="T84" s="3" t="s">
        <v>146</v>
      </c>
      <c r="U84" s="3" t="s">
        <v>702</v>
      </c>
      <c r="V84" s="22" t="str">
        <f t="shared" si="13"/>
        <v>RDFO; Hora de aviso: 11:35 09/01/2024; Solución: Se realiza tendido de 600 m de fo 36 hilos y se instala dos cajas de empalmes de 48 hilos.; Hora de solución: 16:50 09/01/2024; Causa: Falla en la Red FiOp</v>
      </c>
      <c r="W84" s="4" t="s">
        <v>349</v>
      </c>
      <c r="X84" s="3"/>
      <c r="Y84" s="3"/>
      <c r="Z84" s="3" t="s">
        <v>69</v>
      </c>
      <c r="AA84" s="3" t="s">
        <v>70</v>
      </c>
      <c r="AB84" s="3">
        <v>8071495</v>
      </c>
      <c r="AC84" s="3" t="s">
        <v>71</v>
      </c>
      <c r="AD84" s="6">
        <v>0</v>
      </c>
      <c r="AE84" s="7">
        <v>1.0416666666666666E-2</v>
      </c>
      <c r="AF84" s="7" t="s">
        <v>703</v>
      </c>
      <c r="AG84" s="6">
        <f>Tabla4[[#This Row],[Tiempo Parada de Reloj]]+Tabla4[[#This Row],[Tiempo Autorizado por Telefonica (no Máximo)]]</f>
        <v>1.0416666666666666E-2</v>
      </c>
      <c r="AH84" s="7">
        <f t="shared" ca="1" si="14"/>
        <v>0.21875</v>
      </c>
      <c r="AI84" s="8">
        <f t="shared" si="15"/>
        <v>0</v>
      </c>
      <c r="AJ84" s="8">
        <f t="shared" ca="1" si="16"/>
        <v>5.25</v>
      </c>
      <c r="AK84" s="3" t="s">
        <v>98</v>
      </c>
      <c r="AL84" s="3" t="s">
        <v>70</v>
      </c>
      <c r="AM84" s="3" t="s">
        <v>72</v>
      </c>
      <c r="AN84" s="3" t="s">
        <v>72</v>
      </c>
      <c r="AO84" s="3" t="s">
        <v>460</v>
      </c>
      <c r="AP84" s="3" t="s">
        <v>460</v>
      </c>
      <c r="AQ84" s="23">
        <v>45302.719444444447</v>
      </c>
      <c r="AR84" s="3"/>
      <c r="AS84" s="23"/>
      <c r="AT84" s="23"/>
      <c r="AU84" s="3" t="s">
        <v>351</v>
      </c>
      <c r="AV84" s="3" t="s">
        <v>704</v>
      </c>
      <c r="AW84" s="3" t="s">
        <v>135</v>
      </c>
      <c r="AX84" s="3">
        <v>3.7141999999999999</v>
      </c>
      <c r="AY84" s="3">
        <v>-75.069800000000001</v>
      </c>
      <c r="AZ84" s="8" t="str">
        <f>+CONCATENATE("Reportan apertura en el enlace ",Tabla4[[#This Row],[Enlace]]," en el ",Tabla4[[#This Row],[Distancia óptica]]," ocasionado por ",Tabla4[[#This Row],[Causa del daño]])</f>
        <v>Reportan apertura en el enlace Guamo - Natagaima en el Km 12,46 desde Natagaima ocasionado por Falla en la Red FiOp</v>
      </c>
      <c r="BA84" s="8" t="str">
        <f>+CONCATENATE("Para dar solución al incidente ",Tabla4[[#This Row],[Solución]])</f>
        <v>Para dar solución al incidente Se realiza tendido de 600 m de fo 36 hilos y se instala dos cajas de empalmes de 48 hilos.</v>
      </c>
      <c r="BB84" s="3" t="str">
        <f>+_xlfn.CONCAT(Tabla4[[#This Row],[Causa Raiz]]," ",Tabla4[[#This Row],[Solución2]]," (",Tabla4[[#This Row],[Anillo]],"- Cabecera: ",Tabla4[[#This Row],[Cabecera]],"- Operador: ",Tabla4[[#This Row],[Operador]],")")</f>
        <v>Reportan apertura en el enlace Guamo - Natagaima en el Km 12,46 desde Natagaima ocasionado por Falla en la Red FiOp Para dar solución al incidente Se realiza tendido de 600 m de fo 36 hilos y se instala dos cajas de empalmes de 48 hilos. (Lineal- Cabecera: Natagaima- Operador: Colombia Telecomunicaciones)</v>
      </c>
    </row>
    <row r="85" spans="1:54" s="2" customFormat="1" ht="156.75">
      <c r="A85" s="38">
        <f t="shared" si="12"/>
        <v>84</v>
      </c>
      <c r="B85" s="3">
        <v>8071854</v>
      </c>
      <c r="C85" s="3" t="s">
        <v>54</v>
      </c>
      <c r="D85" s="23">
        <v>45300.579861111109</v>
      </c>
      <c r="E85" s="23">
        <v>45300.581250000003</v>
      </c>
      <c r="F85" s="1">
        <f t="shared" ca="1" si="11"/>
        <v>1.3888888934161514E-3</v>
      </c>
      <c r="G85" s="3" t="s">
        <v>55</v>
      </c>
      <c r="H85" s="41"/>
      <c r="I85" s="40"/>
      <c r="J85" s="5" t="s">
        <v>56</v>
      </c>
      <c r="K85" s="3" t="s">
        <v>77</v>
      </c>
      <c r="L85" s="9" t="s">
        <v>78</v>
      </c>
      <c r="M85" s="3" t="s">
        <v>79</v>
      </c>
      <c r="N85" s="3" t="s">
        <v>705</v>
      </c>
      <c r="O85" s="3" t="s">
        <v>706</v>
      </c>
      <c r="P85" s="3" t="s">
        <v>69</v>
      </c>
      <c r="Q85" s="4" t="s">
        <v>707</v>
      </c>
      <c r="R85" s="3" t="s">
        <v>708</v>
      </c>
      <c r="S85" s="3" t="s">
        <v>249</v>
      </c>
      <c r="T85" s="3" t="s">
        <v>104</v>
      </c>
      <c r="U85" s="3" t="s">
        <v>709</v>
      </c>
      <c r="V85" s="22" t="str">
        <f t="shared" si="13"/>
        <v>RLFO; Hora de aviso: 13:55 09/01/2024; Solución: Se realzia limpieza a los puertos de servicios.; Hora de solución: 13:57 09/01/2024; Causa: Visita Fallida</v>
      </c>
      <c r="W85" s="4" t="s">
        <v>160</v>
      </c>
      <c r="X85" s="3"/>
      <c r="Y85" s="3"/>
      <c r="Z85" s="3" t="s">
        <v>69</v>
      </c>
      <c r="AA85" s="3" t="s">
        <v>71</v>
      </c>
      <c r="AB85" s="3">
        <v>0</v>
      </c>
      <c r="AC85" s="3" t="s">
        <v>71</v>
      </c>
      <c r="AD85" s="6">
        <v>0</v>
      </c>
      <c r="AE85" s="7"/>
      <c r="AF85" s="7"/>
      <c r="AG85" s="6">
        <f>Tabla4[[#This Row],[Tiempo Parada de Reloj]]+Tabla4[[#This Row],[Tiempo Autorizado por Telefonica (no Máximo)]]</f>
        <v>0</v>
      </c>
      <c r="AH85" s="7">
        <f t="shared" ca="1" si="14"/>
        <v>1.3888888934161514E-3</v>
      </c>
      <c r="AI85" s="8">
        <f t="shared" si="15"/>
        <v>0</v>
      </c>
      <c r="AJ85" s="8">
        <f t="shared" ca="1" si="16"/>
        <v>3.3333333441987634E-2</v>
      </c>
      <c r="AK85" s="3" t="s">
        <v>72</v>
      </c>
      <c r="AL85" s="3" t="s">
        <v>71</v>
      </c>
      <c r="AM85" s="3" t="s">
        <v>69</v>
      </c>
      <c r="AN85" s="3" t="s">
        <v>72</v>
      </c>
      <c r="AO85" s="3" t="s">
        <v>72</v>
      </c>
      <c r="AP85" s="3" t="s">
        <v>72</v>
      </c>
      <c r="AQ85" s="23">
        <v>45300.581250000003</v>
      </c>
      <c r="AR85" s="3"/>
      <c r="AS85" s="23"/>
      <c r="AT85" s="23"/>
      <c r="AU85" s="3" t="s">
        <v>710</v>
      </c>
      <c r="AV85" s="3" t="s">
        <v>69</v>
      </c>
      <c r="AW85" s="3" t="s">
        <v>69</v>
      </c>
      <c r="AX85" s="3" t="s">
        <v>69</v>
      </c>
      <c r="AY85" s="3" t="s">
        <v>69</v>
      </c>
      <c r="AZ85" s="8" t="str">
        <f>+CONCATENATE("Reportan apertura en el enlace ",Tabla4[[#This Row],[Enlace]]," en el ",Tabla4[[#This Row],[Distancia óptica]]," ocasionado por ",Tabla4[[#This Row],[Causa del daño]])</f>
        <v>Reportan apertura en el enlace Mov. Funza Sur - Mov. Funza en el NA ocasionado por Visita Fallida</v>
      </c>
      <c r="BA85" s="8" t="str">
        <f>+CONCATENATE("Para dar solución al incidente ",Tabla4[[#This Row],[Solución]])</f>
        <v>Para dar solución al incidente Se realzia limpieza a los puertos de servicios.</v>
      </c>
      <c r="BB85" s="3" t="str">
        <f>+_xlfn.CONCAT(Tabla4[[#This Row],[Causa Raiz]]," ",Tabla4[[#This Row],[Solución2]]," (",Tabla4[[#This Row],[Anillo]],"- Cabecera: ",Tabla4[[#This Row],[Cabecera]],"- Operador: ",Tabla4[[#This Row],[Operador]],")")</f>
        <v>Reportan apertura en el enlace Mov. Funza Sur - Mov. Funza en el NA ocasionado por Visita Fallida Para dar solución al incidente Se realzia limpieza a los puertos de servicios. (NA- Cabecera: NA- Operador: Colombia Telecomunicaciones)</v>
      </c>
    </row>
    <row r="86" spans="1:54" s="2" customFormat="1" ht="156.75">
      <c r="A86" s="38">
        <f t="shared" si="12"/>
        <v>85</v>
      </c>
      <c r="B86" s="3">
        <v>8071865</v>
      </c>
      <c r="C86" s="3" t="s">
        <v>54</v>
      </c>
      <c r="D86" s="23">
        <v>45300.583333333336</v>
      </c>
      <c r="E86" s="23">
        <v>45300.584722222222</v>
      </c>
      <c r="F86" s="1">
        <f t="shared" ca="1" si="11"/>
        <v>1.3888888861401938E-3</v>
      </c>
      <c r="G86" s="3" t="s">
        <v>55</v>
      </c>
      <c r="H86" s="41"/>
      <c r="I86" s="40"/>
      <c r="J86" s="5" t="s">
        <v>56</v>
      </c>
      <c r="K86" s="3" t="s">
        <v>93</v>
      </c>
      <c r="L86" s="9" t="s">
        <v>78</v>
      </c>
      <c r="M86" s="3" t="s">
        <v>59</v>
      </c>
      <c r="N86" s="3" t="s">
        <v>60</v>
      </c>
      <c r="O86" s="3" t="s">
        <v>412</v>
      </c>
      <c r="P86" s="3" t="s">
        <v>69</v>
      </c>
      <c r="Q86" s="4" t="s">
        <v>711</v>
      </c>
      <c r="R86" s="3" t="s">
        <v>255</v>
      </c>
      <c r="S86" s="3" t="s">
        <v>65</v>
      </c>
      <c r="T86" s="3" t="s">
        <v>104</v>
      </c>
      <c r="U86" s="3" t="s">
        <v>709</v>
      </c>
      <c r="V86" s="22" t="str">
        <f t="shared" si="13"/>
        <v>RLFO; Hora de aviso: 14:00 09/01/2024; Solución: Se realzia limpieza a los puertos de servicios.; Hora de solución: 14:02 09/01/2024; Causa: Visita Fallida</v>
      </c>
      <c r="W86" s="4" t="s">
        <v>68</v>
      </c>
      <c r="X86" s="3"/>
      <c r="Y86" s="3"/>
      <c r="Z86" s="3" t="s">
        <v>69</v>
      </c>
      <c r="AA86" s="3" t="s">
        <v>71</v>
      </c>
      <c r="AB86" s="3">
        <v>0</v>
      </c>
      <c r="AC86" s="3" t="s">
        <v>71</v>
      </c>
      <c r="AD86" s="6">
        <v>0</v>
      </c>
      <c r="AE86" s="7"/>
      <c r="AF86" s="7"/>
      <c r="AG86" s="6">
        <f>Tabla4[[#This Row],[Tiempo Parada de Reloj]]+Tabla4[[#This Row],[Tiempo Autorizado por Telefonica (no Máximo)]]</f>
        <v>0</v>
      </c>
      <c r="AH86" s="7">
        <f t="shared" ca="1" si="14"/>
        <v>1.3888888861401938E-3</v>
      </c>
      <c r="AI86" s="8">
        <f t="shared" si="15"/>
        <v>0</v>
      </c>
      <c r="AJ86" s="8">
        <f t="shared" ca="1" si="16"/>
        <v>3.3333333267364651E-2</v>
      </c>
      <c r="AK86" s="3" t="s">
        <v>72</v>
      </c>
      <c r="AL86" s="3" t="s">
        <v>71</v>
      </c>
      <c r="AM86" s="3" t="s">
        <v>69</v>
      </c>
      <c r="AN86" s="3" t="s">
        <v>72</v>
      </c>
      <c r="AO86" s="3" t="s">
        <v>72</v>
      </c>
      <c r="AP86" s="3" t="s">
        <v>72</v>
      </c>
      <c r="AQ86" s="23">
        <v>45300.584722222222</v>
      </c>
      <c r="AR86" s="3"/>
      <c r="AS86" s="23"/>
      <c r="AT86" s="23"/>
      <c r="AU86" s="3" t="s">
        <v>298</v>
      </c>
      <c r="AV86" s="3" t="s">
        <v>69</v>
      </c>
      <c r="AW86" s="3" t="s">
        <v>69</v>
      </c>
      <c r="AX86" s="3" t="s">
        <v>69</v>
      </c>
      <c r="AY86" s="3" t="s">
        <v>69</v>
      </c>
      <c r="AZ86" s="8" t="str">
        <f>+CONCATENATE("Reportan apertura en el enlace ",Tabla4[[#This Row],[Enlace]]," en el ",Tabla4[[#This Row],[Distancia óptica]]," ocasionado por ",Tabla4[[#This Row],[Causa del daño]])</f>
        <v>Reportan apertura en el enlace Mov. Las Cruces - Mov. San Cristobal Sur en el NA ocasionado por Visita Fallida</v>
      </c>
      <c r="BA86" s="8" t="str">
        <f>+CONCATENATE("Para dar solución al incidente ",Tabla4[[#This Row],[Solución]])</f>
        <v>Para dar solución al incidente Se realzia limpieza a los puertos de servicios.</v>
      </c>
      <c r="BB86" s="3" t="str">
        <f>+_xlfn.CONCAT(Tabla4[[#This Row],[Causa Raiz]]," ",Tabla4[[#This Row],[Solución2]]," (",Tabla4[[#This Row],[Anillo]],"- Cabecera: ",Tabla4[[#This Row],[Cabecera]],"- Operador: ",Tabla4[[#This Row],[Operador]],")")</f>
        <v>Reportan apertura en el enlace Mov. Las Cruces - Mov. San Cristobal Sur en el NA ocasionado por Visita Fallida Para dar solución al incidente Se realzia limpieza a los puertos de servicios. (NA- Cabecera: NA- Operador: Colombia Telecomunicaciones)</v>
      </c>
    </row>
    <row r="87" spans="1:54" s="2" customFormat="1" ht="185.25">
      <c r="A87" s="38">
        <f t="shared" si="12"/>
        <v>86</v>
      </c>
      <c r="B87" s="3">
        <v>8071874</v>
      </c>
      <c r="C87" s="3" t="s">
        <v>92</v>
      </c>
      <c r="D87" s="23">
        <v>45300.597222222219</v>
      </c>
      <c r="E87" s="23">
        <v>45301.46875</v>
      </c>
      <c r="F87" s="1">
        <f t="shared" ca="1" si="11"/>
        <v>0.87152777778101154</v>
      </c>
      <c r="G87" s="3" t="s">
        <v>55</v>
      </c>
      <c r="H87" s="41"/>
      <c r="I87" s="40"/>
      <c r="J87" s="5" t="s">
        <v>56</v>
      </c>
      <c r="K87" s="3" t="s">
        <v>108</v>
      </c>
      <c r="L87" s="9" t="s">
        <v>58</v>
      </c>
      <c r="M87" s="3" t="s">
        <v>109</v>
      </c>
      <c r="N87" s="3" t="s">
        <v>110</v>
      </c>
      <c r="O87" s="3" t="s">
        <v>712</v>
      </c>
      <c r="P87" s="3" t="s">
        <v>713</v>
      </c>
      <c r="Q87" s="4" t="s">
        <v>714</v>
      </c>
      <c r="R87" s="3" t="s">
        <v>233</v>
      </c>
      <c r="S87" s="3" t="s">
        <v>115</v>
      </c>
      <c r="T87" s="3" t="s">
        <v>256</v>
      </c>
      <c r="U87" s="3" t="s">
        <v>715</v>
      </c>
      <c r="V87" s="22" t="str">
        <f t="shared" si="13"/>
        <v>RTNFO; Hora de aviso: 14:20 09/01/2024; Solución: Se rehace empalme de 36 hillos en caja empalme nueva; Hora de solución: 11:15 10/01/2024; Causa: Falla de Empalme de FiOp</v>
      </c>
      <c r="W87" s="4" t="s">
        <v>118</v>
      </c>
      <c r="X87" s="3"/>
      <c r="Y87" s="3"/>
      <c r="Z87" s="3" t="s">
        <v>69</v>
      </c>
      <c r="AA87" s="3" t="s">
        <v>71</v>
      </c>
      <c r="AB87" s="3">
        <v>0</v>
      </c>
      <c r="AC87" s="3" t="s">
        <v>71</v>
      </c>
      <c r="AD87" s="6">
        <v>0.67361111111111116</v>
      </c>
      <c r="AE87" s="7"/>
      <c r="AF87" s="7"/>
      <c r="AG87" s="6">
        <f>Tabla4[[#This Row],[Tiempo Parada de Reloj]]+Tabla4[[#This Row],[Tiempo Autorizado por Telefonica (no Máximo)]]</f>
        <v>0.67361111111111116</v>
      </c>
      <c r="AH87" s="7">
        <f t="shared" ca="1" si="14"/>
        <v>0.19791666666990038</v>
      </c>
      <c r="AI87" s="8">
        <f t="shared" si="15"/>
        <v>16.166666666666668</v>
      </c>
      <c r="AJ87" s="8">
        <f t="shared" ca="1" si="16"/>
        <v>4.750000000077609</v>
      </c>
      <c r="AK87" s="3" t="s">
        <v>72</v>
      </c>
      <c r="AL87" s="3" t="s">
        <v>70</v>
      </c>
      <c r="AM87" s="3" t="s">
        <v>119</v>
      </c>
      <c r="AN87" s="3" t="s">
        <v>120</v>
      </c>
      <c r="AO87" s="3" t="s">
        <v>460</v>
      </c>
      <c r="AP87" s="3" t="s">
        <v>460</v>
      </c>
      <c r="AQ87" s="23">
        <v>45302.381249999999</v>
      </c>
      <c r="AR87" s="3"/>
      <c r="AS87" s="23"/>
      <c r="AT87" s="23"/>
      <c r="AU87" s="3" t="s">
        <v>121</v>
      </c>
      <c r="AV87" s="3" t="s">
        <v>282</v>
      </c>
      <c r="AW87" s="3" t="s">
        <v>76</v>
      </c>
      <c r="AX87" s="3">
        <v>10.003095999999999</v>
      </c>
      <c r="AY87" s="3">
        <v>-73.920381000000006</v>
      </c>
      <c r="AZ87" s="8" t="str">
        <f>+CONCATENATE("Reportan apertura en el enlace ",Tabla4[[#This Row],[Enlace]]," en el ",Tabla4[[#This Row],[Distancia óptica]]," ocasionado por ",Tabla4[[#This Row],[Causa del daño]])</f>
        <v>Reportan apertura en el enlace Bosconia - Fundación en el km 6,28 desde Bosconia ocasionado por Falla de Empalme de FiOp</v>
      </c>
      <c r="BA87" s="8" t="str">
        <f>+CONCATENATE("Para dar solución al incidente ",Tabla4[[#This Row],[Solución]])</f>
        <v>Para dar solución al incidente Se rehace empalme de 36 hillos en caja empalme nueva</v>
      </c>
      <c r="BB87" s="3" t="str">
        <f>+_xlfn.CONCAT(Tabla4[[#This Row],[Causa Raiz]]," ",Tabla4[[#This Row],[Solución2]]," (",Tabla4[[#This Row],[Anillo]],"- Cabecera: ",Tabla4[[#This Row],[Cabecera]],"- Operador: ",Tabla4[[#This Row],[Operador]],")")</f>
        <v>Reportan apertura en el enlace Bosconia - Fundación en el km 6,28 desde Bosconia ocasionado por Falla de Empalme de FiOp Para dar solución al incidente Se rehace empalme de 36 hillos en caja empalme nueva (Troncal- Cabecera: Bosconia- Operador: Colombia Telecomunicaciones)</v>
      </c>
    </row>
    <row r="88" spans="1:54" s="2" customFormat="1" ht="256.5">
      <c r="A88" s="38">
        <f t="shared" si="12"/>
        <v>87</v>
      </c>
      <c r="B88" s="3">
        <v>8071318</v>
      </c>
      <c r="C88" s="3" t="s">
        <v>54</v>
      </c>
      <c r="D88" s="23">
        <v>45300.635416666664</v>
      </c>
      <c r="E88" s="23">
        <v>45300.770833333336</v>
      </c>
      <c r="F88" s="1">
        <f t="shared" ca="1" si="11"/>
        <v>0.13541666667151731</v>
      </c>
      <c r="G88" s="3" t="s">
        <v>55</v>
      </c>
      <c r="H88" s="41"/>
      <c r="I88" s="40"/>
      <c r="J88" s="5" t="s">
        <v>56</v>
      </c>
      <c r="K88" s="3" t="s">
        <v>93</v>
      </c>
      <c r="L88" s="9" t="s">
        <v>78</v>
      </c>
      <c r="M88" s="3" t="s">
        <v>59</v>
      </c>
      <c r="N88" s="3" t="s">
        <v>60</v>
      </c>
      <c r="O88" s="3" t="s">
        <v>716</v>
      </c>
      <c r="P88" s="3" t="s">
        <v>717</v>
      </c>
      <c r="Q88" s="4" t="s">
        <v>718</v>
      </c>
      <c r="R88" s="3" t="s">
        <v>64</v>
      </c>
      <c r="S88" s="3" t="s">
        <v>65</v>
      </c>
      <c r="T88" s="3" t="s">
        <v>176</v>
      </c>
      <c r="U88" s="3" t="s">
        <v>719</v>
      </c>
      <c r="V88" s="22" t="str">
        <f t="shared" si="13"/>
        <v>RLFO; Hora de aviso: 15:15 09/01/2024; Solución: Se realiza tendido de 250 m de fo 96 hilos y se realiza la instalación de dos cajas de empalme s de 48 hilos.; Hora de solución: 18:30 09/01/2024; Causa: Intervención de Terceros. No Identificados</v>
      </c>
      <c r="W88" s="4" t="s">
        <v>68</v>
      </c>
      <c r="X88" s="3"/>
      <c r="Y88" s="3"/>
      <c r="Z88" s="3" t="s">
        <v>69</v>
      </c>
      <c r="AA88" s="3" t="s">
        <v>70</v>
      </c>
      <c r="AB88" s="3">
        <v>8071318</v>
      </c>
      <c r="AC88" s="3" t="s">
        <v>71</v>
      </c>
      <c r="AD88" s="6">
        <v>0</v>
      </c>
      <c r="AE88" s="7"/>
      <c r="AF88" s="7"/>
      <c r="AG88" s="6">
        <f>Tabla4[[#This Row],[Tiempo Parada de Reloj]]+Tabla4[[#This Row],[Tiempo Autorizado por Telefonica (no Máximo)]]</f>
        <v>0</v>
      </c>
      <c r="AH88" s="7">
        <f t="shared" ca="1" si="14"/>
        <v>0.13541666667151731</v>
      </c>
      <c r="AI88" s="8">
        <f t="shared" si="15"/>
        <v>0</v>
      </c>
      <c r="AJ88" s="8">
        <f t="shared" ca="1" si="16"/>
        <v>3.2500000001164153</v>
      </c>
      <c r="AK88" s="3" t="s">
        <v>72</v>
      </c>
      <c r="AL88" s="3" t="s">
        <v>71</v>
      </c>
      <c r="AM88" s="3" t="s">
        <v>69</v>
      </c>
      <c r="AN88" s="3" t="s">
        <v>72</v>
      </c>
      <c r="AO88" s="3" t="s">
        <v>87</v>
      </c>
      <c r="AP88" s="3" t="s">
        <v>87</v>
      </c>
      <c r="AQ88" s="23">
        <v>45302.920138888891</v>
      </c>
      <c r="AR88" s="3"/>
      <c r="AS88" s="23"/>
      <c r="AT88" s="23"/>
      <c r="AU88" s="3" t="s">
        <v>264</v>
      </c>
      <c r="AV88" s="3" t="s">
        <v>720</v>
      </c>
      <c r="AW88" s="3" t="s">
        <v>91</v>
      </c>
      <c r="AX88" s="3">
        <v>4.6534500000000003</v>
      </c>
      <c r="AY88" s="3">
        <v>-74.152519999999996</v>
      </c>
      <c r="AZ88" s="8" t="str">
        <f>+CONCATENATE("Reportan apertura en el enlace ",Tabla4[[#This Row],[Enlace]]," en el ",Tabla4[[#This Row],[Distancia óptica]]," ocasionado por ",Tabla4[[#This Row],[Causa del daño]])</f>
        <v>Reportan apertura en el enlace Mov. Bavaria - Mov. Santa Fe del Tintal en el km 0,539 desde Mov. Santa Fe del Tintal ocasionado por Intervención de Terceros. No Identificados</v>
      </c>
      <c r="BA88" s="8" t="str">
        <f>+CONCATENATE("Para dar solución al incidente ",Tabla4[[#This Row],[Solución]])</f>
        <v>Para dar solución al incidente Se realiza tendido de 250 m de fo 96 hilos y se realiza la instalación de dos cajas de empalme s de 48 hilos.</v>
      </c>
      <c r="BB88" s="3" t="str">
        <f>+_xlfn.CONCAT(Tabla4[[#This Row],[Causa Raiz]]," ",Tabla4[[#This Row],[Solución2]]," (",Tabla4[[#This Row],[Anillo]],"- Cabecera: ",Tabla4[[#This Row],[Cabecera]],"- Operador: ",Tabla4[[#This Row],[Operador]],")")</f>
        <v>Reportan apertura en el enlace Mov. Bavaria - Mov. Santa Fe del Tintal en el km 0,539 desde Mov. Santa Fe del Tintal ocasionado por Intervención de Terceros. No Identificados Para dar solución al incidente Se realiza tendido de 250 m de fo 96 hilos y se realiza la instalación de dos cajas de empalme s de 48 hilos. (Uk- Cabecera: ASTURIAS- Operador: Colombia Telecomunicaciones)</v>
      </c>
    </row>
    <row r="89" spans="1:54" s="2" customFormat="1" ht="185.25">
      <c r="A89" s="38">
        <f t="shared" si="12"/>
        <v>88</v>
      </c>
      <c r="B89" s="3">
        <v>8072577</v>
      </c>
      <c r="C89" s="3" t="s">
        <v>163</v>
      </c>
      <c r="D89" s="23">
        <v>45300.90625</v>
      </c>
      <c r="E89" s="23">
        <v>45301.1875</v>
      </c>
      <c r="F89" s="1">
        <f t="shared" ca="1" si="11"/>
        <v>0.28125</v>
      </c>
      <c r="G89" s="3" t="s">
        <v>55</v>
      </c>
      <c r="H89" s="41"/>
      <c r="I89" s="40"/>
      <c r="J89" s="5" t="s">
        <v>56</v>
      </c>
      <c r="K89" s="3" t="s">
        <v>138</v>
      </c>
      <c r="L89" s="9" t="s">
        <v>78</v>
      </c>
      <c r="M89" s="3" t="s">
        <v>139</v>
      </c>
      <c r="N89" s="3" t="s">
        <v>721</v>
      </c>
      <c r="O89" s="3" t="s">
        <v>722</v>
      </c>
      <c r="P89" s="3" t="s">
        <v>723</v>
      </c>
      <c r="Q89" s="4" t="s">
        <v>724</v>
      </c>
      <c r="R89" s="3" t="s">
        <v>725</v>
      </c>
      <c r="S89" s="3" t="s">
        <v>197</v>
      </c>
      <c r="T89" s="3" t="s">
        <v>211</v>
      </c>
      <c r="U89" s="3" t="s">
        <v>726</v>
      </c>
      <c r="V89" s="22" t="str">
        <f t="shared" si="13"/>
        <v>RDFO; Hora de aviso: 21:45 09/01/2024; Solución: se recupera 20 mts de reserva y se realiza un empalme de 24 hilos; Hora de solución: 4:30 10/01/2024; Causa: Podas</v>
      </c>
      <c r="W89" s="4" t="s">
        <v>199</v>
      </c>
      <c r="X89" s="3"/>
      <c r="Y89" s="3"/>
      <c r="Z89" s="3" t="s">
        <v>69</v>
      </c>
      <c r="AA89" s="3" t="s">
        <v>70</v>
      </c>
      <c r="AB89" s="3">
        <v>8072577</v>
      </c>
      <c r="AC89" s="3" t="s">
        <v>71</v>
      </c>
      <c r="AD89" s="6">
        <v>8.819444444444445E-2</v>
      </c>
      <c r="AE89" s="7"/>
      <c r="AF89" s="7"/>
      <c r="AG89" s="6">
        <f>Tabla4[[#This Row],[Tiempo Parada de Reloj]]+Tabla4[[#This Row],[Tiempo Autorizado por Telefonica (no Máximo)]]</f>
        <v>8.819444444444445E-2</v>
      </c>
      <c r="AH89" s="7">
        <f t="shared" ca="1" si="14"/>
        <v>0.19305555555555554</v>
      </c>
      <c r="AI89" s="8">
        <f t="shared" si="15"/>
        <v>2.1166666666666667</v>
      </c>
      <c r="AJ89" s="8">
        <f t="shared" ca="1" si="16"/>
        <v>4.6333333333333329</v>
      </c>
      <c r="AK89" s="3" t="s">
        <v>72</v>
      </c>
      <c r="AL89" s="3" t="s">
        <v>70</v>
      </c>
      <c r="AM89" s="3" t="s">
        <v>119</v>
      </c>
      <c r="AN89" s="3" t="s">
        <v>119</v>
      </c>
      <c r="AO89" s="3" t="s">
        <v>119</v>
      </c>
      <c r="AP89" s="3" t="s">
        <v>119</v>
      </c>
      <c r="AQ89" s="23">
        <v>45301.870833333334</v>
      </c>
      <c r="AR89" s="3"/>
      <c r="AS89" s="23"/>
      <c r="AT89" s="23"/>
      <c r="AU89" s="3" t="s">
        <v>149</v>
      </c>
      <c r="AV89" s="3" t="s">
        <v>727</v>
      </c>
      <c r="AW89" s="3" t="s">
        <v>91</v>
      </c>
      <c r="AX89" s="3">
        <v>3.2349329999999998</v>
      </c>
      <c r="AY89" s="3">
        <v>-76.514106999999996</v>
      </c>
      <c r="AZ89" s="8" t="str">
        <f>+CONCATENATE("Reportan apertura en el enlace ",Tabla4[[#This Row],[Enlace]]," en el ",Tabla4[[#This Row],[Distancia óptica]]," ocasionado por ",Tabla4[[#This Row],[Causa del daño]])</f>
        <v>Reportan apertura en el enlace Mov. Bonanza - Mov. Jamundi Centro en el Km 1,932 desde Mov Bonanza  ocasionado por Podas</v>
      </c>
      <c r="BA89" s="8" t="str">
        <f>+CONCATENATE("Para dar solución al incidente ",Tabla4[[#This Row],[Solución]])</f>
        <v>Para dar solución al incidente se recupera 20 mts de reserva y se realiza un empalme de 24 hilos</v>
      </c>
      <c r="BB89" s="3" t="str">
        <f>+_xlfn.CONCAT(Tabla4[[#This Row],[Causa Raiz]]," ",Tabla4[[#This Row],[Solución2]]," (",Tabla4[[#This Row],[Anillo]],"- Cabecera: ",Tabla4[[#This Row],[Cabecera]],"- Operador: ",Tabla4[[#This Row],[Operador]],")")</f>
        <v>Reportan apertura en el enlace Mov. Bonanza - Mov. Jamundi Centro en el Km 1,932 desde Mov Bonanza  ocasionado por Podas Para dar solución al incidente se recupera 20 mts de reserva y se realiza un empalme de 24 hilos (Uk- Cabecera: Mov. Jamundi- Operador: Colombia Telecomunicaciones)</v>
      </c>
    </row>
    <row r="90" spans="1:54" s="2" customFormat="1" ht="199.5">
      <c r="A90" s="38">
        <f t="shared" si="12"/>
        <v>89</v>
      </c>
      <c r="B90" s="3">
        <v>8073599</v>
      </c>
      <c r="C90" s="3" t="s">
        <v>163</v>
      </c>
      <c r="D90" s="23">
        <v>45300.993055555555</v>
      </c>
      <c r="E90" s="23">
        <v>45301.09375</v>
      </c>
      <c r="F90" s="1">
        <f t="shared" ca="1" si="11"/>
        <v>0.10069444444525288</v>
      </c>
      <c r="G90" s="3" t="s">
        <v>55</v>
      </c>
      <c r="H90" s="41"/>
      <c r="I90" s="40"/>
      <c r="J90" s="5" t="s">
        <v>56</v>
      </c>
      <c r="K90" s="3" t="s">
        <v>203</v>
      </c>
      <c r="L90" s="9" t="s">
        <v>58</v>
      </c>
      <c r="M90" s="3" t="s">
        <v>204</v>
      </c>
      <c r="N90" s="3" t="s">
        <v>332</v>
      </c>
      <c r="O90" s="3" t="s">
        <v>692</v>
      </c>
      <c r="P90" s="3" t="s">
        <v>728</v>
      </c>
      <c r="Q90" s="4" t="s">
        <v>729</v>
      </c>
      <c r="R90" s="3" t="s">
        <v>640</v>
      </c>
      <c r="S90" s="3" t="s">
        <v>221</v>
      </c>
      <c r="T90" s="3" t="s">
        <v>146</v>
      </c>
      <c r="U90" s="3" t="s">
        <v>730</v>
      </c>
      <c r="V90" s="22" t="str">
        <f t="shared" si="13"/>
        <v>RDFO; Hora de aviso: 23:50 09/01/2024; Solución: se realiza migracion de hilo afectado entre nodos; Hora de solución: 2:15 10/01/2024; Causa: Falla en la Red FiOp</v>
      </c>
      <c r="W90" s="4" t="s">
        <v>213</v>
      </c>
      <c r="X90" s="3"/>
      <c r="Y90" s="3"/>
      <c r="Z90" s="3" t="s">
        <v>69</v>
      </c>
      <c r="AA90" s="3" t="s">
        <v>71</v>
      </c>
      <c r="AB90" s="3">
        <v>0</v>
      </c>
      <c r="AC90" s="3" t="s">
        <v>71</v>
      </c>
      <c r="AD90" s="6">
        <v>0</v>
      </c>
      <c r="AE90" s="7"/>
      <c r="AF90" s="7"/>
      <c r="AG90" s="6">
        <f>Tabla4[[#This Row],[Tiempo Parada de Reloj]]+Tabla4[[#This Row],[Tiempo Autorizado por Telefonica (no Máximo)]]</f>
        <v>0</v>
      </c>
      <c r="AH90" s="7">
        <f t="shared" ca="1" si="14"/>
        <v>0.10069444444525288</v>
      </c>
      <c r="AI90" s="8">
        <f t="shared" si="15"/>
        <v>0</v>
      </c>
      <c r="AJ90" s="8">
        <f t="shared" ca="1" si="16"/>
        <v>2.4166666666860692</v>
      </c>
      <c r="AK90" s="3" t="s">
        <v>119</v>
      </c>
      <c r="AL90" s="3" t="s">
        <v>71</v>
      </c>
      <c r="AM90" s="3" t="s">
        <v>69</v>
      </c>
      <c r="AN90" s="3" t="s">
        <v>119</v>
      </c>
      <c r="AO90" s="3" t="s">
        <v>119</v>
      </c>
      <c r="AP90" s="3" t="s">
        <v>119</v>
      </c>
      <c r="AQ90" s="23">
        <v>45303.459027777775</v>
      </c>
      <c r="AR90" s="3"/>
      <c r="AS90" s="23"/>
      <c r="AT90" s="23"/>
      <c r="AU90" s="3" t="s">
        <v>214</v>
      </c>
      <c r="AV90" s="3" t="s">
        <v>75</v>
      </c>
      <c r="AW90" s="3" t="s">
        <v>731</v>
      </c>
      <c r="AX90" s="3">
        <v>6.9861500000000003</v>
      </c>
      <c r="AY90" s="3">
        <v>-73.051349999999999</v>
      </c>
      <c r="AZ90" s="8" t="str">
        <f>+CONCATENATE("Reportan apertura en el enlace ",Tabla4[[#This Row],[Enlace]]," en el ",Tabla4[[#This Row],[Distancia óptica]]," ocasionado por ",Tabla4[[#This Row],[Causa del daño]])</f>
        <v>Reportan apertura en el enlace Bucaramanga - Piedecuesta en el Km 5,7 desde Lagos ocasionado por Falla en la Red FiOp</v>
      </c>
      <c r="BA90" s="8" t="str">
        <f>+CONCATENATE("Para dar solución al incidente ",Tabla4[[#This Row],[Solución]])</f>
        <v>Para dar solución al incidente se realiza migracion de hilo afectado entre nodos</v>
      </c>
      <c r="BB90" s="3" t="str">
        <f>+_xlfn.CONCAT(Tabla4[[#This Row],[Causa Raiz]]," ",Tabla4[[#This Row],[Solución2]]," (",Tabla4[[#This Row],[Anillo]],"- Cabecera: ",Tabla4[[#This Row],[Cabecera]],"- Operador: ",Tabla4[[#This Row],[Operador]],")")</f>
        <v>Reportan apertura en el enlace Bucaramanga - Piedecuesta en el Km 5,7 desde Lagos ocasionado por Falla en la Red FiOp Para dar solución al incidente se realiza migracion de hilo afectado entre nodos (Interconexión Piedecuesta- Cabecera: CENTRO- Operador: Colombia Telecomunicaciones)</v>
      </c>
    </row>
    <row r="91" spans="1:54" s="2" customFormat="1" ht="199.5">
      <c r="A91" s="38">
        <f t="shared" si="12"/>
        <v>90</v>
      </c>
      <c r="B91" s="3">
        <v>8074344</v>
      </c>
      <c r="C91" s="3" t="s">
        <v>163</v>
      </c>
      <c r="D91" s="23">
        <v>45301.194444444445</v>
      </c>
      <c r="E91" s="23">
        <v>45301.520833333336</v>
      </c>
      <c r="F91" s="1">
        <f t="shared" ca="1" si="11"/>
        <v>0.32638888889050577</v>
      </c>
      <c r="G91" s="3" t="s">
        <v>55</v>
      </c>
      <c r="H91" s="41"/>
      <c r="I91" s="40"/>
      <c r="J91" s="5" t="s">
        <v>56</v>
      </c>
      <c r="K91" s="3" t="s">
        <v>77</v>
      </c>
      <c r="L91" s="9" t="s">
        <v>58</v>
      </c>
      <c r="M91" s="3" t="s">
        <v>152</v>
      </c>
      <c r="N91" s="3" t="s">
        <v>153</v>
      </c>
      <c r="O91" s="3" t="s">
        <v>732</v>
      </c>
      <c r="P91" s="3" t="s">
        <v>733</v>
      </c>
      <c r="Q91" s="4" t="s">
        <v>734</v>
      </c>
      <c r="R91" s="3" t="s">
        <v>725</v>
      </c>
      <c r="S91" s="3" t="s">
        <v>158</v>
      </c>
      <c r="T91" s="3" t="s">
        <v>66</v>
      </c>
      <c r="U91" s="3" t="s">
        <v>735</v>
      </c>
      <c r="V91" s="22" t="str">
        <f t="shared" si="13"/>
        <v>RDFO; Hora de aviso: 4:40 10/01/2024; Solución: Recuperacion de 70 mts de reserva y un empalme de 36 hilos ; Hora de solución: 12:30 10/01/2024; Causa: Vandalismo</v>
      </c>
      <c r="W91" s="4" t="s">
        <v>160</v>
      </c>
      <c r="X91" s="3"/>
      <c r="Y91" s="3"/>
      <c r="Z91" s="3" t="s">
        <v>69</v>
      </c>
      <c r="AA91" s="3" t="s">
        <v>71</v>
      </c>
      <c r="AB91" s="3">
        <v>0</v>
      </c>
      <c r="AC91" s="3" t="s">
        <v>71</v>
      </c>
      <c r="AD91" s="6">
        <v>0.12916666666666668</v>
      </c>
      <c r="AE91" s="7"/>
      <c r="AF91" s="7"/>
      <c r="AG91" s="6">
        <f>Tabla4[[#This Row],[Tiempo Parada de Reloj]]+Tabla4[[#This Row],[Tiempo Autorizado por Telefonica (no Máximo)]]</f>
        <v>0.12916666666666668</v>
      </c>
      <c r="AH91" s="7">
        <f t="shared" ca="1" si="14"/>
        <v>0.19722222222383909</v>
      </c>
      <c r="AI91" s="8">
        <f t="shared" si="15"/>
        <v>3.1000000000000005</v>
      </c>
      <c r="AJ91" s="8">
        <f t="shared" ca="1" si="16"/>
        <v>4.7333333333721379</v>
      </c>
      <c r="AK91" s="3" t="s">
        <v>87</v>
      </c>
      <c r="AL91" s="3" t="s">
        <v>70</v>
      </c>
      <c r="AM91" s="3" t="s">
        <v>120</v>
      </c>
      <c r="AN91" s="3" t="s">
        <v>120</v>
      </c>
      <c r="AO91" s="3" t="s">
        <v>119</v>
      </c>
      <c r="AP91" s="3" t="s">
        <v>119</v>
      </c>
      <c r="AQ91" s="23">
        <v>45301.790277777778</v>
      </c>
      <c r="AR91" s="3"/>
      <c r="AS91" s="23"/>
      <c r="AT91" s="23"/>
      <c r="AU91" s="3" t="s">
        <v>161</v>
      </c>
      <c r="AV91" s="3" t="s">
        <v>736</v>
      </c>
      <c r="AW91" s="3" t="s">
        <v>307</v>
      </c>
      <c r="AX91" s="3">
        <v>1.2270639000000001</v>
      </c>
      <c r="AY91" s="3">
        <v>-77.269019999999998</v>
      </c>
      <c r="AZ91" s="8" t="str">
        <f>+CONCATENATE("Reportan apertura en el enlace ",Tabla4[[#This Row],[Enlace]]," en el ",Tabla4[[#This Row],[Distancia óptica]]," ocasionado por ",Tabla4[[#This Row],[Causa del daño]])</f>
        <v>Reportan apertura en el enlace Pasto Centro - Pasto Fatima en el Km 2,8 desde pasto centro ocasionado por Vandalismo</v>
      </c>
      <c r="BA91" s="8" t="str">
        <f>+CONCATENATE("Para dar solución al incidente ",Tabla4[[#This Row],[Solución]])</f>
        <v xml:space="preserve">Para dar solución al incidente Recuperacion de 70 mts de reserva y un empalme de 36 hilos </v>
      </c>
      <c r="BB91" s="3" t="str">
        <f>+_xlfn.CONCAT(Tabla4[[#This Row],[Causa Raiz]]," ",Tabla4[[#This Row],[Solución2]]," (",Tabla4[[#This Row],[Anillo]],"- Cabecera: ",Tabla4[[#This Row],[Cabecera]],"- Operador: ",Tabla4[[#This Row],[Operador]],")")</f>
        <v>Reportan apertura en el enlace Pasto Centro - Pasto Fatima en el Km 2,8 desde pasto centro ocasionado por Vandalismo Para dar solución al incidente Recuperacion de 70 mts de reserva y un empalme de 36 hilos  (LINEAL- Cabecera: Pasto centro- Operador: Colombia Telecomunicaciones)</v>
      </c>
    </row>
    <row r="92" spans="1:54" s="2" customFormat="1" ht="228">
      <c r="A92" s="38">
        <f t="shared" si="12"/>
        <v>91</v>
      </c>
      <c r="B92" s="3">
        <v>8074651</v>
      </c>
      <c r="C92" s="3" t="s">
        <v>163</v>
      </c>
      <c r="D92" s="23">
        <v>45301.263888888891</v>
      </c>
      <c r="E92" s="23">
        <v>45301.451388888891</v>
      </c>
      <c r="F92" s="1">
        <f t="shared" ca="1" si="11"/>
        <v>0.1875</v>
      </c>
      <c r="G92" s="3" t="s">
        <v>55</v>
      </c>
      <c r="H92" s="41"/>
      <c r="I92" s="40"/>
      <c r="J92" s="5" t="s">
        <v>56</v>
      </c>
      <c r="K92" s="3" t="s">
        <v>203</v>
      </c>
      <c r="L92" s="9" t="s">
        <v>58</v>
      </c>
      <c r="M92" s="3" t="s">
        <v>79</v>
      </c>
      <c r="N92" s="3" t="s">
        <v>737</v>
      </c>
      <c r="O92" s="3" t="s">
        <v>738</v>
      </c>
      <c r="P92" s="3" t="s">
        <v>739</v>
      </c>
      <c r="Q92" s="4" t="s">
        <v>740</v>
      </c>
      <c r="R92" s="3" t="s">
        <v>741</v>
      </c>
      <c r="S92" s="3" t="s">
        <v>210</v>
      </c>
      <c r="T92" s="3" t="s">
        <v>176</v>
      </c>
      <c r="U92" s="3" t="s">
        <v>742</v>
      </c>
      <c r="V92" s="22" t="str">
        <f t="shared" si="13"/>
        <v>RDFO; Hora de aviso: 6:20 10/01/2024; Solución: Recuperacion de 15 mts de reserva y un empalme de 36 hilos; Hora de solución: 10:50 10/01/2024; Causa: Intervención de Terceros. No Identificados</v>
      </c>
      <c r="W92" s="4" t="s">
        <v>213</v>
      </c>
      <c r="X92" s="3"/>
      <c r="Y92" s="3"/>
      <c r="Z92" s="3" t="s">
        <v>69</v>
      </c>
      <c r="AA92" s="3" t="s">
        <v>71</v>
      </c>
      <c r="AB92" s="3">
        <v>0</v>
      </c>
      <c r="AC92" s="3" t="s">
        <v>70</v>
      </c>
      <c r="AD92" s="6">
        <v>0</v>
      </c>
      <c r="AE92" s="7"/>
      <c r="AF92" s="7"/>
      <c r="AG92" s="6">
        <f>Tabla4[[#This Row],[Tiempo Parada de Reloj]]+Tabla4[[#This Row],[Tiempo Autorizado por Telefonica (no Máximo)]]</f>
        <v>0</v>
      </c>
      <c r="AH92" s="7">
        <f t="shared" ca="1" si="14"/>
        <v>0.1875</v>
      </c>
      <c r="AI92" s="8">
        <f t="shared" si="15"/>
        <v>0</v>
      </c>
      <c r="AJ92" s="8">
        <f t="shared" ca="1" si="16"/>
        <v>4.5</v>
      </c>
      <c r="AK92" s="3" t="s">
        <v>120</v>
      </c>
      <c r="AL92" s="3" t="s">
        <v>71</v>
      </c>
      <c r="AM92" s="3" t="s">
        <v>69</v>
      </c>
      <c r="AN92" s="3" t="s">
        <v>120</v>
      </c>
      <c r="AO92" s="3" t="s">
        <v>87</v>
      </c>
      <c r="AP92" s="3" t="s">
        <v>73</v>
      </c>
      <c r="AQ92" s="23">
        <v>45307.92291666667</v>
      </c>
      <c r="AR92" s="3"/>
      <c r="AS92" s="23"/>
      <c r="AT92" s="23"/>
      <c r="AU92" s="3" t="s">
        <v>743</v>
      </c>
      <c r="AV92" s="3" t="s">
        <v>744</v>
      </c>
      <c r="AW92" s="3" t="s">
        <v>76</v>
      </c>
      <c r="AX92" s="3">
        <v>4.9678399999999998</v>
      </c>
      <c r="AY92" s="3">
        <v>-73.913740000000004</v>
      </c>
      <c r="AZ92" s="8" t="str">
        <f>+CONCATENATE("Reportan apertura en el enlace ",Tabla4[[#This Row],[Enlace]]," en el ",Tabla4[[#This Row],[Distancia óptica]]," ocasionado por ",Tabla4[[#This Row],[Causa del daño]])</f>
        <v>Reportan apertura en el enlace Zipaquirá - Tocancipá en el Km 16,2 desde Zipaquira ocasionado por Intervención de Terceros. No Identificados</v>
      </c>
      <c r="BA92" s="8" t="str">
        <f>+CONCATENATE("Para dar solución al incidente ",Tabla4[[#This Row],[Solución]])</f>
        <v>Para dar solución al incidente Recuperacion de 15 mts de reserva y un empalme de 36 hilos</v>
      </c>
      <c r="BB92" s="3" t="str">
        <f>+_xlfn.CONCAT(Tabla4[[#This Row],[Causa Raiz]]," ",Tabla4[[#This Row],[Solución2]]," (",Tabla4[[#This Row],[Anillo]],"- Cabecera: ",Tabla4[[#This Row],[Cabecera]],"- Operador: ",Tabla4[[#This Row],[Operador]],")")</f>
        <v>Reportan apertura en el enlace Zipaquirá - Tocancipá en el Km 16,2 desde Zipaquira ocasionado por Intervención de Terceros. No Identificados Para dar solución al incidente Recuperacion de 15 mts de reserva y un empalme de 36 hilos (Troncal- Cabecera: Zipaquira- Operador: Colombia Telecomunicaciones)</v>
      </c>
    </row>
    <row r="93" spans="1:54" s="2" customFormat="1" ht="213.75">
      <c r="A93" s="38">
        <f t="shared" si="12"/>
        <v>92</v>
      </c>
      <c r="B93" s="3">
        <v>8074345</v>
      </c>
      <c r="C93" s="3" t="s">
        <v>54</v>
      </c>
      <c r="D93" s="23">
        <v>45301.270833333336</v>
      </c>
      <c r="E93" s="23">
        <v>45301.666666666664</v>
      </c>
      <c r="F93" s="1">
        <f t="shared" ca="1" si="11"/>
        <v>0.39583333332848269</v>
      </c>
      <c r="G93" s="3" t="s">
        <v>55</v>
      </c>
      <c r="H93" s="41"/>
      <c r="I93" s="40"/>
      <c r="J93" s="5" t="s">
        <v>56</v>
      </c>
      <c r="K93" s="3" t="s">
        <v>77</v>
      </c>
      <c r="L93" s="9" t="s">
        <v>58</v>
      </c>
      <c r="M93" s="3" t="s">
        <v>745</v>
      </c>
      <c r="N93" s="3" t="s">
        <v>746</v>
      </c>
      <c r="O93" s="3" t="s">
        <v>747</v>
      </c>
      <c r="P93" s="3" t="s">
        <v>748</v>
      </c>
      <c r="Q93" s="4" t="s">
        <v>749</v>
      </c>
      <c r="R93" s="3" t="s">
        <v>750</v>
      </c>
      <c r="S93" s="3" t="s">
        <v>158</v>
      </c>
      <c r="T93" s="3" t="s">
        <v>66</v>
      </c>
      <c r="U93" s="3" t="s">
        <v>751</v>
      </c>
      <c r="V93" s="22" t="str">
        <f t="shared" si="13"/>
        <v>RLFO; Hora de aviso: 6:30 10/01/2024; Solución: Se realiza un tendido 300 mts de Fo, 150 mts para cada cable y se hacen 4 empalmes de 48 hilos cada uno ; Hora de solución: 16:00 10/01/2024; Causa: Vandalismo</v>
      </c>
      <c r="W93" s="4" t="s">
        <v>160</v>
      </c>
      <c r="X93" s="3"/>
      <c r="Y93" s="3"/>
      <c r="Z93" s="3" t="s">
        <v>69</v>
      </c>
      <c r="AA93" s="3" t="s">
        <v>70</v>
      </c>
      <c r="AB93" s="3">
        <v>8074734</v>
      </c>
      <c r="AC93" s="3" t="s">
        <v>71</v>
      </c>
      <c r="AD93" s="6">
        <v>0.22916666666666666</v>
      </c>
      <c r="AE93" s="7"/>
      <c r="AF93" s="7"/>
      <c r="AG93" s="6">
        <f>Tabla4[[#This Row],[Tiempo Parada de Reloj]]+Tabla4[[#This Row],[Tiempo Autorizado por Telefonica (no Máximo)]]</f>
        <v>0.22916666666666666</v>
      </c>
      <c r="AH93" s="7">
        <f t="shared" ca="1" si="14"/>
        <v>0.16666666666181604</v>
      </c>
      <c r="AI93" s="8">
        <f t="shared" si="15"/>
        <v>5.5</v>
      </c>
      <c r="AJ93" s="8">
        <f t="shared" ca="1" si="16"/>
        <v>3.9999999998835847</v>
      </c>
      <c r="AK93" s="3" t="s">
        <v>120</v>
      </c>
      <c r="AL93" s="3" t="s">
        <v>70</v>
      </c>
      <c r="AM93" s="3" t="s">
        <v>73</v>
      </c>
      <c r="AN93" s="3" t="s">
        <v>73</v>
      </c>
      <c r="AO93" s="3" t="s">
        <v>460</v>
      </c>
      <c r="AP93" s="3" t="s">
        <v>460</v>
      </c>
      <c r="AQ93" s="23">
        <v>45302.468055555553</v>
      </c>
      <c r="AR93" s="3"/>
      <c r="AS93" s="23"/>
      <c r="AT93" s="23"/>
      <c r="AU93" s="3" t="s">
        <v>752</v>
      </c>
      <c r="AV93" s="3" t="s">
        <v>753</v>
      </c>
      <c r="AW93" s="3" t="s">
        <v>135</v>
      </c>
      <c r="AX93" s="3">
        <v>2.9197199999999999</v>
      </c>
      <c r="AY93" s="3">
        <v>-75.279169999999993</v>
      </c>
      <c r="AZ93" s="8" t="str">
        <f>+CONCATENATE("Reportan apertura en el enlace ",Tabla4[[#This Row],[Enlace]]," en el ",Tabla4[[#This Row],[Distancia óptica]]," ocasionado por ",Tabla4[[#This Row],[Causa del daño]])</f>
        <v>Reportan apertura en el enlace Tuquila - Buganviles en el Km 0,633 desde Tuquila ocasionado por Vandalismo</v>
      </c>
      <c r="BA93" s="8" t="str">
        <f>+CONCATENATE("Para dar solución al incidente ",Tabla4[[#This Row],[Solución]])</f>
        <v xml:space="preserve">Para dar solución al incidente Se realiza un tendido 300 mts de Fo, 150 mts para cada cable y se hacen 4 empalmes de 48 hilos cada uno </v>
      </c>
      <c r="BB93" s="3" t="str">
        <f>+_xlfn.CONCAT(Tabla4[[#This Row],[Causa Raiz]]," ",Tabla4[[#This Row],[Solución2]]," (",Tabla4[[#This Row],[Anillo]],"- Cabecera: ",Tabla4[[#This Row],[Cabecera]],"- Operador: ",Tabla4[[#This Row],[Operador]],")")</f>
        <v>Reportan apertura en el enlace Tuquila - Buganviles en el Km 0,633 desde Tuquila ocasionado por Vandalismo Para dar solución al incidente Se realiza un tendido 300 mts de Fo, 150 mts para cada cable y se hacen 4 empalmes de 48 hilos cada uno  (Lineal- Cabecera: Neiva Centro- Operador: Colombia Telecomunicaciones)</v>
      </c>
    </row>
    <row r="94" spans="1:54" s="2" customFormat="1" ht="199.5">
      <c r="A94" s="38">
        <f t="shared" si="12"/>
        <v>93</v>
      </c>
      <c r="B94" s="3">
        <v>8074845</v>
      </c>
      <c r="C94" s="3" t="s">
        <v>54</v>
      </c>
      <c r="D94" s="23">
        <v>45301.291666666664</v>
      </c>
      <c r="E94" s="23">
        <v>45301.479166666664</v>
      </c>
      <c r="F94" s="1">
        <f t="shared" ca="1" si="11"/>
        <v>0.1875</v>
      </c>
      <c r="G94" s="3" t="s">
        <v>55</v>
      </c>
      <c r="H94" s="41"/>
      <c r="I94" s="40"/>
      <c r="J94" s="5" t="s">
        <v>56</v>
      </c>
      <c r="K94" s="3" t="s">
        <v>93</v>
      </c>
      <c r="L94" s="9" t="s">
        <v>78</v>
      </c>
      <c r="M94" s="3" t="s">
        <v>59</v>
      </c>
      <c r="N94" s="3" t="s">
        <v>60</v>
      </c>
      <c r="O94" s="3" t="s">
        <v>754</v>
      </c>
      <c r="P94" s="3" t="s">
        <v>755</v>
      </c>
      <c r="Q94" s="4" t="s">
        <v>756</v>
      </c>
      <c r="R94" s="3" t="s">
        <v>255</v>
      </c>
      <c r="S94" s="3" t="s">
        <v>65</v>
      </c>
      <c r="T94" s="3" t="s">
        <v>66</v>
      </c>
      <c r="U94" s="3" t="s">
        <v>591</v>
      </c>
      <c r="V94" s="22" t="str">
        <f t="shared" si="13"/>
        <v>RLFO; Hora de aviso: 7:00 10/01/2024; Solución: Recuperacion de 100 mts de reserva y un empalme de 48 hilos; Hora de solución: 11:30 10/01/2024; Causa: Vandalismo</v>
      </c>
      <c r="W94" s="4" t="s">
        <v>68</v>
      </c>
      <c r="X94" s="3"/>
      <c r="Y94" s="3"/>
      <c r="Z94" s="3" t="s">
        <v>69</v>
      </c>
      <c r="AA94" s="3" t="s">
        <v>70</v>
      </c>
      <c r="AB94" s="3">
        <v>8075600</v>
      </c>
      <c r="AC94" s="3" t="s">
        <v>71</v>
      </c>
      <c r="AD94" s="6">
        <v>2.7777777777777776E-2</v>
      </c>
      <c r="AE94" s="7"/>
      <c r="AF94" s="7"/>
      <c r="AG94" s="6">
        <f>Tabla4[[#This Row],[Tiempo Parada de Reloj]]+Tabla4[[#This Row],[Tiempo Autorizado por Telefonica (no Máximo)]]</f>
        <v>2.7777777777777776E-2</v>
      </c>
      <c r="AH94" s="7">
        <f t="shared" ca="1" si="14"/>
        <v>0.15972222222222221</v>
      </c>
      <c r="AI94" s="8">
        <f t="shared" si="15"/>
        <v>0.66666666666666663</v>
      </c>
      <c r="AJ94" s="8">
        <f t="shared" ca="1" si="16"/>
        <v>3.833333333333333</v>
      </c>
      <c r="AK94" s="3" t="s">
        <v>120</v>
      </c>
      <c r="AL94" s="3" t="s">
        <v>71</v>
      </c>
      <c r="AM94" s="3" t="s">
        <v>69</v>
      </c>
      <c r="AN94" s="3" t="s">
        <v>120</v>
      </c>
      <c r="AO94" s="3" t="s">
        <v>87</v>
      </c>
      <c r="AP94" s="3" t="s">
        <v>87</v>
      </c>
      <c r="AQ94" s="23">
        <v>45302.924305555556</v>
      </c>
      <c r="AR94" s="3"/>
      <c r="AS94" s="23"/>
      <c r="AT94" s="23"/>
      <c r="AU94" s="3" t="s">
        <v>100</v>
      </c>
      <c r="AV94" s="3" t="s">
        <v>757</v>
      </c>
      <c r="AW94" s="3" t="s">
        <v>758</v>
      </c>
      <c r="AX94" s="3">
        <v>4.6359199999999996</v>
      </c>
      <c r="AY94" s="3">
        <v>-74.161580000000001</v>
      </c>
      <c r="AZ94" s="8" t="str">
        <f>+CONCATENATE("Reportan apertura en el enlace ",Tabla4[[#This Row],[Enlace]]," en el ",Tabla4[[#This Row],[Distancia óptica]]," ocasionado por ",Tabla4[[#This Row],[Causa del daño]])</f>
        <v>Reportan apertura en el enlace Mov. Patio Bonito - Mov. Carimagua en el Km 1,6 desde patio bonito ocasionado por Vandalismo</v>
      </c>
      <c r="BA94" s="8" t="str">
        <f>+CONCATENATE("Para dar solución al incidente ",Tabla4[[#This Row],[Solución]])</f>
        <v>Para dar solución al incidente Recuperacion de 100 mts de reserva y un empalme de 48 hilos</v>
      </c>
      <c r="BB94" s="3" t="str">
        <f>+_xlfn.CONCAT(Tabla4[[#This Row],[Causa Raiz]]," ",Tabla4[[#This Row],[Solución2]]," (",Tabla4[[#This Row],[Anillo]],"- Cabecera: ",Tabla4[[#This Row],[Cabecera]],"- Operador: ",Tabla4[[#This Row],[Operador]],")")</f>
        <v>Reportan apertura en el enlace Mov. Patio Bonito - Mov. Carimagua en el Km 1,6 desde patio bonito ocasionado por Vandalismo Para dar solución al incidente Recuperacion de 100 mts de reserva y un empalme de 48 hilos (Uk patio bonito- Cabecera: Asturias- Operador: Colombia Telecomunicaciones)</v>
      </c>
    </row>
    <row r="95" spans="1:54" s="2" customFormat="1" ht="213.75">
      <c r="A95" s="38">
        <f t="shared" si="12"/>
        <v>94</v>
      </c>
      <c r="B95" s="3">
        <v>8074786</v>
      </c>
      <c r="C95" s="3" t="s">
        <v>54</v>
      </c>
      <c r="D95" s="23">
        <v>45301.302083333336</v>
      </c>
      <c r="E95" s="23">
        <v>45301.5</v>
      </c>
      <c r="F95" s="1">
        <f t="shared" ca="1" si="11"/>
        <v>0.19791666666424135</v>
      </c>
      <c r="G95" s="3" t="s">
        <v>55</v>
      </c>
      <c r="H95" s="41"/>
      <c r="I95" s="40"/>
      <c r="J95" s="5" t="s">
        <v>56</v>
      </c>
      <c r="K95" s="3" t="s">
        <v>122</v>
      </c>
      <c r="L95" s="9" t="s">
        <v>78</v>
      </c>
      <c r="M95" s="3" t="s">
        <v>123</v>
      </c>
      <c r="N95" s="3" t="s">
        <v>759</v>
      </c>
      <c r="O95" s="3" t="s">
        <v>760</v>
      </c>
      <c r="P95" s="3" t="s">
        <v>761</v>
      </c>
      <c r="Q95" s="4" t="s">
        <v>762</v>
      </c>
      <c r="R95" s="3" t="s">
        <v>763</v>
      </c>
      <c r="S95" s="3" t="s">
        <v>129</v>
      </c>
      <c r="T95" s="3" t="s">
        <v>66</v>
      </c>
      <c r="U95" s="3" t="s">
        <v>764</v>
      </c>
      <c r="V95" s="22" t="str">
        <f t="shared" si="13"/>
        <v>RLFO; Hora de aviso: 7:15 10/01/2024; Solución: Se recupero 150 mts de reserva y se hace un empalme de 24 hilos con caja de empalme de 48 hilos; Hora de solución: 12:00 10/01/2024; Causa: Vandalismo</v>
      </c>
      <c r="W95" s="4" t="s">
        <v>132</v>
      </c>
      <c r="X95" s="3"/>
      <c r="Y95" s="3"/>
      <c r="Z95" s="3" t="s">
        <v>69</v>
      </c>
      <c r="AA95" s="3" t="s">
        <v>71</v>
      </c>
      <c r="AB95" s="3">
        <v>0</v>
      </c>
      <c r="AC95" s="3" t="s">
        <v>71</v>
      </c>
      <c r="AD95" s="6">
        <v>3.4722222222222224E-2</v>
      </c>
      <c r="AE95" s="7"/>
      <c r="AF95" s="7"/>
      <c r="AG95" s="6">
        <f>Tabla4[[#This Row],[Tiempo Parada de Reloj]]+Tabla4[[#This Row],[Tiempo Autorizado por Telefonica (no Máximo)]]</f>
        <v>3.4722222222222224E-2</v>
      </c>
      <c r="AH95" s="7">
        <f t="shared" ca="1" si="14"/>
        <v>0.16319444444201914</v>
      </c>
      <c r="AI95" s="8">
        <f t="shared" si="15"/>
        <v>0.83333333333333337</v>
      </c>
      <c r="AJ95" s="8">
        <f t="shared" ca="1" si="16"/>
        <v>3.9166666666084593</v>
      </c>
      <c r="AK95" s="3" t="s">
        <v>120</v>
      </c>
      <c r="AL95" s="3" t="s">
        <v>71</v>
      </c>
      <c r="AM95" s="3" t="s">
        <v>69</v>
      </c>
      <c r="AN95" s="3" t="s">
        <v>120</v>
      </c>
      <c r="AO95" s="3" t="s">
        <v>460</v>
      </c>
      <c r="AP95" s="3" t="s">
        <v>460</v>
      </c>
      <c r="AQ95" s="23">
        <v>45302.506249999999</v>
      </c>
      <c r="AR95" s="3"/>
      <c r="AS95" s="23"/>
      <c r="AT95" s="23"/>
      <c r="AU95" s="3" t="s">
        <v>133</v>
      </c>
      <c r="AV95" s="3" t="s">
        <v>765</v>
      </c>
      <c r="AW95" s="3" t="s">
        <v>135</v>
      </c>
      <c r="AX95" s="3">
        <v>10.654187</v>
      </c>
      <c r="AY95" s="3">
        <v>-74.762255999999994</v>
      </c>
      <c r="AZ95" s="8" t="str">
        <f>+CONCATENATE("Reportan apertura en el enlace ",Tabla4[[#This Row],[Enlace]]," en el ",Tabla4[[#This Row],[Distancia óptica]]," ocasionado por ",Tabla4[[#This Row],[Causa del daño]])</f>
        <v>Reportan apertura en el enlace Mov. Ponedera - Mov. Santo Tomas en el Km 16,05 desde santo tomas ocasionado por Vandalismo</v>
      </c>
      <c r="BA95" s="8" t="str">
        <f>+CONCATENATE("Para dar solución al incidente ",Tabla4[[#This Row],[Solución]])</f>
        <v>Para dar solución al incidente Se recupero 150 mts de reserva y se hace un empalme de 24 hilos con caja de empalme de 48 hilos</v>
      </c>
      <c r="BB95" s="3" t="str">
        <f>+_xlfn.CONCAT(Tabla4[[#This Row],[Causa Raiz]]," ",Tabla4[[#This Row],[Solución2]]," (",Tabla4[[#This Row],[Anillo]],"- Cabecera: ",Tabla4[[#This Row],[Cabecera]],"- Operador: ",Tabla4[[#This Row],[Operador]],")")</f>
        <v>Reportan apertura en el enlace Mov. Ponedera - Mov. Santo Tomas en el Km 16,05 desde santo tomas ocasionado por Vandalismo Para dar solución al incidente Se recupero 150 mts de reserva y se hace un empalme de 24 hilos con caja de empalme de 48 hilos (Lineal- Cabecera: Santo Tomas- Operador: Colombia Telecomunicaciones)</v>
      </c>
    </row>
    <row r="96" spans="1:54" s="2" customFormat="1" ht="171">
      <c r="A96" s="38">
        <f t="shared" si="12"/>
        <v>95</v>
      </c>
      <c r="B96" s="3">
        <v>8075149</v>
      </c>
      <c r="C96" s="3" t="s">
        <v>54</v>
      </c>
      <c r="D96" s="23">
        <v>45301.381944444445</v>
      </c>
      <c r="E96" s="23">
        <v>45301.383333333331</v>
      </c>
      <c r="F96" s="1">
        <f t="shared" ca="1" si="11"/>
        <v>1.3888888861401938E-3</v>
      </c>
      <c r="G96" s="3" t="s">
        <v>55</v>
      </c>
      <c r="H96" s="41"/>
      <c r="I96" s="40"/>
      <c r="J96" s="5" t="s">
        <v>56</v>
      </c>
      <c r="K96" s="3" t="s">
        <v>122</v>
      </c>
      <c r="L96" s="9" t="s">
        <v>78</v>
      </c>
      <c r="M96" s="3" t="s">
        <v>123</v>
      </c>
      <c r="N96" s="3" t="s">
        <v>766</v>
      </c>
      <c r="O96" s="3" t="s">
        <v>767</v>
      </c>
      <c r="P96" s="3" t="s">
        <v>768</v>
      </c>
      <c r="Q96" s="4" t="s">
        <v>769</v>
      </c>
      <c r="R96" s="3" t="s">
        <v>763</v>
      </c>
      <c r="S96" s="3" t="s">
        <v>129</v>
      </c>
      <c r="T96" s="3" t="s">
        <v>104</v>
      </c>
      <c r="U96" s="3" t="s">
        <v>770</v>
      </c>
      <c r="V96" s="22" t="str">
        <f t="shared" si="13"/>
        <v>RLFO; Hora de aviso: 9:10 10/01/2024; Solución: Vandalismo en patchcord de ponedera; Hora de solución: 9:12 10/01/2024; Causa: Visita Fallida</v>
      </c>
      <c r="W96" s="4" t="s">
        <v>132</v>
      </c>
      <c r="X96" s="3"/>
      <c r="Y96" s="3"/>
      <c r="Z96" s="3" t="s">
        <v>69</v>
      </c>
      <c r="AA96" s="3" t="s">
        <v>71</v>
      </c>
      <c r="AB96" s="3">
        <v>8074858</v>
      </c>
      <c r="AC96" s="3" t="s">
        <v>71</v>
      </c>
      <c r="AD96" s="6">
        <v>0</v>
      </c>
      <c r="AE96" s="7"/>
      <c r="AF96" s="7"/>
      <c r="AG96" s="6">
        <f>Tabla4[[#This Row],[Tiempo Parada de Reloj]]+Tabla4[[#This Row],[Tiempo Autorizado por Telefonica (no Máximo)]]</f>
        <v>0</v>
      </c>
      <c r="AH96" s="7">
        <f t="shared" ca="1" si="14"/>
        <v>1.3888888861401938E-3</v>
      </c>
      <c r="AI96" s="8">
        <f t="shared" si="15"/>
        <v>0</v>
      </c>
      <c r="AJ96" s="8">
        <f t="shared" ca="1" si="16"/>
        <v>3.3333333267364651E-2</v>
      </c>
      <c r="AK96" s="3" t="s">
        <v>120</v>
      </c>
      <c r="AL96" s="3" t="s">
        <v>71</v>
      </c>
      <c r="AM96" s="3" t="s">
        <v>69</v>
      </c>
      <c r="AN96" s="3" t="s">
        <v>120</v>
      </c>
      <c r="AO96" s="3" t="s">
        <v>120</v>
      </c>
      <c r="AP96" s="3" t="s">
        <v>120</v>
      </c>
      <c r="AQ96" s="23">
        <v>45301.383333333331</v>
      </c>
      <c r="AR96" s="3"/>
      <c r="AS96" s="23"/>
      <c r="AT96" s="23"/>
      <c r="AU96" s="3" t="s">
        <v>271</v>
      </c>
      <c r="AV96" s="3" t="s">
        <v>69</v>
      </c>
      <c r="AW96" s="3" t="s">
        <v>69</v>
      </c>
      <c r="AX96" s="3" t="s">
        <v>69</v>
      </c>
      <c r="AY96" s="3" t="s">
        <v>69</v>
      </c>
      <c r="AZ96" s="8" t="str">
        <f>+CONCATENATE("Reportan apertura en el enlace ",Tabla4[[#This Row],[Enlace]]," en el ",Tabla4[[#This Row],[Distancia óptica]]," ocasionado por ",Tabla4[[#This Row],[Causa del daño]])</f>
        <v>Reportan apertura en el enlace Mov. Ponedera - Mov. Puerto Giraldo en el Km 0 desde Ponedera ocasionado por Visita Fallida</v>
      </c>
      <c r="BA96" s="8" t="str">
        <f>+CONCATENATE("Para dar solución al incidente ",Tabla4[[#This Row],[Solución]])</f>
        <v>Para dar solución al incidente Vandalismo en patchcord de ponedera</v>
      </c>
      <c r="BB96" s="3" t="str">
        <f>+_xlfn.CONCAT(Tabla4[[#This Row],[Causa Raiz]]," ",Tabla4[[#This Row],[Solución2]]," (",Tabla4[[#This Row],[Anillo]],"- Cabecera: ",Tabla4[[#This Row],[Cabecera]],"- Operador: ",Tabla4[[#This Row],[Operador]],")")</f>
        <v>Reportan apertura en el enlace Mov. Ponedera - Mov. Puerto Giraldo en el Km 0 desde Ponedera ocasionado por Visita Fallida Para dar solución al incidente Vandalismo en patchcord de ponedera (NA- Cabecera: NA- Operador: Colombia Telecomunicaciones)</v>
      </c>
    </row>
    <row r="97" spans="1:54" s="2" customFormat="1" ht="199.5">
      <c r="A97" s="38">
        <f t="shared" si="12"/>
        <v>96</v>
      </c>
      <c r="B97" s="3">
        <v>8074525</v>
      </c>
      <c r="C97" s="3" t="s">
        <v>163</v>
      </c>
      <c r="D97" s="23">
        <v>45301.388888888891</v>
      </c>
      <c r="E97" s="23">
        <v>45301.4375</v>
      </c>
      <c r="F97" s="1">
        <f t="shared" ca="1" si="11"/>
        <v>4.8611111109494232E-2</v>
      </c>
      <c r="G97" s="3" t="s">
        <v>55</v>
      </c>
      <c r="H97" s="41"/>
      <c r="I97" s="40"/>
      <c r="J97" s="5" t="s">
        <v>56</v>
      </c>
      <c r="K97" s="3" t="s">
        <v>77</v>
      </c>
      <c r="L97" s="9" t="s">
        <v>58</v>
      </c>
      <c r="M97" s="3" t="s">
        <v>79</v>
      </c>
      <c r="N97" s="3" t="s">
        <v>771</v>
      </c>
      <c r="O97" s="3" t="s">
        <v>772</v>
      </c>
      <c r="P97" s="3" t="s">
        <v>773</v>
      </c>
      <c r="Q97" s="4" t="s">
        <v>774</v>
      </c>
      <c r="R97" s="3" t="s">
        <v>775</v>
      </c>
      <c r="S97" s="3" t="s">
        <v>249</v>
      </c>
      <c r="T97" s="3" t="s">
        <v>66</v>
      </c>
      <c r="U97" s="3" t="s">
        <v>776</v>
      </c>
      <c r="V97" s="22" t="str">
        <f t="shared" si="13"/>
        <v>RDFO; Hora de aviso: 9:20 10/01/2024; Solución: Se recupero 100 mts de reserva y se hace un empalme de 36 hilos; Hora de solución: 10:30 10/01/2024; Causa: Vandalismo</v>
      </c>
      <c r="W97" s="4" t="s">
        <v>777</v>
      </c>
      <c r="X97" s="3"/>
      <c r="Y97" s="3"/>
      <c r="Z97" s="3" t="s">
        <v>69</v>
      </c>
      <c r="AA97" s="3" t="s">
        <v>70</v>
      </c>
      <c r="AB97" s="3">
        <v>8074525</v>
      </c>
      <c r="AC97" s="3" t="s">
        <v>71</v>
      </c>
      <c r="AD97" s="6">
        <v>0</v>
      </c>
      <c r="AE97" s="7"/>
      <c r="AF97" s="7"/>
      <c r="AG97" s="6">
        <f>Tabla4[[#This Row],[Tiempo Parada de Reloj]]+Tabla4[[#This Row],[Tiempo Autorizado por Telefonica (no Máximo)]]</f>
        <v>0</v>
      </c>
      <c r="AH97" s="7">
        <f t="shared" ca="1" si="14"/>
        <v>4.8611111109494232E-2</v>
      </c>
      <c r="AI97" s="8">
        <f t="shared" si="15"/>
        <v>0</v>
      </c>
      <c r="AJ97" s="8">
        <f t="shared" ca="1" si="16"/>
        <v>1.1666666666278616</v>
      </c>
      <c r="AK97" s="3" t="s">
        <v>98</v>
      </c>
      <c r="AL97" s="3" t="s">
        <v>71</v>
      </c>
      <c r="AM97" s="3" t="s">
        <v>69</v>
      </c>
      <c r="AN97" s="3" t="s">
        <v>120</v>
      </c>
      <c r="AO97" s="3" t="s">
        <v>119</v>
      </c>
      <c r="AP97" s="3" t="s">
        <v>119</v>
      </c>
      <c r="AQ97" s="23">
        <v>45301.837500000001</v>
      </c>
      <c r="AR97" s="3"/>
      <c r="AS97" s="23"/>
      <c r="AT97" s="23"/>
      <c r="AU97" s="3" t="s">
        <v>89</v>
      </c>
      <c r="AV97" s="3" t="s">
        <v>778</v>
      </c>
      <c r="AW97" s="3" t="s">
        <v>779</v>
      </c>
      <c r="AX97" s="3">
        <v>4.5839090000000002</v>
      </c>
      <c r="AY97" s="3">
        <v>-74.187775999999999</v>
      </c>
      <c r="AZ97" s="8" t="str">
        <f>+CONCATENATE("Reportan apertura en el enlace ",Tabla4[[#This Row],[Enlace]]," en el ",Tabla4[[#This Row],[Distancia óptica]]," ocasionado por ",Tabla4[[#This Row],[Causa del daño]])</f>
        <v>Reportan apertura en el enlace Julio Ricón 1 - Simón Bolívar en el km 0,073 desde Julio Rincon 1 ocasionado por Vandalismo</v>
      </c>
      <c r="BA97" s="8" t="str">
        <f>+CONCATENATE("Para dar solución al incidente ",Tabla4[[#This Row],[Solución]])</f>
        <v>Para dar solución al incidente Se recupero 100 mts de reserva y se hace un empalme de 36 hilos</v>
      </c>
      <c r="BB97" s="3" t="str">
        <f>+_xlfn.CONCAT(Tabla4[[#This Row],[Causa Raiz]]," ",Tabla4[[#This Row],[Solución2]]," (",Tabla4[[#This Row],[Anillo]],"- Cabecera: ",Tabla4[[#This Row],[Cabecera]],"- Operador: ",Tabla4[[#This Row],[Operador]],")")</f>
        <v>Reportan apertura en el enlace Julio Ricón 1 - Simón Bolívar en el km 0,073 desde Julio Rincon 1 ocasionado por Vandalismo Para dar solución al incidente Se recupero 100 mts de reserva y se hace un empalme de 36 hilos (Uk Julio Rincon 1- Cabecera: Soacha- Operador: Colombia Telecomunicaciones)</v>
      </c>
    </row>
    <row r="98" spans="1:54" s="2" customFormat="1" ht="199.5">
      <c r="A98" s="38">
        <f t="shared" si="12"/>
        <v>97</v>
      </c>
      <c r="B98" s="3">
        <v>8075393</v>
      </c>
      <c r="C98" s="3" t="s">
        <v>136</v>
      </c>
      <c r="D98" s="23">
        <v>45301.413194444445</v>
      </c>
      <c r="E98" s="23">
        <v>45301.579861111109</v>
      </c>
      <c r="F98" s="1">
        <f t="shared" ref="F98:F129" ca="1" si="17">IF(ISBLANK(E98),IF(ISBLANK(D98),0,NOW()-D98),E98-D98)</f>
        <v>0.16666666666424135</v>
      </c>
      <c r="G98" s="3" t="s">
        <v>55</v>
      </c>
      <c r="H98" s="41"/>
      <c r="I98" s="40"/>
      <c r="J98" s="5" t="s">
        <v>137</v>
      </c>
      <c r="K98" s="3" t="s">
        <v>93</v>
      </c>
      <c r="L98" s="9" t="s">
        <v>78</v>
      </c>
      <c r="M98" s="3" t="s">
        <v>59</v>
      </c>
      <c r="N98" s="3" t="s">
        <v>60</v>
      </c>
      <c r="O98" s="3" t="s">
        <v>780</v>
      </c>
      <c r="P98" s="3" t="s">
        <v>781</v>
      </c>
      <c r="Q98" s="4" t="s">
        <v>782</v>
      </c>
      <c r="R98" s="3" t="s">
        <v>783</v>
      </c>
      <c r="S98" s="3" t="s">
        <v>65</v>
      </c>
      <c r="T98" s="3" t="s">
        <v>66</v>
      </c>
      <c r="U98" s="3" t="s">
        <v>784</v>
      </c>
      <c r="V98" s="22" t="str">
        <f t="shared" si="13"/>
        <v>RBHFO; Hora de aviso: 9:55 10/01/2024; Solución: Recuperacion de 80 mts de reserva y un empalme de 48 hilos; Hora de solución: 13:55 10/01/2024; Causa: Vandalismo</v>
      </c>
      <c r="W98" s="4" t="s">
        <v>68</v>
      </c>
      <c r="X98" s="3"/>
      <c r="Y98" s="3"/>
      <c r="Z98" s="3" t="s">
        <v>69</v>
      </c>
      <c r="AA98" s="3" t="s">
        <v>71</v>
      </c>
      <c r="AB98" s="3">
        <v>0</v>
      </c>
      <c r="AC98" s="3" t="s">
        <v>71</v>
      </c>
      <c r="AD98" s="6">
        <v>0</v>
      </c>
      <c r="AE98" s="7"/>
      <c r="AF98" s="7"/>
      <c r="AG98" s="6">
        <f>Tabla4[[#This Row],[Tiempo Parada de Reloj]]+Tabla4[[#This Row],[Tiempo Autorizado por Telefonica (no Máximo)]]</f>
        <v>0</v>
      </c>
      <c r="AH98" s="7">
        <f t="shared" ca="1" si="14"/>
        <v>0.16666666666424135</v>
      </c>
      <c r="AI98" s="8">
        <f t="shared" si="15"/>
        <v>0</v>
      </c>
      <c r="AJ98" s="8">
        <f t="shared" ca="1" si="16"/>
        <v>3.9999999999417923</v>
      </c>
      <c r="AK98" s="3" t="s">
        <v>98</v>
      </c>
      <c r="AL98" s="3" t="s">
        <v>71</v>
      </c>
      <c r="AM98" s="3" t="s">
        <v>69</v>
      </c>
      <c r="AN98" s="3" t="s">
        <v>120</v>
      </c>
      <c r="AO98" s="3" t="s">
        <v>87</v>
      </c>
      <c r="AP98" s="3" t="s">
        <v>87</v>
      </c>
      <c r="AQ98" s="23">
        <v>45302.921527777777</v>
      </c>
      <c r="AR98" s="3"/>
      <c r="AS98" s="23"/>
      <c r="AT98" s="23"/>
      <c r="AU98" s="3" t="s">
        <v>298</v>
      </c>
      <c r="AV98" s="3" t="s">
        <v>785</v>
      </c>
      <c r="AW98" s="3" t="s">
        <v>786</v>
      </c>
      <c r="AX98" s="3">
        <v>4.7188999999999997</v>
      </c>
      <c r="AY98" s="3">
        <v>-74.057199999999995</v>
      </c>
      <c r="AZ98" s="8" t="str">
        <f>+CONCATENATE("Reportan apertura en el enlace ",Tabla4[[#This Row],[Enlace]]," en el ",Tabla4[[#This Row],[Distancia óptica]]," ocasionado por ",Tabla4[[#This Row],[Causa del daño]])</f>
        <v>Reportan apertura en el enlace Mov. Prado Veraniego - Mov. Prado veraniego Sur en el Km 0,649 desde Prado Veraniego ocasionado por Vandalismo</v>
      </c>
      <c r="BA98" s="8" t="str">
        <f>+CONCATENATE("Para dar solución al incidente ",Tabla4[[#This Row],[Solución]])</f>
        <v>Para dar solución al incidente Recuperacion de 80 mts de reserva y un empalme de 48 hilos</v>
      </c>
      <c r="BB98" s="3" t="str">
        <f>+_xlfn.CONCAT(Tabla4[[#This Row],[Causa Raiz]]," ",Tabla4[[#This Row],[Solución2]]," (",Tabla4[[#This Row],[Anillo]],"- Cabecera: ",Tabla4[[#This Row],[Cabecera]],"- Operador: ",Tabla4[[#This Row],[Operador]],")")</f>
        <v>Reportan apertura en el enlace Mov. Prado Veraniego - Mov. Prado veraniego Sur en el Km 0,649 desde Prado Veraniego ocasionado por Vandalismo Para dar solución al incidente Recuperacion de 80 mts de reserva y un empalme de 48 hilos (Anillo 34- Cabecera: Autopista- Operador: Infraco)</v>
      </c>
    </row>
    <row r="99" spans="1:54" s="2" customFormat="1" ht="256.5">
      <c r="A99" s="38">
        <f t="shared" si="12"/>
        <v>98</v>
      </c>
      <c r="B99" s="3">
        <v>8074422</v>
      </c>
      <c r="C99" s="3" t="s">
        <v>54</v>
      </c>
      <c r="D99" s="23">
        <v>45301.444444444445</v>
      </c>
      <c r="E99" s="23">
        <v>45301.548611111109</v>
      </c>
      <c r="F99" s="1">
        <f t="shared" ca="1" si="17"/>
        <v>0.10416666666424135</v>
      </c>
      <c r="G99" s="3" t="s">
        <v>55</v>
      </c>
      <c r="H99" s="41"/>
      <c r="I99" s="40"/>
      <c r="J99" s="5" t="s">
        <v>56</v>
      </c>
      <c r="K99" s="3" t="s">
        <v>138</v>
      </c>
      <c r="L99" s="9" t="s">
        <v>78</v>
      </c>
      <c r="M99" s="3" t="s">
        <v>139</v>
      </c>
      <c r="N99" s="3" t="s">
        <v>140</v>
      </c>
      <c r="O99" s="3" t="s">
        <v>787</v>
      </c>
      <c r="P99" s="3" t="s">
        <v>788</v>
      </c>
      <c r="Q99" s="4" t="s">
        <v>789</v>
      </c>
      <c r="R99" s="3" t="s">
        <v>451</v>
      </c>
      <c r="S99" s="3" t="s">
        <v>197</v>
      </c>
      <c r="T99" s="3" t="s">
        <v>66</v>
      </c>
      <c r="U99" s="3" t="s">
        <v>790</v>
      </c>
      <c r="V99" s="22" t="str">
        <f t="shared" si="13"/>
        <v>RLFO; Hora de aviso: 10:40 10/01/2024; Solución: Se realiza tendido de 200 mts de cable de 36 hilos y se hacen dos empalmes de 36 hilos con caja de empalme de 48 hilos; Hora de solución: 13:10 10/01/2024; Causa: Vandalismo</v>
      </c>
      <c r="W99" s="4" t="s">
        <v>199</v>
      </c>
      <c r="X99" s="3"/>
      <c r="Y99" s="3"/>
      <c r="Z99" s="3" t="s">
        <v>69</v>
      </c>
      <c r="AA99" s="3" t="s">
        <v>70</v>
      </c>
      <c r="AB99" s="3">
        <v>8074488</v>
      </c>
      <c r="AC99" s="3" t="s">
        <v>71</v>
      </c>
      <c r="AD99" s="6">
        <v>0</v>
      </c>
      <c r="AE99" s="7"/>
      <c r="AF99" s="7"/>
      <c r="AG99" s="6">
        <f>Tabla4[[#This Row],[Tiempo Parada de Reloj]]+Tabla4[[#This Row],[Tiempo Autorizado por Telefonica (no Máximo)]]</f>
        <v>0</v>
      </c>
      <c r="AH99" s="7">
        <f t="shared" ca="1" si="14"/>
        <v>0.10416666666424135</v>
      </c>
      <c r="AI99" s="8">
        <f t="shared" si="15"/>
        <v>0</v>
      </c>
      <c r="AJ99" s="8">
        <f t="shared" ca="1" si="16"/>
        <v>2.4999999999417923</v>
      </c>
      <c r="AK99" s="3" t="s">
        <v>120</v>
      </c>
      <c r="AL99" s="3" t="s">
        <v>71</v>
      </c>
      <c r="AM99" s="3" t="s">
        <v>69</v>
      </c>
      <c r="AN99" s="3" t="s">
        <v>120</v>
      </c>
      <c r="AO99" s="3" t="s">
        <v>119</v>
      </c>
      <c r="AP99" s="3" t="s">
        <v>119</v>
      </c>
      <c r="AQ99" s="23">
        <v>45303.655555555553</v>
      </c>
      <c r="AR99" s="3"/>
      <c r="AS99" s="23"/>
      <c r="AT99" s="23"/>
      <c r="AU99" s="3" t="s">
        <v>149</v>
      </c>
      <c r="AV99" s="3" t="s">
        <v>791</v>
      </c>
      <c r="AW99" s="3" t="s">
        <v>792</v>
      </c>
      <c r="AX99" s="3">
        <v>3.4492440000000002</v>
      </c>
      <c r="AY99" s="3">
        <v>-76.483296999999993</v>
      </c>
      <c r="AZ99" s="8" t="str">
        <f>+CONCATENATE("Reportan apertura en el enlace ",Tabla4[[#This Row],[Enlace]]," en el ",Tabla4[[#This Row],[Distancia óptica]]," ocasionado por ",Tabla4[[#This Row],[Causa del daño]])</f>
        <v>Reportan apertura en el enlace Mov. Puerto Mayarino - Mov. El trebol en el Km 1,087 desde Puerto Mayarino ocasionado por Vandalismo</v>
      </c>
      <c r="BA99" s="8" t="str">
        <f>+CONCATENATE("Para dar solución al incidente ",Tabla4[[#This Row],[Solución]])</f>
        <v>Para dar solución al incidente Se realiza tendido de 200 mts de cable de 36 hilos y se hacen dos empalmes de 36 hilos con caja de empalme de 48 hilos</v>
      </c>
      <c r="BB99" s="3" t="str">
        <f>+_xlfn.CONCAT(Tabla4[[#This Row],[Causa Raiz]]," ",Tabla4[[#This Row],[Solución2]]," (",Tabla4[[#This Row],[Anillo]],"- Cabecera: ",Tabla4[[#This Row],[Cabecera]],"- Operador: ",Tabla4[[#This Row],[Operador]],")")</f>
        <v>Reportan apertura en el enlace Mov. Puerto Mayarino - Mov. El trebol en el Km 1,087 desde Puerto Mayarino ocasionado por Vandalismo Para dar solución al incidente Se realiza tendido de 200 mts de cable de 36 hilos y se hacen dos empalmes de 36 hilos con caja de empalme de 48 hilos (Uk Puerto Mayarino- Cabecera: Cali Centro- Operador: Colombia Telecomunicaciones)</v>
      </c>
    </row>
    <row r="100" spans="1:54" s="2" customFormat="1" ht="199.5">
      <c r="A100" s="38">
        <f t="shared" si="12"/>
        <v>99</v>
      </c>
      <c r="B100" s="3">
        <v>8075852</v>
      </c>
      <c r="C100" s="3" t="s">
        <v>92</v>
      </c>
      <c r="D100" s="23">
        <v>45301.486111111109</v>
      </c>
      <c r="E100" s="23">
        <v>45302</v>
      </c>
      <c r="F100" s="1">
        <f t="shared" ca="1" si="17"/>
        <v>0.51388888889050577</v>
      </c>
      <c r="G100" s="3" t="s">
        <v>55</v>
      </c>
      <c r="H100" s="41"/>
      <c r="I100" s="40"/>
      <c r="J100" s="5" t="s">
        <v>56</v>
      </c>
      <c r="K100" s="3" t="s">
        <v>359</v>
      </c>
      <c r="L100" s="9" t="s">
        <v>58</v>
      </c>
      <c r="M100" s="3" t="s">
        <v>360</v>
      </c>
      <c r="N100" s="3" t="s">
        <v>361</v>
      </c>
      <c r="O100" s="3" t="s">
        <v>793</v>
      </c>
      <c r="P100" s="3" t="s">
        <v>794</v>
      </c>
      <c r="Q100" s="4" t="s">
        <v>795</v>
      </c>
      <c r="R100" s="3" t="s">
        <v>796</v>
      </c>
      <c r="S100" s="3" t="s">
        <v>619</v>
      </c>
      <c r="T100" s="3" t="s">
        <v>66</v>
      </c>
      <c r="U100" s="3" t="s">
        <v>797</v>
      </c>
      <c r="V100" s="22" t="str">
        <f t="shared" si="13"/>
        <v>RTNFO; Hora de aviso: 11:40 10/01/2024; Solución: Recuperacion 100 mtrs de reserva y se hace un  empalme de 36 hilos ; Hora de solución: 0:00 11/01/2024; Causa: Vandalismo</v>
      </c>
      <c r="W100" s="4" t="s">
        <v>423</v>
      </c>
      <c r="X100" s="3"/>
      <c r="Y100" s="3"/>
      <c r="Z100" s="3" t="s">
        <v>69</v>
      </c>
      <c r="AA100" s="3" t="s">
        <v>71</v>
      </c>
      <c r="AB100" s="3">
        <v>0</v>
      </c>
      <c r="AC100" s="3" t="s">
        <v>70</v>
      </c>
      <c r="AD100" s="6">
        <v>0.32361111111111113</v>
      </c>
      <c r="AE100" s="7"/>
      <c r="AF100" s="7"/>
      <c r="AG100" s="6">
        <f>Tabla4[[#This Row],[Tiempo Parada de Reloj]]+Tabla4[[#This Row],[Tiempo Autorizado por Telefonica (no Máximo)]]</f>
        <v>0.32361111111111113</v>
      </c>
      <c r="AH100" s="7">
        <f t="shared" ca="1" si="14"/>
        <v>0.19027777777939464</v>
      </c>
      <c r="AI100" s="8">
        <f t="shared" si="15"/>
        <v>7.7666666666666675</v>
      </c>
      <c r="AJ100" s="8">
        <f t="shared" ca="1" si="16"/>
        <v>4.5666666667054709</v>
      </c>
      <c r="AK100" s="3" t="s">
        <v>120</v>
      </c>
      <c r="AL100" s="3" t="s">
        <v>70</v>
      </c>
      <c r="AM100" s="3" t="s">
        <v>87</v>
      </c>
      <c r="AN100" s="3" t="s">
        <v>87</v>
      </c>
      <c r="AO100" s="3" t="s">
        <v>460</v>
      </c>
      <c r="AP100" s="3" t="s">
        <v>460</v>
      </c>
      <c r="AQ100" s="23">
        <v>45302.318055555559</v>
      </c>
      <c r="AR100" s="3"/>
      <c r="AS100" s="23" t="s">
        <v>798</v>
      </c>
      <c r="AT100" s="65" t="s">
        <v>799</v>
      </c>
      <c r="AU100" s="3" t="s">
        <v>369</v>
      </c>
      <c r="AV100" s="3" t="s">
        <v>361</v>
      </c>
      <c r="AW100" s="3" t="s">
        <v>76</v>
      </c>
      <c r="AX100" s="3">
        <v>5.6025999999999998</v>
      </c>
      <c r="AY100" s="3">
        <v>-75.582359999999994</v>
      </c>
      <c r="AZ100" s="8" t="str">
        <f>+CONCATENATE("Reportan apertura en el enlace ",Tabla4[[#This Row],[Enlace]]," en el ",Tabla4[[#This Row],[Distancia óptica]]," ocasionado por ",Tabla4[[#This Row],[Causa del daño]])</f>
        <v>Reportan apertura en el enlace Manizales - La Pintada en el Km 24,3 desde Pintada ocasionado por Vandalismo</v>
      </c>
      <c r="BA100" s="8" t="str">
        <f>+CONCATENATE("Para dar solución al incidente ",Tabla4[[#This Row],[Solución]])</f>
        <v xml:space="preserve">Para dar solución al incidente Recuperacion 100 mtrs de reserva y se hace un  empalme de 36 hilos </v>
      </c>
      <c r="BB100" s="3" t="str">
        <f>+_xlfn.CONCAT(Tabla4[[#This Row],[Causa Raiz]]," ",Tabla4[[#This Row],[Solución2]]," (",Tabla4[[#This Row],[Anillo]],"- Cabecera: ",Tabla4[[#This Row],[Cabecera]],"- Operador: ",Tabla4[[#This Row],[Operador]],")")</f>
        <v>Reportan apertura en el enlace Manizales - La Pintada en el Km 24,3 desde Pintada ocasionado por Vandalismo Para dar solución al incidente Recuperacion 100 mtrs de reserva y se hace un  empalme de 36 hilos  (Troncal- Cabecera: LA PINTADA- Operador: Colombia Telecomunicaciones)</v>
      </c>
    </row>
    <row r="101" spans="1:54" s="2" customFormat="1" ht="213.75">
      <c r="A101" s="38">
        <f t="shared" si="12"/>
        <v>100</v>
      </c>
      <c r="B101" s="3">
        <v>8101809</v>
      </c>
      <c r="C101" s="3" t="s">
        <v>163</v>
      </c>
      <c r="D101" s="23">
        <v>45307.902777777781</v>
      </c>
      <c r="E101" s="23">
        <v>45307.904166666667</v>
      </c>
      <c r="F101" s="1">
        <f t="shared" ca="1" si="17"/>
        <v>1.3888888861401938E-3</v>
      </c>
      <c r="G101" s="3" t="s">
        <v>55</v>
      </c>
      <c r="H101" s="41"/>
      <c r="I101" s="40"/>
      <c r="J101" s="5" t="s">
        <v>56</v>
      </c>
      <c r="K101" s="3" t="s">
        <v>122</v>
      </c>
      <c r="L101" s="9" t="s">
        <v>58</v>
      </c>
      <c r="M101" s="3" t="s">
        <v>800</v>
      </c>
      <c r="N101" s="3" t="s">
        <v>801</v>
      </c>
      <c r="O101" s="3" t="s">
        <v>802</v>
      </c>
      <c r="P101" s="3" t="s">
        <v>803</v>
      </c>
      <c r="Q101" s="4" t="s">
        <v>804</v>
      </c>
      <c r="R101" s="3" t="s">
        <v>805</v>
      </c>
      <c r="S101" s="3" t="s">
        <v>129</v>
      </c>
      <c r="T101" s="3" t="s">
        <v>104</v>
      </c>
      <c r="U101" s="3" t="s">
        <v>806</v>
      </c>
      <c r="V101" s="22" t="str">
        <f t="shared" si="13"/>
        <v>RDFO; Hora de aviso: 21:40 16/01/2024; Solución: Problemas de temperatura en la tarjeta de sincelejo centro; Hora de solución: 21:42 16/01/2024; Causa: Visita Fallida</v>
      </c>
      <c r="W101" s="4" t="s">
        <v>807</v>
      </c>
      <c r="X101" s="3" t="s">
        <v>808</v>
      </c>
      <c r="Y101" s="3" t="s">
        <v>809</v>
      </c>
      <c r="Z101" s="3" t="s">
        <v>98</v>
      </c>
      <c r="AA101" s="3" t="s">
        <v>70</v>
      </c>
      <c r="AB101" s="3">
        <v>8101809</v>
      </c>
      <c r="AC101" s="3" t="s">
        <v>71</v>
      </c>
      <c r="AD101" s="6">
        <v>0</v>
      </c>
      <c r="AE101" s="7"/>
      <c r="AF101" s="7"/>
      <c r="AG101" s="6">
        <f>Tabla4[[#This Row],[Tiempo Parada de Reloj]]+Tabla4[[#This Row],[Tiempo Autorizado por Telefonica (no Máximo)]]</f>
        <v>0</v>
      </c>
      <c r="AH101" s="7">
        <f t="shared" ca="1" si="14"/>
        <v>1.3888888861401938E-3</v>
      </c>
      <c r="AI101" s="8">
        <f t="shared" si="15"/>
        <v>0</v>
      </c>
      <c r="AJ101" s="8">
        <f t="shared" ca="1" si="16"/>
        <v>3.3333333267364651E-2</v>
      </c>
      <c r="AK101" s="3" t="s">
        <v>98</v>
      </c>
      <c r="AL101" s="3" t="s">
        <v>70</v>
      </c>
      <c r="AM101" s="3" t="s">
        <v>73</v>
      </c>
      <c r="AN101" s="3" t="s">
        <v>73</v>
      </c>
      <c r="AO101" s="3" t="s">
        <v>73</v>
      </c>
      <c r="AP101" s="3" t="s">
        <v>73</v>
      </c>
      <c r="AQ101" s="23">
        <v>45309.848611111112</v>
      </c>
      <c r="AR101" s="3"/>
      <c r="AS101" s="23"/>
      <c r="AT101" s="23"/>
      <c r="AU101" s="3" t="s">
        <v>192</v>
      </c>
      <c r="AV101" s="3" t="s">
        <v>810</v>
      </c>
      <c r="AW101" s="3" t="s">
        <v>135</v>
      </c>
      <c r="AX101" s="3" t="s">
        <v>69</v>
      </c>
      <c r="AY101" s="3" t="s">
        <v>69</v>
      </c>
      <c r="AZ101" s="8" t="str">
        <f>+CONCATENATE("Reportan apertura en el enlace ",Tabla4[[#This Row],[Enlace]]," en el ",Tabla4[[#This Row],[Distancia óptica]]," ocasionado por ",Tabla4[[#This Row],[Causa del daño]])</f>
        <v>Reportan apertura en el enlace FTTC 1302 - Sincelejo Centro en el Km 0,8 desde  FTTC 1302  ocasionado por Visita Fallida</v>
      </c>
      <c r="BA101" s="8" t="str">
        <f>+CONCATENATE("Para dar solución al incidente ",Tabla4[[#This Row],[Solución]])</f>
        <v>Para dar solución al incidente Problemas de temperatura en la tarjeta de sincelejo centro</v>
      </c>
      <c r="BB101" s="3" t="str">
        <f>+_xlfn.CONCAT(Tabla4[[#This Row],[Causa Raiz]]," ",Tabla4[[#This Row],[Solución2]]," (",Tabla4[[#This Row],[Anillo]],"- Cabecera: ",Tabla4[[#This Row],[Cabecera]],"- Operador: ",Tabla4[[#This Row],[Operador]],")")</f>
        <v>Reportan apertura en el enlace FTTC 1302 - Sincelejo Centro en el Km 0,8 desde  FTTC 1302  ocasionado por Visita Fallida Para dar solución al incidente Problemas de temperatura en la tarjeta de sincelejo centro (Lineal- Cabecera: Sincelejo centro- Operador: Colombia Telecomunicaciones)</v>
      </c>
    </row>
    <row r="102" spans="1:54" s="2" customFormat="1" ht="213.75">
      <c r="A102" s="38">
        <f t="shared" si="12"/>
        <v>101</v>
      </c>
      <c r="B102" s="3">
        <v>8076095</v>
      </c>
      <c r="C102" s="3" t="s">
        <v>163</v>
      </c>
      <c r="D102" s="23">
        <v>45301.541666666664</v>
      </c>
      <c r="E102" s="23">
        <v>45301.666666666664</v>
      </c>
      <c r="F102" s="1">
        <f t="shared" ca="1" si="17"/>
        <v>0.125</v>
      </c>
      <c r="G102" s="3" t="s">
        <v>55</v>
      </c>
      <c r="H102" s="41"/>
      <c r="I102" s="40"/>
      <c r="J102" s="5" t="s">
        <v>56</v>
      </c>
      <c r="K102" s="3" t="s">
        <v>77</v>
      </c>
      <c r="L102" s="9" t="s">
        <v>78</v>
      </c>
      <c r="M102" s="3" t="s">
        <v>79</v>
      </c>
      <c r="N102" s="3" t="s">
        <v>244</v>
      </c>
      <c r="O102" s="3" t="s">
        <v>811</v>
      </c>
      <c r="P102" s="3" t="s">
        <v>812</v>
      </c>
      <c r="Q102" s="4" t="s">
        <v>813</v>
      </c>
      <c r="R102" s="3" t="s">
        <v>248</v>
      </c>
      <c r="S102" s="3" t="s">
        <v>85</v>
      </c>
      <c r="T102" s="3" t="s">
        <v>176</v>
      </c>
      <c r="U102" s="3" t="s">
        <v>814</v>
      </c>
      <c r="V102" s="22" t="str">
        <f t="shared" si="13"/>
        <v>RDFO; Hora de aviso: 13:00 10/01/2024; Solución: Se utilizatendido de 100 m y se ejecutan 2 empalmes de 48 hilos; Hora de solución: 16:00 10/01/2024; Causa: Intervención de Terceros. No Identificados</v>
      </c>
      <c r="W102" s="4" t="s">
        <v>160</v>
      </c>
      <c r="X102" s="3"/>
      <c r="Y102" s="3"/>
      <c r="Z102" s="3" t="s">
        <v>69</v>
      </c>
      <c r="AA102" s="3" t="s">
        <v>70</v>
      </c>
      <c r="AB102" s="3">
        <v>8076095</v>
      </c>
      <c r="AC102" s="3" t="s">
        <v>71</v>
      </c>
      <c r="AD102" s="6">
        <v>0</v>
      </c>
      <c r="AE102" s="7"/>
      <c r="AF102" s="7"/>
      <c r="AG102" s="6">
        <f>Tabla4[[#This Row],[Tiempo Parada de Reloj]]+Tabla4[[#This Row],[Tiempo Autorizado por Telefonica (no Máximo)]]</f>
        <v>0</v>
      </c>
      <c r="AH102" s="7">
        <f t="shared" ca="1" si="14"/>
        <v>0.125</v>
      </c>
      <c r="AI102" s="8">
        <f t="shared" si="15"/>
        <v>0</v>
      </c>
      <c r="AJ102" s="8">
        <f t="shared" ca="1" si="16"/>
        <v>3</v>
      </c>
      <c r="AK102" s="3" t="s">
        <v>815</v>
      </c>
      <c r="AL102" s="3" t="s">
        <v>71</v>
      </c>
      <c r="AM102" s="3" t="s">
        <v>69</v>
      </c>
      <c r="AN102" s="3" t="s">
        <v>815</v>
      </c>
      <c r="AO102" s="3" t="s">
        <v>815</v>
      </c>
      <c r="AP102" s="3" t="s">
        <v>815</v>
      </c>
      <c r="AQ102" s="23">
        <v>45302.666666666664</v>
      </c>
      <c r="AR102" s="3"/>
      <c r="AS102" s="23"/>
      <c r="AT102" s="23"/>
      <c r="AU102" s="3" t="s">
        <v>610</v>
      </c>
      <c r="AV102" s="3" t="s">
        <v>69</v>
      </c>
      <c r="AW102" s="3" t="s">
        <v>69</v>
      </c>
      <c r="AX102" s="3">
        <v>4.4027000000000003</v>
      </c>
      <c r="AY102" s="3">
        <v>-74.386200000000002</v>
      </c>
      <c r="AZ102" s="8" t="str">
        <f>+CONCATENATE("Reportan apertura en el enlace ",Tabla4[[#This Row],[Enlace]]," en el ",Tabla4[[#This Row],[Distancia óptica]]," ocasionado por ",Tabla4[[#This Row],[Causa del daño]])</f>
        <v>Reportan apertura en el enlace Mov Silvania Centro - Silvania Fija en el km 0,2 desde Silvania ocasionado por Intervención de Terceros. No Identificados</v>
      </c>
      <c r="BA102" s="8" t="str">
        <f>+CONCATENATE("Para dar solución al incidente ",Tabla4[[#This Row],[Solución]])</f>
        <v>Para dar solución al incidente Se utilizatendido de 100 m y se ejecutan 2 empalmes de 48 hilos</v>
      </c>
      <c r="BB102" s="3" t="str">
        <f>+_xlfn.CONCAT(Tabla4[[#This Row],[Causa Raiz]]," ",Tabla4[[#This Row],[Solución2]]," (",Tabla4[[#This Row],[Anillo]],"- Cabecera: ",Tabla4[[#This Row],[Cabecera]],"- Operador: ",Tabla4[[#This Row],[Operador]],")")</f>
        <v>Reportan apertura en el enlace Mov Silvania Centro - Silvania Fija en el km 0,2 desde Silvania ocasionado por Intervención de Terceros. No Identificados Para dar solución al incidente Se utilizatendido de 100 m y se ejecutan 2 empalmes de 48 hilos (NA- Cabecera: NA- Operador: Colombia Telecomunicaciones)</v>
      </c>
    </row>
    <row r="103" spans="1:54" s="2" customFormat="1" ht="171">
      <c r="A103" s="38">
        <f t="shared" si="12"/>
        <v>102</v>
      </c>
      <c r="B103" s="3">
        <v>8076481</v>
      </c>
      <c r="C103" s="3" t="s">
        <v>136</v>
      </c>
      <c r="D103" s="23">
        <v>45301.628472222219</v>
      </c>
      <c r="E103" s="23">
        <v>45301.729166666664</v>
      </c>
      <c r="F103" s="1">
        <f t="shared" ca="1" si="17"/>
        <v>0.10069444444525288</v>
      </c>
      <c r="G103" s="3" t="s">
        <v>55</v>
      </c>
      <c r="H103" s="41"/>
      <c r="I103" s="40"/>
      <c r="J103" s="5" t="s">
        <v>137</v>
      </c>
      <c r="K103" s="3" t="s">
        <v>57</v>
      </c>
      <c r="L103" s="9" t="s">
        <v>58</v>
      </c>
      <c r="M103" s="3" t="s">
        <v>59</v>
      </c>
      <c r="N103" s="3" t="s">
        <v>60</v>
      </c>
      <c r="O103" s="3" t="s">
        <v>469</v>
      </c>
      <c r="P103" s="3" t="s">
        <v>816</v>
      </c>
      <c r="Q103" s="4" t="s">
        <v>817</v>
      </c>
      <c r="R103" s="3" t="s">
        <v>255</v>
      </c>
      <c r="S103" s="3" t="s">
        <v>65</v>
      </c>
      <c r="T103" s="3" t="s">
        <v>276</v>
      </c>
      <c r="U103" s="3" t="s">
        <v>818</v>
      </c>
      <c r="V103" s="22" t="str">
        <f t="shared" si="13"/>
        <v>RBHFO; Hora de aviso: 15:05 10/01/2024; Solución: Se recuperan 30 mts de reserva y se realiza un emplame de 48 Hilos; Hora de solución: 17:30 10/01/2024; Causa: Intervención de Terceros</v>
      </c>
      <c r="W103" s="4" t="s">
        <v>68</v>
      </c>
      <c r="X103" s="3"/>
      <c r="Y103" s="3"/>
      <c r="Z103" s="3" t="s">
        <v>69</v>
      </c>
      <c r="AA103" s="3" t="s">
        <v>70</v>
      </c>
      <c r="AB103" s="3">
        <v>8076713</v>
      </c>
      <c r="AC103" s="3" t="s">
        <v>71</v>
      </c>
      <c r="AD103" s="6">
        <v>0</v>
      </c>
      <c r="AE103" s="7"/>
      <c r="AF103" s="7"/>
      <c r="AG103" s="6">
        <f>Tabla4[[#This Row],[Tiempo Parada de Reloj]]+Tabla4[[#This Row],[Tiempo Autorizado por Telefonica (no Máximo)]]</f>
        <v>0</v>
      </c>
      <c r="AH103" s="7">
        <f t="shared" ca="1" si="14"/>
        <v>0.10069444444525288</v>
      </c>
      <c r="AI103" s="8">
        <f t="shared" si="15"/>
        <v>0</v>
      </c>
      <c r="AJ103" s="8">
        <f t="shared" ca="1" si="16"/>
        <v>2.4166666666860692</v>
      </c>
      <c r="AK103" s="3" t="s">
        <v>72</v>
      </c>
      <c r="AL103" s="3" t="s">
        <v>70</v>
      </c>
      <c r="AM103" s="3" t="s">
        <v>73</v>
      </c>
      <c r="AN103" s="3" t="s">
        <v>73</v>
      </c>
      <c r="AO103" s="3" t="s">
        <v>119</v>
      </c>
      <c r="AP103" s="3" t="s">
        <v>120</v>
      </c>
      <c r="AQ103" s="23">
        <v>45309.397222222222</v>
      </c>
      <c r="AR103" s="3"/>
      <c r="AS103" s="23"/>
      <c r="AT103" s="23"/>
      <c r="AU103" s="3" t="s">
        <v>74</v>
      </c>
      <c r="AV103" s="3" t="s">
        <v>757</v>
      </c>
      <c r="AW103" s="3" t="s">
        <v>819</v>
      </c>
      <c r="AX103" s="3">
        <v>4.6380999999999997</v>
      </c>
      <c r="AY103" s="3">
        <v>-74.159400000000005</v>
      </c>
      <c r="AZ103" s="8" t="str">
        <f>+CONCATENATE("Reportan apertura en el enlace ",Tabla4[[#This Row],[Enlace]]," en el ",Tabla4[[#This Row],[Distancia óptica]]," ocasionado por ",Tabla4[[#This Row],[Causa del daño]])</f>
        <v>Reportan apertura en el enlace CG7- CG9 en el Km 4,1 desde Kennedy Sur ocasionado por Intervención de Terceros</v>
      </c>
      <c r="BA103" s="8" t="str">
        <f>+CONCATENATE("Para dar solución al incidente ",Tabla4[[#This Row],[Solución]])</f>
        <v>Para dar solución al incidente Se recuperan 30 mts de reserva y se realiza un emplame de 48 Hilos</v>
      </c>
      <c r="BB103" s="3" t="str">
        <f>+_xlfn.CONCAT(Tabla4[[#This Row],[Causa Raiz]]," ",Tabla4[[#This Row],[Solución2]]," (",Tabla4[[#This Row],[Anillo]],"- Cabecera: ",Tabla4[[#This Row],[Cabecera]],"- Operador: ",Tabla4[[#This Row],[Operador]],")")</f>
        <v>Reportan apertura en el enlace CG7- CG9 en el Km 4,1 desde Kennedy Sur ocasionado por Intervención de Terceros Para dar solución al incidente Se recuperan 30 mts de reserva y se realiza un emplame de 48 Hilos (ANILLO 64- Cabecera: Asturias- Operador: Infraco)</v>
      </c>
    </row>
    <row r="104" spans="1:54" s="2" customFormat="1" ht="199.5">
      <c r="A104" s="38">
        <f t="shared" si="12"/>
        <v>103</v>
      </c>
      <c r="B104" s="3">
        <v>8076322</v>
      </c>
      <c r="C104" s="3" t="s">
        <v>54</v>
      </c>
      <c r="D104" s="23">
        <v>45301.635416666664</v>
      </c>
      <c r="E104" s="23">
        <v>45301.791666666664</v>
      </c>
      <c r="F104" s="1">
        <f t="shared" ca="1" si="17"/>
        <v>0.15625</v>
      </c>
      <c r="G104" s="3" t="s">
        <v>55</v>
      </c>
      <c r="H104" s="41"/>
      <c r="I104" s="40"/>
      <c r="J104" s="5" t="s">
        <v>56</v>
      </c>
      <c r="K104" s="3" t="s">
        <v>122</v>
      </c>
      <c r="L104" s="9" t="s">
        <v>58</v>
      </c>
      <c r="M104" s="3" t="s">
        <v>123</v>
      </c>
      <c r="N104" s="3" t="s">
        <v>124</v>
      </c>
      <c r="O104" s="3" t="s">
        <v>462</v>
      </c>
      <c r="P104" s="3" t="s">
        <v>820</v>
      </c>
      <c r="Q104" s="4" t="s">
        <v>821</v>
      </c>
      <c r="R104" s="3" t="s">
        <v>763</v>
      </c>
      <c r="S104" s="3" t="s">
        <v>129</v>
      </c>
      <c r="T104" s="3" t="s">
        <v>276</v>
      </c>
      <c r="U104" s="3" t="s">
        <v>822</v>
      </c>
      <c r="V104" s="22" t="str">
        <f t="shared" si="13"/>
        <v>RLFO; Hora de aviso: 15:15 10/01/2024; Solución: Se realizan 200 mts de tendido y dos empalmes de 48 Hilos; Hora de solución: 19:00 10/01/2024; Causa: Intervención de Terceros</v>
      </c>
      <c r="W104" s="4" t="s">
        <v>132</v>
      </c>
      <c r="X104" s="3"/>
      <c r="Y104" s="3"/>
      <c r="Z104" s="3" t="s">
        <v>69</v>
      </c>
      <c r="AA104" s="3" t="s">
        <v>70</v>
      </c>
      <c r="AB104" s="3" t="s">
        <v>823</v>
      </c>
      <c r="AC104" s="3" t="s">
        <v>71</v>
      </c>
      <c r="AD104" s="6">
        <v>0</v>
      </c>
      <c r="AE104" s="7"/>
      <c r="AF104" s="7"/>
      <c r="AG104" s="6">
        <f>Tabla4[[#This Row],[Tiempo Parada de Reloj]]+Tabla4[[#This Row],[Tiempo Autorizado por Telefonica (no Máximo)]]</f>
        <v>0</v>
      </c>
      <c r="AH104" s="7">
        <f t="shared" ca="1" si="14"/>
        <v>0.15625</v>
      </c>
      <c r="AI104" s="8">
        <f t="shared" si="15"/>
        <v>0</v>
      </c>
      <c r="AJ104" s="8">
        <f t="shared" ca="1" si="16"/>
        <v>3.75</v>
      </c>
      <c r="AK104" s="3" t="s">
        <v>73</v>
      </c>
      <c r="AL104" s="3" t="s">
        <v>71</v>
      </c>
      <c r="AM104" s="3" t="s">
        <v>69</v>
      </c>
      <c r="AN104" s="3" t="s">
        <v>73</v>
      </c>
      <c r="AO104" s="3" t="s">
        <v>87</v>
      </c>
      <c r="AP104" s="3" t="s">
        <v>87</v>
      </c>
      <c r="AQ104" s="23">
        <v>45362.881249999999</v>
      </c>
      <c r="AR104" s="3"/>
      <c r="AS104" s="23"/>
      <c r="AT104" s="23"/>
      <c r="AU104" s="3" t="s">
        <v>271</v>
      </c>
      <c r="AV104" s="3" t="s">
        <v>468</v>
      </c>
      <c r="AW104" s="3" t="s">
        <v>135</v>
      </c>
      <c r="AX104" s="3">
        <v>11.0176</v>
      </c>
      <c r="AY104" s="3">
        <v>-74.858999999999995</v>
      </c>
      <c r="AZ104" s="8" t="str">
        <f>+CONCATENATE("Reportan apertura en el enlace ",Tabla4[[#This Row],[Enlace]]," en el ",Tabla4[[#This Row],[Distancia óptica]]," ocasionado por ",Tabla4[[#This Row],[Causa del daño]])</f>
        <v>Reportan apertura en el enlace Caribe - Villa Campestre en el Km 6,249 desde Caribe  ocasionado por Intervención de Terceros</v>
      </c>
      <c r="BA104" s="8" t="str">
        <f>+CONCATENATE("Para dar solución al incidente ",Tabla4[[#This Row],[Solución]])</f>
        <v>Para dar solución al incidente Se realizan 200 mts de tendido y dos empalmes de 48 Hilos</v>
      </c>
      <c r="BB104" s="3" t="str">
        <f>+_xlfn.CONCAT(Tabla4[[#This Row],[Causa Raiz]]," ",Tabla4[[#This Row],[Solución2]]," (",Tabla4[[#This Row],[Anillo]],"- Cabecera: ",Tabla4[[#This Row],[Cabecera]],"- Operador: ",Tabla4[[#This Row],[Operador]],")")</f>
        <v>Reportan apertura en el enlace Caribe - Villa Campestre en el Km 6,249 desde Caribe  ocasionado por Intervención de Terceros Para dar solución al incidente Se realizan 200 mts de tendido y dos empalmes de 48 Hilos (Lineal- Cabecera: Caribe- Operador: Colombia Telecomunicaciones)</v>
      </c>
    </row>
    <row r="105" spans="1:54" s="2" customFormat="1" ht="228">
      <c r="A105" s="38">
        <f t="shared" si="12"/>
        <v>104</v>
      </c>
      <c r="B105" s="3">
        <v>8076653</v>
      </c>
      <c r="C105" s="3" t="s">
        <v>54</v>
      </c>
      <c r="D105" s="23">
        <v>45301.652777777781</v>
      </c>
      <c r="E105" s="23">
        <v>45301.763888888891</v>
      </c>
      <c r="F105" s="1">
        <f t="shared" ca="1" si="17"/>
        <v>0.11111111110949423</v>
      </c>
      <c r="G105" s="3" t="s">
        <v>55</v>
      </c>
      <c r="H105" s="41"/>
      <c r="I105" s="40"/>
      <c r="J105" s="5" t="s">
        <v>56</v>
      </c>
      <c r="K105" s="3" t="s">
        <v>57</v>
      </c>
      <c r="L105" s="9" t="s">
        <v>78</v>
      </c>
      <c r="M105" s="3" t="s">
        <v>59</v>
      </c>
      <c r="N105" s="3" t="s">
        <v>60</v>
      </c>
      <c r="O105" s="3" t="s">
        <v>824</v>
      </c>
      <c r="P105" s="3" t="s">
        <v>825</v>
      </c>
      <c r="Q105" s="4" t="s">
        <v>826</v>
      </c>
      <c r="R105" s="3" t="s">
        <v>783</v>
      </c>
      <c r="S105" s="3" t="s">
        <v>65</v>
      </c>
      <c r="T105" s="3" t="s">
        <v>176</v>
      </c>
      <c r="U105" s="3" t="s">
        <v>827</v>
      </c>
      <c r="V105" s="22" t="str">
        <f t="shared" si="13"/>
        <v>RLFO; Hora de aviso: 15:40 10/01/2024; Solución: Se recupero 10 mts de fibra y se realzian un empalme de 8 Hilos; Hora de solución: 18:20 10/01/2024; Causa: Intervención de Terceros. No Identificados</v>
      </c>
      <c r="W105" s="4" t="s">
        <v>68</v>
      </c>
      <c r="X105" s="3"/>
      <c r="Y105" s="3"/>
      <c r="Z105" s="3" t="s">
        <v>69</v>
      </c>
      <c r="AA105" s="3" t="s">
        <v>71</v>
      </c>
      <c r="AB105" s="3">
        <v>0</v>
      </c>
      <c r="AC105" s="3" t="s">
        <v>71</v>
      </c>
      <c r="AD105" s="6">
        <v>0</v>
      </c>
      <c r="AE105" s="7"/>
      <c r="AF105" s="7"/>
      <c r="AG105" s="6">
        <f>Tabla4[[#This Row],[Tiempo Parada de Reloj]]+Tabla4[[#This Row],[Tiempo Autorizado por Telefonica (no Máximo)]]</f>
        <v>0</v>
      </c>
      <c r="AH105" s="7">
        <f t="shared" ca="1" si="14"/>
        <v>0.11111111110949423</v>
      </c>
      <c r="AI105" s="8">
        <f t="shared" si="15"/>
        <v>0</v>
      </c>
      <c r="AJ105" s="8">
        <f t="shared" ca="1" si="16"/>
        <v>2.6666666666278616</v>
      </c>
      <c r="AK105" s="3" t="s">
        <v>73</v>
      </c>
      <c r="AL105" s="3" t="s">
        <v>71</v>
      </c>
      <c r="AM105" s="3" t="s">
        <v>69</v>
      </c>
      <c r="AN105" s="3" t="s">
        <v>73</v>
      </c>
      <c r="AO105" s="3" t="s">
        <v>119</v>
      </c>
      <c r="AP105" s="3" t="s">
        <v>87</v>
      </c>
      <c r="AQ105" s="23">
        <v>45303.749305555553</v>
      </c>
      <c r="AR105" s="3"/>
      <c r="AS105" s="23"/>
      <c r="AT105" s="23"/>
      <c r="AU105" s="3" t="s">
        <v>264</v>
      </c>
      <c r="AV105" s="3" t="s">
        <v>828</v>
      </c>
      <c r="AW105" s="3" t="s">
        <v>91</v>
      </c>
      <c r="AX105" s="3">
        <v>4.69665</v>
      </c>
      <c r="AY105" s="3">
        <v>-74.031260000000003</v>
      </c>
      <c r="AZ105" s="8" t="str">
        <f>+CONCATENATE("Reportan apertura en el enlace ",Tabla4[[#This Row],[Enlace]]," en el ",Tabla4[[#This Row],[Distancia óptica]]," ocasionado por ",Tabla4[[#This Row],[Causa del daño]])</f>
        <v>Reportan apertura en el enlace Mov. Santa Barbara Alta - Mov. Autopista en el Km 0,8 desde Santa Barbara ocasionado por Intervención de Terceros. No Identificados</v>
      </c>
      <c r="BA105" s="8" t="str">
        <f>+CONCATENATE("Para dar solución al incidente ",Tabla4[[#This Row],[Solución]])</f>
        <v>Para dar solución al incidente Se recupero 10 mts de fibra y se realzian un empalme de 8 Hilos</v>
      </c>
      <c r="BB105" s="3" t="str">
        <f>+_xlfn.CONCAT(Tabla4[[#This Row],[Causa Raiz]]," ",Tabla4[[#This Row],[Solución2]]," (",Tabla4[[#This Row],[Anillo]],"- Cabecera: ",Tabla4[[#This Row],[Cabecera]],"- Operador: ",Tabla4[[#This Row],[Operador]],")")</f>
        <v>Reportan apertura en el enlace Mov. Santa Barbara Alta - Mov. Autopista en el Km 0,8 desde Santa Barbara ocasionado por Intervención de Terceros. No Identificados Para dar solución al incidente Se recupero 10 mts de fibra y se realzian un empalme de 8 Hilos (Uk- Cabecera: autopista- Operador: Colombia Telecomunicaciones)</v>
      </c>
    </row>
    <row r="106" spans="1:54" s="2" customFormat="1" ht="185.25">
      <c r="A106" s="38">
        <f t="shared" si="12"/>
        <v>105</v>
      </c>
      <c r="B106" s="3">
        <v>8077134</v>
      </c>
      <c r="C106" s="3" t="s">
        <v>92</v>
      </c>
      <c r="D106" s="23">
        <v>45301.760416666664</v>
      </c>
      <c r="E106" s="23">
        <v>45302.0625</v>
      </c>
      <c r="F106" s="1">
        <f t="shared" ca="1" si="17"/>
        <v>0.30208333333575865</v>
      </c>
      <c r="G106" s="3" t="s">
        <v>55</v>
      </c>
      <c r="H106" s="41"/>
      <c r="I106" s="40"/>
      <c r="J106" s="5" t="s">
        <v>56</v>
      </c>
      <c r="K106" s="3" t="s">
        <v>77</v>
      </c>
      <c r="L106" s="9" t="s">
        <v>58</v>
      </c>
      <c r="M106" s="3" t="s">
        <v>656</v>
      </c>
      <c r="N106" s="3" t="s">
        <v>657</v>
      </c>
      <c r="O106" s="3" t="s">
        <v>829</v>
      </c>
      <c r="P106" s="3" t="s">
        <v>830</v>
      </c>
      <c r="Q106" s="4" t="s">
        <v>831</v>
      </c>
      <c r="R106" s="3" t="s">
        <v>796</v>
      </c>
      <c r="S106" s="3" t="s">
        <v>289</v>
      </c>
      <c r="T106" s="3" t="s">
        <v>66</v>
      </c>
      <c r="U106" s="3" t="s">
        <v>832</v>
      </c>
      <c r="V106" s="22" t="str">
        <f t="shared" si="13"/>
        <v>RTNFO; Hora de aviso: 18:15 10/01/2024; Solución: Se recupera 100 mtrs y un empalme de 36 hilos ; Hora de solución: 1:30 11/01/2024; Causa: Vandalismo</v>
      </c>
      <c r="W106" s="4" t="s">
        <v>160</v>
      </c>
      <c r="X106" s="3"/>
      <c r="Y106" s="3"/>
      <c r="Z106" s="3" t="s">
        <v>69</v>
      </c>
      <c r="AA106" s="3" t="s">
        <v>70</v>
      </c>
      <c r="AB106" s="3">
        <v>6847329</v>
      </c>
      <c r="AC106" s="3" t="s">
        <v>71</v>
      </c>
      <c r="AD106" s="6">
        <v>0.15208333333333332</v>
      </c>
      <c r="AE106" s="7"/>
      <c r="AF106" s="7"/>
      <c r="AG106" s="6">
        <f>Tabla4[[#This Row],[Tiempo Parada de Reloj]]+Tabla4[[#This Row],[Tiempo Autorizado por Telefonica (no Máximo)]]</f>
        <v>0.15208333333333332</v>
      </c>
      <c r="AH106" s="7">
        <f t="shared" ca="1" si="14"/>
        <v>0.15000000000242533</v>
      </c>
      <c r="AI106" s="8">
        <f t="shared" si="15"/>
        <v>3.6499999999999995</v>
      </c>
      <c r="AJ106" s="8">
        <f t="shared" ca="1" si="16"/>
        <v>3.6000000000582082</v>
      </c>
      <c r="AK106" s="3" t="s">
        <v>73</v>
      </c>
      <c r="AL106" s="3" t="s">
        <v>70</v>
      </c>
      <c r="AM106" s="3" t="s">
        <v>87</v>
      </c>
      <c r="AN106" s="3" t="s">
        <v>87</v>
      </c>
      <c r="AO106" s="3" t="s">
        <v>73</v>
      </c>
      <c r="AP106" s="3" t="s">
        <v>120</v>
      </c>
      <c r="AQ106" s="23">
        <v>45308.38958333333</v>
      </c>
      <c r="AR106" s="3"/>
      <c r="AS106" s="23"/>
      <c r="AT106" s="23"/>
      <c r="AU106" s="3" t="s">
        <v>404</v>
      </c>
      <c r="AV106" s="3" t="s">
        <v>833</v>
      </c>
      <c r="AW106" s="3" t="s">
        <v>76</v>
      </c>
      <c r="AX106" s="3">
        <v>4.8425000000000002</v>
      </c>
      <c r="AY106" s="3">
        <v>-75.672799999999995</v>
      </c>
      <c r="AZ106" s="8" t="str">
        <f>+CONCATENATE("Reportan apertura en el enlace ",Tabla4[[#This Row],[Enlace]]," en el ",Tabla4[[#This Row],[Distancia óptica]]," ocasionado por ",Tabla4[[#This Row],[Causa del daño]])</f>
        <v>Reportan apertura en el enlace Manizales - Pereira en el Km 42,3 desde Manizlaes  ocasionado por Vandalismo</v>
      </c>
      <c r="BA106" s="8" t="str">
        <f>+CONCATENATE("Para dar solución al incidente ",Tabla4[[#This Row],[Solución]])</f>
        <v xml:space="preserve">Para dar solución al incidente Se recupera 100 mtrs y un empalme de 36 hilos </v>
      </c>
      <c r="BB106" s="3" t="str">
        <f>+_xlfn.CONCAT(Tabla4[[#This Row],[Causa Raiz]]," ",Tabla4[[#This Row],[Solución2]]," (",Tabla4[[#This Row],[Anillo]],"- Cabecera: ",Tabla4[[#This Row],[Cabecera]],"- Operador: ",Tabla4[[#This Row],[Operador]],")")</f>
        <v>Reportan apertura en el enlace Manizales - Pereira en el Km 42,3 desde Manizlaes  ocasionado por Vandalismo Para dar solución al incidente Se recupera 100 mtrs y un empalme de 36 hilos  (Troncal- Cabecera: Pereira- Operador: Colombia Telecomunicaciones)</v>
      </c>
    </row>
    <row r="107" spans="1:54" s="2" customFormat="1" ht="199.5">
      <c r="A107" s="38">
        <f t="shared" si="12"/>
        <v>106</v>
      </c>
      <c r="B107" s="3">
        <v>8077406</v>
      </c>
      <c r="C107" s="3" t="s">
        <v>92</v>
      </c>
      <c r="D107" s="23">
        <v>45301.75</v>
      </c>
      <c r="E107" s="23">
        <v>45302.472222222219</v>
      </c>
      <c r="F107" s="1">
        <f t="shared" ca="1" si="17"/>
        <v>0.72222222221898846</v>
      </c>
      <c r="G107" s="3" t="s">
        <v>55</v>
      </c>
      <c r="H107" s="41"/>
      <c r="I107" s="40"/>
      <c r="J107" s="5" t="s">
        <v>56</v>
      </c>
      <c r="K107" s="3" t="s">
        <v>57</v>
      </c>
      <c r="L107" s="9" t="s">
        <v>58</v>
      </c>
      <c r="M107" s="3" t="s">
        <v>59</v>
      </c>
      <c r="N107" s="3" t="s">
        <v>60</v>
      </c>
      <c r="O107" s="3" t="s">
        <v>375</v>
      </c>
      <c r="P107" s="3" t="s">
        <v>834</v>
      </c>
      <c r="Q107" s="4" t="s">
        <v>835</v>
      </c>
      <c r="R107" s="3" t="s">
        <v>378</v>
      </c>
      <c r="S107" s="3" t="s">
        <v>65</v>
      </c>
      <c r="T107" s="3" t="s">
        <v>276</v>
      </c>
      <c r="U107" s="3" t="s">
        <v>836</v>
      </c>
      <c r="V107" s="22" t="str">
        <f t="shared" si="13"/>
        <v>RTNFO; Hora de aviso: 18:00 10/01/2024; Solución: Se recupera 50 mts de reserva y se rehace empalme de 36 hilos; Hora de solución: 11:20 11/01/2024; Causa: Intervención de Terceros</v>
      </c>
      <c r="W107" s="4" t="s">
        <v>68</v>
      </c>
      <c r="X107" s="3"/>
      <c r="Y107" s="3"/>
      <c r="Z107" s="3" t="s">
        <v>69</v>
      </c>
      <c r="AA107" s="3" t="s">
        <v>71</v>
      </c>
      <c r="AB107" s="3">
        <v>0</v>
      </c>
      <c r="AC107" s="3" t="s">
        <v>71</v>
      </c>
      <c r="AD107" s="6">
        <v>0.60069444444444442</v>
      </c>
      <c r="AE107" s="7"/>
      <c r="AF107" s="7"/>
      <c r="AG107" s="6">
        <f>Tabla4[[#This Row],[Tiempo Parada de Reloj]]+Tabla4[[#This Row],[Tiempo Autorizado por Telefonica (no Máximo)]]</f>
        <v>0.60069444444444442</v>
      </c>
      <c r="AH107" s="7">
        <f t="shared" ca="1" si="14"/>
        <v>0.12152777777454404</v>
      </c>
      <c r="AI107" s="8">
        <f t="shared" si="15"/>
        <v>14.416666666666666</v>
      </c>
      <c r="AJ107" s="8">
        <f t="shared" ca="1" si="16"/>
        <v>2.916666666589057</v>
      </c>
      <c r="AK107" s="3" t="s">
        <v>72</v>
      </c>
      <c r="AL107" s="3" t="s">
        <v>70</v>
      </c>
      <c r="AM107" s="3" t="s">
        <v>87</v>
      </c>
      <c r="AN107" s="3" t="s">
        <v>98</v>
      </c>
      <c r="AO107" s="3" t="s">
        <v>119</v>
      </c>
      <c r="AP107" s="3" t="s">
        <v>119</v>
      </c>
      <c r="AQ107" s="23">
        <v>45304.787499999999</v>
      </c>
      <c r="AR107" s="3"/>
      <c r="AS107" s="23"/>
      <c r="AT107" s="23"/>
      <c r="AU107" s="3" t="s">
        <v>100</v>
      </c>
      <c r="AV107" s="3" t="s">
        <v>837</v>
      </c>
      <c r="AW107" s="3" t="s">
        <v>76</v>
      </c>
      <c r="AX107" s="3">
        <v>4.5498000000000003</v>
      </c>
      <c r="AY107" s="3">
        <v>-74.113640000000004</v>
      </c>
      <c r="AZ107" s="8" t="str">
        <f>+CONCATENATE("Reportan apertura en el enlace ",Tabla4[[#This Row],[Enlace]]," en el ",Tabla4[[#This Row],[Distancia óptica]]," ocasionado por ",Tabla4[[#This Row],[Causa del daño]])</f>
        <v>Reportan apertura en el enlace Bogotá - Villavicencio en el km 9,5 desde Progreso ocasionado por Intervención de Terceros</v>
      </c>
      <c r="BA107" s="8" t="str">
        <f>+CONCATENATE("Para dar solución al incidente ",Tabla4[[#This Row],[Solución]])</f>
        <v>Para dar solución al incidente Se recupera 50 mts de reserva y se rehace empalme de 36 hilos</v>
      </c>
      <c r="BB107" s="3" t="str">
        <f>+_xlfn.CONCAT(Tabla4[[#This Row],[Causa Raiz]]," ",Tabla4[[#This Row],[Solución2]]," (",Tabla4[[#This Row],[Anillo]],"- Cabecera: ",Tabla4[[#This Row],[Cabecera]],"- Operador: ",Tabla4[[#This Row],[Operador]],")")</f>
        <v>Reportan apertura en el enlace Bogotá - Villavicencio en el km 9,5 desde Progreso ocasionado por Intervención de Terceros Para dar solución al incidente Se recupera 50 mts de reserva y se rehace empalme de 36 hilos (Troncal- Cabecera: Progreso- Operador: Colombia Telecomunicaciones)</v>
      </c>
    </row>
    <row r="108" spans="1:54" s="2" customFormat="1" ht="171">
      <c r="A108" s="38">
        <f t="shared" si="12"/>
        <v>107</v>
      </c>
      <c r="B108" s="3">
        <v>8078404</v>
      </c>
      <c r="C108" s="3" t="s">
        <v>92</v>
      </c>
      <c r="D108" s="23">
        <v>45302.0625</v>
      </c>
      <c r="E108" s="23">
        <v>45302.197916666664</v>
      </c>
      <c r="F108" s="1">
        <f t="shared" ca="1" si="17"/>
        <v>0.13541666666424135</v>
      </c>
      <c r="G108" s="3" t="s">
        <v>55</v>
      </c>
      <c r="H108" s="41"/>
      <c r="I108" s="40"/>
      <c r="J108" s="5" t="s">
        <v>56</v>
      </c>
      <c r="K108" s="3" t="s">
        <v>77</v>
      </c>
      <c r="L108" s="9" t="s">
        <v>58</v>
      </c>
      <c r="M108" s="3" t="s">
        <v>838</v>
      </c>
      <c r="N108" s="3" t="s">
        <v>839</v>
      </c>
      <c r="O108" s="3" t="s">
        <v>829</v>
      </c>
      <c r="P108" s="3" t="s">
        <v>840</v>
      </c>
      <c r="Q108" s="4" t="s">
        <v>841</v>
      </c>
      <c r="R108" s="3" t="s">
        <v>796</v>
      </c>
      <c r="S108" s="3" t="s">
        <v>289</v>
      </c>
      <c r="T108" s="3" t="s">
        <v>66</v>
      </c>
      <c r="U108" s="3" t="s">
        <v>842</v>
      </c>
      <c r="V108" s="22" t="str">
        <f t="shared" si="13"/>
        <v>RTNFO; Hora de aviso: 1:30 11/01/2024; Solución: Se realiza empalme  de hilos 36 hilos; Hora de solución: 4:45 11/01/2024; Causa: Vandalismo</v>
      </c>
      <c r="W108" s="4" t="s">
        <v>160</v>
      </c>
      <c r="X108" s="3"/>
      <c r="Y108" s="3"/>
      <c r="Z108" s="3" t="s">
        <v>69</v>
      </c>
      <c r="AA108" s="3" t="s">
        <v>70</v>
      </c>
      <c r="AB108" s="3">
        <v>8079309</v>
      </c>
      <c r="AC108" s="3" t="s">
        <v>71</v>
      </c>
      <c r="AD108" s="6">
        <v>0</v>
      </c>
      <c r="AE108" s="7"/>
      <c r="AF108" s="7"/>
      <c r="AG108" s="6">
        <f>Tabla4[[#This Row],[Tiempo Parada de Reloj]]+Tabla4[[#This Row],[Tiempo Autorizado por Telefonica (no Máximo)]]</f>
        <v>0</v>
      </c>
      <c r="AH108" s="7">
        <f t="shared" ca="1" si="14"/>
        <v>0.13541666666424135</v>
      </c>
      <c r="AI108" s="8">
        <f t="shared" si="15"/>
        <v>0</v>
      </c>
      <c r="AJ108" s="8">
        <f t="shared" ca="1" si="16"/>
        <v>3.2499999999417923</v>
      </c>
      <c r="AK108" s="3" t="s">
        <v>87</v>
      </c>
      <c r="AL108" s="3" t="s">
        <v>71</v>
      </c>
      <c r="AM108" s="3" t="s">
        <v>87</v>
      </c>
      <c r="AN108" s="3" t="s">
        <v>87</v>
      </c>
      <c r="AO108" s="3" t="s">
        <v>73</v>
      </c>
      <c r="AP108" s="3" t="s">
        <v>73</v>
      </c>
      <c r="AQ108" s="23">
        <v>45307.709027777775</v>
      </c>
      <c r="AR108" s="3"/>
      <c r="AS108" s="23"/>
      <c r="AT108" s="23"/>
      <c r="AU108" s="3" t="s">
        <v>404</v>
      </c>
      <c r="AV108" s="3" t="s">
        <v>843</v>
      </c>
      <c r="AW108" s="3" t="s">
        <v>76</v>
      </c>
      <c r="AX108" s="3">
        <v>4.8425000000000002</v>
      </c>
      <c r="AY108" s="3">
        <v>-75.67</v>
      </c>
      <c r="AZ108" s="8" t="str">
        <f>+CONCATENATE("Reportan apertura en el enlace ",Tabla4[[#This Row],[Enlace]]," en el ",Tabla4[[#This Row],[Distancia óptica]]," ocasionado por ",Tabla4[[#This Row],[Causa del daño]])</f>
        <v>Reportan apertura en el enlace Manizales - Pereira en el Km 49,8 desde manizales ocasionado por Vandalismo</v>
      </c>
      <c r="BA108" s="8" t="str">
        <f>+CONCATENATE("Para dar solución al incidente ",Tabla4[[#This Row],[Solución]])</f>
        <v>Para dar solución al incidente Se realiza empalme  de hilos 36 hilos</v>
      </c>
      <c r="BB108" s="3" t="str">
        <f>+_xlfn.CONCAT(Tabla4[[#This Row],[Causa Raiz]]," ",Tabla4[[#This Row],[Solución2]]," (",Tabla4[[#This Row],[Anillo]],"- Cabecera: ",Tabla4[[#This Row],[Cabecera]],"- Operador: ",Tabla4[[#This Row],[Operador]],")")</f>
        <v>Reportan apertura en el enlace Manizales - Pereira en el Km 49,8 desde manizales ocasionado por Vandalismo Para dar solución al incidente Se realiza empalme  de hilos 36 hilos (Troncal- Cabecera: Manizales - Operador: Colombia Telecomunicaciones)</v>
      </c>
    </row>
    <row r="109" spans="1:54" s="2" customFormat="1" ht="185.25">
      <c r="A109" s="38">
        <f t="shared" si="12"/>
        <v>108</v>
      </c>
      <c r="B109" s="3">
        <v>8078704</v>
      </c>
      <c r="C109" s="3" t="s">
        <v>163</v>
      </c>
      <c r="D109" s="23">
        <v>45302.15625</v>
      </c>
      <c r="E109" s="23">
        <v>45302.381944444445</v>
      </c>
      <c r="F109" s="1">
        <f t="shared" ca="1" si="17"/>
        <v>0.22569444444525288</v>
      </c>
      <c r="G109" s="3" t="s">
        <v>55</v>
      </c>
      <c r="H109" s="41"/>
      <c r="I109" s="40"/>
      <c r="J109" s="5" t="s">
        <v>56</v>
      </c>
      <c r="K109" s="3" t="s">
        <v>77</v>
      </c>
      <c r="L109" s="9" t="s">
        <v>58</v>
      </c>
      <c r="M109" s="3" t="s">
        <v>79</v>
      </c>
      <c r="N109" s="3" t="s">
        <v>705</v>
      </c>
      <c r="O109" s="3" t="s">
        <v>844</v>
      </c>
      <c r="P109" s="3" t="s">
        <v>845</v>
      </c>
      <c r="Q109" s="4" t="s">
        <v>846</v>
      </c>
      <c r="R109" s="3" t="s">
        <v>708</v>
      </c>
      <c r="S109" s="3" t="s">
        <v>85</v>
      </c>
      <c r="T109" s="3" t="s">
        <v>116</v>
      </c>
      <c r="U109" s="3" t="s">
        <v>847</v>
      </c>
      <c r="V109" s="22" t="str">
        <f t="shared" si="13"/>
        <v>RDFO; Hora de aviso: 3:45 11/01/2024; Solución: Se realizo un tendido de 120 mts y se hacen dos empalmes de 48 hilos; Hora de solución: 9:10 11/01/2024; Causa: Hurto</v>
      </c>
      <c r="W109" s="4" t="s">
        <v>160</v>
      </c>
      <c r="X109" s="3"/>
      <c r="Y109" s="3"/>
      <c r="Z109" s="3" t="s">
        <v>69</v>
      </c>
      <c r="AA109" s="3" t="s">
        <v>71</v>
      </c>
      <c r="AB109" s="3">
        <v>0</v>
      </c>
      <c r="AC109" s="3" t="s">
        <v>71</v>
      </c>
      <c r="AD109" s="6">
        <v>2.7777777777777776E-2</v>
      </c>
      <c r="AE109" s="7"/>
      <c r="AF109" s="7"/>
      <c r="AG109" s="6">
        <f>Tabla4[[#This Row],[Tiempo Parada de Reloj]]+Tabla4[[#This Row],[Tiempo Autorizado por Telefonica (no Máximo)]]</f>
        <v>2.7777777777777776E-2</v>
      </c>
      <c r="AH109" s="7">
        <f t="shared" ca="1" si="14"/>
        <v>0.19791666666747509</v>
      </c>
      <c r="AI109" s="8">
        <f t="shared" si="15"/>
        <v>0.66666666666666663</v>
      </c>
      <c r="AJ109" s="8">
        <f t="shared" ca="1" si="16"/>
        <v>4.7500000000194023</v>
      </c>
      <c r="AK109" s="3" t="s">
        <v>87</v>
      </c>
      <c r="AL109" s="3" t="s">
        <v>70</v>
      </c>
      <c r="AM109" s="3" t="s">
        <v>98</v>
      </c>
      <c r="AN109" s="3" t="s">
        <v>98</v>
      </c>
      <c r="AO109" s="3" t="s">
        <v>87</v>
      </c>
      <c r="AP109" s="3" t="s">
        <v>120</v>
      </c>
      <c r="AQ109" s="23">
        <v>45308.643055555556</v>
      </c>
      <c r="AR109" s="3"/>
      <c r="AS109" s="23"/>
      <c r="AT109" s="23"/>
      <c r="AU109" s="3" t="s">
        <v>710</v>
      </c>
      <c r="AV109" s="3" t="s">
        <v>848</v>
      </c>
      <c r="AW109" s="3" t="s">
        <v>135</v>
      </c>
      <c r="AX109" s="3">
        <v>4.7057599999999997</v>
      </c>
      <c r="AY109" s="3">
        <v>-74.221440000000001</v>
      </c>
      <c r="AZ109" s="8" t="str">
        <f>+CONCATENATE("Reportan apertura en el enlace ",Tabla4[[#This Row],[Enlace]]," en el ",Tabla4[[#This Row],[Distancia óptica]]," ocasionado por ",Tabla4[[#This Row],[Causa del daño]])</f>
        <v>Reportan apertura en el enlace Mosquera central - Funza central en el Km 1,339 desde Mosquera Central ocasionado por Hurto</v>
      </c>
      <c r="BA109" s="8" t="str">
        <f>+CONCATENATE("Para dar solución al incidente ",Tabla4[[#This Row],[Solución]])</f>
        <v>Para dar solución al incidente Se realizo un tendido de 120 mts y se hacen dos empalmes de 48 hilos</v>
      </c>
      <c r="BB109" s="3" t="str">
        <f>+_xlfn.CONCAT(Tabla4[[#This Row],[Causa Raiz]]," ",Tabla4[[#This Row],[Solución2]]," (",Tabla4[[#This Row],[Anillo]],"- Cabecera: ",Tabla4[[#This Row],[Cabecera]],"- Operador: ",Tabla4[[#This Row],[Operador]],")")</f>
        <v>Reportan apertura en el enlace Mosquera central - Funza central en el Km 1,339 desde Mosquera Central ocasionado por Hurto Para dar solución al incidente Se realizo un tendido de 120 mts y se hacen dos empalmes de 48 hilos (Lineal- Cabecera: Funza- Operador: Colombia Telecomunicaciones)</v>
      </c>
    </row>
    <row r="110" spans="1:54" s="2" customFormat="1" ht="228">
      <c r="A110" s="38">
        <f t="shared" si="12"/>
        <v>109</v>
      </c>
      <c r="B110" s="3">
        <v>8078840</v>
      </c>
      <c r="C110" s="3" t="s">
        <v>163</v>
      </c>
      <c r="D110" s="23">
        <v>45302.208333333336</v>
      </c>
      <c r="E110" s="23">
        <v>45302.538194444445</v>
      </c>
      <c r="F110" s="1">
        <f t="shared" ca="1" si="17"/>
        <v>0.32986111110949423</v>
      </c>
      <c r="G110" s="3" t="s">
        <v>55</v>
      </c>
      <c r="H110" s="41"/>
      <c r="I110" s="40"/>
      <c r="J110" s="5" t="s">
        <v>56</v>
      </c>
      <c r="K110" s="3" t="s">
        <v>77</v>
      </c>
      <c r="L110" s="9" t="s">
        <v>78</v>
      </c>
      <c r="M110" s="3" t="s">
        <v>79</v>
      </c>
      <c r="N110" s="3" t="s">
        <v>308</v>
      </c>
      <c r="O110" s="3" t="s">
        <v>849</v>
      </c>
      <c r="P110" s="3" t="s">
        <v>850</v>
      </c>
      <c r="Q110" s="4" t="s">
        <v>851</v>
      </c>
      <c r="R110" s="3" t="s">
        <v>708</v>
      </c>
      <c r="S110" s="3" t="s">
        <v>85</v>
      </c>
      <c r="T110" s="3" t="s">
        <v>211</v>
      </c>
      <c r="U110" s="3" t="s">
        <v>852</v>
      </c>
      <c r="V110" s="22" t="str">
        <f t="shared" si="13"/>
        <v>RDFO; Hora de aviso: 5:00 11/01/2024; Solución: Se recupero 50 mts de reserva y se hace un empalme de 8 hilos con caja de empalme de 8 hilos; Hora de solución: 12:55 11/01/2024; Causa: Podas</v>
      </c>
      <c r="W110" s="4" t="s">
        <v>160</v>
      </c>
      <c r="X110" s="3"/>
      <c r="Y110" s="3"/>
      <c r="Z110" s="3" t="s">
        <v>69</v>
      </c>
      <c r="AA110" s="3" t="s">
        <v>71</v>
      </c>
      <c r="AB110" s="3">
        <v>0</v>
      </c>
      <c r="AC110" s="3" t="s">
        <v>71</v>
      </c>
      <c r="AD110" s="6">
        <v>0</v>
      </c>
      <c r="AE110" s="7"/>
      <c r="AF110" s="7"/>
      <c r="AG110" s="6">
        <f>Tabla4[[#This Row],[Tiempo Parada de Reloj]]+Tabla4[[#This Row],[Tiempo Autorizado por Telefonica (no Máximo)]]</f>
        <v>0</v>
      </c>
      <c r="AH110" s="7">
        <f t="shared" ca="1" si="14"/>
        <v>0.32986111110949423</v>
      </c>
      <c r="AI110" s="8">
        <f t="shared" si="15"/>
        <v>0</v>
      </c>
      <c r="AJ110" s="8">
        <f t="shared" ca="1" si="16"/>
        <v>7.9166666666278616</v>
      </c>
      <c r="AK110" s="3" t="s">
        <v>87</v>
      </c>
      <c r="AL110" s="3" t="s">
        <v>70</v>
      </c>
      <c r="AM110" s="3" t="s">
        <v>98</v>
      </c>
      <c r="AN110" s="3" t="s">
        <v>98</v>
      </c>
      <c r="AO110" s="3" t="s">
        <v>120</v>
      </c>
      <c r="AP110" s="3" t="s">
        <v>120</v>
      </c>
      <c r="AQ110" s="23">
        <v>45313.412499999999</v>
      </c>
      <c r="AR110" s="3"/>
      <c r="AS110" s="23"/>
      <c r="AT110" s="23"/>
      <c r="AU110" s="3" t="s">
        <v>610</v>
      </c>
      <c r="AV110" s="3" t="s">
        <v>314</v>
      </c>
      <c r="AW110" s="3" t="s">
        <v>853</v>
      </c>
      <c r="AX110" s="3">
        <v>4.3212529999999996</v>
      </c>
      <c r="AY110" s="3">
        <v>-74.785533000000001</v>
      </c>
      <c r="AZ110" s="8" t="str">
        <f>+CONCATENATE("Reportan apertura en el enlace ",Tabla4[[#This Row],[Enlace]]," en el ",Tabla4[[#This Row],[Distancia óptica]]," ocasionado por ",Tabla4[[#This Row],[Causa del daño]])</f>
        <v>Reportan apertura en el enlace Mov. Altos del Peñon - Mov.Club del Peñon en el Km 2,4 desde Altos del Peñon ocasionado por Podas</v>
      </c>
      <c r="BA110" s="8" t="str">
        <f>+CONCATENATE("Para dar solución al incidente ",Tabla4[[#This Row],[Solución]])</f>
        <v>Para dar solución al incidente Se recupero 50 mts de reserva y se hace un empalme de 8 hilos con caja de empalme de 8 hilos</v>
      </c>
      <c r="BB110" s="3" t="str">
        <f>+_xlfn.CONCAT(Tabla4[[#This Row],[Causa Raiz]]," ",Tabla4[[#This Row],[Solución2]]," (",Tabla4[[#This Row],[Anillo]],"- Cabecera: ",Tabla4[[#This Row],[Cabecera]],"- Operador: ",Tabla4[[#This Row],[Operador]],")")</f>
        <v>Reportan apertura en el enlace Mov. Altos del Peñon - Mov.Club del Peñon en el Km 2,4 desde Altos del Peñon ocasionado por Podas Para dar solución al incidente Se recupero 50 mts de reserva y se hace un empalme de 8 hilos con caja de empalme de 8 hilos (Uk Club el Peñon- Cabecera: Girardot- Operador: Colombia Telecomunicaciones)</v>
      </c>
    </row>
    <row r="111" spans="1:54" s="2" customFormat="1" ht="171">
      <c r="A111" s="38">
        <f t="shared" si="12"/>
        <v>110</v>
      </c>
      <c r="B111" s="3">
        <v>8078889</v>
      </c>
      <c r="C111" s="3" t="s">
        <v>92</v>
      </c>
      <c r="D111" s="23">
        <v>45302.197916666664</v>
      </c>
      <c r="E111" s="23">
        <v>45302.199305555558</v>
      </c>
      <c r="F111" s="1">
        <f t="shared" ca="1" si="17"/>
        <v>1.3888888934161514E-3</v>
      </c>
      <c r="G111" s="3" t="s">
        <v>55</v>
      </c>
      <c r="H111" s="41"/>
      <c r="I111" s="40"/>
      <c r="J111" s="5" t="s">
        <v>56</v>
      </c>
      <c r="K111" s="3" t="s">
        <v>77</v>
      </c>
      <c r="L111" s="9" t="s">
        <v>58</v>
      </c>
      <c r="M111" s="3" t="s">
        <v>838</v>
      </c>
      <c r="N111" s="3" t="s">
        <v>839</v>
      </c>
      <c r="O111" s="3" t="s">
        <v>829</v>
      </c>
      <c r="P111" s="3" t="s">
        <v>854</v>
      </c>
      <c r="Q111" s="4" t="s">
        <v>855</v>
      </c>
      <c r="R111" s="3" t="s">
        <v>796</v>
      </c>
      <c r="S111" s="3" t="s">
        <v>289</v>
      </c>
      <c r="T111" s="3" t="s">
        <v>104</v>
      </c>
      <c r="U111" s="3" t="s">
        <v>856</v>
      </c>
      <c r="V111" s="22" t="str">
        <f t="shared" si="13"/>
        <v>RTNFO; Hora de aviso: 4:45 11/01/2024; Solución: No se evidencia evento en la medida realizada; Hora de solución: 4:47 11/01/2024; Causa: Visita Fallida</v>
      </c>
      <c r="W111" s="4" t="s">
        <v>160</v>
      </c>
      <c r="X111" s="3"/>
      <c r="Y111" s="3"/>
      <c r="Z111" s="3" t="s">
        <v>69</v>
      </c>
      <c r="AA111" s="3" t="s">
        <v>71</v>
      </c>
      <c r="AB111" s="3">
        <v>0</v>
      </c>
      <c r="AC111" s="3" t="s">
        <v>71</v>
      </c>
      <c r="AD111" s="6">
        <v>0</v>
      </c>
      <c r="AE111" s="7"/>
      <c r="AF111" s="7"/>
      <c r="AG111" s="6">
        <f>Tabla4[[#This Row],[Tiempo Parada de Reloj]]+Tabla4[[#This Row],[Tiempo Autorizado por Telefonica (no Máximo)]]</f>
        <v>0</v>
      </c>
      <c r="AH111" s="7">
        <f t="shared" ca="1" si="14"/>
        <v>1.3888888934161514E-3</v>
      </c>
      <c r="AI111" s="8">
        <f t="shared" si="15"/>
        <v>0</v>
      </c>
      <c r="AJ111" s="8">
        <f t="shared" ca="1" si="16"/>
        <v>3.3333333441987634E-2</v>
      </c>
      <c r="AK111" s="3" t="s">
        <v>87</v>
      </c>
      <c r="AL111" s="3" t="s">
        <v>70</v>
      </c>
      <c r="AM111" s="3" t="s">
        <v>98</v>
      </c>
      <c r="AN111" s="3" t="s">
        <v>72</v>
      </c>
      <c r="AO111" s="3" t="s">
        <v>72</v>
      </c>
      <c r="AP111" s="3" t="s">
        <v>72</v>
      </c>
      <c r="AQ111" s="23">
        <v>45302.199305555558</v>
      </c>
      <c r="AR111" s="3"/>
      <c r="AS111" s="23"/>
      <c r="AT111" s="23"/>
      <c r="AU111" s="3" t="s">
        <v>404</v>
      </c>
      <c r="AV111" s="3" t="s">
        <v>69</v>
      </c>
      <c r="AW111" s="3" t="s">
        <v>69</v>
      </c>
      <c r="AX111" s="3" t="s">
        <v>69</v>
      </c>
      <c r="AY111" s="3" t="s">
        <v>69</v>
      </c>
      <c r="AZ111" s="8" t="str">
        <f>+CONCATENATE("Reportan apertura en el enlace ",Tabla4[[#This Row],[Enlace]]," en el ",Tabla4[[#This Row],[Distancia óptica]]," ocasionado por ",Tabla4[[#This Row],[Causa del daño]])</f>
        <v>Reportan apertura en el enlace Manizales - Pereira en el Km 8.9 desde Pereira  ocasionado por Visita Fallida</v>
      </c>
      <c r="BA111" s="8" t="str">
        <f>+CONCATENATE("Para dar solución al incidente ",Tabla4[[#This Row],[Solución]])</f>
        <v>Para dar solución al incidente No se evidencia evento en la medida realizada</v>
      </c>
      <c r="BB111" s="3" t="str">
        <f>+_xlfn.CONCAT(Tabla4[[#This Row],[Causa Raiz]]," ",Tabla4[[#This Row],[Solución2]]," (",Tabla4[[#This Row],[Anillo]],"- Cabecera: ",Tabla4[[#This Row],[Cabecera]],"- Operador: ",Tabla4[[#This Row],[Operador]],")")</f>
        <v>Reportan apertura en el enlace Manizales - Pereira en el Km 8.9 desde Pereira  ocasionado por Visita Fallida Para dar solución al incidente No se evidencia evento en la medida realizada (NA- Cabecera: NA- Operador: Colombia Telecomunicaciones)</v>
      </c>
    </row>
    <row r="112" spans="1:54" s="2" customFormat="1" ht="199.5">
      <c r="A112" s="38">
        <f t="shared" si="12"/>
        <v>111</v>
      </c>
      <c r="B112" s="3">
        <v>8079746</v>
      </c>
      <c r="C112" s="3" t="s">
        <v>54</v>
      </c>
      <c r="D112" s="23">
        <v>45302.40625</v>
      </c>
      <c r="E112" s="23">
        <v>45302.572916666664</v>
      </c>
      <c r="F112" s="1">
        <f t="shared" ca="1" si="17"/>
        <v>0.16666666666424135</v>
      </c>
      <c r="G112" s="3" t="s">
        <v>55</v>
      </c>
      <c r="H112" s="41"/>
      <c r="I112" s="40"/>
      <c r="J112" s="5" t="s">
        <v>56</v>
      </c>
      <c r="K112" s="3" t="s">
        <v>138</v>
      </c>
      <c r="L112" s="9" t="s">
        <v>58</v>
      </c>
      <c r="M112" s="3" t="s">
        <v>139</v>
      </c>
      <c r="N112" s="3" t="s">
        <v>140</v>
      </c>
      <c r="O112" s="3" t="s">
        <v>857</v>
      </c>
      <c r="P112" s="3" t="s">
        <v>858</v>
      </c>
      <c r="Q112" s="4" t="s">
        <v>859</v>
      </c>
      <c r="R112" s="3" t="s">
        <v>725</v>
      </c>
      <c r="S112" s="3" t="s">
        <v>145</v>
      </c>
      <c r="T112" s="3" t="s">
        <v>66</v>
      </c>
      <c r="U112" s="3" t="s">
        <v>860</v>
      </c>
      <c r="V112" s="22" t="str">
        <f t="shared" si="13"/>
        <v>RLFO; Hora de aviso: 9:45 11/01/2024; Solución: Se realiza tendido de 180 m de fo 36 hilos y se instala dos cajas de empalmes de 48 hilos.; Hora de solución: 13:45 11/01/2024; Causa: Vandalismo</v>
      </c>
      <c r="W112" s="4" t="s">
        <v>861</v>
      </c>
      <c r="X112" s="3"/>
      <c r="Y112" s="3"/>
      <c r="Z112" s="3" t="s">
        <v>69</v>
      </c>
      <c r="AA112" s="3" t="s">
        <v>71</v>
      </c>
      <c r="AB112" s="3">
        <v>0</v>
      </c>
      <c r="AC112" s="3" t="s">
        <v>71</v>
      </c>
      <c r="AD112" s="6">
        <v>0</v>
      </c>
      <c r="AE112" s="7"/>
      <c r="AF112" s="7"/>
      <c r="AG112" s="6">
        <f>Tabla4[[#This Row],[Tiempo Parada de Reloj]]+Tabla4[[#This Row],[Tiempo Autorizado por Telefonica (no Máximo)]]</f>
        <v>0</v>
      </c>
      <c r="AH112" s="7">
        <f t="shared" ca="1" si="14"/>
        <v>0.16666666666424135</v>
      </c>
      <c r="AI112" s="8">
        <f t="shared" si="15"/>
        <v>0</v>
      </c>
      <c r="AJ112" s="8">
        <f t="shared" ca="1" si="16"/>
        <v>3.9999999999417923</v>
      </c>
      <c r="AK112" s="3" t="s">
        <v>120</v>
      </c>
      <c r="AL112" s="3" t="s">
        <v>70</v>
      </c>
      <c r="AM112" s="3" t="s">
        <v>72</v>
      </c>
      <c r="AN112" s="3" t="s">
        <v>72</v>
      </c>
      <c r="AO112" s="3" t="s">
        <v>87</v>
      </c>
      <c r="AP112" s="3" t="s">
        <v>87</v>
      </c>
      <c r="AQ112" s="23">
        <v>45304.57708333333</v>
      </c>
      <c r="AR112" s="3"/>
      <c r="AS112" s="23"/>
      <c r="AT112" s="23"/>
      <c r="AU112" s="3" t="s">
        <v>862</v>
      </c>
      <c r="AV112" s="3" t="s">
        <v>863</v>
      </c>
      <c r="AW112" s="3" t="s">
        <v>864</v>
      </c>
      <c r="AX112" s="3">
        <v>3.4084449999999999</v>
      </c>
      <c r="AY112" s="3">
        <v>-76.504103000000001</v>
      </c>
      <c r="AZ112" s="8" t="str">
        <f>+CONCATENATE("Reportan apertura en el enlace ",Tabla4[[#This Row],[Enlace]]," en el ",Tabla4[[#This Row],[Distancia óptica]]," ocasionado por ",Tabla4[[#This Row],[Causa del daño]])</f>
        <v>Reportan apertura en el enlace Carvajal Poblado - Carvajal Vallado en el Km 3,750 desde Poblado ocasionado por Vandalismo</v>
      </c>
      <c r="BA112" s="8" t="str">
        <f>+CONCATENATE("Para dar solución al incidente ",Tabla4[[#This Row],[Solución]])</f>
        <v>Para dar solución al incidente Se realiza tendido de 180 m de fo 36 hilos y se instala dos cajas de empalmes de 48 hilos.</v>
      </c>
      <c r="BB112" s="3" t="str">
        <f>+_xlfn.CONCAT(Tabla4[[#This Row],[Causa Raiz]]," ",Tabla4[[#This Row],[Solución2]]," (",Tabla4[[#This Row],[Anillo]],"- Cabecera: ",Tabla4[[#This Row],[Cabecera]],"- Operador: ",Tabla4[[#This Row],[Operador]],")")</f>
        <v>Reportan apertura en el enlace Carvajal Poblado - Carvajal Vallado en el Km 3,750 desde Poblado ocasionado por Vandalismo Para dar solución al incidente Se realiza tendido de 180 m de fo 36 hilos y se instala dos cajas de empalmes de 48 hilos. (Uk Carvajal vallado- Cabecera: Acopi- Operador: Colombia Telecomunicaciones)</v>
      </c>
    </row>
    <row r="113" spans="1:54" s="2" customFormat="1" ht="171">
      <c r="A113" s="38">
        <f t="shared" si="12"/>
        <v>112</v>
      </c>
      <c r="B113" s="3">
        <v>8079717</v>
      </c>
      <c r="C113" s="3" t="s">
        <v>54</v>
      </c>
      <c r="D113" s="23">
        <v>45302.409722222219</v>
      </c>
      <c r="E113" s="23">
        <v>45302.411111111112</v>
      </c>
      <c r="F113" s="1">
        <f t="shared" ca="1" si="17"/>
        <v>1.3888888934161514E-3</v>
      </c>
      <c r="G113" s="3" t="s">
        <v>55</v>
      </c>
      <c r="H113" s="41"/>
      <c r="I113" s="40"/>
      <c r="J113" s="5" t="s">
        <v>56</v>
      </c>
      <c r="K113" s="3" t="s">
        <v>122</v>
      </c>
      <c r="L113" s="9" t="s">
        <v>58</v>
      </c>
      <c r="M113" s="3" t="s">
        <v>123</v>
      </c>
      <c r="N113" s="3" t="s">
        <v>124</v>
      </c>
      <c r="O113" s="3" t="s">
        <v>865</v>
      </c>
      <c r="P113" s="3" t="s">
        <v>866</v>
      </c>
      <c r="Q113" s="4" t="s">
        <v>867</v>
      </c>
      <c r="R113" s="3" t="s">
        <v>763</v>
      </c>
      <c r="S113" s="3" t="s">
        <v>129</v>
      </c>
      <c r="T113" s="3" t="s">
        <v>104</v>
      </c>
      <c r="U113" s="3" t="s">
        <v>868</v>
      </c>
      <c r="V113" s="22" t="str">
        <f t="shared" si="13"/>
        <v>RLFO; Hora de aviso: 9:50 11/01/2024; Solución: Se realiza limpieza en nodo Sur y se normaliza; Hora de solución: 9:52 11/01/2024; Causa: Visita Fallida</v>
      </c>
      <c r="W113" s="4" t="s">
        <v>132</v>
      </c>
      <c r="X113" s="3"/>
      <c r="Y113" s="3"/>
      <c r="Z113" s="3" t="s">
        <v>69</v>
      </c>
      <c r="AA113" s="3" t="s">
        <v>71</v>
      </c>
      <c r="AB113" s="3">
        <v>0</v>
      </c>
      <c r="AC113" s="3" t="s">
        <v>71</v>
      </c>
      <c r="AD113" s="6">
        <v>0</v>
      </c>
      <c r="AE113" s="7"/>
      <c r="AF113" s="7"/>
      <c r="AG113" s="6">
        <f>Tabla4[[#This Row],[Tiempo Parada de Reloj]]+Tabla4[[#This Row],[Tiempo Autorizado por Telefonica (no Máximo)]]</f>
        <v>0</v>
      </c>
      <c r="AH113" s="7">
        <f t="shared" ca="1" si="14"/>
        <v>1.3888888934161514E-3</v>
      </c>
      <c r="AI113" s="8">
        <f t="shared" si="15"/>
        <v>0</v>
      </c>
      <c r="AJ113" s="8">
        <f t="shared" ca="1" si="16"/>
        <v>3.3333333441987634E-2</v>
      </c>
      <c r="AK113" s="3" t="s">
        <v>120</v>
      </c>
      <c r="AL113" s="3" t="s">
        <v>71</v>
      </c>
      <c r="AM113" s="3" t="s">
        <v>69</v>
      </c>
      <c r="AN113" s="3" t="s">
        <v>98</v>
      </c>
      <c r="AO113" s="3" t="s">
        <v>98</v>
      </c>
      <c r="AP113" s="3" t="s">
        <v>98</v>
      </c>
      <c r="AQ113" s="23">
        <v>45302.411111111112</v>
      </c>
      <c r="AR113" s="3"/>
      <c r="AS113" s="23"/>
      <c r="AT113" s="23"/>
      <c r="AU113" s="3" t="s">
        <v>133</v>
      </c>
      <c r="AV113" s="3" t="s">
        <v>69</v>
      </c>
      <c r="AW113" s="3" t="s">
        <v>69</v>
      </c>
      <c r="AX113" s="3" t="s">
        <v>69</v>
      </c>
      <c r="AY113" s="3" t="s">
        <v>69</v>
      </c>
      <c r="AZ113" s="8" t="str">
        <f>+CONCATENATE("Reportan apertura en el enlace ",Tabla4[[#This Row],[Enlace]]," en el ",Tabla4[[#This Row],[Distancia óptica]]," ocasionado por ",Tabla4[[#This Row],[Causa del daño]])</f>
        <v>Reportan apertura en el enlace Mov. Monumental - Mov. Zona Franca 2 en el Km 0 desde Monumental ocasionado por Visita Fallida</v>
      </c>
      <c r="BA113" s="8" t="str">
        <f>+CONCATENATE("Para dar solución al incidente ",Tabla4[[#This Row],[Solución]])</f>
        <v>Para dar solución al incidente Se realiza limpieza en nodo Sur y se normaliza</v>
      </c>
      <c r="BB113" s="3" t="str">
        <f>+_xlfn.CONCAT(Tabla4[[#This Row],[Causa Raiz]]," ",Tabla4[[#This Row],[Solución2]]," (",Tabla4[[#This Row],[Anillo]],"- Cabecera: ",Tabla4[[#This Row],[Cabecera]],"- Operador: ",Tabla4[[#This Row],[Operador]],")")</f>
        <v>Reportan apertura en el enlace Mov. Monumental - Mov. Zona Franca 2 en el Km 0 desde Monumental ocasionado por Visita Fallida Para dar solución al incidente Se realiza limpieza en nodo Sur y se normaliza (NA- Cabecera: NA- Operador: Colombia Telecomunicaciones)</v>
      </c>
    </row>
    <row r="114" spans="1:54" s="2" customFormat="1" ht="185.25">
      <c r="A114" s="38">
        <f t="shared" si="12"/>
        <v>113</v>
      </c>
      <c r="B114" s="3">
        <v>8080542</v>
      </c>
      <c r="C114" s="3" t="s">
        <v>92</v>
      </c>
      <c r="D114" s="23">
        <v>45302.552083333336</v>
      </c>
      <c r="E114" s="23">
        <v>45302.583333333336</v>
      </c>
      <c r="F114" s="1">
        <f t="shared" ca="1" si="17"/>
        <v>3.125E-2</v>
      </c>
      <c r="G114" s="3" t="s">
        <v>55</v>
      </c>
      <c r="H114" s="41"/>
      <c r="I114" s="40"/>
      <c r="J114" s="5" t="s">
        <v>56</v>
      </c>
      <c r="K114" s="3" t="s">
        <v>108</v>
      </c>
      <c r="L114" s="9" t="s">
        <v>58</v>
      </c>
      <c r="M114" s="3" t="s">
        <v>109</v>
      </c>
      <c r="N114" s="3" t="s">
        <v>110</v>
      </c>
      <c r="O114" s="3" t="s">
        <v>712</v>
      </c>
      <c r="P114" s="3" t="s">
        <v>869</v>
      </c>
      <c r="Q114" s="4" t="s">
        <v>870</v>
      </c>
      <c r="R114" s="3" t="s">
        <v>233</v>
      </c>
      <c r="S114" s="3" t="s">
        <v>115</v>
      </c>
      <c r="T114" s="3" t="s">
        <v>256</v>
      </c>
      <c r="U114" s="3" t="s">
        <v>871</v>
      </c>
      <c r="V114" s="22" t="str">
        <f t="shared" si="13"/>
        <v>RTNFO; Hora de aviso: 13:15 11/01/2024; Solución: Se realiza fusion en caja de empalme existente; Hora de solución: 14:00 11/01/2024; Causa: Falla de Empalme de FiOp</v>
      </c>
      <c r="W114" s="4" t="s">
        <v>118</v>
      </c>
      <c r="X114" s="3"/>
      <c r="Y114" s="3"/>
      <c r="Z114" s="3" t="s">
        <v>69</v>
      </c>
      <c r="AA114" s="3" t="s">
        <v>71</v>
      </c>
      <c r="AB114" s="3">
        <v>0</v>
      </c>
      <c r="AC114" s="3" t="s">
        <v>71</v>
      </c>
      <c r="AD114" s="6">
        <v>0</v>
      </c>
      <c r="AE114" s="7"/>
      <c r="AF114" s="7"/>
      <c r="AG114" s="6">
        <f>Tabla4[[#This Row],[Tiempo Parada de Reloj]]+Tabla4[[#This Row],[Tiempo Autorizado por Telefonica (no Máximo)]]</f>
        <v>0</v>
      </c>
      <c r="AH114" s="7">
        <f t="shared" ca="1" si="14"/>
        <v>3.125E-2</v>
      </c>
      <c r="AI114" s="8">
        <f t="shared" si="15"/>
        <v>0</v>
      </c>
      <c r="AJ114" s="8">
        <f t="shared" ca="1" si="16"/>
        <v>0.75</v>
      </c>
      <c r="AK114" s="3" t="s">
        <v>120</v>
      </c>
      <c r="AL114" s="3" t="s">
        <v>70</v>
      </c>
      <c r="AM114" s="3" t="s">
        <v>72</v>
      </c>
      <c r="AN114" s="3" t="s">
        <v>72</v>
      </c>
      <c r="AO114" s="3" t="s">
        <v>87</v>
      </c>
      <c r="AP114" s="3" t="s">
        <v>87</v>
      </c>
      <c r="AQ114" s="23">
        <v>45302.411111111112</v>
      </c>
      <c r="AR114" s="3"/>
      <c r="AS114" s="23"/>
      <c r="AT114" s="23"/>
      <c r="AU114" s="3" t="s">
        <v>121</v>
      </c>
      <c r="AV114" s="3" t="s">
        <v>282</v>
      </c>
      <c r="AW114" s="3" t="s">
        <v>76</v>
      </c>
      <c r="AX114" s="3">
        <v>10.169</v>
      </c>
      <c r="AY114" s="3">
        <v>-73.879366000000005</v>
      </c>
      <c r="AZ114" s="8" t="str">
        <f>+CONCATENATE("Reportan apertura en el enlace ",Tabla4[[#This Row],[Enlace]]," en el ",Tabla4[[#This Row],[Distancia óptica]]," ocasionado por ",Tabla4[[#This Row],[Causa del daño]])</f>
        <v>Reportan apertura en el enlace Bosconia - Fundación en el Km 48,9 desde Bosconia ocasionado por Falla de Empalme de FiOp</v>
      </c>
      <c r="BA114" s="8" t="str">
        <f>+CONCATENATE("Para dar solución al incidente ",Tabla4[[#This Row],[Solución]])</f>
        <v>Para dar solución al incidente Se realiza fusion en caja de empalme existente</v>
      </c>
      <c r="BB114" s="3" t="str">
        <f>+_xlfn.CONCAT(Tabla4[[#This Row],[Causa Raiz]]," ",Tabla4[[#This Row],[Solución2]]," (",Tabla4[[#This Row],[Anillo]],"- Cabecera: ",Tabla4[[#This Row],[Cabecera]],"- Operador: ",Tabla4[[#This Row],[Operador]],")")</f>
        <v>Reportan apertura en el enlace Bosconia - Fundación en el Km 48,9 desde Bosconia ocasionado por Falla de Empalme de FiOp Para dar solución al incidente Se realiza fusion en caja de empalme existente (Troncal- Cabecera: Bosconia- Operador: Colombia Telecomunicaciones)</v>
      </c>
    </row>
    <row r="115" spans="1:54" s="2" customFormat="1" ht="228">
      <c r="A115" s="38">
        <f t="shared" si="12"/>
        <v>114</v>
      </c>
      <c r="B115" s="3">
        <v>8080570</v>
      </c>
      <c r="C115" s="3" t="s">
        <v>163</v>
      </c>
      <c r="D115" s="23">
        <v>45302.579861111109</v>
      </c>
      <c r="E115" s="23">
        <v>45302.645833333336</v>
      </c>
      <c r="F115" s="1">
        <f t="shared" ca="1" si="17"/>
        <v>6.5972222226264421E-2</v>
      </c>
      <c r="G115" s="3" t="s">
        <v>55</v>
      </c>
      <c r="H115" s="41"/>
      <c r="I115" s="40"/>
      <c r="J115" s="5" t="s">
        <v>56</v>
      </c>
      <c r="K115" s="3" t="s">
        <v>203</v>
      </c>
      <c r="L115" s="9" t="s">
        <v>78</v>
      </c>
      <c r="M115" s="3" t="s">
        <v>79</v>
      </c>
      <c r="N115" s="3" t="s">
        <v>872</v>
      </c>
      <c r="O115" s="3" t="s">
        <v>873</v>
      </c>
      <c r="P115" s="3" t="s">
        <v>874</v>
      </c>
      <c r="Q115" s="4" t="s">
        <v>875</v>
      </c>
      <c r="R115" s="3" t="s">
        <v>741</v>
      </c>
      <c r="S115" s="3" t="s">
        <v>210</v>
      </c>
      <c r="T115" s="3" t="s">
        <v>256</v>
      </c>
      <c r="U115" s="3" t="s">
        <v>871</v>
      </c>
      <c r="V115" s="22" t="str">
        <f t="shared" si="13"/>
        <v>RDFO; Hora de aviso: 13:55 11/01/2024; Solución: Se realiza fusion en caja de empalme existente; Hora de solución: 15:30 11/01/2024; Causa: Falla de Empalme de FiOp</v>
      </c>
      <c r="W115" s="4" t="s">
        <v>213</v>
      </c>
      <c r="X115" s="3"/>
      <c r="Y115" s="3"/>
      <c r="Z115" s="3" t="s">
        <v>69</v>
      </c>
      <c r="AA115" s="3" t="s">
        <v>70</v>
      </c>
      <c r="AB115" s="3">
        <v>8080811</v>
      </c>
      <c r="AC115" s="3" t="s">
        <v>71</v>
      </c>
      <c r="AD115" s="6">
        <v>0</v>
      </c>
      <c r="AE115" s="7"/>
      <c r="AF115" s="7"/>
      <c r="AG115" s="6">
        <f>Tabla4[[#This Row],[Tiempo Parada de Reloj]]+Tabla4[[#This Row],[Tiempo Autorizado por Telefonica (no Máximo)]]</f>
        <v>0</v>
      </c>
      <c r="AH115" s="7">
        <f t="shared" ca="1" si="14"/>
        <v>6.5972222226264421E-2</v>
      </c>
      <c r="AI115" s="8">
        <f t="shared" si="15"/>
        <v>0</v>
      </c>
      <c r="AJ115" s="8">
        <f t="shared" ca="1" si="16"/>
        <v>1.5833333334303461</v>
      </c>
      <c r="AK115" s="3" t="s">
        <v>98</v>
      </c>
      <c r="AL115" s="3" t="s">
        <v>70</v>
      </c>
      <c r="AM115" s="3" t="s">
        <v>72</v>
      </c>
      <c r="AN115" s="3" t="s">
        <v>72</v>
      </c>
      <c r="AO115" s="3" t="s">
        <v>87</v>
      </c>
      <c r="AP115" s="3" t="s">
        <v>87</v>
      </c>
      <c r="AQ115" s="23">
        <v>45306.921527777777</v>
      </c>
      <c r="AR115" s="3"/>
      <c r="AS115" s="23"/>
      <c r="AT115" s="23"/>
      <c r="AU115" s="3" t="s">
        <v>743</v>
      </c>
      <c r="AV115" s="3" t="s">
        <v>876</v>
      </c>
      <c r="AW115" s="3" t="s">
        <v>877</v>
      </c>
      <c r="AX115" s="3">
        <v>4.8567900000000002</v>
      </c>
      <c r="AY115" s="3">
        <v>-74.035169999999994</v>
      </c>
      <c r="AZ115" s="8" t="str">
        <f>+CONCATENATE("Reportan apertura en el enlace ",Tabla4[[#This Row],[Enlace]]," en el ",Tabla4[[#This Row],[Distancia óptica]]," ocasionado por ",Tabla4[[#This Row],[Causa del daño]])</f>
        <v>Reportan apertura en el enlace Mov. Universidad de la Sabana - Mov. Hipodromo Andes en el km 0,16 desde Mov. Universidad de la Sabana ocasionado por Falla de Empalme de FiOp</v>
      </c>
      <c r="BA115" s="8" t="str">
        <f>+CONCATENATE("Para dar solución al incidente ",Tabla4[[#This Row],[Solución]])</f>
        <v>Para dar solución al incidente Se realiza fusion en caja de empalme existente</v>
      </c>
      <c r="BB115" s="3" t="str">
        <f>+_xlfn.CONCAT(Tabla4[[#This Row],[Causa Raiz]]," ",Tabla4[[#This Row],[Solución2]]," (",Tabla4[[#This Row],[Anillo]],"- Cabecera: ",Tabla4[[#This Row],[Cabecera]],"- Operador: ",Tabla4[[#This Row],[Operador]],")")</f>
        <v>Reportan apertura en el enlace Mov. Universidad de la Sabana - Mov. Hipodromo Andes en el km 0,16 desde Mov. Universidad de la Sabana ocasionado por Falla de Empalme de FiOp Para dar solución al incidente Se realiza fusion en caja de empalme existente (Uk Universidad de la sabana- Cabecera: La Sabana- Operador: Colombia Telecomunicaciones)</v>
      </c>
    </row>
    <row r="116" spans="1:54" s="2" customFormat="1" ht="199.5">
      <c r="A116" s="38">
        <f t="shared" si="12"/>
        <v>115</v>
      </c>
      <c r="B116" s="3">
        <v>8080573</v>
      </c>
      <c r="C116" s="3" t="s">
        <v>92</v>
      </c>
      <c r="D116" s="23">
        <v>45302.583333333336</v>
      </c>
      <c r="E116" s="23">
        <v>45302.6875</v>
      </c>
      <c r="F116" s="1">
        <f t="shared" ca="1" si="17"/>
        <v>0.10416666666424135</v>
      </c>
      <c r="G116" s="3" t="s">
        <v>55</v>
      </c>
      <c r="H116" s="41"/>
      <c r="I116" s="40"/>
      <c r="J116" s="5" t="s">
        <v>56</v>
      </c>
      <c r="K116" s="3" t="s">
        <v>203</v>
      </c>
      <c r="L116" s="9" t="s">
        <v>58</v>
      </c>
      <c r="M116" s="3" t="s">
        <v>204</v>
      </c>
      <c r="N116" s="3" t="s">
        <v>332</v>
      </c>
      <c r="O116" s="3" t="s">
        <v>878</v>
      </c>
      <c r="P116" s="3" t="s">
        <v>879</v>
      </c>
      <c r="Q116" s="4" t="s">
        <v>880</v>
      </c>
      <c r="R116" s="3" t="s">
        <v>640</v>
      </c>
      <c r="S116" s="3" t="s">
        <v>221</v>
      </c>
      <c r="T116" s="3" t="s">
        <v>211</v>
      </c>
      <c r="U116" s="3" t="s">
        <v>881</v>
      </c>
      <c r="V116" s="22" t="str">
        <f t="shared" si="13"/>
        <v>RTNFO; Hora de aviso: 14:00 11/01/2024; Solución: Se realiza sangria en una caja de empalme de 48 hilos ; Hora de solución: 16:30 11/01/2024; Causa: Podas</v>
      </c>
      <c r="W116" s="4" t="s">
        <v>213</v>
      </c>
      <c r="X116" s="3"/>
      <c r="Y116" s="3"/>
      <c r="Z116" s="3" t="s">
        <v>69</v>
      </c>
      <c r="AA116" s="3" t="s">
        <v>71</v>
      </c>
      <c r="AB116" s="3">
        <v>0</v>
      </c>
      <c r="AC116" s="3" t="s">
        <v>70</v>
      </c>
      <c r="AD116" s="6">
        <v>0</v>
      </c>
      <c r="AE116" s="7"/>
      <c r="AF116" s="7"/>
      <c r="AG116" s="6">
        <f>Tabla4[[#This Row],[Tiempo Parada de Reloj]]+Tabla4[[#This Row],[Tiempo Autorizado por Telefonica (no Máximo)]]</f>
        <v>0</v>
      </c>
      <c r="AH116" s="7">
        <f t="shared" ca="1" si="14"/>
        <v>0.10416666666424135</v>
      </c>
      <c r="AI116" s="8">
        <f t="shared" si="15"/>
        <v>0</v>
      </c>
      <c r="AJ116" s="8">
        <f t="shared" ca="1" si="16"/>
        <v>2.4999999999417923</v>
      </c>
      <c r="AK116" s="3" t="s">
        <v>98</v>
      </c>
      <c r="AL116" s="3" t="s">
        <v>70</v>
      </c>
      <c r="AM116" s="3" t="s">
        <v>72</v>
      </c>
      <c r="AN116" s="3" t="s">
        <v>72</v>
      </c>
      <c r="AO116" s="3" t="s">
        <v>119</v>
      </c>
      <c r="AP116" s="3" t="s">
        <v>119</v>
      </c>
      <c r="AQ116" s="23">
        <v>45303.484722222223</v>
      </c>
      <c r="AR116" s="3"/>
      <c r="AS116" s="23"/>
      <c r="AT116" s="23"/>
      <c r="AU116" s="3" t="s">
        <v>214</v>
      </c>
      <c r="AV116" s="3" t="s">
        <v>882</v>
      </c>
      <c r="AW116" s="3" t="s">
        <v>76</v>
      </c>
      <c r="AX116" s="3">
        <v>7.3529200000000001</v>
      </c>
      <c r="AY116" s="3">
        <v>-73.173860000000005</v>
      </c>
      <c r="AZ116" s="8" t="str">
        <f>+CONCATENATE("Reportan apertura en el enlace ",Tabla4[[#This Row],[Enlace]]," en el ",Tabla4[[#This Row],[Distancia óptica]]," ocasionado por ",Tabla4[[#This Row],[Causa del daño]])</f>
        <v>Reportan apertura en el enlace Bucaramanga - San Alberto en el Km 39,8 desde Bucaramanga ocasionado por Podas</v>
      </c>
      <c r="BA116" s="8" t="str">
        <f>+CONCATENATE("Para dar solución al incidente ",Tabla4[[#This Row],[Solución]])</f>
        <v xml:space="preserve">Para dar solución al incidente Se realiza sangria en una caja de empalme de 48 hilos </v>
      </c>
      <c r="BB116" s="3" t="str">
        <f>+_xlfn.CONCAT(Tabla4[[#This Row],[Causa Raiz]]," ",Tabla4[[#This Row],[Solución2]]," (",Tabla4[[#This Row],[Anillo]],"- Cabecera: ",Tabla4[[#This Row],[Cabecera]],"- Operador: ",Tabla4[[#This Row],[Operador]],")")</f>
        <v>Reportan apertura en el enlace Bucaramanga - San Alberto en el Km 39,8 desde Bucaramanga ocasionado por Podas Para dar solución al incidente Se realiza sangria en una caja de empalme de 48 hilos  (Troncal- Cabecera: Bucaramanga- Operador: Colombia Telecomunicaciones)</v>
      </c>
    </row>
    <row r="117" spans="1:54" s="2" customFormat="1" ht="199.5">
      <c r="A117" s="38">
        <f t="shared" si="12"/>
        <v>116</v>
      </c>
      <c r="B117" s="3">
        <v>8080743</v>
      </c>
      <c r="C117" s="3" t="s">
        <v>163</v>
      </c>
      <c r="D117" s="23">
        <v>45302.197916666664</v>
      </c>
      <c r="E117" s="23">
        <v>45302.694444444445</v>
      </c>
      <c r="F117" s="1">
        <f t="shared" ca="1" si="17"/>
        <v>0.49652777778101154</v>
      </c>
      <c r="G117" s="3" t="s">
        <v>55</v>
      </c>
      <c r="H117" s="41"/>
      <c r="I117" s="40"/>
      <c r="J117" s="5" t="s">
        <v>56</v>
      </c>
      <c r="K117" s="3" t="s">
        <v>77</v>
      </c>
      <c r="L117" s="9" t="s">
        <v>58</v>
      </c>
      <c r="M117" s="3" t="s">
        <v>838</v>
      </c>
      <c r="N117" s="3" t="s">
        <v>839</v>
      </c>
      <c r="O117" s="3" t="s">
        <v>883</v>
      </c>
      <c r="P117" s="3" t="s">
        <v>884</v>
      </c>
      <c r="Q117" s="4" t="s">
        <v>885</v>
      </c>
      <c r="R117" s="3" t="s">
        <v>288</v>
      </c>
      <c r="S117" s="3" t="s">
        <v>289</v>
      </c>
      <c r="T117" s="3" t="s">
        <v>66</v>
      </c>
      <c r="U117" s="3" t="s">
        <v>886</v>
      </c>
      <c r="V117" s="22" t="str">
        <f t="shared" si="13"/>
        <v>RDFO; Hora de aviso: 4:45 11/01/2024; Solución: Se recuperan 100 mts de reserva y se realiza un empalme de 48 Hilos; Hora de solución: 16:40 11/01/2024; Causa: Vandalismo</v>
      </c>
      <c r="W117" s="4" t="s">
        <v>160</v>
      </c>
      <c r="X117" s="3"/>
      <c r="Y117" s="3"/>
      <c r="Z117" s="3" t="s">
        <v>69</v>
      </c>
      <c r="AA117" s="3" t="s">
        <v>71</v>
      </c>
      <c r="AB117" s="3">
        <v>0</v>
      </c>
      <c r="AC117" s="3" t="s">
        <v>71</v>
      </c>
      <c r="AD117" s="6">
        <v>0.29305555555555557</v>
      </c>
      <c r="AE117" s="7"/>
      <c r="AF117" s="7"/>
      <c r="AG117" s="6">
        <f>Tabla4[[#This Row],[Tiempo Parada de Reloj]]+Tabla4[[#This Row],[Tiempo Autorizado por Telefonica (no Máximo)]]</f>
        <v>0.29305555555555557</v>
      </c>
      <c r="AH117" s="7">
        <f t="shared" ca="1" si="14"/>
        <v>0.20347222222545597</v>
      </c>
      <c r="AI117" s="8">
        <f t="shared" si="15"/>
        <v>7.0333333333333332</v>
      </c>
      <c r="AJ117" s="8">
        <f t="shared" ca="1" si="16"/>
        <v>4.8833333334109437</v>
      </c>
      <c r="AK117" s="3" t="s">
        <v>72</v>
      </c>
      <c r="AL117" s="3" t="s">
        <v>71</v>
      </c>
      <c r="AM117" s="3" t="s">
        <v>69</v>
      </c>
      <c r="AN117" s="3" t="s">
        <v>72</v>
      </c>
      <c r="AO117" s="3" t="s">
        <v>120</v>
      </c>
      <c r="AP117" s="3" t="s">
        <v>120</v>
      </c>
      <c r="AQ117" s="23">
        <v>45307.668749999997</v>
      </c>
      <c r="AR117" s="3"/>
      <c r="AS117" s="23"/>
      <c r="AT117" s="23"/>
      <c r="AU117" s="3" t="s">
        <v>404</v>
      </c>
      <c r="AV117" s="3" t="s">
        <v>887</v>
      </c>
      <c r="AW117" s="3" t="s">
        <v>135</v>
      </c>
      <c r="AX117" s="3">
        <v>4.8416680000000003</v>
      </c>
      <c r="AY117" s="3">
        <v>-75.673438000000004</v>
      </c>
      <c r="AZ117" s="8" t="str">
        <f>+CONCATENATE("Reportan apertura en el enlace ",Tabla4[[#This Row],[Enlace]]," en el ",Tabla4[[#This Row],[Distancia óptica]]," ocasionado por ",Tabla4[[#This Row],[Causa del daño]])</f>
        <v>Reportan apertura en el enlace Pereira - Dosquebradas en el Km 1,294 desde Pereira  ocasionado por Vandalismo</v>
      </c>
      <c r="BA117" s="8" t="str">
        <f>+CONCATENATE("Para dar solución al incidente ",Tabla4[[#This Row],[Solución]])</f>
        <v>Para dar solución al incidente Se recuperan 100 mts de reserva y se realiza un empalme de 48 Hilos</v>
      </c>
      <c r="BB117" s="3" t="str">
        <f>+_xlfn.CONCAT(Tabla4[[#This Row],[Causa Raiz]]," ",Tabla4[[#This Row],[Solución2]]," (",Tabla4[[#This Row],[Anillo]],"- Cabecera: ",Tabla4[[#This Row],[Cabecera]],"- Operador: ",Tabla4[[#This Row],[Operador]],")")</f>
        <v>Reportan apertura en el enlace Pereira - Dosquebradas en el Km 1,294 desde Pereira  ocasionado por Vandalismo Para dar solución al incidente Se recuperan 100 mts de reserva y se realiza un empalme de 48 Hilos (Lineal- Cabecera: Dosquebradas- Operador: Colombia Telecomunicaciones)</v>
      </c>
    </row>
    <row r="118" spans="1:54" s="2" customFormat="1" ht="199.5">
      <c r="A118" s="38">
        <f t="shared" si="12"/>
        <v>117</v>
      </c>
      <c r="B118" s="3">
        <v>8080886</v>
      </c>
      <c r="C118" s="3" t="s">
        <v>92</v>
      </c>
      <c r="D118" s="23">
        <v>45302.649305555555</v>
      </c>
      <c r="E118" s="23">
        <v>45303.409722222219</v>
      </c>
      <c r="F118" s="1">
        <f t="shared" ca="1" si="17"/>
        <v>0.76041666666424135</v>
      </c>
      <c r="G118" s="3" t="s">
        <v>55</v>
      </c>
      <c r="H118" s="41"/>
      <c r="I118" s="40"/>
      <c r="J118" s="5" t="s">
        <v>56</v>
      </c>
      <c r="K118" s="3" t="s">
        <v>77</v>
      </c>
      <c r="L118" s="9" t="s">
        <v>58</v>
      </c>
      <c r="M118" s="3" t="s">
        <v>507</v>
      </c>
      <c r="N118" s="3" t="s">
        <v>888</v>
      </c>
      <c r="O118" s="3" t="s">
        <v>889</v>
      </c>
      <c r="P118" s="3" t="s">
        <v>890</v>
      </c>
      <c r="Q118" s="4" t="s">
        <v>891</v>
      </c>
      <c r="R118" s="3" t="s">
        <v>144</v>
      </c>
      <c r="S118" s="3" t="s">
        <v>158</v>
      </c>
      <c r="T118" s="3" t="s">
        <v>276</v>
      </c>
      <c r="U118" s="3" t="s">
        <v>892</v>
      </c>
      <c r="V118" s="22" t="str">
        <f t="shared" si="13"/>
        <v>RTNFO; Hora de aviso: 15:35 11/01/2024; Solución: se realiza tendido de 15 mts de fo de 36 y se realiza dos empalmes de 36 hilos; Hora de solución: 9:50 12/01/2024; Causa: Intervención de Terceros</v>
      </c>
      <c r="W118" s="4" t="s">
        <v>893</v>
      </c>
      <c r="X118" s="3"/>
      <c r="Y118" s="3"/>
      <c r="Z118" s="3" t="s">
        <v>69</v>
      </c>
      <c r="AA118" s="3" t="s">
        <v>71</v>
      </c>
      <c r="AB118" s="3">
        <v>0</v>
      </c>
      <c r="AC118" s="3" t="s">
        <v>71</v>
      </c>
      <c r="AD118" s="6">
        <v>0.55347222222222225</v>
      </c>
      <c r="AE118" s="7"/>
      <c r="AF118" s="7"/>
      <c r="AG118" s="6">
        <f>Tabla4[[#This Row],[Tiempo Parada de Reloj]]+Tabla4[[#This Row],[Tiempo Autorizado por Telefonica (no Máximo)]]</f>
        <v>0.55347222222222225</v>
      </c>
      <c r="AH118" s="7">
        <f t="shared" ca="1" si="14"/>
        <v>0.20694444444201909</v>
      </c>
      <c r="AI118" s="8">
        <f t="shared" si="15"/>
        <v>13.283333333333335</v>
      </c>
      <c r="AJ118" s="8">
        <f t="shared" ca="1" si="16"/>
        <v>4.9666666666084582</v>
      </c>
      <c r="AK118" s="3" t="s">
        <v>72</v>
      </c>
      <c r="AL118" s="3" t="s">
        <v>70</v>
      </c>
      <c r="AM118" s="3" t="s">
        <v>119</v>
      </c>
      <c r="AN118" s="3" t="s">
        <v>120</v>
      </c>
      <c r="AO118" s="3" t="s">
        <v>87</v>
      </c>
      <c r="AP118" s="3" t="s">
        <v>87</v>
      </c>
      <c r="AQ118" s="23">
        <v>45304.643055555556</v>
      </c>
      <c r="AR118" s="3"/>
      <c r="AS118" s="23"/>
      <c r="AT118" s="23"/>
      <c r="AU118" s="3" t="s">
        <v>515</v>
      </c>
      <c r="AV118" s="3" t="s">
        <v>894</v>
      </c>
      <c r="AW118" s="3" t="s">
        <v>76</v>
      </c>
      <c r="AX118" s="3">
        <v>2.8517000000000001</v>
      </c>
      <c r="AY118" s="3">
        <v>-76.549400000000006</v>
      </c>
      <c r="AZ118" s="8" t="str">
        <f>+CONCATENATE("Reportan apertura en el enlace ",Tabla4[[#This Row],[Enlace]]," en el ",Tabla4[[#This Row],[Distancia óptica]]," ocasionado por ",Tabla4[[#This Row],[Causa del daño]])</f>
        <v>Reportan apertura en el enlace Cali - Popayán en el km 24,7 desde Piendamo ocasionado por Intervención de Terceros</v>
      </c>
      <c r="BA118" s="8" t="str">
        <f>+CONCATENATE("Para dar solución al incidente ",Tabla4[[#This Row],[Solución]])</f>
        <v>Para dar solución al incidente se realiza tendido de 15 mts de fo de 36 y se realiza dos empalmes de 36 hilos</v>
      </c>
      <c r="BB118" s="3" t="str">
        <f>+_xlfn.CONCAT(Tabla4[[#This Row],[Causa Raiz]]," ",Tabla4[[#This Row],[Solución2]]," (",Tabla4[[#This Row],[Anillo]],"- Cabecera: ",Tabla4[[#This Row],[Cabecera]],"- Operador: ",Tabla4[[#This Row],[Operador]],")")</f>
        <v>Reportan apertura en el enlace Cali - Popayán en el km 24,7 desde Piendamo ocasionado por Intervención de Terceros Para dar solución al incidente se realiza tendido de 15 mts de fo de 36 y se realiza dos empalmes de 36 hilos (Troncal- Cabecera: Popayan- Operador: Colombia Telecomunicaciones)</v>
      </c>
    </row>
    <row r="119" spans="1:54" s="2" customFormat="1" ht="171">
      <c r="A119" s="38">
        <f t="shared" si="12"/>
        <v>118</v>
      </c>
      <c r="B119" s="3">
        <v>8080904</v>
      </c>
      <c r="C119" s="3" t="s">
        <v>92</v>
      </c>
      <c r="D119" s="23">
        <v>45301.729166666664</v>
      </c>
      <c r="E119" s="23">
        <v>45301.861111111109</v>
      </c>
      <c r="F119" s="1">
        <f t="shared" ca="1" si="17"/>
        <v>0.13194444444525288</v>
      </c>
      <c r="G119" s="3" t="s">
        <v>55</v>
      </c>
      <c r="H119" s="41"/>
      <c r="I119" s="40"/>
      <c r="J119" s="5" t="s">
        <v>56</v>
      </c>
      <c r="K119" s="3" t="s">
        <v>77</v>
      </c>
      <c r="L119" s="9" t="s">
        <v>58</v>
      </c>
      <c r="M119" s="3" t="s">
        <v>283</v>
      </c>
      <c r="N119" s="3" t="s">
        <v>284</v>
      </c>
      <c r="O119" s="3" t="s">
        <v>895</v>
      </c>
      <c r="P119" s="3" t="s">
        <v>896</v>
      </c>
      <c r="Q119" s="4" t="s">
        <v>897</v>
      </c>
      <c r="R119" s="3" t="s">
        <v>796</v>
      </c>
      <c r="S119" s="3" t="s">
        <v>289</v>
      </c>
      <c r="T119" s="3" t="s">
        <v>211</v>
      </c>
      <c r="U119" s="3" t="s">
        <v>898</v>
      </c>
      <c r="V119" s="22" t="str">
        <f t="shared" si="13"/>
        <v>RTNFO; Hora de aviso: 17:30 10/01/2024; Solución: se realiza migracion de manera provisional para dar solucion; Hora de solución: 20:40 10/01/2024; Causa: Podas</v>
      </c>
      <c r="W119" s="4" t="s">
        <v>893</v>
      </c>
      <c r="X119" s="3"/>
      <c r="Y119" s="3"/>
      <c r="Z119" s="3" t="s">
        <v>69</v>
      </c>
      <c r="AA119" s="3" t="s">
        <v>71</v>
      </c>
      <c r="AB119" s="3">
        <v>0</v>
      </c>
      <c r="AC119" s="3" t="s">
        <v>70</v>
      </c>
      <c r="AD119" s="6">
        <v>0</v>
      </c>
      <c r="AE119" s="7"/>
      <c r="AF119" s="7"/>
      <c r="AG119" s="6">
        <f>Tabla4[[#This Row],[Tiempo Parada de Reloj]]+Tabla4[[#This Row],[Tiempo Autorizado por Telefonica (no Máximo)]]</f>
        <v>0</v>
      </c>
      <c r="AH119" s="7">
        <f t="shared" ca="1" si="14"/>
        <v>0.13194444444525288</v>
      </c>
      <c r="AI119" s="8">
        <f t="shared" si="15"/>
        <v>0</v>
      </c>
      <c r="AJ119" s="8">
        <f t="shared" ca="1" si="16"/>
        <v>3.1666666666860692</v>
      </c>
      <c r="AK119" s="3" t="s">
        <v>460</v>
      </c>
      <c r="AL119" s="3" t="s">
        <v>71</v>
      </c>
      <c r="AM119" s="3" t="s">
        <v>460</v>
      </c>
      <c r="AN119" s="3" t="s">
        <v>460</v>
      </c>
      <c r="AO119" s="3" t="s">
        <v>120</v>
      </c>
      <c r="AP119" s="3" t="s">
        <v>120</v>
      </c>
      <c r="AQ119" s="23">
        <v>45307.552083333336</v>
      </c>
      <c r="AR119" s="66" t="s">
        <v>899</v>
      </c>
      <c r="AS119" s="23" t="s">
        <v>900</v>
      </c>
      <c r="AT119" s="23"/>
      <c r="AU119" s="3" t="s">
        <v>404</v>
      </c>
      <c r="AV119" s="3" t="s">
        <v>901</v>
      </c>
      <c r="AW119" s="3" t="s">
        <v>76</v>
      </c>
      <c r="AX119" s="3">
        <v>4.508445</v>
      </c>
      <c r="AY119" s="3">
        <v>-75.574853000000004</v>
      </c>
      <c r="AZ119" s="8" t="str">
        <f>+CONCATENATE("Reportan apertura en el enlace ",Tabla4[[#This Row],[Enlace]]," en el ",Tabla4[[#This Row],[Distancia óptica]]," ocasionado por ",Tabla4[[#This Row],[Causa del daño]])</f>
        <v>Reportan apertura en el enlace Armenia - Ibagué en el Km 58 desde Ibague ocasionado por Podas</v>
      </c>
      <c r="BA119" s="8" t="str">
        <f>+CONCATENATE("Para dar solución al incidente ",Tabla4[[#This Row],[Solución]])</f>
        <v>Para dar solución al incidente se realiza migracion de manera provisional para dar solucion</v>
      </c>
      <c r="BB119" s="3" t="str">
        <f>+_xlfn.CONCAT(Tabla4[[#This Row],[Causa Raiz]]," ",Tabla4[[#This Row],[Solución2]]," (",Tabla4[[#This Row],[Anillo]],"- Cabecera: ",Tabla4[[#This Row],[Cabecera]],"- Operador: ",Tabla4[[#This Row],[Operador]],")")</f>
        <v>Reportan apertura en el enlace Armenia - Ibagué en el Km 58 desde Ibague ocasionado por Podas Para dar solución al incidente se realiza migracion de manera provisional para dar solucion (Troncal- Cabecera: Armenia LD- Operador: Colombia Telecomunicaciones)</v>
      </c>
    </row>
    <row r="120" spans="1:54" s="2" customFormat="1" ht="185.25">
      <c r="A120" s="38">
        <f t="shared" si="12"/>
        <v>119</v>
      </c>
      <c r="B120" s="3">
        <v>8080834</v>
      </c>
      <c r="C120" s="3" t="s">
        <v>54</v>
      </c>
      <c r="D120" s="23">
        <v>45302.670138888891</v>
      </c>
      <c r="E120" s="23">
        <v>45302.770833333336</v>
      </c>
      <c r="F120" s="1">
        <f t="shared" ca="1" si="17"/>
        <v>0.10069444444525288</v>
      </c>
      <c r="G120" s="3" t="s">
        <v>55</v>
      </c>
      <c r="H120" s="41"/>
      <c r="I120" s="40"/>
      <c r="J120" s="5" t="s">
        <v>56</v>
      </c>
      <c r="K120" s="3" t="s">
        <v>122</v>
      </c>
      <c r="L120" s="9" t="s">
        <v>58</v>
      </c>
      <c r="M120" s="3" t="s">
        <v>123</v>
      </c>
      <c r="N120" s="3" t="s">
        <v>461</v>
      </c>
      <c r="O120" s="3" t="s">
        <v>902</v>
      </c>
      <c r="P120" s="3" t="s">
        <v>903</v>
      </c>
      <c r="Q120" s="4" t="s">
        <v>904</v>
      </c>
      <c r="R120" s="3" t="s">
        <v>763</v>
      </c>
      <c r="S120" s="3" t="s">
        <v>129</v>
      </c>
      <c r="T120" s="3" t="s">
        <v>276</v>
      </c>
      <c r="U120" s="3" t="s">
        <v>905</v>
      </c>
      <c r="V120" s="22" t="str">
        <f t="shared" si="13"/>
        <v>RLFO; Hora de aviso: 16:05 11/01/2024; Solución: Se realiza tendido de 100 mts y dos empalmes de 48 Hilos; Hora de solución: 18:30 11/01/2024; Causa: Intervención de Terceros</v>
      </c>
      <c r="W120" s="4" t="s">
        <v>906</v>
      </c>
      <c r="X120" s="3"/>
      <c r="Y120" s="3"/>
      <c r="Z120" s="3" t="s">
        <v>69</v>
      </c>
      <c r="AA120" s="3" t="s">
        <v>70</v>
      </c>
      <c r="AB120" s="3">
        <v>8080834</v>
      </c>
      <c r="AC120" s="3" t="s">
        <v>71</v>
      </c>
      <c r="AD120" s="6">
        <v>0</v>
      </c>
      <c r="AE120" s="7"/>
      <c r="AF120" s="7"/>
      <c r="AG120" s="6">
        <f>Tabla4[[#This Row],[Tiempo Parada de Reloj]]+Tabla4[[#This Row],[Tiempo Autorizado por Telefonica (no Máximo)]]</f>
        <v>0</v>
      </c>
      <c r="AH120" s="7">
        <f t="shared" ca="1" si="14"/>
        <v>0.10069444444525288</v>
      </c>
      <c r="AI120" s="8">
        <f t="shared" si="15"/>
        <v>0</v>
      </c>
      <c r="AJ120" s="8">
        <f t="shared" ca="1" si="16"/>
        <v>2.4166666666860692</v>
      </c>
      <c r="AK120" s="3" t="s">
        <v>460</v>
      </c>
      <c r="AL120" s="3" t="s">
        <v>70</v>
      </c>
      <c r="AM120" s="3" t="s">
        <v>72</v>
      </c>
      <c r="AN120" s="3" t="s">
        <v>72</v>
      </c>
      <c r="AO120" s="3" t="s">
        <v>119</v>
      </c>
      <c r="AP120" s="3" t="s">
        <v>119</v>
      </c>
      <c r="AQ120" s="23">
        <v>45305.418749999997</v>
      </c>
      <c r="AR120" s="3"/>
      <c r="AS120" s="23"/>
      <c r="AT120" s="23"/>
      <c r="AU120" s="3" t="s">
        <v>467</v>
      </c>
      <c r="AV120" s="3" t="s">
        <v>907</v>
      </c>
      <c r="AW120" s="3" t="s">
        <v>307</v>
      </c>
      <c r="AX120" s="3">
        <v>11.017676</v>
      </c>
      <c r="AY120" s="3">
        <v>-74.860423999999995</v>
      </c>
      <c r="AZ120" s="8" t="str">
        <f>+CONCATENATE("Reportan apertura en el enlace ",Tabla4[[#This Row],[Enlace]]," en el ",Tabla4[[#This Row],[Distancia óptica]]," ocasionado por ",Tabla4[[#This Row],[Causa del daño]])</f>
        <v>Reportan apertura en el enlace Tabor - Pto colombia en el Km 2,2 desde Pelu ocasionado por Intervención de Terceros</v>
      </c>
      <c r="BA120" s="8" t="str">
        <f>+CONCATENATE("Para dar solución al incidente ",Tabla4[[#This Row],[Solución]])</f>
        <v>Para dar solución al incidente Se realiza tendido de 100 mts y dos empalmes de 48 Hilos</v>
      </c>
      <c r="BB120" s="3" t="str">
        <f>+_xlfn.CONCAT(Tabla4[[#This Row],[Causa Raiz]]," ",Tabla4[[#This Row],[Solución2]]," (",Tabla4[[#This Row],[Anillo]],"- Cabecera: ",Tabla4[[#This Row],[Cabecera]],"- Operador: ",Tabla4[[#This Row],[Operador]],")")</f>
        <v>Reportan apertura en el enlace Tabor - Pto colombia en el Km 2,2 desde Pelu ocasionado por Intervención de Terceros Para dar solución al incidente Se realiza tendido de 100 mts y dos empalmes de 48 Hilos (LINEAL- Cabecera: TABOR - Operador: Colombia Telecomunicaciones)</v>
      </c>
    </row>
    <row r="121" spans="1:54" s="2" customFormat="1" ht="228">
      <c r="A121" s="38">
        <f t="shared" si="12"/>
        <v>120</v>
      </c>
      <c r="B121" s="3">
        <v>8081120</v>
      </c>
      <c r="C121" s="3" t="s">
        <v>163</v>
      </c>
      <c r="D121" s="23">
        <v>45302.6875</v>
      </c>
      <c r="E121" s="23">
        <v>45303.083333333336</v>
      </c>
      <c r="F121" s="1">
        <f t="shared" ca="1" si="17"/>
        <v>0.39583333333575865</v>
      </c>
      <c r="G121" s="3" t="s">
        <v>164</v>
      </c>
      <c r="H121" s="41" t="s">
        <v>165</v>
      </c>
      <c r="I121" s="40" t="s">
        <v>908</v>
      </c>
      <c r="J121" s="5" t="s">
        <v>167</v>
      </c>
      <c r="K121" s="3" t="s">
        <v>168</v>
      </c>
      <c r="L121" s="9" t="s">
        <v>58</v>
      </c>
      <c r="M121" s="3" t="s">
        <v>360</v>
      </c>
      <c r="N121" s="3" t="s">
        <v>909</v>
      </c>
      <c r="O121" s="3" t="s">
        <v>910</v>
      </c>
      <c r="P121" s="3" t="s">
        <v>911</v>
      </c>
      <c r="Q121" s="4" t="s">
        <v>912</v>
      </c>
      <c r="R121" s="3" t="s">
        <v>365</v>
      </c>
      <c r="S121" s="3" t="s">
        <v>168</v>
      </c>
      <c r="T121" s="3" t="s">
        <v>176</v>
      </c>
      <c r="U121" s="3" t="s">
        <v>913</v>
      </c>
      <c r="V121" s="22" t="str">
        <f t="shared" si="13"/>
        <v>RDFO; Hora de aviso: 16:30 11/01/2024; Solución: se realiza tendido de 200 mts y dos empalmes actividades realizadas por claro; Hora de solución: 2:00 12/01/2024; Causa: Intervención de Terceros. No Identificados</v>
      </c>
      <c r="W121" s="4" t="s">
        <v>914</v>
      </c>
      <c r="X121" s="3"/>
      <c r="Y121" s="3"/>
      <c r="Z121" s="3" t="s">
        <v>69</v>
      </c>
      <c r="AA121" s="3" t="s">
        <v>71</v>
      </c>
      <c r="AB121" s="3">
        <v>0</v>
      </c>
      <c r="AC121" s="3" t="s">
        <v>71</v>
      </c>
      <c r="AD121" s="6">
        <v>0</v>
      </c>
      <c r="AE121" s="7"/>
      <c r="AF121" s="7"/>
      <c r="AG121" s="6">
        <f>Tabla4[[#This Row],[Tiempo Parada de Reloj]]+Tabla4[[#This Row],[Tiempo Autorizado por Telefonica (no Máximo)]]</f>
        <v>0</v>
      </c>
      <c r="AH121" s="7">
        <f t="shared" ca="1" si="14"/>
        <v>0.39583333333575865</v>
      </c>
      <c r="AI121" s="8">
        <f t="shared" si="15"/>
        <v>0</v>
      </c>
      <c r="AJ121" s="8">
        <f t="shared" ca="1" si="16"/>
        <v>9.5000000000582077</v>
      </c>
      <c r="AK121" s="3" t="s">
        <v>460</v>
      </c>
      <c r="AL121" s="3" t="s">
        <v>70</v>
      </c>
      <c r="AM121" s="3" t="s">
        <v>72</v>
      </c>
      <c r="AN121" s="3" t="s">
        <v>119</v>
      </c>
      <c r="AO121" s="3"/>
      <c r="AP121" s="3"/>
      <c r="AQ121" s="23">
        <f ca="1">NOW()</f>
        <v>45503.696834953706</v>
      </c>
      <c r="AR121" s="3"/>
      <c r="AS121" s="23"/>
      <c r="AT121" s="23"/>
      <c r="AU121" s="3" t="s">
        <v>168</v>
      </c>
      <c r="AV121" s="3" t="s">
        <v>69</v>
      </c>
      <c r="AW121" s="3" t="s">
        <v>76</v>
      </c>
      <c r="AX121" s="3" t="s">
        <v>69</v>
      </c>
      <c r="AY121" s="3" t="s">
        <v>69</v>
      </c>
      <c r="AZ121" s="8" t="str">
        <f>+CONCATENATE("Reportan apertura en el enlace ",Tabla4[[#This Row],[Enlace]]," en el ",Tabla4[[#This Row],[Distancia óptica]]," ocasionado por ",Tabla4[[#This Row],[Causa del daño]])</f>
        <v>Reportan apertura en el enlace Girardota - Barbosa en el km 18 desde Barbosa ocasionado por Intervención de Terceros. No Identificados</v>
      </c>
      <c r="BA121" s="8" t="str">
        <f>+CONCATENATE("Para dar solución al incidente ",Tabla4[[#This Row],[Solución]])</f>
        <v>Para dar solución al incidente se realiza tendido de 200 mts y dos empalmes actividades realizadas por claro</v>
      </c>
      <c r="BB121" s="3" t="str">
        <f>+_xlfn.CONCAT(Tabla4[[#This Row],[Causa Raiz]]," ",Tabla4[[#This Row],[Solución2]]," (",Tabla4[[#This Row],[Anillo]],"- Cabecera: ",Tabla4[[#This Row],[Cabecera]],"- Operador: ",Tabla4[[#This Row],[Operador]],")")</f>
        <v>Reportan apertura en el enlace Girardota - Barbosa en el km 18 desde Barbosa ocasionado por Intervención de Terceros. No Identificados Para dar solución al incidente se realiza tendido de 200 mts y dos empalmes actividades realizadas por claro (Troncal- Cabecera: NA- Operador: Telmex - Claro)</v>
      </c>
    </row>
    <row r="122" spans="1:54" s="2" customFormat="1" ht="185.25">
      <c r="A122" s="38">
        <f t="shared" si="12"/>
        <v>121</v>
      </c>
      <c r="B122" s="3">
        <v>8081495</v>
      </c>
      <c r="C122" s="3" t="s">
        <v>136</v>
      </c>
      <c r="D122" s="23">
        <v>45302.833333333336</v>
      </c>
      <c r="E122" s="23">
        <v>45302.996527777781</v>
      </c>
      <c r="F122" s="1">
        <f t="shared" ca="1" si="17"/>
        <v>0.16319444444525288</v>
      </c>
      <c r="G122" s="3" t="s">
        <v>55</v>
      </c>
      <c r="H122" s="41"/>
      <c r="I122" s="40"/>
      <c r="J122" s="5" t="s">
        <v>137</v>
      </c>
      <c r="K122" s="3" t="s">
        <v>93</v>
      </c>
      <c r="L122" s="9" t="s">
        <v>78</v>
      </c>
      <c r="M122" s="3" t="s">
        <v>59</v>
      </c>
      <c r="N122" s="3" t="s">
        <v>60</v>
      </c>
      <c r="O122" s="3" t="s">
        <v>915</v>
      </c>
      <c r="P122" s="3" t="s">
        <v>916</v>
      </c>
      <c r="Q122" s="4" t="s">
        <v>917</v>
      </c>
      <c r="R122" s="3" t="s">
        <v>783</v>
      </c>
      <c r="S122" s="3" t="s">
        <v>65</v>
      </c>
      <c r="T122" s="3" t="s">
        <v>211</v>
      </c>
      <c r="U122" s="3" t="s">
        <v>918</v>
      </c>
      <c r="V122" s="22" t="str">
        <f t="shared" si="13"/>
        <v>RBHFO; Hora de aviso: 20:00 11/01/2024; Solución: se realiza tendido de 100 mts y dos empalmes de 144 hilos; Hora de solución: 23:55 11/01/2024; Causa: Podas</v>
      </c>
      <c r="W122" s="4" t="s">
        <v>68</v>
      </c>
      <c r="X122" s="3"/>
      <c r="Y122" s="3"/>
      <c r="Z122" s="3" t="s">
        <v>69</v>
      </c>
      <c r="AA122" s="3" t="s">
        <v>71</v>
      </c>
      <c r="AB122" s="3">
        <v>0</v>
      </c>
      <c r="AC122" s="3" t="s">
        <v>71</v>
      </c>
      <c r="AD122" s="6">
        <v>0</v>
      </c>
      <c r="AE122" s="7"/>
      <c r="AF122" s="7"/>
      <c r="AG122" s="6">
        <f>Tabla4[[#This Row],[Tiempo Parada de Reloj]]+Tabla4[[#This Row],[Tiempo Autorizado por Telefonica (no Máximo)]]</f>
        <v>0</v>
      </c>
      <c r="AH122" s="7">
        <f t="shared" ca="1" si="14"/>
        <v>0.16319444444525288</v>
      </c>
      <c r="AI122" s="8">
        <f t="shared" si="15"/>
        <v>0</v>
      </c>
      <c r="AJ122" s="8">
        <f t="shared" ca="1" si="16"/>
        <v>3.9166666666860692</v>
      </c>
      <c r="AK122" s="3" t="s">
        <v>72</v>
      </c>
      <c r="AL122" s="3" t="s">
        <v>70</v>
      </c>
      <c r="AM122" s="3" t="s">
        <v>119</v>
      </c>
      <c r="AN122" s="3" t="s">
        <v>119</v>
      </c>
      <c r="AO122" s="3" t="s">
        <v>87</v>
      </c>
      <c r="AP122" s="3" t="s">
        <v>87</v>
      </c>
      <c r="AQ122" s="23">
        <v>45306.883333333331</v>
      </c>
      <c r="AR122" s="3"/>
      <c r="AS122" s="23"/>
      <c r="AT122" s="23"/>
      <c r="AU122" s="3" t="s">
        <v>264</v>
      </c>
      <c r="AV122" s="3" t="s">
        <v>919</v>
      </c>
      <c r="AW122" s="3" t="s">
        <v>920</v>
      </c>
      <c r="AX122" s="3">
        <v>4.82</v>
      </c>
      <c r="AY122" s="3">
        <v>-74.033799999999999</v>
      </c>
      <c r="AZ122" s="8" t="str">
        <f>+CONCATENATE("Reportan apertura en el enlace ",Tabla4[[#This Row],[Enlace]]," en el ",Tabla4[[#This Row],[Distancia óptica]]," ocasionado por ",Tabla4[[#This Row],[Causa del daño]])</f>
        <v>Reportan apertura en el enlace Mov. El Cerezo - Mov. Aeropuerto Guaymaral en el km 6,3 desde Mov. Aeropuerto Guaymaral ocasionado por Podas</v>
      </c>
      <c r="BA122" s="8" t="str">
        <f>+CONCATENATE("Para dar solución al incidente ",Tabla4[[#This Row],[Solución]])</f>
        <v>Para dar solución al incidente se realiza tendido de 100 mts y dos empalmes de 144 hilos</v>
      </c>
      <c r="BB122" s="3" t="str">
        <f>+_xlfn.CONCAT(Tabla4[[#This Row],[Causa Raiz]]," ",Tabla4[[#This Row],[Solución2]]," (",Tabla4[[#This Row],[Anillo]],"- Cabecera: ",Tabla4[[#This Row],[Cabecera]],"- Operador: ",Tabla4[[#This Row],[Operador]],")")</f>
        <v>Reportan apertura en el enlace Mov. El Cerezo - Mov. Aeropuerto Guaymaral en el km 6,3 desde Mov. Aeropuerto Guaymaral ocasionado por Podas Para dar solución al incidente se realiza tendido de 100 mts y dos empalmes de 144 hilos (ANILLO 62- Cabecera: TOBERIN- Operador: Infraco)</v>
      </c>
    </row>
    <row r="123" spans="1:54" s="2" customFormat="1" ht="199.5">
      <c r="A123" s="38">
        <f t="shared" si="12"/>
        <v>122</v>
      </c>
      <c r="B123" s="3">
        <v>8081609</v>
      </c>
      <c r="C123" s="3" t="s">
        <v>54</v>
      </c>
      <c r="D123" s="23">
        <v>45302.871527777781</v>
      </c>
      <c r="E123" s="23">
        <v>45303.034722222219</v>
      </c>
      <c r="F123" s="1">
        <f t="shared" ca="1" si="17"/>
        <v>0.16319444443797693</v>
      </c>
      <c r="G123" s="3" t="s">
        <v>55</v>
      </c>
      <c r="H123" s="41"/>
      <c r="I123" s="40"/>
      <c r="J123" s="5" t="s">
        <v>56</v>
      </c>
      <c r="K123" s="3" t="s">
        <v>122</v>
      </c>
      <c r="L123" s="9" t="s">
        <v>58</v>
      </c>
      <c r="M123" s="3" t="s">
        <v>123</v>
      </c>
      <c r="N123" s="3" t="s">
        <v>921</v>
      </c>
      <c r="O123" s="3" t="s">
        <v>922</v>
      </c>
      <c r="P123" s="3" t="s">
        <v>923</v>
      </c>
      <c r="Q123" s="4" t="s">
        <v>924</v>
      </c>
      <c r="R123" s="3" t="s">
        <v>763</v>
      </c>
      <c r="S123" s="3" t="s">
        <v>129</v>
      </c>
      <c r="T123" s="3" t="s">
        <v>66</v>
      </c>
      <c r="U123" s="3" t="s">
        <v>925</v>
      </c>
      <c r="V123" s="22" t="str">
        <f t="shared" si="13"/>
        <v>RLFO; Hora de aviso: 20:55 11/01/2024; Solución: se recupera 150 mts de reserva y se realiza un empalme de 48 hilos; Hora de solución: 0:50 12/01/2024; Causa: Vandalismo</v>
      </c>
      <c r="W123" s="4" t="s">
        <v>906</v>
      </c>
      <c r="X123" s="3"/>
      <c r="Y123" s="3"/>
      <c r="Z123" s="3" t="s">
        <v>69</v>
      </c>
      <c r="AA123" s="3" t="s">
        <v>70</v>
      </c>
      <c r="AB123" s="3">
        <v>8081489</v>
      </c>
      <c r="AC123" s="3" t="s">
        <v>71</v>
      </c>
      <c r="AD123" s="6">
        <v>0</v>
      </c>
      <c r="AE123" s="7"/>
      <c r="AF123" s="7"/>
      <c r="AG123" s="6">
        <f>Tabla4[[#This Row],[Tiempo Parada de Reloj]]+Tabla4[[#This Row],[Tiempo Autorizado por Telefonica (no Máximo)]]</f>
        <v>0</v>
      </c>
      <c r="AH123" s="7">
        <f t="shared" ca="1" si="14"/>
        <v>0.16319444443797693</v>
      </c>
      <c r="AI123" s="8">
        <f t="shared" si="15"/>
        <v>0</v>
      </c>
      <c r="AJ123" s="8">
        <f t="shared" ca="1" si="16"/>
        <v>3.9166666665114462</v>
      </c>
      <c r="AK123" s="3" t="s">
        <v>73</v>
      </c>
      <c r="AL123" s="3" t="s">
        <v>70</v>
      </c>
      <c r="AM123" s="3" t="s">
        <v>119</v>
      </c>
      <c r="AN123" s="3" t="s">
        <v>119</v>
      </c>
      <c r="AO123" s="3" t="s">
        <v>119</v>
      </c>
      <c r="AP123" s="3" t="s">
        <v>119</v>
      </c>
      <c r="AQ123" s="23">
        <v>45305.457638888889</v>
      </c>
      <c r="AR123" s="3"/>
      <c r="AS123" s="23"/>
      <c r="AT123" s="23"/>
      <c r="AU123" s="3" t="s">
        <v>467</v>
      </c>
      <c r="AV123" s="3" t="s">
        <v>926</v>
      </c>
      <c r="AW123" s="3" t="s">
        <v>307</v>
      </c>
      <c r="AX123" s="3">
        <v>10.948212</v>
      </c>
      <c r="AY123" s="3">
        <v>-74.777500000000003</v>
      </c>
      <c r="AZ123" s="8" t="str">
        <f>+CONCATENATE("Reportan apertura en el enlace ",Tabla4[[#This Row],[Enlace]]," en el ",Tabla4[[#This Row],[Distancia óptica]]," ocasionado por ",Tabla4[[#This Row],[Causa del daño]])</f>
        <v>Reportan apertura en el enlace Victoria - Hipodromo en el Km 2,854 desde Victoria  ocasionado por Vandalismo</v>
      </c>
      <c r="BA123" s="8" t="str">
        <f>+CONCATENATE("Para dar solución al incidente ",Tabla4[[#This Row],[Solución]])</f>
        <v>Para dar solución al incidente se recupera 150 mts de reserva y se realiza un empalme de 48 hilos</v>
      </c>
      <c r="BB123" s="3" t="str">
        <f>+_xlfn.CONCAT(Tabla4[[#This Row],[Causa Raiz]]," ",Tabla4[[#This Row],[Solución2]]," (",Tabla4[[#This Row],[Anillo]],"- Cabecera: ",Tabla4[[#This Row],[Cabecera]],"- Operador: ",Tabla4[[#This Row],[Operador]],")")</f>
        <v>Reportan apertura en el enlace Victoria - Hipodromo en el Km 2,854 desde Victoria  ocasionado por Vandalismo Para dar solución al incidente se recupera 150 mts de reserva y se realiza un empalme de 48 hilos (LINEAL- Cabecera: VICTORIA- Operador: Colombia Telecomunicaciones)</v>
      </c>
    </row>
    <row r="124" spans="1:54" s="2" customFormat="1" ht="199.5">
      <c r="A124" s="38">
        <f t="shared" si="12"/>
        <v>123</v>
      </c>
      <c r="B124" s="3">
        <v>8083160</v>
      </c>
      <c r="C124" s="3" t="s">
        <v>92</v>
      </c>
      <c r="D124" s="23">
        <v>45303.28125</v>
      </c>
      <c r="E124" s="23">
        <v>45303.472222222219</v>
      </c>
      <c r="F124" s="1">
        <f t="shared" ca="1" si="17"/>
        <v>0.19097222221898846</v>
      </c>
      <c r="G124" s="3" t="s">
        <v>55</v>
      </c>
      <c r="H124" s="41"/>
      <c r="I124" s="40"/>
      <c r="J124" s="5" t="s">
        <v>56</v>
      </c>
      <c r="K124" s="3" t="s">
        <v>77</v>
      </c>
      <c r="L124" s="9" t="s">
        <v>58</v>
      </c>
      <c r="M124" s="3" t="s">
        <v>656</v>
      </c>
      <c r="N124" s="3" t="s">
        <v>657</v>
      </c>
      <c r="O124" s="3" t="s">
        <v>793</v>
      </c>
      <c r="P124" s="3" t="s">
        <v>927</v>
      </c>
      <c r="Q124" s="4" t="s">
        <v>928</v>
      </c>
      <c r="R124" s="3" t="s">
        <v>796</v>
      </c>
      <c r="S124" s="3" t="s">
        <v>289</v>
      </c>
      <c r="T124" s="3" t="s">
        <v>66</v>
      </c>
      <c r="U124" s="3" t="s">
        <v>929</v>
      </c>
      <c r="V124" s="22" t="str">
        <f t="shared" si="13"/>
        <v>RTNFO; Hora de aviso: 6:45 12/01/2024; Solución: Recuperacion de 80 mts de reserva y un empalme de 36 hilos; Hora de solución: 11:20 12/01/2024; Causa: Vandalismo</v>
      </c>
      <c r="W124" s="4" t="s">
        <v>160</v>
      </c>
      <c r="X124" s="3"/>
      <c r="Y124" s="3"/>
      <c r="Z124" s="3" t="s">
        <v>69</v>
      </c>
      <c r="AA124" s="3" t="s">
        <v>70</v>
      </c>
      <c r="AB124" s="3">
        <v>8083152</v>
      </c>
      <c r="AC124" s="3" t="s">
        <v>71</v>
      </c>
      <c r="AD124" s="6">
        <v>0</v>
      </c>
      <c r="AE124" s="7"/>
      <c r="AF124" s="7"/>
      <c r="AG124" s="6">
        <f>Tabla4[[#This Row],[Tiempo Parada de Reloj]]+Tabla4[[#This Row],[Tiempo Autorizado por Telefonica (no Máximo)]]</f>
        <v>0</v>
      </c>
      <c r="AH124" s="7">
        <f t="shared" ca="1" si="14"/>
        <v>0.19097222221898846</v>
      </c>
      <c r="AI124" s="8">
        <f t="shared" si="15"/>
        <v>0</v>
      </c>
      <c r="AJ124" s="8">
        <f t="shared" ca="1" si="16"/>
        <v>4.5833333332557231</v>
      </c>
      <c r="AK124" s="3" t="s">
        <v>120</v>
      </c>
      <c r="AL124" s="3" t="s">
        <v>71</v>
      </c>
      <c r="AM124" s="3" t="s">
        <v>69</v>
      </c>
      <c r="AN124" s="3" t="s">
        <v>120</v>
      </c>
      <c r="AO124" s="3" t="s">
        <v>119</v>
      </c>
      <c r="AP124" s="3" t="s">
        <v>119</v>
      </c>
      <c r="AQ124" s="23">
        <v>45306.716666666667</v>
      </c>
      <c r="AR124" s="3"/>
      <c r="AS124" s="23" t="s">
        <v>798</v>
      </c>
      <c r="AT124" s="65" t="s">
        <v>799</v>
      </c>
      <c r="AU124" s="3" t="s">
        <v>662</v>
      </c>
      <c r="AV124" s="3" t="s">
        <v>663</v>
      </c>
      <c r="AW124" s="3" t="s">
        <v>76</v>
      </c>
      <c r="AX124" s="3">
        <v>5.0181680000000002</v>
      </c>
      <c r="AY124" s="3">
        <v>-75.593496000000002</v>
      </c>
      <c r="AZ124" s="8" t="str">
        <f>+CONCATENATE("Reportan apertura en el enlace ",Tabla4[[#This Row],[Enlace]]," en el ",Tabla4[[#This Row],[Distancia óptica]]," ocasionado por ",Tabla4[[#This Row],[Causa del daño]])</f>
        <v>Reportan apertura en el enlace Manizales - La Pintada en el Km 14,36 desde manizales ocasionado por Vandalismo</v>
      </c>
      <c r="BA124" s="8" t="str">
        <f>+CONCATENATE("Para dar solución al incidente ",Tabla4[[#This Row],[Solución]])</f>
        <v>Para dar solución al incidente Recuperacion de 80 mts de reserva y un empalme de 36 hilos</v>
      </c>
      <c r="BB124" s="3" t="str">
        <f>+_xlfn.CONCAT(Tabla4[[#This Row],[Causa Raiz]]," ",Tabla4[[#This Row],[Solución2]]," (",Tabla4[[#This Row],[Anillo]],"- Cabecera: ",Tabla4[[#This Row],[Cabecera]],"- Operador: ",Tabla4[[#This Row],[Operador]],")")</f>
        <v>Reportan apertura en el enlace Manizales - La Pintada en el Km 14,36 desde manizales ocasionado por Vandalismo Para dar solución al incidente Recuperacion de 80 mts de reserva y un empalme de 36 hilos (Troncal- Cabecera: Manizales- Operador: Colombia Telecomunicaciones)</v>
      </c>
    </row>
    <row r="125" spans="1:54" s="2" customFormat="1" ht="199.5">
      <c r="A125" s="38">
        <f t="shared" si="12"/>
        <v>124</v>
      </c>
      <c r="B125" s="3">
        <v>8082661</v>
      </c>
      <c r="C125" s="3" t="s">
        <v>163</v>
      </c>
      <c r="D125" s="23">
        <v>45303.3125</v>
      </c>
      <c r="E125" s="23">
        <v>45303.638888888891</v>
      </c>
      <c r="F125" s="1">
        <f t="shared" ca="1" si="17"/>
        <v>0.32638888889050577</v>
      </c>
      <c r="G125" s="3" t="s">
        <v>55</v>
      </c>
      <c r="H125" s="41"/>
      <c r="I125" s="40"/>
      <c r="J125" s="5" t="s">
        <v>56</v>
      </c>
      <c r="K125" s="3" t="s">
        <v>77</v>
      </c>
      <c r="L125" s="9" t="s">
        <v>78</v>
      </c>
      <c r="M125" s="3" t="s">
        <v>745</v>
      </c>
      <c r="N125" s="3" t="s">
        <v>930</v>
      </c>
      <c r="O125" s="3" t="s">
        <v>931</v>
      </c>
      <c r="P125" s="3" t="s">
        <v>932</v>
      </c>
      <c r="Q125" s="4" t="s">
        <v>933</v>
      </c>
      <c r="R125" s="3" t="s">
        <v>934</v>
      </c>
      <c r="S125" s="3" t="s">
        <v>158</v>
      </c>
      <c r="T125" s="3" t="s">
        <v>66</v>
      </c>
      <c r="U125" s="3" t="s">
        <v>935</v>
      </c>
      <c r="V125" s="22" t="str">
        <f t="shared" si="13"/>
        <v>RDFO; Hora de aviso: 7:30 12/01/2024; Solución: Tendido de 200 mts deFo y dos empalmes de 24 hilos; Hora de solución: 15:20 12/01/2024; Causa: Vandalismo</v>
      </c>
      <c r="W125" s="4" t="s">
        <v>936</v>
      </c>
      <c r="X125" s="3"/>
      <c r="Y125" s="3"/>
      <c r="Z125" s="3" t="s">
        <v>69</v>
      </c>
      <c r="AA125" s="3" t="s">
        <v>70</v>
      </c>
      <c r="AB125" s="3">
        <v>8082661</v>
      </c>
      <c r="AC125" s="3" t="s">
        <v>71</v>
      </c>
      <c r="AD125" s="6">
        <v>0.125</v>
      </c>
      <c r="AE125" s="7"/>
      <c r="AF125" s="7"/>
      <c r="AG125" s="6">
        <f>Tabla4[[#This Row],[Tiempo Parada de Reloj]]+Tabla4[[#This Row],[Tiempo Autorizado por Telefonica (no Máximo)]]</f>
        <v>0.125</v>
      </c>
      <c r="AH125" s="7">
        <f t="shared" ca="1" si="14"/>
        <v>0.20138888889050577</v>
      </c>
      <c r="AI125" s="8">
        <f t="shared" si="15"/>
        <v>3</v>
      </c>
      <c r="AJ125" s="8">
        <f t="shared" ca="1" si="16"/>
        <v>4.8333333333721384</v>
      </c>
      <c r="AK125" s="3" t="s">
        <v>120</v>
      </c>
      <c r="AL125" s="3" t="s">
        <v>70</v>
      </c>
      <c r="AM125" s="3" t="s">
        <v>73</v>
      </c>
      <c r="AN125" s="3" t="s">
        <v>73</v>
      </c>
      <c r="AO125" s="3" t="s">
        <v>87</v>
      </c>
      <c r="AP125" s="3" t="s">
        <v>87</v>
      </c>
      <c r="AQ125" s="23">
        <v>45304.636111111111</v>
      </c>
      <c r="AR125" s="3"/>
      <c r="AS125" s="23"/>
      <c r="AT125" s="23"/>
      <c r="AU125" s="3" t="s">
        <v>752</v>
      </c>
      <c r="AV125" s="3" t="s">
        <v>937</v>
      </c>
      <c r="AW125" s="3" t="s">
        <v>91</v>
      </c>
      <c r="AX125" s="3">
        <v>1.8578600000000001</v>
      </c>
      <c r="AY125" s="3">
        <v>-76.044079999999994</v>
      </c>
      <c r="AZ125" s="8" t="str">
        <f>+CONCATENATE("Reportan apertura en el enlace ",Tabla4[[#This Row],[Enlace]]," en el ",Tabla4[[#This Row],[Distancia óptica]]," ocasionado por ",Tabla4[[#This Row],[Causa del daño]])</f>
        <v>Reportan apertura en el enlace Mov. Pitalito Plaza - Mov. Club Social Pitalito en el Km 2,4 desde club social ocasionado por Vandalismo</v>
      </c>
      <c r="BA125" s="8" t="str">
        <f>+CONCATENATE("Para dar solución al incidente ",Tabla4[[#This Row],[Solución]])</f>
        <v>Para dar solución al incidente Tendido de 200 mts deFo y dos empalmes de 24 hilos</v>
      </c>
      <c r="BB125" s="3" t="str">
        <f>+_xlfn.CONCAT(Tabla4[[#This Row],[Causa Raiz]]," ",Tabla4[[#This Row],[Solución2]]," (",Tabla4[[#This Row],[Anillo]],"- Cabecera: ",Tabla4[[#This Row],[Cabecera]],"- Operador: ",Tabla4[[#This Row],[Operador]],")")</f>
        <v>Reportan apertura en el enlace Mov. Pitalito Plaza - Mov. Club Social Pitalito en el Km 2,4 desde club social ocasionado por Vandalismo Para dar solución al incidente Tendido de 200 mts deFo y dos empalmes de 24 hilos (Uk- Cabecera: Pitalito centro- Operador: Colombia Telecomunicaciones)</v>
      </c>
    </row>
    <row r="126" spans="1:54" s="2" customFormat="1" ht="213.75">
      <c r="A126" s="38">
        <f t="shared" si="12"/>
        <v>125</v>
      </c>
      <c r="B126" s="3">
        <v>8083577</v>
      </c>
      <c r="C126" s="3" t="s">
        <v>92</v>
      </c>
      <c r="D126" s="23">
        <v>45303.385416666664</v>
      </c>
      <c r="E126" s="23">
        <v>45303.486111111109</v>
      </c>
      <c r="F126" s="1">
        <f t="shared" ca="1" si="17"/>
        <v>0.10069444444525288</v>
      </c>
      <c r="G126" s="3" t="s">
        <v>55</v>
      </c>
      <c r="H126" s="41"/>
      <c r="I126" s="40"/>
      <c r="J126" s="5" t="s">
        <v>56</v>
      </c>
      <c r="K126" s="3" t="s">
        <v>359</v>
      </c>
      <c r="L126" s="9" t="s">
        <v>58</v>
      </c>
      <c r="M126" s="3" t="s">
        <v>360</v>
      </c>
      <c r="N126" s="3" t="s">
        <v>938</v>
      </c>
      <c r="O126" s="3" t="s">
        <v>939</v>
      </c>
      <c r="P126" s="3" t="s">
        <v>940</v>
      </c>
      <c r="Q126" s="4" t="s">
        <v>941</v>
      </c>
      <c r="R126" s="3" t="s">
        <v>365</v>
      </c>
      <c r="S126" s="3" t="s">
        <v>366</v>
      </c>
      <c r="T126" s="3" t="s">
        <v>176</v>
      </c>
      <c r="U126" s="3" t="s">
        <v>942</v>
      </c>
      <c r="V126" s="22" t="str">
        <f t="shared" si="13"/>
        <v>RTNFO; Hora de aviso: 9:15 12/01/2024; Solución: Recuperacion de 50 mts de reserva y un empalme de 36 hilos; Hora de solución: 11:40 12/01/2024; Causa: Intervención de Terceros. No Identificados</v>
      </c>
      <c r="W126" s="4" t="s">
        <v>423</v>
      </c>
      <c r="X126" s="3"/>
      <c r="Y126" s="3"/>
      <c r="Z126" s="3" t="s">
        <v>69</v>
      </c>
      <c r="AA126" s="3" t="s">
        <v>71</v>
      </c>
      <c r="AB126" s="3">
        <v>0</v>
      </c>
      <c r="AC126" s="3" t="s">
        <v>71</v>
      </c>
      <c r="AD126" s="6">
        <v>0</v>
      </c>
      <c r="AE126" s="7"/>
      <c r="AF126" s="7"/>
      <c r="AG126" s="6">
        <f>Tabla4[[#This Row],[Tiempo Parada de Reloj]]+Tabla4[[#This Row],[Tiempo Autorizado por Telefonica (no Máximo)]]</f>
        <v>0</v>
      </c>
      <c r="AH126" s="7">
        <f t="shared" ca="1" si="14"/>
        <v>0.10069444444525288</v>
      </c>
      <c r="AI126" s="8">
        <f t="shared" si="15"/>
        <v>0</v>
      </c>
      <c r="AJ126" s="8">
        <f t="shared" ca="1" si="16"/>
        <v>2.4166666666860692</v>
      </c>
      <c r="AK126" s="3" t="s">
        <v>120</v>
      </c>
      <c r="AL126" s="3" t="s">
        <v>71</v>
      </c>
      <c r="AM126" s="3" t="s">
        <v>69</v>
      </c>
      <c r="AN126" s="3" t="s">
        <v>120</v>
      </c>
      <c r="AO126" s="3" t="s">
        <v>87</v>
      </c>
      <c r="AP126" s="3" t="s">
        <v>87</v>
      </c>
      <c r="AQ126" s="23">
        <v>45304.310416666667</v>
      </c>
      <c r="AR126" s="3"/>
      <c r="AS126" s="23"/>
      <c r="AT126" s="23"/>
      <c r="AU126" s="3" t="s">
        <v>424</v>
      </c>
      <c r="AV126" s="3" t="s">
        <v>943</v>
      </c>
      <c r="AW126" s="3" t="s">
        <v>76</v>
      </c>
      <c r="AX126" s="3">
        <v>7.1289999999999996</v>
      </c>
      <c r="AY126" s="3">
        <v>-75.462289999999996</v>
      </c>
      <c r="AZ126" s="8" t="str">
        <f>+CONCATENATE("Reportan apertura en el enlace ",Tabla4[[#This Row],[Enlace]]," en el ",Tabla4[[#This Row],[Distancia óptica]]," ocasionado por ",Tabla4[[#This Row],[Causa del daño]])</f>
        <v>Reportan apertura en el enlace Tarazá - Yarumal en el km 29,8 desde yarumal ocasionado por Intervención de Terceros. No Identificados</v>
      </c>
      <c r="BA126" s="8" t="str">
        <f>+CONCATENATE("Para dar solución al incidente ",Tabla4[[#This Row],[Solución]])</f>
        <v>Para dar solución al incidente Recuperacion de 50 mts de reserva y un empalme de 36 hilos</v>
      </c>
      <c r="BB126" s="3" t="str">
        <f>+_xlfn.CONCAT(Tabla4[[#This Row],[Causa Raiz]]," ",Tabla4[[#This Row],[Solución2]]," (",Tabla4[[#This Row],[Anillo]],"- Cabecera: ",Tabla4[[#This Row],[Cabecera]],"- Operador: ",Tabla4[[#This Row],[Operador]],")")</f>
        <v>Reportan apertura en el enlace Tarazá - Yarumal en el km 29,8 desde yarumal ocasionado por Intervención de Terceros. No Identificados Para dar solución al incidente Recuperacion de 50 mts de reserva y un empalme de 36 hilos (Troncal- Cabecera: Yarumal- Operador: Colombia Telecomunicaciones)</v>
      </c>
    </row>
    <row r="127" spans="1:54" s="2" customFormat="1" ht="185.25">
      <c r="A127" s="38">
        <f t="shared" si="12"/>
        <v>126</v>
      </c>
      <c r="B127" s="3">
        <v>8083814</v>
      </c>
      <c r="C127" s="3" t="s">
        <v>54</v>
      </c>
      <c r="D127" s="23">
        <v>45303.427083333336</v>
      </c>
      <c r="E127" s="23">
        <v>45303.5625</v>
      </c>
      <c r="F127" s="1">
        <f t="shared" ca="1" si="17"/>
        <v>0.13541666666424135</v>
      </c>
      <c r="G127" s="3" t="s">
        <v>55</v>
      </c>
      <c r="H127" s="41"/>
      <c r="I127" s="40"/>
      <c r="J127" s="5" t="s">
        <v>56</v>
      </c>
      <c r="K127" s="3" t="s">
        <v>93</v>
      </c>
      <c r="L127" s="9" t="s">
        <v>58</v>
      </c>
      <c r="M127" s="3" t="s">
        <v>59</v>
      </c>
      <c r="N127" s="3" t="s">
        <v>60</v>
      </c>
      <c r="O127" s="3" t="s">
        <v>944</v>
      </c>
      <c r="P127" s="3" t="s">
        <v>945</v>
      </c>
      <c r="Q127" s="4" t="s">
        <v>946</v>
      </c>
      <c r="R127" s="3" t="s">
        <v>947</v>
      </c>
      <c r="S127" s="3" t="s">
        <v>65</v>
      </c>
      <c r="T127" s="3" t="s">
        <v>256</v>
      </c>
      <c r="U127" s="3" t="s">
        <v>948</v>
      </c>
      <c r="V127" s="22" t="str">
        <f t="shared" si="13"/>
        <v>RLFO; Hora de aviso: 10:15 12/01/2024; Solución: se rehace empalme de 96 hilos en cala empalme nueva; Hora de solución: 13:30 12/01/2024; Causa: Falla de Empalme de FiOp</v>
      </c>
      <c r="W127" s="4" t="s">
        <v>949</v>
      </c>
      <c r="X127" s="3"/>
      <c r="Y127" s="3"/>
      <c r="Z127" s="3" t="s">
        <v>69</v>
      </c>
      <c r="AA127" s="3" t="s">
        <v>71</v>
      </c>
      <c r="AB127" s="3">
        <v>0</v>
      </c>
      <c r="AC127" s="3" t="s">
        <v>71</v>
      </c>
      <c r="AD127" s="6">
        <v>0</v>
      </c>
      <c r="AE127" s="7"/>
      <c r="AF127" s="7"/>
      <c r="AG127" s="6">
        <f>Tabla4[[#This Row],[Tiempo Parada de Reloj]]+Tabla4[[#This Row],[Tiempo Autorizado por Telefonica (no Máximo)]]</f>
        <v>0</v>
      </c>
      <c r="AH127" s="7">
        <f t="shared" ca="1" si="14"/>
        <v>0.13541666666424135</v>
      </c>
      <c r="AI127" s="8">
        <f t="shared" si="15"/>
        <v>0</v>
      </c>
      <c r="AJ127" s="8">
        <f t="shared" ca="1" si="16"/>
        <v>3.2499999999417923</v>
      </c>
      <c r="AK127" s="3" t="s">
        <v>120</v>
      </c>
      <c r="AL127" s="3" t="s">
        <v>71</v>
      </c>
      <c r="AM127" s="3" t="s">
        <v>69</v>
      </c>
      <c r="AN127" s="3" t="s">
        <v>120</v>
      </c>
      <c r="AO127" s="3" t="s">
        <v>87</v>
      </c>
      <c r="AP127" s="3" t="s">
        <v>87</v>
      </c>
      <c r="AQ127" s="23">
        <v>45304.770138888889</v>
      </c>
      <c r="AR127" s="3"/>
      <c r="AS127" s="23"/>
      <c r="AT127" s="23"/>
      <c r="AU127" s="3" t="s">
        <v>298</v>
      </c>
      <c r="AV127" s="3" t="s">
        <v>950</v>
      </c>
      <c r="AW127" s="3" t="s">
        <v>135</v>
      </c>
      <c r="AX127" s="3">
        <v>4.6211000000000002</v>
      </c>
      <c r="AY127" s="3">
        <v>-74.125500000000002</v>
      </c>
      <c r="AZ127" s="8" t="str">
        <f>+CONCATENATE("Reportan apertura en el enlace ",Tabla4[[#This Row],[Enlace]]," en el ",Tabla4[[#This Row],[Distancia óptica]]," ocasionado por ",Tabla4[[#This Row],[Causa del daño]])</f>
        <v>Reportan apertura en el enlace Salitre - Las luces en el Km 7,65 desde Salitre ocasionado por Falla de Empalme de FiOp</v>
      </c>
      <c r="BA127" s="8" t="str">
        <f>+CONCATENATE("Para dar solución al incidente ",Tabla4[[#This Row],[Solución]])</f>
        <v>Para dar solución al incidente se rehace empalme de 96 hilos en cala empalme nueva</v>
      </c>
      <c r="BB127" s="3" t="str">
        <f>+_xlfn.CONCAT(Tabla4[[#This Row],[Causa Raiz]]," ",Tabla4[[#This Row],[Solución2]]," (",Tabla4[[#This Row],[Anillo]],"- Cabecera: ",Tabla4[[#This Row],[Cabecera]],"- Operador: ",Tabla4[[#This Row],[Operador]],")")</f>
        <v>Reportan apertura en el enlace Salitre - Las luces en el Km 7,65 desde Salitre ocasionado por Falla de Empalme de FiOp Para dar solución al incidente se rehace empalme de 96 hilos en cala empalme nueva (Lineal- Cabecera: Salitre- Operador: Colombia Telecomunicaciones)</v>
      </c>
    </row>
    <row r="128" spans="1:54" s="2" customFormat="1" ht="156.75">
      <c r="A128" s="38">
        <f t="shared" si="12"/>
        <v>127</v>
      </c>
      <c r="B128" s="3">
        <v>8084354</v>
      </c>
      <c r="C128" s="3" t="s">
        <v>92</v>
      </c>
      <c r="D128" s="23">
        <v>45303.5</v>
      </c>
      <c r="E128" s="23">
        <v>45303.625</v>
      </c>
      <c r="F128" s="1">
        <f t="shared" ca="1" si="17"/>
        <v>0.125</v>
      </c>
      <c r="G128" s="3" t="s">
        <v>164</v>
      </c>
      <c r="H128" s="41" t="s">
        <v>165</v>
      </c>
      <c r="I128" s="40" t="s">
        <v>951</v>
      </c>
      <c r="J128" s="5" t="s">
        <v>372</v>
      </c>
      <c r="K128" s="3" t="s">
        <v>372</v>
      </c>
      <c r="L128" s="9" t="s">
        <v>58</v>
      </c>
      <c r="M128" s="3" t="s">
        <v>373</v>
      </c>
      <c r="N128" s="3" t="s">
        <v>374</v>
      </c>
      <c r="O128" s="3" t="s">
        <v>375</v>
      </c>
      <c r="P128" s="3" t="s">
        <v>952</v>
      </c>
      <c r="Q128" s="4" t="s">
        <v>953</v>
      </c>
      <c r="R128" s="3" t="s">
        <v>378</v>
      </c>
      <c r="S128" s="3" t="s">
        <v>379</v>
      </c>
      <c r="T128" s="3" t="s">
        <v>276</v>
      </c>
      <c r="U128" s="3" t="s">
        <v>954</v>
      </c>
      <c r="V128" s="22" t="str">
        <f t="shared" si="13"/>
        <v>RTNFO; Hora de aviso: 12:00 12/01/2024; Solución: Se rehace caja de Empalme; Hora de solución: 15:00 12/01/2024; Causa: Intervención de Terceros</v>
      </c>
      <c r="W128" s="4" t="s">
        <v>382</v>
      </c>
      <c r="X128" s="3"/>
      <c r="Y128" s="3"/>
      <c r="Z128" s="3" t="s">
        <v>69</v>
      </c>
      <c r="AA128" s="3" t="s">
        <v>71</v>
      </c>
      <c r="AB128" s="3">
        <v>0</v>
      </c>
      <c r="AC128" s="3" t="s">
        <v>71</v>
      </c>
      <c r="AD128" s="6">
        <v>0</v>
      </c>
      <c r="AE128" s="7"/>
      <c r="AF128" s="7"/>
      <c r="AG128" s="6">
        <f>Tabla4[[#This Row],[Tiempo Parada de Reloj]]+Tabla4[[#This Row],[Tiempo Autorizado por Telefonica (no Máximo)]]</f>
        <v>0</v>
      </c>
      <c r="AH128" s="7">
        <f t="shared" ca="1" si="14"/>
        <v>0.125</v>
      </c>
      <c r="AI128" s="8">
        <f t="shared" si="15"/>
        <v>0</v>
      </c>
      <c r="AJ128" s="8">
        <f t="shared" ca="1" si="16"/>
        <v>3</v>
      </c>
      <c r="AK128" s="3" t="s">
        <v>120</v>
      </c>
      <c r="AL128" s="3" t="s">
        <v>70</v>
      </c>
      <c r="AM128" s="3" t="s">
        <v>73</v>
      </c>
      <c r="AN128" s="3" t="s">
        <v>73</v>
      </c>
      <c r="AO128" s="3"/>
      <c r="AP128" s="3"/>
      <c r="AQ128" s="23">
        <f ca="1">NOW()</f>
        <v>45503.696834953706</v>
      </c>
      <c r="AR128" s="3"/>
      <c r="AS128" s="23"/>
      <c r="AT128" s="23"/>
      <c r="AU128" s="3" t="s">
        <v>372</v>
      </c>
      <c r="AV128" s="3" t="s">
        <v>101</v>
      </c>
      <c r="AW128" s="3" t="s">
        <v>76</v>
      </c>
      <c r="AX128" s="3" t="s">
        <v>69</v>
      </c>
      <c r="AY128" s="3" t="s">
        <v>69</v>
      </c>
      <c r="AZ128" s="8" t="str">
        <f>+CONCATENATE("Reportan apertura en el enlace ",Tabla4[[#This Row],[Enlace]]," en el ",Tabla4[[#This Row],[Distancia óptica]]," ocasionado por ",Tabla4[[#This Row],[Causa del daño]])</f>
        <v>Reportan apertura en el enlace Bogotá - Villavicencio en el Km 55,9 desde Progrreso ocasionado por Intervención de Terceros</v>
      </c>
      <c r="BA128" s="8" t="str">
        <f>+CONCATENATE("Para dar solución al incidente ",Tabla4[[#This Row],[Solución]])</f>
        <v>Para dar solución al incidente Se rehace caja de Empalme</v>
      </c>
      <c r="BB128" s="3" t="str">
        <f>+_xlfn.CONCAT(Tabla4[[#This Row],[Causa Raiz]]," ",Tabla4[[#This Row],[Solución2]]," (",Tabla4[[#This Row],[Anillo]],"- Cabecera: ",Tabla4[[#This Row],[Cabecera]],"- Operador: ",Tabla4[[#This Row],[Operador]],")")</f>
        <v>Reportan apertura en el enlace Bogotá - Villavicencio en el Km 55,9 desde Progrreso ocasionado por Intervención de Terceros Para dar solución al incidente Se rehace caja de Empalme (Troncal- Cabecera: Bogota- Operador: Internexa)</v>
      </c>
    </row>
    <row r="129" spans="1:54" s="2" customFormat="1" ht="156.75">
      <c r="A129" s="38">
        <f t="shared" si="12"/>
        <v>128</v>
      </c>
      <c r="B129" s="3">
        <v>8084437</v>
      </c>
      <c r="C129" s="3" t="s">
        <v>92</v>
      </c>
      <c r="D129" s="23">
        <v>45303.520833333336</v>
      </c>
      <c r="E129" s="23">
        <v>45303.652777777781</v>
      </c>
      <c r="F129" s="1">
        <f t="shared" ca="1" si="17"/>
        <v>0.13194444444525288</v>
      </c>
      <c r="G129" s="3" t="s">
        <v>55</v>
      </c>
      <c r="H129" s="41"/>
      <c r="I129" s="40" t="s">
        <v>955</v>
      </c>
      <c r="J129" s="5" t="s">
        <v>568</v>
      </c>
      <c r="K129" s="3" t="s">
        <v>568</v>
      </c>
      <c r="L129" s="9" t="s">
        <v>58</v>
      </c>
      <c r="M129" s="3" t="s">
        <v>956</v>
      </c>
      <c r="N129" s="3" t="s">
        <v>957</v>
      </c>
      <c r="O129" s="3" t="s">
        <v>958</v>
      </c>
      <c r="P129" s="3" t="s">
        <v>325</v>
      </c>
      <c r="Q129" s="4" t="s">
        <v>959</v>
      </c>
      <c r="R129" s="3" t="s">
        <v>346</v>
      </c>
      <c r="S129" s="3" t="s">
        <v>574</v>
      </c>
      <c r="T129" s="3" t="s">
        <v>276</v>
      </c>
      <c r="U129" s="3" t="s">
        <v>960</v>
      </c>
      <c r="V129" s="22" t="str">
        <f t="shared" si="13"/>
        <v>RTNFO; Hora de aviso: 12:30 12/01/2024; Solución: Se realiza tendido y dos empalmes ; Hora de solución: 15:40 12/01/2024; Causa: Intervención de Terceros</v>
      </c>
      <c r="W129" s="4" t="s">
        <v>961</v>
      </c>
      <c r="X129" s="3"/>
      <c r="Y129" s="3"/>
      <c r="Z129" s="3" t="s">
        <v>69</v>
      </c>
      <c r="AA129" s="3" t="s">
        <v>71</v>
      </c>
      <c r="AB129" s="3">
        <v>0</v>
      </c>
      <c r="AC129" s="3" t="s">
        <v>71</v>
      </c>
      <c r="AD129" s="6">
        <v>0</v>
      </c>
      <c r="AE129" s="7"/>
      <c r="AF129" s="7"/>
      <c r="AG129" s="6">
        <f>Tabla4[[#This Row],[Tiempo Parada de Reloj]]+Tabla4[[#This Row],[Tiempo Autorizado por Telefonica (no Máximo)]]</f>
        <v>0</v>
      </c>
      <c r="AH129" s="7">
        <f t="shared" ca="1" si="14"/>
        <v>0.13194444444525288</v>
      </c>
      <c r="AI129" s="8">
        <f t="shared" si="15"/>
        <v>0</v>
      </c>
      <c r="AJ129" s="8">
        <f t="shared" ca="1" si="16"/>
        <v>3.1666666666860692</v>
      </c>
      <c r="AK129" s="3" t="s">
        <v>120</v>
      </c>
      <c r="AL129" s="3" t="s">
        <v>70</v>
      </c>
      <c r="AM129" s="3" t="s">
        <v>73</v>
      </c>
      <c r="AN129" s="3" t="s">
        <v>73</v>
      </c>
      <c r="AO129" s="3" t="s">
        <v>73</v>
      </c>
      <c r="AP129" s="3" t="s">
        <v>73</v>
      </c>
      <c r="AQ129" s="23">
        <v>45308.736805555556</v>
      </c>
      <c r="AR129" s="3"/>
      <c r="AS129" s="23"/>
      <c r="AT129" s="23"/>
      <c r="AU129" s="3" t="s">
        <v>568</v>
      </c>
      <c r="AV129" s="3" t="s">
        <v>962</v>
      </c>
      <c r="AW129" s="3" t="s">
        <v>76</v>
      </c>
      <c r="AX129" s="3">
        <v>4.32</v>
      </c>
      <c r="AY129" s="3">
        <v>-72.413910000000001</v>
      </c>
      <c r="AZ129" s="8" t="str">
        <f>+CONCATENATE("Reportan apertura en el enlace ",Tabla4[[#This Row],[Enlace]]," en el ",Tabla4[[#This Row],[Distancia óptica]]," ocasionado por ",Tabla4[[#This Row],[Causa del daño]])</f>
        <v>Reportan apertura en el enlace Sogamoso - Arauca en el Km 0 ocasionado por Intervención de Terceros</v>
      </c>
      <c r="BA129" s="8" t="str">
        <f>+CONCATENATE("Para dar solución al incidente ",Tabla4[[#This Row],[Solución]])</f>
        <v xml:space="preserve">Para dar solución al incidente Se realiza tendido y dos empalmes </v>
      </c>
      <c r="BB129" s="3" t="str">
        <f>+_xlfn.CONCAT(Tabla4[[#This Row],[Causa Raiz]]," ",Tabla4[[#This Row],[Solución2]]," (",Tabla4[[#This Row],[Anillo]],"- Cabecera: ",Tabla4[[#This Row],[Cabecera]],"- Operador: ",Tabla4[[#This Row],[Operador]],")")</f>
        <v>Reportan apertura en el enlace Sogamoso - Arauca en el Km 0 ocasionado por Intervención de Terceros Para dar solución al incidente Se realiza tendido y dos empalmes  (Troncal- Cabecera: YOPAL- Operador: Azteca)</v>
      </c>
    </row>
    <row r="130" spans="1:54" s="2" customFormat="1" ht="128.25">
      <c r="A130" s="38">
        <f t="shared" si="12"/>
        <v>129</v>
      </c>
      <c r="B130" s="3">
        <v>8084451</v>
      </c>
      <c r="C130" s="3" t="s">
        <v>92</v>
      </c>
      <c r="D130" s="23">
        <v>45303.53125</v>
      </c>
      <c r="E130" s="23">
        <v>45303.532638888886</v>
      </c>
      <c r="F130" s="1">
        <f t="shared" ref="F130:F161" ca="1" si="18">IF(ISBLANK(E130),IF(ISBLANK(D130),0,NOW()-D130),E130-D130)</f>
        <v>1.3888888861401938E-3</v>
      </c>
      <c r="G130" s="3" t="s">
        <v>55</v>
      </c>
      <c r="H130" s="41"/>
      <c r="I130" s="40" t="s">
        <v>963</v>
      </c>
      <c r="J130" s="5" t="s">
        <v>322</v>
      </c>
      <c r="K130" s="3" t="s">
        <v>322</v>
      </c>
      <c r="L130" s="9" t="s">
        <v>58</v>
      </c>
      <c r="M130" s="3" t="s">
        <v>139</v>
      </c>
      <c r="N130" s="3" t="s">
        <v>447</v>
      </c>
      <c r="O130" s="3" t="s">
        <v>448</v>
      </c>
      <c r="P130" s="3" t="s">
        <v>69</v>
      </c>
      <c r="Q130" s="4" t="s">
        <v>964</v>
      </c>
      <c r="R130" s="3" t="s">
        <v>725</v>
      </c>
      <c r="S130" s="3" t="s">
        <v>328</v>
      </c>
      <c r="T130" s="3" t="s">
        <v>104</v>
      </c>
      <c r="U130" s="3" t="s">
        <v>965</v>
      </c>
      <c r="V130" s="22" t="str">
        <f t="shared" si="13"/>
        <v>RTNFO; Hora de aviso: 12:45 12/01/2024; Solución: Sin intervención a la fibra ; Hora de solución: 12:47 12/01/2024; Causa: Visita Fallida</v>
      </c>
      <c r="W130" s="4" t="s">
        <v>453</v>
      </c>
      <c r="X130" s="3"/>
      <c r="Y130" s="3"/>
      <c r="Z130" s="3" t="s">
        <v>69</v>
      </c>
      <c r="AA130" s="3" t="s">
        <v>71</v>
      </c>
      <c r="AB130" s="3">
        <v>0</v>
      </c>
      <c r="AC130" s="3" t="s">
        <v>71</v>
      </c>
      <c r="AD130" s="6">
        <v>0</v>
      </c>
      <c r="AE130" s="7"/>
      <c r="AF130" s="7"/>
      <c r="AG130" s="6">
        <f>Tabla4[[#This Row],[Tiempo Parada de Reloj]]+Tabla4[[#This Row],[Tiempo Autorizado por Telefonica (no Máximo)]]</f>
        <v>0</v>
      </c>
      <c r="AH130" s="7">
        <f t="shared" ca="1" si="14"/>
        <v>1.3888888861401938E-3</v>
      </c>
      <c r="AI130" s="8">
        <f t="shared" si="15"/>
        <v>0</v>
      </c>
      <c r="AJ130" s="8">
        <f t="shared" ca="1" si="16"/>
        <v>3.3333333267364651E-2</v>
      </c>
      <c r="AK130" s="3" t="s">
        <v>120</v>
      </c>
      <c r="AL130" s="3" t="s">
        <v>70</v>
      </c>
      <c r="AM130" s="3" t="s">
        <v>73</v>
      </c>
      <c r="AN130" s="3" t="s">
        <v>73</v>
      </c>
      <c r="AO130" s="3" t="s">
        <v>73</v>
      </c>
      <c r="AP130" s="3" t="s">
        <v>73</v>
      </c>
      <c r="AQ130" s="23">
        <v>45303.645833333336</v>
      </c>
      <c r="AR130" s="3"/>
      <c r="AS130" s="23"/>
      <c r="AT130" s="23"/>
      <c r="AU130" s="3" t="s">
        <v>322</v>
      </c>
      <c r="AV130" s="3" t="s">
        <v>966</v>
      </c>
      <c r="AW130" s="3" t="s">
        <v>76</v>
      </c>
      <c r="AX130" s="3" t="s">
        <v>69</v>
      </c>
      <c r="AY130" s="3" t="s">
        <v>69</v>
      </c>
      <c r="AZ130" s="8" t="str">
        <f>+CONCATENATE("Reportan apertura en el enlace ",Tabla4[[#This Row],[Enlace]]," en el ",Tabla4[[#This Row],[Distancia óptica]]," ocasionado por ",Tabla4[[#This Row],[Causa del daño]])</f>
        <v>Reportan apertura en el enlace Cali - Buenaventura en el NA ocasionado por Visita Fallida</v>
      </c>
      <c r="BA130" s="8" t="str">
        <f>+CONCATENATE("Para dar solución al incidente ",Tabla4[[#This Row],[Solución]])</f>
        <v xml:space="preserve">Para dar solución al incidente Sin intervención a la fibra </v>
      </c>
      <c r="BB130" s="3" t="str">
        <f>+_xlfn.CONCAT(Tabla4[[#This Row],[Causa Raiz]]," ",Tabla4[[#This Row],[Solución2]]," (",Tabla4[[#This Row],[Anillo]],"- Cabecera: ",Tabla4[[#This Row],[Cabecera]],"- Operador: ",Tabla4[[#This Row],[Operador]],")")</f>
        <v>Reportan apertura en el enlace Cali - Buenaventura en el NA ocasionado por Visita Fallida Para dar solución al incidente Sin intervención a la fibra  (Troncal- Cabecera: Cali- Operador: Ufinet)</v>
      </c>
    </row>
    <row r="131" spans="1:54" s="2" customFormat="1" ht="171">
      <c r="A131" s="38">
        <f t="shared" ref="A131:A194" si="19">A130+1</f>
        <v>130</v>
      </c>
      <c r="B131" s="3">
        <v>8084567</v>
      </c>
      <c r="C131" s="3" t="s">
        <v>92</v>
      </c>
      <c r="D131" s="23">
        <v>45303.5625</v>
      </c>
      <c r="E131" s="23">
        <v>45304.25</v>
      </c>
      <c r="F131" s="1">
        <f t="shared" ca="1" si="18"/>
        <v>0.6875</v>
      </c>
      <c r="G131" s="3" t="s">
        <v>55</v>
      </c>
      <c r="H131" s="41"/>
      <c r="I131" s="40" t="s">
        <v>967</v>
      </c>
      <c r="J131" s="5" t="s">
        <v>322</v>
      </c>
      <c r="K131" s="3" t="s">
        <v>322</v>
      </c>
      <c r="L131" s="9" t="s">
        <v>58</v>
      </c>
      <c r="M131" s="3" t="s">
        <v>228</v>
      </c>
      <c r="N131" s="3" t="s">
        <v>315</v>
      </c>
      <c r="O131" s="3" t="s">
        <v>594</v>
      </c>
      <c r="P131" s="3" t="s">
        <v>325</v>
      </c>
      <c r="Q131" s="4" t="s">
        <v>968</v>
      </c>
      <c r="R131" s="3" t="s">
        <v>233</v>
      </c>
      <c r="S131" s="3" t="s">
        <v>328</v>
      </c>
      <c r="T131" s="3" t="s">
        <v>380</v>
      </c>
      <c r="U131" s="3" t="s">
        <v>969</v>
      </c>
      <c r="V131" s="22" t="str">
        <f t="shared" ref="V131:V194" si="20">C131&amp;"; Hora de aviso: "&amp;TEXT(D131,"h:mm dd/mm/yyyy")&amp;"; Solución: "&amp;U131&amp;"; Hora de solución: "&amp;TEXT(E131,"h:mm dd/mm/yyyy")&amp;"; Causa: "&amp;T131</f>
        <v>RTNFO; Hora de aviso: 13:30 12/01/2024; Solución: Se procedió a correr reserva e implementar una caja de empalme; Hora de solución: 6:00 13/01/2024; Causa: Corto Circuito</v>
      </c>
      <c r="W131" s="4" t="s">
        <v>542</v>
      </c>
      <c r="X131" s="3"/>
      <c r="Y131" s="3"/>
      <c r="Z131" s="3" t="s">
        <v>69</v>
      </c>
      <c r="AA131" s="3" t="s">
        <v>70</v>
      </c>
      <c r="AB131" s="3" t="s">
        <v>970</v>
      </c>
      <c r="AC131" s="3" t="s">
        <v>71</v>
      </c>
      <c r="AD131" s="6">
        <v>0.5</v>
      </c>
      <c r="AE131" s="7"/>
      <c r="AF131" s="7"/>
      <c r="AG131" s="6">
        <f>Tabla4[[#This Row],[Tiempo Parada de Reloj]]+Tabla4[[#This Row],[Tiempo Autorizado por Telefonica (no Máximo)]]</f>
        <v>0.5</v>
      </c>
      <c r="AH131" s="7">
        <f t="shared" ref="AH131:AH194" ca="1" si="21">F131-$AD131</f>
        <v>0.1875</v>
      </c>
      <c r="AI131" s="8">
        <f t="shared" ref="AI131:AI194" si="22">AD131*24</f>
        <v>12</v>
      </c>
      <c r="AJ131" s="8">
        <f t="shared" ref="AJ131:AJ194" ca="1" si="23">AH131*24</f>
        <v>4.5</v>
      </c>
      <c r="AK131" s="3" t="s">
        <v>120</v>
      </c>
      <c r="AL131" s="3" t="s">
        <v>70</v>
      </c>
      <c r="AM131" s="3" t="s">
        <v>73</v>
      </c>
      <c r="AN131" s="3" t="s">
        <v>72</v>
      </c>
      <c r="AO131" s="3" t="s">
        <v>120</v>
      </c>
      <c r="AP131" s="3" t="s">
        <v>120</v>
      </c>
      <c r="AQ131" s="23">
        <v>45307.565972222219</v>
      </c>
      <c r="AR131" s="3"/>
      <c r="AS131" s="23"/>
      <c r="AT131" s="23"/>
      <c r="AU131" s="3" t="s">
        <v>322</v>
      </c>
      <c r="AV131" s="3" t="s">
        <v>543</v>
      </c>
      <c r="AW131" s="3" t="s">
        <v>76</v>
      </c>
      <c r="AX131" s="3">
        <v>8.7615300000000005</v>
      </c>
      <c r="AY131" s="3">
        <v>-75.877450999999994</v>
      </c>
      <c r="AZ131" s="8" t="str">
        <f>+CONCATENATE("Reportan apertura en el enlace ",Tabla4[[#This Row],[Enlace]]," en el ",Tabla4[[#This Row],[Distancia óptica]]," ocasionado por ",Tabla4[[#This Row],[Causa del daño]])</f>
        <v>Reportan apertura en el enlace Santa Marta - Ciénaga en el Km 0 ocasionado por Corto Circuito</v>
      </c>
      <c r="BA131" s="8" t="str">
        <f>+CONCATENATE("Para dar solución al incidente ",Tabla4[[#This Row],[Solución]])</f>
        <v>Para dar solución al incidente Se procedió a correr reserva e implementar una caja de empalme</v>
      </c>
      <c r="BB131" s="3" t="str">
        <f>+_xlfn.CONCAT(Tabla4[[#This Row],[Causa Raiz]]," ",Tabla4[[#This Row],[Solución2]]," (",Tabla4[[#This Row],[Anillo]],"- Cabecera: ",Tabla4[[#This Row],[Cabecera]],"- Operador: ",Tabla4[[#This Row],[Operador]],")")</f>
        <v>Reportan apertura en el enlace Santa Marta - Ciénaga en el Km 0 ocasionado por Corto Circuito Para dar solución al incidente Se procedió a correr reserva e implementar una caja de empalme (Troncal- Cabecera: SANTA MARTA - Operador: Ufinet)</v>
      </c>
    </row>
    <row r="132" spans="1:54" s="2" customFormat="1" ht="185.25">
      <c r="A132" s="38">
        <f t="shared" si="19"/>
        <v>131</v>
      </c>
      <c r="B132" s="3">
        <v>8084607</v>
      </c>
      <c r="C132" s="3" t="s">
        <v>136</v>
      </c>
      <c r="D132" s="23">
        <v>45303.576388888891</v>
      </c>
      <c r="E132" s="23">
        <v>45304.423611111109</v>
      </c>
      <c r="F132" s="1">
        <f t="shared" ca="1" si="18"/>
        <v>0.84722222221898846</v>
      </c>
      <c r="G132" s="3" t="s">
        <v>55</v>
      </c>
      <c r="H132" s="41"/>
      <c r="I132" s="40"/>
      <c r="J132" s="5" t="s">
        <v>137</v>
      </c>
      <c r="K132" s="3" t="s">
        <v>93</v>
      </c>
      <c r="L132" s="9" t="s">
        <v>78</v>
      </c>
      <c r="M132" s="3" t="s">
        <v>59</v>
      </c>
      <c r="N132" s="3" t="s">
        <v>60</v>
      </c>
      <c r="O132" s="3" t="s">
        <v>971</v>
      </c>
      <c r="P132" s="3" t="s">
        <v>972</v>
      </c>
      <c r="Q132" s="4" t="s">
        <v>973</v>
      </c>
      <c r="R132" s="3" t="s">
        <v>304</v>
      </c>
      <c r="S132" s="3" t="s">
        <v>65</v>
      </c>
      <c r="T132" s="3" t="s">
        <v>256</v>
      </c>
      <c r="U132" s="3" t="s">
        <v>974</v>
      </c>
      <c r="V132" s="22" t="str">
        <f t="shared" si="20"/>
        <v>RBHFO; Hora de aviso: 13:50 12/01/2024; Solución: Se refusiona hilo abierto en caja de empalme de la sangría del anillo.; Hora de solución: 10:10 13/01/2024; Causa: Falla de Empalme de FiOp</v>
      </c>
      <c r="W132" s="4" t="s">
        <v>949</v>
      </c>
      <c r="X132" s="3"/>
      <c r="Y132" s="3"/>
      <c r="Z132" s="3" t="s">
        <v>69</v>
      </c>
      <c r="AA132" s="3" t="s">
        <v>71</v>
      </c>
      <c r="AB132" s="3">
        <v>0</v>
      </c>
      <c r="AC132" s="3" t="s">
        <v>71</v>
      </c>
      <c r="AD132" s="6">
        <v>0.65277777777777779</v>
      </c>
      <c r="AE132" s="7"/>
      <c r="AF132" s="7"/>
      <c r="AG132" s="6">
        <f>Tabla4[[#This Row],[Tiempo Parada de Reloj]]+Tabla4[[#This Row],[Tiempo Autorizado por Telefonica (no Máximo)]]</f>
        <v>0.65277777777777779</v>
      </c>
      <c r="AH132" s="7">
        <f t="shared" ca="1" si="21"/>
        <v>0.19444444444121067</v>
      </c>
      <c r="AI132" s="8">
        <f t="shared" si="22"/>
        <v>15.666666666666668</v>
      </c>
      <c r="AJ132" s="8">
        <f t="shared" ca="1" si="23"/>
        <v>4.6666666665890562</v>
      </c>
      <c r="AK132" s="3" t="s">
        <v>120</v>
      </c>
      <c r="AL132" s="3" t="s">
        <v>70</v>
      </c>
      <c r="AM132" s="3" t="s">
        <v>73</v>
      </c>
      <c r="AN132" s="3" t="s">
        <v>72</v>
      </c>
      <c r="AO132" s="3" t="s">
        <v>87</v>
      </c>
      <c r="AP132" s="3" t="s">
        <v>120</v>
      </c>
      <c r="AQ132" s="23">
        <v>45307.533333333333</v>
      </c>
      <c r="AR132" s="3"/>
      <c r="AS132" s="23"/>
      <c r="AT132" s="23"/>
      <c r="AU132" s="3" t="s">
        <v>74</v>
      </c>
      <c r="AV132" s="3" t="s">
        <v>975</v>
      </c>
      <c r="AW132" s="3" t="s">
        <v>976</v>
      </c>
      <c r="AX132" s="3">
        <v>4.6929999999999996</v>
      </c>
      <c r="AY132" s="3">
        <v>-74.085999999999999</v>
      </c>
      <c r="AZ132" s="8" t="str">
        <f>+CONCATENATE("Reportan apertura en el enlace ",Tabla4[[#This Row],[Enlace]]," en el ",Tabla4[[#This Row],[Distancia óptica]]," ocasionado por ",Tabla4[[#This Row],[Causa del daño]])</f>
        <v>Reportan apertura en el enlace Mov. Titan Plaza - Mov. Plaza 80 en el Km 0,086 desde titan plaza ocasionado por Falla de Empalme de FiOp</v>
      </c>
      <c r="BA132" s="8" t="str">
        <f>+CONCATENATE("Para dar solución al incidente ",Tabla4[[#This Row],[Solución]])</f>
        <v>Para dar solución al incidente Se refusiona hilo abierto en caja de empalme de la sangría del anillo.</v>
      </c>
      <c r="BB132" s="3" t="str">
        <f>+_xlfn.CONCAT(Tabla4[[#This Row],[Causa Raiz]]," ",Tabla4[[#This Row],[Solución2]]," (",Tabla4[[#This Row],[Anillo]],"- Cabecera: ",Tabla4[[#This Row],[Cabecera]],"- Operador: ",Tabla4[[#This Row],[Operador]],")")</f>
        <v>Reportan apertura en el enlace Mov. Titan Plaza - Mov. Plaza 80 en el Km 0,086 desde titan plaza ocasionado por Falla de Empalme de FiOp Para dar solución al incidente Se refusiona hilo abierto en caja de empalme de la sangría del anillo. (Anillo 52- Cabecera: Morato- Operador: Infraco)</v>
      </c>
    </row>
    <row r="133" spans="1:54" s="2" customFormat="1" ht="228">
      <c r="A133" s="38">
        <f t="shared" si="19"/>
        <v>132</v>
      </c>
      <c r="B133" s="3">
        <v>8083879</v>
      </c>
      <c r="C133" s="3" t="s">
        <v>54</v>
      </c>
      <c r="D133" s="23">
        <v>45303.628472222219</v>
      </c>
      <c r="E133" s="23">
        <v>45303.78125</v>
      </c>
      <c r="F133" s="1">
        <f t="shared" ca="1" si="18"/>
        <v>0.15277777778101154</v>
      </c>
      <c r="G133" s="3" t="s">
        <v>55</v>
      </c>
      <c r="H133" s="41"/>
      <c r="I133" s="40"/>
      <c r="J133" s="5" t="s">
        <v>56</v>
      </c>
      <c r="K133" s="3" t="s">
        <v>57</v>
      </c>
      <c r="L133" s="9" t="s">
        <v>78</v>
      </c>
      <c r="M133" s="3" t="s">
        <v>59</v>
      </c>
      <c r="N133" s="3" t="s">
        <v>60</v>
      </c>
      <c r="O133" s="3" t="s">
        <v>977</v>
      </c>
      <c r="P133" s="3" t="s">
        <v>978</v>
      </c>
      <c r="Q133" s="4" t="s">
        <v>979</v>
      </c>
      <c r="R133" s="3" t="s">
        <v>980</v>
      </c>
      <c r="S133" s="3" t="s">
        <v>65</v>
      </c>
      <c r="T133" s="3" t="s">
        <v>176</v>
      </c>
      <c r="U133" s="3" t="s">
        <v>981</v>
      </c>
      <c r="V133" s="22" t="str">
        <f t="shared" si="20"/>
        <v>RLFO; Hora de aviso: 15:05 12/01/2024; Solución: Se realiza un tendido de cable de 96 Hilos y dos empalmes de 48 Hilos ; Hora de solución: 18:45 12/01/2024; Causa: Intervención de Terceros. No Identificados</v>
      </c>
      <c r="W133" s="4" t="s">
        <v>949</v>
      </c>
      <c r="X133" s="3"/>
      <c r="Y133" s="3"/>
      <c r="Z133" s="3" t="s">
        <v>69</v>
      </c>
      <c r="AA133" s="3" t="s">
        <v>70</v>
      </c>
      <c r="AB133" s="3">
        <v>8083879</v>
      </c>
      <c r="AC133" s="3" t="s">
        <v>71</v>
      </c>
      <c r="AD133" s="6">
        <v>0</v>
      </c>
      <c r="AE133" s="7"/>
      <c r="AF133" s="7"/>
      <c r="AG133" s="6">
        <f>Tabla4[[#This Row],[Tiempo Parada de Reloj]]+Tabla4[[#This Row],[Tiempo Autorizado por Telefonica (no Máximo)]]</f>
        <v>0</v>
      </c>
      <c r="AH133" s="7">
        <f t="shared" ca="1" si="21"/>
        <v>0.15277777778101154</v>
      </c>
      <c r="AI133" s="8">
        <f t="shared" si="22"/>
        <v>0</v>
      </c>
      <c r="AJ133" s="8">
        <f t="shared" ca="1" si="23"/>
        <v>3.6666666667442769</v>
      </c>
      <c r="AK133" s="3" t="s">
        <v>73</v>
      </c>
      <c r="AL133" s="3" t="s">
        <v>71</v>
      </c>
      <c r="AM133" s="3" t="s">
        <v>69</v>
      </c>
      <c r="AN133" s="3" t="s">
        <v>73</v>
      </c>
      <c r="AO133" s="3" t="s">
        <v>87</v>
      </c>
      <c r="AP133" s="3" t="s">
        <v>87</v>
      </c>
      <c r="AQ133" s="23">
        <v>45306.986805555556</v>
      </c>
      <c r="AR133" s="3"/>
      <c r="AS133" s="23"/>
      <c r="AT133" s="23"/>
      <c r="AU133" s="3" t="s">
        <v>264</v>
      </c>
      <c r="AV133" s="3" t="s">
        <v>837</v>
      </c>
      <c r="AW133" s="3" t="s">
        <v>91</v>
      </c>
      <c r="AX133" s="3">
        <v>4.6025999999999998</v>
      </c>
      <c r="AY133" s="3">
        <v>-74.106099999999998</v>
      </c>
      <c r="AZ133" s="8" t="str">
        <f>+CONCATENATE("Reportan apertura en el enlace ",Tabla4[[#This Row],[Enlace]]," en el ",Tabla4[[#This Row],[Distancia óptica]]," ocasionado por ",Tabla4[[#This Row],[Causa del daño]])</f>
        <v>Reportan apertura en el enlace Mov. Santa Matilde - Mov. Restrepo Norte en el Km 1,015 desde santa Matilde ocasionado por Intervención de Terceros. No Identificados</v>
      </c>
      <c r="BA133" s="8" t="str">
        <f>+CONCATENATE("Para dar solución al incidente ",Tabla4[[#This Row],[Solución]])</f>
        <v xml:space="preserve">Para dar solución al incidente Se realiza un tendido de cable de 96 Hilos y dos empalmes de 48 Hilos </v>
      </c>
      <c r="BB133" s="3" t="str">
        <f>+_xlfn.CONCAT(Tabla4[[#This Row],[Causa Raiz]]," ",Tabla4[[#This Row],[Solución2]]," (",Tabla4[[#This Row],[Anillo]],"- Cabecera: ",Tabla4[[#This Row],[Cabecera]],"- Operador: ",Tabla4[[#This Row],[Operador]],")")</f>
        <v>Reportan apertura en el enlace Mov. Santa Matilde - Mov. Restrepo Norte en el Km 1,015 desde santa Matilde ocasionado por Intervención de Terceros. No Identificados Para dar solución al incidente Se realiza un tendido de cable de 96 Hilos y dos empalmes de 48 Hilos  (Uk- Cabecera: Progreso- Operador: Colombia Telecomunicaciones)</v>
      </c>
    </row>
    <row r="134" spans="1:54" s="2" customFormat="1" ht="156.75">
      <c r="A134" s="38">
        <f t="shared" si="19"/>
        <v>133</v>
      </c>
      <c r="B134" s="3">
        <v>8085344</v>
      </c>
      <c r="C134" s="3" t="s">
        <v>54</v>
      </c>
      <c r="D134" s="23">
        <v>45303.71875</v>
      </c>
      <c r="E134" s="23">
        <v>45304.201388888891</v>
      </c>
      <c r="F134" s="1">
        <f t="shared" ca="1" si="18"/>
        <v>0.48263888889050577</v>
      </c>
      <c r="G134" s="3" t="s">
        <v>55</v>
      </c>
      <c r="H134" s="41"/>
      <c r="I134" s="40"/>
      <c r="J134" s="5" t="s">
        <v>56</v>
      </c>
      <c r="K134" s="3" t="s">
        <v>57</v>
      </c>
      <c r="L134" s="9" t="s">
        <v>58</v>
      </c>
      <c r="M134" s="3" t="s">
        <v>59</v>
      </c>
      <c r="N134" s="3" t="s">
        <v>60</v>
      </c>
      <c r="O134" s="3" t="s">
        <v>982</v>
      </c>
      <c r="P134" s="3" t="s">
        <v>983</v>
      </c>
      <c r="Q134" s="4" t="s">
        <v>984</v>
      </c>
      <c r="R134" s="3" t="s">
        <v>980</v>
      </c>
      <c r="S134" s="3" t="s">
        <v>65</v>
      </c>
      <c r="T134" s="3" t="s">
        <v>146</v>
      </c>
      <c r="U134" s="3" t="s">
        <v>985</v>
      </c>
      <c r="V134" s="22" t="str">
        <f t="shared" si="20"/>
        <v>RLFO; Hora de aviso: 17:15 12/01/2024; Solución: Se rehace empalme; Hora de solución: 4:50 13/01/2024; Causa: Falla en la Red FiOp</v>
      </c>
      <c r="W134" s="4" t="s">
        <v>949</v>
      </c>
      <c r="X134" s="3"/>
      <c r="Y134" s="3"/>
      <c r="Z134" s="3" t="s">
        <v>69</v>
      </c>
      <c r="AA134" s="3" t="s">
        <v>71</v>
      </c>
      <c r="AB134" s="3">
        <v>0</v>
      </c>
      <c r="AC134" s="3" t="s">
        <v>71</v>
      </c>
      <c r="AD134" s="6">
        <v>0.31666666666666665</v>
      </c>
      <c r="AE134" s="7"/>
      <c r="AF134" s="7"/>
      <c r="AG134" s="6">
        <f>Tabla4[[#This Row],[Tiempo Parada de Reloj]]+Tabla4[[#This Row],[Tiempo Autorizado por Telefonica (no Máximo)]]</f>
        <v>0.31666666666666665</v>
      </c>
      <c r="AH134" s="7">
        <f t="shared" ca="1" si="21"/>
        <v>0.16597222222383912</v>
      </c>
      <c r="AI134" s="8">
        <f t="shared" si="22"/>
        <v>7.6</v>
      </c>
      <c r="AJ134" s="8">
        <f t="shared" ca="1" si="23"/>
        <v>3.9833333333721388</v>
      </c>
      <c r="AK134" s="3" t="s">
        <v>72</v>
      </c>
      <c r="AL134" s="3" t="s">
        <v>70</v>
      </c>
      <c r="AM134" s="3" t="s">
        <v>87</v>
      </c>
      <c r="AN134" s="3" t="s">
        <v>87</v>
      </c>
      <c r="AO134" s="3" t="s">
        <v>87</v>
      </c>
      <c r="AP134" s="3" t="s">
        <v>120</v>
      </c>
      <c r="AQ134" s="23">
        <v>45307.490972222222</v>
      </c>
      <c r="AR134" s="3"/>
      <c r="AS134" s="23"/>
      <c r="AT134" s="23"/>
      <c r="AU134" s="3" t="s">
        <v>100</v>
      </c>
      <c r="AV134" s="3" t="s">
        <v>986</v>
      </c>
      <c r="AW134" s="3" t="s">
        <v>370</v>
      </c>
      <c r="AX134" s="3">
        <v>4.7149999999999999</v>
      </c>
      <c r="AY134" s="3">
        <v>-74.14</v>
      </c>
      <c r="AZ134" s="8" t="str">
        <f>+CONCATENATE("Reportan apertura en el enlace ",Tabla4[[#This Row],[Enlace]]," en el ",Tabla4[[#This Row],[Distancia óptica]]," ocasionado por ",Tabla4[[#This Row],[Causa del daño]])</f>
        <v>Reportan apertura en el enlace Celta - EWBP en el Km 15,9 desde Entre Rios ocasionado por Falla en la Red FiOp</v>
      </c>
      <c r="BA134" s="8" t="str">
        <f>+CONCATENATE("Para dar solución al incidente ",Tabla4[[#This Row],[Solución]])</f>
        <v>Para dar solución al incidente Se rehace empalme</v>
      </c>
      <c r="BB134" s="3" t="str">
        <f>+_xlfn.CONCAT(Tabla4[[#This Row],[Causa Raiz]]," ",Tabla4[[#This Row],[Solución2]]," (",Tabla4[[#This Row],[Anillo]],"- Cabecera: ",Tabla4[[#This Row],[Cabecera]],"- Operador: ",Tabla4[[#This Row],[Operador]],")")</f>
        <v>Reportan apertura en el enlace Celta - EWBP en el Km 15,9 desde Entre Rios ocasionado por Falla en la Red FiOp Para dar solución al incidente Se rehace empalme (lineal- Cabecera: entrerios - Operador: Colombia Telecomunicaciones)</v>
      </c>
    </row>
    <row r="135" spans="1:54" s="2" customFormat="1" ht="199.5">
      <c r="A135" s="38">
        <f t="shared" si="19"/>
        <v>134</v>
      </c>
      <c r="B135" s="3">
        <v>8087226</v>
      </c>
      <c r="C135" s="3" t="s">
        <v>54</v>
      </c>
      <c r="D135" s="23">
        <v>45304.3125</v>
      </c>
      <c r="E135" s="23">
        <v>45304.451388888891</v>
      </c>
      <c r="F135" s="1">
        <f t="shared" ca="1" si="18"/>
        <v>0.13888888889050577</v>
      </c>
      <c r="G135" s="3" t="s">
        <v>55</v>
      </c>
      <c r="H135" s="41"/>
      <c r="I135" s="40"/>
      <c r="J135" s="5" t="s">
        <v>56</v>
      </c>
      <c r="K135" s="3" t="s">
        <v>77</v>
      </c>
      <c r="L135" s="9" t="s">
        <v>58</v>
      </c>
      <c r="M135" s="3" t="s">
        <v>987</v>
      </c>
      <c r="N135" s="3" t="s">
        <v>988</v>
      </c>
      <c r="O135" s="3" t="s">
        <v>989</v>
      </c>
      <c r="P135" s="3" t="s">
        <v>990</v>
      </c>
      <c r="Q135" s="4" t="s">
        <v>991</v>
      </c>
      <c r="R135" s="3" t="s">
        <v>992</v>
      </c>
      <c r="S135" s="3" t="s">
        <v>158</v>
      </c>
      <c r="T135" s="3" t="s">
        <v>66</v>
      </c>
      <c r="U135" s="3" t="s">
        <v>993</v>
      </c>
      <c r="V135" s="22" t="str">
        <f t="shared" si="20"/>
        <v>RLFO; Hora de aviso: 7:30 13/01/2024; Solución: Se realiza tendido de 200 m de fo 48 hilos y se instala dos cajas de empalmes de 48 hilos.; Hora de solución: 10:50 13/01/2024; Causa: Vandalismo</v>
      </c>
      <c r="W135" s="4" t="s">
        <v>160</v>
      </c>
      <c r="X135" s="3"/>
      <c r="Y135" s="3"/>
      <c r="Z135" s="3" t="s">
        <v>69</v>
      </c>
      <c r="AA135" s="3" t="s">
        <v>70</v>
      </c>
      <c r="AB135" s="3">
        <v>8087226</v>
      </c>
      <c r="AC135" s="3" t="s">
        <v>71</v>
      </c>
      <c r="AD135" s="6">
        <v>0</v>
      </c>
      <c r="AE135" s="7"/>
      <c r="AF135" s="7"/>
      <c r="AG135" s="6">
        <f>Tabla4[[#This Row],[Tiempo Parada de Reloj]]+Tabla4[[#This Row],[Tiempo Autorizado por Telefonica (no Máximo)]]</f>
        <v>0</v>
      </c>
      <c r="AH135" s="7">
        <f t="shared" ca="1" si="21"/>
        <v>0.13888888889050577</v>
      </c>
      <c r="AI135" s="8">
        <f t="shared" si="22"/>
        <v>0</v>
      </c>
      <c r="AJ135" s="8">
        <f t="shared" ca="1" si="23"/>
        <v>3.3333333333721384</v>
      </c>
      <c r="AK135" s="3" t="s">
        <v>72</v>
      </c>
      <c r="AL135" s="3" t="s">
        <v>71</v>
      </c>
      <c r="AM135" s="3" t="s">
        <v>72</v>
      </c>
      <c r="AN135" s="3" t="s">
        <v>72</v>
      </c>
      <c r="AO135" s="3" t="s">
        <v>119</v>
      </c>
      <c r="AP135" s="3" t="s">
        <v>119</v>
      </c>
      <c r="AQ135" s="23">
        <v>45306.396527777775</v>
      </c>
      <c r="AR135" s="3"/>
      <c r="AS135" s="23"/>
      <c r="AT135" s="23"/>
      <c r="AU135" s="3" t="s">
        <v>752</v>
      </c>
      <c r="AV135" s="3" t="s">
        <v>994</v>
      </c>
      <c r="AW135" s="3" t="s">
        <v>135</v>
      </c>
      <c r="AX135" s="3">
        <v>1.609785</v>
      </c>
      <c r="AY135" s="3">
        <v>-75.603655000000003</v>
      </c>
      <c r="AZ135" s="8" t="str">
        <f>+CONCATENATE("Reportan apertura en el enlace ",Tabla4[[#This Row],[Enlace]]," en el ",Tabla4[[#This Row],[Distancia óptica]]," ocasionado por ",Tabla4[[#This Row],[Causa del daño]])</f>
        <v>Reportan apertura en el enlace Florencia - Colonos en el km 0,422 desde Colonos ocasionado por Vandalismo</v>
      </c>
      <c r="BA135" s="8" t="str">
        <f>+CONCATENATE("Para dar solución al incidente ",Tabla4[[#This Row],[Solución]])</f>
        <v>Para dar solución al incidente Se realiza tendido de 200 m de fo 48 hilos y se instala dos cajas de empalmes de 48 hilos.</v>
      </c>
      <c r="BB135" s="3" t="str">
        <f>+_xlfn.CONCAT(Tabla4[[#This Row],[Causa Raiz]]," ",Tabla4[[#This Row],[Solución2]]," (",Tabla4[[#This Row],[Anillo]],"- Cabecera: ",Tabla4[[#This Row],[Cabecera]],"- Operador: ",Tabla4[[#This Row],[Operador]],")")</f>
        <v>Reportan apertura en el enlace Florencia - Colonos en el km 0,422 desde Colonos ocasionado por Vandalismo Para dar solución al incidente Se realiza tendido de 200 m de fo 48 hilos y se instala dos cajas de empalmes de 48 hilos. (Lineal- Cabecera: Colonos- Operador: Colombia Telecomunicaciones)</v>
      </c>
    </row>
    <row r="136" spans="1:54" s="2" customFormat="1" ht="185.25">
      <c r="A136" s="38">
        <f t="shared" si="19"/>
        <v>135</v>
      </c>
      <c r="B136" s="3">
        <v>8087283</v>
      </c>
      <c r="C136" s="3" t="s">
        <v>163</v>
      </c>
      <c r="D136" s="23">
        <v>45304.333333333336</v>
      </c>
      <c r="E136" s="23">
        <v>45306.708333333336</v>
      </c>
      <c r="F136" s="1">
        <f t="shared" ca="1" si="18"/>
        <v>2.375</v>
      </c>
      <c r="G136" s="3" t="s">
        <v>55</v>
      </c>
      <c r="H136" s="41"/>
      <c r="I136" s="40"/>
      <c r="J136" s="5" t="s">
        <v>56</v>
      </c>
      <c r="K136" s="3" t="s">
        <v>77</v>
      </c>
      <c r="L136" s="9" t="s">
        <v>78</v>
      </c>
      <c r="M136" s="3" t="s">
        <v>283</v>
      </c>
      <c r="N136" s="3" t="s">
        <v>284</v>
      </c>
      <c r="O136" s="3" t="s">
        <v>456</v>
      </c>
      <c r="P136" s="3" t="s">
        <v>995</v>
      </c>
      <c r="Q136" s="4" t="s">
        <v>996</v>
      </c>
      <c r="R136" s="3" t="s">
        <v>796</v>
      </c>
      <c r="S136" s="3" t="s">
        <v>289</v>
      </c>
      <c r="T136" s="3" t="s">
        <v>513</v>
      </c>
      <c r="U136" s="3" t="s">
        <v>997</v>
      </c>
      <c r="V136" s="22" t="str">
        <f t="shared" si="20"/>
        <v>RDFO; Hora de aviso: 8:00 13/01/2024; Solución: Se realiza migracion de hilo entre cajas de empalmes; Hora de solución: 17:00 15/01/2024; Causa: Desastre Natural</v>
      </c>
      <c r="W136" s="4" t="s">
        <v>160</v>
      </c>
      <c r="X136" s="3"/>
      <c r="Y136" s="3"/>
      <c r="Z136" s="3" t="s">
        <v>69</v>
      </c>
      <c r="AA136" s="3" t="s">
        <v>71</v>
      </c>
      <c r="AB136" s="3">
        <v>0</v>
      </c>
      <c r="AC136" s="3" t="s">
        <v>71</v>
      </c>
      <c r="AD136" s="6">
        <v>2.1770833333333335</v>
      </c>
      <c r="AE136" s="7"/>
      <c r="AF136" s="7"/>
      <c r="AG136" s="6">
        <f>Tabla4[[#This Row],[Tiempo Parada de Reloj]]+Tabla4[[#This Row],[Tiempo Autorizado por Telefonica (no Máximo)]]</f>
        <v>2.1770833333333335</v>
      </c>
      <c r="AH136" s="7">
        <f t="shared" ca="1" si="21"/>
        <v>0.19791666666666652</v>
      </c>
      <c r="AI136" s="8">
        <f t="shared" si="22"/>
        <v>52.25</v>
      </c>
      <c r="AJ136" s="8">
        <f t="shared" ca="1" si="23"/>
        <v>4.7499999999999964</v>
      </c>
      <c r="AK136" s="3" t="s">
        <v>72</v>
      </c>
      <c r="AL136" s="3" t="s">
        <v>70</v>
      </c>
      <c r="AM136" s="3" t="s">
        <v>98</v>
      </c>
      <c r="AN136" s="3" t="s">
        <v>72</v>
      </c>
      <c r="AO136" s="3" t="s">
        <v>120</v>
      </c>
      <c r="AP136" s="3" t="s">
        <v>120</v>
      </c>
      <c r="AQ136" s="23">
        <v>45308.439583333333</v>
      </c>
      <c r="AR136" s="3"/>
      <c r="AS136" s="23"/>
      <c r="AT136" s="23"/>
      <c r="AU136" s="3" t="s">
        <v>404</v>
      </c>
      <c r="AV136" s="3" t="s">
        <v>293</v>
      </c>
      <c r="AW136" s="3" t="s">
        <v>135</v>
      </c>
      <c r="AX136" s="3">
        <v>4.6528140000000002</v>
      </c>
      <c r="AY136" s="3">
        <v>-75.602559999999997</v>
      </c>
      <c r="AZ136" s="8" t="str">
        <f>+CONCATENATE("Reportan apertura en el enlace ",Tabla4[[#This Row],[Enlace]]," en el ",Tabla4[[#This Row],[Distancia óptica]]," ocasionado por ",Tabla4[[#This Row],[Causa del daño]])</f>
        <v>Reportan apertura en el enlace Mov. Filandia - Mov. Galan en el km 17,620 desde Suiza Filandia ocasionado por Desastre Natural</v>
      </c>
      <c r="BA136" s="8" t="str">
        <f>+CONCATENATE("Para dar solución al incidente ",Tabla4[[#This Row],[Solución]])</f>
        <v>Para dar solución al incidente Se realiza migracion de hilo entre cajas de empalmes</v>
      </c>
      <c r="BB136" s="3" t="str">
        <f>+_xlfn.CONCAT(Tabla4[[#This Row],[Causa Raiz]]," ",Tabla4[[#This Row],[Solución2]]," (",Tabla4[[#This Row],[Anillo]],"- Cabecera: ",Tabla4[[#This Row],[Cabecera]],"- Operador: ",Tabla4[[#This Row],[Operador]],")")</f>
        <v>Reportan apertura en el enlace Mov. Filandia - Mov. Galan en el km 17,620 desde Suiza Filandia ocasionado por Desastre Natural Para dar solución al incidente Se realiza migracion de hilo entre cajas de empalmes (Lineal- Cabecera: Suiza- Operador: Colombia Telecomunicaciones)</v>
      </c>
    </row>
    <row r="137" spans="1:54" s="2" customFormat="1" ht="199.5">
      <c r="A137" s="38">
        <f t="shared" si="19"/>
        <v>136</v>
      </c>
      <c r="B137" s="3">
        <v>8113157</v>
      </c>
      <c r="C137" s="3" t="s">
        <v>54</v>
      </c>
      <c r="D137" s="23">
        <v>45310.25</v>
      </c>
      <c r="E137" s="23">
        <v>45310.635416666664</v>
      </c>
      <c r="F137" s="1">
        <f t="shared" ca="1" si="18"/>
        <v>0.38541666666424135</v>
      </c>
      <c r="G137" s="3" t="s">
        <v>55</v>
      </c>
      <c r="H137" s="41"/>
      <c r="I137" s="40"/>
      <c r="J137" s="5" t="s">
        <v>56</v>
      </c>
      <c r="K137" s="3" t="s">
        <v>77</v>
      </c>
      <c r="L137" s="9" t="s">
        <v>58</v>
      </c>
      <c r="M137" s="3" t="s">
        <v>139</v>
      </c>
      <c r="N137" s="3" t="s">
        <v>447</v>
      </c>
      <c r="O137" s="3" t="s">
        <v>998</v>
      </c>
      <c r="P137" s="3" t="s">
        <v>999</v>
      </c>
      <c r="Q137" s="4" t="s">
        <v>1000</v>
      </c>
      <c r="R137" s="3" t="s">
        <v>157</v>
      </c>
      <c r="S137" s="3" t="s">
        <v>289</v>
      </c>
      <c r="T137" s="3" t="s">
        <v>116</v>
      </c>
      <c r="U137" s="3" t="s">
        <v>1001</v>
      </c>
      <c r="V137" s="22" t="str">
        <f t="shared" si="20"/>
        <v>RLFO; Hora de aviso: 6:00 19/01/2024; Solución: Se recupera 250 m de fo 48 hilso y se instala una caja de empalme de 48 hilo.; Hora de solución: 15:15 19/01/2024; Causa: Hurto</v>
      </c>
      <c r="W137" s="4" t="s">
        <v>1002</v>
      </c>
      <c r="X137" s="3" t="s">
        <v>1003</v>
      </c>
      <c r="Y137" s="3" t="s">
        <v>1004</v>
      </c>
      <c r="Z137" s="3" t="s">
        <v>98</v>
      </c>
      <c r="AA137" s="3" t="s">
        <v>70</v>
      </c>
      <c r="AB137" s="3" t="s">
        <v>1005</v>
      </c>
      <c r="AC137" s="3" t="s">
        <v>71</v>
      </c>
      <c r="AD137" s="6">
        <v>0</v>
      </c>
      <c r="AE137" s="7"/>
      <c r="AF137" s="7"/>
      <c r="AG137" s="6">
        <f>Tabla4[[#This Row],[Tiempo Parada de Reloj]]+Tabla4[[#This Row],[Tiempo Autorizado por Telefonica (no Máximo)]]</f>
        <v>0</v>
      </c>
      <c r="AH137" s="7">
        <f t="shared" ca="1" si="21"/>
        <v>0.38541666666424135</v>
      </c>
      <c r="AI137" s="8">
        <f t="shared" si="22"/>
        <v>0</v>
      </c>
      <c r="AJ137" s="8">
        <f t="shared" ca="1" si="23"/>
        <v>9.2499999999417923</v>
      </c>
      <c r="AK137" s="3" t="s">
        <v>120</v>
      </c>
      <c r="AL137" s="3" t="s">
        <v>70</v>
      </c>
      <c r="AM137" s="3" t="s">
        <v>72</v>
      </c>
      <c r="AN137" s="3" t="s">
        <v>98</v>
      </c>
      <c r="AO137" s="3" t="s">
        <v>72</v>
      </c>
      <c r="AP137" s="3" t="s">
        <v>72</v>
      </c>
      <c r="AQ137" s="23">
        <v>45314.580555555556</v>
      </c>
      <c r="AR137" s="3"/>
      <c r="AS137" s="23"/>
      <c r="AT137" s="23"/>
      <c r="AU137" s="3" t="s">
        <v>192</v>
      </c>
      <c r="AV137" s="3" t="s">
        <v>455</v>
      </c>
      <c r="AW137" s="3" t="s">
        <v>135</v>
      </c>
      <c r="AX137" s="3">
        <v>3.8784999999999998</v>
      </c>
      <c r="AY137" s="3">
        <v>-77.008899999999997</v>
      </c>
      <c r="AZ137" s="8" t="str">
        <f>+CONCATENATE("Reportan apertura en el enlace ",Tabla4[[#This Row],[Enlace]]," en el ",Tabla4[[#This Row],[Distancia óptica]]," ocasionado por ",Tabla4[[#This Row],[Causa del daño]])</f>
        <v>Reportan apertura en el enlace Buenaventura Centro - Los Pinos en el km 3,8 desde Juan XXIII ocasionado por Hurto</v>
      </c>
      <c r="BA137" s="8" t="str">
        <f>+CONCATENATE("Para dar solución al incidente ",Tabla4[[#This Row],[Solución]])</f>
        <v>Para dar solución al incidente Se recupera 250 m de fo 48 hilso y se instala una caja de empalme de 48 hilo.</v>
      </c>
      <c r="BB137" s="3" t="str">
        <f>+_xlfn.CONCAT(Tabla4[[#This Row],[Causa Raiz]]," ",Tabla4[[#This Row],[Solución2]]," (",Tabla4[[#This Row],[Anillo]],"- Cabecera: ",Tabla4[[#This Row],[Cabecera]],"- Operador: ",Tabla4[[#This Row],[Operador]],")")</f>
        <v>Reportan apertura en el enlace Buenaventura Centro - Los Pinos en el km 3,8 desde Juan XXIII ocasionado por Hurto Para dar solución al incidente Se recupera 250 m de fo 48 hilso y se instala una caja de empalme de 48 hilo. (Lineal- Cabecera: Buenaventura- Operador: Colombia Telecomunicaciones)</v>
      </c>
    </row>
    <row r="138" spans="1:54" s="2" customFormat="1" ht="185.25">
      <c r="A138" s="38">
        <f t="shared" si="19"/>
        <v>137</v>
      </c>
      <c r="B138" s="3">
        <v>8087841</v>
      </c>
      <c r="C138" s="3" t="s">
        <v>54</v>
      </c>
      <c r="D138" s="23">
        <v>45304.402777777781</v>
      </c>
      <c r="E138" s="23">
        <v>45304.520833333336</v>
      </c>
      <c r="F138" s="1">
        <f t="shared" ca="1" si="18"/>
        <v>0.11805555555474712</v>
      </c>
      <c r="G138" s="3" t="s">
        <v>55</v>
      </c>
      <c r="H138" s="41"/>
      <c r="I138" s="40"/>
      <c r="J138" s="5" t="s">
        <v>56</v>
      </c>
      <c r="K138" s="3" t="s">
        <v>138</v>
      </c>
      <c r="L138" s="9" t="s">
        <v>78</v>
      </c>
      <c r="M138" s="3" t="s">
        <v>139</v>
      </c>
      <c r="N138" s="3" t="s">
        <v>193</v>
      </c>
      <c r="O138" s="3" t="s">
        <v>1006</v>
      </c>
      <c r="P138" s="3" t="s">
        <v>1007</v>
      </c>
      <c r="Q138" s="4" t="s">
        <v>1008</v>
      </c>
      <c r="R138" s="3" t="s">
        <v>725</v>
      </c>
      <c r="S138" s="3" t="s">
        <v>145</v>
      </c>
      <c r="T138" s="3" t="s">
        <v>256</v>
      </c>
      <c r="U138" s="3" t="s">
        <v>1009</v>
      </c>
      <c r="V138" s="22" t="str">
        <f t="shared" si="20"/>
        <v>RLFO; Hora de aviso: 9:40 13/01/2024; Solución: Se refusiona hilo en caja de empalme existente.; Hora de solución: 12:30 13/01/2024; Causa: Falla de Empalme de FiOp</v>
      </c>
      <c r="W138" s="4" t="s">
        <v>557</v>
      </c>
      <c r="X138" s="3"/>
      <c r="Y138" s="3"/>
      <c r="Z138" s="3" t="s">
        <v>69</v>
      </c>
      <c r="AA138" s="3" t="s">
        <v>70</v>
      </c>
      <c r="AB138" s="3">
        <v>8087802</v>
      </c>
      <c r="AC138" s="3" t="s">
        <v>71</v>
      </c>
      <c r="AD138" s="6">
        <v>0</v>
      </c>
      <c r="AE138" s="7"/>
      <c r="AF138" s="7"/>
      <c r="AG138" s="6">
        <f>Tabla4[[#This Row],[Tiempo Parada de Reloj]]+Tabla4[[#This Row],[Tiempo Autorizado por Telefonica (no Máximo)]]</f>
        <v>0</v>
      </c>
      <c r="AH138" s="7">
        <f t="shared" ca="1" si="21"/>
        <v>0.11805555555474712</v>
      </c>
      <c r="AI138" s="8">
        <f t="shared" si="22"/>
        <v>0</v>
      </c>
      <c r="AJ138" s="8">
        <f t="shared" ca="1" si="23"/>
        <v>2.8333333333139308</v>
      </c>
      <c r="AK138" s="3" t="s">
        <v>72</v>
      </c>
      <c r="AL138" s="3" t="s">
        <v>71</v>
      </c>
      <c r="AM138" s="3" t="s">
        <v>69</v>
      </c>
      <c r="AN138" s="3" t="s">
        <v>72</v>
      </c>
      <c r="AO138" s="3" t="s">
        <v>119</v>
      </c>
      <c r="AP138" s="3" t="s">
        <v>119</v>
      </c>
      <c r="AQ138" s="23">
        <v>45306.431250000001</v>
      </c>
      <c r="AR138" s="3"/>
      <c r="AS138" s="23"/>
      <c r="AT138" s="23"/>
      <c r="AU138" s="3" t="s">
        <v>149</v>
      </c>
      <c r="AV138" s="3" t="s">
        <v>1010</v>
      </c>
      <c r="AW138" s="3" t="s">
        <v>1011</v>
      </c>
      <c r="AX138" s="3">
        <v>3.9037920000000002</v>
      </c>
      <c r="AY138" s="3">
        <v>-76.304150000000007</v>
      </c>
      <c r="AZ138" s="8" t="str">
        <f>+CONCATENATE("Reportan apertura en el enlace ",Tabla4[[#This Row],[Enlace]]," en el ",Tabla4[[#This Row],[Distancia óptica]]," ocasionado por ",Tabla4[[#This Row],[Causa del daño]])</f>
        <v>Reportan apertura en el enlace Mov. Ferrorcarril - Mov. Carcel Buga en el km 1,3 desde Mov. Carcel Buga ocasionado por Falla de Empalme de FiOp</v>
      </c>
      <c r="BA138" s="8" t="str">
        <f>+CONCATENATE("Para dar solución al incidente ",Tabla4[[#This Row],[Solución]])</f>
        <v>Para dar solución al incidente Se refusiona hilo en caja de empalme existente.</v>
      </c>
      <c r="BB138" s="3" t="str">
        <f>+_xlfn.CONCAT(Tabla4[[#This Row],[Causa Raiz]]," ",Tabla4[[#This Row],[Solución2]]," (",Tabla4[[#This Row],[Anillo]],"- Cabecera: ",Tabla4[[#This Row],[Cabecera]],"- Operador: ",Tabla4[[#This Row],[Operador]],")")</f>
        <v>Reportan apertura en el enlace Mov. Ferrorcarril - Mov. Carcel Buga en el km 1,3 desde Mov. Carcel Buga ocasionado por Falla de Empalme de FiOp Para dar solución al incidente Se refusiona hilo en caja de empalme existente. (Anillo 4G- Cabecera: Buga Centro- Operador: Colombia Telecomunicaciones)</v>
      </c>
    </row>
    <row r="139" spans="1:54" s="2" customFormat="1" ht="213.75">
      <c r="A139" s="38">
        <f t="shared" si="19"/>
        <v>138</v>
      </c>
      <c r="B139" s="3">
        <v>8087848</v>
      </c>
      <c r="C139" s="3" t="s">
        <v>92</v>
      </c>
      <c r="D139" s="23">
        <v>45304.402777777781</v>
      </c>
      <c r="E139" s="23">
        <v>45304.75</v>
      </c>
      <c r="F139" s="1">
        <f t="shared" ca="1" si="18"/>
        <v>0.34722222221898846</v>
      </c>
      <c r="G139" s="3" t="s">
        <v>55</v>
      </c>
      <c r="H139" s="41"/>
      <c r="I139" s="40"/>
      <c r="J139" s="5" t="s">
        <v>56</v>
      </c>
      <c r="K139" s="3" t="s">
        <v>77</v>
      </c>
      <c r="L139" s="9" t="s">
        <v>58</v>
      </c>
      <c r="M139" s="3" t="s">
        <v>283</v>
      </c>
      <c r="N139" s="3" t="s">
        <v>284</v>
      </c>
      <c r="O139" s="3" t="s">
        <v>895</v>
      </c>
      <c r="P139" s="3" t="s">
        <v>1012</v>
      </c>
      <c r="Q139" s="4" t="s">
        <v>1013</v>
      </c>
      <c r="R139" s="3" t="s">
        <v>796</v>
      </c>
      <c r="S139" s="3" t="s">
        <v>289</v>
      </c>
      <c r="T139" s="3" t="s">
        <v>256</v>
      </c>
      <c r="U139" s="3" t="s">
        <v>1014</v>
      </c>
      <c r="V139" s="22" t="str">
        <f t="shared" si="20"/>
        <v>RTNFO; Hora de aviso: 9:40 13/01/2024; Solución: Se recupera 600 m de reserva y se hace un tendido de 700mts y se hacen dos empalmes de 36 hilos; Hora de solución: 18:00 13/01/2024; Causa: Falla de Empalme de FiOp</v>
      </c>
      <c r="W139" s="4" t="s">
        <v>893</v>
      </c>
      <c r="X139" s="3"/>
      <c r="Y139" s="3"/>
      <c r="Z139" s="3" t="s">
        <v>69</v>
      </c>
      <c r="AA139" s="3" t="s">
        <v>70</v>
      </c>
      <c r="AB139" s="3">
        <v>8088194</v>
      </c>
      <c r="AC139" s="3" t="s">
        <v>71</v>
      </c>
      <c r="AD139" s="6">
        <v>0.1388888888888889</v>
      </c>
      <c r="AE139" s="7"/>
      <c r="AF139" s="7"/>
      <c r="AG139" s="6">
        <f>Tabla4[[#This Row],[Tiempo Parada de Reloj]]+Tabla4[[#This Row],[Tiempo Autorizado por Telefonica (no Máximo)]]</f>
        <v>0.1388888888888889</v>
      </c>
      <c r="AH139" s="7">
        <f t="shared" ca="1" si="21"/>
        <v>0.20833333333009957</v>
      </c>
      <c r="AI139" s="8">
        <f t="shared" si="22"/>
        <v>3.3333333333333335</v>
      </c>
      <c r="AJ139" s="8">
        <f t="shared" ca="1" si="23"/>
        <v>4.9999999999223892</v>
      </c>
      <c r="AK139" s="3" t="s">
        <v>72</v>
      </c>
      <c r="AL139" s="3" t="s">
        <v>70</v>
      </c>
      <c r="AM139" s="3" t="s">
        <v>98</v>
      </c>
      <c r="AN139" s="3" t="s">
        <v>98</v>
      </c>
      <c r="AO139" s="3" t="s">
        <v>119</v>
      </c>
      <c r="AP139" s="3" t="s">
        <v>119</v>
      </c>
      <c r="AQ139" s="23">
        <v>45306.71875</v>
      </c>
      <c r="AR139" s="66" t="s">
        <v>899</v>
      </c>
      <c r="AS139" s="23" t="s">
        <v>900</v>
      </c>
      <c r="AT139" s="23"/>
      <c r="AU139" s="3" t="s">
        <v>404</v>
      </c>
      <c r="AV139" s="3" t="s">
        <v>404</v>
      </c>
      <c r="AW139" s="3" t="s">
        <v>76</v>
      </c>
      <c r="AX139" s="3">
        <v>4.5083739999999999</v>
      </c>
      <c r="AY139" s="3">
        <v>-75.574991999999995</v>
      </c>
      <c r="AZ139" s="8" t="str">
        <f>+CONCATENATE("Reportan apertura en el enlace ",Tabla4[[#This Row],[Enlace]]," en el ",Tabla4[[#This Row],[Distancia óptica]]," ocasionado por ",Tabla4[[#This Row],[Causa del daño]])</f>
        <v>Reportan apertura en el enlace Armenia - Ibagué en el km 18,4 desde Armenia ocasionado por Falla de Empalme de FiOp</v>
      </c>
      <c r="BA139" s="8" t="str">
        <f>+CONCATENATE("Para dar solución al incidente ",Tabla4[[#This Row],[Solución]])</f>
        <v>Para dar solución al incidente Se recupera 600 m de reserva y se hace un tendido de 700mts y se hacen dos empalmes de 36 hilos</v>
      </c>
      <c r="BB139" s="3" t="str">
        <f>+_xlfn.CONCAT(Tabla4[[#This Row],[Causa Raiz]]," ",Tabla4[[#This Row],[Solución2]]," (",Tabla4[[#This Row],[Anillo]],"- Cabecera: ",Tabla4[[#This Row],[Cabecera]],"- Operador: ",Tabla4[[#This Row],[Operador]],")")</f>
        <v>Reportan apertura en el enlace Armenia - Ibagué en el km 18,4 desde Armenia ocasionado por Falla de Empalme de FiOp Para dar solución al incidente Se recupera 600 m de reserva y se hace un tendido de 700mts y se hacen dos empalmes de 36 hilos (Troncal- Cabecera: Armenia- Operador: Colombia Telecomunicaciones)</v>
      </c>
    </row>
    <row r="140" spans="1:54" s="2" customFormat="1" ht="171">
      <c r="A140" s="38">
        <f t="shared" si="19"/>
        <v>139</v>
      </c>
      <c r="B140" s="3">
        <v>8087922</v>
      </c>
      <c r="C140" s="3" t="s">
        <v>54</v>
      </c>
      <c r="D140" s="23">
        <v>45304.430555555555</v>
      </c>
      <c r="E140" s="23">
        <v>45304.604166666664</v>
      </c>
      <c r="F140" s="1">
        <f t="shared" ca="1" si="18"/>
        <v>0.17361111110949423</v>
      </c>
      <c r="G140" s="3" t="s">
        <v>55</v>
      </c>
      <c r="H140" s="41"/>
      <c r="I140" s="40"/>
      <c r="J140" s="5" t="s">
        <v>56</v>
      </c>
      <c r="K140" s="3" t="s">
        <v>57</v>
      </c>
      <c r="L140" s="9" t="s">
        <v>58</v>
      </c>
      <c r="M140" s="3" t="s">
        <v>59</v>
      </c>
      <c r="N140" s="3" t="s">
        <v>60</v>
      </c>
      <c r="O140" s="3" t="s">
        <v>1015</v>
      </c>
      <c r="P140" s="3" t="s">
        <v>1016</v>
      </c>
      <c r="Q140" s="4" t="s">
        <v>1017</v>
      </c>
      <c r="R140" s="3" t="s">
        <v>980</v>
      </c>
      <c r="S140" s="3" t="s">
        <v>65</v>
      </c>
      <c r="T140" s="3" t="s">
        <v>256</v>
      </c>
      <c r="U140" s="3" t="s">
        <v>1018</v>
      </c>
      <c r="V140" s="22" t="str">
        <f t="shared" si="20"/>
        <v>RLFO; Hora de aviso: 10:20 13/01/2024; Solución: Se refusiona hilo abierto en caja de empalme.; Hora de solución: 14:30 13/01/2024; Causa: Falla de Empalme de FiOp</v>
      </c>
      <c r="W140" s="4" t="s">
        <v>949</v>
      </c>
      <c r="X140" s="3"/>
      <c r="Y140" s="3"/>
      <c r="Z140" s="3" t="s">
        <v>69</v>
      </c>
      <c r="AA140" s="3" t="s">
        <v>71</v>
      </c>
      <c r="AB140" s="3">
        <v>0</v>
      </c>
      <c r="AC140" s="3" t="s">
        <v>71</v>
      </c>
      <c r="AD140" s="6">
        <v>0</v>
      </c>
      <c r="AE140" s="7">
        <v>6.9444444444444441E-3</v>
      </c>
      <c r="AF140" s="7" t="s">
        <v>1019</v>
      </c>
      <c r="AG140" s="6">
        <f>Tabla4[[#This Row],[Tiempo Parada de Reloj]]+Tabla4[[#This Row],[Tiempo Autorizado por Telefonica (no Máximo)]]</f>
        <v>6.9444444444444441E-3</v>
      </c>
      <c r="AH140" s="7">
        <f t="shared" ca="1" si="21"/>
        <v>0.17361111110949423</v>
      </c>
      <c r="AI140" s="8">
        <f t="shared" si="22"/>
        <v>0</v>
      </c>
      <c r="AJ140" s="8">
        <f t="shared" ca="1" si="23"/>
        <v>4.1666666666278616</v>
      </c>
      <c r="AK140" s="3" t="s">
        <v>120</v>
      </c>
      <c r="AL140" s="3" t="s">
        <v>70</v>
      </c>
      <c r="AM140" s="3" t="s">
        <v>98</v>
      </c>
      <c r="AN140" s="3" t="s">
        <v>98</v>
      </c>
      <c r="AO140" s="3" t="s">
        <v>87</v>
      </c>
      <c r="AP140" s="3" t="s">
        <v>87</v>
      </c>
      <c r="AQ140" s="23">
        <v>45306.988194444442</v>
      </c>
      <c r="AR140" s="3"/>
      <c r="AS140" s="23"/>
      <c r="AT140" s="23"/>
      <c r="AU140" s="3" t="s">
        <v>298</v>
      </c>
      <c r="AV140" s="3" t="s">
        <v>986</v>
      </c>
      <c r="AW140" s="3" t="s">
        <v>135</v>
      </c>
      <c r="AX140" s="3">
        <v>4.7220000000000004</v>
      </c>
      <c r="AY140" s="3">
        <v>-74.144300000000001</v>
      </c>
      <c r="AZ140" s="8" t="str">
        <f>+CONCATENATE("Reportan apertura en el enlace ",Tabla4[[#This Row],[Enlace]]," en el ",Tabla4[[#This Row],[Distancia óptica]]," ocasionado por ",Tabla4[[#This Row],[Causa del daño]])</f>
        <v>Reportan apertura en el enlace Celta - Entrerios en el km 16 desde Entrerios ocasionado por Falla de Empalme de FiOp</v>
      </c>
      <c r="BA140" s="8" t="str">
        <f>+CONCATENATE("Para dar solución al incidente ",Tabla4[[#This Row],[Solución]])</f>
        <v>Para dar solución al incidente Se refusiona hilo abierto en caja de empalme.</v>
      </c>
      <c r="BB140" s="3" t="str">
        <f>+_xlfn.CONCAT(Tabla4[[#This Row],[Causa Raiz]]," ",Tabla4[[#This Row],[Solución2]]," (",Tabla4[[#This Row],[Anillo]],"- Cabecera: ",Tabla4[[#This Row],[Cabecera]],"- Operador: ",Tabla4[[#This Row],[Operador]],")")</f>
        <v>Reportan apertura en el enlace Celta - Entrerios en el km 16 desde Entrerios ocasionado por Falla de Empalme de FiOp Para dar solución al incidente Se refusiona hilo abierto en caja de empalme. (Lineal- Cabecera: entrerios - Operador: Colombia Telecomunicaciones)</v>
      </c>
    </row>
    <row r="141" spans="1:54" s="2" customFormat="1" ht="256.5">
      <c r="A141" s="38">
        <f t="shared" si="19"/>
        <v>140</v>
      </c>
      <c r="B141" s="3">
        <v>8132023</v>
      </c>
      <c r="C141" s="3" t="s">
        <v>54</v>
      </c>
      <c r="D141" s="23">
        <v>45314.625</v>
      </c>
      <c r="E141" s="23">
        <v>45314.770833333336</v>
      </c>
      <c r="F141" s="1">
        <f t="shared" ca="1" si="18"/>
        <v>0.14583333333575865</v>
      </c>
      <c r="G141" s="3" t="s">
        <v>55</v>
      </c>
      <c r="H141" s="41"/>
      <c r="I141" s="40"/>
      <c r="J141" s="5" t="s">
        <v>56</v>
      </c>
      <c r="K141" s="3" t="s">
        <v>203</v>
      </c>
      <c r="L141" s="9" t="s">
        <v>58</v>
      </c>
      <c r="M141" s="3" t="s">
        <v>169</v>
      </c>
      <c r="N141" s="3" t="s">
        <v>437</v>
      </c>
      <c r="O141" s="3" t="s">
        <v>1020</v>
      </c>
      <c r="P141" s="3" t="s">
        <v>1021</v>
      </c>
      <c r="Q141" s="4" t="s">
        <v>1022</v>
      </c>
      <c r="R141" s="3" t="s">
        <v>174</v>
      </c>
      <c r="S141" s="3" t="s">
        <v>210</v>
      </c>
      <c r="T141" s="3" t="s">
        <v>176</v>
      </c>
      <c r="U141" s="3" t="s">
        <v>1023</v>
      </c>
      <c r="V141" s="22" t="str">
        <f t="shared" si="20"/>
        <v>RLFO; Hora de aviso: 15:00 23/01/2024; Solución: Se tiende 100 metros de fo de 8 hilos y la creacion de 2 empalmes de 8 hilos con caja de empalme de 24 hilos; Hora de solución: 18:30 23/01/2024; Causa: Intervención de Terceros. No Identificados</v>
      </c>
      <c r="W141" s="4" t="s">
        <v>1024</v>
      </c>
      <c r="X141" s="3" t="s">
        <v>1025</v>
      </c>
      <c r="Y141" s="3" t="s">
        <v>1026</v>
      </c>
      <c r="Z141" s="3" t="s">
        <v>98</v>
      </c>
      <c r="AA141" s="3" t="s">
        <v>70</v>
      </c>
      <c r="AB141" s="3">
        <v>8132023</v>
      </c>
      <c r="AC141" s="3" t="s">
        <v>71</v>
      </c>
      <c r="AD141" s="6">
        <v>0</v>
      </c>
      <c r="AE141" s="7"/>
      <c r="AF141" s="7"/>
      <c r="AG141" s="6">
        <f>Tabla4[[#This Row],[Tiempo Parada de Reloj]]+Tabla4[[#This Row],[Tiempo Autorizado por Telefonica (no Máximo)]]</f>
        <v>0</v>
      </c>
      <c r="AH141" s="7">
        <f t="shared" ca="1" si="21"/>
        <v>0.14583333333575865</v>
      </c>
      <c r="AI141" s="8">
        <f t="shared" si="22"/>
        <v>0</v>
      </c>
      <c r="AJ141" s="8">
        <f t="shared" ca="1" si="23"/>
        <v>3.5000000000582077</v>
      </c>
      <c r="AK141" s="3" t="s">
        <v>106</v>
      </c>
      <c r="AL141" s="3" t="s">
        <v>71</v>
      </c>
      <c r="AM141" s="3" t="s">
        <v>69</v>
      </c>
      <c r="AN141" s="3" t="s">
        <v>106</v>
      </c>
      <c r="AO141" s="3" t="s">
        <v>98</v>
      </c>
      <c r="AP141" s="3" t="s">
        <v>98</v>
      </c>
      <c r="AQ141" s="23">
        <v>45316.936111111114</v>
      </c>
      <c r="AR141" s="3"/>
      <c r="AS141" s="23"/>
      <c r="AT141" s="23"/>
      <c r="AU141" s="3" t="s">
        <v>192</v>
      </c>
      <c r="AV141" s="3" t="s">
        <v>1027</v>
      </c>
      <c r="AW141" s="3" t="s">
        <v>1028</v>
      </c>
      <c r="AX141" s="3">
        <v>7.8822999999999999</v>
      </c>
      <c r="AY141" s="3">
        <v>-72.4649</v>
      </c>
      <c r="AZ141" s="8" t="str">
        <f>+CONCATENATE("Reportan apertura en el enlace ",Tabla4[[#This Row],[Enlace]]," en el ",Tabla4[[#This Row],[Distancia óptica]]," ocasionado por ",Tabla4[[#This Row],[Causa del daño]])</f>
        <v>Reportan apertura en el enlace Cucuta Terraviva - Cucuta Norte en el km 0,175 desde Armario FTTC 0666 ocasionado por Intervención de Terceros. No Identificados</v>
      </c>
      <c r="BA141" s="8" t="str">
        <f>+CONCATENATE("Para dar solución al incidente ",Tabla4[[#This Row],[Solución]])</f>
        <v>Para dar solución al incidente Se tiende 100 metros de fo de 8 hilos y la creacion de 2 empalmes de 8 hilos con caja de empalme de 24 hilos</v>
      </c>
      <c r="BB141" s="3" t="str">
        <f>+_xlfn.CONCAT(Tabla4[[#This Row],[Causa Raiz]]," ",Tabla4[[#This Row],[Solución2]]," (",Tabla4[[#This Row],[Anillo]],"- Cabecera: ",Tabla4[[#This Row],[Cabecera]],"- Operador: ",Tabla4[[#This Row],[Operador]],")")</f>
        <v>Reportan apertura en el enlace Cucuta Terraviva - Cucuta Norte en el km 0,175 desde Armario FTTC 0666 ocasionado por Intervención de Terceros. No Identificados Para dar solución al incidente Se tiende 100 metros de fo de 8 hilos y la creacion de 2 empalmes de 8 hilos con caja de empalme de 24 hilos (UK Terraviva- Cabecera: Villa Rosario- Operador: Colombia Telecomunicaciones)</v>
      </c>
    </row>
    <row r="142" spans="1:54" s="2" customFormat="1" ht="199.5">
      <c r="A142" s="38">
        <f t="shared" si="19"/>
        <v>141</v>
      </c>
      <c r="B142" s="3">
        <v>8087980</v>
      </c>
      <c r="C142" s="3" t="s">
        <v>92</v>
      </c>
      <c r="D142" s="23">
        <v>45304.4375</v>
      </c>
      <c r="E142" s="23">
        <v>45304.513888888891</v>
      </c>
      <c r="F142" s="1">
        <f t="shared" ca="1" si="18"/>
        <v>7.6388888890505768E-2</v>
      </c>
      <c r="G142" s="3" t="s">
        <v>55</v>
      </c>
      <c r="H142" s="41"/>
      <c r="I142" s="40"/>
      <c r="J142" s="5" t="s">
        <v>56</v>
      </c>
      <c r="K142" s="3" t="s">
        <v>108</v>
      </c>
      <c r="L142" s="9" t="s">
        <v>58</v>
      </c>
      <c r="M142" s="3" t="s">
        <v>109</v>
      </c>
      <c r="N142" s="3" t="s">
        <v>323</v>
      </c>
      <c r="O142" s="3" t="s">
        <v>1029</v>
      </c>
      <c r="P142" s="3" t="s">
        <v>1030</v>
      </c>
      <c r="Q142" s="4" t="s">
        <v>1031</v>
      </c>
      <c r="R142" s="3" t="s">
        <v>233</v>
      </c>
      <c r="S142" s="3" t="s">
        <v>115</v>
      </c>
      <c r="T142" s="3" t="s">
        <v>513</v>
      </c>
      <c r="U142" s="3" t="s">
        <v>1032</v>
      </c>
      <c r="V142" s="22" t="str">
        <f t="shared" si="20"/>
        <v>RTNFO; Hora de aviso: 10:30 13/01/2024; Solución: Se recuperan 400 metros de reserva para hacer un empalme de 36 hilos; Hora de solución: 12:20 13/01/2024; Causa: Desastre Natural</v>
      </c>
      <c r="W142" s="4" t="s">
        <v>118</v>
      </c>
      <c r="X142" s="3"/>
      <c r="Y142" s="3"/>
      <c r="Z142" s="3" t="s">
        <v>69</v>
      </c>
      <c r="AA142" s="3" t="s">
        <v>71</v>
      </c>
      <c r="AB142" s="3">
        <v>0</v>
      </c>
      <c r="AC142" s="3" t="s">
        <v>71</v>
      </c>
      <c r="AD142" s="6">
        <v>0</v>
      </c>
      <c r="AE142" s="7"/>
      <c r="AF142" s="7"/>
      <c r="AG142" s="6">
        <f>Tabla4[[#This Row],[Tiempo Parada de Reloj]]+Tabla4[[#This Row],[Tiempo Autorizado por Telefonica (no Máximo)]]</f>
        <v>0</v>
      </c>
      <c r="AH142" s="7">
        <f t="shared" ca="1" si="21"/>
        <v>7.6388888890505768E-2</v>
      </c>
      <c r="AI142" s="8">
        <f t="shared" si="22"/>
        <v>0</v>
      </c>
      <c r="AJ142" s="8">
        <f t="shared" ca="1" si="23"/>
        <v>1.8333333333721384</v>
      </c>
      <c r="AK142" s="3" t="s">
        <v>120</v>
      </c>
      <c r="AL142" s="3" t="s">
        <v>70</v>
      </c>
      <c r="AM142" s="3" t="s">
        <v>72</v>
      </c>
      <c r="AN142" s="3" t="s">
        <v>72</v>
      </c>
      <c r="AO142" s="3" t="s">
        <v>119</v>
      </c>
      <c r="AP142" s="3" t="s">
        <v>120</v>
      </c>
      <c r="AQ142" s="23">
        <v>45307.336111111108</v>
      </c>
      <c r="AR142" s="3"/>
      <c r="AS142" s="23"/>
      <c r="AT142" s="23"/>
      <c r="AU142" s="3" t="s">
        <v>637</v>
      </c>
      <c r="AV142" s="3" t="s">
        <v>323</v>
      </c>
      <c r="AW142" s="3" t="s">
        <v>76</v>
      </c>
      <c r="AX142" s="3">
        <v>8.2481550000000006</v>
      </c>
      <c r="AY142" s="3">
        <v>-73.604123000000001</v>
      </c>
      <c r="AZ142" s="8" t="str">
        <f>+CONCATENATE("Reportan apertura en el enlace ",Tabla4[[#This Row],[Enlace]]," en el ",Tabla4[[#This Row],[Distancia óptica]]," ocasionado por ",Tabla4[[#This Row],[Causa del daño]])</f>
        <v>Reportan apertura en el enlace Aguachica - San Alberto en el Km 5,94 desde aguachica ocasionado por Desastre Natural</v>
      </c>
      <c r="BA142" s="8" t="str">
        <f>+CONCATENATE("Para dar solución al incidente ",Tabla4[[#This Row],[Solución]])</f>
        <v>Para dar solución al incidente Se recuperan 400 metros de reserva para hacer un empalme de 36 hilos</v>
      </c>
      <c r="BB142" s="3" t="str">
        <f>+_xlfn.CONCAT(Tabla4[[#This Row],[Causa Raiz]]," ",Tabla4[[#This Row],[Solución2]]," (",Tabla4[[#This Row],[Anillo]],"- Cabecera: ",Tabla4[[#This Row],[Cabecera]],"- Operador: ",Tabla4[[#This Row],[Operador]],")")</f>
        <v>Reportan apertura en el enlace Aguachica - San Alberto en el Km 5,94 desde aguachica ocasionado por Desastre Natural Para dar solución al incidente Se recuperan 400 metros de reserva para hacer un empalme de 36 hilos (Troncal- Cabecera: AGUACHICA- Operador: Colombia Telecomunicaciones)</v>
      </c>
    </row>
    <row r="143" spans="1:54" s="2" customFormat="1" ht="213.75">
      <c r="A143" s="38">
        <f t="shared" si="19"/>
        <v>142</v>
      </c>
      <c r="B143" s="3">
        <v>8088189</v>
      </c>
      <c r="C143" s="3" t="s">
        <v>92</v>
      </c>
      <c r="D143" s="23">
        <v>45304.506944444445</v>
      </c>
      <c r="E143" s="23">
        <v>45304.920138888891</v>
      </c>
      <c r="F143" s="1">
        <f t="shared" ca="1" si="18"/>
        <v>0.41319444444525288</v>
      </c>
      <c r="G143" s="3" t="s">
        <v>55</v>
      </c>
      <c r="H143" s="41"/>
      <c r="I143" s="40"/>
      <c r="J143" s="5" t="s">
        <v>56</v>
      </c>
      <c r="K143" s="3" t="s">
        <v>77</v>
      </c>
      <c r="L143" s="9" t="s">
        <v>58</v>
      </c>
      <c r="M143" s="3" t="s">
        <v>507</v>
      </c>
      <c r="N143" s="3" t="s">
        <v>888</v>
      </c>
      <c r="O143" s="3" t="s">
        <v>889</v>
      </c>
      <c r="P143" s="3" t="s">
        <v>1033</v>
      </c>
      <c r="Q143" s="4" t="s">
        <v>1034</v>
      </c>
      <c r="R143" s="3" t="s">
        <v>725</v>
      </c>
      <c r="S143" s="3" t="s">
        <v>158</v>
      </c>
      <c r="T143" s="3" t="s">
        <v>276</v>
      </c>
      <c r="U143" s="3" t="s">
        <v>1035</v>
      </c>
      <c r="V143" s="22" t="str">
        <f t="shared" si="20"/>
        <v>RTNFO; Hora de aviso: 12:10 13/01/2024; Solución: Se realiza un tendido de 100 mts y se hacen dos empalmes de 36 hilos con caja de empalme de 48 hilos; Hora de solución: 22:05 13/01/2024; Causa: Intervención de Terceros</v>
      </c>
      <c r="W143" s="4" t="s">
        <v>893</v>
      </c>
      <c r="X143" s="3"/>
      <c r="Y143" s="3"/>
      <c r="Z143" s="3" t="s">
        <v>69</v>
      </c>
      <c r="AA143" s="3" t="s">
        <v>70</v>
      </c>
      <c r="AB143" s="3">
        <v>8088194</v>
      </c>
      <c r="AC143" s="3" t="s">
        <v>71</v>
      </c>
      <c r="AD143" s="6">
        <v>0.20555555555555557</v>
      </c>
      <c r="AE143" s="7"/>
      <c r="AF143" s="7"/>
      <c r="AG143" s="6">
        <f>Tabla4[[#This Row],[Tiempo Parada de Reloj]]+Tabla4[[#This Row],[Tiempo Autorizado por Telefonica (no Máximo)]]</f>
        <v>0.20555555555555557</v>
      </c>
      <c r="AH143" s="7">
        <f t="shared" ca="1" si="21"/>
        <v>0.20763888888969731</v>
      </c>
      <c r="AI143" s="8">
        <f t="shared" si="22"/>
        <v>4.9333333333333336</v>
      </c>
      <c r="AJ143" s="8">
        <f t="shared" ca="1" si="23"/>
        <v>4.9833333333527357</v>
      </c>
      <c r="AK143" s="3" t="s">
        <v>72</v>
      </c>
      <c r="AL143" s="3" t="s">
        <v>70</v>
      </c>
      <c r="AM143" s="3" t="s">
        <v>98</v>
      </c>
      <c r="AN143" s="3" t="s">
        <v>119</v>
      </c>
      <c r="AO143" s="3" t="s">
        <v>119</v>
      </c>
      <c r="AP143" s="3" t="s">
        <v>119</v>
      </c>
      <c r="AQ143" s="23">
        <v>45306.731249999997</v>
      </c>
      <c r="AR143" s="3"/>
      <c r="AS143" s="23"/>
      <c r="AT143" s="23"/>
      <c r="AU143" s="3" t="s">
        <v>515</v>
      </c>
      <c r="AV143" s="3" t="s">
        <v>894</v>
      </c>
      <c r="AW143" s="3" t="s">
        <v>76</v>
      </c>
      <c r="AX143" s="3">
        <v>2.99</v>
      </c>
      <c r="AY143" s="3">
        <v>-76.498639999999995</v>
      </c>
      <c r="AZ143" s="8" t="str">
        <f>+CONCATENATE("Reportan apertura en el enlace ",Tabla4[[#This Row],[Enlace]]," en el ",Tabla4[[#This Row],[Distancia óptica]]," ocasionado por ",Tabla4[[#This Row],[Causa del daño]])</f>
        <v>Reportan apertura en el enlace Cali - Popayán en el Km 3,6 desde Quilichao ocasionado por Intervención de Terceros</v>
      </c>
      <c r="BA143" s="8" t="str">
        <f>+CONCATENATE("Para dar solución al incidente ",Tabla4[[#This Row],[Solución]])</f>
        <v>Para dar solución al incidente Se realiza un tendido de 100 mts y se hacen dos empalmes de 36 hilos con caja de empalme de 48 hilos</v>
      </c>
      <c r="BB143" s="3" t="str">
        <f>+_xlfn.CONCAT(Tabla4[[#This Row],[Causa Raiz]]," ",Tabla4[[#This Row],[Solución2]]," (",Tabla4[[#This Row],[Anillo]],"- Cabecera: ",Tabla4[[#This Row],[Cabecera]],"- Operador: ",Tabla4[[#This Row],[Operador]],")")</f>
        <v>Reportan apertura en el enlace Cali - Popayán en el Km 3,6 desde Quilichao ocasionado por Intervención de Terceros Para dar solución al incidente Se realiza un tendido de 100 mts y se hacen dos empalmes de 36 hilos con caja de empalme de 48 hilos (Troncal- Cabecera: Popayan- Operador: Colombia Telecomunicaciones)</v>
      </c>
    </row>
    <row r="144" spans="1:54" s="2" customFormat="1" ht="171">
      <c r="A144" s="38">
        <f t="shared" si="19"/>
        <v>143</v>
      </c>
      <c r="B144" s="3">
        <v>8088307</v>
      </c>
      <c r="C144" s="3" t="s">
        <v>136</v>
      </c>
      <c r="D144" s="23">
        <v>45304.513888888891</v>
      </c>
      <c r="E144" s="23">
        <v>45304.875</v>
      </c>
      <c r="F144" s="1">
        <f t="shared" ca="1" si="18"/>
        <v>0.36111111110949423</v>
      </c>
      <c r="G144" s="3" t="s">
        <v>55</v>
      </c>
      <c r="H144" s="41"/>
      <c r="I144" s="40"/>
      <c r="J144" s="5" t="s">
        <v>137</v>
      </c>
      <c r="K144" s="3" t="s">
        <v>138</v>
      </c>
      <c r="L144" s="9" t="s">
        <v>58</v>
      </c>
      <c r="M144" s="3" t="s">
        <v>139</v>
      </c>
      <c r="N144" s="3" t="s">
        <v>140</v>
      </c>
      <c r="O144" s="3" t="s">
        <v>1036</v>
      </c>
      <c r="P144" s="3" t="s">
        <v>1037</v>
      </c>
      <c r="Q144" s="4" t="s">
        <v>1038</v>
      </c>
      <c r="R144" s="3" t="s">
        <v>725</v>
      </c>
      <c r="S144" s="3" t="s">
        <v>145</v>
      </c>
      <c r="T144" s="3" t="s">
        <v>66</v>
      </c>
      <c r="U144" s="3" t="s">
        <v>1039</v>
      </c>
      <c r="V144" s="22" t="str">
        <f t="shared" si="20"/>
        <v>RBHFO; Hora de aviso: 12:20 13/01/2024; Solución: Se instala un empalme de 48 hilos; Hora de solución: 21:00 13/01/2024; Causa: Vandalismo</v>
      </c>
      <c r="W144" s="4" t="s">
        <v>893</v>
      </c>
      <c r="X144" s="3"/>
      <c r="Y144" s="3"/>
      <c r="Z144" s="3" t="s">
        <v>69</v>
      </c>
      <c r="AA144" s="3" t="s">
        <v>71</v>
      </c>
      <c r="AB144" s="3">
        <v>0</v>
      </c>
      <c r="AC144" s="3" t="s">
        <v>71</v>
      </c>
      <c r="AD144" s="6">
        <v>0.15694444444444444</v>
      </c>
      <c r="AE144" s="7"/>
      <c r="AF144" s="7"/>
      <c r="AG144" s="6">
        <f>Tabla4[[#This Row],[Tiempo Parada de Reloj]]+Tabla4[[#This Row],[Tiempo Autorizado por Telefonica (no Máximo)]]</f>
        <v>0.15694444444444444</v>
      </c>
      <c r="AH144" s="7">
        <f t="shared" ca="1" si="21"/>
        <v>0.20416666666504979</v>
      </c>
      <c r="AI144" s="8">
        <f t="shared" si="22"/>
        <v>3.7666666666666666</v>
      </c>
      <c r="AJ144" s="8">
        <f t="shared" ca="1" si="23"/>
        <v>4.899999999961195</v>
      </c>
      <c r="AK144" s="3" t="s">
        <v>72</v>
      </c>
      <c r="AL144" s="3" t="s">
        <v>70</v>
      </c>
      <c r="AM144" s="3" t="s">
        <v>98</v>
      </c>
      <c r="AN144" s="3" t="s">
        <v>98</v>
      </c>
      <c r="AO144" s="3" t="s">
        <v>815</v>
      </c>
      <c r="AP144" s="3" t="s">
        <v>815</v>
      </c>
      <c r="AQ144" s="23">
        <v>45306.461111111108</v>
      </c>
      <c r="AR144" s="3"/>
      <c r="AS144" s="23"/>
      <c r="AT144" s="23"/>
      <c r="AU144" s="3" t="s">
        <v>1040</v>
      </c>
      <c r="AV144" s="3" t="s">
        <v>558</v>
      </c>
      <c r="AW144" s="3" t="s">
        <v>1041</v>
      </c>
      <c r="AX144" s="3">
        <v>3.36917</v>
      </c>
      <c r="AY144" s="3">
        <v>-76.528670000000005</v>
      </c>
      <c r="AZ144" s="8" t="str">
        <f>+CONCATENATE("Reportan apertura en el enlace ",Tabla4[[#This Row],[Enlace]]," en el ",Tabla4[[#This Row],[Distancia óptica]]," ocasionado por ",Tabla4[[#This Row],[Causa del daño]])</f>
        <v>Reportan apertura en el enlace Mov. CE Avenida Plaza - Mov. Ciudad Jardin en el Km 2,8 desde Melendez ocasionado por Vandalismo</v>
      </c>
      <c r="BA144" s="8" t="str">
        <f>+CONCATENATE("Para dar solución al incidente ",Tabla4[[#This Row],[Solución]])</f>
        <v>Para dar solución al incidente Se instala un empalme de 48 hilos</v>
      </c>
      <c r="BB144" s="3" t="str">
        <f>+_xlfn.CONCAT(Tabla4[[#This Row],[Causa Raiz]]," ",Tabla4[[#This Row],[Solución2]]," (",Tabla4[[#This Row],[Anillo]],"- Cabecera: ",Tabla4[[#This Row],[Cabecera]],"- Operador: ",Tabla4[[#This Row],[Operador]],")")</f>
        <v>Reportan apertura en el enlace Mov. CE Avenida Plaza - Mov. Ciudad Jardin en el Km 2,8 desde Melendez ocasionado por Vandalismo Para dar solución al incidente Se instala un empalme de 48 hilos (Anillo 4B- Cabecera: Makrocaney- Operador: Infraco)</v>
      </c>
    </row>
    <row r="145" spans="1:54" s="2" customFormat="1" ht="156.75">
      <c r="A145" s="38">
        <f t="shared" si="19"/>
        <v>144</v>
      </c>
      <c r="B145" s="3">
        <v>8088794</v>
      </c>
      <c r="C145" s="3" t="s">
        <v>163</v>
      </c>
      <c r="D145" s="23">
        <v>45304.642361111109</v>
      </c>
      <c r="E145" s="23">
        <v>45305.020833333336</v>
      </c>
      <c r="F145" s="1">
        <f t="shared" ca="1" si="18"/>
        <v>0.37847222222626442</v>
      </c>
      <c r="G145" s="3" t="s">
        <v>55</v>
      </c>
      <c r="H145" s="41"/>
      <c r="I145" s="40"/>
      <c r="J145" s="5" t="s">
        <v>56</v>
      </c>
      <c r="K145" s="3" t="s">
        <v>138</v>
      </c>
      <c r="L145" s="9" t="s">
        <v>58</v>
      </c>
      <c r="M145" s="3" t="s">
        <v>139</v>
      </c>
      <c r="N145" s="3" t="s">
        <v>1042</v>
      </c>
      <c r="O145" s="3" t="s">
        <v>1043</v>
      </c>
      <c r="P145" s="3" t="s">
        <v>1044</v>
      </c>
      <c r="Q145" s="4" t="s">
        <v>1045</v>
      </c>
      <c r="R145" s="3" t="s">
        <v>512</v>
      </c>
      <c r="S145" s="3" t="s">
        <v>145</v>
      </c>
      <c r="T145" s="3" t="s">
        <v>146</v>
      </c>
      <c r="U145" s="3" t="s">
        <v>1046</v>
      </c>
      <c r="V145" s="22" t="str">
        <f t="shared" si="20"/>
        <v>RDFO; Hora de aviso: 15:25 13/01/2024; Solución: se realiza migracion entre nodos; Hora de solución: 0:30 14/01/2024; Causa: Falla en la Red FiOp</v>
      </c>
      <c r="W145" s="4" t="s">
        <v>1047</v>
      </c>
      <c r="X145" s="3"/>
      <c r="Y145" s="3"/>
      <c r="Z145" s="3" t="s">
        <v>69</v>
      </c>
      <c r="AA145" s="3" t="s">
        <v>71</v>
      </c>
      <c r="AB145" s="3">
        <v>0</v>
      </c>
      <c r="AC145" s="3" t="s">
        <v>71</v>
      </c>
      <c r="AD145" s="6">
        <v>0.17847222222222223</v>
      </c>
      <c r="AE145" s="7"/>
      <c r="AF145" s="7"/>
      <c r="AG145" s="6">
        <f>Tabla4[[#This Row],[Tiempo Parada de Reloj]]+Tabla4[[#This Row],[Tiempo Autorizado por Telefonica (no Máximo)]]</f>
        <v>0.17847222222222223</v>
      </c>
      <c r="AH145" s="7">
        <f t="shared" ca="1" si="21"/>
        <v>0.20000000000404219</v>
      </c>
      <c r="AI145" s="8">
        <f t="shared" si="22"/>
        <v>4.2833333333333332</v>
      </c>
      <c r="AJ145" s="8">
        <f t="shared" ca="1" si="23"/>
        <v>4.8000000000970129</v>
      </c>
      <c r="AK145" s="3" t="s">
        <v>73</v>
      </c>
      <c r="AL145" s="3" t="s">
        <v>70</v>
      </c>
      <c r="AM145" s="3" t="s">
        <v>98</v>
      </c>
      <c r="AN145" s="3" t="s">
        <v>119</v>
      </c>
      <c r="AO145" s="3" t="s">
        <v>119</v>
      </c>
      <c r="AP145" s="3" t="s">
        <v>119</v>
      </c>
      <c r="AQ145" s="23">
        <v>45306.467361111114</v>
      </c>
      <c r="AR145" s="3"/>
      <c r="AS145" s="23"/>
      <c r="AT145" s="23"/>
      <c r="AU145" s="3" t="s">
        <v>200</v>
      </c>
      <c r="AV145" s="3" t="s">
        <v>1048</v>
      </c>
      <c r="AW145" s="3" t="s">
        <v>307</v>
      </c>
      <c r="AX145" s="3">
        <v>4.2351470000000004</v>
      </c>
      <c r="AY145" s="3">
        <v>-75.990575000000007</v>
      </c>
      <c r="AZ145" s="8" t="str">
        <f>+CONCATENATE("Reportan apertura en el enlace ",Tabla4[[#This Row],[Enlace]]," en el ",Tabla4[[#This Row],[Distancia óptica]]," ocasionado por ",Tabla4[[#This Row],[Causa del daño]])</f>
        <v>Reportan apertura en el enlace Tuluá - Sevilla en el Km 20,6 desde Sevilla ocasionado por Falla en la Red FiOp</v>
      </c>
      <c r="BA145" s="8" t="str">
        <f>+CONCATENATE("Para dar solución al incidente ",Tabla4[[#This Row],[Solución]])</f>
        <v>Para dar solución al incidente se realiza migracion entre nodos</v>
      </c>
      <c r="BB145" s="3" t="str">
        <f>+_xlfn.CONCAT(Tabla4[[#This Row],[Causa Raiz]]," ",Tabla4[[#This Row],[Solución2]]," (",Tabla4[[#This Row],[Anillo]],"- Cabecera: ",Tabla4[[#This Row],[Cabecera]],"- Operador: ",Tabla4[[#This Row],[Operador]],")")</f>
        <v>Reportan apertura en el enlace Tuluá - Sevilla en el Km 20,6 desde Sevilla ocasionado por Falla en la Red FiOp Para dar solución al incidente se realiza migracion entre nodos (LINEAL- Cabecera: SEVILLA- Operador: Colombia Telecomunicaciones)</v>
      </c>
    </row>
    <row r="146" spans="1:54" s="2" customFormat="1" ht="213.75">
      <c r="A146" s="38">
        <f t="shared" si="19"/>
        <v>145</v>
      </c>
      <c r="B146" s="3">
        <v>8088820</v>
      </c>
      <c r="C146" s="3" t="s">
        <v>54</v>
      </c>
      <c r="D146" s="23">
        <v>45304.649305555555</v>
      </c>
      <c r="E146" s="23">
        <v>45304.715277777781</v>
      </c>
      <c r="F146" s="1">
        <f t="shared" ca="1" si="18"/>
        <v>6.5972222226264421E-2</v>
      </c>
      <c r="G146" s="3" t="s">
        <v>55</v>
      </c>
      <c r="H146" s="41"/>
      <c r="I146" s="40"/>
      <c r="J146" s="5" t="s">
        <v>56</v>
      </c>
      <c r="K146" s="3" t="s">
        <v>359</v>
      </c>
      <c r="L146" s="9" t="s">
        <v>78</v>
      </c>
      <c r="M146" s="3" t="s">
        <v>360</v>
      </c>
      <c r="N146" s="3" t="s">
        <v>1049</v>
      </c>
      <c r="O146" s="3" t="s">
        <v>1050</v>
      </c>
      <c r="P146" s="3" t="s">
        <v>1051</v>
      </c>
      <c r="Q146" s="4" t="s">
        <v>1052</v>
      </c>
      <c r="R146" s="3" t="s">
        <v>365</v>
      </c>
      <c r="S146" s="3" t="s">
        <v>619</v>
      </c>
      <c r="T146" s="3" t="s">
        <v>682</v>
      </c>
      <c r="U146" s="3" t="s">
        <v>1053</v>
      </c>
      <c r="V146" s="22" t="str">
        <f t="shared" si="20"/>
        <v>RLFO; Hora de aviso: 15:35 13/01/2024; Solución: Se cambia pigtail en caja terminal en San Mateo Envigado; Hora de solución: 17:10 13/01/2024; Causa: Falla en ODF Planta Externa</v>
      </c>
      <c r="W146" s="4" t="s">
        <v>1054</v>
      </c>
      <c r="X146" s="3"/>
      <c r="Y146" s="3"/>
      <c r="Z146" s="3" t="s">
        <v>69</v>
      </c>
      <c r="AA146" s="3" t="s">
        <v>71</v>
      </c>
      <c r="AB146" s="3">
        <v>0</v>
      </c>
      <c r="AC146" s="3" t="s">
        <v>71</v>
      </c>
      <c r="AD146" s="6">
        <v>0</v>
      </c>
      <c r="AE146" s="7"/>
      <c r="AF146" s="7"/>
      <c r="AG146" s="6">
        <f>Tabla4[[#This Row],[Tiempo Parada de Reloj]]+Tabla4[[#This Row],[Tiempo Autorizado por Telefonica (no Máximo)]]</f>
        <v>0</v>
      </c>
      <c r="AH146" s="7">
        <f t="shared" ca="1" si="21"/>
        <v>6.5972222226264421E-2</v>
      </c>
      <c r="AI146" s="8">
        <f t="shared" si="22"/>
        <v>0</v>
      </c>
      <c r="AJ146" s="8">
        <f t="shared" ca="1" si="23"/>
        <v>1.5833333334303461</v>
      </c>
      <c r="AK146" s="3" t="s">
        <v>73</v>
      </c>
      <c r="AL146" s="3" t="s">
        <v>71</v>
      </c>
      <c r="AM146" s="3" t="s">
        <v>69</v>
      </c>
      <c r="AN146" s="3" t="s">
        <v>98</v>
      </c>
      <c r="AO146" s="3" t="s">
        <v>119</v>
      </c>
      <c r="AP146" s="3" t="s">
        <v>119</v>
      </c>
      <c r="AQ146" s="23">
        <v>45306.29583333333</v>
      </c>
      <c r="AR146" s="3"/>
      <c r="AS146" s="23"/>
      <c r="AT146" s="23"/>
      <c r="AU146" s="3" t="s">
        <v>369</v>
      </c>
      <c r="AV146" s="3" t="s">
        <v>1055</v>
      </c>
      <c r="AW146" s="3" t="s">
        <v>1056</v>
      </c>
      <c r="AX146" s="3">
        <v>6.1690399999999999</v>
      </c>
      <c r="AY146" s="3">
        <v>-75.582099999999997</v>
      </c>
      <c r="AZ146" s="8" t="str">
        <f>+CONCATENATE("Reportan apertura en el enlace ",Tabla4[[#This Row],[Enlace]]," en el ",Tabla4[[#This Row],[Distancia óptica]]," ocasionado por ",Tabla4[[#This Row],[Causa del daño]])</f>
        <v>Reportan apertura en el enlace Mov. San Mateo Envigado- Mov. Transversales en el Km 0 desde San Mateo ocasionado por Falla en ODF Planta Externa</v>
      </c>
      <c r="BA146" s="8" t="str">
        <f>+CONCATENATE("Para dar solución al incidente ",Tabla4[[#This Row],[Solución]])</f>
        <v>Para dar solución al incidente Se cambia pigtail en caja terminal en San Mateo Envigado</v>
      </c>
      <c r="BB146" s="3" t="str">
        <f>+_xlfn.CONCAT(Tabla4[[#This Row],[Causa Raiz]]," ",Tabla4[[#This Row],[Solución2]]," (",Tabla4[[#This Row],[Anillo]],"- Cabecera: ",Tabla4[[#This Row],[Cabecera]],"- Operador: ",Tabla4[[#This Row],[Operador]],")")</f>
        <v>Reportan apertura en el enlace Mov. San Mateo Envigado- Mov. Transversales en el Km 0 desde San Mateo ocasionado por Falla en ODF Planta Externa Para dar solución al incidente Se cambia pigtail en caja terminal en San Mateo Envigado (Uk San Mateo- Cabecera: San Mateo- Operador: Colombia Telecomunicaciones)</v>
      </c>
    </row>
    <row r="147" spans="1:54" s="2" customFormat="1" ht="228">
      <c r="A147" s="38">
        <f t="shared" si="19"/>
        <v>146</v>
      </c>
      <c r="B147" s="3">
        <v>8087704</v>
      </c>
      <c r="C147" s="3" t="s">
        <v>163</v>
      </c>
      <c r="D147" s="23">
        <v>45304.704861111109</v>
      </c>
      <c r="E147" s="23">
        <v>45304.868055555555</v>
      </c>
      <c r="F147" s="1">
        <f t="shared" ca="1" si="18"/>
        <v>0.16319444444525288</v>
      </c>
      <c r="G147" s="3" t="s">
        <v>55</v>
      </c>
      <c r="H147" s="41"/>
      <c r="I147" s="40"/>
      <c r="J147" s="5" t="s">
        <v>56</v>
      </c>
      <c r="K147" s="3" t="s">
        <v>138</v>
      </c>
      <c r="L147" s="9" t="s">
        <v>78</v>
      </c>
      <c r="M147" s="3" t="s">
        <v>139</v>
      </c>
      <c r="N147" s="3" t="s">
        <v>140</v>
      </c>
      <c r="O147" s="3" t="s">
        <v>1057</v>
      </c>
      <c r="P147" s="3" t="s">
        <v>1058</v>
      </c>
      <c r="Q147" s="4" t="s">
        <v>1059</v>
      </c>
      <c r="R147" s="3" t="s">
        <v>725</v>
      </c>
      <c r="S147" s="3" t="s">
        <v>145</v>
      </c>
      <c r="T147" s="3" t="s">
        <v>66</v>
      </c>
      <c r="U147" s="3" t="s">
        <v>1060</v>
      </c>
      <c r="V147" s="22" t="str">
        <f t="shared" si="20"/>
        <v>RDFO; Hora de aviso: 16:55 13/01/2024; Solución: Se recupero 35 mts de reserva y se hizo un empalme de 8 hilos con caja de ermpalme de 48 hilos; Hora de solución: 20:50 13/01/2024; Causa: Vandalismo</v>
      </c>
      <c r="W147" s="4" t="s">
        <v>1047</v>
      </c>
      <c r="X147" s="3"/>
      <c r="Y147" s="3"/>
      <c r="Z147" s="3" t="s">
        <v>69</v>
      </c>
      <c r="AA147" s="3" t="s">
        <v>70</v>
      </c>
      <c r="AB147" s="3">
        <v>8087704</v>
      </c>
      <c r="AC147" s="3" t="s">
        <v>71</v>
      </c>
      <c r="AD147" s="6">
        <v>0</v>
      </c>
      <c r="AE147" s="7"/>
      <c r="AF147" s="7"/>
      <c r="AG147" s="6">
        <f>Tabla4[[#This Row],[Tiempo Parada de Reloj]]+Tabla4[[#This Row],[Tiempo Autorizado por Telefonica (no Máximo)]]</f>
        <v>0</v>
      </c>
      <c r="AH147" s="7">
        <f t="shared" ca="1" si="21"/>
        <v>0.16319444444525288</v>
      </c>
      <c r="AI147" s="8">
        <f t="shared" si="22"/>
        <v>0</v>
      </c>
      <c r="AJ147" s="8">
        <f t="shared" ca="1" si="23"/>
        <v>3.9166666666860692</v>
      </c>
      <c r="AK147" s="3" t="s">
        <v>73</v>
      </c>
      <c r="AL147" s="3" t="s">
        <v>71</v>
      </c>
      <c r="AM147" s="3" t="s">
        <v>69</v>
      </c>
      <c r="AN147" s="3" t="s">
        <v>98</v>
      </c>
      <c r="AO147" s="3" t="s">
        <v>87</v>
      </c>
      <c r="AP147" s="3" t="s">
        <v>87</v>
      </c>
      <c r="AQ147" s="23">
        <v>45306.84097222222</v>
      </c>
      <c r="AR147" s="3"/>
      <c r="AS147" s="23"/>
      <c r="AT147" s="23"/>
      <c r="AU147" s="3" t="s">
        <v>200</v>
      </c>
      <c r="AV147" s="3" t="s">
        <v>1061</v>
      </c>
      <c r="AW147" s="3" t="s">
        <v>1062</v>
      </c>
      <c r="AX147" s="3">
        <v>3.3433299999999999</v>
      </c>
      <c r="AY147" s="3">
        <v>-76.53725</v>
      </c>
      <c r="AZ147" s="8" t="str">
        <f>+CONCATENATE("Reportan apertura en el enlace ",Tabla4[[#This Row],[Enlace]]," en el ",Tabla4[[#This Row],[Distancia óptica]]," ocasionado por ",Tabla4[[#This Row],[Causa del daño]])</f>
        <v>Reportan apertura en el enlace Mov. Colombo Britanico - Mov. Ciudad Campestre en el Km 0,532 desde Colombo ocasionado por Vandalismo</v>
      </c>
      <c r="BA147" s="8" t="str">
        <f>+CONCATENATE("Para dar solución al incidente ",Tabla4[[#This Row],[Solución]])</f>
        <v>Para dar solución al incidente Se recupero 35 mts de reserva y se hizo un empalme de 8 hilos con caja de ermpalme de 48 hilos</v>
      </c>
      <c r="BB147" s="3" t="str">
        <f>+_xlfn.CONCAT(Tabla4[[#This Row],[Causa Raiz]]," ",Tabla4[[#This Row],[Solución2]]," (",Tabla4[[#This Row],[Anillo]],"- Cabecera: ",Tabla4[[#This Row],[Cabecera]],"- Operador: ",Tabla4[[#This Row],[Operador]],")")</f>
        <v>Reportan apertura en el enlace Mov. Colombo Britanico - Mov. Ciudad Campestre en el Km 0,532 desde Colombo ocasionado por Vandalismo Para dar solución al incidente Se recupero 35 mts de reserva y se hizo un empalme de 8 hilos con caja de ermpalme de 48 hilos (Uk Colombo- Cabecera: Macro Caney- Operador: Colombia Telecomunicaciones)</v>
      </c>
    </row>
    <row r="148" spans="1:54" s="2" customFormat="1" ht="228">
      <c r="A148" s="38">
        <f t="shared" si="19"/>
        <v>147</v>
      </c>
      <c r="B148" s="3">
        <v>8090141</v>
      </c>
      <c r="C148" s="3" t="s">
        <v>136</v>
      </c>
      <c r="D148" s="23">
        <v>45305.076388888891</v>
      </c>
      <c r="E148" s="23">
        <v>45307.458333333336</v>
      </c>
      <c r="F148" s="1">
        <f t="shared" ca="1" si="18"/>
        <v>2.3819444444452529</v>
      </c>
      <c r="G148" s="3" t="s">
        <v>55</v>
      </c>
      <c r="H148" s="41"/>
      <c r="I148" s="40"/>
      <c r="J148" s="5" t="s">
        <v>137</v>
      </c>
      <c r="K148" s="3" t="s">
        <v>93</v>
      </c>
      <c r="L148" s="9" t="s">
        <v>58</v>
      </c>
      <c r="M148" s="3" t="s">
        <v>59</v>
      </c>
      <c r="N148" s="3" t="s">
        <v>60</v>
      </c>
      <c r="O148" s="3" t="s">
        <v>1063</v>
      </c>
      <c r="P148" s="3" t="s">
        <v>1064</v>
      </c>
      <c r="Q148" s="4" t="s">
        <v>1065</v>
      </c>
      <c r="R148" s="3" t="s">
        <v>64</v>
      </c>
      <c r="S148" s="3" t="s">
        <v>65</v>
      </c>
      <c r="T148" s="3" t="s">
        <v>329</v>
      </c>
      <c r="U148" s="3" t="s">
        <v>1066</v>
      </c>
      <c r="V148" s="22" t="str">
        <f t="shared" si="20"/>
        <v>RBHFO; Hora de aviso: 1:50 14/01/2024; Solución: Se realizo para el cable de 96 hilos del anillo 47 un tendido de 230 mts y para el cable del anillo del 47A un tendido de 310 mts y se hacen cuatro empalmes de 96 hilos; Hora de solución: 11:00 16/01/2024; Causa: Incendio</v>
      </c>
      <c r="W148" s="4" t="s">
        <v>1067</v>
      </c>
      <c r="X148" s="3"/>
      <c r="Y148" s="3"/>
      <c r="Z148" s="3" t="s">
        <v>69</v>
      </c>
      <c r="AA148" s="3" t="s">
        <v>70</v>
      </c>
      <c r="AB148" s="3">
        <v>8090141</v>
      </c>
      <c r="AC148" s="3" t="s">
        <v>71</v>
      </c>
      <c r="AD148" s="6">
        <v>2.1736111111111112</v>
      </c>
      <c r="AE148" s="7"/>
      <c r="AF148" s="7"/>
      <c r="AG148" s="6">
        <f>Tabla4[[#This Row],[Tiempo Parada de Reloj]]+Tabla4[[#This Row],[Tiempo Autorizado por Telefonica (no Máximo)]]</f>
        <v>2.1736111111111112</v>
      </c>
      <c r="AH148" s="7">
        <f t="shared" ca="1" si="21"/>
        <v>0.20833333333414172</v>
      </c>
      <c r="AI148" s="8">
        <f t="shared" si="22"/>
        <v>52.166666666666671</v>
      </c>
      <c r="AJ148" s="8">
        <f t="shared" ca="1" si="23"/>
        <v>5.0000000000194014</v>
      </c>
      <c r="AK148" s="3" t="s">
        <v>119</v>
      </c>
      <c r="AL148" s="3" t="s">
        <v>70</v>
      </c>
      <c r="AM148" s="3" t="s">
        <v>88</v>
      </c>
      <c r="AN148" s="3" t="s">
        <v>88</v>
      </c>
      <c r="AO148" s="3" t="s">
        <v>73</v>
      </c>
      <c r="AP148" s="3" t="s">
        <v>120</v>
      </c>
      <c r="AQ148" s="23">
        <v>45308.388194444444</v>
      </c>
      <c r="AR148" s="3"/>
      <c r="AS148" s="23"/>
      <c r="AT148" s="23"/>
      <c r="AU148" s="3" t="s">
        <v>100</v>
      </c>
      <c r="AV148" s="3" t="s">
        <v>757</v>
      </c>
      <c r="AW148" s="3" t="s">
        <v>1068</v>
      </c>
      <c r="AX148" s="3">
        <v>4.6315999999999997</v>
      </c>
      <c r="AY148" s="3">
        <v>-74.151579999999996</v>
      </c>
      <c r="AZ148" s="8" t="str">
        <f>+CONCATENATE("Reportan apertura en el enlace ",Tabla4[[#This Row],[Enlace]]," en el ",Tabla4[[#This Row],[Distancia óptica]]," ocasionado por ",Tabla4[[#This Row],[Causa del daño]])</f>
        <v>Reportan apertura en el enlace Asturias - La Coruña en el Km 5,2 desde asturias ocasionado por Incendio</v>
      </c>
      <c r="BA148" s="8" t="str">
        <f>+CONCATENATE("Para dar solución al incidente ",Tabla4[[#This Row],[Solución]])</f>
        <v>Para dar solución al incidente Se realizo para el cable de 96 hilos del anillo 47 un tendido de 230 mts y para el cable del anillo del 47A un tendido de 310 mts y se hacen cuatro empalmes de 96 hilos</v>
      </c>
      <c r="BB148" s="3" t="str">
        <f>+_xlfn.CONCAT(Tabla4[[#This Row],[Causa Raiz]]," ",Tabla4[[#This Row],[Solución2]]," (",Tabla4[[#This Row],[Anillo]],"- Cabecera: ",Tabla4[[#This Row],[Cabecera]],"- Operador: ",Tabla4[[#This Row],[Operador]],")")</f>
        <v>Reportan apertura en el enlace Asturias - La Coruña en el Km 5,2 desde asturias ocasionado por Incendio Para dar solución al incidente Se realizo para el cable de 96 hilos del anillo 47 un tendido de 230 mts y para el cable del anillo del 47A un tendido de 310 mts y se hacen cuatro empalmes de 96 hilos (47A- Cabecera: Asturias- Operador: Infraco)</v>
      </c>
    </row>
    <row r="149" spans="1:54" s="2" customFormat="1" ht="256.5">
      <c r="A149" s="38">
        <f t="shared" si="19"/>
        <v>148</v>
      </c>
      <c r="B149" s="3">
        <v>8087849</v>
      </c>
      <c r="C149" s="3" t="s">
        <v>54</v>
      </c>
      <c r="D149" s="23">
        <v>45305.291666666664</v>
      </c>
      <c r="E149" s="23">
        <v>45305.444444444445</v>
      </c>
      <c r="F149" s="1">
        <f t="shared" ca="1" si="18"/>
        <v>0.15277777778101154</v>
      </c>
      <c r="G149" s="3" t="s">
        <v>55</v>
      </c>
      <c r="H149" s="41"/>
      <c r="I149" s="40"/>
      <c r="J149" s="5" t="s">
        <v>56</v>
      </c>
      <c r="K149" s="3" t="s">
        <v>138</v>
      </c>
      <c r="L149" s="9" t="s">
        <v>78</v>
      </c>
      <c r="M149" s="3" t="s">
        <v>139</v>
      </c>
      <c r="N149" s="3" t="s">
        <v>140</v>
      </c>
      <c r="O149" s="3" t="s">
        <v>1069</v>
      </c>
      <c r="P149" s="3" t="s">
        <v>1070</v>
      </c>
      <c r="Q149" s="4" t="s">
        <v>1071</v>
      </c>
      <c r="R149" s="3" t="s">
        <v>725</v>
      </c>
      <c r="S149" s="3" t="s">
        <v>145</v>
      </c>
      <c r="T149" s="3" t="s">
        <v>176</v>
      </c>
      <c r="U149" s="3" t="s">
        <v>1072</v>
      </c>
      <c r="V149" s="22" t="str">
        <f t="shared" si="20"/>
        <v>RLFO; Hora de aviso: 7:00 14/01/2024; Solución: Se rehace empalme de 8 hilos con caja de empalme de 96 ; Hora de solución: 10:40 14/01/2024; Causa: Intervención de Terceros. No Identificados</v>
      </c>
      <c r="W149" s="4" t="s">
        <v>1047</v>
      </c>
      <c r="X149" s="3"/>
      <c r="Y149" s="3"/>
      <c r="Z149" s="3" t="s">
        <v>69</v>
      </c>
      <c r="AA149" s="3" t="s">
        <v>70</v>
      </c>
      <c r="AB149" s="3">
        <v>6850719</v>
      </c>
      <c r="AC149" s="3" t="s">
        <v>71</v>
      </c>
      <c r="AD149" s="6">
        <v>0</v>
      </c>
      <c r="AE149" s="7"/>
      <c r="AF149" s="7"/>
      <c r="AG149" s="6">
        <f>Tabla4[[#This Row],[Tiempo Parada de Reloj]]+Tabla4[[#This Row],[Tiempo Autorizado por Telefonica (no Máximo)]]</f>
        <v>0</v>
      </c>
      <c r="AH149" s="7">
        <f t="shared" ca="1" si="21"/>
        <v>0.15277777778101154</v>
      </c>
      <c r="AI149" s="8">
        <f t="shared" si="22"/>
        <v>0</v>
      </c>
      <c r="AJ149" s="8">
        <f t="shared" ca="1" si="23"/>
        <v>3.6666666667442769</v>
      </c>
      <c r="AK149" s="3" t="s">
        <v>73</v>
      </c>
      <c r="AL149" s="3" t="s">
        <v>71</v>
      </c>
      <c r="AM149" s="3" t="s">
        <v>69</v>
      </c>
      <c r="AN149" s="3" t="s">
        <v>98</v>
      </c>
      <c r="AO149" s="3" t="s">
        <v>73</v>
      </c>
      <c r="AP149" s="3" t="s">
        <v>73</v>
      </c>
      <c r="AQ149" s="23">
        <v>45307.69027777778</v>
      </c>
      <c r="AR149" s="3"/>
      <c r="AS149" s="23"/>
      <c r="AT149" s="23"/>
      <c r="AU149" s="3" t="s">
        <v>1040</v>
      </c>
      <c r="AV149" s="3" t="s">
        <v>791</v>
      </c>
      <c r="AW149" s="3" t="s">
        <v>1073</v>
      </c>
      <c r="AX149" s="3">
        <v>3.46</v>
      </c>
      <c r="AY149" s="3">
        <v>-76.540000000000006</v>
      </c>
      <c r="AZ149" s="8" t="str">
        <f>+CONCATENATE("Reportan apertura en el enlace ",Tabla4[[#This Row],[Enlace]]," en el ",Tabla4[[#This Row],[Distancia óptica]]," ocasionado por ",Tabla4[[#This Row],[Causa del daño]])</f>
        <v>Reportan apertura en el enlace Mov. Banco de la Republica - Mov. Pampero en el Km 0,441 desde Banco de la republica ocasionado por Intervención de Terceros. No Identificados</v>
      </c>
      <c r="BA149" s="8" t="str">
        <f>+CONCATENATE("Para dar solución al incidente ",Tabla4[[#This Row],[Solución]])</f>
        <v xml:space="preserve">Para dar solución al incidente Se rehace empalme de 8 hilos con caja de empalme de 96 </v>
      </c>
      <c r="BB149" s="3" t="str">
        <f>+_xlfn.CONCAT(Tabla4[[#This Row],[Causa Raiz]]," ",Tabla4[[#This Row],[Solución2]]," (",Tabla4[[#This Row],[Anillo]],"- Cabecera: ",Tabla4[[#This Row],[Cabecera]],"- Operador: ",Tabla4[[#This Row],[Operador]],")")</f>
        <v>Reportan apertura en el enlace Mov. Banco de la Republica - Mov. Pampero en el Km 0,441 desde Banco de la republica ocasionado por Intervención de Terceros. No Identificados Para dar solución al incidente Se rehace empalme de 8 hilos con caja de empalme de 96  (Uk Mov. Banco de la republica- Cabecera: Cali Centro- Operador: Colombia Telecomunicaciones)</v>
      </c>
    </row>
    <row r="150" spans="1:54" s="2" customFormat="1" ht="142.5">
      <c r="A150" s="38">
        <f t="shared" si="19"/>
        <v>149</v>
      </c>
      <c r="B150" s="3">
        <v>8091667</v>
      </c>
      <c r="C150" s="3" t="s">
        <v>54</v>
      </c>
      <c r="D150" s="23">
        <v>45305.423611111109</v>
      </c>
      <c r="E150" s="23">
        <v>45305.425000000003</v>
      </c>
      <c r="F150" s="1">
        <f t="shared" ca="1" si="18"/>
        <v>1.3888888934161514E-3</v>
      </c>
      <c r="G150" s="3" t="s">
        <v>55</v>
      </c>
      <c r="H150" s="41"/>
      <c r="I150" s="40"/>
      <c r="J150" s="5" t="s">
        <v>56</v>
      </c>
      <c r="K150" s="3" t="s">
        <v>122</v>
      </c>
      <c r="L150" s="9" t="s">
        <v>58</v>
      </c>
      <c r="M150" s="3" t="s">
        <v>383</v>
      </c>
      <c r="N150" s="3" t="s">
        <v>384</v>
      </c>
      <c r="O150" s="3" t="s">
        <v>1074</v>
      </c>
      <c r="P150" s="3" t="s">
        <v>69</v>
      </c>
      <c r="Q150" s="4" t="s">
        <v>1075</v>
      </c>
      <c r="R150" s="3" t="s">
        <v>388</v>
      </c>
      <c r="S150" s="3" t="s">
        <v>389</v>
      </c>
      <c r="T150" s="3" t="s">
        <v>104</v>
      </c>
      <c r="U150" s="3" t="s">
        <v>1076</v>
      </c>
      <c r="V150" s="22" t="str">
        <f t="shared" si="20"/>
        <v>RLFO; Hora de aviso: 10:10 14/01/2024; Solución: Falla de energia en Reficar Variante; Hora de solución: 10:12 14/01/2024; Causa: Visita Fallida</v>
      </c>
      <c r="W150" s="4" t="s">
        <v>906</v>
      </c>
      <c r="X150" s="3"/>
      <c r="Y150" s="3"/>
      <c r="Z150" s="3" t="s">
        <v>69</v>
      </c>
      <c r="AA150" s="3" t="s">
        <v>71</v>
      </c>
      <c r="AB150" s="3">
        <v>0</v>
      </c>
      <c r="AC150" s="3" t="s">
        <v>71</v>
      </c>
      <c r="AD150" s="6">
        <v>0</v>
      </c>
      <c r="AE150" s="7"/>
      <c r="AF150" s="7"/>
      <c r="AG150" s="6">
        <f>Tabla4[[#This Row],[Tiempo Parada de Reloj]]+Tabla4[[#This Row],[Tiempo Autorizado por Telefonica (no Máximo)]]</f>
        <v>0</v>
      </c>
      <c r="AH150" s="7">
        <f t="shared" ca="1" si="21"/>
        <v>1.3888888934161514E-3</v>
      </c>
      <c r="AI150" s="8">
        <f t="shared" si="22"/>
        <v>0</v>
      </c>
      <c r="AJ150" s="8">
        <f t="shared" ca="1" si="23"/>
        <v>3.3333333441987634E-2</v>
      </c>
      <c r="AK150" s="3" t="s">
        <v>120</v>
      </c>
      <c r="AL150" s="3" t="s">
        <v>71</v>
      </c>
      <c r="AM150" s="3" t="s">
        <v>69</v>
      </c>
      <c r="AN150" s="3" t="s">
        <v>120</v>
      </c>
      <c r="AO150" s="3" t="s">
        <v>120</v>
      </c>
      <c r="AP150" s="3" t="s">
        <v>120</v>
      </c>
      <c r="AQ150" s="23">
        <v>45305.425000000003</v>
      </c>
      <c r="AR150" s="3"/>
      <c r="AS150" s="23"/>
      <c r="AT150" s="23"/>
      <c r="AU150" s="3" t="s">
        <v>392</v>
      </c>
      <c r="AV150" s="3" t="s">
        <v>69</v>
      </c>
      <c r="AW150" s="3" t="s">
        <v>69</v>
      </c>
      <c r="AX150" s="3" t="s">
        <v>69</v>
      </c>
      <c r="AY150" s="3" t="s">
        <v>69</v>
      </c>
      <c r="AZ150" s="8" t="str">
        <f>+CONCATENATE("Reportan apertura en el enlace ",Tabla4[[#This Row],[Enlace]]," en el ",Tabla4[[#This Row],[Distancia óptica]]," ocasionado por ",Tabla4[[#This Row],[Causa del daño]])</f>
        <v>Reportan apertura en el enlace Mov. Membrillal - Mov. Reficar en el NA ocasionado por Visita Fallida</v>
      </c>
      <c r="BA150" s="8" t="str">
        <f>+CONCATENATE("Para dar solución al incidente ",Tabla4[[#This Row],[Solución]])</f>
        <v>Para dar solución al incidente Falla de energia en Reficar Variante</v>
      </c>
      <c r="BB150" s="3" t="str">
        <f>+_xlfn.CONCAT(Tabla4[[#This Row],[Causa Raiz]]," ",Tabla4[[#This Row],[Solución2]]," (",Tabla4[[#This Row],[Anillo]],"- Cabecera: ",Tabla4[[#This Row],[Cabecera]],"- Operador: ",Tabla4[[#This Row],[Operador]],")")</f>
        <v>Reportan apertura en el enlace Mov. Membrillal - Mov. Reficar en el NA ocasionado por Visita Fallida Para dar solución al incidente Falla de energia en Reficar Variante (NA- Cabecera: NA- Operador: Colombia Telecomunicaciones)</v>
      </c>
    </row>
    <row r="151" spans="1:54" s="2" customFormat="1" ht="185.25">
      <c r="A151" s="38">
        <f t="shared" si="19"/>
        <v>150</v>
      </c>
      <c r="B151" s="3">
        <v>8091868</v>
      </c>
      <c r="C151" s="3" t="s">
        <v>54</v>
      </c>
      <c r="D151" s="23">
        <v>45305.486111111109</v>
      </c>
      <c r="E151" s="23">
        <v>45305.487500000003</v>
      </c>
      <c r="F151" s="1">
        <f t="shared" ca="1" si="18"/>
        <v>1.3888888934161514E-3</v>
      </c>
      <c r="G151" s="3" t="s">
        <v>55</v>
      </c>
      <c r="H151" s="41"/>
      <c r="I151" s="40"/>
      <c r="J151" s="5" t="s">
        <v>56</v>
      </c>
      <c r="K151" s="3" t="s">
        <v>138</v>
      </c>
      <c r="L151" s="9" t="s">
        <v>78</v>
      </c>
      <c r="M151" s="3" t="s">
        <v>139</v>
      </c>
      <c r="N151" s="3" t="s">
        <v>140</v>
      </c>
      <c r="O151" s="3" t="s">
        <v>1077</v>
      </c>
      <c r="P151" s="3" t="s">
        <v>69</v>
      </c>
      <c r="Q151" s="4" t="s">
        <v>1078</v>
      </c>
      <c r="R151" s="3" t="s">
        <v>725</v>
      </c>
      <c r="S151" s="3" t="s">
        <v>145</v>
      </c>
      <c r="T151" s="3" t="s">
        <v>104</v>
      </c>
      <c r="U151" s="3" t="s">
        <v>1079</v>
      </c>
      <c r="V151" s="22" t="str">
        <f t="shared" si="20"/>
        <v>RLFO; Hora de aviso: 11:40 14/01/2024; Solución: Cuadrilla informa que enlace sube sin ntervencion d epersonal de fibra, falla en los atenuadores; Hora de solución: 11:42 14/01/2024; Causa: Visita Fallida</v>
      </c>
      <c r="W151" s="4" t="s">
        <v>1047</v>
      </c>
      <c r="X151" s="3"/>
      <c r="Y151" s="3"/>
      <c r="Z151" s="3" t="s">
        <v>69</v>
      </c>
      <c r="AA151" s="3" t="s">
        <v>71</v>
      </c>
      <c r="AB151" s="3">
        <v>0</v>
      </c>
      <c r="AC151" s="3" t="s">
        <v>71</v>
      </c>
      <c r="AD151" s="6">
        <v>0</v>
      </c>
      <c r="AE151" s="7"/>
      <c r="AF151" s="7"/>
      <c r="AG151" s="6">
        <f>Tabla4[[#This Row],[Tiempo Parada de Reloj]]+Tabla4[[#This Row],[Tiempo Autorizado por Telefonica (no Máximo)]]</f>
        <v>0</v>
      </c>
      <c r="AH151" s="7">
        <f t="shared" ca="1" si="21"/>
        <v>1.3888888934161514E-3</v>
      </c>
      <c r="AI151" s="8">
        <f t="shared" si="22"/>
        <v>0</v>
      </c>
      <c r="AJ151" s="8">
        <f t="shared" ca="1" si="23"/>
        <v>3.3333333441987634E-2</v>
      </c>
      <c r="AK151" s="3" t="s">
        <v>120</v>
      </c>
      <c r="AL151" s="3" t="s">
        <v>70</v>
      </c>
      <c r="AM151" s="3" t="s">
        <v>73</v>
      </c>
      <c r="AN151" s="3" t="s">
        <v>73</v>
      </c>
      <c r="AO151" s="3" t="s">
        <v>73</v>
      </c>
      <c r="AP151" s="3" t="s">
        <v>73</v>
      </c>
      <c r="AQ151" s="23">
        <v>45305.604166666664</v>
      </c>
      <c r="AR151" s="3"/>
      <c r="AS151" s="23"/>
      <c r="AT151" s="23"/>
      <c r="AU151" s="3" t="s">
        <v>200</v>
      </c>
      <c r="AV151" s="3" t="s">
        <v>69</v>
      </c>
      <c r="AW151" s="3" t="s">
        <v>69</v>
      </c>
      <c r="AX151" s="3" t="s">
        <v>69</v>
      </c>
      <c r="AY151" s="3" t="s">
        <v>69</v>
      </c>
      <c r="AZ151" s="8" t="str">
        <f>+CONCATENATE("Reportan apertura en el enlace ",Tabla4[[#This Row],[Enlace]]," en el ",Tabla4[[#This Row],[Distancia óptica]]," ocasionado por ",Tabla4[[#This Row],[Causa del daño]])</f>
        <v>Reportan apertura en el enlace Mov. Ciudad Real - Mov. Univalle en el NA ocasionado por Visita Fallida</v>
      </c>
      <c r="BA151" s="8" t="str">
        <f>+CONCATENATE("Para dar solución al incidente ",Tabla4[[#This Row],[Solución]])</f>
        <v>Para dar solución al incidente Cuadrilla informa que enlace sube sin ntervencion d epersonal de fibra, falla en los atenuadores</v>
      </c>
      <c r="BB151" s="3" t="str">
        <f>+_xlfn.CONCAT(Tabla4[[#This Row],[Causa Raiz]]," ",Tabla4[[#This Row],[Solución2]]," (",Tabla4[[#This Row],[Anillo]],"- Cabecera: ",Tabla4[[#This Row],[Cabecera]],"- Operador: ",Tabla4[[#This Row],[Operador]],")")</f>
        <v>Reportan apertura en el enlace Mov. Ciudad Real - Mov. Univalle en el NA ocasionado por Visita Fallida Para dar solución al incidente Cuadrilla informa que enlace sube sin ntervencion d epersonal de fibra, falla en los atenuadores (NA- Cabecera: NA- Operador: Colombia Telecomunicaciones)</v>
      </c>
    </row>
    <row r="152" spans="1:54" s="2" customFormat="1" ht="171">
      <c r="A152" s="38">
        <f t="shared" si="19"/>
        <v>151</v>
      </c>
      <c r="B152" s="3">
        <v>8091996</v>
      </c>
      <c r="C152" s="3" t="s">
        <v>163</v>
      </c>
      <c r="D152" s="23">
        <v>45305.527777777781</v>
      </c>
      <c r="E152" s="23">
        <v>45305.621527777781</v>
      </c>
      <c r="F152" s="1">
        <f t="shared" ca="1" si="18"/>
        <v>9.375E-2</v>
      </c>
      <c r="G152" s="3" t="s">
        <v>55</v>
      </c>
      <c r="H152" s="41"/>
      <c r="I152" s="40"/>
      <c r="J152" s="5" t="s">
        <v>56</v>
      </c>
      <c r="K152" s="3" t="s">
        <v>203</v>
      </c>
      <c r="L152" s="9" t="s">
        <v>78</v>
      </c>
      <c r="M152" s="3" t="s">
        <v>204</v>
      </c>
      <c r="N152" s="3" t="s">
        <v>691</v>
      </c>
      <c r="O152" s="3" t="s">
        <v>1080</v>
      </c>
      <c r="P152" s="3" t="s">
        <v>325</v>
      </c>
      <c r="Q152" s="4" t="s">
        <v>1081</v>
      </c>
      <c r="R152" s="3" t="s">
        <v>1082</v>
      </c>
      <c r="S152" s="3" t="s">
        <v>221</v>
      </c>
      <c r="T152" s="3" t="s">
        <v>130</v>
      </c>
      <c r="U152" s="3" t="s">
        <v>1083</v>
      </c>
      <c r="V152" s="22" t="str">
        <f t="shared" si="20"/>
        <v>RDFO; Hora de aviso: 12:40 14/01/2024; Solución: Se realzia cambio de Pigtail; Hora de solución: 14:55 14/01/2024; Causa: Plagas</v>
      </c>
      <c r="W152" s="4" t="s">
        <v>1084</v>
      </c>
      <c r="X152" s="3"/>
      <c r="Y152" s="3"/>
      <c r="Z152" s="3" t="s">
        <v>69</v>
      </c>
      <c r="AA152" s="3" t="s">
        <v>71</v>
      </c>
      <c r="AB152" s="3">
        <v>0</v>
      </c>
      <c r="AC152" s="3" t="s">
        <v>71</v>
      </c>
      <c r="AD152" s="6">
        <v>0</v>
      </c>
      <c r="AE152" s="7"/>
      <c r="AF152" s="7"/>
      <c r="AG152" s="6">
        <f>Tabla4[[#This Row],[Tiempo Parada de Reloj]]+Tabla4[[#This Row],[Tiempo Autorizado por Telefonica (no Máximo)]]</f>
        <v>0</v>
      </c>
      <c r="AH152" s="7">
        <f t="shared" ca="1" si="21"/>
        <v>9.375E-2</v>
      </c>
      <c r="AI152" s="8">
        <f t="shared" si="22"/>
        <v>0</v>
      </c>
      <c r="AJ152" s="8">
        <f t="shared" ca="1" si="23"/>
        <v>2.25</v>
      </c>
      <c r="AK152" s="3" t="s">
        <v>98</v>
      </c>
      <c r="AL152" s="3" t="s">
        <v>70</v>
      </c>
      <c r="AM152" s="3" t="s">
        <v>73</v>
      </c>
      <c r="AN152" s="3" t="s">
        <v>73</v>
      </c>
      <c r="AO152" s="3" t="s">
        <v>119</v>
      </c>
      <c r="AP152" s="3" t="s">
        <v>119</v>
      </c>
      <c r="AQ152" s="23">
        <v>45306.762499999997</v>
      </c>
      <c r="AR152" s="3"/>
      <c r="AS152" s="23"/>
      <c r="AT152" s="23"/>
      <c r="AU152" s="3" t="s">
        <v>214</v>
      </c>
      <c r="AV152" s="3" t="s">
        <v>1085</v>
      </c>
      <c r="AW152" s="3" t="s">
        <v>91</v>
      </c>
      <c r="AX152" s="3">
        <v>6.9967069999999998</v>
      </c>
      <c r="AY152" s="3">
        <v>-73.043897999999999</v>
      </c>
      <c r="AZ152" s="8" t="str">
        <f>+CONCATENATE("Reportan apertura en el enlace ",Tabla4[[#This Row],[Enlace]]," en el ",Tabla4[[#This Row],[Distancia óptica]]," ocasionado por ",Tabla4[[#This Row],[Causa del daño]])</f>
        <v>Reportan apertura en el enlace Mov. Piedecuesta - Mov. Piedecuesta Sur 2 en el Km 0 ocasionado por Plagas</v>
      </c>
      <c r="BA152" s="8" t="str">
        <f>+CONCATENATE("Para dar solución al incidente ",Tabla4[[#This Row],[Solución]])</f>
        <v>Para dar solución al incidente Se realzia cambio de Pigtail</v>
      </c>
      <c r="BB152" s="3" t="str">
        <f>+_xlfn.CONCAT(Tabla4[[#This Row],[Causa Raiz]]," ",Tabla4[[#This Row],[Solución2]]," (",Tabla4[[#This Row],[Anillo]],"- Cabecera: ",Tabla4[[#This Row],[Cabecera]],"- Operador: ",Tabla4[[#This Row],[Operador]],")")</f>
        <v>Reportan apertura en el enlace Mov. Piedecuesta - Mov. Piedecuesta Sur 2 en el Km 0 ocasionado por Plagas Para dar solución al incidente Se realzia cambio de Pigtail (Uk- Cabecera: PIEDECUESTA TRAPICHE- Operador: Colombia Telecomunicaciones)</v>
      </c>
    </row>
    <row r="153" spans="1:54" s="2" customFormat="1" ht="185.25">
      <c r="A153" s="38">
        <f t="shared" si="19"/>
        <v>152</v>
      </c>
      <c r="B153" s="3">
        <v>8089429</v>
      </c>
      <c r="C153" s="3" t="s">
        <v>54</v>
      </c>
      <c r="D153" s="23">
        <v>45305.513888888891</v>
      </c>
      <c r="E153" s="23">
        <v>45305.673611111109</v>
      </c>
      <c r="F153" s="1">
        <f t="shared" ca="1" si="18"/>
        <v>0.15972222221898846</v>
      </c>
      <c r="G153" s="3" t="s">
        <v>55</v>
      </c>
      <c r="H153" s="41"/>
      <c r="I153" s="40"/>
      <c r="J153" s="5" t="s">
        <v>56</v>
      </c>
      <c r="K153" s="3" t="s">
        <v>138</v>
      </c>
      <c r="L153" s="9" t="s">
        <v>78</v>
      </c>
      <c r="M153" s="3" t="s">
        <v>139</v>
      </c>
      <c r="N153" s="3" t="s">
        <v>140</v>
      </c>
      <c r="O153" s="3" t="s">
        <v>1086</v>
      </c>
      <c r="P153" s="3" t="s">
        <v>1087</v>
      </c>
      <c r="Q153" s="4" t="s">
        <v>1088</v>
      </c>
      <c r="R153" s="3" t="s">
        <v>725</v>
      </c>
      <c r="S153" s="3" t="s">
        <v>145</v>
      </c>
      <c r="T153" s="3" t="s">
        <v>66</v>
      </c>
      <c r="U153" s="3" t="s">
        <v>1089</v>
      </c>
      <c r="V153" s="22" t="str">
        <f t="shared" si="20"/>
        <v>RLFO; Hora de aviso: 12:20 14/01/2024; Solución: Se recuperan 10 mts de reserva y se realzia un empalme de 48 Hilos; Hora de solución: 16:10 14/01/2024; Causa: Vandalismo</v>
      </c>
      <c r="W153" s="4" t="s">
        <v>1047</v>
      </c>
      <c r="X153" s="3"/>
      <c r="Y153" s="3"/>
      <c r="Z153" s="3" t="s">
        <v>69</v>
      </c>
      <c r="AA153" s="3" t="s">
        <v>70</v>
      </c>
      <c r="AB153" s="3">
        <v>8089429</v>
      </c>
      <c r="AC153" s="3" t="s">
        <v>71</v>
      </c>
      <c r="AD153" s="6">
        <v>0</v>
      </c>
      <c r="AE153" s="7"/>
      <c r="AF153" s="7"/>
      <c r="AG153" s="6">
        <f>Tabla4[[#This Row],[Tiempo Parada de Reloj]]+Tabla4[[#This Row],[Tiempo Autorizado por Telefonica (no Máximo)]]</f>
        <v>0</v>
      </c>
      <c r="AH153" s="7">
        <f t="shared" ca="1" si="21"/>
        <v>0.15972222221898846</v>
      </c>
      <c r="AI153" s="8">
        <f t="shared" si="22"/>
        <v>0</v>
      </c>
      <c r="AJ153" s="8">
        <f t="shared" ca="1" si="23"/>
        <v>3.8333333332557231</v>
      </c>
      <c r="AK153" s="3" t="s">
        <v>120</v>
      </c>
      <c r="AL153" s="3" t="s">
        <v>70</v>
      </c>
      <c r="AM153" s="3" t="s">
        <v>73</v>
      </c>
      <c r="AN153" s="3" t="s">
        <v>73</v>
      </c>
      <c r="AO153" s="3" t="s">
        <v>73</v>
      </c>
      <c r="AP153" s="3" t="s">
        <v>73</v>
      </c>
      <c r="AQ153" s="23">
        <v>45307.755555555559</v>
      </c>
      <c r="AR153" s="3"/>
      <c r="AS153" s="23"/>
      <c r="AT153" s="23"/>
      <c r="AU153" s="3" t="s">
        <v>200</v>
      </c>
      <c r="AV153" s="3" t="s">
        <v>558</v>
      </c>
      <c r="AW153" s="3" t="s">
        <v>91</v>
      </c>
      <c r="AX153" s="3">
        <v>3.34</v>
      </c>
      <c r="AY153" s="3">
        <v>-76.53</v>
      </c>
      <c r="AZ153" s="8" t="str">
        <f>+CONCATENATE("Reportan apertura en el enlace ",Tabla4[[#This Row],[Enlace]]," en el ",Tabla4[[#This Row],[Distancia óptica]]," ocasionado por ",Tabla4[[#This Row],[Causa del daño]])</f>
        <v>Reportan apertura en el enlace Mov. Club Hipico - Mov. Epsa en el Km 1,615 desde Club Hipico ocasionado por Vandalismo</v>
      </c>
      <c r="BA153" s="8" t="str">
        <f>+CONCATENATE("Para dar solución al incidente ",Tabla4[[#This Row],[Solución]])</f>
        <v>Para dar solución al incidente Se recuperan 10 mts de reserva y se realzia un empalme de 48 Hilos</v>
      </c>
      <c r="BB153" s="3" t="str">
        <f>+_xlfn.CONCAT(Tabla4[[#This Row],[Causa Raiz]]," ",Tabla4[[#This Row],[Solución2]]," (",Tabla4[[#This Row],[Anillo]],"- Cabecera: ",Tabla4[[#This Row],[Cabecera]],"- Operador: ",Tabla4[[#This Row],[Operador]],")")</f>
        <v>Reportan apertura en el enlace Mov. Club Hipico - Mov. Epsa en el Km 1,615 desde Club Hipico ocasionado por Vandalismo Para dar solución al incidente Se recuperan 10 mts de reserva y se realzia un empalme de 48 Hilos (Uk- Cabecera: Makrocaney- Operador: Colombia Telecomunicaciones)</v>
      </c>
    </row>
    <row r="154" spans="1:54" s="2" customFormat="1" ht="171">
      <c r="A154" s="38">
        <f t="shared" si="19"/>
        <v>153</v>
      </c>
      <c r="B154" s="3">
        <v>8092029</v>
      </c>
      <c r="C154" s="3" t="s">
        <v>92</v>
      </c>
      <c r="D154" s="23">
        <v>45305.527777777781</v>
      </c>
      <c r="E154" s="23">
        <v>45305.6875</v>
      </c>
      <c r="F154" s="1">
        <f t="shared" ca="1" si="18"/>
        <v>0.15972222221898846</v>
      </c>
      <c r="G154" s="3" t="s">
        <v>55</v>
      </c>
      <c r="H154" s="41"/>
      <c r="I154" s="40"/>
      <c r="J154" s="5" t="s">
        <v>56</v>
      </c>
      <c r="K154" s="3" t="s">
        <v>108</v>
      </c>
      <c r="L154" s="9" t="s">
        <v>58</v>
      </c>
      <c r="M154" s="3" t="s">
        <v>228</v>
      </c>
      <c r="N154" s="3" t="s">
        <v>315</v>
      </c>
      <c r="O154" s="3" t="s">
        <v>594</v>
      </c>
      <c r="P154" s="3" t="s">
        <v>1090</v>
      </c>
      <c r="Q154" s="4" t="s">
        <v>1091</v>
      </c>
      <c r="R154" s="3" t="s">
        <v>233</v>
      </c>
      <c r="S154" s="3" t="s">
        <v>115</v>
      </c>
      <c r="T154" s="3" t="s">
        <v>256</v>
      </c>
      <c r="U154" s="3" t="s">
        <v>1092</v>
      </c>
      <c r="V154" s="22" t="str">
        <f t="shared" si="20"/>
        <v>RTNFO; Hora de aviso: 12:40 14/01/2024; Solución: Migración de Hilos entre empalmes; Hora de solución: 16:30 14/01/2024; Causa: Falla de Empalme de FiOp</v>
      </c>
      <c r="W154" s="4" t="s">
        <v>627</v>
      </c>
      <c r="X154" s="3"/>
      <c r="Y154" s="3"/>
      <c r="Z154" s="3" t="s">
        <v>69</v>
      </c>
      <c r="AA154" s="3" t="s">
        <v>71</v>
      </c>
      <c r="AB154" s="3">
        <v>0</v>
      </c>
      <c r="AC154" s="3" t="s">
        <v>71</v>
      </c>
      <c r="AD154" s="6">
        <v>0</v>
      </c>
      <c r="AE154" s="7"/>
      <c r="AF154" s="7"/>
      <c r="AG154" s="6">
        <f>Tabla4[[#This Row],[Tiempo Parada de Reloj]]+Tabla4[[#This Row],[Tiempo Autorizado por Telefonica (no Máximo)]]</f>
        <v>0</v>
      </c>
      <c r="AH154" s="7">
        <f t="shared" ca="1" si="21"/>
        <v>0.15972222221898846</v>
      </c>
      <c r="AI154" s="8">
        <f t="shared" si="22"/>
        <v>0</v>
      </c>
      <c r="AJ154" s="8">
        <f t="shared" ca="1" si="23"/>
        <v>3.8333333332557231</v>
      </c>
      <c r="AK154" s="3" t="s">
        <v>120</v>
      </c>
      <c r="AL154" s="3" t="s">
        <v>70</v>
      </c>
      <c r="AM154" s="3" t="s">
        <v>73</v>
      </c>
      <c r="AN154" s="3" t="s">
        <v>73</v>
      </c>
      <c r="AO154" s="3" t="s">
        <v>119</v>
      </c>
      <c r="AP154" s="3" t="s">
        <v>119</v>
      </c>
      <c r="AQ154" s="23">
        <v>45306.734722222223</v>
      </c>
      <c r="AR154" s="3" t="s">
        <v>235</v>
      </c>
      <c r="AS154" s="23" t="s">
        <v>236</v>
      </c>
      <c r="AT154" s="23"/>
      <c r="AU154" s="3" t="s">
        <v>237</v>
      </c>
      <c r="AV154" s="3" t="s">
        <v>1093</v>
      </c>
      <c r="AW154" s="3" t="s">
        <v>76</v>
      </c>
      <c r="AX154" s="3">
        <v>11.211948</v>
      </c>
      <c r="AY154" s="3">
        <v>-74.191885999999997</v>
      </c>
      <c r="AZ154" s="8" t="str">
        <f>+CONCATENATE("Reportan apertura en el enlace ",Tabla4[[#This Row],[Enlace]]," en el ",Tabla4[[#This Row],[Distancia óptica]]," ocasionado por ",Tabla4[[#This Row],[Causa del daño]])</f>
        <v>Reportan apertura en el enlace Santa Marta - Ciénaga en el Km 5 desde santa Marta ocasionado por Falla de Empalme de FiOp</v>
      </c>
      <c r="BA154" s="8" t="str">
        <f>+CONCATENATE("Para dar solución al incidente ",Tabla4[[#This Row],[Solución]])</f>
        <v>Para dar solución al incidente Migración de Hilos entre empalmes</v>
      </c>
      <c r="BB154" s="3" t="str">
        <f>+_xlfn.CONCAT(Tabla4[[#This Row],[Causa Raiz]]," ",Tabla4[[#This Row],[Solución2]]," (",Tabla4[[#This Row],[Anillo]],"- Cabecera: ",Tabla4[[#This Row],[Cabecera]],"- Operador: ",Tabla4[[#This Row],[Operador]],")")</f>
        <v>Reportan apertura en el enlace Santa Marta - Ciénaga en el Km 5 desde santa Marta ocasionado por Falla de Empalme de FiOp Para dar solución al incidente Migración de Hilos entre empalmes (Troncal- Cabecera: CALLE 13 - Operador: Colombia Telecomunicaciones)</v>
      </c>
    </row>
    <row r="155" spans="1:54" s="2" customFormat="1" ht="185.25">
      <c r="A155" s="38">
        <f t="shared" si="19"/>
        <v>154</v>
      </c>
      <c r="B155" s="3">
        <v>8092400</v>
      </c>
      <c r="C155" s="3" t="s">
        <v>54</v>
      </c>
      <c r="D155" s="23">
        <v>45305.597222222219</v>
      </c>
      <c r="E155" s="23">
        <v>45305.6875</v>
      </c>
      <c r="F155" s="1">
        <f t="shared" ca="1" si="18"/>
        <v>9.0277777781011537E-2</v>
      </c>
      <c r="G155" s="3" t="s">
        <v>55</v>
      </c>
      <c r="H155" s="41"/>
      <c r="I155" s="40"/>
      <c r="J155" s="5" t="s">
        <v>56</v>
      </c>
      <c r="K155" s="3" t="s">
        <v>77</v>
      </c>
      <c r="L155" s="9" t="s">
        <v>78</v>
      </c>
      <c r="M155" s="3" t="s">
        <v>283</v>
      </c>
      <c r="N155" s="3" t="s">
        <v>284</v>
      </c>
      <c r="O155" s="3" t="s">
        <v>1094</v>
      </c>
      <c r="P155" s="3" t="s">
        <v>1095</v>
      </c>
      <c r="Q155" s="4" t="s">
        <v>1096</v>
      </c>
      <c r="R155" s="3" t="s">
        <v>796</v>
      </c>
      <c r="S155" s="3" t="s">
        <v>289</v>
      </c>
      <c r="T155" s="3" t="s">
        <v>66</v>
      </c>
      <c r="U155" s="3" t="s">
        <v>1097</v>
      </c>
      <c r="V155" s="22" t="str">
        <f t="shared" si="20"/>
        <v>RLFO; Hora de aviso: 14:20 14/01/2024; Solución: Se recuperan 30 mts de reserva y se realiza un empalme; Hora de solución: 16:30 14/01/2024; Causa: Vandalismo</v>
      </c>
      <c r="W155" s="4" t="s">
        <v>608</v>
      </c>
      <c r="X155" s="3"/>
      <c r="Y155" s="3"/>
      <c r="Z155" s="3" t="s">
        <v>69</v>
      </c>
      <c r="AA155" s="3" t="s">
        <v>71</v>
      </c>
      <c r="AB155" s="3">
        <v>0</v>
      </c>
      <c r="AC155" s="3" t="s">
        <v>71</v>
      </c>
      <c r="AD155" s="6">
        <v>0</v>
      </c>
      <c r="AE155" s="7"/>
      <c r="AF155" s="7"/>
      <c r="AG155" s="6">
        <f>Tabla4[[#This Row],[Tiempo Parada de Reloj]]+Tabla4[[#This Row],[Tiempo Autorizado por Telefonica (no Máximo)]]</f>
        <v>0</v>
      </c>
      <c r="AH155" s="7">
        <f t="shared" ca="1" si="21"/>
        <v>9.0277777781011537E-2</v>
      </c>
      <c r="AI155" s="8">
        <f t="shared" si="22"/>
        <v>0</v>
      </c>
      <c r="AJ155" s="8">
        <f t="shared" ca="1" si="23"/>
        <v>2.1666666667442769</v>
      </c>
      <c r="AK155" s="3" t="s">
        <v>72</v>
      </c>
      <c r="AL155" s="3" t="s">
        <v>71</v>
      </c>
      <c r="AM155" s="3" t="s">
        <v>69</v>
      </c>
      <c r="AN155" s="3" t="s">
        <v>73</v>
      </c>
      <c r="AO155" s="3" t="s">
        <v>120</v>
      </c>
      <c r="AP155" s="3" t="s">
        <v>120</v>
      </c>
      <c r="AQ155" s="23">
        <v>45310.600694444445</v>
      </c>
      <c r="AR155" s="3"/>
      <c r="AS155" s="23"/>
      <c r="AT155" s="23"/>
      <c r="AU155" s="3" t="s">
        <v>662</v>
      </c>
      <c r="AV155" s="3" t="s">
        <v>1098</v>
      </c>
      <c r="AW155" s="3" t="s">
        <v>135</v>
      </c>
      <c r="AX155" s="3">
        <v>4.5260999999999996</v>
      </c>
      <c r="AY155" s="3">
        <v>-75.688299999999998</v>
      </c>
      <c r="AZ155" s="8" t="str">
        <f>+CONCATENATE("Reportan apertura en el enlace ",Tabla4[[#This Row],[Enlace]]," en el ",Tabla4[[#This Row],[Distancia óptica]]," ocasionado por ",Tabla4[[#This Row],[Causa del daño]])</f>
        <v>Reportan apertura en el enlace Interconexion de Tigo - Armenia sur en el Km 0,450 desde Armenia sur  ocasionado por Vandalismo</v>
      </c>
      <c r="BA155" s="8" t="str">
        <f>+CONCATENATE("Para dar solución al incidente ",Tabla4[[#This Row],[Solución]])</f>
        <v>Para dar solución al incidente Se recuperan 30 mts de reserva y se realiza un empalme</v>
      </c>
      <c r="BB155" s="3" t="str">
        <f>+_xlfn.CONCAT(Tabla4[[#This Row],[Causa Raiz]]," ",Tabla4[[#This Row],[Solución2]]," (",Tabla4[[#This Row],[Anillo]],"- Cabecera: ",Tabla4[[#This Row],[Cabecera]],"- Operador: ",Tabla4[[#This Row],[Operador]],")")</f>
        <v>Reportan apertura en el enlace Interconexion de Tigo - Armenia sur en el Km 0,450 desde Armenia sur  ocasionado por Vandalismo Para dar solución al incidente Se recuperan 30 mts de reserva y se realiza un empalme (Lineal- Cabecera: Armenia sur- Operador: Colombia Telecomunicaciones)</v>
      </c>
    </row>
    <row r="156" spans="1:54" s="2" customFormat="1" ht="199.5">
      <c r="A156" s="38">
        <f t="shared" si="19"/>
        <v>155</v>
      </c>
      <c r="B156" s="3">
        <v>8092557</v>
      </c>
      <c r="C156" s="3" t="s">
        <v>163</v>
      </c>
      <c r="D156" s="23">
        <v>45305.6875</v>
      </c>
      <c r="E156" s="23">
        <v>45305.840277777781</v>
      </c>
      <c r="F156" s="1">
        <f t="shared" ca="1" si="18"/>
        <v>0.15277777778101154</v>
      </c>
      <c r="G156" s="3" t="s">
        <v>55</v>
      </c>
      <c r="H156" s="41"/>
      <c r="I156" s="40"/>
      <c r="J156" s="5" t="s">
        <v>56</v>
      </c>
      <c r="K156" s="3" t="s">
        <v>108</v>
      </c>
      <c r="L156" s="9" t="s">
        <v>58</v>
      </c>
      <c r="M156" s="3" t="s">
        <v>431</v>
      </c>
      <c r="N156" s="3" t="s">
        <v>1099</v>
      </c>
      <c r="O156" s="3" t="s">
        <v>1100</v>
      </c>
      <c r="P156" s="3" t="s">
        <v>1101</v>
      </c>
      <c r="Q156" s="4" t="s">
        <v>1102</v>
      </c>
      <c r="R156" s="3" t="s">
        <v>114</v>
      </c>
      <c r="S156" s="3" t="s">
        <v>115</v>
      </c>
      <c r="T156" s="3" t="s">
        <v>146</v>
      </c>
      <c r="U156" s="3" t="s">
        <v>1103</v>
      </c>
      <c r="V156" s="22" t="str">
        <f t="shared" si="20"/>
        <v>RDFO; Hora de aviso: 16:30 14/01/2024; Solución: Se realiza migración de hilos entre nodos ; Hora de solución: 20:10 14/01/2024; Causa: Falla en la Red FiOp</v>
      </c>
      <c r="W156" s="4" t="s">
        <v>1104</v>
      </c>
      <c r="X156" s="3"/>
      <c r="Y156" s="3"/>
      <c r="Z156" s="3" t="s">
        <v>69</v>
      </c>
      <c r="AA156" s="3" t="s">
        <v>70</v>
      </c>
      <c r="AB156" s="3">
        <v>6853179</v>
      </c>
      <c r="AC156" s="3" t="s">
        <v>70</v>
      </c>
      <c r="AD156" s="6">
        <v>0</v>
      </c>
      <c r="AE156" s="7"/>
      <c r="AF156" s="7"/>
      <c r="AG156" s="6">
        <f>Tabla4[[#This Row],[Tiempo Parada de Reloj]]+Tabla4[[#This Row],[Tiempo Autorizado por Telefonica (no Máximo)]]</f>
        <v>0</v>
      </c>
      <c r="AH156" s="7">
        <f t="shared" ca="1" si="21"/>
        <v>0.15277777778101154</v>
      </c>
      <c r="AI156" s="8">
        <f t="shared" si="22"/>
        <v>0</v>
      </c>
      <c r="AJ156" s="8">
        <f t="shared" ca="1" si="23"/>
        <v>3.6666666667442769</v>
      </c>
      <c r="AK156" s="3" t="s">
        <v>73</v>
      </c>
      <c r="AL156" s="3" t="s">
        <v>71</v>
      </c>
      <c r="AM156" s="3" t="s">
        <v>69</v>
      </c>
      <c r="AN156" s="3" t="s">
        <v>73</v>
      </c>
      <c r="AO156" s="3" t="s">
        <v>119</v>
      </c>
      <c r="AP156" s="3" t="s">
        <v>120</v>
      </c>
      <c r="AQ156" s="23">
        <v>45308.325694444444</v>
      </c>
      <c r="AR156" s="3"/>
      <c r="AS156" s="23"/>
      <c r="AT156" s="23"/>
      <c r="AU156" s="3" t="s">
        <v>436</v>
      </c>
      <c r="AV156" s="3" t="s">
        <v>1099</v>
      </c>
      <c r="AW156" s="3" t="s">
        <v>307</v>
      </c>
      <c r="AX156" s="3">
        <v>10.955703</v>
      </c>
      <c r="AY156" s="3">
        <v>-72.793583999999996</v>
      </c>
      <c r="AZ156" s="8" t="str">
        <f>+CONCATENATE("Reportan apertura en el enlace ",Tabla4[[#This Row],[Enlace]]," en el ",Tabla4[[#This Row],[Distancia óptica]]," ocasionado por ",Tabla4[[#This Row],[Causa del daño]])</f>
        <v>Reportan apertura en el enlace San Juan Del Cesar - Villanueva en el Km 11,9 desde San Juan del Cesar ocasionado por Falla en la Red FiOp</v>
      </c>
      <c r="BA156" s="8" t="str">
        <f>+CONCATENATE("Para dar solución al incidente ",Tabla4[[#This Row],[Solución]])</f>
        <v xml:space="preserve">Para dar solución al incidente Se realiza migración de hilos entre nodos </v>
      </c>
      <c r="BB156" s="3" t="str">
        <f>+_xlfn.CONCAT(Tabla4[[#This Row],[Causa Raiz]]," ",Tabla4[[#This Row],[Solución2]]," (",Tabla4[[#This Row],[Anillo]],"- Cabecera: ",Tabla4[[#This Row],[Cabecera]],"- Operador: ",Tabla4[[#This Row],[Operador]],")")</f>
        <v>Reportan apertura en el enlace San Juan Del Cesar - Villanueva en el Km 11,9 desde San Juan del Cesar ocasionado por Falla en la Red FiOp Para dar solución al incidente Se realiza migración de hilos entre nodos  (LINEAL- Cabecera: SAN JUAN DEL CESAR- Operador: Colombia Telecomunicaciones)</v>
      </c>
    </row>
    <row r="157" spans="1:54" s="2" customFormat="1" ht="213.75">
      <c r="A157" s="38">
        <f t="shared" si="19"/>
        <v>156</v>
      </c>
      <c r="B157" s="3">
        <v>8092537</v>
      </c>
      <c r="C157" s="3" t="s">
        <v>54</v>
      </c>
      <c r="D157" s="23">
        <v>45305.895833333336</v>
      </c>
      <c r="E157" s="23">
        <v>45306.361111111109</v>
      </c>
      <c r="F157" s="1">
        <f t="shared" ca="1" si="18"/>
        <v>0.46527777777373558</v>
      </c>
      <c r="G157" s="3" t="s">
        <v>55</v>
      </c>
      <c r="H157" s="41"/>
      <c r="I157" s="40"/>
      <c r="J157" s="5" t="s">
        <v>56</v>
      </c>
      <c r="K157" s="3" t="s">
        <v>108</v>
      </c>
      <c r="L157" s="9" t="s">
        <v>78</v>
      </c>
      <c r="M157" s="3" t="s">
        <v>431</v>
      </c>
      <c r="N157" s="3" t="s">
        <v>1105</v>
      </c>
      <c r="O157" s="3" t="s">
        <v>1106</v>
      </c>
      <c r="P157" s="3" t="s">
        <v>1107</v>
      </c>
      <c r="Q157" s="4" t="s">
        <v>1108</v>
      </c>
      <c r="R157" s="3" t="s">
        <v>114</v>
      </c>
      <c r="S157" s="3" t="s">
        <v>115</v>
      </c>
      <c r="T157" s="3" t="s">
        <v>66</v>
      </c>
      <c r="U157" s="3" t="s">
        <v>1109</v>
      </c>
      <c r="V157" s="22" t="str">
        <f t="shared" si="20"/>
        <v>RLFO; Hora de aviso: 21:30 14/01/2024; Solución: Recuperacion de 100 mts de reserva y un empalme de 24 hilos en caja empalme de 48; Hora de solución: 8:40 15/01/2024; Causa: Vandalismo</v>
      </c>
      <c r="W157" s="4" t="s">
        <v>1104</v>
      </c>
      <c r="X157" s="3"/>
      <c r="Y157" s="3"/>
      <c r="Z157" s="3" t="s">
        <v>69</v>
      </c>
      <c r="AA157" s="3" t="s">
        <v>70</v>
      </c>
      <c r="AB157" s="3">
        <v>8092537</v>
      </c>
      <c r="AC157" s="3" t="s">
        <v>71</v>
      </c>
      <c r="AD157" s="6">
        <v>0.33333333333333331</v>
      </c>
      <c r="AE157" s="7"/>
      <c r="AF157" s="7"/>
      <c r="AG157" s="6">
        <f>Tabla4[[#This Row],[Tiempo Parada de Reloj]]+Tabla4[[#This Row],[Tiempo Autorizado por Telefonica (no Máximo)]]</f>
        <v>0.33333333333333331</v>
      </c>
      <c r="AH157" s="7">
        <f t="shared" ca="1" si="21"/>
        <v>0.13194444444040226</v>
      </c>
      <c r="AI157" s="8">
        <f t="shared" si="22"/>
        <v>8</v>
      </c>
      <c r="AJ157" s="8">
        <f t="shared" ca="1" si="23"/>
        <v>3.1666666665696543</v>
      </c>
      <c r="AK157" s="3" t="s">
        <v>73</v>
      </c>
      <c r="AL157" s="3" t="s">
        <v>70</v>
      </c>
      <c r="AM157" s="3" t="s">
        <v>87</v>
      </c>
      <c r="AN157" s="3" t="s">
        <v>98</v>
      </c>
      <c r="AO157" s="3" t="s">
        <v>120</v>
      </c>
      <c r="AP157" s="3" t="s">
        <v>120</v>
      </c>
      <c r="AQ157" s="23">
        <v>45308.330555555556</v>
      </c>
      <c r="AR157" s="3"/>
      <c r="AS157" s="23"/>
      <c r="AT157" s="23"/>
      <c r="AU157" s="3" t="s">
        <v>436</v>
      </c>
      <c r="AV157" s="3" t="s">
        <v>1110</v>
      </c>
      <c r="AW157" s="3" t="s">
        <v>1111</v>
      </c>
      <c r="AX157" s="3">
        <v>11.160968</v>
      </c>
      <c r="AY157" s="3">
        <v>-72.595561000000004</v>
      </c>
      <c r="AZ157" s="8" t="str">
        <f>+CONCATENATE("Reportan apertura en el enlace ",Tabla4[[#This Row],[Enlace]]," en el ",Tabla4[[#This Row],[Distancia óptica]]," ocasionado por ",Tabla4[[#This Row],[Causa del daño]])</f>
        <v>Reportan apertura en el enlace Mov. Mushaisa - Mov. La Mina en el Km 1,497 desde La Mina ocasionado por Vandalismo</v>
      </c>
      <c r="BA157" s="8" t="str">
        <f>+CONCATENATE("Para dar solución al incidente ",Tabla4[[#This Row],[Solución]])</f>
        <v>Para dar solución al incidente Recuperacion de 100 mts de reserva y un empalme de 24 hilos en caja empalme de 48</v>
      </c>
      <c r="BB157" s="3" t="str">
        <f>+_xlfn.CONCAT(Tabla4[[#This Row],[Causa Raiz]]," ",Tabla4[[#This Row],[Solución2]]," (",Tabla4[[#This Row],[Anillo]],"- Cabecera: ",Tabla4[[#This Row],[Cabecera]],"- Operador: ",Tabla4[[#This Row],[Operador]],")")</f>
        <v>Reportan apertura en el enlace Mov. Mushaisa - Mov. La Mina en el Km 1,497 desde La Mina ocasionado por Vandalismo Para dar solución al incidente Recuperacion de 100 mts de reserva y un empalme de 24 hilos en caja empalme de 48 (Red local- Cabecera: Mushaisa- Operador: Colombia Telecomunicaciones)</v>
      </c>
    </row>
    <row r="158" spans="1:54" s="2" customFormat="1" ht="185.25">
      <c r="A158" s="38">
        <f t="shared" si="19"/>
        <v>157</v>
      </c>
      <c r="B158" s="3">
        <v>8092814</v>
      </c>
      <c r="C158" s="3" t="s">
        <v>163</v>
      </c>
      <c r="D158" s="23">
        <v>45305.940972222219</v>
      </c>
      <c r="E158" s="23">
        <v>45306.125</v>
      </c>
      <c r="F158" s="1">
        <f t="shared" ca="1" si="18"/>
        <v>0.18402777778101154</v>
      </c>
      <c r="G158" s="3" t="s">
        <v>55</v>
      </c>
      <c r="H158" s="41"/>
      <c r="I158" s="40"/>
      <c r="J158" s="5" t="s">
        <v>56</v>
      </c>
      <c r="K158" s="3" t="s">
        <v>122</v>
      </c>
      <c r="L158" s="9" t="s">
        <v>58</v>
      </c>
      <c r="M158" s="3" t="s">
        <v>123</v>
      </c>
      <c r="N158" s="3" t="s">
        <v>124</v>
      </c>
      <c r="O158" s="3" t="s">
        <v>1112</v>
      </c>
      <c r="P158" s="3" t="s">
        <v>1113</v>
      </c>
      <c r="Q158" s="4" t="s">
        <v>1114</v>
      </c>
      <c r="R158" s="3" t="s">
        <v>763</v>
      </c>
      <c r="S158" s="3" t="s">
        <v>129</v>
      </c>
      <c r="T158" s="3" t="s">
        <v>66</v>
      </c>
      <c r="U158" s="3" t="s">
        <v>1115</v>
      </c>
      <c r="V158" s="22" t="str">
        <f t="shared" si="20"/>
        <v>RDFO; Hora de aviso: 22:35 14/01/2024; Solución: Se recupera 150 mtrs y una caja de empalme de 48 hilos; Hora de solución: 3:00 15/01/2024; Causa: Vandalismo</v>
      </c>
      <c r="W158" s="4" t="s">
        <v>1116</v>
      </c>
      <c r="X158" s="3"/>
      <c r="Y158" s="3"/>
      <c r="Z158" s="3" t="s">
        <v>69</v>
      </c>
      <c r="AA158" s="3" t="s">
        <v>70</v>
      </c>
      <c r="AB158" s="3">
        <v>8092814</v>
      </c>
      <c r="AC158" s="3" t="s">
        <v>71</v>
      </c>
      <c r="AD158" s="6">
        <v>3.125E-2</v>
      </c>
      <c r="AE158" s="7"/>
      <c r="AF158" s="7"/>
      <c r="AG158" s="6">
        <f>Tabla4[[#This Row],[Tiempo Parada de Reloj]]+Tabla4[[#This Row],[Tiempo Autorizado por Telefonica (no Máximo)]]</f>
        <v>3.125E-2</v>
      </c>
      <c r="AH158" s="7">
        <f t="shared" ca="1" si="21"/>
        <v>0.15277777778101154</v>
      </c>
      <c r="AI158" s="8">
        <f t="shared" si="22"/>
        <v>0.75</v>
      </c>
      <c r="AJ158" s="8">
        <f t="shared" ca="1" si="23"/>
        <v>3.6666666667442769</v>
      </c>
      <c r="AK158" s="3" t="s">
        <v>87</v>
      </c>
      <c r="AL158" s="3" t="s">
        <v>71</v>
      </c>
      <c r="AM158" s="3" t="s">
        <v>87</v>
      </c>
      <c r="AN158" s="3" t="s">
        <v>87</v>
      </c>
      <c r="AO158" s="3" t="s">
        <v>73</v>
      </c>
      <c r="AP158" s="3" t="s">
        <v>73</v>
      </c>
      <c r="AQ158" s="23">
        <v>45307.896527777775</v>
      </c>
      <c r="AR158" s="3"/>
      <c r="AS158" s="23"/>
      <c r="AT158" s="23"/>
      <c r="AU158" s="3" t="s">
        <v>133</v>
      </c>
      <c r="AV158" s="3" t="s">
        <v>1117</v>
      </c>
      <c r="AW158" s="3" t="s">
        <v>135</v>
      </c>
      <c r="AX158" s="3">
        <v>10.9481</v>
      </c>
      <c r="AY158" s="3">
        <v>-74.775400000000005</v>
      </c>
      <c r="AZ158" s="8" t="str">
        <f>+CONCATENATE("Reportan apertura en el enlace ",Tabla4[[#This Row],[Enlace]]," en el ",Tabla4[[#This Row],[Distancia óptica]]," ocasionado por ",Tabla4[[#This Row],[Causa del daño]])</f>
        <v>Reportan apertura en el enlace Hipodromo - Victoria en el Km 3,146 desde victoria ocasionado por Vandalismo</v>
      </c>
      <c r="BA158" s="8" t="str">
        <f>+CONCATENATE("Para dar solución al incidente ",Tabla4[[#This Row],[Solución]])</f>
        <v>Para dar solución al incidente Se recupera 150 mtrs y una caja de empalme de 48 hilos</v>
      </c>
      <c r="BB158" s="3" t="str">
        <f>+_xlfn.CONCAT(Tabla4[[#This Row],[Causa Raiz]]," ",Tabla4[[#This Row],[Solución2]]," (",Tabla4[[#This Row],[Anillo]],"- Cabecera: ",Tabla4[[#This Row],[Cabecera]],"- Operador: ",Tabla4[[#This Row],[Operador]],")")</f>
        <v>Reportan apertura en el enlace Hipodromo - Victoria en el Km 3,146 desde victoria ocasionado por Vandalismo Para dar solución al incidente Se recupera 150 mtrs y una caja de empalme de 48 hilos (Lineal- Cabecera: Victoria - Operador: Colombia Telecomunicaciones)</v>
      </c>
    </row>
    <row r="159" spans="1:54" s="2" customFormat="1" ht="213.75">
      <c r="A159" s="38">
        <f t="shared" si="19"/>
        <v>158</v>
      </c>
      <c r="B159" s="3">
        <v>8094769</v>
      </c>
      <c r="C159" s="3" t="s">
        <v>163</v>
      </c>
      <c r="D159" s="23">
        <v>45306.25</v>
      </c>
      <c r="E159" s="23">
        <v>45306.513888888891</v>
      </c>
      <c r="F159" s="1">
        <f t="shared" ca="1" si="18"/>
        <v>0.26388888889050577</v>
      </c>
      <c r="G159" s="3" t="s">
        <v>55</v>
      </c>
      <c r="H159" s="41"/>
      <c r="I159" s="40"/>
      <c r="J159" s="5" t="s">
        <v>56</v>
      </c>
      <c r="K159" s="3" t="s">
        <v>340</v>
      </c>
      <c r="L159" s="9" t="s">
        <v>78</v>
      </c>
      <c r="M159" s="3" t="s">
        <v>341</v>
      </c>
      <c r="N159" s="3" t="s">
        <v>342</v>
      </c>
      <c r="O159" s="3" t="s">
        <v>1118</v>
      </c>
      <c r="P159" s="3" t="s">
        <v>1119</v>
      </c>
      <c r="Q159" s="4" t="s">
        <v>1120</v>
      </c>
      <c r="R159" s="3" t="s">
        <v>992</v>
      </c>
      <c r="S159" s="3" t="s">
        <v>347</v>
      </c>
      <c r="T159" s="3" t="s">
        <v>66</v>
      </c>
      <c r="U159" s="3" t="s">
        <v>1121</v>
      </c>
      <c r="V159" s="22" t="str">
        <f t="shared" si="20"/>
        <v>RDFO; Hora de aviso: 6:00 15/01/2024; Solución: Se realiza tendido de 400 mts y se hacen dos empalmes de 36 hilos con caja de empalme de 48 hilos; Hora de solución: 12:20 15/01/2024; Causa: Vandalismo</v>
      </c>
      <c r="W159" s="4" t="s">
        <v>615</v>
      </c>
      <c r="X159" s="3"/>
      <c r="Y159" s="3"/>
      <c r="Z159" s="3" t="s">
        <v>69</v>
      </c>
      <c r="AA159" s="3" t="s">
        <v>71</v>
      </c>
      <c r="AB159" s="3">
        <v>0</v>
      </c>
      <c r="AC159" s="3" t="s">
        <v>71</v>
      </c>
      <c r="AD159" s="6">
        <v>5.7638888888888885E-2</v>
      </c>
      <c r="AE159" s="7"/>
      <c r="AF159" s="7"/>
      <c r="AG159" s="6">
        <f>Tabla4[[#This Row],[Tiempo Parada de Reloj]]+Tabla4[[#This Row],[Tiempo Autorizado por Telefonica (no Máximo)]]</f>
        <v>5.7638888888888885E-2</v>
      </c>
      <c r="AH159" s="7">
        <f t="shared" ca="1" si="21"/>
        <v>0.20625000000161689</v>
      </c>
      <c r="AI159" s="8">
        <f t="shared" si="22"/>
        <v>1.3833333333333333</v>
      </c>
      <c r="AJ159" s="8">
        <f t="shared" ca="1" si="23"/>
        <v>4.9500000000388056</v>
      </c>
      <c r="AK159" s="3" t="s">
        <v>87</v>
      </c>
      <c r="AL159" s="3" t="s">
        <v>70</v>
      </c>
      <c r="AM159" s="3" t="s">
        <v>98</v>
      </c>
      <c r="AN159" s="3" t="s">
        <v>98</v>
      </c>
      <c r="AO159" s="3" t="s">
        <v>120</v>
      </c>
      <c r="AP159" s="3" t="s">
        <v>120</v>
      </c>
      <c r="AQ159" s="23">
        <v>45310.359722222223</v>
      </c>
      <c r="AR159" s="3"/>
      <c r="AS159" s="23"/>
      <c r="AT159" s="23"/>
      <c r="AU159" s="3" t="s">
        <v>351</v>
      </c>
      <c r="AV159" s="3" t="s">
        <v>1122</v>
      </c>
      <c r="AW159" s="3" t="s">
        <v>370</v>
      </c>
      <c r="AX159" s="3">
        <v>4.2030000000000003</v>
      </c>
      <c r="AY159" s="3">
        <v>-74.980599999999995</v>
      </c>
      <c r="AZ159" s="8" t="str">
        <f>+CONCATENATE("Reportan apertura en el enlace ",Tabla4[[#This Row],[Enlace]]," en el ",Tabla4[[#This Row],[Distancia óptica]]," ocasionado por ",Tabla4[[#This Row],[Causa del daño]])</f>
        <v>Reportan apertura en el enlace Mov. Chicoral - Mov.espinal en el Km 16,8 desde Espinal ocasionado por Vandalismo</v>
      </c>
      <c r="BA159" s="8" t="str">
        <f>+CONCATENATE("Para dar solución al incidente ",Tabla4[[#This Row],[Solución]])</f>
        <v>Para dar solución al incidente Se realiza tendido de 400 mts y se hacen dos empalmes de 36 hilos con caja de empalme de 48 hilos</v>
      </c>
      <c r="BB159" s="3" t="str">
        <f>+_xlfn.CONCAT(Tabla4[[#This Row],[Causa Raiz]]," ",Tabla4[[#This Row],[Solución2]]," (",Tabla4[[#This Row],[Anillo]],"- Cabecera: ",Tabla4[[#This Row],[Cabecera]],"- Operador: ",Tabla4[[#This Row],[Operador]],")")</f>
        <v>Reportan apertura en el enlace Mov. Chicoral - Mov.espinal en el Km 16,8 desde Espinal ocasionado por Vandalismo Para dar solución al incidente Se realiza tendido de 400 mts y se hacen dos empalmes de 36 hilos con caja de empalme de 48 hilos (lineal- Cabecera: Epinal- Operador: Colombia Telecomunicaciones)</v>
      </c>
    </row>
    <row r="160" spans="1:54" s="2" customFormat="1" ht="199.5">
      <c r="A160" s="38">
        <f t="shared" si="19"/>
        <v>159</v>
      </c>
      <c r="B160" s="3">
        <v>8095091</v>
      </c>
      <c r="C160" s="3" t="s">
        <v>54</v>
      </c>
      <c r="D160" s="23">
        <v>45306.302083333336</v>
      </c>
      <c r="E160" s="23">
        <v>45306.46875</v>
      </c>
      <c r="F160" s="1">
        <f t="shared" ca="1" si="18"/>
        <v>0.16666666666424135</v>
      </c>
      <c r="G160" s="3" t="s">
        <v>55</v>
      </c>
      <c r="H160" s="41"/>
      <c r="I160" s="40"/>
      <c r="J160" s="5" t="s">
        <v>56</v>
      </c>
      <c r="K160" s="3" t="s">
        <v>77</v>
      </c>
      <c r="L160" s="9" t="s">
        <v>78</v>
      </c>
      <c r="M160" s="3" t="s">
        <v>283</v>
      </c>
      <c r="N160" s="3" t="s">
        <v>284</v>
      </c>
      <c r="O160" s="3" t="s">
        <v>1123</v>
      </c>
      <c r="P160" s="3" t="s">
        <v>1124</v>
      </c>
      <c r="Q160" s="4" t="s">
        <v>1096</v>
      </c>
      <c r="R160" s="3" t="s">
        <v>796</v>
      </c>
      <c r="S160" s="3" t="s">
        <v>289</v>
      </c>
      <c r="T160" s="3" t="s">
        <v>66</v>
      </c>
      <c r="U160" s="3" t="s">
        <v>1125</v>
      </c>
      <c r="V160" s="22" t="str">
        <f t="shared" si="20"/>
        <v>RLFO; Hora de aviso: 7:15 15/01/2024; Solución: Se recupera 30 mts de reserva y se hace un empalme de 8 hilos ; Hora de solución: 11:15 15/01/2024; Causa: Vandalismo</v>
      </c>
      <c r="W160" s="4" t="s">
        <v>608</v>
      </c>
      <c r="X160" s="3"/>
      <c r="Y160" s="3"/>
      <c r="Z160" s="3" t="s">
        <v>69</v>
      </c>
      <c r="AA160" s="3" t="s">
        <v>71</v>
      </c>
      <c r="AB160" s="3">
        <v>0</v>
      </c>
      <c r="AC160" s="3" t="s">
        <v>71</v>
      </c>
      <c r="AD160" s="6">
        <v>0</v>
      </c>
      <c r="AE160" s="7"/>
      <c r="AF160" s="7"/>
      <c r="AG160" s="6">
        <f>Tabla4[[#This Row],[Tiempo Parada de Reloj]]+Tabla4[[#This Row],[Tiempo Autorizado por Telefonica (no Máximo)]]</f>
        <v>0</v>
      </c>
      <c r="AH160" s="7">
        <f t="shared" ca="1" si="21"/>
        <v>0.16666666666424135</v>
      </c>
      <c r="AI160" s="8">
        <f t="shared" si="22"/>
        <v>0</v>
      </c>
      <c r="AJ160" s="8">
        <f t="shared" ca="1" si="23"/>
        <v>3.9999999999417923</v>
      </c>
      <c r="AK160" s="3" t="s">
        <v>98</v>
      </c>
      <c r="AL160" s="3" t="s">
        <v>71</v>
      </c>
      <c r="AM160" s="3" t="s">
        <v>69</v>
      </c>
      <c r="AN160" s="3" t="s">
        <v>98</v>
      </c>
      <c r="AO160" s="3" t="s">
        <v>120</v>
      </c>
      <c r="AP160" s="3" t="s">
        <v>120</v>
      </c>
      <c r="AQ160" s="23">
        <v>45310.598611111112</v>
      </c>
      <c r="AR160" s="3"/>
      <c r="AS160" s="23"/>
      <c r="AT160" s="23"/>
      <c r="AU160" s="3" t="s">
        <v>404</v>
      </c>
      <c r="AV160" s="3" t="s">
        <v>1126</v>
      </c>
      <c r="AW160" s="3" t="s">
        <v>135</v>
      </c>
      <c r="AX160" s="3">
        <v>4.5258000000000003</v>
      </c>
      <c r="AY160" s="3">
        <v>-75.688699999999997</v>
      </c>
      <c r="AZ160" s="8" t="str">
        <f>+CONCATENATE("Reportan apertura en el enlace ",Tabla4[[#This Row],[Enlace]]," en el ",Tabla4[[#This Row],[Distancia óptica]]," ocasionado por ",Tabla4[[#This Row],[Causa del daño]])</f>
        <v>Reportan apertura en el enlace Mov. Armenia Sur - Interconexion Tigo en el Km 0,450 desde Armenia Sur ocasionado por Vandalismo</v>
      </c>
      <c r="BA160" s="8" t="str">
        <f>+CONCATENATE("Para dar solución al incidente ",Tabla4[[#This Row],[Solución]])</f>
        <v xml:space="preserve">Para dar solución al incidente Se recupera 30 mts de reserva y se hace un empalme de 8 hilos </v>
      </c>
      <c r="BB160" s="3" t="str">
        <f>+_xlfn.CONCAT(Tabla4[[#This Row],[Causa Raiz]]," ",Tabla4[[#This Row],[Solución2]]," (",Tabla4[[#This Row],[Anillo]],"- Cabecera: ",Tabla4[[#This Row],[Cabecera]],"- Operador: ",Tabla4[[#This Row],[Operador]],")")</f>
        <v>Reportan apertura en el enlace Mov. Armenia Sur - Interconexion Tigo en el Km 0,450 desde Armenia Sur ocasionado por Vandalismo Para dar solución al incidente Se recupera 30 mts de reserva y se hace un empalme de 8 hilos  (Lineal- Cabecera: Armenia Sur- Operador: Colombia Telecomunicaciones)</v>
      </c>
    </row>
    <row r="161" spans="1:54" s="2" customFormat="1" ht="199.5">
      <c r="A161" s="38">
        <f t="shared" si="19"/>
        <v>160</v>
      </c>
      <c r="B161" s="3">
        <v>8095316</v>
      </c>
      <c r="C161" s="3" t="s">
        <v>163</v>
      </c>
      <c r="D161" s="23">
        <v>45306.354166666664</v>
      </c>
      <c r="E161" s="23">
        <v>45306.416666666664</v>
      </c>
      <c r="F161" s="1">
        <f t="shared" ca="1" si="18"/>
        <v>6.25E-2</v>
      </c>
      <c r="G161" s="3" t="s">
        <v>55</v>
      </c>
      <c r="H161" s="41"/>
      <c r="I161" s="40"/>
      <c r="J161" s="5" t="s">
        <v>56</v>
      </c>
      <c r="K161" s="3" t="s">
        <v>77</v>
      </c>
      <c r="L161" s="9" t="s">
        <v>58</v>
      </c>
      <c r="M161" s="3" t="s">
        <v>283</v>
      </c>
      <c r="N161" s="3" t="s">
        <v>284</v>
      </c>
      <c r="O161" s="3" t="s">
        <v>1127</v>
      </c>
      <c r="P161" s="3" t="s">
        <v>1128</v>
      </c>
      <c r="Q161" s="4" t="s">
        <v>1129</v>
      </c>
      <c r="R161" s="3" t="s">
        <v>796</v>
      </c>
      <c r="S161" s="3" t="s">
        <v>289</v>
      </c>
      <c r="T161" s="3" t="s">
        <v>682</v>
      </c>
      <c r="U161" s="3" t="s">
        <v>1130</v>
      </c>
      <c r="V161" s="22" t="str">
        <f t="shared" si="20"/>
        <v>RDFO; Hora de aviso: 8:30 15/01/2024; Solución: Se realiza cambio de cruzadas en el ODF el Carmen; Hora de solución: 10:00 15/01/2024; Causa: Falla en ODF Planta Externa</v>
      </c>
      <c r="W161" s="4" t="s">
        <v>1131</v>
      </c>
      <c r="X161" s="3" t="s">
        <v>1132</v>
      </c>
      <c r="Y161" s="3" t="s">
        <v>1133</v>
      </c>
      <c r="Z161" s="3" t="s">
        <v>120</v>
      </c>
      <c r="AA161" s="3" t="s">
        <v>71</v>
      </c>
      <c r="AB161" s="3">
        <v>0</v>
      </c>
      <c r="AC161" s="3" t="s">
        <v>71</v>
      </c>
      <c r="AD161" s="6">
        <v>0</v>
      </c>
      <c r="AE161" s="7"/>
      <c r="AF161" s="7"/>
      <c r="AG161" s="6">
        <f>Tabla4[[#This Row],[Tiempo Parada de Reloj]]+Tabla4[[#This Row],[Tiempo Autorizado por Telefonica (no Máximo)]]</f>
        <v>0</v>
      </c>
      <c r="AH161" s="7">
        <f t="shared" ca="1" si="21"/>
        <v>6.25E-2</v>
      </c>
      <c r="AI161" s="8">
        <f t="shared" si="22"/>
        <v>0</v>
      </c>
      <c r="AJ161" s="8">
        <f t="shared" ca="1" si="23"/>
        <v>1.5</v>
      </c>
      <c r="AK161" s="3" t="s">
        <v>98</v>
      </c>
      <c r="AL161" s="3" t="s">
        <v>71</v>
      </c>
      <c r="AM161" s="3" t="s">
        <v>69</v>
      </c>
      <c r="AN161" s="3" t="s">
        <v>98</v>
      </c>
      <c r="AO161" s="3" t="s">
        <v>73</v>
      </c>
      <c r="AP161" s="3" t="s">
        <v>73</v>
      </c>
      <c r="AQ161" s="23">
        <v>45308.71597222222</v>
      </c>
      <c r="AR161" s="3"/>
      <c r="AS161" s="23"/>
      <c r="AT161" s="23"/>
      <c r="AU161" s="3" t="s">
        <v>192</v>
      </c>
      <c r="AV161" s="3" t="s">
        <v>1134</v>
      </c>
      <c r="AW161" s="3" t="s">
        <v>135</v>
      </c>
      <c r="AX161" s="3">
        <v>4.5291699999999997</v>
      </c>
      <c r="AY161" s="3">
        <v>-75.706980000000001</v>
      </c>
      <c r="AZ161" s="8" t="str">
        <f>+CONCATENATE("Reportan apertura en el enlace ",Tabla4[[#This Row],[Enlace]]," en el ",Tabla4[[#This Row],[Distancia óptica]]," ocasionado por ",Tabla4[[#This Row],[Causa del daño]])</f>
        <v>Reportan apertura en el enlace Armenia Galan - El Carmen en el Km 0 desde El Carmne ocasionado por Falla en ODF Planta Externa</v>
      </c>
      <c r="BA161" s="8" t="str">
        <f>+CONCATENATE("Para dar solución al incidente ",Tabla4[[#This Row],[Solución]])</f>
        <v>Para dar solución al incidente Se realiza cambio de cruzadas en el ODF el Carmen</v>
      </c>
      <c r="BB161" s="3" t="str">
        <f>+_xlfn.CONCAT(Tabla4[[#This Row],[Causa Raiz]]," ",Tabla4[[#This Row],[Solución2]]," (",Tabla4[[#This Row],[Anillo]],"- Cabecera: ",Tabla4[[#This Row],[Cabecera]],"- Operador: ",Tabla4[[#This Row],[Operador]],")")</f>
        <v>Reportan apertura en el enlace Armenia Galan - El Carmen en el Km 0 desde El Carmne ocasionado por Falla en ODF Planta Externa Para dar solución al incidente Se realiza cambio de cruzadas en el ODF el Carmen (Lineal- Cabecera: El Carmen- Operador: Colombia Telecomunicaciones)</v>
      </c>
    </row>
    <row r="162" spans="1:54" s="2" customFormat="1" ht="228">
      <c r="A162" s="38">
        <f t="shared" si="19"/>
        <v>161</v>
      </c>
      <c r="B162" s="3">
        <v>8095554</v>
      </c>
      <c r="C162" s="3" t="s">
        <v>136</v>
      </c>
      <c r="D162" s="23">
        <v>45305.076388888891</v>
      </c>
      <c r="E162" s="23">
        <v>45307.458333333336</v>
      </c>
      <c r="F162" s="1">
        <f t="shared" ref="F162:F193" ca="1" si="24">IF(ISBLANK(E162),IF(ISBLANK(D162),0,NOW()-D162),E162-D162)</f>
        <v>2.3819444444452529</v>
      </c>
      <c r="G162" s="3" t="s">
        <v>55</v>
      </c>
      <c r="H162" s="41"/>
      <c r="I162" s="40"/>
      <c r="J162" s="5" t="s">
        <v>137</v>
      </c>
      <c r="K162" s="3" t="s">
        <v>93</v>
      </c>
      <c r="L162" s="9" t="s">
        <v>78</v>
      </c>
      <c r="M162" s="3" t="s">
        <v>59</v>
      </c>
      <c r="N162" s="3" t="s">
        <v>60</v>
      </c>
      <c r="O162" s="3" t="s">
        <v>1135</v>
      </c>
      <c r="P162" s="3" t="s">
        <v>1064</v>
      </c>
      <c r="Q162" s="4" t="s">
        <v>1136</v>
      </c>
      <c r="R162" s="3" t="s">
        <v>64</v>
      </c>
      <c r="S162" s="3" t="s">
        <v>65</v>
      </c>
      <c r="T162" s="3" t="s">
        <v>329</v>
      </c>
      <c r="U162" s="3" t="s">
        <v>1066</v>
      </c>
      <c r="V162" s="22" t="str">
        <f t="shared" si="20"/>
        <v>RBHFO; Hora de aviso: 1:50 14/01/2024; Solución: Se realizo para el cable de 96 hilos del anillo 47 un tendido de 230 mts y para el cable del anillo del 47A un tendido de 310 mts y se hacen cuatro empalmes de 96 hilos; Hora de solución: 11:00 16/01/2024; Causa: Incendio</v>
      </c>
      <c r="W162" s="4" t="s">
        <v>1137</v>
      </c>
      <c r="X162" s="3"/>
      <c r="Y162" s="3"/>
      <c r="Z162" s="3" t="s">
        <v>69</v>
      </c>
      <c r="AA162" s="3" t="s">
        <v>71</v>
      </c>
      <c r="AB162" s="3">
        <v>0</v>
      </c>
      <c r="AC162" s="3" t="s">
        <v>71</v>
      </c>
      <c r="AD162" s="6">
        <v>2.2034722222222221</v>
      </c>
      <c r="AE162" s="7"/>
      <c r="AF162" s="7"/>
      <c r="AG162" s="6">
        <f>Tabla4[[#This Row],[Tiempo Parada de Reloj]]+Tabla4[[#This Row],[Tiempo Autorizado por Telefonica (no Máximo)]]</f>
        <v>2.2034722222222221</v>
      </c>
      <c r="AH162" s="7">
        <f t="shared" ca="1" si="21"/>
        <v>0.17847222222303083</v>
      </c>
      <c r="AI162" s="8">
        <f t="shared" si="22"/>
        <v>52.883333333333326</v>
      </c>
      <c r="AJ162" s="8">
        <f t="shared" ca="1" si="23"/>
        <v>4.2833333333527399</v>
      </c>
      <c r="AK162" s="3" t="s">
        <v>98</v>
      </c>
      <c r="AL162" s="3" t="s">
        <v>70</v>
      </c>
      <c r="AM162" s="3" t="s">
        <v>119</v>
      </c>
      <c r="AN162" s="3" t="s">
        <v>88</v>
      </c>
      <c r="AO162" s="3" t="s">
        <v>120</v>
      </c>
      <c r="AP162" s="3" t="s">
        <v>120</v>
      </c>
      <c r="AQ162" s="23">
        <v>45308.701388888891</v>
      </c>
      <c r="AR162" s="3"/>
      <c r="AS162" s="23"/>
      <c r="AT162" s="23"/>
      <c r="AU162" s="3" t="s">
        <v>100</v>
      </c>
      <c r="AV162" s="3" t="s">
        <v>757</v>
      </c>
      <c r="AW162" s="3">
        <v>47</v>
      </c>
      <c r="AX162" s="3">
        <v>4.6315999999999997</v>
      </c>
      <c r="AY162" s="3">
        <v>-74.151579999999996</v>
      </c>
      <c r="AZ162" s="8" t="str">
        <f>+CONCATENATE("Reportan apertura en el enlace ",Tabla4[[#This Row],[Enlace]]," en el ",Tabla4[[#This Row],[Distancia óptica]]," ocasionado por ",Tabla4[[#This Row],[Causa del daño]])</f>
        <v>Reportan apertura en el enlace Mov. Mandalay - Mov. Nuevo Techo en el Km 5,2 desde asturias ocasionado por Incendio</v>
      </c>
      <c r="BA162" s="8" t="str">
        <f>+CONCATENATE("Para dar solución al incidente ",Tabla4[[#This Row],[Solución]])</f>
        <v>Para dar solución al incidente Se realizo para el cable de 96 hilos del anillo 47 un tendido de 230 mts y para el cable del anillo del 47A un tendido de 310 mts y se hacen cuatro empalmes de 96 hilos</v>
      </c>
      <c r="BB162" s="3" t="str">
        <f>+_xlfn.CONCAT(Tabla4[[#This Row],[Causa Raiz]]," ",Tabla4[[#This Row],[Solución2]]," (",Tabla4[[#This Row],[Anillo]],"- Cabecera: ",Tabla4[[#This Row],[Cabecera]],"- Operador: ",Tabla4[[#This Row],[Operador]],")")</f>
        <v>Reportan apertura en el enlace Mov. Mandalay - Mov. Nuevo Techo en el Km 5,2 desde asturias ocasionado por Incendio Para dar solución al incidente Se realizo para el cable de 96 hilos del anillo 47 un tendido de 230 mts y para el cable del anillo del 47A un tendido de 310 mts y se hacen cuatro empalmes de 96 hilos (47- Cabecera: Asturias- Operador: Infraco)</v>
      </c>
    </row>
    <row r="163" spans="1:54" s="2" customFormat="1" ht="213.75">
      <c r="A163" s="38">
        <f t="shared" si="19"/>
        <v>162</v>
      </c>
      <c r="B163" s="3">
        <v>8094687</v>
      </c>
      <c r="C163" s="3" t="s">
        <v>163</v>
      </c>
      <c r="D163" s="23">
        <v>45306.427083333336</v>
      </c>
      <c r="E163" s="23">
        <v>45306.569444444445</v>
      </c>
      <c r="F163" s="1">
        <f t="shared" ca="1" si="24"/>
        <v>0.14236111110949423</v>
      </c>
      <c r="G163" s="3" t="s">
        <v>55</v>
      </c>
      <c r="H163" s="41"/>
      <c r="I163" s="40"/>
      <c r="J163" s="5" t="s">
        <v>56</v>
      </c>
      <c r="K163" s="3" t="s">
        <v>77</v>
      </c>
      <c r="L163" s="9" t="s">
        <v>58</v>
      </c>
      <c r="M163" s="3" t="s">
        <v>745</v>
      </c>
      <c r="N163" s="3" t="s">
        <v>746</v>
      </c>
      <c r="O163" s="3" t="s">
        <v>1138</v>
      </c>
      <c r="P163" s="3" t="s">
        <v>1139</v>
      </c>
      <c r="Q163" s="4" t="s">
        <v>1140</v>
      </c>
      <c r="R163" s="3" t="s">
        <v>750</v>
      </c>
      <c r="S163" s="3" t="s">
        <v>158</v>
      </c>
      <c r="T163" s="3" t="s">
        <v>66</v>
      </c>
      <c r="U163" s="3" t="s">
        <v>1141</v>
      </c>
      <c r="V163" s="22" t="str">
        <f t="shared" si="20"/>
        <v>RDFO; Hora de aviso: 10:15 15/01/2024; Solución: Se recupera 30 mts de reserva y se hace un empalme de 8 hilos con caja de empalme de 48 hilos; Hora de solución: 13:40 15/01/2024; Causa: Vandalismo</v>
      </c>
      <c r="W163" s="4" t="s">
        <v>608</v>
      </c>
      <c r="X163" s="3"/>
      <c r="Y163" s="3"/>
      <c r="Z163" s="3" t="s">
        <v>69</v>
      </c>
      <c r="AA163" s="3" t="s">
        <v>70</v>
      </c>
      <c r="AB163" s="3">
        <v>8094687</v>
      </c>
      <c r="AC163" s="3" t="s">
        <v>71</v>
      </c>
      <c r="AD163" s="6">
        <v>0</v>
      </c>
      <c r="AE163" s="7"/>
      <c r="AF163" s="7"/>
      <c r="AG163" s="6">
        <f>Tabla4[[#This Row],[Tiempo Parada de Reloj]]+Tabla4[[#This Row],[Tiempo Autorizado por Telefonica (no Máximo)]]</f>
        <v>0</v>
      </c>
      <c r="AH163" s="7">
        <f t="shared" ca="1" si="21"/>
        <v>0.14236111110949423</v>
      </c>
      <c r="AI163" s="8">
        <f t="shared" si="22"/>
        <v>0</v>
      </c>
      <c r="AJ163" s="8">
        <f t="shared" ca="1" si="23"/>
        <v>3.4166666666278616</v>
      </c>
      <c r="AK163" s="3" t="s">
        <v>98</v>
      </c>
      <c r="AL163" s="3" t="s">
        <v>71</v>
      </c>
      <c r="AM163" s="3" t="s">
        <v>69</v>
      </c>
      <c r="AN163" s="3" t="s">
        <v>98</v>
      </c>
      <c r="AO163" s="3" t="s">
        <v>73</v>
      </c>
      <c r="AP163" s="3" t="s">
        <v>73</v>
      </c>
      <c r="AQ163" s="23">
        <v>45310.748611111114</v>
      </c>
      <c r="AR163" s="3"/>
      <c r="AS163" s="23"/>
      <c r="AT163" s="23"/>
      <c r="AU163" s="3" t="s">
        <v>752</v>
      </c>
      <c r="AV163" s="3" t="s">
        <v>1142</v>
      </c>
      <c r="AW163" s="3" t="s">
        <v>1143</v>
      </c>
      <c r="AX163" s="3">
        <v>2.9227799999999999</v>
      </c>
      <c r="AY163" s="3">
        <v>-75.270830000000004</v>
      </c>
      <c r="AZ163" s="8" t="str">
        <f>+CONCATENATE("Reportan apertura en el enlace ",Tabla4[[#This Row],[Enlace]]," en el ",Tabla4[[#This Row],[Distancia óptica]]," ocasionado por ",Tabla4[[#This Row],[Causa del daño]])</f>
        <v>Reportan apertura en el enlace Armario 135 - OLT Central Tuquila en el Km 0,145 desde Armario 135 ocasionado por Vandalismo</v>
      </c>
      <c r="BA163" s="8" t="str">
        <f>+CONCATENATE("Para dar solución al incidente ",Tabla4[[#This Row],[Solución]])</f>
        <v>Para dar solución al incidente Se recupera 30 mts de reserva y se hace un empalme de 8 hilos con caja de empalme de 48 hilos</v>
      </c>
      <c r="BB163" s="3" t="str">
        <f>+_xlfn.CONCAT(Tabla4[[#This Row],[Causa Raiz]]," ",Tabla4[[#This Row],[Solución2]]," (",Tabla4[[#This Row],[Anillo]],"- Cabecera: ",Tabla4[[#This Row],[Cabecera]],"- Operador: ",Tabla4[[#This Row],[Operador]],")")</f>
        <v>Reportan apertura en el enlace Armario 135 - OLT Central Tuquila en el Km 0,145 desde Armario 135 ocasionado por Vandalismo Para dar solución al incidente Se recupera 30 mts de reserva y se hace un empalme de 8 hilos con caja de empalme de 48 hilos (Uk Dto 135- Cabecera: Tuquila- Operador: Colombia Telecomunicaciones)</v>
      </c>
    </row>
    <row r="164" spans="1:54" s="2" customFormat="1" ht="171">
      <c r="A164" s="38">
        <f t="shared" si="19"/>
        <v>163</v>
      </c>
      <c r="B164" s="3">
        <v>8095778</v>
      </c>
      <c r="C164" s="3" t="s">
        <v>163</v>
      </c>
      <c r="D164" s="23">
        <v>45306.427083333336</v>
      </c>
      <c r="E164" s="23">
        <v>45306.59375</v>
      </c>
      <c r="F164" s="1">
        <f t="shared" ca="1" si="24"/>
        <v>0.16666666666424135</v>
      </c>
      <c r="G164" s="3" t="s">
        <v>55</v>
      </c>
      <c r="H164" s="41"/>
      <c r="I164" s="40"/>
      <c r="J164" s="5" t="s">
        <v>56</v>
      </c>
      <c r="K164" s="3" t="s">
        <v>77</v>
      </c>
      <c r="L164" s="9" t="s">
        <v>78</v>
      </c>
      <c r="M164" s="3" t="s">
        <v>79</v>
      </c>
      <c r="N164" s="3" t="s">
        <v>705</v>
      </c>
      <c r="O164" s="3" t="s">
        <v>1144</v>
      </c>
      <c r="P164" s="3" t="s">
        <v>1145</v>
      </c>
      <c r="Q164" s="4" t="s">
        <v>1146</v>
      </c>
      <c r="R164" s="3" t="s">
        <v>708</v>
      </c>
      <c r="S164" s="3" t="s">
        <v>249</v>
      </c>
      <c r="T164" s="3" t="s">
        <v>211</v>
      </c>
      <c r="U164" s="3" t="s">
        <v>1147</v>
      </c>
      <c r="V164" s="22" t="str">
        <f t="shared" si="20"/>
        <v>RDFO; Hora de aviso: 10:15 15/01/2024; Solución: Se recupera 50 mts de reserva y se hace un empalme de 36 hilos; Hora de solución: 14:15 15/01/2024; Causa: Podas</v>
      </c>
      <c r="W164" s="4" t="s">
        <v>160</v>
      </c>
      <c r="X164" s="3"/>
      <c r="Y164" s="3"/>
      <c r="Z164" s="3" t="s">
        <v>69</v>
      </c>
      <c r="AA164" s="3" t="s">
        <v>70</v>
      </c>
      <c r="AB164" s="3" t="s">
        <v>1148</v>
      </c>
      <c r="AC164" s="3" t="s">
        <v>71</v>
      </c>
      <c r="AD164" s="6">
        <v>0</v>
      </c>
      <c r="AE164" s="7"/>
      <c r="AF164" s="7"/>
      <c r="AG164" s="6">
        <f>Tabla4[[#This Row],[Tiempo Parada de Reloj]]+Tabla4[[#This Row],[Tiempo Autorizado por Telefonica (no Máximo)]]</f>
        <v>0</v>
      </c>
      <c r="AH164" s="7">
        <f t="shared" ca="1" si="21"/>
        <v>0.16666666666424135</v>
      </c>
      <c r="AI164" s="8">
        <f t="shared" si="22"/>
        <v>0</v>
      </c>
      <c r="AJ164" s="8">
        <f t="shared" ca="1" si="23"/>
        <v>3.9999999999417923</v>
      </c>
      <c r="AK164" s="3" t="s">
        <v>98</v>
      </c>
      <c r="AL164" s="3" t="s">
        <v>70</v>
      </c>
      <c r="AM164" s="3" t="s">
        <v>72</v>
      </c>
      <c r="AN164" s="3" t="s">
        <v>72</v>
      </c>
      <c r="AO164" s="3" t="s">
        <v>120</v>
      </c>
      <c r="AP164" s="3" t="s">
        <v>120</v>
      </c>
      <c r="AQ164" s="23">
        <v>45308.661805555559</v>
      </c>
      <c r="AR164" s="3"/>
      <c r="AS164" s="23"/>
      <c r="AT164" s="23"/>
      <c r="AU164" s="3" t="s">
        <v>710</v>
      </c>
      <c r="AV164" s="3" t="s">
        <v>950</v>
      </c>
      <c r="AW164" s="3" t="s">
        <v>135</v>
      </c>
      <c r="AX164" s="3">
        <v>4.6983779999999999</v>
      </c>
      <c r="AY164" s="3">
        <v>-74.201068000000006</v>
      </c>
      <c r="AZ164" s="8" t="str">
        <f>+CONCATENATE("Reportan apertura en el enlace ",Tabla4[[#This Row],[Enlace]]," en el ",Tabla4[[#This Row],[Distancia óptica]]," ocasionado por ",Tabla4[[#This Row],[Causa del daño]])</f>
        <v>Reportan apertura en el enlace Celta - Salitre en el Km 3,32 desde Funza ocasionado por Podas</v>
      </c>
      <c r="BA164" s="8" t="str">
        <f>+CONCATENATE("Para dar solución al incidente ",Tabla4[[#This Row],[Solución]])</f>
        <v>Para dar solución al incidente Se recupera 50 mts de reserva y se hace un empalme de 36 hilos</v>
      </c>
      <c r="BB164" s="3" t="str">
        <f>+_xlfn.CONCAT(Tabla4[[#This Row],[Causa Raiz]]," ",Tabla4[[#This Row],[Solución2]]," (",Tabla4[[#This Row],[Anillo]],"- Cabecera: ",Tabla4[[#This Row],[Cabecera]],"- Operador: ",Tabla4[[#This Row],[Operador]],")")</f>
        <v>Reportan apertura en el enlace Celta - Salitre en el Km 3,32 desde Funza ocasionado por Podas Para dar solución al incidente Se recupera 50 mts de reserva y se hace un empalme de 36 hilos (Lineal- Cabecera: Salitre- Operador: Colombia Telecomunicaciones)</v>
      </c>
    </row>
    <row r="165" spans="1:54" s="2" customFormat="1" ht="242.25">
      <c r="A165" s="38">
        <f t="shared" si="19"/>
        <v>164</v>
      </c>
      <c r="B165" s="3">
        <v>8096134</v>
      </c>
      <c r="C165" s="3" t="s">
        <v>92</v>
      </c>
      <c r="D165" s="23">
        <v>45306.482638888891</v>
      </c>
      <c r="E165" s="23">
        <v>45306.638888888891</v>
      </c>
      <c r="F165" s="1">
        <f t="shared" ca="1" si="24"/>
        <v>0.15625</v>
      </c>
      <c r="G165" s="3" t="s">
        <v>55</v>
      </c>
      <c r="H165" s="41"/>
      <c r="I165" s="40"/>
      <c r="J165" s="5" t="s">
        <v>56</v>
      </c>
      <c r="K165" s="3" t="s">
        <v>77</v>
      </c>
      <c r="L165" s="9" t="s">
        <v>58</v>
      </c>
      <c r="M165" s="3" t="s">
        <v>79</v>
      </c>
      <c r="N165" s="3" t="s">
        <v>244</v>
      </c>
      <c r="O165" s="3" t="s">
        <v>94</v>
      </c>
      <c r="P165" s="3" t="s">
        <v>1149</v>
      </c>
      <c r="Q165" s="4" t="s">
        <v>1150</v>
      </c>
      <c r="R165" s="3" t="s">
        <v>248</v>
      </c>
      <c r="S165" s="3" t="s">
        <v>249</v>
      </c>
      <c r="T165" s="3" t="s">
        <v>276</v>
      </c>
      <c r="U165" s="3" t="s">
        <v>1151</v>
      </c>
      <c r="V165" s="22" t="str">
        <f t="shared" si="20"/>
        <v>RTNFO; Hora de aviso: 11:35 15/01/2024; Solución: Se habilita tendido de 1200 mts existente y se hacen dos empalmes de 36 hilos con caja de empalme de 48 hilos; Hora de solución: 15:20 15/01/2024; Causa: Intervención de Terceros</v>
      </c>
      <c r="W165" s="4" t="s">
        <v>160</v>
      </c>
      <c r="X165" s="3"/>
      <c r="Y165" s="3"/>
      <c r="Z165" s="3" t="s">
        <v>69</v>
      </c>
      <c r="AA165" s="3" t="s">
        <v>70</v>
      </c>
      <c r="AB165" s="3" t="s">
        <v>1152</v>
      </c>
      <c r="AC165" s="3" t="s">
        <v>71</v>
      </c>
      <c r="AD165" s="6">
        <v>0</v>
      </c>
      <c r="AE165" s="7"/>
      <c r="AF165" s="7"/>
      <c r="AG165" s="6">
        <f>Tabla4[[#This Row],[Tiempo Parada de Reloj]]+Tabla4[[#This Row],[Tiempo Autorizado por Telefonica (no Máximo)]]</f>
        <v>0</v>
      </c>
      <c r="AH165" s="7">
        <f t="shared" ca="1" si="21"/>
        <v>0.15625</v>
      </c>
      <c r="AI165" s="8">
        <f t="shared" si="22"/>
        <v>0</v>
      </c>
      <c r="AJ165" s="8">
        <f t="shared" ca="1" si="23"/>
        <v>3.75</v>
      </c>
      <c r="AK165" s="3" t="s">
        <v>98</v>
      </c>
      <c r="AL165" s="3" t="s">
        <v>70</v>
      </c>
      <c r="AM165" s="3" t="s">
        <v>72</v>
      </c>
      <c r="AN165" s="3" t="s">
        <v>72</v>
      </c>
      <c r="AO165" s="3" t="s">
        <v>98</v>
      </c>
      <c r="AP165" s="3" t="s">
        <v>98</v>
      </c>
      <c r="AQ165" s="23">
        <v>45324.76666666667</v>
      </c>
      <c r="AR165" s="3"/>
      <c r="AS165" s="23" t="s">
        <v>99</v>
      </c>
      <c r="AT165" s="23"/>
      <c r="AU165" s="3" t="s">
        <v>313</v>
      </c>
      <c r="AV165" s="3" t="s">
        <v>244</v>
      </c>
      <c r="AW165" s="3" t="s">
        <v>76</v>
      </c>
      <c r="AX165" s="3">
        <v>4.5339700000000001</v>
      </c>
      <c r="AY165" s="3">
        <v>-74.280609999999996</v>
      </c>
      <c r="AZ165" s="8" t="str">
        <f>+CONCATENATE("Reportan apertura en el enlace ",Tabla4[[#This Row],[Enlace]]," en el ",Tabla4[[#This Row],[Distancia óptica]]," ocasionado por ",Tabla4[[#This Row],[Causa del daño]])</f>
        <v>Reportan apertura en el enlace Bogotá - Fusagasugá en el Km 48,25 desde Fusagasuga ocasionado por Intervención de Terceros</v>
      </c>
      <c r="BA165" s="8" t="str">
        <f>+CONCATENATE("Para dar solución al incidente ",Tabla4[[#This Row],[Solución]])</f>
        <v>Para dar solución al incidente Se habilita tendido de 1200 mts existente y se hacen dos empalmes de 36 hilos con caja de empalme de 48 hilos</v>
      </c>
      <c r="BB165" s="3" t="str">
        <f>+_xlfn.CONCAT(Tabla4[[#This Row],[Causa Raiz]]," ",Tabla4[[#This Row],[Solución2]]," (",Tabla4[[#This Row],[Anillo]],"- Cabecera: ",Tabla4[[#This Row],[Cabecera]],"- Operador: ",Tabla4[[#This Row],[Operador]],")")</f>
        <v>Reportan apertura en el enlace Bogotá - Fusagasugá en el Km 48,25 desde Fusagasuga ocasionado por Intervención de Terceros Para dar solución al incidente Se habilita tendido de 1200 mts existente y se hacen dos empalmes de 36 hilos con caja de empalme de 48 hilos (Troncal- Cabecera: FUSAGASUGA- Operador: Colombia Telecomunicaciones)</v>
      </c>
    </row>
    <row r="166" spans="1:54" s="2" customFormat="1" ht="256.5">
      <c r="A166" s="38">
        <f t="shared" si="19"/>
        <v>165</v>
      </c>
      <c r="B166" s="3">
        <v>8132690</v>
      </c>
      <c r="C166" s="3" t="s">
        <v>54</v>
      </c>
      <c r="D166" s="23">
        <v>45314.802083333336</v>
      </c>
      <c r="E166" s="23">
        <v>45314.861111111109</v>
      </c>
      <c r="F166" s="1">
        <f t="shared" ca="1" si="24"/>
        <v>5.9027777773735579E-2</v>
      </c>
      <c r="G166" s="3" t="s">
        <v>55</v>
      </c>
      <c r="H166" s="41"/>
      <c r="I166" s="40"/>
      <c r="J166" s="5" t="s">
        <v>56</v>
      </c>
      <c r="K166" s="3" t="s">
        <v>203</v>
      </c>
      <c r="L166" s="9" t="s">
        <v>58</v>
      </c>
      <c r="M166" s="3" t="s">
        <v>169</v>
      </c>
      <c r="N166" s="3" t="s">
        <v>437</v>
      </c>
      <c r="O166" s="3" t="s">
        <v>1153</v>
      </c>
      <c r="P166" s="3" t="s">
        <v>1154</v>
      </c>
      <c r="Q166" s="4" t="s">
        <v>1155</v>
      </c>
      <c r="R166" s="3" t="s">
        <v>174</v>
      </c>
      <c r="S166" s="3" t="s">
        <v>210</v>
      </c>
      <c r="T166" s="3" t="s">
        <v>176</v>
      </c>
      <c r="U166" s="3" t="s">
        <v>1156</v>
      </c>
      <c r="V166" s="22" t="str">
        <f t="shared" si="20"/>
        <v>RLFO; Hora de aviso: 19:15 23/01/2024; Solución: se recuperan 80 metros de reserva y se hace un empalme de 8 hilos con caja de empalme de 48 hilos; Hora de solución: 20:40 23/01/2024; Causa: Intervención de Terceros. No Identificados</v>
      </c>
      <c r="W166" s="4" t="s">
        <v>1157</v>
      </c>
      <c r="X166" s="3" t="s">
        <v>1158</v>
      </c>
      <c r="Y166" s="3" t="s">
        <v>1159</v>
      </c>
      <c r="Z166" s="3" t="s">
        <v>98</v>
      </c>
      <c r="AA166" s="3" t="s">
        <v>70</v>
      </c>
      <c r="AB166" s="3">
        <v>8132690</v>
      </c>
      <c r="AC166" s="3" t="s">
        <v>71</v>
      </c>
      <c r="AD166" s="6">
        <v>0</v>
      </c>
      <c r="AE166" s="7"/>
      <c r="AF166" s="7"/>
      <c r="AG166" s="6">
        <f>Tabla4[[#This Row],[Tiempo Parada de Reloj]]+Tabla4[[#This Row],[Tiempo Autorizado por Telefonica (no Máximo)]]</f>
        <v>0</v>
      </c>
      <c r="AH166" s="7">
        <f t="shared" ca="1" si="21"/>
        <v>5.9027777773735579E-2</v>
      </c>
      <c r="AI166" s="8">
        <f t="shared" si="22"/>
        <v>0</v>
      </c>
      <c r="AJ166" s="8">
        <f t="shared" ca="1" si="23"/>
        <v>1.4166666665696539</v>
      </c>
      <c r="AK166" s="3" t="s">
        <v>88</v>
      </c>
      <c r="AL166" s="3" t="s">
        <v>70</v>
      </c>
      <c r="AM166" s="3" t="s">
        <v>72</v>
      </c>
      <c r="AN166" s="3" t="s">
        <v>72</v>
      </c>
      <c r="AO166" s="3" t="s">
        <v>98</v>
      </c>
      <c r="AP166" s="3" t="s">
        <v>98</v>
      </c>
      <c r="AQ166" s="23">
        <v>45316.95</v>
      </c>
      <c r="AR166" s="3"/>
      <c r="AS166" s="23"/>
      <c r="AT166" s="23"/>
      <c r="AU166" s="3" t="s">
        <v>192</v>
      </c>
      <c r="AV166" s="3" t="s">
        <v>1160</v>
      </c>
      <c r="AW166" s="3" t="s">
        <v>1161</v>
      </c>
      <c r="AX166" s="3">
        <v>7.55783</v>
      </c>
      <c r="AY166" s="3">
        <v>-72.282700000000006</v>
      </c>
      <c r="AZ166" s="8" t="str">
        <f>+CONCATENATE("Reportan apertura en el enlace ",Tabla4[[#This Row],[Enlace]]," en el ",Tabla4[[#This Row],[Distancia óptica]]," ocasionado por ",Tabla4[[#This Row],[Causa del daño]])</f>
        <v>Reportan apertura en el enlace Bonaire - Quinta Oriental en el km 0,77 desde FTTC de Bonaire ocasionado por Intervención de Terceros. No Identificados</v>
      </c>
      <c r="BA166" s="8" t="str">
        <f>+CONCATENATE("Para dar solución al incidente ",Tabla4[[#This Row],[Solución]])</f>
        <v>Para dar solución al incidente se recuperan 80 metros de reserva y se hace un empalme de 8 hilos con caja de empalme de 48 hilos</v>
      </c>
      <c r="BB166" s="3" t="str">
        <f>+_xlfn.CONCAT(Tabla4[[#This Row],[Causa Raiz]]," ",Tabla4[[#This Row],[Solución2]]," (",Tabla4[[#This Row],[Anillo]],"- Cabecera: ",Tabla4[[#This Row],[Cabecera]],"- Operador: ",Tabla4[[#This Row],[Operador]],")")</f>
        <v>Reportan apertura en el enlace Bonaire - Quinta Oriental en el km 0,77 desde FTTC de Bonaire ocasionado por Intervención de Terceros. No Identificados Para dar solución al incidente se recuperan 80 metros de reserva y se hace un empalme de 8 hilos con caja de empalme de 48 hilos (UK Bonaire- Cabecera: Quinta Oriental- Operador: Colombia Telecomunicaciones)</v>
      </c>
    </row>
    <row r="167" spans="1:54" s="2" customFormat="1" ht="199.5">
      <c r="A167" s="38">
        <f t="shared" si="19"/>
        <v>166</v>
      </c>
      <c r="B167" s="3">
        <v>8096545</v>
      </c>
      <c r="C167" s="3" t="s">
        <v>136</v>
      </c>
      <c r="D167" s="23">
        <v>45306.548611111109</v>
      </c>
      <c r="E167" s="23">
        <v>45307.729166666664</v>
      </c>
      <c r="F167" s="1">
        <f t="shared" ca="1" si="24"/>
        <v>1.1805555555547471</v>
      </c>
      <c r="G167" s="3" t="s">
        <v>55</v>
      </c>
      <c r="H167" s="41"/>
      <c r="I167" s="40"/>
      <c r="J167" s="5" t="s">
        <v>137</v>
      </c>
      <c r="K167" s="3" t="s">
        <v>93</v>
      </c>
      <c r="L167" s="9" t="s">
        <v>78</v>
      </c>
      <c r="M167" s="3" t="s">
        <v>59</v>
      </c>
      <c r="N167" s="3" t="s">
        <v>60</v>
      </c>
      <c r="O167" s="3" t="s">
        <v>1162</v>
      </c>
      <c r="P167" s="3" t="s">
        <v>1163</v>
      </c>
      <c r="Q167" s="4" t="s">
        <v>1164</v>
      </c>
      <c r="R167" s="3" t="s">
        <v>947</v>
      </c>
      <c r="S167" s="3" t="s">
        <v>65</v>
      </c>
      <c r="T167" s="3" t="s">
        <v>66</v>
      </c>
      <c r="U167" s="3" t="s">
        <v>1165</v>
      </c>
      <c r="V167" s="22" t="str">
        <f t="shared" si="20"/>
        <v>RBHFO; Hora de aviso: 13:10 15/01/2024; Solución: se realzia tendido de 100 metros de fibra y se hacen dos empalmes de 24 hilos; Hora de solución: 17:30 16/01/2024; Causa: Vandalismo</v>
      </c>
      <c r="W167" s="4" t="s">
        <v>1137</v>
      </c>
      <c r="X167" s="3"/>
      <c r="Y167" s="3"/>
      <c r="Z167" s="3" t="s">
        <v>69</v>
      </c>
      <c r="AA167" s="3" t="s">
        <v>71</v>
      </c>
      <c r="AB167" s="3">
        <v>0</v>
      </c>
      <c r="AC167" s="3" t="s">
        <v>70</v>
      </c>
      <c r="AD167" s="6">
        <v>1.0763888888888888</v>
      </c>
      <c r="AE167" s="7"/>
      <c r="AF167" s="7"/>
      <c r="AG167" s="6">
        <f>Tabla4[[#This Row],[Tiempo Parada de Reloj]]+Tabla4[[#This Row],[Tiempo Autorizado por Telefonica (no Máximo)]]</f>
        <v>1.0763888888888888</v>
      </c>
      <c r="AH167" s="7">
        <f t="shared" ca="1" si="21"/>
        <v>0.10416666666585828</v>
      </c>
      <c r="AI167" s="8">
        <f t="shared" si="22"/>
        <v>25.833333333333332</v>
      </c>
      <c r="AJ167" s="8">
        <f t="shared" ca="1" si="23"/>
        <v>2.4999999999805986</v>
      </c>
      <c r="AK167" s="3" t="s">
        <v>120</v>
      </c>
      <c r="AL167" s="3" t="s">
        <v>70</v>
      </c>
      <c r="AM167" s="3" t="s">
        <v>72</v>
      </c>
      <c r="AN167" s="3" t="s">
        <v>88</v>
      </c>
      <c r="AO167" s="3" t="s">
        <v>120</v>
      </c>
      <c r="AP167" s="3" t="s">
        <v>120</v>
      </c>
      <c r="AQ167" s="23">
        <v>45309.42291666667</v>
      </c>
      <c r="AR167" s="3"/>
      <c r="AS167" s="23"/>
      <c r="AT167" s="23"/>
      <c r="AU167" s="3" t="s">
        <v>100</v>
      </c>
      <c r="AV167" s="3" t="s">
        <v>950</v>
      </c>
      <c r="AW167" s="3" t="s">
        <v>1166</v>
      </c>
      <c r="AX167" s="3">
        <v>4.6368099999999997</v>
      </c>
      <c r="AY167" s="3">
        <v>-74.117170000000002</v>
      </c>
      <c r="AZ167" s="8" t="str">
        <f>+CONCATENATE("Reportan apertura en el enlace ",Tabla4[[#This Row],[Enlace]]," en el ",Tabla4[[#This Row],[Distancia óptica]]," ocasionado por ",Tabla4[[#This Row],[Causa del daño]])</f>
        <v>Reportan apertura en el enlace Mov. Centro Industrial II - Mov. Rafael Industrial en el Km 1,1 desde san Rafael ocasionado por Vandalismo</v>
      </c>
      <c r="BA167" s="8" t="str">
        <f>+CONCATENATE("Para dar solución al incidente ",Tabla4[[#This Row],[Solución]])</f>
        <v>Para dar solución al incidente se realzia tendido de 100 metros de fibra y se hacen dos empalmes de 24 hilos</v>
      </c>
      <c r="BB167" s="3" t="str">
        <f>+_xlfn.CONCAT(Tabla4[[#This Row],[Causa Raiz]]," ",Tabla4[[#This Row],[Solución2]]," (",Tabla4[[#This Row],[Anillo]],"- Cabecera: ",Tabla4[[#This Row],[Cabecera]],"- Operador: ",Tabla4[[#This Row],[Operador]],")")</f>
        <v>Reportan apertura en el enlace Mov. Centro Industrial II - Mov. Rafael Industrial en el Km 1,1 desde san Rafael ocasionado por Vandalismo Para dar solución al incidente se realzia tendido de 100 metros de fibra y se hacen dos empalmes de 24 hilos (Anillo 53- Cabecera: Salitre- Operador: Infraco)</v>
      </c>
    </row>
    <row r="168" spans="1:54" s="2" customFormat="1" ht="171">
      <c r="A168" s="38">
        <f t="shared" si="19"/>
        <v>167</v>
      </c>
      <c r="B168" s="3">
        <v>8096552</v>
      </c>
      <c r="C168" s="3" t="s">
        <v>54</v>
      </c>
      <c r="D168" s="23">
        <v>45306.572916666664</v>
      </c>
      <c r="E168" s="23">
        <v>45307.541666666664</v>
      </c>
      <c r="F168" s="1">
        <f t="shared" ca="1" si="24"/>
        <v>0.96875</v>
      </c>
      <c r="G168" s="3" t="s">
        <v>55</v>
      </c>
      <c r="H168" s="41"/>
      <c r="I168" s="40"/>
      <c r="J168" s="5" t="s">
        <v>56</v>
      </c>
      <c r="K168" s="3" t="s">
        <v>122</v>
      </c>
      <c r="L168" s="9" t="s">
        <v>58</v>
      </c>
      <c r="M168" s="3" t="s">
        <v>644</v>
      </c>
      <c r="N168" s="3" t="s">
        <v>645</v>
      </c>
      <c r="O168" s="3" t="s">
        <v>1167</v>
      </c>
      <c r="P168" s="3" t="s">
        <v>1168</v>
      </c>
      <c r="Q168" s="4" t="s">
        <v>1169</v>
      </c>
      <c r="R168" s="3" t="s">
        <v>805</v>
      </c>
      <c r="S168" s="3" t="s">
        <v>129</v>
      </c>
      <c r="T168" s="3" t="s">
        <v>146</v>
      </c>
      <c r="U168" s="3" t="s">
        <v>1170</v>
      </c>
      <c r="V168" s="22" t="str">
        <f t="shared" si="20"/>
        <v>RLFO; Hora de aviso: 13:45 15/01/2024; Solución: se realiza migracion de los hilos entre empalmes; Hora de solución: 13:00 16/01/2024; Causa: Falla en la Red FiOp</v>
      </c>
      <c r="W168" s="4" t="s">
        <v>132</v>
      </c>
      <c r="X168" s="3"/>
      <c r="Y168" s="3"/>
      <c r="Z168" s="3" t="s">
        <v>69</v>
      </c>
      <c r="AA168" s="3" t="s">
        <v>71</v>
      </c>
      <c r="AB168" s="3">
        <v>0</v>
      </c>
      <c r="AC168" s="3" t="s">
        <v>71</v>
      </c>
      <c r="AD168" s="6">
        <v>0.80208333333333337</v>
      </c>
      <c r="AE168" s="7"/>
      <c r="AF168" s="7"/>
      <c r="AG168" s="6">
        <f>Tabla4[[#This Row],[Tiempo Parada de Reloj]]+Tabla4[[#This Row],[Tiempo Autorizado por Telefonica (no Máximo)]]</f>
        <v>0.80208333333333337</v>
      </c>
      <c r="AH168" s="7">
        <f t="shared" ca="1" si="21"/>
        <v>0.16666666666666663</v>
      </c>
      <c r="AI168" s="8">
        <f t="shared" si="22"/>
        <v>19.25</v>
      </c>
      <c r="AJ168" s="8">
        <f t="shared" ca="1" si="23"/>
        <v>3.9999999999999991</v>
      </c>
      <c r="AK168" s="3" t="s">
        <v>120</v>
      </c>
      <c r="AL168" s="3" t="s">
        <v>70</v>
      </c>
      <c r="AM168" s="3" t="s">
        <v>88</v>
      </c>
      <c r="AN168" s="3" t="s">
        <v>460</v>
      </c>
      <c r="AO168" s="3" t="s">
        <v>73</v>
      </c>
      <c r="AP168" s="3" t="s">
        <v>73</v>
      </c>
      <c r="AQ168" s="23">
        <v>45309.481944444444</v>
      </c>
      <c r="AR168" s="3"/>
      <c r="AS168" s="23"/>
      <c r="AT168" s="23"/>
      <c r="AU168" s="3" t="s">
        <v>655</v>
      </c>
      <c r="AV168" s="3" t="s">
        <v>1171</v>
      </c>
      <c r="AW168" s="3" t="s">
        <v>370</v>
      </c>
      <c r="AX168" s="3">
        <v>8.763541</v>
      </c>
      <c r="AY168" s="3">
        <v>-75.880758</v>
      </c>
      <c r="AZ168" s="8" t="str">
        <f>+CONCATENATE("Reportan apertura en el enlace ",Tabla4[[#This Row],[Enlace]]," en el ",Tabla4[[#This Row],[Distancia óptica]]," ocasionado por ",Tabla4[[#This Row],[Causa del daño]])</f>
        <v>Reportan apertura en el enlace Mov. Uni Sinú - Mov. Monteria Movil en el km 0,825 desde RBS La 40 ocasionado por Falla en la Red FiOp</v>
      </c>
      <c r="BA168" s="8" t="str">
        <f>+CONCATENATE("Para dar solución al incidente ",Tabla4[[#This Row],[Solución]])</f>
        <v>Para dar solución al incidente se realiza migracion de los hilos entre empalmes</v>
      </c>
      <c r="BB168" s="3" t="str">
        <f>+_xlfn.CONCAT(Tabla4[[#This Row],[Causa Raiz]]," ",Tabla4[[#This Row],[Solución2]]," (",Tabla4[[#This Row],[Anillo]],"- Cabecera: ",Tabla4[[#This Row],[Cabecera]],"- Operador: ",Tabla4[[#This Row],[Operador]],")")</f>
        <v>Reportan apertura en el enlace Mov. Uni Sinú - Mov. Monteria Movil en el km 0,825 desde RBS La 40 ocasionado por Falla en la Red FiOp Para dar solución al incidente se realiza migracion de los hilos entre empalmes (lineal- Cabecera: Mov la 40- Operador: Colombia Telecomunicaciones)</v>
      </c>
    </row>
    <row r="169" spans="1:54" s="2" customFormat="1" ht="185.25">
      <c r="A169" s="38">
        <f t="shared" si="19"/>
        <v>168</v>
      </c>
      <c r="B169" s="3">
        <v>8096436</v>
      </c>
      <c r="C169" s="3" t="s">
        <v>163</v>
      </c>
      <c r="D169" s="23">
        <v>45306.576388888891</v>
      </c>
      <c r="E169" s="23">
        <v>45306.611111111109</v>
      </c>
      <c r="F169" s="1">
        <f t="shared" ca="1" si="24"/>
        <v>3.4722222218988463E-2</v>
      </c>
      <c r="G169" s="3" t="s">
        <v>55</v>
      </c>
      <c r="H169" s="41"/>
      <c r="I169" s="40"/>
      <c r="J169" s="5" t="s">
        <v>56</v>
      </c>
      <c r="K169" s="3" t="s">
        <v>108</v>
      </c>
      <c r="L169" s="9" t="s">
        <v>58</v>
      </c>
      <c r="M169" s="3" t="s">
        <v>431</v>
      </c>
      <c r="N169" s="3" t="s">
        <v>1105</v>
      </c>
      <c r="O169" s="3" t="s">
        <v>1172</v>
      </c>
      <c r="P169" s="3" t="s">
        <v>1173</v>
      </c>
      <c r="Q169" s="4" t="s">
        <v>1174</v>
      </c>
      <c r="R169" s="3" t="s">
        <v>114</v>
      </c>
      <c r="S169" s="3" t="s">
        <v>115</v>
      </c>
      <c r="T169" s="3" t="s">
        <v>256</v>
      </c>
      <c r="U169" s="3" t="s">
        <v>1175</v>
      </c>
      <c r="V169" s="22" t="str">
        <f t="shared" si="20"/>
        <v>RDFO; Hora de aviso: 13:50 15/01/2024; Solución: Se rehace una caja de empalme de 48 hilos existente.; Hora de solución: 14:40 15/01/2024; Causa: Falla de Empalme de FiOp</v>
      </c>
      <c r="W169" s="4" t="s">
        <v>118</v>
      </c>
      <c r="X169" s="3"/>
      <c r="Y169" s="3"/>
      <c r="Z169" s="3" t="s">
        <v>69</v>
      </c>
      <c r="AA169" s="3" t="s">
        <v>70</v>
      </c>
      <c r="AB169" s="3">
        <v>8096436</v>
      </c>
      <c r="AC169" s="3" t="s">
        <v>71</v>
      </c>
      <c r="AD169" s="6">
        <v>0</v>
      </c>
      <c r="AE169" s="7"/>
      <c r="AF169" s="7"/>
      <c r="AG169" s="6">
        <f>Tabla4[[#This Row],[Tiempo Parada de Reloj]]+Tabla4[[#This Row],[Tiempo Autorizado por Telefonica (no Máximo)]]</f>
        <v>0</v>
      </c>
      <c r="AH169" s="7">
        <f t="shared" ca="1" si="21"/>
        <v>3.4722222218988463E-2</v>
      </c>
      <c r="AI169" s="8">
        <f t="shared" si="22"/>
        <v>0</v>
      </c>
      <c r="AJ169" s="8">
        <f t="shared" ca="1" si="23"/>
        <v>0.83333333325572312</v>
      </c>
      <c r="AK169" s="3" t="s">
        <v>120</v>
      </c>
      <c r="AL169" s="3" t="s">
        <v>70</v>
      </c>
      <c r="AM169" s="3" t="s">
        <v>72</v>
      </c>
      <c r="AN169" s="3" t="s">
        <v>72</v>
      </c>
      <c r="AO169" s="3" t="s">
        <v>120</v>
      </c>
      <c r="AP169" s="3" t="s">
        <v>120</v>
      </c>
      <c r="AQ169" s="23">
        <v>45310.337500000001</v>
      </c>
      <c r="AR169" s="3"/>
      <c r="AS169" s="23"/>
      <c r="AT169" s="23"/>
      <c r="AU169" s="3" t="s">
        <v>436</v>
      </c>
      <c r="AV169" s="3" t="s">
        <v>1110</v>
      </c>
      <c r="AW169" s="3" t="s">
        <v>163</v>
      </c>
      <c r="AX169" s="3">
        <v>11.161530000000001</v>
      </c>
      <c r="AY169" s="3">
        <v>-72.595495999999997</v>
      </c>
      <c r="AZ169" s="8" t="str">
        <f>+CONCATENATE("Reportan apertura en el enlace ",Tabla4[[#This Row],[Enlace]]," en el ",Tabla4[[#This Row],[Distancia óptica]]," ocasionado por ",Tabla4[[#This Row],[Causa del daño]])</f>
        <v>Reportan apertura en el enlace Fonseca - Mushaisa en el km 2,8 desde la Mov. La Mina ocasionado por Falla de Empalme de FiOp</v>
      </c>
      <c r="BA169" s="8" t="str">
        <f>+CONCATENATE("Para dar solución al incidente ",Tabla4[[#This Row],[Solución]])</f>
        <v>Para dar solución al incidente Se rehace una caja de empalme de 48 hilos existente.</v>
      </c>
      <c r="BB169" s="3" t="str">
        <f>+_xlfn.CONCAT(Tabla4[[#This Row],[Causa Raiz]]," ",Tabla4[[#This Row],[Solución2]]," (",Tabla4[[#This Row],[Anillo]],"- Cabecera: ",Tabla4[[#This Row],[Cabecera]],"- Operador: ",Tabla4[[#This Row],[Operador]],")")</f>
        <v>Reportan apertura en el enlace Fonseca - Mushaisa en el km 2,8 desde la Mov. La Mina ocasionado por Falla de Empalme de FiOp Para dar solución al incidente Se rehace una caja de empalme de 48 hilos existente. (RDFO- Cabecera: Mushaisa- Operador: Colombia Telecomunicaciones)</v>
      </c>
    </row>
    <row r="170" spans="1:54" s="2" customFormat="1" ht="171">
      <c r="A170" s="38">
        <f t="shared" si="19"/>
        <v>169</v>
      </c>
      <c r="B170" s="3">
        <v>8096948</v>
      </c>
      <c r="C170" s="3" t="s">
        <v>54</v>
      </c>
      <c r="D170" s="23">
        <v>45306.618055555555</v>
      </c>
      <c r="E170" s="23">
        <v>45306.619444444441</v>
      </c>
      <c r="F170" s="1">
        <f t="shared" ca="1" si="24"/>
        <v>1.3888888861401938E-3</v>
      </c>
      <c r="G170" s="3" t="s">
        <v>55</v>
      </c>
      <c r="H170" s="41"/>
      <c r="I170" s="40"/>
      <c r="J170" s="5" t="s">
        <v>56</v>
      </c>
      <c r="K170" s="3" t="s">
        <v>77</v>
      </c>
      <c r="L170" s="9" t="s">
        <v>58</v>
      </c>
      <c r="M170" s="3" t="s">
        <v>152</v>
      </c>
      <c r="N170" s="3" t="s">
        <v>153</v>
      </c>
      <c r="O170" s="3" t="s">
        <v>1176</v>
      </c>
      <c r="P170" s="3" t="s">
        <v>325</v>
      </c>
      <c r="Q170" s="4" t="s">
        <v>1177</v>
      </c>
      <c r="R170" s="3" t="s">
        <v>1178</v>
      </c>
      <c r="S170" s="3" t="s">
        <v>158</v>
      </c>
      <c r="T170" s="3" t="s">
        <v>104</v>
      </c>
      <c r="U170" s="3" t="s">
        <v>1179</v>
      </c>
      <c r="V170" s="22" t="str">
        <f t="shared" si="20"/>
        <v>RLFO; Hora de aviso: 14:50 15/01/2024; Solución: Cuadrilla realiza medidas y se ven hilos continuos y patch cord ok en nodos; Hora de solución: 14:52 15/01/2024; Causa: Visita Fallida</v>
      </c>
      <c r="W170" s="4" t="s">
        <v>160</v>
      </c>
      <c r="X170" s="3"/>
      <c r="Y170" s="3"/>
      <c r="Z170" s="3" t="s">
        <v>69</v>
      </c>
      <c r="AA170" s="3" t="s">
        <v>71</v>
      </c>
      <c r="AB170" s="3">
        <v>0</v>
      </c>
      <c r="AC170" s="3" t="s">
        <v>71</v>
      </c>
      <c r="AD170" s="6">
        <v>0</v>
      </c>
      <c r="AE170" s="7"/>
      <c r="AF170" s="7"/>
      <c r="AG170" s="6">
        <f>Tabla4[[#This Row],[Tiempo Parada de Reloj]]+Tabla4[[#This Row],[Tiempo Autorizado por Telefonica (no Máximo)]]</f>
        <v>0</v>
      </c>
      <c r="AH170" s="7">
        <f t="shared" ca="1" si="21"/>
        <v>1.3888888861401938E-3</v>
      </c>
      <c r="AI170" s="8">
        <f t="shared" si="22"/>
        <v>0</v>
      </c>
      <c r="AJ170" s="8">
        <f t="shared" ca="1" si="23"/>
        <v>3.3333333267364651E-2</v>
      </c>
      <c r="AK170" s="3" t="s">
        <v>72</v>
      </c>
      <c r="AL170" s="3" t="s">
        <v>71</v>
      </c>
      <c r="AM170" s="3" t="s">
        <v>69</v>
      </c>
      <c r="AN170" s="3" t="s">
        <v>73</v>
      </c>
      <c r="AO170" s="3" t="s">
        <v>73</v>
      </c>
      <c r="AP170" s="3" t="s">
        <v>73</v>
      </c>
      <c r="AQ170" s="23">
        <v>45306.826388888891</v>
      </c>
      <c r="AR170" s="3"/>
      <c r="AS170" s="23"/>
      <c r="AT170" s="23"/>
      <c r="AU170" s="3" t="s">
        <v>161</v>
      </c>
      <c r="AV170" s="3" t="s">
        <v>69</v>
      </c>
      <c r="AW170" s="3" t="s">
        <v>69</v>
      </c>
      <c r="AX170" s="3" t="s">
        <v>69</v>
      </c>
      <c r="AY170" s="3" t="s">
        <v>69</v>
      </c>
      <c r="AZ170" s="8" t="str">
        <f>+CONCATENATE("Reportan apertura en el enlace ",Tabla4[[#This Row],[Enlace]]," en el ",Tabla4[[#This Row],[Distancia óptica]]," ocasionado por ",Tabla4[[#This Row],[Causa del daño]])</f>
        <v>Reportan apertura en el enlace Pasto Centro - Aranda Tigo en el Km 0 ocasionado por Visita Fallida</v>
      </c>
      <c r="BA170" s="8" t="str">
        <f>+CONCATENATE("Para dar solución al incidente ",Tabla4[[#This Row],[Solución]])</f>
        <v>Para dar solución al incidente Cuadrilla realiza medidas y se ven hilos continuos y patch cord ok en nodos</v>
      </c>
      <c r="BB170" s="3" t="str">
        <f>+_xlfn.CONCAT(Tabla4[[#This Row],[Causa Raiz]]," ",Tabla4[[#This Row],[Solución2]]," (",Tabla4[[#This Row],[Anillo]],"- Cabecera: ",Tabla4[[#This Row],[Cabecera]],"- Operador: ",Tabla4[[#This Row],[Operador]],")")</f>
        <v>Reportan apertura en el enlace Pasto Centro - Aranda Tigo en el Km 0 ocasionado por Visita Fallida Para dar solución al incidente Cuadrilla realiza medidas y se ven hilos continuos y patch cord ok en nodos (NA- Cabecera: NA- Operador: Colombia Telecomunicaciones)</v>
      </c>
    </row>
    <row r="171" spans="1:54" s="2" customFormat="1" ht="185.25">
      <c r="A171" s="38">
        <f t="shared" si="19"/>
        <v>170</v>
      </c>
      <c r="B171" s="3">
        <v>8096966</v>
      </c>
      <c r="C171" s="3" t="s">
        <v>163</v>
      </c>
      <c r="D171" s="23">
        <v>45306.635416666664</v>
      </c>
      <c r="E171" s="23">
        <v>45307.479166666664</v>
      </c>
      <c r="F171" s="1">
        <f t="shared" ca="1" si="24"/>
        <v>0.84375</v>
      </c>
      <c r="G171" s="3" t="s">
        <v>55</v>
      </c>
      <c r="H171" s="41"/>
      <c r="I171" s="40"/>
      <c r="J171" s="5" t="s">
        <v>56</v>
      </c>
      <c r="K171" s="3" t="s">
        <v>77</v>
      </c>
      <c r="L171" s="9" t="s">
        <v>58</v>
      </c>
      <c r="M171" s="3" t="s">
        <v>656</v>
      </c>
      <c r="N171" s="3" t="s">
        <v>657</v>
      </c>
      <c r="O171" s="3" t="s">
        <v>658</v>
      </c>
      <c r="P171" s="3" t="s">
        <v>1180</v>
      </c>
      <c r="Q171" s="4" t="s">
        <v>1181</v>
      </c>
      <c r="R171" s="3" t="s">
        <v>796</v>
      </c>
      <c r="S171" s="3" t="s">
        <v>289</v>
      </c>
      <c r="T171" s="3" t="s">
        <v>329</v>
      </c>
      <c r="U171" s="3" t="s">
        <v>1182</v>
      </c>
      <c r="V171" s="22" t="str">
        <f t="shared" si="20"/>
        <v>RDFO; Hora de aviso: 15:15 15/01/2024; Solución: Se tiende 300 metros de fo de 36 hilos y la creacion de 2 empalmes de 36 hilos; Hora de solución: 11:30 16/01/2024; Causa: Incendio</v>
      </c>
      <c r="W171" s="4" t="s">
        <v>160</v>
      </c>
      <c r="X171" s="3"/>
      <c r="Y171" s="3"/>
      <c r="Z171" s="3" t="s">
        <v>69</v>
      </c>
      <c r="AA171" s="3" t="s">
        <v>70</v>
      </c>
      <c r="AB171" s="3" t="s">
        <v>1183</v>
      </c>
      <c r="AC171" s="3" t="s">
        <v>71</v>
      </c>
      <c r="AD171" s="6">
        <v>0.63541666666666663</v>
      </c>
      <c r="AE171" s="7"/>
      <c r="AF171" s="7"/>
      <c r="AG171" s="6">
        <f>Tabla4[[#This Row],[Tiempo Parada de Reloj]]+Tabla4[[#This Row],[Tiempo Autorizado por Telefonica (no Máximo)]]</f>
        <v>0.63541666666666663</v>
      </c>
      <c r="AH171" s="7">
        <f t="shared" ca="1" si="21"/>
        <v>0.20833333333333337</v>
      </c>
      <c r="AI171" s="8">
        <f t="shared" si="22"/>
        <v>15.25</v>
      </c>
      <c r="AJ171" s="8">
        <f t="shared" ca="1" si="23"/>
        <v>5.0000000000000009</v>
      </c>
      <c r="AK171" s="3" t="s">
        <v>72</v>
      </c>
      <c r="AL171" s="3" t="s">
        <v>70</v>
      </c>
      <c r="AM171" s="3" t="s">
        <v>88</v>
      </c>
      <c r="AN171" s="3" t="s">
        <v>88</v>
      </c>
      <c r="AO171" s="3" t="s">
        <v>120</v>
      </c>
      <c r="AP171" s="3" t="s">
        <v>120</v>
      </c>
      <c r="AQ171" s="23">
        <v>45310.532638888886</v>
      </c>
      <c r="AR171" s="3"/>
      <c r="AS171" s="23"/>
      <c r="AT171" s="23"/>
      <c r="AU171" s="3" t="s">
        <v>404</v>
      </c>
      <c r="AV171" s="3" t="s">
        <v>663</v>
      </c>
      <c r="AW171" s="3" t="s">
        <v>76</v>
      </c>
      <c r="AX171" s="3">
        <v>5.3226880000000003</v>
      </c>
      <c r="AY171" s="3">
        <v>-75.676789999999997</v>
      </c>
      <c r="AZ171" s="8" t="str">
        <f>+CONCATENATE("Reportan apertura en el enlace ",Tabla4[[#This Row],[Enlace]]," en el ",Tabla4[[#This Row],[Distancia óptica]]," ocasionado por ",Tabla4[[#This Row],[Causa del daño]])</f>
        <v>Reportan apertura en el enlace Manizales - Supía en el Km 64,9 desde Manizales ocasionado por Incendio</v>
      </c>
      <c r="BA171" s="8" t="str">
        <f>+CONCATENATE("Para dar solución al incidente ",Tabla4[[#This Row],[Solución]])</f>
        <v>Para dar solución al incidente Se tiende 300 metros de fo de 36 hilos y la creacion de 2 empalmes de 36 hilos</v>
      </c>
      <c r="BB171" s="3" t="str">
        <f>+_xlfn.CONCAT(Tabla4[[#This Row],[Causa Raiz]]," ",Tabla4[[#This Row],[Solución2]]," (",Tabla4[[#This Row],[Anillo]],"- Cabecera: ",Tabla4[[#This Row],[Cabecera]],"- Operador: ",Tabla4[[#This Row],[Operador]],")")</f>
        <v>Reportan apertura en el enlace Manizales - Supía en el Km 64,9 desde Manizales ocasionado por Incendio Para dar solución al incidente Se tiende 300 metros de fo de 36 hilos y la creacion de 2 empalmes de 36 hilos (Troncal- Cabecera: Manizales- Operador: Colombia Telecomunicaciones)</v>
      </c>
    </row>
    <row r="172" spans="1:54" s="2" customFormat="1" ht="228">
      <c r="A172" s="38">
        <f t="shared" si="19"/>
        <v>171</v>
      </c>
      <c r="B172" s="3">
        <v>8046381</v>
      </c>
      <c r="C172" s="3" t="s">
        <v>163</v>
      </c>
      <c r="D172" s="23">
        <v>45294.388888888891</v>
      </c>
      <c r="E172" s="23">
        <v>45294.618055555555</v>
      </c>
      <c r="F172" s="1">
        <f t="shared" ca="1" si="24"/>
        <v>0.22916666666424135</v>
      </c>
      <c r="G172" s="3" t="s">
        <v>55</v>
      </c>
      <c r="H172" s="41"/>
      <c r="I172" s="40"/>
      <c r="J172" s="5" t="s">
        <v>56</v>
      </c>
      <c r="K172" s="3" t="s">
        <v>203</v>
      </c>
      <c r="L172" s="9" t="s">
        <v>78</v>
      </c>
      <c r="M172" s="3" t="s">
        <v>204</v>
      </c>
      <c r="N172" s="3" t="s">
        <v>1184</v>
      </c>
      <c r="O172" s="3" t="s">
        <v>1185</v>
      </c>
      <c r="P172" s="3" t="s">
        <v>1186</v>
      </c>
      <c r="Q172" s="4" t="s">
        <v>1187</v>
      </c>
      <c r="R172" s="3" t="s">
        <v>209</v>
      </c>
      <c r="S172" s="3" t="s">
        <v>210</v>
      </c>
      <c r="T172" s="3" t="s">
        <v>66</v>
      </c>
      <c r="U172" s="3" t="s">
        <v>742</v>
      </c>
      <c r="V172" s="22" t="str">
        <f t="shared" si="20"/>
        <v>RDFO; Hora de aviso: 9:20 03/01/2024; Solución: Recuperacion de 15 mts de reserva y un empalme de 36 hilos; Hora de solución: 14:50 03/01/2024; Causa: Vandalismo</v>
      </c>
      <c r="W172" s="4" t="s">
        <v>1188</v>
      </c>
      <c r="X172" s="3" t="s">
        <v>1189</v>
      </c>
      <c r="Y172" s="3" t="s">
        <v>1190</v>
      </c>
      <c r="Z172" s="3" t="s">
        <v>119</v>
      </c>
      <c r="AA172" s="3" t="s">
        <v>71</v>
      </c>
      <c r="AB172" s="3">
        <v>0</v>
      </c>
      <c r="AC172" s="3" t="s">
        <v>70</v>
      </c>
      <c r="AD172" s="6">
        <v>3.888888888888889E-2</v>
      </c>
      <c r="AE172" s="7"/>
      <c r="AF172" s="7"/>
      <c r="AG172" s="6">
        <f>Tabla4[[#This Row],[Tiempo Parada de Reloj]]+Tabla4[[#This Row],[Tiempo Autorizado por Telefonica (no Máximo)]]</f>
        <v>3.888888888888889E-2</v>
      </c>
      <c r="AH172" s="7">
        <f t="shared" ca="1" si="21"/>
        <v>0.19027777777535246</v>
      </c>
      <c r="AI172" s="8">
        <f t="shared" si="22"/>
        <v>0.93333333333333335</v>
      </c>
      <c r="AJ172" s="8">
        <f t="shared" ca="1" si="23"/>
        <v>4.5666666666084588</v>
      </c>
      <c r="AK172" s="3" t="s">
        <v>73</v>
      </c>
      <c r="AL172" s="3" t="s">
        <v>70</v>
      </c>
      <c r="AM172" s="3" t="s">
        <v>120</v>
      </c>
      <c r="AN172" s="3" t="s">
        <v>120</v>
      </c>
      <c r="AO172" s="3" t="s">
        <v>88</v>
      </c>
      <c r="AP172" s="3" t="s">
        <v>88</v>
      </c>
      <c r="AQ172" s="23">
        <v>45296.546527777777</v>
      </c>
      <c r="AR172" s="3"/>
      <c r="AS172" s="23"/>
      <c r="AT172" s="23"/>
      <c r="AU172" s="3" t="s">
        <v>192</v>
      </c>
      <c r="AV172" s="3" t="s">
        <v>1191</v>
      </c>
      <c r="AW172" s="3" t="s">
        <v>1192</v>
      </c>
      <c r="AX172" s="3">
        <v>7.3936599999999997</v>
      </c>
      <c r="AY172" s="3">
        <v>-73.502300000000005</v>
      </c>
      <c r="AZ172" s="8" t="str">
        <f>+CONCATENATE("Reportan apertura en el enlace ",Tabla4[[#This Row],[Enlace]]," en el ",Tabla4[[#This Row],[Distancia óptica]]," ocasionado por ",Tabla4[[#This Row],[Causa del daño]])</f>
        <v>Reportan apertura en el enlace Mov. Sabana de Torres Centro III - Mov. La Gomez en el Km 6,8 desde Mov. La Gomez  ocasionado por Vandalismo</v>
      </c>
      <c r="BA172" s="8" t="str">
        <f>+CONCATENATE("Para dar solución al incidente ",Tabla4[[#This Row],[Solución]])</f>
        <v>Para dar solución al incidente Recuperacion de 15 mts de reserva y un empalme de 36 hilos</v>
      </c>
      <c r="BB172" s="3" t="str">
        <f>+_xlfn.CONCAT(Tabla4[[#This Row],[Causa Raiz]]," ",Tabla4[[#This Row],[Solución2]]," (",Tabla4[[#This Row],[Anillo]],"- Cabecera: ",Tabla4[[#This Row],[Cabecera]],"- Operador: ",Tabla4[[#This Row],[Operador]],")")</f>
        <v>Reportan apertura en el enlace Mov. Sabana de Torres Centro III - Mov. La Gomez en el Km 6,8 desde Mov. La Gomez  ocasionado por Vandalismo Para dar solución al incidente Recuperacion de 15 mts de reserva y un empalme de 36 hilos (Anillo Moviles 1- Cabecera: Sabana de torres- Operador: Colombia Telecomunicaciones)</v>
      </c>
    </row>
    <row r="173" spans="1:54" s="2" customFormat="1" ht="185.25">
      <c r="A173" s="38">
        <f t="shared" si="19"/>
        <v>172</v>
      </c>
      <c r="B173" s="3">
        <v>8097062</v>
      </c>
      <c r="C173" s="3" t="s">
        <v>54</v>
      </c>
      <c r="D173" s="23">
        <v>45306.611111111109</v>
      </c>
      <c r="E173" s="23">
        <v>45306.75</v>
      </c>
      <c r="F173" s="1">
        <f t="shared" ca="1" si="24"/>
        <v>0.13888888889050577</v>
      </c>
      <c r="G173" s="3" t="s">
        <v>55</v>
      </c>
      <c r="H173" s="41"/>
      <c r="I173" s="40"/>
      <c r="J173" s="5" t="s">
        <v>56</v>
      </c>
      <c r="K173" s="3" t="s">
        <v>108</v>
      </c>
      <c r="L173" s="9" t="s">
        <v>78</v>
      </c>
      <c r="M173" s="3" t="s">
        <v>431</v>
      </c>
      <c r="N173" s="3" t="s">
        <v>1105</v>
      </c>
      <c r="O173" s="3" t="s">
        <v>1106</v>
      </c>
      <c r="P173" s="3" t="s">
        <v>1193</v>
      </c>
      <c r="Q173" s="4" t="s">
        <v>1194</v>
      </c>
      <c r="R173" s="3" t="s">
        <v>114</v>
      </c>
      <c r="S173" s="3" t="s">
        <v>115</v>
      </c>
      <c r="T173" s="3" t="s">
        <v>682</v>
      </c>
      <c r="U173" s="3" t="s">
        <v>1195</v>
      </c>
      <c r="V173" s="22" t="str">
        <f t="shared" si="20"/>
        <v>RLFO; Hora de aviso: 14:40 15/01/2024; Solución: Se cambia pigtail en ODF Mushaisa; Hora de solución: 18:00 15/01/2024; Causa: Falla en ODF Planta Externa</v>
      </c>
      <c r="W173" s="4" t="s">
        <v>1104</v>
      </c>
      <c r="X173" s="3"/>
      <c r="Y173" s="3"/>
      <c r="Z173" s="3" t="s">
        <v>69</v>
      </c>
      <c r="AA173" s="3" t="s">
        <v>70</v>
      </c>
      <c r="AB173" s="3">
        <v>8096968</v>
      </c>
      <c r="AC173" s="3" t="s">
        <v>71</v>
      </c>
      <c r="AD173" s="6">
        <v>0</v>
      </c>
      <c r="AE173" s="7"/>
      <c r="AF173" s="7"/>
      <c r="AG173" s="6">
        <f>Tabla4[[#This Row],[Tiempo Parada de Reloj]]+Tabla4[[#This Row],[Tiempo Autorizado por Telefonica (no Máximo)]]</f>
        <v>0</v>
      </c>
      <c r="AH173" s="7">
        <f t="shared" ca="1" si="21"/>
        <v>0.13888888889050577</v>
      </c>
      <c r="AI173" s="8">
        <f t="shared" si="22"/>
        <v>0</v>
      </c>
      <c r="AJ173" s="8">
        <f t="shared" ca="1" si="23"/>
        <v>3.3333333333721384</v>
      </c>
      <c r="AK173" s="3" t="s">
        <v>72</v>
      </c>
      <c r="AL173" s="3" t="s">
        <v>71</v>
      </c>
      <c r="AM173" s="3" t="s">
        <v>69</v>
      </c>
      <c r="AN173" s="3" t="s">
        <v>72</v>
      </c>
      <c r="AO173" s="3" t="s">
        <v>120</v>
      </c>
      <c r="AP173" s="3" t="s">
        <v>120</v>
      </c>
      <c r="AQ173" s="23">
        <v>45307.652777777781</v>
      </c>
      <c r="AR173" s="3"/>
      <c r="AS173" s="23"/>
      <c r="AT173" s="23"/>
      <c r="AU173" s="3" t="s">
        <v>436</v>
      </c>
      <c r="AV173" s="3" t="s">
        <v>1110</v>
      </c>
      <c r="AW173" s="3" t="s">
        <v>370</v>
      </c>
      <c r="AX173" s="3">
        <v>11.15986</v>
      </c>
      <c r="AY173" s="3">
        <v>-72.591733000000005</v>
      </c>
      <c r="AZ173" s="8" t="str">
        <f>+CONCATENATE("Reportan apertura en el enlace ",Tabla4[[#This Row],[Enlace]]," en el ",Tabla4[[#This Row],[Distancia óptica]]," ocasionado por ",Tabla4[[#This Row],[Causa del daño]])</f>
        <v>Reportan apertura en el enlace Mov. Mushaisa - Mov. La Mina en el Km 1,2 desde La mina ocasionado por Falla en ODF Planta Externa</v>
      </c>
      <c r="BA173" s="8" t="str">
        <f>+CONCATENATE("Para dar solución al incidente ",Tabla4[[#This Row],[Solución]])</f>
        <v>Para dar solución al incidente Se cambia pigtail en ODF Mushaisa</v>
      </c>
      <c r="BB173" s="3" t="str">
        <f>+_xlfn.CONCAT(Tabla4[[#This Row],[Causa Raiz]]," ",Tabla4[[#This Row],[Solución2]]," (",Tabla4[[#This Row],[Anillo]],"- Cabecera: ",Tabla4[[#This Row],[Cabecera]],"- Operador: ",Tabla4[[#This Row],[Operador]],")")</f>
        <v>Reportan apertura en el enlace Mov. Mushaisa - Mov. La Mina en el Km 1,2 desde La mina ocasionado por Falla en ODF Planta Externa Para dar solución al incidente Se cambia pigtail en ODF Mushaisa (lineal- Cabecera: Mushaisa- Operador: Colombia Telecomunicaciones)</v>
      </c>
    </row>
    <row r="174" spans="1:54" s="2" customFormat="1" ht="213.75">
      <c r="A174" s="38">
        <f t="shared" si="19"/>
        <v>173</v>
      </c>
      <c r="B174" s="3">
        <v>8097223</v>
      </c>
      <c r="C174" s="3" t="s">
        <v>92</v>
      </c>
      <c r="D174" s="23">
        <v>45306.677083333336</v>
      </c>
      <c r="E174" s="23">
        <v>45306.899305555555</v>
      </c>
      <c r="F174" s="1">
        <f t="shared" ca="1" si="24"/>
        <v>0.22222222221898846</v>
      </c>
      <c r="G174" s="3" t="s">
        <v>55</v>
      </c>
      <c r="H174" s="41"/>
      <c r="I174" s="40"/>
      <c r="J174" s="5" t="s">
        <v>56</v>
      </c>
      <c r="K174" s="3" t="s">
        <v>77</v>
      </c>
      <c r="L174" s="9" t="s">
        <v>58</v>
      </c>
      <c r="M174" s="3" t="s">
        <v>507</v>
      </c>
      <c r="N174" s="3" t="s">
        <v>888</v>
      </c>
      <c r="O174" s="3" t="s">
        <v>889</v>
      </c>
      <c r="P174" s="3" t="s">
        <v>1196</v>
      </c>
      <c r="Q174" s="4" t="s">
        <v>1197</v>
      </c>
      <c r="R174" s="3" t="s">
        <v>725</v>
      </c>
      <c r="S174" s="3" t="s">
        <v>158</v>
      </c>
      <c r="T174" s="3" t="s">
        <v>276</v>
      </c>
      <c r="U174" s="3" t="s">
        <v>1198</v>
      </c>
      <c r="V174" s="22" t="str">
        <f t="shared" si="20"/>
        <v>RTNFO; Hora de aviso: 16:15 15/01/2024; Solución: Se realiza recuperacion de 5 m de reserva de un cable de 36 hilos y se instala un acaja de empalme de 48 hilos.; Hora de solución: 21:35 15/01/2024; Causa: Intervención de Terceros</v>
      </c>
      <c r="W174" s="4" t="s">
        <v>160</v>
      </c>
      <c r="X174" s="3"/>
      <c r="Y174" s="3"/>
      <c r="Z174" s="3" t="s">
        <v>69</v>
      </c>
      <c r="AA174" s="3" t="s">
        <v>71</v>
      </c>
      <c r="AB174" s="3">
        <v>0</v>
      </c>
      <c r="AC174" s="3" t="s">
        <v>71</v>
      </c>
      <c r="AD174" s="6">
        <v>1.6666666666666666E-2</v>
      </c>
      <c r="AE174" s="7"/>
      <c r="AF174" s="7"/>
      <c r="AG174" s="6">
        <f>Tabla4[[#This Row],[Tiempo Parada de Reloj]]+Tabla4[[#This Row],[Tiempo Autorizado por Telefonica (no Máximo)]]</f>
        <v>1.6666666666666666E-2</v>
      </c>
      <c r="AH174" s="7">
        <f t="shared" ca="1" si="21"/>
        <v>0.2055555555523218</v>
      </c>
      <c r="AI174" s="8">
        <f t="shared" si="22"/>
        <v>0.4</v>
      </c>
      <c r="AJ174" s="8">
        <f t="shared" ca="1" si="23"/>
        <v>4.9333333332557228</v>
      </c>
      <c r="AK174" s="3" t="s">
        <v>73</v>
      </c>
      <c r="AL174" s="3" t="s">
        <v>70</v>
      </c>
      <c r="AM174" s="3" t="s">
        <v>72</v>
      </c>
      <c r="AN174" s="3" t="s">
        <v>119</v>
      </c>
      <c r="AO174" s="3" t="s">
        <v>120</v>
      </c>
      <c r="AP174" s="3" t="s">
        <v>120</v>
      </c>
      <c r="AQ174" s="23">
        <v>45308.412499999999</v>
      </c>
      <c r="AR174" s="3"/>
      <c r="AS174" s="23"/>
      <c r="AT174" s="23"/>
      <c r="AU174" s="3" t="s">
        <v>515</v>
      </c>
      <c r="AV174" s="3" t="s">
        <v>1199</v>
      </c>
      <c r="AW174" s="3" t="s">
        <v>76</v>
      </c>
      <c r="AX174" s="3">
        <v>2.5022221999999998</v>
      </c>
      <c r="AY174" s="3">
        <v>-76.5547222</v>
      </c>
      <c r="AZ174" s="8" t="str">
        <f>+CONCATENATE("Reportan apertura en el enlace ",Tabla4[[#This Row],[Enlace]]," en el ",Tabla4[[#This Row],[Distancia óptica]]," ocasionado por ",Tabla4[[#This Row],[Causa del daño]])</f>
        <v>Reportan apertura en el enlace Cali - Popayán en el Km 11,3 desde Popayan ocasionado por Intervención de Terceros</v>
      </c>
      <c r="BA174" s="8" t="str">
        <f>+CONCATENATE("Para dar solución al incidente ",Tabla4[[#This Row],[Solución]])</f>
        <v>Para dar solución al incidente Se realiza recuperacion de 5 m de reserva de un cable de 36 hilos y se instala un acaja de empalme de 48 hilos.</v>
      </c>
      <c r="BB174" s="3" t="str">
        <f>+_xlfn.CONCAT(Tabla4[[#This Row],[Causa Raiz]]," ",Tabla4[[#This Row],[Solución2]]," (",Tabla4[[#This Row],[Anillo]],"- Cabecera: ",Tabla4[[#This Row],[Cabecera]],"- Operador: ",Tabla4[[#This Row],[Operador]],")")</f>
        <v>Reportan apertura en el enlace Cali - Popayán en el Km 11,3 desde Popayan ocasionado por Intervención de Terceros Para dar solución al incidente Se realiza recuperacion de 5 m de reserva de un cable de 36 hilos y se instala un acaja de empalme de 48 hilos. (Troncal- Cabecera: POPAYAN - Operador: Colombia Telecomunicaciones)</v>
      </c>
    </row>
    <row r="175" spans="1:54" s="2" customFormat="1" ht="256.5">
      <c r="A175" s="38">
        <f t="shared" si="19"/>
        <v>174</v>
      </c>
      <c r="B175" s="3">
        <v>8097485</v>
      </c>
      <c r="C175" s="3" t="s">
        <v>54</v>
      </c>
      <c r="D175" s="23">
        <v>45305.076388888891</v>
      </c>
      <c r="E175" s="23">
        <v>45307.458333333336</v>
      </c>
      <c r="F175" s="1">
        <f t="shared" ca="1" si="24"/>
        <v>2.3819444444452529</v>
      </c>
      <c r="G175" s="3" t="s">
        <v>55</v>
      </c>
      <c r="H175" s="41"/>
      <c r="I175" s="40"/>
      <c r="J175" s="5" t="s">
        <v>56</v>
      </c>
      <c r="K175" s="3" t="s">
        <v>57</v>
      </c>
      <c r="L175" s="9" t="s">
        <v>78</v>
      </c>
      <c r="M175" s="3" t="s">
        <v>59</v>
      </c>
      <c r="N175" s="3" t="s">
        <v>60</v>
      </c>
      <c r="O175" s="3" t="s">
        <v>1200</v>
      </c>
      <c r="P175" s="3" t="s">
        <v>1064</v>
      </c>
      <c r="Q175" s="4" t="s">
        <v>1201</v>
      </c>
      <c r="R175" s="3" t="s">
        <v>255</v>
      </c>
      <c r="S175" s="3" t="s">
        <v>65</v>
      </c>
      <c r="T175" s="3" t="s">
        <v>329</v>
      </c>
      <c r="U175" s="3" t="s">
        <v>1066</v>
      </c>
      <c r="V175" s="22" t="str">
        <f t="shared" si="20"/>
        <v>RLFO; Hora de aviso: 1:50 14/01/2024; Solución: Se realizo para el cable de 96 hilos del anillo 47 un tendido de 230 mts y para el cable del anillo del 47A un tendido de 310 mts y se hacen cuatro empalmes de 96 hilos; Hora de solución: 11:00 16/01/2024; Causa: Incendio</v>
      </c>
      <c r="W175" s="4" t="s">
        <v>1137</v>
      </c>
      <c r="X175" s="3"/>
      <c r="Y175" s="3"/>
      <c r="Z175" s="3" t="s">
        <v>69</v>
      </c>
      <c r="AA175" s="3" t="s">
        <v>70</v>
      </c>
      <c r="AB175" s="3">
        <v>8096727</v>
      </c>
      <c r="AC175" s="3" t="s">
        <v>71</v>
      </c>
      <c r="AD175" s="6">
        <v>2.2354166666666666</v>
      </c>
      <c r="AE175" s="7"/>
      <c r="AF175" s="7"/>
      <c r="AG175" s="6">
        <f>Tabla4[[#This Row],[Tiempo Parada de Reloj]]+Tabla4[[#This Row],[Tiempo Autorizado por Telefonica (no Máximo)]]</f>
        <v>2.2354166666666666</v>
      </c>
      <c r="AH175" s="7">
        <f t="shared" ca="1" si="21"/>
        <v>0.14652777777858628</v>
      </c>
      <c r="AI175" s="8">
        <f t="shared" si="22"/>
        <v>53.65</v>
      </c>
      <c r="AJ175" s="8">
        <f t="shared" ca="1" si="23"/>
        <v>3.5166666666860706</v>
      </c>
      <c r="AK175" s="3" t="s">
        <v>73</v>
      </c>
      <c r="AL175" s="3" t="s">
        <v>70</v>
      </c>
      <c r="AM175" s="3" t="s">
        <v>88</v>
      </c>
      <c r="AN175" s="3" t="s">
        <v>88</v>
      </c>
      <c r="AO175" s="3" t="s">
        <v>120</v>
      </c>
      <c r="AP175" s="3" t="s">
        <v>120</v>
      </c>
      <c r="AQ175" s="23">
        <v>45309.423611111109</v>
      </c>
      <c r="AR175" s="3"/>
      <c r="AS175" s="23"/>
      <c r="AT175" s="23"/>
      <c r="AU175" s="3" t="s">
        <v>1202</v>
      </c>
      <c r="AV175" s="3" t="s">
        <v>757</v>
      </c>
      <c r="AW175" s="3">
        <v>47</v>
      </c>
      <c r="AX175" s="3">
        <v>4.6315999999999997</v>
      </c>
      <c r="AY175" s="3">
        <v>-74.151579999999996</v>
      </c>
      <c r="AZ175" s="8" t="str">
        <f>+CONCATENATE("Reportan apertura en el enlace ",Tabla4[[#This Row],[Enlace]]," en el ",Tabla4[[#This Row],[Distancia óptica]]," ocasionado por ",Tabla4[[#This Row],[Causa del daño]])</f>
        <v>Reportan apertura en el enlace Mov. Condado Castila - Mov. Banderas en el Km 5,2 desde asturias ocasionado por Incendio</v>
      </c>
      <c r="BA175" s="8" t="str">
        <f>+CONCATENATE("Para dar solución al incidente ",Tabla4[[#This Row],[Solución]])</f>
        <v>Para dar solución al incidente Se realizo para el cable de 96 hilos del anillo 47 un tendido de 230 mts y para el cable del anillo del 47A un tendido de 310 mts y se hacen cuatro empalmes de 96 hilos</v>
      </c>
      <c r="BB175" s="3" t="str">
        <f>+_xlfn.CONCAT(Tabla4[[#This Row],[Causa Raiz]]," ",Tabla4[[#This Row],[Solución2]]," (",Tabla4[[#This Row],[Anillo]],"- Cabecera: ",Tabla4[[#This Row],[Cabecera]],"- Operador: ",Tabla4[[#This Row],[Operador]],")")</f>
        <v>Reportan apertura en el enlace Mov. Condado Castila - Mov. Banderas en el Km 5,2 desde asturias ocasionado por Incendio Para dar solución al incidente Se realizo para el cable de 96 hilos del anillo 47 un tendido de 230 mts y para el cable del anillo del 47A un tendido de 310 mts y se hacen cuatro empalmes de 96 hilos (47- Cabecera: Asturias- Operador: Colombia Telecomunicaciones)</v>
      </c>
    </row>
    <row r="176" spans="1:54" s="2" customFormat="1" ht="213.75">
      <c r="A176" s="38">
        <f t="shared" si="19"/>
        <v>175</v>
      </c>
      <c r="B176" s="3">
        <v>8098015</v>
      </c>
      <c r="C176" s="3" t="s">
        <v>54</v>
      </c>
      <c r="D176" s="23">
        <v>45306.854166666664</v>
      </c>
      <c r="E176" s="23">
        <v>45307.402777777781</v>
      </c>
      <c r="F176" s="1">
        <f t="shared" ca="1" si="24"/>
        <v>0.54861111111677019</v>
      </c>
      <c r="G176" s="3" t="s">
        <v>55</v>
      </c>
      <c r="H176" s="41"/>
      <c r="I176" s="40"/>
      <c r="J176" s="5" t="s">
        <v>56</v>
      </c>
      <c r="K176" s="3" t="s">
        <v>122</v>
      </c>
      <c r="L176" s="9" t="s">
        <v>58</v>
      </c>
      <c r="M176" s="3" t="s">
        <v>123</v>
      </c>
      <c r="N176" s="3" t="s">
        <v>124</v>
      </c>
      <c r="O176" s="3" t="s">
        <v>1203</v>
      </c>
      <c r="P176" s="3" t="s">
        <v>1204</v>
      </c>
      <c r="Q176" s="4" t="s">
        <v>1205</v>
      </c>
      <c r="R176" s="3" t="s">
        <v>763</v>
      </c>
      <c r="S176" s="3" t="s">
        <v>129</v>
      </c>
      <c r="T176" s="3" t="s">
        <v>66</v>
      </c>
      <c r="U176" s="3" t="s">
        <v>1206</v>
      </c>
      <c r="V176" s="22" t="str">
        <f t="shared" si="20"/>
        <v>RLFO; Hora de aviso: 20:30 15/01/2024; Solución: Se recuperaron 50 mts de reserva y se realiza empalme de 8 hilos se utiliza una caja de 24 hilos; Hora de solución: 9:40 16/01/2024; Causa: Vandalismo</v>
      </c>
      <c r="W176" s="4" t="s">
        <v>132</v>
      </c>
      <c r="X176" s="3"/>
      <c r="Y176" s="3"/>
      <c r="Z176" s="3" t="s">
        <v>69</v>
      </c>
      <c r="AA176" s="3" t="s">
        <v>71</v>
      </c>
      <c r="AB176" s="3">
        <v>0</v>
      </c>
      <c r="AC176" s="3" t="s">
        <v>71</v>
      </c>
      <c r="AD176" s="6">
        <v>0.39166666666666666</v>
      </c>
      <c r="AE176" s="7"/>
      <c r="AF176" s="7"/>
      <c r="AG176" s="6">
        <f>Tabla4[[#This Row],[Tiempo Parada de Reloj]]+Tabla4[[#This Row],[Tiempo Autorizado por Telefonica (no Máximo)]]</f>
        <v>0.39166666666666666</v>
      </c>
      <c r="AH176" s="7">
        <f t="shared" ca="1" si="21"/>
        <v>0.15694444445010353</v>
      </c>
      <c r="AI176" s="8">
        <f t="shared" si="22"/>
        <v>9.4</v>
      </c>
      <c r="AJ176" s="8">
        <f t="shared" ca="1" si="23"/>
        <v>3.7666666668024846</v>
      </c>
      <c r="AK176" s="3" t="s">
        <v>72</v>
      </c>
      <c r="AL176" s="3" t="s">
        <v>70</v>
      </c>
      <c r="AM176" s="3" t="s">
        <v>88</v>
      </c>
      <c r="AN176" s="3" t="s">
        <v>88</v>
      </c>
      <c r="AO176" s="3" t="s">
        <v>73</v>
      </c>
      <c r="AP176" s="3" t="s">
        <v>73</v>
      </c>
      <c r="AQ176" s="23">
        <v>45309.568055555559</v>
      </c>
      <c r="AR176" s="3"/>
      <c r="AS176" s="23"/>
      <c r="AT176" s="23"/>
      <c r="AU176" s="3" t="s">
        <v>271</v>
      </c>
      <c r="AV176" s="3" t="s">
        <v>1207</v>
      </c>
      <c r="AW176" s="3" t="s">
        <v>307</v>
      </c>
      <c r="AX176" s="3">
        <v>11.003671000000001</v>
      </c>
      <c r="AY176" s="3">
        <v>-74.825199999999995</v>
      </c>
      <c r="AZ176" s="8" t="str">
        <f>+CONCATENATE("Reportan apertura en el enlace ",Tabla4[[#This Row],[Enlace]]," en el ",Tabla4[[#This Row],[Distancia óptica]]," ocasionado por ",Tabla4[[#This Row],[Causa del daño]])</f>
        <v>Reportan apertura en el enlace Nuevo Horizonte - Caribe en el km 1,48 desde  Nuevo Horizonte ocasionado por Vandalismo</v>
      </c>
      <c r="BA176" s="8" t="str">
        <f>+CONCATENATE("Para dar solución al incidente ",Tabla4[[#This Row],[Solución]])</f>
        <v>Para dar solución al incidente Se recuperaron 50 mts de reserva y se realiza empalme de 8 hilos se utiliza una caja de 24 hilos</v>
      </c>
      <c r="BB176" s="3" t="str">
        <f>+_xlfn.CONCAT(Tabla4[[#This Row],[Causa Raiz]]," ",Tabla4[[#This Row],[Solución2]]," (",Tabla4[[#This Row],[Anillo]],"- Cabecera: ",Tabla4[[#This Row],[Cabecera]],"- Operador: ",Tabla4[[#This Row],[Operador]],")")</f>
        <v>Reportan apertura en el enlace Nuevo Horizonte - Caribe en el km 1,48 desde  Nuevo Horizonte ocasionado por Vandalismo Para dar solución al incidente Se recuperaron 50 mts de reserva y se realiza empalme de 8 hilos se utiliza una caja de 24 hilos (LINEAL- Cabecera: CARIBE- Operador: Colombia Telecomunicaciones)</v>
      </c>
    </row>
    <row r="177" spans="1:54" s="2" customFormat="1" ht="156.75">
      <c r="A177" s="38">
        <f t="shared" si="19"/>
        <v>176</v>
      </c>
      <c r="B177" s="3">
        <v>8099559</v>
      </c>
      <c r="C177" s="3" t="s">
        <v>54</v>
      </c>
      <c r="D177" s="23">
        <v>45307.333333333336</v>
      </c>
      <c r="E177" s="23">
        <v>45307.458333333336</v>
      </c>
      <c r="F177" s="1">
        <f t="shared" ca="1" si="24"/>
        <v>0.125</v>
      </c>
      <c r="G177" s="3" t="s">
        <v>55</v>
      </c>
      <c r="H177" s="41"/>
      <c r="I177" s="40"/>
      <c r="J177" s="5" t="s">
        <v>56</v>
      </c>
      <c r="K177" s="3" t="s">
        <v>122</v>
      </c>
      <c r="L177" s="9" t="s">
        <v>58</v>
      </c>
      <c r="M177" s="3" t="s">
        <v>123</v>
      </c>
      <c r="N177" s="3" t="s">
        <v>461</v>
      </c>
      <c r="O177" s="3" t="s">
        <v>1208</v>
      </c>
      <c r="P177" s="3" t="s">
        <v>1209</v>
      </c>
      <c r="Q177" s="4" t="s">
        <v>1210</v>
      </c>
      <c r="R177" s="3" t="s">
        <v>763</v>
      </c>
      <c r="S177" s="3" t="s">
        <v>129</v>
      </c>
      <c r="T177" s="3" t="s">
        <v>130</v>
      </c>
      <c r="U177" s="3" t="s">
        <v>1211</v>
      </c>
      <c r="V177" s="22" t="str">
        <f t="shared" si="20"/>
        <v>RLFO; Hora de aviso: 8:00 16/01/2024; Solución: se realiza refusion de hilo eN emplame exiStente; Hora de solución: 11:00 16/01/2024; Causa: Plagas</v>
      </c>
      <c r="W177" s="4" t="s">
        <v>132</v>
      </c>
      <c r="X177" s="3"/>
      <c r="Y177" s="3"/>
      <c r="Z177" s="3" t="s">
        <v>69</v>
      </c>
      <c r="AA177" s="3" t="s">
        <v>71</v>
      </c>
      <c r="AB177" s="3">
        <v>0</v>
      </c>
      <c r="AC177" s="3" t="s">
        <v>71</v>
      </c>
      <c r="AD177" s="6">
        <v>0</v>
      </c>
      <c r="AE177" s="7"/>
      <c r="AF177" s="7"/>
      <c r="AG177" s="6">
        <f>Tabla4[[#This Row],[Tiempo Parada de Reloj]]+Tabla4[[#This Row],[Tiempo Autorizado por Telefonica (no Máximo)]]</f>
        <v>0</v>
      </c>
      <c r="AH177" s="7">
        <f t="shared" ca="1" si="21"/>
        <v>0.125</v>
      </c>
      <c r="AI177" s="8">
        <f t="shared" si="22"/>
        <v>0</v>
      </c>
      <c r="AJ177" s="8">
        <f t="shared" ca="1" si="23"/>
        <v>3</v>
      </c>
      <c r="AK177" s="3" t="s">
        <v>88</v>
      </c>
      <c r="AL177" s="3" t="s">
        <v>71</v>
      </c>
      <c r="AM177" s="3" t="s">
        <v>88</v>
      </c>
      <c r="AN177" s="3" t="s">
        <v>88</v>
      </c>
      <c r="AO177" s="3" t="s">
        <v>73</v>
      </c>
      <c r="AP177" s="3" t="s">
        <v>73</v>
      </c>
      <c r="AQ177" s="23">
        <v>45309.606944444444</v>
      </c>
      <c r="AR177" s="3"/>
      <c r="AS177" s="23"/>
      <c r="AT177" s="23"/>
      <c r="AU177" s="3" t="s">
        <v>467</v>
      </c>
      <c r="AV177" s="3" t="s">
        <v>1212</v>
      </c>
      <c r="AW177" s="3" t="s">
        <v>1213</v>
      </c>
      <c r="AX177" s="3">
        <v>10.895799999999999</v>
      </c>
      <c r="AY177" s="3">
        <v>-75.038825000000003</v>
      </c>
      <c r="AZ177" s="8" t="str">
        <f>+CONCATENATE("Reportan apertura en el enlace ",Tabla4[[#This Row],[Enlace]]," en el ",Tabla4[[#This Row],[Distancia óptica]]," ocasionado por ",Tabla4[[#This Row],[Causa del daño]])</f>
        <v>Reportan apertura en el enlace Pelu -Aguamarina en el Km 39,7 desde pelu ocasionado por Plagas</v>
      </c>
      <c r="BA177" s="8" t="str">
        <f>+CONCATENATE("Para dar solución al incidente ",Tabla4[[#This Row],[Solución]])</f>
        <v>Para dar solución al incidente se realiza refusion de hilo eN emplame exiStente</v>
      </c>
      <c r="BB177" s="3" t="str">
        <f>+_xlfn.CONCAT(Tabla4[[#This Row],[Causa Raiz]]," ",Tabla4[[#This Row],[Solución2]]," (",Tabla4[[#This Row],[Anillo]],"- Cabecera: ",Tabla4[[#This Row],[Cabecera]],"- Operador: ",Tabla4[[#This Row],[Operador]],")")</f>
        <v>Reportan apertura en el enlace Pelu -Aguamarina en el Km 39,7 desde pelu ocasionado por Plagas Para dar solución al incidente se realiza refusion de hilo eN emplame exiStente (LIneal- Cabecera: PELU- Operador: Colombia Telecomunicaciones)</v>
      </c>
    </row>
    <row r="178" spans="1:54" s="2" customFormat="1" ht="213.75">
      <c r="A178" s="38">
        <f t="shared" si="19"/>
        <v>177</v>
      </c>
      <c r="B178" s="3">
        <v>8099634</v>
      </c>
      <c r="C178" s="3" t="s">
        <v>92</v>
      </c>
      <c r="D178" s="23">
        <v>45307.333333333336</v>
      </c>
      <c r="E178" s="23">
        <v>45308.364583333336</v>
      </c>
      <c r="F178" s="1">
        <f t="shared" ca="1" si="24"/>
        <v>1.03125</v>
      </c>
      <c r="G178" s="3" t="s">
        <v>55</v>
      </c>
      <c r="H178" s="41"/>
      <c r="I178" s="40"/>
      <c r="J178" s="5" t="s">
        <v>56</v>
      </c>
      <c r="K178" s="3" t="s">
        <v>138</v>
      </c>
      <c r="L178" s="9" t="s">
        <v>58</v>
      </c>
      <c r="M178" s="3" t="s">
        <v>139</v>
      </c>
      <c r="N178" s="3" t="s">
        <v>1214</v>
      </c>
      <c r="O178" s="3" t="s">
        <v>1215</v>
      </c>
      <c r="P178" s="3" t="s">
        <v>1216</v>
      </c>
      <c r="Q178" s="4" t="s">
        <v>1217</v>
      </c>
      <c r="R178" s="3" t="s">
        <v>796</v>
      </c>
      <c r="S178" s="3" t="s">
        <v>197</v>
      </c>
      <c r="T178" s="3" t="s">
        <v>176</v>
      </c>
      <c r="U178" s="3" t="s">
        <v>1218</v>
      </c>
      <c r="V178" s="22" t="str">
        <f t="shared" si="20"/>
        <v>RTNFO; Hora de aviso: 8:00 16/01/2024; Solución: se realiza tendido de 350 metros y dos empalmes de 48 hilos; Hora de solución: 8:45 17/01/2024; Causa: Intervención de Terceros. No Identificados</v>
      </c>
      <c r="W178" s="4" t="s">
        <v>1219</v>
      </c>
      <c r="X178" s="3"/>
      <c r="Y178" s="3"/>
      <c r="Z178" s="3" t="s">
        <v>69</v>
      </c>
      <c r="AA178" s="3" t="s">
        <v>70</v>
      </c>
      <c r="AB178" s="3" t="s">
        <v>1220</v>
      </c>
      <c r="AC178" s="3" t="s">
        <v>71</v>
      </c>
      <c r="AD178" s="6">
        <v>0.82500000000000007</v>
      </c>
      <c r="AE178" s="7"/>
      <c r="AF178" s="7"/>
      <c r="AG178" s="6">
        <f>Tabla4[[#This Row],[Tiempo Parada de Reloj]]+Tabla4[[#This Row],[Tiempo Autorizado por Telefonica (no Máximo)]]</f>
        <v>0.82500000000000007</v>
      </c>
      <c r="AH178" s="7">
        <f t="shared" ca="1" si="21"/>
        <v>0.20624999999999993</v>
      </c>
      <c r="AI178" s="8">
        <f t="shared" si="22"/>
        <v>19.8</v>
      </c>
      <c r="AJ178" s="8">
        <f t="shared" ca="1" si="23"/>
        <v>4.9499999999999984</v>
      </c>
      <c r="AK178" s="3" t="s">
        <v>88</v>
      </c>
      <c r="AL178" s="3" t="s">
        <v>70</v>
      </c>
      <c r="AM178" s="3" t="s">
        <v>460</v>
      </c>
      <c r="AN178" s="3" t="s">
        <v>72</v>
      </c>
      <c r="AO178" s="3" t="s">
        <v>73</v>
      </c>
      <c r="AP178" s="3" t="s">
        <v>73</v>
      </c>
      <c r="AQ178" s="23">
        <v>45309.592361111114</v>
      </c>
      <c r="AR178" s="3"/>
      <c r="AS178" s="23"/>
      <c r="AT178" s="23"/>
      <c r="AU178" s="3" t="s">
        <v>149</v>
      </c>
      <c r="AV178" s="3" t="s">
        <v>1221</v>
      </c>
      <c r="AW178" s="3" t="s">
        <v>76</v>
      </c>
      <c r="AX178" s="3">
        <v>4.7774650000000003</v>
      </c>
      <c r="AY178" s="3">
        <v>-75.963944999999995</v>
      </c>
      <c r="AZ178" s="8" t="str">
        <f>+CONCATENATE("Reportan apertura en el enlace ",Tabla4[[#This Row],[Enlace]]," en el ",Tabla4[[#This Row],[Distancia óptica]]," ocasionado por ",Tabla4[[#This Row],[Causa del daño]])</f>
        <v>Reportan apertura en el enlace Pereira - Roldanillo en el Km 7,7 desde Cartago ocasionado por Intervención de Terceros. No Identificados</v>
      </c>
      <c r="BA178" s="8" t="str">
        <f>+CONCATENATE("Para dar solución al incidente ",Tabla4[[#This Row],[Solución]])</f>
        <v>Para dar solución al incidente se realiza tendido de 350 metros y dos empalmes de 48 hilos</v>
      </c>
      <c r="BB178" s="3" t="str">
        <f>+_xlfn.CONCAT(Tabla4[[#This Row],[Causa Raiz]]," ",Tabla4[[#This Row],[Solución2]]," (",Tabla4[[#This Row],[Anillo]],"- Cabecera: ",Tabla4[[#This Row],[Cabecera]],"- Operador: ",Tabla4[[#This Row],[Operador]],")")</f>
        <v>Reportan apertura en el enlace Pereira - Roldanillo en el Km 7,7 desde Cartago ocasionado por Intervención de Terceros. No Identificados Para dar solución al incidente se realiza tendido de 350 metros y dos empalmes de 48 hilos (Troncal- Cabecera: Roldanillo- Operador: Colombia Telecomunicaciones)</v>
      </c>
    </row>
    <row r="179" spans="1:54" s="2" customFormat="1" ht="228">
      <c r="A179" s="38">
        <f t="shared" si="19"/>
        <v>178</v>
      </c>
      <c r="B179" s="3">
        <v>8099745</v>
      </c>
      <c r="C179" s="3" t="s">
        <v>54</v>
      </c>
      <c r="D179" s="23">
        <v>45307.347222222219</v>
      </c>
      <c r="E179" s="23">
        <v>45307.458333333336</v>
      </c>
      <c r="F179" s="1">
        <f t="shared" ca="1" si="24"/>
        <v>0.11111111111677019</v>
      </c>
      <c r="G179" s="3" t="s">
        <v>55</v>
      </c>
      <c r="H179" s="41"/>
      <c r="I179" s="40"/>
      <c r="J179" s="5" t="s">
        <v>56</v>
      </c>
      <c r="K179" s="3" t="s">
        <v>57</v>
      </c>
      <c r="L179" s="9" t="s">
        <v>78</v>
      </c>
      <c r="M179" s="3" t="s">
        <v>59</v>
      </c>
      <c r="N179" s="3" t="s">
        <v>60</v>
      </c>
      <c r="O179" s="3" t="s">
        <v>1222</v>
      </c>
      <c r="P179" s="3" t="s">
        <v>1223</v>
      </c>
      <c r="Q179" s="4" t="s">
        <v>1224</v>
      </c>
      <c r="R179" s="3" t="s">
        <v>255</v>
      </c>
      <c r="S179" s="3" t="s">
        <v>65</v>
      </c>
      <c r="T179" s="3" t="s">
        <v>176</v>
      </c>
      <c r="U179" s="3" t="s">
        <v>1225</v>
      </c>
      <c r="V179" s="22" t="str">
        <f t="shared" si="20"/>
        <v>RLFO; Hora de aviso: 8:20 16/01/2024; Solución: Se reahace empalme de continuidad de 8 hilos con caja de empalme de 24 hilos; Hora de solución: 11:00 16/01/2024; Causa: Intervención de Terceros. No Identificados</v>
      </c>
      <c r="W179" s="4" t="s">
        <v>1137</v>
      </c>
      <c r="X179" s="3"/>
      <c r="Y179" s="3"/>
      <c r="Z179" s="3" t="s">
        <v>69</v>
      </c>
      <c r="AA179" s="3" t="s">
        <v>71</v>
      </c>
      <c r="AB179" s="3">
        <v>0</v>
      </c>
      <c r="AC179" s="3" t="s">
        <v>71</v>
      </c>
      <c r="AD179" s="6">
        <v>0</v>
      </c>
      <c r="AE179" s="7"/>
      <c r="AF179" s="7"/>
      <c r="AG179" s="6">
        <f>Tabla4[[#This Row],[Tiempo Parada de Reloj]]+Tabla4[[#This Row],[Tiempo Autorizado por Telefonica (no Máximo)]]</f>
        <v>0</v>
      </c>
      <c r="AH179" s="7">
        <f t="shared" ca="1" si="21"/>
        <v>0.11111111111677019</v>
      </c>
      <c r="AI179" s="8">
        <f t="shared" si="22"/>
        <v>0</v>
      </c>
      <c r="AJ179" s="8">
        <f t="shared" ca="1" si="23"/>
        <v>2.6666666668024845</v>
      </c>
      <c r="AK179" s="3" t="s">
        <v>106</v>
      </c>
      <c r="AL179" s="3" t="s">
        <v>71</v>
      </c>
      <c r="AM179" s="3" t="s">
        <v>88</v>
      </c>
      <c r="AN179" s="3" t="s">
        <v>88</v>
      </c>
      <c r="AO179" s="3" t="s">
        <v>73</v>
      </c>
      <c r="AP179" s="3" t="s">
        <v>73</v>
      </c>
      <c r="AQ179" s="23">
        <v>45307.747916666667</v>
      </c>
      <c r="AR179" s="3"/>
      <c r="AS179" s="23"/>
      <c r="AT179" s="23"/>
      <c r="AU179" s="3" t="s">
        <v>100</v>
      </c>
      <c r="AV179" s="3" t="s">
        <v>720</v>
      </c>
      <c r="AW179" s="3" t="s">
        <v>370</v>
      </c>
      <c r="AX179" s="3">
        <v>4.5958600000000001</v>
      </c>
      <c r="AY179" s="3">
        <v>-74.14649</v>
      </c>
      <c r="AZ179" s="8" t="str">
        <f>+CONCATENATE("Reportan apertura en el enlace ",Tabla4[[#This Row],[Enlace]]," en el ",Tabla4[[#This Row],[Distancia óptica]]," ocasionado por ",Tabla4[[#This Row],[Causa del daño]])</f>
        <v>Reportan apertura en el enlace Mov. Asturias - Mov. Colmotores en el km 1,6 desde Astiuria ocasionado por Intervención de Terceros. No Identificados</v>
      </c>
      <c r="BA179" s="8" t="str">
        <f>+CONCATENATE("Para dar solución al incidente ",Tabla4[[#This Row],[Solución]])</f>
        <v>Para dar solución al incidente Se reahace empalme de continuidad de 8 hilos con caja de empalme de 24 hilos</v>
      </c>
      <c r="BB179" s="3" t="str">
        <f>+_xlfn.CONCAT(Tabla4[[#This Row],[Causa Raiz]]," ",Tabla4[[#This Row],[Solución2]]," (",Tabla4[[#This Row],[Anillo]],"- Cabecera: ",Tabla4[[#This Row],[Cabecera]],"- Operador: ",Tabla4[[#This Row],[Operador]],")")</f>
        <v>Reportan apertura en el enlace Mov. Asturias - Mov. Colmotores en el km 1,6 desde Astiuria ocasionado por Intervención de Terceros. No Identificados Para dar solución al incidente Se reahace empalme de continuidad de 8 hilos con caja de empalme de 24 hilos (lineal- Cabecera: ASTURIAS- Operador: Colombia Telecomunicaciones)</v>
      </c>
    </row>
    <row r="180" spans="1:54" s="2" customFormat="1" ht="199.5">
      <c r="A180" s="38">
        <f t="shared" si="19"/>
        <v>179</v>
      </c>
      <c r="B180" s="3">
        <v>8100171</v>
      </c>
      <c r="C180" s="3" t="s">
        <v>92</v>
      </c>
      <c r="D180" s="23">
        <v>45307.427083333336</v>
      </c>
      <c r="E180" s="23">
        <v>45307.583333333336</v>
      </c>
      <c r="F180" s="1">
        <f t="shared" ca="1" si="24"/>
        <v>0.15625</v>
      </c>
      <c r="G180" s="3" t="s">
        <v>55</v>
      </c>
      <c r="H180" s="41"/>
      <c r="I180" s="40"/>
      <c r="J180" s="5" t="s">
        <v>56</v>
      </c>
      <c r="K180" s="3" t="s">
        <v>359</v>
      </c>
      <c r="L180" s="9" t="s">
        <v>58</v>
      </c>
      <c r="M180" s="3" t="s">
        <v>360</v>
      </c>
      <c r="N180" s="3" t="s">
        <v>361</v>
      </c>
      <c r="O180" s="3" t="s">
        <v>793</v>
      </c>
      <c r="P180" s="3" t="s">
        <v>1226</v>
      </c>
      <c r="Q180" s="4" t="s">
        <v>1227</v>
      </c>
      <c r="R180" s="3" t="s">
        <v>365</v>
      </c>
      <c r="S180" s="3" t="s">
        <v>487</v>
      </c>
      <c r="T180" s="3" t="s">
        <v>66</v>
      </c>
      <c r="U180" s="3" t="s">
        <v>1228</v>
      </c>
      <c r="V180" s="22" t="str">
        <f t="shared" si="20"/>
        <v>RTNFO; Hora de aviso: 10:15 16/01/2024; Solución: se recupera 50 metros de reserva y se hace un emaplme de 36 hilos; Hora de solución: 14:00 16/01/2024; Causa: Vandalismo</v>
      </c>
      <c r="W180" s="4" t="s">
        <v>621</v>
      </c>
      <c r="X180" s="3"/>
      <c r="Y180" s="3"/>
      <c r="Z180" s="3" t="s">
        <v>69</v>
      </c>
      <c r="AA180" s="3" t="s">
        <v>71</v>
      </c>
      <c r="AB180" s="3">
        <v>0</v>
      </c>
      <c r="AC180" s="3" t="s">
        <v>71</v>
      </c>
      <c r="AD180" s="6">
        <v>0</v>
      </c>
      <c r="AE180" s="7"/>
      <c r="AF180" s="7"/>
      <c r="AG180" s="6">
        <f>Tabla4[[#This Row],[Tiempo Parada de Reloj]]+Tabla4[[#This Row],[Tiempo Autorizado por Telefonica (no Máximo)]]</f>
        <v>0</v>
      </c>
      <c r="AH180" s="7">
        <f t="shared" ca="1" si="21"/>
        <v>0.15625</v>
      </c>
      <c r="AI180" s="8">
        <f t="shared" si="22"/>
        <v>0</v>
      </c>
      <c r="AJ180" s="8">
        <f t="shared" ca="1" si="23"/>
        <v>3.75</v>
      </c>
      <c r="AK180" s="3" t="s">
        <v>106</v>
      </c>
      <c r="AL180" s="3" t="s">
        <v>70</v>
      </c>
      <c r="AM180" s="3" t="s">
        <v>460</v>
      </c>
      <c r="AN180" s="3" t="s">
        <v>460</v>
      </c>
      <c r="AO180" s="3" t="s">
        <v>120</v>
      </c>
      <c r="AP180" s="3" t="s">
        <v>120</v>
      </c>
      <c r="AQ180" s="23">
        <v>45308.48333333333</v>
      </c>
      <c r="AR180" s="3"/>
      <c r="AS180" s="23" t="s">
        <v>798</v>
      </c>
      <c r="AT180" s="65" t="s">
        <v>799</v>
      </c>
      <c r="AU180" s="3" t="s">
        <v>424</v>
      </c>
      <c r="AV180" s="3" t="s">
        <v>1229</v>
      </c>
      <c r="AW180" s="3" t="s">
        <v>76</v>
      </c>
      <c r="AX180" s="3">
        <v>5.6042199999999998</v>
      </c>
      <c r="AY180" s="3">
        <v>-75.582400000000007</v>
      </c>
      <c r="AZ180" s="8" t="str">
        <f>+CONCATENATE("Reportan apertura en el enlace ",Tabla4[[#This Row],[Enlace]]," en el ",Tabla4[[#This Row],[Distancia óptica]]," ocasionado por ",Tabla4[[#This Row],[Causa del daño]])</f>
        <v>Reportan apertura en el enlace Manizales - La Pintada en el km 24,1 km desde la pintada ocasionado por Vandalismo</v>
      </c>
      <c r="BA180" s="8" t="str">
        <f>+CONCATENATE("Para dar solución al incidente ",Tabla4[[#This Row],[Solución]])</f>
        <v>Para dar solución al incidente se recupera 50 metros de reserva y se hace un emaplme de 36 hilos</v>
      </c>
      <c r="BB180" s="3" t="str">
        <f>+_xlfn.CONCAT(Tabla4[[#This Row],[Causa Raiz]]," ",Tabla4[[#This Row],[Solución2]]," (",Tabla4[[#This Row],[Anillo]],"- Cabecera: ",Tabla4[[#This Row],[Cabecera]],"- Operador: ",Tabla4[[#This Row],[Operador]],")")</f>
        <v>Reportan apertura en el enlace Manizales - La Pintada en el km 24,1 km desde la pintada ocasionado por Vandalismo Para dar solución al incidente se recupera 50 metros de reserva y se hace un emaplme de 36 hilos (Troncal- Cabecera: La Pintada- Operador: Colombia Telecomunicaciones)</v>
      </c>
    </row>
    <row r="181" spans="1:54" s="2" customFormat="1" ht="185.25">
      <c r="A181" s="38">
        <f t="shared" si="19"/>
        <v>180</v>
      </c>
      <c r="B181" s="3">
        <v>8100386</v>
      </c>
      <c r="C181" s="3" t="s">
        <v>163</v>
      </c>
      <c r="D181" s="23">
        <v>45307.461805555555</v>
      </c>
      <c r="E181" s="23">
        <v>45307.625</v>
      </c>
      <c r="F181" s="1">
        <f t="shared" ca="1" si="24"/>
        <v>0.16319444444525288</v>
      </c>
      <c r="G181" s="3" t="s">
        <v>55</v>
      </c>
      <c r="H181" s="41"/>
      <c r="I181" s="40"/>
      <c r="J181" s="5" t="s">
        <v>56</v>
      </c>
      <c r="K181" s="3" t="s">
        <v>108</v>
      </c>
      <c r="L181" s="9" t="s">
        <v>58</v>
      </c>
      <c r="M181" s="3" t="s">
        <v>228</v>
      </c>
      <c r="N181" s="3" t="s">
        <v>315</v>
      </c>
      <c r="O181" s="3" t="s">
        <v>316</v>
      </c>
      <c r="P181" s="3" t="s">
        <v>1230</v>
      </c>
      <c r="Q181" s="4" t="s">
        <v>1231</v>
      </c>
      <c r="R181" s="3" t="s">
        <v>233</v>
      </c>
      <c r="S181" s="3" t="s">
        <v>115</v>
      </c>
      <c r="T181" s="3" t="s">
        <v>513</v>
      </c>
      <c r="U181" s="3" t="s">
        <v>1232</v>
      </c>
      <c r="V181" s="22" t="str">
        <f t="shared" si="20"/>
        <v>RDFO; Hora de aviso: 11:05 16/01/2024; Solución: se recupera 50 metros de reserva y se hace una sangria de 12 hilos; Hora de solución: 15:00 16/01/2024; Causa: Desastre Natural</v>
      </c>
      <c r="W181" s="4" t="s">
        <v>118</v>
      </c>
      <c r="X181" s="3"/>
      <c r="Y181" s="3"/>
      <c r="Z181" s="3" t="s">
        <v>69</v>
      </c>
      <c r="AA181" s="3" t="s">
        <v>70</v>
      </c>
      <c r="AB181" s="3">
        <v>8100148</v>
      </c>
      <c r="AC181" s="3" t="s">
        <v>71</v>
      </c>
      <c r="AD181" s="6">
        <v>0</v>
      </c>
      <c r="AE181" s="7"/>
      <c r="AF181" s="7"/>
      <c r="AG181" s="6">
        <f>Tabla4[[#This Row],[Tiempo Parada de Reloj]]+Tabla4[[#This Row],[Tiempo Autorizado por Telefonica (no Máximo)]]</f>
        <v>0</v>
      </c>
      <c r="AH181" s="7">
        <f t="shared" ca="1" si="21"/>
        <v>0.16319444444525288</v>
      </c>
      <c r="AI181" s="8">
        <f t="shared" si="22"/>
        <v>0</v>
      </c>
      <c r="AJ181" s="8">
        <f t="shared" ca="1" si="23"/>
        <v>3.9166666666860692</v>
      </c>
      <c r="AK181" s="3" t="s">
        <v>72</v>
      </c>
      <c r="AL181" s="3" t="s">
        <v>70</v>
      </c>
      <c r="AM181" s="3" t="s">
        <v>88</v>
      </c>
      <c r="AN181" s="3" t="s">
        <v>88</v>
      </c>
      <c r="AO181" s="3" t="s">
        <v>73</v>
      </c>
      <c r="AP181" s="3" t="s">
        <v>73</v>
      </c>
      <c r="AQ181" s="23">
        <v>45308.744444444441</v>
      </c>
      <c r="AR181" s="3"/>
      <c r="AS181" s="23"/>
      <c r="AT181" s="23"/>
      <c r="AU181" s="3" t="s">
        <v>237</v>
      </c>
      <c r="AV181" s="3" t="s">
        <v>1233</v>
      </c>
      <c r="AW181" s="3" t="s">
        <v>135</v>
      </c>
      <c r="AX181" s="3">
        <v>11.251544000000001</v>
      </c>
      <c r="AY181" s="3">
        <v>-74.066294999999997</v>
      </c>
      <c r="AZ181" s="8" t="str">
        <f>+CONCATENATE("Reportan apertura en el enlace ",Tabla4[[#This Row],[Enlace]]," en el ",Tabla4[[#This Row],[Distancia óptica]]," ocasionado por ",Tabla4[[#This Row],[Causa del daño]])</f>
        <v>Reportan apertura en el enlace Santa Marta - Guachaca en el Km 47 desde Santa Marta ocasionado por Desastre Natural</v>
      </c>
      <c r="BA181" s="8" t="str">
        <f>+CONCATENATE("Para dar solución al incidente ",Tabla4[[#This Row],[Solución]])</f>
        <v>Para dar solución al incidente se recupera 50 metros de reserva y se hace una sangria de 12 hilos</v>
      </c>
      <c r="BB181" s="3" t="str">
        <f>+_xlfn.CONCAT(Tabla4[[#This Row],[Causa Raiz]]," ",Tabla4[[#This Row],[Solución2]]," (",Tabla4[[#This Row],[Anillo]],"- Cabecera: ",Tabla4[[#This Row],[Cabecera]],"- Operador: ",Tabla4[[#This Row],[Operador]],")")</f>
        <v>Reportan apertura en el enlace Santa Marta - Guachaca en el Km 47 desde Santa Marta ocasionado por Desastre Natural Para dar solución al incidente se recupera 50 metros de reserva y se hace una sangria de 12 hilos (Lineal- Cabecera: Santa Marta- Operador: Colombia Telecomunicaciones)</v>
      </c>
    </row>
    <row r="182" spans="1:54" s="2" customFormat="1" ht="213.75">
      <c r="A182" s="38">
        <f t="shared" si="19"/>
        <v>181</v>
      </c>
      <c r="B182" s="3">
        <v>8098039</v>
      </c>
      <c r="C182" s="3" t="s">
        <v>54</v>
      </c>
      <c r="D182" s="23">
        <v>45307.479166666664</v>
      </c>
      <c r="E182" s="23">
        <v>45307.541666666664</v>
      </c>
      <c r="F182" s="1">
        <f t="shared" ca="1" si="24"/>
        <v>6.25E-2</v>
      </c>
      <c r="G182" s="3" t="s">
        <v>55</v>
      </c>
      <c r="H182" s="41"/>
      <c r="I182" s="40"/>
      <c r="J182" s="5" t="s">
        <v>56</v>
      </c>
      <c r="K182" s="3" t="s">
        <v>122</v>
      </c>
      <c r="L182" s="9" t="s">
        <v>58</v>
      </c>
      <c r="M182" s="3" t="s">
        <v>383</v>
      </c>
      <c r="N182" s="3" t="s">
        <v>384</v>
      </c>
      <c r="O182" s="3" t="s">
        <v>1234</v>
      </c>
      <c r="P182" s="3" t="s">
        <v>1235</v>
      </c>
      <c r="Q182" s="4" t="s">
        <v>1236</v>
      </c>
      <c r="R182" s="3" t="s">
        <v>562</v>
      </c>
      <c r="S182" s="3" t="s">
        <v>389</v>
      </c>
      <c r="T182" s="3" t="s">
        <v>256</v>
      </c>
      <c r="U182" s="3" t="s">
        <v>1237</v>
      </c>
      <c r="V182" s="22" t="str">
        <f t="shared" si="20"/>
        <v>RLFO; Hora de aviso: 11:30 16/01/2024; Solución: Se realiza fusion de hilo en empalme existente; Hora de solución: 13:00 16/01/2024; Causa: Falla de Empalme de FiOp</v>
      </c>
      <c r="W182" s="4" t="s">
        <v>132</v>
      </c>
      <c r="X182" s="3"/>
      <c r="Y182" s="3"/>
      <c r="Z182" s="3" t="s">
        <v>69</v>
      </c>
      <c r="AA182" s="3" t="s">
        <v>70</v>
      </c>
      <c r="AB182" s="3">
        <v>8098039</v>
      </c>
      <c r="AC182" s="3" t="s">
        <v>71</v>
      </c>
      <c r="AD182" s="6">
        <v>0</v>
      </c>
      <c r="AE182" s="7"/>
      <c r="AF182" s="7"/>
      <c r="AG182" s="6">
        <f>Tabla4[[#This Row],[Tiempo Parada de Reloj]]+Tabla4[[#This Row],[Tiempo Autorizado por Telefonica (no Máximo)]]</f>
        <v>0</v>
      </c>
      <c r="AH182" s="7">
        <f t="shared" ca="1" si="21"/>
        <v>6.25E-2</v>
      </c>
      <c r="AI182" s="8">
        <f t="shared" si="22"/>
        <v>0</v>
      </c>
      <c r="AJ182" s="8">
        <f t="shared" ca="1" si="23"/>
        <v>1.5</v>
      </c>
      <c r="AK182" s="3" t="s">
        <v>72</v>
      </c>
      <c r="AL182" s="3" t="s">
        <v>70</v>
      </c>
      <c r="AM182" s="3" t="s">
        <v>88</v>
      </c>
      <c r="AN182" s="3" t="s">
        <v>88</v>
      </c>
      <c r="AO182" s="3" t="s">
        <v>120</v>
      </c>
      <c r="AP182" s="3" t="s">
        <v>87</v>
      </c>
      <c r="AQ182" s="23">
        <v>45384.417361111111</v>
      </c>
      <c r="AR182" s="3"/>
      <c r="AS182" s="23"/>
      <c r="AT182" s="23"/>
      <c r="AU182" s="3" t="s">
        <v>392</v>
      </c>
      <c r="AV182" s="3" t="s">
        <v>1238</v>
      </c>
      <c r="AW182" s="3" t="s">
        <v>135</v>
      </c>
      <c r="AX182" s="3">
        <v>10.401681</v>
      </c>
      <c r="AY182" s="3">
        <v>-75.555494999999993</v>
      </c>
      <c r="AZ182" s="8" t="str">
        <f>+CONCATENATE("Reportan apertura en el enlace ",Tabla4[[#This Row],[Enlace]]," en el ",Tabla4[[#This Row],[Distancia óptica]]," ocasionado por ",Tabla4[[#This Row],[Causa del daño]])</f>
        <v>Reportan apertura en el enlace C.Comercial Bocagrande Plaza - Cartagena Centro 302 en el km 2,532 desde Cartagena Centro ocasionado por Falla de Empalme de FiOp</v>
      </c>
      <c r="BA182" s="8" t="str">
        <f>+CONCATENATE("Para dar solución al incidente ",Tabla4[[#This Row],[Solución]])</f>
        <v>Para dar solución al incidente Se realiza fusion de hilo en empalme existente</v>
      </c>
      <c r="BB182" s="3" t="str">
        <f>+_xlfn.CONCAT(Tabla4[[#This Row],[Causa Raiz]]," ",Tabla4[[#This Row],[Solución2]]," (",Tabla4[[#This Row],[Anillo]],"- Cabecera: ",Tabla4[[#This Row],[Cabecera]],"- Operador: ",Tabla4[[#This Row],[Operador]],")")</f>
        <v>Reportan apertura en el enlace C.Comercial Bocagrande Plaza - Cartagena Centro 302 en el km 2,532 desde Cartagena Centro ocasionado por Falla de Empalme de FiOp Para dar solución al incidente Se realiza fusion de hilo en empalme existente (Lineal- Cabecera: Bocagrande- Operador: Colombia Telecomunicaciones)</v>
      </c>
    </row>
    <row r="183" spans="1:54" s="2" customFormat="1" ht="242.25">
      <c r="A183" s="38">
        <f t="shared" si="19"/>
        <v>182</v>
      </c>
      <c r="B183" s="3">
        <v>8100229</v>
      </c>
      <c r="C183" s="3" t="s">
        <v>54</v>
      </c>
      <c r="D183" s="23">
        <v>45307.559027777781</v>
      </c>
      <c r="E183" s="23">
        <v>45307.770833333336</v>
      </c>
      <c r="F183" s="1">
        <f t="shared" ca="1" si="24"/>
        <v>0.21180555555474712</v>
      </c>
      <c r="G183" s="3" t="s">
        <v>55</v>
      </c>
      <c r="H183" s="41"/>
      <c r="I183" s="40"/>
      <c r="J183" s="5" t="s">
        <v>56</v>
      </c>
      <c r="K183" s="3" t="s">
        <v>77</v>
      </c>
      <c r="L183" s="9" t="s">
        <v>78</v>
      </c>
      <c r="M183" s="3" t="s">
        <v>152</v>
      </c>
      <c r="N183" s="3" t="s">
        <v>153</v>
      </c>
      <c r="O183" s="3" t="s">
        <v>1239</v>
      </c>
      <c r="P183" s="3" t="s">
        <v>1240</v>
      </c>
      <c r="Q183" s="4" t="s">
        <v>1241</v>
      </c>
      <c r="R183" s="3" t="s">
        <v>1178</v>
      </c>
      <c r="S183" s="3" t="s">
        <v>158</v>
      </c>
      <c r="T183" s="3" t="s">
        <v>176</v>
      </c>
      <c r="U183" s="3" t="s">
        <v>1242</v>
      </c>
      <c r="V183" s="22" t="str">
        <f t="shared" si="20"/>
        <v>RLFO; Hora de aviso: 13:25 16/01/2024; Solución: se realzai tendido de 250metros y dos empalmes de 24 hilos y se fusionan 24 hilos; Hora de solución: 18:30 16/01/2024; Causa: Intervención de Terceros. No Identificados</v>
      </c>
      <c r="W183" s="4" t="s">
        <v>160</v>
      </c>
      <c r="X183" s="3"/>
      <c r="Y183" s="3"/>
      <c r="Z183" s="3" t="s">
        <v>69</v>
      </c>
      <c r="AA183" s="3" t="s">
        <v>70</v>
      </c>
      <c r="AB183" s="3">
        <v>8100229</v>
      </c>
      <c r="AC183" s="3" t="s">
        <v>71</v>
      </c>
      <c r="AD183" s="6">
        <v>4.5833333333333337E-2</v>
      </c>
      <c r="AE183" s="7"/>
      <c r="AF183" s="7"/>
      <c r="AG183" s="6">
        <f>Tabla4[[#This Row],[Tiempo Parada de Reloj]]+Tabla4[[#This Row],[Tiempo Autorizado por Telefonica (no Máximo)]]</f>
        <v>4.5833333333333337E-2</v>
      </c>
      <c r="AH183" s="7">
        <f t="shared" ca="1" si="21"/>
        <v>0.16597222222141378</v>
      </c>
      <c r="AI183" s="8">
        <f t="shared" si="22"/>
        <v>1.1000000000000001</v>
      </c>
      <c r="AJ183" s="8">
        <f t="shared" ca="1" si="23"/>
        <v>3.9833333333139307</v>
      </c>
      <c r="AK183" s="3" t="s">
        <v>72</v>
      </c>
      <c r="AL183" s="3" t="s">
        <v>70</v>
      </c>
      <c r="AM183" s="3" t="s">
        <v>460</v>
      </c>
      <c r="AN183" s="3" t="s">
        <v>460</v>
      </c>
      <c r="AO183" s="3" t="s">
        <v>120</v>
      </c>
      <c r="AP183" s="3" t="s">
        <v>120</v>
      </c>
      <c r="AQ183" s="23">
        <v>45309.402083333334</v>
      </c>
      <c r="AR183" s="3"/>
      <c r="AS183" s="23"/>
      <c r="AT183" s="23"/>
      <c r="AU183" s="3" t="s">
        <v>161</v>
      </c>
      <c r="AV183" s="3" t="s">
        <v>1243</v>
      </c>
      <c r="AW183" s="3" t="s">
        <v>1244</v>
      </c>
      <c r="AX183" s="3">
        <v>1.2140230000000001</v>
      </c>
      <c r="AY183" s="3">
        <v>-77.292841999999993</v>
      </c>
      <c r="AZ183" s="8" t="str">
        <f>+CONCATENATE("Reportan apertura en el enlace ",Tabla4[[#This Row],[Enlace]]," en el ",Tabla4[[#This Row],[Distancia óptica]]," ocasionado por ",Tabla4[[#This Row],[Causa del daño]])</f>
        <v>Reportan apertura en el enlace Mov. Galeras II - Mov. Galeras en el Km 0,876 desde Galeras ocasionado por Intervención de Terceros. No Identificados</v>
      </c>
      <c r="BA183" s="8" t="str">
        <f>+CONCATENATE("Para dar solución al incidente ",Tabla4[[#This Row],[Solución]])</f>
        <v>Para dar solución al incidente se realzai tendido de 250metros y dos empalmes de 24 hilos y se fusionan 24 hilos</v>
      </c>
      <c r="BB183" s="3" t="str">
        <f>+_xlfn.CONCAT(Tabla4[[#This Row],[Causa Raiz]]," ",Tabla4[[#This Row],[Solución2]]," (",Tabla4[[#This Row],[Anillo]],"- Cabecera: ",Tabla4[[#This Row],[Cabecera]],"- Operador: ",Tabla4[[#This Row],[Operador]],")")</f>
        <v>Reportan apertura en el enlace Mov. Galeras II - Mov. Galeras en el Km 0,876 desde Galeras ocasionado por Intervención de Terceros. No Identificados Para dar solución al incidente se realzai tendido de 250metros y dos empalmes de 24 hilos y se fusionan 24 hilos (Uk Galeras- Cabecera: Fatima- Operador: Colombia Telecomunicaciones)</v>
      </c>
    </row>
    <row r="184" spans="1:54" s="2" customFormat="1" ht="213.75">
      <c r="A184" s="38">
        <f t="shared" si="19"/>
        <v>183</v>
      </c>
      <c r="B184" s="3">
        <v>8060147</v>
      </c>
      <c r="C184" s="3" t="s">
        <v>54</v>
      </c>
      <c r="D184" s="23">
        <v>45297.666666666664</v>
      </c>
      <c r="E184" s="23">
        <v>45300.666666666664</v>
      </c>
      <c r="F184" s="1">
        <f t="shared" ca="1" si="24"/>
        <v>3</v>
      </c>
      <c r="G184" s="3" t="s">
        <v>55</v>
      </c>
      <c r="H184" s="41"/>
      <c r="I184" s="40"/>
      <c r="J184" s="5" t="s">
        <v>56</v>
      </c>
      <c r="K184" s="3" t="s">
        <v>77</v>
      </c>
      <c r="L184" s="9" t="s">
        <v>78</v>
      </c>
      <c r="M184" s="3" t="s">
        <v>139</v>
      </c>
      <c r="N184" s="3" t="s">
        <v>447</v>
      </c>
      <c r="O184" s="3" t="s">
        <v>1245</v>
      </c>
      <c r="P184" s="3" t="s">
        <v>1246</v>
      </c>
      <c r="Q184" s="4" t="s">
        <v>1247</v>
      </c>
      <c r="R184" s="3" t="s">
        <v>451</v>
      </c>
      <c r="S184" s="3" t="s">
        <v>289</v>
      </c>
      <c r="T184" s="3" t="s">
        <v>146</v>
      </c>
      <c r="U184" s="3" t="s">
        <v>1009</v>
      </c>
      <c r="V184" s="22" t="str">
        <f t="shared" si="20"/>
        <v>RLFO; Hora de aviso: 16:00 06/01/2024; Solución: Se refusiona hilo en caja de empalme existente.; Hora de solución: 16:00 09/01/2024; Causa: Falla en la Red FiOp</v>
      </c>
      <c r="W184" s="4" t="s">
        <v>1248</v>
      </c>
      <c r="X184" s="3" t="s">
        <v>1249</v>
      </c>
      <c r="Y184" s="3" t="s">
        <v>1250</v>
      </c>
      <c r="Z184" s="3" t="s">
        <v>119</v>
      </c>
      <c r="AA184" s="3" t="s">
        <v>71</v>
      </c>
      <c r="AB184" s="3">
        <v>0</v>
      </c>
      <c r="AC184" s="3" t="s">
        <v>71</v>
      </c>
      <c r="AD184" s="6">
        <v>1.5416666666666667</v>
      </c>
      <c r="AE184" s="7"/>
      <c r="AF184" s="7"/>
      <c r="AG184" s="6">
        <f>Tabla4[[#This Row],[Tiempo Parada de Reloj]]+Tabla4[[#This Row],[Tiempo Autorizado por Telefonica (no Máximo)]]</f>
        <v>1.5416666666666667</v>
      </c>
      <c r="AH184" s="7">
        <f t="shared" ca="1" si="21"/>
        <v>1.4583333333333333</v>
      </c>
      <c r="AI184" s="8">
        <f t="shared" si="22"/>
        <v>37</v>
      </c>
      <c r="AJ184" s="8">
        <f t="shared" ca="1" si="23"/>
        <v>35</v>
      </c>
      <c r="AK184" s="3" t="s">
        <v>87</v>
      </c>
      <c r="AL184" s="3" t="s">
        <v>70</v>
      </c>
      <c r="AM184" s="3" t="s">
        <v>106</v>
      </c>
      <c r="AN184" s="3" t="s">
        <v>72</v>
      </c>
      <c r="AO184" s="3" t="s">
        <v>119</v>
      </c>
      <c r="AP184" s="3" t="s">
        <v>120</v>
      </c>
      <c r="AQ184" s="23">
        <v>45307.609027777777</v>
      </c>
      <c r="AR184" s="3"/>
      <c r="AS184" s="23"/>
      <c r="AT184" s="23"/>
      <c r="AU184" s="3" t="s">
        <v>192</v>
      </c>
      <c r="AV184" s="3" t="s">
        <v>1251</v>
      </c>
      <c r="AW184" s="3" t="s">
        <v>135</v>
      </c>
      <c r="AX184" s="3">
        <v>3.8827699999999998</v>
      </c>
      <c r="AY184" s="3">
        <v>-77.053700000000006</v>
      </c>
      <c r="AZ184" s="8" t="str">
        <f>+CONCATENATE("Reportan apertura en el enlace ",Tabla4[[#This Row],[Enlace]]," en el ",Tabla4[[#This Row],[Distancia óptica]]," ocasionado por ",Tabla4[[#This Row],[Causa del daño]])</f>
        <v>Reportan apertura en el enlace Mov.Buenaventura centro - Mov.Juan 23 en el Km 1,3 desde centro buenaventura ocasionado por Falla en la Red FiOp</v>
      </c>
      <c r="BA184" s="8" t="str">
        <f>+CONCATENATE("Para dar solución al incidente ",Tabla4[[#This Row],[Solución]])</f>
        <v>Para dar solución al incidente Se refusiona hilo en caja de empalme existente.</v>
      </c>
      <c r="BB184" s="3" t="str">
        <f>+_xlfn.CONCAT(Tabla4[[#This Row],[Causa Raiz]]," ",Tabla4[[#This Row],[Solución2]]," (",Tabla4[[#This Row],[Anillo]],"- Cabecera: ",Tabla4[[#This Row],[Cabecera]],"- Operador: ",Tabla4[[#This Row],[Operador]],")")</f>
        <v>Reportan apertura en el enlace Mov.Buenaventura centro - Mov.Juan 23 en el Km 1,3 desde centro buenaventura ocasionado por Falla en la Red FiOp Para dar solución al incidente Se refusiona hilo en caja de empalme existente. (Lineal- Cabecera: Buenvantura Centro- Operador: Colombia Telecomunicaciones)</v>
      </c>
    </row>
    <row r="185" spans="1:54" s="2" customFormat="1" ht="199.5">
      <c r="A185" s="38">
        <f t="shared" si="19"/>
        <v>184</v>
      </c>
      <c r="B185" s="3">
        <v>8101020</v>
      </c>
      <c r="C185" s="3" t="s">
        <v>54</v>
      </c>
      <c r="D185" s="23">
        <v>45307.5625</v>
      </c>
      <c r="E185" s="23">
        <v>45307.722222222219</v>
      </c>
      <c r="F185" s="1">
        <f t="shared" ca="1" si="24"/>
        <v>0.15972222221898846</v>
      </c>
      <c r="G185" s="3" t="s">
        <v>55</v>
      </c>
      <c r="H185" s="41"/>
      <c r="I185" s="40"/>
      <c r="J185" s="5" t="s">
        <v>56</v>
      </c>
      <c r="K185" s="3" t="s">
        <v>138</v>
      </c>
      <c r="L185" s="9" t="s">
        <v>78</v>
      </c>
      <c r="M185" s="3" t="s">
        <v>139</v>
      </c>
      <c r="N185" s="3" t="s">
        <v>140</v>
      </c>
      <c r="O185" s="3" t="s">
        <v>1252</v>
      </c>
      <c r="P185" s="3" t="s">
        <v>1253</v>
      </c>
      <c r="Q185" s="4" t="s">
        <v>554</v>
      </c>
      <c r="R185" s="3" t="s">
        <v>555</v>
      </c>
      <c r="S185" s="3" t="s">
        <v>145</v>
      </c>
      <c r="T185" s="3" t="s">
        <v>211</v>
      </c>
      <c r="U185" s="3" t="s">
        <v>1254</v>
      </c>
      <c r="V185" s="22" t="str">
        <f t="shared" si="20"/>
        <v>RLFO; Hora de aviso: 13:30 16/01/2024; Solución: se recuperan 20 metros de reserva y se hace un emaplme de 48 hilos; Hora de solución: 17:20 16/01/2024; Causa: Podas</v>
      </c>
      <c r="W185" s="4" t="s">
        <v>557</v>
      </c>
      <c r="X185" s="3"/>
      <c r="Y185" s="3"/>
      <c r="Z185" s="3" t="s">
        <v>69</v>
      </c>
      <c r="AA185" s="3" t="s">
        <v>70</v>
      </c>
      <c r="AB185" s="3">
        <v>8100411</v>
      </c>
      <c r="AC185" s="3" t="s">
        <v>71</v>
      </c>
      <c r="AD185" s="6">
        <v>0</v>
      </c>
      <c r="AE185" s="7"/>
      <c r="AF185" s="7"/>
      <c r="AG185" s="6">
        <f>Tabla4[[#This Row],[Tiempo Parada de Reloj]]+Tabla4[[#This Row],[Tiempo Autorizado por Telefonica (no Máximo)]]</f>
        <v>0</v>
      </c>
      <c r="AH185" s="7">
        <f t="shared" ca="1" si="21"/>
        <v>0.15972222221898846</v>
      </c>
      <c r="AI185" s="8">
        <f t="shared" si="22"/>
        <v>0</v>
      </c>
      <c r="AJ185" s="8">
        <f t="shared" ca="1" si="23"/>
        <v>3.8333333332557231</v>
      </c>
      <c r="AK185" s="3" t="s">
        <v>72</v>
      </c>
      <c r="AL185" s="3" t="s">
        <v>70</v>
      </c>
      <c r="AM185" s="3" t="s">
        <v>460</v>
      </c>
      <c r="AN185" s="3" t="s">
        <v>460</v>
      </c>
      <c r="AO185" s="3" t="s">
        <v>73</v>
      </c>
      <c r="AP185" s="3" t="s">
        <v>73</v>
      </c>
      <c r="AQ185" s="23">
        <v>45310.020138888889</v>
      </c>
      <c r="AR185" s="3"/>
      <c r="AS185" s="23"/>
      <c r="AT185" s="23"/>
      <c r="AU185" s="3" t="s">
        <v>481</v>
      </c>
      <c r="AV185" s="3" t="s">
        <v>1255</v>
      </c>
      <c r="AW185" s="3" t="s">
        <v>135</v>
      </c>
      <c r="AX185" s="3">
        <v>3.3627799999999999</v>
      </c>
      <c r="AY185" s="3">
        <v>-76.496759999999995</v>
      </c>
      <c r="AZ185" s="8" t="str">
        <f>+CONCATENATE("Reportan apertura en el enlace ",Tabla4[[#This Row],[Enlace]]," en el ",Tabla4[[#This Row],[Distancia óptica]]," ocasionado por ",Tabla4[[#This Row],[Causa del daño]])</f>
        <v>Reportan apertura en el enlace Mov. Kachipay - Mov. Club Cañasgordas en el km 0,876 desde Cañas Gordas ocasionado por Podas</v>
      </c>
      <c r="BA185" s="8" t="str">
        <f>+CONCATENATE("Para dar solución al incidente ",Tabla4[[#This Row],[Solución]])</f>
        <v>Para dar solución al incidente se recuperan 20 metros de reserva y se hace un emaplme de 48 hilos</v>
      </c>
      <c r="BB185" s="3" t="str">
        <f>+_xlfn.CONCAT(Tabla4[[#This Row],[Causa Raiz]]," ",Tabla4[[#This Row],[Solución2]]," (",Tabla4[[#This Row],[Anillo]],"- Cabecera: ",Tabla4[[#This Row],[Cabecera]],"- Operador: ",Tabla4[[#This Row],[Operador]],")")</f>
        <v>Reportan apertura en el enlace Mov. Kachipay - Mov. Club Cañasgordas en el km 0,876 desde Cañas Gordas ocasionado por Podas Para dar solución al incidente se recuperan 20 metros de reserva y se hace un emaplme de 48 hilos (Lineal- Cabecera: Macrocaney- Operador: Colombia Telecomunicaciones)</v>
      </c>
    </row>
    <row r="186" spans="1:54" s="2" customFormat="1" ht="228">
      <c r="A186" s="38">
        <f t="shared" si="19"/>
        <v>185</v>
      </c>
      <c r="B186" s="3">
        <v>8100577</v>
      </c>
      <c r="C186" s="3" t="s">
        <v>54</v>
      </c>
      <c r="D186" s="23">
        <v>45307.635416666664</v>
      </c>
      <c r="E186" s="23">
        <v>45313.8125</v>
      </c>
      <c r="F186" s="1">
        <f t="shared" ca="1" si="24"/>
        <v>6.1770833333357587</v>
      </c>
      <c r="G186" s="3" t="s">
        <v>55</v>
      </c>
      <c r="H186" s="41"/>
      <c r="I186" s="40"/>
      <c r="J186" s="5" t="s">
        <v>56</v>
      </c>
      <c r="K186" s="3" t="s">
        <v>93</v>
      </c>
      <c r="L186" s="9" t="s">
        <v>58</v>
      </c>
      <c r="M186" s="3" t="s">
        <v>59</v>
      </c>
      <c r="N186" s="3" t="s">
        <v>60</v>
      </c>
      <c r="O186" s="3" t="s">
        <v>1256</v>
      </c>
      <c r="P186" s="3" t="s">
        <v>1257</v>
      </c>
      <c r="Q186" s="4" t="s">
        <v>1258</v>
      </c>
      <c r="R186" s="3" t="s">
        <v>378</v>
      </c>
      <c r="S186" s="3" t="s">
        <v>65</v>
      </c>
      <c r="T186" s="3" t="s">
        <v>276</v>
      </c>
      <c r="U186" s="3" t="s">
        <v>1259</v>
      </c>
      <c r="V186" s="22" t="str">
        <f t="shared" si="20"/>
        <v>RLFO; Hora de aviso: 15:15 16/01/2024; Solución: Se realizo un tendido de 150 de FO de 144 hilos y se hacen dos empalmes de continuidad de 144 hilos; Hora de solución: 19:30 22/01/2024; Causa: Intervención de Terceros</v>
      </c>
      <c r="W186" s="4" t="s">
        <v>68</v>
      </c>
      <c r="X186" s="3"/>
      <c r="Y186" s="3"/>
      <c r="Z186" s="3" t="s">
        <v>69</v>
      </c>
      <c r="AA186" s="3" t="s">
        <v>70</v>
      </c>
      <c r="AB186" s="3">
        <v>8100577</v>
      </c>
      <c r="AC186" s="3" t="s">
        <v>70</v>
      </c>
      <c r="AD186" s="6">
        <v>6.020833333333333</v>
      </c>
      <c r="AE186" s="7"/>
      <c r="AF186" s="7"/>
      <c r="AG186" s="6">
        <f>Tabla4[[#This Row],[Tiempo Parada de Reloj]]+Tabla4[[#This Row],[Tiempo Autorizado por Telefonica (no Máximo)]]</f>
        <v>6.020833333333333</v>
      </c>
      <c r="AH186" s="7">
        <f t="shared" ca="1" si="21"/>
        <v>0.15625000000242562</v>
      </c>
      <c r="AI186" s="8">
        <f t="shared" si="22"/>
        <v>144.5</v>
      </c>
      <c r="AJ186" s="8">
        <f t="shared" ca="1" si="23"/>
        <v>3.7500000000582148</v>
      </c>
      <c r="AK186" s="3" t="s">
        <v>98</v>
      </c>
      <c r="AL186" s="3" t="s">
        <v>70</v>
      </c>
      <c r="AM186" s="3" t="s">
        <v>73</v>
      </c>
      <c r="AN186" s="3" t="s">
        <v>87</v>
      </c>
      <c r="AO186" s="3" t="s">
        <v>72</v>
      </c>
      <c r="AP186" s="3" t="s">
        <v>72</v>
      </c>
      <c r="AQ186" s="23">
        <v>45317.393055555556</v>
      </c>
      <c r="AR186" s="3"/>
      <c r="AS186" s="23"/>
      <c r="AT186" s="23"/>
      <c r="AU186" s="3" t="s">
        <v>298</v>
      </c>
      <c r="AV186" s="3" t="s">
        <v>526</v>
      </c>
      <c r="AW186" s="3" t="s">
        <v>1260</v>
      </c>
      <c r="AX186" s="3">
        <v>4.5493889999999997</v>
      </c>
      <c r="AY186" s="3">
        <v>-74.113410999999999</v>
      </c>
      <c r="AZ186" s="8" t="str">
        <f>+CONCATENATE("Reportan apertura en el enlace ",Tabla4[[#This Row],[Enlace]]," en el ",Tabla4[[#This Row],[Distancia óptica]]," ocasionado por ",Tabla4[[#This Row],[Causa del daño]])</f>
        <v>Reportan apertura en el enlace Santa Rita - Marruecos en el Km 1,6 desde Marruecos ocasionado por Intervención de Terceros</v>
      </c>
      <c r="BA186" s="8" t="str">
        <f>+CONCATENATE("Para dar solución al incidente ",Tabla4[[#This Row],[Solución]])</f>
        <v>Para dar solución al incidente Se realizo un tendido de 150 de FO de 144 hilos y se hacen dos empalmes de continuidad de 144 hilos</v>
      </c>
      <c r="BB186" s="3" t="str">
        <f>+_xlfn.CONCAT(Tabla4[[#This Row],[Causa Raiz]]," ",Tabla4[[#This Row],[Solución2]]," (",Tabla4[[#This Row],[Anillo]],"- Cabecera: ",Tabla4[[#This Row],[Cabecera]],"- Operador: ",Tabla4[[#This Row],[Operador]],")")</f>
        <v>Reportan apertura en el enlace Santa Rita - Marruecos en el Km 1,6 desde Marruecos ocasionado por Intervención de Terceros Para dar solución al incidente Se realizo un tendido de 150 de FO de 144 hilos y se hacen dos empalmes de continuidad de 144 hilos (PoP Marruecos- Cabecera: Marruecos- Operador: Colombia Telecomunicaciones)</v>
      </c>
    </row>
    <row r="187" spans="1:54" s="2" customFormat="1" ht="199.5">
      <c r="A187" s="38">
        <f t="shared" si="19"/>
        <v>186</v>
      </c>
      <c r="B187" s="3">
        <v>8101513</v>
      </c>
      <c r="C187" s="3" t="s">
        <v>163</v>
      </c>
      <c r="D187" s="23">
        <v>45307.673611111109</v>
      </c>
      <c r="E187" s="23">
        <v>45308.368055555555</v>
      </c>
      <c r="F187" s="1">
        <f t="shared" ca="1" si="24"/>
        <v>0.69444444444525288</v>
      </c>
      <c r="G187" s="3" t="s">
        <v>55</v>
      </c>
      <c r="H187" s="41"/>
      <c r="I187" s="40"/>
      <c r="J187" s="5" t="s">
        <v>56</v>
      </c>
      <c r="K187" s="3" t="s">
        <v>77</v>
      </c>
      <c r="L187" s="9" t="s">
        <v>78</v>
      </c>
      <c r="M187" s="3" t="s">
        <v>79</v>
      </c>
      <c r="N187" s="3" t="s">
        <v>1261</v>
      </c>
      <c r="O187" s="3" t="s">
        <v>1262</v>
      </c>
      <c r="P187" s="3" t="s">
        <v>1263</v>
      </c>
      <c r="Q187" s="4" t="s">
        <v>1264</v>
      </c>
      <c r="R187" s="3" t="s">
        <v>775</v>
      </c>
      <c r="S187" s="3" t="s">
        <v>249</v>
      </c>
      <c r="T187" s="3" t="s">
        <v>176</v>
      </c>
      <c r="U187" s="3" t="s">
        <v>1265</v>
      </c>
      <c r="V187" s="22" t="str">
        <f t="shared" si="20"/>
        <v>RDFO; Hora de aviso: 16:10 16/01/2024; Solución: se rehace empalme para dar solucion ; Hora de solución: 8:50 17/01/2024; Causa: Intervención de Terceros. No Identificados</v>
      </c>
      <c r="W187" s="4" t="s">
        <v>160</v>
      </c>
      <c r="X187" s="3"/>
      <c r="Y187" s="3"/>
      <c r="Z187" s="3" t="s">
        <v>69</v>
      </c>
      <c r="AA187" s="3" t="s">
        <v>71</v>
      </c>
      <c r="AB187" s="3">
        <v>0</v>
      </c>
      <c r="AC187" s="3" t="s">
        <v>70</v>
      </c>
      <c r="AD187" s="6">
        <v>0.51666666666666672</v>
      </c>
      <c r="AE187" s="7"/>
      <c r="AF187" s="7"/>
      <c r="AG187" s="6">
        <f>Tabla4[[#This Row],[Tiempo Parada de Reloj]]+Tabla4[[#This Row],[Tiempo Autorizado por Telefonica (no Máximo)]]</f>
        <v>0.51666666666666672</v>
      </c>
      <c r="AH187" s="7">
        <f t="shared" ca="1" si="21"/>
        <v>0.17777777777858617</v>
      </c>
      <c r="AI187" s="8">
        <f t="shared" si="22"/>
        <v>12.400000000000002</v>
      </c>
      <c r="AJ187" s="8">
        <f t="shared" ca="1" si="23"/>
        <v>4.266666666686068</v>
      </c>
      <c r="AK187" s="3" t="s">
        <v>98</v>
      </c>
      <c r="AL187" s="3" t="s">
        <v>70</v>
      </c>
      <c r="AM187" s="3" t="s">
        <v>73</v>
      </c>
      <c r="AN187" s="3" t="s">
        <v>72</v>
      </c>
      <c r="AO187" s="3" t="s">
        <v>73</v>
      </c>
      <c r="AP187" s="3" t="s">
        <v>73</v>
      </c>
      <c r="AQ187" s="23">
        <v>45311.348611111112</v>
      </c>
      <c r="AR187" s="3"/>
      <c r="AS187" s="23"/>
      <c r="AT187" s="23"/>
      <c r="AU187" s="3" t="s">
        <v>1266</v>
      </c>
      <c r="AV187" s="3" t="s">
        <v>1267</v>
      </c>
      <c r="AW187" s="3" t="s">
        <v>135</v>
      </c>
      <c r="AX187" s="3">
        <v>4.38889</v>
      </c>
      <c r="AY187" s="3">
        <v>-73.937219999999996</v>
      </c>
      <c r="AZ187" s="8" t="str">
        <f>+CONCATENATE("Reportan apertura en el enlace ",Tabla4[[#This Row],[Enlace]]," en el ",Tabla4[[#This Row],[Distancia óptica]]," ocasionado por ",Tabla4[[#This Row],[Causa del daño]])</f>
        <v>Reportan apertura en el enlace Mov. Ganco - Mov. Caqueza Centro en el Km 2,393 desde Caqueza  ocasionado por Intervención de Terceros. No Identificados</v>
      </c>
      <c r="BA187" s="8" t="str">
        <f>+CONCATENATE("Para dar solución al incidente ",Tabla4[[#This Row],[Solución]])</f>
        <v xml:space="preserve">Para dar solución al incidente se rehace empalme para dar solucion </v>
      </c>
      <c r="BB187" s="3" t="str">
        <f>+_xlfn.CONCAT(Tabla4[[#This Row],[Causa Raiz]]," ",Tabla4[[#This Row],[Solución2]]," (",Tabla4[[#This Row],[Anillo]],"- Cabecera: ",Tabla4[[#This Row],[Cabecera]],"- Operador: ",Tabla4[[#This Row],[Operador]],")")</f>
        <v>Reportan apertura en el enlace Mov. Ganco - Mov. Caqueza Centro en el Km 2,393 desde Caqueza  ocasionado por Intervención de Terceros. No Identificados Para dar solución al incidente se rehace empalme para dar solucion  (Lineal- Cabecera: Caqueza- Operador: Colombia Telecomunicaciones)</v>
      </c>
    </row>
    <row r="188" spans="1:54" s="2" customFormat="1" ht="213.75">
      <c r="A188" s="38">
        <f t="shared" si="19"/>
        <v>187</v>
      </c>
      <c r="B188" s="3">
        <v>8101592</v>
      </c>
      <c r="C188" s="3" t="s">
        <v>163</v>
      </c>
      <c r="D188" s="23">
        <v>45307.680555555555</v>
      </c>
      <c r="E188" s="23">
        <v>45307.979166666664</v>
      </c>
      <c r="F188" s="1">
        <f t="shared" ca="1" si="24"/>
        <v>0.29861111110949423</v>
      </c>
      <c r="G188" s="3" t="s">
        <v>55</v>
      </c>
      <c r="H188" s="41"/>
      <c r="I188" s="40"/>
      <c r="J188" s="5" t="s">
        <v>56</v>
      </c>
      <c r="K188" s="3" t="s">
        <v>77</v>
      </c>
      <c r="L188" s="9" t="s">
        <v>78</v>
      </c>
      <c r="M188" s="3" t="s">
        <v>79</v>
      </c>
      <c r="N188" s="3" t="s">
        <v>1268</v>
      </c>
      <c r="O188" s="3" t="s">
        <v>1269</v>
      </c>
      <c r="P188" s="3" t="s">
        <v>1270</v>
      </c>
      <c r="Q188" s="4" t="s">
        <v>1271</v>
      </c>
      <c r="R188" s="3" t="s">
        <v>708</v>
      </c>
      <c r="S188" s="3" t="s">
        <v>249</v>
      </c>
      <c r="T188" s="3" t="s">
        <v>66</v>
      </c>
      <c r="U188" s="3" t="s">
        <v>1272</v>
      </c>
      <c r="V188" s="22" t="str">
        <f t="shared" si="20"/>
        <v>RDFO; Hora de aviso: 16:20 16/01/2024; Solución: Se realiza tendido de 180 mts y dos empalmes de 48 Hilos; Hora de solución: 23:30 16/01/2024; Causa: Vandalismo</v>
      </c>
      <c r="W188" s="4" t="s">
        <v>160</v>
      </c>
      <c r="X188" s="3"/>
      <c r="Y188" s="3"/>
      <c r="Z188" s="3" t="s">
        <v>69</v>
      </c>
      <c r="AA188" s="3" t="s">
        <v>71</v>
      </c>
      <c r="AB188" s="3">
        <v>0</v>
      </c>
      <c r="AC188" s="3" t="s">
        <v>71</v>
      </c>
      <c r="AD188" s="6">
        <v>0.125</v>
      </c>
      <c r="AE188" s="7"/>
      <c r="AF188" s="7"/>
      <c r="AG188" s="6">
        <f>Tabla4[[#This Row],[Tiempo Parada de Reloj]]+Tabla4[[#This Row],[Tiempo Autorizado por Telefonica (no Máximo)]]</f>
        <v>0.125</v>
      </c>
      <c r="AH188" s="7">
        <f t="shared" ca="1" si="21"/>
        <v>0.17361111110949423</v>
      </c>
      <c r="AI188" s="8">
        <f t="shared" si="22"/>
        <v>3</v>
      </c>
      <c r="AJ188" s="8">
        <f t="shared" ca="1" si="23"/>
        <v>4.1666666666278616</v>
      </c>
      <c r="AK188" s="3" t="s">
        <v>98</v>
      </c>
      <c r="AL188" s="3" t="s">
        <v>70</v>
      </c>
      <c r="AM188" s="3" t="s">
        <v>73</v>
      </c>
      <c r="AN188" s="3" t="s">
        <v>73</v>
      </c>
      <c r="AO188" s="3" t="s">
        <v>120</v>
      </c>
      <c r="AP188" s="3" t="s">
        <v>98</v>
      </c>
      <c r="AQ188" s="23">
        <v>45317.515972222223</v>
      </c>
      <c r="AR188" s="3"/>
      <c r="AS188" s="23"/>
      <c r="AT188" s="23"/>
      <c r="AU188" s="3" t="s">
        <v>710</v>
      </c>
      <c r="AV188" s="3" t="s">
        <v>1273</v>
      </c>
      <c r="AW188" s="3" t="s">
        <v>1274</v>
      </c>
      <c r="AX188" s="3">
        <v>4.7891779999999997</v>
      </c>
      <c r="AY188" s="3">
        <v>-74.334681000000003</v>
      </c>
      <c r="AZ188" s="8" t="str">
        <f>+CONCATENATE("Reportan apertura en el enlace ",Tabla4[[#This Row],[Enlace]]," en el ",Tabla4[[#This Row],[Distancia óptica]]," ocasionado por ",Tabla4[[#This Row],[Causa del daño]])</f>
        <v>Reportan apertura en el enlace Mov. Catagena Traslado - Mov. Cartagena II en el Km 1 desde Cartagenita II ocasionado por Vandalismo</v>
      </c>
      <c r="BA188" s="8" t="str">
        <f>+CONCATENATE("Para dar solución al incidente ",Tabla4[[#This Row],[Solución]])</f>
        <v>Para dar solución al incidente Se realiza tendido de 180 mts y dos empalmes de 48 Hilos</v>
      </c>
      <c r="BB188" s="3" t="str">
        <f>+_xlfn.CONCAT(Tabla4[[#This Row],[Causa Raiz]]," ",Tabla4[[#This Row],[Solución2]]," (",Tabla4[[#This Row],[Anillo]],"- Cabecera: ",Tabla4[[#This Row],[Cabecera]],"- Operador: ",Tabla4[[#This Row],[Operador]],")")</f>
        <v>Reportan apertura en el enlace Mov. Catagena Traslado - Mov. Cartagena II en el Km 1 desde Cartagenita II ocasionado por Vandalismo Para dar solución al incidente Se realiza tendido de 180 mts y dos empalmes de 48 Hilos (Uk Cartagenita II- Cabecera: Faca Centro- Operador: Colombia Telecomunicaciones)</v>
      </c>
    </row>
    <row r="189" spans="1:54" s="2" customFormat="1" ht="199.5">
      <c r="A189" s="38">
        <f t="shared" si="19"/>
        <v>188</v>
      </c>
      <c r="B189" s="3">
        <v>8101624</v>
      </c>
      <c r="C189" s="3" t="s">
        <v>163</v>
      </c>
      <c r="D189" s="23">
        <v>45307.625</v>
      </c>
      <c r="E189" s="23">
        <v>45307.75</v>
      </c>
      <c r="F189" s="1">
        <f t="shared" ca="1" si="24"/>
        <v>0.125</v>
      </c>
      <c r="G189" s="3" t="s">
        <v>55</v>
      </c>
      <c r="H189" s="41"/>
      <c r="I189" s="40"/>
      <c r="J189" s="5" t="s">
        <v>56</v>
      </c>
      <c r="K189" s="3" t="s">
        <v>108</v>
      </c>
      <c r="L189" s="9" t="s">
        <v>78</v>
      </c>
      <c r="M189" s="3" t="s">
        <v>228</v>
      </c>
      <c r="N189" s="3" t="s">
        <v>315</v>
      </c>
      <c r="O189" s="3" t="s">
        <v>316</v>
      </c>
      <c r="P189" s="3" t="s">
        <v>1275</v>
      </c>
      <c r="Q189" s="4" t="s">
        <v>1276</v>
      </c>
      <c r="R189" s="3" t="s">
        <v>233</v>
      </c>
      <c r="S189" s="3" t="s">
        <v>115</v>
      </c>
      <c r="T189" s="3" t="s">
        <v>211</v>
      </c>
      <c r="U189" s="3" t="s">
        <v>1277</v>
      </c>
      <c r="V189" s="22" t="str">
        <f t="shared" si="20"/>
        <v>RDFO; Hora de aviso: 15:00 16/01/2024; Solución: se recuperan 80 metros de reserva y se hace un empalme de 36 hilos; Hora de solución: 18:00 16/01/2024; Causa: Podas</v>
      </c>
      <c r="W189" s="4" t="s">
        <v>118</v>
      </c>
      <c r="X189" s="3"/>
      <c r="Y189" s="3"/>
      <c r="Z189" s="3" t="s">
        <v>69</v>
      </c>
      <c r="AA189" s="3" t="s">
        <v>70</v>
      </c>
      <c r="AB189" s="3">
        <v>8101624</v>
      </c>
      <c r="AC189" s="3" t="s">
        <v>71</v>
      </c>
      <c r="AD189" s="6">
        <v>0</v>
      </c>
      <c r="AE189" s="7"/>
      <c r="AF189" s="7"/>
      <c r="AG189" s="6">
        <f>Tabla4[[#This Row],[Tiempo Parada de Reloj]]+Tabla4[[#This Row],[Tiempo Autorizado por Telefonica (no Máximo)]]</f>
        <v>0</v>
      </c>
      <c r="AH189" s="7">
        <f t="shared" ca="1" si="21"/>
        <v>0.125</v>
      </c>
      <c r="AI189" s="8">
        <f t="shared" si="22"/>
        <v>0</v>
      </c>
      <c r="AJ189" s="8">
        <f t="shared" ca="1" si="23"/>
        <v>3</v>
      </c>
      <c r="AK189" s="3" t="s">
        <v>460</v>
      </c>
      <c r="AL189" s="3" t="s">
        <v>71</v>
      </c>
      <c r="AM189" s="3" t="s">
        <v>460</v>
      </c>
      <c r="AN189" s="3" t="s">
        <v>460</v>
      </c>
      <c r="AO189" s="3" t="s">
        <v>73</v>
      </c>
      <c r="AP189" s="3" t="s">
        <v>73</v>
      </c>
      <c r="AQ189" s="23">
        <v>45309.509722222225</v>
      </c>
      <c r="AR189" s="3"/>
      <c r="AS189" s="23"/>
      <c r="AT189" s="23"/>
      <c r="AU189" s="3" t="s">
        <v>237</v>
      </c>
      <c r="AV189" s="3" t="s">
        <v>315</v>
      </c>
      <c r="AW189" s="3" t="s">
        <v>307</v>
      </c>
      <c r="AX189" s="3">
        <v>11.253074</v>
      </c>
      <c r="AY189" s="3">
        <v>-73.842890999999995</v>
      </c>
      <c r="AZ189" s="8" t="str">
        <f>+CONCATENATE("Reportan apertura en el enlace ",Tabla4[[#This Row],[Enlace]]," en el ",Tabla4[[#This Row],[Distancia óptica]]," ocasionado por ",Tabla4[[#This Row],[Causa del daño]])</f>
        <v>Reportan apertura en el enlace Santa Marta - Guachaca en el Km 56 desde Santa Marta ocasionado por Podas</v>
      </c>
      <c r="BA189" s="8" t="str">
        <f>+CONCATENATE("Para dar solución al incidente ",Tabla4[[#This Row],[Solución]])</f>
        <v>Para dar solución al incidente se recuperan 80 metros de reserva y se hace un empalme de 36 hilos</v>
      </c>
      <c r="BB189" s="3" t="str">
        <f>+_xlfn.CONCAT(Tabla4[[#This Row],[Causa Raiz]]," ",Tabla4[[#This Row],[Solución2]]," (",Tabla4[[#This Row],[Anillo]],"- Cabecera: ",Tabla4[[#This Row],[Cabecera]],"- Operador: ",Tabla4[[#This Row],[Operador]],")")</f>
        <v>Reportan apertura en el enlace Santa Marta - Guachaca en el Km 56 desde Santa Marta ocasionado por Podas Para dar solución al incidente se recuperan 80 metros de reserva y se hace un empalme de 36 hilos (LINEAL- Cabecera: SANTA MARTA- Operador: Colombia Telecomunicaciones)</v>
      </c>
    </row>
    <row r="190" spans="1:54" s="2" customFormat="1" ht="171">
      <c r="A190" s="38">
        <f t="shared" si="19"/>
        <v>189</v>
      </c>
      <c r="B190" s="3">
        <v>8101279</v>
      </c>
      <c r="C190" s="3" t="s">
        <v>54</v>
      </c>
      <c r="D190" s="23">
        <v>45307.6875</v>
      </c>
      <c r="E190" s="23">
        <v>45308.572916666664</v>
      </c>
      <c r="F190" s="1">
        <f t="shared" ca="1" si="24"/>
        <v>0.88541666666424135</v>
      </c>
      <c r="G190" s="3" t="s">
        <v>55</v>
      </c>
      <c r="H190" s="41"/>
      <c r="I190" s="40"/>
      <c r="J190" s="5" t="s">
        <v>56</v>
      </c>
      <c r="K190" s="3" t="s">
        <v>138</v>
      </c>
      <c r="L190" s="9" t="s">
        <v>58</v>
      </c>
      <c r="M190" s="3" t="s">
        <v>139</v>
      </c>
      <c r="N190" s="3" t="s">
        <v>140</v>
      </c>
      <c r="O190" s="3" t="s">
        <v>1278</v>
      </c>
      <c r="P190" s="3" t="s">
        <v>1279</v>
      </c>
      <c r="Q190" s="4" t="s">
        <v>1280</v>
      </c>
      <c r="R190" s="3" t="s">
        <v>1178</v>
      </c>
      <c r="S190" s="3" t="s">
        <v>145</v>
      </c>
      <c r="T190" s="3" t="s">
        <v>146</v>
      </c>
      <c r="U190" s="3" t="s">
        <v>1281</v>
      </c>
      <c r="V190" s="22" t="str">
        <f t="shared" si="20"/>
        <v>RLFO; Hora de aviso: 16:30 16/01/2024; Solución: Se realiza un empalme de 48 hilos; Hora de solución: 13:45 17/01/2024; Causa: Falla en la Red FiOp</v>
      </c>
      <c r="W190" s="4" t="s">
        <v>557</v>
      </c>
      <c r="X190" s="3"/>
      <c r="Y190" s="3"/>
      <c r="Z190" s="3" t="s">
        <v>69</v>
      </c>
      <c r="AA190" s="3" t="s">
        <v>70</v>
      </c>
      <c r="AB190" s="3">
        <v>8101404</v>
      </c>
      <c r="AC190" s="3" t="s">
        <v>71</v>
      </c>
      <c r="AD190" s="6">
        <v>0.72083333333333333</v>
      </c>
      <c r="AE190" s="7"/>
      <c r="AF190" s="7"/>
      <c r="AG190" s="6">
        <f>Tabla4[[#This Row],[Tiempo Parada de Reloj]]+Tabla4[[#This Row],[Tiempo Autorizado por Telefonica (no Máximo)]]</f>
        <v>0.72083333333333333</v>
      </c>
      <c r="AH190" s="7">
        <f t="shared" ca="1" si="21"/>
        <v>0.16458333333090802</v>
      </c>
      <c r="AI190" s="8">
        <f t="shared" si="22"/>
        <v>17.3</v>
      </c>
      <c r="AJ190" s="8">
        <f t="shared" ca="1" si="23"/>
        <v>3.9499999999417925</v>
      </c>
      <c r="AK190" s="3" t="s">
        <v>460</v>
      </c>
      <c r="AL190" s="3" t="s">
        <v>70</v>
      </c>
      <c r="AM190" s="3" t="s">
        <v>73</v>
      </c>
      <c r="AN190" s="3" t="s">
        <v>98</v>
      </c>
      <c r="AO190" s="3" t="s">
        <v>120</v>
      </c>
      <c r="AP190" s="3" t="s">
        <v>120</v>
      </c>
      <c r="AQ190" s="23">
        <v>45310.078472222223</v>
      </c>
      <c r="AR190" s="3"/>
      <c r="AS190" s="23"/>
      <c r="AT190" s="23"/>
      <c r="AU190" s="3" t="s">
        <v>481</v>
      </c>
      <c r="AV190" s="3" t="s">
        <v>863</v>
      </c>
      <c r="AW190" s="3" t="s">
        <v>135</v>
      </c>
      <c r="AX190" s="3">
        <v>3.4288889999999999</v>
      </c>
      <c r="AY190" s="3">
        <v>-76.498333000000002</v>
      </c>
      <c r="AZ190" s="8" t="str">
        <f>+CONCATENATE("Reportan apertura en el enlace ",Tabla4[[#This Row],[Enlace]]," en el ",Tabla4[[#This Row],[Distancia óptica]]," ocasionado por ",Tabla4[[#This Row],[Causa del daño]])</f>
        <v>Reportan apertura en el enlace Acopi II- Valle Grande en el Km 8,4 desde Compartir ocasionado por Falla en la Red FiOp</v>
      </c>
      <c r="BA190" s="8" t="str">
        <f>+CONCATENATE("Para dar solución al incidente ",Tabla4[[#This Row],[Solución]])</f>
        <v>Para dar solución al incidente Se realiza un empalme de 48 hilos</v>
      </c>
      <c r="BB190" s="3" t="str">
        <f>+_xlfn.CONCAT(Tabla4[[#This Row],[Causa Raiz]]," ",Tabla4[[#This Row],[Solución2]]," (",Tabla4[[#This Row],[Anillo]],"- Cabecera: ",Tabla4[[#This Row],[Cabecera]],"- Operador: ",Tabla4[[#This Row],[Operador]],")")</f>
        <v>Reportan apertura en el enlace Acopi II- Valle Grande en el Km 8,4 desde Compartir ocasionado por Falla en la Red FiOp Para dar solución al incidente Se realiza un empalme de 48 hilos (Lineal- Cabecera: Acopi- Operador: Colombia Telecomunicaciones)</v>
      </c>
    </row>
    <row r="191" spans="1:54" s="2" customFormat="1" ht="185.25">
      <c r="A191" s="38">
        <f t="shared" si="19"/>
        <v>190</v>
      </c>
      <c r="B191" s="3">
        <v>8102199</v>
      </c>
      <c r="C191" s="3" t="s">
        <v>54</v>
      </c>
      <c r="D191" s="23">
        <v>45307.805555555555</v>
      </c>
      <c r="E191" s="23">
        <v>45308.048611111109</v>
      </c>
      <c r="F191" s="1">
        <f t="shared" ca="1" si="24"/>
        <v>0.24305555555474712</v>
      </c>
      <c r="G191" s="3" t="s">
        <v>55</v>
      </c>
      <c r="H191" s="41"/>
      <c r="I191" s="40"/>
      <c r="J191" s="5" t="s">
        <v>56</v>
      </c>
      <c r="K191" s="3" t="s">
        <v>93</v>
      </c>
      <c r="L191" s="9" t="s">
        <v>58</v>
      </c>
      <c r="M191" s="3" t="s">
        <v>59</v>
      </c>
      <c r="N191" s="3" t="s">
        <v>60</v>
      </c>
      <c r="O191" s="3" t="s">
        <v>1282</v>
      </c>
      <c r="P191" s="3" t="s">
        <v>1283</v>
      </c>
      <c r="Q191" s="4" t="s">
        <v>1284</v>
      </c>
      <c r="R191" s="3" t="s">
        <v>248</v>
      </c>
      <c r="S191" s="3" t="s">
        <v>65</v>
      </c>
      <c r="T191" s="3" t="s">
        <v>66</v>
      </c>
      <c r="U191" s="3" t="s">
        <v>1285</v>
      </c>
      <c r="V191" s="22" t="str">
        <f t="shared" si="20"/>
        <v>RLFO; Hora de aviso: 19:20 16/01/2024; Solución: Recuoeracion de 50 mts de reserva  y se rehace caja empalme; Hora de solución: 1:10 17/01/2024; Causa: Vandalismo</v>
      </c>
      <c r="W191" s="4" t="s">
        <v>68</v>
      </c>
      <c r="X191" s="3"/>
      <c r="Y191" s="3"/>
      <c r="Z191" s="3" t="s">
        <v>69</v>
      </c>
      <c r="AA191" s="3" t="s">
        <v>70</v>
      </c>
      <c r="AB191" s="3">
        <v>8103122</v>
      </c>
      <c r="AC191" s="3" t="s">
        <v>71</v>
      </c>
      <c r="AD191" s="6">
        <v>7.7083333333333337E-2</v>
      </c>
      <c r="AE191" s="7"/>
      <c r="AF191" s="7"/>
      <c r="AG191" s="6">
        <f>Tabla4[[#This Row],[Tiempo Parada de Reloj]]+Tabla4[[#This Row],[Tiempo Autorizado por Telefonica (no Máximo)]]</f>
        <v>7.7083333333333337E-2</v>
      </c>
      <c r="AH191" s="7">
        <f t="shared" ca="1" si="21"/>
        <v>0.16597222222141378</v>
      </c>
      <c r="AI191" s="8">
        <f t="shared" si="22"/>
        <v>1.85</v>
      </c>
      <c r="AJ191" s="8">
        <f t="shared" ca="1" si="23"/>
        <v>3.9833333333139307</v>
      </c>
      <c r="AK191" s="3" t="s">
        <v>460</v>
      </c>
      <c r="AL191" s="3" t="s">
        <v>70</v>
      </c>
      <c r="AM191" s="3" t="s">
        <v>73</v>
      </c>
      <c r="AN191" s="3" t="s">
        <v>73</v>
      </c>
      <c r="AO191" s="3" t="s">
        <v>120</v>
      </c>
      <c r="AP191" s="3" t="s">
        <v>120</v>
      </c>
      <c r="AQ191" s="23">
        <v>45309.449305555558</v>
      </c>
      <c r="AR191" s="3"/>
      <c r="AS191" s="23"/>
      <c r="AT191" s="23"/>
      <c r="AU191" s="3" t="s">
        <v>107</v>
      </c>
      <c r="AV191" s="3" t="s">
        <v>975</v>
      </c>
      <c r="AW191" s="3" t="s">
        <v>135</v>
      </c>
      <c r="AX191" s="3">
        <v>4.6966599999999996</v>
      </c>
      <c r="AY191" s="3">
        <v>-75.08587</v>
      </c>
      <c r="AZ191" s="8" t="str">
        <f>+CONCATENATE("Reportan apertura en el enlace ",Tabla4[[#This Row],[Enlace]]," en el ",Tabla4[[#This Row],[Distancia óptica]]," ocasionado por ",Tabla4[[#This Row],[Causa del daño]])</f>
        <v>Reportan apertura en el enlace Red Troncal - La Española en el Km 1,5 desde la española ocasionado por Vandalismo</v>
      </c>
      <c r="BA191" s="8" t="str">
        <f>+CONCATENATE("Para dar solución al incidente ",Tabla4[[#This Row],[Solución]])</f>
        <v>Para dar solución al incidente Recuoeracion de 50 mts de reserva  y se rehace caja empalme</v>
      </c>
      <c r="BB191" s="3" t="str">
        <f>+_xlfn.CONCAT(Tabla4[[#This Row],[Causa Raiz]]," ",Tabla4[[#This Row],[Solución2]]," (",Tabla4[[#This Row],[Anillo]],"- Cabecera: ",Tabla4[[#This Row],[Cabecera]],"- Operador: ",Tabla4[[#This Row],[Operador]],")")</f>
        <v>Reportan apertura en el enlace Red Troncal - La Española en el Km 1,5 desde la española ocasionado por Vandalismo Para dar solución al incidente Recuoeracion de 50 mts de reserva  y se rehace caja empalme (Lineal- Cabecera: Morato- Operador: Colombia Telecomunicaciones)</v>
      </c>
    </row>
    <row r="192" spans="1:54" s="2" customFormat="1" ht="228">
      <c r="A192" s="38">
        <f t="shared" si="19"/>
        <v>191</v>
      </c>
      <c r="B192" s="3">
        <v>8102308</v>
      </c>
      <c r="C192" s="3" t="s">
        <v>136</v>
      </c>
      <c r="D192" s="23">
        <v>45307.84375</v>
      </c>
      <c r="E192" s="23">
        <v>45310.65625</v>
      </c>
      <c r="F192" s="1">
        <f t="shared" ca="1" si="24"/>
        <v>2.8125</v>
      </c>
      <c r="G192" s="3" t="s">
        <v>55</v>
      </c>
      <c r="H192" s="41"/>
      <c r="I192" s="40"/>
      <c r="J192" s="5" t="s">
        <v>137</v>
      </c>
      <c r="K192" s="3" t="s">
        <v>77</v>
      </c>
      <c r="L192" s="9" t="s">
        <v>78</v>
      </c>
      <c r="M192" s="3" t="s">
        <v>79</v>
      </c>
      <c r="N192" s="3" t="s">
        <v>1286</v>
      </c>
      <c r="O192" s="3" t="s">
        <v>1287</v>
      </c>
      <c r="P192" s="3" t="s">
        <v>1288</v>
      </c>
      <c r="Q192" s="4" t="s">
        <v>1289</v>
      </c>
      <c r="R192" s="3" t="s">
        <v>741</v>
      </c>
      <c r="S192" s="3" t="s">
        <v>249</v>
      </c>
      <c r="T192" s="3" t="s">
        <v>329</v>
      </c>
      <c r="U192" s="3" t="s">
        <v>1290</v>
      </c>
      <c r="V192" s="22" t="str">
        <f t="shared" si="20"/>
        <v>RBHFO; Hora de aviso: 20:15 16/01/2024; Solución: Se realizo un tendido de 80 mts de cable de 96 hilos y se hacen dos empalmes de 56 hilos con caja de empalme de 48 hilos; Hora de solución: 15:45 19/01/2024; Causa: Incendio</v>
      </c>
      <c r="W192" s="4" t="s">
        <v>160</v>
      </c>
      <c r="X192" s="3"/>
      <c r="Y192" s="3"/>
      <c r="Z192" s="3" t="s">
        <v>69</v>
      </c>
      <c r="AA192" s="3" t="s">
        <v>70</v>
      </c>
      <c r="AB192" s="3">
        <v>8102308</v>
      </c>
      <c r="AC192" s="3" t="s">
        <v>71</v>
      </c>
      <c r="AD192" s="6">
        <v>2.6736111111111112</v>
      </c>
      <c r="AE192" s="7"/>
      <c r="AF192" s="7"/>
      <c r="AG192" s="6">
        <f>Tabla4[[#This Row],[Tiempo Parada de Reloj]]+Tabla4[[#This Row],[Tiempo Autorizado por Telefonica (no Máximo)]]</f>
        <v>2.6736111111111112</v>
      </c>
      <c r="AH192" s="7">
        <f t="shared" ca="1" si="21"/>
        <v>0.13888888888888884</v>
      </c>
      <c r="AI192" s="8">
        <f t="shared" si="22"/>
        <v>64.166666666666671</v>
      </c>
      <c r="AJ192" s="8">
        <f t="shared" ca="1" si="23"/>
        <v>3.3333333333333321</v>
      </c>
      <c r="AK192" s="3" t="s">
        <v>460</v>
      </c>
      <c r="AL192" s="3" t="s">
        <v>70</v>
      </c>
      <c r="AM192" s="3" t="s">
        <v>73</v>
      </c>
      <c r="AN192" s="3" t="s">
        <v>98</v>
      </c>
      <c r="AO192" s="3" t="s">
        <v>120</v>
      </c>
      <c r="AP192" s="3" t="s">
        <v>72</v>
      </c>
      <c r="AQ192" s="23">
        <v>45313.393750000003</v>
      </c>
      <c r="AR192" s="3"/>
      <c r="AS192" s="23"/>
      <c r="AT192" s="23"/>
      <c r="AU192" s="3" t="s">
        <v>89</v>
      </c>
      <c r="AV192" s="3" t="s">
        <v>1291</v>
      </c>
      <c r="AW192" s="3" t="s">
        <v>1292</v>
      </c>
      <c r="AX192" s="3">
        <v>4.7523179999999998</v>
      </c>
      <c r="AY192" s="3">
        <v>-74.134624000000002</v>
      </c>
      <c r="AZ192" s="8" t="str">
        <f>+CONCATENATE("Reportan apertura en el enlace ",Tabla4[[#This Row],[Enlace]]," en el ",Tabla4[[#This Row],[Distancia óptica]]," ocasionado por ",Tabla4[[#This Row],[Causa del daño]])</f>
        <v>Reportan apertura en el enlace Mov Clariant - Mov. Zuca Plaza en el km 3,6 desde Mov. Zuca Plaza ocasionado por Incendio</v>
      </c>
      <c r="BA192" s="8" t="str">
        <f>+CONCATENATE("Para dar solución al incidente ",Tabla4[[#This Row],[Solución]])</f>
        <v>Para dar solución al incidente Se realizo un tendido de 80 mts de cable de 96 hilos y se hacen dos empalmes de 56 hilos con caja de empalme de 48 hilos</v>
      </c>
      <c r="BB192" s="3" t="str">
        <f>+_xlfn.CONCAT(Tabla4[[#This Row],[Causa Raiz]]," ",Tabla4[[#This Row],[Solución2]]," (",Tabla4[[#This Row],[Anillo]],"- Cabecera: ",Tabla4[[#This Row],[Cabecera]],"- Operador: ",Tabla4[[#This Row],[Operador]],")")</f>
        <v>Reportan apertura en el enlace Mov Clariant - Mov. Zuca Plaza en el km 3,6 desde Mov. Zuca Plaza ocasionado por Incendio Para dar solución al incidente Se realizo un tendido de 80 mts de cable de 96 hilos y se hacen dos empalmes de 56 hilos con caja de empalme de 48 hilos (A Terminal de Carga- Cabecera: Terminal de carga- Operador: Infraco)</v>
      </c>
    </row>
    <row r="193" spans="1:54" s="2" customFormat="1" ht="171">
      <c r="A193" s="38">
        <f t="shared" si="19"/>
        <v>192</v>
      </c>
      <c r="B193" s="3">
        <v>8076155</v>
      </c>
      <c r="C193" s="3" t="s">
        <v>54</v>
      </c>
      <c r="D193" s="23">
        <v>45301.493055555555</v>
      </c>
      <c r="E193" s="23">
        <v>45301.519444444442</v>
      </c>
      <c r="F193" s="1">
        <f t="shared" ca="1" si="24"/>
        <v>2.6388888887595385E-2</v>
      </c>
      <c r="G193" s="3" t="s">
        <v>55</v>
      </c>
      <c r="H193" s="41"/>
      <c r="I193" s="40"/>
      <c r="J193" s="5" t="s">
        <v>56</v>
      </c>
      <c r="K193" s="3" t="s">
        <v>122</v>
      </c>
      <c r="L193" s="9" t="s">
        <v>78</v>
      </c>
      <c r="M193" s="3" t="s">
        <v>800</v>
      </c>
      <c r="N193" s="3" t="s">
        <v>801</v>
      </c>
      <c r="O193" s="3" t="s">
        <v>1293</v>
      </c>
      <c r="P193" s="3" t="s">
        <v>1294</v>
      </c>
      <c r="Q193" s="4" t="s">
        <v>1295</v>
      </c>
      <c r="R193" s="3" t="s">
        <v>805</v>
      </c>
      <c r="S193" s="3" t="s">
        <v>129</v>
      </c>
      <c r="T193" s="3" t="s">
        <v>146</v>
      </c>
      <c r="U193" s="3" t="s">
        <v>1296</v>
      </c>
      <c r="V193" s="22" t="str">
        <f t="shared" si="20"/>
        <v>RLFO; Hora de aviso: 11:50 10/01/2024; Solución: Migraion de hilos entre nodos; Hora de solución: 12:28 10/01/2024; Causa: Falla en la Red FiOp</v>
      </c>
      <c r="W193" s="4" t="s">
        <v>1297</v>
      </c>
      <c r="X193" s="3" t="s">
        <v>1298</v>
      </c>
      <c r="Y193" s="3" t="s">
        <v>1299</v>
      </c>
      <c r="Z193" s="3" t="s">
        <v>106</v>
      </c>
      <c r="AA193" s="3" t="s">
        <v>71</v>
      </c>
      <c r="AB193" s="3">
        <v>0</v>
      </c>
      <c r="AC193" s="3" t="s">
        <v>70</v>
      </c>
      <c r="AD193" s="6">
        <v>0</v>
      </c>
      <c r="AE193" s="7"/>
      <c r="AF193" s="7"/>
      <c r="AG193" s="6">
        <f>Tabla4[[#This Row],[Tiempo Parada de Reloj]]+Tabla4[[#This Row],[Tiempo Autorizado por Telefonica (no Máximo)]]</f>
        <v>0</v>
      </c>
      <c r="AH193" s="7">
        <f t="shared" ca="1" si="21"/>
        <v>2.6388888887595385E-2</v>
      </c>
      <c r="AI193" s="8">
        <f t="shared" si="22"/>
        <v>0</v>
      </c>
      <c r="AJ193" s="8">
        <f t="shared" ca="1" si="23"/>
        <v>0.63333333330228925</v>
      </c>
      <c r="AK193" s="3" t="s">
        <v>120</v>
      </c>
      <c r="AL193" s="3" t="s">
        <v>71</v>
      </c>
      <c r="AM193" s="3" t="s">
        <v>69</v>
      </c>
      <c r="AN193" s="3" t="s">
        <v>120</v>
      </c>
      <c r="AO193" s="3" t="s">
        <v>87</v>
      </c>
      <c r="AP193" s="3" t="s">
        <v>87</v>
      </c>
      <c r="AQ193" s="23">
        <v>45302.872916666667</v>
      </c>
      <c r="AR193" s="3"/>
      <c r="AS193" s="23"/>
      <c r="AT193" s="23"/>
      <c r="AU193" s="3" t="s">
        <v>192</v>
      </c>
      <c r="AV193" s="3" t="s">
        <v>810</v>
      </c>
      <c r="AW193" s="3" t="s">
        <v>135</v>
      </c>
      <c r="AX193" s="3">
        <v>9.3131000000000004</v>
      </c>
      <c r="AY193" s="3">
        <v>-75.415800000000004</v>
      </c>
      <c r="AZ193" s="8" t="str">
        <f>+CONCATENATE("Reportan apertura en el enlace ",Tabla4[[#This Row],[Enlace]]," en el ",Tabla4[[#This Row],[Distancia óptica]]," ocasionado por ",Tabla4[[#This Row],[Causa del daño]])</f>
        <v>Reportan apertura en el enlace Mov. Sincelejo Centro - Mov. La Flor en el km 0,18 desde la flor ocasionado por Falla en la Red FiOp</v>
      </c>
      <c r="BA193" s="8" t="str">
        <f>+CONCATENATE("Para dar solución al incidente ",Tabla4[[#This Row],[Solución]])</f>
        <v>Para dar solución al incidente Migraion de hilos entre nodos</v>
      </c>
      <c r="BB193" s="3" t="str">
        <f>+_xlfn.CONCAT(Tabla4[[#This Row],[Causa Raiz]]," ",Tabla4[[#This Row],[Solución2]]," (",Tabla4[[#This Row],[Anillo]],"- Cabecera: ",Tabla4[[#This Row],[Cabecera]],"- Operador: ",Tabla4[[#This Row],[Operador]],")")</f>
        <v>Reportan apertura en el enlace Mov. Sincelejo Centro - Mov. La Flor en el km 0,18 desde la flor ocasionado por Falla en la Red FiOp Para dar solución al incidente Migraion de hilos entre nodos (Lineal- Cabecera: Sincelejo centro- Operador: Colombia Telecomunicaciones)</v>
      </c>
    </row>
    <row r="194" spans="1:54" s="2" customFormat="1" ht="199.5">
      <c r="A194" s="38">
        <f t="shared" si="19"/>
        <v>193</v>
      </c>
      <c r="B194" s="3">
        <v>8102728</v>
      </c>
      <c r="C194" s="3" t="s">
        <v>54</v>
      </c>
      <c r="D194" s="23">
        <v>45307.916666666664</v>
      </c>
      <c r="E194" s="23">
        <v>45308.013888888891</v>
      </c>
      <c r="F194" s="1">
        <f t="shared" ref="F194:F198" ca="1" si="25">IF(ISBLANK(E194),IF(ISBLANK(D194),0,NOW()-D194),E194-D194)</f>
        <v>9.7222222226264421E-2</v>
      </c>
      <c r="G194" s="3" t="s">
        <v>55</v>
      </c>
      <c r="H194" s="41"/>
      <c r="I194" s="40"/>
      <c r="J194" s="5" t="s">
        <v>56</v>
      </c>
      <c r="K194" s="3" t="s">
        <v>77</v>
      </c>
      <c r="L194" s="9" t="s">
        <v>58</v>
      </c>
      <c r="M194" s="3" t="s">
        <v>987</v>
      </c>
      <c r="N194" s="3" t="s">
        <v>1300</v>
      </c>
      <c r="O194" s="3" t="s">
        <v>1301</v>
      </c>
      <c r="P194" s="3" t="s">
        <v>1302</v>
      </c>
      <c r="Q194" s="4" t="s">
        <v>1303</v>
      </c>
      <c r="R194" s="3" t="s">
        <v>1304</v>
      </c>
      <c r="S194" s="3" t="s">
        <v>158</v>
      </c>
      <c r="T194" s="3" t="s">
        <v>66</v>
      </c>
      <c r="U194" s="3" t="s">
        <v>1305</v>
      </c>
      <c r="V194" s="22" t="str">
        <f t="shared" si="20"/>
        <v>RLFO; Hora de aviso: 22:00 16/01/2024; Solución: Se instala Empalme de 48 Hilos con reserva existente en el punto; Hora de solución: 0:20 17/01/2024; Causa: Vandalismo</v>
      </c>
      <c r="W194" s="4" t="s">
        <v>160</v>
      </c>
      <c r="X194" s="3"/>
      <c r="Y194" s="3"/>
      <c r="Z194" s="3" t="s">
        <v>69</v>
      </c>
      <c r="AA194" s="3" t="s">
        <v>71</v>
      </c>
      <c r="AB194" s="3">
        <v>0</v>
      </c>
      <c r="AC194" s="3" t="s">
        <v>71</v>
      </c>
      <c r="AD194" s="6">
        <v>0</v>
      </c>
      <c r="AE194" s="7"/>
      <c r="AF194" s="7"/>
      <c r="AG194" s="6">
        <f>Tabla4[[#This Row],[Tiempo Parada de Reloj]]+Tabla4[[#This Row],[Tiempo Autorizado por Telefonica (no Máximo)]]</f>
        <v>0</v>
      </c>
      <c r="AH194" s="7">
        <f t="shared" ca="1" si="21"/>
        <v>9.7222222226264421E-2</v>
      </c>
      <c r="AI194" s="8">
        <f t="shared" si="22"/>
        <v>0</v>
      </c>
      <c r="AJ194" s="8">
        <f t="shared" ca="1" si="23"/>
        <v>2.3333333334303461</v>
      </c>
      <c r="AK194" s="3" t="s">
        <v>460</v>
      </c>
      <c r="AL194" s="3" t="s">
        <v>70</v>
      </c>
      <c r="AM194" s="3" t="s">
        <v>73</v>
      </c>
      <c r="AN194" s="3" t="s">
        <v>73</v>
      </c>
      <c r="AO194" s="3" t="s">
        <v>120</v>
      </c>
      <c r="AP194" s="3" t="s">
        <v>120</v>
      </c>
      <c r="AQ194" s="23">
        <v>45309.390972222223</v>
      </c>
      <c r="AR194" s="3"/>
      <c r="AS194" s="23"/>
      <c r="AT194" s="23"/>
      <c r="AU194" s="3" t="s">
        <v>1306</v>
      </c>
      <c r="AV194" s="3" t="s">
        <v>994</v>
      </c>
      <c r="AW194" s="3" t="s">
        <v>135</v>
      </c>
      <c r="AX194" s="3">
        <v>1.60954</v>
      </c>
      <c r="AY194" s="3">
        <v>-75.604179999999999</v>
      </c>
      <c r="AZ194" s="8" t="str">
        <f>+CONCATENATE("Reportan apertura en el enlace ",Tabla4[[#This Row],[Enlace]]," en el ",Tabla4[[#This Row],[Distancia óptica]]," ocasionado por ",Tabla4[[#This Row],[Causa del daño]])</f>
        <v>Reportan apertura en el enlace Colonos - Florencia Centro en el Km 0,4 desde Colonos  ocasionado por Vandalismo</v>
      </c>
      <c r="BA194" s="8" t="str">
        <f>+CONCATENATE("Para dar solución al incidente ",Tabla4[[#This Row],[Solución]])</f>
        <v>Para dar solución al incidente Se instala Empalme de 48 Hilos con reserva existente en el punto</v>
      </c>
      <c r="BB194" s="3" t="str">
        <f>+_xlfn.CONCAT(Tabla4[[#This Row],[Causa Raiz]]," ",Tabla4[[#This Row],[Solución2]]," (",Tabla4[[#This Row],[Anillo]],"- Cabecera: ",Tabla4[[#This Row],[Cabecera]],"- Operador: ",Tabla4[[#This Row],[Operador]],")")</f>
        <v>Reportan apertura en el enlace Colonos - Florencia Centro en el Km 0,4 desde Colonos  ocasionado por Vandalismo Para dar solución al incidente Se instala Empalme de 48 Hilos con reserva existente en el punto (Lineal- Cabecera: Colonos- Operador: Colombia Telecomunicaciones)</v>
      </c>
    </row>
    <row r="195" spans="1:54" s="2" customFormat="1" ht="156.75">
      <c r="A195" s="38">
        <f t="shared" ref="A195:A258" si="26">A194+1</f>
        <v>194</v>
      </c>
      <c r="B195" s="3">
        <v>8102345</v>
      </c>
      <c r="C195" s="3" t="s">
        <v>54</v>
      </c>
      <c r="D195" s="23">
        <v>45307.927083333336</v>
      </c>
      <c r="E195" s="23">
        <v>45308.0625</v>
      </c>
      <c r="F195" s="1">
        <f t="shared" ca="1" si="25"/>
        <v>0.13541666666424135</v>
      </c>
      <c r="G195" s="3" t="s">
        <v>55</v>
      </c>
      <c r="H195" s="41"/>
      <c r="I195" s="40"/>
      <c r="J195" s="5" t="s">
        <v>56</v>
      </c>
      <c r="K195" s="3" t="s">
        <v>203</v>
      </c>
      <c r="L195" s="9" t="s">
        <v>78</v>
      </c>
      <c r="M195" s="3" t="s">
        <v>204</v>
      </c>
      <c r="N195" s="3" t="s">
        <v>691</v>
      </c>
      <c r="O195" s="3" t="s">
        <v>1307</v>
      </c>
      <c r="P195" s="3" t="s">
        <v>325</v>
      </c>
      <c r="Q195" s="4" t="s">
        <v>1308</v>
      </c>
      <c r="R195" s="3" t="s">
        <v>1082</v>
      </c>
      <c r="S195" s="3" t="s">
        <v>221</v>
      </c>
      <c r="T195" s="3" t="s">
        <v>130</v>
      </c>
      <c r="U195" s="3" t="s">
        <v>1309</v>
      </c>
      <c r="V195" s="22" t="str">
        <f t="shared" ref="V195:V259" si="27">C195&amp;"; Hora de aviso: "&amp;TEXT(D195,"h:mm dd/mm/yyyy")&amp;"; Solución: "&amp;U195&amp;"; Hora de solución: "&amp;TEXT(E195,"h:mm dd/mm/yyyy")&amp;"; Causa: "&amp;T195</f>
        <v>RLFO; Hora de aviso: 22:15 16/01/2024; Solución: Se rehace ODF de 8 puertos; Hora de solución: 1:30 17/01/2024; Causa: Plagas</v>
      </c>
      <c r="W195" s="4" t="s">
        <v>160</v>
      </c>
      <c r="X195" s="3"/>
      <c r="Y195" s="3"/>
      <c r="Z195" s="3" t="s">
        <v>69</v>
      </c>
      <c r="AA195" s="3" t="s">
        <v>70</v>
      </c>
      <c r="AB195" s="3">
        <v>8102345</v>
      </c>
      <c r="AC195" s="3" t="s">
        <v>71</v>
      </c>
      <c r="AD195" s="6">
        <v>0</v>
      </c>
      <c r="AE195" s="7"/>
      <c r="AF195" s="7"/>
      <c r="AG195" s="6">
        <f>Tabla4[[#This Row],[Tiempo Parada de Reloj]]+Tabla4[[#This Row],[Tiempo Autorizado por Telefonica (no Máximo)]]</f>
        <v>0</v>
      </c>
      <c r="AH195" s="7">
        <f t="shared" ref="AH195:AH258" ca="1" si="28">F195-$AD195</f>
        <v>0.13541666666424135</v>
      </c>
      <c r="AI195" s="8">
        <f t="shared" ref="AI195:AI258" si="29">AD195*24</f>
        <v>0</v>
      </c>
      <c r="AJ195" s="8">
        <f t="shared" ref="AJ195:AJ258" ca="1" si="30">AH195*24</f>
        <v>3.2499999999417923</v>
      </c>
      <c r="AK195" s="3" t="s">
        <v>73</v>
      </c>
      <c r="AL195" s="3" t="s">
        <v>71</v>
      </c>
      <c r="AM195" s="3" t="s">
        <v>69</v>
      </c>
      <c r="AN195" s="3" t="s">
        <v>73</v>
      </c>
      <c r="AO195" s="3" t="s">
        <v>120</v>
      </c>
      <c r="AP195" s="3" t="s">
        <v>120</v>
      </c>
      <c r="AQ195" s="23">
        <v>45310.48541666667</v>
      </c>
      <c r="AR195" s="3"/>
      <c r="AS195" s="23"/>
      <c r="AT195" s="23"/>
      <c r="AU195" s="3" t="s">
        <v>356</v>
      </c>
      <c r="AV195" s="3" t="s">
        <v>1310</v>
      </c>
      <c r="AW195" s="3" t="s">
        <v>1311</v>
      </c>
      <c r="AX195" s="3">
        <v>6.996651</v>
      </c>
      <c r="AY195" s="3">
        <v>-73.043920999999997</v>
      </c>
      <c r="AZ195" s="8" t="str">
        <f>+CONCATENATE("Reportan apertura en el enlace ",Tabla4[[#This Row],[Enlace]]," en el ",Tabla4[[#This Row],[Distancia óptica]]," ocasionado por ",Tabla4[[#This Row],[Causa del daño]])</f>
        <v>Reportan apertura en el enlace Mov. Piedecuesta Trapiche - Mov. Piedecuesta Oriental en el Km 0 ocasionado por Plagas</v>
      </c>
      <c r="BA195" s="8" t="str">
        <f>+CONCATENATE("Para dar solución al incidente ",Tabla4[[#This Row],[Solución]])</f>
        <v>Para dar solución al incidente Se rehace ODF de 8 puertos</v>
      </c>
      <c r="BB195" s="3" t="str">
        <f>+_xlfn.CONCAT(Tabla4[[#This Row],[Causa Raiz]]," ",Tabla4[[#This Row],[Solución2]]," (",Tabla4[[#This Row],[Anillo]],"- Cabecera: ",Tabla4[[#This Row],[Cabecera]],"- Operador: ",Tabla4[[#This Row],[Operador]],")")</f>
        <v>Reportan apertura en el enlace Mov. Piedecuesta Trapiche - Mov. Piedecuesta Oriental en el Km 0 ocasionado por Plagas Para dar solución al incidente Se rehace ODF de 8 puertos (UK- Cabecera: Piedecuesta- Operador: Colombia Telecomunicaciones)</v>
      </c>
    </row>
    <row r="196" spans="1:54" s="2" customFormat="1" ht="270.75">
      <c r="A196" s="38">
        <f t="shared" si="26"/>
        <v>195</v>
      </c>
      <c r="B196" s="3">
        <v>8102495</v>
      </c>
      <c r="C196" s="3" t="s">
        <v>54</v>
      </c>
      <c r="D196" s="23">
        <v>45308.111111111109</v>
      </c>
      <c r="E196" s="23">
        <v>45308.333333333336</v>
      </c>
      <c r="F196" s="1">
        <f t="shared" ca="1" si="25"/>
        <v>0.22222222222626442</v>
      </c>
      <c r="G196" s="3" t="s">
        <v>55</v>
      </c>
      <c r="H196" s="41"/>
      <c r="I196" s="40"/>
      <c r="J196" s="5" t="s">
        <v>56</v>
      </c>
      <c r="K196" s="3" t="s">
        <v>57</v>
      </c>
      <c r="L196" s="9" t="s">
        <v>58</v>
      </c>
      <c r="M196" s="3" t="s">
        <v>59</v>
      </c>
      <c r="N196" s="3" t="s">
        <v>60</v>
      </c>
      <c r="O196" s="3" t="s">
        <v>1312</v>
      </c>
      <c r="P196" s="3" t="s">
        <v>1313</v>
      </c>
      <c r="Q196" s="4" t="s">
        <v>1314</v>
      </c>
      <c r="R196" s="3" t="s">
        <v>64</v>
      </c>
      <c r="S196" s="3" t="s">
        <v>65</v>
      </c>
      <c r="T196" s="3" t="s">
        <v>380</v>
      </c>
      <c r="U196" s="3" t="s">
        <v>1315</v>
      </c>
      <c r="V196" s="22" t="str">
        <f t="shared" si="27"/>
        <v>RLFO; Hora de aviso: 2:40 17/01/2024; Solución: Se realiza tendido de 100 m de fo 96 hilos y se instala una caja de empalme nueva de 48 hilos y se realiza apertura y cierre de una existente.; Hora de solución: 8:00 17/01/2024; Causa: Corto Circuito</v>
      </c>
      <c r="W196" s="4" t="s">
        <v>68</v>
      </c>
      <c r="X196" s="3"/>
      <c r="Y196" s="3"/>
      <c r="Z196" s="3" t="s">
        <v>69</v>
      </c>
      <c r="AA196" s="3" t="s">
        <v>70</v>
      </c>
      <c r="AB196" s="3">
        <v>8102495</v>
      </c>
      <c r="AC196" s="3" t="s">
        <v>71</v>
      </c>
      <c r="AD196" s="6">
        <v>6.1111111111111116E-2</v>
      </c>
      <c r="AE196" s="7"/>
      <c r="AF196" s="7"/>
      <c r="AG196" s="6">
        <f>Tabla4[[#This Row],[Tiempo Parada de Reloj]]+Tabla4[[#This Row],[Tiempo Autorizado por Telefonica (no Máximo)]]</f>
        <v>6.1111111111111116E-2</v>
      </c>
      <c r="AH196" s="7">
        <f t="shared" ca="1" si="28"/>
        <v>0.1611111111151533</v>
      </c>
      <c r="AI196" s="8">
        <f t="shared" si="29"/>
        <v>1.4666666666666668</v>
      </c>
      <c r="AJ196" s="8">
        <f t="shared" ca="1" si="30"/>
        <v>3.8666666667636793</v>
      </c>
      <c r="AK196" s="3" t="s">
        <v>73</v>
      </c>
      <c r="AL196" s="3" t="s">
        <v>70</v>
      </c>
      <c r="AM196" s="3" t="s">
        <v>72</v>
      </c>
      <c r="AN196" s="3" t="s">
        <v>72</v>
      </c>
      <c r="AO196" s="3" t="s">
        <v>120</v>
      </c>
      <c r="AP196" s="3" t="s">
        <v>120</v>
      </c>
      <c r="AQ196" s="23">
        <v>45309.418749999997</v>
      </c>
      <c r="AR196" s="3"/>
      <c r="AS196" s="23"/>
      <c r="AT196" s="23"/>
      <c r="AU196" s="3" t="s">
        <v>100</v>
      </c>
      <c r="AV196" s="3" t="s">
        <v>1316</v>
      </c>
      <c r="AW196" s="3" t="s">
        <v>1317</v>
      </c>
      <c r="AX196" s="3">
        <v>4.7206999999999999</v>
      </c>
      <c r="AY196" s="3">
        <v>-74.130899999999997</v>
      </c>
      <c r="AZ196" s="8" t="str">
        <f>+CONCATENATE("Reportan apertura en el enlace ",Tabla4[[#This Row],[Enlace]]," en el ",Tabla4[[#This Row],[Distancia óptica]]," ocasionado por ",Tabla4[[#This Row],[Causa del daño]])</f>
        <v>Reportan apertura en el enlace Dto 32057 Florida De La Sabana - Dto 31037 J.A.C Florida Blanca en el Km 0,328 desde dto 32057 ocasionado por Corto Circuito</v>
      </c>
      <c r="BA196" s="8" t="str">
        <f>+CONCATENATE("Para dar solución al incidente ",Tabla4[[#This Row],[Solución]])</f>
        <v>Para dar solución al incidente Se realiza tendido de 100 m de fo 96 hilos y se instala una caja de empalme nueva de 48 hilos y se realiza apertura y cierre de una existente.</v>
      </c>
      <c r="BB196" s="3" t="str">
        <f>+_xlfn.CONCAT(Tabla4[[#This Row],[Causa Raiz]]," ",Tabla4[[#This Row],[Solución2]]," (",Tabla4[[#This Row],[Anillo]],"- Cabecera: ",Tabla4[[#This Row],[Cabecera]],"- Operador: ",Tabla4[[#This Row],[Operador]],")")</f>
        <v>Reportan apertura en el enlace Dto 32057 Florida De La Sabana - Dto 31037 J.A.C Florida Blanca en el Km 0,328 desde dto 32057 ocasionado por Corto Circuito Para dar solución al incidente Se realiza tendido de 100 m de fo 96 hilos y se instala una caja de empalme nueva de 48 hilos y se realiza apertura y cierre de una existente. (Uk Dto 32057- Cabecera: Dto 31037- Operador: Colombia Telecomunicaciones)</v>
      </c>
    </row>
    <row r="197" spans="1:54" s="2" customFormat="1" ht="171">
      <c r="A197" s="38">
        <f t="shared" si="26"/>
        <v>196</v>
      </c>
      <c r="B197" s="3">
        <v>8103855</v>
      </c>
      <c r="C197" s="3" t="s">
        <v>92</v>
      </c>
      <c r="D197" s="23">
        <v>45308.1875</v>
      </c>
      <c r="E197" s="23">
        <v>45309.576388888891</v>
      </c>
      <c r="F197" s="1">
        <f t="shared" ca="1" si="25"/>
        <v>1.3888888888905058</v>
      </c>
      <c r="G197" s="3" t="s">
        <v>164</v>
      </c>
      <c r="H197" s="41" t="s">
        <v>165</v>
      </c>
      <c r="I197" s="40" t="s">
        <v>1318</v>
      </c>
      <c r="J197" s="5" t="s">
        <v>322</v>
      </c>
      <c r="K197" s="3" t="s">
        <v>322</v>
      </c>
      <c r="L197" s="9" t="s">
        <v>58</v>
      </c>
      <c r="M197" s="3" t="s">
        <v>109</v>
      </c>
      <c r="N197" s="3" t="s">
        <v>110</v>
      </c>
      <c r="O197" s="3" t="s">
        <v>712</v>
      </c>
      <c r="P197" s="3" t="s">
        <v>1319</v>
      </c>
      <c r="Q197" s="4" t="s">
        <v>1320</v>
      </c>
      <c r="R197" s="3" t="s">
        <v>327</v>
      </c>
      <c r="S197" s="3" t="s">
        <v>328</v>
      </c>
      <c r="T197" s="3" t="s">
        <v>329</v>
      </c>
      <c r="U197" s="3" t="s">
        <v>1321</v>
      </c>
      <c r="V197" s="22" t="str">
        <f t="shared" si="27"/>
        <v>RTNFO; Hora de aviso: 4:30 17/01/2024; Solución: Se realiza un tendido de 2500 mts y se instala dos cajas de empalme ; Hora de solución: 13:50 18/01/2024; Causa: Incendio</v>
      </c>
      <c r="W197" s="4" t="s">
        <v>331</v>
      </c>
      <c r="X197" s="3"/>
      <c r="Y197" s="3"/>
      <c r="Z197" s="3" t="s">
        <v>69</v>
      </c>
      <c r="AA197" s="3" t="s">
        <v>71</v>
      </c>
      <c r="AB197" s="3">
        <v>0</v>
      </c>
      <c r="AC197" s="3" t="s">
        <v>71</v>
      </c>
      <c r="AD197" s="6">
        <v>0.5</v>
      </c>
      <c r="AE197" s="7"/>
      <c r="AF197" s="7"/>
      <c r="AG197" s="6">
        <f>Tabla4[[#This Row],[Tiempo Parada de Reloj]]+Tabla4[[#This Row],[Tiempo Autorizado por Telefonica (no Máximo)]]</f>
        <v>0.5</v>
      </c>
      <c r="AH197" s="7">
        <f t="shared" ca="1" si="28"/>
        <v>0.88888888889050577</v>
      </c>
      <c r="AI197" s="8">
        <f t="shared" si="29"/>
        <v>12</v>
      </c>
      <c r="AJ197" s="8">
        <f t="shared" ca="1" si="30"/>
        <v>21.333333333372138</v>
      </c>
      <c r="AK197" s="3" t="s">
        <v>73</v>
      </c>
      <c r="AL197" s="3" t="s">
        <v>70</v>
      </c>
      <c r="AM197" s="3" t="s">
        <v>88</v>
      </c>
      <c r="AN197" s="3" t="s">
        <v>88</v>
      </c>
      <c r="AO197" s="3"/>
      <c r="AP197" s="3"/>
      <c r="AQ197" s="23">
        <f ca="1">NOW()</f>
        <v>45503.696834953706</v>
      </c>
      <c r="AR197" s="3"/>
      <c r="AS197" s="23"/>
      <c r="AT197" s="23"/>
      <c r="AU197" s="3" t="s">
        <v>322</v>
      </c>
      <c r="AV197" s="3" t="s">
        <v>1322</v>
      </c>
      <c r="AW197" s="3" t="s">
        <v>1323</v>
      </c>
      <c r="AX197" s="3" t="s">
        <v>69</v>
      </c>
      <c r="AY197" s="3" t="s">
        <v>69</v>
      </c>
      <c r="AZ197" s="8" t="str">
        <f>+CONCATENATE("Reportan apertura en el enlace ",Tabla4[[#This Row],[Enlace]]," en el ",Tabla4[[#This Row],[Distancia óptica]]," ocasionado por ",Tabla4[[#This Row],[Causa del daño]])</f>
        <v>Reportan apertura en el enlace Bosconia - Fundación en el Km 16,6 desde Bosconia ocasionado por Incendio</v>
      </c>
      <c r="BA197" s="8" t="str">
        <f>+CONCATENATE("Para dar solución al incidente ",Tabla4[[#This Row],[Solución]])</f>
        <v xml:space="preserve">Para dar solución al incidente Se realiza un tendido de 2500 mts y se instala dos cajas de empalme </v>
      </c>
      <c r="BB197" s="3" t="str">
        <f>+_xlfn.CONCAT(Tabla4[[#This Row],[Causa Raiz]]," ",Tabla4[[#This Row],[Solución2]]," (",Tabla4[[#This Row],[Anillo]],"- Cabecera: ",Tabla4[[#This Row],[Cabecera]],"- Operador: ",Tabla4[[#This Row],[Operador]],")")</f>
        <v>Reportan apertura en el enlace Bosconia - Fundación en el Km 16,6 desde Bosconia ocasionado por Incendio Para dar solución al incidente Se realiza un tendido de 2500 mts y se instala dos cajas de empalme  (TRONCAL- Cabecera:  Bosconia- Operador: Ufinet)</v>
      </c>
    </row>
    <row r="198" spans="1:54" s="2" customFormat="1" ht="171">
      <c r="A198" s="38">
        <f t="shared" si="26"/>
        <v>197</v>
      </c>
      <c r="B198" s="3">
        <v>8104299</v>
      </c>
      <c r="C198" s="3" t="s">
        <v>54</v>
      </c>
      <c r="D198" s="23">
        <v>45308.291666666664</v>
      </c>
      <c r="E198" s="23">
        <v>45308.520833333336</v>
      </c>
      <c r="F198" s="1">
        <f t="shared" ca="1" si="25"/>
        <v>0.22916666667151731</v>
      </c>
      <c r="G198" s="3" t="s">
        <v>55</v>
      </c>
      <c r="H198" s="41"/>
      <c r="I198" s="40"/>
      <c r="J198" s="5" t="s">
        <v>56</v>
      </c>
      <c r="K198" s="3" t="s">
        <v>138</v>
      </c>
      <c r="L198" s="9" t="s">
        <v>58</v>
      </c>
      <c r="M198" s="3" t="s">
        <v>139</v>
      </c>
      <c r="N198" s="3" t="s">
        <v>140</v>
      </c>
      <c r="O198" s="3" t="s">
        <v>1324</v>
      </c>
      <c r="P198" s="3" t="s">
        <v>1325</v>
      </c>
      <c r="Q198" s="4" t="s">
        <v>1326</v>
      </c>
      <c r="R198" s="3" t="s">
        <v>1178</v>
      </c>
      <c r="S198" s="3" t="s">
        <v>145</v>
      </c>
      <c r="T198" s="3" t="s">
        <v>146</v>
      </c>
      <c r="U198" s="3" t="s">
        <v>1327</v>
      </c>
      <c r="V198" s="22" t="str">
        <f t="shared" si="27"/>
        <v>RLFO; Hora de aviso: 7:00 17/01/2024; Solución: Se endereza cable de fo que estaba estresado; Hora de solución: 12:30 17/01/2024; Causa: Falla en la Red FiOp</v>
      </c>
      <c r="W198" s="4" t="s">
        <v>1328</v>
      </c>
      <c r="X198" s="3"/>
      <c r="Y198" s="3"/>
      <c r="Z198" s="3" t="s">
        <v>69</v>
      </c>
      <c r="AA198" s="3" t="s">
        <v>71</v>
      </c>
      <c r="AB198" s="3">
        <v>0</v>
      </c>
      <c r="AC198" s="3" t="s">
        <v>71</v>
      </c>
      <c r="AD198" s="6">
        <v>6.25E-2</v>
      </c>
      <c r="AE198" s="7"/>
      <c r="AF198" s="7"/>
      <c r="AG198" s="6">
        <f>Tabla4[[#This Row],[Tiempo Parada de Reloj]]+Tabla4[[#This Row],[Tiempo Autorizado por Telefonica (no Máximo)]]</f>
        <v>6.25E-2</v>
      </c>
      <c r="AH198" s="7">
        <f t="shared" ca="1" si="28"/>
        <v>0.16666666667151731</v>
      </c>
      <c r="AI198" s="8">
        <f t="shared" si="29"/>
        <v>1.5</v>
      </c>
      <c r="AJ198" s="8">
        <f t="shared" ca="1" si="30"/>
        <v>4.0000000001164153</v>
      </c>
      <c r="AK198" s="3" t="s">
        <v>88</v>
      </c>
      <c r="AL198" s="3" t="s">
        <v>70</v>
      </c>
      <c r="AM198" s="3" t="s">
        <v>72</v>
      </c>
      <c r="AN198" s="3" t="s">
        <v>72</v>
      </c>
      <c r="AO198" s="3" t="s">
        <v>73</v>
      </c>
      <c r="AP198" s="3" t="s">
        <v>73</v>
      </c>
      <c r="AQ198" s="23">
        <v>45310.986111111109</v>
      </c>
      <c r="AR198" s="3"/>
      <c r="AS198" s="23"/>
      <c r="AT198" s="23"/>
      <c r="AU198" s="3" t="s">
        <v>200</v>
      </c>
      <c r="AV198" s="3" t="s">
        <v>1255</v>
      </c>
      <c r="AW198" s="3" t="s">
        <v>135</v>
      </c>
      <c r="AX198" s="3">
        <v>3.2586111</v>
      </c>
      <c r="AY198" s="3">
        <v>-76.544443999999999</v>
      </c>
      <c r="AZ198" s="8" t="str">
        <f>+CONCATENATE("Reportan apertura en el enlace ",Tabla4[[#This Row],[Enlace]]," en el ",Tabla4[[#This Row],[Distancia óptica]]," ocasionado por ",Tabla4[[#This Row],[Causa del daño]])</f>
        <v>Reportan apertura en el enlace Makrocaney - Jamundi en el km 2 desde Jamundi ocasionado por Falla en la Red FiOp</v>
      </c>
      <c r="BA198" s="8" t="str">
        <f>+CONCATENATE("Para dar solución al incidente ",Tabla4[[#This Row],[Solución]])</f>
        <v>Para dar solución al incidente Se endereza cable de fo que estaba estresado</v>
      </c>
      <c r="BB198" s="3" t="str">
        <f>+_xlfn.CONCAT(Tabla4[[#This Row],[Causa Raiz]]," ",Tabla4[[#This Row],[Solución2]]," (",Tabla4[[#This Row],[Anillo]],"- Cabecera: ",Tabla4[[#This Row],[Cabecera]],"- Operador: ",Tabla4[[#This Row],[Operador]],")")</f>
        <v>Reportan apertura en el enlace Makrocaney - Jamundi en el km 2 desde Jamundi ocasionado por Falla en la Red FiOp Para dar solución al incidente Se endereza cable de fo que estaba estresado (Lineal- Cabecera: Macrocaney- Operador: Colombia Telecomunicaciones)</v>
      </c>
    </row>
    <row r="199" spans="1:54" s="2" customFormat="1" ht="142.5">
      <c r="A199" s="38">
        <f t="shared" si="26"/>
        <v>198</v>
      </c>
      <c r="B199" s="3">
        <v>8104391</v>
      </c>
      <c r="C199" s="3" t="s">
        <v>163</v>
      </c>
      <c r="D199" s="23">
        <v>45308.333333333336</v>
      </c>
      <c r="E199" s="23">
        <v>45308.334722222222</v>
      </c>
      <c r="F199" s="1">
        <v>1.3888888861401938E-3</v>
      </c>
      <c r="G199" s="3" t="s">
        <v>55</v>
      </c>
      <c r="H199" s="41"/>
      <c r="I199" s="40"/>
      <c r="J199" s="5" t="s">
        <v>56</v>
      </c>
      <c r="K199" s="3" t="s">
        <v>138</v>
      </c>
      <c r="L199" s="9" t="s">
        <v>58</v>
      </c>
      <c r="M199" s="3" t="s">
        <v>139</v>
      </c>
      <c r="N199" s="3" t="s">
        <v>1329</v>
      </c>
      <c r="O199" s="3" t="s">
        <v>1330</v>
      </c>
      <c r="P199" s="3">
        <v>0</v>
      </c>
      <c r="Q199" s="4" t="s">
        <v>1331</v>
      </c>
      <c r="R199" s="3" t="s">
        <v>479</v>
      </c>
      <c r="S199" s="3" t="s">
        <v>145</v>
      </c>
      <c r="T199" s="3" t="s">
        <v>104</v>
      </c>
      <c r="U199" s="3" t="s">
        <v>1332</v>
      </c>
      <c r="V199" s="22" t="str">
        <f t="shared" si="27"/>
        <v>RDFO; Hora de aviso: 8:00 17/01/2024; Solución: Ufinet reporta que se normaliza el servicio; Hora de solución: 8:02 17/01/2024; Causa: Visita Fallida</v>
      </c>
      <c r="W199" s="4" t="s">
        <v>1328</v>
      </c>
      <c r="X199" s="3"/>
      <c r="Y199" s="3"/>
      <c r="Z199" s="3" t="s">
        <v>69</v>
      </c>
      <c r="AA199" s="3" t="s">
        <v>71</v>
      </c>
      <c r="AB199" s="3">
        <v>0</v>
      </c>
      <c r="AC199" s="3" t="s">
        <v>71</v>
      </c>
      <c r="AD199" s="6">
        <v>0</v>
      </c>
      <c r="AE199" s="7"/>
      <c r="AF199" s="7"/>
      <c r="AG199" s="6">
        <f>Tabla4[[#This Row],[Tiempo Parada de Reloj]]+Tabla4[[#This Row],[Tiempo Autorizado por Telefonica (no Máximo)]]</f>
        <v>0</v>
      </c>
      <c r="AH199" s="7">
        <f t="shared" si="28"/>
        <v>1.3888888861401938E-3</v>
      </c>
      <c r="AI199" s="8">
        <f t="shared" si="29"/>
        <v>0</v>
      </c>
      <c r="AJ199" s="8">
        <f t="shared" si="30"/>
        <v>3.3333333267364651E-2</v>
      </c>
      <c r="AK199" s="3" t="s">
        <v>72</v>
      </c>
      <c r="AL199" s="3" t="s">
        <v>72</v>
      </c>
      <c r="AM199" s="3" t="s">
        <v>72</v>
      </c>
      <c r="AN199" s="3" t="s">
        <v>72</v>
      </c>
      <c r="AO199" s="3" t="s">
        <v>72</v>
      </c>
      <c r="AP199" s="3" t="s">
        <v>72</v>
      </c>
      <c r="AQ199" s="23">
        <v>45308.334722222222</v>
      </c>
      <c r="AR199" s="3"/>
      <c r="AS199" s="23"/>
      <c r="AT199" s="23"/>
      <c r="AU199" s="3" t="s">
        <v>862</v>
      </c>
      <c r="AV199" s="3" t="s">
        <v>69</v>
      </c>
      <c r="AW199" s="3" t="s">
        <v>69</v>
      </c>
      <c r="AX199" s="3" t="s">
        <v>69</v>
      </c>
      <c r="AY199" s="3" t="s">
        <v>69</v>
      </c>
      <c r="AZ199" s="8" t="str">
        <f>+CONCATENATE("Reportan apertura en el enlace ",Tabla4[[#This Row],[Enlace]]," en el ",Tabla4[[#This Row],[Distancia óptica]]," ocasionado por ",Tabla4[[#This Row],[Causa del daño]])</f>
        <v>Reportan apertura en el enlace Palmira - Pradera en el 0 ocasionado por Visita Fallida</v>
      </c>
      <c r="BA199" s="8" t="str">
        <f>+CONCATENATE("Para dar solución al incidente ",Tabla4[[#This Row],[Solución]])</f>
        <v>Para dar solución al incidente Ufinet reporta que se normaliza el servicio</v>
      </c>
      <c r="BB199" s="3" t="str">
        <f>+_xlfn.CONCAT(Tabla4[[#This Row],[Causa Raiz]]," ",Tabla4[[#This Row],[Solución2]]," (",Tabla4[[#This Row],[Anillo]],"- Cabecera: ",Tabla4[[#This Row],[Cabecera]],"- Operador: ",Tabla4[[#This Row],[Operador]],")")</f>
        <v>Reportan apertura en el enlace Palmira - Pradera en el 0 ocasionado por Visita Fallida Para dar solución al incidente Ufinet reporta que se normaliza el servicio (NA- Cabecera: NA- Operador: Colombia Telecomunicaciones)</v>
      </c>
    </row>
    <row r="200" spans="1:54" s="2" customFormat="1" ht="185.25">
      <c r="A200" s="38">
        <f t="shared" si="26"/>
        <v>199</v>
      </c>
      <c r="B200" s="3">
        <v>8104602</v>
      </c>
      <c r="C200" s="3" t="s">
        <v>136</v>
      </c>
      <c r="D200" s="23">
        <v>45308.354166666664</v>
      </c>
      <c r="E200" s="23">
        <v>45308.628472222219</v>
      </c>
      <c r="F200" s="1">
        <f t="shared" ref="F200:F215" ca="1" si="31">IF(ISBLANK(E200),IF(ISBLANK(D200),0,NOW()-D200),E200-D200)</f>
        <v>0.27430555555474712</v>
      </c>
      <c r="G200" s="3" t="s">
        <v>55</v>
      </c>
      <c r="H200" s="41"/>
      <c r="I200" s="40"/>
      <c r="J200" s="5" t="s">
        <v>137</v>
      </c>
      <c r="K200" s="3" t="s">
        <v>77</v>
      </c>
      <c r="L200" s="9" t="s">
        <v>78</v>
      </c>
      <c r="M200" s="3" t="s">
        <v>79</v>
      </c>
      <c r="N200" s="3" t="s">
        <v>771</v>
      </c>
      <c r="O200" s="3" t="s">
        <v>1333</v>
      </c>
      <c r="P200" s="3" t="s">
        <v>1334</v>
      </c>
      <c r="Q200" s="4" t="s">
        <v>1335</v>
      </c>
      <c r="R200" s="3" t="s">
        <v>775</v>
      </c>
      <c r="S200" s="3" t="s">
        <v>249</v>
      </c>
      <c r="T200" s="3" t="s">
        <v>66</v>
      </c>
      <c r="U200" s="3" t="s">
        <v>993</v>
      </c>
      <c r="V200" s="22" t="str">
        <f t="shared" si="27"/>
        <v>RBHFO; Hora de aviso: 8:30 17/01/2024; Solución: Se realiza tendido de 200 m de fo 48 hilos y se instala dos cajas de empalmes de 48 hilos.; Hora de solución: 15:05 17/01/2024; Causa: Vandalismo</v>
      </c>
      <c r="W200" s="4" t="s">
        <v>1336</v>
      </c>
      <c r="X200" s="3"/>
      <c r="Y200" s="3"/>
      <c r="Z200" s="3" t="s">
        <v>69</v>
      </c>
      <c r="AA200" s="3" t="s">
        <v>71</v>
      </c>
      <c r="AB200" s="3">
        <v>0</v>
      </c>
      <c r="AC200" s="3" t="s">
        <v>70</v>
      </c>
      <c r="AD200" s="6">
        <v>6.805555555555555E-2</v>
      </c>
      <c r="AE200" s="7"/>
      <c r="AF200" s="7"/>
      <c r="AG200" s="6">
        <f>Tabla4[[#This Row],[Tiempo Parada de Reloj]]+Tabla4[[#This Row],[Tiempo Autorizado por Telefonica (no Máximo)]]</f>
        <v>6.805555555555555E-2</v>
      </c>
      <c r="AH200" s="7">
        <f t="shared" ca="1" si="28"/>
        <v>0.20624999999919158</v>
      </c>
      <c r="AI200" s="8">
        <f t="shared" si="29"/>
        <v>1.6333333333333333</v>
      </c>
      <c r="AJ200" s="8">
        <f t="shared" ca="1" si="30"/>
        <v>4.9499999999805979</v>
      </c>
      <c r="AK200" s="3" t="s">
        <v>106</v>
      </c>
      <c r="AL200" s="3" t="s">
        <v>70</v>
      </c>
      <c r="AM200" s="3" t="s">
        <v>98</v>
      </c>
      <c r="AN200" s="3" t="s">
        <v>98</v>
      </c>
      <c r="AO200" s="3" t="s">
        <v>120</v>
      </c>
      <c r="AP200" s="3" t="s">
        <v>120</v>
      </c>
      <c r="AQ200" s="23">
        <v>45311.338888888888</v>
      </c>
      <c r="AR200" s="3"/>
      <c r="AS200" s="23"/>
      <c r="AT200" s="23"/>
      <c r="AU200" s="3" t="s">
        <v>710</v>
      </c>
      <c r="AV200" s="3" t="s">
        <v>757</v>
      </c>
      <c r="AW200" s="3">
        <v>48</v>
      </c>
      <c r="AX200" s="3">
        <v>4.585153</v>
      </c>
      <c r="AY200" s="3">
        <v>-74.208412999999993</v>
      </c>
      <c r="AZ200" s="8" t="str">
        <f>+CONCATENATE("Reportan apertura en el enlace ",Tabla4[[#This Row],[Enlace]]," en el ",Tabla4[[#This Row],[Distancia óptica]]," ocasionado por ",Tabla4[[#This Row],[Causa del daño]])</f>
        <v>Reportan apertura en el enlace Mov. Bosa Laureles - Mov. Perdomo en el km 2 desde Mov. Unisur ocasionado por Vandalismo</v>
      </c>
      <c r="BA200" s="8" t="str">
        <f>+CONCATENATE("Para dar solución al incidente ",Tabla4[[#This Row],[Solución]])</f>
        <v>Para dar solución al incidente Se realiza tendido de 200 m de fo 48 hilos y se instala dos cajas de empalmes de 48 hilos.</v>
      </c>
      <c r="BB200" s="3" t="str">
        <f>+_xlfn.CONCAT(Tabla4[[#This Row],[Causa Raiz]]," ",Tabla4[[#This Row],[Solución2]]," (",Tabla4[[#This Row],[Anillo]],"- Cabecera: ",Tabla4[[#This Row],[Cabecera]],"- Operador: ",Tabla4[[#This Row],[Operador]],")")</f>
        <v>Reportan apertura en el enlace Mov. Bosa Laureles - Mov. Perdomo en el km 2 desde Mov. Unisur ocasionado por Vandalismo Para dar solución al incidente Se realiza tendido de 200 m de fo 48 hilos y se instala dos cajas de empalmes de 48 hilos. (48- Cabecera: Asturias- Operador: Infraco)</v>
      </c>
    </row>
    <row r="201" spans="1:54" s="2" customFormat="1" ht="213.75">
      <c r="A201" s="38">
        <f t="shared" si="26"/>
        <v>200</v>
      </c>
      <c r="B201" s="3">
        <v>8104618</v>
      </c>
      <c r="C201" s="3" t="s">
        <v>92</v>
      </c>
      <c r="D201" s="23">
        <v>45308.364583333336</v>
      </c>
      <c r="E201" s="23">
        <v>45309.5</v>
      </c>
      <c r="F201" s="1">
        <f t="shared" ca="1" si="31"/>
        <v>1.1354166666642413</v>
      </c>
      <c r="G201" s="3" t="s">
        <v>164</v>
      </c>
      <c r="H201" s="41" t="s">
        <v>165</v>
      </c>
      <c r="I201" s="40">
        <v>11677522</v>
      </c>
      <c r="J201" s="5" t="s">
        <v>490</v>
      </c>
      <c r="K201" s="3" t="s">
        <v>490</v>
      </c>
      <c r="L201" s="9" t="s">
        <v>58</v>
      </c>
      <c r="M201" s="3" t="s">
        <v>123</v>
      </c>
      <c r="N201" s="3" t="s">
        <v>461</v>
      </c>
      <c r="O201" s="3" t="s">
        <v>1337</v>
      </c>
      <c r="P201" s="3" t="s">
        <v>1338</v>
      </c>
      <c r="Q201" s="4" t="s">
        <v>1339</v>
      </c>
      <c r="R201" s="3" t="s">
        <v>128</v>
      </c>
      <c r="S201" s="3" t="s">
        <v>494</v>
      </c>
      <c r="T201" s="3" t="s">
        <v>66</v>
      </c>
      <c r="U201" s="3" t="s">
        <v>1340</v>
      </c>
      <c r="V201" s="22" t="str">
        <f t="shared" si="27"/>
        <v>RTNFO; Hora de aviso: 8:45 17/01/2024; Solución: Se realiza el tendido de los 150 mts de 144 hilos, se instala empalme nuevo en un extremo y en el otro reingresando cable a empalme existente; Hora de solución: 12:00 18/01/2024; Causa: Vandalismo</v>
      </c>
      <c r="W201" s="4" t="s">
        <v>1341</v>
      </c>
      <c r="X201" s="3"/>
      <c r="Y201" s="3"/>
      <c r="Z201" s="3" t="s">
        <v>69</v>
      </c>
      <c r="AA201" s="3" t="s">
        <v>71</v>
      </c>
      <c r="AB201" s="3">
        <v>0</v>
      </c>
      <c r="AC201" s="3" t="s">
        <v>71</v>
      </c>
      <c r="AD201" s="6">
        <v>0</v>
      </c>
      <c r="AE201" s="7"/>
      <c r="AF201" s="7"/>
      <c r="AG201" s="6">
        <f>Tabla4[[#This Row],[Tiempo Parada de Reloj]]+Tabla4[[#This Row],[Tiempo Autorizado por Telefonica (no Máximo)]]</f>
        <v>0</v>
      </c>
      <c r="AH201" s="7">
        <f t="shared" ca="1" si="28"/>
        <v>1.1354166666642413</v>
      </c>
      <c r="AI201" s="8">
        <f t="shared" si="29"/>
        <v>0</v>
      </c>
      <c r="AJ201" s="8">
        <f t="shared" ca="1" si="30"/>
        <v>27.249999999941792</v>
      </c>
      <c r="AK201" s="3" t="s">
        <v>106</v>
      </c>
      <c r="AL201" s="3" t="s">
        <v>70</v>
      </c>
      <c r="AM201" s="3" t="s">
        <v>98</v>
      </c>
      <c r="AN201" s="3" t="s">
        <v>460</v>
      </c>
      <c r="AO201" s="3"/>
      <c r="AP201" s="3"/>
      <c r="AQ201" s="23">
        <f ca="1">NOW()</f>
        <v>45503.696834953706</v>
      </c>
      <c r="AR201" s="3"/>
      <c r="AS201" s="23"/>
      <c r="AT201" s="23"/>
      <c r="AU201" s="3" t="s">
        <v>494</v>
      </c>
      <c r="AV201" s="3" t="s">
        <v>1342</v>
      </c>
      <c r="AW201" s="3" t="s">
        <v>76</v>
      </c>
      <c r="AX201" s="3" t="s">
        <v>69</v>
      </c>
      <c r="AY201" s="3" t="s">
        <v>69</v>
      </c>
      <c r="AZ201" s="8" t="str">
        <f>+CONCATENATE("Reportan apertura en el enlace ",Tabla4[[#This Row],[Enlace]]," en el ",Tabla4[[#This Row],[Distancia óptica]]," ocasionado por ",Tabla4[[#This Row],[Causa del daño]])</f>
        <v>Reportan apertura en el enlace Barranquilla - Sabanalarga en el km 5,3 desde Tabor ocasionado por Vandalismo</v>
      </c>
      <c r="BA201" s="8" t="str">
        <f>+CONCATENATE("Para dar solución al incidente ",Tabla4[[#This Row],[Solución]])</f>
        <v>Para dar solución al incidente Se realiza el tendido de los 150 mts de 144 hilos, se instala empalme nuevo en un extremo y en el otro reingresando cable a empalme existente</v>
      </c>
      <c r="BB201" s="3" t="str">
        <f>+_xlfn.CONCAT(Tabla4[[#This Row],[Causa Raiz]]," ",Tabla4[[#This Row],[Solución2]]," (",Tabla4[[#This Row],[Anillo]],"- Cabecera: ",Tabla4[[#This Row],[Cabecera]],"- Operador: ",Tabla4[[#This Row],[Operador]],")")</f>
        <v>Reportan apertura en el enlace Barranquilla - Sabanalarga en el km 5,3 desde Tabor ocasionado por Vandalismo Para dar solución al incidente Se realiza el tendido de los 150 mts de 144 hilos, se instala empalme nuevo en un extremo y en el otro reingresando cable a empalme existente (Troncal- Cabecera: Pelu- Operador: UNE)</v>
      </c>
    </row>
    <row r="202" spans="1:54" s="2" customFormat="1" ht="199.5">
      <c r="A202" s="38">
        <f t="shared" si="26"/>
        <v>201</v>
      </c>
      <c r="B202" s="3">
        <v>8104598</v>
      </c>
      <c r="C202" s="3" t="s">
        <v>92</v>
      </c>
      <c r="D202" s="23">
        <v>45308.364583333336</v>
      </c>
      <c r="E202" s="23">
        <v>45308.520833333336</v>
      </c>
      <c r="F202" s="1">
        <f ca="1">IF(ISBLANK(E202),IF(ISBLANK(D202),0,NOW()-D202),E202-D202)</f>
        <v>0.15625</v>
      </c>
      <c r="G202" s="3" t="s">
        <v>55</v>
      </c>
      <c r="H202" s="41"/>
      <c r="I202" s="40"/>
      <c r="J202" s="5" t="s">
        <v>56</v>
      </c>
      <c r="K202" s="3" t="s">
        <v>138</v>
      </c>
      <c r="L202" s="9" t="s">
        <v>58</v>
      </c>
      <c r="M202" s="3" t="s">
        <v>139</v>
      </c>
      <c r="N202" s="3" t="s">
        <v>1214</v>
      </c>
      <c r="O202" s="3" t="s">
        <v>1215</v>
      </c>
      <c r="P202" s="3" t="s">
        <v>1343</v>
      </c>
      <c r="Q202" s="4" t="s">
        <v>1344</v>
      </c>
      <c r="R202" s="3" t="s">
        <v>796</v>
      </c>
      <c r="S202" s="3" t="s">
        <v>145</v>
      </c>
      <c r="T202" s="9" t="s">
        <v>176</v>
      </c>
      <c r="U202" s="3" t="s">
        <v>1345</v>
      </c>
      <c r="V202" s="22" t="str">
        <f>C202&amp;"; Hora de aviso: "&amp;TEXT(D202,"h:mm dd/mm/yyyy")&amp;"; Solución: "&amp;U202&amp;"; Hora de solución: "&amp;TEXT(E202,"h:mm dd/mm/yyyy")&amp;"; Causa: "&amp;T202</f>
        <v>RTNFO; Hora de aviso: 8:45 17/01/2024; Solución: Se realiza migracion entre empalmes; Hora de solución: 12:30 17/01/2024; Causa: Intervención de Terceros. No Identificados</v>
      </c>
      <c r="W202" s="4" t="s">
        <v>1346</v>
      </c>
      <c r="X202" s="3" t="s">
        <v>1347</v>
      </c>
      <c r="Y202" s="3" t="s">
        <v>1348</v>
      </c>
      <c r="Z202" s="3" t="s">
        <v>119</v>
      </c>
      <c r="AA202" s="3" t="s">
        <v>71</v>
      </c>
      <c r="AB202" s="3">
        <v>0</v>
      </c>
      <c r="AC202" s="3" t="s">
        <v>70</v>
      </c>
      <c r="AD202" s="6">
        <v>0</v>
      </c>
      <c r="AE202" s="7"/>
      <c r="AF202" s="7"/>
      <c r="AG202" s="6">
        <f>Tabla4[[#This Row],[Tiempo Parada de Reloj]]+Tabla4[[#This Row],[Tiempo Autorizado por Telefonica (no Máximo)]]</f>
        <v>0</v>
      </c>
      <c r="AH202" s="7">
        <f t="shared" ca="1" si="28"/>
        <v>0.15625</v>
      </c>
      <c r="AI202" s="8">
        <f t="shared" si="29"/>
        <v>0</v>
      </c>
      <c r="AJ202" s="8">
        <f t="shared" ca="1" si="30"/>
        <v>3.75</v>
      </c>
      <c r="AK202" s="3" t="s">
        <v>1349</v>
      </c>
      <c r="AL202" s="3" t="s">
        <v>71</v>
      </c>
      <c r="AM202" s="3" t="s">
        <v>69</v>
      </c>
      <c r="AN202" s="3" t="s">
        <v>1349</v>
      </c>
      <c r="AO202" s="3" t="s">
        <v>1349</v>
      </c>
      <c r="AP202" s="3" t="s">
        <v>1349</v>
      </c>
      <c r="AQ202" s="23">
        <v>45311.116666666669</v>
      </c>
      <c r="AR202" s="3"/>
      <c r="AS202" s="23"/>
      <c r="AT202" s="23"/>
      <c r="AU202" s="3" t="s">
        <v>192</v>
      </c>
      <c r="AV202" s="3" t="s">
        <v>839</v>
      </c>
      <c r="AW202" s="3" t="s">
        <v>1323</v>
      </c>
      <c r="AX202" s="3">
        <v>4.7508333</v>
      </c>
      <c r="AY202" s="3">
        <v>-75.925383330000003</v>
      </c>
      <c r="AZ202" s="8" t="str">
        <f>+CONCATENATE("Reportan apertura en el enlace ",Tabla4[[#This Row],[Enlace]]," en el ",Tabla4[[#This Row],[Distancia óptica]]," ocasionado por ",Tabla4[[#This Row],[Causa del daño]])</f>
        <v>Reportan apertura en el enlace Pereira - Roldanillo en el Km 55 desde Roldanillo ocasionado por Intervención de Terceros. No Identificados</v>
      </c>
      <c r="BA202" s="8" t="str">
        <f>+CONCATENATE("Para dar solución al incidente ",Tabla4[[#This Row],[Solución]])</f>
        <v>Para dar solución al incidente Se realiza migracion entre empalmes</v>
      </c>
      <c r="BB202" s="3" t="str">
        <f>+_xlfn.CONCAT(Tabla4[[#This Row],[Causa Raiz]]," ",Tabla4[[#This Row],[Solución2]]," (",Tabla4[[#This Row],[Anillo]],"- Cabecera: ",Tabla4[[#This Row],[Cabecera]],"- Operador: ",Tabla4[[#This Row],[Operador]],")")</f>
        <v>Reportan apertura en el enlace Pereira - Roldanillo en el Km 55 desde Roldanillo ocasionado por Intervención de Terceros. No Identificados Para dar solución al incidente Se realiza migracion entre empalmes (TRONCAL- Cabecera: PEREIRA- Operador: Colombia Telecomunicaciones)</v>
      </c>
    </row>
    <row r="203" spans="1:54" s="2" customFormat="1" ht="256.5">
      <c r="A203" s="38">
        <f t="shared" si="26"/>
        <v>202</v>
      </c>
      <c r="B203" s="3">
        <v>8104781</v>
      </c>
      <c r="C203" s="3" t="s">
        <v>54</v>
      </c>
      <c r="D203" s="23">
        <v>45308.40625</v>
      </c>
      <c r="E203" s="23">
        <v>45308.579861111109</v>
      </c>
      <c r="F203" s="1">
        <f t="shared" ca="1" si="31"/>
        <v>0.17361111110949423</v>
      </c>
      <c r="G203" s="3" t="s">
        <v>55</v>
      </c>
      <c r="H203" s="41"/>
      <c r="I203" s="40"/>
      <c r="J203" s="5" t="s">
        <v>56</v>
      </c>
      <c r="K203" s="3" t="s">
        <v>57</v>
      </c>
      <c r="L203" s="9" t="s">
        <v>78</v>
      </c>
      <c r="M203" s="3" t="s">
        <v>59</v>
      </c>
      <c r="N203" s="3" t="s">
        <v>60</v>
      </c>
      <c r="O203" s="3" t="s">
        <v>1350</v>
      </c>
      <c r="P203" s="3" t="s">
        <v>1351</v>
      </c>
      <c r="Q203" s="4" t="s">
        <v>1352</v>
      </c>
      <c r="R203" s="3" t="s">
        <v>304</v>
      </c>
      <c r="S203" s="3" t="s">
        <v>65</v>
      </c>
      <c r="T203" s="3" t="s">
        <v>176</v>
      </c>
      <c r="U203" s="3" t="s">
        <v>1353</v>
      </c>
      <c r="V203" s="22" t="str">
        <f t="shared" si="27"/>
        <v>RLFO; Hora de aviso: 9:45 17/01/2024; Solución: Se realizo un tendido de 90 mts y se hacen dos empalmes de 24 hilos con caja de empalme de 48 hilos; Hora de solución: 13:55 17/01/2024; Causa: Intervención de Terceros. No Identificados</v>
      </c>
      <c r="W203" s="4" t="s">
        <v>68</v>
      </c>
      <c r="X203" s="3"/>
      <c r="Y203" s="3"/>
      <c r="Z203" s="3" t="s">
        <v>69</v>
      </c>
      <c r="AA203" s="3" t="s">
        <v>71</v>
      </c>
      <c r="AB203" s="3">
        <v>0</v>
      </c>
      <c r="AC203" s="3" t="s">
        <v>71</v>
      </c>
      <c r="AD203" s="6">
        <v>0</v>
      </c>
      <c r="AE203" s="7">
        <v>6.9444444444444441E-3</v>
      </c>
      <c r="AF203" s="7" t="s">
        <v>1019</v>
      </c>
      <c r="AG203" s="6">
        <f>Tabla4[[#This Row],[Tiempo Parada de Reloj]]+Tabla4[[#This Row],[Tiempo Autorizado por Telefonica (no Máximo)]]</f>
        <v>6.9444444444444441E-3</v>
      </c>
      <c r="AH203" s="7">
        <f t="shared" ca="1" si="28"/>
        <v>0.17361111110949423</v>
      </c>
      <c r="AI203" s="8">
        <f t="shared" si="29"/>
        <v>0</v>
      </c>
      <c r="AJ203" s="8">
        <f t="shared" ca="1" si="30"/>
        <v>4.1666666666278616</v>
      </c>
      <c r="AK203" s="3" t="s">
        <v>106</v>
      </c>
      <c r="AL203" s="3" t="s">
        <v>70</v>
      </c>
      <c r="AM203" s="3" t="s">
        <v>98</v>
      </c>
      <c r="AN203" s="3" t="s">
        <v>98</v>
      </c>
      <c r="AO203" s="3" t="s">
        <v>73</v>
      </c>
      <c r="AP203" s="3" t="s">
        <v>73</v>
      </c>
      <c r="AQ203" s="23">
        <v>45311.339583333334</v>
      </c>
      <c r="AR203" s="3"/>
      <c r="AS203" s="23"/>
      <c r="AT203" s="23"/>
      <c r="AU203" s="3" t="s">
        <v>107</v>
      </c>
      <c r="AV203" s="3" t="s">
        <v>986</v>
      </c>
      <c r="AW203" s="3" t="s">
        <v>1354</v>
      </c>
      <c r="AX203" s="3">
        <v>4.6771859999999998</v>
      </c>
      <c r="AY203" s="3">
        <v>-74.084069999999997</v>
      </c>
      <c r="AZ203" s="8" t="str">
        <f>+CONCATENATE("Reportan apertura en el enlace ",Tabla4[[#This Row],[Enlace]]," en el ",Tabla4[[#This Row],[Distancia óptica]]," ocasionado por ",Tabla4[[#This Row],[Causa del daño]])</f>
        <v>Reportan apertura en el enlace Mov. CC Metropolis - Mov. Entrerios II en el km 0,158 desde Mov. Entrerios II ocasionado por Intervención de Terceros. No Identificados</v>
      </c>
      <c r="BA203" s="8" t="str">
        <f>+CONCATENATE("Para dar solución al incidente ",Tabla4[[#This Row],[Solución]])</f>
        <v>Para dar solución al incidente Se realizo un tendido de 90 mts y se hacen dos empalmes de 24 hilos con caja de empalme de 48 hilos</v>
      </c>
      <c r="BB203" s="3" t="str">
        <f>+_xlfn.CONCAT(Tabla4[[#This Row],[Causa Raiz]]," ",Tabla4[[#This Row],[Solución2]]," (",Tabla4[[#This Row],[Anillo]],"- Cabecera: ",Tabla4[[#This Row],[Cabecera]],"- Operador: ",Tabla4[[#This Row],[Operador]],")")</f>
        <v>Reportan apertura en el enlace Mov. CC Metropolis - Mov. Entrerios II en el km 0,158 desde Mov. Entrerios II ocasionado por Intervención de Terceros. No Identificados Para dar solución al incidente Se realizo un tendido de 90 mts y se hacen dos empalmes de 24 hilos con caja de empalme de 48 hilos (Uk entrerrio 2- Cabecera: entrerios - Operador: Colombia Telecomunicaciones)</v>
      </c>
    </row>
    <row r="204" spans="1:54" s="2" customFormat="1" ht="171">
      <c r="A204" s="38">
        <f t="shared" si="26"/>
        <v>203</v>
      </c>
      <c r="B204" s="3">
        <v>8104794</v>
      </c>
      <c r="C204" s="3" t="s">
        <v>54</v>
      </c>
      <c r="D204" s="23">
        <v>45308.40625</v>
      </c>
      <c r="E204" s="23">
        <v>45308.427083333336</v>
      </c>
      <c r="F204" s="1">
        <f t="shared" ca="1" si="31"/>
        <v>2.0833333335758653E-2</v>
      </c>
      <c r="G204" s="3" t="s">
        <v>55</v>
      </c>
      <c r="H204" s="41"/>
      <c r="I204" s="40"/>
      <c r="J204" s="5" t="s">
        <v>56</v>
      </c>
      <c r="K204" s="3" t="s">
        <v>57</v>
      </c>
      <c r="L204" s="9" t="s">
        <v>78</v>
      </c>
      <c r="M204" s="3" t="s">
        <v>59</v>
      </c>
      <c r="N204" s="3" t="s">
        <v>60</v>
      </c>
      <c r="O204" s="3" t="s">
        <v>1355</v>
      </c>
      <c r="P204" s="3" t="s">
        <v>1356</v>
      </c>
      <c r="Q204" s="4" t="s">
        <v>1357</v>
      </c>
      <c r="R204" s="3" t="s">
        <v>741</v>
      </c>
      <c r="S204" s="3" t="s">
        <v>65</v>
      </c>
      <c r="T204" s="3" t="s">
        <v>256</v>
      </c>
      <c r="U204" s="3" t="s">
        <v>459</v>
      </c>
      <c r="V204" s="22" t="str">
        <f t="shared" si="27"/>
        <v>RLFO; Hora de aviso: 9:45 17/01/2024; Solución: Se realiza migración entre empalmes; Hora de solución: 10:15 17/01/2024; Causa: Falla de Empalme de FiOp</v>
      </c>
      <c r="W204" s="4" t="s">
        <v>68</v>
      </c>
      <c r="X204" s="3"/>
      <c r="Y204" s="3"/>
      <c r="Z204" s="3" t="s">
        <v>69</v>
      </c>
      <c r="AA204" s="3" t="s">
        <v>70</v>
      </c>
      <c r="AB204" s="3" t="s">
        <v>1358</v>
      </c>
      <c r="AC204" s="3" t="s">
        <v>71</v>
      </c>
      <c r="AD204" s="6">
        <v>0</v>
      </c>
      <c r="AE204" s="7"/>
      <c r="AF204" s="7"/>
      <c r="AG204" s="6">
        <f>Tabla4[[#This Row],[Tiempo Parada de Reloj]]+Tabla4[[#This Row],[Tiempo Autorizado por Telefonica (no Máximo)]]</f>
        <v>0</v>
      </c>
      <c r="AH204" s="7">
        <f t="shared" ca="1" si="28"/>
        <v>2.0833333335758653E-2</v>
      </c>
      <c r="AI204" s="8">
        <f t="shared" si="29"/>
        <v>0</v>
      </c>
      <c r="AJ204" s="8">
        <f t="shared" ca="1" si="30"/>
        <v>0.50000000005820766</v>
      </c>
      <c r="AK204" s="3" t="s">
        <v>106</v>
      </c>
      <c r="AL204" s="3" t="s">
        <v>71</v>
      </c>
      <c r="AM204" s="3" t="s">
        <v>69</v>
      </c>
      <c r="AN204" s="3" t="s">
        <v>106</v>
      </c>
      <c r="AO204" s="3" t="s">
        <v>73</v>
      </c>
      <c r="AP204" s="3" t="s">
        <v>73</v>
      </c>
      <c r="AQ204" s="23">
        <v>45311.34652777778</v>
      </c>
      <c r="AR204" s="3"/>
      <c r="AS204" s="23"/>
      <c r="AT204" s="23"/>
      <c r="AU204" s="3" t="s">
        <v>100</v>
      </c>
      <c r="AV204" s="3" t="s">
        <v>975</v>
      </c>
      <c r="AW204" s="3" t="s">
        <v>135</v>
      </c>
      <c r="AX204" s="3">
        <v>4.7012</v>
      </c>
      <c r="AY204" s="3">
        <v>-74.081050000000005</v>
      </c>
      <c r="AZ204" s="8" t="str">
        <f>+CONCATENATE("Reportan apertura en el enlace ",Tabla4[[#This Row],[Enlace]]," en el ",Tabla4[[#This Row],[Distancia óptica]]," ocasionado por ",Tabla4[[#This Row],[Causa del daño]])</f>
        <v>Reportan apertura en el enlace Mov. Morato - Mov. LG Bogotá en el km 2,3 desde Morato  ocasionado por Falla de Empalme de FiOp</v>
      </c>
      <c r="BA204" s="8" t="str">
        <f>+CONCATENATE("Para dar solución al incidente ",Tabla4[[#This Row],[Solución]])</f>
        <v>Para dar solución al incidente Se realiza migración entre empalmes</v>
      </c>
      <c r="BB204" s="3" t="str">
        <f>+_xlfn.CONCAT(Tabla4[[#This Row],[Causa Raiz]]," ",Tabla4[[#This Row],[Solución2]]," (",Tabla4[[#This Row],[Anillo]],"- Cabecera: ",Tabla4[[#This Row],[Cabecera]],"- Operador: ",Tabla4[[#This Row],[Operador]],")")</f>
        <v>Reportan apertura en el enlace Mov. Morato - Mov. LG Bogotá en el km 2,3 desde Morato  ocasionado por Falla de Empalme de FiOp Para dar solución al incidente Se realiza migración entre empalmes (Lineal- Cabecera: Morato- Operador: Colombia Telecomunicaciones)</v>
      </c>
    </row>
    <row r="205" spans="1:54" s="2" customFormat="1" ht="213.75">
      <c r="A205" s="38">
        <f t="shared" si="26"/>
        <v>204</v>
      </c>
      <c r="B205" s="3">
        <v>8104751</v>
      </c>
      <c r="C205" s="3" t="s">
        <v>163</v>
      </c>
      <c r="D205" s="23">
        <v>45308.46875</v>
      </c>
      <c r="E205" s="23">
        <v>45308.819444444445</v>
      </c>
      <c r="F205" s="1">
        <f t="shared" ca="1" si="31"/>
        <v>0.35069444444525288</v>
      </c>
      <c r="G205" s="3" t="s">
        <v>55</v>
      </c>
      <c r="H205" s="41"/>
      <c r="I205" s="40"/>
      <c r="J205" s="5" t="s">
        <v>56</v>
      </c>
      <c r="K205" s="3" t="s">
        <v>77</v>
      </c>
      <c r="L205" s="9" t="s">
        <v>78</v>
      </c>
      <c r="M205" s="3" t="s">
        <v>79</v>
      </c>
      <c r="N205" s="3" t="s">
        <v>308</v>
      </c>
      <c r="O205" s="3" t="s">
        <v>1359</v>
      </c>
      <c r="P205" s="3" t="s">
        <v>1360</v>
      </c>
      <c r="Q205" s="4" t="s">
        <v>1361</v>
      </c>
      <c r="R205" s="3" t="s">
        <v>248</v>
      </c>
      <c r="S205" s="3" t="s">
        <v>249</v>
      </c>
      <c r="T205" s="3" t="s">
        <v>116</v>
      </c>
      <c r="U205" s="3" t="s">
        <v>1362</v>
      </c>
      <c r="V205" s="22" t="str">
        <f t="shared" si="27"/>
        <v>RDFO; Hora de aviso: 11:15 17/01/2024; Solución: Se instala caja de empalme de 48 hilos; Hora de solución: 19:40 17/01/2024; Causa: Hurto</v>
      </c>
      <c r="W205" s="4" t="s">
        <v>1336</v>
      </c>
      <c r="X205" s="3"/>
      <c r="Y205" s="3"/>
      <c r="Z205" s="3" t="s">
        <v>69</v>
      </c>
      <c r="AA205" s="3" t="s">
        <v>70</v>
      </c>
      <c r="AB205" s="3">
        <v>8104777</v>
      </c>
      <c r="AC205" s="3" t="s">
        <v>71</v>
      </c>
      <c r="AD205" s="6">
        <v>0.15277777777777776</v>
      </c>
      <c r="AE205" s="7"/>
      <c r="AF205" s="7"/>
      <c r="AG205" s="6">
        <f>Tabla4[[#This Row],[Tiempo Parada de Reloj]]+Tabla4[[#This Row],[Tiempo Autorizado por Telefonica (no Máximo)]]</f>
        <v>0.15277777777777776</v>
      </c>
      <c r="AH205" s="7">
        <f t="shared" ca="1" si="28"/>
        <v>0.19791666666747512</v>
      </c>
      <c r="AI205" s="8">
        <f t="shared" si="29"/>
        <v>3.6666666666666661</v>
      </c>
      <c r="AJ205" s="8">
        <f t="shared" ca="1" si="30"/>
        <v>4.7500000000194031</v>
      </c>
      <c r="AK205" s="3" t="s">
        <v>106</v>
      </c>
      <c r="AL205" s="3" t="s">
        <v>70</v>
      </c>
      <c r="AM205" s="3" t="s">
        <v>98</v>
      </c>
      <c r="AN205" s="3" t="s">
        <v>98</v>
      </c>
      <c r="AO205" s="3" t="s">
        <v>120</v>
      </c>
      <c r="AP205" s="3" t="s">
        <v>120</v>
      </c>
      <c r="AQ205" s="23">
        <v>45310.429861111108</v>
      </c>
      <c r="AR205" s="3"/>
      <c r="AS205" s="23"/>
      <c r="AT205" s="23"/>
      <c r="AU205" s="3" t="s">
        <v>710</v>
      </c>
      <c r="AV205" s="3" t="s">
        <v>1363</v>
      </c>
      <c r="AW205" s="3" t="s">
        <v>1364</v>
      </c>
      <c r="AX205" s="3">
        <v>4.3007010000000001</v>
      </c>
      <c r="AY205" s="3">
        <v>-74.818226999999993</v>
      </c>
      <c r="AZ205" s="8" t="str">
        <f>+CONCATENATE("Reportan apertura en el enlace ",Tabla4[[#This Row],[Enlace]]," en el ",Tabla4[[#This Row],[Distancia óptica]]," ocasionado por ",Tabla4[[#This Row],[Causa del daño]])</f>
        <v>Reportan apertura en el enlace Mov. Girardot Occidental - Mov. Girardot Charrasquero en el Km 0,3 desde Girardot Occidental ocasionado por Hurto</v>
      </c>
      <c r="BA205" s="8" t="str">
        <f>+CONCATENATE("Para dar solución al incidente ",Tabla4[[#This Row],[Solución]])</f>
        <v>Para dar solución al incidente Se instala caja de empalme de 48 hilos</v>
      </c>
      <c r="BB205" s="3" t="str">
        <f>+_xlfn.CONCAT(Tabla4[[#This Row],[Causa Raiz]]," ",Tabla4[[#This Row],[Solución2]]," (",Tabla4[[#This Row],[Anillo]],"- Cabecera: ",Tabla4[[#This Row],[Cabecera]],"- Operador: ",Tabla4[[#This Row],[Operador]],")")</f>
        <v>Reportan apertura en el enlace Mov. Girardot Occidental - Mov. Girardot Charrasquero en el Km 0,3 desde Girardot Occidental ocasionado por Hurto Para dar solución al incidente Se instala caja de empalme de 48 hilos (Uk Girardot Occidental- Cabecera: Girardot Centro- Operador: Colombia Telecomunicaciones)</v>
      </c>
    </row>
    <row r="206" spans="1:54" s="2" customFormat="1" ht="228">
      <c r="A206" s="38">
        <f t="shared" si="26"/>
        <v>205</v>
      </c>
      <c r="B206" s="3">
        <v>8103388</v>
      </c>
      <c r="C206" s="3" t="s">
        <v>163</v>
      </c>
      <c r="D206" s="23">
        <v>45308.5</v>
      </c>
      <c r="E206" s="23">
        <v>45308.6875</v>
      </c>
      <c r="F206" s="1">
        <f t="shared" ca="1" si="31"/>
        <v>0.1875</v>
      </c>
      <c r="G206" s="3" t="s">
        <v>55</v>
      </c>
      <c r="H206" s="41"/>
      <c r="I206" s="40"/>
      <c r="J206" s="5" t="s">
        <v>56</v>
      </c>
      <c r="K206" s="3" t="s">
        <v>77</v>
      </c>
      <c r="L206" s="9" t="s">
        <v>78</v>
      </c>
      <c r="M206" s="3" t="s">
        <v>838</v>
      </c>
      <c r="N206" s="3" t="s">
        <v>1365</v>
      </c>
      <c r="O206" s="3" t="s">
        <v>1366</v>
      </c>
      <c r="P206" s="3" t="s">
        <v>1367</v>
      </c>
      <c r="Q206" s="4" t="s">
        <v>1368</v>
      </c>
      <c r="R206" s="3" t="s">
        <v>400</v>
      </c>
      <c r="S206" s="3" t="s">
        <v>289</v>
      </c>
      <c r="T206" s="3" t="s">
        <v>66</v>
      </c>
      <c r="U206" s="3" t="s">
        <v>1369</v>
      </c>
      <c r="V206" s="22" t="str">
        <f t="shared" si="27"/>
        <v>RDFO; Hora de aviso: 12:00 17/01/2024; Solución: Se realiza tendido de 107 mys y se hacen dos empalmes de 8 hilos con caja de empalme de 48 hilos; Hora de solución: 16:30 17/01/2024; Causa: Vandalismo</v>
      </c>
      <c r="W206" s="4" t="s">
        <v>1336</v>
      </c>
      <c r="X206" s="3"/>
      <c r="Y206" s="3"/>
      <c r="Z206" s="3" t="s">
        <v>69</v>
      </c>
      <c r="AA206" s="3" t="s">
        <v>70</v>
      </c>
      <c r="AB206" s="3">
        <v>8103388</v>
      </c>
      <c r="AC206" s="3" t="s">
        <v>71</v>
      </c>
      <c r="AD206" s="6">
        <v>0</v>
      </c>
      <c r="AE206" s="7"/>
      <c r="AF206" s="7"/>
      <c r="AG206" s="6">
        <f>Tabla4[[#This Row],[Tiempo Parada de Reloj]]+Tabla4[[#This Row],[Tiempo Autorizado por Telefonica (no Máximo)]]</f>
        <v>0</v>
      </c>
      <c r="AH206" s="7">
        <f t="shared" ca="1" si="28"/>
        <v>0.1875</v>
      </c>
      <c r="AI206" s="8">
        <f t="shared" si="29"/>
        <v>0</v>
      </c>
      <c r="AJ206" s="8">
        <f t="shared" ca="1" si="30"/>
        <v>4.5</v>
      </c>
      <c r="AK206" s="3" t="s">
        <v>106</v>
      </c>
      <c r="AL206" s="3" t="s">
        <v>70</v>
      </c>
      <c r="AM206" s="3" t="s">
        <v>98</v>
      </c>
      <c r="AN206" s="3" t="s">
        <v>98</v>
      </c>
      <c r="AO206" s="3" t="s">
        <v>73</v>
      </c>
      <c r="AP206" s="3" t="s">
        <v>73</v>
      </c>
      <c r="AQ206" s="23">
        <v>45311.504166666666</v>
      </c>
      <c r="AR206" s="3"/>
      <c r="AS206" s="23"/>
      <c r="AT206" s="23"/>
      <c r="AU206" s="3" t="s">
        <v>662</v>
      </c>
      <c r="AV206" s="3" t="s">
        <v>887</v>
      </c>
      <c r="AW206" s="3" t="s">
        <v>1370</v>
      </c>
      <c r="AX206" s="3">
        <v>4.8293999999999997</v>
      </c>
      <c r="AY206" s="3">
        <v>-75.683700000000002</v>
      </c>
      <c r="AZ206" s="8" t="str">
        <f>+CONCATENATE("Reportan apertura en el enlace ",Tabla4[[#This Row],[Enlace]]," en el ",Tabla4[[#This Row],[Distancia óptica]]," ocasionado por ",Tabla4[[#This Row],[Causa del daño]])</f>
        <v>Reportan apertura en el enlace Mov. La Badea - Mov. Campestre en el km 0,3 desde Mov. Campestre ocasionado por Vandalismo</v>
      </c>
      <c r="BA206" s="8" t="str">
        <f>+CONCATENATE("Para dar solución al incidente ",Tabla4[[#This Row],[Solución]])</f>
        <v>Para dar solución al incidente Se realiza tendido de 107 mys y se hacen dos empalmes de 8 hilos con caja de empalme de 48 hilos</v>
      </c>
      <c r="BB206" s="3" t="str">
        <f>+_xlfn.CONCAT(Tabla4[[#This Row],[Causa Raiz]]," ",Tabla4[[#This Row],[Solución2]]," (",Tabla4[[#This Row],[Anillo]],"- Cabecera: ",Tabla4[[#This Row],[Cabecera]],"- Operador: ",Tabla4[[#This Row],[Operador]],")")</f>
        <v>Reportan apertura en el enlace Mov. La Badea - Mov. Campestre en el km 0,3 desde Mov. Campestre ocasionado por Vandalismo Para dar solución al incidente Se realiza tendido de 107 mys y se hacen dos empalmes de 8 hilos con caja de empalme de 48 hilos (Uk Campestre- Cabecera: Dosquebradas- Operador: Colombia Telecomunicaciones)</v>
      </c>
    </row>
    <row r="207" spans="1:54" s="2" customFormat="1" ht="185.25">
      <c r="A207" s="38">
        <f t="shared" si="26"/>
        <v>206</v>
      </c>
      <c r="B207" s="3">
        <v>8105579</v>
      </c>
      <c r="C207" s="3" t="s">
        <v>54</v>
      </c>
      <c r="D207" s="23">
        <v>45308.565972222219</v>
      </c>
      <c r="E207" s="23">
        <v>45308.75</v>
      </c>
      <c r="F207" s="1">
        <f t="shared" ca="1" si="31"/>
        <v>0.18402777778101154</v>
      </c>
      <c r="G207" s="3" t="s">
        <v>55</v>
      </c>
      <c r="H207" s="41"/>
      <c r="I207" s="40"/>
      <c r="J207" s="5" t="s">
        <v>56</v>
      </c>
      <c r="K207" s="3" t="s">
        <v>93</v>
      </c>
      <c r="L207" s="9" t="s">
        <v>78</v>
      </c>
      <c r="M207" s="3" t="s">
        <v>59</v>
      </c>
      <c r="N207" s="3" t="s">
        <v>60</v>
      </c>
      <c r="O207" s="3" t="s">
        <v>1371</v>
      </c>
      <c r="P207" s="3" t="s">
        <v>1372</v>
      </c>
      <c r="Q207" s="4" t="s">
        <v>1373</v>
      </c>
      <c r="R207" s="3" t="s">
        <v>304</v>
      </c>
      <c r="S207" s="3" t="s">
        <v>65</v>
      </c>
      <c r="T207" s="3" t="s">
        <v>146</v>
      </c>
      <c r="U207" s="3" t="s">
        <v>1374</v>
      </c>
      <c r="V207" s="22" t="str">
        <f t="shared" si="27"/>
        <v>RLFO; Hora de aviso: 13:35 17/01/2024; Solución: Se realiza migracion del hilo entren Morato y un empalme; Hora de solución: 18:00 17/01/2024; Causa: Falla en la Red FiOp</v>
      </c>
      <c r="W207" s="4" t="s">
        <v>68</v>
      </c>
      <c r="X207" s="3"/>
      <c r="Y207" s="3"/>
      <c r="Z207" s="3" t="s">
        <v>69</v>
      </c>
      <c r="AA207" s="3" t="s">
        <v>71</v>
      </c>
      <c r="AB207" s="3">
        <v>0</v>
      </c>
      <c r="AC207" s="3" t="s">
        <v>70</v>
      </c>
      <c r="AD207" s="6">
        <v>2.2222222222222223E-2</v>
      </c>
      <c r="AE207" s="7"/>
      <c r="AF207" s="7"/>
      <c r="AG207" s="6">
        <f>Tabla4[[#This Row],[Tiempo Parada de Reloj]]+Tabla4[[#This Row],[Tiempo Autorizado por Telefonica (no Máximo)]]</f>
        <v>2.2222222222222223E-2</v>
      </c>
      <c r="AH207" s="7">
        <f t="shared" ca="1" si="28"/>
        <v>0.16180555555878931</v>
      </c>
      <c r="AI207" s="8">
        <f t="shared" si="29"/>
        <v>0.53333333333333333</v>
      </c>
      <c r="AJ207" s="8">
        <f t="shared" ca="1" si="30"/>
        <v>3.8833333334109437</v>
      </c>
      <c r="AK207" s="3" t="s">
        <v>88</v>
      </c>
      <c r="AL207" s="3" t="s">
        <v>70</v>
      </c>
      <c r="AM207" s="3" t="s">
        <v>98</v>
      </c>
      <c r="AN207" s="3" t="s">
        <v>98</v>
      </c>
      <c r="AO207" s="3" t="s">
        <v>73</v>
      </c>
      <c r="AP207" s="3" t="s">
        <v>73</v>
      </c>
      <c r="AQ207" s="23">
        <v>45311.342361111114</v>
      </c>
      <c r="AR207" s="3"/>
      <c r="AS207" s="23"/>
      <c r="AT207" s="23"/>
      <c r="AU207" s="3" t="s">
        <v>100</v>
      </c>
      <c r="AV207" s="3" t="s">
        <v>975</v>
      </c>
      <c r="AW207" s="3" t="s">
        <v>370</v>
      </c>
      <c r="AX207" s="3">
        <v>4.6897799999999998</v>
      </c>
      <c r="AY207" s="3">
        <v>-74.070880000000002</v>
      </c>
      <c r="AZ207" s="8" t="str">
        <f>+CONCATENATE("Reportan apertura en el enlace ",Tabla4[[#This Row],[Enlace]]," en el ",Tabla4[[#This Row],[Distancia óptica]]," ocasionado por ",Tabla4[[#This Row],[Causa del daño]])</f>
        <v>Reportan apertura en el enlace Mov. Digital Norte - Mov. Rincon SUBA en el Km 1,5 desde Morato Rincon ocasionado por Falla en la Red FiOp</v>
      </c>
      <c r="BA207" s="8" t="str">
        <f>+CONCATENATE("Para dar solución al incidente ",Tabla4[[#This Row],[Solución]])</f>
        <v>Para dar solución al incidente Se realiza migracion del hilo entren Morato y un empalme</v>
      </c>
      <c r="BB207" s="3" t="str">
        <f>+_xlfn.CONCAT(Tabla4[[#This Row],[Causa Raiz]]," ",Tabla4[[#This Row],[Solución2]]," (",Tabla4[[#This Row],[Anillo]],"- Cabecera: ",Tabla4[[#This Row],[Cabecera]],"- Operador: ",Tabla4[[#This Row],[Operador]],")")</f>
        <v>Reportan apertura en el enlace Mov. Digital Norte - Mov. Rincon SUBA en el Km 1,5 desde Morato Rincon ocasionado por Falla en la Red FiOp Para dar solución al incidente Se realiza migracion del hilo entren Morato y un empalme (lineal- Cabecera: Morato- Operador: Colombia Telecomunicaciones)</v>
      </c>
    </row>
    <row r="208" spans="1:54" s="2" customFormat="1" ht="199.5">
      <c r="A208" s="38">
        <f t="shared" si="26"/>
        <v>207</v>
      </c>
      <c r="B208" s="3">
        <v>8105617</v>
      </c>
      <c r="C208" s="3" t="s">
        <v>54</v>
      </c>
      <c r="D208" s="23">
        <v>45308.565972222219</v>
      </c>
      <c r="E208" s="23">
        <v>45308.583333333336</v>
      </c>
      <c r="F208" s="1">
        <f t="shared" ca="1" si="31"/>
        <v>1.7361111116770189E-2</v>
      </c>
      <c r="G208" s="3" t="s">
        <v>55</v>
      </c>
      <c r="H208" s="41"/>
      <c r="I208" s="40"/>
      <c r="J208" s="5" t="s">
        <v>56</v>
      </c>
      <c r="K208" s="3" t="s">
        <v>138</v>
      </c>
      <c r="L208" s="9" t="s">
        <v>78</v>
      </c>
      <c r="M208" s="3" t="s">
        <v>139</v>
      </c>
      <c r="N208" s="3" t="s">
        <v>140</v>
      </c>
      <c r="O208" s="3" t="s">
        <v>1375</v>
      </c>
      <c r="P208" s="3" t="s">
        <v>1376</v>
      </c>
      <c r="Q208" s="4" t="s">
        <v>1377</v>
      </c>
      <c r="R208" s="3" t="s">
        <v>1178</v>
      </c>
      <c r="S208" s="3" t="s">
        <v>145</v>
      </c>
      <c r="T208" s="3" t="s">
        <v>256</v>
      </c>
      <c r="U208" s="3" t="s">
        <v>1378</v>
      </c>
      <c r="V208" s="22" t="str">
        <f t="shared" si="27"/>
        <v>RLFO; Hora de aviso: 13:35 17/01/2024; Solución: Se refusiona hilo abierto en caja de empalme existente; Hora de solución: 14:00 17/01/2024; Causa: Falla de Empalme de FiOp</v>
      </c>
      <c r="W208" s="4" t="s">
        <v>893</v>
      </c>
      <c r="X208" s="3"/>
      <c r="Y208" s="3"/>
      <c r="Z208" s="3" t="s">
        <v>69</v>
      </c>
      <c r="AA208" s="3" t="s">
        <v>71</v>
      </c>
      <c r="AB208" s="3">
        <v>0</v>
      </c>
      <c r="AC208" s="3" t="s">
        <v>71</v>
      </c>
      <c r="AD208" s="6">
        <v>0</v>
      </c>
      <c r="AE208" s="7"/>
      <c r="AF208" s="7"/>
      <c r="AG208" s="6">
        <f>Tabla4[[#This Row],[Tiempo Parada de Reloj]]+Tabla4[[#This Row],[Tiempo Autorizado por Telefonica (no Máximo)]]</f>
        <v>0</v>
      </c>
      <c r="AH208" s="7">
        <f t="shared" ca="1" si="28"/>
        <v>1.7361111116770189E-2</v>
      </c>
      <c r="AI208" s="8">
        <f t="shared" si="29"/>
        <v>0</v>
      </c>
      <c r="AJ208" s="8">
        <f t="shared" ca="1" si="30"/>
        <v>0.41666666680248454</v>
      </c>
      <c r="AK208" s="3" t="s">
        <v>72</v>
      </c>
      <c r="AL208" s="3" t="s">
        <v>71</v>
      </c>
      <c r="AM208" s="3" t="s">
        <v>69</v>
      </c>
      <c r="AN208" s="3" t="s">
        <v>72</v>
      </c>
      <c r="AO208" s="3" t="s">
        <v>73</v>
      </c>
      <c r="AP208" s="3" t="s">
        <v>73</v>
      </c>
      <c r="AQ208" s="23">
        <v>45311.970833333333</v>
      </c>
      <c r="AR208" s="3"/>
      <c r="AS208" s="23"/>
      <c r="AT208" s="23"/>
      <c r="AU208" s="3" t="s">
        <v>1040</v>
      </c>
      <c r="AV208" s="3" t="s">
        <v>582</v>
      </c>
      <c r="AW208" s="3" t="s">
        <v>1379</v>
      </c>
      <c r="AX208" s="3">
        <v>3.41337</v>
      </c>
      <c r="AY208" s="3">
        <v>-76.502422999999993</v>
      </c>
      <c r="AZ208" s="8" t="str">
        <f>+CONCATENATE("Reportan apertura en el enlace ",Tabla4[[#This Row],[Enlace]]," en el ",Tabla4[[#This Row],[Distancia óptica]]," ocasionado por ",Tabla4[[#This Row],[Causa del daño]])</f>
        <v>Reportan apertura en el enlace Mov. El Retiro - Mov. El Vergel en el km 0,198 desde Mov. El Retiro ocasionado por Falla de Empalme de FiOp</v>
      </c>
      <c r="BA208" s="8" t="str">
        <f>+CONCATENATE("Para dar solución al incidente ",Tabla4[[#This Row],[Solución]])</f>
        <v>Para dar solución al incidente Se refusiona hilo abierto en caja de empalme existente</v>
      </c>
      <c r="BB208" s="3" t="str">
        <f>+_xlfn.CONCAT(Tabla4[[#This Row],[Causa Raiz]]," ",Tabla4[[#This Row],[Solución2]]," (",Tabla4[[#This Row],[Anillo]],"- Cabecera: ",Tabla4[[#This Row],[Cabecera]],"- Operador: ",Tabla4[[#This Row],[Operador]],")")</f>
        <v>Reportan apertura en el enlace Mov. El Retiro - Mov. El Vergel en el km 0,198 desde Mov. El Retiro ocasionado por Falla de Empalme de FiOp Para dar solución al incidente Se refusiona hilo abierto en caja de empalme existente (Uk el retiro- Cabecera: Tequendama- Operador: Colombia Telecomunicaciones)</v>
      </c>
    </row>
    <row r="209" spans="1:54" s="2" customFormat="1" ht="171">
      <c r="A209" s="38">
        <f t="shared" si="26"/>
        <v>208</v>
      </c>
      <c r="B209" s="3">
        <v>8108147</v>
      </c>
      <c r="C209" s="3" t="s">
        <v>92</v>
      </c>
      <c r="D209" s="23">
        <v>45309.111111111109</v>
      </c>
      <c r="E209" s="23">
        <v>45309.329861111109</v>
      </c>
      <c r="F209" s="1">
        <f t="shared" ca="1" si="31"/>
        <v>0.21875</v>
      </c>
      <c r="G209" s="3" t="s">
        <v>55</v>
      </c>
      <c r="H209" s="41"/>
      <c r="I209" s="40"/>
      <c r="J209" s="5" t="s">
        <v>1380</v>
      </c>
      <c r="K209" s="3" t="s">
        <v>1380</v>
      </c>
      <c r="L209" s="9" t="s">
        <v>58</v>
      </c>
      <c r="M209" s="3" t="s">
        <v>59</v>
      </c>
      <c r="N209" s="3" t="s">
        <v>60</v>
      </c>
      <c r="O209" s="3" t="s">
        <v>1381</v>
      </c>
      <c r="P209" s="3" t="s">
        <v>1382</v>
      </c>
      <c r="Q209" s="4" t="s">
        <v>1383</v>
      </c>
      <c r="R209" s="3" t="s">
        <v>741</v>
      </c>
      <c r="S209" s="3" t="s">
        <v>1384</v>
      </c>
      <c r="T209" s="3" t="s">
        <v>66</v>
      </c>
      <c r="U209" s="3" t="s">
        <v>1385</v>
      </c>
      <c r="V209" s="22" t="str">
        <f t="shared" si="27"/>
        <v>RTNFO; Hora de aviso: 2:40 18/01/2024; Solución: Se recupera reserva y se hace un empalme de continuidad de 48 hilos; Hora de solución: 7:55 18/01/2024; Causa: Vandalismo</v>
      </c>
      <c r="W209" s="4" t="s">
        <v>1386</v>
      </c>
      <c r="X209" s="3"/>
      <c r="Y209" s="3"/>
      <c r="Z209" s="3" t="s">
        <v>69</v>
      </c>
      <c r="AA209" s="3" t="s">
        <v>70</v>
      </c>
      <c r="AB209" s="3">
        <v>8108918</v>
      </c>
      <c r="AC209" s="3" t="s">
        <v>71</v>
      </c>
      <c r="AD209" s="6">
        <v>0</v>
      </c>
      <c r="AE209" s="7"/>
      <c r="AF209" s="7"/>
      <c r="AG209" s="6">
        <f>Tabla4[[#This Row],[Tiempo Parada de Reloj]]+Tabla4[[#This Row],[Tiempo Autorizado por Telefonica (no Máximo)]]</f>
        <v>0</v>
      </c>
      <c r="AH209" s="7">
        <f t="shared" ca="1" si="28"/>
        <v>0.21875</v>
      </c>
      <c r="AI209" s="8">
        <f t="shared" si="29"/>
        <v>0</v>
      </c>
      <c r="AJ209" s="8">
        <f t="shared" ca="1" si="30"/>
        <v>5.25</v>
      </c>
      <c r="AK209" s="3" t="s">
        <v>120</v>
      </c>
      <c r="AL209" s="3" t="s">
        <v>70</v>
      </c>
      <c r="AM209" s="3" t="s">
        <v>88</v>
      </c>
      <c r="AN209" s="3" t="s">
        <v>88</v>
      </c>
      <c r="AO209" s="3" t="s">
        <v>73</v>
      </c>
      <c r="AP209" s="3" t="s">
        <v>73</v>
      </c>
      <c r="AQ209" s="23">
        <v>45328.644444444442</v>
      </c>
      <c r="AR209" s="3"/>
      <c r="AS209" s="23"/>
      <c r="AT209" s="23"/>
      <c r="AU209" s="3" t="s">
        <v>1380</v>
      </c>
      <c r="AV209" s="3" t="s">
        <v>101</v>
      </c>
      <c r="AW209" s="3" t="s">
        <v>76</v>
      </c>
      <c r="AX209" s="3">
        <v>4.7085999999999997</v>
      </c>
      <c r="AY209" s="3">
        <v>-74.240600000000001</v>
      </c>
      <c r="AZ209" s="8" t="str">
        <f>+CONCATENATE("Reportan apertura en el enlace ",Tabla4[[#This Row],[Enlace]]," en el ",Tabla4[[#This Row],[Distancia óptica]]," ocasionado por ",Tabla4[[#This Row],[Causa del daño]])</f>
        <v>Reportan apertura en el enlace Ibagué - Bogotá WBP en el Km 22,3 desde WBP ocasionado por Vandalismo</v>
      </c>
      <c r="BA209" s="8" t="str">
        <f>+CONCATENATE("Para dar solución al incidente ",Tabla4[[#This Row],[Solución]])</f>
        <v>Para dar solución al incidente Se recupera reserva y se hace un empalme de continuidad de 48 hilos</v>
      </c>
      <c r="BB209" s="3" t="str">
        <f>+_xlfn.CONCAT(Tabla4[[#This Row],[Causa Raiz]]," ",Tabla4[[#This Row],[Solución2]]," (",Tabla4[[#This Row],[Anillo]],"- Cabecera: ",Tabla4[[#This Row],[Cabecera]],"- Operador: ",Tabla4[[#This Row],[Operador]],")")</f>
        <v>Reportan apertura en el enlace Ibagué - Bogotá WBP en el Km 22,3 desde WBP ocasionado por Vandalismo Para dar solución al incidente Se recupera reserva y se hace un empalme de continuidad de 48 hilos (Troncal- Cabecera: Bogota- Operador: Alianza)</v>
      </c>
    </row>
    <row r="210" spans="1:54" s="2" customFormat="1" ht="185.25">
      <c r="A210" s="38">
        <f t="shared" si="26"/>
        <v>209</v>
      </c>
      <c r="B210" s="3">
        <v>8108695</v>
      </c>
      <c r="C210" s="3" t="s">
        <v>92</v>
      </c>
      <c r="D210" s="23">
        <v>45309.25</v>
      </c>
      <c r="E210" s="23">
        <v>45309.6875</v>
      </c>
      <c r="F210" s="1">
        <f t="shared" ca="1" si="31"/>
        <v>0.4375</v>
      </c>
      <c r="G210" s="3" t="s">
        <v>55</v>
      </c>
      <c r="H210" s="41"/>
      <c r="I210" s="40"/>
      <c r="J210" s="5" t="s">
        <v>56</v>
      </c>
      <c r="K210" s="3" t="s">
        <v>108</v>
      </c>
      <c r="L210" s="9" t="s">
        <v>58</v>
      </c>
      <c r="M210" s="3" t="s">
        <v>109</v>
      </c>
      <c r="N210" s="3" t="s">
        <v>110</v>
      </c>
      <c r="O210" s="3" t="s">
        <v>111</v>
      </c>
      <c r="P210" s="3" t="s">
        <v>1387</v>
      </c>
      <c r="Q210" s="4" t="s">
        <v>1388</v>
      </c>
      <c r="R210" s="3" t="s">
        <v>327</v>
      </c>
      <c r="S210" s="3" t="s">
        <v>115</v>
      </c>
      <c r="T210" s="3" t="s">
        <v>146</v>
      </c>
      <c r="U210" s="3" t="s">
        <v>1389</v>
      </c>
      <c r="V210" s="22" t="str">
        <f t="shared" si="27"/>
        <v>RTNFO; Hora de aviso: 6:00 18/01/2024; Solución: Se realiza migracion de hilos entre empalme existente; Hora de solución: 16:30 18/01/2024; Causa: Falla en la Red FiOp</v>
      </c>
      <c r="W210" s="4" t="s">
        <v>118</v>
      </c>
      <c r="X210" s="3"/>
      <c r="Y210" s="3"/>
      <c r="Z210" s="3" t="s">
        <v>69</v>
      </c>
      <c r="AA210" s="3" t="s">
        <v>71</v>
      </c>
      <c r="AB210" s="3">
        <v>0</v>
      </c>
      <c r="AC210" s="3" t="s">
        <v>71</v>
      </c>
      <c r="AD210" s="6">
        <v>0</v>
      </c>
      <c r="AE210" s="7"/>
      <c r="AF210" s="7"/>
      <c r="AG210" s="6">
        <f>Tabla4[[#This Row],[Tiempo Parada de Reloj]]+Tabla4[[#This Row],[Tiempo Autorizado por Telefonica (no Máximo)]]</f>
        <v>0</v>
      </c>
      <c r="AH210" s="7">
        <f t="shared" ca="1" si="28"/>
        <v>0.4375</v>
      </c>
      <c r="AI210" s="8">
        <f t="shared" si="29"/>
        <v>0</v>
      </c>
      <c r="AJ210" s="8">
        <f t="shared" ca="1" si="30"/>
        <v>10.5</v>
      </c>
      <c r="AK210" s="3" t="s">
        <v>120</v>
      </c>
      <c r="AL210" s="3" t="s">
        <v>70</v>
      </c>
      <c r="AM210" s="3" t="s">
        <v>460</v>
      </c>
      <c r="AN210" s="3" t="s">
        <v>460</v>
      </c>
      <c r="AO210" s="3" t="s">
        <v>73</v>
      </c>
      <c r="AP210" s="3" t="s">
        <v>73</v>
      </c>
      <c r="AQ210" s="23">
        <v>45310.727777777778</v>
      </c>
      <c r="AR210" s="3"/>
      <c r="AS210" s="23"/>
      <c r="AT210" s="23"/>
      <c r="AU210" s="3" t="s">
        <v>121</v>
      </c>
      <c r="AV210" s="3" t="s">
        <v>1390</v>
      </c>
      <c r="AW210" s="3" t="s">
        <v>76</v>
      </c>
      <c r="AX210" s="3">
        <v>9.4976500000000001</v>
      </c>
      <c r="AY210" s="3">
        <v>-73.568532000000005</v>
      </c>
      <c r="AZ210" s="8" t="str">
        <f>+CONCATENATE("Reportan apertura en el enlace ",Tabla4[[#This Row],[Enlace]]," en el ",Tabla4[[#This Row],[Distancia óptica]]," ocasionado por ",Tabla4[[#This Row],[Causa del daño]])</f>
        <v>Reportan apertura en el enlace Bosconia - Curumaní en el km 75,4 desde Bosconia  ocasionado por Falla en la Red FiOp</v>
      </c>
      <c r="BA210" s="8" t="str">
        <f>+CONCATENATE("Para dar solución al incidente ",Tabla4[[#This Row],[Solución]])</f>
        <v>Para dar solución al incidente Se realiza migracion de hilos entre empalme existente</v>
      </c>
      <c r="BB210" s="3" t="str">
        <f>+_xlfn.CONCAT(Tabla4[[#This Row],[Causa Raiz]]," ",Tabla4[[#This Row],[Solución2]]," (",Tabla4[[#This Row],[Anillo]],"- Cabecera: ",Tabla4[[#This Row],[Cabecera]],"- Operador: ",Tabla4[[#This Row],[Operador]],")")</f>
        <v>Reportan apertura en el enlace Bosconia - Curumaní en el km 75,4 desde Bosconia  ocasionado por Falla en la Red FiOp Para dar solución al incidente Se realiza migracion de hilos entre empalme existente (Troncal- Cabecera: Curumani- Operador: Colombia Telecomunicaciones)</v>
      </c>
    </row>
    <row r="211" spans="1:54" s="2" customFormat="1" ht="213.75">
      <c r="A211" s="38">
        <f t="shared" si="26"/>
        <v>210</v>
      </c>
      <c r="B211" s="3">
        <v>8108705</v>
      </c>
      <c r="C211" s="3" t="s">
        <v>54</v>
      </c>
      <c r="D211" s="23">
        <v>45309.256944444445</v>
      </c>
      <c r="E211" s="23">
        <v>45309.75</v>
      </c>
      <c r="F211" s="1">
        <f t="shared" ca="1" si="31"/>
        <v>0.49305555555474712</v>
      </c>
      <c r="G211" s="3" t="s">
        <v>55</v>
      </c>
      <c r="H211" s="41"/>
      <c r="I211" s="40"/>
      <c r="J211" s="5" t="s">
        <v>56</v>
      </c>
      <c r="K211" s="3" t="s">
        <v>77</v>
      </c>
      <c r="L211" s="9" t="s">
        <v>58</v>
      </c>
      <c r="M211" s="3" t="s">
        <v>283</v>
      </c>
      <c r="N211" s="3" t="s">
        <v>284</v>
      </c>
      <c r="O211" s="3" t="s">
        <v>1391</v>
      </c>
      <c r="P211" s="3" t="s">
        <v>1392</v>
      </c>
      <c r="Q211" s="4" t="s">
        <v>1393</v>
      </c>
      <c r="R211" s="3" t="s">
        <v>796</v>
      </c>
      <c r="S211" s="3" t="s">
        <v>289</v>
      </c>
      <c r="T211" s="3" t="s">
        <v>66</v>
      </c>
      <c r="U211" s="3" t="s">
        <v>1394</v>
      </c>
      <c r="V211" s="22" t="str">
        <f t="shared" si="27"/>
        <v>RLFO; Hora de aviso: 6:10 18/01/2024; Solución: Se realizo un tendido de 70 mts y se hace dos empalmes de 36 hilos conm caja de empalme de 48 hilos; Hora de solución: 18:00 18/01/2024; Causa: Vandalismo</v>
      </c>
      <c r="W211" s="4" t="s">
        <v>893</v>
      </c>
      <c r="X211" s="3"/>
      <c r="Y211" s="3"/>
      <c r="Z211" s="3" t="s">
        <v>69</v>
      </c>
      <c r="AA211" s="3" t="s">
        <v>71</v>
      </c>
      <c r="AB211" s="3">
        <v>0</v>
      </c>
      <c r="AC211" s="3" t="s">
        <v>71</v>
      </c>
      <c r="AD211" s="6">
        <v>0</v>
      </c>
      <c r="AE211" s="7"/>
      <c r="AF211" s="7"/>
      <c r="AG211" s="6">
        <f>Tabla4[[#This Row],[Tiempo Parada de Reloj]]+Tabla4[[#This Row],[Tiempo Autorizado por Telefonica (no Máximo)]]</f>
        <v>0</v>
      </c>
      <c r="AH211" s="7">
        <f t="shared" ca="1" si="28"/>
        <v>0.49305555555474712</v>
      </c>
      <c r="AI211" s="8">
        <f t="shared" si="29"/>
        <v>0</v>
      </c>
      <c r="AJ211" s="8">
        <f t="shared" ca="1" si="30"/>
        <v>11.833333333313931</v>
      </c>
      <c r="AK211" s="3" t="s">
        <v>88</v>
      </c>
      <c r="AL211" s="3" t="s">
        <v>70</v>
      </c>
      <c r="AM211" s="3" t="s">
        <v>460</v>
      </c>
      <c r="AN211" s="3" t="s">
        <v>460</v>
      </c>
      <c r="AO211" s="3" t="s">
        <v>73</v>
      </c>
      <c r="AP211" s="3" t="s">
        <v>73</v>
      </c>
      <c r="AQ211" s="23">
        <v>45311.633333333331</v>
      </c>
      <c r="AR211" s="3"/>
      <c r="AS211" s="23"/>
      <c r="AT211" s="23"/>
      <c r="AU211" s="3" t="s">
        <v>404</v>
      </c>
      <c r="AV211" s="3" t="s">
        <v>1126</v>
      </c>
      <c r="AW211" s="3" t="s">
        <v>135</v>
      </c>
      <c r="AX211" s="3">
        <v>4.5323000000000002</v>
      </c>
      <c r="AY211" s="3">
        <v>-75.676699999999997</v>
      </c>
      <c r="AZ211" s="8" t="str">
        <f>+CONCATENATE("Reportan apertura en el enlace ",Tabla4[[#This Row],[Enlace]]," en el ",Tabla4[[#This Row],[Distancia óptica]]," ocasionado por ",Tabla4[[#This Row],[Causa del daño]])</f>
        <v>Reportan apertura en el enlace Armenia sur- Armenia Local en el km 2,9 desde Armenia sur ocasionado por Vandalismo</v>
      </c>
      <c r="BA211" s="8" t="str">
        <f>+CONCATENATE("Para dar solución al incidente ",Tabla4[[#This Row],[Solución]])</f>
        <v>Para dar solución al incidente Se realizo un tendido de 70 mts y se hace dos empalmes de 36 hilos conm caja de empalme de 48 hilos</v>
      </c>
      <c r="BB211" s="3" t="str">
        <f>+_xlfn.CONCAT(Tabla4[[#This Row],[Causa Raiz]]," ",Tabla4[[#This Row],[Solución2]]," (",Tabla4[[#This Row],[Anillo]],"- Cabecera: ",Tabla4[[#This Row],[Cabecera]],"- Operador: ",Tabla4[[#This Row],[Operador]],")")</f>
        <v>Reportan apertura en el enlace Armenia sur- Armenia Local en el km 2,9 desde Armenia sur ocasionado por Vandalismo Para dar solución al incidente Se realizo un tendido de 70 mts y se hace dos empalmes de 36 hilos conm caja de empalme de 48 hilos (Lineal- Cabecera: Armenia Sur- Operador: Colombia Telecomunicaciones)</v>
      </c>
    </row>
    <row r="212" spans="1:54" s="2" customFormat="1" ht="171">
      <c r="A212" s="38">
        <f t="shared" si="26"/>
        <v>211</v>
      </c>
      <c r="B212" s="3">
        <v>8109021</v>
      </c>
      <c r="C212" s="3" t="s">
        <v>163</v>
      </c>
      <c r="D212" s="23">
        <v>45309.333333333336</v>
      </c>
      <c r="E212" s="23">
        <v>45309.583333333336</v>
      </c>
      <c r="F212" s="1">
        <f t="shared" ca="1" si="31"/>
        <v>0.25</v>
      </c>
      <c r="G212" s="3" t="s">
        <v>55</v>
      </c>
      <c r="H212" s="41"/>
      <c r="I212" s="40"/>
      <c r="J212" s="5" t="s">
        <v>56</v>
      </c>
      <c r="K212" s="3" t="s">
        <v>138</v>
      </c>
      <c r="L212" s="9" t="s">
        <v>58</v>
      </c>
      <c r="M212" s="3" t="s">
        <v>139</v>
      </c>
      <c r="N212" s="3" t="s">
        <v>1395</v>
      </c>
      <c r="O212" s="3" t="s">
        <v>1396</v>
      </c>
      <c r="P212" s="3" t="s">
        <v>1397</v>
      </c>
      <c r="Q212" s="4" t="s">
        <v>1398</v>
      </c>
      <c r="R212" s="3" t="s">
        <v>796</v>
      </c>
      <c r="S212" s="3" t="s">
        <v>197</v>
      </c>
      <c r="T212" s="3" t="s">
        <v>146</v>
      </c>
      <c r="U212" s="3" t="s">
        <v>1399</v>
      </c>
      <c r="V212" s="22" t="str">
        <f t="shared" si="27"/>
        <v>RDFO; Hora de aviso: 8:00 18/01/2024; Solución: se realiza migracion de hilos entre empalmes; Hora de solución: 14:00 18/01/2024; Causa: Falla en la Red FiOp</v>
      </c>
      <c r="W212" s="4" t="s">
        <v>1328</v>
      </c>
      <c r="X212" s="3"/>
      <c r="Y212" s="3"/>
      <c r="Z212" s="3" t="s">
        <v>69</v>
      </c>
      <c r="AA212" s="3" t="s">
        <v>71</v>
      </c>
      <c r="AB212" s="3">
        <v>0</v>
      </c>
      <c r="AC212" s="3" t="s">
        <v>70</v>
      </c>
      <c r="AD212" s="6">
        <v>4.4444444444444446E-2</v>
      </c>
      <c r="AE212" s="7"/>
      <c r="AF212" s="7"/>
      <c r="AG212" s="6">
        <f>Tabla4[[#This Row],[Tiempo Parada de Reloj]]+Tabla4[[#This Row],[Tiempo Autorizado por Telefonica (no Máximo)]]</f>
        <v>4.4444444444444446E-2</v>
      </c>
      <c r="AH212" s="7">
        <f t="shared" ca="1" si="28"/>
        <v>0.20555555555555555</v>
      </c>
      <c r="AI212" s="8">
        <f t="shared" si="29"/>
        <v>1.0666666666666667</v>
      </c>
      <c r="AJ212" s="8">
        <f t="shared" ca="1" si="30"/>
        <v>4.9333333333333336</v>
      </c>
      <c r="AK212" s="3" t="s">
        <v>88</v>
      </c>
      <c r="AL212" s="3" t="s">
        <v>70</v>
      </c>
      <c r="AM212" s="3" t="s">
        <v>460</v>
      </c>
      <c r="AN212" s="3" t="s">
        <v>460</v>
      </c>
      <c r="AO212" s="3" t="s">
        <v>120</v>
      </c>
      <c r="AP212" s="3" t="s">
        <v>120</v>
      </c>
      <c r="AQ212" s="23">
        <v>45313.071527777778</v>
      </c>
      <c r="AR212" s="3"/>
      <c r="AS212" s="23"/>
      <c r="AT212" s="23"/>
      <c r="AU212" s="3" t="s">
        <v>1400</v>
      </c>
      <c r="AV212" s="3" t="s">
        <v>1401</v>
      </c>
      <c r="AW212" s="3" t="s">
        <v>135</v>
      </c>
      <c r="AX212" s="3">
        <v>4.7484739999999999</v>
      </c>
      <c r="AY212" s="3">
        <v>-75.996696999999998</v>
      </c>
      <c r="AZ212" s="8" t="str">
        <f>+CONCATENATE("Reportan apertura en el enlace ",Tabla4[[#This Row],[Enlace]]," en el ",Tabla4[[#This Row],[Distancia óptica]]," ocasionado por ",Tabla4[[#This Row],[Causa del daño]])</f>
        <v>Reportan apertura en el enlace Cartago - la Union en el km 7,7 desde Cartago ocasionado por Falla en la Red FiOp</v>
      </c>
      <c r="BA212" s="8" t="str">
        <f>+CONCATENATE("Para dar solución al incidente ",Tabla4[[#This Row],[Solución]])</f>
        <v>Para dar solución al incidente se realiza migracion de hilos entre empalmes</v>
      </c>
      <c r="BB212" s="3" t="str">
        <f>+_xlfn.CONCAT(Tabla4[[#This Row],[Causa Raiz]]," ",Tabla4[[#This Row],[Solución2]]," (",Tabla4[[#This Row],[Anillo]],"- Cabecera: ",Tabla4[[#This Row],[Cabecera]],"- Operador: ",Tabla4[[#This Row],[Operador]],")")</f>
        <v>Reportan apertura en el enlace Cartago - la Union en el km 7,7 desde Cartago ocasionado por Falla en la Red FiOp Para dar solución al incidente se realiza migracion de hilos entre empalmes (Lineal- Cabecera: Cartago- Operador: Colombia Telecomunicaciones)</v>
      </c>
    </row>
    <row r="213" spans="1:54" s="2" customFormat="1" ht="213.75">
      <c r="A213" s="38">
        <f t="shared" si="26"/>
        <v>212</v>
      </c>
      <c r="B213" s="3">
        <v>8109042</v>
      </c>
      <c r="C213" s="3" t="s">
        <v>92</v>
      </c>
      <c r="D213" s="23">
        <v>45309.354166666664</v>
      </c>
      <c r="E213" s="23">
        <v>45309.486111111109</v>
      </c>
      <c r="F213" s="1">
        <f t="shared" ca="1" si="31"/>
        <v>0.13194444444525288</v>
      </c>
      <c r="G213" s="3" t="s">
        <v>164</v>
      </c>
      <c r="H213" s="41" t="s">
        <v>165</v>
      </c>
      <c r="I213" s="40" t="s">
        <v>1402</v>
      </c>
      <c r="J213" s="5" t="s">
        <v>167</v>
      </c>
      <c r="K213" s="3" t="s">
        <v>168</v>
      </c>
      <c r="L213" s="9" t="s">
        <v>58</v>
      </c>
      <c r="M213" s="3" t="s">
        <v>987</v>
      </c>
      <c r="N213" s="3" t="s">
        <v>988</v>
      </c>
      <c r="O213" s="3" t="s">
        <v>1403</v>
      </c>
      <c r="P213" s="3" t="s">
        <v>1404</v>
      </c>
      <c r="Q213" s="4" t="s">
        <v>1405</v>
      </c>
      <c r="R213" s="3" t="s">
        <v>1304</v>
      </c>
      <c r="S213" s="3" t="s">
        <v>175</v>
      </c>
      <c r="T213" s="3" t="s">
        <v>176</v>
      </c>
      <c r="U213" s="3" t="s">
        <v>1406</v>
      </c>
      <c r="V213" s="22" t="str">
        <f t="shared" si="27"/>
        <v>RTNFO; Hora de aviso: 8:30 18/01/2024; Solución: se procede a recuperar reserva para crear empalme.; Hora de solución: 11:40 18/01/2024; Causa: Intervención de Terceros. No Identificados</v>
      </c>
      <c r="W213" s="4" t="s">
        <v>1407</v>
      </c>
      <c r="X213" s="3"/>
      <c r="Y213" s="3"/>
      <c r="Z213" s="3" t="s">
        <v>69</v>
      </c>
      <c r="AA213" s="3" t="s">
        <v>71</v>
      </c>
      <c r="AB213" s="3">
        <v>0</v>
      </c>
      <c r="AC213" s="3" t="s">
        <v>71</v>
      </c>
      <c r="AD213" s="6">
        <v>0</v>
      </c>
      <c r="AE213" s="7"/>
      <c r="AF213" s="7"/>
      <c r="AG213" s="6">
        <f>Tabla4[[#This Row],[Tiempo Parada de Reloj]]+Tabla4[[#This Row],[Tiempo Autorizado por Telefonica (no Máximo)]]</f>
        <v>0</v>
      </c>
      <c r="AH213" s="7">
        <f t="shared" ca="1" si="28"/>
        <v>0.13194444444525288</v>
      </c>
      <c r="AI213" s="8">
        <f t="shared" si="29"/>
        <v>0</v>
      </c>
      <c r="AJ213" s="8">
        <f t="shared" ca="1" si="30"/>
        <v>3.1666666666860692</v>
      </c>
      <c r="AK213" s="3" t="s">
        <v>106</v>
      </c>
      <c r="AL213" s="3" t="s">
        <v>70</v>
      </c>
      <c r="AM213" s="3" t="s">
        <v>88</v>
      </c>
      <c r="AN213" s="3" t="s">
        <v>88</v>
      </c>
      <c r="AO213" s="3"/>
      <c r="AP213" s="3"/>
      <c r="AQ213" s="23">
        <f ca="1">NOW()</f>
        <v>45503.696834953706</v>
      </c>
      <c r="AR213" s="3"/>
      <c r="AS213" s="23"/>
      <c r="AT213" s="23"/>
      <c r="AU213" s="3" t="s">
        <v>168</v>
      </c>
      <c r="AV213" s="3" t="s">
        <v>1408</v>
      </c>
      <c r="AW213" s="3" t="s">
        <v>76</v>
      </c>
      <c r="AX213" s="3" t="s">
        <v>69</v>
      </c>
      <c r="AY213" s="3" t="s">
        <v>69</v>
      </c>
      <c r="AZ213" s="8" t="str">
        <f>+CONCATENATE("Reportan apertura en el enlace ",Tabla4[[#This Row],[Enlace]]," en el ",Tabla4[[#This Row],[Distancia óptica]]," ocasionado por ",Tabla4[[#This Row],[Causa del daño]])</f>
        <v>Reportan apertura en el enlace Mocoa - Florencia en el km 51,6 desde Florencia Malvinas ocasionado por Intervención de Terceros. No Identificados</v>
      </c>
      <c r="BA213" s="8" t="str">
        <f>+CONCATENATE("Para dar solución al incidente ",Tabla4[[#This Row],[Solución]])</f>
        <v>Para dar solución al incidente se procede a recuperar reserva para crear empalme.</v>
      </c>
      <c r="BB213" s="3" t="str">
        <f>+_xlfn.CONCAT(Tabla4[[#This Row],[Causa Raiz]]," ",Tabla4[[#This Row],[Solución2]]," (",Tabla4[[#This Row],[Anillo]],"- Cabecera: ",Tabla4[[#This Row],[Cabecera]],"- Operador: ",Tabla4[[#This Row],[Operador]],")")</f>
        <v>Reportan apertura en el enlace Mocoa - Florencia en el km 51,6 desde Florencia Malvinas ocasionado por Intervención de Terceros. No Identificados Para dar solución al incidente se procede a recuperar reserva para crear empalme. (Troncal- Cabecera: Florencia Malvinas- Operador: Telmex - Claro)</v>
      </c>
    </row>
    <row r="214" spans="1:54" s="2" customFormat="1" ht="199.5">
      <c r="A214" s="38">
        <f t="shared" si="26"/>
        <v>213</v>
      </c>
      <c r="B214" s="3">
        <v>8106105</v>
      </c>
      <c r="C214" s="3" t="s">
        <v>54</v>
      </c>
      <c r="D214" s="23">
        <v>45309.354166666664</v>
      </c>
      <c r="E214" s="23">
        <v>45309.833333333336</v>
      </c>
      <c r="F214" s="1">
        <f t="shared" ca="1" si="31"/>
        <v>0.47916666667151731</v>
      </c>
      <c r="G214" s="3" t="s">
        <v>55</v>
      </c>
      <c r="H214" s="41"/>
      <c r="I214" s="40"/>
      <c r="J214" s="5" t="s">
        <v>56</v>
      </c>
      <c r="K214" s="3" t="s">
        <v>77</v>
      </c>
      <c r="L214" s="9" t="s">
        <v>78</v>
      </c>
      <c r="M214" s="3" t="s">
        <v>79</v>
      </c>
      <c r="N214" s="3" t="s">
        <v>1268</v>
      </c>
      <c r="O214" s="3" t="s">
        <v>1409</v>
      </c>
      <c r="P214" s="3" t="s">
        <v>1410</v>
      </c>
      <c r="Q214" s="4" t="s">
        <v>1411</v>
      </c>
      <c r="R214" s="3" t="s">
        <v>708</v>
      </c>
      <c r="S214" s="3" t="s">
        <v>85</v>
      </c>
      <c r="T214" s="3" t="s">
        <v>211</v>
      </c>
      <c r="U214" s="3" t="s">
        <v>1412</v>
      </c>
      <c r="V214" s="22" t="str">
        <f t="shared" si="27"/>
        <v>RLFO; Hora de aviso: 8:30 18/01/2024; Solución: se realiza tendido de 210 metros de fo y dos empalmes de 48 hilos; Hora de solución: 20:00 18/01/2024; Causa: Podas</v>
      </c>
      <c r="W214" s="4" t="s">
        <v>1336</v>
      </c>
      <c r="X214" s="3"/>
      <c r="Y214" s="3"/>
      <c r="Z214" s="3" t="s">
        <v>69</v>
      </c>
      <c r="AA214" s="3" t="s">
        <v>70</v>
      </c>
      <c r="AB214" s="3">
        <v>8106105</v>
      </c>
      <c r="AC214" s="3" t="s">
        <v>71</v>
      </c>
      <c r="AD214" s="6">
        <v>0.32083333333333336</v>
      </c>
      <c r="AE214" s="7"/>
      <c r="AF214" s="7"/>
      <c r="AG214" s="6">
        <f>Tabla4[[#This Row],[Tiempo Parada de Reloj]]+Tabla4[[#This Row],[Tiempo Autorizado por Telefonica (no Máximo)]]</f>
        <v>0.32083333333333336</v>
      </c>
      <c r="AH214" s="7">
        <f t="shared" ca="1" si="28"/>
        <v>0.15833333333818395</v>
      </c>
      <c r="AI214" s="8">
        <f t="shared" si="29"/>
        <v>7.7000000000000011</v>
      </c>
      <c r="AJ214" s="8">
        <f t="shared" ca="1" si="30"/>
        <v>3.8000000001164147</v>
      </c>
      <c r="AK214" s="3" t="s">
        <v>106</v>
      </c>
      <c r="AL214" s="3" t="s">
        <v>71</v>
      </c>
      <c r="AM214" s="3" t="s">
        <v>460</v>
      </c>
      <c r="AN214" s="3" t="s">
        <v>460</v>
      </c>
      <c r="AO214" s="3" t="s">
        <v>120</v>
      </c>
      <c r="AP214" s="3" t="s">
        <v>120</v>
      </c>
      <c r="AQ214" s="23">
        <v>45313.431944444441</v>
      </c>
      <c r="AR214" s="3"/>
      <c r="AS214" s="23"/>
      <c r="AT214" s="23"/>
      <c r="AU214" s="3" t="s">
        <v>710</v>
      </c>
      <c r="AV214" s="3" t="s">
        <v>1273</v>
      </c>
      <c r="AW214" s="3" t="s">
        <v>307</v>
      </c>
      <c r="AX214" s="3">
        <v>4.8326599999999997</v>
      </c>
      <c r="AY214" s="3">
        <v>-74.353246999999996</v>
      </c>
      <c r="AZ214" s="8" t="str">
        <f>+CONCATENATE("Reportan apertura en el enlace ",Tabla4[[#This Row],[Enlace]]," en el ",Tabla4[[#This Row],[Distancia óptica]]," ocasionado por ",Tabla4[[#This Row],[Causa del daño]])</f>
        <v>Reportan apertura en el enlace Mov. Facatativa Centro - Mov. Facatativa Centro Remoto en el km 2,24 desde Faca Remoto ocasionado por Podas</v>
      </c>
      <c r="BA214" s="8" t="str">
        <f>+CONCATENATE("Para dar solución al incidente ",Tabla4[[#This Row],[Solución]])</f>
        <v>Para dar solución al incidente se realiza tendido de 210 metros de fo y dos empalmes de 48 hilos</v>
      </c>
      <c r="BB214" s="3" t="str">
        <f>+_xlfn.CONCAT(Tabla4[[#This Row],[Causa Raiz]]," ",Tabla4[[#This Row],[Solución2]]," (",Tabla4[[#This Row],[Anillo]],"- Cabecera: ",Tabla4[[#This Row],[Cabecera]],"- Operador: ",Tabla4[[#This Row],[Operador]],")")</f>
        <v>Reportan apertura en el enlace Mov. Facatativa Centro - Mov. Facatativa Centro Remoto en el km 2,24 desde Faca Remoto ocasionado por Podas Para dar solución al incidente se realiza tendido de 210 metros de fo y dos empalmes de 48 hilos (LINEAL- Cabecera: Faca Centro- Operador: Colombia Telecomunicaciones)</v>
      </c>
    </row>
    <row r="215" spans="1:54" s="2" customFormat="1" ht="199.5">
      <c r="A215" s="38">
        <f t="shared" si="26"/>
        <v>214</v>
      </c>
      <c r="B215" s="3">
        <v>8110066</v>
      </c>
      <c r="C215" s="3" t="s">
        <v>163</v>
      </c>
      <c r="D215" s="23">
        <v>45309.513888888891</v>
      </c>
      <c r="E215" s="23">
        <v>45309.645833333336</v>
      </c>
      <c r="F215" s="1">
        <f t="shared" ca="1" si="31"/>
        <v>0.13194444444525288</v>
      </c>
      <c r="G215" s="3" t="s">
        <v>55</v>
      </c>
      <c r="H215" s="41"/>
      <c r="I215" s="40"/>
      <c r="J215" s="5" t="s">
        <v>56</v>
      </c>
      <c r="K215" s="3" t="s">
        <v>122</v>
      </c>
      <c r="L215" s="9" t="s">
        <v>78</v>
      </c>
      <c r="M215" s="3" t="s">
        <v>123</v>
      </c>
      <c r="N215" s="3" t="s">
        <v>124</v>
      </c>
      <c r="O215" s="3" t="s">
        <v>1413</v>
      </c>
      <c r="P215" s="3" t="s">
        <v>1414</v>
      </c>
      <c r="Q215" s="4" t="s">
        <v>1415</v>
      </c>
      <c r="R215" s="3" t="s">
        <v>128</v>
      </c>
      <c r="S215" s="3" t="s">
        <v>129</v>
      </c>
      <c r="T215" s="3" t="s">
        <v>176</v>
      </c>
      <c r="U215" s="3" t="s">
        <v>1416</v>
      </c>
      <c r="V215" s="22" t="str">
        <f t="shared" si="27"/>
        <v>RDFO; Hora de aviso: 12:20 18/01/2024; Solución: se recupera 200 metros de reserva y se hace un empalme de 8 hilos; Hora de solución: 15:30 18/01/2024; Causa: Intervención de Terceros. No Identificados</v>
      </c>
      <c r="W215" s="4" t="s">
        <v>391</v>
      </c>
      <c r="X215" s="3"/>
      <c r="Y215" s="3"/>
      <c r="Z215" s="3" t="s">
        <v>69</v>
      </c>
      <c r="AA215" s="3" t="s">
        <v>70</v>
      </c>
      <c r="AB215" s="3">
        <v>8108988</v>
      </c>
      <c r="AC215" s="3" t="s">
        <v>71</v>
      </c>
      <c r="AD215" s="6">
        <v>0</v>
      </c>
      <c r="AE215" s="7"/>
      <c r="AF215" s="7"/>
      <c r="AG215" s="6">
        <f>Tabla4[[#This Row],[Tiempo Parada de Reloj]]+Tabla4[[#This Row],[Tiempo Autorizado por Telefonica (no Máximo)]]</f>
        <v>0</v>
      </c>
      <c r="AH215" s="7">
        <f t="shared" ca="1" si="28"/>
        <v>0.13194444444525288</v>
      </c>
      <c r="AI215" s="8">
        <f t="shared" si="29"/>
        <v>0</v>
      </c>
      <c r="AJ215" s="8">
        <f t="shared" ca="1" si="30"/>
        <v>3.1666666666860692</v>
      </c>
      <c r="AK215" s="3" t="s">
        <v>88</v>
      </c>
      <c r="AL215" s="3" t="s">
        <v>71</v>
      </c>
      <c r="AM215" s="3" t="s">
        <v>88</v>
      </c>
      <c r="AN215" s="3" t="s">
        <v>460</v>
      </c>
      <c r="AO215" s="3" t="s">
        <v>120</v>
      </c>
      <c r="AP215" s="3" t="s">
        <v>120</v>
      </c>
      <c r="AQ215" s="23">
        <v>45312.356249999997</v>
      </c>
      <c r="AR215" s="3"/>
      <c r="AS215" s="23"/>
      <c r="AT215" s="23"/>
      <c r="AU215" s="3" t="s">
        <v>271</v>
      </c>
      <c r="AV215" s="3" t="s">
        <v>1342</v>
      </c>
      <c r="AW215" s="3" t="s">
        <v>135</v>
      </c>
      <c r="AX215" s="3">
        <v>11.007697</v>
      </c>
      <c r="AY215" s="3">
        <v>-74.891908000000001</v>
      </c>
      <c r="AZ215" s="8" t="str">
        <f>+CONCATENATE("Reportan apertura en el enlace ",Tabla4[[#This Row],[Enlace]]," en el ",Tabla4[[#This Row],[Distancia óptica]]," ocasionado por ",Tabla4[[#This Row],[Causa del daño]])</f>
        <v>Reportan apertura en el enlace Mov. Alkarawi - Mov.Pelú en el km 4,6 desde Pelu ocasionado por Intervención de Terceros. No Identificados</v>
      </c>
      <c r="BA215" s="8" t="str">
        <f>+CONCATENATE("Para dar solución al incidente ",Tabla4[[#This Row],[Solución]])</f>
        <v>Para dar solución al incidente se recupera 200 metros de reserva y se hace un empalme de 8 hilos</v>
      </c>
      <c r="BB215" s="3" t="str">
        <f>+_xlfn.CONCAT(Tabla4[[#This Row],[Causa Raiz]]," ",Tabla4[[#This Row],[Solución2]]," (",Tabla4[[#This Row],[Anillo]],"- Cabecera: ",Tabla4[[#This Row],[Cabecera]],"- Operador: ",Tabla4[[#This Row],[Operador]],")")</f>
        <v>Reportan apertura en el enlace Mov. Alkarawi - Mov.Pelú en el km 4,6 desde Pelu ocasionado por Intervención de Terceros. No Identificados Para dar solución al incidente se recupera 200 metros de reserva y se hace un empalme de 8 hilos (Lineal- Cabecera: Pelu- Operador: Colombia Telecomunicaciones)</v>
      </c>
    </row>
    <row r="216" spans="1:54" s="2" customFormat="1" ht="156.75">
      <c r="A216" s="38">
        <f t="shared" si="26"/>
        <v>215</v>
      </c>
      <c r="B216" s="3">
        <v>8110116</v>
      </c>
      <c r="C216" s="3" t="s">
        <v>163</v>
      </c>
      <c r="D216" s="23">
        <v>45309.527777777781</v>
      </c>
      <c r="E216" s="23">
        <v>45309.666666666664</v>
      </c>
      <c r="F216" s="1">
        <v>0.58333333332848269</v>
      </c>
      <c r="G216" s="3" t="s">
        <v>164</v>
      </c>
      <c r="H216" s="41" t="s">
        <v>165</v>
      </c>
      <c r="I216" s="40" t="s">
        <v>1417</v>
      </c>
      <c r="J216" s="5" t="s">
        <v>167</v>
      </c>
      <c r="K216" s="3" t="s">
        <v>168</v>
      </c>
      <c r="L216" s="9" t="s">
        <v>58</v>
      </c>
      <c r="M216" s="3" t="s">
        <v>360</v>
      </c>
      <c r="N216" s="3" t="s">
        <v>909</v>
      </c>
      <c r="O216" s="3" t="s">
        <v>1418</v>
      </c>
      <c r="P216" s="3">
        <v>0</v>
      </c>
      <c r="Q216" s="4" t="s">
        <v>1419</v>
      </c>
      <c r="R216" s="3" t="s">
        <v>1420</v>
      </c>
      <c r="S216" s="3" t="s">
        <v>175</v>
      </c>
      <c r="T216" s="3" t="s">
        <v>146</v>
      </c>
      <c r="U216" s="3" t="s">
        <v>1421</v>
      </c>
      <c r="V216" s="22" t="str">
        <f t="shared" si="27"/>
        <v>RDFO; Hora de aviso: 12:40 18/01/2024; Solución: a espera de causa y solucion por parte del operador; Hora de solución: 16:00 18/01/2024; Causa: Falla en la Red FiOp</v>
      </c>
      <c r="W216" s="4" t="s">
        <v>178</v>
      </c>
      <c r="X216" s="3"/>
      <c r="Y216" s="3"/>
      <c r="Z216" s="3" t="s">
        <v>69</v>
      </c>
      <c r="AA216" s="3" t="s">
        <v>71</v>
      </c>
      <c r="AB216" s="3">
        <v>0</v>
      </c>
      <c r="AC216" s="3" t="s">
        <v>71</v>
      </c>
      <c r="AD216" s="6">
        <v>0</v>
      </c>
      <c r="AE216" s="7"/>
      <c r="AF216" s="7"/>
      <c r="AG216" s="6">
        <f>Tabla4[[#This Row],[Tiempo Parada de Reloj]]+Tabla4[[#This Row],[Tiempo Autorizado por Telefonica (no Máximo)]]</f>
        <v>0</v>
      </c>
      <c r="AH216" s="7">
        <f t="shared" si="28"/>
        <v>0.58333333332848269</v>
      </c>
      <c r="AI216" s="8">
        <f t="shared" si="29"/>
        <v>0</v>
      </c>
      <c r="AJ216" s="8">
        <f t="shared" si="30"/>
        <v>13.999999999883585</v>
      </c>
      <c r="AK216" s="3" t="s">
        <v>72</v>
      </c>
      <c r="AL216" s="3" t="s">
        <v>70</v>
      </c>
      <c r="AM216" s="3" t="s">
        <v>460</v>
      </c>
      <c r="AN216" s="3" t="s">
        <v>460</v>
      </c>
      <c r="AO216" s="3"/>
      <c r="AP216" s="3"/>
      <c r="AQ216" s="23">
        <f ca="1">NOW()</f>
        <v>45503.696834953706</v>
      </c>
      <c r="AR216" s="3"/>
      <c r="AS216" s="23"/>
      <c r="AT216" s="23"/>
      <c r="AU216" s="3" t="s">
        <v>168</v>
      </c>
      <c r="AV216" s="3" t="s">
        <v>69</v>
      </c>
      <c r="AW216" s="3" t="s">
        <v>69</v>
      </c>
      <c r="AX216" s="3" t="s">
        <v>69</v>
      </c>
      <c r="AY216" s="3" t="s">
        <v>69</v>
      </c>
      <c r="AZ216" s="8" t="str">
        <f>+CONCATENATE("Reportan apertura en el enlace ",Tabla4[[#This Row],[Enlace]]," en el ",Tabla4[[#This Row],[Distancia óptica]]," ocasionado por ",Tabla4[[#This Row],[Causa del daño]])</f>
        <v>Reportan apertura en el enlace Bello - Copacabana en el 0 ocasionado por Falla en la Red FiOp</v>
      </c>
      <c r="BA216" s="8" t="str">
        <f>+CONCATENATE("Para dar solución al incidente ",Tabla4[[#This Row],[Solución]])</f>
        <v>Para dar solución al incidente a espera de causa y solucion por parte del operador</v>
      </c>
      <c r="BB216" s="3" t="str">
        <f>+_xlfn.CONCAT(Tabla4[[#This Row],[Causa Raiz]]," ",Tabla4[[#This Row],[Solución2]]," (",Tabla4[[#This Row],[Anillo]],"- Cabecera: ",Tabla4[[#This Row],[Cabecera]],"- Operador: ",Tabla4[[#This Row],[Operador]],")")</f>
        <v>Reportan apertura en el enlace Bello - Copacabana en el 0 ocasionado por Falla en la Red FiOp Para dar solución al incidente a espera de causa y solucion por parte del operador (NA- Cabecera: NA- Operador: Telmex - Claro)</v>
      </c>
    </row>
    <row r="217" spans="1:54" s="2" customFormat="1" ht="171">
      <c r="A217" s="38">
        <f t="shared" si="26"/>
        <v>216</v>
      </c>
      <c r="B217" s="3">
        <v>8110494</v>
      </c>
      <c r="C217" s="3" t="s">
        <v>54</v>
      </c>
      <c r="D217" s="23">
        <v>45309.614583333336</v>
      </c>
      <c r="E217" s="23">
        <v>45309.666666666664</v>
      </c>
      <c r="F217" s="1">
        <f t="shared" ref="F217:F280" ca="1" si="32">IF(ISBLANK(E217),IF(ISBLANK(D217),0,NOW()-D217),E217-D217)</f>
        <v>5.2083333328482695E-2</v>
      </c>
      <c r="G217" s="3" t="s">
        <v>55</v>
      </c>
      <c r="H217" s="41"/>
      <c r="I217" s="40"/>
      <c r="J217" s="5" t="s">
        <v>56</v>
      </c>
      <c r="K217" s="3" t="s">
        <v>57</v>
      </c>
      <c r="L217" s="9" t="s">
        <v>58</v>
      </c>
      <c r="M217" s="3" t="s">
        <v>59</v>
      </c>
      <c r="N217" s="3" t="s">
        <v>60</v>
      </c>
      <c r="O217" s="3" t="s">
        <v>1422</v>
      </c>
      <c r="P217" s="3" t="s">
        <v>1423</v>
      </c>
      <c r="Q217" s="4" t="s">
        <v>1424</v>
      </c>
      <c r="R217" s="3" t="s">
        <v>947</v>
      </c>
      <c r="S217" s="3" t="s">
        <v>65</v>
      </c>
      <c r="T217" s="3" t="s">
        <v>146</v>
      </c>
      <c r="U217" s="3" t="s">
        <v>1327</v>
      </c>
      <c r="V217" s="22" t="str">
        <f t="shared" si="27"/>
        <v>RLFO; Hora de aviso: 14:45 18/01/2024; Solución: Se endereza cable de fo que estaba estresado; Hora de solución: 16:00 18/01/2024; Causa: Falla en la Red FiOp</v>
      </c>
      <c r="W217" s="4" t="s">
        <v>68</v>
      </c>
      <c r="X217" s="3"/>
      <c r="Y217" s="3"/>
      <c r="Z217" s="3" t="s">
        <v>69</v>
      </c>
      <c r="AA217" s="3" t="s">
        <v>71</v>
      </c>
      <c r="AB217" s="3">
        <v>0</v>
      </c>
      <c r="AC217" s="3" t="s">
        <v>71</v>
      </c>
      <c r="AD217" s="6">
        <v>0</v>
      </c>
      <c r="AE217" s="7"/>
      <c r="AF217" s="7"/>
      <c r="AG217" s="6">
        <f>Tabla4[[#This Row],[Tiempo Parada de Reloj]]+Tabla4[[#This Row],[Tiempo Autorizado por Telefonica (no Máximo)]]</f>
        <v>0</v>
      </c>
      <c r="AH217" s="7">
        <f t="shared" ca="1" si="28"/>
        <v>5.2083333328482695E-2</v>
      </c>
      <c r="AI217" s="8">
        <f t="shared" si="29"/>
        <v>0</v>
      </c>
      <c r="AJ217" s="8">
        <f t="shared" ca="1" si="30"/>
        <v>1.2499999998835847</v>
      </c>
      <c r="AK217" s="3" t="s">
        <v>460</v>
      </c>
      <c r="AL217" s="3" t="s">
        <v>70</v>
      </c>
      <c r="AM217" s="3" t="s">
        <v>460</v>
      </c>
      <c r="AN217" s="3" t="s">
        <v>460</v>
      </c>
      <c r="AO217" s="3" t="s">
        <v>73</v>
      </c>
      <c r="AP217" s="3" t="s">
        <v>73</v>
      </c>
      <c r="AQ217" s="23">
        <v>45312.787499999999</v>
      </c>
      <c r="AR217" s="3"/>
      <c r="AS217" s="23"/>
      <c r="AT217" s="23"/>
      <c r="AU217" s="3" t="s">
        <v>100</v>
      </c>
      <c r="AV217" s="3" t="s">
        <v>950</v>
      </c>
      <c r="AW217" s="3" t="s">
        <v>135</v>
      </c>
      <c r="AX217" s="3">
        <v>4.642595</v>
      </c>
      <c r="AY217" s="3">
        <v>-74.111490000000003</v>
      </c>
      <c r="AZ217" s="8" t="str">
        <f>+CONCATENATE("Reportan apertura en el enlace ",Tabla4[[#This Row],[Enlace]]," en el ",Tabla4[[#This Row],[Distancia óptica]]," ocasionado por ",Tabla4[[#This Row],[Causa del daño]])</f>
        <v>Reportan apertura en el enlace Salitre - Asturias en el Km 3,9 desde Salitre ocasionado por Falla en la Red FiOp</v>
      </c>
      <c r="BA217" s="8" t="str">
        <f>+CONCATENATE("Para dar solución al incidente ",Tabla4[[#This Row],[Solución]])</f>
        <v>Para dar solución al incidente Se endereza cable de fo que estaba estresado</v>
      </c>
      <c r="BB217" s="3" t="str">
        <f>+_xlfn.CONCAT(Tabla4[[#This Row],[Causa Raiz]]," ",Tabla4[[#This Row],[Solución2]]," (",Tabla4[[#This Row],[Anillo]],"- Cabecera: ",Tabla4[[#This Row],[Cabecera]],"- Operador: ",Tabla4[[#This Row],[Operador]],")")</f>
        <v>Reportan apertura en el enlace Salitre - Asturias en el Km 3,9 desde Salitre ocasionado por Falla en la Red FiOp Para dar solución al incidente Se endereza cable de fo que estaba estresado (Lineal- Cabecera: Salitre- Operador: Colombia Telecomunicaciones)</v>
      </c>
    </row>
    <row r="218" spans="1:54" s="2" customFormat="1" ht="185.25">
      <c r="A218" s="38">
        <f t="shared" si="26"/>
        <v>217</v>
      </c>
      <c r="B218" s="3">
        <v>8110643</v>
      </c>
      <c r="C218" s="3" t="s">
        <v>92</v>
      </c>
      <c r="D218" s="23">
        <v>45309.645833333336</v>
      </c>
      <c r="E218" s="23">
        <v>45309.916666666664</v>
      </c>
      <c r="F218" s="1">
        <f t="shared" ca="1" si="32"/>
        <v>0.27083333332848269</v>
      </c>
      <c r="G218" s="3" t="s">
        <v>55</v>
      </c>
      <c r="H218" s="41"/>
      <c r="I218" s="40"/>
      <c r="J218" s="5" t="s">
        <v>56</v>
      </c>
      <c r="K218" s="3" t="s">
        <v>122</v>
      </c>
      <c r="L218" s="9" t="s">
        <v>58</v>
      </c>
      <c r="M218" s="3" t="s">
        <v>644</v>
      </c>
      <c r="N218" s="3" t="s">
        <v>645</v>
      </c>
      <c r="O218" s="3" t="s">
        <v>1425</v>
      </c>
      <c r="P218" s="3" t="s">
        <v>1426</v>
      </c>
      <c r="Q218" s="4" t="s">
        <v>1427</v>
      </c>
      <c r="R218" s="3" t="s">
        <v>805</v>
      </c>
      <c r="S218" s="3" t="s">
        <v>129</v>
      </c>
      <c r="T218" s="3" t="s">
        <v>329</v>
      </c>
      <c r="U218" s="3" t="s">
        <v>1032</v>
      </c>
      <c r="V218" s="22" t="str">
        <f t="shared" si="27"/>
        <v>RTNFO; Hora de aviso: 15:30 18/01/2024; Solución: Se recuperan 400 metros de reserva para hacer un empalme de 36 hilos; Hora de solución: 22:00 18/01/2024; Causa: Incendio</v>
      </c>
      <c r="W218" s="4" t="s">
        <v>132</v>
      </c>
      <c r="X218" s="3"/>
      <c r="Y218" s="3"/>
      <c r="Z218" s="3" t="s">
        <v>69</v>
      </c>
      <c r="AA218" s="3" t="s">
        <v>70</v>
      </c>
      <c r="AB218" s="3">
        <v>8110655</v>
      </c>
      <c r="AC218" s="3" t="s">
        <v>71</v>
      </c>
      <c r="AD218" s="6">
        <v>7.013888888888889E-2</v>
      </c>
      <c r="AE218" s="7"/>
      <c r="AF218" s="7"/>
      <c r="AG218" s="6">
        <f>Tabla4[[#This Row],[Tiempo Parada de Reloj]]+Tabla4[[#This Row],[Tiempo Autorizado por Telefonica (no Máximo)]]</f>
        <v>7.013888888888889E-2</v>
      </c>
      <c r="AH218" s="7">
        <f t="shared" ca="1" si="28"/>
        <v>0.20069444443959381</v>
      </c>
      <c r="AI218" s="8">
        <f t="shared" si="29"/>
        <v>1.6833333333333333</v>
      </c>
      <c r="AJ218" s="8">
        <f t="shared" ca="1" si="30"/>
        <v>4.8166666665502511</v>
      </c>
      <c r="AK218" s="3" t="s">
        <v>106</v>
      </c>
      <c r="AL218" s="3" t="s">
        <v>70</v>
      </c>
      <c r="AM218" s="3" t="s">
        <v>73</v>
      </c>
      <c r="AN218" s="3" t="s">
        <v>73</v>
      </c>
      <c r="AO218" s="3" t="s">
        <v>120</v>
      </c>
      <c r="AP218" s="3" t="s">
        <v>120</v>
      </c>
      <c r="AQ218" s="23">
        <v>45312.488888888889</v>
      </c>
      <c r="AR218" s="3"/>
      <c r="AS218" s="23"/>
      <c r="AT218" s="23"/>
      <c r="AU218" s="3" t="s">
        <v>655</v>
      </c>
      <c r="AV218" s="3" t="s">
        <v>655</v>
      </c>
      <c r="AW218" s="3" t="s">
        <v>76</v>
      </c>
      <c r="AX218" s="3">
        <v>9.2752759999999999</v>
      </c>
      <c r="AY218" s="3">
        <v>-75.407713000000001</v>
      </c>
      <c r="AZ218" s="8" t="str">
        <f>+CONCATENATE("Reportan apertura en el enlace ",Tabla4[[#This Row],[Enlace]]," en el ",Tabla4[[#This Row],[Distancia óptica]]," ocasionado por ",Tabla4[[#This Row],[Causa del daño]])</f>
        <v>Reportan apertura en el enlace Montería - Sincelejo en el Km 5 desde Sincelejo ocasionado por Incendio</v>
      </c>
      <c r="BA218" s="8" t="str">
        <f>+CONCATENATE("Para dar solución al incidente ",Tabla4[[#This Row],[Solución]])</f>
        <v>Para dar solución al incidente Se recuperan 400 metros de reserva para hacer un empalme de 36 hilos</v>
      </c>
      <c r="BB218" s="3" t="str">
        <f>+_xlfn.CONCAT(Tabla4[[#This Row],[Causa Raiz]]," ",Tabla4[[#This Row],[Solución2]]," (",Tabla4[[#This Row],[Anillo]],"- Cabecera: ",Tabla4[[#This Row],[Cabecera]],"- Operador: ",Tabla4[[#This Row],[Operador]],")")</f>
        <v>Reportan apertura en el enlace Montería - Sincelejo en el Km 5 desde Sincelejo ocasionado por Incendio Para dar solución al incidente Se recuperan 400 metros de reserva para hacer un empalme de 36 hilos (Troncal- Cabecera: Monteria- Operador: Colombia Telecomunicaciones)</v>
      </c>
    </row>
    <row r="219" spans="1:54" s="2" customFormat="1" ht="156.75">
      <c r="A219" s="38">
        <f t="shared" si="26"/>
        <v>218</v>
      </c>
      <c r="B219" s="3">
        <v>8110648</v>
      </c>
      <c r="C219" s="3" t="s">
        <v>92</v>
      </c>
      <c r="D219" s="23">
        <v>45309.638888888891</v>
      </c>
      <c r="E219" s="23">
        <v>45309.708333333336</v>
      </c>
      <c r="F219" s="1">
        <f t="shared" ca="1" si="32"/>
        <v>6.9444444445252884E-2</v>
      </c>
      <c r="G219" s="3" t="s">
        <v>164</v>
      </c>
      <c r="H219" s="41" t="s">
        <v>165</v>
      </c>
      <c r="I219" s="40" t="s">
        <v>1428</v>
      </c>
      <c r="J219" s="5" t="s">
        <v>167</v>
      </c>
      <c r="K219" s="3" t="s">
        <v>168</v>
      </c>
      <c r="L219" s="9" t="s">
        <v>58</v>
      </c>
      <c r="M219" s="3" t="s">
        <v>1429</v>
      </c>
      <c r="N219" s="3" t="s">
        <v>1430</v>
      </c>
      <c r="O219" s="3" t="s">
        <v>1431</v>
      </c>
      <c r="P219" s="3" t="s">
        <v>1432</v>
      </c>
      <c r="Q219" s="4" t="s">
        <v>1433</v>
      </c>
      <c r="R219" s="3" t="s">
        <v>336</v>
      </c>
      <c r="S219" s="3" t="s">
        <v>175</v>
      </c>
      <c r="T219" s="3" t="s">
        <v>329</v>
      </c>
      <c r="U219" s="3" t="s">
        <v>1434</v>
      </c>
      <c r="V219" s="22" t="str">
        <f t="shared" si="27"/>
        <v>RTNFO; Hora de aviso: 15:20 18/01/2024; Solución: Se realiza tendido de fibra y se crea doble caja de empalme.; Hora de solución: 17:00 18/01/2024; Causa: Incendio</v>
      </c>
      <c r="W219" s="4" t="s">
        <v>1407</v>
      </c>
      <c r="X219" s="3"/>
      <c r="Y219" s="3"/>
      <c r="Z219" s="3" t="s">
        <v>69</v>
      </c>
      <c r="AA219" s="3" t="s">
        <v>71</v>
      </c>
      <c r="AB219" s="3">
        <v>0</v>
      </c>
      <c r="AC219" s="3" t="s">
        <v>71</v>
      </c>
      <c r="AD219" s="6">
        <v>0</v>
      </c>
      <c r="AE219" s="7"/>
      <c r="AF219" s="7"/>
      <c r="AG219" s="6">
        <f>Tabla4[[#This Row],[Tiempo Parada de Reloj]]+Tabla4[[#This Row],[Tiempo Autorizado por Telefonica (no Máximo)]]</f>
        <v>0</v>
      </c>
      <c r="AH219" s="7">
        <f t="shared" ca="1" si="28"/>
        <v>6.9444444445252884E-2</v>
      </c>
      <c r="AI219" s="8">
        <f t="shared" si="29"/>
        <v>0</v>
      </c>
      <c r="AJ219" s="8">
        <f t="shared" ca="1" si="30"/>
        <v>1.6666666666860692</v>
      </c>
      <c r="AK219" s="3" t="s">
        <v>106</v>
      </c>
      <c r="AL219" s="3" t="s">
        <v>70</v>
      </c>
      <c r="AM219" s="3" t="s">
        <v>460</v>
      </c>
      <c r="AN219" s="3" t="s">
        <v>460</v>
      </c>
      <c r="AO219" s="3"/>
      <c r="AP219" s="3"/>
      <c r="AQ219" s="23">
        <f ca="1">NOW()</f>
        <v>45503.696834953706</v>
      </c>
      <c r="AR219" s="3"/>
      <c r="AS219" s="23"/>
      <c r="AT219" s="23"/>
      <c r="AU219" s="3" t="s">
        <v>168</v>
      </c>
      <c r="AV219" s="3" t="s">
        <v>1435</v>
      </c>
      <c r="AW219" s="3" t="s">
        <v>76</v>
      </c>
      <c r="AX219" s="3" t="s">
        <v>69</v>
      </c>
      <c r="AY219" s="3" t="s">
        <v>69</v>
      </c>
      <c r="AZ219" s="8" t="str">
        <f>+CONCATENATE("Reportan apertura en el enlace ",Tabla4[[#This Row],[Enlace]]," en el ",Tabla4[[#This Row],[Distancia óptica]]," ocasionado por ",Tabla4[[#This Row],[Causa del daño]])</f>
        <v>Reportan apertura en el enlace Tunja - Sogamoso en el KM 0 ocasionado por Incendio</v>
      </c>
      <c r="BA219" s="8" t="str">
        <f>+CONCATENATE("Para dar solución al incidente ",Tabla4[[#This Row],[Solución]])</f>
        <v>Para dar solución al incidente Se realiza tendido de fibra y se crea doble caja de empalme.</v>
      </c>
      <c r="BB219" s="3" t="str">
        <f>+_xlfn.CONCAT(Tabla4[[#This Row],[Causa Raiz]]," ",Tabla4[[#This Row],[Solución2]]," (",Tabla4[[#This Row],[Anillo]],"- Cabecera: ",Tabla4[[#This Row],[Cabecera]],"- Operador: ",Tabla4[[#This Row],[Operador]],")")</f>
        <v>Reportan apertura en el enlace Tunja - Sogamoso en el KM 0 ocasionado por Incendio Para dar solución al incidente Se realiza tendido de fibra y se crea doble caja de empalme. (Troncal- Cabecera: tunja- Operador: Telmex - Claro)</v>
      </c>
    </row>
    <row r="220" spans="1:54" s="2" customFormat="1" ht="156.75">
      <c r="A220" s="38">
        <f t="shared" si="26"/>
        <v>219</v>
      </c>
      <c r="B220" s="3">
        <v>8110679</v>
      </c>
      <c r="C220" s="3" t="s">
        <v>92</v>
      </c>
      <c r="D220" s="23">
        <v>45309.5</v>
      </c>
      <c r="E220" s="23">
        <v>45309.770833333336</v>
      </c>
      <c r="F220" s="1">
        <f t="shared" ca="1" si="32"/>
        <v>0.27083333333575865</v>
      </c>
      <c r="G220" s="3" t="s">
        <v>164</v>
      </c>
      <c r="H220" s="41" t="s">
        <v>165</v>
      </c>
      <c r="I220" s="40"/>
      <c r="J220" s="5" t="s">
        <v>490</v>
      </c>
      <c r="K220" s="3" t="s">
        <v>490</v>
      </c>
      <c r="L220" s="9" t="s">
        <v>58</v>
      </c>
      <c r="M220" s="3" t="s">
        <v>123</v>
      </c>
      <c r="N220" s="3" t="s">
        <v>1436</v>
      </c>
      <c r="O220" s="3" t="s">
        <v>1337</v>
      </c>
      <c r="P220" s="3" t="s">
        <v>1437</v>
      </c>
      <c r="Q220" s="4" t="s">
        <v>1438</v>
      </c>
      <c r="R220" s="3" t="s">
        <v>128</v>
      </c>
      <c r="S220" s="3" t="s">
        <v>494</v>
      </c>
      <c r="T220" s="3" t="s">
        <v>380</v>
      </c>
      <c r="U220" s="3" t="s">
        <v>1439</v>
      </c>
      <c r="V220" s="22" t="str">
        <f t="shared" si="27"/>
        <v>RTNFO; Hora de aviso: 12:00 18/01/2024; Solución: se recupera reserva y se hace un empalme; Hora de solución: 18:30 18/01/2024; Causa: Corto Circuito</v>
      </c>
      <c r="W220" s="4" t="s">
        <v>1341</v>
      </c>
      <c r="X220" s="3"/>
      <c r="Y220" s="3"/>
      <c r="Z220" s="3" t="s">
        <v>69</v>
      </c>
      <c r="AA220" s="3" t="s">
        <v>71</v>
      </c>
      <c r="AB220" s="3">
        <v>0</v>
      </c>
      <c r="AC220" s="3" t="s">
        <v>71</v>
      </c>
      <c r="AD220" s="6">
        <v>0</v>
      </c>
      <c r="AE220" s="7"/>
      <c r="AF220" s="7"/>
      <c r="AG220" s="6">
        <f>Tabla4[[#This Row],[Tiempo Parada de Reloj]]+Tabla4[[#This Row],[Tiempo Autorizado por Telefonica (no Máximo)]]</f>
        <v>0</v>
      </c>
      <c r="AH220" s="7">
        <f t="shared" ca="1" si="28"/>
        <v>0.27083333333575865</v>
      </c>
      <c r="AI220" s="8">
        <f t="shared" si="29"/>
        <v>0</v>
      </c>
      <c r="AJ220" s="8">
        <f t="shared" ca="1" si="30"/>
        <v>6.5000000000582077</v>
      </c>
      <c r="AK220" s="3" t="s">
        <v>460</v>
      </c>
      <c r="AL220" s="3" t="s">
        <v>71</v>
      </c>
      <c r="AM220" s="3" t="s">
        <v>460</v>
      </c>
      <c r="AN220" s="3" t="s">
        <v>460</v>
      </c>
      <c r="AO220" s="3"/>
      <c r="AP220" s="3"/>
      <c r="AQ220" s="23">
        <f ca="1">NOW()</f>
        <v>45503.696834953706</v>
      </c>
      <c r="AR220" s="3"/>
      <c r="AS220" s="23"/>
      <c r="AT220" s="23"/>
      <c r="AU220" s="3" t="s">
        <v>494</v>
      </c>
      <c r="AV220" s="3" t="s">
        <v>1342</v>
      </c>
      <c r="AW220" s="3" t="s">
        <v>76</v>
      </c>
      <c r="AX220" s="3" t="s">
        <v>69</v>
      </c>
      <c r="AY220" s="3" t="s">
        <v>69</v>
      </c>
      <c r="AZ220" s="8" t="str">
        <f>+CONCATENATE("Reportan apertura en el enlace ",Tabla4[[#This Row],[Enlace]]," en el ",Tabla4[[#This Row],[Distancia óptica]]," ocasionado por ",Tabla4[[#This Row],[Causa del daño]])</f>
        <v>Reportan apertura en el enlace Barranquilla - Sabanalarga en el Km 44,6 desde Nogales ocasionado por Corto Circuito</v>
      </c>
      <c r="BA220" s="8" t="str">
        <f>+CONCATENATE("Para dar solución al incidente ",Tabla4[[#This Row],[Solución]])</f>
        <v>Para dar solución al incidente se recupera reserva y se hace un empalme</v>
      </c>
      <c r="BB220" s="3" t="str">
        <f>+_xlfn.CONCAT(Tabla4[[#This Row],[Causa Raiz]]," ",Tabla4[[#This Row],[Solución2]]," (",Tabla4[[#This Row],[Anillo]],"- Cabecera: ",Tabla4[[#This Row],[Cabecera]],"- Operador: ",Tabla4[[#This Row],[Operador]],")")</f>
        <v>Reportan apertura en el enlace Barranquilla - Sabanalarga en el Km 44,6 desde Nogales ocasionado por Corto Circuito Para dar solución al incidente se recupera reserva y se hace un empalme (Troncal- Cabecera: Pelu- Operador: UNE)</v>
      </c>
    </row>
    <row r="221" spans="1:54" s="2" customFormat="1" ht="171">
      <c r="A221" s="38">
        <f t="shared" si="26"/>
        <v>220</v>
      </c>
      <c r="B221" s="3">
        <v>8111345</v>
      </c>
      <c r="C221" s="3" t="s">
        <v>54</v>
      </c>
      <c r="D221" s="23">
        <v>45309.770833333336</v>
      </c>
      <c r="E221" s="23">
        <v>45309.847222222219</v>
      </c>
      <c r="F221" s="1">
        <f t="shared" ca="1" si="32"/>
        <v>7.6388888883229811E-2</v>
      </c>
      <c r="G221" s="3" t="s">
        <v>55</v>
      </c>
      <c r="H221" s="41"/>
      <c r="I221" s="40"/>
      <c r="J221" s="5" t="s">
        <v>56</v>
      </c>
      <c r="K221" s="3" t="s">
        <v>57</v>
      </c>
      <c r="L221" s="9" t="s">
        <v>58</v>
      </c>
      <c r="M221" s="3" t="s">
        <v>59</v>
      </c>
      <c r="N221" s="3" t="s">
        <v>60</v>
      </c>
      <c r="O221" s="3" t="s">
        <v>1440</v>
      </c>
      <c r="P221" s="3" t="s">
        <v>1441</v>
      </c>
      <c r="Q221" s="4" t="s">
        <v>1442</v>
      </c>
      <c r="R221" s="3" t="s">
        <v>64</v>
      </c>
      <c r="S221" s="3" t="s">
        <v>65</v>
      </c>
      <c r="T221" s="3" t="s">
        <v>146</v>
      </c>
      <c r="U221" s="3" t="s">
        <v>1327</v>
      </c>
      <c r="V221" s="22" t="str">
        <f t="shared" si="27"/>
        <v>RLFO; Hora de aviso: 18:30 18/01/2024; Solución: Se endereza cable de fo que estaba estresado; Hora de solución: 20:20 18/01/2024; Causa: Falla en la Red FiOp</v>
      </c>
      <c r="W221" s="4" t="s">
        <v>68</v>
      </c>
      <c r="X221" s="3"/>
      <c r="Y221" s="3"/>
      <c r="Z221" s="3" t="s">
        <v>69</v>
      </c>
      <c r="AA221" s="3" t="s">
        <v>71</v>
      </c>
      <c r="AB221" s="3">
        <v>0</v>
      </c>
      <c r="AC221" s="3" t="s">
        <v>71</v>
      </c>
      <c r="AD221" s="6">
        <v>0</v>
      </c>
      <c r="AE221" s="7"/>
      <c r="AF221" s="7"/>
      <c r="AG221" s="6">
        <f>Tabla4[[#This Row],[Tiempo Parada de Reloj]]+Tabla4[[#This Row],[Tiempo Autorizado por Telefonica (no Máximo)]]</f>
        <v>0</v>
      </c>
      <c r="AH221" s="7">
        <f t="shared" ca="1" si="28"/>
        <v>7.6388888883229811E-2</v>
      </c>
      <c r="AI221" s="8">
        <f t="shared" si="29"/>
        <v>0</v>
      </c>
      <c r="AJ221" s="8">
        <f t="shared" ca="1" si="30"/>
        <v>1.8333333331975155</v>
      </c>
      <c r="AK221" s="3" t="s">
        <v>460</v>
      </c>
      <c r="AL221" s="3" t="s">
        <v>70</v>
      </c>
      <c r="AM221" s="3" t="s">
        <v>460</v>
      </c>
      <c r="AN221" s="3" t="s">
        <v>460</v>
      </c>
      <c r="AO221" s="3" t="s">
        <v>120</v>
      </c>
      <c r="AP221" s="3" t="s">
        <v>120</v>
      </c>
      <c r="AQ221" s="23">
        <v>45311.904861111114</v>
      </c>
      <c r="AR221" s="3"/>
      <c r="AS221" s="23"/>
      <c r="AT221" s="23"/>
      <c r="AU221" s="3" t="s">
        <v>264</v>
      </c>
      <c r="AV221" s="3" t="s">
        <v>950</v>
      </c>
      <c r="AW221" s="3" t="s">
        <v>135</v>
      </c>
      <c r="AX221" s="3">
        <v>4.6422999999999996</v>
      </c>
      <c r="AY221" s="3">
        <v>-74.112960000000001</v>
      </c>
      <c r="AZ221" s="8" t="str">
        <f>+CONCATENATE("Reportan apertura en el enlace ",Tabla4[[#This Row],[Enlace]]," en el ",Tabla4[[#This Row],[Distancia óptica]]," ocasionado por ",Tabla4[[#This Row],[Causa del daño]])</f>
        <v>Reportan apertura en el enlace San Joaquin - Chapinero en el Km 8,4 desde san joaquin ocasionado por Falla en la Red FiOp</v>
      </c>
      <c r="BA221" s="8" t="str">
        <f>+CONCATENATE("Para dar solución al incidente ",Tabla4[[#This Row],[Solución]])</f>
        <v>Para dar solución al incidente Se endereza cable de fo que estaba estresado</v>
      </c>
      <c r="BB221" s="3" t="str">
        <f>+_xlfn.CONCAT(Tabla4[[#This Row],[Causa Raiz]]," ",Tabla4[[#This Row],[Solución2]]," (",Tabla4[[#This Row],[Anillo]],"- Cabecera: ",Tabla4[[#This Row],[Cabecera]],"- Operador: ",Tabla4[[#This Row],[Operador]],")")</f>
        <v>Reportan apertura en el enlace San Joaquin - Chapinero en el Km 8,4 desde san joaquin ocasionado por Falla en la Red FiOp Para dar solución al incidente Se endereza cable de fo que estaba estresado (Lineal- Cabecera: Salitre- Operador: Colombia Telecomunicaciones)</v>
      </c>
    </row>
    <row r="222" spans="1:54" s="2" customFormat="1" ht="199.5">
      <c r="A222" s="38">
        <f t="shared" si="26"/>
        <v>221</v>
      </c>
      <c r="B222" s="3">
        <v>8111618</v>
      </c>
      <c r="C222" s="3" t="s">
        <v>92</v>
      </c>
      <c r="D222" s="23">
        <v>45309.833333333336</v>
      </c>
      <c r="E222" s="23">
        <v>45310.097222222219</v>
      </c>
      <c r="F222" s="1">
        <f t="shared" ca="1" si="32"/>
        <v>0.26388888888322981</v>
      </c>
      <c r="G222" s="3" t="s">
        <v>55</v>
      </c>
      <c r="H222" s="41"/>
      <c r="I222" s="40" t="s">
        <v>1443</v>
      </c>
      <c r="J222" s="5" t="s">
        <v>322</v>
      </c>
      <c r="K222" s="3" t="s">
        <v>322</v>
      </c>
      <c r="L222" s="9" t="s">
        <v>58</v>
      </c>
      <c r="M222" s="3" t="s">
        <v>109</v>
      </c>
      <c r="N222" s="3" t="s">
        <v>110</v>
      </c>
      <c r="O222" s="3" t="s">
        <v>712</v>
      </c>
      <c r="P222" s="3" t="s">
        <v>1444</v>
      </c>
      <c r="Q222" s="4" t="s">
        <v>1445</v>
      </c>
      <c r="R222" s="3" t="s">
        <v>327</v>
      </c>
      <c r="S222" s="3" t="s">
        <v>328</v>
      </c>
      <c r="T222" s="3" t="s">
        <v>176</v>
      </c>
      <c r="U222" s="3" t="s">
        <v>1446</v>
      </c>
      <c r="V222" s="22" t="str">
        <f t="shared" si="27"/>
        <v>RTNFO; Hora de aviso: 20:00 18/01/2024; Solución: Se realiza tendido de 250 mts y dos empalmes; Hora de solución: 2:20 19/01/2024; Causa: Intervención de Terceros. No Identificados</v>
      </c>
      <c r="W222" s="4" t="s">
        <v>118</v>
      </c>
      <c r="X222" s="3"/>
      <c r="Y222" s="3"/>
      <c r="Z222" s="3" t="s">
        <v>69</v>
      </c>
      <c r="AA222" s="3" t="s">
        <v>71</v>
      </c>
      <c r="AB222" s="3">
        <v>0</v>
      </c>
      <c r="AC222" s="3" t="s">
        <v>71</v>
      </c>
      <c r="AD222" s="6">
        <v>0</v>
      </c>
      <c r="AE222" s="7"/>
      <c r="AF222" s="7"/>
      <c r="AG222" s="6">
        <f>Tabla4[[#This Row],[Tiempo Parada de Reloj]]+Tabla4[[#This Row],[Tiempo Autorizado por Telefonica (no Máximo)]]</f>
        <v>0</v>
      </c>
      <c r="AH222" s="7">
        <f t="shared" ca="1" si="28"/>
        <v>0.26388888888322981</v>
      </c>
      <c r="AI222" s="8">
        <f t="shared" si="29"/>
        <v>0</v>
      </c>
      <c r="AJ222" s="8">
        <f t="shared" ca="1" si="30"/>
        <v>6.3333333331975155</v>
      </c>
      <c r="AK222" s="3" t="s">
        <v>460</v>
      </c>
      <c r="AL222" s="3" t="s">
        <v>70</v>
      </c>
      <c r="AM222" s="3" t="s">
        <v>73</v>
      </c>
      <c r="AN222" s="3" t="s">
        <v>72</v>
      </c>
      <c r="AO222" s="3" t="s">
        <v>119</v>
      </c>
      <c r="AP222" s="3" t="s">
        <v>119</v>
      </c>
      <c r="AQ222" s="23">
        <v>45314.709722222222</v>
      </c>
      <c r="AR222" s="3"/>
      <c r="AS222" s="23"/>
      <c r="AT222" s="23"/>
      <c r="AU222" s="3" t="s">
        <v>322</v>
      </c>
      <c r="AV222" s="3" t="s">
        <v>282</v>
      </c>
      <c r="AW222" s="3" t="s">
        <v>76</v>
      </c>
      <c r="AX222" s="3">
        <v>9.9744019999999995</v>
      </c>
      <c r="AY222" s="3">
        <v>-73.889707999999999</v>
      </c>
      <c r="AZ222" s="8" t="str">
        <f>+CONCATENATE("Reportan apertura en el enlace ",Tabla4[[#This Row],[Enlace]]," en el ",Tabla4[[#This Row],[Distancia óptica]]," ocasionado por ",Tabla4[[#This Row],[Causa del daño]])</f>
        <v>Reportan apertura en el enlace Bosconia - Fundación en el Km 0,914 desde Bosconia ocasionado por Intervención de Terceros. No Identificados</v>
      </c>
      <c r="BA222" s="8" t="str">
        <f>+CONCATENATE("Para dar solución al incidente ",Tabla4[[#This Row],[Solución]])</f>
        <v>Para dar solución al incidente Se realiza tendido de 250 mts y dos empalmes</v>
      </c>
      <c r="BB222" s="3" t="str">
        <f>+_xlfn.CONCAT(Tabla4[[#This Row],[Causa Raiz]]," ",Tabla4[[#This Row],[Solución2]]," (",Tabla4[[#This Row],[Anillo]],"- Cabecera: ",Tabla4[[#This Row],[Cabecera]],"- Operador: ",Tabla4[[#This Row],[Operador]],")")</f>
        <v>Reportan apertura en el enlace Bosconia - Fundación en el Km 0,914 desde Bosconia ocasionado por Intervención de Terceros. No Identificados Para dar solución al incidente Se realiza tendido de 250 mts y dos empalmes (Troncal- Cabecera: Bosconia- Operador: Ufinet)</v>
      </c>
    </row>
    <row r="223" spans="1:54" s="2" customFormat="1" ht="171">
      <c r="A223" s="38">
        <f t="shared" si="26"/>
        <v>222</v>
      </c>
      <c r="B223" s="3">
        <v>8111238</v>
      </c>
      <c r="C223" s="3" t="s">
        <v>54</v>
      </c>
      <c r="D223" s="23">
        <v>45309.888888888891</v>
      </c>
      <c r="E223" s="23">
        <v>45309.890277777777</v>
      </c>
      <c r="F223" s="1">
        <f t="shared" ca="1" si="32"/>
        <v>1.3888888861401938E-3</v>
      </c>
      <c r="G223" s="3" t="s">
        <v>55</v>
      </c>
      <c r="H223" s="41"/>
      <c r="I223" s="40"/>
      <c r="J223" s="5" t="s">
        <v>56</v>
      </c>
      <c r="K223" s="3" t="s">
        <v>93</v>
      </c>
      <c r="L223" s="9" t="s">
        <v>58</v>
      </c>
      <c r="M223" s="3" t="s">
        <v>59</v>
      </c>
      <c r="N223" s="3" t="s">
        <v>60</v>
      </c>
      <c r="O223" s="3" t="s">
        <v>1447</v>
      </c>
      <c r="P223" s="3" t="s">
        <v>325</v>
      </c>
      <c r="Q223" s="4" t="s">
        <v>1448</v>
      </c>
      <c r="R223" s="3" t="s">
        <v>947</v>
      </c>
      <c r="S223" s="3" t="s">
        <v>65</v>
      </c>
      <c r="T223" s="3" t="s">
        <v>104</v>
      </c>
      <c r="U223" s="3" t="s">
        <v>1449</v>
      </c>
      <c r="V223" s="22" t="str">
        <f t="shared" si="27"/>
        <v>RLFO; Hora de aviso: 21:20 18/01/2024; Solución: Cuadrilla mide y se ve Fin de Fibra en los hilos, pi revisará en casandra ; Hora de solución: 21:22 18/01/2024; Causa: Visita Fallida</v>
      </c>
      <c r="W223" s="4" t="s">
        <v>68</v>
      </c>
      <c r="X223" s="3"/>
      <c r="Y223" s="3"/>
      <c r="Z223" s="3" t="s">
        <v>69</v>
      </c>
      <c r="AA223" s="3" t="s">
        <v>70</v>
      </c>
      <c r="AB223" s="3">
        <v>8111238</v>
      </c>
      <c r="AC223" s="3" t="s">
        <v>71</v>
      </c>
      <c r="AD223" s="6">
        <v>0</v>
      </c>
      <c r="AE223" s="7"/>
      <c r="AF223" s="7"/>
      <c r="AG223" s="6">
        <f>Tabla4[[#This Row],[Tiempo Parada de Reloj]]+Tabla4[[#This Row],[Tiempo Autorizado por Telefonica (no Máximo)]]</f>
        <v>0</v>
      </c>
      <c r="AH223" s="7">
        <f t="shared" ca="1" si="28"/>
        <v>1.3888888861401938E-3</v>
      </c>
      <c r="AI223" s="8">
        <f t="shared" si="29"/>
        <v>0</v>
      </c>
      <c r="AJ223" s="8">
        <f t="shared" ca="1" si="30"/>
        <v>3.3333333267364651E-2</v>
      </c>
      <c r="AK223" s="3" t="s">
        <v>98</v>
      </c>
      <c r="AL223" s="3" t="s">
        <v>70</v>
      </c>
      <c r="AM223" s="3" t="s">
        <v>73</v>
      </c>
      <c r="AN223" s="3" t="s">
        <v>73</v>
      </c>
      <c r="AO223" s="3"/>
      <c r="AP223" s="3"/>
      <c r="AQ223" s="23">
        <v>45309.958333333336</v>
      </c>
      <c r="AR223" s="3"/>
      <c r="AS223" s="23"/>
      <c r="AT223" s="23"/>
      <c r="AU223" s="3" t="s">
        <v>107</v>
      </c>
      <c r="AV223" s="3" t="s">
        <v>69</v>
      </c>
      <c r="AW223" s="3" t="s">
        <v>69</v>
      </c>
      <c r="AX223" s="3" t="s">
        <v>69</v>
      </c>
      <c r="AY223" s="3" t="s">
        <v>69</v>
      </c>
      <c r="AZ223" s="8" t="str">
        <f>+CONCATENATE("Reportan apertura en el enlace ",Tabla4[[#This Row],[Enlace]]," en el ",Tabla4[[#This Row],[Distancia óptica]]," ocasionado por ",Tabla4[[#This Row],[Causa del daño]])</f>
        <v>Reportan apertura en el enlace Fontibon 31021 - Casandra 41928 en el Km 0 ocasionado por Visita Fallida</v>
      </c>
      <c r="BA223" s="8" t="str">
        <f>+CONCATENATE("Para dar solución al incidente ",Tabla4[[#This Row],[Solución]])</f>
        <v xml:space="preserve">Para dar solución al incidente Cuadrilla mide y se ve Fin de Fibra en los hilos, pi revisará en casandra </v>
      </c>
      <c r="BB223" s="3" t="str">
        <f>+_xlfn.CONCAT(Tabla4[[#This Row],[Causa Raiz]]," ",Tabla4[[#This Row],[Solución2]]," (",Tabla4[[#This Row],[Anillo]],"- Cabecera: ",Tabla4[[#This Row],[Cabecera]],"- Operador: ",Tabla4[[#This Row],[Operador]],")")</f>
        <v>Reportan apertura en el enlace Fontibon 31021 - Casandra 41928 en el Km 0 ocasionado por Visita Fallida Para dar solución al incidente Cuadrilla mide y se ve Fin de Fibra en los hilos, pi revisará en casandra  (NA- Cabecera: NA- Operador: Colombia Telecomunicaciones)</v>
      </c>
    </row>
    <row r="224" spans="1:54" s="2" customFormat="1" ht="242.25">
      <c r="A224" s="38">
        <f t="shared" si="26"/>
        <v>223</v>
      </c>
      <c r="B224" s="3">
        <v>8110739</v>
      </c>
      <c r="C224" s="3" t="s">
        <v>163</v>
      </c>
      <c r="D224" s="23">
        <v>45310.166666666664</v>
      </c>
      <c r="E224" s="23">
        <v>45310.416666666664</v>
      </c>
      <c r="F224" s="1">
        <f t="shared" ca="1" si="32"/>
        <v>0.25</v>
      </c>
      <c r="G224" s="3" t="s">
        <v>55</v>
      </c>
      <c r="H224" s="41"/>
      <c r="I224" s="40"/>
      <c r="J224" s="5" t="s">
        <v>56</v>
      </c>
      <c r="K224" s="3" t="s">
        <v>77</v>
      </c>
      <c r="L224" s="9" t="s">
        <v>78</v>
      </c>
      <c r="M224" s="3" t="s">
        <v>283</v>
      </c>
      <c r="N224" s="3" t="s">
        <v>1450</v>
      </c>
      <c r="O224" s="3" t="s">
        <v>1451</v>
      </c>
      <c r="P224" s="3" t="s">
        <v>1452</v>
      </c>
      <c r="Q224" s="4" t="s">
        <v>1453</v>
      </c>
      <c r="R224" s="3" t="s">
        <v>400</v>
      </c>
      <c r="S224" s="3" t="s">
        <v>289</v>
      </c>
      <c r="T224" s="3" t="s">
        <v>176</v>
      </c>
      <c r="U224" s="3" t="s">
        <v>1454</v>
      </c>
      <c r="V224" s="22" t="str">
        <f t="shared" si="27"/>
        <v>RDFO; Hora de aviso: 4:00 19/01/2024; Solución: Se realiza recuperación de 150 m de fo 24 hilos y se instala una caja de empalme de  48 hilos. ; Hora de solución: 10:00 19/01/2024; Causa: Intervención de Terceros. No Identificados</v>
      </c>
      <c r="W224" s="4" t="s">
        <v>160</v>
      </c>
      <c r="X224" s="3"/>
      <c r="Y224" s="3"/>
      <c r="Z224" s="3" t="s">
        <v>69</v>
      </c>
      <c r="AA224" s="3" t="s">
        <v>70</v>
      </c>
      <c r="AB224" s="3">
        <v>8110739</v>
      </c>
      <c r="AC224" s="3" t="s">
        <v>71</v>
      </c>
      <c r="AD224" s="6">
        <v>4.1666666666666664E-2</v>
      </c>
      <c r="AE224" s="7"/>
      <c r="AF224" s="7"/>
      <c r="AG224" s="6">
        <f>Tabla4[[#This Row],[Tiempo Parada de Reloj]]+Tabla4[[#This Row],[Tiempo Autorizado por Telefonica (no Máximo)]]</f>
        <v>4.1666666666666664E-2</v>
      </c>
      <c r="AH224" s="7">
        <f t="shared" ca="1" si="28"/>
        <v>0.20833333333333334</v>
      </c>
      <c r="AI224" s="8">
        <f t="shared" si="29"/>
        <v>1</v>
      </c>
      <c r="AJ224" s="8">
        <f t="shared" ca="1" si="30"/>
        <v>5</v>
      </c>
      <c r="AK224" s="3" t="s">
        <v>73</v>
      </c>
      <c r="AL224" s="3" t="s">
        <v>70</v>
      </c>
      <c r="AM224" s="3" t="s">
        <v>72</v>
      </c>
      <c r="AN224" s="3" t="s">
        <v>72</v>
      </c>
      <c r="AO224" s="3" t="s">
        <v>120</v>
      </c>
      <c r="AP224" s="3" t="s">
        <v>120</v>
      </c>
      <c r="AQ224" s="23">
        <v>45313.688194444447</v>
      </c>
      <c r="AR224" s="3"/>
      <c r="AS224" s="23"/>
      <c r="AT224" s="23"/>
      <c r="AU224" s="3" t="s">
        <v>404</v>
      </c>
      <c r="AV224" s="3" t="s">
        <v>1455</v>
      </c>
      <c r="AW224" s="3" t="s">
        <v>135</v>
      </c>
      <c r="AX224" s="3">
        <v>4.4528990000000004</v>
      </c>
      <c r="AY224" s="3">
        <v>-75.783384999999996</v>
      </c>
      <c r="AZ224" s="8" t="str">
        <f>+CONCATENATE("Reportan apertura en el enlace ",Tabla4[[#This Row],[Enlace]]," en el ",Tabla4[[#This Row],[Distancia óptica]]," ocasionado por ",Tabla4[[#This Row],[Causa del daño]])</f>
        <v>Reportan apertura en el enlace Mov. La Tebaida II - Mov. El Eden en el km 0,315 desde Mov. La Tebaida II ocasionado por Intervención de Terceros. No Identificados</v>
      </c>
      <c r="BA224" s="8" t="str">
        <f>+CONCATENATE("Para dar solución al incidente ",Tabla4[[#This Row],[Solución]])</f>
        <v xml:space="preserve">Para dar solución al incidente Se realiza recuperación de 150 m de fo 24 hilos y se instala una caja de empalme de  48 hilos. </v>
      </c>
      <c r="BB224" s="3" t="str">
        <f>+_xlfn.CONCAT(Tabla4[[#This Row],[Causa Raiz]]," ",Tabla4[[#This Row],[Solución2]]," (",Tabla4[[#This Row],[Anillo]],"- Cabecera: ",Tabla4[[#This Row],[Cabecera]],"- Operador: ",Tabla4[[#This Row],[Operador]],")")</f>
        <v>Reportan apertura en el enlace Mov. La Tebaida II - Mov. El Eden en el km 0,315 desde Mov. La Tebaida II ocasionado por Intervención de Terceros. No Identificados Para dar solución al incidente Se realiza recuperación de 150 m de fo 24 hilos y se instala una caja de empalme de  48 hilos.  (Lineal- Cabecera: La tebaida 2- Operador: Colombia Telecomunicaciones)</v>
      </c>
    </row>
    <row r="225" spans="1:939" s="2" customFormat="1" ht="213.75">
      <c r="A225" s="38">
        <f t="shared" si="26"/>
        <v>224</v>
      </c>
      <c r="B225" s="3">
        <v>8113146</v>
      </c>
      <c r="C225" s="3" t="s">
        <v>54</v>
      </c>
      <c r="D225" s="23">
        <v>45310.232638888891</v>
      </c>
      <c r="E225" s="23">
        <v>45310.399305555555</v>
      </c>
      <c r="F225" s="1">
        <f t="shared" ca="1" si="32"/>
        <v>0.16666666666424135</v>
      </c>
      <c r="G225" s="3" t="s">
        <v>55</v>
      </c>
      <c r="H225" s="41"/>
      <c r="I225" s="40"/>
      <c r="J225" s="5" t="s">
        <v>56</v>
      </c>
      <c r="K225" s="3" t="s">
        <v>77</v>
      </c>
      <c r="L225" s="9" t="s">
        <v>78</v>
      </c>
      <c r="M225" s="3" t="s">
        <v>79</v>
      </c>
      <c r="N225" s="3" t="s">
        <v>771</v>
      </c>
      <c r="O225" s="3" t="s">
        <v>1456</v>
      </c>
      <c r="P225" s="3" t="s">
        <v>1457</v>
      </c>
      <c r="Q225" s="4" t="s">
        <v>1458</v>
      </c>
      <c r="R225" s="3" t="s">
        <v>775</v>
      </c>
      <c r="S225" s="3" t="s">
        <v>249</v>
      </c>
      <c r="T225" s="3" t="s">
        <v>66</v>
      </c>
      <c r="U225" s="3" t="s">
        <v>1459</v>
      </c>
      <c r="V225" s="22" t="str">
        <f t="shared" si="27"/>
        <v>RLFO; Hora de aviso: 5:35 19/01/2024; Solución: Se realiza tendido de 300 m de fo 36 hilos y la instalacion de dos empalmes de 48 hilos.; Hora de solución: 9:35 19/01/2024; Causa: Vandalismo</v>
      </c>
      <c r="W225" s="4" t="s">
        <v>160</v>
      </c>
      <c r="X225" s="3"/>
      <c r="Y225" s="3"/>
      <c r="Z225" s="3" t="s">
        <v>69</v>
      </c>
      <c r="AA225" s="3" t="s">
        <v>71</v>
      </c>
      <c r="AB225" s="3">
        <v>0</v>
      </c>
      <c r="AC225" s="3" t="s">
        <v>71</v>
      </c>
      <c r="AD225" s="6">
        <v>0</v>
      </c>
      <c r="AE225" s="7"/>
      <c r="AF225" s="7"/>
      <c r="AG225" s="6">
        <f>Tabla4[[#This Row],[Tiempo Parada de Reloj]]+Tabla4[[#This Row],[Tiempo Autorizado por Telefonica (no Máximo)]]</f>
        <v>0</v>
      </c>
      <c r="AH225" s="7">
        <f t="shared" ca="1" si="28"/>
        <v>0.16666666666424135</v>
      </c>
      <c r="AI225" s="8">
        <f t="shared" si="29"/>
        <v>0</v>
      </c>
      <c r="AJ225" s="8">
        <f t="shared" ca="1" si="30"/>
        <v>3.9999999999417923</v>
      </c>
      <c r="AK225" s="3" t="s">
        <v>73</v>
      </c>
      <c r="AL225" s="3" t="s">
        <v>70</v>
      </c>
      <c r="AM225" s="3" t="s">
        <v>72</v>
      </c>
      <c r="AN225" s="3" t="s">
        <v>72</v>
      </c>
      <c r="AO225" s="3" t="s">
        <v>120</v>
      </c>
      <c r="AP225" s="3" t="s">
        <v>98</v>
      </c>
      <c r="AQ225" s="23">
        <v>45316.796527777777</v>
      </c>
      <c r="AR225" s="3"/>
      <c r="AS225" s="23"/>
      <c r="AT225" s="23"/>
      <c r="AU225" s="3" t="s">
        <v>89</v>
      </c>
      <c r="AV225" s="3" t="s">
        <v>1460</v>
      </c>
      <c r="AW225" s="3" t="s">
        <v>135</v>
      </c>
      <c r="AX225" s="3">
        <v>4.584651</v>
      </c>
      <c r="AY225" s="3">
        <v>-74.188894000000005</v>
      </c>
      <c r="AZ225" s="8" t="str">
        <f>+CONCATENATE("Reportan apertura en el enlace ",Tabla4[[#This Row],[Enlace]]," en el ",Tabla4[[#This Row],[Distancia óptica]]," ocasionado por ",Tabla4[[#This Row],[Causa del daño]])</f>
        <v>Reportan apertura en el enlace Mov. Quintanares - Mov. Cazuca en el km 0,827 desde Mov. Altos De Cazuca ocasionado por Vandalismo</v>
      </c>
      <c r="BA225" s="8" t="str">
        <f>+CONCATENATE("Para dar solución al incidente ",Tabla4[[#This Row],[Solución]])</f>
        <v>Para dar solución al incidente Se realiza tendido de 300 m de fo 36 hilos y la instalacion de dos empalmes de 48 hilos.</v>
      </c>
      <c r="BB225" s="3" t="str">
        <f>+_xlfn.CONCAT(Tabla4[[#This Row],[Causa Raiz]]," ",Tabla4[[#This Row],[Solución2]]," (",Tabla4[[#This Row],[Anillo]],"- Cabecera: ",Tabla4[[#This Row],[Cabecera]],"- Operador: ",Tabla4[[#This Row],[Operador]],")")</f>
        <v>Reportan apertura en el enlace Mov. Quintanares - Mov. Cazuca en el km 0,827 desde Mov. Altos De Cazuca ocasionado por Vandalismo Para dar solución al incidente Se realiza tendido de 300 m de fo 36 hilos y la instalacion de dos empalmes de 48 hilos. (Lineal- Cabecera: Cazuca- Operador: Colombia Telecomunicaciones)</v>
      </c>
    </row>
    <row r="226" spans="1:939" s="2" customFormat="1" ht="213.75">
      <c r="A226" s="38">
        <f t="shared" si="26"/>
        <v>225</v>
      </c>
      <c r="B226" s="3">
        <v>8113171</v>
      </c>
      <c r="C226" s="3" t="s">
        <v>54</v>
      </c>
      <c r="D226" s="23">
        <v>45310.232638888891</v>
      </c>
      <c r="E226" s="23">
        <v>45310.673611111109</v>
      </c>
      <c r="F226" s="1">
        <f t="shared" ca="1" si="32"/>
        <v>0.44097222221898846</v>
      </c>
      <c r="G226" s="3" t="s">
        <v>55</v>
      </c>
      <c r="H226" s="41"/>
      <c r="I226" s="40"/>
      <c r="J226" s="5" t="s">
        <v>56</v>
      </c>
      <c r="K226" s="3" t="s">
        <v>57</v>
      </c>
      <c r="L226" s="9" t="s">
        <v>58</v>
      </c>
      <c r="M226" s="3" t="s">
        <v>59</v>
      </c>
      <c r="N226" s="3" t="s">
        <v>60</v>
      </c>
      <c r="O226" s="3" t="s">
        <v>1461</v>
      </c>
      <c r="P226" s="3" t="s">
        <v>1462</v>
      </c>
      <c r="Q226" s="4" t="s">
        <v>1463</v>
      </c>
      <c r="R226" s="3" t="s">
        <v>255</v>
      </c>
      <c r="S226" s="3" t="s">
        <v>65</v>
      </c>
      <c r="T226" s="3" t="s">
        <v>276</v>
      </c>
      <c r="U226" s="3" t="s">
        <v>1464</v>
      </c>
      <c r="V226" s="22" t="str">
        <f t="shared" si="27"/>
        <v>RLFO; Hora de aviso: 5:35 19/01/2024; Solución: Se realiza tendido de 600 m de fo 96 hilos y la instalacion de dos cajas de empalmes de 96 hilos.; Hora de solución: 16:10 19/01/2024; Causa: Intervención de Terceros</v>
      </c>
      <c r="W226" s="4" t="s">
        <v>68</v>
      </c>
      <c r="X226" s="3"/>
      <c r="Y226" s="3"/>
      <c r="Z226" s="3" t="s">
        <v>69</v>
      </c>
      <c r="AA226" s="3" t="s">
        <v>70</v>
      </c>
      <c r="AB226" s="3">
        <v>8113071</v>
      </c>
      <c r="AC226" s="3" t="s">
        <v>71</v>
      </c>
      <c r="AD226" s="6">
        <v>0.29097222222222224</v>
      </c>
      <c r="AE226" s="7"/>
      <c r="AF226" s="7"/>
      <c r="AG226" s="6">
        <f>Tabla4[[#This Row],[Tiempo Parada de Reloj]]+Tabla4[[#This Row],[Tiempo Autorizado por Telefonica (no Máximo)]]</f>
        <v>0.29097222222222224</v>
      </c>
      <c r="AH226" s="7">
        <f t="shared" ca="1" si="28"/>
        <v>0.14999999999676622</v>
      </c>
      <c r="AI226" s="8">
        <f t="shared" si="29"/>
        <v>6.9833333333333343</v>
      </c>
      <c r="AJ226" s="8">
        <f t="shared" ca="1" si="30"/>
        <v>3.5999999999223893</v>
      </c>
      <c r="AK226" s="3" t="s">
        <v>73</v>
      </c>
      <c r="AL226" s="3" t="s">
        <v>70</v>
      </c>
      <c r="AM226" s="3" t="s">
        <v>72</v>
      </c>
      <c r="AN226" s="3" t="s">
        <v>98</v>
      </c>
      <c r="AO226" s="3" t="s">
        <v>73</v>
      </c>
      <c r="AP226" s="3" t="s">
        <v>73</v>
      </c>
      <c r="AQ226" s="23">
        <v>45312.800694444442</v>
      </c>
      <c r="AR226" s="3"/>
      <c r="AS226" s="23"/>
      <c r="AT226" s="23"/>
      <c r="AU226" s="3" t="s">
        <v>1202</v>
      </c>
      <c r="AV226" s="3" t="s">
        <v>950</v>
      </c>
      <c r="AW226" s="3" t="s">
        <v>135</v>
      </c>
      <c r="AX226" s="3">
        <v>4.6218000000000004</v>
      </c>
      <c r="AY226" s="3">
        <v>-74.125399999999999</v>
      </c>
      <c r="AZ226" s="8" t="str">
        <f>+CONCATENATE("Reportan apertura en el enlace ",Tabla4[[#This Row],[Enlace]]," en el ",Tabla4[[#This Row],[Distancia óptica]]," ocasionado por ",Tabla4[[#This Row],[Causa del daño]])</f>
        <v>Reportan apertura en el enlace WBP - Asturias en el km 7,4 desde Salitre ocasionado por Intervención de Terceros</v>
      </c>
      <c r="BA226" s="8" t="str">
        <f>+CONCATENATE("Para dar solución al incidente ",Tabla4[[#This Row],[Solución]])</f>
        <v>Para dar solución al incidente Se realiza tendido de 600 m de fo 96 hilos y la instalacion de dos cajas de empalmes de 96 hilos.</v>
      </c>
      <c r="BB226" s="3" t="str">
        <f>+_xlfn.CONCAT(Tabla4[[#This Row],[Causa Raiz]]," ",Tabla4[[#This Row],[Solución2]]," (",Tabla4[[#This Row],[Anillo]],"- Cabecera: ",Tabla4[[#This Row],[Cabecera]],"- Operador: ",Tabla4[[#This Row],[Operador]],")")</f>
        <v>Reportan apertura en el enlace WBP - Asturias en el km 7,4 desde Salitre ocasionado por Intervención de Terceros Para dar solución al incidente Se realiza tendido de 600 m de fo 96 hilos y la instalacion de dos cajas de empalmes de 96 hilos. (Lineal- Cabecera: Salitre- Operador: Colombia Telecomunicaciones)</v>
      </c>
    </row>
    <row r="227" spans="1:939" s="2" customFormat="1" ht="228">
      <c r="A227" s="38">
        <f t="shared" si="26"/>
        <v>226</v>
      </c>
      <c r="B227" s="3">
        <v>8094404</v>
      </c>
      <c r="C227" s="3" t="s">
        <v>54</v>
      </c>
      <c r="D227" s="23">
        <v>45306.517361111109</v>
      </c>
      <c r="E227" s="23">
        <v>45306.770833333336</v>
      </c>
      <c r="F227" s="1">
        <f t="shared" ca="1" si="32"/>
        <v>0.25347222222626442</v>
      </c>
      <c r="G227" s="3" t="s">
        <v>55</v>
      </c>
      <c r="H227" s="41"/>
      <c r="I227" s="40"/>
      <c r="J227" s="5" t="s">
        <v>56</v>
      </c>
      <c r="K227" s="3" t="s">
        <v>77</v>
      </c>
      <c r="L227" s="9" t="s">
        <v>78</v>
      </c>
      <c r="M227" s="3" t="s">
        <v>507</v>
      </c>
      <c r="N227" s="3" t="s">
        <v>888</v>
      </c>
      <c r="O227" s="3" t="s">
        <v>1466</v>
      </c>
      <c r="P227" s="3" t="s">
        <v>1467</v>
      </c>
      <c r="Q227" s="4" t="s">
        <v>1468</v>
      </c>
      <c r="R227" s="3" t="s">
        <v>725</v>
      </c>
      <c r="S227" s="3" t="s">
        <v>158</v>
      </c>
      <c r="T227" s="3" t="s">
        <v>66</v>
      </c>
      <c r="U227" s="3" t="s">
        <v>1469</v>
      </c>
      <c r="V227" s="22" t="str">
        <f t="shared" si="27"/>
        <v>RLFO; Hora de aviso: 12:25 15/01/2024; Solución: Se realiza tendido de 60 m de fo 24 hilos, se instala dos cajas de empalmes de 24 hilos y se instala  1 tubo galvanizado.; Hora de solución: 18:30 15/01/2024; Causa: Vandalismo</v>
      </c>
      <c r="W227" s="4" t="s">
        <v>1470</v>
      </c>
      <c r="X227" s="3" t="s">
        <v>1471</v>
      </c>
      <c r="Y227" s="3" t="s">
        <v>1472</v>
      </c>
      <c r="Z227" s="3" t="s">
        <v>106</v>
      </c>
      <c r="AA227" s="3" t="s">
        <v>70</v>
      </c>
      <c r="AB227" s="3">
        <v>8094404</v>
      </c>
      <c r="AC227" s="3" t="s">
        <v>71</v>
      </c>
      <c r="AD227" s="6">
        <v>8.7500000000000008E-2</v>
      </c>
      <c r="AE227" s="7"/>
      <c r="AF227" s="7"/>
      <c r="AG227" s="6">
        <f>Tabla4[[#This Row],[Tiempo Parada de Reloj]]+Tabla4[[#This Row],[Tiempo Autorizado por Telefonica (no Máximo)]]</f>
        <v>8.7500000000000008E-2</v>
      </c>
      <c r="AH227" s="7">
        <f t="shared" ca="1" si="28"/>
        <v>0.1659722222262644</v>
      </c>
      <c r="AI227" s="8">
        <f t="shared" si="29"/>
        <v>2.1</v>
      </c>
      <c r="AJ227" s="8">
        <f t="shared" ca="1" si="30"/>
        <v>3.9833333334303456</v>
      </c>
      <c r="AK227" s="3" t="s">
        <v>98</v>
      </c>
      <c r="AL227" s="3" t="s">
        <v>70</v>
      </c>
      <c r="AM227" s="3" t="s">
        <v>72</v>
      </c>
      <c r="AN227" s="3" t="s">
        <v>72</v>
      </c>
      <c r="AO227" s="3" t="s">
        <v>73</v>
      </c>
      <c r="AP227" s="3" t="s">
        <v>73</v>
      </c>
      <c r="AQ227" s="23">
        <v>45308.761111111111</v>
      </c>
      <c r="AR227" s="3"/>
      <c r="AS227" s="23"/>
      <c r="AT227" s="23"/>
      <c r="AU227" s="3" t="s">
        <v>192</v>
      </c>
      <c r="AV227" s="3" t="s">
        <v>1473</v>
      </c>
      <c r="AW227" s="3" t="s">
        <v>135</v>
      </c>
      <c r="AX227" s="3">
        <v>2.4506999999999999</v>
      </c>
      <c r="AY227" s="3">
        <v>-76.606999999999999</v>
      </c>
      <c r="AZ227" s="8" t="str">
        <f>+CONCATENATE("Reportan apertura en el enlace ",Tabla4[[#This Row],[Enlace]]," en el ",Tabla4[[#This Row],[Distancia óptica]]," ocasionado por ",Tabla4[[#This Row],[Causa del daño]])</f>
        <v>Reportan apertura en el enlace Mov. Recuerdo - Mov. Mepoy Decau (remoto policia) en el km 1 desde Mov. Recuerdo ocasionado por Vandalismo</v>
      </c>
      <c r="BA227" s="8" t="str">
        <f>+CONCATENATE("Para dar solución al incidente ",Tabla4[[#This Row],[Solución]])</f>
        <v>Para dar solución al incidente Se realiza tendido de 60 m de fo 24 hilos, se instala dos cajas de empalmes de 24 hilos y se instala  1 tubo galvanizado.</v>
      </c>
      <c r="BB227" s="3" t="str">
        <f>+_xlfn.CONCAT(Tabla4[[#This Row],[Causa Raiz]]," ",Tabla4[[#This Row],[Solución2]]," (",Tabla4[[#This Row],[Anillo]],"- Cabecera: ",Tabla4[[#This Row],[Cabecera]],"- Operador: ",Tabla4[[#This Row],[Operador]],")")</f>
        <v>Reportan apertura en el enlace Mov. Recuerdo - Mov. Mepoy Decau (remoto policia) en el km 1 desde Mov. Recuerdo ocasionado por Vandalismo Para dar solución al incidente Se realiza tendido de 60 m de fo 24 hilos, se instala dos cajas de empalmes de 24 hilos y se instala  1 tubo galvanizado. (Lineal- Cabecera: mov recuerdo- Operador: Colombia Telecomunicaciones)</v>
      </c>
    </row>
    <row r="228" spans="1:939" s="2" customFormat="1" ht="228">
      <c r="A228" s="38">
        <f t="shared" si="26"/>
        <v>227</v>
      </c>
      <c r="B228" s="3">
        <v>8113211</v>
      </c>
      <c r="C228" s="3" t="s">
        <v>54</v>
      </c>
      <c r="D228" s="23">
        <v>45310.263888888891</v>
      </c>
      <c r="E228" s="23">
        <v>45313.8125</v>
      </c>
      <c r="F228" s="1">
        <f t="shared" ca="1" si="32"/>
        <v>3.5486111111094942</v>
      </c>
      <c r="G228" s="3" t="s">
        <v>55</v>
      </c>
      <c r="H228" s="41"/>
      <c r="I228" s="40"/>
      <c r="J228" s="5" t="s">
        <v>56</v>
      </c>
      <c r="K228" s="3" t="s">
        <v>57</v>
      </c>
      <c r="L228" s="9" t="s">
        <v>58</v>
      </c>
      <c r="M228" s="3" t="s">
        <v>59</v>
      </c>
      <c r="N228" s="3" t="s">
        <v>60</v>
      </c>
      <c r="O228" s="3" t="s">
        <v>1474</v>
      </c>
      <c r="P228" s="3" t="s">
        <v>1257</v>
      </c>
      <c r="Q228" s="4" t="s">
        <v>1475</v>
      </c>
      <c r="R228" s="3" t="s">
        <v>1476</v>
      </c>
      <c r="S228" s="3" t="s">
        <v>65</v>
      </c>
      <c r="T228" s="3" t="s">
        <v>276</v>
      </c>
      <c r="U228" s="3" t="s">
        <v>1477</v>
      </c>
      <c r="V228" s="22" t="str">
        <f t="shared" si="27"/>
        <v>RLFO; Hora de aviso: 6:20 19/01/2024; Solución: Se realizo un tendido de 150 mts de FO de 96 hilos y se hicieron dos empalmes existentes de 48 hilos ; Hora de solución: 19:30 22/01/2024; Causa: Intervención de Terceros</v>
      </c>
      <c r="W228" s="4" t="s">
        <v>68</v>
      </c>
      <c r="X228" s="3"/>
      <c r="Y228" s="3"/>
      <c r="Z228" s="3" t="s">
        <v>69</v>
      </c>
      <c r="AA228" s="3" t="s">
        <v>70</v>
      </c>
      <c r="AB228" s="3">
        <v>8113211</v>
      </c>
      <c r="AC228" s="3" t="s">
        <v>70</v>
      </c>
      <c r="AD228" s="6">
        <v>3.3826388888888892</v>
      </c>
      <c r="AE228" s="7"/>
      <c r="AF228" s="7"/>
      <c r="AG228" s="6">
        <f>Tabla4[[#This Row],[Tiempo Parada de Reloj]]+Tabla4[[#This Row],[Tiempo Autorizado por Telefonica (no Máximo)]]</f>
        <v>3.3826388888888892</v>
      </c>
      <c r="AH228" s="7">
        <f t="shared" ca="1" si="28"/>
        <v>0.16597222222060504</v>
      </c>
      <c r="AI228" s="8">
        <f t="shared" si="29"/>
        <v>81.183333333333337</v>
      </c>
      <c r="AJ228" s="8">
        <f t="shared" ca="1" si="30"/>
        <v>3.9833333332945209</v>
      </c>
      <c r="AK228" s="3" t="s">
        <v>72</v>
      </c>
      <c r="AL228" s="3" t="s">
        <v>70</v>
      </c>
      <c r="AM228" s="3" t="s">
        <v>98</v>
      </c>
      <c r="AN228" s="3" t="s">
        <v>87</v>
      </c>
      <c r="AO228" s="3" t="s">
        <v>72</v>
      </c>
      <c r="AP228" s="3" t="s">
        <v>72</v>
      </c>
      <c r="AQ228" s="23">
        <v>45317.396527777775</v>
      </c>
      <c r="AR228" s="3"/>
      <c r="AS228" s="23"/>
      <c r="AT228" s="23"/>
      <c r="AU228" s="3" t="s">
        <v>100</v>
      </c>
      <c r="AV228" s="3" t="s">
        <v>526</v>
      </c>
      <c r="AW228" s="3" t="s">
        <v>1478</v>
      </c>
      <c r="AX228" s="3">
        <v>4.5491700000000002</v>
      </c>
      <c r="AY228" s="3">
        <v>-74.113330000000005</v>
      </c>
      <c r="AZ228" s="8" t="str">
        <f>+CONCATENATE("Reportan apertura en el enlace ",Tabla4[[#This Row],[Enlace]]," en el ",Tabla4[[#This Row],[Distancia óptica]]," ocasionado por ",Tabla4[[#This Row],[Causa del daño]])</f>
        <v>Reportan apertura en el enlace Dto. 53381 - Dto. 53071 en el Km 1,6 desde Marruecos ocasionado por Intervención de Terceros</v>
      </c>
      <c r="BA228" s="8" t="str">
        <f>+CONCATENATE("Para dar solución al incidente ",Tabla4[[#This Row],[Solución]])</f>
        <v xml:space="preserve">Para dar solución al incidente Se realizo un tendido de 150 mts de FO de 96 hilos y se hicieron dos empalmes existentes de 48 hilos </v>
      </c>
      <c r="BB228" s="3" t="str">
        <f>+_xlfn.CONCAT(Tabla4[[#This Row],[Causa Raiz]]," ",Tabla4[[#This Row],[Solución2]]," (",Tabla4[[#This Row],[Anillo]],"- Cabecera: ",Tabla4[[#This Row],[Cabecera]],"- Operador: ",Tabla4[[#This Row],[Operador]],")")</f>
        <v>Reportan apertura en el enlace Dto. 53381 - Dto. 53071 en el Km 1,6 desde Marruecos ocasionado por Intervención de Terceros Para dar solución al incidente Se realizo un tendido de 150 mts de FO de 96 hilos y se hicieron dos empalmes existentes de 48 hilos  (1-1  y 1-2 de Marruecos- Cabecera: Marruecos- Operador: Colombia Telecomunicaciones)</v>
      </c>
    </row>
    <row r="229" spans="1:939" s="2" customFormat="1" ht="199.5">
      <c r="A229" s="38">
        <f t="shared" si="26"/>
        <v>228</v>
      </c>
      <c r="B229" s="3">
        <v>8113299</v>
      </c>
      <c r="C229" s="3" t="s">
        <v>92</v>
      </c>
      <c r="D229" s="23">
        <v>45310.263888888891</v>
      </c>
      <c r="E229" s="23">
        <v>45310.666666666664</v>
      </c>
      <c r="F229" s="1">
        <f t="shared" ca="1" si="32"/>
        <v>0.40277777777373558</v>
      </c>
      <c r="G229" s="3" t="s">
        <v>164</v>
      </c>
      <c r="H229" s="41" t="s">
        <v>165</v>
      </c>
      <c r="I229" s="40">
        <v>11682522</v>
      </c>
      <c r="J229" s="5" t="s">
        <v>490</v>
      </c>
      <c r="K229" s="3" t="s">
        <v>490</v>
      </c>
      <c r="L229" s="9" t="s">
        <v>58</v>
      </c>
      <c r="M229" s="3" t="s">
        <v>383</v>
      </c>
      <c r="N229" s="3" t="s">
        <v>384</v>
      </c>
      <c r="O229" s="3" t="s">
        <v>1479</v>
      </c>
      <c r="P229" s="3" t="s">
        <v>1480</v>
      </c>
      <c r="Q229" s="4" t="s">
        <v>1481</v>
      </c>
      <c r="R229" s="3" t="s">
        <v>562</v>
      </c>
      <c r="S229" s="3" t="s">
        <v>494</v>
      </c>
      <c r="T229" s="3" t="s">
        <v>66</v>
      </c>
      <c r="U229" s="3" t="s">
        <v>1482</v>
      </c>
      <c r="V229" s="22" t="str">
        <f t="shared" si="27"/>
        <v>RTNFO; Hora de aviso: 6:20 19/01/2024; Solución: Recueprar reserva para preparar puntas y generar una caja de empalme nueva para realizar 96 fusiones; Hora de solución: 16:00 19/01/2024; Causa: Vandalismo</v>
      </c>
      <c r="W229" s="4" t="s">
        <v>1483</v>
      </c>
      <c r="X229" s="3"/>
      <c r="Y229" s="3"/>
      <c r="Z229" s="3" t="s">
        <v>69</v>
      </c>
      <c r="AA229" s="3" t="s">
        <v>71</v>
      </c>
      <c r="AB229" s="3">
        <v>0</v>
      </c>
      <c r="AC229" s="3" t="s">
        <v>71</v>
      </c>
      <c r="AD229" s="6">
        <v>0</v>
      </c>
      <c r="AE229" s="7"/>
      <c r="AF229" s="7"/>
      <c r="AG229" s="6">
        <f>Tabla4[[#This Row],[Tiempo Parada de Reloj]]+Tabla4[[#This Row],[Tiempo Autorizado por Telefonica (no Máximo)]]</f>
        <v>0</v>
      </c>
      <c r="AH229" s="7">
        <f t="shared" ca="1" si="28"/>
        <v>0.40277777777373558</v>
      </c>
      <c r="AI229" s="8">
        <f t="shared" si="29"/>
        <v>0</v>
      </c>
      <c r="AJ229" s="8">
        <f t="shared" ca="1" si="30"/>
        <v>9.6666666665696539</v>
      </c>
      <c r="AK229" s="3" t="s">
        <v>72</v>
      </c>
      <c r="AL229" s="3" t="s">
        <v>70</v>
      </c>
      <c r="AM229" s="3" t="s">
        <v>98</v>
      </c>
      <c r="AN229" s="3" t="s">
        <v>98</v>
      </c>
      <c r="AO229" s="3"/>
      <c r="AP229" s="3"/>
      <c r="AQ229" s="23">
        <f ca="1">NOW()</f>
        <v>45503.696834953706</v>
      </c>
      <c r="AR229" s="3"/>
      <c r="AS229" s="23"/>
      <c r="AT229" s="23"/>
      <c r="AU229" s="3" t="s">
        <v>494</v>
      </c>
      <c r="AV229" s="3" t="s">
        <v>1484</v>
      </c>
      <c r="AW229" s="3" t="s">
        <v>76</v>
      </c>
      <c r="AX229" s="3" t="s">
        <v>69</v>
      </c>
      <c r="AY229" s="3" t="s">
        <v>69</v>
      </c>
      <c r="AZ229" s="8" t="str">
        <f>+CONCATENATE("Reportan apertura en el enlace ",Tabla4[[#This Row],[Enlace]]," en el ",Tabla4[[#This Row],[Distancia óptica]]," ocasionado por ",Tabla4[[#This Row],[Causa del daño]])</f>
        <v>Reportan apertura en el enlace Cartagena - Tolú en el km 4,976 desde Torices ocasionado por Vandalismo</v>
      </c>
      <c r="BA229" s="8" t="str">
        <f>+CONCATENATE("Para dar solución al incidente ",Tabla4[[#This Row],[Solución]])</f>
        <v>Para dar solución al incidente Recueprar reserva para preparar puntas y generar una caja de empalme nueva para realizar 96 fusiones</v>
      </c>
      <c r="BB229" s="3" t="str">
        <f>+_xlfn.CONCAT(Tabla4[[#This Row],[Causa Raiz]]," ",Tabla4[[#This Row],[Solución2]]," (",Tabla4[[#This Row],[Anillo]],"- Cabecera: ",Tabla4[[#This Row],[Cabecera]],"- Operador: ",Tabla4[[#This Row],[Operador]],")")</f>
        <v>Reportan apertura en el enlace Cartagena - Tolú en el km 4,976 desde Torices ocasionado por Vandalismo Para dar solución al incidente Recueprar reserva para preparar puntas y generar una caja de empalme nueva para realizar 96 fusiones (Troncal- Cabecera: Torices - Operador: UNE)</v>
      </c>
    </row>
    <row r="230" spans="1:939" s="2" customFormat="1" ht="242.25">
      <c r="A230" s="38">
        <f t="shared" si="26"/>
        <v>229</v>
      </c>
      <c r="B230" s="3">
        <v>8112997</v>
      </c>
      <c r="C230" s="3" t="s">
        <v>54</v>
      </c>
      <c r="D230" s="23">
        <v>45310.263888888891</v>
      </c>
      <c r="E230" s="23">
        <v>45310.413194444445</v>
      </c>
      <c r="F230" s="1">
        <f t="shared" ca="1" si="32"/>
        <v>0.14930555555474712</v>
      </c>
      <c r="G230" s="3" t="s">
        <v>55</v>
      </c>
      <c r="H230" s="41"/>
      <c r="I230" s="40"/>
      <c r="J230" s="5" t="s">
        <v>56</v>
      </c>
      <c r="K230" s="3" t="s">
        <v>77</v>
      </c>
      <c r="L230" s="9" t="s">
        <v>78</v>
      </c>
      <c r="M230" s="3" t="s">
        <v>79</v>
      </c>
      <c r="N230" s="3" t="s">
        <v>771</v>
      </c>
      <c r="O230" s="3" t="s">
        <v>1485</v>
      </c>
      <c r="P230" s="3" t="s">
        <v>1457</v>
      </c>
      <c r="Q230" s="4" t="s">
        <v>1486</v>
      </c>
      <c r="R230" s="3" t="s">
        <v>775</v>
      </c>
      <c r="S230" s="3" t="s">
        <v>249</v>
      </c>
      <c r="T230" s="3" t="s">
        <v>66</v>
      </c>
      <c r="U230" s="3" t="s">
        <v>1487</v>
      </c>
      <c r="V230" s="22" t="str">
        <f t="shared" si="27"/>
        <v>RLFO; Hora de aviso: 6:20 19/01/2024; Solución: Se realiza tendido de 300 m de fo 36 hilos y la instalacion de dos empalmes de 8 hilos en caja empalme de 24 hilos.; Hora de solución: 9:55 19/01/2024; Causa: Vandalismo</v>
      </c>
      <c r="W230" s="4" t="s">
        <v>160</v>
      </c>
      <c r="X230" s="3"/>
      <c r="Y230" s="3"/>
      <c r="Z230" s="3" t="s">
        <v>69</v>
      </c>
      <c r="AA230" s="3" t="s">
        <v>70</v>
      </c>
      <c r="AB230" s="3">
        <v>8112997</v>
      </c>
      <c r="AC230" s="3" t="s">
        <v>71</v>
      </c>
      <c r="AD230" s="6">
        <v>0</v>
      </c>
      <c r="AE230" s="7"/>
      <c r="AF230" s="7"/>
      <c r="AG230" s="6">
        <f>Tabla4[[#This Row],[Tiempo Parada de Reloj]]+Tabla4[[#This Row],[Tiempo Autorizado por Telefonica (no Máximo)]]</f>
        <v>0</v>
      </c>
      <c r="AH230" s="7">
        <f t="shared" ca="1" si="28"/>
        <v>0.14930555555474712</v>
      </c>
      <c r="AI230" s="8">
        <f t="shared" si="29"/>
        <v>0</v>
      </c>
      <c r="AJ230" s="8">
        <f t="shared" ca="1" si="30"/>
        <v>3.5833333333139308</v>
      </c>
      <c r="AK230" s="3" t="s">
        <v>72</v>
      </c>
      <c r="AL230" s="3" t="s">
        <v>71</v>
      </c>
      <c r="AM230" s="3" t="s">
        <v>69</v>
      </c>
      <c r="AN230" s="3" t="s">
        <v>72</v>
      </c>
      <c r="AO230" s="3" t="s">
        <v>120</v>
      </c>
      <c r="AP230" s="3" t="s">
        <v>98</v>
      </c>
      <c r="AQ230" s="23">
        <v>45316.76666666667</v>
      </c>
      <c r="AR230" s="3"/>
      <c r="AS230" s="23"/>
      <c r="AT230" s="23"/>
      <c r="AU230" s="3" t="s">
        <v>710</v>
      </c>
      <c r="AV230" s="3" t="s">
        <v>1488</v>
      </c>
      <c r="AW230" s="3" t="s">
        <v>135</v>
      </c>
      <c r="AX230" s="3">
        <v>4.584651</v>
      </c>
      <c r="AY230" s="3">
        <v>-74.188894000000005</v>
      </c>
      <c r="AZ230" s="8" t="str">
        <f>+CONCATENATE("Reportan apertura en el enlace ",Tabla4[[#This Row],[Enlace]]," en el ",Tabla4[[#This Row],[Distancia óptica]]," ocasionado por ",Tabla4[[#This Row],[Causa del daño]])</f>
        <v>Reportan apertura en el enlace Mov. Altos De Cazuca - Mov. Ciudadela De La Sucre en el km 0,827 desde Mov. Altos De Cazuca ocasionado por Vandalismo</v>
      </c>
      <c r="BA230" s="8" t="str">
        <f>+CONCATENATE("Para dar solución al incidente ",Tabla4[[#This Row],[Solución]])</f>
        <v>Para dar solución al incidente Se realiza tendido de 300 m de fo 36 hilos y la instalacion de dos empalmes de 8 hilos en caja empalme de 24 hilos.</v>
      </c>
      <c r="BB230" s="3" t="str">
        <f>+_xlfn.CONCAT(Tabla4[[#This Row],[Causa Raiz]]," ",Tabla4[[#This Row],[Solución2]]," (",Tabla4[[#This Row],[Anillo]],"- Cabecera: ",Tabla4[[#This Row],[Cabecera]],"- Operador: ",Tabla4[[#This Row],[Operador]],")")</f>
        <v>Reportan apertura en el enlace Mov. Altos De Cazuca - Mov. Ciudadela De La Sucre en el km 0,827 desde Mov. Altos De Cazuca ocasionado por Vandalismo Para dar solución al incidente Se realiza tendido de 300 m de fo 36 hilos y la instalacion de dos empalmes de 8 hilos en caja empalme de 24 hilos. (Lineal- Cabecera: Altos de Cazuca- Operador: Colombia Telecomunicaciones)</v>
      </c>
    </row>
    <row r="231" spans="1:939" s="2" customFormat="1" ht="156.75">
      <c r="A231" s="38">
        <f t="shared" si="26"/>
        <v>230</v>
      </c>
      <c r="B231" s="3">
        <v>8113398</v>
      </c>
      <c r="C231" s="3" t="s">
        <v>92</v>
      </c>
      <c r="D231" s="23">
        <v>45310.097222222219</v>
      </c>
      <c r="E231" s="23">
        <v>45310.770833333336</v>
      </c>
      <c r="F231" s="1">
        <f t="shared" ca="1" si="32"/>
        <v>0.67361111111677019</v>
      </c>
      <c r="G231" s="3" t="s">
        <v>164</v>
      </c>
      <c r="H231" s="41" t="s">
        <v>165</v>
      </c>
      <c r="I231" s="40" t="s">
        <v>1489</v>
      </c>
      <c r="J231" s="5" t="s">
        <v>322</v>
      </c>
      <c r="K231" s="3" t="s">
        <v>322</v>
      </c>
      <c r="L231" s="9" t="s">
        <v>58</v>
      </c>
      <c r="M231" s="3" t="s">
        <v>109</v>
      </c>
      <c r="N231" s="3" t="s">
        <v>110</v>
      </c>
      <c r="O231" s="3" t="s">
        <v>712</v>
      </c>
      <c r="P231" s="3" t="s">
        <v>1490</v>
      </c>
      <c r="Q231" s="4" t="s">
        <v>1491</v>
      </c>
      <c r="R231" s="3" t="s">
        <v>327</v>
      </c>
      <c r="S231" s="3" t="s">
        <v>328</v>
      </c>
      <c r="T231" s="3" t="s">
        <v>146</v>
      </c>
      <c r="U231" s="3" t="s">
        <v>1492</v>
      </c>
      <c r="V231" s="22" t="str">
        <f t="shared" si="27"/>
        <v>RTNFO; Hora de aviso: 2:20 19/01/2024; Solución: Se refusionan hilo en empalme y se realiza limpieza; Hora de solución: 18:30 19/01/2024; Causa: Falla en la Red FiOp</v>
      </c>
      <c r="W231" s="4" t="s">
        <v>118</v>
      </c>
      <c r="X231" s="3"/>
      <c r="Y231" s="3"/>
      <c r="Z231" s="3" t="s">
        <v>69</v>
      </c>
      <c r="AA231" s="3" t="s">
        <v>71</v>
      </c>
      <c r="AB231" s="3">
        <v>0</v>
      </c>
      <c r="AC231" s="3" t="s">
        <v>71</v>
      </c>
      <c r="AD231" s="6">
        <v>0</v>
      </c>
      <c r="AE231" s="7"/>
      <c r="AF231" s="7"/>
      <c r="AG231" s="6">
        <f>Tabla4[[#This Row],[Tiempo Parada de Reloj]]+Tabla4[[#This Row],[Tiempo Autorizado por Telefonica (no Máximo)]]</f>
        <v>0</v>
      </c>
      <c r="AH231" s="7">
        <f t="shared" ca="1" si="28"/>
        <v>0.67361111111677019</v>
      </c>
      <c r="AI231" s="8">
        <f t="shared" si="29"/>
        <v>0</v>
      </c>
      <c r="AJ231" s="8">
        <f t="shared" ca="1" si="30"/>
        <v>16.166666666802485</v>
      </c>
      <c r="AK231" s="3" t="s">
        <v>72</v>
      </c>
      <c r="AL231" s="3" t="s">
        <v>70</v>
      </c>
      <c r="AM231" s="3" t="s">
        <v>98</v>
      </c>
      <c r="AN231" s="3" t="s">
        <v>98</v>
      </c>
      <c r="AO231" s="3"/>
      <c r="AP231" s="3"/>
      <c r="AQ231" s="23">
        <f ca="1">NOW()</f>
        <v>45503.696834953706</v>
      </c>
      <c r="AR231" s="3"/>
      <c r="AS231" s="23"/>
      <c r="AT231" s="23"/>
      <c r="AU231" s="3" t="s">
        <v>322</v>
      </c>
      <c r="AV231" s="3" t="s">
        <v>69</v>
      </c>
      <c r="AW231" s="3" t="s">
        <v>69</v>
      </c>
      <c r="AX231" s="3" t="s">
        <v>69</v>
      </c>
      <c r="AY231" s="3" t="s">
        <v>69</v>
      </c>
      <c r="AZ231" s="8" t="str">
        <f>+CONCATENATE("Reportan apertura en el enlace ",Tabla4[[#This Row],[Enlace]]," en el ",Tabla4[[#This Row],[Distancia óptica]]," ocasionado por ",Tabla4[[#This Row],[Causa del daño]])</f>
        <v>Reportan apertura en el enlace Bosconia - Fundación en el Km 6,025 desde Fundacion ocasionado por Falla en la Red FiOp</v>
      </c>
      <c r="BA231" s="8" t="str">
        <f>+CONCATENATE("Para dar solución al incidente ",Tabla4[[#This Row],[Solución]])</f>
        <v>Para dar solución al incidente Se refusionan hilo en empalme y se realiza limpieza</v>
      </c>
      <c r="BB231" s="3" t="str">
        <f>+_xlfn.CONCAT(Tabla4[[#This Row],[Causa Raiz]]," ",Tabla4[[#This Row],[Solución2]]," (",Tabla4[[#This Row],[Anillo]],"- Cabecera: ",Tabla4[[#This Row],[Cabecera]],"- Operador: ",Tabla4[[#This Row],[Operador]],")")</f>
        <v>Reportan apertura en el enlace Bosconia - Fundación en el Km 6,025 desde Fundacion ocasionado por Falla en la Red FiOp Para dar solución al incidente Se refusionan hilo en empalme y se realiza limpieza (NA- Cabecera: NA- Operador: Ufinet)</v>
      </c>
      <c r="AJC231" s="2" t="s">
        <v>1493</v>
      </c>
    </row>
    <row r="232" spans="1:939" s="2" customFormat="1" ht="242.25">
      <c r="A232" s="38">
        <f t="shared" si="26"/>
        <v>231</v>
      </c>
      <c r="B232" s="3">
        <v>8113681</v>
      </c>
      <c r="C232" s="3" t="s">
        <v>136</v>
      </c>
      <c r="D232" s="23">
        <v>45310.40625</v>
      </c>
      <c r="E232" s="23">
        <v>45310.697916666664</v>
      </c>
      <c r="F232" s="1">
        <f t="shared" ca="1" si="32"/>
        <v>0.29166666666424135</v>
      </c>
      <c r="G232" s="3" t="s">
        <v>55</v>
      </c>
      <c r="H232" s="41"/>
      <c r="I232" s="40"/>
      <c r="J232" s="5" t="s">
        <v>137</v>
      </c>
      <c r="K232" s="3" t="s">
        <v>203</v>
      </c>
      <c r="L232" s="9" t="s">
        <v>78</v>
      </c>
      <c r="M232" s="3" t="s">
        <v>169</v>
      </c>
      <c r="N232" s="3" t="s">
        <v>437</v>
      </c>
      <c r="O232" s="3" t="s">
        <v>1494</v>
      </c>
      <c r="P232" s="3" t="s">
        <v>1495</v>
      </c>
      <c r="Q232" s="4" t="s">
        <v>1496</v>
      </c>
      <c r="R232" s="3" t="s">
        <v>174</v>
      </c>
      <c r="S232" s="3" t="s">
        <v>210</v>
      </c>
      <c r="T232" s="3" t="s">
        <v>176</v>
      </c>
      <c r="U232" s="3" t="s">
        <v>1497</v>
      </c>
      <c r="V232" s="22" t="str">
        <f t="shared" si="27"/>
        <v>RBHFO; Hora de aviso: 9:45 19/01/2024; Solución: Se recupera reserva de 130 m de fo 24 hilos y se instala una caja de empalme de 48 hilos.; Hora de solución: 16:45 19/01/2024; Causa: Intervención de Terceros. No Identificados</v>
      </c>
      <c r="W232" s="4" t="s">
        <v>1498</v>
      </c>
      <c r="X232" s="3" t="s">
        <v>1499</v>
      </c>
      <c r="Y232" s="3" t="s">
        <v>1500</v>
      </c>
      <c r="Z232" s="3" t="s">
        <v>120</v>
      </c>
      <c r="AA232" s="3" t="s">
        <v>70</v>
      </c>
      <c r="AB232" s="3">
        <v>8113681</v>
      </c>
      <c r="AC232" s="3" t="s">
        <v>71</v>
      </c>
      <c r="AD232" s="6">
        <v>8.6111111111111124E-2</v>
      </c>
      <c r="AE232" s="7"/>
      <c r="AF232" s="7"/>
      <c r="AG232" s="6">
        <f>Tabla4[[#This Row],[Tiempo Parada de Reloj]]+Tabla4[[#This Row],[Tiempo Autorizado por Telefonica (no Máximo)]]</f>
        <v>8.6111111111111124E-2</v>
      </c>
      <c r="AH232" s="7">
        <f t="shared" ca="1" si="28"/>
        <v>0.20555555555313021</v>
      </c>
      <c r="AI232" s="8">
        <f t="shared" si="29"/>
        <v>2.0666666666666669</v>
      </c>
      <c r="AJ232" s="8">
        <f t="shared" ca="1" si="30"/>
        <v>4.933333333275125</v>
      </c>
      <c r="AK232" s="3" t="s">
        <v>106</v>
      </c>
      <c r="AL232" s="3" t="s">
        <v>70</v>
      </c>
      <c r="AM232" s="3" t="s">
        <v>98</v>
      </c>
      <c r="AN232" s="3" t="s">
        <v>98</v>
      </c>
      <c r="AO232" s="3" t="s">
        <v>73</v>
      </c>
      <c r="AP232" s="3" t="s">
        <v>73</v>
      </c>
      <c r="AQ232" s="23">
        <v>45313.925000000003</v>
      </c>
      <c r="AR232" s="3"/>
      <c r="AS232" s="23"/>
      <c r="AT232" s="23"/>
      <c r="AU232" s="3" t="s">
        <v>192</v>
      </c>
      <c r="AV232" s="3" t="s">
        <v>445</v>
      </c>
      <c r="AW232" s="3" t="s">
        <v>1501</v>
      </c>
      <c r="AX232" s="3">
        <v>7.8762999999999996</v>
      </c>
      <c r="AY232" s="3">
        <v>-72.464200000000005</v>
      </c>
      <c r="AZ232" s="8" t="str">
        <f>+CONCATENATE("Reportan apertura en el enlace ",Tabla4[[#This Row],[Enlace]]," en el ",Tabla4[[#This Row],[Distancia óptica]]," ocasionado por ",Tabla4[[#This Row],[Causa del daño]])</f>
        <v>Reportan apertura en el enlace Mov. Trapiches - Mov. Puente la Gazapa en el km 8,88 desde Mov. Puente la Gazapa ocasionado por Intervención de Terceros. No Identificados</v>
      </c>
      <c r="BA232" s="8" t="str">
        <f>+CONCATENATE("Para dar solución al incidente ",Tabla4[[#This Row],[Solución]])</f>
        <v>Para dar solución al incidente Se recupera reserva de 130 m de fo 24 hilos y se instala una caja de empalme de 48 hilos.</v>
      </c>
      <c r="BB232" s="3" t="str">
        <f>+_xlfn.CONCAT(Tabla4[[#This Row],[Causa Raiz]]," ",Tabla4[[#This Row],[Solución2]]," (",Tabla4[[#This Row],[Anillo]],"- Cabecera: ",Tabla4[[#This Row],[Cabecera]],"- Operador: ",Tabla4[[#This Row],[Operador]],")")</f>
        <v>Reportan apertura en el enlace Mov. Trapiches - Mov. Puente la Gazapa en el km 8,88 desde Mov. Puente la Gazapa ocasionado por Intervención de Terceros. No Identificados Para dar solución al incidente Se recupera reserva de 130 m de fo 24 hilos y se instala una caja de empalme de 48 hilos. (Anillo Villa del Rosario Lado San Luis- Cabecera: Avenida Cero- Operador: Infraco)</v>
      </c>
    </row>
    <row r="233" spans="1:939" s="2" customFormat="1" ht="171">
      <c r="A233" s="38">
        <f t="shared" si="26"/>
        <v>232</v>
      </c>
      <c r="B233" s="3">
        <v>8112463</v>
      </c>
      <c r="C233" s="3" t="s">
        <v>54</v>
      </c>
      <c r="D233" s="23">
        <v>45310.5</v>
      </c>
      <c r="E233" s="23">
        <v>45310.501388888886</v>
      </c>
      <c r="F233" s="1">
        <f t="shared" ca="1" si="32"/>
        <v>1.3888888861401938E-3</v>
      </c>
      <c r="G233" s="3" t="s">
        <v>55</v>
      </c>
      <c r="H233" s="41"/>
      <c r="I233" s="40"/>
      <c r="J233" s="5" t="s">
        <v>56</v>
      </c>
      <c r="K233" s="3" t="s">
        <v>108</v>
      </c>
      <c r="L233" s="9" t="s">
        <v>78</v>
      </c>
      <c r="M233" s="3" t="s">
        <v>228</v>
      </c>
      <c r="N233" s="3" t="s">
        <v>315</v>
      </c>
      <c r="O233" s="3" t="s">
        <v>1502</v>
      </c>
      <c r="P233" s="3">
        <v>0</v>
      </c>
      <c r="Q233" s="4" t="s">
        <v>1503</v>
      </c>
      <c r="R233" s="3" t="s">
        <v>233</v>
      </c>
      <c r="S233" s="3" t="s">
        <v>115</v>
      </c>
      <c r="T233" s="3" t="s">
        <v>104</v>
      </c>
      <c r="U233" s="3" t="s">
        <v>1504</v>
      </c>
      <c r="V233" s="22" t="str">
        <f t="shared" si="27"/>
        <v>RLFO; Hora de aviso: 12:00 19/01/2024; Solución: Falla correspondiente a personal de corporativos; Hora de solución: 12:02 19/01/2024; Causa: Visita Fallida</v>
      </c>
      <c r="W233" s="4" t="s">
        <v>118</v>
      </c>
      <c r="X233" s="3"/>
      <c r="Y233" s="3"/>
      <c r="Z233" s="3" t="s">
        <v>69</v>
      </c>
      <c r="AA233" s="3" t="s">
        <v>70</v>
      </c>
      <c r="AB233" s="3">
        <v>8112463</v>
      </c>
      <c r="AC233" s="3" t="s">
        <v>71</v>
      </c>
      <c r="AD233" s="6">
        <v>0</v>
      </c>
      <c r="AE233" s="7"/>
      <c r="AF233" s="7"/>
      <c r="AG233" s="6">
        <f>Tabla4[[#This Row],[Tiempo Parada de Reloj]]+Tabla4[[#This Row],[Tiempo Autorizado por Telefonica (no Máximo)]]</f>
        <v>0</v>
      </c>
      <c r="AH233" s="7">
        <f t="shared" ca="1" si="28"/>
        <v>1.3888888861401938E-3</v>
      </c>
      <c r="AI233" s="8">
        <f t="shared" si="29"/>
        <v>0</v>
      </c>
      <c r="AJ233" s="8">
        <f t="shared" ca="1" si="30"/>
        <v>3.3333333267364651E-2</v>
      </c>
      <c r="AK233" s="3" t="s">
        <v>106</v>
      </c>
      <c r="AL233" s="3" t="s">
        <v>70</v>
      </c>
      <c r="AM233" s="3" t="s">
        <v>72</v>
      </c>
      <c r="AN233" s="3" t="s">
        <v>72</v>
      </c>
      <c r="AO233" s="3" t="s">
        <v>72</v>
      </c>
      <c r="AP233" s="3" t="s">
        <v>72</v>
      </c>
      <c r="AQ233" s="23">
        <v>45310.501388888886</v>
      </c>
      <c r="AR233" s="3"/>
      <c r="AS233" s="23"/>
      <c r="AT233" s="23"/>
      <c r="AU233" s="3" t="s">
        <v>237</v>
      </c>
      <c r="AV233" s="3" t="s">
        <v>69</v>
      </c>
      <c r="AW233" s="3" t="s">
        <v>69</v>
      </c>
      <c r="AX233" s="3" t="s">
        <v>69</v>
      </c>
      <c r="AY233" s="3" t="s">
        <v>69</v>
      </c>
      <c r="AZ233" s="8" t="str">
        <f>+CONCATENATE("Reportan apertura en el enlace ",Tabla4[[#This Row],[Enlace]]," en el ",Tabla4[[#This Row],[Distancia óptica]]," ocasionado por ",Tabla4[[#This Row],[Causa del daño]])</f>
        <v>Reportan apertura en el enlace Mov. BBVA Avenida el libertador - Mov. Santa Mónica en el 0 ocasionado por Visita Fallida</v>
      </c>
      <c r="BA233" s="8" t="str">
        <f>+CONCATENATE("Para dar solución al incidente ",Tabla4[[#This Row],[Solución]])</f>
        <v>Para dar solución al incidente Falla correspondiente a personal de corporativos</v>
      </c>
      <c r="BB233" s="3" t="str">
        <f>+_xlfn.CONCAT(Tabla4[[#This Row],[Causa Raiz]]," ",Tabla4[[#This Row],[Solución2]]," (",Tabla4[[#This Row],[Anillo]],"- Cabecera: ",Tabla4[[#This Row],[Cabecera]],"- Operador: ",Tabla4[[#This Row],[Operador]],")")</f>
        <v>Reportan apertura en el enlace Mov. BBVA Avenida el libertador - Mov. Santa Mónica en el 0 ocasionado por Visita Fallida Para dar solución al incidente Falla correspondiente a personal de corporativos (NA- Cabecera: NA- Operador: Colombia Telecomunicaciones)</v>
      </c>
    </row>
    <row r="234" spans="1:939" s="2" customFormat="1" ht="185.25">
      <c r="A234" s="38">
        <f t="shared" si="26"/>
        <v>233</v>
      </c>
      <c r="B234" s="3">
        <v>8114672</v>
      </c>
      <c r="C234" s="3" t="s">
        <v>92</v>
      </c>
      <c r="D234" s="23">
        <v>45310.5</v>
      </c>
      <c r="E234" s="23">
        <v>45310.625</v>
      </c>
      <c r="F234" s="1">
        <f t="shared" ca="1" si="32"/>
        <v>0.125</v>
      </c>
      <c r="G234" s="3" t="s">
        <v>55</v>
      </c>
      <c r="H234" s="41"/>
      <c r="I234" s="40"/>
      <c r="J234" s="5" t="s">
        <v>56</v>
      </c>
      <c r="K234" s="3" t="s">
        <v>77</v>
      </c>
      <c r="L234" s="9" t="s">
        <v>58</v>
      </c>
      <c r="M234" s="3" t="s">
        <v>656</v>
      </c>
      <c r="N234" s="3" t="s">
        <v>1505</v>
      </c>
      <c r="O234" s="3" t="s">
        <v>1506</v>
      </c>
      <c r="P234" s="3" t="s">
        <v>1507</v>
      </c>
      <c r="Q234" s="4" t="s">
        <v>1508</v>
      </c>
      <c r="R234" s="3" t="s">
        <v>1304</v>
      </c>
      <c r="S234" s="3" t="s">
        <v>289</v>
      </c>
      <c r="T234" s="3" t="s">
        <v>1509</v>
      </c>
      <c r="U234" s="3" t="s">
        <v>1510</v>
      </c>
      <c r="V234" s="22" t="str">
        <f t="shared" si="27"/>
        <v>RTNFO; Hora de aviso: 12:00 19/01/2024; Solución: Se da continuidad a los hilos afectados; Hora de solución: 15:00 19/01/2024; Causa: EPRO - Falla Generada Por Trabajo Programado</v>
      </c>
      <c r="W234" s="4" t="s">
        <v>160</v>
      </c>
      <c r="X234" s="3"/>
      <c r="Y234" s="3"/>
      <c r="Z234" s="3" t="s">
        <v>69</v>
      </c>
      <c r="AA234" s="3" t="s">
        <v>70</v>
      </c>
      <c r="AB234" s="3">
        <v>8114516</v>
      </c>
      <c r="AC234" s="3" t="s">
        <v>71</v>
      </c>
      <c r="AD234" s="6">
        <v>0</v>
      </c>
      <c r="AE234" s="7"/>
      <c r="AF234" s="7"/>
      <c r="AG234" s="6">
        <f>Tabla4[[#This Row],[Tiempo Parada de Reloj]]+Tabla4[[#This Row],[Tiempo Autorizado por Telefonica (no Máximo)]]</f>
        <v>0</v>
      </c>
      <c r="AH234" s="7">
        <f t="shared" ca="1" si="28"/>
        <v>0.125</v>
      </c>
      <c r="AI234" s="8">
        <f t="shared" si="29"/>
        <v>0</v>
      </c>
      <c r="AJ234" s="8">
        <f t="shared" ca="1" si="30"/>
        <v>3</v>
      </c>
      <c r="AK234" s="3" t="s">
        <v>72</v>
      </c>
      <c r="AL234" s="3" t="s">
        <v>70</v>
      </c>
      <c r="AM234" s="3" t="s">
        <v>98</v>
      </c>
      <c r="AN234" s="3" t="s">
        <v>98</v>
      </c>
      <c r="AO234" s="3" t="s">
        <v>72</v>
      </c>
      <c r="AP234" s="3" t="s">
        <v>72</v>
      </c>
      <c r="AQ234" s="23">
        <v>45314.911111111112</v>
      </c>
      <c r="AR234" s="3"/>
      <c r="AS234" s="23"/>
      <c r="AT234" s="23"/>
      <c r="AU234" s="3" t="s">
        <v>662</v>
      </c>
      <c r="AV234" s="3" t="s">
        <v>1511</v>
      </c>
      <c r="AW234" s="3" t="s">
        <v>76</v>
      </c>
      <c r="AX234" s="3">
        <v>5.1917999999999997</v>
      </c>
      <c r="AY234" s="3">
        <v>-74.707300000000004</v>
      </c>
      <c r="AZ234" s="8" t="str">
        <f>+CONCATENATE("Reportan apertura en el enlace ",Tabla4[[#This Row],[Enlace]]," en el ",Tabla4[[#This Row],[Distancia óptica]]," ocasionado por ",Tabla4[[#This Row],[Causa del daño]])</f>
        <v>Reportan apertura en el enlace Honda - La Dorada en el Km 6 desde la Dorada ocasionado por EPRO - Falla Generada Por Trabajo Programado</v>
      </c>
      <c r="BA234" s="8" t="str">
        <f>+CONCATENATE("Para dar solución al incidente ",Tabla4[[#This Row],[Solución]])</f>
        <v>Para dar solución al incidente Se da continuidad a los hilos afectados</v>
      </c>
      <c r="BB234" s="3" t="str">
        <f>+_xlfn.CONCAT(Tabla4[[#This Row],[Causa Raiz]]," ",Tabla4[[#This Row],[Solución2]]," (",Tabla4[[#This Row],[Anillo]],"- Cabecera: ",Tabla4[[#This Row],[Cabecera]],"- Operador: ",Tabla4[[#This Row],[Operador]],")")</f>
        <v>Reportan apertura en el enlace Honda - La Dorada en el Km 6 desde la Dorada ocasionado por EPRO - Falla Generada Por Trabajo Programado Para dar solución al incidente Se da continuidad a los hilos afectados (Troncal- Cabecera: Dorada- Operador: Colombia Telecomunicaciones)</v>
      </c>
    </row>
    <row r="235" spans="1:939" s="2" customFormat="1" ht="156.75">
      <c r="A235" s="38">
        <f t="shared" si="26"/>
        <v>234</v>
      </c>
      <c r="B235" s="3">
        <v>8114693</v>
      </c>
      <c r="C235" s="3" t="s">
        <v>92</v>
      </c>
      <c r="D235" s="23">
        <v>45310.53125</v>
      </c>
      <c r="E235" s="23">
        <v>45310.760416666664</v>
      </c>
      <c r="F235" s="1">
        <f t="shared" ca="1" si="32"/>
        <v>0.22916666666424135</v>
      </c>
      <c r="G235" s="3" t="s">
        <v>55</v>
      </c>
      <c r="H235" s="41"/>
      <c r="I235" s="40" t="s">
        <v>1512</v>
      </c>
      <c r="J235" s="5" t="s">
        <v>322</v>
      </c>
      <c r="K235" s="3" t="s">
        <v>322</v>
      </c>
      <c r="L235" s="9" t="s">
        <v>58</v>
      </c>
      <c r="M235" s="3" t="s">
        <v>204</v>
      </c>
      <c r="N235" s="3" t="s">
        <v>217</v>
      </c>
      <c r="O235" s="3" t="s">
        <v>1513</v>
      </c>
      <c r="P235" s="3" t="s">
        <v>1432</v>
      </c>
      <c r="Q235" s="4" t="s">
        <v>1514</v>
      </c>
      <c r="R235" s="3" t="s">
        <v>1515</v>
      </c>
      <c r="S235" s="3" t="s">
        <v>328</v>
      </c>
      <c r="T235" s="3" t="s">
        <v>380</v>
      </c>
      <c r="U235" s="3" t="s">
        <v>1516</v>
      </c>
      <c r="V235" s="22" t="str">
        <f t="shared" si="27"/>
        <v>RTNFO; Hora de aviso: 12:45 19/01/2024; Solución: Se realizo un tendido y dos empalmes; Hora de solución: 18:15 19/01/2024; Causa: Corto Circuito</v>
      </c>
      <c r="W235" s="4" t="s">
        <v>1517</v>
      </c>
      <c r="X235" s="3"/>
      <c r="Y235" s="3"/>
      <c r="Z235" s="3" t="s">
        <v>69</v>
      </c>
      <c r="AA235" s="3" t="s">
        <v>70</v>
      </c>
      <c r="AB235" s="3" t="s">
        <v>1518</v>
      </c>
      <c r="AC235" s="3" t="s">
        <v>71</v>
      </c>
      <c r="AD235" s="6">
        <v>0</v>
      </c>
      <c r="AE235" s="7"/>
      <c r="AF235" s="7"/>
      <c r="AG235" s="6">
        <f>Tabla4[[#This Row],[Tiempo Parada de Reloj]]+Tabla4[[#This Row],[Tiempo Autorizado por Telefonica (no Máximo)]]</f>
        <v>0</v>
      </c>
      <c r="AH235" s="7">
        <f t="shared" ca="1" si="28"/>
        <v>0.22916666666424135</v>
      </c>
      <c r="AI235" s="8">
        <f t="shared" si="29"/>
        <v>0</v>
      </c>
      <c r="AJ235" s="8">
        <f t="shared" ca="1" si="30"/>
        <v>5.4999999999417923</v>
      </c>
      <c r="AK235" s="3" t="s">
        <v>72</v>
      </c>
      <c r="AL235" s="3" t="s">
        <v>70</v>
      </c>
      <c r="AM235" s="3" t="s">
        <v>98</v>
      </c>
      <c r="AN235" s="3" t="s">
        <v>98</v>
      </c>
      <c r="AO235" s="3" t="s">
        <v>119</v>
      </c>
      <c r="AP235" s="3" t="s">
        <v>119</v>
      </c>
      <c r="AQ235" s="23">
        <v>45314.724305555559</v>
      </c>
      <c r="AR235" s="3"/>
      <c r="AS235" s="23"/>
      <c r="AT235" s="23"/>
      <c r="AU235" s="3" t="s">
        <v>322</v>
      </c>
      <c r="AV235" s="3" t="s">
        <v>1519</v>
      </c>
      <c r="AW235" s="3" t="s">
        <v>76</v>
      </c>
      <c r="AX235" s="3">
        <v>7.06</v>
      </c>
      <c r="AY235" s="3">
        <v>-73.865799999999993</v>
      </c>
      <c r="AZ235" s="8" t="str">
        <f>+CONCATENATE("Reportan apertura en el enlace ",Tabla4[[#This Row],[Enlace]]," en el ",Tabla4[[#This Row],[Distancia óptica]]," ocasionado por ",Tabla4[[#This Row],[Causa del daño]])</f>
        <v>Reportan apertura en el enlace Pto Araujo - Barrancabermeja en el KM 0 ocasionado por Corto Circuito</v>
      </c>
      <c r="BA235" s="8" t="str">
        <f>+CONCATENATE("Para dar solución al incidente ",Tabla4[[#This Row],[Solución]])</f>
        <v>Para dar solución al incidente Se realizo un tendido y dos empalmes</v>
      </c>
      <c r="BB235" s="3" t="str">
        <f>+_xlfn.CONCAT(Tabla4[[#This Row],[Causa Raiz]]," ",Tabla4[[#This Row],[Solución2]]," (",Tabla4[[#This Row],[Anillo]],"- Cabecera: ",Tabla4[[#This Row],[Cabecera]],"- Operador: ",Tabla4[[#This Row],[Operador]],")")</f>
        <v>Reportan apertura en el enlace Pto Araujo - Barrancabermeja en el KM 0 ocasionado por Corto Circuito Para dar solución al incidente Se realizo un tendido y dos empalmes (Troncal- Cabecera: Barranca Centro - Operador: Ufinet)</v>
      </c>
    </row>
    <row r="236" spans="1:939" s="2" customFormat="1" ht="228">
      <c r="A236" s="38">
        <f t="shared" si="26"/>
        <v>235</v>
      </c>
      <c r="B236" s="3">
        <v>8115146</v>
      </c>
      <c r="C236" s="3" t="s">
        <v>54</v>
      </c>
      <c r="D236" s="23">
        <v>45310.597222222219</v>
      </c>
      <c r="E236" s="23">
        <v>45310.770833333336</v>
      </c>
      <c r="F236" s="1">
        <f t="shared" ca="1" si="32"/>
        <v>0.17361111111677019</v>
      </c>
      <c r="G236" s="3" t="s">
        <v>55</v>
      </c>
      <c r="H236" s="41"/>
      <c r="I236" s="40"/>
      <c r="J236" s="5" t="s">
        <v>56</v>
      </c>
      <c r="K236" s="3" t="s">
        <v>93</v>
      </c>
      <c r="L236" s="9" t="s">
        <v>58</v>
      </c>
      <c r="M236" s="3" t="s">
        <v>59</v>
      </c>
      <c r="N236" s="3" t="s">
        <v>60</v>
      </c>
      <c r="O236" s="3" t="s">
        <v>1520</v>
      </c>
      <c r="P236" s="3" t="s">
        <v>1521</v>
      </c>
      <c r="Q236" s="4" t="s">
        <v>1522</v>
      </c>
      <c r="R236" s="3" t="s">
        <v>378</v>
      </c>
      <c r="S236" s="3" t="s">
        <v>65</v>
      </c>
      <c r="T236" s="3" t="s">
        <v>176</v>
      </c>
      <c r="U236" s="3" t="s">
        <v>1523</v>
      </c>
      <c r="V236" s="22" t="str">
        <f t="shared" si="27"/>
        <v>RLFO; Hora de aviso: 14:20 19/01/2024; Solución: Se realizo un tendido de  150 mts de fibra de 96 hilos y se hacen dos empalmes de 48 hilos; Hora de solución: 18:30 19/01/2024; Causa: Intervención de Terceros. No Identificados</v>
      </c>
      <c r="W236" s="4" t="s">
        <v>68</v>
      </c>
      <c r="X236" s="3"/>
      <c r="Y236" s="3"/>
      <c r="Z236" s="3" t="s">
        <v>69</v>
      </c>
      <c r="AA236" s="3" t="s">
        <v>71</v>
      </c>
      <c r="AB236" s="3">
        <v>0</v>
      </c>
      <c r="AC236" s="3" t="s">
        <v>71</v>
      </c>
      <c r="AD236" s="6">
        <v>0</v>
      </c>
      <c r="AE236" s="7">
        <v>6.9444444444444441E-3</v>
      </c>
      <c r="AF236" s="7" t="s">
        <v>1524</v>
      </c>
      <c r="AG236" s="6">
        <f>Tabla4[[#This Row],[Tiempo Parada de Reloj]]+Tabla4[[#This Row],[Tiempo Autorizado por Telefonica (no Máximo)]]</f>
        <v>6.9444444444444441E-3</v>
      </c>
      <c r="AH236" s="7">
        <f t="shared" ca="1" si="28"/>
        <v>0.17361111111677019</v>
      </c>
      <c r="AI236" s="8">
        <f t="shared" si="29"/>
        <v>0</v>
      </c>
      <c r="AJ236" s="8">
        <f t="shared" ca="1" si="30"/>
        <v>4.1666666668024845</v>
      </c>
      <c r="AK236" s="3" t="s">
        <v>98</v>
      </c>
      <c r="AL236" s="3" t="s">
        <v>71</v>
      </c>
      <c r="AM236" s="3" t="s">
        <v>69</v>
      </c>
      <c r="AN236" s="3" t="s">
        <v>98</v>
      </c>
      <c r="AO236" s="3" t="s">
        <v>120</v>
      </c>
      <c r="AP236" s="3" t="s">
        <v>120</v>
      </c>
      <c r="AQ236" s="23">
        <v>45311.908333333333</v>
      </c>
      <c r="AR236" s="3"/>
      <c r="AS236" s="23"/>
      <c r="AT236" s="23"/>
      <c r="AU236" s="3" t="s">
        <v>264</v>
      </c>
      <c r="AV236" s="3" t="s">
        <v>950</v>
      </c>
      <c r="AW236" s="3" t="s">
        <v>135</v>
      </c>
      <c r="AX236" s="3">
        <v>4.6305800000000001</v>
      </c>
      <c r="AY236" s="3">
        <v>-74.106179999999995</v>
      </c>
      <c r="AZ236" s="8" t="str">
        <f>+CONCATENATE("Reportan apertura en el enlace ",Tabla4[[#This Row],[Enlace]]," en el ",Tabla4[[#This Row],[Distancia óptica]]," ocasionado por ",Tabla4[[#This Row],[Causa del daño]])</f>
        <v>Reportan apertura en el enlace Comcel Puente Aranda - Dto 41065 Alpina en el Km 1,1 desde Alpina ocasionado por Intervención de Terceros. No Identificados</v>
      </c>
      <c r="BA236" s="8" t="str">
        <f>+CONCATENATE("Para dar solución al incidente ",Tabla4[[#This Row],[Solución]])</f>
        <v>Para dar solución al incidente Se realizo un tendido de  150 mts de fibra de 96 hilos y se hacen dos empalmes de 48 hilos</v>
      </c>
      <c r="BB236" s="3" t="str">
        <f>+_xlfn.CONCAT(Tabla4[[#This Row],[Causa Raiz]]," ",Tabla4[[#This Row],[Solución2]]," (",Tabla4[[#This Row],[Anillo]],"- Cabecera: ",Tabla4[[#This Row],[Cabecera]],"- Operador: ",Tabla4[[#This Row],[Operador]],")")</f>
        <v>Reportan apertura en el enlace Comcel Puente Aranda - Dto 41065 Alpina en el Km 1,1 desde Alpina ocasionado por Intervención de Terceros. No Identificados Para dar solución al incidente Se realizo un tendido de  150 mts de fibra de 96 hilos y se hacen dos empalmes de 48 hilos (Lineal- Cabecera: Salitre- Operador: Colombia Telecomunicaciones)</v>
      </c>
    </row>
    <row r="237" spans="1:939" s="2" customFormat="1" ht="228">
      <c r="A237" s="38">
        <f t="shared" si="26"/>
        <v>236</v>
      </c>
      <c r="B237" s="3">
        <v>8115220</v>
      </c>
      <c r="C237" s="3" t="s">
        <v>92</v>
      </c>
      <c r="D237" s="23">
        <v>45310.677083333336</v>
      </c>
      <c r="E237" s="23">
        <v>45311.423611111109</v>
      </c>
      <c r="F237" s="1">
        <f t="shared" ca="1" si="32"/>
        <v>0.74652777777373558</v>
      </c>
      <c r="G237" s="3" t="s">
        <v>55</v>
      </c>
      <c r="H237" s="41"/>
      <c r="I237" s="40"/>
      <c r="J237" s="5" t="s">
        <v>56</v>
      </c>
      <c r="K237" s="3" t="s">
        <v>77</v>
      </c>
      <c r="L237" s="9" t="s">
        <v>58</v>
      </c>
      <c r="M237" s="3" t="s">
        <v>283</v>
      </c>
      <c r="N237" s="3" t="s">
        <v>284</v>
      </c>
      <c r="O237" s="3" t="s">
        <v>895</v>
      </c>
      <c r="P237" s="3" t="s">
        <v>1525</v>
      </c>
      <c r="Q237" s="4" t="s">
        <v>1526</v>
      </c>
      <c r="R237" s="3" t="s">
        <v>400</v>
      </c>
      <c r="S237" s="3" t="s">
        <v>289</v>
      </c>
      <c r="T237" s="3" t="s">
        <v>176</v>
      </c>
      <c r="U237" s="3" t="s">
        <v>1527</v>
      </c>
      <c r="V237" s="22" t="str">
        <f t="shared" si="27"/>
        <v>RTNFO; Hora de aviso: 16:15 19/01/2024; Solución: se recupera 50 metros de rerserva en el cable de 36 hilos y se creo un empalme  de 48 hilos con 36 fusiones; Hora de solución: 10:10 20/01/2024; Causa: Intervención de Terceros. No Identificados</v>
      </c>
      <c r="W237" s="4" t="s">
        <v>1528</v>
      </c>
      <c r="X237" s="3"/>
      <c r="Y237" s="3"/>
      <c r="Z237" s="3" t="s">
        <v>69</v>
      </c>
      <c r="AA237" s="3" t="s">
        <v>71</v>
      </c>
      <c r="AB237" s="3">
        <v>0</v>
      </c>
      <c r="AC237" s="3" t="s">
        <v>71</v>
      </c>
      <c r="AD237" s="6">
        <v>0.20833333333333334</v>
      </c>
      <c r="AE237" s="7"/>
      <c r="AF237" s="7"/>
      <c r="AG237" s="6">
        <f>Tabla4[[#This Row],[Tiempo Parada de Reloj]]+Tabla4[[#This Row],[Tiempo Autorizado por Telefonica (no Máximo)]]</f>
        <v>0.20833333333333334</v>
      </c>
      <c r="AH237" s="7">
        <f t="shared" ca="1" si="28"/>
        <v>0.53819444444040221</v>
      </c>
      <c r="AI237" s="8">
        <f t="shared" si="29"/>
        <v>5</v>
      </c>
      <c r="AJ237" s="8">
        <f t="shared" ca="1" si="30"/>
        <v>12.916666666569654</v>
      </c>
      <c r="AK237" s="3" t="s">
        <v>106</v>
      </c>
      <c r="AL237" s="3" t="s">
        <v>70</v>
      </c>
      <c r="AM237" s="3" t="s">
        <v>88</v>
      </c>
      <c r="AN237" s="3" t="s">
        <v>88</v>
      </c>
      <c r="AO237" s="3" t="s">
        <v>120</v>
      </c>
      <c r="AP237" s="3" t="s">
        <v>120</v>
      </c>
      <c r="AQ237" s="23">
        <v>45313.618750000001</v>
      </c>
      <c r="AR237" s="66" t="s">
        <v>899</v>
      </c>
      <c r="AS237" s="23" t="s">
        <v>900</v>
      </c>
      <c r="AT237" s="23"/>
      <c r="AU237" s="3" t="s">
        <v>404</v>
      </c>
      <c r="AV237" s="3" t="s">
        <v>284</v>
      </c>
      <c r="AW237" s="3" t="s">
        <v>1323</v>
      </c>
      <c r="AX237" s="3">
        <v>4.5287100000000002</v>
      </c>
      <c r="AY237" s="3">
        <v>-75.633719999999997</v>
      </c>
      <c r="AZ237" s="8" t="str">
        <f>+CONCATENATE("Reportan apertura en el enlace ",Tabla4[[#This Row],[Enlace]]," en el ",Tabla4[[#This Row],[Distancia óptica]]," ocasionado por ",Tabla4[[#This Row],[Causa del daño]])</f>
        <v>Reportan apertura en el enlace Armenia - Ibagué en el Km 7,7 desde Armenia ocasionado por Intervención de Terceros. No Identificados</v>
      </c>
      <c r="BA237" s="8" t="str">
        <f>+CONCATENATE("Para dar solución al incidente ",Tabla4[[#This Row],[Solución]])</f>
        <v>Para dar solución al incidente se recupera 50 metros de rerserva en el cable de 36 hilos y se creo un empalme  de 48 hilos con 36 fusiones</v>
      </c>
      <c r="BB237" s="3" t="str">
        <f>+_xlfn.CONCAT(Tabla4[[#This Row],[Causa Raiz]]," ",Tabla4[[#This Row],[Solución2]]," (",Tabla4[[#This Row],[Anillo]],"- Cabecera: ",Tabla4[[#This Row],[Cabecera]],"- Operador: ",Tabla4[[#This Row],[Operador]],")")</f>
        <v>Reportan apertura en el enlace Armenia - Ibagué en el Km 7,7 desde Armenia ocasionado por Intervención de Terceros. No Identificados Para dar solución al incidente se recupera 50 metros de rerserva en el cable de 36 hilos y se creo un empalme  de 48 hilos con 36 fusiones (TRONCAL- Cabecera: ARMENIA- Operador: Colombia Telecomunicaciones)</v>
      </c>
    </row>
    <row r="238" spans="1:939" s="2" customFormat="1" ht="213.75">
      <c r="A238" s="38">
        <f t="shared" si="26"/>
        <v>237</v>
      </c>
      <c r="B238" s="3">
        <v>8114737</v>
      </c>
      <c r="C238" s="3" t="s">
        <v>54</v>
      </c>
      <c r="D238" s="23">
        <v>45310.71875</v>
      </c>
      <c r="E238" s="23">
        <v>45311.451388888891</v>
      </c>
      <c r="F238" s="1">
        <f t="shared" ca="1" si="32"/>
        <v>0.73263888889050577</v>
      </c>
      <c r="G238" s="3" t="s">
        <v>55</v>
      </c>
      <c r="H238" s="41"/>
      <c r="I238" s="40"/>
      <c r="J238" s="5" t="s">
        <v>56</v>
      </c>
      <c r="K238" s="3" t="s">
        <v>359</v>
      </c>
      <c r="L238" s="9" t="s">
        <v>78</v>
      </c>
      <c r="M238" s="3" t="s">
        <v>360</v>
      </c>
      <c r="N238" s="3" t="s">
        <v>483</v>
      </c>
      <c r="O238" s="3" t="s">
        <v>1529</v>
      </c>
      <c r="P238" s="3" t="s">
        <v>1530</v>
      </c>
      <c r="Q238" s="4" t="s">
        <v>1531</v>
      </c>
      <c r="R238" s="3" t="s">
        <v>1420</v>
      </c>
      <c r="S238" s="3" t="s">
        <v>366</v>
      </c>
      <c r="T238" s="3" t="s">
        <v>66</v>
      </c>
      <c r="U238" s="3" t="s">
        <v>1532</v>
      </c>
      <c r="V238" s="22" t="str">
        <f t="shared" si="27"/>
        <v>RLFO; Hora de aviso: 17:15 19/01/2024; Solución: Se recueperan 3 metros de reserva y se procede a empalar en caja de acceso  de la movil; Hora de solución: 10:50 20/01/2024; Causa: Vandalismo</v>
      </c>
      <c r="W238" s="4" t="s">
        <v>1533</v>
      </c>
      <c r="X238" s="3"/>
      <c r="Y238" s="3"/>
      <c r="Z238" s="3" t="s">
        <v>69</v>
      </c>
      <c r="AA238" s="3" t="s">
        <v>70</v>
      </c>
      <c r="AB238" s="3">
        <v>8114737</v>
      </c>
      <c r="AC238" s="3" t="s">
        <v>71</v>
      </c>
      <c r="AD238" s="6">
        <v>0.57638888888888895</v>
      </c>
      <c r="AE238" s="7"/>
      <c r="AF238" s="7"/>
      <c r="AG238" s="6">
        <f>Tabla4[[#This Row],[Tiempo Parada de Reloj]]+Tabla4[[#This Row],[Tiempo Autorizado por Telefonica (no Máximo)]]</f>
        <v>0.57638888888888895</v>
      </c>
      <c r="AH238" s="7">
        <f t="shared" ca="1" si="28"/>
        <v>0.15625000000161682</v>
      </c>
      <c r="AI238" s="8">
        <f t="shared" si="29"/>
        <v>13.833333333333336</v>
      </c>
      <c r="AJ238" s="8">
        <f t="shared" ca="1" si="30"/>
        <v>3.7500000000388036</v>
      </c>
      <c r="AK238" s="3" t="s">
        <v>98</v>
      </c>
      <c r="AL238" s="3" t="s">
        <v>70</v>
      </c>
      <c r="AM238" s="3" t="s">
        <v>88</v>
      </c>
      <c r="AN238" s="3" t="s">
        <v>88</v>
      </c>
      <c r="AO238" s="3" t="s">
        <v>120</v>
      </c>
      <c r="AP238" s="3" t="s">
        <v>120</v>
      </c>
      <c r="AQ238" s="23">
        <v>45313.554861111108</v>
      </c>
      <c r="AR238" s="3"/>
      <c r="AS238" s="23"/>
      <c r="AT238" s="23"/>
      <c r="AU238" s="3" t="s">
        <v>424</v>
      </c>
      <c r="AV238" s="3" t="s">
        <v>1534</v>
      </c>
      <c r="AW238" s="3" t="s">
        <v>1535</v>
      </c>
      <c r="AX238" s="3">
        <v>6.2527900000000001</v>
      </c>
      <c r="AY238" s="3">
        <v>-75.566469999999995</v>
      </c>
      <c r="AZ238" s="8" t="str">
        <f>+CONCATENATE("Reportan apertura en el enlace ",Tabla4[[#This Row],[Enlace]]," en el ",Tabla4[[#This Row],[Distancia óptica]]," ocasionado por ",Tabla4[[#This Row],[Causa del daño]])</f>
        <v>Reportan apertura en el enlace Mov. CC Opera - Mov. El Hueco en el Km 0,064 desde CC Opera  ocasionado por Vandalismo</v>
      </c>
      <c r="BA238" s="8" t="str">
        <f>+CONCATENATE("Para dar solución al incidente ",Tabla4[[#This Row],[Solución]])</f>
        <v>Para dar solución al incidente Se recueperan 3 metros de reserva y se procede a empalar en caja de acceso  de la movil</v>
      </c>
      <c r="BB238" s="3" t="str">
        <f>+_xlfn.CONCAT(Tabla4[[#This Row],[Causa Raiz]]," ",Tabla4[[#This Row],[Solución2]]," (",Tabla4[[#This Row],[Anillo]],"- Cabecera: ",Tabla4[[#This Row],[Cabecera]],"- Operador: ",Tabla4[[#This Row],[Operador]],")")</f>
        <v>Reportan apertura en el enlace Mov. CC Opera - Mov. El Hueco en el Km 0,064 desde CC Opera  ocasionado por Vandalismo Para dar solución al incidente Se recueperan 3 metros de reserva y se procede a empalar en caja de acceso  de la movil (Uk CC Opera- Cabecera: CC Opera- Operador: Colombia Telecomunicaciones)</v>
      </c>
    </row>
    <row r="239" spans="1:939" s="2" customFormat="1" ht="171">
      <c r="A239" s="38">
        <f t="shared" si="26"/>
        <v>238</v>
      </c>
      <c r="B239" s="3">
        <v>8115538</v>
      </c>
      <c r="C239" s="3" t="s">
        <v>92</v>
      </c>
      <c r="D239" s="23">
        <v>45310.722222222219</v>
      </c>
      <c r="E239" s="23">
        <v>45310.723611111112</v>
      </c>
      <c r="F239" s="1">
        <f t="shared" ca="1" si="32"/>
        <v>1.3888888934161514E-3</v>
      </c>
      <c r="G239" s="3" t="s">
        <v>55</v>
      </c>
      <c r="H239" s="41"/>
      <c r="I239" s="40"/>
      <c r="J239" s="5" t="s">
        <v>56</v>
      </c>
      <c r="K239" s="3" t="s">
        <v>138</v>
      </c>
      <c r="L239" s="9" t="s">
        <v>58</v>
      </c>
      <c r="M239" s="3" t="s">
        <v>139</v>
      </c>
      <c r="N239" s="3" t="s">
        <v>140</v>
      </c>
      <c r="O239" s="3" t="s">
        <v>1536</v>
      </c>
      <c r="P239" s="3" t="s">
        <v>1537</v>
      </c>
      <c r="Q239" s="4" t="s">
        <v>1538</v>
      </c>
      <c r="R239" s="3" t="s">
        <v>1539</v>
      </c>
      <c r="S239" s="3" t="s">
        <v>145</v>
      </c>
      <c r="T239" s="3" t="s">
        <v>104</v>
      </c>
      <c r="U239" s="3" t="s">
        <v>1540</v>
      </c>
      <c r="V239" s="22" t="str">
        <f t="shared" si="27"/>
        <v>RTNFO; Hora de aviso: 17:20 19/01/2024; Solución: Se realizan medidas y los hilos estan continuos y se recibe potencia en cali; Hora de solución: 17:22 19/01/2024; Causa: Visita Fallida</v>
      </c>
      <c r="W239" s="4" t="s">
        <v>199</v>
      </c>
      <c r="X239" s="3"/>
      <c r="Y239" s="3"/>
      <c r="Z239" s="3" t="s">
        <v>69</v>
      </c>
      <c r="AA239" s="3" t="s">
        <v>71</v>
      </c>
      <c r="AB239" s="3">
        <v>0</v>
      </c>
      <c r="AC239" s="3" t="s">
        <v>71</v>
      </c>
      <c r="AD239" s="6">
        <v>0</v>
      </c>
      <c r="AE239" s="7"/>
      <c r="AF239" s="7"/>
      <c r="AG239" s="6">
        <f>Tabla4[[#This Row],[Tiempo Parada de Reloj]]+Tabla4[[#This Row],[Tiempo Autorizado por Telefonica (no Máximo)]]</f>
        <v>0</v>
      </c>
      <c r="AH239" s="7">
        <f t="shared" ca="1" si="28"/>
        <v>1.3888888934161514E-3</v>
      </c>
      <c r="AI239" s="8">
        <f t="shared" si="29"/>
        <v>0</v>
      </c>
      <c r="AJ239" s="8">
        <f t="shared" ca="1" si="30"/>
        <v>3.3333333441987634E-2</v>
      </c>
      <c r="AK239" s="3" t="s">
        <v>98</v>
      </c>
      <c r="AL239" s="3" t="s">
        <v>71</v>
      </c>
      <c r="AM239" s="3" t="s">
        <v>69</v>
      </c>
      <c r="AN239" s="3" t="s">
        <v>98</v>
      </c>
      <c r="AO239" s="3" t="s">
        <v>98</v>
      </c>
      <c r="AP239" s="3" t="s">
        <v>98</v>
      </c>
      <c r="AQ239" s="23">
        <v>45310.723611111112</v>
      </c>
      <c r="AR239" s="3"/>
      <c r="AS239" s="23"/>
      <c r="AT239" s="23"/>
      <c r="AU239" s="3" t="s">
        <v>1040</v>
      </c>
      <c r="AV239" s="3" t="s">
        <v>69</v>
      </c>
      <c r="AW239" s="3" t="s">
        <v>69</v>
      </c>
      <c r="AX239" s="3" t="s">
        <v>69</v>
      </c>
      <c r="AY239" s="3" t="s">
        <v>69</v>
      </c>
      <c r="AZ239" s="8" t="str">
        <f>+CONCATENATE("Reportan apertura en el enlace ",Tabla4[[#This Row],[Enlace]]," en el ",Tabla4[[#This Row],[Distancia óptica]]," ocasionado por ",Tabla4[[#This Row],[Causa del daño]])</f>
        <v>Reportan apertura en el enlace Cali - Tuluá en el Km 0 desde Cali ocasionado por Visita Fallida</v>
      </c>
      <c r="BA239" s="8" t="str">
        <f>+CONCATENATE("Para dar solución al incidente ",Tabla4[[#This Row],[Solución]])</f>
        <v>Para dar solución al incidente Se realizan medidas y los hilos estan continuos y se recibe potencia en cali</v>
      </c>
      <c r="BB239" s="3" t="str">
        <f>+_xlfn.CONCAT(Tabla4[[#This Row],[Causa Raiz]]," ",Tabla4[[#This Row],[Solución2]]," (",Tabla4[[#This Row],[Anillo]],"- Cabecera: ",Tabla4[[#This Row],[Cabecera]],"- Operador: ",Tabla4[[#This Row],[Operador]],")")</f>
        <v>Reportan apertura en el enlace Cali - Tuluá en el Km 0 desde Cali ocasionado por Visita Fallida Para dar solución al incidente Se realizan medidas y los hilos estan continuos y se recibe potencia en cali (NA- Cabecera: NA- Operador: Colombia Telecomunicaciones)</v>
      </c>
    </row>
    <row r="240" spans="1:939" s="2" customFormat="1" ht="185.25">
      <c r="A240" s="38">
        <f t="shared" si="26"/>
        <v>239</v>
      </c>
      <c r="B240" s="3">
        <v>8114732</v>
      </c>
      <c r="C240" s="3" t="s">
        <v>136</v>
      </c>
      <c r="D240" s="23">
        <v>45310.729166666664</v>
      </c>
      <c r="E240" s="23">
        <v>45311</v>
      </c>
      <c r="F240" s="1">
        <f t="shared" ca="1" si="32"/>
        <v>0.27083333333575865</v>
      </c>
      <c r="G240" s="3" t="s">
        <v>55</v>
      </c>
      <c r="H240" s="41"/>
      <c r="I240" s="40"/>
      <c r="J240" s="5" t="s">
        <v>137</v>
      </c>
      <c r="K240" s="3" t="s">
        <v>93</v>
      </c>
      <c r="L240" s="9" t="s">
        <v>78</v>
      </c>
      <c r="M240" s="3" t="s">
        <v>59</v>
      </c>
      <c r="N240" s="3" t="s">
        <v>60</v>
      </c>
      <c r="O240" s="3" t="s">
        <v>1541</v>
      </c>
      <c r="P240" s="3" t="s">
        <v>1542</v>
      </c>
      <c r="Q240" s="4" t="s">
        <v>1543</v>
      </c>
      <c r="R240" s="3" t="s">
        <v>378</v>
      </c>
      <c r="S240" s="3" t="s">
        <v>65</v>
      </c>
      <c r="T240" s="3" t="s">
        <v>176</v>
      </c>
      <c r="U240" s="3" t="s">
        <v>1544</v>
      </c>
      <c r="V240" s="22" t="str">
        <f t="shared" si="27"/>
        <v>RBHFO; Hora de aviso: 17:30 19/01/2024; Solución: Se instala empalme de 48 hilos en reserva existente; Hora de solución: 0:00 20/01/2024; Causa: Intervención de Terceros. No Identificados</v>
      </c>
      <c r="W240" s="4" t="s">
        <v>68</v>
      </c>
      <c r="X240" s="3"/>
      <c r="Y240" s="3"/>
      <c r="Z240" s="3" t="s">
        <v>69</v>
      </c>
      <c r="AA240" s="3" t="s">
        <v>70</v>
      </c>
      <c r="AB240" s="3">
        <v>8114732</v>
      </c>
      <c r="AC240" s="3" t="s">
        <v>71</v>
      </c>
      <c r="AD240" s="6">
        <v>6.9444444444444434E-2</v>
      </c>
      <c r="AE240" s="7"/>
      <c r="AF240" s="7"/>
      <c r="AG240" s="6">
        <f>Tabla4[[#This Row],[Tiempo Parada de Reloj]]+Tabla4[[#This Row],[Tiempo Autorizado por Telefonica (no Máximo)]]</f>
        <v>6.9444444444444434E-2</v>
      </c>
      <c r="AH240" s="7">
        <f t="shared" ca="1" si="28"/>
        <v>0.20138888889131423</v>
      </c>
      <c r="AI240" s="8">
        <f t="shared" si="29"/>
        <v>1.6666666666666665</v>
      </c>
      <c r="AJ240" s="8">
        <f t="shared" ca="1" si="30"/>
        <v>4.8333333333915416</v>
      </c>
      <c r="AK240" s="3" t="s">
        <v>98</v>
      </c>
      <c r="AL240" s="3" t="s">
        <v>70</v>
      </c>
      <c r="AM240" s="3" t="s">
        <v>120</v>
      </c>
      <c r="AN240" s="3" t="s">
        <v>120</v>
      </c>
      <c r="AO240" s="3" t="s">
        <v>120</v>
      </c>
      <c r="AP240" s="3" t="s">
        <v>120</v>
      </c>
      <c r="AQ240" s="23">
        <v>45313.497916666667</v>
      </c>
      <c r="AR240" s="3"/>
      <c r="AS240" s="23"/>
      <c r="AT240" s="23"/>
      <c r="AU240" s="3" t="s">
        <v>74</v>
      </c>
      <c r="AV240" s="3" t="s">
        <v>1545</v>
      </c>
      <c r="AW240" s="3" t="s">
        <v>1546</v>
      </c>
      <c r="AX240" s="3">
        <v>4.6448200000000002</v>
      </c>
      <c r="AY240" s="3">
        <v>-74.068650000000005</v>
      </c>
      <c r="AZ240" s="8" t="str">
        <f>+CONCATENATE("Reportan apertura en el enlace ",Tabla4[[#This Row],[Enlace]]," en el ",Tabla4[[#This Row],[Distancia óptica]]," ocasionado por ",Tabla4[[#This Row],[Causa del daño]])</f>
        <v>Reportan apertura en el enlace Mov. Chapinero - Mov. Chopinar en el Km 1,1 desde Chapinero ocasionado por Intervención de Terceros. No Identificados</v>
      </c>
      <c r="BA240" s="8" t="str">
        <f>+CONCATENATE("Para dar solución al incidente ",Tabla4[[#This Row],[Solución]])</f>
        <v>Para dar solución al incidente Se instala empalme de 48 hilos en reserva existente</v>
      </c>
      <c r="BB240" s="3" t="str">
        <f>+_xlfn.CONCAT(Tabla4[[#This Row],[Causa Raiz]]," ",Tabla4[[#This Row],[Solución2]]," (",Tabla4[[#This Row],[Anillo]],"- Cabecera: ",Tabla4[[#This Row],[Cabecera]],"- Operador: ",Tabla4[[#This Row],[Operador]],")")</f>
        <v>Reportan apertura en el enlace Mov. Chapinero - Mov. Chopinar en el Km 1,1 desde Chapinero ocasionado por Intervención de Terceros. No Identificados Para dar solución al incidente Se instala empalme de 48 hilos en reserva existente (Anillo 19- Cabecera: Chapinero- Operador: Infraco)</v>
      </c>
    </row>
    <row r="241" spans="1:54" s="2" customFormat="1" ht="199.5">
      <c r="A241" s="38">
        <f t="shared" si="26"/>
        <v>240</v>
      </c>
      <c r="B241" s="3">
        <v>8114824</v>
      </c>
      <c r="C241" s="3" t="s">
        <v>54</v>
      </c>
      <c r="D241" s="23">
        <v>45310.729166666664</v>
      </c>
      <c r="E241" s="23">
        <v>45310.847222222219</v>
      </c>
      <c r="F241" s="1">
        <f t="shared" ca="1" si="32"/>
        <v>0.11805555555474712</v>
      </c>
      <c r="G241" s="3" t="s">
        <v>55</v>
      </c>
      <c r="H241" s="41"/>
      <c r="I241" s="40"/>
      <c r="J241" s="5" t="s">
        <v>56</v>
      </c>
      <c r="K241" s="3" t="s">
        <v>77</v>
      </c>
      <c r="L241" s="9" t="s">
        <v>78</v>
      </c>
      <c r="M241" s="3" t="s">
        <v>79</v>
      </c>
      <c r="N241" s="3" t="s">
        <v>1286</v>
      </c>
      <c r="O241" s="3" t="s">
        <v>1547</v>
      </c>
      <c r="P241" s="3" t="s">
        <v>1548</v>
      </c>
      <c r="Q241" s="4" t="s">
        <v>1549</v>
      </c>
      <c r="R241" s="3" t="s">
        <v>741</v>
      </c>
      <c r="S241" s="3" t="s">
        <v>249</v>
      </c>
      <c r="T241" s="3" t="s">
        <v>211</v>
      </c>
      <c r="U241" s="3" t="s">
        <v>1550</v>
      </c>
      <c r="V241" s="22" t="str">
        <f t="shared" si="27"/>
        <v>RLFO; Hora de aviso: 17:30 19/01/2024; Solución: Se prepara extremos y se ingresa a empalme existente de 48 hilos; Hora de solución: 20:20 19/01/2024; Causa: Podas</v>
      </c>
      <c r="W241" s="4" t="s">
        <v>160</v>
      </c>
      <c r="X241" s="3"/>
      <c r="Y241" s="3"/>
      <c r="Z241" s="3" t="s">
        <v>69</v>
      </c>
      <c r="AA241" s="3" t="s">
        <v>70</v>
      </c>
      <c r="AB241" s="3">
        <v>8114824</v>
      </c>
      <c r="AC241" s="3" t="s">
        <v>71</v>
      </c>
      <c r="AD241" s="6">
        <v>0</v>
      </c>
      <c r="AE241" s="7"/>
      <c r="AF241" s="7"/>
      <c r="AG241" s="6">
        <f>Tabla4[[#This Row],[Tiempo Parada de Reloj]]+Tabla4[[#This Row],[Tiempo Autorizado por Telefonica (no Máximo)]]</f>
        <v>0</v>
      </c>
      <c r="AH241" s="7">
        <f t="shared" ca="1" si="28"/>
        <v>0.11805555555474712</v>
      </c>
      <c r="AI241" s="8">
        <f t="shared" si="29"/>
        <v>0</v>
      </c>
      <c r="AJ241" s="8">
        <f t="shared" ca="1" si="30"/>
        <v>2.8333333333139308</v>
      </c>
      <c r="AK241" s="3" t="s">
        <v>98</v>
      </c>
      <c r="AL241" s="3" t="s">
        <v>71</v>
      </c>
      <c r="AM241" s="3" t="s">
        <v>69</v>
      </c>
      <c r="AN241" s="3" t="s">
        <v>98</v>
      </c>
      <c r="AO241" s="3" t="s">
        <v>120</v>
      </c>
      <c r="AP241" s="3" t="s">
        <v>120</v>
      </c>
      <c r="AQ241" s="23">
        <v>45313.351388888892</v>
      </c>
      <c r="AR241" s="3"/>
      <c r="AS241" s="23"/>
      <c r="AT241" s="23"/>
      <c r="AU241" s="3" t="s">
        <v>710</v>
      </c>
      <c r="AV241" s="3" t="s">
        <v>1291</v>
      </c>
      <c r="AW241" s="3" t="s">
        <v>135</v>
      </c>
      <c r="AX241" s="3">
        <v>4.7422909999999998</v>
      </c>
      <c r="AY241" s="3">
        <v>-74.138534000000007</v>
      </c>
      <c r="AZ241" s="8" t="str">
        <f>+CONCATENATE("Reportan apertura en el enlace ",Tabla4[[#This Row],[Enlace]]," en el ",Tabla4[[#This Row],[Distancia óptica]]," ocasionado por ",Tabla4[[#This Row],[Causa del daño]])</f>
        <v>Reportan apertura en el enlace Mov. Incoltrans - Mov. Uniabastos en el Km 1,5 desde Uniabastos ocasionado por Podas</v>
      </c>
      <c r="BA241" s="8" t="str">
        <f>+CONCATENATE("Para dar solución al incidente ",Tabla4[[#This Row],[Solución]])</f>
        <v>Para dar solución al incidente Se prepara extremos y se ingresa a empalme existente de 48 hilos</v>
      </c>
      <c r="BB241" s="3" t="str">
        <f>+_xlfn.CONCAT(Tabla4[[#This Row],[Causa Raiz]]," ",Tabla4[[#This Row],[Solución2]]," (",Tabla4[[#This Row],[Anillo]],"- Cabecera: ",Tabla4[[#This Row],[Cabecera]],"- Operador: ",Tabla4[[#This Row],[Operador]],")")</f>
        <v>Reportan apertura en el enlace Mov. Incoltrans - Mov. Uniabastos en el Km 1,5 desde Uniabastos ocasionado por Podas Para dar solución al incidente Se prepara extremos y se ingresa a empalme existente de 48 hilos (Lineal- Cabecera: Terminal de carga- Operador: Colombia Telecomunicaciones)</v>
      </c>
    </row>
    <row r="242" spans="1:54" s="2" customFormat="1" ht="171">
      <c r="A242" s="38">
        <f t="shared" si="26"/>
        <v>241</v>
      </c>
      <c r="B242" s="3">
        <v>8115612</v>
      </c>
      <c r="C242" s="3" t="s">
        <v>92</v>
      </c>
      <c r="D242" s="23">
        <v>45310.770833333336</v>
      </c>
      <c r="E242" s="23">
        <v>45310.979166666664</v>
      </c>
      <c r="F242" s="1">
        <f t="shared" ca="1" si="32"/>
        <v>0.20833333332848269</v>
      </c>
      <c r="G242" s="3" t="s">
        <v>1465</v>
      </c>
      <c r="H242" s="41" t="s">
        <v>1551</v>
      </c>
      <c r="I242" s="40"/>
      <c r="J242" s="5" t="s">
        <v>56</v>
      </c>
      <c r="K242" s="3" t="s">
        <v>203</v>
      </c>
      <c r="L242" s="9" t="s">
        <v>58</v>
      </c>
      <c r="M242" s="3" t="s">
        <v>1429</v>
      </c>
      <c r="N242" s="3" t="s">
        <v>1430</v>
      </c>
      <c r="O242" s="3" t="s">
        <v>1552</v>
      </c>
      <c r="P242" s="3" t="s">
        <v>1553</v>
      </c>
      <c r="Q242" s="4" t="s">
        <v>1554</v>
      </c>
      <c r="R242" s="3" t="s">
        <v>1555</v>
      </c>
      <c r="S242" s="3" t="s">
        <v>210</v>
      </c>
      <c r="T242" s="3" t="s">
        <v>66</v>
      </c>
      <c r="U242" s="3" t="s">
        <v>1556</v>
      </c>
      <c r="V242" s="22" t="str">
        <f t="shared" si="27"/>
        <v>RTNFO; Hora de aviso: 18:30 19/01/2024; Solución: Recuperacion de 20 mts de resercva y un empalme de 36 hilos; Hora de solución: 23:30 19/01/2024; Causa: Vandalismo</v>
      </c>
      <c r="W242" s="4" t="s">
        <v>213</v>
      </c>
      <c r="X242" s="3"/>
      <c r="Y242" s="3"/>
      <c r="Z242" s="3" t="s">
        <v>69</v>
      </c>
      <c r="AA242" s="3" t="s">
        <v>70</v>
      </c>
      <c r="AB242" s="3">
        <v>8115612</v>
      </c>
      <c r="AC242" s="3" t="s">
        <v>71</v>
      </c>
      <c r="AD242" s="6">
        <v>0</v>
      </c>
      <c r="AE242" s="7"/>
      <c r="AF242" s="7"/>
      <c r="AG242" s="6">
        <f>Tabla4[[#This Row],[Tiempo Parada de Reloj]]+Tabla4[[#This Row],[Tiempo Autorizado por Telefonica (no Máximo)]]</f>
        <v>0</v>
      </c>
      <c r="AH242" s="7">
        <f t="shared" ca="1" si="28"/>
        <v>0.20833333332848269</v>
      </c>
      <c r="AI242" s="8">
        <f t="shared" si="29"/>
        <v>0</v>
      </c>
      <c r="AJ242" s="8">
        <f t="shared" ca="1" si="30"/>
        <v>4.9999999998835847</v>
      </c>
      <c r="AK242" s="3" t="s">
        <v>98</v>
      </c>
      <c r="AL242" s="3" t="s">
        <v>70</v>
      </c>
      <c r="AM242" s="3" t="s">
        <v>120</v>
      </c>
      <c r="AN242" s="3" t="s">
        <v>120</v>
      </c>
      <c r="AO242" s="3" t="s">
        <v>72</v>
      </c>
      <c r="AP242" s="3" t="s">
        <v>72</v>
      </c>
      <c r="AQ242" s="23">
        <v>45314.888194444444</v>
      </c>
      <c r="AR242" s="3"/>
      <c r="AS242" s="23"/>
      <c r="AT242" s="23"/>
      <c r="AU242" s="3" t="s">
        <v>1557</v>
      </c>
      <c r="AV242" s="3" t="s">
        <v>1435</v>
      </c>
      <c r="AW242" s="3" t="s">
        <v>76</v>
      </c>
      <c r="AX242" s="3">
        <v>5.4691299999999998</v>
      </c>
      <c r="AY242" s="3">
        <v>-73.456209999999999</v>
      </c>
      <c r="AZ242" s="8" t="str">
        <f>+CONCATENATE("Reportan apertura en el enlace ",Tabla4[[#This Row],[Enlace]]," en el ",Tabla4[[#This Row],[Distancia óptica]]," ocasionado por ",Tabla4[[#This Row],[Causa del daño]])</f>
        <v>Reportan apertura en el enlace Chocontá - Tunja en el Km 29,1 desde Tunja ocasionado por Vandalismo</v>
      </c>
      <c r="BA242" s="8" t="str">
        <f>+CONCATENATE("Para dar solución al incidente ",Tabla4[[#This Row],[Solución]])</f>
        <v>Para dar solución al incidente Recuperacion de 20 mts de resercva y un empalme de 36 hilos</v>
      </c>
      <c r="BB242" s="3" t="str">
        <f>+_xlfn.CONCAT(Tabla4[[#This Row],[Causa Raiz]]," ",Tabla4[[#This Row],[Solución2]]," (",Tabla4[[#This Row],[Anillo]],"- Cabecera: ",Tabla4[[#This Row],[Cabecera]],"- Operador: ",Tabla4[[#This Row],[Operador]],")")</f>
        <v>Reportan apertura en el enlace Chocontá - Tunja en el Km 29,1 desde Tunja ocasionado por Vandalismo Para dar solución al incidente Recuperacion de 20 mts de resercva y un empalme de 36 hilos (Troncal- Cabecera: tunja- Operador: Colombia Telecomunicaciones)</v>
      </c>
    </row>
    <row r="243" spans="1:54" s="2" customFormat="1" ht="171">
      <c r="A243" s="38">
        <f t="shared" si="26"/>
        <v>242</v>
      </c>
      <c r="B243" s="3">
        <v>8115864</v>
      </c>
      <c r="C243" s="3" t="s">
        <v>54</v>
      </c>
      <c r="D243" s="23">
        <v>45310.770833333336</v>
      </c>
      <c r="E243" s="23">
        <v>45310.881944444445</v>
      </c>
      <c r="F243" s="1">
        <f t="shared" ca="1" si="32"/>
        <v>0.11111111110949423</v>
      </c>
      <c r="G243" s="3" t="s">
        <v>55</v>
      </c>
      <c r="H243" s="41"/>
      <c r="I243" s="40"/>
      <c r="J243" s="5" t="s">
        <v>56</v>
      </c>
      <c r="K243" s="3" t="s">
        <v>122</v>
      </c>
      <c r="L243" s="9" t="s">
        <v>58</v>
      </c>
      <c r="M243" s="3" t="s">
        <v>123</v>
      </c>
      <c r="N243" s="3" t="s">
        <v>124</v>
      </c>
      <c r="O243" s="3" t="s">
        <v>1558</v>
      </c>
      <c r="P243" s="3" t="s">
        <v>903</v>
      </c>
      <c r="Q243" s="4" t="s">
        <v>1559</v>
      </c>
      <c r="R243" s="3" t="s">
        <v>128</v>
      </c>
      <c r="S243" s="3" t="s">
        <v>129</v>
      </c>
      <c r="T243" s="3" t="s">
        <v>66</v>
      </c>
      <c r="U243" s="3" t="s">
        <v>1560</v>
      </c>
      <c r="V243" s="22" t="str">
        <f t="shared" si="27"/>
        <v>RLFO; Hora de aviso: 18:30 19/01/2024; Solución: Se realizo un tendido de 100 mts y se hacen dos empalmes de 48 hilos; Hora de solución: 21:10 19/01/2024; Causa: Vandalismo</v>
      </c>
      <c r="W243" s="4" t="s">
        <v>132</v>
      </c>
      <c r="X243" s="3"/>
      <c r="Y243" s="3"/>
      <c r="Z243" s="3" t="s">
        <v>69</v>
      </c>
      <c r="AA243" s="3" t="s">
        <v>71</v>
      </c>
      <c r="AB243" s="3">
        <v>0</v>
      </c>
      <c r="AC243" s="3" t="s">
        <v>71</v>
      </c>
      <c r="AD243" s="6">
        <v>0</v>
      </c>
      <c r="AE243" s="7"/>
      <c r="AF243" s="7"/>
      <c r="AG243" s="6">
        <f>Tabla4[[#This Row],[Tiempo Parada de Reloj]]+Tabla4[[#This Row],[Tiempo Autorizado por Telefonica (no Máximo)]]</f>
        <v>0</v>
      </c>
      <c r="AH243" s="7">
        <f t="shared" ca="1" si="28"/>
        <v>0.11111111110949423</v>
      </c>
      <c r="AI243" s="8">
        <f t="shared" si="29"/>
        <v>0</v>
      </c>
      <c r="AJ243" s="8">
        <f t="shared" ca="1" si="30"/>
        <v>2.6666666666278616</v>
      </c>
      <c r="AK243" s="3" t="s">
        <v>98</v>
      </c>
      <c r="AL243" s="3" t="s">
        <v>71</v>
      </c>
      <c r="AM243" s="3" t="s">
        <v>69</v>
      </c>
      <c r="AN243" s="3" t="s">
        <v>98</v>
      </c>
      <c r="AO243" s="3" t="s">
        <v>120</v>
      </c>
      <c r="AP243" s="3" t="s">
        <v>120</v>
      </c>
      <c r="AQ243" s="23">
        <v>45312.626388888886</v>
      </c>
      <c r="AR243" s="3"/>
      <c r="AS243" s="23"/>
      <c r="AT243" s="23"/>
      <c r="AU243" s="3" t="s">
        <v>467</v>
      </c>
      <c r="AV243" s="3" t="s">
        <v>1342</v>
      </c>
      <c r="AW243" s="3" t="s">
        <v>135</v>
      </c>
      <c r="AX243" s="3">
        <v>11.017795</v>
      </c>
      <c r="AY243" s="3">
        <v>-74.860541999999995</v>
      </c>
      <c r="AZ243" s="8" t="str">
        <f>+CONCATENATE("Reportan apertura en el enlace ",Tabla4[[#This Row],[Enlace]]," en el ",Tabla4[[#This Row],[Distancia óptica]]," ocasionado por ",Tabla4[[#This Row],[Causa del daño]])</f>
        <v>Reportan apertura en el enlace Tabor - Pelu en el Km 2,2 desde Pelu ocasionado por Vandalismo</v>
      </c>
      <c r="BA243" s="8" t="str">
        <f>+CONCATENATE("Para dar solución al incidente ",Tabla4[[#This Row],[Solución]])</f>
        <v>Para dar solución al incidente Se realizo un tendido de 100 mts y se hacen dos empalmes de 48 hilos</v>
      </c>
      <c r="BB243" s="3" t="str">
        <f>+_xlfn.CONCAT(Tabla4[[#This Row],[Causa Raiz]]," ",Tabla4[[#This Row],[Solución2]]," (",Tabla4[[#This Row],[Anillo]],"- Cabecera: ",Tabla4[[#This Row],[Cabecera]],"- Operador: ",Tabla4[[#This Row],[Operador]],")")</f>
        <v>Reportan apertura en el enlace Tabor - Pelu en el Km 2,2 desde Pelu ocasionado por Vandalismo Para dar solución al incidente Se realizo un tendido de 100 mts y se hacen dos empalmes de 48 hilos (Lineal- Cabecera: Pelu- Operador: Colombia Telecomunicaciones)</v>
      </c>
    </row>
    <row r="244" spans="1:54" s="2" customFormat="1" ht="185.25">
      <c r="A244" s="38">
        <f t="shared" si="26"/>
        <v>243</v>
      </c>
      <c r="B244" s="3">
        <v>8107389</v>
      </c>
      <c r="C244" s="3" t="s">
        <v>54</v>
      </c>
      <c r="D244" s="23">
        <v>45310.84375</v>
      </c>
      <c r="E244" s="23">
        <v>45310.909722222219</v>
      </c>
      <c r="F244" s="1">
        <f t="shared" ca="1" si="32"/>
        <v>6.5972222218988463E-2</v>
      </c>
      <c r="G244" s="3" t="s">
        <v>55</v>
      </c>
      <c r="H244" s="41"/>
      <c r="I244" s="40"/>
      <c r="J244" s="5" t="s">
        <v>56</v>
      </c>
      <c r="K244" s="3" t="s">
        <v>93</v>
      </c>
      <c r="L244" s="9" t="s">
        <v>78</v>
      </c>
      <c r="M244" s="3" t="s">
        <v>59</v>
      </c>
      <c r="N244" s="3" t="s">
        <v>60</v>
      </c>
      <c r="O244" s="3" t="s">
        <v>1561</v>
      </c>
      <c r="P244" s="3" t="s">
        <v>1562</v>
      </c>
      <c r="Q244" s="4" t="s">
        <v>1563</v>
      </c>
      <c r="R244" s="3" t="s">
        <v>378</v>
      </c>
      <c r="S244" s="3" t="s">
        <v>65</v>
      </c>
      <c r="T244" s="3" t="s">
        <v>256</v>
      </c>
      <c r="U244" s="3" t="s">
        <v>1564</v>
      </c>
      <c r="V244" s="22" t="str">
        <f t="shared" si="27"/>
        <v>RLFO; Hora de aviso: 20:15 19/01/2024; Solución: Se rehizo caja empalme de 8 hilos; Hora de solución: 21:50 19/01/2024; Causa: Falla de Empalme de FiOp</v>
      </c>
      <c r="W244" s="4" t="s">
        <v>68</v>
      </c>
      <c r="X244" s="3"/>
      <c r="Y244" s="3"/>
      <c r="Z244" s="3" t="s">
        <v>69</v>
      </c>
      <c r="AA244" s="3" t="s">
        <v>70</v>
      </c>
      <c r="AB244" s="3">
        <v>8107389</v>
      </c>
      <c r="AC244" s="3" t="s">
        <v>71</v>
      </c>
      <c r="AD244" s="6">
        <v>0</v>
      </c>
      <c r="AE244" s="7"/>
      <c r="AF244" s="7"/>
      <c r="AG244" s="6">
        <f>Tabla4[[#This Row],[Tiempo Parada de Reloj]]+Tabla4[[#This Row],[Tiempo Autorizado por Telefonica (no Máximo)]]</f>
        <v>0</v>
      </c>
      <c r="AH244" s="7">
        <f t="shared" ca="1" si="28"/>
        <v>6.5972222218988463E-2</v>
      </c>
      <c r="AI244" s="8">
        <f t="shared" si="29"/>
        <v>0</v>
      </c>
      <c r="AJ244" s="8">
        <f t="shared" ca="1" si="30"/>
        <v>1.5833333332557231</v>
      </c>
      <c r="AK244" s="3" t="s">
        <v>98</v>
      </c>
      <c r="AL244" s="3" t="s">
        <v>70</v>
      </c>
      <c r="AM244" s="3" t="s">
        <v>120</v>
      </c>
      <c r="AN244" s="3" t="s">
        <v>120</v>
      </c>
      <c r="AO244" s="3" t="s">
        <v>73</v>
      </c>
      <c r="AP244" s="3" t="s">
        <v>73</v>
      </c>
      <c r="AQ244" s="23">
        <v>45312.805555555555</v>
      </c>
      <c r="AR244" s="3"/>
      <c r="AS244" s="23"/>
      <c r="AT244" s="23"/>
      <c r="AU244" s="3" t="s">
        <v>298</v>
      </c>
      <c r="AV244" s="3" t="s">
        <v>757</v>
      </c>
      <c r="AW244" s="3" t="s">
        <v>1565</v>
      </c>
      <c r="AX244" s="3">
        <v>4.5976900000000001</v>
      </c>
      <c r="AY244" s="3">
        <v>-74.121219999999994</v>
      </c>
      <c r="AZ244" s="8" t="str">
        <f>+CONCATENATE("Reportan apertura en el enlace ",Tabla4[[#This Row],[Enlace]]," en el ",Tabla4[[#This Row],[Distancia óptica]]," ocasionado por ",Tabla4[[#This Row],[Causa del daño]])</f>
        <v>Reportan apertura en el enlace Mov. Matatigres - Mov. Autopista Sur en el Km 0,313 desde Autopista Sur ocasionado por Falla de Empalme de FiOp</v>
      </c>
      <c r="BA244" s="8" t="str">
        <f>+CONCATENATE("Para dar solución al incidente ",Tabla4[[#This Row],[Solución]])</f>
        <v>Para dar solución al incidente Se rehizo caja empalme de 8 hilos</v>
      </c>
      <c r="BB244" s="3" t="str">
        <f>+_xlfn.CONCAT(Tabla4[[#This Row],[Causa Raiz]]," ",Tabla4[[#This Row],[Solución2]]," (",Tabla4[[#This Row],[Anillo]],"- Cabecera: ",Tabla4[[#This Row],[Cabecera]],"- Operador: ",Tabla4[[#This Row],[Operador]],")")</f>
        <v>Reportan apertura en el enlace Mov. Matatigres - Mov. Autopista Sur en el Km 0,313 desde Autopista Sur ocasionado por Falla de Empalme de FiOp Para dar solución al incidente Se rehizo caja empalme de 8 hilos (Anillo 30 A- Cabecera: Asturias- Operador: Colombia Telecomunicaciones)</v>
      </c>
    </row>
    <row r="245" spans="1:54" s="2" customFormat="1" ht="228">
      <c r="A245" s="38">
        <f t="shared" si="26"/>
        <v>244</v>
      </c>
      <c r="B245" s="3">
        <v>8116243</v>
      </c>
      <c r="C245" s="3" t="s">
        <v>54</v>
      </c>
      <c r="D245" s="23">
        <v>45310.875</v>
      </c>
      <c r="E245" s="23">
        <v>45311.034722222219</v>
      </c>
      <c r="F245" s="1">
        <f t="shared" ca="1" si="32"/>
        <v>0.15972222221898846</v>
      </c>
      <c r="G245" s="3" t="s">
        <v>55</v>
      </c>
      <c r="H245" s="41"/>
      <c r="I245" s="40"/>
      <c r="J245" s="5" t="s">
        <v>56</v>
      </c>
      <c r="K245" s="3" t="s">
        <v>93</v>
      </c>
      <c r="L245" s="9" t="s">
        <v>78</v>
      </c>
      <c r="M245" s="3" t="s">
        <v>59</v>
      </c>
      <c r="N245" s="3" t="s">
        <v>60</v>
      </c>
      <c r="O245" s="3" t="s">
        <v>1566</v>
      </c>
      <c r="P245" s="3" t="s">
        <v>1567</v>
      </c>
      <c r="Q245" s="4" t="s">
        <v>1568</v>
      </c>
      <c r="R245" s="3" t="s">
        <v>378</v>
      </c>
      <c r="S245" s="3" t="s">
        <v>65</v>
      </c>
      <c r="T245" s="3" t="s">
        <v>176</v>
      </c>
      <c r="U245" s="3" t="s">
        <v>1569</v>
      </c>
      <c r="V245" s="22" t="str">
        <f t="shared" si="27"/>
        <v>RLFO; Hora de aviso: 21:00 19/01/2024; Solución: Recuperacion de 100 mts de reserva y se instala un empalme de 144 hilos; Hora de solución: 0:50 20/01/2024; Causa: Intervención de Terceros. No Identificados</v>
      </c>
      <c r="W245" s="4" t="s">
        <v>68</v>
      </c>
      <c r="X245" s="3"/>
      <c r="Y245" s="3"/>
      <c r="Z245" s="3" t="s">
        <v>69</v>
      </c>
      <c r="AA245" s="3" t="s">
        <v>71</v>
      </c>
      <c r="AB245" s="3">
        <v>0</v>
      </c>
      <c r="AC245" s="3" t="s">
        <v>71</v>
      </c>
      <c r="AD245" s="6">
        <v>0</v>
      </c>
      <c r="AE245" s="7"/>
      <c r="AF245" s="7"/>
      <c r="AG245" s="6">
        <f>Tabla4[[#This Row],[Tiempo Parada de Reloj]]+Tabla4[[#This Row],[Tiempo Autorizado por Telefonica (no Máximo)]]</f>
        <v>0</v>
      </c>
      <c r="AH245" s="7">
        <f t="shared" ca="1" si="28"/>
        <v>0.15972222221898846</v>
      </c>
      <c r="AI245" s="8">
        <f t="shared" si="29"/>
        <v>0</v>
      </c>
      <c r="AJ245" s="8">
        <f t="shared" ca="1" si="30"/>
        <v>3.8333333332557231</v>
      </c>
      <c r="AK245" s="3" t="s">
        <v>98</v>
      </c>
      <c r="AL245" s="3" t="s">
        <v>70</v>
      </c>
      <c r="AM245" s="3" t="s">
        <v>120</v>
      </c>
      <c r="AN245" s="3" t="s">
        <v>120</v>
      </c>
      <c r="AO245" s="3" t="s">
        <v>120</v>
      </c>
      <c r="AP245" s="3" t="s">
        <v>73</v>
      </c>
      <c r="AQ245" s="23">
        <v>45312.785416666666</v>
      </c>
      <c r="AR245" s="3"/>
      <c r="AS245" s="23"/>
      <c r="AT245" s="23"/>
      <c r="AU245" s="3" t="s">
        <v>1202</v>
      </c>
      <c r="AV245" s="3" t="s">
        <v>975</v>
      </c>
      <c r="AW245" s="3" t="s">
        <v>1570</v>
      </c>
      <c r="AX245" s="3">
        <v>4.6906299999999996</v>
      </c>
      <c r="AY245" s="3">
        <v>-74.065889999999996</v>
      </c>
      <c r="AZ245" s="8" t="str">
        <f>+CONCATENATE("Reportan apertura en el enlace ",Tabla4[[#This Row],[Enlace]]," en el ",Tabla4[[#This Row],[Distancia óptica]]," ocasionado por ",Tabla4[[#This Row],[Causa del daño]])</f>
        <v>Reportan apertura en el enlace Mov. Andes - Mov. La Castellana en el Km 0,910 desde Andes ocasionado por Intervención de Terceros. No Identificados</v>
      </c>
      <c r="BA245" s="8" t="str">
        <f>+CONCATENATE("Para dar solución al incidente ",Tabla4[[#This Row],[Solución]])</f>
        <v>Para dar solución al incidente Recuperacion de 100 mts de reserva y se instala un empalme de 144 hilos</v>
      </c>
      <c r="BB245" s="3" t="str">
        <f>+_xlfn.CONCAT(Tabla4[[#This Row],[Causa Raiz]]," ",Tabla4[[#This Row],[Solución2]]," (",Tabla4[[#This Row],[Anillo]],"- Cabecera: ",Tabla4[[#This Row],[Cabecera]],"- Operador: ",Tabla4[[#This Row],[Operador]],")")</f>
        <v>Reportan apertura en el enlace Mov. Andes - Mov. La Castellana en el Km 0,910 desde Andes ocasionado por Intervención de Terceros. No Identificados Para dar solución al incidente Recuperacion de 100 mts de reserva y se instala un empalme de 144 hilos (Uk La castellana- Cabecera: Morato- Operador: Colombia Telecomunicaciones)</v>
      </c>
    </row>
    <row r="246" spans="1:54" s="2" customFormat="1" ht="171">
      <c r="A246" s="38">
        <f t="shared" si="26"/>
        <v>245</v>
      </c>
      <c r="B246" s="3">
        <v>8114522</v>
      </c>
      <c r="C246" s="3" t="s">
        <v>54</v>
      </c>
      <c r="D246" s="23">
        <v>45310.916666666664</v>
      </c>
      <c r="E246" s="23">
        <v>45310.918055555558</v>
      </c>
      <c r="F246" s="1">
        <f t="shared" ca="1" si="32"/>
        <v>1.3888888934161514E-3</v>
      </c>
      <c r="G246" s="3" t="s">
        <v>55</v>
      </c>
      <c r="H246" s="41"/>
      <c r="I246" s="40"/>
      <c r="J246" s="5" t="s">
        <v>56</v>
      </c>
      <c r="K246" s="3" t="s">
        <v>122</v>
      </c>
      <c r="L246" s="9" t="s">
        <v>78</v>
      </c>
      <c r="M246" s="3" t="s">
        <v>123</v>
      </c>
      <c r="N246" s="3" t="s">
        <v>921</v>
      </c>
      <c r="O246" s="3" t="s">
        <v>1571</v>
      </c>
      <c r="P246" s="3" t="s">
        <v>325</v>
      </c>
      <c r="Q246" s="4" t="s">
        <v>1572</v>
      </c>
      <c r="R246" s="3" t="s">
        <v>128</v>
      </c>
      <c r="S246" s="3" t="s">
        <v>129</v>
      </c>
      <c r="T246" s="3" t="s">
        <v>104</v>
      </c>
      <c r="U246" s="3" t="s">
        <v>1573</v>
      </c>
      <c r="V246" s="22" t="str">
        <f t="shared" si="27"/>
        <v>RLFO; Hora de aviso: 22:00 19/01/2024; Solución: Se realiza limpieza en nodo intermedio ciudadela; Hora de solución: 22:02 19/01/2024; Causa: Visita Fallida</v>
      </c>
      <c r="W246" s="4" t="s">
        <v>132</v>
      </c>
      <c r="X246" s="3"/>
      <c r="Y246" s="3"/>
      <c r="Z246" s="3" t="s">
        <v>69</v>
      </c>
      <c r="AA246" s="3" t="s">
        <v>70</v>
      </c>
      <c r="AB246" s="3">
        <v>8114522</v>
      </c>
      <c r="AC246" s="3" t="s">
        <v>71</v>
      </c>
      <c r="AD246" s="6">
        <v>0</v>
      </c>
      <c r="AE246" s="7"/>
      <c r="AF246" s="7"/>
      <c r="AG246" s="6">
        <f>Tabla4[[#This Row],[Tiempo Parada de Reloj]]+Tabla4[[#This Row],[Tiempo Autorizado por Telefonica (no Máximo)]]</f>
        <v>0</v>
      </c>
      <c r="AH246" s="7">
        <f t="shared" ca="1" si="28"/>
        <v>1.3888888934161514E-3</v>
      </c>
      <c r="AI246" s="8">
        <f t="shared" si="29"/>
        <v>0</v>
      </c>
      <c r="AJ246" s="8">
        <f t="shared" ca="1" si="30"/>
        <v>3.3333333441987634E-2</v>
      </c>
      <c r="AK246" s="3" t="s">
        <v>98</v>
      </c>
      <c r="AL246" s="3" t="s">
        <v>70</v>
      </c>
      <c r="AM246" s="3" t="s">
        <v>120</v>
      </c>
      <c r="AN246" s="3" t="s">
        <v>120</v>
      </c>
      <c r="AO246" s="3" t="s">
        <v>120</v>
      </c>
      <c r="AP246" s="3" t="s">
        <v>120</v>
      </c>
      <c r="AQ246" s="23">
        <v>45310.918055555558</v>
      </c>
      <c r="AR246" s="3"/>
      <c r="AS246" s="23"/>
      <c r="AT246" s="23"/>
      <c r="AU246" s="3" t="s">
        <v>271</v>
      </c>
      <c r="AV246" s="3" t="s">
        <v>593</v>
      </c>
      <c r="AW246" s="3" t="s">
        <v>135</v>
      </c>
      <c r="AX246" s="3" t="s">
        <v>69</v>
      </c>
      <c r="AY246" s="3" t="s">
        <v>69</v>
      </c>
      <c r="AZ246" s="8" t="str">
        <f>+CONCATENATE("Reportan apertura en el enlace ",Tabla4[[#This Row],[Enlace]]," en el ",Tabla4[[#This Row],[Distancia óptica]]," ocasionado por ",Tabla4[[#This Row],[Causa del daño]])</f>
        <v>Reportan apertura en el enlace Mov. Policia Almendros - Mov. Victoria en el Km 0 ocasionado por Visita Fallida</v>
      </c>
      <c r="BA246" s="8" t="str">
        <f>+CONCATENATE("Para dar solución al incidente ",Tabla4[[#This Row],[Solución]])</f>
        <v>Para dar solución al incidente Se realiza limpieza en nodo intermedio ciudadela</v>
      </c>
      <c r="BB246" s="3" t="str">
        <f>+_xlfn.CONCAT(Tabla4[[#This Row],[Causa Raiz]]," ",Tabla4[[#This Row],[Solución2]]," (",Tabla4[[#This Row],[Anillo]],"- Cabecera: ",Tabla4[[#This Row],[Cabecera]],"- Operador: ",Tabla4[[#This Row],[Operador]],")")</f>
        <v>Reportan apertura en el enlace Mov. Policia Almendros - Mov. Victoria en el Km 0 ocasionado por Visita Fallida Para dar solución al incidente Se realiza limpieza en nodo intermedio ciudadela (Lineal- Cabecera: Victoria- Operador: Colombia Telecomunicaciones)</v>
      </c>
    </row>
    <row r="247" spans="1:54" s="2" customFormat="1" ht="199.5">
      <c r="A247" s="38">
        <f t="shared" si="26"/>
        <v>246</v>
      </c>
      <c r="B247" s="3">
        <v>8117449</v>
      </c>
      <c r="C247" s="3" t="s">
        <v>54</v>
      </c>
      <c r="D247" s="23">
        <v>45311.236111111109</v>
      </c>
      <c r="E247" s="23">
        <v>45311.454861111109</v>
      </c>
      <c r="F247" s="1">
        <f t="shared" ca="1" si="32"/>
        <v>0.21875</v>
      </c>
      <c r="G247" s="3" t="s">
        <v>55</v>
      </c>
      <c r="H247" s="41"/>
      <c r="I247" s="40"/>
      <c r="J247" s="5" t="s">
        <v>56</v>
      </c>
      <c r="K247" s="3" t="s">
        <v>93</v>
      </c>
      <c r="L247" s="9" t="s">
        <v>58</v>
      </c>
      <c r="M247" s="3" t="s">
        <v>59</v>
      </c>
      <c r="N247" s="3" t="s">
        <v>60</v>
      </c>
      <c r="O247" s="3" t="s">
        <v>1574</v>
      </c>
      <c r="P247" s="3" t="s">
        <v>1575</v>
      </c>
      <c r="Q247" s="4" t="s">
        <v>1576</v>
      </c>
      <c r="R247" s="3" t="s">
        <v>947</v>
      </c>
      <c r="S247" s="3" t="s">
        <v>65</v>
      </c>
      <c r="T247" s="3" t="s">
        <v>66</v>
      </c>
      <c r="U247" s="3" t="s">
        <v>1577</v>
      </c>
      <c r="V247" s="22" t="str">
        <f t="shared" si="27"/>
        <v>RLFO; Hora de aviso: 5:40 20/01/2024; Solución: se realiza tendido de 70 m de fo de 96 hilos y se crean dos cajas de 24 hilos nuevas.; Hora de solución: 10:55 20/01/2024; Causa: Vandalismo</v>
      </c>
      <c r="W247" s="4" t="s">
        <v>68</v>
      </c>
      <c r="X247" s="3"/>
      <c r="Y247" s="3"/>
      <c r="Z247" s="3" t="s">
        <v>69</v>
      </c>
      <c r="AA247" s="3" t="s">
        <v>70</v>
      </c>
      <c r="AB247" s="3">
        <v>8117391</v>
      </c>
      <c r="AC247" s="3" t="s">
        <v>71</v>
      </c>
      <c r="AD247" s="6">
        <v>5.9027777777777783E-2</v>
      </c>
      <c r="AE247" s="7"/>
      <c r="AF247" s="7"/>
      <c r="AG247" s="6">
        <f>Tabla4[[#This Row],[Tiempo Parada de Reloj]]+Tabla4[[#This Row],[Tiempo Autorizado por Telefonica (no Máximo)]]</f>
        <v>5.9027777777777783E-2</v>
      </c>
      <c r="AH247" s="7">
        <f t="shared" ca="1" si="28"/>
        <v>0.15972222222222221</v>
      </c>
      <c r="AI247" s="8">
        <f t="shared" si="29"/>
        <v>1.4166666666666667</v>
      </c>
      <c r="AJ247" s="8">
        <f t="shared" ca="1" si="30"/>
        <v>3.833333333333333</v>
      </c>
      <c r="AK247" s="3" t="s">
        <v>120</v>
      </c>
      <c r="AL247" s="3" t="s">
        <v>70</v>
      </c>
      <c r="AM247" s="3" t="s">
        <v>88</v>
      </c>
      <c r="AN247" s="3" t="s">
        <v>88</v>
      </c>
      <c r="AO247" s="3" t="s">
        <v>73</v>
      </c>
      <c r="AP247" s="3" t="s">
        <v>73</v>
      </c>
      <c r="AQ247" s="23">
        <v>45312.78125</v>
      </c>
      <c r="AR247" s="3"/>
      <c r="AS247" s="23"/>
      <c r="AT247" s="23"/>
      <c r="AU247" s="3" t="s">
        <v>100</v>
      </c>
      <c r="AV247" s="3" t="s">
        <v>785</v>
      </c>
      <c r="AW247" s="3" t="s">
        <v>135</v>
      </c>
      <c r="AX247" s="3">
        <v>4.7237</v>
      </c>
      <c r="AY247" s="3">
        <v>-74.055800000000005</v>
      </c>
      <c r="AZ247" s="8" t="str">
        <f>+CONCATENATE("Reportan apertura en el enlace ",Tabla4[[#This Row],[Enlace]]," en el ",Tabla4[[#This Row],[Distancia óptica]]," ocasionado por ",Tabla4[[#This Row],[Causa del daño]])</f>
        <v>Reportan apertura en el enlace Autopista - Villa carolina en el km 1,03 desde autopista ocasionado por Vandalismo</v>
      </c>
      <c r="BA247" s="8" t="str">
        <f>+CONCATENATE("Para dar solución al incidente ",Tabla4[[#This Row],[Solución]])</f>
        <v>Para dar solución al incidente se realiza tendido de 70 m de fo de 96 hilos y se crean dos cajas de 24 hilos nuevas.</v>
      </c>
      <c r="BB247" s="3" t="str">
        <f>+_xlfn.CONCAT(Tabla4[[#This Row],[Causa Raiz]]," ",Tabla4[[#This Row],[Solución2]]," (",Tabla4[[#This Row],[Anillo]],"- Cabecera: ",Tabla4[[#This Row],[Cabecera]],"- Operador: ",Tabla4[[#This Row],[Operador]],")")</f>
        <v>Reportan apertura en el enlace Autopista - Villa carolina en el km 1,03 desde autopista ocasionado por Vandalismo Para dar solución al incidente se realiza tendido de 70 m de fo de 96 hilos y se crean dos cajas de 24 hilos nuevas. (Lineal- Cabecera: Autopista- Operador: Colombia Telecomunicaciones)</v>
      </c>
    </row>
    <row r="248" spans="1:54" s="2" customFormat="1" ht="199.5">
      <c r="A248" s="38">
        <f t="shared" si="26"/>
        <v>247</v>
      </c>
      <c r="B248" s="3">
        <v>8117714</v>
      </c>
      <c r="C248" s="3" t="s">
        <v>54</v>
      </c>
      <c r="D248" s="23">
        <v>45311.3125</v>
      </c>
      <c r="E248" s="23">
        <v>45311.625</v>
      </c>
      <c r="F248" s="1">
        <f t="shared" ca="1" si="32"/>
        <v>0.3125</v>
      </c>
      <c r="G248" s="3" t="s">
        <v>55</v>
      </c>
      <c r="H248" s="41"/>
      <c r="I248" s="40"/>
      <c r="J248" s="5" t="s">
        <v>56</v>
      </c>
      <c r="K248" s="3" t="s">
        <v>93</v>
      </c>
      <c r="L248" s="9" t="s">
        <v>78</v>
      </c>
      <c r="M248" s="3" t="s">
        <v>59</v>
      </c>
      <c r="N248" s="3" t="s">
        <v>60</v>
      </c>
      <c r="O248" s="3" t="s">
        <v>1578</v>
      </c>
      <c r="P248" s="3" t="s">
        <v>1579</v>
      </c>
      <c r="Q248" s="4" t="s">
        <v>1580</v>
      </c>
      <c r="R248" s="3" t="s">
        <v>947</v>
      </c>
      <c r="S248" s="3" t="s">
        <v>65</v>
      </c>
      <c r="T248" s="3" t="s">
        <v>146</v>
      </c>
      <c r="U248" s="3" t="s">
        <v>1581</v>
      </c>
      <c r="V248" s="22" t="str">
        <f t="shared" si="27"/>
        <v>RLFO; Hora de aviso: 7:30 20/01/2024; Solución: se realiza tendido de 140 metros de fibra de 96 hilos y dos empalmes de continuidad de 96 hilos; Hora de solución: 15:00 20/01/2024; Causa: Falla en la Red FiOp</v>
      </c>
      <c r="W248" s="4" t="s">
        <v>68</v>
      </c>
      <c r="X248" s="3"/>
      <c r="Y248" s="3"/>
      <c r="Z248" s="3" t="s">
        <v>69</v>
      </c>
      <c r="AA248" s="3" t="s">
        <v>70</v>
      </c>
      <c r="AB248" s="3">
        <v>8118681</v>
      </c>
      <c r="AC248" s="3" t="s">
        <v>71</v>
      </c>
      <c r="AD248" s="6">
        <v>0.15347222222222223</v>
      </c>
      <c r="AE248" s="7"/>
      <c r="AF248" s="7"/>
      <c r="AG248" s="6">
        <f>Tabla4[[#This Row],[Tiempo Parada de Reloj]]+Tabla4[[#This Row],[Tiempo Autorizado por Telefonica (no Máximo)]]</f>
        <v>0.15347222222222223</v>
      </c>
      <c r="AH248" s="7">
        <f t="shared" ca="1" si="28"/>
        <v>0.15902777777777777</v>
      </c>
      <c r="AI248" s="8">
        <f t="shared" si="29"/>
        <v>3.6833333333333336</v>
      </c>
      <c r="AJ248" s="8">
        <f t="shared" ca="1" si="30"/>
        <v>3.8166666666666664</v>
      </c>
      <c r="AK248" s="3" t="s">
        <v>88</v>
      </c>
      <c r="AL248" s="3" t="s">
        <v>70</v>
      </c>
      <c r="AM248" s="3" t="s">
        <v>72</v>
      </c>
      <c r="AN248" s="3" t="s">
        <v>72</v>
      </c>
      <c r="AO248" s="3" t="s">
        <v>120</v>
      </c>
      <c r="AP248" s="3" t="s">
        <v>73</v>
      </c>
      <c r="AQ248" s="23">
        <v>45313.912499999999</v>
      </c>
      <c r="AR248" s="3"/>
      <c r="AS248" s="23"/>
      <c r="AT248" s="23"/>
      <c r="AU248" s="3" t="s">
        <v>264</v>
      </c>
      <c r="AV248" s="3" t="s">
        <v>950</v>
      </c>
      <c r="AW248" s="3" t="s">
        <v>135</v>
      </c>
      <c r="AX248" s="3">
        <v>4.6307900000000002</v>
      </c>
      <c r="AY248" s="3">
        <v>-74.127769999999998</v>
      </c>
      <c r="AZ248" s="8" t="str">
        <f>+CONCATENATE("Reportan apertura en el enlace ",Tabla4[[#This Row],[Enlace]]," en el ",Tabla4[[#This Row],[Distancia óptica]]," ocasionado por ",Tabla4[[#This Row],[Causa del daño]])</f>
        <v>Reportan apertura en el enlace Mov. Alpina - Mov. C.Industrial en el km 4,415 desde alpina ocasionado por Falla en la Red FiOp</v>
      </c>
      <c r="BA248" s="8" t="str">
        <f>+CONCATENATE("Para dar solución al incidente ",Tabla4[[#This Row],[Solución]])</f>
        <v>Para dar solución al incidente se realiza tendido de 140 metros de fibra de 96 hilos y dos empalmes de continuidad de 96 hilos</v>
      </c>
      <c r="BB248" s="3" t="str">
        <f>+_xlfn.CONCAT(Tabla4[[#This Row],[Causa Raiz]]," ",Tabla4[[#This Row],[Solución2]]," (",Tabla4[[#This Row],[Anillo]],"- Cabecera: ",Tabla4[[#This Row],[Cabecera]],"- Operador: ",Tabla4[[#This Row],[Operador]],")")</f>
        <v>Reportan apertura en el enlace Mov. Alpina - Mov. C.Industrial en el km 4,415 desde alpina ocasionado por Falla en la Red FiOp Para dar solución al incidente se realiza tendido de 140 metros de fibra de 96 hilos y dos empalmes de continuidad de 96 hilos (Lineal- Cabecera: Salitre- Operador: Colombia Telecomunicaciones)</v>
      </c>
    </row>
    <row r="249" spans="1:54" s="2" customFormat="1" ht="199.5">
      <c r="A249" s="38">
        <f t="shared" si="26"/>
        <v>248</v>
      </c>
      <c r="B249" s="3">
        <v>8117164</v>
      </c>
      <c r="C249" s="3" t="s">
        <v>163</v>
      </c>
      <c r="D249" s="23">
        <v>45311.3125</v>
      </c>
      <c r="E249" s="23">
        <v>45311.621527777781</v>
      </c>
      <c r="F249" s="1">
        <f t="shared" ca="1" si="32"/>
        <v>0.30902777778101154</v>
      </c>
      <c r="G249" s="3" t="s">
        <v>55</v>
      </c>
      <c r="H249" s="41"/>
      <c r="I249" s="40"/>
      <c r="J249" s="5" t="s">
        <v>56</v>
      </c>
      <c r="K249" s="3" t="s">
        <v>138</v>
      </c>
      <c r="L249" s="9" t="s">
        <v>58</v>
      </c>
      <c r="M249" s="3" t="s">
        <v>139</v>
      </c>
      <c r="N249" s="3" t="s">
        <v>1042</v>
      </c>
      <c r="O249" s="3" t="s">
        <v>1582</v>
      </c>
      <c r="P249" s="3" t="s">
        <v>1583</v>
      </c>
      <c r="Q249" s="4" t="s">
        <v>1584</v>
      </c>
      <c r="R249" s="3" t="s">
        <v>1178</v>
      </c>
      <c r="S249" s="3" t="s">
        <v>197</v>
      </c>
      <c r="T249" s="3" t="s">
        <v>176</v>
      </c>
      <c r="U249" s="3" t="s">
        <v>1585</v>
      </c>
      <c r="V249" s="22" t="str">
        <f t="shared" si="27"/>
        <v>RDFO; Hora de aviso: 7:30 20/01/2024; Solución: Se recupera 600 m de reserva y se instala una caja de  empalmes de 36 hilos.; Hora de solución: 14:55 20/01/2024; Causa: Intervención de Terceros. No Identificados</v>
      </c>
      <c r="W249" s="4" t="s">
        <v>199</v>
      </c>
      <c r="X249" s="3"/>
      <c r="Y249" s="3"/>
      <c r="Z249" s="3" t="s">
        <v>69</v>
      </c>
      <c r="AA249" s="3" t="s">
        <v>70</v>
      </c>
      <c r="AB249" s="3">
        <v>8117164</v>
      </c>
      <c r="AC249" s="3" t="s">
        <v>71</v>
      </c>
      <c r="AD249" s="6">
        <v>0.11180555555555556</v>
      </c>
      <c r="AE249" s="7"/>
      <c r="AF249" s="7"/>
      <c r="AG249" s="6">
        <f>Tabla4[[#This Row],[Tiempo Parada de Reloj]]+Tabla4[[#This Row],[Tiempo Autorizado por Telefonica (no Máximo)]]</f>
        <v>0.11180555555555556</v>
      </c>
      <c r="AH249" s="7">
        <f t="shared" ca="1" si="28"/>
        <v>0.19722222222545599</v>
      </c>
      <c r="AI249" s="8">
        <f t="shared" si="29"/>
        <v>2.6833333333333336</v>
      </c>
      <c r="AJ249" s="8">
        <f t="shared" ca="1" si="30"/>
        <v>4.7333333334109433</v>
      </c>
      <c r="AK249" s="3" t="s">
        <v>88</v>
      </c>
      <c r="AL249" s="3" t="s">
        <v>70</v>
      </c>
      <c r="AM249" s="3" t="s">
        <v>72</v>
      </c>
      <c r="AN249" s="3" t="s">
        <v>72</v>
      </c>
      <c r="AO249" s="3" t="s">
        <v>120</v>
      </c>
      <c r="AP249" s="3" t="s">
        <v>106</v>
      </c>
      <c r="AQ249" s="23">
        <v>45314.004861111112</v>
      </c>
      <c r="AR249" s="3"/>
      <c r="AS249" s="23"/>
      <c r="AT249" s="23"/>
      <c r="AU249" s="3" t="s">
        <v>200</v>
      </c>
      <c r="AV249" s="3" t="s">
        <v>1586</v>
      </c>
      <c r="AW249" s="3" t="s">
        <v>135</v>
      </c>
      <c r="AX249" s="3">
        <v>4.0886110999999996</v>
      </c>
      <c r="AY249" s="3">
        <v>-76.162499999999994</v>
      </c>
      <c r="AZ249" s="8" t="str">
        <f>+CONCATENATE("Reportan apertura en el enlace ",Tabla4[[#This Row],[Enlace]]," en el ",Tabla4[[#This Row],[Distancia óptica]]," ocasionado por ",Tabla4[[#This Row],[Causa del daño]])</f>
        <v>Reportan apertura en el enlace Tuluá - La Marina en el Km 6,1 desde Tulua ocasionado por Intervención de Terceros. No Identificados</v>
      </c>
      <c r="BA249" s="8" t="str">
        <f>+CONCATENATE("Para dar solución al incidente ",Tabla4[[#This Row],[Solución]])</f>
        <v>Para dar solución al incidente Se recupera 600 m de reserva y se instala una caja de  empalmes de 36 hilos.</v>
      </c>
      <c r="BB249" s="3" t="str">
        <f>+_xlfn.CONCAT(Tabla4[[#This Row],[Causa Raiz]]," ",Tabla4[[#This Row],[Solución2]]," (",Tabla4[[#This Row],[Anillo]],"- Cabecera: ",Tabla4[[#This Row],[Cabecera]],"- Operador: ",Tabla4[[#This Row],[Operador]],")")</f>
        <v>Reportan apertura en el enlace Tuluá - La Marina en el Km 6,1 desde Tulua ocasionado por Intervención de Terceros. No Identificados Para dar solución al incidente Se recupera 600 m de reserva y se instala una caja de  empalmes de 36 hilos. (Lineal- Cabecera: Tulua- Operador: Colombia Telecomunicaciones)</v>
      </c>
    </row>
    <row r="250" spans="1:54" s="2" customFormat="1" ht="199.5">
      <c r="A250" s="38">
        <f t="shared" si="26"/>
        <v>249</v>
      </c>
      <c r="B250" s="3">
        <v>8117018</v>
      </c>
      <c r="C250" s="3" t="s">
        <v>54</v>
      </c>
      <c r="D250" s="23">
        <v>45311.3125</v>
      </c>
      <c r="E250" s="23">
        <v>45311.579861111109</v>
      </c>
      <c r="F250" s="1">
        <f t="shared" ca="1" si="32"/>
        <v>0.26736111110949423</v>
      </c>
      <c r="G250" s="3" t="s">
        <v>55</v>
      </c>
      <c r="H250" s="41"/>
      <c r="I250" s="40"/>
      <c r="J250" s="5" t="s">
        <v>56</v>
      </c>
      <c r="K250" s="3" t="s">
        <v>77</v>
      </c>
      <c r="L250" s="9" t="s">
        <v>58</v>
      </c>
      <c r="M250" s="3" t="s">
        <v>373</v>
      </c>
      <c r="N250" s="3" t="s">
        <v>374</v>
      </c>
      <c r="O250" s="3" t="s">
        <v>1587</v>
      </c>
      <c r="P250" s="3" t="s">
        <v>1588</v>
      </c>
      <c r="Q250" s="4" t="s">
        <v>1589</v>
      </c>
      <c r="R250" s="3" t="s">
        <v>1590</v>
      </c>
      <c r="S250" s="3" t="s">
        <v>249</v>
      </c>
      <c r="T250" s="3" t="s">
        <v>66</v>
      </c>
      <c r="U250" s="3" t="s">
        <v>1591</v>
      </c>
      <c r="V250" s="22" t="str">
        <f t="shared" si="27"/>
        <v>RLFO; Hora de aviso: 7:30 20/01/2024; Solución: Se realiza tendido de 60 m de fo 96 hilos y se instala dos cajas de empalme sde 96 hilos.; Hora de solución: 13:55 20/01/2024; Causa: Vandalismo</v>
      </c>
      <c r="W250" s="4" t="s">
        <v>160</v>
      </c>
      <c r="X250" s="3"/>
      <c r="Y250" s="3"/>
      <c r="Z250" s="3" t="s">
        <v>69</v>
      </c>
      <c r="AA250" s="3" t="s">
        <v>70</v>
      </c>
      <c r="AB250" s="3">
        <v>8117018</v>
      </c>
      <c r="AC250" s="3" t="s">
        <v>70</v>
      </c>
      <c r="AD250" s="6">
        <v>0.11041666666666666</v>
      </c>
      <c r="AE250" s="7"/>
      <c r="AF250" s="7"/>
      <c r="AG250" s="6">
        <f>Tabla4[[#This Row],[Tiempo Parada de Reloj]]+Tabla4[[#This Row],[Tiempo Autorizado por Telefonica (no Máximo)]]</f>
        <v>0.11041666666666666</v>
      </c>
      <c r="AH250" s="7">
        <f t="shared" ca="1" si="28"/>
        <v>0.15694444444282757</v>
      </c>
      <c r="AI250" s="8">
        <f t="shared" si="29"/>
        <v>2.65</v>
      </c>
      <c r="AJ250" s="8">
        <f t="shared" ca="1" si="30"/>
        <v>3.7666666666278616</v>
      </c>
      <c r="AK250" s="3" t="s">
        <v>88</v>
      </c>
      <c r="AL250" s="3" t="s">
        <v>70</v>
      </c>
      <c r="AM250" s="3" t="s">
        <v>72</v>
      </c>
      <c r="AN250" s="3" t="s">
        <v>72</v>
      </c>
      <c r="AO250" s="3" t="s">
        <v>120</v>
      </c>
      <c r="AP250" s="3" t="s">
        <v>98</v>
      </c>
      <c r="AQ250" s="23">
        <v>45317.506249999999</v>
      </c>
      <c r="AR250" s="3"/>
      <c r="AS250" s="23"/>
      <c r="AT250" s="23"/>
      <c r="AU250" s="3" t="s">
        <v>1266</v>
      </c>
      <c r="AV250" s="3" t="s">
        <v>1592</v>
      </c>
      <c r="AW250" s="3" t="s">
        <v>135</v>
      </c>
      <c r="AX250" s="3">
        <v>4.1486111000000001</v>
      </c>
      <c r="AY250" s="3">
        <v>-73.636944</v>
      </c>
      <c r="AZ250" s="8" t="str">
        <f>+CONCATENATE("Reportan apertura en el enlace ",Tabla4[[#This Row],[Enlace]]," en el ",Tabla4[[#This Row],[Distancia óptica]]," ocasionado por ",Tabla4[[#This Row],[Causa del daño]])</f>
        <v>Reportan apertura en el enlace Esperanza - Centro en el km 2,67 desde esperanza ocasionado por Vandalismo</v>
      </c>
      <c r="BA250" s="8" t="str">
        <f>+CONCATENATE("Para dar solución al incidente ",Tabla4[[#This Row],[Solución]])</f>
        <v>Para dar solución al incidente Se realiza tendido de 60 m de fo 96 hilos y se instala dos cajas de empalme sde 96 hilos.</v>
      </c>
      <c r="BB250" s="3" t="str">
        <f>+_xlfn.CONCAT(Tabla4[[#This Row],[Causa Raiz]]," ",Tabla4[[#This Row],[Solución2]]," (",Tabla4[[#This Row],[Anillo]],"- Cabecera: ",Tabla4[[#This Row],[Cabecera]],"- Operador: ",Tabla4[[#This Row],[Operador]],")")</f>
        <v>Reportan apertura en el enlace Esperanza - Centro en el km 2,67 desde esperanza ocasionado por Vandalismo Para dar solución al incidente Se realiza tendido de 60 m de fo 96 hilos y se instala dos cajas de empalme sde 96 hilos. (Lineal- Cabecera: Esperanza- Operador: Colombia Telecomunicaciones)</v>
      </c>
    </row>
    <row r="251" spans="1:54" s="2" customFormat="1" ht="171">
      <c r="A251" s="38">
        <f t="shared" si="26"/>
        <v>250</v>
      </c>
      <c r="B251" s="3">
        <v>8117950</v>
      </c>
      <c r="C251" s="3" t="s">
        <v>92</v>
      </c>
      <c r="D251" s="23">
        <v>45311.326388888891</v>
      </c>
      <c r="E251" s="23">
        <v>45311.548611111109</v>
      </c>
      <c r="F251" s="1">
        <f t="shared" ca="1" si="32"/>
        <v>0.22222222221898846</v>
      </c>
      <c r="G251" s="3" t="s">
        <v>55</v>
      </c>
      <c r="H251" s="41"/>
      <c r="I251" s="40" t="s">
        <v>1593</v>
      </c>
      <c r="J251" s="5" t="s">
        <v>322</v>
      </c>
      <c r="K251" s="3" t="s">
        <v>322</v>
      </c>
      <c r="L251" s="9" t="s">
        <v>58</v>
      </c>
      <c r="M251" s="3" t="s">
        <v>228</v>
      </c>
      <c r="N251" s="3" t="s">
        <v>229</v>
      </c>
      <c r="O251" s="3" t="s">
        <v>594</v>
      </c>
      <c r="P251" s="3" t="s">
        <v>1594</v>
      </c>
      <c r="Q251" s="4" t="s">
        <v>1595</v>
      </c>
      <c r="R251" s="3" t="s">
        <v>233</v>
      </c>
      <c r="S251" s="3" t="s">
        <v>328</v>
      </c>
      <c r="T251" s="3" t="s">
        <v>66</v>
      </c>
      <c r="U251" s="3" t="s">
        <v>1596</v>
      </c>
      <c r="V251" s="22" t="str">
        <f t="shared" si="27"/>
        <v>RTNFO; Hora de aviso: 7:50 20/01/2024; Solución: se recuperan reservas y se hace un empalme nuevo de continuidad; Hora de solución: 13:10 20/01/2024; Causa: Vandalismo</v>
      </c>
      <c r="W251" s="4" t="s">
        <v>1597</v>
      </c>
      <c r="X251" s="3"/>
      <c r="Y251" s="3"/>
      <c r="Z251" s="3" t="s">
        <v>69</v>
      </c>
      <c r="AA251" s="3" t="s">
        <v>71</v>
      </c>
      <c r="AB251" s="3">
        <v>0</v>
      </c>
      <c r="AC251" s="3" t="s">
        <v>71</v>
      </c>
      <c r="AD251" s="6">
        <v>0</v>
      </c>
      <c r="AE251" s="7"/>
      <c r="AF251" s="7"/>
      <c r="AG251" s="6">
        <f>Tabla4[[#This Row],[Tiempo Parada de Reloj]]+Tabla4[[#This Row],[Tiempo Autorizado por Telefonica (no Máximo)]]</f>
        <v>0</v>
      </c>
      <c r="AH251" s="7">
        <f t="shared" ca="1" si="28"/>
        <v>0.22222222221898846</v>
      </c>
      <c r="AI251" s="8">
        <f t="shared" si="29"/>
        <v>0</v>
      </c>
      <c r="AJ251" s="8">
        <f t="shared" ca="1" si="30"/>
        <v>5.3333333332557231</v>
      </c>
      <c r="AK251" s="3" t="s">
        <v>88</v>
      </c>
      <c r="AL251" s="3" t="s">
        <v>71</v>
      </c>
      <c r="AM251" s="3" t="s">
        <v>69</v>
      </c>
      <c r="AN251" s="3" t="s">
        <v>88</v>
      </c>
      <c r="AO251" s="3" t="s">
        <v>98</v>
      </c>
      <c r="AP251" s="3" t="s">
        <v>98</v>
      </c>
      <c r="AQ251" s="23">
        <v>45315.631249999999</v>
      </c>
      <c r="AR251" s="3"/>
      <c r="AS251" s="23"/>
      <c r="AT251" s="23"/>
      <c r="AU251" s="3" t="s">
        <v>322</v>
      </c>
      <c r="AV251" s="3" t="s">
        <v>1598</v>
      </c>
      <c r="AW251" s="3" t="s">
        <v>76</v>
      </c>
      <c r="AX251" s="3">
        <v>11.393765</v>
      </c>
      <c r="AY251" s="3">
        <v>-74.227874</v>
      </c>
      <c r="AZ251" s="8" t="str">
        <f>+CONCATENATE("Reportan apertura en el enlace ",Tabla4[[#This Row],[Enlace]]," en el ",Tabla4[[#This Row],[Distancia óptica]]," ocasionado por ",Tabla4[[#This Row],[Causa del daño]])</f>
        <v>Reportan apertura en el enlace Santa Marta - Ciénaga en el Km 37,7 desde Cienaga ocasionado por Vandalismo</v>
      </c>
      <c r="BA251" s="8" t="str">
        <f>+CONCATENATE("Para dar solución al incidente ",Tabla4[[#This Row],[Solución]])</f>
        <v>Para dar solución al incidente se recuperan reservas y se hace un empalme nuevo de continuidad</v>
      </c>
      <c r="BB251" s="3" t="str">
        <f>+_xlfn.CONCAT(Tabla4[[#This Row],[Causa Raiz]]," ",Tabla4[[#This Row],[Solución2]]," (",Tabla4[[#This Row],[Anillo]],"- Cabecera: ",Tabla4[[#This Row],[Cabecera]],"- Operador: ",Tabla4[[#This Row],[Operador]],")")</f>
        <v>Reportan apertura en el enlace Santa Marta - Ciénaga en el Km 37,7 desde Cienaga ocasionado por Vandalismo Para dar solución al incidente se recuperan reservas y se hace un empalme nuevo de continuidad (Troncal- Cabecera: Cienaga- Operador: Ufinet)</v>
      </c>
    </row>
    <row r="252" spans="1:54" s="2" customFormat="1" ht="199.5">
      <c r="A252" s="38">
        <f t="shared" si="26"/>
        <v>251</v>
      </c>
      <c r="B252" s="3">
        <v>8118150</v>
      </c>
      <c r="C252" s="3" t="s">
        <v>54</v>
      </c>
      <c r="D252" s="23">
        <v>45311.40625</v>
      </c>
      <c r="E252" s="23">
        <v>45311.572916666664</v>
      </c>
      <c r="F252" s="1">
        <f t="shared" ca="1" si="32"/>
        <v>0.16666666666424135</v>
      </c>
      <c r="G252" s="3" t="s">
        <v>55</v>
      </c>
      <c r="H252" s="41"/>
      <c r="I252" s="40"/>
      <c r="J252" s="5" t="s">
        <v>56</v>
      </c>
      <c r="K252" s="3" t="s">
        <v>122</v>
      </c>
      <c r="L252" s="9" t="s">
        <v>58</v>
      </c>
      <c r="M252" s="3" t="s">
        <v>123</v>
      </c>
      <c r="N252" s="3" t="s">
        <v>759</v>
      </c>
      <c r="O252" s="3" t="s">
        <v>1599</v>
      </c>
      <c r="P252" s="3" t="s">
        <v>1600</v>
      </c>
      <c r="Q252" s="4" t="s">
        <v>1601</v>
      </c>
      <c r="R252" s="3" t="s">
        <v>128</v>
      </c>
      <c r="S252" s="3" t="s">
        <v>129</v>
      </c>
      <c r="T252" s="3" t="s">
        <v>66</v>
      </c>
      <c r="U252" s="3" t="s">
        <v>1602</v>
      </c>
      <c r="V252" s="22" t="str">
        <f t="shared" si="27"/>
        <v>RLFO; Hora de aviso: 9:45 20/01/2024; Solución: Se realiza un tendido de 200 m fo 24 hilos y 2 empalmes de 24 hilos; Hora de solución: 13:45 20/01/2024; Causa: Vandalismo</v>
      </c>
      <c r="W252" s="4" t="s">
        <v>132</v>
      </c>
      <c r="X252" s="3"/>
      <c r="Y252" s="3"/>
      <c r="Z252" s="3" t="s">
        <v>69</v>
      </c>
      <c r="AA252" s="3" t="s">
        <v>71</v>
      </c>
      <c r="AB252" s="3">
        <v>0</v>
      </c>
      <c r="AC252" s="3" t="s">
        <v>71</v>
      </c>
      <c r="AD252" s="6">
        <v>0</v>
      </c>
      <c r="AE252" s="7"/>
      <c r="AF252" s="7"/>
      <c r="AG252" s="6">
        <f>Tabla4[[#This Row],[Tiempo Parada de Reloj]]+Tabla4[[#This Row],[Tiempo Autorizado por Telefonica (no Máximo)]]</f>
        <v>0</v>
      </c>
      <c r="AH252" s="7">
        <f t="shared" ca="1" si="28"/>
        <v>0.16666666666424135</v>
      </c>
      <c r="AI252" s="8">
        <f t="shared" si="29"/>
        <v>0</v>
      </c>
      <c r="AJ252" s="8">
        <f t="shared" ca="1" si="30"/>
        <v>3.9999999999417923</v>
      </c>
      <c r="AK252" s="3" t="s">
        <v>88</v>
      </c>
      <c r="AL252" s="3" t="s">
        <v>70</v>
      </c>
      <c r="AM252" s="3" t="s">
        <v>72</v>
      </c>
      <c r="AN252" s="3" t="s">
        <v>72</v>
      </c>
      <c r="AO252" s="3" t="s">
        <v>120</v>
      </c>
      <c r="AP252" s="3" t="s">
        <v>120</v>
      </c>
      <c r="AQ252" s="23">
        <v>45312.977048611108</v>
      </c>
      <c r="AR252" s="3"/>
      <c r="AS252" s="23"/>
      <c r="AT252" s="23"/>
      <c r="AU252" s="3" t="s">
        <v>467</v>
      </c>
      <c r="AV252" s="3" t="s">
        <v>243</v>
      </c>
      <c r="AW252" s="3" t="s">
        <v>1603</v>
      </c>
      <c r="AX252" s="3">
        <v>10.747576</v>
      </c>
      <c r="AY252" s="3">
        <v>-74.751622999999995</v>
      </c>
      <c r="AZ252" s="8" t="str">
        <f>+CONCATENATE("Reportan apertura en el enlace ",Tabla4[[#This Row],[Enlace]]," en el ",Tabla4[[#This Row],[Distancia óptica]]," ocasionado por ",Tabla4[[#This Row],[Causa del daño]])</f>
        <v>Reportan apertura en el enlace Ponedera - Santo Tomas en el Km 2,42 desde santo tomas  ocasionado por Vandalismo</v>
      </c>
      <c r="BA252" s="8" t="str">
        <f>+CONCATENATE("Para dar solución al incidente ",Tabla4[[#This Row],[Solución]])</f>
        <v>Para dar solución al incidente Se realiza un tendido de 200 m fo 24 hilos y 2 empalmes de 24 hilos</v>
      </c>
      <c r="BB252" s="3" t="str">
        <f>+_xlfn.CONCAT(Tabla4[[#This Row],[Causa Raiz]]," ",Tabla4[[#This Row],[Solución2]]," (",Tabla4[[#This Row],[Anillo]],"- Cabecera: ",Tabla4[[#This Row],[Cabecera]],"- Operador: ",Tabla4[[#This Row],[Operador]],")")</f>
        <v>Reportan apertura en el enlace Ponedera - Santo Tomas en el Km 2,42 desde santo tomas  ocasionado por Vandalismo Para dar solución al incidente Se realiza un tendido de 200 m fo 24 hilos y 2 empalmes de 24 hilos (lIneal- Cabecera: Santo tomas - Operador: Colombia Telecomunicaciones)</v>
      </c>
    </row>
    <row r="253" spans="1:54" s="2" customFormat="1" ht="213.75">
      <c r="A253" s="38">
        <f t="shared" si="26"/>
        <v>252</v>
      </c>
      <c r="B253" s="3">
        <v>8118346</v>
      </c>
      <c r="C253" s="3" t="s">
        <v>92</v>
      </c>
      <c r="D253" s="23">
        <v>45311.479166666664</v>
      </c>
      <c r="E253" s="23">
        <v>45311.583333333336</v>
      </c>
      <c r="F253" s="1">
        <f t="shared" ca="1" si="32"/>
        <v>0.10416666667151731</v>
      </c>
      <c r="G253" s="3" t="s">
        <v>55</v>
      </c>
      <c r="H253" s="41"/>
      <c r="I253" s="40"/>
      <c r="J253" s="5" t="s">
        <v>56</v>
      </c>
      <c r="K253" s="3" t="s">
        <v>93</v>
      </c>
      <c r="L253" s="9" t="s">
        <v>58</v>
      </c>
      <c r="M253" s="3" t="s">
        <v>59</v>
      </c>
      <c r="N253" s="3" t="s">
        <v>60</v>
      </c>
      <c r="O253" s="3" t="s">
        <v>1604</v>
      </c>
      <c r="P253" s="3" t="s">
        <v>1605</v>
      </c>
      <c r="Q253" s="4" t="s">
        <v>1606</v>
      </c>
      <c r="R253" s="3" t="s">
        <v>947</v>
      </c>
      <c r="S253" s="3" t="s">
        <v>65</v>
      </c>
      <c r="T253" s="3" t="s">
        <v>66</v>
      </c>
      <c r="U253" s="3" t="s">
        <v>1607</v>
      </c>
      <c r="V253" s="22" t="str">
        <f t="shared" si="27"/>
        <v>RTNFO; Hora de aviso: 11:30 20/01/2024; Solución: Se realiza tendido de 140 m de fibra de 96 hilos y dos empalmes de continuidad de 96 hilos; Hora de solución: 14:00 20/01/2024; Causa: Vandalismo</v>
      </c>
      <c r="W253" s="4" t="s">
        <v>68</v>
      </c>
      <c r="X253" s="3"/>
      <c r="Y253" s="3"/>
      <c r="Z253" s="3" t="s">
        <v>69</v>
      </c>
      <c r="AA253" s="3" t="s">
        <v>71</v>
      </c>
      <c r="AB253" s="3">
        <v>0</v>
      </c>
      <c r="AC253" s="3" t="s">
        <v>71</v>
      </c>
      <c r="AD253" s="6">
        <v>0</v>
      </c>
      <c r="AE253" s="7"/>
      <c r="AF253" s="7"/>
      <c r="AG253" s="6">
        <f>Tabla4[[#This Row],[Tiempo Parada de Reloj]]+Tabla4[[#This Row],[Tiempo Autorizado por Telefonica (no Máximo)]]</f>
        <v>0</v>
      </c>
      <c r="AH253" s="7">
        <f t="shared" ca="1" si="28"/>
        <v>0.10416666667151731</v>
      </c>
      <c r="AI253" s="8">
        <f t="shared" si="29"/>
        <v>0</v>
      </c>
      <c r="AJ253" s="8">
        <f t="shared" ca="1" si="30"/>
        <v>2.5000000001164153</v>
      </c>
      <c r="AK253" s="3" t="s">
        <v>88</v>
      </c>
      <c r="AL253" s="3" t="s">
        <v>70</v>
      </c>
      <c r="AM253" s="3" t="s">
        <v>72</v>
      </c>
      <c r="AN253" s="3" t="s">
        <v>72</v>
      </c>
      <c r="AO253" s="3" t="s">
        <v>73</v>
      </c>
      <c r="AP253" s="3" t="s">
        <v>73</v>
      </c>
      <c r="AQ253" s="23">
        <v>45312.791666666664</v>
      </c>
      <c r="AR253" s="3"/>
      <c r="AS253" s="23"/>
      <c r="AT253" s="23"/>
      <c r="AU253" s="3" t="s">
        <v>100</v>
      </c>
      <c r="AV253" s="3" t="s">
        <v>785</v>
      </c>
      <c r="AW253" s="3" t="s">
        <v>1608</v>
      </c>
      <c r="AX253" s="3">
        <v>4.6297199999999998</v>
      </c>
      <c r="AY253" s="3">
        <v>-74.125550000000004</v>
      </c>
      <c r="AZ253" s="8" t="str">
        <f>+CONCATENATE("Reportan apertura en el enlace ",Tabla4[[#This Row],[Enlace]]," en el ",Tabla4[[#This Row],[Distancia óptica]]," ocasionado por ",Tabla4[[#This Row],[Causa del daño]])</f>
        <v>Reportan apertura en el enlace Bogotá - Chocontá en el Km 1,2 desde Autopista ocasionado por Vandalismo</v>
      </c>
      <c r="BA253" s="8" t="str">
        <f>+CONCATENATE("Para dar solución al incidente ",Tabla4[[#This Row],[Solución]])</f>
        <v>Para dar solución al incidente Se realiza tendido de 140 m de fibra de 96 hilos y dos empalmes de continuidad de 96 hilos</v>
      </c>
      <c r="BB253" s="3" t="str">
        <f>+_xlfn.CONCAT(Tabla4[[#This Row],[Causa Raiz]]," ",Tabla4[[#This Row],[Solución2]]," (",Tabla4[[#This Row],[Anillo]],"- Cabecera: ",Tabla4[[#This Row],[Cabecera]],"- Operador: ",Tabla4[[#This Row],[Operador]],")")</f>
        <v>Reportan apertura en el enlace Bogotá - Chocontá en el Km 1,2 desde Autopista ocasionado por Vandalismo Para dar solución al incidente Se realiza tendido de 140 m de fibra de 96 hilos y dos empalmes de continuidad de 96 hilos (Uk prador Norte- Cabecera: Autopista- Operador: Colombia Telecomunicaciones)</v>
      </c>
    </row>
    <row r="254" spans="1:54" s="2" customFormat="1" ht="156.75">
      <c r="A254" s="38">
        <f t="shared" si="26"/>
        <v>253</v>
      </c>
      <c r="B254" s="3">
        <v>8118086</v>
      </c>
      <c r="C254" s="3" t="s">
        <v>54</v>
      </c>
      <c r="D254" s="23">
        <v>45311.576388888891</v>
      </c>
      <c r="E254" s="23">
        <v>45311.577777777777</v>
      </c>
      <c r="F254" s="1">
        <f t="shared" ca="1" si="32"/>
        <v>1.3888888861401938E-3</v>
      </c>
      <c r="G254" s="3" t="s">
        <v>55</v>
      </c>
      <c r="H254" s="41"/>
      <c r="I254" s="40"/>
      <c r="J254" s="5" t="s">
        <v>56</v>
      </c>
      <c r="K254" s="3" t="s">
        <v>203</v>
      </c>
      <c r="L254" s="9" t="s">
        <v>78</v>
      </c>
      <c r="M254" s="3" t="s">
        <v>204</v>
      </c>
      <c r="N254" s="3" t="s">
        <v>217</v>
      </c>
      <c r="O254" s="3" t="s">
        <v>1609</v>
      </c>
      <c r="P254" s="3">
        <v>0</v>
      </c>
      <c r="Q254" s="4" t="s">
        <v>1610</v>
      </c>
      <c r="R254" s="3" t="s">
        <v>1515</v>
      </c>
      <c r="S254" s="3" t="s">
        <v>221</v>
      </c>
      <c r="T254" s="3" t="s">
        <v>104</v>
      </c>
      <c r="U254" s="3" t="s">
        <v>1611</v>
      </c>
      <c r="V254" s="22" t="str">
        <f t="shared" si="27"/>
        <v>RLFO; Hora de aviso: 13:50 20/01/2024; Solución: Personal de Pi realiza limpieza de puertos; Hora de solución: 13:52 20/01/2024; Causa: Visita Fallida</v>
      </c>
      <c r="W254" s="4" t="s">
        <v>1612</v>
      </c>
      <c r="X254" s="3" t="s">
        <v>1613</v>
      </c>
      <c r="Y254" s="3" t="s">
        <v>1614</v>
      </c>
      <c r="Z254" s="3" t="s">
        <v>120</v>
      </c>
      <c r="AA254" s="3" t="s">
        <v>70</v>
      </c>
      <c r="AB254" s="3">
        <v>8118086</v>
      </c>
      <c r="AC254" s="3" t="s">
        <v>71</v>
      </c>
      <c r="AD254" s="6">
        <v>0</v>
      </c>
      <c r="AE254" s="7"/>
      <c r="AF254" s="7"/>
      <c r="AG254" s="6">
        <f>Tabla4[[#This Row],[Tiempo Parada de Reloj]]+Tabla4[[#This Row],[Tiempo Autorizado por Telefonica (no Máximo)]]</f>
        <v>0</v>
      </c>
      <c r="AH254" s="7">
        <f t="shared" ca="1" si="28"/>
        <v>1.3888888861401938E-3</v>
      </c>
      <c r="AI254" s="8">
        <f t="shared" si="29"/>
        <v>0</v>
      </c>
      <c r="AJ254" s="8">
        <f t="shared" ca="1" si="30"/>
        <v>3.3333333267364651E-2</v>
      </c>
      <c r="AK254" s="3" t="s">
        <v>460</v>
      </c>
      <c r="AL254" s="3" t="s">
        <v>70</v>
      </c>
      <c r="AM254" s="3" t="s">
        <v>72</v>
      </c>
      <c r="AN254" s="3" t="s">
        <v>72</v>
      </c>
      <c r="AO254" s="3" t="s">
        <v>72</v>
      </c>
      <c r="AP254" s="3" t="s">
        <v>72</v>
      </c>
      <c r="AQ254" s="23">
        <v>45311.577777777777</v>
      </c>
      <c r="AR254" s="3"/>
      <c r="AS254" s="23"/>
      <c r="AT254" s="23"/>
      <c r="AU254" s="3" t="s">
        <v>192</v>
      </c>
      <c r="AV254" s="3" t="s">
        <v>69</v>
      </c>
      <c r="AW254" s="3" t="s">
        <v>69</v>
      </c>
      <c r="AX254" s="3" t="s">
        <v>69</v>
      </c>
      <c r="AY254" s="3" t="s">
        <v>69</v>
      </c>
      <c r="AZ254" s="8" t="str">
        <f>+CONCATENATE("Reportan apertura en el enlace ",Tabla4[[#This Row],[Enlace]]," en el ",Tabla4[[#This Row],[Distancia óptica]]," ocasionado por ",Tabla4[[#This Row],[Causa del daño]])</f>
        <v>Reportan apertura en el enlace Mov. Barrio Boston - Mov. Barranca III en el 0 ocasionado por Visita Fallida</v>
      </c>
      <c r="BA254" s="8" t="str">
        <f>+CONCATENATE("Para dar solución al incidente ",Tabla4[[#This Row],[Solución]])</f>
        <v>Para dar solución al incidente Personal de Pi realiza limpieza de puertos</v>
      </c>
      <c r="BB254" s="3" t="str">
        <f>+_xlfn.CONCAT(Tabla4[[#This Row],[Causa Raiz]]," ",Tabla4[[#This Row],[Solución2]]," (",Tabla4[[#This Row],[Anillo]],"- Cabecera: ",Tabla4[[#This Row],[Cabecera]],"- Operador: ",Tabla4[[#This Row],[Operador]],")")</f>
        <v>Reportan apertura en el enlace Mov. Barrio Boston - Mov. Barranca III en el 0 ocasionado por Visita Fallida Para dar solución al incidente Personal de Pi realiza limpieza de puertos (NA- Cabecera: NA- Operador: Colombia Telecomunicaciones)</v>
      </c>
    </row>
    <row r="255" spans="1:54" s="2" customFormat="1" ht="185.25">
      <c r="A255" s="38">
        <f t="shared" si="26"/>
        <v>254</v>
      </c>
      <c r="B255" s="3">
        <v>8118882</v>
      </c>
      <c r="C255" s="3" t="s">
        <v>92</v>
      </c>
      <c r="D255" s="23">
        <v>45311.576388888891</v>
      </c>
      <c r="E255" s="23">
        <v>45311.677083333336</v>
      </c>
      <c r="F255" s="1">
        <f t="shared" ca="1" si="32"/>
        <v>0.10069444444525288</v>
      </c>
      <c r="G255" s="3" t="s">
        <v>55</v>
      </c>
      <c r="H255" s="41"/>
      <c r="I255" s="40"/>
      <c r="J255" s="5" t="s">
        <v>56</v>
      </c>
      <c r="K255" s="3" t="s">
        <v>359</v>
      </c>
      <c r="L255" s="9" t="s">
        <v>58</v>
      </c>
      <c r="M255" s="3" t="s">
        <v>360</v>
      </c>
      <c r="N255" s="3" t="s">
        <v>938</v>
      </c>
      <c r="O255" s="3" t="s">
        <v>939</v>
      </c>
      <c r="P255" s="3" t="s">
        <v>1615</v>
      </c>
      <c r="Q255" s="4" t="s">
        <v>1616</v>
      </c>
      <c r="R255" s="3" t="s">
        <v>1420</v>
      </c>
      <c r="S255" s="3" t="s">
        <v>619</v>
      </c>
      <c r="T255" s="3" t="s">
        <v>146</v>
      </c>
      <c r="U255" s="3" t="s">
        <v>1617</v>
      </c>
      <c r="V255" s="22" t="str">
        <f t="shared" si="27"/>
        <v>RTNFO; Hora de aviso: 13:50 20/01/2024; Solución: Se realzia migracion entre nodos del hilo 34 al 31.; Hora de solución: 16:15 20/01/2024; Causa: Falla en la Red FiOp</v>
      </c>
      <c r="W255" s="4" t="s">
        <v>423</v>
      </c>
      <c r="X255" s="3"/>
      <c r="Y255" s="3"/>
      <c r="Z255" s="3" t="s">
        <v>69</v>
      </c>
      <c r="AA255" s="3" t="s">
        <v>71</v>
      </c>
      <c r="AB255" s="3">
        <v>0</v>
      </c>
      <c r="AC255" s="3" t="s">
        <v>71</v>
      </c>
      <c r="AD255" s="6">
        <v>0</v>
      </c>
      <c r="AE255" s="7"/>
      <c r="AF255" s="7"/>
      <c r="AG255" s="6">
        <f>Tabla4[[#This Row],[Tiempo Parada de Reloj]]+Tabla4[[#This Row],[Tiempo Autorizado por Telefonica (no Máximo)]]</f>
        <v>0</v>
      </c>
      <c r="AH255" s="7">
        <f t="shared" ca="1" si="28"/>
        <v>0.10069444444525288</v>
      </c>
      <c r="AI255" s="8">
        <f t="shared" si="29"/>
        <v>0</v>
      </c>
      <c r="AJ255" s="8">
        <f t="shared" ca="1" si="30"/>
        <v>2.4166666666860692</v>
      </c>
      <c r="AK255" s="3" t="s">
        <v>72</v>
      </c>
      <c r="AL255" s="3" t="s">
        <v>71</v>
      </c>
      <c r="AM255" s="3" t="s">
        <v>69</v>
      </c>
      <c r="AN255" s="3" t="s">
        <v>72</v>
      </c>
      <c r="AO255" s="3" t="s">
        <v>120</v>
      </c>
      <c r="AP255" s="3" t="s">
        <v>120</v>
      </c>
      <c r="AQ255" s="23">
        <v>45313.575694444444</v>
      </c>
      <c r="AR255" s="3"/>
      <c r="AS255" s="23"/>
      <c r="AT255" s="23"/>
      <c r="AU255" s="3" t="s">
        <v>424</v>
      </c>
      <c r="AV255" s="3" t="s">
        <v>943</v>
      </c>
      <c r="AW255" s="3" t="s">
        <v>1323</v>
      </c>
      <c r="AX255" s="3" t="s">
        <v>69</v>
      </c>
      <c r="AY255" s="3" t="s">
        <v>69</v>
      </c>
      <c r="AZ255" s="8" t="str">
        <f>+CONCATENATE("Reportan apertura en el enlace ",Tabla4[[#This Row],[Enlace]]," en el ",Tabla4[[#This Row],[Distancia óptica]]," ocasionado por ",Tabla4[[#This Row],[Causa del daño]])</f>
        <v>Reportan apertura en el enlace Tarazá - Yarumal en el km 56,3 desde yarumal ocasionado por Falla en la Red FiOp</v>
      </c>
      <c r="BA255" s="8" t="str">
        <f>+CONCATENATE("Para dar solución al incidente ",Tabla4[[#This Row],[Solución]])</f>
        <v>Para dar solución al incidente Se realzia migracion entre nodos del hilo 34 al 31.</v>
      </c>
      <c r="BB255" s="3" t="str">
        <f>+_xlfn.CONCAT(Tabla4[[#This Row],[Causa Raiz]]," ",Tabla4[[#This Row],[Solución2]]," (",Tabla4[[#This Row],[Anillo]],"- Cabecera: ",Tabla4[[#This Row],[Cabecera]],"- Operador: ",Tabla4[[#This Row],[Operador]],")")</f>
        <v>Reportan apertura en el enlace Tarazá - Yarumal en el km 56,3 desde yarumal ocasionado por Falla en la Red FiOp Para dar solución al incidente Se realzia migracion entre nodos del hilo 34 al 31. (TRONCAL- Cabecera: Yarumal- Operador: Colombia Telecomunicaciones)</v>
      </c>
    </row>
    <row r="256" spans="1:54" s="2" customFormat="1" ht="228">
      <c r="A256" s="38">
        <f t="shared" si="26"/>
        <v>255</v>
      </c>
      <c r="B256" s="3">
        <v>8118490</v>
      </c>
      <c r="C256" s="3" t="s">
        <v>54</v>
      </c>
      <c r="D256" s="23">
        <v>45311.732638888891</v>
      </c>
      <c r="E256" s="23">
        <v>45313.75</v>
      </c>
      <c r="F256" s="1">
        <f t="shared" ca="1" si="32"/>
        <v>2.0173611111094942</v>
      </c>
      <c r="G256" s="3" t="s">
        <v>55</v>
      </c>
      <c r="H256" s="41"/>
      <c r="I256" s="40"/>
      <c r="J256" s="5" t="s">
        <v>56</v>
      </c>
      <c r="K256" s="3" t="s">
        <v>108</v>
      </c>
      <c r="L256" s="9" t="s">
        <v>78</v>
      </c>
      <c r="M256" s="3" t="s">
        <v>228</v>
      </c>
      <c r="N256" s="3" t="s">
        <v>315</v>
      </c>
      <c r="O256" s="3" t="s">
        <v>1618</v>
      </c>
      <c r="P256" s="3" t="s">
        <v>1619</v>
      </c>
      <c r="Q256" s="4" t="s">
        <v>1620</v>
      </c>
      <c r="R256" s="3" t="s">
        <v>233</v>
      </c>
      <c r="S256" s="3" t="s">
        <v>115</v>
      </c>
      <c r="T256" s="3" t="s">
        <v>146</v>
      </c>
      <c r="U256" s="3" t="s">
        <v>1621</v>
      </c>
      <c r="V256" s="22" t="str">
        <f t="shared" si="27"/>
        <v>RLFO; Hora de aviso: 17:35 20/01/2024; Solución: se realiza migracion entre empalmes para dar solucion; Hora de solución: 18:00 22/01/2024; Causa: Falla en la Red FiOp</v>
      </c>
      <c r="W256" s="4" t="s">
        <v>118</v>
      </c>
      <c r="X256" s="3"/>
      <c r="Y256" s="3"/>
      <c r="Z256" s="3" t="s">
        <v>69</v>
      </c>
      <c r="AA256" s="3" t="s">
        <v>70</v>
      </c>
      <c r="AB256" s="3">
        <v>8118490</v>
      </c>
      <c r="AC256" s="3" t="s">
        <v>70</v>
      </c>
      <c r="AD256" s="6">
        <v>1.8506944444444444</v>
      </c>
      <c r="AE256" s="7"/>
      <c r="AF256" s="7"/>
      <c r="AG256" s="6">
        <f>Tabla4[[#This Row],[Tiempo Parada de Reloj]]+Tabla4[[#This Row],[Tiempo Autorizado por Telefonica (no Máximo)]]</f>
        <v>1.8506944444444444</v>
      </c>
      <c r="AH256" s="7">
        <f t="shared" ca="1" si="28"/>
        <v>0.16666666666504981</v>
      </c>
      <c r="AI256" s="8">
        <f t="shared" si="29"/>
        <v>44.416666666666664</v>
      </c>
      <c r="AJ256" s="8">
        <f t="shared" ca="1" si="30"/>
        <v>3.9999999999611955</v>
      </c>
      <c r="AK256" s="3" t="s">
        <v>72</v>
      </c>
      <c r="AL256" s="3" t="s">
        <v>70</v>
      </c>
      <c r="AM256" s="3" t="s">
        <v>73</v>
      </c>
      <c r="AN256" s="3" t="s">
        <v>460</v>
      </c>
      <c r="AO256" s="3" t="s">
        <v>72</v>
      </c>
      <c r="AP256" s="3" t="s">
        <v>72</v>
      </c>
      <c r="AQ256" s="23">
        <v>45314.863888888889</v>
      </c>
      <c r="AR256" s="3"/>
      <c r="AS256" s="23"/>
      <c r="AT256" s="23"/>
      <c r="AU256" s="3" t="s">
        <v>237</v>
      </c>
      <c r="AV256" s="3" t="s">
        <v>1622</v>
      </c>
      <c r="AW256" s="3" t="s">
        <v>1623</v>
      </c>
      <c r="AX256" s="3">
        <v>11.102504</v>
      </c>
      <c r="AY256" s="3">
        <v>-74.221334999999996</v>
      </c>
      <c r="AZ256" s="8" t="str">
        <f>+CONCATENATE("Reportan apertura en el enlace ",Tabla4[[#This Row],[Enlace]]," en el ",Tabla4[[#This Row],[Distancia óptica]]," ocasionado por ",Tabla4[[#This Row],[Causa del daño]])</f>
        <v>Reportan apertura en el enlace Mov. Bellohorizonte - Mov. Hotel Decameron en el Km 0,593 desde Bello Horizonte ocasionado por Falla en la Red FiOp</v>
      </c>
      <c r="BA256" s="8" t="str">
        <f>+CONCATENATE("Para dar solución al incidente ",Tabla4[[#This Row],[Solución]])</f>
        <v>Para dar solución al incidente se realiza migracion entre empalmes para dar solucion</v>
      </c>
      <c r="BB256" s="3" t="str">
        <f>+_xlfn.CONCAT(Tabla4[[#This Row],[Causa Raiz]]," ",Tabla4[[#This Row],[Solución2]]," (",Tabla4[[#This Row],[Anillo]],"- Cabecera: ",Tabla4[[#This Row],[Cabecera]],"- Operador: ",Tabla4[[#This Row],[Operador]],")")</f>
        <v>Reportan apertura en el enlace Mov. Bellohorizonte - Mov. Hotel Decameron en el Km 0,593 desde Bello Horizonte ocasionado por Falla en la Red FiOp Para dar solución al incidente se realiza migracion entre empalmes para dar solucion (LOCAL- Cabecera: BELLOHORIZONTE- Operador: Colombia Telecomunicaciones)</v>
      </c>
    </row>
    <row r="257" spans="1:54" s="2" customFormat="1" ht="199.5">
      <c r="A257" s="38">
        <f t="shared" si="26"/>
        <v>256</v>
      </c>
      <c r="B257" s="3">
        <v>8121282</v>
      </c>
      <c r="C257" s="3" t="s">
        <v>54</v>
      </c>
      <c r="D257" s="23">
        <v>45312.229166666664</v>
      </c>
      <c r="E257" s="23">
        <v>45312.3125</v>
      </c>
      <c r="F257" s="1">
        <f t="shared" ca="1" si="32"/>
        <v>8.3333333335758653E-2</v>
      </c>
      <c r="G257" s="3" t="s">
        <v>55</v>
      </c>
      <c r="H257" s="41"/>
      <c r="I257" s="40"/>
      <c r="J257" s="5" t="s">
        <v>56</v>
      </c>
      <c r="K257" s="3" t="s">
        <v>77</v>
      </c>
      <c r="L257" s="9" t="s">
        <v>58</v>
      </c>
      <c r="M257" s="3" t="s">
        <v>373</v>
      </c>
      <c r="N257" s="3" t="s">
        <v>374</v>
      </c>
      <c r="O257" s="3" t="s">
        <v>1624</v>
      </c>
      <c r="P257" s="3" t="s">
        <v>1625</v>
      </c>
      <c r="Q257" s="4" t="s">
        <v>1626</v>
      </c>
      <c r="R257" s="3" t="s">
        <v>1304</v>
      </c>
      <c r="S257" s="3" t="s">
        <v>249</v>
      </c>
      <c r="T257" s="3" t="s">
        <v>66</v>
      </c>
      <c r="U257" s="3" t="s">
        <v>1627</v>
      </c>
      <c r="V257" s="22" t="str">
        <f t="shared" si="27"/>
        <v>RLFO; Hora de aviso: 5:30 21/01/2024; Solución: Se realiza recuperacion de 10 m de reserva sobre un cable de 8 hilos y se instala una caja de empalme de 24 hilos.; Hora de solución: 7:30 21/01/2024; Causa: Vandalismo</v>
      </c>
      <c r="W257" s="4" t="s">
        <v>160</v>
      </c>
      <c r="X257" s="3"/>
      <c r="Y257" s="3"/>
      <c r="Z257" s="3" t="s">
        <v>69</v>
      </c>
      <c r="AA257" s="3" t="s">
        <v>71</v>
      </c>
      <c r="AB257" s="3">
        <v>0</v>
      </c>
      <c r="AC257" s="3" t="s">
        <v>71</v>
      </c>
      <c r="AD257" s="6">
        <v>0</v>
      </c>
      <c r="AE257" s="7"/>
      <c r="AF257" s="7"/>
      <c r="AG257" s="6">
        <f>Tabla4[[#This Row],[Tiempo Parada de Reloj]]+Tabla4[[#This Row],[Tiempo Autorizado por Telefonica (no Máximo)]]</f>
        <v>0</v>
      </c>
      <c r="AH257" s="7">
        <f t="shared" ca="1" si="28"/>
        <v>8.3333333335758653E-2</v>
      </c>
      <c r="AI257" s="8">
        <f t="shared" si="29"/>
        <v>0</v>
      </c>
      <c r="AJ257" s="8">
        <f t="shared" ca="1" si="30"/>
        <v>2.0000000000582077</v>
      </c>
      <c r="AK257" s="3" t="s">
        <v>73</v>
      </c>
      <c r="AL257" s="3" t="s">
        <v>70</v>
      </c>
      <c r="AM257" s="3" t="s">
        <v>72</v>
      </c>
      <c r="AN257" s="3" t="s">
        <v>72</v>
      </c>
      <c r="AO257" s="3" t="s">
        <v>120</v>
      </c>
      <c r="AP257" s="3" t="s">
        <v>72</v>
      </c>
      <c r="AQ257" s="23">
        <v>45313.727083333331</v>
      </c>
      <c r="AR257" s="3"/>
      <c r="AS257" s="23"/>
      <c r="AT257" s="23"/>
      <c r="AU257" s="3" t="s">
        <v>1266</v>
      </c>
      <c r="AV257" s="3" t="s">
        <v>1628</v>
      </c>
      <c r="AW257" s="3" t="s">
        <v>135</v>
      </c>
      <c r="AX257" s="3">
        <v>4.1550371799999999</v>
      </c>
      <c r="AY257" s="3">
        <v>-73.630328849999998</v>
      </c>
      <c r="AZ257" s="8" t="str">
        <f>+CONCATENATE("Reportan apertura en el enlace ",Tabla4[[#This Row],[Enlace]]," en el ",Tabla4[[#This Row],[Distancia óptica]]," ocasionado por ",Tabla4[[#This Row],[Causa del daño]])</f>
        <v>Reportan apertura en el enlace Ceiba - Aeropuerto en el km 3,43 desde Ceiba ocasionado por Vandalismo</v>
      </c>
      <c r="BA257" s="8" t="str">
        <f>+CONCATENATE("Para dar solución al incidente ",Tabla4[[#This Row],[Solución]])</f>
        <v>Para dar solución al incidente Se realiza recuperacion de 10 m de reserva sobre un cable de 8 hilos y se instala una caja de empalme de 24 hilos.</v>
      </c>
      <c r="BB257" s="3" t="str">
        <f>+_xlfn.CONCAT(Tabla4[[#This Row],[Causa Raiz]]," ",Tabla4[[#This Row],[Solución2]]," (",Tabla4[[#This Row],[Anillo]],"- Cabecera: ",Tabla4[[#This Row],[Cabecera]],"- Operador: ",Tabla4[[#This Row],[Operador]],")")</f>
        <v>Reportan apertura en el enlace Ceiba - Aeropuerto en el km 3,43 desde Ceiba ocasionado por Vandalismo Para dar solución al incidente Se realiza recuperacion de 10 m de reserva sobre un cable de 8 hilos y se instala una caja de empalme de 24 hilos. (Lineal- Cabecera: Ceiba- Operador: Colombia Telecomunicaciones)</v>
      </c>
    </row>
    <row r="258" spans="1:54" s="2" customFormat="1" ht="213.75">
      <c r="A258" s="38">
        <f t="shared" si="26"/>
        <v>257</v>
      </c>
      <c r="B258" s="3">
        <v>8121783</v>
      </c>
      <c r="C258" s="3" t="s">
        <v>136</v>
      </c>
      <c r="D258" s="23">
        <v>45312.354166666664</v>
      </c>
      <c r="E258" s="23">
        <v>45313.5625</v>
      </c>
      <c r="F258" s="1">
        <f t="shared" ca="1" si="32"/>
        <v>1.2083333333357587</v>
      </c>
      <c r="G258" s="3" t="s">
        <v>55</v>
      </c>
      <c r="H258" s="41"/>
      <c r="I258" s="40"/>
      <c r="J258" s="5" t="s">
        <v>137</v>
      </c>
      <c r="K258" s="3" t="s">
        <v>203</v>
      </c>
      <c r="L258" s="9" t="s">
        <v>78</v>
      </c>
      <c r="M258" s="3" t="s">
        <v>204</v>
      </c>
      <c r="N258" s="3" t="s">
        <v>332</v>
      </c>
      <c r="O258" s="3" t="s">
        <v>1629</v>
      </c>
      <c r="P258" s="3" t="s">
        <v>1630</v>
      </c>
      <c r="Q258" s="4" t="s">
        <v>1631</v>
      </c>
      <c r="R258" s="3" t="s">
        <v>336</v>
      </c>
      <c r="S258" s="3" t="s">
        <v>210</v>
      </c>
      <c r="T258" s="3" t="s">
        <v>329</v>
      </c>
      <c r="U258" s="3" t="s">
        <v>1632</v>
      </c>
      <c r="V258" s="22" t="str">
        <f t="shared" si="27"/>
        <v>RBHFO; Hora de aviso: 8:30 21/01/2024; Solución: recupera 70 metros de reserva de 36 hilos y se crea una caja de empalme de 48 hilos con 36 fusiones; Hora de solución: 13:30 22/01/2024; Causa: Incendio</v>
      </c>
      <c r="W258" s="4" t="s">
        <v>213</v>
      </c>
      <c r="X258" s="3"/>
      <c r="Y258" s="3"/>
      <c r="Z258" s="3" t="s">
        <v>69</v>
      </c>
      <c r="AA258" s="3" t="s">
        <v>71</v>
      </c>
      <c r="AB258" s="3">
        <v>0</v>
      </c>
      <c r="AC258" s="3" t="s">
        <v>70</v>
      </c>
      <c r="AD258" s="6">
        <v>1</v>
      </c>
      <c r="AE258" s="7"/>
      <c r="AF258" s="7"/>
      <c r="AG258" s="6">
        <f>Tabla4[[#This Row],[Tiempo Parada de Reloj]]+Tabla4[[#This Row],[Tiempo Autorizado por Telefonica (no Máximo)]]</f>
        <v>1</v>
      </c>
      <c r="AH258" s="7">
        <f t="shared" ca="1" si="28"/>
        <v>0.20833333333575865</v>
      </c>
      <c r="AI258" s="8">
        <f t="shared" si="29"/>
        <v>24</v>
      </c>
      <c r="AJ258" s="8">
        <f t="shared" ca="1" si="30"/>
        <v>5.0000000000582077</v>
      </c>
      <c r="AK258" s="3" t="s">
        <v>72</v>
      </c>
      <c r="AL258" s="3" t="s">
        <v>70</v>
      </c>
      <c r="AM258" s="3" t="s">
        <v>88</v>
      </c>
      <c r="AN258" s="3" t="s">
        <v>88</v>
      </c>
      <c r="AO258" s="3" t="s">
        <v>98</v>
      </c>
      <c r="AP258" s="3" t="s">
        <v>98</v>
      </c>
      <c r="AQ258" s="23">
        <v>45316.4375</v>
      </c>
      <c r="AR258" s="3"/>
      <c r="AS258" s="23"/>
      <c r="AT258" s="23"/>
      <c r="AU258" s="3" t="s">
        <v>356</v>
      </c>
      <c r="AV258" s="3" t="s">
        <v>1633</v>
      </c>
      <c r="AW258" s="3" t="s">
        <v>1634</v>
      </c>
      <c r="AX258" s="3">
        <v>7.0391519999999996</v>
      </c>
      <c r="AY258" s="3">
        <v>-73.073616000000001</v>
      </c>
      <c r="AZ258" s="8" t="str">
        <f>+CONCATENATE("Reportan apertura en el enlace ",Tabla4[[#This Row],[Enlace]]," en el ",Tabla4[[#This Row],[Distancia óptica]]," ocasionado por ",Tabla4[[#This Row],[Causa del daño]])</f>
        <v>Reportan apertura en el enlace Mov. Mesa de Ruitoque - Mov. HIC en el km 10 desde Mov. Mesa de Ruitoque ocasionado por Incendio</v>
      </c>
      <c r="BA258" s="8" t="str">
        <f>+CONCATENATE("Para dar solución al incidente ",Tabla4[[#This Row],[Solución]])</f>
        <v>Para dar solución al incidente recupera 70 metros de reserva de 36 hilos y se crea una caja de empalme de 48 hilos con 36 fusiones</v>
      </c>
      <c r="BB258" s="3" t="str">
        <f>+_xlfn.CONCAT(Tabla4[[#This Row],[Causa Raiz]]," ",Tabla4[[#This Row],[Solución2]]," (",Tabla4[[#This Row],[Anillo]],"- Cabecera: ",Tabla4[[#This Row],[Cabecera]],"- Operador: ",Tabla4[[#This Row],[Operador]],")")</f>
        <v>Reportan apertura en el enlace Mov. Mesa de Ruitoque - Mov. HIC en el km 10 desde Mov. Mesa de Ruitoque ocasionado por Incendio Para dar solución al incidente recupera 70 metros de reserva de 36 hilos y se crea una caja de empalme de 48 hilos con 36 fusiones (Anillo Ruitoque- Cabecera: Lagos- Operador: Infraco)</v>
      </c>
    </row>
    <row r="259" spans="1:54" s="2" customFormat="1" ht="199.5">
      <c r="A259" s="38">
        <f t="shared" ref="A259:A322" si="33">A258+1</f>
        <v>258</v>
      </c>
      <c r="B259" s="3">
        <v>8122132</v>
      </c>
      <c r="C259" s="3" t="s">
        <v>54</v>
      </c>
      <c r="D259" s="23">
        <v>45312.388888888891</v>
      </c>
      <c r="E259" s="23">
        <v>45312.569444444445</v>
      </c>
      <c r="F259" s="1">
        <f t="shared" ca="1" si="32"/>
        <v>0.18055555555474712</v>
      </c>
      <c r="G259" s="3" t="s">
        <v>55</v>
      </c>
      <c r="H259" s="41"/>
      <c r="I259" s="40"/>
      <c r="J259" s="5" t="s">
        <v>56</v>
      </c>
      <c r="K259" s="3" t="s">
        <v>93</v>
      </c>
      <c r="L259" s="9" t="s">
        <v>78</v>
      </c>
      <c r="M259" s="3" t="s">
        <v>59</v>
      </c>
      <c r="N259" s="3" t="s">
        <v>60</v>
      </c>
      <c r="O259" s="3" t="s">
        <v>1635</v>
      </c>
      <c r="P259" s="3" t="s">
        <v>1636</v>
      </c>
      <c r="Q259" s="4" t="s">
        <v>1637</v>
      </c>
      <c r="R259" s="3" t="s">
        <v>947</v>
      </c>
      <c r="S259" s="3" t="s">
        <v>65</v>
      </c>
      <c r="T259" s="3" t="s">
        <v>66</v>
      </c>
      <c r="U259" s="3" t="s">
        <v>1638</v>
      </c>
      <c r="V259" s="22" t="str">
        <f t="shared" si="27"/>
        <v>RLFO; Hora de aviso: 9:20 21/01/2024; Solución: Se rehace caja de empalme de 24 hilos sobre un cable de fo 8 hilos.; Hora de solución: 13:40 21/01/2024; Causa: Vandalismo</v>
      </c>
      <c r="W259" s="4" t="s">
        <v>68</v>
      </c>
      <c r="X259" s="3"/>
      <c r="Y259" s="3"/>
      <c r="Z259" s="3" t="s">
        <v>69</v>
      </c>
      <c r="AA259" s="3" t="s">
        <v>70</v>
      </c>
      <c r="AB259" s="3">
        <v>8122208</v>
      </c>
      <c r="AC259" s="3" t="s">
        <v>71</v>
      </c>
      <c r="AD259" s="6">
        <v>0</v>
      </c>
      <c r="AE259" s="7">
        <v>1.3888888888888888E-2</v>
      </c>
      <c r="AF259" s="7" t="s">
        <v>1524</v>
      </c>
      <c r="AG259" s="6">
        <f>Tabla4[[#This Row],[Tiempo Parada de Reloj]]+Tabla4[[#This Row],[Tiempo Autorizado por Telefonica (no Máximo)]]</f>
        <v>1.3888888888888888E-2</v>
      </c>
      <c r="AH259" s="7">
        <f t="shared" ref="AH259:AH322" ca="1" si="34">F259-$AD259</f>
        <v>0.18055555555474712</v>
      </c>
      <c r="AI259" s="8">
        <f t="shared" ref="AI259:AI322" si="35">AD259*24</f>
        <v>0</v>
      </c>
      <c r="AJ259" s="8">
        <f t="shared" ref="AJ259:AJ322" ca="1" si="36">AH259*24</f>
        <v>4.3333333333139308</v>
      </c>
      <c r="AK259" s="3" t="s">
        <v>119</v>
      </c>
      <c r="AL259" s="3" t="s">
        <v>70</v>
      </c>
      <c r="AM259" s="3" t="s">
        <v>98</v>
      </c>
      <c r="AN259" s="3" t="s">
        <v>98</v>
      </c>
      <c r="AO259" s="3" t="s">
        <v>73</v>
      </c>
      <c r="AP259" s="3" t="s">
        <v>73</v>
      </c>
      <c r="AQ259" s="23">
        <v>45313.90902777778</v>
      </c>
      <c r="AR259" s="3"/>
      <c r="AS259" s="23"/>
      <c r="AT259" s="23"/>
      <c r="AU259" s="3" t="s">
        <v>100</v>
      </c>
      <c r="AV259" s="3" t="s">
        <v>526</v>
      </c>
      <c r="AW259" s="3" t="s">
        <v>1639</v>
      </c>
      <c r="AX259" s="3">
        <v>4.5517000000000003</v>
      </c>
      <c r="AY259" s="3">
        <v>-74.090800000000002</v>
      </c>
      <c r="AZ259" s="8" t="str">
        <f>+CONCATENATE("Reportan apertura en el enlace ",Tabla4[[#This Row],[Enlace]]," en el ",Tabla4[[#This Row],[Distancia óptica]]," ocasionado por ",Tabla4[[#This Row],[Causa del daño]])</f>
        <v>Reportan apertura en el enlace Mov. Palermo Sur - Mov. La Victoria en el km 7,3 desde  Mov. Palermo Sur ocasionado por Vandalismo</v>
      </c>
      <c r="BA259" s="8" t="str">
        <f>+CONCATENATE("Para dar solución al incidente ",Tabla4[[#This Row],[Solución]])</f>
        <v>Para dar solución al incidente Se rehace caja de empalme de 24 hilos sobre un cable de fo 8 hilos.</v>
      </c>
      <c r="BB259" s="3" t="str">
        <f>+_xlfn.CONCAT(Tabla4[[#This Row],[Causa Raiz]]," ",Tabla4[[#This Row],[Solución2]]," (",Tabla4[[#This Row],[Anillo]],"- Cabecera: ",Tabla4[[#This Row],[Cabecera]],"- Operador: ",Tabla4[[#This Row],[Operador]],")")</f>
        <v>Reportan apertura en el enlace Mov. Palermo Sur - Mov. La Victoria en el km 7,3 desde  Mov. Palermo Sur ocasionado por Vandalismo Para dar solución al incidente Se rehace caja de empalme de 24 hilos sobre un cable de fo 8 hilos. (Uk La Victoria- Cabecera: Marruecos- Operador: Colombia Telecomunicaciones)</v>
      </c>
    </row>
    <row r="260" spans="1:54" s="2" customFormat="1" ht="242.25">
      <c r="A260" s="38">
        <f t="shared" si="33"/>
        <v>259</v>
      </c>
      <c r="B260" s="3">
        <v>8122158</v>
      </c>
      <c r="C260" s="3" t="s">
        <v>163</v>
      </c>
      <c r="D260" s="23">
        <v>45312.423611111109</v>
      </c>
      <c r="E260" s="23">
        <v>45312.805555555555</v>
      </c>
      <c r="F260" s="1">
        <f t="shared" ca="1" si="32"/>
        <v>0.38194444444525288</v>
      </c>
      <c r="G260" s="3" t="s">
        <v>55</v>
      </c>
      <c r="H260" s="41"/>
      <c r="I260" s="40"/>
      <c r="J260" s="5" t="s">
        <v>56</v>
      </c>
      <c r="K260" s="3" t="s">
        <v>77</v>
      </c>
      <c r="L260" s="9" t="s">
        <v>78</v>
      </c>
      <c r="M260" s="3" t="s">
        <v>507</v>
      </c>
      <c r="N260" s="3" t="s">
        <v>508</v>
      </c>
      <c r="O260" s="3" t="s">
        <v>509</v>
      </c>
      <c r="P260" s="3" t="s">
        <v>1640</v>
      </c>
      <c r="Q260" s="4" t="s">
        <v>1641</v>
      </c>
      <c r="R260" s="3" t="s">
        <v>512</v>
      </c>
      <c r="S260" s="3" t="s">
        <v>158</v>
      </c>
      <c r="T260" s="3" t="s">
        <v>66</v>
      </c>
      <c r="U260" s="3" t="s">
        <v>1642</v>
      </c>
      <c r="V260" s="22" t="str">
        <f t="shared" ref="V260:V323" si="37">C260&amp;"; Hora de aviso: "&amp;TEXT(D260,"h:mm dd/mm/yyyy")&amp;"; Solución: "&amp;U260&amp;"; Hora de solución: "&amp;TEXT(E260,"h:mm dd/mm/yyyy")&amp;"; Causa: "&amp;T260</f>
        <v>RDFO; Hora de aviso: 10:10 21/01/2024; Solución: Se recupera 9 mts de reserva y se hace un empalme de 48 hilos; Hora de solución: 19:20 21/01/2024; Causa: Vandalismo</v>
      </c>
      <c r="W260" s="4" t="s">
        <v>160</v>
      </c>
      <c r="X260" s="3"/>
      <c r="Y260" s="3"/>
      <c r="Z260" s="3" t="s">
        <v>69</v>
      </c>
      <c r="AA260" s="3" t="s">
        <v>70</v>
      </c>
      <c r="AB260" s="3">
        <v>8121596</v>
      </c>
      <c r="AC260" s="3" t="s">
        <v>71</v>
      </c>
      <c r="AD260" s="6">
        <v>0.18124999999999999</v>
      </c>
      <c r="AE260" s="7"/>
      <c r="AF260" s="7"/>
      <c r="AG260" s="6">
        <f>Tabla4[[#This Row],[Tiempo Parada de Reloj]]+Tabla4[[#This Row],[Tiempo Autorizado por Telefonica (no Máximo)]]</f>
        <v>0.18124999999999999</v>
      </c>
      <c r="AH260" s="7">
        <f t="shared" ca="1" si="34"/>
        <v>0.20069444444525289</v>
      </c>
      <c r="AI260" s="8">
        <f t="shared" si="35"/>
        <v>4.3499999999999996</v>
      </c>
      <c r="AJ260" s="8">
        <f t="shared" ca="1" si="36"/>
        <v>4.8166666666860696</v>
      </c>
      <c r="AK260" s="3" t="s">
        <v>72</v>
      </c>
      <c r="AL260" s="3" t="s">
        <v>70</v>
      </c>
      <c r="AM260" s="3" t="s">
        <v>98</v>
      </c>
      <c r="AN260" s="3" t="s">
        <v>98</v>
      </c>
      <c r="AO260" s="3" t="s">
        <v>120</v>
      </c>
      <c r="AP260" s="3" t="s">
        <v>120</v>
      </c>
      <c r="AQ260" s="23">
        <v>45313.713194444441</v>
      </c>
      <c r="AR260" s="3"/>
      <c r="AS260" s="23"/>
      <c r="AT260" s="23"/>
      <c r="AU260" s="3" t="s">
        <v>515</v>
      </c>
      <c r="AV260" s="3" t="s">
        <v>1643</v>
      </c>
      <c r="AW260" s="3" t="s">
        <v>1644</v>
      </c>
      <c r="AX260" s="3">
        <v>3.0061111</v>
      </c>
      <c r="AY260" s="3">
        <v>-76.486943999999994</v>
      </c>
      <c r="AZ260" s="8" t="str">
        <f>+CONCATENATE("Reportan apertura en el enlace ",Tabla4[[#This Row],[Enlace]]," en el ",Tabla4[[#This Row],[Distancia óptica]]," ocasionado por ",Tabla4[[#This Row],[Causa del daño]])</f>
        <v>Reportan apertura en el enlace Mov. Ladrillera Melendez Sector Remoto - Mov. Centro Santander de Quilichao en el Km 1,804 desde Bellohorizonte ocasionado por Vandalismo</v>
      </c>
      <c r="BA260" s="8" t="str">
        <f>+CONCATENATE("Para dar solución al incidente ",Tabla4[[#This Row],[Solución]])</f>
        <v>Para dar solución al incidente Se recupera 9 mts de reserva y se hace un empalme de 48 hilos</v>
      </c>
      <c r="BB260" s="3" t="str">
        <f>+_xlfn.CONCAT(Tabla4[[#This Row],[Causa Raiz]]," ",Tabla4[[#This Row],[Solución2]]," (",Tabla4[[#This Row],[Anillo]],"- Cabecera: ",Tabla4[[#This Row],[Cabecera]],"- Operador: ",Tabla4[[#This Row],[Operador]],")")</f>
        <v>Reportan apertura en el enlace Mov. Ladrillera Melendez Sector Remoto - Mov. Centro Santander de Quilichao en el Km 1,804 desde Bellohorizonte ocasionado por Vandalismo Para dar solución al incidente Se recupera 9 mts de reserva y se hace un empalme de 48 hilos (Anillo 1- Cabecera: Sabtander de quilichao- Operador: Colombia Telecomunicaciones)</v>
      </c>
    </row>
    <row r="261" spans="1:54" s="2" customFormat="1" ht="242.25">
      <c r="A261" s="38">
        <f t="shared" si="33"/>
        <v>260</v>
      </c>
      <c r="B261" s="3">
        <v>8121782</v>
      </c>
      <c r="C261" s="3" t="s">
        <v>54</v>
      </c>
      <c r="D261" s="23">
        <v>45312.527777777781</v>
      </c>
      <c r="E261" s="23">
        <v>45312.659722222219</v>
      </c>
      <c r="F261" s="1">
        <f t="shared" ca="1" si="32"/>
        <v>0.13194444443797693</v>
      </c>
      <c r="G261" s="3" t="s">
        <v>55</v>
      </c>
      <c r="H261" s="41"/>
      <c r="I261" s="40"/>
      <c r="J261" s="5" t="s">
        <v>56</v>
      </c>
      <c r="K261" s="3" t="s">
        <v>122</v>
      </c>
      <c r="L261" s="9" t="s">
        <v>78</v>
      </c>
      <c r="M261" s="3" t="s">
        <v>800</v>
      </c>
      <c r="N261" s="3" t="s">
        <v>1645</v>
      </c>
      <c r="O261" s="3" t="s">
        <v>1646</v>
      </c>
      <c r="P261" s="3" t="s">
        <v>1647</v>
      </c>
      <c r="Q261" s="4" t="s">
        <v>1648</v>
      </c>
      <c r="R261" s="3" t="s">
        <v>805</v>
      </c>
      <c r="S261" s="3" t="s">
        <v>129</v>
      </c>
      <c r="T261" s="3" t="s">
        <v>66</v>
      </c>
      <c r="U261" s="3" t="s">
        <v>1649</v>
      </c>
      <c r="V261" s="22" t="str">
        <f t="shared" si="37"/>
        <v>RLFO; Hora de aviso: 12:40 21/01/2024; Solución: Se recupero 150 mts de reserva y se hace un empalme de 8 hilos con caja de empalme de 24 hilos existente; Hora de solución: 15:50 21/01/2024; Causa: Vandalismo</v>
      </c>
      <c r="W261" s="4" t="s">
        <v>1650</v>
      </c>
      <c r="X261" s="3" t="s">
        <v>1651</v>
      </c>
      <c r="Y261" s="3" t="s">
        <v>1652</v>
      </c>
      <c r="Z261" s="3" t="s">
        <v>120</v>
      </c>
      <c r="AA261" s="3" t="s">
        <v>70</v>
      </c>
      <c r="AB261" s="3">
        <v>8121782</v>
      </c>
      <c r="AC261" s="3" t="s">
        <v>70</v>
      </c>
      <c r="AD261" s="6">
        <v>0</v>
      </c>
      <c r="AE261" s="7"/>
      <c r="AF261" s="7"/>
      <c r="AG261" s="6">
        <f>Tabla4[[#This Row],[Tiempo Parada de Reloj]]+Tabla4[[#This Row],[Tiempo Autorizado por Telefonica (no Máximo)]]</f>
        <v>0</v>
      </c>
      <c r="AH261" s="7">
        <f t="shared" ca="1" si="34"/>
        <v>0.13194444443797693</v>
      </c>
      <c r="AI261" s="8">
        <f t="shared" si="35"/>
        <v>0</v>
      </c>
      <c r="AJ261" s="8">
        <f t="shared" ca="1" si="36"/>
        <v>3.1666666665114462</v>
      </c>
      <c r="AK261" s="3" t="s">
        <v>72</v>
      </c>
      <c r="AL261" s="3" t="s">
        <v>70</v>
      </c>
      <c r="AM261" s="3" t="s">
        <v>98</v>
      </c>
      <c r="AN261" s="3" t="s">
        <v>98</v>
      </c>
      <c r="AO261" s="3" t="s">
        <v>120</v>
      </c>
      <c r="AP261" s="3" t="s">
        <v>120</v>
      </c>
      <c r="AQ261" s="23">
        <v>45312.702777777777</v>
      </c>
      <c r="AR261" s="3"/>
      <c r="AS261" s="23"/>
      <c r="AT261" s="23"/>
      <c r="AU261" s="3" t="s">
        <v>192</v>
      </c>
      <c r="AV261" s="3" t="s">
        <v>1653</v>
      </c>
      <c r="AW261" s="3" t="s">
        <v>135</v>
      </c>
      <c r="AX261" s="3">
        <v>9.4012019999999996</v>
      </c>
      <c r="AY261" s="3">
        <v>-75.682264000000004</v>
      </c>
      <c r="AZ261" s="8" t="str">
        <f>+CONCATENATE("Reportan apertura en el enlace ",Tabla4[[#This Row],[Enlace]]," en el ",Tabla4[[#This Row],[Distancia óptica]]," ocasionado por ",Tabla4[[#This Row],[Causa del daño]])</f>
        <v>Reportan apertura en el enlace Mov. Coveñas Centro - Mov. Coveñas en el Km 0,426 desde Coveñas Centro ocasionado por Vandalismo</v>
      </c>
      <c r="BA261" s="8" t="str">
        <f>+CONCATENATE("Para dar solución al incidente ",Tabla4[[#This Row],[Solución]])</f>
        <v>Para dar solución al incidente Se recupero 150 mts de reserva y se hace un empalme de 8 hilos con caja de empalme de 24 hilos existente</v>
      </c>
      <c r="BB261" s="3" t="str">
        <f>+_xlfn.CONCAT(Tabla4[[#This Row],[Causa Raiz]]," ",Tabla4[[#This Row],[Solución2]]," (",Tabla4[[#This Row],[Anillo]],"- Cabecera: ",Tabla4[[#This Row],[Cabecera]],"- Operador: ",Tabla4[[#This Row],[Operador]],")")</f>
        <v>Reportan apertura en el enlace Mov. Coveñas Centro - Mov. Coveñas en el Km 0,426 desde Coveñas Centro ocasionado por Vandalismo Para dar solución al incidente Se recupero 150 mts de reserva y se hace un empalme de 8 hilos con caja de empalme de 24 hilos existente (Lineal- Cabecera: Coveñas Centro- Operador: Colombia Telecomunicaciones)</v>
      </c>
    </row>
    <row r="262" spans="1:54" s="2" customFormat="1" ht="213.75">
      <c r="A262" s="38">
        <f t="shared" si="33"/>
        <v>261</v>
      </c>
      <c r="B262" s="3">
        <v>8118628</v>
      </c>
      <c r="C262" s="3" t="s">
        <v>54</v>
      </c>
      <c r="D262" s="23">
        <v>45312.527777777781</v>
      </c>
      <c r="E262" s="23">
        <v>45312.743055555555</v>
      </c>
      <c r="F262" s="1">
        <f t="shared" ca="1" si="32"/>
        <v>0.21527777777373558</v>
      </c>
      <c r="G262" s="3" t="s">
        <v>55</v>
      </c>
      <c r="H262" s="41"/>
      <c r="I262" s="40"/>
      <c r="J262" s="5" t="s">
        <v>56</v>
      </c>
      <c r="K262" s="3" t="s">
        <v>77</v>
      </c>
      <c r="L262" s="9" t="s">
        <v>78</v>
      </c>
      <c r="M262" s="3" t="s">
        <v>838</v>
      </c>
      <c r="N262" s="3" t="s">
        <v>839</v>
      </c>
      <c r="O262" s="3" t="s">
        <v>1654</v>
      </c>
      <c r="P262" s="3" t="s">
        <v>1655</v>
      </c>
      <c r="Q262" s="4" t="s">
        <v>1656</v>
      </c>
      <c r="R262" s="3" t="s">
        <v>400</v>
      </c>
      <c r="S262" s="3" t="s">
        <v>289</v>
      </c>
      <c r="T262" s="3" t="s">
        <v>176</v>
      </c>
      <c r="U262" s="3" t="s">
        <v>1657</v>
      </c>
      <c r="V262" s="22" t="str">
        <f t="shared" si="37"/>
        <v>RLFO; Hora de aviso: 12:40 21/01/2024; Solución: Se realizo un tendido de 350 mts de FO de 36 hilos y se hacen dos empalmes de 24 hilos; Hora de solución: 17:50 21/01/2024; Causa: Intervención de Terceros. No Identificados</v>
      </c>
      <c r="W262" s="4" t="s">
        <v>160</v>
      </c>
      <c r="X262" s="3"/>
      <c r="Y262" s="3"/>
      <c r="Z262" s="3" t="s">
        <v>69</v>
      </c>
      <c r="AA262" s="3" t="s">
        <v>70</v>
      </c>
      <c r="AB262" s="3">
        <v>8118628</v>
      </c>
      <c r="AC262" s="3" t="s">
        <v>71</v>
      </c>
      <c r="AD262" s="6">
        <v>5.347222222222222E-2</v>
      </c>
      <c r="AE262" s="7"/>
      <c r="AF262" s="7"/>
      <c r="AG262" s="6">
        <f>Tabla4[[#This Row],[Tiempo Parada de Reloj]]+Tabla4[[#This Row],[Tiempo Autorizado por Telefonica (no Máximo)]]</f>
        <v>5.347222222222222E-2</v>
      </c>
      <c r="AH262" s="7">
        <f t="shared" ca="1" si="34"/>
        <v>0.16180555555151335</v>
      </c>
      <c r="AI262" s="8">
        <f t="shared" si="35"/>
        <v>1.2833333333333332</v>
      </c>
      <c r="AJ262" s="8">
        <f t="shared" ca="1" si="36"/>
        <v>3.8833333332363207</v>
      </c>
      <c r="AK262" s="3" t="s">
        <v>72</v>
      </c>
      <c r="AL262" s="3" t="s">
        <v>70</v>
      </c>
      <c r="AM262" s="3" t="s">
        <v>98</v>
      </c>
      <c r="AN262" s="3" t="s">
        <v>98</v>
      </c>
      <c r="AO262" s="3" t="s">
        <v>72</v>
      </c>
      <c r="AP262" s="3" t="s">
        <v>72</v>
      </c>
      <c r="AQ262" s="23">
        <v>45315.742361111108</v>
      </c>
      <c r="AR262" s="3"/>
      <c r="AS262" s="23"/>
      <c r="AT262" s="23"/>
      <c r="AU262" s="3" t="s">
        <v>404</v>
      </c>
      <c r="AV262" s="3" t="s">
        <v>1658</v>
      </c>
      <c r="AW262" s="3" t="s">
        <v>1659</v>
      </c>
      <c r="AX262" s="3">
        <v>4.8071861</v>
      </c>
      <c r="AY262" s="3">
        <v>-75.808131700000004</v>
      </c>
      <c r="AZ262" s="8" t="str">
        <f>+CONCATENATE("Reportan apertura en el enlace ",Tabla4[[#This Row],[Enlace]]," en el ",Tabla4[[#This Row],[Distancia óptica]]," ocasionado por ",Tabla4[[#This Row],[Causa del daño]])</f>
        <v>Reportan apertura en el enlace Mov. San camilo - Mov. Galicia en el Km 0,6 desde Galicia ocasionado por Intervención de Terceros. No Identificados</v>
      </c>
      <c r="BA262" s="8" t="str">
        <f>+CONCATENATE("Para dar solución al incidente ",Tabla4[[#This Row],[Solución]])</f>
        <v>Para dar solución al incidente Se realizo un tendido de 350 mts de FO de 36 hilos y se hacen dos empalmes de 24 hilos</v>
      </c>
      <c r="BB262" s="3" t="str">
        <f>+_xlfn.CONCAT(Tabla4[[#This Row],[Causa Raiz]]," ",Tabla4[[#This Row],[Solución2]]," (",Tabla4[[#This Row],[Anillo]],"- Cabecera: ",Tabla4[[#This Row],[Cabecera]],"- Operador: ",Tabla4[[#This Row],[Operador]],")")</f>
        <v>Reportan apertura en el enlace Mov. San camilo - Mov. Galicia en el Km 0,6 desde Galicia ocasionado por Intervención de Terceros. No Identificados Para dar solución al incidente Se realizo un tendido de 350 mts de FO de 36 hilos y se hacen dos empalmes de 24 hilos (Uk Galicia- Cabecera: Carmelitas- Operador: Colombia Telecomunicaciones)</v>
      </c>
    </row>
    <row r="263" spans="1:54" s="2" customFormat="1" ht="156.75">
      <c r="A263" s="38">
        <f t="shared" si="33"/>
        <v>262</v>
      </c>
      <c r="B263" s="3">
        <v>8123175</v>
      </c>
      <c r="C263" s="3" t="s">
        <v>163</v>
      </c>
      <c r="D263" s="23">
        <v>45312.666666666664</v>
      </c>
      <c r="E263" s="23">
        <v>45312.78125</v>
      </c>
      <c r="F263" s="1">
        <f t="shared" ca="1" si="32"/>
        <v>0.11458333333575865</v>
      </c>
      <c r="G263" s="3" t="s">
        <v>55</v>
      </c>
      <c r="H263" s="41"/>
      <c r="I263" s="40"/>
      <c r="J263" s="5" t="s">
        <v>56</v>
      </c>
      <c r="K263" s="3" t="s">
        <v>340</v>
      </c>
      <c r="L263" s="9" t="s">
        <v>58</v>
      </c>
      <c r="M263" s="3" t="s">
        <v>341</v>
      </c>
      <c r="N263" s="3" t="s">
        <v>342</v>
      </c>
      <c r="O263" s="3" t="s">
        <v>343</v>
      </c>
      <c r="P263" s="3" t="s">
        <v>1660</v>
      </c>
      <c r="Q263" s="4" t="s">
        <v>1661</v>
      </c>
      <c r="R263" s="3" t="s">
        <v>1304</v>
      </c>
      <c r="S263" s="3" t="s">
        <v>347</v>
      </c>
      <c r="T263" s="3" t="s">
        <v>146</v>
      </c>
      <c r="U263" s="3" t="s">
        <v>1345</v>
      </c>
      <c r="V263" s="22" t="str">
        <f t="shared" si="37"/>
        <v>RDFO; Hora de aviso: 16:00 21/01/2024; Solución: Se realiza migracion entre empalmes; Hora de solución: 18:45 21/01/2024; Causa: Falla en la Red FiOp</v>
      </c>
      <c r="W263" s="4" t="s">
        <v>349</v>
      </c>
      <c r="X263" s="3"/>
      <c r="Y263" s="3"/>
      <c r="Z263" s="3" t="s">
        <v>69</v>
      </c>
      <c r="AA263" s="3" t="s">
        <v>71</v>
      </c>
      <c r="AB263" s="3">
        <v>0</v>
      </c>
      <c r="AC263" s="3" t="s">
        <v>70</v>
      </c>
      <c r="AD263" s="6">
        <v>0</v>
      </c>
      <c r="AE263" s="7"/>
      <c r="AF263" s="7"/>
      <c r="AG263" s="6">
        <f>Tabla4[[#This Row],[Tiempo Parada de Reloj]]+Tabla4[[#This Row],[Tiempo Autorizado por Telefonica (no Máximo)]]</f>
        <v>0</v>
      </c>
      <c r="AH263" s="7">
        <f t="shared" ca="1" si="34"/>
        <v>0.11458333333575865</v>
      </c>
      <c r="AI263" s="8">
        <f t="shared" si="35"/>
        <v>0</v>
      </c>
      <c r="AJ263" s="8">
        <f t="shared" ca="1" si="36"/>
        <v>2.7500000000582077</v>
      </c>
      <c r="AK263" s="3" t="s">
        <v>98</v>
      </c>
      <c r="AL263" s="3" t="s">
        <v>71</v>
      </c>
      <c r="AM263" s="3" t="s">
        <v>69</v>
      </c>
      <c r="AN263" s="3" t="s">
        <v>98</v>
      </c>
      <c r="AO263" s="3" t="s">
        <v>72</v>
      </c>
      <c r="AP263" s="3" t="s">
        <v>72</v>
      </c>
      <c r="AQ263" s="23">
        <v>45314.378472222219</v>
      </c>
      <c r="AR263" s="3"/>
      <c r="AS263" s="23"/>
      <c r="AT263" s="23"/>
      <c r="AU263" s="3" t="s">
        <v>351</v>
      </c>
      <c r="AV263" s="3" t="s">
        <v>1662</v>
      </c>
      <c r="AW263" s="3" t="s">
        <v>76</v>
      </c>
      <c r="AX263" s="3">
        <v>4.6638000000000002</v>
      </c>
      <c r="AY263" s="3">
        <v>-74.936800000000005</v>
      </c>
      <c r="AZ263" s="8" t="str">
        <f>+CONCATENATE("Reportan apertura en el enlace ",Tabla4[[#This Row],[Enlace]]," en el ",Tabla4[[#This Row],[Distancia óptica]]," ocasionado por ",Tabla4[[#This Row],[Causa del daño]])</f>
        <v>Reportan apertura en el enlace Ibague - Libano en el Km 56,2 desde Ibague ocasionado por Falla en la Red FiOp</v>
      </c>
      <c r="BA263" s="8" t="str">
        <f>+CONCATENATE("Para dar solución al incidente ",Tabla4[[#This Row],[Solución]])</f>
        <v>Para dar solución al incidente Se realiza migracion entre empalmes</v>
      </c>
      <c r="BB263" s="3" t="str">
        <f>+_xlfn.CONCAT(Tabla4[[#This Row],[Causa Raiz]]," ",Tabla4[[#This Row],[Solución2]]," (",Tabla4[[#This Row],[Anillo]],"- Cabecera: ",Tabla4[[#This Row],[Cabecera]],"- Operador: ",Tabla4[[#This Row],[Operador]],")")</f>
        <v>Reportan apertura en el enlace Ibague - Libano en el Km 56,2 desde Ibague ocasionado por Falla en la Red FiOp Para dar solución al incidente Se realiza migracion entre empalmes (Troncal- Cabecera: Ibague- Operador: Colombia Telecomunicaciones)</v>
      </c>
    </row>
    <row r="264" spans="1:54" s="2" customFormat="1" ht="199.5">
      <c r="A264" s="38">
        <f t="shared" si="33"/>
        <v>263</v>
      </c>
      <c r="B264" s="3">
        <v>8123202</v>
      </c>
      <c r="C264" s="3" t="s">
        <v>163</v>
      </c>
      <c r="D264" s="23">
        <v>45312.861111111109</v>
      </c>
      <c r="E264" s="23">
        <v>45313.506944444445</v>
      </c>
      <c r="F264" s="1">
        <f t="shared" ca="1" si="32"/>
        <v>0.64583333333575865</v>
      </c>
      <c r="G264" s="3" t="s">
        <v>55</v>
      </c>
      <c r="H264" s="41"/>
      <c r="I264" s="40"/>
      <c r="J264" s="5" t="s">
        <v>56</v>
      </c>
      <c r="K264" s="3" t="s">
        <v>108</v>
      </c>
      <c r="L264" s="9" t="s">
        <v>78</v>
      </c>
      <c r="M264" s="3" t="s">
        <v>228</v>
      </c>
      <c r="N264" s="3" t="s">
        <v>315</v>
      </c>
      <c r="O264" s="3" t="s">
        <v>1663</v>
      </c>
      <c r="P264" s="3" t="s">
        <v>1664</v>
      </c>
      <c r="Q264" s="4" t="s">
        <v>1665</v>
      </c>
      <c r="R264" s="3" t="s">
        <v>233</v>
      </c>
      <c r="S264" s="3" t="s">
        <v>115</v>
      </c>
      <c r="T264" s="3" t="s">
        <v>256</v>
      </c>
      <c r="U264" s="3" t="s">
        <v>871</v>
      </c>
      <c r="V264" s="22" t="str">
        <f t="shared" si="37"/>
        <v>RDFO; Hora de aviso: 20:40 21/01/2024; Solución: Se realiza fusion en caja de empalme existente; Hora de solución: 12:10 22/01/2024; Causa: Falla de Empalme de FiOp</v>
      </c>
      <c r="W264" s="4" t="s">
        <v>118</v>
      </c>
      <c r="X264" s="3"/>
      <c r="Y264" s="3"/>
      <c r="Z264" s="3" t="s">
        <v>69</v>
      </c>
      <c r="AA264" s="3" t="s">
        <v>70</v>
      </c>
      <c r="AB264" s="3">
        <v>8123202</v>
      </c>
      <c r="AC264" s="3" t="s">
        <v>71</v>
      </c>
      <c r="AD264" s="6">
        <v>0.43888888888888888</v>
      </c>
      <c r="AE264" s="7"/>
      <c r="AF264" s="7"/>
      <c r="AG264" s="6">
        <f>Tabla4[[#This Row],[Tiempo Parada de Reloj]]+Tabla4[[#This Row],[Tiempo Autorizado por Telefonica (no Máximo)]]</f>
        <v>0.43888888888888888</v>
      </c>
      <c r="AH264" s="7">
        <f t="shared" ca="1" si="34"/>
        <v>0.20694444444686977</v>
      </c>
      <c r="AI264" s="8">
        <f t="shared" si="35"/>
        <v>10.533333333333333</v>
      </c>
      <c r="AJ264" s="8">
        <f t="shared" ca="1" si="36"/>
        <v>4.9666666667248744</v>
      </c>
      <c r="AK264" s="3" t="s">
        <v>98</v>
      </c>
      <c r="AL264" s="3" t="s">
        <v>70</v>
      </c>
      <c r="AM264" s="3" t="s">
        <v>88</v>
      </c>
      <c r="AN264" s="3" t="s">
        <v>88</v>
      </c>
      <c r="AO264" s="3" t="s">
        <v>72</v>
      </c>
      <c r="AP264" s="3" t="s">
        <v>72</v>
      </c>
      <c r="AQ264" s="23">
        <v>45314.875694444447</v>
      </c>
      <c r="AR264" s="3"/>
      <c r="AS264" s="23"/>
      <c r="AT264" s="23"/>
      <c r="AU264" s="3" t="s">
        <v>237</v>
      </c>
      <c r="AV264" s="3" t="s">
        <v>598</v>
      </c>
      <c r="AW264" s="3" t="s">
        <v>1213</v>
      </c>
      <c r="AX264" s="3">
        <v>11.248156</v>
      </c>
      <c r="AY264" s="3">
        <v>-75.211775000000003</v>
      </c>
      <c r="AZ264" s="8" t="str">
        <f>+CONCATENATE("Reportan apertura en el enlace ",Tabla4[[#This Row],[Enlace]]," en el ",Tabla4[[#This Row],[Distancia óptica]]," ocasionado por ",Tabla4[[#This Row],[Causa del daño]])</f>
        <v>Reportan apertura en el enlace Mov. Terminal Maritimo - Mov. Calle 13 en el Km 0,786 desde Calle 13 ocasionado por Falla de Empalme de FiOp</v>
      </c>
      <c r="BA264" s="8" t="str">
        <f>+CONCATENATE("Para dar solución al incidente ",Tabla4[[#This Row],[Solución]])</f>
        <v>Para dar solución al incidente Se realiza fusion en caja de empalme existente</v>
      </c>
      <c r="BB264" s="3" t="str">
        <f>+_xlfn.CONCAT(Tabla4[[#This Row],[Causa Raiz]]," ",Tabla4[[#This Row],[Solución2]]," (",Tabla4[[#This Row],[Anillo]],"- Cabecera: ",Tabla4[[#This Row],[Cabecera]],"- Operador: ",Tabla4[[#This Row],[Operador]],")")</f>
        <v>Reportan apertura en el enlace Mov. Terminal Maritimo - Mov. Calle 13 en el Km 0,786 desde Calle 13 ocasionado por Falla de Empalme de FiOp Para dar solución al incidente Se realiza fusion en caja de empalme existente (LIneal- Cabecera: CALLE 13- Operador: Colombia Telecomunicaciones)</v>
      </c>
    </row>
    <row r="265" spans="1:54" s="2" customFormat="1" ht="213.75">
      <c r="A265" s="38">
        <f t="shared" si="33"/>
        <v>264</v>
      </c>
      <c r="B265" s="3">
        <v>8124733</v>
      </c>
      <c r="C265" s="3" t="s">
        <v>54</v>
      </c>
      <c r="D265" s="23">
        <v>45313.069444444445</v>
      </c>
      <c r="E265" s="23">
        <v>45313.333333333336</v>
      </c>
      <c r="F265" s="1">
        <f t="shared" ca="1" si="32"/>
        <v>0.26388888889050577</v>
      </c>
      <c r="G265" s="3" t="s">
        <v>55</v>
      </c>
      <c r="H265" s="41"/>
      <c r="I265" s="40"/>
      <c r="J265" s="5" t="s">
        <v>56</v>
      </c>
      <c r="K265" s="3" t="s">
        <v>77</v>
      </c>
      <c r="L265" s="9" t="s">
        <v>58</v>
      </c>
      <c r="M265" s="3" t="s">
        <v>987</v>
      </c>
      <c r="N265" s="3" t="s">
        <v>1300</v>
      </c>
      <c r="O265" s="3" t="s">
        <v>1666</v>
      </c>
      <c r="P265" s="3" t="s">
        <v>1667</v>
      </c>
      <c r="Q265" s="4" t="s">
        <v>1668</v>
      </c>
      <c r="R265" s="3" t="s">
        <v>1304</v>
      </c>
      <c r="S265" s="3" t="s">
        <v>158</v>
      </c>
      <c r="T265" s="3" t="s">
        <v>66</v>
      </c>
      <c r="U265" s="3" t="s">
        <v>1669</v>
      </c>
      <c r="V265" s="22" t="str">
        <f t="shared" si="37"/>
        <v>RLFO; Hora de aviso: 1:40 22/01/2024; Solución: Recuperacion de 150 mts de reserva y un empalme de 48 hilos; Hora de solución: 8:00 22/01/2024; Causa: Vandalismo</v>
      </c>
      <c r="W265" s="4" t="s">
        <v>160</v>
      </c>
      <c r="X265" s="3"/>
      <c r="Y265" s="3"/>
      <c r="Z265" s="3" t="s">
        <v>69</v>
      </c>
      <c r="AA265" s="3" t="s">
        <v>71</v>
      </c>
      <c r="AB265" s="3">
        <v>0</v>
      </c>
      <c r="AC265" s="3" t="s">
        <v>71</v>
      </c>
      <c r="AD265" s="6">
        <v>9.930555555555555E-2</v>
      </c>
      <c r="AE265" s="7"/>
      <c r="AF265" s="7"/>
      <c r="AG265" s="6">
        <f>Tabla4[[#This Row],[Tiempo Parada de Reloj]]+Tabla4[[#This Row],[Tiempo Autorizado por Telefonica (no Máximo)]]</f>
        <v>9.930555555555555E-2</v>
      </c>
      <c r="AH265" s="7">
        <f t="shared" ca="1" si="34"/>
        <v>0.16458333333495023</v>
      </c>
      <c r="AI265" s="8">
        <f t="shared" si="35"/>
        <v>2.3833333333333333</v>
      </c>
      <c r="AJ265" s="8">
        <f t="shared" ca="1" si="36"/>
        <v>3.9500000000388056</v>
      </c>
      <c r="AK265" s="3" t="s">
        <v>120</v>
      </c>
      <c r="AL265" s="3" t="s">
        <v>70</v>
      </c>
      <c r="AM265" s="3" t="s">
        <v>88</v>
      </c>
      <c r="AN265" s="3" t="s">
        <v>88</v>
      </c>
      <c r="AO265" s="3" t="s">
        <v>120</v>
      </c>
      <c r="AP265" s="3" t="s">
        <v>120</v>
      </c>
      <c r="AQ265" s="23">
        <v>45313.765277777777</v>
      </c>
      <c r="AR265" s="3"/>
      <c r="AS265" s="23"/>
      <c r="AT265" s="23"/>
      <c r="AU265" s="3" t="s">
        <v>752</v>
      </c>
      <c r="AV265" s="3" t="s">
        <v>994</v>
      </c>
      <c r="AW265" s="3" t="s">
        <v>370</v>
      </c>
      <c r="AX265" s="3">
        <v>1.60501</v>
      </c>
      <c r="AY265" s="3">
        <v>-75.593339999999998</v>
      </c>
      <c r="AZ265" s="8" t="str">
        <f>+CONCATENATE("Reportan apertura en el enlace ",Tabla4[[#This Row],[Enlace]]," en el ",Tabla4[[#This Row],[Distancia óptica]]," ocasionado por ",Tabla4[[#This Row],[Causa del daño]])</f>
        <v>Reportan apertura en el enlace Sena Prados del Norte - Ciudadela Habitacional en el Km 2,6 desde Sena prados del norte ocasionado por Vandalismo</v>
      </c>
      <c r="BA265" s="8" t="str">
        <f>+CONCATENATE("Para dar solución al incidente ",Tabla4[[#This Row],[Solución]])</f>
        <v>Para dar solución al incidente Recuperacion de 150 mts de reserva y un empalme de 48 hilos</v>
      </c>
      <c r="BB265" s="3" t="str">
        <f>+_xlfn.CONCAT(Tabla4[[#This Row],[Causa Raiz]]," ",Tabla4[[#This Row],[Solución2]]," (",Tabla4[[#This Row],[Anillo]],"- Cabecera: ",Tabla4[[#This Row],[Cabecera]],"- Operador: ",Tabla4[[#This Row],[Operador]],")")</f>
        <v>Reportan apertura en el enlace Sena Prados del Norte - Ciudadela Habitacional en el Km 2,6 desde Sena prados del norte ocasionado por Vandalismo Para dar solución al incidente Recuperacion de 150 mts de reserva y un empalme de 48 hilos (lineal- Cabecera: Colonos- Operador: Colombia Telecomunicaciones)</v>
      </c>
    </row>
    <row r="266" spans="1:54" s="2" customFormat="1" ht="199.5">
      <c r="A266" s="38">
        <f t="shared" si="33"/>
        <v>265</v>
      </c>
      <c r="B266" s="3">
        <v>8125947</v>
      </c>
      <c r="C266" s="3" t="s">
        <v>54</v>
      </c>
      <c r="D266" s="23">
        <v>45313.34375</v>
      </c>
      <c r="E266" s="23">
        <v>45313.520833333336</v>
      </c>
      <c r="F266" s="1">
        <f t="shared" ca="1" si="32"/>
        <v>0.17708333333575865</v>
      </c>
      <c r="G266" s="3" t="s">
        <v>55</v>
      </c>
      <c r="H266" s="41"/>
      <c r="I266" s="40"/>
      <c r="J266" s="5" t="s">
        <v>56</v>
      </c>
      <c r="K266" s="3" t="s">
        <v>77</v>
      </c>
      <c r="L266" s="9" t="s">
        <v>78</v>
      </c>
      <c r="M266" s="3" t="s">
        <v>79</v>
      </c>
      <c r="N266" s="3" t="s">
        <v>771</v>
      </c>
      <c r="O266" s="3" t="s">
        <v>1670</v>
      </c>
      <c r="P266" s="3" t="s">
        <v>1671</v>
      </c>
      <c r="Q266" s="4" t="s">
        <v>1672</v>
      </c>
      <c r="R266" s="3" t="s">
        <v>775</v>
      </c>
      <c r="S266" s="3" t="s">
        <v>249</v>
      </c>
      <c r="T266" s="3" t="s">
        <v>116</v>
      </c>
      <c r="U266" s="3" t="s">
        <v>1673</v>
      </c>
      <c r="V266" s="22" t="str">
        <f t="shared" si="37"/>
        <v>RLFO; Hora de aviso: 8:15 22/01/2024; Solución: se realiza tendido de 50 metros y dos empalmes de36 hilos; Hora de solución: 12:30 22/01/2024; Causa: Hurto</v>
      </c>
      <c r="W266" s="4" t="s">
        <v>160</v>
      </c>
      <c r="X266" s="3"/>
      <c r="Y266" s="3"/>
      <c r="Z266" s="3" t="s">
        <v>69</v>
      </c>
      <c r="AA266" s="3" t="s">
        <v>70</v>
      </c>
      <c r="AB266" s="3">
        <v>8124038</v>
      </c>
      <c r="AC266" s="3" t="s">
        <v>71</v>
      </c>
      <c r="AD266" s="6">
        <v>0</v>
      </c>
      <c r="AE266" s="7">
        <v>1.0416666666666666E-2</v>
      </c>
      <c r="AF266" s="7" t="s">
        <v>1674</v>
      </c>
      <c r="AG266" s="6">
        <f>Tabla4[[#This Row],[Tiempo Parada de Reloj]]+Tabla4[[#This Row],[Tiempo Autorizado por Telefonica (no Máximo)]]</f>
        <v>1.0416666666666666E-2</v>
      </c>
      <c r="AH266" s="7">
        <f t="shared" ca="1" si="34"/>
        <v>0.17708333333575865</v>
      </c>
      <c r="AI266" s="8">
        <f t="shared" si="35"/>
        <v>0</v>
      </c>
      <c r="AJ266" s="8">
        <f t="shared" ca="1" si="36"/>
        <v>4.2500000000582077</v>
      </c>
      <c r="AK266" s="3" t="s">
        <v>88</v>
      </c>
      <c r="AL266" s="3" t="s">
        <v>70</v>
      </c>
      <c r="AM266" s="3" t="s">
        <v>460</v>
      </c>
      <c r="AN266" s="3" t="s">
        <v>88</v>
      </c>
      <c r="AO266" s="3" t="s">
        <v>72</v>
      </c>
      <c r="AP266" s="3" t="s">
        <v>72</v>
      </c>
      <c r="AQ266" s="23">
        <v>45318.447222222225</v>
      </c>
      <c r="AR266" s="3"/>
      <c r="AS266" s="23"/>
      <c r="AT266" s="23"/>
      <c r="AU266" s="3" t="s">
        <v>710</v>
      </c>
      <c r="AV266" s="3" t="s">
        <v>1675</v>
      </c>
      <c r="AW266" s="3" t="s">
        <v>1676</v>
      </c>
      <c r="AX266" s="3">
        <v>4.5780000000000003</v>
      </c>
      <c r="AY266" s="3">
        <v>-74.207400000000007</v>
      </c>
      <c r="AZ266" s="8" t="str">
        <f>+CONCATENATE("Reportan apertura en el enlace ",Tabla4[[#This Row],[Enlace]]," en el ",Tabla4[[#This Row],[Distancia óptica]]," ocasionado por ",Tabla4[[#This Row],[Causa del daño]])</f>
        <v>Reportan apertura en el enlace Mov. Ricaute Soacha - Mov. Buenos Aires en el Km 0,495 desde Ricaute ocasionado por Hurto</v>
      </c>
      <c r="BA266" s="8" t="str">
        <f>+CONCATENATE("Para dar solución al incidente ",Tabla4[[#This Row],[Solución]])</f>
        <v>Para dar solución al incidente se realiza tendido de 50 metros y dos empalmes de36 hilos</v>
      </c>
      <c r="BB266" s="3" t="str">
        <f>+_xlfn.CONCAT(Tabla4[[#This Row],[Causa Raiz]]," ",Tabla4[[#This Row],[Solución2]]," (",Tabla4[[#This Row],[Anillo]],"- Cabecera: ",Tabla4[[#This Row],[Cabecera]],"- Operador: ",Tabla4[[#This Row],[Operador]],")")</f>
        <v>Reportan apertura en el enlace Mov. Ricaute Soacha - Mov. Buenos Aires en el Km 0,495 desde Ricaute ocasionado por Hurto Para dar solución al incidente se realiza tendido de 50 metros y dos empalmes de36 hilos (Anillo 48 Lado B- Cabecera: Asturias - Operador: Colombia Telecomunicaciones)</v>
      </c>
    </row>
    <row r="267" spans="1:54" s="2" customFormat="1" ht="213.75">
      <c r="A267" s="38">
        <f t="shared" si="33"/>
        <v>266</v>
      </c>
      <c r="B267" s="3">
        <v>8125050</v>
      </c>
      <c r="C267" s="3" t="s">
        <v>54</v>
      </c>
      <c r="D267" s="23">
        <v>45313.354166666664</v>
      </c>
      <c r="E267" s="23">
        <v>45313.541666666664</v>
      </c>
      <c r="F267" s="1">
        <f t="shared" ca="1" si="32"/>
        <v>0.1875</v>
      </c>
      <c r="G267" s="3" t="s">
        <v>55</v>
      </c>
      <c r="H267" s="41"/>
      <c r="I267" s="40"/>
      <c r="J267" s="5" t="s">
        <v>56</v>
      </c>
      <c r="K267" s="3" t="s">
        <v>77</v>
      </c>
      <c r="L267" s="9" t="s">
        <v>78</v>
      </c>
      <c r="M267" s="3" t="s">
        <v>283</v>
      </c>
      <c r="N267" s="3" t="s">
        <v>284</v>
      </c>
      <c r="O267" s="3" t="s">
        <v>1677</v>
      </c>
      <c r="P267" s="3" t="s">
        <v>1678</v>
      </c>
      <c r="Q267" s="4" t="s">
        <v>1679</v>
      </c>
      <c r="R267" s="3" t="s">
        <v>400</v>
      </c>
      <c r="S267" s="3" t="s">
        <v>289</v>
      </c>
      <c r="T267" s="3" t="s">
        <v>66</v>
      </c>
      <c r="U267" s="3" t="s">
        <v>1680</v>
      </c>
      <c r="V267" s="22" t="str">
        <f t="shared" si="37"/>
        <v>RLFO; Hora de aviso: 8:30 22/01/2024; Solución: se recupera 70 metros y un empalme de 48 hilos para una fibra de 12; Hora de solución: 13:00 22/01/2024; Causa: Vandalismo</v>
      </c>
      <c r="W267" s="4" t="s">
        <v>160</v>
      </c>
      <c r="X267" s="3"/>
      <c r="Y267" s="3"/>
      <c r="Z267" s="3" t="s">
        <v>69</v>
      </c>
      <c r="AA267" s="3" t="s">
        <v>70</v>
      </c>
      <c r="AB267" s="3">
        <v>8125050</v>
      </c>
      <c r="AC267" s="3" t="s">
        <v>71</v>
      </c>
      <c r="AD267" s="6">
        <v>2.361111111111111E-2</v>
      </c>
      <c r="AE267" s="7"/>
      <c r="AF267" s="7"/>
      <c r="AG267" s="6">
        <f>Tabla4[[#This Row],[Tiempo Parada de Reloj]]+Tabla4[[#This Row],[Tiempo Autorizado por Telefonica (no Máximo)]]</f>
        <v>2.361111111111111E-2</v>
      </c>
      <c r="AH267" s="7">
        <f t="shared" ca="1" si="34"/>
        <v>0.16388888888888889</v>
      </c>
      <c r="AI267" s="8">
        <f t="shared" si="35"/>
        <v>0.56666666666666665</v>
      </c>
      <c r="AJ267" s="8">
        <f t="shared" ca="1" si="36"/>
        <v>3.9333333333333336</v>
      </c>
      <c r="AK267" s="3" t="s">
        <v>88</v>
      </c>
      <c r="AL267" s="3" t="s">
        <v>70</v>
      </c>
      <c r="AM267" s="3" t="s">
        <v>460</v>
      </c>
      <c r="AN267" s="3" t="s">
        <v>88</v>
      </c>
      <c r="AO267" s="3" t="s">
        <v>72</v>
      </c>
      <c r="AP267" s="3" t="s">
        <v>72</v>
      </c>
      <c r="AQ267" s="23">
        <v>45315.78402777778</v>
      </c>
      <c r="AR267" s="3"/>
      <c r="AS267" s="23"/>
      <c r="AT267" s="23"/>
      <c r="AU267" s="3" t="s">
        <v>404</v>
      </c>
      <c r="AV267" s="3" t="s">
        <v>1681</v>
      </c>
      <c r="AW267" s="3" t="s">
        <v>1682</v>
      </c>
      <c r="AX267" s="3">
        <v>4.5267999999999997</v>
      </c>
      <c r="AY267" s="3">
        <v>-75.687700000000007</v>
      </c>
      <c r="AZ267" s="8" t="str">
        <f>+CONCATENATE("Reportan apertura en el enlace ",Tabla4[[#This Row],[Enlace]]," en el ",Tabla4[[#This Row],[Distancia óptica]]," ocasionado por ",Tabla4[[#This Row],[Causa del daño]])</f>
        <v>Reportan apertura en el enlace Mov.Armenia sur-Mov.Centro ld en el km 0,080 desde armenia sur ocasionado por Vandalismo</v>
      </c>
      <c r="BA267" s="8" t="str">
        <f>+CONCATENATE("Para dar solución al incidente ",Tabla4[[#This Row],[Solución]])</f>
        <v>Para dar solución al incidente se recupera 70 metros y un empalme de 48 hilos para una fibra de 12</v>
      </c>
      <c r="BB267" s="3" t="str">
        <f>+_xlfn.CONCAT(Tabla4[[#This Row],[Causa Raiz]]," ",Tabla4[[#This Row],[Solución2]]," (",Tabla4[[#This Row],[Anillo]],"- Cabecera: ",Tabla4[[#This Row],[Cabecera]],"- Operador: ",Tabla4[[#This Row],[Operador]],")")</f>
        <v>Reportan apertura en el enlace Mov.Armenia sur-Mov.Centro ld en el km 0,080 desde armenia sur ocasionado por Vandalismo Para dar solución al incidente se recupera 70 metros y un empalme de 48 hilos para una fibra de 12 (Anillo 1 armenia - Cabecera: Armenia centro- Operador: Colombia Telecomunicaciones)</v>
      </c>
    </row>
    <row r="268" spans="1:54" s="2" customFormat="1" ht="213.75">
      <c r="A268" s="38">
        <f t="shared" si="33"/>
        <v>267</v>
      </c>
      <c r="B268" s="3">
        <v>8097075</v>
      </c>
      <c r="C268" s="3" t="s">
        <v>163</v>
      </c>
      <c r="D268" s="23">
        <v>45306.652777777781</v>
      </c>
      <c r="E268" s="23">
        <v>45307.583333333336</v>
      </c>
      <c r="F268" s="1">
        <f t="shared" ca="1" si="32"/>
        <v>0.93055555555474712</v>
      </c>
      <c r="G268" s="3" t="s">
        <v>55</v>
      </c>
      <c r="H268" s="41"/>
      <c r="I268" s="40"/>
      <c r="J268" s="5" t="s">
        <v>56</v>
      </c>
      <c r="K268" s="3" t="s">
        <v>203</v>
      </c>
      <c r="L268" s="9" t="s">
        <v>78</v>
      </c>
      <c r="M268" s="3" t="s">
        <v>204</v>
      </c>
      <c r="N268" s="3" t="s">
        <v>217</v>
      </c>
      <c r="O268" s="3" t="s">
        <v>1683</v>
      </c>
      <c r="P268" s="3" t="s">
        <v>1684</v>
      </c>
      <c r="Q268" s="4" t="s">
        <v>1685</v>
      </c>
      <c r="R268" s="3" t="s">
        <v>1515</v>
      </c>
      <c r="S268" s="3" t="s">
        <v>221</v>
      </c>
      <c r="T268" s="3" t="s">
        <v>146</v>
      </c>
      <c r="U268" s="3" t="s">
        <v>1686</v>
      </c>
      <c r="V268" s="22" t="str">
        <f t="shared" si="37"/>
        <v>RDFO; Hora de aviso: 15:40 15/01/2024; Solución: migración de hilos entre Odf y empalme; Hora de solución: 14:00 16/01/2024; Causa: Falla en la Red FiOp</v>
      </c>
      <c r="W268" s="4" t="s">
        <v>1687</v>
      </c>
      <c r="X268" s="3" t="s">
        <v>1688</v>
      </c>
      <c r="Y268" s="3" t="s">
        <v>1689</v>
      </c>
      <c r="Z268" s="3" t="s">
        <v>98</v>
      </c>
      <c r="AA268" s="3" t="s">
        <v>70</v>
      </c>
      <c r="AB268" s="3">
        <v>0</v>
      </c>
      <c r="AC268" s="3" t="s">
        <v>70</v>
      </c>
      <c r="AD268" s="6">
        <v>0.76388888888888884</v>
      </c>
      <c r="AE268" s="7"/>
      <c r="AF268" s="7"/>
      <c r="AG268" s="6">
        <f>Tabla4[[#This Row],[Tiempo Parada de Reloj]]+Tabla4[[#This Row],[Tiempo Autorizado por Telefonica (no Máximo)]]</f>
        <v>0.76388888888888884</v>
      </c>
      <c r="AH268" s="7">
        <f t="shared" ca="1" si="34"/>
        <v>0.16666666666585828</v>
      </c>
      <c r="AI268" s="8">
        <f t="shared" si="35"/>
        <v>18.333333333333332</v>
      </c>
      <c r="AJ268" s="8">
        <f t="shared" ca="1" si="36"/>
        <v>3.9999999999805986</v>
      </c>
      <c r="AK268" s="3" t="s">
        <v>73</v>
      </c>
      <c r="AL268" s="3" t="s">
        <v>70</v>
      </c>
      <c r="AM268" s="3" t="s">
        <v>119</v>
      </c>
      <c r="AN268" s="3" t="s">
        <v>88</v>
      </c>
      <c r="AO268" s="3" t="s">
        <v>120</v>
      </c>
      <c r="AP268" s="3" t="s">
        <v>120</v>
      </c>
      <c r="AQ268" s="23">
        <v>45310.444444444445</v>
      </c>
      <c r="AR268" s="3"/>
      <c r="AS268" s="23"/>
      <c r="AT268" s="23"/>
      <c r="AU268" s="3" t="s">
        <v>192</v>
      </c>
      <c r="AV268" s="3" t="s">
        <v>1690</v>
      </c>
      <c r="AW268" s="3" t="s">
        <v>135</v>
      </c>
      <c r="AX268" s="3">
        <v>7.0782100000000003</v>
      </c>
      <c r="AY268" s="3">
        <v>-73.830969999999994</v>
      </c>
      <c r="AZ268" s="8" t="str">
        <f>+CONCATENATE("Reportan apertura en el enlace ",Tabla4[[#This Row],[Enlace]]," en el ",Tabla4[[#This Row],[Distancia óptica]]," ocasionado por ",Tabla4[[#This Row],[Causa del daño]])</f>
        <v>Reportan apertura en el enlace Mov. Barrio Colombia - Mov. Aguas Barrancabermeja en el Km 0,170 desde aguas barrancabermeja ocasionado por Falla en la Red FiOp</v>
      </c>
      <c r="BA268" s="8" t="str">
        <f>+CONCATENATE("Para dar solución al incidente ",Tabla4[[#This Row],[Solución]])</f>
        <v>Para dar solución al incidente migración de hilos entre Odf y empalme</v>
      </c>
      <c r="BB268" s="3" t="str">
        <f>+_xlfn.CONCAT(Tabla4[[#This Row],[Causa Raiz]]," ",Tabla4[[#This Row],[Solución2]]," (",Tabla4[[#This Row],[Anillo]],"- Cabecera: ",Tabla4[[#This Row],[Cabecera]],"- Operador: ",Tabla4[[#This Row],[Operador]],")")</f>
        <v>Reportan apertura en el enlace Mov. Barrio Colombia - Mov. Aguas Barrancabermeja en el Km 0,170 desde aguas barrancabermeja ocasionado por Falla en la Red FiOp Para dar solución al incidente migración de hilos entre Odf y empalme (Lineal- Cabecera: Aguas de Barrancabermeja- Operador: Colombia Telecomunicaciones)</v>
      </c>
    </row>
    <row r="269" spans="1:54" s="2" customFormat="1" ht="213.75">
      <c r="A269" s="38">
        <f t="shared" si="33"/>
        <v>268</v>
      </c>
      <c r="B269" s="3">
        <v>8126517</v>
      </c>
      <c r="C269" s="3" t="s">
        <v>92</v>
      </c>
      <c r="D269" s="23">
        <v>45313.458333333336</v>
      </c>
      <c r="E269" s="23">
        <v>45313.583333333336</v>
      </c>
      <c r="F269" s="1">
        <f t="shared" ca="1" si="32"/>
        <v>0.125</v>
      </c>
      <c r="G269" s="3" t="s">
        <v>55</v>
      </c>
      <c r="H269" s="41"/>
      <c r="I269" s="40"/>
      <c r="J269" s="5" t="s">
        <v>56</v>
      </c>
      <c r="K269" s="3" t="s">
        <v>108</v>
      </c>
      <c r="L269" s="9" t="s">
        <v>58</v>
      </c>
      <c r="M269" s="3" t="s">
        <v>109</v>
      </c>
      <c r="N269" s="3" t="s">
        <v>323</v>
      </c>
      <c r="O269" s="3" t="s">
        <v>1029</v>
      </c>
      <c r="P269" s="3" t="s">
        <v>1691</v>
      </c>
      <c r="Q269" s="4" t="s">
        <v>1692</v>
      </c>
      <c r="R269" s="3" t="s">
        <v>327</v>
      </c>
      <c r="S269" s="3" t="s">
        <v>115</v>
      </c>
      <c r="T269" s="3" t="s">
        <v>130</v>
      </c>
      <c r="U269" s="3" t="s">
        <v>1693</v>
      </c>
      <c r="V269" s="22" t="str">
        <f t="shared" si="37"/>
        <v>RTNFO; Hora de aviso: 11:00 22/01/2024; Solución: Se recuperan 300 metro de reserva de F.O de 36 hilos y se instala caja de empalme nueva de 48 hilos.; Hora de solución: 14:00 22/01/2024; Causa: Plagas</v>
      </c>
      <c r="W269" s="4" t="s">
        <v>118</v>
      </c>
      <c r="X269" s="3"/>
      <c r="Y269" s="3"/>
      <c r="Z269" s="3" t="s">
        <v>69</v>
      </c>
      <c r="AA269" s="3" t="s">
        <v>71</v>
      </c>
      <c r="AB269" s="3">
        <v>0</v>
      </c>
      <c r="AC269" s="3" t="s">
        <v>71</v>
      </c>
      <c r="AD269" s="6">
        <v>0</v>
      </c>
      <c r="AE269" s="7"/>
      <c r="AF269" s="7"/>
      <c r="AG269" s="6">
        <f>Tabla4[[#This Row],[Tiempo Parada de Reloj]]+Tabla4[[#This Row],[Tiempo Autorizado por Telefonica (no Máximo)]]</f>
        <v>0</v>
      </c>
      <c r="AH269" s="7">
        <f t="shared" ca="1" si="34"/>
        <v>0.125</v>
      </c>
      <c r="AI269" s="8">
        <f t="shared" si="35"/>
        <v>0</v>
      </c>
      <c r="AJ269" s="8">
        <f t="shared" ca="1" si="36"/>
        <v>3</v>
      </c>
      <c r="AK269" s="3" t="s">
        <v>88</v>
      </c>
      <c r="AL269" s="3" t="s">
        <v>70</v>
      </c>
      <c r="AM269" s="3" t="s">
        <v>460</v>
      </c>
      <c r="AN269" s="3" t="s">
        <v>460</v>
      </c>
      <c r="AO269" s="3" t="s">
        <v>98</v>
      </c>
      <c r="AP269" s="3" t="s">
        <v>98</v>
      </c>
      <c r="AQ269" s="23">
        <v>45315.390972222223</v>
      </c>
      <c r="AR269" s="3"/>
      <c r="AS269" s="23"/>
      <c r="AT269" s="23"/>
      <c r="AU269" s="3" t="s">
        <v>637</v>
      </c>
      <c r="AV269" s="3" t="s">
        <v>1694</v>
      </c>
      <c r="AW269" s="3" t="s">
        <v>76</v>
      </c>
      <c r="AX269" s="3">
        <v>8.2364999999999995</v>
      </c>
      <c r="AY269" s="3">
        <v>-73.602500000000006</v>
      </c>
      <c r="AZ269" s="8" t="str">
        <f>+CONCATENATE("Reportan apertura en el enlace ",Tabla4[[#This Row],[Enlace]]," en el ",Tabla4[[#This Row],[Distancia óptica]]," ocasionado por ",Tabla4[[#This Row],[Causa del daño]])</f>
        <v>Reportan apertura en el enlace Aguachica - San Alberto en el Km 13,8 desde Aguachica ocasionado por Plagas</v>
      </c>
      <c r="BA269" s="8" t="str">
        <f>+CONCATENATE("Para dar solución al incidente ",Tabla4[[#This Row],[Solución]])</f>
        <v>Para dar solución al incidente Se recuperan 300 metro de reserva de F.O de 36 hilos y se instala caja de empalme nueva de 48 hilos.</v>
      </c>
      <c r="BB269" s="3" t="str">
        <f>+_xlfn.CONCAT(Tabla4[[#This Row],[Causa Raiz]]," ",Tabla4[[#This Row],[Solución2]]," (",Tabla4[[#This Row],[Anillo]],"- Cabecera: ",Tabla4[[#This Row],[Cabecera]],"- Operador: ",Tabla4[[#This Row],[Operador]],")")</f>
        <v>Reportan apertura en el enlace Aguachica - San Alberto en el Km 13,8 desde Aguachica ocasionado por Plagas Para dar solución al incidente Se recuperan 300 metro de reserva de F.O de 36 hilos y se instala caja de empalme nueva de 48 hilos. (Troncal- Cabecera: Aguachica- Operador: Colombia Telecomunicaciones)</v>
      </c>
    </row>
    <row r="270" spans="1:54" s="2" customFormat="1" ht="185.25">
      <c r="A270" s="38">
        <f t="shared" si="33"/>
        <v>269</v>
      </c>
      <c r="B270" s="3">
        <v>8127017</v>
      </c>
      <c r="C270" s="3" t="s">
        <v>92</v>
      </c>
      <c r="D270" s="23">
        <v>45313.506944444445</v>
      </c>
      <c r="E270" s="23">
        <v>45314.486111111109</v>
      </c>
      <c r="F270" s="1">
        <f t="shared" ca="1" si="32"/>
        <v>0.97916666666424135</v>
      </c>
      <c r="G270" s="3" t="s">
        <v>55</v>
      </c>
      <c r="H270" s="41"/>
      <c r="I270" s="40">
        <v>1284043</v>
      </c>
      <c r="J270" s="5" t="s">
        <v>568</v>
      </c>
      <c r="K270" s="3" t="s">
        <v>568</v>
      </c>
      <c r="L270" s="9" t="s">
        <v>58</v>
      </c>
      <c r="M270" s="3" t="s">
        <v>956</v>
      </c>
      <c r="N270" s="3" t="s">
        <v>1695</v>
      </c>
      <c r="O270" s="3" t="s">
        <v>1696</v>
      </c>
      <c r="P270" s="3" t="s">
        <v>1697</v>
      </c>
      <c r="Q270" s="4" t="s">
        <v>1698</v>
      </c>
      <c r="R270" s="3" t="s">
        <v>992</v>
      </c>
      <c r="S270" s="3" t="s">
        <v>574</v>
      </c>
      <c r="T270" s="3" t="s">
        <v>66</v>
      </c>
      <c r="U270" s="3" t="s">
        <v>1699</v>
      </c>
      <c r="V270" s="22" t="str">
        <f t="shared" si="37"/>
        <v>RTNFO; Hora de aviso: 12:10 22/01/2024; Solución: Se realiza sangria para recuperar buffer afectado labores realizadas por NocAzteca; Hora de solución: 11:40 23/01/2024; Causa: Vandalismo</v>
      </c>
      <c r="W270" s="4" t="s">
        <v>1700</v>
      </c>
      <c r="X270" s="3"/>
      <c r="Y270" s="3"/>
      <c r="Z270" s="3" t="s">
        <v>69</v>
      </c>
      <c r="AA270" s="3" t="s">
        <v>71</v>
      </c>
      <c r="AB270" s="3">
        <v>0</v>
      </c>
      <c r="AC270" s="3" t="s">
        <v>71</v>
      </c>
      <c r="AD270" s="6">
        <v>0.29166666666666669</v>
      </c>
      <c r="AE270" s="7"/>
      <c r="AF270" s="7"/>
      <c r="AG270" s="6">
        <f>Tabla4[[#This Row],[Tiempo Parada de Reloj]]+Tabla4[[#This Row],[Tiempo Autorizado por Telefonica (no Máximo)]]</f>
        <v>0.29166666666666669</v>
      </c>
      <c r="AH270" s="7">
        <f t="shared" ca="1" si="34"/>
        <v>0.68749999999757461</v>
      </c>
      <c r="AI270" s="8">
        <f t="shared" si="35"/>
        <v>7</v>
      </c>
      <c r="AJ270" s="8">
        <f t="shared" ca="1" si="36"/>
        <v>16.499999999941792</v>
      </c>
      <c r="AK270" s="3" t="s">
        <v>72</v>
      </c>
      <c r="AL270" s="3" t="s">
        <v>70</v>
      </c>
      <c r="AM270" s="3" t="s">
        <v>460</v>
      </c>
      <c r="AN270" s="3" t="s">
        <v>87</v>
      </c>
      <c r="AO270" s="3" t="s">
        <v>87</v>
      </c>
      <c r="AP270" s="3" t="s">
        <v>87</v>
      </c>
      <c r="AQ270" s="23">
        <v>45315.632638888892</v>
      </c>
      <c r="AR270" s="3"/>
      <c r="AS270" s="23"/>
      <c r="AT270" s="23"/>
      <c r="AU270" s="3" t="s">
        <v>568</v>
      </c>
      <c r="AV270" s="3" t="s">
        <v>69</v>
      </c>
      <c r="AW270" s="3" t="s">
        <v>69</v>
      </c>
      <c r="AX270" s="3">
        <v>4.4904500000000001</v>
      </c>
      <c r="AY270" s="3">
        <v>-73.135274999999993</v>
      </c>
      <c r="AZ270" s="8" t="str">
        <f>+CONCATENATE("Reportan apertura en el enlace ",Tabla4[[#This Row],[Enlace]]," en el ",Tabla4[[#This Row],[Distancia óptica]]," ocasionado por ",Tabla4[[#This Row],[Causa del daño]])</f>
        <v>Reportan apertura en el enlace Villavicencio - Aguazul en el Km 78,902 desde Restrepo  ocasionado por Vandalismo</v>
      </c>
      <c r="BA270" s="8" t="str">
        <f>+CONCATENATE("Para dar solución al incidente ",Tabla4[[#This Row],[Solución]])</f>
        <v>Para dar solución al incidente Se realiza sangria para recuperar buffer afectado labores realizadas por NocAzteca</v>
      </c>
      <c r="BB270" s="3" t="str">
        <f>+_xlfn.CONCAT(Tabla4[[#This Row],[Causa Raiz]]," ",Tabla4[[#This Row],[Solución2]]," (",Tabla4[[#This Row],[Anillo]],"- Cabecera: ",Tabla4[[#This Row],[Cabecera]],"- Operador: ",Tabla4[[#This Row],[Operador]],")")</f>
        <v>Reportan apertura en el enlace Villavicencio - Aguazul en el Km 78,902 desde Restrepo  ocasionado por Vandalismo Para dar solución al incidente Se realiza sangria para recuperar buffer afectado labores realizadas por NocAzteca (NA- Cabecera: NA- Operador: Azteca)</v>
      </c>
    </row>
    <row r="271" spans="1:54" s="2" customFormat="1" ht="185.25">
      <c r="A271" s="38">
        <f t="shared" si="33"/>
        <v>270</v>
      </c>
      <c r="B271" s="3">
        <v>8127033</v>
      </c>
      <c r="C271" s="3" t="s">
        <v>54</v>
      </c>
      <c r="D271" s="23">
        <v>45313.534722222219</v>
      </c>
      <c r="E271" s="23">
        <v>45314.809027777781</v>
      </c>
      <c r="F271" s="1">
        <f t="shared" ca="1" si="32"/>
        <v>1.2743055555620231</v>
      </c>
      <c r="G271" s="3" t="s">
        <v>164</v>
      </c>
      <c r="H271" s="41" t="s">
        <v>165</v>
      </c>
      <c r="I271" s="40" t="s">
        <v>1701</v>
      </c>
      <c r="J271" s="5" t="s">
        <v>490</v>
      </c>
      <c r="K271" s="3" t="s">
        <v>490</v>
      </c>
      <c r="L271" s="9" t="s">
        <v>58</v>
      </c>
      <c r="M271" s="3" t="s">
        <v>123</v>
      </c>
      <c r="N271" s="3" t="s">
        <v>1436</v>
      </c>
      <c r="O271" s="3" t="s">
        <v>1702</v>
      </c>
      <c r="P271" s="3" t="s">
        <v>1703</v>
      </c>
      <c r="Q271" s="4" t="s">
        <v>1704</v>
      </c>
      <c r="R271" s="3" t="s">
        <v>128</v>
      </c>
      <c r="S271" s="3" t="s">
        <v>494</v>
      </c>
      <c r="T271" s="3" t="s">
        <v>211</v>
      </c>
      <c r="U271" s="3" t="s">
        <v>1705</v>
      </c>
      <c r="V271" s="22" t="str">
        <f t="shared" si="37"/>
        <v>RLFO; Hora de aviso: 12:50 22/01/2024; Solución: se tienden 200m de fibra y se instalan 2 cajas de empalmen de  continuidad; Hora de solución: 19:25 23/01/2024; Causa: Podas</v>
      </c>
      <c r="W271" s="4" t="s">
        <v>1483</v>
      </c>
      <c r="X271" s="3"/>
      <c r="Y271" s="3"/>
      <c r="Z271" s="3" t="s">
        <v>69</v>
      </c>
      <c r="AA271" s="3" t="s">
        <v>71</v>
      </c>
      <c r="AB271" s="3">
        <v>0</v>
      </c>
      <c r="AC271" s="3" t="s">
        <v>71</v>
      </c>
      <c r="AD271" s="6">
        <v>0</v>
      </c>
      <c r="AE271" s="7"/>
      <c r="AF271" s="7"/>
      <c r="AG271" s="6">
        <f>Tabla4[[#This Row],[Tiempo Parada de Reloj]]+Tabla4[[#This Row],[Tiempo Autorizado por Telefonica (no Máximo)]]</f>
        <v>0</v>
      </c>
      <c r="AH271" s="7">
        <f t="shared" ca="1" si="34"/>
        <v>1.2743055555620231</v>
      </c>
      <c r="AI271" s="8">
        <f t="shared" si="35"/>
        <v>0</v>
      </c>
      <c r="AJ271" s="8">
        <f t="shared" ca="1" si="36"/>
        <v>30.583333333488554</v>
      </c>
      <c r="AK271" s="3" t="s">
        <v>72</v>
      </c>
      <c r="AL271" s="3" t="s">
        <v>70</v>
      </c>
      <c r="AM271" s="3" t="s">
        <v>88</v>
      </c>
      <c r="AN271" s="3" t="s">
        <v>88</v>
      </c>
      <c r="AO271" s="3"/>
      <c r="AP271" s="3"/>
      <c r="AQ271" s="23">
        <f ca="1">NOW()</f>
        <v>45503.696834953706</v>
      </c>
      <c r="AR271" s="3"/>
      <c r="AS271" s="23"/>
      <c r="AT271" s="23"/>
      <c r="AU271" s="3" t="s">
        <v>494</v>
      </c>
      <c r="AV271" s="3" t="s">
        <v>134</v>
      </c>
      <c r="AW271" s="3" t="s">
        <v>135</v>
      </c>
      <c r="AX271" s="3" t="s">
        <v>69</v>
      </c>
      <c r="AY271" s="3" t="s">
        <v>69</v>
      </c>
      <c r="AZ271" s="8" t="str">
        <f>+CONCATENATE("Reportan apertura en el enlace ",Tabla4[[#This Row],[Enlace]]," en el ",Tabla4[[#This Row],[Distancia óptica]]," ocasionado por ",Tabla4[[#This Row],[Causa del daño]])</f>
        <v>Reportan apertura en el enlace Pelu - Sabanalarga en el Km 10,90 desde Tabor  ocasionado por Podas</v>
      </c>
      <c r="BA271" s="8" t="str">
        <f>+CONCATENATE("Para dar solución al incidente ",Tabla4[[#This Row],[Solución]])</f>
        <v>Para dar solución al incidente se tienden 200m de fibra y se instalan 2 cajas de empalmen de  continuidad</v>
      </c>
      <c r="BB271" s="3" t="str">
        <f>+_xlfn.CONCAT(Tabla4[[#This Row],[Causa Raiz]]," ",Tabla4[[#This Row],[Solución2]]," (",Tabla4[[#This Row],[Anillo]],"- Cabecera: ",Tabla4[[#This Row],[Cabecera]],"- Operador: ",Tabla4[[#This Row],[Operador]],")")</f>
        <v>Reportan apertura en el enlace Pelu - Sabanalarga en el Km 10,90 desde Tabor  ocasionado por Podas Para dar solución al incidente se tienden 200m de fibra y se instalan 2 cajas de empalmen de  continuidad (Lineal- Cabecera: Tabor- Operador: UNE)</v>
      </c>
    </row>
    <row r="272" spans="1:54" s="2" customFormat="1" ht="171">
      <c r="A272" s="38">
        <f t="shared" si="33"/>
        <v>271</v>
      </c>
      <c r="B272" s="3">
        <v>8127068</v>
      </c>
      <c r="C272" s="3" t="s">
        <v>92</v>
      </c>
      <c r="D272" s="23">
        <v>45313.534722222219</v>
      </c>
      <c r="E272" s="23">
        <v>45313.770833333336</v>
      </c>
      <c r="F272" s="1">
        <f t="shared" ca="1" si="32"/>
        <v>0.23611111111677019</v>
      </c>
      <c r="G272" s="3" t="s">
        <v>55</v>
      </c>
      <c r="H272" s="41"/>
      <c r="I272" s="40"/>
      <c r="J272" s="5" t="s">
        <v>56</v>
      </c>
      <c r="K272" s="3" t="s">
        <v>359</v>
      </c>
      <c r="L272" s="9" t="s">
        <v>58</v>
      </c>
      <c r="M272" s="3" t="s">
        <v>360</v>
      </c>
      <c r="N272" s="3" t="s">
        <v>938</v>
      </c>
      <c r="O272" s="3" t="s">
        <v>939</v>
      </c>
      <c r="P272" s="3" t="s">
        <v>1706</v>
      </c>
      <c r="Q272" s="4" t="s">
        <v>1707</v>
      </c>
      <c r="R272" s="3" t="s">
        <v>365</v>
      </c>
      <c r="S272" s="3" t="s">
        <v>366</v>
      </c>
      <c r="T272" s="3" t="s">
        <v>146</v>
      </c>
      <c r="U272" s="3" t="s">
        <v>1708</v>
      </c>
      <c r="V272" s="22" t="str">
        <f t="shared" si="37"/>
        <v>RTNFO; Hora de aviso: 12:50 22/01/2024; Solución: se realiza migracion entre empalmes ; Hora de solución: 18:30 22/01/2024; Causa: Falla en la Red FiOp</v>
      </c>
      <c r="W272" s="4" t="s">
        <v>423</v>
      </c>
      <c r="X272" s="3"/>
      <c r="Y272" s="3"/>
      <c r="Z272" s="3" t="s">
        <v>69</v>
      </c>
      <c r="AA272" s="3" t="s">
        <v>71</v>
      </c>
      <c r="AB272" s="3">
        <v>0</v>
      </c>
      <c r="AC272" s="3" t="s">
        <v>70</v>
      </c>
      <c r="AD272" s="6">
        <v>2.9861111111111113E-2</v>
      </c>
      <c r="AE272" s="7"/>
      <c r="AF272" s="7"/>
      <c r="AG272" s="6">
        <f>Tabla4[[#This Row],[Tiempo Parada de Reloj]]+Tabla4[[#This Row],[Tiempo Autorizado por Telefonica (no Máximo)]]</f>
        <v>2.9861111111111113E-2</v>
      </c>
      <c r="AH272" s="7">
        <f t="shared" ca="1" si="34"/>
        <v>0.20625000000565907</v>
      </c>
      <c r="AI272" s="8">
        <f t="shared" si="35"/>
        <v>0.71666666666666667</v>
      </c>
      <c r="AJ272" s="8">
        <f t="shared" ca="1" si="36"/>
        <v>4.9500000001358178</v>
      </c>
      <c r="AK272" s="3" t="s">
        <v>72</v>
      </c>
      <c r="AL272" s="3" t="s">
        <v>70</v>
      </c>
      <c r="AM272" s="3" t="s">
        <v>460</v>
      </c>
      <c r="AN272" s="3" t="s">
        <v>460</v>
      </c>
      <c r="AO272" s="3" t="s">
        <v>98</v>
      </c>
      <c r="AP272" s="3" t="s">
        <v>98</v>
      </c>
      <c r="AQ272" s="23">
        <v>45315.856944444444</v>
      </c>
      <c r="AR272" s="3"/>
      <c r="AS272" s="23"/>
      <c r="AT272" s="23"/>
      <c r="AU272" s="3" t="s">
        <v>424</v>
      </c>
      <c r="AV272" s="3" t="s">
        <v>943</v>
      </c>
      <c r="AW272" s="3" t="s">
        <v>1323</v>
      </c>
      <c r="AX272" s="3">
        <v>7.28986</v>
      </c>
      <c r="AY272" s="3">
        <v>-75.393940000000001</v>
      </c>
      <c r="AZ272" s="8" t="str">
        <f>+CONCATENATE("Reportan apertura en el enlace ",Tabla4[[#This Row],[Enlace]]," en el ",Tabla4[[#This Row],[Distancia óptica]]," ocasionado por ",Tabla4[[#This Row],[Causa del daño]])</f>
        <v>Reportan apertura en el enlace Tarazá - Yarumal en el km 56,4 desde Yarumal ocasionado por Falla en la Red FiOp</v>
      </c>
      <c r="BA272" s="8" t="str">
        <f>+CONCATENATE("Para dar solución al incidente ",Tabla4[[#This Row],[Solución]])</f>
        <v xml:space="preserve">Para dar solución al incidente se realiza migracion entre empalmes </v>
      </c>
      <c r="BB272" s="3" t="str">
        <f>+_xlfn.CONCAT(Tabla4[[#This Row],[Causa Raiz]]," ",Tabla4[[#This Row],[Solución2]]," (",Tabla4[[#This Row],[Anillo]],"- Cabecera: ",Tabla4[[#This Row],[Cabecera]],"- Operador: ",Tabla4[[#This Row],[Operador]],")")</f>
        <v>Reportan apertura en el enlace Tarazá - Yarumal en el km 56,4 desde Yarumal ocasionado por Falla en la Red FiOp Para dar solución al incidente se realiza migracion entre empalmes  (TRONCAL- Cabecera: Yarumal- Operador: Colombia Telecomunicaciones)</v>
      </c>
    </row>
    <row r="273" spans="1:54" s="2" customFormat="1" ht="213.75">
      <c r="A273" s="38">
        <f t="shared" si="33"/>
        <v>272</v>
      </c>
      <c r="B273" s="3">
        <v>8124244</v>
      </c>
      <c r="C273" s="3" t="s">
        <v>54</v>
      </c>
      <c r="D273" s="23">
        <v>45313.534722222219</v>
      </c>
      <c r="E273" s="23">
        <v>45314.59375</v>
      </c>
      <c r="F273" s="1">
        <f t="shared" ca="1" si="32"/>
        <v>1.0590277777810115</v>
      </c>
      <c r="G273" s="3" t="s">
        <v>55</v>
      </c>
      <c r="H273" s="41"/>
      <c r="I273" s="40"/>
      <c r="J273" s="5" t="s">
        <v>56</v>
      </c>
      <c r="K273" s="3" t="s">
        <v>77</v>
      </c>
      <c r="L273" s="9" t="s">
        <v>78</v>
      </c>
      <c r="M273" s="3" t="s">
        <v>283</v>
      </c>
      <c r="N273" s="3" t="s">
        <v>284</v>
      </c>
      <c r="O273" s="3" t="s">
        <v>1709</v>
      </c>
      <c r="P273" s="3" t="s">
        <v>1710</v>
      </c>
      <c r="Q273" s="4" t="s">
        <v>1711</v>
      </c>
      <c r="R273" s="3" t="s">
        <v>288</v>
      </c>
      <c r="S273" s="3" t="s">
        <v>289</v>
      </c>
      <c r="T273" s="3" t="s">
        <v>66</v>
      </c>
      <c r="U273" s="3" t="s">
        <v>1712</v>
      </c>
      <c r="V273" s="22" t="str">
        <f t="shared" si="37"/>
        <v>RLFO; Hora de aviso: 12:50 22/01/2024; Solución: se realiza tendido  42 metros de FO y dos empalme  de 24 hilos; Hora de solución: 14:15 23/01/2024; Causa: Vandalismo</v>
      </c>
      <c r="W273" s="4" t="s">
        <v>160</v>
      </c>
      <c r="X273" s="3"/>
      <c r="Y273" s="3"/>
      <c r="Z273" s="3" t="s">
        <v>69</v>
      </c>
      <c r="AA273" s="3" t="s">
        <v>70</v>
      </c>
      <c r="AB273" s="3">
        <v>8124244</v>
      </c>
      <c r="AC273" s="3" t="s">
        <v>71</v>
      </c>
      <c r="AD273" s="6">
        <v>0.47916666666666669</v>
      </c>
      <c r="AE273" s="7"/>
      <c r="AF273" s="7"/>
      <c r="AG273" s="6">
        <f>Tabla4[[#This Row],[Tiempo Parada de Reloj]]+Tabla4[[#This Row],[Tiempo Autorizado por Telefonica (no Máximo)]]</f>
        <v>0.47916666666666669</v>
      </c>
      <c r="AH273" s="7">
        <f t="shared" ca="1" si="34"/>
        <v>0.5798611111143448</v>
      </c>
      <c r="AI273" s="8">
        <f t="shared" si="35"/>
        <v>11.5</v>
      </c>
      <c r="AJ273" s="8">
        <f t="shared" ca="1" si="36"/>
        <v>13.916666666744275</v>
      </c>
      <c r="AK273" s="3" t="s">
        <v>72</v>
      </c>
      <c r="AL273" s="3" t="s">
        <v>70</v>
      </c>
      <c r="AM273" s="3" t="s">
        <v>460</v>
      </c>
      <c r="AN273" s="3" t="s">
        <v>106</v>
      </c>
      <c r="AO273" s="3" t="s">
        <v>72</v>
      </c>
      <c r="AP273" s="3" t="s">
        <v>72</v>
      </c>
      <c r="AQ273" s="23">
        <v>45316.711805555555</v>
      </c>
      <c r="AR273" s="3"/>
      <c r="AS273" s="23"/>
      <c r="AT273" s="23"/>
      <c r="AU273" s="3" t="s">
        <v>404</v>
      </c>
      <c r="AV273" s="3" t="s">
        <v>1713</v>
      </c>
      <c r="AW273" s="3" t="s">
        <v>1311</v>
      </c>
      <c r="AX273" s="3">
        <v>4.4983329999999997</v>
      </c>
      <c r="AY273" s="3">
        <v>-75.728055999999995</v>
      </c>
      <c r="AZ273" s="8" t="str">
        <f>+CONCATENATE("Reportan apertura en el enlace ",Tabla4[[#This Row],[Enlace]]," en el ",Tabla4[[#This Row],[Distancia óptica]]," ocasionado por ",Tabla4[[#This Row],[Causa del daño]])</f>
        <v>Reportan apertura en el enlace Mov. Parque De Recreacion - Mov. El Caimo en el Km 4,651 desde Cenexco ocasionado por Vandalismo</v>
      </c>
      <c r="BA273" s="8" t="str">
        <f>+CONCATENATE("Para dar solución al incidente ",Tabla4[[#This Row],[Solución]])</f>
        <v>Para dar solución al incidente se realiza tendido  42 metros de FO y dos empalme  de 24 hilos</v>
      </c>
      <c r="BB273" s="3" t="str">
        <f>+_xlfn.CONCAT(Tabla4[[#This Row],[Causa Raiz]]," ",Tabla4[[#This Row],[Solución2]]," (",Tabla4[[#This Row],[Anillo]],"- Cabecera: ",Tabla4[[#This Row],[Cabecera]],"- Operador: ",Tabla4[[#This Row],[Operador]],")")</f>
        <v>Reportan apertura en el enlace Mov. Parque De Recreacion - Mov. El Caimo en el Km 4,651 desde Cenexco ocasionado por Vandalismo Para dar solución al incidente se realiza tendido  42 metros de FO y dos empalme  de 24 hilos (UK- Cabecera: Mov. Parque De Recreacion- Operador: Colombia Telecomunicaciones)</v>
      </c>
    </row>
    <row r="274" spans="1:54" s="2" customFormat="1" ht="171">
      <c r="A274" s="38">
        <f t="shared" si="33"/>
        <v>273</v>
      </c>
      <c r="B274" s="3">
        <v>8127732</v>
      </c>
      <c r="C274" s="3" t="s">
        <v>163</v>
      </c>
      <c r="D274" s="23">
        <v>45313.666666666664</v>
      </c>
      <c r="E274" s="23">
        <v>45313.791666666664</v>
      </c>
      <c r="F274" s="1">
        <f t="shared" ca="1" si="32"/>
        <v>0.125</v>
      </c>
      <c r="G274" s="3" t="s">
        <v>55</v>
      </c>
      <c r="H274" s="41"/>
      <c r="I274" s="40"/>
      <c r="J274" s="5" t="s">
        <v>56</v>
      </c>
      <c r="K274" s="3" t="s">
        <v>340</v>
      </c>
      <c r="L274" s="9" t="s">
        <v>58</v>
      </c>
      <c r="M274" s="3" t="s">
        <v>341</v>
      </c>
      <c r="N274" s="3" t="s">
        <v>342</v>
      </c>
      <c r="O274" s="3" t="s">
        <v>343</v>
      </c>
      <c r="P274" s="3" t="s">
        <v>1714</v>
      </c>
      <c r="Q274" s="4" t="s">
        <v>1715</v>
      </c>
      <c r="R274" s="3" t="s">
        <v>1304</v>
      </c>
      <c r="S274" s="3" t="s">
        <v>347</v>
      </c>
      <c r="T274" s="3" t="s">
        <v>146</v>
      </c>
      <c r="U274" s="3" t="s">
        <v>1399</v>
      </c>
      <c r="V274" s="22" t="str">
        <f t="shared" si="37"/>
        <v>RDFO; Hora de aviso: 16:00 22/01/2024; Solución: se realiza migracion de hilos entre empalmes; Hora de solución: 19:00 22/01/2024; Causa: Falla en la Red FiOp</v>
      </c>
      <c r="W274" s="4" t="s">
        <v>349</v>
      </c>
      <c r="X274" s="3"/>
      <c r="Y274" s="3"/>
      <c r="Z274" s="3" t="s">
        <v>69</v>
      </c>
      <c r="AA274" s="3" t="s">
        <v>70</v>
      </c>
      <c r="AB274" s="3" t="s">
        <v>1716</v>
      </c>
      <c r="AC274" s="3" t="s">
        <v>71</v>
      </c>
      <c r="AD274" s="6">
        <v>0</v>
      </c>
      <c r="AE274" s="7"/>
      <c r="AF274" s="7"/>
      <c r="AG274" s="6">
        <f>Tabla4[[#This Row],[Tiempo Parada de Reloj]]+Tabla4[[#This Row],[Tiempo Autorizado por Telefonica (no Máximo)]]</f>
        <v>0</v>
      </c>
      <c r="AH274" s="7">
        <f t="shared" ca="1" si="34"/>
        <v>0.125</v>
      </c>
      <c r="AI274" s="8">
        <f t="shared" si="35"/>
        <v>0</v>
      </c>
      <c r="AJ274" s="8">
        <f t="shared" ca="1" si="36"/>
        <v>3</v>
      </c>
      <c r="AK274" s="3" t="s">
        <v>98</v>
      </c>
      <c r="AL274" s="3" t="s">
        <v>70</v>
      </c>
      <c r="AM274" s="3" t="s">
        <v>460</v>
      </c>
      <c r="AN274" s="3" t="s">
        <v>460</v>
      </c>
      <c r="AO274" s="3" t="s">
        <v>72</v>
      </c>
      <c r="AP274" s="3" t="s">
        <v>72</v>
      </c>
      <c r="AQ274" s="23">
        <v>45315.642361111109</v>
      </c>
      <c r="AR274" s="3"/>
      <c r="AS274" s="23"/>
      <c r="AT274" s="23"/>
      <c r="AU274" s="3" t="s">
        <v>351</v>
      </c>
      <c r="AV274" s="3" t="s">
        <v>1662</v>
      </c>
      <c r="AW274" s="3" t="s">
        <v>1323</v>
      </c>
      <c r="AX274" s="3">
        <v>4.649</v>
      </c>
      <c r="AY274" s="3">
        <v>-74.934299999999993</v>
      </c>
      <c r="AZ274" s="8" t="str">
        <f>+CONCATENATE("Reportan apertura en el enlace ",Tabla4[[#This Row],[Enlace]]," en el ",Tabla4[[#This Row],[Distancia óptica]]," ocasionado por ",Tabla4[[#This Row],[Causa del daño]])</f>
        <v>Reportan apertura en el enlace Ibague - Libano en el Km 56,2 desde  Ibague ocasionado por Falla en la Red FiOp</v>
      </c>
      <c r="BA274" s="8" t="str">
        <f>+CONCATENATE("Para dar solución al incidente ",Tabla4[[#This Row],[Solución]])</f>
        <v>Para dar solución al incidente se realiza migracion de hilos entre empalmes</v>
      </c>
      <c r="BB274" s="3" t="str">
        <f>+_xlfn.CONCAT(Tabla4[[#This Row],[Causa Raiz]]," ",Tabla4[[#This Row],[Solución2]]," (",Tabla4[[#This Row],[Anillo]],"- Cabecera: ",Tabla4[[#This Row],[Cabecera]],"- Operador: ",Tabla4[[#This Row],[Operador]],")")</f>
        <v>Reportan apertura en el enlace Ibague - Libano en el Km 56,2 desde  Ibague ocasionado por Falla en la Red FiOp Para dar solución al incidente se realiza migracion de hilos entre empalmes (TRONCAL- Cabecera: Ibague- Operador: Colombia Telecomunicaciones)</v>
      </c>
    </row>
    <row r="275" spans="1:54" s="2" customFormat="1" ht="213.75">
      <c r="A275" s="38">
        <f t="shared" si="33"/>
        <v>274</v>
      </c>
      <c r="B275" s="3">
        <v>8127842</v>
      </c>
      <c r="C275" s="3" t="s">
        <v>54</v>
      </c>
      <c r="D275" s="23">
        <v>45313.541666666664</v>
      </c>
      <c r="E275" s="23">
        <v>45313.6875</v>
      </c>
      <c r="F275" s="1">
        <f t="shared" ca="1" si="32"/>
        <v>0.14583333333575865</v>
      </c>
      <c r="G275" s="3" t="s">
        <v>55</v>
      </c>
      <c r="H275" s="41"/>
      <c r="I275" s="40"/>
      <c r="J275" s="5" t="s">
        <v>56</v>
      </c>
      <c r="K275" s="3" t="s">
        <v>77</v>
      </c>
      <c r="L275" s="9" t="s">
        <v>78</v>
      </c>
      <c r="M275" s="3" t="s">
        <v>283</v>
      </c>
      <c r="N275" s="3" t="s">
        <v>284</v>
      </c>
      <c r="O275" s="3" t="s">
        <v>1677</v>
      </c>
      <c r="P275" s="3" t="s">
        <v>1717</v>
      </c>
      <c r="Q275" s="4" t="s">
        <v>1718</v>
      </c>
      <c r="R275" s="3" t="s">
        <v>400</v>
      </c>
      <c r="S275" s="3" t="s">
        <v>289</v>
      </c>
      <c r="T275" s="3" t="s">
        <v>66</v>
      </c>
      <c r="U275" s="3" t="s">
        <v>1719</v>
      </c>
      <c r="V275" s="22" t="str">
        <f t="shared" si="37"/>
        <v>RLFO; Hora de aviso: 13:00 22/01/2024; Solución: se recupera 120 metros de reserva y se hace un empalme de 48 hilos para una fibra de 12; Hora de solución: 16:30 22/01/2024; Causa: Vandalismo</v>
      </c>
      <c r="W275" s="4" t="s">
        <v>160</v>
      </c>
      <c r="X275" s="3"/>
      <c r="Y275" s="3"/>
      <c r="Z275" s="3" t="s">
        <v>69</v>
      </c>
      <c r="AA275" s="3" t="s">
        <v>71</v>
      </c>
      <c r="AB275" s="3">
        <v>0</v>
      </c>
      <c r="AC275" s="3" t="s">
        <v>71</v>
      </c>
      <c r="AD275" s="6">
        <v>0</v>
      </c>
      <c r="AE275" s="7"/>
      <c r="AF275" s="7"/>
      <c r="AG275" s="6">
        <f>Tabla4[[#This Row],[Tiempo Parada de Reloj]]+Tabla4[[#This Row],[Tiempo Autorizado por Telefonica (no Máximo)]]</f>
        <v>0</v>
      </c>
      <c r="AH275" s="7">
        <f t="shared" ca="1" si="34"/>
        <v>0.14583333333575865</v>
      </c>
      <c r="AI275" s="8">
        <f t="shared" si="35"/>
        <v>0</v>
      </c>
      <c r="AJ275" s="8">
        <f t="shared" ca="1" si="36"/>
        <v>3.5000000000582077</v>
      </c>
      <c r="AK275" s="3" t="s">
        <v>98</v>
      </c>
      <c r="AL275" s="3" t="s">
        <v>70</v>
      </c>
      <c r="AM275" s="3" t="s">
        <v>460</v>
      </c>
      <c r="AN275" s="3" t="s">
        <v>460</v>
      </c>
      <c r="AO275" s="3" t="s">
        <v>72</v>
      </c>
      <c r="AP275" s="3" t="s">
        <v>72</v>
      </c>
      <c r="AQ275" s="23">
        <v>45315.80972222222</v>
      </c>
      <c r="AR275" s="3"/>
      <c r="AS275" s="23"/>
      <c r="AT275" s="23"/>
      <c r="AU275" s="3" t="s">
        <v>404</v>
      </c>
      <c r="AV275" s="3" t="s">
        <v>1720</v>
      </c>
      <c r="AW275" s="3" t="s">
        <v>1721</v>
      </c>
      <c r="AX275" s="3">
        <v>4.5269700000000004</v>
      </c>
      <c r="AY275" s="3">
        <v>-75.685730000000007</v>
      </c>
      <c r="AZ275" s="8" t="str">
        <f>+CONCATENATE("Reportan apertura en el enlace ",Tabla4[[#This Row],[Enlace]]," en el ",Tabla4[[#This Row],[Distancia óptica]]," ocasionado por ",Tabla4[[#This Row],[Causa del daño]])</f>
        <v>Reportan apertura en el enlace Mov.Armenia sur-Mov.Centro ld en el Km 0,6 desde Movil  Armenia Sur ocasionado por Vandalismo</v>
      </c>
      <c r="BA275" s="8" t="str">
        <f>+CONCATENATE("Para dar solución al incidente ",Tabla4[[#This Row],[Solución]])</f>
        <v>Para dar solución al incidente se recupera 120 metros de reserva y se hace un empalme de 48 hilos para una fibra de 12</v>
      </c>
      <c r="BB275" s="3" t="str">
        <f>+_xlfn.CONCAT(Tabla4[[#This Row],[Causa Raiz]]," ",Tabla4[[#This Row],[Solución2]]," (",Tabla4[[#This Row],[Anillo]],"- Cabecera: ",Tabla4[[#This Row],[Cabecera]],"- Operador: ",Tabla4[[#This Row],[Operador]],")")</f>
        <v>Reportan apertura en el enlace Mov.Armenia sur-Mov.Centro ld en el Km 0,6 desde Movil  Armenia Sur ocasionado por Vandalismo Para dar solución al incidente se recupera 120 metros de reserva y se hace un empalme de 48 hilos para una fibra de 12 (anillo 1- Cabecera: armenia centro- Operador: Colombia Telecomunicaciones)</v>
      </c>
    </row>
    <row r="276" spans="1:54" s="2" customFormat="1" ht="185.25">
      <c r="A276" s="38">
        <f t="shared" si="33"/>
        <v>275</v>
      </c>
      <c r="B276" s="3">
        <v>8128098</v>
      </c>
      <c r="C276" s="3" t="s">
        <v>54</v>
      </c>
      <c r="D276" s="23">
        <v>45313.6875</v>
      </c>
      <c r="E276" s="23">
        <v>45313.729166666664</v>
      </c>
      <c r="F276" s="1">
        <f t="shared" ca="1" si="32"/>
        <v>4.1666666664241347E-2</v>
      </c>
      <c r="G276" s="3" t="s">
        <v>55</v>
      </c>
      <c r="H276" s="41"/>
      <c r="I276" s="40"/>
      <c r="J276" s="5" t="s">
        <v>56</v>
      </c>
      <c r="K276" s="3" t="s">
        <v>77</v>
      </c>
      <c r="L276" s="9" t="s">
        <v>78</v>
      </c>
      <c r="M276" s="3" t="s">
        <v>283</v>
      </c>
      <c r="N276" s="3" t="s">
        <v>284</v>
      </c>
      <c r="O276" s="3" t="s">
        <v>1677</v>
      </c>
      <c r="P276" s="3" t="s">
        <v>1722</v>
      </c>
      <c r="Q276" s="4" t="s">
        <v>1723</v>
      </c>
      <c r="R276" s="3" t="s">
        <v>400</v>
      </c>
      <c r="S276" s="3" t="s">
        <v>289</v>
      </c>
      <c r="T276" s="3" t="s">
        <v>66</v>
      </c>
      <c r="U276" s="3" t="s">
        <v>1724</v>
      </c>
      <c r="V276" s="22" t="str">
        <f t="shared" si="37"/>
        <v>RLFO; Hora de aviso: 16:30 22/01/2024; Solución: se  recupera 20 metros de reserva rehace empalme para dar solucion ; Hora de solución: 17:30 22/01/2024; Causa: Vandalismo</v>
      </c>
      <c r="W276" s="4" t="s">
        <v>160</v>
      </c>
      <c r="X276" s="3"/>
      <c r="Y276" s="3"/>
      <c r="Z276" s="3" t="s">
        <v>69</v>
      </c>
      <c r="AA276" s="3" t="s">
        <v>71</v>
      </c>
      <c r="AB276" s="3">
        <v>0</v>
      </c>
      <c r="AC276" s="3" t="s">
        <v>71</v>
      </c>
      <c r="AD276" s="6">
        <v>0</v>
      </c>
      <c r="AE276" s="7"/>
      <c r="AF276" s="7"/>
      <c r="AG276" s="6">
        <f>Tabla4[[#This Row],[Tiempo Parada de Reloj]]+Tabla4[[#This Row],[Tiempo Autorizado por Telefonica (no Máximo)]]</f>
        <v>0</v>
      </c>
      <c r="AH276" s="7">
        <f t="shared" ca="1" si="34"/>
        <v>4.1666666664241347E-2</v>
      </c>
      <c r="AI276" s="8">
        <f t="shared" si="35"/>
        <v>0</v>
      </c>
      <c r="AJ276" s="8">
        <f t="shared" ca="1" si="36"/>
        <v>0.99999999994179234</v>
      </c>
      <c r="AK276" s="3" t="s">
        <v>98</v>
      </c>
      <c r="AL276" s="3" t="s">
        <v>70</v>
      </c>
      <c r="AM276" s="3" t="s">
        <v>460</v>
      </c>
      <c r="AN276" s="3" t="s">
        <v>460</v>
      </c>
      <c r="AO276" s="3" t="s">
        <v>98</v>
      </c>
      <c r="AP276" s="3" t="s">
        <v>98</v>
      </c>
      <c r="AQ276" s="23">
        <v>45315.826388888891</v>
      </c>
      <c r="AR276" s="3"/>
      <c r="AS276" s="23"/>
      <c r="AT276" s="23"/>
      <c r="AU276" s="3" t="s">
        <v>404</v>
      </c>
      <c r="AV276" s="3" t="s">
        <v>1725</v>
      </c>
      <c r="AW276" s="3" t="s">
        <v>370</v>
      </c>
      <c r="AX276" s="3">
        <v>4.5259</v>
      </c>
      <c r="AY276" s="3">
        <v>-75.685100000000006</v>
      </c>
      <c r="AZ276" s="8" t="str">
        <f>+CONCATENATE("Reportan apertura en el enlace ",Tabla4[[#This Row],[Enlace]]," en el ",Tabla4[[#This Row],[Distancia óptica]]," ocasionado por ",Tabla4[[#This Row],[Causa del daño]])</f>
        <v>Reportan apertura en el enlace Mov.Armenia sur-Mov.Centro ld en el Km 0,232 desde Armenia sur  ocasionado por Vandalismo</v>
      </c>
      <c r="BA276" s="8" t="str">
        <f>+CONCATENATE("Para dar solución al incidente ",Tabla4[[#This Row],[Solución]])</f>
        <v xml:space="preserve">Para dar solución al incidente se  recupera 20 metros de reserva rehace empalme para dar solucion </v>
      </c>
      <c r="BB276" s="3" t="str">
        <f>+_xlfn.CONCAT(Tabla4[[#This Row],[Causa Raiz]]," ",Tabla4[[#This Row],[Solución2]]," (",Tabla4[[#This Row],[Anillo]],"- Cabecera: ",Tabla4[[#This Row],[Cabecera]],"- Operador: ",Tabla4[[#This Row],[Operador]],")")</f>
        <v>Reportan apertura en el enlace Mov.Armenia sur-Mov.Centro ld en el Km 0,232 desde Armenia sur  ocasionado por Vandalismo Para dar solución al incidente se  recupera 20 metros de reserva rehace empalme para dar solucion  (lineal- Cabecera: armenia sur- Operador: Colombia Telecomunicaciones)</v>
      </c>
    </row>
    <row r="277" spans="1:54" s="2" customFormat="1" ht="142.5">
      <c r="A277" s="38">
        <f t="shared" si="33"/>
        <v>276</v>
      </c>
      <c r="B277" s="3">
        <v>8128178</v>
      </c>
      <c r="C277" s="3" t="s">
        <v>54</v>
      </c>
      <c r="D277" s="23">
        <v>45313.71875</v>
      </c>
      <c r="E277" s="23">
        <v>45313.720138888886</v>
      </c>
      <c r="F277" s="1">
        <f t="shared" ca="1" si="32"/>
        <v>1.3888888861401938E-3</v>
      </c>
      <c r="G277" s="3" t="s">
        <v>55</v>
      </c>
      <c r="H277" s="41"/>
      <c r="I277" s="40"/>
      <c r="J277" s="5" t="s">
        <v>56</v>
      </c>
      <c r="K277" s="3" t="s">
        <v>57</v>
      </c>
      <c r="L277" s="9" t="s">
        <v>58</v>
      </c>
      <c r="M277" s="3" t="s">
        <v>59</v>
      </c>
      <c r="N277" s="3" t="s">
        <v>60</v>
      </c>
      <c r="O277" s="3" t="s">
        <v>1726</v>
      </c>
      <c r="P277" s="3" t="s">
        <v>69</v>
      </c>
      <c r="Q277" s="4" t="s">
        <v>1727</v>
      </c>
      <c r="R277" s="3" t="s">
        <v>64</v>
      </c>
      <c r="S277" s="3" t="s">
        <v>65</v>
      </c>
      <c r="T277" s="3" t="s">
        <v>104</v>
      </c>
      <c r="U277" s="3" t="s">
        <v>1728</v>
      </c>
      <c r="V277" s="22" t="str">
        <f t="shared" si="37"/>
        <v>RLFO; Hora de aviso: 17:15 22/01/2024; Solución: se realizan medidas y no se ve fallos por fibra; Hora de solución: 17:17 22/01/2024; Causa: Visita Fallida</v>
      </c>
      <c r="W277" s="4" t="s">
        <v>68</v>
      </c>
      <c r="X277" s="3"/>
      <c r="Y277" s="3"/>
      <c r="Z277" s="3" t="s">
        <v>69</v>
      </c>
      <c r="AA277" s="3" t="s">
        <v>71</v>
      </c>
      <c r="AB277" s="3">
        <v>0</v>
      </c>
      <c r="AC277" s="3" t="s">
        <v>71</v>
      </c>
      <c r="AD277" s="6">
        <v>0</v>
      </c>
      <c r="AE277" s="7"/>
      <c r="AF277" s="7"/>
      <c r="AG277" s="6">
        <f>Tabla4[[#This Row],[Tiempo Parada de Reloj]]+Tabla4[[#This Row],[Tiempo Autorizado por Telefonica (no Máximo)]]</f>
        <v>0</v>
      </c>
      <c r="AH277" s="7">
        <f t="shared" ca="1" si="34"/>
        <v>1.3888888861401938E-3</v>
      </c>
      <c r="AI277" s="8">
        <f t="shared" si="35"/>
        <v>0</v>
      </c>
      <c r="AJ277" s="8">
        <f t="shared" ca="1" si="36"/>
        <v>3.3333333267364651E-2</v>
      </c>
      <c r="AK277" s="3" t="s">
        <v>106</v>
      </c>
      <c r="AL277" s="3" t="s">
        <v>70</v>
      </c>
      <c r="AM277" s="3" t="s">
        <v>460</v>
      </c>
      <c r="AN277" s="3" t="s">
        <v>460</v>
      </c>
      <c r="AO277" s="3" t="s">
        <v>460</v>
      </c>
      <c r="AP277" s="3" t="s">
        <v>460</v>
      </c>
      <c r="AQ277" s="23">
        <v>45313.928472222222</v>
      </c>
      <c r="AR277" s="3"/>
      <c r="AS277" s="23"/>
      <c r="AT277" s="23"/>
      <c r="AU277" s="3" t="s">
        <v>1202</v>
      </c>
      <c r="AV277" s="3" t="s">
        <v>69</v>
      </c>
      <c r="AW277" s="3" t="s">
        <v>69</v>
      </c>
      <c r="AX277" s="3" t="s">
        <v>69</v>
      </c>
      <c r="AY277" s="3" t="s">
        <v>69</v>
      </c>
      <c r="AZ277" s="8" t="str">
        <f>+CONCATENATE("Reportan apertura en el enlace ",Tabla4[[#This Row],[Enlace]]," en el ",Tabla4[[#This Row],[Distancia óptica]]," ocasionado por ",Tabla4[[#This Row],[Causa del daño]])</f>
        <v>Reportan apertura en el enlace Dto 32003 - Dto 31007 en el NA ocasionado por Visita Fallida</v>
      </c>
      <c r="BA277" s="8" t="str">
        <f>+CONCATENATE("Para dar solución al incidente ",Tabla4[[#This Row],[Solución]])</f>
        <v>Para dar solución al incidente se realizan medidas y no se ve fallos por fibra</v>
      </c>
      <c r="BB277" s="3" t="str">
        <f>+_xlfn.CONCAT(Tabla4[[#This Row],[Causa Raiz]]," ",Tabla4[[#This Row],[Solución2]]," (",Tabla4[[#This Row],[Anillo]],"- Cabecera: ",Tabla4[[#This Row],[Cabecera]],"- Operador: ",Tabla4[[#This Row],[Operador]],")")</f>
        <v>Reportan apertura en el enlace Dto 32003 - Dto 31007 en el NA ocasionado por Visita Fallida Para dar solución al incidente se realizan medidas y no se ve fallos por fibra (NA- Cabecera: NA- Operador: Colombia Telecomunicaciones)</v>
      </c>
    </row>
    <row r="278" spans="1:54" s="2" customFormat="1" ht="213.75">
      <c r="A278" s="38">
        <f t="shared" si="33"/>
        <v>277</v>
      </c>
      <c r="B278" s="3">
        <v>8126796</v>
      </c>
      <c r="C278" s="3" t="s">
        <v>54</v>
      </c>
      <c r="D278" s="23">
        <v>45313.729166666664</v>
      </c>
      <c r="E278" s="23">
        <v>45313.993055555555</v>
      </c>
      <c r="F278" s="1">
        <f t="shared" ca="1" si="32"/>
        <v>0.26388888889050577</v>
      </c>
      <c r="G278" s="3" t="s">
        <v>55</v>
      </c>
      <c r="H278" s="41"/>
      <c r="I278" s="40"/>
      <c r="J278" s="5" t="s">
        <v>56</v>
      </c>
      <c r="K278" s="3" t="s">
        <v>138</v>
      </c>
      <c r="L278" s="9" t="s">
        <v>78</v>
      </c>
      <c r="M278" s="3" t="s">
        <v>139</v>
      </c>
      <c r="N278" s="3" t="s">
        <v>140</v>
      </c>
      <c r="O278" s="3" t="s">
        <v>1729</v>
      </c>
      <c r="P278" s="3" t="s">
        <v>1730</v>
      </c>
      <c r="Q278" s="4" t="s">
        <v>1731</v>
      </c>
      <c r="R278" s="3" t="s">
        <v>688</v>
      </c>
      <c r="S278" s="3" t="s">
        <v>145</v>
      </c>
      <c r="T278" s="3" t="s">
        <v>66</v>
      </c>
      <c r="U278" s="3" t="s">
        <v>1732</v>
      </c>
      <c r="V278" s="22" t="str">
        <f t="shared" si="37"/>
        <v>RLFO; Hora de aviso: 17:30 22/01/2024; Solución: se realiza tendido de 200 metros y dos empalmes de 48 hilos ; Hora de solución: 23:50 22/01/2024; Causa: Vandalismo</v>
      </c>
      <c r="W278" s="4" t="s">
        <v>199</v>
      </c>
      <c r="X278" s="3"/>
      <c r="Y278" s="3"/>
      <c r="Z278" s="3" t="s">
        <v>69</v>
      </c>
      <c r="AA278" s="3" t="s">
        <v>70</v>
      </c>
      <c r="AB278" s="3">
        <v>8126796</v>
      </c>
      <c r="AC278" s="3" t="s">
        <v>71</v>
      </c>
      <c r="AD278" s="6">
        <v>9.7222222222222224E-2</v>
      </c>
      <c r="AE278" s="7"/>
      <c r="AF278" s="7"/>
      <c r="AG278" s="6">
        <f>Tabla4[[#This Row],[Tiempo Parada de Reloj]]+Tabla4[[#This Row],[Tiempo Autorizado por Telefonica (no Máximo)]]</f>
        <v>9.7222222222222224E-2</v>
      </c>
      <c r="AH278" s="7">
        <f t="shared" ca="1" si="34"/>
        <v>0.16666666666828356</v>
      </c>
      <c r="AI278" s="8">
        <f t="shared" si="35"/>
        <v>2.3333333333333335</v>
      </c>
      <c r="AJ278" s="8">
        <f t="shared" ca="1" si="36"/>
        <v>4.0000000000388054</v>
      </c>
      <c r="AK278" s="3" t="s">
        <v>98</v>
      </c>
      <c r="AL278" s="3" t="s">
        <v>70</v>
      </c>
      <c r="AM278" s="3" t="s">
        <v>73</v>
      </c>
      <c r="AN278" s="3" t="s">
        <v>73</v>
      </c>
      <c r="AO278" s="3" t="s">
        <v>98</v>
      </c>
      <c r="AP278" s="3" t="s">
        <v>98</v>
      </c>
      <c r="AQ278" s="23">
        <v>45315.563194444447</v>
      </c>
      <c r="AR278" s="3"/>
      <c r="AS278" s="23"/>
      <c r="AT278" s="23"/>
      <c r="AU278" s="3" t="s">
        <v>200</v>
      </c>
      <c r="AV278" s="3" t="s">
        <v>558</v>
      </c>
      <c r="AW278" s="3" t="s">
        <v>1733</v>
      </c>
      <c r="AX278" s="3">
        <v>3.3763888999999998</v>
      </c>
      <c r="AY278" s="3">
        <v>-76.565276999999995</v>
      </c>
      <c r="AZ278" s="8" t="str">
        <f>+CONCATENATE("Reportan apertura en el enlace ",Tabla4[[#This Row],[Enlace]]," en el ",Tabla4[[#This Row],[Distancia óptica]]," ocasionado por ",Tabla4[[#This Row],[Causa del daño]])</f>
        <v>Reportan apertura en el enlace Mov. Rio Lili - Mov. Alto Buitretra en el Km 2,940 desde Mov. Alto de Buitrera ocasionado por Vandalismo</v>
      </c>
      <c r="BA278" s="8" t="str">
        <f>+CONCATENATE("Para dar solución al incidente ",Tabla4[[#This Row],[Solución]])</f>
        <v xml:space="preserve">Para dar solución al incidente se realiza tendido de 200 metros y dos empalmes de 48 hilos </v>
      </c>
      <c r="BB278" s="3" t="str">
        <f>+_xlfn.CONCAT(Tabla4[[#This Row],[Causa Raiz]]," ",Tabla4[[#This Row],[Solución2]]," (",Tabla4[[#This Row],[Anillo]],"- Cabecera: ",Tabla4[[#This Row],[Cabecera]],"- Operador: ",Tabla4[[#This Row],[Operador]],")")</f>
        <v>Reportan apertura en el enlace Mov. Rio Lili - Mov. Alto Buitretra en el Km 2,940 desde Mov. Alto de Buitrera ocasionado por Vandalismo Para dar solución al incidente se realiza tendido de 200 metros y dos empalmes de 48 hilos  (UK Alto Buitrera- Cabecera: Makrocaney- Operador: Colombia Telecomunicaciones)</v>
      </c>
    </row>
    <row r="279" spans="1:54" s="2" customFormat="1" ht="213.75">
      <c r="A279" s="38">
        <f t="shared" si="33"/>
        <v>278</v>
      </c>
      <c r="B279" s="3">
        <v>8128064</v>
      </c>
      <c r="C279" s="3" t="s">
        <v>163</v>
      </c>
      <c r="D279" s="23">
        <v>45313.732638888891</v>
      </c>
      <c r="E279" s="23">
        <v>45313.833333333336</v>
      </c>
      <c r="F279" s="1">
        <f t="shared" ca="1" si="32"/>
        <v>0.10069444444525288</v>
      </c>
      <c r="G279" s="3" t="s">
        <v>55</v>
      </c>
      <c r="H279" s="41"/>
      <c r="I279" s="40"/>
      <c r="J279" s="5" t="s">
        <v>56</v>
      </c>
      <c r="K279" s="3" t="s">
        <v>122</v>
      </c>
      <c r="L279" s="9" t="s">
        <v>58</v>
      </c>
      <c r="M279" s="3" t="s">
        <v>123</v>
      </c>
      <c r="N279" s="3" t="s">
        <v>124</v>
      </c>
      <c r="O279" s="3" t="s">
        <v>1734</v>
      </c>
      <c r="P279" s="3" t="s">
        <v>1735</v>
      </c>
      <c r="Q279" s="4" t="s">
        <v>1736</v>
      </c>
      <c r="R279" s="3" t="s">
        <v>128</v>
      </c>
      <c r="S279" s="3" t="s">
        <v>129</v>
      </c>
      <c r="T279" s="3" t="s">
        <v>66</v>
      </c>
      <c r="U279" s="3" t="s">
        <v>1737</v>
      </c>
      <c r="V279" s="22" t="str">
        <f t="shared" si="37"/>
        <v>RDFO; Hora de aviso: 17:35 22/01/2024; Solución: se recupero 100 metros de reserva y se hace un emaplme de 48 hilos; Hora de solución: 20:00 22/01/2024; Causa: Vandalismo</v>
      </c>
      <c r="W279" s="4" t="s">
        <v>132</v>
      </c>
      <c r="X279" s="3"/>
      <c r="Y279" s="3"/>
      <c r="Z279" s="3" t="s">
        <v>69</v>
      </c>
      <c r="AA279" s="3" t="s">
        <v>70</v>
      </c>
      <c r="AB279" s="3" t="s">
        <v>1738</v>
      </c>
      <c r="AC279" s="3" t="s">
        <v>71</v>
      </c>
      <c r="AD279" s="6">
        <v>0</v>
      </c>
      <c r="AE279" s="7"/>
      <c r="AF279" s="7"/>
      <c r="AG279" s="6">
        <f>Tabla4[[#This Row],[Tiempo Parada de Reloj]]+Tabla4[[#This Row],[Tiempo Autorizado por Telefonica (no Máximo)]]</f>
        <v>0</v>
      </c>
      <c r="AH279" s="7">
        <f t="shared" ca="1" si="34"/>
        <v>0.10069444444525288</v>
      </c>
      <c r="AI279" s="8">
        <f t="shared" si="35"/>
        <v>0</v>
      </c>
      <c r="AJ279" s="8">
        <f t="shared" ca="1" si="36"/>
        <v>2.4166666666860692</v>
      </c>
      <c r="AK279" s="3" t="s">
        <v>98</v>
      </c>
      <c r="AL279" s="3" t="s">
        <v>70</v>
      </c>
      <c r="AM279" s="3" t="s">
        <v>460</v>
      </c>
      <c r="AN279" s="3" t="s">
        <v>460</v>
      </c>
      <c r="AO279" s="3" t="s">
        <v>72</v>
      </c>
      <c r="AP279" s="3" t="s">
        <v>72</v>
      </c>
      <c r="AQ279" s="23">
        <v>45315.818749999999</v>
      </c>
      <c r="AR279" s="3"/>
      <c r="AS279" s="23"/>
      <c r="AT279" s="23"/>
      <c r="AU279" s="3" t="s">
        <v>271</v>
      </c>
      <c r="AV279" s="3" t="s">
        <v>1739</v>
      </c>
      <c r="AW279" s="3" t="s">
        <v>135</v>
      </c>
      <c r="AX279" s="3">
        <v>11.017887</v>
      </c>
      <c r="AY279" s="3">
        <v>-74.860055700000004</v>
      </c>
      <c r="AZ279" s="8" t="str">
        <f>+CONCATENATE("Reportan apertura en el enlace ",Tabla4[[#This Row],[Enlace]]," en el ",Tabla4[[#This Row],[Distancia óptica]]," ocasionado por ",Tabla4[[#This Row],[Causa del daño]])</f>
        <v>Reportan apertura en el enlace Barranquilla Caribe - Villa Campestre en el Km 0,366 desde Villa Campestre ocasionado por Vandalismo</v>
      </c>
      <c r="BA279" s="8" t="str">
        <f>+CONCATENATE("Para dar solución al incidente ",Tabla4[[#This Row],[Solución]])</f>
        <v>Para dar solución al incidente se recupero 100 metros de reserva y se hace un emaplme de 48 hilos</v>
      </c>
      <c r="BB279" s="3" t="str">
        <f>+_xlfn.CONCAT(Tabla4[[#This Row],[Causa Raiz]]," ",Tabla4[[#This Row],[Solución2]]," (",Tabla4[[#This Row],[Anillo]],"- Cabecera: ",Tabla4[[#This Row],[Cabecera]],"- Operador: ",Tabla4[[#This Row],[Operador]],")")</f>
        <v>Reportan apertura en el enlace Barranquilla Caribe - Villa Campestre en el Km 0,366 desde Villa Campestre ocasionado por Vandalismo Para dar solución al incidente se recupero 100 metros de reserva y se hace un emaplme de 48 hilos (Lineal- Cabecera: Villa Campestre- Operador: Colombia Telecomunicaciones)</v>
      </c>
    </row>
    <row r="280" spans="1:54" s="2" customFormat="1" ht="213.75">
      <c r="A280" s="38">
        <f t="shared" si="33"/>
        <v>279</v>
      </c>
      <c r="B280" s="3">
        <v>8128311</v>
      </c>
      <c r="C280" s="3" t="s">
        <v>54</v>
      </c>
      <c r="D280" s="23">
        <v>45313.743055555555</v>
      </c>
      <c r="E280" s="23">
        <v>45313.888888888891</v>
      </c>
      <c r="F280" s="1">
        <f t="shared" ca="1" si="32"/>
        <v>0.14583333333575865</v>
      </c>
      <c r="G280" s="3" t="s">
        <v>55</v>
      </c>
      <c r="H280" s="41"/>
      <c r="I280" s="40"/>
      <c r="J280" s="5" t="s">
        <v>56</v>
      </c>
      <c r="K280" s="3" t="s">
        <v>77</v>
      </c>
      <c r="L280" s="9" t="s">
        <v>78</v>
      </c>
      <c r="M280" s="3" t="s">
        <v>987</v>
      </c>
      <c r="N280" s="3" t="s">
        <v>1300</v>
      </c>
      <c r="O280" s="3" t="s">
        <v>1740</v>
      </c>
      <c r="P280" s="3" t="s">
        <v>1741</v>
      </c>
      <c r="Q280" s="4" t="s">
        <v>1742</v>
      </c>
      <c r="R280" s="3" t="s">
        <v>1304</v>
      </c>
      <c r="S280" s="3" t="s">
        <v>158</v>
      </c>
      <c r="T280" s="3" t="s">
        <v>66</v>
      </c>
      <c r="U280" s="3" t="s">
        <v>1743</v>
      </c>
      <c r="V280" s="22" t="str">
        <f t="shared" si="37"/>
        <v>RLFO; Hora de aviso: 17:50 22/01/2024; Solución: se realiza tendido de 130 metros de fo y dos empalmes de 24 hilos; Hora de solución: 21:20 22/01/2024; Causa: Vandalismo</v>
      </c>
      <c r="W280" s="4" t="s">
        <v>160</v>
      </c>
      <c r="X280" s="3"/>
      <c r="Y280" s="3"/>
      <c r="Z280" s="3" t="s">
        <v>69</v>
      </c>
      <c r="AA280" s="3" t="s">
        <v>70</v>
      </c>
      <c r="AB280" s="3">
        <v>8129203</v>
      </c>
      <c r="AC280" s="3" t="s">
        <v>71</v>
      </c>
      <c r="AD280" s="6">
        <v>0</v>
      </c>
      <c r="AE280" s="7"/>
      <c r="AF280" s="7"/>
      <c r="AG280" s="6">
        <f>Tabla4[[#This Row],[Tiempo Parada de Reloj]]+Tabla4[[#This Row],[Tiempo Autorizado por Telefonica (no Máximo)]]</f>
        <v>0</v>
      </c>
      <c r="AH280" s="7">
        <f t="shared" ca="1" si="34"/>
        <v>0.14583333333575865</v>
      </c>
      <c r="AI280" s="8">
        <f t="shared" si="35"/>
        <v>0</v>
      </c>
      <c r="AJ280" s="8">
        <f t="shared" ca="1" si="36"/>
        <v>3.5000000000582077</v>
      </c>
      <c r="AK280" s="3" t="s">
        <v>98</v>
      </c>
      <c r="AL280" s="3" t="s">
        <v>70</v>
      </c>
      <c r="AM280" s="3" t="s">
        <v>460</v>
      </c>
      <c r="AN280" s="3" t="s">
        <v>73</v>
      </c>
      <c r="AO280" s="3" t="s">
        <v>72</v>
      </c>
      <c r="AP280" s="3" t="s">
        <v>72</v>
      </c>
      <c r="AQ280" s="23">
        <v>45314.753472222219</v>
      </c>
      <c r="AR280" s="3"/>
      <c r="AS280" s="23"/>
      <c r="AT280" s="23"/>
      <c r="AU280" s="3" t="s">
        <v>752</v>
      </c>
      <c r="AV280" s="3" t="s">
        <v>994</v>
      </c>
      <c r="AW280" s="3" t="s">
        <v>1744</v>
      </c>
      <c r="AX280" s="3">
        <v>1.6016667</v>
      </c>
      <c r="AY280" s="3">
        <v>-75.590833000000003</v>
      </c>
      <c r="AZ280" s="8" t="str">
        <f>+CONCATENATE("Reportan apertura en el enlace ",Tabla4[[#This Row],[Enlace]]," en el ",Tabla4[[#This Row],[Distancia óptica]]," ocasionado por ",Tabla4[[#This Row],[Causa del daño]])</f>
        <v>Reportan apertura en el enlace Mov. Corpoamazonia - Mov. Colonos en el Km 0,965 desde Copoamazonia ocasionado por Vandalismo</v>
      </c>
      <c r="BA280" s="8" t="str">
        <f>+CONCATENATE("Para dar solución al incidente ",Tabla4[[#This Row],[Solución]])</f>
        <v>Para dar solución al incidente se realiza tendido de 130 metros de fo y dos empalmes de 24 hilos</v>
      </c>
      <c r="BB280" s="3" t="str">
        <f>+_xlfn.CONCAT(Tabla4[[#This Row],[Causa Raiz]]," ",Tabla4[[#This Row],[Solución2]]," (",Tabla4[[#This Row],[Anillo]],"- Cabecera: ",Tabla4[[#This Row],[Cabecera]],"- Operador: ",Tabla4[[#This Row],[Operador]],")")</f>
        <v>Reportan apertura en el enlace Mov. Corpoamazonia - Mov. Colonos en el Km 0,965 desde Copoamazonia ocasionado por Vandalismo Para dar solución al incidente se realiza tendido de 130 metros de fo y dos empalmes de 24 hilos (ANILLO 3G- Cabecera: Colonos- Operador: Colombia Telecomunicaciones)</v>
      </c>
    </row>
    <row r="281" spans="1:54" s="2" customFormat="1" ht="213.75">
      <c r="A281" s="38">
        <f t="shared" si="33"/>
        <v>280</v>
      </c>
      <c r="B281" s="3">
        <v>8128474</v>
      </c>
      <c r="C281" s="3" t="s">
        <v>54</v>
      </c>
      <c r="D281" s="23">
        <v>45313.729166666664</v>
      </c>
      <c r="E281" s="23">
        <v>45313.8125</v>
      </c>
      <c r="F281" s="1">
        <f t="shared" ref="F281:F344" ca="1" si="38">IF(ISBLANK(E281),IF(ISBLANK(D281),0,NOW()-D281),E281-D281)</f>
        <v>8.3333333335758653E-2</v>
      </c>
      <c r="G281" s="3" t="s">
        <v>55</v>
      </c>
      <c r="H281" s="41"/>
      <c r="I281" s="40"/>
      <c r="J281" s="5" t="s">
        <v>56</v>
      </c>
      <c r="K281" s="3" t="s">
        <v>77</v>
      </c>
      <c r="L281" s="9" t="s">
        <v>78</v>
      </c>
      <c r="M281" s="3" t="s">
        <v>283</v>
      </c>
      <c r="N281" s="3" t="s">
        <v>284</v>
      </c>
      <c r="O281" s="3" t="s">
        <v>1677</v>
      </c>
      <c r="P281" s="3" t="s">
        <v>1745</v>
      </c>
      <c r="Q281" s="4" t="s">
        <v>1746</v>
      </c>
      <c r="R281" s="3" t="s">
        <v>400</v>
      </c>
      <c r="S281" s="3" t="s">
        <v>289</v>
      </c>
      <c r="T281" s="3" t="s">
        <v>66</v>
      </c>
      <c r="U281" s="3" t="s">
        <v>1747</v>
      </c>
      <c r="V281" s="22" t="str">
        <f t="shared" si="37"/>
        <v>RLFO; Hora de aviso: 17:30 22/01/2024; Solución: se recupera 30 metros de reserva y se hace un empalme de 12 hilos con caja de empalme de 24 hilos; Hora de solución: 19:30 22/01/2024; Causa: Vandalismo</v>
      </c>
      <c r="W281" s="4" t="s">
        <v>160</v>
      </c>
      <c r="X281" s="3"/>
      <c r="Y281" s="3"/>
      <c r="Z281" s="3" t="s">
        <v>69</v>
      </c>
      <c r="AA281" s="3" t="s">
        <v>71</v>
      </c>
      <c r="AB281" s="3">
        <v>0</v>
      </c>
      <c r="AC281" s="3" t="s">
        <v>71</v>
      </c>
      <c r="AD281" s="6">
        <v>0</v>
      </c>
      <c r="AE281" s="7"/>
      <c r="AF281" s="7"/>
      <c r="AG281" s="6">
        <f>Tabla4[[#This Row],[Tiempo Parada de Reloj]]+Tabla4[[#This Row],[Tiempo Autorizado por Telefonica (no Máximo)]]</f>
        <v>0</v>
      </c>
      <c r="AH281" s="7">
        <f t="shared" ca="1" si="34"/>
        <v>8.3333333335758653E-2</v>
      </c>
      <c r="AI281" s="8">
        <f t="shared" si="35"/>
        <v>0</v>
      </c>
      <c r="AJ281" s="8">
        <f t="shared" ca="1" si="36"/>
        <v>2.0000000000582077</v>
      </c>
      <c r="AK281" s="3" t="s">
        <v>98</v>
      </c>
      <c r="AL281" s="3" t="s">
        <v>70</v>
      </c>
      <c r="AM281" s="3" t="s">
        <v>460</v>
      </c>
      <c r="AN281" s="3" t="s">
        <v>460</v>
      </c>
      <c r="AO281" s="3" t="s">
        <v>98</v>
      </c>
      <c r="AP281" s="3" t="s">
        <v>98</v>
      </c>
      <c r="AQ281" s="23">
        <v>45316.617361111108</v>
      </c>
      <c r="AR281" s="3"/>
      <c r="AS281" s="23"/>
      <c r="AT281" s="23"/>
      <c r="AU281" s="3" t="s">
        <v>404</v>
      </c>
      <c r="AV281" s="3" t="s">
        <v>1126</v>
      </c>
      <c r="AW281" s="3" t="s">
        <v>135</v>
      </c>
      <c r="AX281" s="3">
        <v>4.5259</v>
      </c>
      <c r="AY281" s="3">
        <v>-75.685100000000006</v>
      </c>
      <c r="AZ281" s="8" t="str">
        <f>+CONCATENATE("Reportan apertura en el enlace ",Tabla4[[#This Row],[Enlace]]," en el ",Tabla4[[#This Row],[Distancia óptica]]," ocasionado por ",Tabla4[[#This Row],[Causa del daño]])</f>
        <v>Reportan apertura en el enlace Mov.Armenia sur-Mov.Centro ld en el Km 0,639 desde Armenia Sur ocasionado por Vandalismo</v>
      </c>
      <c r="BA281" s="8" t="str">
        <f>+CONCATENATE("Para dar solución al incidente ",Tabla4[[#This Row],[Solución]])</f>
        <v>Para dar solución al incidente se recupera 30 metros de reserva y se hace un empalme de 12 hilos con caja de empalme de 24 hilos</v>
      </c>
      <c r="BB281" s="3" t="str">
        <f>+_xlfn.CONCAT(Tabla4[[#This Row],[Causa Raiz]]," ",Tabla4[[#This Row],[Solución2]]," (",Tabla4[[#This Row],[Anillo]],"- Cabecera: ",Tabla4[[#This Row],[Cabecera]],"- Operador: ",Tabla4[[#This Row],[Operador]],")")</f>
        <v>Reportan apertura en el enlace Mov.Armenia sur-Mov.Centro ld en el Km 0,639 desde Armenia Sur ocasionado por Vandalismo Para dar solución al incidente se recupera 30 metros de reserva y se hace un empalme de 12 hilos con caja de empalme de 24 hilos (Lineal- Cabecera: Armenia Sur- Operador: Colombia Telecomunicaciones)</v>
      </c>
    </row>
    <row r="282" spans="1:54" s="2" customFormat="1" ht="171">
      <c r="A282" s="38">
        <f t="shared" si="33"/>
        <v>281</v>
      </c>
      <c r="B282" s="3">
        <v>8128814</v>
      </c>
      <c r="C282" s="3" t="s">
        <v>92</v>
      </c>
      <c r="D282" s="23">
        <v>45313.854166666664</v>
      </c>
      <c r="E282" s="23">
        <v>45314.083333333336</v>
      </c>
      <c r="F282" s="1">
        <f t="shared" ca="1" si="38"/>
        <v>0.22916666667151731</v>
      </c>
      <c r="G282" s="3" t="s">
        <v>55</v>
      </c>
      <c r="H282" s="41"/>
      <c r="I282" s="40"/>
      <c r="J282" s="5" t="s">
        <v>56</v>
      </c>
      <c r="K282" s="3" t="s">
        <v>77</v>
      </c>
      <c r="L282" s="9" t="s">
        <v>58</v>
      </c>
      <c r="M282" s="3" t="s">
        <v>745</v>
      </c>
      <c r="N282" s="3" t="s">
        <v>746</v>
      </c>
      <c r="O282" s="3" t="s">
        <v>1748</v>
      </c>
      <c r="P282" s="3" t="s">
        <v>1749</v>
      </c>
      <c r="Q282" s="4" t="s">
        <v>1750</v>
      </c>
      <c r="R282" s="3" t="s">
        <v>1304</v>
      </c>
      <c r="S282" s="3" t="s">
        <v>158</v>
      </c>
      <c r="T282" s="3" t="s">
        <v>66</v>
      </c>
      <c r="U282" s="3" t="s">
        <v>1751</v>
      </c>
      <c r="V282" s="22" t="str">
        <f t="shared" si="37"/>
        <v>RTNFO; Hora de aviso: 20:30 22/01/2024; Solución: Se recuperan 50 mts de reserva y se realiza un empalme ; Hora de solución: 2:00 23/01/2024; Causa: Vandalismo</v>
      </c>
      <c r="W282" s="4" t="s">
        <v>160</v>
      </c>
      <c r="X282" s="3"/>
      <c r="Y282" s="3"/>
      <c r="Z282" s="3" t="s">
        <v>69</v>
      </c>
      <c r="AA282" s="3" t="s">
        <v>70</v>
      </c>
      <c r="AB282" s="3" t="s">
        <v>1752</v>
      </c>
      <c r="AC282" s="3" t="s">
        <v>71</v>
      </c>
      <c r="AD282" s="6">
        <v>2.2916666666666669E-2</v>
      </c>
      <c r="AE282" s="7"/>
      <c r="AF282" s="7"/>
      <c r="AG282" s="6">
        <f>Tabla4[[#This Row],[Tiempo Parada de Reloj]]+Tabla4[[#This Row],[Tiempo Autorizado por Telefonica (no Máximo)]]</f>
        <v>2.2916666666666669E-2</v>
      </c>
      <c r="AH282" s="7">
        <f t="shared" ca="1" si="34"/>
        <v>0.20625000000485064</v>
      </c>
      <c r="AI282" s="8">
        <f t="shared" si="35"/>
        <v>0.55000000000000004</v>
      </c>
      <c r="AJ282" s="8">
        <f t="shared" ca="1" si="36"/>
        <v>4.9500000001164155</v>
      </c>
      <c r="AK282" s="3" t="s">
        <v>98</v>
      </c>
      <c r="AL282" s="3" t="s">
        <v>70</v>
      </c>
      <c r="AM282" s="3" t="s">
        <v>73</v>
      </c>
      <c r="AN282" s="3" t="s">
        <v>73</v>
      </c>
      <c r="AO282" s="3" t="s">
        <v>72</v>
      </c>
      <c r="AP282" s="3" t="s">
        <v>72</v>
      </c>
      <c r="AQ282" s="23">
        <v>45315.71875</v>
      </c>
      <c r="AR282" s="3"/>
      <c r="AS282" s="23"/>
      <c r="AT282" s="23"/>
      <c r="AU282" s="3" t="s">
        <v>752</v>
      </c>
      <c r="AV282" s="3" t="s">
        <v>753</v>
      </c>
      <c r="AW282" s="3" t="s">
        <v>1323</v>
      </c>
      <c r="AX282" s="3">
        <v>2.9280599999999999</v>
      </c>
      <c r="AY282" s="3">
        <v>-75.28389</v>
      </c>
      <c r="AZ282" s="8" t="str">
        <f>+CONCATENATE("Reportan apertura en el enlace ",Tabla4[[#This Row],[Enlace]]," en el ",Tabla4[[#This Row],[Distancia óptica]]," ocasionado por ",Tabla4[[#This Row],[Causa del daño]])</f>
        <v>Reportan apertura en el enlace Neiva - Natagaima en el Km 0,993 desde Neiva ocasionado por Vandalismo</v>
      </c>
      <c r="BA282" s="8" t="str">
        <f>+CONCATENATE("Para dar solución al incidente ",Tabla4[[#This Row],[Solución]])</f>
        <v xml:space="preserve">Para dar solución al incidente Se recuperan 50 mts de reserva y se realiza un empalme </v>
      </c>
      <c r="BB282" s="3" t="str">
        <f>+_xlfn.CONCAT(Tabla4[[#This Row],[Causa Raiz]]," ",Tabla4[[#This Row],[Solución2]]," (",Tabla4[[#This Row],[Anillo]],"- Cabecera: ",Tabla4[[#This Row],[Cabecera]],"- Operador: ",Tabla4[[#This Row],[Operador]],")")</f>
        <v>Reportan apertura en el enlace Neiva - Natagaima en el Km 0,993 desde Neiva ocasionado por Vandalismo Para dar solución al incidente Se recuperan 50 mts de reserva y se realiza un empalme  (TRONCAL- Cabecera: Neiva Centro- Operador: Colombia Telecomunicaciones)</v>
      </c>
    </row>
    <row r="283" spans="1:54" s="2" customFormat="1" ht="199.5">
      <c r="A283" s="38">
        <f t="shared" si="33"/>
        <v>282</v>
      </c>
      <c r="B283" s="3">
        <v>8130168</v>
      </c>
      <c r="C283" s="3" t="s">
        <v>92</v>
      </c>
      <c r="D283" s="23">
        <v>45314.159722222219</v>
      </c>
      <c r="E283" s="23">
        <v>45314.350694444445</v>
      </c>
      <c r="F283" s="1">
        <f t="shared" ca="1" si="38"/>
        <v>0.19097222222626442</v>
      </c>
      <c r="G283" s="3" t="s">
        <v>55</v>
      </c>
      <c r="H283" s="41"/>
      <c r="I283" s="40"/>
      <c r="J283" s="5" t="s">
        <v>56</v>
      </c>
      <c r="K283" s="3" t="s">
        <v>108</v>
      </c>
      <c r="L283" s="9" t="s">
        <v>58</v>
      </c>
      <c r="M283" s="3" t="s">
        <v>431</v>
      </c>
      <c r="N283" s="3" t="s">
        <v>432</v>
      </c>
      <c r="O283" s="3" t="s">
        <v>1753</v>
      </c>
      <c r="P283" s="3" t="s">
        <v>1754</v>
      </c>
      <c r="Q283" s="4" t="s">
        <v>1755</v>
      </c>
      <c r="R283" s="3" t="s">
        <v>114</v>
      </c>
      <c r="S283" s="3" t="s">
        <v>115</v>
      </c>
      <c r="T283" s="3" t="s">
        <v>66</v>
      </c>
      <c r="U283" s="3" t="s">
        <v>1756</v>
      </c>
      <c r="V283" s="22" t="str">
        <f t="shared" si="37"/>
        <v>RTNFO; Hora de aviso: 3:50 23/01/2024; Solución: se recuperan 300 metros de reserva y se hace un empalme de 36 hilos; Hora de solución: 8:25 23/01/2024; Causa: Vandalismo</v>
      </c>
      <c r="W283" s="4" t="s">
        <v>118</v>
      </c>
      <c r="X283" s="3"/>
      <c r="Y283" s="3"/>
      <c r="Z283" s="3" t="s">
        <v>69</v>
      </c>
      <c r="AA283" s="3" t="s">
        <v>70</v>
      </c>
      <c r="AB283" s="3" t="s">
        <v>1757</v>
      </c>
      <c r="AC283" s="3" t="s">
        <v>71</v>
      </c>
      <c r="AD283" s="6">
        <v>0</v>
      </c>
      <c r="AE283" s="7"/>
      <c r="AF283" s="7"/>
      <c r="AG283" s="6">
        <f>Tabla4[[#This Row],[Tiempo Parada de Reloj]]+Tabla4[[#This Row],[Tiempo Autorizado por Telefonica (no Máximo)]]</f>
        <v>0</v>
      </c>
      <c r="AH283" s="7">
        <f t="shared" ca="1" si="34"/>
        <v>0.19097222222626442</v>
      </c>
      <c r="AI283" s="8">
        <f t="shared" si="35"/>
        <v>0</v>
      </c>
      <c r="AJ283" s="8">
        <f t="shared" ca="1" si="36"/>
        <v>4.5833333334303461</v>
      </c>
      <c r="AK283" s="3" t="s">
        <v>73</v>
      </c>
      <c r="AL283" s="3" t="s">
        <v>70</v>
      </c>
      <c r="AM283" s="3" t="s">
        <v>87</v>
      </c>
      <c r="AN283" s="3" t="s">
        <v>87</v>
      </c>
      <c r="AO283" s="3" t="s">
        <v>72</v>
      </c>
      <c r="AP283" s="3" t="s">
        <v>72</v>
      </c>
      <c r="AQ283" s="23">
        <v>45314.463194444441</v>
      </c>
      <c r="AR283" s="3"/>
      <c r="AS283" s="23"/>
      <c r="AT283" s="23"/>
      <c r="AU283" s="3" t="s">
        <v>436</v>
      </c>
      <c r="AV283" s="3" t="s">
        <v>1758</v>
      </c>
      <c r="AW283" s="3" t="s">
        <v>1323</v>
      </c>
      <c r="AX283" s="3">
        <v>10.946999999999999</v>
      </c>
      <c r="AY283" s="3">
        <v>-72.801000000000002</v>
      </c>
      <c r="AZ283" s="8" t="str">
        <f>+CONCATENATE("Reportan apertura en el enlace ",Tabla4[[#This Row],[Enlace]]," en el ",Tabla4[[#This Row],[Distancia óptica]]," ocasionado por ",Tabla4[[#This Row],[Causa del daño]])</f>
        <v>Reportan apertura en el enlace Fonseca - Maicao en el Km 12,82 desde fonseca centro ocasionado por Vandalismo</v>
      </c>
      <c r="BA283" s="8" t="str">
        <f>+CONCATENATE("Para dar solución al incidente ",Tabla4[[#This Row],[Solución]])</f>
        <v>Para dar solución al incidente se recuperan 300 metros de reserva y se hace un empalme de 36 hilos</v>
      </c>
      <c r="BB283" s="3" t="str">
        <f>+_xlfn.CONCAT(Tabla4[[#This Row],[Causa Raiz]]," ",Tabla4[[#This Row],[Solución2]]," (",Tabla4[[#This Row],[Anillo]],"- Cabecera: ",Tabla4[[#This Row],[Cabecera]],"- Operador: ",Tabla4[[#This Row],[Operador]],")")</f>
        <v>Reportan apertura en el enlace Fonseca - Maicao en el Km 12,82 desde fonseca centro ocasionado por Vandalismo Para dar solución al incidente se recuperan 300 metros de reserva y se hace un empalme de 36 hilos (TRONCAL- Cabecera: Fonseca- Operador: Colombia Telecomunicaciones)</v>
      </c>
    </row>
    <row r="284" spans="1:54" s="2" customFormat="1" ht="171">
      <c r="A284" s="38">
        <f t="shared" si="33"/>
        <v>283</v>
      </c>
      <c r="B284" s="3">
        <v>8130426</v>
      </c>
      <c r="C284" s="3" t="s">
        <v>163</v>
      </c>
      <c r="D284" s="23">
        <v>45314.215277777781</v>
      </c>
      <c r="E284" s="23">
        <v>45314.440972222219</v>
      </c>
      <c r="F284" s="1">
        <f t="shared" ca="1" si="38"/>
        <v>0.22569444443797693</v>
      </c>
      <c r="G284" s="3" t="s">
        <v>55</v>
      </c>
      <c r="H284" s="41"/>
      <c r="I284" s="40"/>
      <c r="J284" s="5" t="s">
        <v>56</v>
      </c>
      <c r="K284" s="3" t="s">
        <v>138</v>
      </c>
      <c r="L284" s="9" t="s">
        <v>58</v>
      </c>
      <c r="M284" s="3" t="s">
        <v>139</v>
      </c>
      <c r="N284" s="3" t="s">
        <v>1214</v>
      </c>
      <c r="O284" s="3" t="s">
        <v>1759</v>
      </c>
      <c r="P284" s="3" t="s">
        <v>1760</v>
      </c>
      <c r="Q284" s="4" t="s">
        <v>1761</v>
      </c>
      <c r="R284" s="3" t="s">
        <v>288</v>
      </c>
      <c r="S284" s="3" t="s">
        <v>145</v>
      </c>
      <c r="T284" s="3" t="s">
        <v>66</v>
      </c>
      <c r="U284" s="3" t="s">
        <v>1762</v>
      </c>
      <c r="V284" s="22" t="str">
        <f t="shared" si="37"/>
        <v>RDFO; Hora de aviso: 5:10 23/01/2024; Solución: reserva 500 mts de 96 hilos y dos emplames de 48 hilos ; Hora de solución: 10:35 23/01/2024; Causa: Vandalismo</v>
      </c>
      <c r="W284" s="4" t="s">
        <v>1763</v>
      </c>
      <c r="X284" s="3"/>
      <c r="Y284" s="3"/>
      <c r="Z284" s="3" t="s">
        <v>69</v>
      </c>
      <c r="AA284" s="3" t="s">
        <v>70</v>
      </c>
      <c r="AB284" s="3">
        <v>8130426</v>
      </c>
      <c r="AC284" s="3" t="s">
        <v>71</v>
      </c>
      <c r="AD284" s="6">
        <v>1.8055555555555557E-2</v>
      </c>
      <c r="AE284" s="7"/>
      <c r="AF284" s="7"/>
      <c r="AG284" s="6">
        <f>Tabla4[[#This Row],[Tiempo Parada de Reloj]]+Tabla4[[#This Row],[Tiempo Autorizado por Telefonica (no Máximo)]]</f>
        <v>1.8055555555555557E-2</v>
      </c>
      <c r="AH284" s="7">
        <f t="shared" ca="1" si="34"/>
        <v>0.20763888888242138</v>
      </c>
      <c r="AI284" s="8">
        <f t="shared" si="35"/>
        <v>0.43333333333333335</v>
      </c>
      <c r="AJ284" s="8">
        <f t="shared" ca="1" si="36"/>
        <v>4.9833333331781127</v>
      </c>
      <c r="AK284" s="3" t="s">
        <v>73</v>
      </c>
      <c r="AL284" s="3" t="s">
        <v>70</v>
      </c>
      <c r="AM284" s="3" t="s">
        <v>87</v>
      </c>
      <c r="AN284" s="3" t="s">
        <v>87</v>
      </c>
      <c r="AO284" s="3" t="s">
        <v>72</v>
      </c>
      <c r="AP284" s="3" t="s">
        <v>72</v>
      </c>
      <c r="AQ284" s="23">
        <v>45317.696527777778</v>
      </c>
      <c r="AR284" s="3"/>
      <c r="AS284" s="23"/>
      <c r="AT284" s="23"/>
      <c r="AU284" s="3" t="s">
        <v>1040</v>
      </c>
      <c r="AV284" s="3" t="s">
        <v>1221</v>
      </c>
      <c r="AW284" s="3" t="s">
        <v>1764</v>
      </c>
      <c r="AX284" s="3">
        <v>4.5199999999999996</v>
      </c>
      <c r="AY284" s="3">
        <v>-76.08</v>
      </c>
      <c r="AZ284" s="8" t="str">
        <f>+CONCATENATE("Reportan apertura en el enlace ",Tabla4[[#This Row],[Enlace]]," en el ",Tabla4[[#This Row],[Distancia óptica]]," ocasionado por ",Tabla4[[#This Row],[Causa del daño]])</f>
        <v>Reportan apertura en el enlace Roldanillo - Zarzal en el Km 18 desde roldanillo ocasionado por Vandalismo</v>
      </c>
      <c r="BA284" s="8" t="str">
        <f>+CONCATENATE("Para dar solución al incidente ",Tabla4[[#This Row],[Solución]])</f>
        <v xml:space="preserve">Para dar solución al incidente reserva 500 mts de 96 hilos y dos emplames de 48 hilos </v>
      </c>
      <c r="BB284" s="3" t="str">
        <f>+_xlfn.CONCAT(Tabla4[[#This Row],[Causa Raiz]]," ",Tabla4[[#This Row],[Solución2]]," (",Tabla4[[#This Row],[Anillo]],"- Cabecera: ",Tabla4[[#This Row],[Cabecera]],"- Operador: ",Tabla4[[#This Row],[Operador]],")")</f>
        <v>Reportan apertura en el enlace Roldanillo - Zarzal en el Km 18 desde roldanillo ocasionado por Vandalismo Para dar solución al incidente reserva 500 mts de 96 hilos y dos emplames de 48 hilos  (Departamental- Cabecera: Roldanillo- Operador: Colombia Telecomunicaciones)</v>
      </c>
    </row>
    <row r="285" spans="1:54" s="2" customFormat="1" ht="156.75">
      <c r="A285" s="38">
        <f t="shared" si="33"/>
        <v>284</v>
      </c>
      <c r="B285" s="3">
        <v>8130637</v>
      </c>
      <c r="C285" s="3" t="s">
        <v>92</v>
      </c>
      <c r="D285" s="23">
        <v>45314.083333333336</v>
      </c>
      <c r="E285" s="23">
        <v>45314.291666666664</v>
      </c>
      <c r="F285" s="1">
        <f t="shared" ca="1" si="38"/>
        <v>0.20833333332848269</v>
      </c>
      <c r="G285" s="3" t="s">
        <v>55</v>
      </c>
      <c r="H285" s="41"/>
      <c r="I285" s="40"/>
      <c r="J285" s="5" t="s">
        <v>56</v>
      </c>
      <c r="K285" s="3" t="s">
        <v>77</v>
      </c>
      <c r="L285" s="9" t="s">
        <v>58</v>
      </c>
      <c r="M285" s="3" t="s">
        <v>745</v>
      </c>
      <c r="N285" s="3" t="s">
        <v>746</v>
      </c>
      <c r="O285" s="3" t="s">
        <v>1748</v>
      </c>
      <c r="P285" s="3" t="s">
        <v>1765</v>
      </c>
      <c r="Q285" s="4" t="s">
        <v>1766</v>
      </c>
      <c r="R285" s="3" t="s">
        <v>1304</v>
      </c>
      <c r="S285" s="3" t="s">
        <v>158</v>
      </c>
      <c r="T285" s="3" t="s">
        <v>146</v>
      </c>
      <c r="U285" s="3" t="s">
        <v>1767</v>
      </c>
      <c r="V285" s="22" t="str">
        <f t="shared" si="37"/>
        <v>RTNFO; Hora de aviso: 2:00 23/01/2024; Solución: Se realizo migracion entre nodos; Hora de solución: 7:00 23/01/2024; Causa: Falla en la Red FiOp</v>
      </c>
      <c r="W285" s="4" t="s">
        <v>1768</v>
      </c>
      <c r="X285" s="3" t="s">
        <v>1769</v>
      </c>
      <c r="Y285" s="3" t="s">
        <v>1770</v>
      </c>
      <c r="Z285" s="3" t="s">
        <v>120</v>
      </c>
      <c r="AA285" s="3" t="s">
        <v>71</v>
      </c>
      <c r="AB285" s="3">
        <v>0</v>
      </c>
      <c r="AC285" s="3" t="s">
        <v>70</v>
      </c>
      <c r="AD285" s="6">
        <v>0</v>
      </c>
      <c r="AE285" s="7"/>
      <c r="AF285" s="7"/>
      <c r="AG285" s="6">
        <f>Tabla4[[#This Row],[Tiempo Parada de Reloj]]+Tabla4[[#This Row],[Tiempo Autorizado por Telefonica (no Máximo)]]</f>
        <v>0</v>
      </c>
      <c r="AH285" s="7">
        <f t="shared" ca="1" si="34"/>
        <v>0.20833333332848269</v>
      </c>
      <c r="AI285" s="8">
        <f t="shared" si="35"/>
        <v>0</v>
      </c>
      <c r="AJ285" s="8">
        <f t="shared" ca="1" si="36"/>
        <v>4.9999999998835847</v>
      </c>
      <c r="AK285" s="3" t="s">
        <v>73</v>
      </c>
      <c r="AL285" s="3" t="s">
        <v>70</v>
      </c>
      <c r="AM285" s="3" t="s">
        <v>87</v>
      </c>
      <c r="AN285" s="3" t="s">
        <v>87</v>
      </c>
      <c r="AO285" s="3" t="s">
        <v>72</v>
      </c>
      <c r="AP285" s="3" t="s">
        <v>72</v>
      </c>
      <c r="AQ285" s="23">
        <v>45315.818055555559</v>
      </c>
      <c r="AR285" s="3"/>
      <c r="AS285" s="23"/>
      <c r="AT285" s="23"/>
      <c r="AU285" s="3" t="s">
        <v>192</v>
      </c>
      <c r="AV285" s="3" t="s">
        <v>746</v>
      </c>
      <c r="AW285" s="3" t="s">
        <v>1323</v>
      </c>
      <c r="AX285" s="3">
        <v>3.62</v>
      </c>
      <c r="AY285" s="3">
        <v>-75.09</v>
      </c>
      <c r="AZ285" s="8" t="str">
        <f>+CONCATENATE("Reportan apertura en el enlace ",Tabla4[[#This Row],[Enlace]]," en el ",Tabla4[[#This Row],[Distancia óptica]]," ocasionado por ",Tabla4[[#This Row],[Causa del daño]])</f>
        <v>Reportan apertura en el enlace Neiva - Natagaima en el Km 45 desde Neiva ocasionado por Falla en la Red FiOp</v>
      </c>
      <c r="BA285" s="8" t="str">
        <f>+CONCATENATE("Para dar solución al incidente ",Tabla4[[#This Row],[Solución]])</f>
        <v>Para dar solución al incidente Se realizo migracion entre nodos</v>
      </c>
      <c r="BB285" s="3" t="str">
        <f>+_xlfn.CONCAT(Tabla4[[#This Row],[Causa Raiz]]," ",Tabla4[[#This Row],[Solución2]]," (",Tabla4[[#This Row],[Anillo]],"- Cabecera: ",Tabla4[[#This Row],[Cabecera]],"- Operador: ",Tabla4[[#This Row],[Operador]],")")</f>
        <v>Reportan apertura en el enlace Neiva - Natagaima en el Km 45 desde Neiva ocasionado por Falla en la Red FiOp Para dar solución al incidente Se realizo migracion entre nodos (TRONCAL- Cabecera: NEIVA- Operador: Colombia Telecomunicaciones)</v>
      </c>
    </row>
    <row r="286" spans="1:54" s="2" customFormat="1" ht="185.25">
      <c r="A286" s="38">
        <f t="shared" si="33"/>
        <v>285</v>
      </c>
      <c r="B286" s="3">
        <v>8130730</v>
      </c>
      <c r="C286" s="3" t="s">
        <v>54</v>
      </c>
      <c r="D286" s="23">
        <v>45314.291666666664</v>
      </c>
      <c r="E286" s="23">
        <v>45314.614583333336</v>
      </c>
      <c r="F286" s="1">
        <f t="shared" ca="1" si="38"/>
        <v>0.32291666667151731</v>
      </c>
      <c r="G286" s="3" t="s">
        <v>55</v>
      </c>
      <c r="H286" s="41"/>
      <c r="I286" s="40"/>
      <c r="J286" s="5" t="s">
        <v>56</v>
      </c>
      <c r="K286" s="3" t="s">
        <v>77</v>
      </c>
      <c r="L286" s="9" t="s">
        <v>78</v>
      </c>
      <c r="M286" s="3" t="s">
        <v>283</v>
      </c>
      <c r="N286" s="3" t="s">
        <v>284</v>
      </c>
      <c r="O286" s="3" t="s">
        <v>1771</v>
      </c>
      <c r="P286" s="3" t="s">
        <v>1772</v>
      </c>
      <c r="Q286" s="4" t="s">
        <v>1773</v>
      </c>
      <c r="R286" s="3" t="s">
        <v>400</v>
      </c>
      <c r="S286" s="3" t="s">
        <v>289</v>
      </c>
      <c r="T286" s="3" t="s">
        <v>146</v>
      </c>
      <c r="U286" s="3" t="s">
        <v>1774</v>
      </c>
      <c r="V286" s="22" t="str">
        <f t="shared" si="37"/>
        <v>RLFO; Hora de aviso: 7:00 23/01/2024; Solución: Se realizo refusion de hilo ; Hora de solución: 14:45 23/01/2024; Causa: Falla en la Red FiOp</v>
      </c>
      <c r="W286" s="4" t="s">
        <v>1775</v>
      </c>
      <c r="X286" s="3"/>
      <c r="Y286" s="3"/>
      <c r="Z286" s="3" t="s">
        <v>69</v>
      </c>
      <c r="AA286" s="3" t="s">
        <v>71</v>
      </c>
      <c r="AB286" s="3">
        <v>0</v>
      </c>
      <c r="AC286" s="3" t="s">
        <v>71</v>
      </c>
      <c r="AD286" s="6">
        <v>0.17013888888888887</v>
      </c>
      <c r="AE286" s="7"/>
      <c r="AF286" s="7"/>
      <c r="AG286" s="6">
        <f>Tabla4[[#This Row],[Tiempo Parada de Reloj]]+Tabla4[[#This Row],[Tiempo Autorizado por Telefonica (no Máximo)]]</f>
        <v>0.17013888888888887</v>
      </c>
      <c r="AH286" s="7">
        <f t="shared" ca="1" si="34"/>
        <v>0.15277777778262844</v>
      </c>
      <c r="AI286" s="8">
        <f t="shared" si="35"/>
        <v>4.083333333333333</v>
      </c>
      <c r="AJ286" s="8">
        <f t="shared" ca="1" si="36"/>
        <v>3.6666666667830823</v>
      </c>
      <c r="AK286" s="3" t="s">
        <v>87</v>
      </c>
      <c r="AL286" s="3" t="s">
        <v>70</v>
      </c>
      <c r="AM286" s="3" t="s">
        <v>106</v>
      </c>
      <c r="AN286" s="3" t="s">
        <v>106</v>
      </c>
      <c r="AO286" s="3" t="s">
        <v>72</v>
      </c>
      <c r="AP286" s="3" t="s">
        <v>72</v>
      </c>
      <c r="AQ286" s="23">
        <v>45317.647222222222</v>
      </c>
      <c r="AR286" s="3"/>
      <c r="AS286" s="23"/>
      <c r="AT286" s="23"/>
      <c r="AU286" s="3" t="s">
        <v>404</v>
      </c>
      <c r="AV286" s="3" t="s">
        <v>1126</v>
      </c>
      <c r="AW286" s="3" t="s">
        <v>1776</v>
      </c>
      <c r="AX286" s="3">
        <v>4.5270000000000001</v>
      </c>
      <c r="AY286" s="3">
        <v>-75.685699999999997</v>
      </c>
      <c r="AZ286" s="8" t="str">
        <f>+CONCATENATE("Reportan apertura en el enlace ",Tabla4[[#This Row],[Enlace]]," en el ",Tabla4[[#This Row],[Distancia óptica]]," ocasionado por ",Tabla4[[#This Row],[Causa del daño]])</f>
        <v>Reportan apertura en el enlace Mov. Telecom Galan Centro - Mov.Armenia Sur 2 en el Km 3,6 desde armenia sur ocasionado por Falla en la Red FiOp</v>
      </c>
      <c r="BA286" s="8" t="str">
        <f>+CONCATENATE("Para dar solución al incidente ",Tabla4[[#This Row],[Solución]])</f>
        <v xml:space="preserve">Para dar solución al incidente Se realizo refusion de hilo </v>
      </c>
      <c r="BB286" s="3" t="str">
        <f>+_xlfn.CONCAT(Tabla4[[#This Row],[Causa Raiz]]," ",Tabla4[[#This Row],[Solución2]]," (",Tabla4[[#This Row],[Anillo]],"- Cabecera: ",Tabla4[[#This Row],[Cabecera]],"- Operador: ",Tabla4[[#This Row],[Operador]],")")</f>
        <v>Reportan apertura en el enlace Mov. Telecom Galan Centro - Mov.Armenia Sur 2 en el Km 3,6 desde armenia sur ocasionado por Falla en la Red FiOp Para dar solución al incidente Se realizo refusion de hilo  (Anillo1 - Cabecera: Armenia Sur- Operador: Colombia Telecomunicaciones)</v>
      </c>
    </row>
    <row r="287" spans="1:54" s="2" customFormat="1" ht="185.25">
      <c r="A287" s="38">
        <f t="shared" si="33"/>
        <v>286</v>
      </c>
      <c r="B287" s="3">
        <v>8130769</v>
      </c>
      <c r="C287" s="3" t="s">
        <v>92</v>
      </c>
      <c r="D287" s="23">
        <v>45314.305555555555</v>
      </c>
      <c r="E287" s="23">
        <v>45314.5625</v>
      </c>
      <c r="F287" s="1">
        <f t="shared" ca="1" si="38"/>
        <v>0.25694444444525288</v>
      </c>
      <c r="G287" s="3" t="s">
        <v>164</v>
      </c>
      <c r="H287" s="41" t="s">
        <v>165</v>
      </c>
      <c r="I287" s="40" t="s">
        <v>1777</v>
      </c>
      <c r="J287" s="5" t="s">
        <v>372</v>
      </c>
      <c r="K287" s="3" t="s">
        <v>372</v>
      </c>
      <c r="L287" s="9" t="s">
        <v>58</v>
      </c>
      <c r="M287" s="3" t="s">
        <v>373</v>
      </c>
      <c r="N287" s="3" t="s">
        <v>374</v>
      </c>
      <c r="O287" s="3" t="s">
        <v>375</v>
      </c>
      <c r="P287" s="3" t="s">
        <v>1778</v>
      </c>
      <c r="Q287" s="4" t="s">
        <v>1779</v>
      </c>
      <c r="R287" s="3" t="s">
        <v>750</v>
      </c>
      <c r="S287" s="3" t="s">
        <v>379</v>
      </c>
      <c r="T287" s="3" t="s">
        <v>66</v>
      </c>
      <c r="U287" s="3" t="s">
        <v>1780</v>
      </c>
      <c r="V287" s="22" t="str">
        <f t="shared" si="37"/>
        <v>RTNFO; Hora de aviso: 7:20 23/01/2024; Solución: se recupera reserva y se realiza un empalme labores ejecutadas por Internexa; Hora de solución: 13:30 23/01/2024; Causa: Vandalismo</v>
      </c>
      <c r="W287" s="4" t="s">
        <v>1781</v>
      </c>
      <c r="X287" s="3"/>
      <c r="Y287" s="3"/>
      <c r="Z287" s="3" t="s">
        <v>69</v>
      </c>
      <c r="AA287" s="3" t="s">
        <v>71</v>
      </c>
      <c r="AB287" s="3">
        <v>0</v>
      </c>
      <c r="AC287" s="3" t="s">
        <v>71</v>
      </c>
      <c r="AD287" s="6">
        <v>0</v>
      </c>
      <c r="AE287" s="7"/>
      <c r="AF287" s="7"/>
      <c r="AG287" s="6">
        <f>Tabla4[[#This Row],[Tiempo Parada de Reloj]]+Tabla4[[#This Row],[Tiempo Autorizado por Telefonica (no Máximo)]]</f>
        <v>0</v>
      </c>
      <c r="AH287" s="7">
        <f t="shared" ca="1" si="34"/>
        <v>0.25694444444525288</v>
      </c>
      <c r="AI287" s="8">
        <f t="shared" si="35"/>
        <v>0</v>
      </c>
      <c r="AJ287" s="8">
        <f t="shared" ca="1" si="36"/>
        <v>6.1666666666860692</v>
      </c>
      <c r="AK287" s="3" t="s">
        <v>87</v>
      </c>
      <c r="AL287" s="3" t="s">
        <v>70</v>
      </c>
      <c r="AM287" s="3" t="s">
        <v>87</v>
      </c>
      <c r="AN287" s="3" t="s">
        <v>87</v>
      </c>
      <c r="AO287" s="3"/>
      <c r="AP287" s="3"/>
      <c r="AQ287" s="23">
        <f ca="1">NOW()</f>
        <v>45503.696834953706</v>
      </c>
      <c r="AR287" s="3"/>
      <c r="AS287" s="23"/>
      <c r="AT287" s="23"/>
      <c r="AU287" s="3" t="s">
        <v>372</v>
      </c>
      <c r="AV287" s="3" t="s">
        <v>1782</v>
      </c>
      <c r="AW287" s="3" t="s">
        <v>1323</v>
      </c>
      <c r="AX287" s="3" t="s">
        <v>69</v>
      </c>
      <c r="AY287" s="3" t="s">
        <v>69</v>
      </c>
      <c r="AZ287" s="8" t="str">
        <f>+CONCATENATE("Reportan apertura en el enlace ",Tabla4[[#This Row],[Enlace]]," en el ",Tabla4[[#This Row],[Distancia óptica]]," ocasionado por ",Tabla4[[#This Row],[Causa del daño]])</f>
        <v>Reportan apertura en el enlace Bogotá - Villavicencio en el Km 7,8 desde Villavicencio  ocasionado por Vandalismo</v>
      </c>
      <c r="BA287" s="8" t="str">
        <f>+CONCATENATE("Para dar solución al incidente ",Tabla4[[#This Row],[Solución]])</f>
        <v>Para dar solución al incidente se recupera reserva y se realiza un empalme labores ejecutadas por Internexa</v>
      </c>
      <c r="BB287" s="3" t="str">
        <f>+_xlfn.CONCAT(Tabla4[[#This Row],[Causa Raiz]]," ",Tabla4[[#This Row],[Solución2]]," (",Tabla4[[#This Row],[Anillo]],"- Cabecera: ",Tabla4[[#This Row],[Cabecera]],"- Operador: ",Tabla4[[#This Row],[Operador]],")")</f>
        <v>Reportan apertura en el enlace Bogotá - Villavicencio en el Km 7,8 desde Villavicencio  ocasionado por Vandalismo Para dar solución al incidente se recupera reserva y se realiza un empalme labores ejecutadas por Internexa (TRONCAL- Cabecera: Villavicencio- Operador: Internexa)</v>
      </c>
    </row>
    <row r="288" spans="1:54" s="2" customFormat="1" ht="185.25">
      <c r="A288" s="38">
        <f t="shared" si="33"/>
        <v>287</v>
      </c>
      <c r="B288" s="3">
        <v>8130784</v>
      </c>
      <c r="C288" s="3" t="s">
        <v>54</v>
      </c>
      <c r="D288" s="23">
        <v>45314.305555555555</v>
      </c>
      <c r="E288" s="23">
        <v>45314.625</v>
      </c>
      <c r="F288" s="1">
        <f t="shared" ca="1" si="38"/>
        <v>0.31944444444525288</v>
      </c>
      <c r="G288" s="3" t="s">
        <v>55</v>
      </c>
      <c r="H288" s="41"/>
      <c r="I288" s="40"/>
      <c r="J288" s="5" t="s">
        <v>56</v>
      </c>
      <c r="K288" s="3" t="s">
        <v>93</v>
      </c>
      <c r="L288" s="9" t="s">
        <v>78</v>
      </c>
      <c r="M288" s="3" t="s">
        <v>59</v>
      </c>
      <c r="N288" s="3" t="s">
        <v>60</v>
      </c>
      <c r="O288" s="3" t="s">
        <v>1783</v>
      </c>
      <c r="P288" s="3" t="s">
        <v>1784</v>
      </c>
      <c r="Q288" s="4" t="s">
        <v>1785</v>
      </c>
      <c r="R288" s="3" t="s">
        <v>64</v>
      </c>
      <c r="S288" s="3" t="s">
        <v>65</v>
      </c>
      <c r="T288" s="3" t="s">
        <v>66</v>
      </c>
      <c r="U288" s="3" t="s">
        <v>1786</v>
      </c>
      <c r="V288" s="22" t="str">
        <f t="shared" si="37"/>
        <v>RLFO; Hora de aviso: 7:20 23/01/2024; Solución: se realiza tendido de 80 mts y dos empalmes de 24 hilos ; Hora de solución: 15:00 23/01/2024; Causa: Vandalismo</v>
      </c>
      <c r="W288" s="4" t="s">
        <v>68</v>
      </c>
      <c r="X288" s="3"/>
      <c r="Y288" s="3"/>
      <c r="Z288" s="3" t="s">
        <v>69</v>
      </c>
      <c r="AA288" s="3" t="s">
        <v>71</v>
      </c>
      <c r="AB288" s="3">
        <v>0</v>
      </c>
      <c r="AC288" s="3" t="s">
        <v>71</v>
      </c>
      <c r="AD288" s="6">
        <v>0.15555555555555556</v>
      </c>
      <c r="AE288" s="7"/>
      <c r="AF288" s="7"/>
      <c r="AG288" s="6">
        <f>Tabla4[[#This Row],[Tiempo Parada de Reloj]]+Tabla4[[#This Row],[Tiempo Autorizado por Telefonica (no Máximo)]]</f>
        <v>0.15555555555555556</v>
      </c>
      <c r="AH288" s="7">
        <f t="shared" ca="1" si="34"/>
        <v>0.16388888888969733</v>
      </c>
      <c r="AI288" s="8">
        <f t="shared" si="35"/>
        <v>3.7333333333333334</v>
      </c>
      <c r="AJ288" s="8">
        <f t="shared" ca="1" si="36"/>
        <v>3.9333333333527358</v>
      </c>
      <c r="AK288" s="3" t="s">
        <v>87</v>
      </c>
      <c r="AL288" s="3" t="s">
        <v>70</v>
      </c>
      <c r="AM288" s="3" t="s">
        <v>106</v>
      </c>
      <c r="AN288" s="3" t="s">
        <v>106</v>
      </c>
      <c r="AO288" s="3" t="s">
        <v>72</v>
      </c>
      <c r="AP288" s="3" t="s">
        <v>72</v>
      </c>
      <c r="AQ288" s="23">
        <v>45315.913194444445</v>
      </c>
      <c r="AR288" s="3"/>
      <c r="AS288" s="23"/>
      <c r="AT288" s="23"/>
      <c r="AU288" s="3" t="s">
        <v>100</v>
      </c>
      <c r="AV288" s="3" t="s">
        <v>1787</v>
      </c>
      <c r="AW288" s="3" t="s">
        <v>1788</v>
      </c>
      <c r="AX288" s="3">
        <v>4.6660000000000004</v>
      </c>
      <c r="AY288" s="3">
        <v>-74.076660000000004</v>
      </c>
      <c r="AZ288" s="8" t="str">
        <f>+CONCATENATE("Reportan apertura en el enlace ",Tabla4[[#This Row],[Enlace]]," en el ",Tabla4[[#This Row],[Distancia óptica]]," ocasionado por ",Tabla4[[#This Row],[Causa del daño]])</f>
        <v>Reportan apertura en el enlace Mov.Benjamin Herrera - Mov.Modelo en el Km 1,8 desde bejamin herrera  ocasionado por Vandalismo</v>
      </c>
      <c r="BA288" s="8" t="str">
        <f>+CONCATENATE("Para dar solución al incidente ",Tabla4[[#This Row],[Solución]])</f>
        <v xml:space="preserve">Para dar solución al incidente se realiza tendido de 80 mts y dos empalmes de 24 hilos </v>
      </c>
      <c r="BB288" s="3" t="str">
        <f>+_xlfn.CONCAT(Tabla4[[#This Row],[Causa Raiz]]," ",Tabla4[[#This Row],[Solución2]]," (",Tabla4[[#This Row],[Anillo]],"- Cabecera: ",Tabla4[[#This Row],[Cabecera]],"- Operador: ",Tabla4[[#This Row],[Operador]],")")</f>
        <v>Reportan apertura en el enlace Mov.Benjamin Herrera - Mov.Modelo en el Km 1,8 desde bejamin herrera  ocasionado por Vandalismo Para dar solución al incidente se realiza tendido de 80 mts y dos empalmes de 24 hilos  (UK MODELO- Cabecera: CHAPINERO- Operador: Colombia Telecomunicaciones)</v>
      </c>
    </row>
    <row r="289" spans="1:54" s="2" customFormat="1" ht="199.5">
      <c r="A289" s="38">
        <f t="shared" si="33"/>
        <v>288</v>
      </c>
      <c r="B289" s="3">
        <v>8130986</v>
      </c>
      <c r="C289" s="3" t="s">
        <v>92</v>
      </c>
      <c r="D289" s="23">
        <v>45314.34375</v>
      </c>
      <c r="E289" s="23">
        <v>45316.5</v>
      </c>
      <c r="F289" s="1">
        <f t="shared" ca="1" si="38"/>
        <v>2.15625</v>
      </c>
      <c r="G289" s="3" t="s">
        <v>55</v>
      </c>
      <c r="H289" s="41"/>
      <c r="I289" s="40"/>
      <c r="J289" s="5" t="s">
        <v>56</v>
      </c>
      <c r="K289" s="3" t="s">
        <v>77</v>
      </c>
      <c r="L289" s="9" t="s">
        <v>58</v>
      </c>
      <c r="M289" s="3" t="s">
        <v>79</v>
      </c>
      <c r="N289" s="3" t="s">
        <v>244</v>
      </c>
      <c r="O289" s="3" t="s">
        <v>94</v>
      </c>
      <c r="P289" s="3" t="s">
        <v>1789</v>
      </c>
      <c r="Q289" s="4" t="s">
        <v>1790</v>
      </c>
      <c r="R289" s="3" t="s">
        <v>775</v>
      </c>
      <c r="S289" s="3" t="s">
        <v>249</v>
      </c>
      <c r="T289" s="3" t="s">
        <v>146</v>
      </c>
      <c r="U289" s="3" t="s">
        <v>1791</v>
      </c>
      <c r="V289" s="22" t="str">
        <f t="shared" si="37"/>
        <v>RTNFO; Hora de aviso: 8:15 23/01/2024; Solución: se habilita tendido de 800 metros de fo y se hacen dos empalmes de 36 hilos; Hora de solución: 12:00 25/01/2024; Causa: Falla en la Red FiOp</v>
      </c>
      <c r="W289" s="4" t="s">
        <v>160</v>
      </c>
      <c r="X289" s="3"/>
      <c r="Y289" s="3"/>
      <c r="Z289" s="3" t="s">
        <v>69</v>
      </c>
      <c r="AA289" s="3" t="s">
        <v>70</v>
      </c>
      <c r="AB289" s="3" t="s">
        <v>1792</v>
      </c>
      <c r="AC289" s="3" t="s">
        <v>71</v>
      </c>
      <c r="AD289" s="6">
        <v>1.9583333333333333</v>
      </c>
      <c r="AE289" s="7"/>
      <c r="AF289" s="7"/>
      <c r="AG289" s="6">
        <f>Tabla4[[#This Row],[Tiempo Parada de Reloj]]+Tabla4[[#This Row],[Tiempo Autorizado por Telefonica (no Máximo)]]</f>
        <v>1.9583333333333333</v>
      </c>
      <c r="AH289" s="7">
        <f t="shared" ca="1" si="34"/>
        <v>0.19791666666666674</v>
      </c>
      <c r="AI289" s="8">
        <f t="shared" si="35"/>
        <v>47</v>
      </c>
      <c r="AJ289" s="8">
        <f t="shared" ca="1" si="36"/>
        <v>4.7500000000000018</v>
      </c>
      <c r="AK289" s="3" t="s">
        <v>87</v>
      </c>
      <c r="AL289" s="3" t="s">
        <v>70</v>
      </c>
      <c r="AM289" s="3" t="s">
        <v>106</v>
      </c>
      <c r="AN289" s="3" t="s">
        <v>72</v>
      </c>
      <c r="AO289" s="3" t="s">
        <v>98</v>
      </c>
      <c r="AP289" s="3" t="s">
        <v>98</v>
      </c>
      <c r="AQ289" s="23">
        <v>45321.724999999999</v>
      </c>
      <c r="AR289" s="3"/>
      <c r="AS289" s="23" t="s">
        <v>99</v>
      </c>
      <c r="AT289" s="23"/>
      <c r="AU289" s="3" t="s">
        <v>89</v>
      </c>
      <c r="AV289" s="3" t="s">
        <v>430</v>
      </c>
      <c r="AW289" s="3" t="s">
        <v>1323</v>
      </c>
      <c r="AX289" s="3">
        <v>4.5369479999999998</v>
      </c>
      <c r="AY289" s="3">
        <v>-74.272456000000005</v>
      </c>
      <c r="AZ289" s="8" t="str">
        <f>+CONCATENATE("Reportan apertura en el enlace ",Tabla4[[#This Row],[Enlace]]," en el ",Tabla4[[#This Row],[Distancia óptica]]," ocasionado por ",Tabla4[[#This Row],[Causa del daño]])</f>
        <v>Reportan apertura en el enlace Bogotá - Fusagasugá en el Km 50,1 desde Fusagasuga ocasionado por Falla en la Red FiOp</v>
      </c>
      <c r="BA289" s="8" t="str">
        <f>+CONCATENATE("Para dar solución al incidente ",Tabla4[[#This Row],[Solución]])</f>
        <v>Para dar solución al incidente se habilita tendido de 800 metros de fo y se hacen dos empalmes de 36 hilos</v>
      </c>
      <c r="BB289" s="3" t="str">
        <f>+_xlfn.CONCAT(Tabla4[[#This Row],[Causa Raiz]]," ",Tabla4[[#This Row],[Solución2]]," (",Tabla4[[#This Row],[Anillo]],"- Cabecera: ",Tabla4[[#This Row],[Cabecera]],"- Operador: ",Tabla4[[#This Row],[Operador]],")")</f>
        <v>Reportan apertura en el enlace Bogotá - Fusagasugá en el Km 50,1 desde Fusagasuga ocasionado por Falla en la Red FiOp Para dar solución al incidente se habilita tendido de 800 metros de fo y se hacen dos empalmes de 36 hilos (TRONCAL- Cabecera: Fusagasuga- Operador: Colombia Telecomunicaciones)</v>
      </c>
    </row>
    <row r="290" spans="1:54" s="2" customFormat="1" ht="185.25">
      <c r="A290" s="38">
        <f t="shared" si="33"/>
        <v>289</v>
      </c>
      <c r="B290" s="3">
        <v>8131150</v>
      </c>
      <c r="C290" s="3" t="s">
        <v>136</v>
      </c>
      <c r="D290" s="23">
        <v>45314.34375</v>
      </c>
      <c r="E290" s="23">
        <v>45314.822916666664</v>
      </c>
      <c r="F290" s="1">
        <f t="shared" ca="1" si="38"/>
        <v>0.47916666666424135</v>
      </c>
      <c r="G290" s="3" t="s">
        <v>55</v>
      </c>
      <c r="H290" s="41"/>
      <c r="I290" s="40"/>
      <c r="J290" s="5" t="s">
        <v>137</v>
      </c>
      <c r="K290" s="3" t="s">
        <v>93</v>
      </c>
      <c r="L290" s="9" t="s">
        <v>78</v>
      </c>
      <c r="M290" s="3" t="s">
        <v>59</v>
      </c>
      <c r="N290" s="3" t="s">
        <v>60</v>
      </c>
      <c r="O290" s="3" t="s">
        <v>1793</v>
      </c>
      <c r="P290" s="3" t="s">
        <v>1794</v>
      </c>
      <c r="Q290" s="4" t="s">
        <v>1795</v>
      </c>
      <c r="R290" s="3" t="s">
        <v>255</v>
      </c>
      <c r="S290" s="3" t="s">
        <v>65</v>
      </c>
      <c r="T290" s="3" t="s">
        <v>66</v>
      </c>
      <c r="U290" s="3" t="s">
        <v>1796</v>
      </c>
      <c r="V290" s="22" t="str">
        <f t="shared" si="37"/>
        <v>RBHFO; Hora de aviso: 8:15 23/01/2024; Solución: Se recupero 650 metros de F.O de 48 hilos y se crea un empalmes de 48 hilos; Hora de solución: 19:45 23/01/2024; Causa: Vandalismo</v>
      </c>
      <c r="W290" s="4" t="s">
        <v>68</v>
      </c>
      <c r="X290" s="3"/>
      <c r="Y290" s="3"/>
      <c r="Z290" s="3" t="s">
        <v>69</v>
      </c>
      <c r="AA290" s="3" t="s">
        <v>71</v>
      </c>
      <c r="AB290" s="3">
        <v>0</v>
      </c>
      <c r="AC290" s="3" t="s">
        <v>71</v>
      </c>
      <c r="AD290" s="6">
        <v>0.27152777777777776</v>
      </c>
      <c r="AE290" s="7"/>
      <c r="AF290" s="7"/>
      <c r="AG290" s="6">
        <f>Tabla4[[#This Row],[Tiempo Parada de Reloj]]+Tabla4[[#This Row],[Tiempo Autorizado por Telefonica (no Máximo)]]</f>
        <v>0.27152777777777776</v>
      </c>
      <c r="AH290" s="7">
        <f t="shared" ca="1" si="34"/>
        <v>0.20763888888646359</v>
      </c>
      <c r="AI290" s="8">
        <f t="shared" si="35"/>
        <v>6.5166666666666657</v>
      </c>
      <c r="AJ290" s="8">
        <f t="shared" ca="1" si="36"/>
        <v>4.9833333332751266</v>
      </c>
      <c r="AK290" s="3" t="s">
        <v>87</v>
      </c>
      <c r="AL290" s="3" t="s">
        <v>70</v>
      </c>
      <c r="AM290" s="3" t="s">
        <v>106</v>
      </c>
      <c r="AN290" s="3" t="s">
        <v>106</v>
      </c>
      <c r="AO290" s="3" t="s">
        <v>815</v>
      </c>
      <c r="AP290" s="3" t="s">
        <v>815</v>
      </c>
      <c r="AQ290" s="23">
        <v>45317.399305555555</v>
      </c>
      <c r="AR290" s="3"/>
      <c r="AS290" s="23"/>
      <c r="AT290" s="23"/>
      <c r="AU290" s="3" t="s">
        <v>264</v>
      </c>
      <c r="AV290" s="3" t="s">
        <v>1675</v>
      </c>
      <c r="AW290" s="3" t="s">
        <v>474</v>
      </c>
      <c r="AX290" s="3">
        <v>4.639462</v>
      </c>
      <c r="AY290" s="3">
        <v>-74.174541000000005</v>
      </c>
      <c r="AZ290" s="8" t="str">
        <f>+CONCATENATE("Reportan apertura en el enlace ",Tabla4[[#This Row],[Enlace]]," en el ",Tabla4[[#This Row],[Distancia óptica]]," ocasionado por ",Tabla4[[#This Row],[Causa del daño]])</f>
        <v>Reportan apertura en el enlace Mov. Paraiso II -Mov. El Dindalito en el Km 1,8 desde almendros  ocasionado por Vandalismo</v>
      </c>
      <c r="BA290" s="8" t="str">
        <f>+CONCATENATE("Para dar solución al incidente ",Tabla4[[#This Row],[Solución]])</f>
        <v>Para dar solución al incidente Se recupero 650 metros de F.O de 48 hilos y se crea un empalmes de 48 hilos</v>
      </c>
      <c r="BB290" s="3" t="str">
        <f>+_xlfn.CONCAT(Tabla4[[#This Row],[Causa Raiz]]," ",Tabla4[[#This Row],[Solución2]]," (",Tabla4[[#This Row],[Anillo]],"- Cabecera: ",Tabla4[[#This Row],[Cabecera]],"- Operador: ",Tabla4[[#This Row],[Operador]],")")</f>
        <v>Reportan apertura en el enlace Mov. Paraiso II -Mov. El Dindalito en el Km 1,8 desde almendros  ocasionado por Vandalismo Para dar solución al incidente Se recupero 650 metros de F.O de 48 hilos y se crea un empalmes de 48 hilos (Anillo 64- Cabecera: Asturias - Operador: Infraco)</v>
      </c>
    </row>
    <row r="291" spans="1:54" s="2" customFormat="1" ht="185.25">
      <c r="A291" s="38">
        <f t="shared" si="33"/>
        <v>290</v>
      </c>
      <c r="B291" s="3">
        <v>8131241</v>
      </c>
      <c r="C291" s="3" t="s">
        <v>92</v>
      </c>
      <c r="D291" s="23">
        <v>45314.385416666664</v>
      </c>
      <c r="E291" s="23">
        <v>45314.78125</v>
      </c>
      <c r="F291" s="1">
        <f t="shared" ca="1" si="38"/>
        <v>0.39583333333575865</v>
      </c>
      <c r="G291" s="3" t="s">
        <v>55</v>
      </c>
      <c r="H291" s="41"/>
      <c r="I291" s="40"/>
      <c r="J291" s="5" t="s">
        <v>56</v>
      </c>
      <c r="K291" s="3" t="s">
        <v>77</v>
      </c>
      <c r="L291" s="9" t="s">
        <v>58</v>
      </c>
      <c r="M291" s="3" t="s">
        <v>507</v>
      </c>
      <c r="N291" s="3" t="s">
        <v>888</v>
      </c>
      <c r="O291" s="3" t="s">
        <v>889</v>
      </c>
      <c r="P291" s="3" t="s">
        <v>1797</v>
      </c>
      <c r="Q291" s="4" t="s">
        <v>1798</v>
      </c>
      <c r="R291" s="3" t="s">
        <v>144</v>
      </c>
      <c r="S291" s="3" t="s">
        <v>158</v>
      </c>
      <c r="T291" s="3" t="s">
        <v>276</v>
      </c>
      <c r="U291" s="3" t="s">
        <v>1799</v>
      </c>
      <c r="V291" s="22" t="str">
        <f t="shared" si="37"/>
        <v>RTNFO; Hora de aviso: 9:15 23/01/2024; Solución: se realiza tendido de fo de 100 metros y dos empalmes de 36 hilos; Hora de solución: 18:45 23/01/2024; Causa: Intervención de Terceros</v>
      </c>
      <c r="W291" s="4" t="s">
        <v>160</v>
      </c>
      <c r="X291" s="3"/>
      <c r="Y291" s="3"/>
      <c r="Z291" s="3" t="s">
        <v>69</v>
      </c>
      <c r="AA291" s="3" t="s">
        <v>71</v>
      </c>
      <c r="AB291" s="3">
        <v>0</v>
      </c>
      <c r="AC291" s="3" t="s">
        <v>71</v>
      </c>
      <c r="AD291" s="6">
        <v>0.21180555555555555</v>
      </c>
      <c r="AE291" s="7"/>
      <c r="AF291" s="7"/>
      <c r="AG291" s="6">
        <f>Tabla4[[#This Row],[Tiempo Parada de Reloj]]+Tabla4[[#This Row],[Tiempo Autorizado por Telefonica (no Máximo)]]</f>
        <v>0.21180555555555555</v>
      </c>
      <c r="AH291" s="7">
        <f t="shared" ca="1" si="34"/>
        <v>0.1840277777802031</v>
      </c>
      <c r="AI291" s="8">
        <f t="shared" si="35"/>
        <v>5.083333333333333</v>
      </c>
      <c r="AJ291" s="8">
        <f t="shared" ca="1" si="36"/>
        <v>4.4166666667248746</v>
      </c>
      <c r="AK291" s="3" t="s">
        <v>87</v>
      </c>
      <c r="AL291" s="3" t="s">
        <v>70</v>
      </c>
      <c r="AM291" s="3" t="s">
        <v>106</v>
      </c>
      <c r="AN291" s="3" t="s">
        <v>106</v>
      </c>
      <c r="AO291" s="3" t="s">
        <v>88</v>
      </c>
      <c r="AP291" s="3" t="s">
        <v>88</v>
      </c>
      <c r="AQ291" s="23">
        <v>45316.736111111109</v>
      </c>
      <c r="AR291" s="3"/>
      <c r="AS291" s="23"/>
      <c r="AT291" s="23"/>
      <c r="AU291" s="3" t="s">
        <v>515</v>
      </c>
      <c r="AV291" s="3" t="s">
        <v>894</v>
      </c>
      <c r="AW291" s="3" t="s">
        <v>1800</v>
      </c>
      <c r="AX291" s="3">
        <v>2.5022220000000002</v>
      </c>
      <c r="AY291" s="3">
        <v>-76.554721999999998</v>
      </c>
      <c r="AZ291" s="8" t="str">
        <f>+CONCATENATE("Reportan apertura en el enlace ",Tabla4[[#This Row],[Enlace]]," en el ",Tabla4[[#This Row],[Distancia óptica]]," ocasionado por ",Tabla4[[#This Row],[Causa del daño]])</f>
        <v>Reportan apertura en el enlace Cali - Popayán en el Km 11,3 desde Popayan  ocasionado por Intervención de Terceros</v>
      </c>
      <c r="BA291" s="8" t="str">
        <f>+CONCATENATE("Para dar solución al incidente ",Tabla4[[#This Row],[Solución]])</f>
        <v>Para dar solución al incidente se realiza tendido de fo de 100 metros y dos empalmes de 36 hilos</v>
      </c>
      <c r="BB291" s="3" t="str">
        <f>+_xlfn.CONCAT(Tabla4[[#This Row],[Causa Raiz]]," ",Tabla4[[#This Row],[Solución2]]," (",Tabla4[[#This Row],[Anillo]],"- Cabecera: ",Tabla4[[#This Row],[Cabecera]],"- Operador: ",Tabla4[[#This Row],[Operador]],")")</f>
        <v>Reportan apertura en el enlace Cali - Popayán en el Km 11,3 desde Popayan  ocasionado por Intervención de Terceros Para dar solución al incidente se realiza tendido de fo de 100 metros y dos empalmes de 36 hilos (Trocal- Cabecera: Popayan- Operador: Colombia Telecomunicaciones)</v>
      </c>
    </row>
    <row r="292" spans="1:54" s="2" customFormat="1" ht="185.25">
      <c r="A292" s="38">
        <f t="shared" si="33"/>
        <v>291</v>
      </c>
      <c r="B292" s="3">
        <v>8131252</v>
      </c>
      <c r="C292" s="3" t="s">
        <v>54</v>
      </c>
      <c r="D292" s="23">
        <v>45314.395833333336</v>
      </c>
      <c r="E292" s="23">
        <v>45314.611111111109</v>
      </c>
      <c r="F292" s="1">
        <f t="shared" ca="1" si="38"/>
        <v>0.21527777777373558</v>
      </c>
      <c r="G292" s="3" t="s">
        <v>55</v>
      </c>
      <c r="H292" s="41"/>
      <c r="I292" s="40"/>
      <c r="J292" s="5" t="s">
        <v>56</v>
      </c>
      <c r="K292" s="3" t="s">
        <v>122</v>
      </c>
      <c r="L292" s="9" t="s">
        <v>78</v>
      </c>
      <c r="M292" s="3" t="s">
        <v>123</v>
      </c>
      <c r="N292" s="3" t="s">
        <v>124</v>
      </c>
      <c r="O292" s="3" t="s">
        <v>1801</v>
      </c>
      <c r="P292" s="3" t="s">
        <v>1802</v>
      </c>
      <c r="Q292" s="4" t="s">
        <v>1803</v>
      </c>
      <c r="R292" s="3" t="s">
        <v>763</v>
      </c>
      <c r="S292" s="3" t="s">
        <v>129</v>
      </c>
      <c r="T292" s="3" t="s">
        <v>66</v>
      </c>
      <c r="U292" s="3" t="s">
        <v>1804</v>
      </c>
      <c r="V292" s="22" t="str">
        <f t="shared" si="37"/>
        <v>RLFO; Hora de aviso: 9:30 23/01/2024; Solución: se realiza tendido de fibra de 150 metros y dos empalmes de 36 hilos; Hora de solución: 14:40 23/01/2024; Causa: Vandalismo</v>
      </c>
      <c r="W292" s="4" t="s">
        <v>132</v>
      </c>
      <c r="X292" s="3"/>
      <c r="Y292" s="3"/>
      <c r="Z292" s="3" t="s">
        <v>69</v>
      </c>
      <c r="AA292" s="3" t="s">
        <v>71</v>
      </c>
      <c r="AB292" s="3">
        <v>0</v>
      </c>
      <c r="AC292" s="3" t="s">
        <v>71</v>
      </c>
      <c r="AD292" s="6">
        <v>5.347222222222222E-2</v>
      </c>
      <c r="AE292" s="7"/>
      <c r="AF292" s="7"/>
      <c r="AG292" s="6">
        <f>Tabla4[[#This Row],[Tiempo Parada de Reloj]]+Tabla4[[#This Row],[Tiempo Autorizado por Telefonica (no Máximo)]]</f>
        <v>5.347222222222222E-2</v>
      </c>
      <c r="AH292" s="7">
        <f t="shared" ca="1" si="34"/>
        <v>0.16180555555151335</v>
      </c>
      <c r="AI292" s="8">
        <f t="shared" si="35"/>
        <v>1.2833333333333332</v>
      </c>
      <c r="AJ292" s="8">
        <f t="shared" ca="1" si="36"/>
        <v>3.8833333332363207</v>
      </c>
      <c r="AK292" s="3" t="s">
        <v>87</v>
      </c>
      <c r="AL292" s="3" t="s">
        <v>70</v>
      </c>
      <c r="AM292" s="3" t="s">
        <v>106</v>
      </c>
      <c r="AN292" s="3" t="s">
        <v>106</v>
      </c>
      <c r="AO292" s="3" t="s">
        <v>72</v>
      </c>
      <c r="AP292" s="3" t="s">
        <v>72</v>
      </c>
      <c r="AQ292" s="23">
        <v>45316.955555555556</v>
      </c>
      <c r="AR292" s="3"/>
      <c r="AS292" s="23"/>
      <c r="AT292" s="23"/>
      <c r="AU292" s="3" t="s">
        <v>271</v>
      </c>
      <c r="AV292" s="3" t="s">
        <v>1342</v>
      </c>
      <c r="AW292" s="3" t="s">
        <v>135</v>
      </c>
      <c r="AX292" s="3">
        <v>10.845013</v>
      </c>
      <c r="AY292" s="3">
        <v>-75.136605000000003</v>
      </c>
      <c r="AZ292" s="8" t="str">
        <f>+CONCATENATE("Reportan apertura en el enlace ",Tabla4[[#This Row],[Enlace]]," en el ",Tabla4[[#This Row],[Distancia óptica]]," ocasionado por ",Tabla4[[#This Row],[Causa del daño]])</f>
        <v>Reportan apertura en el enlace Mov. Pelu - Mov. Aguamarina en el Km 54,274 desde Pelu ocasionado por Vandalismo</v>
      </c>
      <c r="BA292" s="8" t="str">
        <f>+CONCATENATE("Para dar solución al incidente ",Tabla4[[#This Row],[Solución]])</f>
        <v>Para dar solución al incidente se realiza tendido de fibra de 150 metros y dos empalmes de 36 hilos</v>
      </c>
      <c r="BB292" s="3" t="str">
        <f>+_xlfn.CONCAT(Tabla4[[#This Row],[Causa Raiz]]," ",Tabla4[[#This Row],[Solución2]]," (",Tabla4[[#This Row],[Anillo]],"- Cabecera: ",Tabla4[[#This Row],[Cabecera]],"- Operador: ",Tabla4[[#This Row],[Operador]],")")</f>
        <v>Reportan apertura en el enlace Mov. Pelu - Mov. Aguamarina en el Km 54,274 desde Pelu ocasionado por Vandalismo Para dar solución al incidente se realiza tendido de fibra de 150 metros y dos empalmes de 36 hilos (Lineal- Cabecera: Pelu- Operador: Colombia Telecomunicaciones)</v>
      </c>
    </row>
    <row r="293" spans="1:54" s="2" customFormat="1" ht="199.5">
      <c r="A293" s="38">
        <f t="shared" si="33"/>
        <v>292</v>
      </c>
      <c r="B293" s="3">
        <v>8131274</v>
      </c>
      <c r="C293" s="3" t="s">
        <v>54</v>
      </c>
      <c r="D293" s="23">
        <v>45314.395833333336</v>
      </c>
      <c r="E293" s="23">
        <v>45314.458333333336</v>
      </c>
      <c r="F293" s="1">
        <f t="shared" ca="1" si="38"/>
        <v>6.25E-2</v>
      </c>
      <c r="G293" s="3" t="s">
        <v>55</v>
      </c>
      <c r="H293" s="41"/>
      <c r="I293" s="40"/>
      <c r="J293" s="5" t="s">
        <v>56</v>
      </c>
      <c r="K293" s="3" t="s">
        <v>122</v>
      </c>
      <c r="L293" s="9" t="s">
        <v>78</v>
      </c>
      <c r="M293" s="3" t="s">
        <v>123</v>
      </c>
      <c r="N293" s="3" t="s">
        <v>124</v>
      </c>
      <c r="O293" s="3" t="s">
        <v>1805</v>
      </c>
      <c r="P293" s="3" t="s">
        <v>1806</v>
      </c>
      <c r="Q293" s="4" t="s">
        <v>1807</v>
      </c>
      <c r="R293" s="3" t="s">
        <v>128</v>
      </c>
      <c r="S293" s="3" t="s">
        <v>129</v>
      </c>
      <c r="T293" s="3" t="s">
        <v>66</v>
      </c>
      <c r="U293" s="3" t="s">
        <v>1808</v>
      </c>
      <c r="V293" s="22" t="str">
        <f t="shared" si="37"/>
        <v>RLFO; Hora de aviso: 9:30 23/01/2024; Solución: se recupera 50 metros de reserva y se hace un empalme de 36 hilos; Hora de solución: 11:00 23/01/2024; Causa: Vandalismo</v>
      </c>
      <c r="W293" s="4" t="s">
        <v>132</v>
      </c>
      <c r="X293" s="3"/>
      <c r="Y293" s="3"/>
      <c r="Z293" s="3" t="s">
        <v>69</v>
      </c>
      <c r="AA293" s="3" t="s">
        <v>71</v>
      </c>
      <c r="AB293" s="3">
        <v>0</v>
      </c>
      <c r="AC293" s="3" t="s">
        <v>71</v>
      </c>
      <c r="AD293" s="6">
        <v>0</v>
      </c>
      <c r="AE293" s="7"/>
      <c r="AF293" s="7"/>
      <c r="AG293" s="6">
        <f>Tabla4[[#This Row],[Tiempo Parada de Reloj]]+Tabla4[[#This Row],[Tiempo Autorizado por Telefonica (no Máximo)]]</f>
        <v>0</v>
      </c>
      <c r="AH293" s="7">
        <f t="shared" ca="1" si="34"/>
        <v>6.25E-2</v>
      </c>
      <c r="AI293" s="8">
        <f t="shared" si="35"/>
        <v>0</v>
      </c>
      <c r="AJ293" s="8">
        <f t="shared" ca="1" si="36"/>
        <v>1.5</v>
      </c>
      <c r="AK293" s="3" t="s">
        <v>87</v>
      </c>
      <c r="AL293" s="3" t="s">
        <v>71</v>
      </c>
      <c r="AM293" s="3" t="s">
        <v>87</v>
      </c>
      <c r="AN293" s="3" t="s">
        <v>87</v>
      </c>
      <c r="AO293" s="3" t="s">
        <v>98</v>
      </c>
      <c r="AP293" s="3" t="s">
        <v>98</v>
      </c>
      <c r="AQ293" s="23">
        <v>45316.991666666669</v>
      </c>
      <c r="AR293" s="3"/>
      <c r="AS293" s="23"/>
      <c r="AT293" s="23"/>
      <c r="AU293" s="3" t="s">
        <v>467</v>
      </c>
      <c r="AV293" s="3" t="s">
        <v>765</v>
      </c>
      <c r="AW293" s="3" t="s">
        <v>135</v>
      </c>
      <c r="AX293" s="3">
        <v>10.654154</v>
      </c>
      <c r="AY293" s="3">
        <v>-74.762517000000003</v>
      </c>
      <c r="AZ293" s="8" t="str">
        <f>+CONCATENATE("Reportan apertura en el enlace ",Tabla4[[#This Row],[Enlace]]," en el ",Tabla4[[#This Row],[Distancia óptica]]," ocasionado por ",Tabla4[[#This Row],[Causa del daño]])</f>
        <v>Reportan apertura en el enlace Mov.Santo Tomas - Mov.Ponedera en el Km 15,9 desde Mov. Santo Tomas ocasionado por Vandalismo</v>
      </c>
      <c r="BA293" s="8" t="str">
        <f>+CONCATENATE("Para dar solución al incidente ",Tabla4[[#This Row],[Solución]])</f>
        <v>Para dar solución al incidente se recupera 50 metros de reserva y se hace un empalme de 36 hilos</v>
      </c>
      <c r="BB293" s="3" t="str">
        <f>+_xlfn.CONCAT(Tabla4[[#This Row],[Causa Raiz]]," ",Tabla4[[#This Row],[Solución2]]," (",Tabla4[[#This Row],[Anillo]],"- Cabecera: ",Tabla4[[#This Row],[Cabecera]],"- Operador: ",Tabla4[[#This Row],[Operador]],")")</f>
        <v>Reportan apertura en el enlace Mov.Santo Tomas - Mov.Ponedera en el Km 15,9 desde Mov. Santo Tomas ocasionado por Vandalismo Para dar solución al incidente se recupera 50 metros de reserva y se hace un empalme de 36 hilos (Lineal- Cabecera: Santo Tomas- Operador: Colombia Telecomunicaciones)</v>
      </c>
    </row>
    <row r="294" spans="1:54" s="2" customFormat="1" ht="171">
      <c r="A294" s="38">
        <f t="shared" si="33"/>
        <v>293</v>
      </c>
      <c r="B294" s="3">
        <v>8131281</v>
      </c>
      <c r="C294" s="3" t="s">
        <v>163</v>
      </c>
      <c r="D294" s="23">
        <v>45314.395833333336</v>
      </c>
      <c r="E294" s="23">
        <v>45314.895833333336</v>
      </c>
      <c r="F294" s="1">
        <f t="shared" ca="1" si="38"/>
        <v>0.5</v>
      </c>
      <c r="G294" s="3" t="s">
        <v>55</v>
      </c>
      <c r="H294" s="41"/>
      <c r="I294" s="40"/>
      <c r="J294" s="5" t="s">
        <v>56</v>
      </c>
      <c r="K294" s="3" t="s">
        <v>340</v>
      </c>
      <c r="L294" s="9" t="s">
        <v>58</v>
      </c>
      <c r="M294" s="3" t="s">
        <v>341</v>
      </c>
      <c r="N294" s="3" t="s">
        <v>342</v>
      </c>
      <c r="O294" s="3" t="s">
        <v>343</v>
      </c>
      <c r="P294" s="3" t="s">
        <v>1809</v>
      </c>
      <c r="Q294" s="4" t="s">
        <v>1810</v>
      </c>
      <c r="R294" s="3" t="s">
        <v>750</v>
      </c>
      <c r="S294" s="3" t="s">
        <v>347</v>
      </c>
      <c r="T294" s="3" t="s">
        <v>66</v>
      </c>
      <c r="U294" s="3" t="s">
        <v>1811</v>
      </c>
      <c r="V294" s="22" t="str">
        <f t="shared" si="37"/>
        <v>RDFO; Hora de aviso: 9:30 23/01/2024; Solución: se realiza tendido de 450 metros y dos empalmes de 48 hilos; Hora de solución: 21:30 23/01/2024; Causa: Vandalismo</v>
      </c>
      <c r="W294" s="4" t="s">
        <v>349</v>
      </c>
      <c r="X294" s="3"/>
      <c r="Y294" s="3"/>
      <c r="Z294" s="3" t="s">
        <v>69</v>
      </c>
      <c r="AA294" s="3" t="s">
        <v>70</v>
      </c>
      <c r="AB294" s="3">
        <v>8131253</v>
      </c>
      <c r="AC294" s="3" t="s">
        <v>71</v>
      </c>
      <c r="AD294" s="6">
        <v>0.29305555555555557</v>
      </c>
      <c r="AE294" s="7"/>
      <c r="AF294" s="7"/>
      <c r="AG294" s="6">
        <f>Tabla4[[#This Row],[Tiempo Parada de Reloj]]+Tabla4[[#This Row],[Tiempo Autorizado por Telefonica (no Máximo)]]</f>
        <v>0.29305555555555557</v>
      </c>
      <c r="AH294" s="7">
        <f t="shared" ca="1" si="34"/>
        <v>0.20694444444444443</v>
      </c>
      <c r="AI294" s="8">
        <f t="shared" si="35"/>
        <v>7.0333333333333332</v>
      </c>
      <c r="AJ294" s="8">
        <f t="shared" ca="1" si="36"/>
        <v>4.9666666666666668</v>
      </c>
      <c r="AK294" s="3" t="s">
        <v>87</v>
      </c>
      <c r="AL294" s="3" t="s">
        <v>70</v>
      </c>
      <c r="AM294" s="3" t="s">
        <v>88</v>
      </c>
      <c r="AN294" s="3" t="s">
        <v>88</v>
      </c>
      <c r="AO294" s="3" t="s">
        <v>72</v>
      </c>
      <c r="AP294" s="3" t="s">
        <v>72</v>
      </c>
      <c r="AQ294" s="23">
        <v>45317.696527777778</v>
      </c>
      <c r="AR294" s="3"/>
      <c r="AS294" s="23"/>
      <c r="AT294" s="23"/>
      <c r="AU294" s="3" t="s">
        <v>351</v>
      </c>
      <c r="AV294" s="3" t="s">
        <v>1662</v>
      </c>
      <c r="AW294" s="3" t="s">
        <v>76</v>
      </c>
      <c r="AX294" s="3">
        <v>4.6561000000000003</v>
      </c>
      <c r="AY294" s="3">
        <v>-74.935500000000005</v>
      </c>
      <c r="AZ294" s="8" t="str">
        <f>+CONCATENATE("Reportan apertura en el enlace ",Tabla4[[#This Row],[Enlace]]," en el ",Tabla4[[#This Row],[Distancia óptica]]," ocasionado por ",Tabla4[[#This Row],[Causa del daño]])</f>
        <v>Reportan apertura en el enlace Ibague - Libano en el Km 56,1 desde Ibague ocasionado por Vandalismo</v>
      </c>
      <c r="BA294" s="8" t="str">
        <f>+CONCATENATE("Para dar solución al incidente ",Tabla4[[#This Row],[Solución]])</f>
        <v>Para dar solución al incidente se realiza tendido de 450 metros y dos empalmes de 48 hilos</v>
      </c>
      <c r="BB294" s="3" t="str">
        <f>+_xlfn.CONCAT(Tabla4[[#This Row],[Causa Raiz]]," ",Tabla4[[#This Row],[Solución2]]," (",Tabla4[[#This Row],[Anillo]],"- Cabecera: ",Tabla4[[#This Row],[Cabecera]],"- Operador: ",Tabla4[[#This Row],[Operador]],")")</f>
        <v>Reportan apertura en el enlace Ibague - Libano en el Km 56,1 desde Ibague ocasionado por Vandalismo Para dar solución al incidente se realiza tendido de 450 metros y dos empalmes de 48 hilos (Troncal- Cabecera: Ibague- Operador: Colombia Telecomunicaciones)</v>
      </c>
    </row>
    <row r="295" spans="1:54" s="2" customFormat="1" ht="171">
      <c r="A295" s="38">
        <f t="shared" si="33"/>
        <v>294</v>
      </c>
      <c r="B295" s="3">
        <v>8131282</v>
      </c>
      <c r="C295" s="3" t="s">
        <v>54</v>
      </c>
      <c r="D295" s="23">
        <v>45314.395833333336</v>
      </c>
      <c r="E295" s="23">
        <v>45314.46875</v>
      </c>
      <c r="F295" s="1">
        <f t="shared" ca="1" si="38"/>
        <v>7.2916666664241347E-2</v>
      </c>
      <c r="G295" s="3" t="s">
        <v>55</v>
      </c>
      <c r="H295" s="41"/>
      <c r="I295" s="40"/>
      <c r="J295" s="5" t="s">
        <v>56</v>
      </c>
      <c r="K295" s="3" t="s">
        <v>122</v>
      </c>
      <c r="L295" s="9" t="s">
        <v>78</v>
      </c>
      <c r="M295" s="3" t="s">
        <v>383</v>
      </c>
      <c r="N295" s="3" t="s">
        <v>384</v>
      </c>
      <c r="O295" s="3" t="s">
        <v>1812</v>
      </c>
      <c r="P295" s="3" t="s">
        <v>1813</v>
      </c>
      <c r="Q295" s="4" t="s">
        <v>1814</v>
      </c>
      <c r="R295" s="3" t="s">
        <v>388</v>
      </c>
      <c r="S295" s="3" t="s">
        <v>129</v>
      </c>
      <c r="T295" s="3" t="s">
        <v>146</v>
      </c>
      <c r="U295" s="3" t="s">
        <v>1815</v>
      </c>
      <c r="V295" s="22" t="str">
        <f t="shared" si="37"/>
        <v>RLFO; Hora de aviso: 9:30 23/01/2024; Solución: se endereza fibra para dar solucion; Hora de solución: 11:15 23/01/2024; Causa: Falla en la Red FiOp</v>
      </c>
      <c r="W295" s="4" t="s">
        <v>132</v>
      </c>
      <c r="X295" s="3"/>
      <c r="Y295" s="3"/>
      <c r="Z295" s="3" t="s">
        <v>69</v>
      </c>
      <c r="AA295" s="3" t="s">
        <v>70</v>
      </c>
      <c r="AB295" s="3">
        <v>8130448</v>
      </c>
      <c r="AC295" s="3" t="s">
        <v>71</v>
      </c>
      <c r="AD295" s="6">
        <v>0</v>
      </c>
      <c r="AE295" s="7"/>
      <c r="AF295" s="7"/>
      <c r="AG295" s="6">
        <f>Tabla4[[#This Row],[Tiempo Parada de Reloj]]+Tabla4[[#This Row],[Tiempo Autorizado por Telefonica (no Máximo)]]</f>
        <v>0</v>
      </c>
      <c r="AH295" s="7">
        <f t="shared" ca="1" si="34"/>
        <v>7.2916666664241347E-2</v>
      </c>
      <c r="AI295" s="8">
        <f t="shared" si="35"/>
        <v>0</v>
      </c>
      <c r="AJ295" s="8">
        <f t="shared" ca="1" si="36"/>
        <v>1.7499999999417923</v>
      </c>
      <c r="AK295" s="3" t="s">
        <v>87</v>
      </c>
      <c r="AL295" s="3" t="s">
        <v>71</v>
      </c>
      <c r="AM295" s="3" t="s">
        <v>87</v>
      </c>
      <c r="AN295" s="3" t="s">
        <v>87</v>
      </c>
      <c r="AO295" s="3" t="s">
        <v>72</v>
      </c>
      <c r="AP295" s="3" t="s">
        <v>72</v>
      </c>
      <c r="AQ295" s="23">
        <v>45316.840439814812</v>
      </c>
      <c r="AR295" s="3"/>
      <c r="AS295" s="23"/>
      <c r="AT295" s="23"/>
      <c r="AU295" s="3" t="s">
        <v>392</v>
      </c>
      <c r="AV295" s="3" t="s">
        <v>69</v>
      </c>
      <c r="AW295" s="3" t="s">
        <v>370</v>
      </c>
      <c r="AX295" s="3">
        <v>10.416334000000001</v>
      </c>
      <c r="AY295" s="3">
        <v>-75.526362000000006</v>
      </c>
      <c r="AZ295" s="8" t="str">
        <f>+CONCATENATE("Reportan apertura en el enlace ",Tabla4[[#This Row],[Enlace]]," en el ",Tabla4[[#This Row],[Distancia óptica]]," ocasionado por ",Tabla4[[#This Row],[Causa del daño]])</f>
        <v>Reportan apertura en el enlace Mov. Quintana - Mov. Bazurto en el Km 0,001 desde Quintana ocasionado por Falla en la Red FiOp</v>
      </c>
      <c r="BA295" s="8" t="str">
        <f>+CONCATENATE("Para dar solución al incidente ",Tabla4[[#This Row],[Solución]])</f>
        <v>Para dar solución al incidente se endereza fibra para dar solucion</v>
      </c>
      <c r="BB295" s="3" t="str">
        <f>+_xlfn.CONCAT(Tabla4[[#This Row],[Causa Raiz]]," ",Tabla4[[#This Row],[Solución2]]," (",Tabla4[[#This Row],[Anillo]],"- Cabecera: ",Tabla4[[#This Row],[Cabecera]],"- Operador: ",Tabla4[[#This Row],[Operador]],")")</f>
        <v>Reportan apertura en el enlace Mov. Quintana - Mov. Bazurto en el Km 0,001 desde Quintana ocasionado por Falla en la Red FiOp Para dar solución al incidente se endereza fibra para dar solucion (lineal- Cabecera: NA- Operador: Colombia Telecomunicaciones)</v>
      </c>
    </row>
    <row r="296" spans="1:54" s="2" customFormat="1" ht="228">
      <c r="A296" s="38">
        <f t="shared" si="33"/>
        <v>295</v>
      </c>
      <c r="B296" s="3">
        <v>8131463</v>
      </c>
      <c r="C296" s="3" t="s">
        <v>136</v>
      </c>
      <c r="D296" s="23">
        <v>45314.427083333336</v>
      </c>
      <c r="E296" s="23">
        <v>45314.697916666664</v>
      </c>
      <c r="F296" s="1">
        <f t="shared" ca="1" si="38"/>
        <v>0.27083333332848269</v>
      </c>
      <c r="G296" s="3" t="s">
        <v>55</v>
      </c>
      <c r="H296" s="41"/>
      <c r="I296" s="40"/>
      <c r="J296" s="5" t="s">
        <v>137</v>
      </c>
      <c r="K296" s="3" t="s">
        <v>77</v>
      </c>
      <c r="L296" s="9" t="s">
        <v>78</v>
      </c>
      <c r="M296" s="3" t="s">
        <v>373</v>
      </c>
      <c r="N296" s="3" t="s">
        <v>374</v>
      </c>
      <c r="O296" s="3" t="s">
        <v>1816</v>
      </c>
      <c r="P296" s="3" t="s">
        <v>1817</v>
      </c>
      <c r="Q296" s="4" t="s">
        <v>1818</v>
      </c>
      <c r="R296" s="3" t="s">
        <v>346</v>
      </c>
      <c r="S296" s="3" t="s">
        <v>249</v>
      </c>
      <c r="T296" s="3" t="s">
        <v>256</v>
      </c>
      <c r="U296" s="3" t="s">
        <v>1819</v>
      </c>
      <c r="V296" s="22" t="str">
        <f t="shared" si="37"/>
        <v>RBHFO; Hora de aviso: 10:15 23/01/2024; Solución: Se refusionan hilos cristalizados en el empalme ubicado en el lugar de la medida; Hora de solución: 16:45 23/01/2024; Causa: Falla de Empalme de FiOp</v>
      </c>
      <c r="W296" s="4" t="s">
        <v>160</v>
      </c>
      <c r="X296" s="3"/>
      <c r="Y296" s="3"/>
      <c r="Z296" s="3" t="s">
        <v>69</v>
      </c>
      <c r="AA296" s="3" t="s">
        <v>71</v>
      </c>
      <c r="AB296" s="3">
        <v>0</v>
      </c>
      <c r="AC296" s="3" t="s">
        <v>71</v>
      </c>
      <c r="AD296" s="6">
        <v>0</v>
      </c>
      <c r="AE296" s="7"/>
      <c r="AF296" s="7"/>
      <c r="AG296" s="6">
        <f>Tabla4[[#This Row],[Tiempo Parada de Reloj]]+Tabla4[[#This Row],[Tiempo Autorizado por Telefonica (no Máximo)]]</f>
        <v>0</v>
      </c>
      <c r="AH296" s="7">
        <f t="shared" ca="1" si="34"/>
        <v>0.27083333332848269</v>
      </c>
      <c r="AI296" s="8">
        <f t="shared" si="35"/>
        <v>0</v>
      </c>
      <c r="AJ296" s="8">
        <f t="shared" ca="1" si="36"/>
        <v>6.4999999998835847</v>
      </c>
      <c r="AK296" s="3" t="s">
        <v>87</v>
      </c>
      <c r="AL296" s="3" t="s">
        <v>70</v>
      </c>
      <c r="AM296" s="3" t="s">
        <v>106</v>
      </c>
      <c r="AN296" s="3" t="s">
        <v>106</v>
      </c>
      <c r="AO296" s="3" t="s">
        <v>98</v>
      </c>
      <c r="AP296" s="3" t="s">
        <v>98</v>
      </c>
      <c r="AQ296" s="23">
        <v>45320.829861111109</v>
      </c>
      <c r="AR296" s="3"/>
      <c r="AS296" s="23"/>
      <c r="AT296" s="23"/>
      <c r="AU296" s="3" t="s">
        <v>1266</v>
      </c>
      <c r="AV296" s="3" t="s">
        <v>1820</v>
      </c>
      <c r="AW296" s="3" t="s">
        <v>1821</v>
      </c>
      <c r="AX296" s="3">
        <v>4.1641700000000004</v>
      </c>
      <c r="AY296" s="3">
        <v>-73.663889999999995</v>
      </c>
      <c r="AZ296" s="8" t="str">
        <f>+CONCATENATE("Reportan apertura en el enlace ",Tabla4[[#This Row],[Enlace]]," en el ",Tabla4[[#This Row],[Distancia óptica]]," ocasionado por ",Tabla4[[#This Row],[Causa del daño]])</f>
        <v>Reportan apertura en el enlace Mov.Buenavista Villavicencio - Mov.Cenytral La Esperanza en el Km 3,814 desde Mov. caudal  ocasionado por Falla de Empalme de FiOp</v>
      </c>
      <c r="BA296" s="8" t="str">
        <f>+CONCATENATE("Para dar solución al incidente ",Tabla4[[#This Row],[Solución]])</f>
        <v>Para dar solución al incidente Se refusionan hilos cristalizados en el empalme ubicado en el lugar de la medida</v>
      </c>
      <c r="BB296" s="3" t="str">
        <f>+_xlfn.CONCAT(Tabla4[[#This Row],[Causa Raiz]]," ",Tabla4[[#This Row],[Solución2]]," (",Tabla4[[#This Row],[Anillo]],"- Cabecera: ",Tabla4[[#This Row],[Cabecera]],"- Operador: ",Tabla4[[#This Row],[Operador]],")")</f>
        <v>Reportan apertura en el enlace Mov.Buenavista Villavicencio - Mov.Cenytral La Esperanza en el Km 3,814 desde Mov. caudal  ocasionado por Falla de Empalme de FiOp Para dar solución al incidente Se refusionan hilos cristalizados en el empalme ubicado en el lugar de la medida (Anillo Caudal Buenavista - Cabecera: Esperanza - Operador: Infraco)</v>
      </c>
    </row>
    <row r="297" spans="1:54" s="2" customFormat="1" ht="199.5">
      <c r="A297" s="38">
        <f t="shared" si="33"/>
        <v>296</v>
      </c>
      <c r="B297" s="3">
        <v>8131551</v>
      </c>
      <c r="C297" s="3" t="s">
        <v>92</v>
      </c>
      <c r="D297" s="23">
        <v>45314.46875</v>
      </c>
      <c r="E297" s="23">
        <v>45314.583333333336</v>
      </c>
      <c r="F297" s="1">
        <f t="shared" ca="1" si="38"/>
        <v>0.11458333333575865</v>
      </c>
      <c r="G297" s="3" t="s">
        <v>55</v>
      </c>
      <c r="H297" s="41"/>
      <c r="I297" s="40"/>
      <c r="J297" s="5" t="s">
        <v>56</v>
      </c>
      <c r="K297" s="3" t="s">
        <v>108</v>
      </c>
      <c r="L297" s="9" t="s">
        <v>58</v>
      </c>
      <c r="M297" s="3" t="s">
        <v>431</v>
      </c>
      <c r="N297" s="3" t="s">
        <v>432</v>
      </c>
      <c r="O297" s="3" t="s">
        <v>1753</v>
      </c>
      <c r="P297" s="3" t="s">
        <v>1822</v>
      </c>
      <c r="Q297" s="4" t="s">
        <v>1823</v>
      </c>
      <c r="R297" s="3" t="s">
        <v>114</v>
      </c>
      <c r="S297" s="3" t="s">
        <v>115</v>
      </c>
      <c r="T297" s="3" t="s">
        <v>176</v>
      </c>
      <c r="U297" s="3" t="s">
        <v>1824</v>
      </c>
      <c r="V297" s="22" t="str">
        <f t="shared" si="37"/>
        <v>RTNFO; Hora de aviso: 11:15 23/01/2024; Solución: se recupera 300 mts de reserva y se realiza un empalme de 48 hilos; Hora de solución: 14:00 23/01/2024; Causa: Intervención de Terceros. No Identificados</v>
      </c>
      <c r="W297" s="4" t="s">
        <v>118</v>
      </c>
      <c r="X297" s="3"/>
      <c r="Y297" s="3"/>
      <c r="Z297" s="3" t="s">
        <v>69</v>
      </c>
      <c r="AA297" s="3" t="s">
        <v>70</v>
      </c>
      <c r="AB297" s="3">
        <v>8131551</v>
      </c>
      <c r="AC297" s="3" t="s">
        <v>71</v>
      </c>
      <c r="AD297" s="6">
        <v>0</v>
      </c>
      <c r="AE297" s="7"/>
      <c r="AF297" s="7"/>
      <c r="AG297" s="6">
        <f>Tabla4[[#This Row],[Tiempo Parada de Reloj]]+Tabla4[[#This Row],[Tiempo Autorizado por Telefonica (no Máximo)]]</f>
        <v>0</v>
      </c>
      <c r="AH297" s="7">
        <f t="shared" ca="1" si="34"/>
        <v>0.11458333333575865</v>
      </c>
      <c r="AI297" s="8">
        <f t="shared" si="35"/>
        <v>0</v>
      </c>
      <c r="AJ297" s="8">
        <f t="shared" ca="1" si="36"/>
        <v>2.7500000000582077</v>
      </c>
      <c r="AK297" s="3" t="s">
        <v>87</v>
      </c>
      <c r="AL297" s="3" t="s">
        <v>70</v>
      </c>
      <c r="AM297" s="3" t="s">
        <v>106</v>
      </c>
      <c r="AN297" s="3" t="s">
        <v>106</v>
      </c>
      <c r="AO297" s="3" t="s">
        <v>72</v>
      </c>
      <c r="AP297" s="3" t="s">
        <v>72</v>
      </c>
      <c r="AQ297" s="23">
        <v>45314.725694444445</v>
      </c>
      <c r="AR297" s="3"/>
      <c r="AS297" s="23"/>
      <c r="AT297" s="23"/>
      <c r="AU297" s="3" t="s">
        <v>436</v>
      </c>
      <c r="AV297" s="3" t="s">
        <v>1110</v>
      </c>
      <c r="AW297" s="3" t="s">
        <v>76</v>
      </c>
      <c r="AX297" s="3">
        <v>10.956807</v>
      </c>
      <c r="AY297" s="3">
        <v>-72.790553000000003</v>
      </c>
      <c r="AZ297" s="8" t="str">
        <f>+CONCATENATE("Reportan apertura en el enlace ",Tabla4[[#This Row],[Enlace]]," en el ",Tabla4[[#This Row],[Distancia óptica]]," ocasionado por ",Tabla4[[#This Row],[Causa del daño]])</f>
        <v>Reportan apertura en el enlace Fonseca - Maicao en el Km 14,9 desde Fonseca ocasionado por Intervención de Terceros. No Identificados</v>
      </c>
      <c r="BA297" s="8" t="str">
        <f>+CONCATENATE("Para dar solución al incidente ",Tabla4[[#This Row],[Solución]])</f>
        <v>Para dar solución al incidente se recupera 300 mts de reserva y se realiza un empalme de 48 hilos</v>
      </c>
      <c r="BB297" s="3" t="str">
        <f>+_xlfn.CONCAT(Tabla4[[#This Row],[Causa Raiz]]," ",Tabla4[[#This Row],[Solución2]]," (",Tabla4[[#This Row],[Anillo]],"- Cabecera: ",Tabla4[[#This Row],[Cabecera]],"- Operador: ",Tabla4[[#This Row],[Operador]],")")</f>
        <v>Reportan apertura en el enlace Fonseca - Maicao en el Km 14,9 desde Fonseca ocasionado por Intervención de Terceros. No Identificados Para dar solución al incidente se recupera 300 mts de reserva y se realiza un empalme de 48 hilos (Troncal- Cabecera: Mushaisa- Operador: Colombia Telecomunicaciones)</v>
      </c>
    </row>
    <row r="298" spans="1:54" s="2" customFormat="1" ht="199.5">
      <c r="A298" s="38">
        <f t="shared" si="33"/>
        <v>297</v>
      </c>
      <c r="B298" s="3">
        <v>8132066</v>
      </c>
      <c r="C298" s="3" t="s">
        <v>54</v>
      </c>
      <c r="D298" s="23">
        <v>45314.510416666664</v>
      </c>
      <c r="E298" s="23">
        <v>45314.677083333336</v>
      </c>
      <c r="F298" s="1">
        <f t="shared" ca="1" si="38"/>
        <v>0.16666666667151731</v>
      </c>
      <c r="G298" s="3" t="s">
        <v>55</v>
      </c>
      <c r="H298" s="41"/>
      <c r="I298" s="40"/>
      <c r="J298" s="5" t="s">
        <v>56</v>
      </c>
      <c r="K298" s="3" t="s">
        <v>340</v>
      </c>
      <c r="L298" s="9" t="s">
        <v>78</v>
      </c>
      <c r="M298" s="3" t="s">
        <v>341</v>
      </c>
      <c r="N298" s="3" t="s">
        <v>342</v>
      </c>
      <c r="O298" s="3" t="s">
        <v>1825</v>
      </c>
      <c r="P298" s="3" t="s">
        <v>1826</v>
      </c>
      <c r="Q298" s="4" t="s">
        <v>1827</v>
      </c>
      <c r="R298" s="3" t="s">
        <v>1828</v>
      </c>
      <c r="S298" s="3" t="s">
        <v>347</v>
      </c>
      <c r="T298" s="3" t="s">
        <v>66</v>
      </c>
      <c r="U298" s="3" t="s">
        <v>1829</v>
      </c>
      <c r="V298" s="22" t="str">
        <f t="shared" si="37"/>
        <v>RLFO; Hora de aviso: 12:15 23/01/2024; Solución: se realzia tendido de 600 metros de fibra y dos emaplems de 48 hilos; Hora de solución: 16:15 23/01/2024; Causa: Vandalismo</v>
      </c>
      <c r="W298" s="4" t="s">
        <v>349</v>
      </c>
      <c r="X298" s="3"/>
      <c r="Y298" s="3"/>
      <c r="Z298" s="3" t="s">
        <v>69</v>
      </c>
      <c r="AA298" s="3" t="s">
        <v>71</v>
      </c>
      <c r="AB298" s="3">
        <v>0</v>
      </c>
      <c r="AC298" s="3" t="s">
        <v>71</v>
      </c>
      <c r="AD298" s="6">
        <v>0</v>
      </c>
      <c r="AE298" s="7"/>
      <c r="AF298" s="7"/>
      <c r="AG298" s="6">
        <f>Tabla4[[#This Row],[Tiempo Parada de Reloj]]+Tabla4[[#This Row],[Tiempo Autorizado por Telefonica (no Máximo)]]</f>
        <v>0</v>
      </c>
      <c r="AH298" s="7">
        <f t="shared" ca="1" si="34"/>
        <v>0.16666666667151731</v>
      </c>
      <c r="AI298" s="8">
        <f t="shared" si="35"/>
        <v>0</v>
      </c>
      <c r="AJ298" s="8">
        <f t="shared" ca="1" si="36"/>
        <v>4.0000000001164153</v>
      </c>
      <c r="AK298" s="3" t="s">
        <v>87</v>
      </c>
      <c r="AL298" s="3" t="s">
        <v>70</v>
      </c>
      <c r="AM298" s="3" t="s">
        <v>106</v>
      </c>
      <c r="AN298" s="3" t="s">
        <v>106</v>
      </c>
      <c r="AO298" s="3" t="s">
        <v>72</v>
      </c>
      <c r="AP298" s="3" t="s">
        <v>72</v>
      </c>
      <c r="AQ298" s="23">
        <v>45317.717361111114</v>
      </c>
      <c r="AR298" s="3"/>
      <c r="AS298" s="23"/>
      <c r="AT298" s="23"/>
      <c r="AU298" s="3" t="s">
        <v>351</v>
      </c>
      <c r="AV298" s="3" t="s">
        <v>616</v>
      </c>
      <c r="AW298" s="3" t="s">
        <v>307</v>
      </c>
      <c r="AX298" s="3">
        <v>4.5667919599999998</v>
      </c>
      <c r="AY298" s="3">
        <v>-74.9554483</v>
      </c>
      <c r="AZ298" s="8" t="str">
        <f>+CONCATENATE("Reportan apertura en el enlace ",Tabla4[[#This Row],[Enlace]]," en el ",Tabla4[[#This Row],[Distancia óptica]]," ocasionado por ",Tabla4[[#This Row],[Causa del daño]])</f>
        <v>Reportan apertura en el enlace Mov. Alvarado - Mov. Piedra Pintada en el km 6,7 desde  Mov. Alvarado ocasionado por Vandalismo</v>
      </c>
      <c r="BA298" s="8" t="str">
        <f>+CONCATENATE("Para dar solución al incidente ",Tabla4[[#This Row],[Solución]])</f>
        <v>Para dar solución al incidente se realzia tendido de 600 metros de fibra y dos emaplems de 48 hilos</v>
      </c>
      <c r="BB298" s="3" t="str">
        <f>+_xlfn.CONCAT(Tabla4[[#This Row],[Causa Raiz]]," ",Tabla4[[#This Row],[Solución2]]," (",Tabla4[[#This Row],[Anillo]],"- Cabecera: ",Tabla4[[#This Row],[Cabecera]],"- Operador: ",Tabla4[[#This Row],[Operador]],")")</f>
        <v>Reportan apertura en el enlace Mov. Alvarado - Mov. Piedra Pintada en el km 6,7 desde  Mov. Alvarado ocasionado por Vandalismo Para dar solución al incidente se realzia tendido de 600 metros de fibra y dos emaplems de 48 hilos (LINEAL- Cabecera: Piedra Pintada- Operador: Colombia Telecomunicaciones)</v>
      </c>
    </row>
    <row r="299" spans="1:54" s="2" customFormat="1" ht="213.75">
      <c r="A299" s="38">
        <f t="shared" si="33"/>
        <v>298</v>
      </c>
      <c r="B299" s="3">
        <v>8131877</v>
      </c>
      <c r="C299" s="3" t="s">
        <v>54</v>
      </c>
      <c r="D299" s="23">
        <v>45314.552083333336</v>
      </c>
      <c r="E299" s="23">
        <v>45314.729166666664</v>
      </c>
      <c r="F299" s="1">
        <f t="shared" ca="1" si="38"/>
        <v>0.17708333332848269</v>
      </c>
      <c r="G299" s="3" t="s">
        <v>55</v>
      </c>
      <c r="H299" s="41"/>
      <c r="I299" s="40"/>
      <c r="J299" s="5" t="s">
        <v>56</v>
      </c>
      <c r="K299" s="3" t="s">
        <v>138</v>
      </c>
      <c r="L299" s="9" t="s">
        <v>78</v>
      </c>
      <c r="M299" s="3" t="s">
        <v>139</v>
      </c>
      <c r="N299" s="3" t="s">
        <v>140</v>
      </c>
      <c r="O299" s="3" t="s">
        <v>1830</v>
      </c>
      <c r="P299" s="3" t="s">
        <v>1831</v>
      </c>
      <c r="Q299" s="4" t="s">
        <v>1832</v>
      </c>
      <c r="R299" s="3" t="s">
        <v>144</v>
      </c>
      <c r="S299" s="3" t="s">
        <v>145</v>
      </c>
      <c r="T299" s="3" t="s">
        <v>176</v>
      </c>
      <c r="U299" s="3" t="s">
        <v>1833</v>
      </c>
      <c r="V299" s="22" t="str">
        <f t="shared" si="37"/>
        <v>RLFO; Hora de aviso: 13:15 23/01/2024; Solución: Se recuperan 50 metros de reserva de 48 hilos y un empalme de de 48 nuevo ; Hora de solución: 17:30 23/01/2024; Causa: Intervención de Terceros. No Identificados</v>
      </c>
      <c r="W299" s="4" t="s">
        <v>1763</v>
      </c>
      <c r="X299" s="3"/>
      <c r="Y299" s="3"/>
      <c r="Z299" s="3" t="s">
        <v>69</v>
      </c>
      <c r="AA299" s="3" t="s">
        <v>70</v>
      </c>
      <c r="AB299" s="3">
        <v>8131877</v>
      </c>
      <c r="AC299" s="3" t="s">
        <v>71</v>
      </c>
      <c r="AD299" s="6">
        <v>1.3194444444444444E-2</v>
      </c>
      <c r="AE299" s="7"/>
      <c r="AF299" s="7"/>
      <c r="AG299" s="6">
        <f>Tabla4[[#This Row],[Tiempo Parada de Reloj]]+Tabla4[[#This Row],[Tiempo Autorizado por Telefonica (no Máximo)]]</f>
        <v>1.3194444444444444E-2</v>
      </c>
      <c r="AH299" s="7">
        <f t="shared" ca="1" si="34"/>
        <v>0.16388888888403824</v>
      </c>
      <c r="AI299" s="8">
        <f t="shared" si="35"/>
        <v>0.31666666666666665</v>
      </c>
      <c r="AJ299" s="8">
        <f t="shared" ca="1" si="36"/>
        <v>3.9333333332169178</v>
      </c>
      <c r="AK299" s="3" t="s">
        <v>87</v>
      </c>
      <c r="AL299" s="3" t="s">
        <v>70</v>
      </c>
      <c r="AM299" s="3" t="s">
        <v>106</v>
      </c>
      <c r="AN299" s="3" t="s">
        <v>106</v>
      </c>
      <c r="AO299" s="3" t="s">
        <v>72</v>
      </c>
      <c r="AP299" s="3" t="s">
        <v>72</v>
      </c>
      <c r="AQ299" s="23">
        <v>45317.700694444444</v>
      </c>
      <c r="AR299" s="3"/>
      <c r="AS299" s="23"/>
      <c r="AT299" s="23"/>
      <c r="AU299" s="3" t="s">
        <v>1040</v>
      </c>
      <c r="AV299" s="3" t="s">
        <v>1834</v>
      </c>
      <c r="AW299" s="3" t="s">
        <v>1311</v>
      </c>
      <c r="AX299" s="3">
        <v>3.4095</v>
      </c>
      <c r="AY299" s="3">
        <v>-76.577299999999994</v>
      </c>
      <c r="AZ299" s="8" t="str">
        <f>+CONCATENATE("Reportan apertura en el enlace ",Tabla4[[#This Row],[Enlace]]," en el ",Tabla4[[#This Row],[Distancia óptica]]," ocasionado por ",Tabla4[[#This Row],[Causa del daño]])</f>
        <v>Reportan apertura en el enlace Mov. La sirena - Mov.Bella suiza cali en el km 0,40 desde La Sirena ocasionado por Intervención de Terceros. No Identificados</v>
      </c>
      <c r="BA299" s="8" t="str">
        <f>+CONCATENATE("Para dar solución al incidente ",Tabla4[[#This Row],[Solución]])</f>
        <v xml:space="preserve">Para dar solución al incidente Se recuperan 50 metros de reserva de 48 hilos y un empalme de de 48 nuevo </v>
      </c>
      <c r="BB299" s="3" t="str">
        <f>+_xlfn.CONCAT(Tabla4[[#This Row],[Causa Raiz]]," ",Tabla4[[#This Row],[Solución2]]," (",Tabla4[[#This Row],[Anillo]],"- Cabecera: ",Tabla4[[#This Row],[Cabecera]],"- Operador: ",Tabla4[[#This Row],[Operador]],")")</f>
        <v>Reportan apertura en el enlace Mov. La sirena - Mov.Bella suiza cali en el km 0,40 desde La Sirena ocasionado por Intervención de Terceros. No Identificados Para dar solución al incidente Se recuperan 50 metros de reserva de 48 hilos y un empalme de de 48 nuevo  (UK- Cabecera: La Sirena- Operador: Colombia Telecomunicaciones)</v>
      </c>
    </row>
    <row r="300" spans="1:54" s="2" customFormat="1" ht="156.75">
      <c r="A300" s="38">
        <f t="shared" si="33"/>
        <v>299</v>
      </c>
      <c r="B300" s="3">
        <v>8132220</v>
      </c>
      <c r="C300" s="3" t="s">
        <v>92</v>
      </c>
      <c r="D300" s="23">
        <v>45314.552083333336</v>
      </c>
      <c r="E300" s="23">
        <v>45315.472222222219</v>
      </c>
      <c r="F300" s="1">
        <f t="shared" ca="1" si="38"/>
        <v>0.92013888888322981</v>
      </c>
      <c r="G300" s="3" t="s">
        <v>164</v>
      </c>
      <c r="H300" s="41" t="s">
        <v>165</v>
      </c>
      <c r="I300" s="40"/>
      <c r="J300" s="5" t="s">
        <v>167</v>
      </c>
      <c r="K300" s="3" t="s">
        <v>168</v>
      </c>
      <c r="L300" s="9" t="s">
        <v>58</v>
      </c>
      <c r="M300" s="3" t="s">
        <v>987</v>
      </c>
      <c r="N300" s="3" t="s">
        <v>988</v>
      </c>
      <c r="O300" s="3" t="s">
        <v>1403</v>
      </c>
      <c r="P300" s="3" t="s">
        <v>1835</v>
      </c>
      <c r="Q300" s="4" t="s">
        <v>1836</v>
      </c>
      <c r="R300" s="3" t="s">
        <v>1837</v>
      </c>
      <c r="S300" s="3" t="s">
        <v>175</v>
      </c>
      <c r="T300" s="3" t="s">
        <v>146</v>
      </c>
      <c r="U300" s="3" t="s">
        <v>1421</v>
      </c>
      <c r="V300" s="22" t="str">
        <f t="shared" si="37"/>
        <v>RTNFO; Hora de aviso: 13:15 23/01/2024; Solución: a espera de causa y solucion por parte del operador; Hora de solución: 11:20 24/01/2024; Causa: Falla en la Red FiOp</v>
      </c>
      <c r="W300" s="4" t="s">
        <v>178</v>
      </c>
      <c r="X300" s="3"/>
      <c r="Y300" s="3"/>
      <c r="Z300" s="3" t="s">
        <v>69</v>
      </c>
      <c r="AA300" s="3" t="s">
        <v>71</v>
      </c>
      <c r="AB300" s="3">
        <v>0</v>
      </c>
      <c r="AC300" s="3" t="s">
        <v>71</v>
      </c>
      <c r="AD300" s="6">
        <v>0</v>
      </c>
      <c r="AE300" s="7"/>
      <c r="AF300" s="7"/>
      <c r="AG300" s="6">
        <f>Tabla4[[#This Row],[Tiempo Parada de Reloj]]+Tabla4[[#This Row],[Tiempo Autorizado por Telefonica (no Máximo)]]</f>
        <v>0</v>
      </c>
      <c r="AH300" s="7">
        <f t="shared" ca="1" si="34"/>
        <v>0.92013888888322981</v>
      </c>
      <c r="AI300" s="8">
        <f t="shared" si="35"/>
        <v>0</v>
      </c>
      <c r="AJ300" s="8">
        <f t="shared" ca="1" si="36"/>
        <v>22.083333333197515</v>
      </c>
      <c r="AK300" s="3" t="s">
        <v>460</v>
      </c>
      <c r="AL300" s="3" t="s">
        <v>70</v>
      </c>
      <c r="AM300" s="3" t="s">
        <v>106</v>
      </c>
      <c r="AN300" s="3" t="s">
        <v>460</v>
      </c>
      <c r="AO300" s="3"/>
      <c r="AP300" s="3"/>
      <c r="AQ300" s="23">
        <f ca="1">NOW()</f>
        <v>45503.696834953706</v>
      </c>
      <c r="AR300" s="3"/>
      <c r="AS300" s="23"/>
      <c r="AT300" s="23"/>
      <c r="AU300" s="3" t="s">
        <v>168</v>
      </c>
      <c r="AV300" s="3" t="s">
        <v>69</v>
      </c>
      <c r="AW300" s="3" t="s">
        <v>69</v>
      </c>
      <c r="AX300" s="3" t="s">
        <v>69</v>
      </c>
      <c r="AY300" s="3" t="s">
        <v>69</v>
      </c>
      <c r="AZ300" s="8" t="str">
        <f>+CONCATENATE("Reportan apertura en el enlace ",Tabla4[[#This Row],[Enlace]]," en el ",Tabla4[[#This Row],[Distancia óptica]]," ocasionado por ",Tabla4[[#This Row],[Causa del daño]])</f>
        <v>Reportan apertura en el enlace Mocoa - Florencia en el Km 53 desde la Fragua  ocasionado por Falla en la Red FiOp</v>
      </c>
      <c r="BA300" s="8" t="str">
        <f>+CONCATENATE("Para dar solución al incidente ",Tabla4[[#This Row],[Solución]])</f>
        <v>Para dar solución al incidente a espera de causa y solucion por parte del operador</v>
      </c>
      <c r="BB300" s="3" t="str">
        <f>+_xlfn.CONCAT(Tabla4[[#This Row],[Causa Raiz]]," ",Tabla4[[#This Row],[Solución2]]," (",Tabla4[[#This Row],[Anillo]],"- Cabecera: ",Tabla4[[#This Row],[Cabecera]],"- Operador: ",Tabla4[[#This Row],[Operador]],")")</f>
        <v>Reportan apertura en el enlace Mocoa - Florencia en el Km 53 desde la Fragua  ocasionado por Falla en la Red FiOp Para dar solución al incidente a espera de causa y solucion por parte del operador (NA- Cabecera: NA- Operador: Telmex - Claro)</v>
      </c>
    </row>
    <row r="301" spans="1:54" s="2" customFormat="1" ht="185.25">
      <c r="A301" s="38">
        <f t="shared" si="33"/>
        <v>300</v>
      </c>
      <c r="B301" s="3">
        <v>8132255</v>
      </c>
      <c r="C301" s="3" t="s">
        <v>136</v>
      </c>
      <c r="D301" s="23">
        <v>45314.5625</v>
      </c>
      <c r="E301" s="23">
        <v>45317.097222222219</v>
      </c>
      <c r="F301" s="1">
        <f t="shared" ca="1" si="38"/>
        <v>2.5347222222189885</v>
      </c>
      <c r="G301" s="3" t="s">
        <v>55</v>
      </c>
      <c r="H301" s="41"/>
      <c r="I301" s="40"/>
      <c r="J301" s="5" t="s">
        <v>137</v>
      </c>
      <c r="K301" s="3" t="s">
        <v>77</v>
      </c>
      <c r="L301" s="9" t="s">
        <v>78</v>
      </c>
      <c r="M301" s="3" t="s">
        <v>79</v>
      </c>
      <c r="N301" s="3" t="s">
        <v>1286</v>
      </c>
      <c r="O301" s="3" t="s">
        <v>1838</v>
      </c>
      <c r="P301" s="3" t="s">
        <v>1839</v>
      </c>
      <c r="Q301" s="4" t="s">
        <v>1840</v>
      </c>
      <c r="R301" s="3" t="s">
        <v>741</v>
      </c>
      <c r="S301" s="3" t="s">
        <v>249</v>
      </c>
      <c r="T301" s="3" t="s">
        <v>176</v>
      </c>
      <c r="U301" s="3" t="s">
        <v>1841</v>
      </c>
      <c r="V301" s="22" t="str">
        <f t="shared" si="37"/>
        <v>RBHFO; Hora de aviso: 13:30 23/01/2024; Solución: Se realizo un tendido de 150 mts y se hacen dos empalmes de 36 hilos; Hora de solución: 2:20 26/01/2024; Causa: Intervención de Terceros. No Identificados</v>
      </c>
      <c r="W301" s="4" t="s">
        <v>68</v>
      </c>
      <c r="X301" s="3"/>
      <c r="Y301" s="3"/>
      <c r="Z301" s="3" t="s">
        <v>69</v>
      </c>
      <c r="AA301" s="3" t="s">
        <v>70</v>
      </c>
      <c r="AB301" s="3">
        <v>0</v>
      </c>
      <c r="AC301" s="3" t="s">
        <v>71</v>
      </c>
      <c r="AD301" s="6">
        <v>2.3291666666666666</v>
      </c>
      <c r="AE301" s="7"/>
      <c r="AF301" s="7"/>
      <c r="AG301" s="6">
        <f>Tabla4[[#This Row],[Tiempo Parada de Reloj]]+Tabla4[[#This Row],[Tiempo Autorizado por Telefonica (no Máximo)]]</f>
        <v>2.3291666666666666</v>
      </c>
      <c r="AH301" s="7">
        <f t="shared" ca="1" si="34"/>
        <v>0.20555555555232186</v>
      </c>
      <c r="AI301" s="8">
        <f t="shared" si="35"/>
        <v>55.9</v>
      </c>
      <c r="AJ301" s="8">
        <f t="shared" ca="1" si="36"/>
        <v>4.9333333332557245</v>
      </c>
      <c r="AK301" s="3" t="s">
        <v>460</v>
      </c>
      <c r="AL301" s="3" t="s">
        <v>70</v>
      </c>
      <c r="AM301" s="3" t="s">
        <v>106</v>
      </c>
      <c r="AN301" s="3" t="s">
        <v>98</v>
      </c>
      <c r="AO301" s="3" t="s">
        <v>72</v>
      </c>
      <c r="AP301" s="3" t="s">
        <v>72</v>
      </c>
      <c r="AQ301" s="23">
        <v>45318.441666666666</v>
      </c>
      <c r="AR301" s="3"/>
      <c r="AS301" s="23"/>
      <c r="AT301" s="23"/>
      <c r="AU301" s="3" t="s">
        <v>100</v>
      </c>
      <c r="AV301" s="3" t="s">
        <v>1842</v>
      </c>
      <c r="AW301" s="3" t="s">
        <v>1843</v>
      </c>
      <c r="AX301" s="3">
        <v>4.8030140000000001</v>
      </c>
      <c r="AY301" s="3">
        <v>-74.097506999999993</v>
      </c>
      <c r="AZ301" s="8" t="str">
        <f>+CONCATENATE("Reportan apertura en el enlace ",Tabla4[[#This Row],[Enlace]]," en el ",Tabla4[[#This Row],[Distancia óptica]]," ocasionado por ",Tabla4[[#This Row],[Causa del daño]])</f>
        <v>Reportan apertura en el enlace Mov Cota Norte - Mov. Conejera II en el km 4 desde Cota Norte ocasionado por Intervención de Terceros. No Identificados</v>
      </c>
      <c r="BA301" s="8" t="str">
        <f>+CONCATENATE("Para dar solución al incidente ",Tabla4[[#This Row],[Solución]])</f>
        <v>Para dar solución al incidente Se realizo un tendido de 150 mts y se hacen dos empalmes de 36 hilos</v>
      </c>
      <c r="BB301" s="3" t="str">
        <f>+_xlfn.CONCAT(Tabla4[[#This Row],[Causa Raiz]]," ",Tabla4[[#This Row],[Solución2]]," (",Tabla4[[#This Row],[Anillo]],"- Cabecera: ",Tabla4[[#This Row],[Cabecera]],"- Operador: ",Tabla4[[#This Row],[Operador]],")")</f>
        <v>Reportan apertura en el enlace Mov Cota Norte - Mov. Conejera II en el km 4 desde Cota Norte ocasionado por Intervención de Terceros. No Identificados Para dar solución al incidente Se realizo un tendido de 150 mts y se hacen dos empalmes de 36 hilos (Cota1- Cabecera: Cota- Operador: Infraco)</v>
      </c>
    </row>
    <row r="302" spans="1:54" s="2" customFormat="1" ht="199.5">
      <c r="A302" s="38">
        <f t="shared" si="33"/>
        <v>301</v>
      </c>
      <c r="B302" s="3">
        <v>8101002</v>
      </c>
      <c r="C302" s="3" t="s">
        <v>54</v>
      </c>
      <c r="D302" s="23">
        <v>45307.5625</v>
      </c>
      <c r="E302" s="23">
        <v>45307.666666666664</v>
      </c>
      <c r="F302" s="1">
        <f t="shared" ca="1" si="38"/>
        <v>0.10416666666424135</v>
      </c>
      <c r="G302" s="3" t="s">
        <v>55</v>
      </c>
      <c r="H302" s="41"/>
      <c r="I302" s="40"/>
      <c r="J302" s="5" t="s">
        <v>56</v>
      </c>
      <c r="K302" s="3" t="s">
        <v>122</v>
      </c>
      <c r="L302" s="9" t="s">
        <v>78</v>
      </c>
      <c r="M302" s="3" t="s">
        <v>800</v>
      </c>
      <c r="N302" s="3" t="s">
        <v>801</v>
      </c>
      <c r="O302" s="3" t="s">
        <v>1646</v>
      </c>
      <c r="P302" s="3" t="s">
        <v>1844</v>
      </c>
      <c r="Q302" s="4" t="s">
        <v>1648</v>
      </c>
      <c r="R302" s="3" t="s">
        <v>805</v>
      </c>
      <c r="S302" s="3" t="s">
        <v>129</v>
      </c>
      <c r="T302" s="3" t="s">
        <v>66</v>
      </c>
      <c r="U302" s="3" t="s">
        <v>1845</v>
      </c>
      <c r="V302" s="22" t="str">
        <f t="shared" si="37"/>
        <v>RLFO; Hora de aviso: 13:30 16/01/2024; Solución: se recuperan 150 metros de reserva y se hace un empalme de 36 hilos; Hora de solución: 16:00 16/01/2024; Causa: Vandalismo</v>
      </c>
      <c r="W302" s="4" t="s">
        <v>1846</v>
      </c>
      <c r="X302" s="3" t="s">
        <v>1847</v>
      </c>
      <c r="Y302" s="3" t="s">
        <v>1848</v>
      </c>
      <c r="Z302" s="3" t="s">
        <v>98</v>
      </c>
      <c r="AA302" s="3" t="s">
        <v>71</v>
      </c>
      <c r="AB302" s="3">
        <v>0</v>
      </c>
      <c r="AC302" s="3" t="s">
        <v>71</v>
      </c>
      <c r="AD302" s="6">
        <v>0</v>
      </c>
      <c r="AE302" s="7"/>
      <c r="AF302" s="7"/>
      <c r="AG302" s="6">
        <f>Tabla4[[#This Row],[Tiempo Parada de Reloj]]+Tabla4[[#This Row],[Tiempo Autorizado por Telefonica (no Máximo)]]</f>
        <v>0</v>
      </c>
      <c r="AH302" s="7">
        <f t="shared" ca="1" si="34"/>
        <v>0.10416666666424135</v>
      </c>
      <c r="AI302" s="8">
        <f t="shared" si="35"/>
        <v>0</v>
      </c>
      <c r="AJ302" s="8">
        <f t="shared" ca="1" si="36"/>
        <v>2.4999999999417923</v>
      </c>
      <c r="AK302" s="3" t="s">
        <v>72</v>
      </c>
      <c r="AL302" s="3" t="s">
        <v>70</v>
      </c>
      <c r="AM302" s="3" t="s">
        <v>460</v>
      </c>
      <c r="AN302" s="3" t="s">
        <v>460</v>
      </c>
      <c r="AO302" s="3" t="s">
        <v>73</v>
      </c>
      <c r="AP302" s="3" t="s">
        <v>73</v>
      </c>
      <c r="AQ302" s="23">
        <v>45309.723611111112</v>
      </c>
      <c r="AR302" s="3"/>
      <c r="AS302" s="23"/>
      <c r="AT302" s="23"/>
      <c r="AU302" s="3" t="s">
        <v>192</v>
      </c>
      <c r="AV302" s="3" t="s">
        <v>1849</v>
      </c>
      <c r="AW302" s="3" t="s">
        <v>307</v>
      </c>
      <c r="AX302" s="3">
        <v>9.4016409999999997</v>
      </c>
      <c r="AY302" s="3">
        <v>-75.682460000000006</v>
      </c>
      <c r="AZ302" s="8" t="str">
        <f>+CONCATENATE("Reportan apertura en el enlace ",Tabla4[[#This Row],[Enlace]]," en el ",Tabla4[[#This Row],[Distancia óptica]]," ocasionado por ",Tabla4[[#This Row],[Causa del daño]])</f>
        <v>Reportan apertura en el enlace Mov. Coveñas Centro - Mov. Coveñas en el Km 0,486 desde Coveñas Fija ocasionado por Vandalismo</v>
      </c>
      <c r="BA302" s="8" t="str">
        <f>+CONCATENATE("Para dar solución al incidente ",Tabla4[[#This Row],[Solución]])</f>
        <v>Para dar solución al incidente se recuperan 150 metros de reserva y se hace un empalme de 36 hilos</v>
      </c>
      <c r="BB302" s="3" t="str">
        <f>+_xlfn.CONCAT(Tabla4[[#This Row],[Causa Raiz]]," ",Tabla4[[#This Row],[Solución2]]," (",Tabla4[[#This Row],[Anillo]],"- Cabecera: ",Tabla4[[#This Row],[Cabecera]],"- Operador: ",Tabla4[[#This Row],[Operador]],")")</f>
        <v>Reportan apertura en el enlace Mov. Coveñas Centro - Mov. Coveñas en el Km 0,486 desde Coveñas Fija ocasionado por Vandalismo Para dar solución al incidente se recuperan 150 metros de reserva y se hace un empalme de 36 hilos (LINEAL- Cabecera: Coveñas Movil- Operador: Colombia Telecomunicaciones)</v>
      </c>
    </row>
    <row r="303" spans="1:54" s="2" customFormat="1" ht="199.5">
      <c r="A303" s="38">
        <f t="shared" si="33"/>
        <v>302</v>
      </c>
      <c r="B303" s="3">
        <v>8132577</v>
      </c>
      <c r="C303" s="3" t="s">
        <v>92</v>
      </c>
      <c r="D303" s="23">
        <v>45314.625</v>
      </c>
      <c r="E303" s="23">
        <v>45315.40625</v>
      </c>
      <c r="F303" s="1">
        <f t="shared" ca="1" si="38"/>
        <v>0.78125</v>
      </c>
      <c r="G303" s="3" t="s">
        <v>55</v>
      </c>
      <c r="H303" s="41"/>
      <c r="I303" s="40"/>
      <c r="J303" s="5" t="s">
        <v>56</v>
      </c>
      <c r="K303" s="3" t="s">
        <v>108</v>
      </c>
      <c r="L303" s="9" t="s">
        <v>58</v>
      </c>
      <c r="M303" s="3" t="s">
        <v>109</v>
      </c>
      <c r="N303" s="3" t="s">
        <v>110</v>
      </c>
      <c r="O303" s="3" t="s">
        <v>111</v>
      </c>
      <c r="P303" s="3" t="s">
        <v>1850</v>
      </c>
      <c r="Q303" s="4" t="s">
        <v>1851</v>
      </c>
      <c r="R303" s="3" t="s">
        <v>114</v>
      </c>
      <c r="S303" s="3" t="s">
        <v>115</v>
      </c>
      <c r="T303" s="3" t="s">
        <v>66</v>
      </c>
      <c r="U303" s="3" t="s">
        <v>1852</v>
      </c>
      <c r="V303" s="22" t="str">
        <f t="shared" si="37"/>
        <v>RTNFO; Hora de aviso: 15:00 23/01/2024; Solución: se recupera 200 mts de reserva y se realiza un emplame de 36 hilos; Hora de solución: 9:45 24/01/2024; Causa: Vandalismo</v>
      </c>
      <c r="W303" s="4" t="s">
        <v>118</v>
      </c>
      <c r="X303" s="3"/>
      <c r="Y303" s="3"/>
      <c r="Z303" s="3" t="s">
        <v>69</v>
      </c>
      <c r="AA303" s="3" t="s">
        <v>71</v>
      </c>
      <c r="AB303" s="3">
        <v>0</v>
      </c>
      <c r="AC303" s="3" t="s">
        <v>71</v>
      </c>
      <c r="AD303" s="6">
        <v>0.57430555555555551</v>
      </c>
      <c r="AE303" s="7"/>
      <c r="AF303" s="7"/>
      <c r="AG303" s="6">
        <f>Tabla4[[#This Row],[Tiempo Parada de Reloj]]+Tabla4[[#This Row],[Tiempo Autorizado por Telefonica (no Máximo)]]</f>
        <v>0.57430555555555551</v>
      </c>
      <c r="AH303" s="7">
        <f t="shared" ca="1" si="34"/>
        <v>0.20694444444444449</v>
      </c>
      <c r="AI303" s="8">
        <f t="shared" si="35"/>
        <v>13.783333333333331</v>
      </c>
      <c r="AJ303" s="8">
        <f t="shared" ca="1" si="36"/>
        <v>4.9666666666666677</v>
      </c>
      <c r="AK303" s="3" t="s">
        <v>88</v>
      </c>
      <c r="AL303" s="3" t="s">
        <v>70</v>
      </c>
      <c r="AM303" s="3" t="s">
        <v>460</v>
      </c>
      <c r="AN303" s="3" t="s">
        <v>460</v>
      </c>
      <c r="AO303" s="3" t="s">
        <v>72</v>
      </c>
      <c r="AP303" s="3" t="s">
        <v>72</v>
      </c>
      <c r="AQ303" s="23">
        <v>45316.660416666666</v>
      </c>
      <c r="AR303" s="3"/>
      <c r="AS303" s="23"/>
      <c r="AT303" s="23"/>
      <c r="AU303" s="3" t="s">
        <v>121</v>
      </c>
      <c r="AV303" s="3" t="s">
        <v>282</v>
      </c>
      <c r="AW303" s="3" t="s">
        <v>76</v>
      </c>
      <c r="AX303" s="3">
        <v>9.6404999999999994</v>
      </c>
      <c r="AY303" s="3">
        <v>-73.641000000000005</v>
      </c>
      <c r="AZ303" s="8" t="str">
        <f>+CONCATENATE("Reportan apertura en el enlace ",Tabla4[[#This Row],[Enlace]]," en el ",Tabla4[[#This Row],[Distancia óptica]]," ocasionado por ",Tabla4[[#This Row],[Causa del daño]])</f>
        <v>Reportan apertura en el enlace Bosconia - Curumaní en el km 53 desde Bosconia ocasionado por Vandalismo</v>
      </c>
      <c r="BA303" s="8" t="str">
        <f>+CONCATENATE("Para dar solución al incidente ",Tabla4[[#This Row],[Solución]])</f>
        <v>Para dar solución al incidente se recupera 200 mts de reserva y se realiza un emplame de 36 hilos</v>
      </c>
      <c r="BB303" s="3" t="str">
        <f>+_xlfn.CONCAT(Tabla4[[#This Row],[Causa Raiz]]," ",Tabla4[[#This Row],[Solución2]]," (",Tabla4[[#This Row],[Anillo]],"- Cabecera: ",Tabla4[[#This Row],[Cabecera]],"- Operador: ",Tabla4[[#This Row],[Operador]],")")</f>
        <v>Reportan apertura en el enlace Bosconia - Curumaní en el km 53 desde Bosconia ocasionado por Vandalismo Para dar solución al incidente se recupera 200 mts de reserva y se realiza un emplame de 36 hilos (Troncal- Cabecera: Bosconia- Operador: Colombia Telecomunicaciones)</v>
      </c>
    </row>
    <row r="304" spans="1:54" s="2" customFormat="1" ht="213.75">
      <c r="A304" s="38">
        <f t="shared" si="33"/>
        <v>303</v>
      </c>
      <c r="B304" s="3">
        <v>8131116</v>
      </c>
      <c r="C304" s="3" t="s">
        <v>54</v>
      </c>
      <c r="D304" s="23">
        <v>45314.666666666664</v>
      </c>
      <c r="E304" s="23">
        <v>45314.765277777777</v>
      </c>
      <c r="F304" s="1">
        <f t="shared" ca="1" si="38"/>
        <v>9.8611111112404615E-2</v>
      </c>
      <c r="G304" s="3" t="s">
        <v>55</v>
      </c>
      <c r="H304" s="41"/>
      <c r="I304" s="40"/>
      <c r="J304" s="5" t="s">
        <v>56</v>
      </c>
      <c r="K304" s="3" t="s">
        <v>122</v>
      </c>
      <c r="L304" s="9" t="s">
        <v>78</v>
      </c>
      <c r="M304" s="3" t="s">
        <v>123</v>
      </c>
      <c r="N304" s="3" t="s">
        <v>124</v>
      </c>
      <c r="O304" s="3" t="s">
        <v>1853</v>
      </c>
      <c r="P304" s="3" t="s">
        <v>1854</v>
      </c>
      <c r="Q304" s="4" t="s">
        <v>1855</v>
      </c>
      <c r="R304" s="3" t="s">
        <v>128</v>
      </c>
      <c r="S304" s="3" t="s">
        <v>129</v>
      </c>
      <c r="T304" s="3" t="s">
        <v>66</v>
      </c>
      <c r="U304" s="3" t="s">
        <v>1856</v>
      </c>
      <c r="V304" s="22" t="str">
        <f t="shared" si="37"/>
        <v>RLFO; Hora de aviso: 16:00 23/01/2024; Solución: Se recuperan 150 metros de fibra de 8 Hilos y se crea empalme de 24 hilos; Hora de solución: 18:22 23/01/2024; Causa: Vandalismo</v>
      </c>
      <c r="W304" s="4" t="s">
        <v>132</v>
      </c>
      <c r="X304" s="3"/>
      <c r="Y304" s="3"/>
      <c r="Z304" s="3" t="s">
        <v>69</v>
      </c>
      <c r="AA304" s="3" t="s">
        <v>70</v>
      </c>
      <c r="AB304" s="3">
        <v>8131116</v>
      </c>
      <c r="AC304" s="3" t="s">
        <v>71</v>
      </c>
      <c r="AD304" s="6">
        <v>0</v>
      </c>
      <c r="AE304" s="7"/>
      <c r="AF304" s="7"/>
      <c r="AG304" s="6">
        <f>Tabla4[[#This Row],[Tiempo Parada de Reloj]]+Tabla4[[#This Row],[Tiempo Autorizado por Telefonica (no Máximo)]]</f>
        <v>0</v>
      </c>
      <c r="AH304" s="7">
        <f t="shared" ca="1" si="34"/>
        <v>9.8611111112404615E-2</v>
      </c>
      <c r="AI304" s="8">
        <f t="shared" si="35"/>
        <v>0</v>
      </c>
      <c r="AJ304" s="8">
        <f t="shared" ca="1" si="36"/>
        <v>2.3666666666977108</v>
      </c>
      <c r="AK304" s="3" t="s">
        <v>88</v>
      </c>
      <c r="AL304" s="3" t="s">
        <v>70</v>
      </c>
      <c r="AM304" s="3" t="s">
        <v>106</v>
      </c>
      <c r="AN304" s="3" t="s">
        <v>106</v>
      </c>
      <c r="AO304" s="3" t="s">
        <v>98</v>
      </c>
      <c r="AP304" s="3" t="s">
        <v>72</v>
      </c>
      <c r="AQ304" s="23">
        <v>45317.021527777775</v>
      </c>
      <c r="AR304" s="3"/>
      <c r="AS304" s="23"/>
      <c r="AT304" s="23"/>
      <c r="AU304" s="3" t="s">
        <v>133</v>
      </c>
      <c r="AV304" s="3" t="s">
        <v>1212</v>
      </c>
      <c r="AW304" s="3" t="s">
        <v>1857</v>
      </c>
      <c r="AX304" s="3">
        <v>11.017200000000001</v>
      </c>
      <c r="AY304" s="3">
        <v>-74.850099999999998</v>
      </c>
      <c r="AZ304" s="8" t="str">
        <f>+CONCATENATE("Reportan apertura en el enlace ",Tabla4[[#This Row],[Enlace]]," en el ",Tabla4[[#This Row],[Distancia óptica]]," ocasionado por ",Tabla4[[#This Row],[Causa del daño]])</f>
        <v>Reportan apertura en el enlace Mov. Postgrado Uninorte Vs. Mov. Villacampestre. en el km 3,674 desde Pelu ocasionado por Vandalismo</v>
      </c>
      <c r="BA304" s="8" t="str">
        <f>+CONCATENATE("Para dar solución al incidente ",Tabla4[[#This Row],[Solución]])</f>
        <v>Para dar solución al incidente Se recuperan 150 metros de fibra de 8 Hilos y se crea empalme de 24 hilos</v>
      </c>
      <c r="BB304" s="3" t="str">
        <f>+_xlfn.CONCAT(Tabla4[[#This Row],[Causa Raiz]]," ",Tabla4[[#This Row],[Solución2]]," (",Tabla4[[#This Row],[Anillo]],"- Cabecera: ",Tabla4[[#This Row],[Cabecera]],"- Operador: ",Tabla4[[#This Row],[Operador]],")")</f>
        <v>Reportan apertura en el enlace Mov. Postgrado Uninorte Vs. Mov. Villacampestre. en el km 3,674 desde Pelu ocasionado por Vandalismo Para dar solución al incidente Se recuperan 150 metros de fibra de 8 Hilos y se crea empalme de 24 hilos (UK Post Grado Uninorte- Cabecera: PELU- Operador: Colombia Telecomunicaciones)</v>
      </c>
    </row>
    <row r="305" spans="1:54" s="2" customFormat="1" ht="213.75">
      <c r="A305" s="38">
        <f t="shared" si="33"/>
        <v>304</v>
      </c>
      <c r="B305" s="3">
        <v>8132998</v>
      </c>
      <c r="C305" s="3" t="s">
        <v>54</v>
      </c>
      <c r="D305" s="23">
        <v>45314.666666666664</v>
      </c>
      <c r="E305" s="23">
        <v>45315.40625</v>
      </c>
      <c r="F305" s="1">
        <f t="shared" ca="1" si="38"/>
        <v>0.73958333333575865</v>
      </c>
      <c r="G305" s="3" t="s">
        <v>55</v>
      </c>
      <c r="H305" s="41"/>
      <c r="I305" s="40"/>
      <c r="J305" s="5" t="s">
        <v>56</v>
      </c>
      <c r="K305" s="3" t="s">
        <v>77</v>
      </c>
      <c r="L305" s="9" t="s">
        <v>58</v>
      </c>
      <c r="M305" s="3" t="s">
        <v>283</v>
      </c>
      <c r="N305" s="3" t="s">
        <v>1858</v>
      </c>
      <c r="O305" s="3" t="s">
        <v>1859</v>
      </c>
      <c r="P305" s="3" t="s">
        <v>1860</v>
      </c>
      <c r="Q305" s="4" t="s">
        <v>1861</v>
      </c>
      <c r="R305" s="3" t="s">
        <v>400</v>
      </c>
      <c r="S305" s="3" t="s">
        <v>289</v>
      </c>
      <c r="T305" s="3" t="s">
        <v>176</v>
      </c>
      <c r="U305" s="3" t="s">
        <v>1862</v>
      </c>
      <c r="V305" s="22" t="str">
        <f t="shared" si="37"/>
        <v>RLFO; Hora de aviso: 16:00 23/01/2024; Solución: se recupera 50 metros de reserva y se hace un empalme de 48 hilos; Hora de solución: 9:45 24/01/2024; Causa: Intervención de Terceros. No Identificados</v>
      </c>
      <c r="W305" s="4" t="s">
        <v>160</v>
      </c>
      <c r="X305" s="3"/>
      <c r="Y305" s="3"/>
      <c r="Z305" s="3" t="s">
        <v>69</v>
      </c>
      <c r="AA305" s="3" t="s">
        <v>70</v>
      </c>
      <c r="AB305" s="3">
        <v>8132963</v>
      </c>
      <c r="AC305" s="3" t="s">
        <v>71</v>
      </c>
      <c r="AD305" s="6">
        <v>0.39583333333333331</v>
      </c>
      <c r="AE305" s="7"/>
      <c r="AF305" s="7"/>
      <c r="AG305" s="6">
        <f>Tabla4[[#This Row],[Tiempo Parada de Reloj]]+Tabla4[[#This Row],[Tiempo Autorizado por Telefonica (no Máximo)]]</f>
        <v>0.39583333333333331</v>
      </c>
      <c r="AH305" s="7">
        <f t="shared" ca="1" si="34"/>
        <v>0.34375000000242534</v>
      </c>
      <c r="AI305" s="8">
        <f t="shared" si="35"/>
        <v>9.5</v>
      </c>
      <c r="AJ305" s="8">
        <f t="shared" ca="1" si="36"/>
        <v>8.2500000000582077</v>
      </c>
      <c r="AK305" s="3" t="s">
        <v>88</v>
      </c>
      <c r="AL305" s="3" t="s">
        <v>70</v>
      </c>
      <c r="AM305" s="3" t="s">
        <v>460</v>
      </c>
      <c r="AN305" s="3" t="s">
        <v>460</v>
      </c>
      <c r="AO305" s="3" t="s">
        <v>72</v>
      </c>
      <c r="AP305" s="3" t="s">
        <v>72</v>
      </c>
      <c r="AQ305" s="23">
        <v>45317.704861111109</v>
      </c>
      <c r="AR305" s="3"/>
      <c r="AS305" s="23"/>
      <c r="AT305" s="23"/>
      <c r="AU305" s="3" t="s">
        <v>404</v>
      </c>
      <c r="AV305" s="3" t="s">
        <v>1863</v>
      </c>
      <c r="AW305" s="3" t="s">
        <v>135</v>
      </c>
      <c r="AX305" s="3">
        <v>4.5403000000000002</v>
      </c>
      <c r="AY305" s="3">
        <v>-75.725999999999999</v>
      </c>
      <c r="AZ305" s="8" t="str">
        <f>+CONCATENATE("Reportan apertura en el enlace ",Tabla4[[#This Row],[Enlace]]," en el ",Tabla4[[#This Row],[Distancia óptica]]," ocasionado por ",Tabla4[[#This Row],[Causa del daño]])</f>
        <v>Reportan apertura en el enlace Montenegro - El carmen en el km 3,375 desde el carmen  ocasionado por Intervención de Terceros. No Identificados</v>
      </c>
      <c r="BA305" s="8" t="str">
        <f>+CONCATENATE("Para dar solución al incidente ",Tabla4[[#This Row],[Solución]])</f>
        <v>Para dar solución al incidente se recupera 50 metros de reserva y se hace un empalme de 48 hilos</v>
      </c>
      <c r="BB305" s="3" t="str">
        <f>+_xlfn.CONCAT(Tabla4[[#This Row],[Causa Raiz]]," ",Tabla4[[#This Row],[Solución2]]," (",Tabla4[[#This Row],[Anillo]],"- Cabecera: ",Tabla4[[#This Row],[Cabecera]],"- Operador: ",Tabla4[[#This Row],[Operador]],")")</f>
        <v>Reportan apertura en el enlace Montenegro - El carmen en el km 3,375 desde el carmen  ocasionado por Intervención de Terceros. No Identificados Para dar solución al incidente se recupera 50 metros de reserva y se hace un empalme de 48 hilos (Lineal- Cabecera: El carmen- Operador: Colombia Telecomunicaciones)</v>
      </c>
    </row>
    <row r="306" spans="1:54" s="2" customFormat="1" ht="156.75">
      <c r="A306" s="38">
        <f t="shared" si="33"/>
        <v>305</v>
      </c>
      <c r="B306" s="3">
        <v>8133206</v>
      </c>
      <c r="C306" s="3" t="s">
        <v>54</v>
      </c>
      <c r="D306" s="23">
        <v>45314.701388888891</v>
      </c>
      <c r="E306" s="23">
        <v>45314.84375</v>
      </c>
      <c r="F306" s="1">
        <f t="shared" ca="1" si="38"/>
        <v>0.14236111110949423</v>
      </c>
      <c r="G306" s="3" t="s">
        <v>55</v>
      </c>
      <c r="H306" s="41"/>
      <c r="I306" s="40"/>
      <c r="J306" s="5" t="s">
        <v>56</v>
      </c>
      <c r="K306" s="3" t="s">
        <v>122</v>
      </c>
      <c r="L306" s="9" t="s">
        <v>78</v>
      </c>
      <c r="M306" s="3" t="s">
        <v>383</v>
      </c>
      <c r="N306" s="3" t="s">
        <v>384</v>
      </c>
      <c r="O306" s="3" t="s">
        <v>1864</v>
      </c>
      <c r="P306" s="3" t="s">
        <v>1865</v>
      </c>
      <c r="Q306" s="4" t="s">
        <v>1866</v>
      </c>
      <c r="R306" s="3" t="s">
        <v>388</v>
      </c>
      <c r="S306" s="3" t="s">
        <v>129</v>
      </c>
      <c r="T306" s="3" t="s">
        <v>146</v>
      </c>
      <c r="U306" s="3" t="s">
        <v>1867</v>
      </c>
      <c r="V306" s="22" t="str">
        <f t="shared" si="37"/>
        <v>RLFO; Hora de aviso: 16:50 23/01/2024; Solución: Se realiza migracion entre los nodos ; Hora de solución: 20:15 23/01/2024; Causa: Falla en la Red FiOp</v>
      </c>
      <c r="W306" s="4" t="s">
        <v>132</v>
      </c>
      <c r="X306" s="3"/>
      <c r="Y306" s="3"/>
      <c r="Z306" s="3" t="s">
        <v>69</v>
      </c>
      <c r="AA306" s="3" t="s">
        <v>71</v>
      </c>
      <c r="AB306" s="3">
        <v>0</v>
      </c>
      <c r="AC306" s="3" t="s">
        <v>71</v>
      </c>
      <c r="AD306" s="6">
        <v>0</v>
      </c>
      <c r="AE306" s="7"/>
      <c r="AF306" s="7"/>
      <c r="AG306" s="6">
        <f>Tabla4[[#This Row],[Tiempo Parada de Reloj]]+Tabla4[[#This Row],[Tiempo Autorizado por Telefonica (no Máximo)]]</f>
        <v>0</v>
      </c>
      <c r="AH306" s="7">
        <f t="shared" ca="1" si="34"/>
        <v>0.14236111110949423</v>
      </c>
      <c r="AI306" s="8">
        <f t="shared" si="35"/>
        <v>0</v>
      </c>
      <c r="AJ306" s="8">
        <f t="shared" ca="1" si="36"/>
        <v>3.4166666666278616</v>
      </c>
      <c r="AK306" s="3" t="s">
        <v>88</v>
      </c>
      <c r="AL306" s="3" t="s">
        <v>70</v>
      </c>
      <c r="AM306" s="3" t="s">
        <v>106</v>
      </c>
      <c r="AN306" s="3" t="s">
        <v>106</v>
      </c>
      <c r="AO306" s="3" t="s">
        <v>72</v>
      </c>
      <c r="AP306" s="3" t="s">
        <v>72</v>
      </c>
      <c r="AQ306" s="23">
        <v>45316.475694444445</v>
      </c>
      <c r="AR306" s="3"/>
      <c r="AS306" s="23"/>
      <c r="AT306" s="23"/>
      <c r="AU306" s="3" t="s">
        <v>392</v>
      </c>
      <c r="AV306" s="3" t="s">
        <v>1868</v>
      </c>
      <c r="AW306" s="3" t="s">
        <v>307</v>
      </c>
      <c r="AX306" s="3">
        <v>10.421559999999999</v>
      </c>
      <c r="AY306" s="3">
        <v>-75.527199999999993</v>
      </c>
      <c r="AZ306" s="8" t="str">
        <f>+CONCATENATE("Reportan apertura en el enlace ",Tabla4[[#This Row],[Enlace]]," en el ",Tabla4[[#This Row],[Distancia óptica]]," ocasionado por ",Tabla4[[#This Row],[Causa del daño]])</f>
        <v>Reportan apertura en el enlace Mov. Heredia - Mov. La popa en el km 0 ocasionado por Falla en la Red FiOp</v>
      </c>
      <c r="BA306" s="8" t="str">
        <f>+CONCATENATE("Para dar solución al incidente ",Tabla4[[#This Row],[Solución]])</f>
        <v xml:space="preserve">Para dar solución al incidente Se realiza migracion entre los nodos </v>
      </c>
      <c r="BB306" s="3" t="str">
        <f>+_xlfn.CONCAT(Tabla4[[#This Row],[Causa Raiz]]," ",Tabla4[[#This Row],[Solución2]]," (",Tabla4[[#This Row],[Anillo]],"- Cabecera: ",Tabla4[[#This Row],[Cabecera]],"- Operador: ",Tabla4[[#This Row],[Operador]],")")</f>
        <v>Reportan apertura en el enlace Mov. Heredia - Mov. La popa en el km 0 ocasionado por Falla en la Red FiOp Para dar solución al incidente Se realiza migracion entre los nodos  (LINEAL- Cabecera: HEREDIA- Operador: Colombia Telecomunicaciones)</v>
      </c>
    </row>
    <row r="307" spans="1:54" s="2" customFormat="1" ht="228">
      <c r="A307" s="38">
        <f t="shared" si="33"/>
        <v>306</v>
      </c>
      <c r="B307" s="3">
        <v>8133638</v>
      </c>
      <c r="C307" s="3" t="s">
        <v>54</v>
      </c>
      <c r="D307" s="23">
        <v>45314.760416666664</v>
      </c>
      <c r="E307" s="23">
        <v>45315.083333333336</v>
      </c>
      <c r="F307" s="1">
        <f t="shared" ca="1" si="38"/>
        <v>0.32291666667151731</v>
      </c>
      <c r="G307" s="3" t="s">
        <v>55</v>
      </c>
      <c r="H307" s="41"/>
      <c r="I307" s="40"/>
      <c r="J307" s="5" t="s">
        <v>56</v>
      </c>
      <c r="K307" s="3" t="s">
        <v>138</v>
      </c>
      <c r="L307" s="9" t="s">
        <v>78</v>
      </c>
      <c r="M307" s="3" t="s">
        <v>139</v>
      </c>
      <c r="N307" s="3" t="s">
        <v>140</v>
      </c>
      <c r="O307" s="3" t="s">
        <v>1869</v>
      </c>
      <c r="P307" s="3" t="s">
        <v>1870</v>
      </c>
      <c r="Q307" s="4" t="s">
        <v>1871</v>
      </c>
      <c r="R307" s="3" t="s">
        <v>144</v>
      </c>
      <c r="S307" s="3" t="s">
        <v>145</v>
      </c>
      <c r="T307" s="3" t="s">
        <v>66</v>
      </c>
      <c r="U307" s="3" t="s">
        <v>1872</v>
      </c>
      <c r="V307" s="22" t="str">
        <f t="shared" si="37"/>
        <v>RLFO; Hora de aviso: 18:15 23/01/2024; Solución: Se realiza tendido de 120 metros de F.O 96 hilos y dos empalmes de 48 hilos ; Hora de solución: 2:00 24/01/2024; Causa: Vandalismo</v>
      </c>
      <c r="W307" s="4" t="s">
        <v>132</v>
      </c>
      <c r="X307" s="3"/>
      <c r="Y307" s="3"/>
      <c r="Z307" s="3" t="s">
        <v>69</v>
      </c>
      <c r="AA307" s="3" t="s">
        <v>70</v>
      </c>
      <c r="AB307" s="3" t="s">
        <v>1873</v>
      </c>
      <c r="AC307" s="3" t="s">
        <v>71</v>
      </c>
      <c r="AD307" s="6">
        <v>0.15625</v>
      </c>
      <c r="AE307" s="7"/>
      <c r="AF307" s="7"/>
      <c r="AG307" s="6">
        <f>Tabla4[[#This Row],[Tiempo Parada de Reloj]]+Tabla4[[#This Row],[Tiempo Autorizado por Telefonica (no Máximo)]]</f>
        <v>0.15625</v>
      </c>
      <c r="AH307" s="7">
        <f t="shared" ca="1" si="34"/>
        <v>0.16666666667151731</v>
      </c>
      <c r="AI307" s="8">
        <f t="shared" si="35"/>
        <v>3.75</v>
      </c>
      <c r="AJ307" s="8">
        <f t="shared" ca="1" si="36"/>
        <v>4.0000000001164153</v>
      </c>
      <c r="AK307" s="3" t="s">
        <v>88</v>
      </c>
      <c r="AL307" s="3" t="s">
        <v>70</v>
      </c>
      <c r="AM307" s="3" t="s">
        <v>72</v>
      </c>
      <c r="AN307" s="3" t="s">
        <v>72</v>
      </c>
      <c r="AO307" s="3" t="s">
        <v>72</v>
      </c>
      <c r="AP307" s="3" t="s">
        <v>72</v>
      </c>
      <c r="AQ307" s="23">
        <v>45317.814583333333</v>
      </c>
      <c r="AR307" s="3"/>
      <c r="AS307" s="23"/>
      <c r="AT307" s="23"/>
      <c r="AU307" s="3" t="s">
        <v>481</v>
      </c>
      <c r="AV307" s="3" t="s">
        <v>863</v>
      </c>
      <c r="AW307" s="3" t="s">
        <v>1874</v>
      </c>
      <c r="AX307" s="3">
        <v>3.4927999999999999</v>
      </c>
      <c r="AY307" s="3">
        <v>-76.484499999999997</v>
      </c>
      <c r="AZ307" s="8" t="str">
        <f>+CONCATENATE("Reportan apertura en el enlace ",Tabla4[[#This Row],[Enlace]]," en el ",Tabla4[[#This Row],[Distancia óptica]]," ocasionado por ",Tabla4[[#This Row],[Causa del daño]])</f>
        <v>Reportan apertura en el enlace Mov.Paso Comercio - Mov. Floralia en el km 0,297 desde desde Paso de Comercio ocasionado por Vandalismo</v>
      </c>
      <c r="BA307" s="8" t="str">
        <f>+CONCATENATE("Para dar solución al incidente ",Tabla4[[#This Row],[Solución]])</f>
        <v xml:space="preserve">Para dar solución al incidente Se realiza tendido de 120 metros de F.O 96 hilos y dos empalmes de 48 hilos </v>
      </c>
      <c r="BB307" s="3" t="str">
        <f>+_xlfn.CONCAT(Tabla4[[#This Row],[Causa Raiz]]," ",Tabla4[[#This Row],[Solución2]]," (",Tabla4[[#This Row],[Anillo]],"- Cabecera: ",Tabla4[[#This Row],[Cabecera]],"- Operador: ",Tabla4[[#This Row],[Operador]],")")</f>
        <v>Reportan apertura en el enlace Mov.Paso Comercio - Mov. Floralia en el km 0,297 desde desde Paso de Comercio ocasionado por Vandalismo Para dar solución al incidente Se realiza tendido de 120 metros de F.O 96 hilos y dos empalmes de 48 hilos  (sub anillo metropolitano - Cabecera: Acopi- Operador: Colombia Telecomunicaciones)</v>
      </c>
    </row>
    <row r="308" spans="1:54" s="2" customFormat="1" ht="185.25">
      <c r="A308" s="38">
        <f t="shared" si="33"/>
        <v>307</v>
      </c>
      <c r="B308" s="3">
        <v>8133518</v>
      </c>
      <c r="C308" s="3" t="s">
        <v>92</v>
      </c>
      <c r="D308" s="23">
        <v>45314.760416666664</v>
      </c>
      <c r="E308" s="23">
        <v>45314.822916666664</v>
      </c>
      <c r="F308" s="1">
        <f t="shared" ca="1" si="38"/>
        <v>6.25E-2</v>
      </c>
      <c r="G308" s="3" t="s">
        <v>55</v>
      </c>
      <c r="H308" s="41"/>
      <c r="I308" s="40"/>
      <c r="J308" s="5" t="s">
        <v>56</v>
      </c>
      <c r="K308" s="3" t="s">
        <v>108</v>
      </c>
      <c r="L308" s="9" t="s">
        <v>58</v>
      </c>
      <c r="M308" s="3" t="s">
        <v>228</v>
      </c>
      <c r="N308" s="3" t="s">
        <v>315</v>
      </c>
      <c r="O308" s="3" t="s">
        <v>1875</v>
      </c>
      <c r="P308" s="3" t="s">
        <v>1876</v>
      </c>
      <c r="Q308" s="4" t="s">
        <v>1877</v>
      </c>
      <c r="R308" s="3" t="s">
        <v>233</v>
      </c>
      <c r="S308" s="3" t="s">
        <v>115</v>
      </c>
      <c r="T308" s="3" t="s">
        <v>66</v>
      </c>
      <c r="U308" s="3" t="s">
        <v>1878</v>
      </c>
      <c r="V308" s="22" t="str">
        <f t="shared" si="37"/>
        <v>RTNFO; Hora de aviso: 18:15 23/01/2024; Solución:  se crea un empalme de 96 hilos y se preparar 10 metros de fibra; Hora de solución: 19:45 23/01/2024; Causa: Vandalismo</v>
      </c>
      <c r="W308" s="4" t="s">
        <v>118</v>
      </c>
      <c r="X308" s="3"/>
      <c r="Y308" s="3"/>
      <c r="Z308" s="3" t="s">
        <v>69</v>
      </c>
      <c r="AA308" s="3" t="s">
        <v>71</v>
      </c>
      <c r="AB308" s="3">
        <v>0</v>
      </c>
      <c r="AC308" s="3" t="s">
        <v>71</v>
      </c>
      <c r="AD308" s="6">
        <v>0</v>
      </c>
      <c r="AE308" s="7"/>
      <c r="AF308" s="7"/>
      <c r="AG308" s="6">
        <f>Tabla4[[#This Row],[Tiempo Parada de Reloj]]+Tabla4[[#This Row],[Tiempo Autorizado por Telefonica (no Máximo)]]</f>
        <v>0</v>
      </c>
      <c r="AH308" s="7">
        <f t="shared" ca="1" si="34"/>
        <v>6.25E-2</v>
      </c>
      <c r="AI308" s="8">
        <f t="shared" si="35"/>
        <v>0</v>
      </c>
      <c r="AJ308" s="8">
        <f t="shared" ca="1" si="36"/>
        <v>1.5</v>
      </c>
      <c r="AK308" s="3" t="s">
        <v>88</v>
      </c>
      <c r="AL308" s="3" t="s">
        <v>71</v>
      </c>
      <c r="AM308" s="3" t="s">
        <v>69</v>
      </c>
      <c r="AN308" s="3" t="s">
        <v>88</v>
      </c>
      <c r="AO308" s="3" t="s">
        <v>72</v>
      </c>
      <c r="AP308" s="3" t="s">
        <v>72</v>
      </c>
      <c r="AQ308" s="23">
        <v>45315.745138888888</v>
      </c>
      <c r="AR308" s="66" t="s">
        <v>1879</v>
      </c>
      <c r="AS308" s="23" t="s">
        <v>1880</v>
      </c>
      <c r="AT308" s="23"/>
      <c r="AU308" s="3" t="s">
        <v>237</v>
      </c>
      <c r="AV308" s="3" t="s">
        <v>1881</v>
      </c>
      <c r="AW308" s="3" t="s">
        <v>135</v>
      </c>
      <c r="AX308" s="3">
        <v>11.247985999999999</v>
      </c>
      <c r="AY308" s="3">
        <v>-74.212715000000003</v>
      </c>
      <c r="AZ308" s="8" t="str">
        <f>+CONCATENATE("Reportan apertura en el enlace ",Tabla4[[#This Row],[Enlace]]," en el ",Tabla4[[#This Row],[Distancia óptica]]," ocasionado por ",Tabla4[[#This Row],[Causa del daño]])</f>
        <v>Reportan apertura en el enlace Barranquilla - Santa Marta en el km 1 desde Santa Marta ocasionado por Vandalismo</v>
      </c>
      <c r="BA308" s="8" t="str">
        <f>+CONCATENATE("Para dar solución al incidente ",Tabla4[[#This Row],[Solución]])</f>
        <v>Para dar solución al incidente  se crea un empalme de 96 hilos y se preparar 10 metros de fibra</v>
      </c>
      <c r="BB308" s="3" t="str">
        <f>+_xlfn.CONCAT(Tabla4[[#This Row],[Causa Raiz]]," ",Tabla4[[#This Row],[Solución2]]," (",Tabla4[[#This Row],[Anillo]],"- Cabecera: ",Tabla4[[#This Row],[Cabecera]],"- Operador: ",Tabla4[[#This Row],[Operador]],")")</f>
        <v>Reportan apertura en el enlace Barranquilla - Santa Marta en el km 1 desde Santa Marta ocasionado por Vandalismo Para dar solución al incidente  se crea un empalme de 96 hilos y se preparar 10 metros de fibra (Lineal- Cabecera:  Calle 13- Operador: Colombia Telecomunicaciones)</v>
      </c>
    </row>
    <row r="309" spans="1:54" s="2" customFormat="1" ht="213.75">
      <c r="A309" s="38">
        <f t="shared" si="33"/>
        <v>308</v>
      </c>
      <c r="B309" s="3">
        <v>8124783</v>
      </c>
      <c r="C309" s="3" t="s">
        <v>54</v>
      </c>
      <c r="D309" s="23">
        <v>45313.364583333336</v>
      </c>
      <c r="E309" s="23">
        <v>45313.572916666664</v>
      </c>
      <c r="F309" s="1">
        <f t="shared" ca="1" si="38"/>
        <v>0.20833333332848269</v>
      </c>
      <c r="G309" s="3" t="s">
        <v>55</v>
      </c>
      <c r="H309" s="41"/>
      <c r="I309" s="40"/>
      <c r="J309" s="5" t="s">
        <v>56</v>
      </c>
      <c r="K309" s="3" t="s">
        <v>77</v>
      </c>
      <c r="L309" s="9" t="s">
        <v>78</v>
      </c>
      <c r="M309" s="3" t="s">
        <v>152</v>
      </c>
      <c r="N309" s="3" t="s">
        <v>153</v>
      </c>
      <c r="O309" s="3" t="s">
        <v>1882</v>
      </c>
      <c r="P309" s="3" t="s">
        <v>1883</v>
      </c>
      <c r="Q309" s="4" t="s">
        <v>1884</v>
      </c>
      <c r="R309" s="3" t="s">
        <v>1178</v>
      </c>
      <c r="S309" s="3" t="s">
        <v>158</v>
      </c>
      <c r="T309" s="3" t="s">
        <v>66</v>
      </c>
      <c r="U309" s="3" t="s">
        <v>1885</v>
      </c>
      <c r="V309" s="22" t="str">
        <f t="shared" si="37"/>
        <v>RLFO; Hora de aviso: 8:45 22/01/2024; Solución: se realiza tendido de 220 metros de fo y dos empalmes de 24 hilos; Hora de solución: 13:45 22/01/2024; Causa: Vandalismo</v>
      </c>
      <c r="W309" s="4" t="s">
        <v>1886</v>
      </c>
      <c r="X309" s="3" t="s">
        <v>1887</v>
      </c>
      <c r="Y309" s="3" t="s">
        <v>1888</v>
      </c>
      <c r="Z309" s="3" t="s">
        <v>119</v>
      </c>
      <c r="AA309" s="3" t="s">
        <v>70</v>
      </c>
      <c r="AB309" s="3">
        <v>8124783</v>
      </c>
      <c r="AC309" s="3" t="s">
        <v>71</v>
      </c>
      <c r="AD309" s="6">
        <v>4.1666666666666664E-2</v>
      </c>
      <c r="AE309" s="7"/>
      <c r="AF309" s="7"/>
      <c r="AG309" s="6">
        <f>Tabla4[[#This Row],[Tiempo Parada de Reloj]]+Tabla4[[#This Row],[Tiempo Autorizado por Telefonica (no Máximo)]]</f>
        <v>4.1666666666666664E-2</v>
      </c>
      <c r="AH309" s="7">
        <f t="shared" ca="1" si="34"/>
        <v>0.16666666666181604</v>
      </c>
      <c r="AI309" s="8">
        <f t="shared" si="35"/>
        <v>1</v>
      </c>
      <c r="AJ309" s="8">
        <f t="shared" ca="1" si="36"/>
        <v>3.9999999998835847</v>
      </c>
      <c r="AK309" s="3" t="s">
        <v>88</v>
      </c>
      <c r="AL309" s="3" t="s">
        <v>70</v>
      </c>
      <c r="AM309" s="3" t="s">
        <v>460</v>
      </c>
      <c r="AN309" s="3" t="s">
        <v>460</v>
      </c>
      <c r="AO309" s="3" t="s">
        <v>72</v>
      </c>
      <c r="AP309" s="3" t="s">
        <v>72</v>
      </c>
      <c r="AQ309" s="23">
        <v>45314.702777777777</v>
      </c>
      <c r="AR309" s="3"/>
      <c r="AS309" s="23"/>
      <c r="AT309" s="23"/>
      <c r="AU309" s="3" t="s">
        <v>161</v>
      </c>
      <c r="AV309" s="3" t="s">
        <v>1889</v>
      </c>
      <c r="AW309" s="3" t="s">
        <v>1311</v>
      </c>
      <c r="AX309" s="3">
        <v>1.2067000000000001</v>
      </c>
      <c r="AY309" s="3">
        <v>-77.262900000000002</v>
      </c>
      <c r="AZ309" s="8" t="str">
        <f>+CONCATENATE("Reportan apertura en el enlace ",Tabla4[[#This Row],[Enlace]]," en el ",Tabla4[[#This Row],[Distancia óptica]]," ocasionado por ",Tabla4[[#This Row],[Causa del daño]])</f>
        <v>Reportan apertura en el enlace Mov. Pucalpa- Mov. La carolina II en el km 0,525 desde Mov. La carolina II ocasionado por Vandalismo</v>
      </c>
      <c r="BA309" s="8" t="str">
        <f>+CONCATENATE("Para dar solución al incidente ",Tabla4[[#This Row],[Solución]])</f>
        <v>Para dar solución al incidente se realiza tendido de 220 metros de fo y dos empalmes de 24 hilos</v>
      </c>
      <c r="BB309" s="3" t="str">
        <f>+_xlfn.CONCAT(Tabla4[[#This Row],[Causa Raiz]]," ",Tabla4[[#This Row],[Solución2]]," (",Tabla4[[#This Row],[Anillo]],"- Cabecera: ",Tabla4[[#This Row],[Cabecera]],"- Operador: ",Tabla4[[#This Row],[Operador]],")")</f>
        <v>Reportan apertura en el enlace Mov. Pucalpa- Mov. La carolina II en el km 0,525 desde Mov. La carolina II ocasionado por Vandalismo Para dar solución al incidente se realiza tendido de 220 metros de fo y dos empalmes de 24 hilos (UK- Cabecera: Santa Barbara- Operador: Colombia Telecomunicaciones)</v>
      </c>
    </row>
    <row r="310" spans="1:54" s="2" customFormat="1" ht="142.5">
      <c r="A310" s="38">
        <f t="shared" si="33"/>
        <v>309</v>
      </c>
      <c r="B310" s="3">
        <v>8134195</v>
      </c>
      <c r="C310" s="3" t="s">
        <v>92</v>
      </c>
      <c r="D310" s="23">
        <v>45314.895833333336</v>
      </c>
      <c r="E310" s="23">
        <v>45314.897222222222</v>
      </c>
      <c r="F310" s="1">
        <f t="shared" ca="1" si="38"/>
        <v>1.3888888861401938E-3</v>
      </c>
      <c r="G310" s="3" t="s">
        <v>55</v>
      </c>
      <c r="H310" s="41"/>
      <c r="I310" s="40"/>
      <c r="J310" s="5" t="s">
        <v>56</v>
      </c>
      <c r="K310" s="3" t="s">
        <v>340</v>
      </c>
      <c r="L310" s="9" t="s">
        <v>58</v>
      </c>
      <c r="M310" s="3" t="s">
        <v>341</v>
      </c>
      <c r="N310" s="3" t="s">
        <v>342</v>
      </c>
      <c r="O310" s="3" t="s">
        <v>1890</v>
      </c>
      <c r="P310" s="3" t="s">
        <v>1891</v>
      </c>
      <c r="Q310" s="4" t="s">
        <v>1892</v>
      </c>
      <c r="R310" s="3" t="s">
        <v>1837</v>
      </c>
      <c r="S310" s="3" t="s">
        <v>347</v>
      </c>
      <c r="T310" s="3" t="s">
        <v>104</v>
      </c>
      <c r="U310" s="3" t="s">
        <v>1893</v>
      </c>
      <c r="V310" s="22" t="str">
        <f t="shared" si="37"/>
        <v>RTNFO; Hora de aviso: 21:30 23/01/2024; Solución: Se realzia cambio de pacht cord; Hora de solución: 21:32 23/01/2024; Causa: Visita Fallida</v>
      </c>
      <c r="W310" s="4" t="s">
        <v>349</v>
      </c>
      <c r="X310" s="3"/>
      <c r="Y310" s="3"/>
      <c r="Z310" s="3" t="s">
        <v>69</v>
      </c>
      <c r="AA310" s="3" t="s">
        <v>71</v>
      </c>
      <c r="AB310" s="3">
        <v>0</v>
      </c>
      <c r="AC310" s="3" t="s">
        <v>71</v>
      </c>
      <c r="AD310" s="6">
        <v>0</v>
      </c>
      <c r="AE310" s="7"/>
      <c r="AF310" s="7"/>
      <c r="AG310" s="6">
        <f>Tabla4[[#This Row],[Tiempo Parada de Reloj]]+Tabla4[[#This Row],[Tiempo Autorizado por Telefonica (no Máximo)]]</f>
        <v>0</v>
      </c>
      <c r="AH310" s="7">
        <f t="shared" ca="1" si="34"/>
        <v>1.3888888861401938E-3</v>
      </c>
      <c r="AI310" s="8">
        <f t="shared" si="35"/>
        <v>0</v>
      </c>
      <c r="AJ310" s="8">
        <f t="shared" ca="1" si="36"/>
        <v>3.3333333267364651E-2</v>
      </c>
      <c r="AK310" s="3" t="s">
        <v>88</v>
      </c>
      <c r="AL310" s="3" t="s">
        <v>70</v>
      </c>
      <c r="AM310" s="3" t="s">
        <v>72</v>
      </c>
      <c r="AN310" s="3" t="s">
        <v>72</v>
      </c>
      <c r="AO310" s="3" t="s">
        <v>72</v>
      </c>
      <c r="AP310" s="3" t="s">
        <v>72</v>
      </c>
      <c r="AQ310" s="23">
        <v>45314.897222222222</v>
      </c>
      <c r="AR310" s="3"/>
      <c r="AS310" s="23"/>
      <c r="AT310" s="23"/>
      <c r="AU310" s="3" t="s">
        <v>351</v>
      </c>
      <c r="AV310" s="3" t="s">
        <v>69</v>
      </c>
      <c r="AW310" s="3" t="s">
        <v>69</v>
      </c>
      <c r="AX310" s="3" t="s">
        <v>69</v>
      </c>
      <c r="AY310" s="3" t="s">
        <v>69</v>
      </c>
      <c r="AZ310" s="8" t="str">
        <f>+CONCATENATE("Reportan apertura en el enlace ",Tabla4[[#This Row],[Enlace]]," en el ",Tabla4[[#This Row],[Distancia óptica]]," ocasionado por ",Tabla4[[#This Row],[Causa del daño]])</f>
        <v>Reportan apertura en el enlace Ibague - Mariquita en el km 114.1 desde ibague ocasionado por Visita Fallida</v>
      </c>
      <c r="BA310" s="8" t="str">
        <f>+CONCATENATE("Para dar solución al incidente ",Tabla4[[#This Row],[Solución]])</f>
        <v>Para dar solución al incidente Se realzia cambio de pacht cord</v>
      </c>
      <c r="BB310" s="3" t="str">
        <f>+_xlfn.CONCAT(Tabla4[[#This Row],[Causa Raiz]]," ",Tabla4[[#This Row],[Solución2]]," (",Tabla4[[#This Row],[Anillo]],"- Cabecera: ",Tabla4[[#This Row],[Cabecera]],"- Operador: ",Tabla4[[#This Row],[Operador]],")")</f>
        <v>Reportan apertura en el enlace Ibague - Mariquita en el km 114.1 desde ibague ocasionado por Visita Fallida Para dar solución al incidente Se realzia cambio de pacht cord (NA- Cabecera: NA- Operador: Colombia Telecomunicaciones)</v>
      </c>
    </row>
    <row r="311" spans="1:54" s="2" customFormat="1" ht="199.5">
      <c r="A311" s="38">
        <f t="shared" si="33"/>
        <v>310</v>
      </c>
      <c r="B311" s="3">
        <v>8133866</v>
      </c>
      <c r="C311" s="3" t="s">
        <v>54</v>
      </c>
      <c r="D311" s="23">
        <v>45314.888888888891</v>
      </c>
      <c r="E311" s="23">
        <v>45316.520833333336</v>
      </c>
      <c r="F311" s="1">
        <f t="shared" ca="1" si="38"/>
        <v>1.6319444444452529</v>
      </c>
      <c r="G311" s="3" t="s">
        <v>55</v>
      </c>
      <c r="H311" s="41"/>
      <c r="I311" s="40"/>
      <c r="J311" s="5" t="s">
        <v>56</v>
      </c>
      <c r="K311" s="3" t="s">
        <v>77</v>
      </c>
      <c r="L311" s="9" t="s">
        <v>58</v>
      </c>
      <c r="M311" s="3" t="s">
        <v>373</v>
      </c>
      <c r="N311" s="3" t="s">
        <v>374</v>
      </c>
      <c r="O311" s="3" t="s">
        <v>1894</v>
      </c>
      <c r="P311" s="3" t="s">
        <v>1895</v>
      </c>
      <c r="Q311" s="4" t="s">
        <v>1896</v>
      </c>
      <c r="R311" s="3" t="s">
        <v>1590</v>
      </c>
      <c r="S311" s="3" t="s">
        <v>249</v>
      </c>
      <c r="T311" s="3" t="s">
        <v>66</v>
      </c>
      <c r="U311" s="3" t="s">
        <v>1897</v>
      </c>
      <c r="V311" s="22" t="str">
        <f t="shared" si="37"/>
        <v>RLFO; Hora de aviso: 21:20 23/01/2024; Solución: Se recupera 2 mtrs de reserva y un empalme de 8 hilos ; Hora de solución: 12:30 25/01/2024; Causa: Vandalismo</v>
      </c>
      <c r="W311" s="4" t="s">
        <v>160</v>
      </c>
      <c r="X311" s="3"/>
      <c r="Y311" s="3"/>
      <c r="Z311" s="3" t="s">
        <v>69</v>
      </c>
      <c r="AA311" s="3" t="s">
        <v>70</v>
      </c>
      <c r="AB311" s="3">
        <v>8133866</v>
      </c>
      <c r="AC311" s="3" t="s">
        <v>71</v>
      </c>
      <c r="AD311" s="6">
        <v>1.4729166666666667</v>
      </c>
      <c r="AE311" s="7"/>
      <c r="AF311" s="7"/>
      <c r="AG311" s="6">
        <f>Tabla4[[#This Row],[Tiempo Parada de Reloj]]+Tabla4[[#This Row],[Tiempo Autorizado por Telefonica (no Máximo)]]</f>
        <v>1.4729166666666667</v>
      </c>
      <c r="AH311" s="7">
        <f t="shared" ca="1" si="34"/>
        <v>0.15902777777858623</v>
      </c>
      <c r="AI311" s="8">
        <f t="shared" si="35"/>
        <v>35.35</v>
      </c>
      <c r="AJ311" s="8">
        <f t="shared" ca="1" si="36"/>
        <v>3.8166666666860696</v>
      </c>
      <c r="AK311" s="3" t="s">
        <v>72</v>
      </c>
      <c r="AL311" s="3" t="s">
        <v>70</v>
      </c>
      <c r="AM311" s="3" t="s">
        <v>460</v>
      </c>
      <c r="AN311" s="3" t="s">
        <v>87</v>
      </c>
      <c r="AO311" s="3" t="s">
        <v>88</v>
      </c>
      <c r="AP311" s="3" t="s">
        <v>88</v>
      </c>
      <c r="AQ311" s="23">
        <v>45321.82708333333</v>
      </c>
      <c r="AR311" s="3"/>
      <c r="AS311" s="23"/>
      <c r="AT311" s="23"/>
      <c r="AU311" s="3" t="s">
        <v>1266</v>
      </c>
      <c r="AV311" s="3" t="s">
        <v>1592</v>
      </c>
      <c r="AW311" s="3" t="s">
        <v>135</v>
      </c>
      <c r="AX311" s="3">
        <v>4.1399999999999997</v>
      </c>
      <c r="AY311" s="3">
        <v>-73.635000000000005</v>
      </c>
      <c r="AZ311" s="8" t="str">
        <f>+CONCATENATE("Reportan apertura en el enlace ",Tabla4[[#This Row],[Enlace]]," en el ",Tabla4[[#This Row],[Distancia óptica]]," ocasionado por ",Tabla4[[#This Row],[Causa del daño]])</f>
        <v>Reportan apertura en el enlace Villavicencio aeropuerto - Villavicencio Ceiba en el km 2,771 dede Villavicencio Esperanza ocasionado por Vandalismo</v>
      </c>
      <c r="BA311" s="8" t="str">
        <f>+CONCATENATE("Para dar solución al incidente ",Tabla4[[#This Row],[Solución]])</f>
        <v xml:space="preserve">Para dar solución al incidente Se recupera 2 mtrs de reserva y un empalme de 8 hilos </v>
      </c>
      <c r="BB311" s="3" t="str">
        <f>+_xlfn.CONCAT(Tabla4[[#This Row],[Causa Raiz]]," ",Tabla4[[#This Row],[Solución2]]," (",Tabla4[[#This Row],[Anillo]],"- Cabecera: ",Tabla4[[#This Row],[Cabecera]],"- Operador: ",Tabla4[[#This Row],[Operador]],")")</f>
        <v>Reportan apertura en el enlace Villavicencio aeropuerto - Villavicencio Ceiba en el km 2,771 dede Villavicencio Esperanza ocasionado por Vandalismo Para dar solución al incidente Se recupera 2 mtrs de reserva y un empalme de 8 hilos  (Lineal- Cabecera: Esperanza- Operador: Colombia Telecomunicaciones)</v>
      </c>
    </row>
    <row r="312" spans="1:54" s="2" customFormat="1" ht="213.75">
      <c r="A312" s="38">
        <f t="shared" si="33"/>
        <v>311</v>
      </c>
      <c r="B312" s="3">
        <v>8135497</v>
      </c>
      <c r="C312" s="3" t="s">
        <v>163</v>
      </c>
      <c r="D312" s="23">
        <v>45315.25</v>
      </c>
      <c r="E312" s="23">
        <v>45315.385416666664</v>
      </c>
      <c r="F312" s="1">
        <f t="shared" ca="1" si="38"/>
        <v>0.13541666666424135</v>
      </c>
      <c r="G312" s="3" t="s">
        <v>55</v>
      </c>
      <c r="H312" s="41"/>
      <c r="I312" s="40"/>
      <c r="J312" s="5" t="s">
        <v>56</v>
      </c>
      <c r="K312" s="3" t="s">
        <v>203</v>
      </c>
      <c r="L312" s="9" t="s">
        <v>58</v>
      </c>
      <c r="M312" s="3" t="s">
        <v>1429</v>
      </c>
      <c r="N312" s="3" t="s">
        <v>1898</v>
      </c>
      <c r="O312" s="3" t="s">
        <v>1899</v>
      </c>
      <c r="P312" s="3" t="s">
        <v>1900</v>
      </c>
      <c r="Q312" s="4" t="s">
        <v>1901</v>
      </c>
      <c r="R312" s="3" t="s">
        <v>1555</v>
      </c>
      <c r="S312" s="3" t="s">
        <v>210</v>
      </c>
      <c r="T312" s="3" t="s">
        <v>1509</v>
      </c>
      <c r="U312" s="3" t="s">
        <v>1902</v>
      </c>
      <c r="V312" s="22" t="str">
        <f t="shared" si="37"/>
        <v>RDFO; Hora de aviso: 6:00 24/01/2024; Solución: se realiza enrutamiento de hlos en Odf Chiquinquira; Hora de solución: 9:15 24/01/2024; Causa: EPRO - Falla Generada Por Trabajo Programado</v>
      </c>
      <c r="W312" s="4" t="s">
        <v>213</v>
      </c>
      <c r="X312" s="3"/>
      <c r="Y312" s="3"/>
      <c r="Z312" s="3" t="s">
        <v>69</v>
      </c>
      <c r="AA312" s="3" t="s">
        <v>71</v>
      </c>
      <c r="AB312" s="3">
        <v>0</v>
      </c>
      <c r="AC312" s="3" t="s">
        <v>71</v>
      </c>
      <c r="AD312" s="6">
        <v>0</v>
      </c>
      <c r="AE312" s="7"/>
      <c r="AF312" s="7"/>
      <c r="AG312" s="6">
        <f>Tabla4[[#This Row],[Tiempo Parada de Reloj]]+Tabla4[[#This Row],[Tiempo Autorizado por Telefonica (no Máximo)]]</f>
        <v>0</v>
      </c>
      <c r="AH312" s="7">
        <f t="shared" ca="1" si="34"/>
        <v>0.13541666666424135</v>
      </c>
      <c r="AI312" s="8">
        <f t="shared" si="35"/>
        <v>0</v>
      </c>
      <c r="AJ312" s="8">
        <f t="shared" ca="1" si="36"/>
        <v>3.2499999999417923</v>
      </c>
      <c r="AK312" s="3" t="s">
        <v>98</v>
      </c>
      <c r="AL312" s="3" t="s">
        <v>70</v>
      </c>
      <c r="AM312" s="3" t="s">
        <v>87</v>
      </c>
      <c r="AN312" s="3" t="s">
        <v>460</v>
      </c>
      <c r="AO312" s="3" t="s">
        <v>106</v>
      </c>
      <c r="AP312" s="3" t="s">
        <v>87</v>
      </c>
      <c r="AQ312" s="23">
        <v>45331.722222222219</v>
      </c>
      <c r="AR312" s="3"/>
      <c r="AS312" s="23"/>
      <c r="AT312" s="23"/>
      <c r="AU312" s="3" t="s">
        <v>1557</v>
      </c>
      <c r="AV312" s="3" t="s">
        <v>1903</v>
      </c>
      <c r="AW312" s="3" t="s">
        <v>76</v>
      </c>
      <c r="AX312" s="3">
        <v>5.5392299999999999</v>
      </c>
      <c r="AY312" s="3">
        <v>-73.634600000000006</v>
      </c>
      <c r="AZ312" s="8" t="str">
        <f>+CONCATENATE("Reportan apertura en el enlace ",Tabla4[[#This Row],[Enlace]]," en el ",Tabla4[[#This Row],[Distancia óptica]]," ocasionado por ",Tabla4[[#This Row],[Causa del daño]])</f>
        <v>Reportan apertura en el enlace Zipaquirá - Chiquinquirá en el Km 0 desde Chiquinquira ocasionado por EPRO - Falla Generada Por Trabajo Programado</v>
      </c>
      <c r="BA312" s="8" t="str">
        <f>+CONCATENATE("Para dar solución al incidente ",Tabla4[[#This Row],[Solución]])</f>
        <v>Para dar solución al incidente se realiza enrutamiento de hlos en Odf Chiquinquira</v>
      </c>
      <c r="BB312" s="3" t="str">
        <f>+_xlfn.CONCAT(Tabla4[[#This Row],[Causa Raiz]]," ",Tabla4[[#This Row],[Solución2]]," (",Tabla4[[#This Row],[Anillo]],"- Cabecera: ",Tabla4[[#This Row],[Cabecera]],"- Operador: ",Tabla4[[#This Row],[Operador]],")")</f>
        <v>Reportan apertura en el enlace Zipaquirá - Chiquinquirá en el Km 0 desde Chiquinquira ocasionado por EPRO - Falla Generada Por Trabajo Programado Para dar solución al incidente se realiza enrutamiento de hlos en Odf Chiquinquira (Troncal- Cabecera: Chiquinquira- Operador: Colombia Telecomunicaciones)</v>
      </c>
    </row>
    <row r="313" spans="1:54" s="2" customFormat="1" ht="156.75">
      <c r="A313" s="38">
        <f t="shared" si="33"/>
        <v>312</v>
      </c>
      <c r="B313" s="3">
        <v>8135568</v>
      </c>
      <c r="C313" s="3" t="s">
        <v>54</v>
      </c>
      <c r="D313" s="23">
        <v>45315.291666666664</v>
      </c>
      <c r="E313" s="23">
        <v>45315.293055555558</v>
      </c>
      <c r="F313" s="1">
        <f t="shared" ca="1" si="38"/>
        <v>1.3888888934161514E-3</v>
      </c>
      <c r="G313" s="3" t="s">
        <v>55</v>
      </c>
      <c r="H313" s="41"/>
      <c r="I313" s="40"/>
      <c r="J313" s="5" t="s">
        <v>56</v>
      </c>
      <c r="K313" s="3" t="s">
        <v>108</v>
      </c>
      <c r="L313" s="9" t="s">
        <v>78</v>
      </c>
      <c r="M313" s="3" t="s">
        <v>228</v>
      </c>
      <c r="N313" s="3" t="s">
        <v>315</v>
      </c>
      <c r="O313" s="3" t="s">
        <v>1904</v>
      </c>
      <c r="P313" s="3" t="s">
        <v>69</v>
      </c>
      <c r="Q313" s="4" t="s">
        <v>1905</v>
      </c>
      <c r="R313" s="3" t="s">
        <v>233</v>
      </c>
      <c r="S313" s="3" t="s">
        <v>115</v>
      </c>
      <c r="T313" s="3" t="s">
        <v>104</v>
      </c>
      <c r="U313" s="3" t="s">
        <v>1906</v>
      </c>
      <c r="V313" s="22" t="str">
        <f t="shared" si="37"/>
        <v>RLFO; Hora de aviso: 7:00 24/01/2024; Solución: Leoanardo Cantillo de Zona informa que cable es de Tigo; Hora de solución: 7:02 24/01/2024; Causa: Visita Fallida</v>
      </c>
      <c r="W313" s="4" t="s">
        <v>118</v>
      </c>
      <c r="X313" s="3"/>
      <c r="Y313" s="3"/>
      <c r="Z313" s="3" t="s">
        <v>69</v>
      </c>
      <c r="AA313" s="3" t="s">
        <v>71</v>
      </c>
      <c r="AB313" s="3">
        <v>0</v>
      </c>
      <c r="AC313" s="3" t="s">
        <v>71</v>
      </c>
      <c r="AD313" s="6">
        <v>0</v>
      </c>
      <c r="AE313" s="7"/>
      <c r="AF313" s="7"/>
      <c r="AG313" s="6">
        <f>Tabla4[[#This Row],[Tiempo Parada de Reloj]]+Tabla4[[#This Row],[Tiempo Autorizado por Telefonica (no Máximo)]]</f>
        <v>0</v>
      </c>
      <c r="AH313" s="7">
        <f t="shared" ca="1" si="34"/>
        <v>1.3888888934161514E-3</v>
      </c>
      <c r="AI313" s="8">
        <f t="shared" si="35"/>
        <v>0</v>
      </c>
      <c r="AJ313" s="8">
        <f t="shared" ca="1" si="36"/>
        <v>3.3333333441987634E-2</v>
      </c>
      <c r="AK313" s="3" t="s">
        <v>460</v>
      </c>
      <c r="AL313" s="3" t="s">
        <v>71</v>
      </c>
      <c r="AM313" s="3" t="s">
        <v>460</v>
      </c>
      <c r="AN313" s="3" t="s">
        <v>460</v>
      </c>
      <c r="AO313" s="3" t="s">
        <v>460</v>
      </c>
      <c r="AP313" s="3" t="s">
        <v>460</v>
      </c>
      <c r="AQ313" s="23">
        <v>45315.366666666669</v>
      </c>
      <c r="AR313" s="3"/>
      <c r="AS313" s="23"/>
      <c r="AT313" s="23"/>
      <c r="AU313" s="3" t="s">
        <v>237</v>
      </c>
      <c r="AV313" s="3" t="s">
        <v>69</v>
      </c>
      <c r="AW313" s="3" t="s">
        <v>69</v>
      </c>
      <c r="AX313" s="3" t="s">
        <v>69</v>
      </c>
      <c r="AY313" s="3" t="s">
        <v>69</v>
      </c>
      <c r="AZ313" s="8" t="str">
        <f>+CONCATENATE("Reportan apertura en el enlace ",Tabla4[[#This Row],[Enlace]]," en el ",Tabla4[[#This Row],[Distancia óptica]]," ocasionado por ",Tabla4[[#This Row],[Causa del daño]])</f>
        <v>Reportan apertura en el enlace Calle 13 - Interconexion Tigo en el NA ocasionado por Visita Fallida</v>
      </c>
      <c r="BA313" s="8" t="str">
        <f>+CONCATENATE("Para dar solución al incidente ",Tabla4[[#This Row],[Solución]])</f>
        <v>Para dar solución al incidente Leoanardo Cantillo de Zona informa que cable es de Tigo</v>
      </c>
      <c r="BB313" s="3" t="str">
        <f>+_xlfn.CONCAT(Tabla4[[#This Row],[Causa Raiz]]," ",Tabla4[[#This Row],[Solución2]]," (",Tabla4[[#This Row],[Anillo]],"- Cabecera: ",Tabla4[[#This Row],[Cabecera]],"- Operador: ",Tabla4[[#This Row],[Operador]],")")</f>
        <v>Reportan apertura en el enlace Calle 13 - Interconexion Tigo en el NA ocasionado por Visita Fallida Para dar solución al incidente Leoanardo Cantillo de Zona informa que cable es de Tigo (NA- Cabecera: NA- Operador: Colombia Telecomunicaciones)</v>
      </c>
    </row>
    <row r="314" spans="1:54" s="2" customFormat="1" ht="185.25">
      <c r="A314" s="38">
        <f t="shared" si="33"/>
        <v>313</v>
      </c>
      <c r="B314" s="3">
        <v>8135649</v>
      </c>
      <c r="C314" s="3" t="s">
        <v>54</v>
      </c>
      <c r="D314" s="23">
        <v>45315.302083333336</v>
      </c>
      <c r="E314" s="23">
        <v>45316.708333333336</v>
      </c>
      <c r="F314" s="1">
        <f t="shared" ca="1" si="38"/>
        <v>1.40625</v>
      </c>
      <c r="G314" s="3" t="s">
        <v>55</v>
      </c>
      <c r="H314" s="41"/>
      <c r="I314" s="40"/>
      <c r="J314" s="5" t="s">
        <v>56</v>
      </c>
      <c r="K314" s="3" t="s">
        <v>57</v>
      </c>
      <c r="L314" s="9" t="s">
        <v>58</v>
      </c>
      <c r="M314" s="3" t="s">
        <v>59</v>
      </c>
      <c r="N314" s="3" t="s">
        <v>60</v>
      </c>
      <c r="O314" s="3" t="s">
        <v>1907</v>
      </c>
      <c r="P314" s="3" t="s">
        <v>1908</v>
      </c>
      <c r="Q314" s="4" t="s">
        <v>1909</v>
      </c>
      <c r="R314" s="3" t="s">
        <v>947</v>
      </c>
      <c r="S314" s="3" t="s">
        <v>65</v>
      </c>
      <c r="T314" s="3" t="s">
        <v>176</v>
      </c>
      <c r="U314" s="3" t="s">
        <v>1910</v>
      </c>
      <c r="V314" s="22" t="str">
        <f t="shared" si="37"/>
        <v>RLFO; Hora de aviso: 7:15 24/01/2024; Solución: Tendido de 200 mtrs y 2 empalmes de 48 hilos ; Hora de solución: 17:00 25/01/2024; Causa: Intervención de Terceros. No Identificados</v>
      </c>
      <c r="W314" s="4" t="s">
        <v>68</v>
      </c>
      <c r="X314" s="3"/>
      <c r="Y314" s="3"/>
      <c r="Z314" s="3" t="s">
        <v>69</v>
      </c>
      <c r="AA314" s="3" t="s">
        <v>71</v>
      </c>
      <c r="AB314" s="3">
        <v>0</v>
      </c>
      <c r="AC314" s="3" t="s">
        <v>71</v>
      </c>
      <c r="AD314" s="6">
        <v>1.2534722222222221</v>
      </c>
      <c r="AE314" s="7"/>
      <c r="AF314" s="7"/>
      <c r="AG314" s="6">
        <f>Tabla4[[#This Row],[Tiempo Parada de Reloj]]+Tabla4[[#This Row],[Tiempo Autorizado por Telefonica (no Máximo)]]</f>
        <v>1.2534722222222221</v>
      </c>
      <c r="AH314" s="7">
        <f t="shared" ca="1" si="34"/>
        <v>0.1527777777777779</v>
      </c>
      <c r="AI314" s="8">
        <f t="shared" si="35"/>
        <v>30.083333333333329</v>
      </c>
      <c r="AJ314" s="8">
        <f t="shared" ca="1" si="36"/>
        <v>3.6666666666666696</v>
      </c>
      <c r="AK314" s="3" t="s">
        <v>460</v>
      </c>
      <c r="AL314" s="3" t="s">
        <v>70</v>
      </c>
      <c r="AM314" s="3" t="s">
        <v>88</v>
      </c>
      <c r="AN314" s="3" t="s">
        <v>106</v>
      </c>
      <c r="AO314" s="3" t="s">
        <v>72</v>
      </c>
      <c r="AP314" s="3" t="s">
        <v>72</v>
      </c>
      <c r="AQ314" s="23">
        <v>45317.654861111114</v>
      </c>
      <c r="AR314" s="3"/>
      <c r="AS314" s="23"/>
      <c r="AT314" s="23"/>
      <c r="AU314" s="3" t="s">
        <v>100</v>
      </c>
      <c r="AV314" s="3" t="s">
        <v>757</v>
      </c>
      <c r="AW314" s="3" t="s">
        <v>474</v>
      </c>
      <c r="AX314" s="3">
        <v>4.6391666999999996</v>
      </c>
      <c r="AY314" s="3">
        <v>-74.174444399999999</v>
      </c>
      <c r="AZ314" s="8" t="str">
        <f>+CONCATENATE("Reportan apertura en el enlace ",Tabla4[[#This Row],[Enlace]]," en el ",Tabla4[[#This Row],[Distancia óptica]]," ocasionado por ",Tabla4[[#This Row],[Causa del daño]])</f>
        <v>Reportan apertura en el enlace Cg9 - Cg3 en el Km 3,84 desde CG9 ocasionado por Intervención de Terceros. No Identificados</v>
      </c>
      <c r="BA314" s="8" t="str">
        <f>+CONCATENATE("Para dar solución al incidente ",Tabla4[[#This Row],[Solución]])</f>
        <v xml:space="preserve">Para dar solución al incidente Tendido de 200 mtrs y 2 empalmes de 48 hilos </v>
      </c>
      <c r="BB314" s="3" t="str">
        <f>+_xlfn.CONCAT(Tabla4[[#This Row],[Causa Raiz]]," ",Tabla4[[#This Row],[Solución2]]," (",Tabla4[[#This Row],[Anillo]],"- Cabecera: ",Tabla4[[#This Row],[Cabecera]],"- Operador: ",Tabla4[[#This Row],[Operador]],")")</f>
        <v>Reportan apertura en el enlace Cg9 - Cg3 en el Km 3,84 desde CG9 ocasionado por Intervención de Terceros. No Identificados Para dar solución al incidente Tendido de 200 mtrs y 2 empalmes de 48 hilos  (Anillo 64- Cabecera: Asturias- Operador: Colombia Telecomunicaciones)</v>
      </c>
    </row>
    <row r="315" spans="1:54" s="2" customFormat="1" ht="199.5">
      <c r="A315" s="38">
        <f t="shared" si="33"/>
        <v>314</v>
      </c>
      <c r="B315" s="3">
        <v>8135221</v>
      </c>
      <c r="C315" s="3" t="s">
        <v>54</v>
      </c>
      <c r="D315" s="23">
        <v>45315.395833333336</v>
      </c>
      <c r="E315" s="23">
        <v>45315.604166666664</v>
      </c>
      <c r="F315" s="1">
        <f t="shared" ca="1" si="38"/>
        <v>0.20833333332848269</v>
      </c>
      <c r="G315" s="3" t="s">
        <v>55</v>
      </c>
      <c r="H315" s="41"/>
      <c r="I315" s="40"/>
      <c r="J315" s="5" t="s">
        <v>56</v>
      </c>
      <c r="K315" s="3" t="s">
        <v>77</v>
      </c>
      <c r="L315" s="9" t="s">
        <v>58</v>
      </c>
      <c r="M315" s="3" t="s">
        <v>283</v>
      </c>
      <c r="N315" s="3" t="s">
        <v>284</v>
      </c>
      <c r="O315" s="3" t="s">
        <v>1911</v>
      </c>
      <c r="P315" s="3" t="s">
        <v>1912</v>
      </c>
      <c r="Q315" s="4" t="s">
        <v>1913</v>
      </c>
      <c r="R315" s="3" t="s">
        <v>796</v>
      </c>
      <c r="S315" s="3" t="s">
        <v>289</v>
      </c>
      <c r="T315" s="3" t="s">
        <v>66</v>
      </c>
      <c r="U315" s="3" t="s">
        <v>1914</v>
      </c>
      <c r="V315" s="22" t="str">
        <f t="shared" si="37"/>
        <v>RLFO; Hora de aviso: 9:30 24/01/2024; Solución: se recupera 100 metros de reserva y se hace un empalme de 36 hilos; Hora de solución: 14:30 24/01/2024; Causa: Vandalismo</v>
      </c>
      <c r="W315" s="4" t="s">
        <v>160</v>
      </c>
      <c r="X315" s="3"/>
      <c r="Y315" s="3"/>
      <c r="Z315" s="3" t="s">
        <v>69</v>
      </c>
      <c r="AA315" s="3" t="s">
        <v>70</v>
      </c>
      <c r="AB315" s="3">
        <v>8135221</v>
      </c>
      <c r="AC315" s="3" t="s">
        <v>71</v>
      </c>
      <c r="AD315" s="6">
        <v>4.6527777777777779E-2</v>
      </c>
      <c r="AE315" s="7"/>
      <c r="AF315" s="7"/>
      <c r="AG315" s="6">
        <f>Tabla4[[#This Row],[Tiempo Parada de Reloj]]+Tabla4[[#This Row],[Tiempo Autorizado por Telefonica (no Máximo)]]</f>
        <v>4.6527777777777779E-2</v>
      </c>
      <c r="AH315" s="7">
        <f t="shared" ca="1" si="34"/>
        <v>0.16180555555070492</v>
      </c>
      <c r="AI315" s="8">
        <f t="shared" si="35"/>
        <v>1.1166666666666667</v>
      </c>
      <c r="AJ315" s="8">
        <f t="shared" ca="1" si="36"/>
        <v>3.883333333216918</v>
      </c>
      <c r="AK315" s="3" t="s">
        <v>460</v>
      </c>
      <c r="AL315" s="3" t="s">
        <v>70</v>
      </c>
      <c r="AM315" s="3" t="s">
        <v>88</v>
      </c>
      <c r="AN315" s="3" t="s">
        <v>119</v>
      </c>
      <c r="AO315" s="3" t="s">
        <v>72</v>
      </c>
      <c r="AP315" s="3" t="s">
        <v>72</v>
      </c>
      <c r="AQ315" s="23">
        <v>45317.780555555553</v>
      </c>
      <c r="AR315" s="3"/>
      <c r="AS315" s="23"/>
      <c r="AT315" s="23"/>
      <c r="AU315" s="3" t="s">
        <v>662</v>
      </c>
      <c r="AV315" s="3" t="s">
        <v>1915</v>
      </c>
      <c r="AW315" s="3" t="s">
        <v>1916</v>
      </c>
      <c r="AX315" s="3">
        <v>4.5244999999999997</v>
      </c>
      <c r="AY315" s="3">
        <v>-75.6845</v>
      </c>
      <c r="AZ315" s="8" t="str">
        <f>+CONCATENATE("Reportan apertura en el enlace ",Tabla4[[#This Row],[Enlace]]," en el ",Tabla4[[#This Row],[Distancia óptica]]," ocasionado por ",Tabla4[[#This Row],[Causa del daño]])</f>
        <v>Reportan apertura en el enlace El Carmen - Armenia sur en el Km 1,073 desde Armenia Sur ocasionado por Vandalismo</v>
      </c>
      <c r="BA315" s="8" t="str">
        <f>+CONCATENATE("Para dar solución al incidente ",Tabla4[[#This Row],[Solución]])</f>
        <v>Para dar solución al incidente se recupera 100 metros de reserva y se hace un empalme de 36 hilos</v>
      </c>
      <c r="BB315" s="3" t="str">
        <f>+_xlfn.CONCAT(Tabla4[[#This Row],[Causa Raiz]]," ",Tabla4[[#This Row],[Solución2]]," (",Tabla4[[#This Row],[Anillo]],"- Cabecera: ",Tabla4[[#This Row],[Cabecera]],"- Operador: ",Tabla4[[#This Row],[Operador]],")")</f>
        <v>Reportan apertura en el enlace El Carmen - Armenia sur en el Km 1,073 desde Armenia Sur ocasionado por Vandalismo Para dar solución al incidente se recupera 100 metros de reserva y se hace un empalme de 36 hilos (LINEAL - Cabecera: ARMENIA SUR - Operador: Colombia Telecomunicaciones)</v>
      </c>
    </row>
    <row r="316" spans="1:54" s="2" customFormat="1" ht="171">
      <c r="A316" s="38">
        <f t="shared" si="33"/>
        <v>315</v>
      </c>
      <c r="B316" s="3">
        <v>8135236</v>
      </c>
      <c r="C316" s="3" t="s">
        <v>54</v>
      </c>
      <c r="D316" s="23">
        <v>45315.395833333336</v>
      </c>
      <c r="E316" s="23">
        <v>45315.510416666664</v>
      </c>
      <c r="F316" s="1">
        <f t="shared" ca="1" si="38"/>
        <v>0.11458333332848269</v>
      </c>
      <c r="G316" s="3" t="s">
        <v>55</v>
      </c>
      <c r="H316" s="41"/>
      <c r="I316" s="40"/>
      <c r="J316" s="5" t="s">
        <v>56</v>
      </c>
      <c r="K316" s="3" t="s">
        <v>93</v>
      </c>
      <c r="L316" s="9" t="s">
        <v>58</v>
      </c>
      <c r="M316" s="3" t="s">
        <v>59</v>
      </c>
      <c r="N316" s="3" t="s">
        <v>60</v>
      </c>
      <c r="O316" s="3" t="s">
        <v>1917</v>
      </c>
      <c r="P316" s="3" t="s">
        <v>1918</v>
      </c>
      <c r="Q316" s="4" t="s">
        <v>1919</v>
      </c>
      <c r="R316" s="3" t="s">
        <v>947</v>
      </c>
      <c r="S316" s="3" t="s">
        <v>65</v>
      </c>
      <c r="T316" s="3" t="s">
        <v>130</v>
      </c>
      <c r="U316" s="3" t="s">
        <v>1920</v>
      </c>
      <c r="V316" s="22" t="str">
        <f t="shared" si="37"/>
        <v>RLFO; Hora de aviso: 9:30 24/01/2024; Solución: se adecua de nuevo caja terminal; Hora de solución: 12:15 24/01/2024; Causa: Plagas</v>
      </c>
      <c r="W316" s="4" t="s">
        <v>68</v>
      </c>
      <c r="X316" s="3"/>
      <c r="Y316" s="3"/>
      <c r="Z316" s="3" t="s">
        <v>69</v>
      </c>
      <c r="AA316" s="3" t="s">
        <v>70</v>
      </c>
      <c r="AB316" s="3">
        <v>8135236</v>
      </c>
      <c r="AC316" s="3" t="s">
        <v>71</v>
      </c>
      <c r="AD316" s="6">
        <v>0</v>
      </c>
      <c r="AE316" s="7"/>
      <c r="AF316" s="7"/>
      <c r="AG316" s="6">
        <f>Tabla4[[#This Row],[Tiempo Parada de Reloj]]+Tabla4[[#This Row],[Tiempo Autorizado por Telefonica (no Máximo)]]</f>
        <v>0</v>
      </c>
      <c r="AH316" s="7">
        <f t="shared" ca="1" si="34"/>
        <v>0.11458333332848269</v>
      </c>
      <c r="AI316" s="8">
        <f t="shared" si="35"/>
        <v>0</v>
      </c>
      <c r="AJ316" s="8">
        <f t="shared" ca="1" si="36"/>
        <v>2.7499999998835847</v>
      </c>
      <c r="AK316" s="3" t="s">
        <v>87</v>
      </c>
      <c r="AL316" s="3" t="s">
        <v>70</v>
      </c>
      <c r="AM316" s="3" t="s">
        <v>460</v>
      </c>
      <c r="AN316" s="3" t="s">
        <v>460</v>
      </c>
      <c r="AO316" s="3" t="s">
        <v>72</v>
      </c>
      <c r="AP316" s="3" t="s">
        <v>72</v>
      </c>
      <c r="AQ316" s="23">
        <v>45315.906944444447</v>
      </c>
      <c r="AR316" s="3"/>
      <c r="AS316" s="23"/>
      <c r="AT316" s="23"/>
      <c r="AU316" s="3" t="s">
        <v>100</v>
      </c>
      <c r="AV316" s="3" t="s">
        <v>1921</v>
      </c>
      <c r="AW316" s="3" t="s">
        <v>1916</v>
      </c>
      <c r="AX316" s="3">
        <v>4.6361100000000004</v>
      </c>
      <c r="AY316" s="3">
        <v>-74.153054999999995</v>
      </c>
      <c r="AZ316" s="8" t="str">
        <f>+CONCATENATE("Reportan apertura en el enlace ",Tabla4[[#This Row],[Enlace]]," en el ",Tabla4[[#This Row],[Distancia óptica]]," ocasionado por ",Tabla4[[#This Row],[Causa del daño]])</f>
        <v>Reportan apertura en el enlace Altavista 41101 - Salitre en el Km 0,001 desde Altavista ocasionado por Plagas</v>
      </c>
      <c r="BA316" s="8" t="str">
        <f>+CONCATENATE("Para dar solución al incidente ",Tabla4[[#This Row],[Solución]])</f>
        <v>Para dar solución al incidente se adecua de nuevo caja terminal</v>
      </c>
      <c r="BB316" s="3" t="str">
        <f>+_xlfn.CONCAT(Tabla4[[#This Row],[Causa Raiz]]," ",Tabla4[[#This Row],[Solución2]]," (",Tabla4[[#This Row],[Anillo]],"- Cabecera: ",Tabla4[[#This Row],[Cabecera]],"- Operador: ",Tabla4[[#This Row],[Operador]],")")</f>
        <v>Reportan apertura en el enlace Altavista 41101 - Salitre en el Km 0,001 desde Altavista ocasionado por Plagas Para dar solución al incidente se adecua de nuevo caja terminal (LINEAL - Cabecera: Altavista- Operador: Colombia Telecomunicaciones)</v>
      </c>
    </row>
    <row r="317" spans="1:54" s="2" customFormat="1" ht="213.75">
      <c r="A317" s="38">
        <f t="shared" si="33"/>
        <v>316</v>
      </c>
      <c r="B317" s="3">
        <v>8136357</v>
      </c>
      <c r="C317" s="3" t="s">
        <v>163</v>
      </c>
      <c r="D317" s="23">
        <v>45315.427083333336</v>
      </c>
      <c r="E317" s="23">
        <v>45315.635416666664</v>
      </c>
      <c r="F317" s="1">
        <f t="shared" ca="1" si="38"/>
        <v>0.20833333332848269</v>
      </c>
      <c r="G317" s="3" t="s">
        <v>55</v>
      </c>
      <c r="H317" s="41"/>
      <c r="I317" s="40"/>
      <c r="J317" s="5" t="s">
        <v>56</v>
      </c>
      <c r="K317" s="3" t="s">
        <v>77</v>
      </c>
      <c r="L317" s="9" t="s">
        <v>58</v>
      </c>
      <c r="M317" s="3" t="s">
        <v>79</v>
      </c>
      <c r="N317" s="3" t="s">
        <v>1922</v>
      </c>
      <c r="O317" s="3" t="s">
        <v>1923</v>
      </c>
      <c r="P317" s="3" t="s">
        <v>1924</v>
      </c>
      <c r="Q317" s="4" t="s">
        <v>1925</v>
      </c>
      <c r="R317" s="3" t="s">
        <v>248</v>
      </c>
      <c r="S317" s="3" t="s">
        <v>249</v>
      </c>
      <c r="T317" s="3" t="s">
        <v>176</v>
      </c>
      <c r="U317" s="3" t="s">
        <v>1926</v>
      </c>
      <c r="V317" s="22" t="str">
        <f t="shared" si="37"/>
        <v>RDFO; Hora de aviso: 10:15 24/01/2024; Solución: se realiza tendido de 250 metros de fo y dos empalmes de 36 hilos; Hora de solución: 15:15 24/01/2024; Causa: Intervención de Terceros. No Identificados</v>
      </c>
      <c r="W317" s="4" t="s">
        <v>160</v>
      </c>
      <c r="X317" s="3"/>
      <c r="Y317" s="3"/>
      <c r="Z317" s="3" t="s">
        <v>69</v>
      </c>
      <c r="AA317" s="3" t="s">
        <v>71</v>
      </c>
      <c r="AB317" s="3">
        <v>0</v>
      </c>
      <c r="AC317" s="3" t="s">
        <v>71</v>
      </c>
      <c r="AD317" s="6">
        <v>0</v>
      </c>
      <c r="AE317" s="7"/>
      <c r="AF317" s="7"/>
      <c r="AG317" s="6">
        <f>Tabla4[[#This Row],[Tiempo Parada de Reloj]]+Tabla4[[#This Row],[Tiempo Autorizado por Telefonica (no Máximo)]]</f>
        <v>0</v>
      </c>
      <c r="AH317" s="7">
        <f t="shared" ca="1" si="34"/>
        <v>0.20833333332848269</v>
      </c>
      <c r="AI317" s="8">
        <f t="shared" si="35"/>
        <v>0</v>
      </c>
      <c r="AJ317" s="8">
        <f t="shared" ca="1" si="36"/>
        <v>4.9999999998835847</v>
      </c>
      <c r="AK317" s="3" t="s">
        <v>460</v>
      </c>
      <c r="AL317" s="3" t="s">
        <v>70</v>
      </c>
      <c r="AM317" s="3" t="s">
        <v>88</v>
      </c>
      <c r="AN317" s="3" t="s">
        <v>119</v>
      </c>
      <c r="AO317" s="3" t="s">
        <v>72</v>
      </c>
      <c r="AP317" s="3" t="s">
        <v>72</v>
      </c>
      <c r="AQ317" s="23">
        <v>45318.470138888886</v>
      </c>
      <c r="AR317" s="3"/>
      <c r="AS317" s="23"/>
      <c r="AT317" s="23"/>
      <c r="AU317" s="3" t="s">
        <v>89</v>
      </c>
      <c r="AV317" s="3" t="s">
        <v>1927</v>
      </c>
      <c r="AW317" s="3" t="s">
        <v>1323</v>
      </c>
      <c r="AX317" s="3">
        <v>4.6290839999999998</v>
      </c>
      <c r="AY317" s="3">
        <v>-74.462552000000002</v>
      </c>
      <c r="AZ317" s="8" t="str">
        <f>+CONCATENATE("Reportan apertura en el enlace ",Tabla4[[#This Row],[Enlace]]," en el ",Tabla4[[#This Row],[Distancia óptica]]," ocasionado por ",Tabla4[[#This Row],[Causa del daño]])</f>
        <v>Reportan apertura en el enlace Anapoima - La Mesa en el Km 0,233 desde La Mesa ocasionado por Intervención de Terceros. No Identificados</v>
      </c>
      <c r="BA317" s="8" t="str">
        <f>+CONCATENATE("Para dar solución al incidente ",Tabla4[[#This Row],[Solución]])</f>
        <v>Para dar solución al incidente se realiza tendido de 250 metros de fo y dos empalmes de 36 hilos</v>
      </c>
      <c r="BB317" s="3" t="str">
        <f>+_xlfn.CONCAT(Tabla4[[#This Row],[Causa Raiz]]," ",Tabla4[[#This Row],[Solución2]]," (",Tabla4[[#This Row],[Anillo]],"- Cabecera: ",Tabla4[[#This Row],[Cabecera]],"- Operador: ",Tabla4[[#This Row],[Operador]],")")</f>
        <v>Reportan apertura en el enlace Anapoima - La Mesa en el Km 0,233 desde La Mesa ocasionado por Intervención de Terceros. No Identificados Para dar solución al incidente se realiza tendido de 250 metros de fo y dos empalmes de 36 hilos (TRONCAL- Cabecera: LA MESA- Operador: Colombia Telecomunicaciones)</v>
      </c>
    </row>
    <row r="318" spans="1:54" s="2" customFormat="1" ht="213.75">
      <c r="A318" s="38">
        <f t="shared" si="33"/>
        <v>317</v>
      </c>
      <c r="B318" s="3">
        <v>8132176</v>
      </c>
      <c r="C318" s="3" t="s">
        <v>54</v>
      </c>
      <c r="D318" s="23">
        <v>45315.510416666664</v>
      </c>
      <c r="E318" s="23">
        <v>45315.697916666664</v>
      </c>
      <c r="F318" s="1">
        <f t="shared" ca="1" si="38"/>
        <v>0.1875</v>
      </c>
      <c r="G318" s="3" t="s">
        <v>55</v>
      </c>
      <c r="H318" s="41"/>
      <c r="I318" s="40"/>
      <c r="J318" s="5" t="s">
        <v>56</v>
      </c>
      <c r="K318" s="3" t="s">
        <v>57</v>
      </c>
      <c r="L318" s="9" t="s">
        <v>78</v>
      </c>
      <c r="M318" s="3" t="s">
        <v>59</v>
      </c>
      <c r="N318" s="3" t="s">
        <v>60</v>
      </c>
      <c r="O318" s="3" t="s">
        <v>1928</v>
      </c>
      <c r="P318" s="3" t="s">
        <v>1929</v>
      </c>
      <c r="Q318" s="4" t="s">
        <v>1930</v>
      </c>
      <c r="R318" s="3" t="s">
        <v>255</v>
      </c>
      <c r="S318" s="3" t="s">
        <v>65</v>
      </c>
      <c r="T318" s="3" t="s">
        <v>176</v>
      </c>
      <c r="U318" s="3" t="s">
        <v>1931</v>
      </c>
      <c r="V318" s="22" t="str">
        <f t="shared" si="37"/>
        <v>RLFO; Hora de aviso: 12:15 24/01/2024; Solución: Se tiende 100 metros de fo de 96 con 2 cajas de 48 Hilos de continuidad; Hora de solución: 16:45 24/01/2024; Causa: Intervención de Terceros. No Identificados</v>
      </c>
      <c r="W318" s="4" t="s">
        <v>68</v>
      </c>
      <c r="X318" s="3"/>
      <c r="Y318" s="3"/>
      <c r="Z318" s="3" t="s">
        <v>69</v>
      </c>
      <c r="AA318" s="3" t="s">
        <v>70</v>
      </c>
      <c r="AB318" s="3">
        <v>8132176</v>
      </c>
      <c r="AC318" s="3" t="s">
        <v>71</v>
      </c>
      <c r="AD318" s="6">
        <v>3.4722222222222224E-2</v>
      </c>
      <c r="AE318" s="7"/>
      <c r="AF318" s="7"/>
      <c r="AG318" s="6">
        <f>Tabla4[[#This Row],[Tiempo Parada de Reloj]]+Tabla4[[#This Row],[Tiempo Autorizado por Telefonica (no Máximo)]]</f>
        <v>3.4722222222222224E-2</v>
      </c>
      <c r="AH318" s="7">
        <f t="shared" ca="1" si="34"/>
        <v>0.15277777777777779</v>
      </c>
      <c r="AI318" s="8">
        <f t="shared" si="35"/>
        <v>0.83333333333333337</v>
      </c>
      <c r="AJ318" s="8">
        <f t="shared" ca="1" si="36"/>
        <v>3.666666666666667</v>
      </c>
      <c r="AK318" s="3" t="s">
        <v>460</v>
      </c>
      <c r="AL318" s="3" t="s">
        <v>70</v>
      </c>
      <c r="AM318" s="3" t="s">
        <v>88</v>
      </c>
      <c r="AN318" s="3" t="s">
        <v>88</v>
      </c>
      <c r="AO318" s="3" t="s">
        <v>98</v>
      </c>
      <c r="AP318" s="3" t="s">
        <v>98</v>
      </c>
      <c r="AQ318" s="23">
        <v>45316.82708333333</v>
      </c>
      <c r="AR318" s="3"/>
      <c r="AS318" s="23"/>
      <c r="AT318" s="23"/>
      <c r="AU318" s="3" t="s">
        <v>100</v>
      </c>
      <c r="AV318" s="3" t="s">
        <v>526</v>
      </c>
      <c r="AW318" s="3" t="s">
        <v>1932</v>
      </c>
      <c r="AX318" s="3">
        <v>4.5514999999999999</v>
      </c>
      <c r="AY318" s="3">
        <v>-74.1387</v>
      </c>
      <c r="AZ318" s="8" t="str">
        <f>+CONCATENATE("Reportan apertura en el enlace ",Tabla4[[#This Row],[Enlace]]," en el ",Tabla4[[#This Row],[Distancia óptica]]," ocasionado por ",Tabla4[[#This Row],[Causa del daño]])</f>
        <v>Reportan apertura en el enlace Mov . La Acacia II - Mov. Lucero en el Km 0,3 desde Lucero ocasionado por Intervención de Terceros. No Identificados</v>
      </c>
      <c r="BA318" s="8" t="str">
        <f>+CONCATENATE("Para dar solución al incidente ",Tabla4[[#This Row],[Solución]])</f>
        <v>Para dar solución al incidente Se tiende 100 metros de fo de 96 con 2 cajas de 48 Hilos de continuidad</v>
      </c>
      <c r="BB318" s="3" t="str">
        <f>+_xlfn.CONCAT(Tabla4[[#This Row],[Causa Raiz]]," ",Tabla4[[#This Row],[Solución2]]," (",Tabla4[[#This Row],[Anillo]],"- Cabecera: ",Tabla4[[#This Row],[Cabecera]],"- Operador: ",Tabla4[[#This Row],[Operador]],")")</f>
        <v>Reportan apertura en el enlace Mov . La Acacia II - Mov. Lucero en el Km 0,3 desde Lucero ocasionado por Intervención de Terceros. No Identificados Para dar solución al incidente Se tiende 100 metros de fo de 96 con 2 cajas de 48 Hilos de continuidad (Uk Lucero Sur- Cabecera: Marruecos- Operador: Colombia Telecomunicaciones)</v>
      </c>
    </row>
    <row r="319" spans="1:54" s="2" customFormat="1" ht="270.75">
      <c r="A319" s="38">
        <f t="shared" si="33"/>
        <v>318</v>
      </c>
      <c r="B319" s="3">
        <v>8136940</v>
      </c>
      <c r="C319" s="3" t="s">
        <v>136</v>
      </c>
      <c r="D319" s="23">
        <v>45315.517361111109</v>
      </c>
      <c r="E319" s="23">
        <v>45315.767361111109</v>
      </c>
      <c r="F319" s="1">
        <f t="shared" ca="1" si="38"/>
        <v>0.25</v>
      </c>
      <c r="G319" s="3" t="s">
        <v>55</v>
      </c>
      <c r="H319" s="41"/>
      <c r="I319" s="40"/>
      <c r="J319" s="5" t="s">
        <v>137</v>
      </c>
      <c r="K319" s="3" t="s">
        <v>57</v>
      </c>
      <c r="L319" s="9" t="s">
        <v>78</v>
      </c>
      <c r="M319" s="3" t="s">
        <v>59</v>
      </c>
      <c r="N319" s="3" t="s">
        <v>60</v>
      </c>
      <c r="O319" s="3" t="s">
        <v>1933</v>
      </c>
      <c r="P319" s="3" t="s">
        <v>1934</v>
      </c>
      <c r="Q319" s="4" t="s">
        <v>1935</v>
      </c>
      <c r="R319" s="3" t="s">
        <v>980</v>
      </c>
      <c r="S319" s="3" t="s">
        <v>65</v>
      </c>
      <c r="T319" s="3" t="s">
        <v>66</v>
      </c>
      <c r="U319" s="3" t="s">
        <v>1936</v>
      </c>
      <c r="V319" s="22" t="str">
        <f t="shared" si="37"/>
        <v>RBHFO; Hora de aviso: 12:25 24/01/2024; Solución: Se recuperan buffers afectados en empalme de la sangría ya que quedaron expuestos por el tiron y se realizan fusiones de continuidad; Hora de solución: 18:25 24/01/2024; Causa: Vandalismo</v>
      </c>
      <c r="W319" s="4" t="s">
        <v>68</v>
      </c>
      <c r="X319" s="3"/>
      <c r="Y319" s="3"/>
      <c r="Z319" s="3" t="s">
        <v>69</v>
      </c>
      <c r="AA319" s="3" t="s">
        <v>71</v>
      </c>
      <c r="AB319" s="3">
        <v>0</v>
      </c>
      <c r="AC319" s="3" t="s">
        <v>71</v>
      </c>
      <c r="AD319" s="6">
        <v>4.7916666666666663E-2</v>
      </c>
      <c r="AE319" s="7"/>
      <c r="AF319" s="7"/>
      <c r="AG319" s="6">
        <f>Tabla4[[#This Row],[Tiempo Parada de Reloj]]+Tabla4[[#This Row],[Tiempo Autorizado por Telefonica (no Máximo)]]</f>
        <v>4.7916666666666663E-2</v>
      </c>
      <c r="AH319" s="7">
        <f t="shared" ca="1" si="34"/>
        <v>0.20208333333333334</v>
      </c>
      <c r="AI319" s="8">
        <f t="shared" si="35"/>
        <v>1.1499999999999999</v>
      </c>
      <c r="AJ319" s="8">
        <f t="shared" ca="1" si="36"/>
        <v>4.8499999999999996</v>
      </c>
      <c r="AK319" s="3" t="s">
        <v>87</v>
      </c>
      <c r="AL319" s="3" t="s">
        <v>70</v>
      </c>
      <c r="AM319" s="3" t="s">
        <v>88</v>
      </c>
      <c r="AN319" s="3" t="s">
        <v>88</v>
      </c>
      <c r="AO319" s="3" t="s">
        <v>98</v>
      </c>
      <c r="AP319" s="3" t="s">
        <v>98</v>
      </c>
      <c r="AQ319" s="23">
        <v>45317.38958333333</v>
      </c>
      <c r="AR319" s="3"/>
      <c r="AS319" s="23"/>
      <c r="AT319" s="23"/>
      <c r="AU319" s="3" t="s">
        <v>100</v>
      </c>
      <c r="AV319" s="3" t="s">
        <v>1937</v>
      </c>
      <c r="AW319" s="3" t="s">
        <v>1938</v>
      </c>
      <c r="AX319" s="3">
        <v>4.7485999999999997</v>
      </c>
      <c r="AY319" s="3">
        <v>-74.044200000000004</v>
      </c>
      <c r="AZ319" s="8" t="str">
        <f>+CONCATENATE("Reportan apertura en el enlace ",Tabla4[[#This Row],[Enlace]]," en el ",Tabla4[[#This Row],[Distancia óptica]]," ocasionado por ",Tabla4[[#This Row],[Causa del daño]])</f>
        <v>Reportan apertura en el enlace Mov.Villas del mediterranio - Mov.universidad buenaventura en el km 0,410  Mov.universidad buenaventura ocasionado por Vandalismo</v>
      </c>
      <c r="BA319" s="8" t="str">
        <f>+CONCATENATE("Para dar solución al incidente ",Tabla4[[#This Row],[Solución]])</f>
        <v>Para dar solución al incidente Se recuperan buffers afectados en empalme de la sangría ya que quedaron expuestos por el tiron y se realizan fusiones de continuidad</v>
      </c>
      <c r="BB319" s="3" t="str">
        <f>+_xlfn.CONCAT(Tabla4[[#This Row],[Causa Raiz]]," ",Tabla4[[#This Row],[Solución2]]," (",Tabla4[[#This Row],[Anillo]],"- Cabecera: ",Tabla4[[#This Row],[Cabecera]],"- Operador: ",Tabla4[[#This Row],[Operador]],")")</f>
        <v>Reportan apertura en el enlace Mov.Villas del mediterranio - Mov.universidad buenaventura en el km 0,410  Mov.universidad buenaventura ocasionado por Vandalismo Para dar solución al incidente Se recuperan buffers afectados en empalme de la sangría ya que quedaron expuestos por el tiron y se realizan fusiones de continuidad (Anillo 36A- Cabecera: Toberín- Operador: Infraco)</v>
      </c>
    </row>
    <row r="320" spans="1:54" s="2" customFormat="1" ht="171">
      <c r="A320" s="38">
        <f t="shared" si="33"/>
        <v>319</v>
      </c>
      <c r="B320" s="3">
        <v>8136978</v>
      </c>
      <c r="C320" s="3" t="s">
        <v>92</v>
      </c>
      <c r="D320" s="23">
        <v>45315.524305555555</v>
      </c>
      <c r="E320" s="23">
        <v>45315.565972222219</v>
      </c>
      <c r="F320" s="1">
        <f t="shared" ca="1" si="38"/>
        <v>4.1666666664241347E-2</v>
      </c>
      <c r="G320" s="3" t="s">
        <v>164</v>
      </c>
      <c r="H320" s="41" t="s">
        <v>165</v>
      </c>
      <c r="I320" s="40" t="s">
        <v>1939</v>
      </c>
      <c r="J320" s="5" t="s">
        <v>490</v>
      </c>
      <c r="K320" s="3" t="s">
        <v>490</v>
      </c>
      <c r="L320" s="9" t="s">
        <v>58</v>
      </c>
      <c r="M320" s="3" t="s">
        <v>123</v>
      </c>
      <c r="N320" s="3" t="s">
        <v>461</v>
      </c>
      <c r="O320" s="3" t="s">
        <v>1337</v>
      </c>
      <c r="P320" s="3" t="s">
        <v>1940</v>
      </c>
      <c r="Q320" s="4" t="s">
        <v>1941</v>
      </c>
      <c r="R320" s="3" t="s">
        <v>505</v>
      </c>
      <c r="S320" s="3" t="s">
        <v>494</v>
      </c>
      <c r="T320" s="3" t="s">
        <v>176</v>
      </c>
      <c r="U320" s="3" t="s">
        <v>1942</v>
      </c>
      <c r="V320" s="22" t="str">
        <f t="shared" si="37"/>
        <v>RTNFO; Hora de aviso: 12:35 24/01/2024; Solución: Se recupera 10 mts de reserva y se hace un empalme; Hora de solución: 13:35 24/01/2024; Causa: Intervención de Terceros. No Identificados</v>
      </c>
      <c r="W320" s="4" t="s">
        <v>496</v>
      </c>
      <c r="X320" s="3"/>
      <c r="Y320" s="3"/>
      <c r="Z320" s="3" t="s">
        <v>69</v>
      </c>
      <c r="AA320" s="3" t="s">
        <v>71</v>
      </c>
      <c r="AB320" s="3">
        <v>0</v>
      </c>
      <c r="AC320" s="3" t="s">
        <v>71</v>
      </c>
      <c r="AD320" s="6">
        <v>0</v>
      </c>
      <c r="AE320" s="7"/>
      <c r="AF320" s="7"/>
      <c r="AG320" s="6">
        <f>Tabla4[[#This Row],[Tiempo Parada de Reloj]]+Tabla4[[#This Row],[Tiempo Autorizado por Telefonica (no Máximo)]]</f>
        <v>0</v>
      </c>
      <c r="AH320" s="7">
        <f t="shared" ca="1" si="34"/>
        <v>4.1666666664241347E-2</v>
      </c>
      <c r="AI320" s="8">
        <f t="shared" si="35"/>
        <v>0</v>
      </c>
      <c r="AJ320" s="8">
        <f t="shared" ca="1" si="36"/>
        <v>0.99999999994179234</v>
      </c>
      <c r="AK320" s="3" t="s">
        <v>87</v>
      </c>
      <c r="AL320" s="3" t="s">
        <v>70</v>
      </c>
      <c r="AM320" s="3" t="s">
        <v>88</v>
      </c>
      <c r="AN320" s="3" t="s">
        <v>88</v>
      </c>
      <c r="AO320" s="3"/>
      <c r="AP320" s="3"/>
      <c r="AQ320" s="23">
        <f ca="1">NOW()</f>
        <v>45503.696834953706</v>
      </c>
      <c r="AR320" s="3"/>
      <c r="AS320" s="23"/>
      <c r="AT320" s="23"/>
      <c r="AU320" s="3" t="s">
        <v>494</v>
      </c>
      <c r="AV320" s="3" t="s">
        <v>69</v>
      </c>
      <c r="AW320" s="3" t="s">
        <v>69</v>
      </c>
      <c r="AX320" s="3" t="s">
        <v>69</v>
      </c>
      <c r="AY320" s="3" t="s">
        <v>69</v>
      </c>
      <c r="AZ320" s="8" t="str">
        <f>+CONCATENATE("Reportan apertura en el enlace ",Tabla4[[#This Row],[Enlace]]," en el ",Tabla4[[#This Row],[Distancia óptica]]," ocasionado por ",Tabla4[[#This Row],[Causa del daño]])</f>
        <v>Reportan apertura en el enlace Barranquilla - Sabanalarga en el Km 5,107 desde Tabor ocasionado por Intervención de Terceros. No Identificados</v>
      </c>
      <c r="BA320" s="8" t="str">
        <f>+CONCATENATE("Para dar solución al incidente ",Tabla4[[#This Row],[Solución]])</f>
        <v>Para dar solución al incidente Se recupera 10 mts de reserva y se hace un empalme</v>
      </c>
      <c r="BB320" s="3" t="str">
        <f>+_xlfn.CONCAT(Tabla4[[#This Row],[Causa Raiz]]," ",Tabla4[[#This Row],[Solución2]]," (",Tabla4[[#This Row],[Anillo]],"- Cabecera: ",Tabla4[[#This Row],[Cabecera]],"- Operador: ",Tabla4[[#This Row],[Operador]],")")</f>
        <v>Reportan apertura en el enlace Barranquilla - Sabanalarga en el Km 5,107 desde Tabor ocasionado por Intervención de Terceros. No Identificados Para dar solución al incidente Se recupera 10 mts de reserva y se hace un empalme (NA- Cabecera: NA- Operador: UNE)</v>
      </c>
    </row>
    <row r="321" spans="1:54" s="2" customFormat="1" ht="213.75">
      <c r="A321" s="38">
        <f t="shared" si="33"/>
        <v>320</v>
      </c>
      <c r="B321" s="3">
        <v>8134630</v>
      </c>
      <c r="C321" s="3" t="s">
        <v>163</v>
      </c>
      <c r="D321" s="23">
        <v>45315.552083333336</v>
      </c>
      <c r="E321" s="23">
        <v>45315.677083333336</v>
      </c>
      <c r="F321" s="1">
        <f t="shared" ca="1" si="38"/>
        <v>0.125</v>
      </c>
      <c r="G321" s="3" t="s">
        <v>1465</v>
      </c>
      <c r="H321" s="41"/>
      <c r="I321" s="40"/>
      <c r="J321" s="5" t="s">
        <v>56</v>
      </c>
      <c r="K321" s="3" t="s">
        <v>122</v>
      </c>
      <c r="L321" s="9" t="s">
        <v>78</v>
      </c>
      <c r="M321" s="3" t="s">
        <v>800</v>
      </c>
      <c r="N321" s="3" t="s">
        <v>801</v>
      </c>
      <c r="O321" s="3" t="s">
        <v>1943</v>
      </c>
      <c r="P321" s="3" t="s">
        <v>1944</v>
      </c>
      <c r="Q321" s="4" t="s">
        <v>1945</v>
      </c>
      <c r="R321" s="3" t="s">
        <v>805</v>
      </c>
      <c r="S321" s="3" t="s">
        <v>129</v>
      </c>
      <c r="T321" s="3" t="s">
        <v>66</v>
      </c>
      <c r="U321" s="3" t="s">
        <v>1946</v>
      </c>
      <c r="V321" s="22" t="str">
        <f t="shared" si="37"/>
        <v>RDFO; Hora de aviso: 13:15 24/01/2024; Solución: se recupera 50 metros de reserva fo de 24 hilos y se instala caja terminal de 8 hilos ; Hora de solución: 16:15 24/01/2024; Causa: Vandalismo</v>
      </c>
      <c r="W321" s="4" t="s">
        <v>1947</v>
      </c>
      <c r="X321" s="3" t="s">
        <v>1948</v>
      </c>
      <c r="Y321" s="3" t="s">
        <v>1949</v>
      </c>
      <c r="Z321" s="3" t="s">
        <v>120</v>
      </c>
      <c r="AA321" s="3" t="s">
        <v>70</v>
      </c>
      <c r="AB321" s="3">
        <v>8134630</v>
      </c>
      <c r="AC321" s="3" t="s">
        <v>71</v>
      </c>
      <c r="AD321" s="6">
        <v>0</v>
      </c>
      <c r="AE321" s="7"/>
      <c r="AF321" s="7"/>
      <c r="AG321" s="6">
        <f>Tabla4[[#This Row],[Tiempo Parada de Reloj]]+Tabla4[[#This Row],[Tiempo Autorizado por Telefonica (no Máximo)]]</f>
        <v>0</v>
      </c>
      <c r="AH321" s="7">
        <f t="shared" ca="1" si="34"/>
        <v>0.125</v>
      </c>
      <c r="AI321" s="8">
        <f t="shared" si="35"/>
        <v>0</v>
      </c>
      <c r="AJ321" s="8">
        <f t="shared" ca="1" si="36"/>
        <v>3</v>
      </c>
      <c r="AK321" s="3" t="s">
        <v>460</v>
      </c>
      <c r="AL321" s="3" t="s">
        <v>70</v>
      </c>
      <c r="AM321" s="3" t="s">
        <v>88</v>
      </c>
      <c r="AN321" s="3" t="s">
        <v>88</v>
      </c>
      <c r="AO321" s="3" t="s">
        <v>87</v>
      </c>
      <c r="AP321" s="3" t="s">
        <v>1349</v>
      </c>
      <c r="AQ321" s="23">
        <v>45363.702777777777</v>
      </c>
      <c r="AR321" s="3"/>
      <c r="AS321" s="23"/>
      <c r="AT321" s="23"/>
      <c r="AU321" s="3" t="s">
        <v>192</v>
      </c>
      <c r="AV321" s="3" t="s">
        <v>1950</v>
      </c>
      <c r="AW321" s="3" t="s">
        <v>1951</v>
      </c>
      <c r="AX321" s="3">
        <v>9.310003</v>
      </c>
      <c r="AY321" s="3">
        <v>-75.346553</v>
      </c>
      <c r="AZ321" s="8" t="str">
        <f>+CONCATENATE("Reportan apertura en el enlace ",Tabla4[[#This Row],[Enlace]]," en el ",Tabla4[[#This Row],[Distancia óptica]]," ocasionado por ",Tabla4[[#This Row],[Causa del daño]])</f>
        <v>Reportan apertura en el enlace Mov. Comfasucre - Mov. Venecia en el km 0 desde Mov. Comfasucre ocasionado por Vandalismo</v>
      </c>
      <c r="BA321" s="8" t="str">
        <f>+CONCATENATE("Para dar solución al incidente ",Tabla4[[#This Row],[Solución]])</f>
        <v xml:space="preserve">Para dar solución al incidente se recupera 50 metros de reserva fo de 24 hilos y se instala caja terminal de 8 hilos </v>
      </c>
      <c r="BB321" s="3" t="str">
        <f>+_xlfn.CONCAT(Tabla4[[#This Row],[Causa Raiz]]," ",Tabla4[[#This Row],[Solución2]]," (",Tabla4[[#This Row],[Anillo]],"- Cabecera: ",Tabla4[[#This Row],[Cabecera]],"- Operador: ",Tabla4[[#This Row],[Operador]],")")</f>
        <v>Reportan apertura en el enlace Mov. Comfasucre - Mov. Venecia en el km 0 desde Mov. Comfasucre ocasionado por Vandalismo Para dar solución al incidente se recupera 50 metros de reserva fo de 24 hilos y se instala caja terminal de 8 hilos  (uk- Cabecera: Mov. Comfasucre- Operador: Colombia Telecomunicaciones)</v>
      </c>
    </row>
    <row r="322" spans="1:54" s="2" customFormat="1" ht="171">
      <c r="A322" s="38">
        <f t="shared" si="33"/>
        <v>321</v>
      </c>
      <c r="B322" s="3">
        <v>8137624</v>
      </c>
      <c r="C322" s="3" t="s">
        <v>54</v>
      </c>
      <c r="D322" s="23">
        <v>45315.625</v>
      </c>
      <c r="E322" s="23">
        <v>45315.626388888886</v>
      </c>
      <c r="F322" s="1">
        <f t="shared" ca="1" si="38"/>
        <v>1.3888888861401938E-3</v>
      </c>
      <c r="G322" s="3" t="s">
        <v>55</v>
      </c>
      <c r="H322" s="41"/>
      <c r="I322" s="40"/>
      <c r="J322" s="5" t="s">
        <v>56</v>
      </c>
      <c r="K322" s="3" t="s">
        <v>57</v>
      </c>
      <c r="L322" s="9" t="s">
        <v>58</v>
      </c>
      <c r="M322" s="3" t="s">
        <v>59</v>
      </c>
      <c r="N322" s="3" t="s">
        <v>60</v>
      </c>
      <c r="O322" s="3" t="s">
        <v>1952</v>
      </c>
      <c r="P322" s="3" t="s">
        <v>1953</v>
      </c>
      <c r="Q322" s="4" t="s">
        <v>1954</v>
      </c>
      <c r="R322" s="3" t="s">
        <v>64</v>
      </c>
      <c r="S322" s="3" t="s">
        <v>65</v>
      </c>
      <c r="T322" s="3" t="s">
        <v>104</v>
      </c>
      <c r="U322" s="3" t="s">
        <v>1955</v>
      </c>
      <c r="V322" s="22" t="str">
        <f t="shared" si="37"/>
        <v>RLFO; Hora de aviso: 15:00 24/01/2024; Solución: Lo atiende area SGT de la zona; Hora de solución: 15:02 24/01/2024; Causa: Visita Fallida</v>
      </c>
      <c r="W322" s="4" t="s">
        <v>68</v>
      </c>
      <c r="X322" s="3"/>
      <c r="Y322" s="3"/>
      <c r="Z322" s="3" t="s">
        <v>69</v>
      </c>
      <c r="AA322" s="3" t="s">
        <v>71</v>
      </c>
      <c r="AB322" s="3">
        <v>0</v>
      </c>
      <c r="AC322" s="3" t="s">
        <v>71</v>
      </c>
      <c r="AD322" s="6">
        <v>0</v>
      </c>
      <c r="AE322" s="7"/>
      <c r="AF322" s="7"/>
      <c r="AG322" s="6">
        <f>Tabla4[[#This Row],[Tiempo Parada de Reloj]]+Tabla4[[#This Row],[Tiempo Autorizado por Telefonica (no Máximo)]]</f>
        <v>0</v>
      </c>
      <c r="AH322" s="7">
        <f t="shared" ca="1" si="34"/>
        <v>1.3888888861401938E-3</v>
      </c>
      <c r="AI322" s="8">
        <f t="shared" si="35"/>
        <v>0</v>
      </c>
      <c r="AJ322" s="8">
        <f t="shared" ca="1" si="36"/>
        <v>3.3333333267364651E-2</v>
      </c>
      <c r="AK322" s="3" t="s">
        <v>87</v>
      </c>
      <c r="AL322" s="3" t="s">
        <v>70</v>
      </c>
      <c r="AM322" s="3" t="s">
        <v>460</v>
      </c>
      <c r="AN322" s="3" t="s">
        <v>106</v>
      </c>
      <c r="AO322" s="3" t="s">
        <v>106</v>
      </c>
      <c r="AP322" s="3" t="s">
        <v>106</v>
      </c>
      <c r="AQ322" s="23">
        <v>45315.626388888886</v>
      </c>
      <c r="AR322" s="3"/>
      <c r="AS322" s="23"/>
      <c r="AT322" s="23"/>
      <c r="AU322" s="3" t="s">
        <v>100</v>
      </c>
      <c r="AV322" s="3" t="s">
        <v>526</v>
      </c>
      <c r="AW322" s="3" t="s">
        <v>370</v>
      </c>
      <c r="AX322" s="3">
        <v>4.5442</v>
      </c>
      <c r="AY322" s="3">
        <v>-74.120900000000006</v>
      </c>
      <c r="AZ322" s="8" t="str">
        <f>+CONCATENATE("Reportan apertura en el enlace ",Tabla4[[#This Row],[Enlace]]," en el ",Tabla4[[#This Row],[Distancia óptica]]," ocasionado por ",Tabla4[[#This Row],[Causa del daño]])</f>
        <v>Reportan apertura en el enlace Marruecos - DTO 53151 en el km 2.1 desde Marruecos ocasionado por Visita Fallida</v>
      </c>
      <c r="BA322" s="8" t="str">
        <f>+CONCATENATE("Para dar solución al incidente ",Tabla4[[#This Row],[Solución]])</f>
        <v>Para dar solución al incidente Lo atiende area SGT de la zona</v>
      </c>
      <c r="BB322" s="3" t="str">
        <f>+_xlfn.CONCAT(Tabla4[[#This Row],[Causa Raiz]]," ",Tabla4[[#This Row],[Solución2]]," (",Tabla4[[#This Row],[Anillo]],"- Cabecera: ",Tabla4[[#This Row],[Cabecera]],"- Operador: ",Tabla4[[#This Row],[Operador]],")")</f>
        <v>Reportan apertura en el enlace Marruecos - DTO 53151 en el km 2.1 desde Marruecos ocasionado por Visita Fallida Para dar solución al incidente Lo atiende area SGT de la zona (lineal- Cabecera: Marruecos- Operador: Colombia Telecomunicaciones)</v>
      </c>
    </row>
    <row r="323" spans="1:54" s="2" customFormat="1" ht="199.5">
      <c r="A323" s="38">
        <f t="shared" ref="A323:A386" si="39">A322+1</f>
        <v>322</v>
      </c>
      <c r="B323" s="3">
        <v>8137712</v>
      </c>
      <c r="C323" s="3" t="s">
        <v>92</v>
      </c>
      <c r="D323" s="23">
        <v>45315.625</v>
      </c>
      <c r="E323" s="23">
        <v>45317.333333333336</v>
      </c>
      <c r="F323" s="1">
        <f t="shared" ca="1" si="38"/>
        <v>1.7083333333357587</v>
      </c>
      <c r="G323" s="3" t="s">
        <v>55</v>
      </c>
      <c r="H323" s="41"/>
      <c r="I323" s="40"/>
      <c r="J323" s="5" t="s">
        <v>56</v>
      </c>
      <c r="K323" s="3" t="s">
        <v>108</v>
      </c>
      <c r="L323" s="9" t="s">
        <v>58</v>
      </c>
      <c r="M323" s="3" t="s">
        <v>228</v>
      </c>
      <c r="N323" s="3" t="s">
        <v>229</v>
      </c>
      <c r="O323" s="3" t="s">
        <v>230</v>
      </c>
      <c r="P323" s="3" t="s">
        <v>1956</v>
      </c>
      <c r="Q323" s="4" t="s">
        <v>1957</v>
      </c>
      <c r="R323" s="3" t="s">
        <v>233</v>
      </c>
      <c r="S323" s="3" t="s">
        <v>115</v>
      </c>
      <c r="T323" s="3" t="s">
        <v>276</v>
      </c>
      <c r="U323" s="3" t="s">
        <v>1958</v>
      </c>
      <c r="V323" s="22" t="str">
        <f t="shared" si="37"/>
        <v>RTNFO; Hora de aviso: 15:00 24/01/2024; Solución: Tendido de 350 mtrs y 2 empalmes de 36 hilos; Hora de solución: 8:00 26/01/2024; Causa: Intervención de Terceros</v>
      </c>
      <c r="W323" s="4" t="s">
        <v>542</v>
      </c>
      <c r="X323" s="3"/>
      <c r="Y323" s="3"/>
      <c r="Z323" s="3" t="s">
        <v>69</v>
      </c>
      <c r="AA323" s="3" t="s">
        <v>70</v>
      </c>
      <c r="AB323" s="3">
        <v>8142025</v>
      </c>
      <c r="AC323" s="3" t="s">
        <v>71</v>
      </c>
      <c r="AD323" s="6">
        <v>1.5145833333333334</v>
      </c>
      <c r="AE323" s="7"/>
      <c r="AF323" s="7"/>
      <c r="AG323" s="6">
        <f>Tabla4[[#This Row],[Tiempo Parada de Reloj]]+Tabla4[[#This Row],[Tiempo Autorizado por Telefonica (no Máximo)]]</f>
        <v>1.5145833333333334</v>
      </c>
      <c r="AH323" s="7">
        <f t="shared" ref="AH323:AH386" ca="1" si="40">F323-$AD323</f>
        <v>0.19375000000242526</v>
      </c>
      <c r="AI323" s="8">
        <f t="shared" ref="AI323:AI386" si="41">AD323*24</f>
        <v>36.35</v>
      </c>
      <c r="AJ323" s="8">
        <f t="shared" ref="AJ323:AJ386" ca="1" si="42">AH323*24</f>
        <v>4.6500000000582062</v>
      </c>
      <c r="AK323" s="3" t="s">
        <v>87</v>
      </c>
      <c r="AL323" s="3" t="s">
        <v>70</v>
      </c>
      <c r="AM323" s="3" t="s">
        <v>98</v>
      </c>
      <c r="AN323" s="3" t="s">
        <v>460</v>
      </c>
      <c r="AO323" s="3" t="s">
        <v>72</v>
      </c>
      <c r="AP323" s="3" t="s">
        <v>72</v>
      </c>
      <c r="AQ323" s="23">
        <v>45318.322222222225</v>
      </c>
      <c r="AR323" s="3" t="s">
        <v>235</v>
      </c>
      <c r="AS323" s="23" t="s">
        <v>236</v>
      </c>
      <c r="AT323" s="23"/>
      <c r="AU323" s="3" t="s">
        <v>237</v>
      </c>
      <c r="AV323" s="3" t="s">
        <v>315</v>
      </c>
      <c r="AW323" s="3" t="s">
        <v>1323</v>
      </c>
      <c r="AX323" s="3">
        <v>10.622894000000001</v>
      </c>
      <c r="AY323" s="3">
        <v>-74.178861999999995</v>
      </c>
      <c r="AZ323" s="8" t="str">
        <f>+CONCATENATE("Reportan apertura en el enlace ",Tabla4[[#This Row],[Enlace]]," en el ",Tabla4[[#This Row],[Distancia óptica]]," ocasionado por ",Tabla4[[#This Row],[Causa del daño]])</f>
        <v>Reportan apertura en el enlace Ciénaga - Fundación en el km 92,0 desde Santa Marta ocasionado por Intervención de Terceros</v>
      </c>
      <c r="BA323" s="8" t="str">
        <f>+CONCATENATE("Para dar solución al incidente ",Tabla4[[#This Row],[Solución]])</f>
        <v>Para dar solución al incidente Tendido de 350 mtrs y 2 empalmes de 36 hilos</v>
      </c>
      <c r="BB323" s="3" t="str">
        <f>+_xlfn.CONCAT(Tabla4[[#This Row],[Causa Raiz]]," ",Tabla4[[#This Row],[Solución2]]," (",Tabla4[[#This Row],[Anillo]],"- Cabecera: ",Tabla4[[#This Row],[Cabecera]],"- Operador: ",Tabla4[[#This Row],[Operador]],")")</f>
        <v>Reportan apertura en el enlace Ciénaga - Fundación en el km 92,0 desde Santa Marta ocasionado por Intervención de Terceros Para dar solución al incidente Tendido de 350 mtrs y 2 empalmes de 36 hilos (TRONCAL- Cabecera: SANTA MARTA- Operador: Colombia Telecomunicaciones)</v>
      </c>
    </row>
    <row r="324" spans="1:54" s="2" customFormat="1" ht="199.5">
      <c r="A324" s="38">
        <f t="shared" si="39"/>
        <v>323</v>
      </c>
      <c r="B324" s="3">
        <v>8137866</v>
      </c>
      <c r="C324" s="3" t="s">
        <v>92</v>
      </c>
      <c r="D324" s="23">
        <v>45315.659722222219</v>
      </c>
      <c r="E324" s="23">
        <v>45317.708333333336</v>
      </c>
      <c r="F324" s="1">
        <f t="shared" ca="1" si="38"/>
        <v>2.0486111111167702</v>
      </c>
      <c r="G324" s="3" t="s">
        <v>55</v>
      </c>
      <c r="H324" s="41"/>
      <c r="I324" s="40"/>
      <c r="J324" s="5" t="s">
        <v>56</v>
      </c>
      <c r="K324" s="3" t="s">
        <v>77</v>
      </c>
      <c r="L324" s="9" t="s">
        <v>58</v>
      </c>
      <c r="M324" s="3" t="s">
        <v>283</v>
      </c>
      <c r="N324" s="3" t="s">
        <v>284</v>
      </c>
      <c r="O324" s="3" t="s">
        <v>1959</v>
      </c>
      <c r="P324" s="3" t="s">
        <v>1960</v>
      </c>
      <c r="Q324" s="4" t="s">
        <v>1961</v>
      </c>
      <c r="R324" s="3" t="s">
        <v>796</v>
      </c>
      <c r="S324" s="3" t="s">
        <v>289</v>
      </c>
      <c r="T324" s="3" t="s">
        <v>513</v>
      </c>
      <c r="U324" s="3" t="s">
        <v>1962</v>
      </c>
      <c r="V324" s="22" t="str">
        <f t="shared" ref="V324:V387" si="43">C324&amp;"; Hora de aviso: "&amp;TEXT(D324,"h:mm dd/mm/yyyy")&amp;"; Solución: "&amp;U324&amp;"; Hora de solución: "&amp;TEXT(E324,"h:mm dd/mm/yyyy")&amp;"; Causa: "&amp;T324</f>
        <v>RTNFO; Hora de aviso: 15:50 24/01/2024; Solución: se realiza tendido de 250 metros de fo y se hacen dos empalmes de 36 hilos en cajas de 48 hilos; Hora de solución: 17:00 26/01/2024; Causa: Desastre Natural</v>
      </c>
      <c r="W324" s="4" t="s">
        <v>1775</v>
      </c>
      <c r="X324" s="3"/>
      <c r="Y324" s="3"/>
      <c r="Z324" s="3" t="s">
        <v>69</v>
      </c>
      <c r="AA324" s="3" t="s">
        <v>71</v>
      </c>
      <c r="AB324" s="3">
        <v>0</v>
      </c>
      <c r="AC324" s="3" t="s">
        <v>71</v>
      </c>
      <c r="AD324" s="6">
        <v>1.3055555555555556</v>
      </c>
      <c r="AE324" s="7"/>
      <c r="AF324" s="7"/>
      <c r="AG324" s="6">
        <f>Tabla4[[#This Row],[Tiempo Parada de Reloj]]+Tabla4[[#This Row],[Tiempo Autorizado por Telefonica (no Máximo)]]</f>
        <v>1.3055555555555556</v>
      </c>
      <c r="AH324" s="7">
        <f t="shared" ca="1" si="40"/>
        <v>0.74305555556121461</v>
      </c>
      <c r="AI324" s="8">
        <f t="shared" si="41"/>
        <v>31.333333333333336</v>
      </c>
      <c r="AJ324" s="8">
        <f t="shared" ca="1" si="42"/>
        <v>17.833333333469149</v>
      </c>
      <c r="AK324" s="3" t="s">
        <v>87</v>
      </c>
      <c r="AL324" s="3" t="s">
        <v>70</v>
      </c>
      <c r="AM324" s="3" t="s">
        <v>98</v>
      </c>
      <c r="AN324" s="3" t="s">
        <v>88</v>
      </c>
      <c r="AO324" s="3" t="s">
        <v>88</v>
      </c>
      <c r="AP324" s="3" t="s">
        <v>88</v>
      </c>
      <c r="AQ324" s="23">
        <v>45326.532638888886</v>
      </c>
      <c r="AR324" s="3"/>
      <c r="AS324" s="23"/>
      <c r="AT324" s="23"/>
      <c r="AU324" s="3" t="s">
        <v>404</v>
      </c>
      <c r="AV324" s="3" t="s">
        <v>1963</v>
      </c>
      <c r="AW324" s="3" t="s">
        <v>76</v>
      </c>
      <c r="AX324" s="3">
        <v>4.6147</v>
      </c>
      <c r="AY324" s="3">
        <v>-75.635900000000007</v>
      </c>
      <c r="AZ324" s="8" t="str">
        <f>+CONCATENATE("Reportan apertura en el enlace ",Tabla4[[#This Row],[Enlace]]," en el ",Tabla4[[#This Row],[Distancia óptica]]," ocasionado por ",Tabla4[[#This Row],[Causa del daño]])</f>
        <v>Reportan apertura en el enlace Armenia - Pereira en el Km 1,156 desde Circasia ocasionado por Desastre Natural</v>
      </c>
      <c r="BA324" s="8" t="str">
        <f>+CONCATENATE("Para dar solución al incidente ",Tabla4[[#This Row],[Solución]])</f>
        <v>Para dar solución al incidente se realiza tendido de 250 metros de fo y se hacen dos empalmes de 36 hilos en cajas de 48 hilos</v>
      </c>
      <c r="BB324" s="3" t="str">
        <f>+_xlfn.CONCAT(Tabla4[[#This Row],[Causa Raiz]]," ",Tabla4[[#This Row],[Solución2]]," (",Tabla4[[#This Row],[Anillo]],"- Cabecera: ",Tabla4[[#This Row],[Cabecera]],"- Operador: ",Tabla4[[#This Row],[Operador]],")")</f>
        <v>Reportan apertura en el enlace Armenia - Pereira en el Km 1,156 desde Circasia ocasionado por Desastre Natural Para dar solución al incidente se realiza tendido de 250 metros de fo y se hacen dos empalmes de 36 hilos en cajas de 48 hilos (Troncal- Cabecera: armenia- Operador: Colombia Telecomunicaciones)</v>
      </c>
    </row>
    <row r="325" spans="1:54" s="2" customFormat="1" ht="199.5">
      <c r="A325" s="38">
        <f t="shared" si="39"/>
        <v>324</v>
      </c>
      <c r="B325" s="3">
        <v>8137934</v>
      </c>
      <c r="C325" s="3" t="s">
        <v>54</v>
      </c>
      <c r="D325" s="23">
        <v>45315.666666666664</v>
      </c>
      <c r="E325" s="23">
        <v>45315.75</v>
      </c>
      <c r="F325" s="1">
        <f t="shared" ca="1" si="38"/>
        <v>8.3333333335758653E-2</v>
      </c>
      <c r="G325" s="3" t="s">
        <v>55</v>
      </c>
      <c r="H325" s="41"/>
      <c r="I325" s="40"/>
      <c r="J325" s="5" t="s">
        <v>56</v>
      </c>
      <c r="K325" s="3" t="s">
        <v>77</v>
      </c>
      <c r="L325" s="9" t="s">
        <v>78</v>
      </c>
      <c r="M325" s="3" t="s">
        <v>283</v>
      </c>
      <c r="N325" s="3" t="s">
        <v>284</v>
      </c>
      <c r="O325" s="3" t="s">
        <v>1964</v>
      </c>
      <c r="P325" s="3" t="s">
        <v>1965</v>
      </c>
      <c r="Q325" s="4" t="s">
        <v>1966</v>
      </c>
      <c r="R325" s="3" t="s">
        <v>400</v>
      </c>
      <c r="S325" s="3" t="s">
        <v>289</v>
      </c>
      <c r="T325" s="3" t="s">
        <v>66</v>
      </c>
      <c r="U325" s="3" t="s">
        <v>1967</v>
      </c>
      <c r="V325" s="22" t="str">
        <f t="shared" si="43"/>
        <v>RLFO; Hora de aviso: 16:00 24/01/2024; Solución: Se recuperan 50 metros de reserva de 8 hilos y un empalme de de 8 hilos  nuevo ; Hora de solución: 18:00 24/01/2024; Causa: Vandalismo</v>
      </c>
      <c r="W325" s="4" t="s">
        <v>1775</v>
      </c>
      <c r="X325" s="3"/>
      <c r="Y325" s="3"/>
      <c r="Z325" s="3" t="s">
        <v>69</v>
      </c>
      <c r="AA325" s="3" t="s">
        <v>70</v>
      </c>
      <c r="AB325" s="3">
        <v>8138300</v>
      </c>
      <c r="AC325" s="3" t="s">
        <v>71</v>
      </c>
      <c r="AD325" s="6">
        <v>0</v>
      </c>
      <c r="AE325" s="7"/>
      <c r="AF325" s="7"/>
      <c r="AG325" s="6">
        <f>Tabla4[[#This Row],[Tiempo Parada de Reloj]]+Tabla4[[#This Row],[Tiempo Autorizado por Telefonica (no Máximo)]]</f>
        <v>0</v>
      </c>
      <c r="AH325" s="7">
        <f t="shared" ca="1" si="40"/>
        <v>8.3333333335758653E-2</v>
      </c>
      <c r="AI325" s="8">
        <f t="shared" si="41"/>
        <v>0</v>
      </c>
      <c r="AJ325" s="8">
        <f t="shared" ca="1" si="42"/>
        <v>2.0000000000582077</v>
      </c>
      <c r="AK325" s="3" t="s">
        <v>106</v>
      </c>
      <c r="AL325" s="3" t="s">
        <v>71</v>
      </c>
      <c r="AM325" s="3" t="s">
        <v>69</v>
      </c>
      <c r="AN325" s="3" t="s">
        <v>106</v>
      </c>
      <c r="AO325" s="3" t="s">
        <v>72</v>
      </c>
      <c r="AP325" s="3" t="s">
        <v>72</v>
      </c>
      <c r="AQ325" s="23">
        <v>45317.804861111108</v>
      </c>
      <c r="AR325" s="3"/>
      <c r="AS325" s="23"/>
      <c r="AT325" s="23"/>
      <c r="AU325" s="3" t="s">
        <v>404</v>
      </c>
      <c r="AV325" s="3" t="s">
        <v>1968</v>
      </c>
      <c r="AW325" s="3" t="s">
        <v>1311</v>
      </c>
      <c r="AX325" s="3">
        <v>4.5166000000000004</v>
      </c>
      <c r="AY325" s="3">
        <v>-75.716999999999999</v>
      </c>
      <c r="AZ325" s="8" t="str">
        <f>+CONCATENATE("Reportan apertura en el enlace ",Tabla4[[#This Row],[Enlace]]," en el ",Tabla4[[#This Row],[Distancia óptica]]," ocasionado por ",Tabla4[[#This Row],[Causa del daño]])</f>
        <v>Reportan apertura en el enlace Mov. Manantiales - Mov. Galan en el km 0,300 desde Manantiales ocasionado por Vandalismo</v>
      </c>
      <c r="BA325" s="8" t="str">
        <f>+CONCATENATE("Para dar solución al incidente ",Tabla4[[#This Row],[Solución]])</f>
        <v xml:space="preserve">Para dar solución al incidente Se recuperan 50 metros de reserva de 8 hilos y un empalme de de 8 hilos  nuevo </v>
      </c>
      <c r="BB325" s="3" t="str">
        <f>+_xlfn.CONCAT(Tabla4[[#This Row],[Causa Raiz]]," ",Tabla4[[#This Row],[Solución2]]," (",Tabla4[[#This Row],[Anillo]],"- Cabecera: ",Tabla4[[#This Row],[Cabecera]],"- Operador: ",Tabla4[[#This Row],[Operador]],")")</f>
        <v>Reportan apertura en el enlace Mov. Manantiales - Mov. Galan en el km 0,300 desde Manantiales ocasionado por Vandalismo Para dar solución al incidente Se recuperan 50 metros de reserva de 8 hilos y un empalme de de 8 hilos  nuevo  (UK- Cabecera: Manantiales - Operador: Colombia Telecomunicaciones)</v>
      </c>
    </row>
    <row r="326" spans="1:54" s="2" customFormat="1" ht="171">
      <c r="A326" s="38">
        <f t="shared" si="39"/>
        <v>325</v>
      </c>
      <c r="B326" s="3">
        <v>8138189</v>
      </c>
      <c r="C326" s="3" t="s">
        <v>163</v>
      </c>
      <c r="D326" s="23">
        <v>45315.701388888891</v>
      </c>
      <c r="E326" s="23">
        <v>45317.409722222219</v>
      </c>
      <c r="F326" s="1">
        <f t="shared" ca="1" si="38"/>
        <v>1.7083333333284827</v>
      </c>
      <c r="G326" s="3" t="s">
        <v>164</v>
      </c>
      <c r="H326" s="41" t="s">
        <v>165</v>
      </c>
      <c r="I326" s="40" t="s">
        <v>1969</v>
      </c>
      <c r="J326" s="5" t="s">
        <v>167</v>
      </c>
      <c r="K326" s="3" t="s">
        <v>168</v>
      </c>
      <c r="L326" s="9" t="s">
        <v>58</v>
      </c>
      <c r="M326" s="3" t="s">
        <v>169</v>
      </c>
      <c r="N326" s="3" t="s">
        <v>1970</v>
      </c>
      <c r="O326" s="3" t="s">
        <v>1971</v>
      </c>
      <c r="P326" s="3" t="s">
        <v>325</v>
      </c>
      <c r="Q326" s="4" t="s">
        <v>1972</v>
      </c>
      <c r="R326" s="3" t="s">
        <v>174</v>
      </c>
      <c r="S326" s="3" t="s">
        <v>175</v>
      </c>
      <c r="T326" s="3" t="s">
        <v>256</v>
      </c>
      <c r="U326" s="3" t="s">
        <v>1973</v>
      </c>
      <c r="V326" s="22" t="str">
        <f t="shared" si="43"/>
        <v>RDFO; Hora de aviso: 16:50 24/01/2024; Solución: se refusiona hilo en caja de empalme labores ejecutadas por Claro; Hora de solución: 9:50 26/01/2024; Causa: Falla de Empalme de FiOp</v>
      </c>
      <c r="W326" s="4" t="s">
        <v>1407</v>
      </c>
      <c r="X326" s="3"/>
      <c r="Y326" s="3"/>
      <c r="Z326" s="3" t="s">
        <v>69</v>
      </c>
      <c r="AA326" s="3" t="s">
        <v>71</v>
      </c>
      <c r="AB326" s="3">
        <v>0</v>
      </c>
      <c r="AC326" s="3" t="s">
        <v>71</v>
      </c>
      <c r="AD326" s="6">
        <v>1</v>
      </c>
      <c r="AE326" s="7"/>
      <c r="AF326" s="7"/>
      <c r="AG326" s="6">
        <f>Tabla4[[#This Row],[Tiempo Parada de Reloj]]+Tabla4[[#This Row],[Tiempo Autorizado por Telefonica (no Máximo)]]</f>
        <v>1</v>
      </c>
      <c r="AH326" s="7">
        <f t="shared" ca="1" si="40"/>
        <v>0.70833333332848269</v>
      </c>
      <c r="AI326" s="8">
        <f t="shared" si="41"/>
        <v>24</v>
      </c>
      <c r="AJ326" s="8">
        <f t="shared" ca="1" si="42"/>
        <v>16.999999999883585</v>
      </c>
      <c r="AK326" s="3" t="s">
        <v>87</v>
      </c>
      <c r="AL326" s="3" t="s">
        <v>70</v>
      </c>
      <c r="AM326" s="3" t="s">
        <v>98</v>
      </c>
      <c r="AN326" s="3" t="s">
        <v>460</v>
      </c>
      <c r="AO326" s="3"/>
      <c r="AP326" s="3"/>
      <c r="AQ326" s="23">
        <f ca="1">NOW()</f>
        <v>45503.696834953706</v>
      </c>
      <c r="AR326" s="3"/>
      <c r="AS326" s="23"/>
      <c r="AT326" s="23"/>
      <c r="AU326" s="3" t="s">
        <v>168</v>
      </c>
      <c r="AV326" s="3" t="s">
        <v>1970</v>
      </c>
      <c r="AW326" s="3" t="s">
        <v>1323</v>
      </c>
      <c r="AX326" s="3" t="s">
        <v>69</v>
      </c>
      <c r="AY326" s="3" t="s">
        <v>69</v>
      </c>
      <c r="AZ326" s="8" t="str">
        <f>+CONCATENATE("Reportan apertura en el enlace ",Tabla4[[#This Row],[Enlace]]," en el ",Tabla4[[#This Row],[Distancia óptica]]," ocasionado por ",Tabla4[[#This Row],[Causa del daño]])</f>
        <v>Reportan apertura en el enlace Abrego - Ocaña en el Km 0 ocasionado por Falla de Empalme de FiOp</v>
      </c>
      <c r="BA326" s="8" t="str">
        <f>+CONCATENATE("Para dar solución al incidente ",Tabla4[[#This Row],[Solución]])</f>
        <v>Para dar solución al incidente se refusiona hilo en caja de empalme labores ejecutadas por Claro</v>
      </c>
      <c r="BB326" s="3" t="str">
        <f>+_xlfn.CONCAT(Tabla4[[#This Row],[Causa Raiz]]," ",Tabla4[[#This Row],[Solución2]]," (",Tabla4[[#This Row],[Anillo]],"- Cabecera: ",Tabla4[[#This Row],[Cabecera]],"- Operador: ",Tabla4[[#This Row],[Operador]],")")</f>
        <v>Reportan apertura en el enlace Abrego - Ocaña en el Km 0 ocasionado por Falla de Empalme de FiOp Para dar solución al incidente se refusiona hilo en caja de empalme labores ejecutadas por Claro (TRONCAL- Cabecera: ABREGO- Operador: Telmex - Claro)</v>
      </c>
    </row>
    <row r="327" spans="1:54" s="2" customFormat="1" ht="171">
      <c r="A327" s="38">
        <f t="shared" si="39"/>
        <v>326</v>
      </c>
      <c r="B327" s="3">
        <v>8138245</v>
      </c>
      <c r="C327" s="3" t="s">
        <v>54</v>
      </c>
      <c r="D327" s="23">
        <v>45315.708333333336</v>
      </c>
      <c r="E327" s="23">
        <v>45315.709722222222</v>
      </c>
      <c r="F327" s="1">
        <f t="shared" ca="1" si="38"/>
        <v>1.3888888861401938E-3</v>
      </c>
      <c r="G327" s="3" t="s">
        <v>55</v>
      </c>
      <c r="H327" s="41"/>
      <c r="I327" s="40"/>
      <c r="J327" s="5" t="s">
        <v>137</v>
      </c>
      <c r="K327" s="3" t="s">
        <v>57</v>
      </c>
      <c r="L327" s="9" t="s">
        <v>78</v>
      </c>
      <c r="M327" s="3" t="s">
        <v>59</v>
      </c>
      <c r="N327" s="3" t="s">
        <v>60</v>
      </c>
      <c r="O327" s="3" t="s">
        <v>1974</v>
      </c>
      <c r="P327" s="3" t="s">
        <v>1975</v>
      </c>
      <c r="Q327" s="4" t="s">
        <v>1976</v>
      </c>
      <c r="R327" s="3" t="s">
        <v>255</v>
      </c>
      <c r="S327" s="3" t="s">
        <v>65</v>
      </c>
      <c r="T327" s="3" t="s">
        <v>104</v>
      </c>
      <c r="U327" s="3" t="s">
        <v>1977</v>
      </c>
      <c r="V327" s="22" t="str">
        <f t="shared" si="43"/>
        <v>RLFO; Hora de aviso: 17:00 24/01/2024; Solución: el enlace sube sin manipilacion por parte del personal de fo; Hora de solución: 17:02 24/01/2024; Causa: Visita Fallida</v>
      </c>
      <c r="W327" s="4" t="s">
        <v>68</v>
      </c>
      <c r="X327" s="3"/>
      <c r="Y327" s="3"/>
      <c r="Z327" s="3" t="s">
        <v>69</v>
      </c>
      <c r="AA327" s="3" t="s">
        <v>71</v>
      </c>
      <c r="AB327" s="3">
        <v>0</v>
      </c>
      <c r="AC327" s="3" t="s">
        <v>71</v>
      </c>
      <c r="AD327" s="6">
        <v>0</v>
      </c>
      <c r="AE327" s="7"/>
      <c r="AF327" s="7"/>
      <c r="AG327" s="6">
        <f>Tabla4[[#This Row],[Tiempo Parada de Reloj]]+Tabla4[[#This Row],[Tiempo Autorizado por Telefonica (no Máximo)]]</f>
        <v>0</v>
      </c>
      <c r="AH327" s="7">
        <f t="shared" ca="1" si="40"/>
        <v>1.3888888861401938E-3</v>
      </c>
      <c r="AI327" s="8">
        <f t="shared" si="41"/>
        <v>0</v>
      </c>
      <c r="AJ327" s="8">
        <f t="shared" ca="1" si="42"/>
        <v>3.3333333267364651E-2</v>
      </c>
      <c r="AK327" s="3" t="s">
        <v>87</v>
      </c>
      <c r="AL327" s="3" t="s">
        <v>70</v>
      </c>
      <c r="AM327" s="3" t="s">
        <v>88</v>
      </c>
      <c r="AN327" s="3" t="s">
        <v>88</v>
      </c>
      <c r="AO327" s="3" t="s">
        <v>88</v>
      </c>
      <c r="AP327" s="3" t="s">
        <v>88</v>
      </c>
      <c r="AQ327" s="23">
        <v>45315.795138888891</v>
      </c>
      <c r="AR327" s="3"/>
      <c r="AS327" s="23"/>
      <c r="AT327" s="23"/>
      <c r="AU327" s="3" t="s">
        <v>74</v>
      </c>
      <c r="AV327" s="3" t="s">
        <v>757</v>
      </c>
      <c r="AW327" s="3" t="s">
        <v>151</v>
      </c>
      <c r="AX327" s="3" t="s">
        <v>69</v>
      </c>
      <c r="AY327" s="3" t="s">
        <v>69</v>
      </c>
      <c r="AZ327" s="8" t="str">
        <f>+CONCATENATE("Reportan apertura en el enlace ",Tabla4[[#This Row],[Enlace]]," en el ",Tabla4[[#This Row],[Distancia óptica]]," ocasionado por ",Tabla4[[#This Row],[Causa del daño]])</f>
        <v>Reportan apertura en el enlace Mov. Asturias - Mov. Kenedy Sur en el km 0 desde asturias ocasionado por Visita Fallida</v>
      </c>
      <c r="BA327" s="8" t="str">
        <f>+CONCATENATE("Para dar solución al incidente ",Tabla4[[#This Row],[Solución]])</f>
        <v>Para dar solución al incidente el enlace sube sin manipilacion por parte del personal de fo</v>
      </c>
      <c r="BB327" s="3" t="str">
        <f>+_xlfn.CONCAT(Tabla4[[#This Row],[Causa Raiz]]," ",Tabla4[[#This Row],[Solución2]]," (",Tabla4[[#This Row],[Anillo]],"- Cabecera: ",Tabla4[[#This Row],[Cabecera]],"- Operador: ",Tabla4[[#This Row],[Operador]],")")</f>
        <v>Reportan apertura en el enlace Mov. Asturias - Mov. Kenedy Sur en el km 0 desde asturias ocasionado por Visita Fallida Para dar solución al incidente el enlace sube sin manipilacion por parte del personal de fo (Lineal - Cabecera: Asturias- Operador: Infraco)</v>
      </c>
    </row>
    <row r="328" spans="1:54" s="2" customFormat="1" ht="199.5">
      <c r="A328" s="38">
        <f t="shared" si="39"/>
        <v>327</v>
      </c>
      <c r="B328" s="3">
        <v>8138535</v>
      </c>
      <c r="C328" s="3" t="s">
        <v>54</v>
      </c>
      <c r="D328" s="23">
        <v>45315.666666666664</v>
      </c>
      <c r="E328" s="23">
        <v>45316.625</v>
      </c>
      <c r="F328" s="1">
        <f t="shared" ca="1" si="38"/>
        <v>0.95833333333575865</v>
      </c>
      <c r="G328" s="3" t="s">
        <v>55</v>
      </c>
      <c r="H328" s="41"/>
      <c r="I328" s="40"/>
      <c r="J328" s="5" t="s">
        <v>56</v>
      </c>
      <c r="K328" s="3" t="s">
        <v>77</v>
      </c>
      <c r="L328" s="9" t="s">
        <v>78</v>
      </c>
      <c r="M328" s="3" t="s">
        <v>79</v>
      </c>
      <c r="N328" s="3" t="s">
        <v>771</v>
      </c>
      <c r="O328" s="3" t="s">
        <v>1978</v>
      </c>
      <c r="P328" s="3" t="s">
        <v>1979</v>
      </c>
      <c r="Q328" s="4" t="s">
        <v>1980</v>
      </c>
      <c r="R328" s="3" t="s">
        <v>775</v>
      </c>
      <c r="S328" s="3" t="s">
        <v>249</v>
      </c>
      <c r="T328" s="3" t="s">
        <v>329</v>
      </c>
      <c r="U328" s="3" t="s">
        <v>1981</v>
      </c>
      <c r="V328" s="22" t="str">
        <f t="shared" si="43"/>
        <v>RLFO; Hora de aviso: 16:00 24/01/2024; Solución: Se realiza tendido de 100 metros de F.O y se crean dos empalmes de 24 hilos ; Hora de solución: 15:00 25/01/2024; Causa: Incendio</v>
      </c>
      <c r="W328" s="4" t="s">
        <v>1775</v>
      </c>
      <c r="X328" s="3"/>
      <c r="Y328" s="3"/>
      <c r="Z328" s="3" t="s">
        <v>69</v>
      </c>
      <c r="AA328" s="3" t="s">
        <v>70</v>
      </c>
      <c r="AB328" s="3">
        <v>8137536</v>
      </c>
      <c r="AC328" s="3" t="s">
        <v>71</v>
      </c>
      <c r="AD328" s="6">
        <v>0.79513888888888884</v>
      </c>
      <c r="AE328" s="7"/>
      <c r="AF328" s="7"/>
      <c r="AG328" s="6">
        <f>Tabla4[[#This Row],[Tiempo Parada de Reloj]]+Tabla4[[#This Row],[Tiempo Autorizado por Telefonica (no Máximo)]]</f>
        <v>0.79513888888888884</v>
      </c>
      <c r="AH328" s="7">
        <f t="shared" ca="1" si="40"/>
        <v>0.16319444444686981</v>
      </c>
      <c r="AI328" s="8">
        <f t="shared" si="41"/>
        <v>19.083333333333332</v>
      </c>
      <c r="AJ328" s="8">
        <f t="shared" ca="1" si="42"/>
        <v>3.9166666667248755</v>
      </c>
      <c r="AK328" s="3" t="s">
        <v>88</v>
      </c>
      <c r="AL328" s="3" t="s">
        <v>70</v>
      </c>
      <c r="AM328" s="3" t="s">
        <v>98</v>
      </c>
      <c r="AN328" s="3" t="s">
        <v>106</v>
      </c>
      <c r="AO328" s="3" t="s">
        <v>88</v>
      </c>
      <c r="AP328" s="3" t="s">
        <v>88</v>
      </c>
      <c r="AQ328" s="23">
        <v>45321.681944444441</v>
      </c>
      <c r="AR328" s="3"/>
      <c r="AS328" s="23"/>
      <c r="AT328" s="23"/>
      <c r="AU328" s="3" t="s">
        <v>313</v>
      </c>
      <c r="AV328" s="3" t="s">
        <v>771</v>
      </c>
      <c r="AW328" s="3" t="s">
        <v>307</v>
      </c>
      <c r="AX328" s="3">
        <v>4.3253890000000004</v>
      </c>
      <c r="AY328" s="3">
        <v>-74.143084000000002</v>
      </c>
      <c r="AZ328" s="8" t="str">
        <f>+CONCATENATE("Reportan apertura en el enlace ",Tabla4[[#This Row],[Enlace]]," en el ",Tabla4[[#This Row],[Distancia óptica]]," ocasionado por ",Tabla4[[#This Row],[Causa del daño]])</f>
        <v>Reportan apertura en el enlace Mov. Central Soacha - Mov Polícia Muña en el km 6,2 desde soacha ocasionado por Incendio</v>
      </c>
      <c r="BA328" s="8" t="str">
        <f>+CONCATENATE("Para dar solución al incidente ",Tabla4[[#This Row],[Solución]])</f>
        <v xml:space="preserve">Para dar solución al incidente Se realiza tendido de 100 metros de F.O y se crean dos empalmes de 24 hilos </v>
      </c>
      <c r="BB328" s="3" t="str">
        <f>+_xlfn.CONCAT(Tabla4[[#This Row],[Causa Raiz]]," ",Tabla4[[#This Row],[Solución2]]," (",Tabla4[[#This Row],[Anillo]],"- Cabecera: ",Tabla4[[#This Row],[Cabecera]],"- Operador: ",Tabla4[[#This Row],[Operador]],")")</f>
        <v>Reportan apertura en el enlace Mov. Central Soacha - Mov Polícia Muña en el km 6,2 desde soacha ocasionado por Incendio Para dar solución al incidente Se realiza tendido de 100 metros de F.O y se crean dos empalmes de 24 hilos  (LINEAL- Cabecera: SOACHA- Operador: Colombia Telecomunicaciones)</v>
      </c>
    </row>
    <row r="329" spans="1:54" s="2" customFormat="1" ht="242.25">
      <c r="A329" s="38">
        <f t="shared" si="39"/>
        <v>328</v>
      </c>
      <c r="B329" s="3">
        <v>8138213</v>
      </c>
      <c r="C329" s="3" t="s">
        <v>163</v>
      </c>
      <c r="D329" s="23">
        <v>45315.708333333336</v>
      </c>
      <c r="E329" s="23">
        <v>45316.013888888891</v>
      </c>
      <c r="F329" s="1">
        <f t="shared" ca="1" si="38"/>
        <v>0.30555555555474712</v>
      </c>
      <c r="G329" s="3" t="s">
        <v>55</v>
      </c>
      <c r="H329" s="41"/>
      <c r="I329" s="40"/>
      <c r="J329" s="5" t="s">
        <v>56</v>
      </c>
      <c r="K329" s="3" t="s">
        <v>203</v>
      </c>
      <c r="L329" s="9" t="s">
        <v>78</v>
      </c>
      <c r="M329" s="3" t="s">
        <v>204</v>
      </c>
      <c r="N329" s="3" t="s">
        <v>1982</v>
      </c>
      <c r="O329" s="3" t="s">
        <v>1983</v>
      </c>
      <c r="P329" s="3" t="s">
        <v>1984</v>
      </c>
      <c r="Q329" s="4" t="s">
        <v>1985</v>
      </c>
      <c r="R329" s="3" t="s">
        <v>336</v>
      </c>
      <c r="S329" s="3" t="s">
        <v>221</v>
      </c>
      <c r="T329" s="3" t="s">
        <v>176</v>
      </c>
      <c r="U329" s="3" t="s">
        <v>1986</v>
      </c>
      <c r="V329" s="22" t="str">
        <f t="shared" si="43"/>
        <v>RDFO; Hora de aviso: 17:00 24/01/2024; Solución: Se realiza un tendido de 200 mts de fibra de 8 hilos y se hacen dos empalmes de 8 hilos con caja de empalme de 48 hilos; Hora de solución: 0:20 25/01/2024; Causa: Intervención de Terceros. No Identificados</v>
      </c>
      <c r="W329" s="4" t="s">
        <v>1987</v>
      </c>
      <c r="X329" s="3"/>
      <c r="Y329" s="3"/>
      <c r="Z329" s="3" t="s">
        <v>69</v>
      </c>
      <c r="AA329" s="3" t="s">
        <v>70</v>
      </c>
      <c r="AB329" s="3">
        <v>8138213</v>
      </c>
      <c r="AC329" s="3" t="s">
        <v>70</v>
      </c>
      <c r="AD329" s="6">
        <v>3.125E-2</v>
      </c>
      <c r="AE329" s="7"/>
      <c r="AF329" s="7"/>
      <c r="AG329" s="6">
        <f>Tabla4[[#This Row],[Tiempo Parada de Reloj]]+Tabla4[[#This Row],[Tiempo Autorizado por Telefonica (no Máximo)]]</f>
        <v>3.125E-2</v>
      </c>
      <c r="AH329" s="7">
        <f t="shared" ca="1" si="40"/>
        <v>0.27430555555474712</v>
      </c>
      <c r="AI329" s="8">
        <f t="shared" si="41"/>
        <v>0.75</v>
      </c>
      <c r="AJ329" s="8">
        <f t="shared" ca="1" si="42"/>
        <v>6.5833333333139308</v>
      </c>
      <c r="AK329" s="3" t="s">
        <v>106</v>
      </c>
      <c r="AL329" s="3" t="s">
        <v>70</v>
      </c>
      <c r="AM329" s="3" t="s">
        <v>98</v>
      </c>
      <c r="AN329" s="3" t="s">
        <v>98</v>
      </c>
      <c r="AO329" s="3" t="s">
        <v>72</v>
      </c>
      <c r="AP329" s="3" t="s">
        <v>72</v>
      </c>
      <c r="AQ329" s="23">
        <v>45317.682638888888</v>
      </c>
      <c r="AR329" s="3"/>
      <c r="AS329" s="23"/>
      <c r="AT329" s="23"/>
      <c r="AU329" s="3" t="s">
        <v>356</v>
      </c>
      <c r="AV329" s="3" t="s">
        <v>1988</v>
      </c>
      <c r="AW329" s="3" t="s">
        <v>1989</v>
      </c>
      <c r="AX329" s="3">
        <v>7.0666739999999999</v>
      </c>
      <c r="AY329" s="3">
        <v>-73.083034999999995</v>
      </c>
      <c r="AZ329" s="8" t="str">
        <f>+CONCATENATE("Reportan apertura en el enlace ",Tabla4[[#This Row],[Enlace]]," en el ",Tabla4[[#This Row],[Distancia óptica]]," ocasionado por ",Tabla4[[#This Row],[Causa del daño]])</f>
        <v>Reportan apertura en el enlace Mov. Ventura - Mov. Caracoli en el Km 0,250 Mov. Caracoli ocasionado por Intervención de Terceros. No Identificados</v>
      </c>
      <c r="BA329" s="8" t="str">
        <f>+CONCATENATE("Para dar solución al incidente ",Tabla4[[#This Row],[Solución]])</f>
        <v>Para dar solución al incidente Se realiza un tendido de 200 mts de fibra de 8 hilos y se hacen dos empalmes de 8 hilos con caja de empalme de 48 hilos</v>
      </c>
      <c r="BB329" s="3" t="str">
        <f>+_xlfn.CONCAT(Tabla4[[#This Row],[Causa Raiz]]," ",Tabla4[[#This Row],[Solución2]]," (",Tabla4[[#This Row],[Anillo]],"- Cabecera: ",Tabla4[[#This Row],[Cabecera]],"- Operador: ",Tabla4[[#This Row],[Operador]],")")</f>
        <v>Reportan apertura en el enlace Mov. Ventura - Mov. Caracoli en el Km 0,250 Mov. Caracoli ocasionado por Intervención de Terceros. No Identificados Para dar solución al incidente Se realiza un tendido de 200 mts de fibra de 8 hilos y se hacen dos empalmes de 8 hilos con caja de empalme de 48 hilos (Uk caracoli- Cabecera: Bucaramanga Lago- Operador: Colombia Telecomunicaciones)</v>
      </c>
    </row>
    <row r="330" spans="1:54" s="2" customFormat="1" ht="185.25">
      <c r="A330" s="38">
        <f t="shared" si="39"/>
        <v>329</v>
      </c>
      <c r="B330" s="3">
        <v>8138757</v>
      </c>
      <c r="C330" s="3" t="s">
        <v>163</v>
      </c>
      <c r="D330" s="23">
        <v>45315.819444444445</v>
      </c>
      <c r="E330" s="23">
        <v>45315.975694444445</v>
      </c>
      <c r="F330" s="1">
        <f t="shared" ca="1" si="38"/>
        <v>0.15625</v>
      </c>
      <c r="G330" s="3" t="s">
        <v>55</v>
      </c>
      <c r="H330" s="41"/>
      <c r="I330" s="40"/>
      <c r="J330" s="5" t="s">
        <v>56</v>
      </c>
      <c r="K330" s="3" t="s">
        <v>77</v>
      </c>
      <c r="L330" s="9" t="s">
        <v>58</v>
      </c>
      <c r="M330" s="3" t="s">
        <v>79</v>
      </c>
      <c r="N330" s="3" t="s">
        <v>1990</v>
      </c>
      <c r="O330" s="3" t="s">
        <v>1991</v>
      </c>
      <c r="P330" s="3" t="s">
        <v>1992</v>
      </c>
      <c r="Q330" s="4" t="s">
        <v>1993</v>
      </c>
      <c r="R330" s="3" t="s">
        <v>248</v>
      </c>
      <c r="S330" s="3" t="s">
        <v>249</v>
      </c>
      <c r="T330" s="3" t="s">
        <v>176</v>
      </c>
      <c r="U330" s="3" t="s">
        <v>1994</v>
      </c>
      <c r="V330" s="22" t="str">
        <f t="shared" si="43"/>
        <v>RDFO; Hora de aviso: 19:40 24/01/2024; Solución: Se recupero 20 mts de reserva y se hace un empalme de 36 hilos; Hora de solución: 23:25 24/01/2024; Causa: Intervención de Terceros. No Identificados</v>
      </c>
      <c r="W330" s="4" t="s">
        <v>1775</v>
      </c>
      <c r="X330" s="3"/>
      <c r="Y330" s="3"/>
      <c r="Z330" s="3" t="s">
        <v>69</v>
      </c>
      <c r="AA330" s="3" t="s">
        <v>70</v>
      </c>
      <c r="AB330" s="3">
        <v>8138883</v>
      </c>
      <c r="AC330" s="3" t="s">
        <v>71</v>
      </c>
      <c r="AD330" s="6">
        <v>0</v>
      </c>
      <c r="AE330" s="7"/>
      <c r="AF330" s="7"/>
      <c r="AG330" s="6">
        <f>Tabla4[[#This Row],[Tiempo Parada de Reloj]]+Tabla4[[#This Row],[Tiempo Autorizado por Telefonica (no Máximo)]]</f>
        <v>0</v>
      </c>
      <c r="AH330" s="7">
        <f t="shared" ca="1" si="40"/>
        <v>0.15625</v>
      </c>
      <c r="AI330" s="8">
        <f t="shared" si="41"/>
        <v>0</v>
      </c>
      <c r="AJ330" s="8">
        <f t="shared" ca="1" si="42"/>
        <v>3.75</v>
      </c>
      <c r="AK330" s="3" t="s">
        <v>88</v>
      </c>
      <c r="AL330" s="3" t="s">
        <v>70</v>
      </c>
      <c r="AM330" s="3" t="s">
        <v>98</v>
      </c>
      <c r="AN330" s="3" t="s">
        <v>98</v>
      </c>
      <c r="AO330" s="3" t="s">
        <v>72</v>
      </c>
      <c r="AP330" s="3" t="s">
        <v>72</v>
      </c>
      <c r="AQ330" s="23">
        <v>45318.394444444442</v>
      </c>
      <c r="AR330" s="3"/>
      <c r="AS330" s="23"/>
      <c r="AT330" s="23"/>
      <c r="AU330" s="3" t="s">
        <v>710</v>
      </c>
      <c r="AV330" s="3" t="s">
        <v>1995</v>
      </c>
      <c r="AW330" s="3" t="s">
        <v>135</v>
      </c>
      <c r="AX330" s="3">
        <v>4.9077799999999998</v>
      </c>
      <c r="AY330" s="3">
        <v>-74.102087999999995</v>
      </c>
      <c r="AZ330" s="8" t="str">
        <f>+CONCATENATE("Reportan apertura en el enlace ",Tabla4[[#This Row],[Enlace]]," en el ",Tabla4[[#This Row],[Distancia óptica]]," ocasionado por ",Tabla4[[#This Row],[Causa del daño]])</f>
        <v>Reportan apertura en el enlace Tabio - Tenjo en el km 1,6 Desde tabio ocasionado por Intervención de Terceros. No Identificados</v>
      </c>
      <c r="BA330" s="8" t="str">
        <f>+CONCATENATE("Para dar solución al incidente ",Tabla4[[#This Row],[Solución]])</f>
        <v>Para dar solución al incidente Se recupero 20 mts de reserva y se hace un empalme de 36 hilos</v>
      </c>
      <c r="BB330" s="3" t="str">
        <f>+_xlfn.CONCAT(Tabla4[[#This Row],[Causa Raiz]]," ",Tabla4[[#This Row],[Solución2]]," (",Tabla4[[#This Row],[Anillo]],"- Cabecera: ",Tabla4[[#This Row],[Cabecera]],"- Operador: ",Tabla4[[#This Row],[Operador]],")")</f>
        <v>Reportan apertura en el enlace Tabio - Tenjo en el km 1,6 Desde tabio ocasionado por Intervención de Terceros. No Identificados Para dar solución al incidente Se recupero 20 mts de reserva y se hace un empalme de 36 hilos (Lineal- Cabecera: Celta- Operador: Colombia Telecomunicaciones)</v>
      </c>
    </row>
    <row r="331" spans="1:54" s="2" customFormat="1" ht="171">
      <c r="A331" s="38">
        <f t="shared" si="39"/>
        <v>330</v>
      </c>
      <c r="B331" s="3">
        <v>8138749</v>
      </c>
      <c r="C331" s="3" t="s">
        <v>163</v>
      </c>
      <c r="D331" s="23">
        <v>45315.822916666664</v>
      </c>
      <c r="E331" s="23">
        <v>45316.791666666664</v>
      </c>
      <c r="F331" s="1">
        <f t="shared" ca="1" si="38"/>
        <v>0.96875</v>
      </c>
      <c r="G331" s="3" t="s">
        <v>55</v>
      </c>
      <c r="H331" s="41"/>
      <c r="I331" s="40"/>
      <c r="J331" s="5" t="s">
        <v>56</v>
      </c>
      <c r="K331" s="3" t="s">
        <v>340</v>
      </c>
      <c r="L331" s="9" t="s">
        <v>78</v>
      </c>
      <c r="M331" s="3" t="s">
        <v>341</v>
      </c>
      <c r="N331" s="3" t="s">
        <v>1996</v>
      </c>
      <c r="O331" s="3" t="s">
        <v>1997</v>
      </c>
      <c r="P331" s="3" t="s">
        <v>1998</v>
      </c>
      <c r="Q331" s="4" t="s">
        <v>1999</v>
      </c>
      <c r="R331" s="3" t="s">
        <v>1828</v>
      </c>
      <c r="S331" s="3" t="s">
        <v>347</v>
      </c>
      <c r="T331" s="3" t="s">
        <v>211</v>
      </c>
      <c r="U331" s="3" t="s">
        <v>2000</v>
      </c>
      <c r="V331" s="22" t="str">
        <f t="shared" si="43"/>
        <v>RDFO; Hora de aviso: 19:45 24/01/2024; Solución: Se migra hilos de servicios entre empalmes ; Hora de solución: 19:00 25/01/2024; Causa: Podas</v>
      </c>
      <c r="W331" s="4" t="s">
        <v>349</v>
      </c>
      <c r="X331" s="3"/>
      <c r="Y331" s="3"/>
      <c r="Z331" s="3" t="s">
        <v>69</v>
      </c>
      <c r="AA331" s="3" t="s">
        <v>70</v>
      </c>
      <c r="AB331" s="3">
        <v>0</v>
      </c>
      <c r="AC331" s="3" t="s">
        <v>71</v>
      </c>
      <c r="AD331" s="6">
        <v>0.76111111111111107</v>
      </c>
      <c r="AE331" s="7"/>
      <c r="AF331" s="7"/>
      <c r="AG331" s="6">
        <f>Tabla4[[#This Row],[Tiempo Parada de Reloj]]+Tabla4[[#This Row],[Tiempo Autorizado por Telefonica (no Máximo)]]</f>
        <v>0.76111111111111107</v>
      </c>
      <c r="AH331" s="7">
        <f t="shared" ca="1" si="40"/>
        <v>0.20763888888888893</v>
      </c>
      <c r="AI331" s="8">
        <f t="shared" si="41"/>
        <v>18.266666666666666</v>
      </c>
      <c r="AJ331" s="8">
        <f t="shared" ca="1" si="42"/>
        <v>4.9833333333333343</v>
      </c>
      <c r="AK331" s="3" t="s">
        <v>106</v>
      </c>
      <c r="AL331" s="3" t="s">
        <v>70</v>
      </c>
      <c r="AM331" s="3" t="s">
        <v>98</v>
      </c>
      <c r="AN331" s="3" t="s">
        <v>106</v>
      </c>
      <c r="AO331" s="3" t="s">
        <v>72</v>
      </c>
      <c r="AP331" s="3" t="s">
        <v>72</v>
      </c>
      <c r="AQ331" s="23">
        <v>45318.481249999997</v>
      </c>
      <c r="AR331" s="3"/>
      <c r="AS331" s="23"/>
      <c r="AT331" s="23"/>
      <c r="AU331" s="3" t="s">
        <v>351</v>
      </c>
      <c r="AV331" s="3" t="s">
        <v>2001</v>
      </c>
      <c r="AW331" s="3" t="s">
        <v>76</v>
      </c>
      <c r="AX331" s="3">
        <v>4.2013999999999996</v>
      </c>
      <c r="AY331" s="3">
        <v>-74.856999999999999</v>
      </c>
      <c r="AZ331" s="8" t="str">
        <f>+CONCATENATE("Reportan apertura en el enlace ",Tabla4[[#This Row],[Enlace]]," en el ",Tabla4[[#This Row],[Distancia óptica]]," ocasionado por ",Tabla4[[#This Row],[Causa del daño]])</f>
        <v>Reportan apertura en el enlace Mov. Altagracia Flandes - Mov. Espinal en el Km 7,9 desde espinal ocasionado por Podas</v>
      </c>
      <c r="BA331" s="8" t="str">
        <f>+CONCATENATE("Para dar solución al incidente ",Tabla4[[#This Row],[Solución]])</f>
        <v xml:space="preserve">Para dar solución al incidente Se migra hilos de servicios entre empalmes </v>
      </c>
      <c r="BB331" s="3" t="str">
        <f>+_xlfn.CONCAT(Tabla4[[#This Row],[Causa Raiz]]," ",Tabla4[[#This Row],[Solución2]]," (",Tabla4[[#This Row],[Anillo]],"- Cabecera: ",Tabla4[[#This Row],[Cabecera]],"- Operador: ",Tabla4[[#This Row],[Operador]],")")</f>
        <v>Reportan apertura en el enlace Mov. Altagracia Flandes - Mov. Espinal en el Km 7,9 desde espinal ocasionado por Podas Para dar solución al incidente Se migra hilos de servicios entre empalmes  (Troncal- Cabecera: Espinal- Operador: Colombia Telecomunicaciones)</v>
      </c>
    </row>
    <row r="332" spans="1:54" s="2" customFormat="1" ht="199.5">
      <c r="A332" s="38">
        <f t="shared" si="39"/>
        <v>331</v>
      </c>
      <c r="B332" s="3">
        <v>8141027</v>
      </c>
      <c r="C332" s="3" t="s">
        <v>54</v>
      </c>
      <c r="D332" s="23">
        <v>45316.378472222219</v>
      </c>
      <c r="E332" s="23">
        <v>45317.604166666664</v>
      </c>
      <c r="F332" s="1">
        <f t="shared" ca="1" si="38"/>
        <v>1.2256944444452529</v>
      </c>
      <c r="G332" s="3" t="s">
        <v>55</v>
      </c>
      <c r="H332" s="41"/>
      <c r="I332" s="40"/>
      <c r="J332" s="5" t="s">
        <v>56</v>
      </c>
      <c r="K332" s="3" t="s">
        <v>77</v>
      </c>
      <c r="L332" s="9" t="s">
        <v>78</v>
      </c>
      <c r="M332" s="3" t="s">
        <v>283</v>
      </c>
      <c r="N332" s="3" t="s">
        <v>284</v>
      </c>
      <c r="O332" s="3" t="s">
        <v>2002</v>
      </c>
      <c r="P332" s="3" t="s">
        <v>2003</v>
      </c>
      <c r="Q332" s="4" t="s">
        <v>2004</v>
      </c>
      <c r="R332" s="3" t="s">
        <v>2005</v>
      </c>
      <c r="S332" s="3" t="s">
        <v>289</v>
      </c>
      <c r="T332" s="3" t="s">
        <v>66</v>
      </c>
      <c r="U332" s="3" t="s">
        <v>2006</v>
      </c>
      <c r="V332" s="22" t="str">
        <f t="shared" si="43"/>
        <v>RLFO; Hora de aviso: 9:05 25/01/2024; Solución: Se recuperan 30 metros de reserva de F.O de 24 hilos y se Crea una caja de empalme de 24 hilos; Hora de solución: 14:30 26/01/2024; Causa: Vandalismo</v>
      </c>
      <c r="W332" s="4" t="s">
        <v>160</v>
      </c>
      <c r="X332" s="3"/>
      <c r="Y332" s="3"/>
      <c r="Z332" s="3" t="s">
        <v>69</v>
      </c>
      <c r="AA332" s="3" t="s">
        <v>71</v>
      </c>
      <c r="AB332" s="3">
        <v>0</v>
      </c>
      <c r="AC332" s="3" t="s">
        <v>71</v>
      </c>
      <c r="AD332" s="6">
        <v>0</v>
      </c>
      <c r="AE332" s="7"/>
      <c r="AF332" s="7"/>
      <c r="AG332" s="6">
        <f>Tabla4[[#This Row],[Tiempo Parada de Reloj]]+Tabla4[[#This Row],[Tiempo Autorizado por Telefonica (no Máximo)]]</f>
        <v>0</v>
      </c>
      <c r="AH332" s="7">
        <f t="shared" ca="1" si="40"/>
        <v>1.2256944444452529</v>
      </c>
      <c r="AI332" s="8">
        <f t="shared" si="41"/>
        <v>0</v>
      </c>
      <c r="AJ332" s="8">
        <f t="shared" ca="1" si="42"/>
        <v>29.416666666686069</v>
      </c>
      <c r="AK332" s="3" t="s">
        <v>87</v>
      </c>
      <c r="AL332" s="3" t="s">
        <v>70</v>
      </c>
      <c r="AM332" s="3" t="s">
        <v>106</v>
      </c>
      <c r="AN332" s="3" t="s">
        <v>106</v>
      </c>
      <c r="AO332" s="3" t="s">
        <v>460</v>
      </c>
      <c r="AP332" s="3" t="s">
        <v>460</v>
      </c>
      <c r="AQ332" s="23">
        <v>45326.674305555556</v>
      </c>
      <c r="AR332" s="3"/>
      <c r="AS332" s="23"/>
      <c r="AT332" s="23"/>
      <c r="AU332" s="3" t="s">
        <v>404</v>
      </c>
      <c r="AV332" s="3" t="s">
        <v>2007</v>
      </c>
      <c r="AW332" s="3" t="s">
        <v>135</v>
      </c>
      <c r="AX332" s="3">
        <v>4.5244999999999997</v>
      </c>
      <c r="AY332" s="3">
        <v>-75.684600000000003</v>
      </c>
      <c r="AZ332" s="8" t="str">
        <f>+CONCATENATE("Reportan apertura en el enlace ",Tabla4[[#This Row],[Enlace]]," en el ",Tabla4[[#This Row],[Distancia óptica]]," ocasionado por ",Tabla4[[#This Row],[Causa del daño]])</f>
        <v>Reportan apertura en el enlace Mov.Galan - Mov.Montenegro en el Km 3,9 desde Galan ocasionado por Vandalismo</v>
      </c>
      <c r="BA332" s="8" t="str">
        <f>+CONCATENATE("Para dar solución al incidente ",Tabla4[[#This Row],[Solución]])</f>
        <v>Para dar solución al incidente Se recuperan 30 metros de reserva de F.O de 24 hilos y se Crea una caja de empalme de 24 hilos</v>
      </c>
      <c r="BB332" s="3" t="str">
        <f>+_xlfn.CONCAT(Tabla4[[#This Row],[Causa Raiz]]," ",Tabla4[[#This Row],[Solución2]]," (",Tabla4[[#This Row],[Anillo]],"- Cabecera: ",Tabla4[[#This Row],[Cabecera]],"- Operador: ",Tabla4[[#This Row],[Operador]],")")</f>
        <v>Reportan apertura en el enlace Mov.Galan - Mov.Montenegro en el Km 3,9 desde Galan ocasionado por Vandalismo Para dar solución al incidente Se recuperan 30 metros de reserva de F.O de 24 hilos y se Crea una caja de empalme de 24 hilos (Lineal- Cabecera: Galan- Operador: Colombia Telecomunicaciones)</v>
      </c>
    </row>
    <row r="333" spans="1:54" s="2" customFormat="1" ht="185.25">
      <c r="A333" s="38">
        <f t="shared" si="39"/>
        <v>332</v>
      </c>
      <c r="B333" s="3">
        <v>8141528</v>
      </c>
      <c r="C333" s="3" t="s">
        <v>54</v>
      </c>
      <c r="D333" s="23">
        <v>45316.455555555556</v>
      </c>
      <c r="E333" s="23">
        <v>45316.625</v>
      </c>
      <c r="F333" s="1">
        <f t="shared" ca="1" si="38"/>
        <v>0.16944444444379769</v>
      </c>
      <c r="G333" s="3" t="s">
        <v>55</v>
      </c>
      <c r="H333" s="41"/>
      <c r="I333" s="40"/>
      <c r="J333" s="5" t="s">
        <v>56</v>
      </c>
      <c r="K333" s="3" t="s">
        <v>77</v>
      </c>
      <c r="L333" s="9" t="s">
        <v>78</v>
      </c>
      <c r="M333" s="3" t="s">
        <v>79</v>
      </c>
      <c r="N333" s="3" t="s">
        <v>771</v>
      </c>
      <c r="O333" s="3" t="s">
        <v>2008</v>
      </c>
      <c r="P333" s="3" t="s">
        <v>2009</v>
      </c>
      <c r="Q333" s="4" t="s">
        <v>2010</v>
      </c>
      <c r="R333" s="3" t="s">
        <v>775</v>
      </c>
      <c r="S333" s="3" t="s">
        <v>85</v>
      </c>
      <c r="T333" s="3" t="s">
        <v>146</v>
      </c>
      <c r="U333" s="3" t="s">
        <v>2011</v>
      </c>
      <c r="V333" s="22" t="str">
        <f t="shared" si="43"/>
        <v>RLFO; Hora de aviso: 10:56 25/01/2024; Solución: Se realiza migracion de los hilos en servicio entre nodos; Hora de solución: 15:00 25/01/2024; Causa: Falla en la Red FiOp</v>
      </c>
      <c r="W333" s="4" t="s">
        <v>160</v>
      </c>
      <c r="X333" s="3"/>
      <c r="Y333" s="3"/>
      <c r="Z333" s="3" t="s">
        <v>69</v>
      </c>
      <c r="AA333" s="3" t="s">
        <v>71</v>
      </c>
      <c r="AB333" s="3">
        <v>0</v>
      </c>
      <c r="AC333" s="3" t="s">
        <v>71</v>
      </c>
      <c r="AD333" s="6">
        <v>0</v>
      </c>
      <c r="AE333" s="7">
        <v>2.7777777777777779E-3</v>
      </c>
      <c r="AF333" s="7" t="s">
        <v>1674</v>
      </c>
      <c r="AG333" s="6">
        <f>Tabla4[[#This Row],[Tiempo Parada de Reloj]]+Tabla4[[#This Row],[Tiempo Autorizado por Telefonica (no Máximo)]]</f>
        <v>2.7777777777777779E-3</v>
      </c>
      <c r="AH333" s="7">
        <f t="shared" ca="1" si="40"/>
        <v>0.16944444444379769</v>
      </c>
      <c r="AI333" s="8">
        <f t="shared" si="41"/>
        <v>0</v>
      </c>
      <c r="AJ333" s="8">
        <f t="shared" ca="1" si="42"/>
        <v>4.0666666666511446</v>
      </c>
      <c r="AK333" s="3" t="s">
        <v>87</v>
      </c>
      <c r="AL333" s="3" t="s">
        <v>70</v>
      </c>
      <c r="AM333" s="3" t="s">
        <v>106</v>
      </c>
      <c r="AN333" s="3" t="s">
        <v>106</v>
      </c>
      <c r="AO333" s="3" t="s">
        <v>460</v>
      </c>
      <c r="AP333" s="3" t="s">
        <v>460</v>
      </c>
      <c r="AQ333" s="23">
        <v>45321.682638888888</v>
      </c>
      <c r="AR333" s="3"/>
      <c r="AS333" s="23"/>
      <c r="AT333" s="23"/>
      <c r="AU333" s="3" t="s">
        <v>710</v>
      </c>
      <c r="AV333" s="3" t="s">
        <v>69</v>
      </c>
      <c r="AW333" s="3" t="s">
        <v>69</v>
      </c>
      <c r="AX333" s="3">
        <v>4.5172030000000003</v>
      </c>
      <c r="AY333" s="3">
        <v>-74.245211999999995</v>
      </c>
      <c r="AZ333" s="8" t="str">
        <f>+CONCATENATE("Reportan apertura en el enlace ",Tabla4[[#This Row],[Enlace]]," en el ",Tabla4[[#This Row],[Distancia óptica]]," ocasionado por ",Tabla4[[#This Row],[Causa del daño]])</f>
        <v>Reportan apertura en el enlace Mov.Soacha - Mov.Cerro granada en el km 5 desde Mov. Cerro Granada ocasionado por Falla en la Red FiOp</v>
      </c>
      <c r="BA333" s="8" t="str">
        <f>+CONCATENATE("Para dar solución al incidente ",Tabla4[[#This Row],[Solución]])</f>
        <v>Para dar solución al incidente Se realiza migracion de los hilos en servicio entre nodos</v>
      </c>
      <c r="BB333" s="3" t="str">
        <f>+_xlfn.CONCAT(Tabla4[[#This Row],[Causa Raiz]]," ",Tabla4[[#This Row],[Solución2]]," (",Tabla4[[#This Row],[Anillo]],"- Cabecera: ",Tabla4[[#This Row],[Cabecera]],"- Operador: ",Tabla4[[#This Row],[Operador]],")")</f>
        <v>Reportan apertura en el enlace Mov.Soacha - Mov.Cerro granada en el km 5 desde Mov. Cerro Granada ocasionado por Falla en la Red FiOp Para dar solución al incidente Se realiza migracion de los hilos en servicio entre nodos (NA- Cabecera: NA- Operador: Colombia Telecomunicaciones)</v>
      </c>
    </row>
    <row r="334" spans="1:54" s="2" customFormat="1" ht="213.75">
      <c r="A334" s="38">
        <f t="shared" si="39"/>
        <v>333</v>
      </c>
      <c r="B334" s="3">
        <v>8141569</v>
      </c>
      <c r="C334" s="3" t="s">
        <v>92</v>
      </c>
      <c r="D334" s="23">
        <v>45316.465277777781</v>
      </c>
      <c r="E334" s="23">
        <v>45316.631944444445</v>
      </c>
      <c r="F334" s="1">
        <f t="shared" ca="1" si="38"/>
        <v>0.16666666666424135</v>
      </c>
      <c r="G334" s="3" t="s">
        <v>55</v>
      </c>
      <c r="H334" s="41"/>
      <c r="I334" s="40"/>
      <c r="J334" s="5" t="s">
        <v>56</v>
      </c>
      <c r="K334" s="3" t="s">
        <v>108</v>
      </c>
      <c r="L334" s="9" t="s">
        <v>58</v>
      </c>
      <c r="M334" s="3" t="s">
        <v>431</v>
      </c>
      <c r="N334" s="3" t="s">
        <v>432</v>
      </c>
      <c r="O334" s="3" t="s">
        <v>433</v>
      </c>
      <c r="P334" s="3" t="s">
        <v>2012</v>
      </c>
      <c r="Q334" s="4" t="s">
        <v>2013</v>
      </c>
      <c r="R334" s="3" t="s">
        <v>114</v>
      </c>
      <c r="S334" s="3" t="s">
        <v>115</v>
      </c>
      <c r="T334" s="3" t="s">
        <v>513</v>
      </c>
      <c r="U334" s="3" t="s">
        <v>1151</v>
      </c>
      <c r="V334" s="22" t="str">
        <f t="shared" si="43"/>
        <v>RTNFO; Hora de aviso: 11:10 25/01/2024; Solución: Se habilita tendido de 1200 mts existente y se hacen dos empalmes de 36 hilos con caja de empalme de 48 hilos; Hora de solución: 15:10 25/01/2024; Causa: Desastre Natural</v>
      </c>
      <c r="W334" s="4" t="s">
        <v>118</v>
      </c>
      <c r="X334" s="3"/>
      <c r="Y334" s="3"/>
      <c r="Z334" s="3" t="s">
        <v>69</v>
      </c>
      <c r="AA334" s="3" t="s">
        <v>70</v>
      </c>
      <c r="AB334" s="3" t="s">
        <v>2014</v>
      </c>
      <c r="AC334" s="3" t="s">
        <v>71</v>
      </c>
      <c r="AD334" s="6">
        <v>0</v>
      </c>
      <c r="AE334" s="7"/>
      <c r="AF334" s="7"/>
      <c r="AG334" s="6">
        <f>Tabla4[[#This Row],[Tiempo Parada de Reloj]]+Tabla4[[#This Row],[Tiempo Autorizado por Telefonica (no Máximo)]]</f>
        <v>0</v>
      </c>
      <c r="AH334" s="7">
        <f t="shared" ca="1" si="40"/>
        <v>0.16666666666424135</v>
      </c>
      <c r="AI334" s="8">
        <f t="shared" si="41"/>
        <v>0</v>
      </c>
      <c r="AJ334" s="8">
        <f t="shared" ca="1" si="42"/>
        <v>3.9999999999417923</v>
      </c>
      <c r="AK334" s="3" t="s">
        <v>87</v>
      </c>
      <c r="AL334" s="3" t="s">
        <v>70</v>
      </c>
      <c r="AM334" s="3" t="s">
        <v>106</v>
      </c>
      <c r="AN334" s="3" t="s">
        <v>72</v>
      </c>
      <c r="AO334" s="3" t="s">
        <v>72</v>
      </c>
      <c r="AP334" s="3" t="s">
        <v>72</v>
      </c>
      <c r="AQ334" s="23">
        <v>45317.605555555558</v>
      </c>
      <c r="AR334" s="3"/>
      <c r="AS334" s="23"/>
      <c r="AT334" s="23"/>
      <c r="AU334" s="3" t="s">
        <v>436</v>
      </c>
      <c r="AV334" s="3" t="s">
        <v>2015</v>
      </c>
      <c r="AW334" s="3" t="s">
        <v>1323</v>
      </c>
      <c r="AX334" s="3">
        <v>10.494</v>
      </c>
      <c r="AY334" s="3">
        <v>-73.111000000000004</v>
      </c>
      <c r="AZ334" s="8" t="str">
        <f>+CONCATENATE("Reportan apertura en el enlace ",Tabla4[[#This Row],[Enlace]]," en el ",Tabla4[[#This Row],[Distancia óptica]]," ocasionado por ",Tabla4[[#This Row],[Causa del daño]])</f>
        <v>Reportan apertura en el enlace Villanueva - Fonseca en el Km 16,7 desde villanueva ocasionado por Desastre Natural</v>
      </c>
      <c r="BA334" s="8" t="str">
        <f>+CONCATENATE("Para dar solución al incidente ",Tabla4[[#This Row],[Solución]])</f>
        <v>Para dar solución al incidente Se habilita tendido de 1200 mts existente y se hacen dos empalmes de 36 hilos con caja de empalme de 48 hilos</v>
      </c>
      <c r="BB334" s="3" t="str">
        <f>+_xlfn.CONCAT(Tabla4[[#This Row],[Causa Raiz]]," ",Tabla4[[#This Row],[Solución2]]," (",Tabla4[[#This Row],[Anillo]],"- Cabecera: ",Tabla4[[#This Row],[Cabecera]],"- Operador: ",Tabla4[[#This Row],[Operador]],")")</f>
        <v>Reportan apertura en el enlace Villanueva - Fonseca en el Km 16,7 desde villanueva ocasionado por Desastre Natural Para dar solución al incidente Se habilita tendido de 1200 mts existente y se hacen dos empalmes de 36 hilos con caja de empalme de 48 hilos (TRONCAL- Cabecera: Villanueva- Operador: Colombia Telecomunicaciones)</v>
      </c>
    </row>
    <row r="335" spans="1:54" s="2" customFormat="1" ht="199.5">
      <c r="A335" s="38">
        <f t="shared" si="39"/>
        <v>334</v>
      </c>
      <c r="B335" s="3">
        <v>8142196</v>
      </c>
      <c r="C335" s="3" t="s">
        <v>92</v>
      </c>
      <c r="D335" s="23">
        <v>45316.541666666664</v>
      </c>
      <c r="E335" s="23">
        <v>45316.677083333336</v>
      </c>
      <c r="F335" s="1">
        <f t="shared" ca="1" si="38"/>
        <v>0.13541666667151731</v>
      </c>
      <c r="G335" s="3" t="s">
        <v>55</v>
      </c>
      <c r="H335" s="41"/>
      <c r="I335" s="40"/>
      <c r="J335" s="5" t="s">
        <v>56</v>
      </c>
      <c r="K335" s="3" t="s">
        <v>77</v>
      </c>
      <c r="L335" s="9" t="s">
        <v>58</v>
      </c>
      <c r="M335" s="3" t="s">
        <v>745</v>
      </c>
      <c r="N335" s="3" t="s">
        <v>746</v>
      </c>
      <c r="O335" s="3" t="s">
        <v>1748</v>
      </c>
      <c r="P335" s="3" t="s">
        <v>2016</v>
      </c>
      <c r="Q335" s="4" t="s">
        <v>2017</v>
      </c>
      <c r="R335" s="3" t="s">
        <v>1304</v>
      </c>
      <c r="S335" s="3" t="s">
        <v>158</v>
      </c>
      <c r="T335" s="3" t="s">
        <v>66</v>
      </c>
      <c r="U335" s="3" t="s">
        <v>2018</v>
      </c>
      <c r="V335" s="22" t="str">
        <f t="shared" si="43"/>
        <v>RTNFO; Hora de aviso: 13:00 25/01/2024; Solución: se habilita 350 metros de fibra de 36 hilos y se hacen dos empalmes en caja de 48 hilos; Hora de solución: 16:15 25/01/2024; Causa: Vandalismo</v>
      </c>
      <c r="W335" s="4" t="s">
        <v>160</v>
      </c>
      <c r="X335" s="3"/>
      <c r="Y335" s="3"/>
      <c r="Z335" s="3" t="s">
        <v>69</v>
      </c>
      <c r="AA335" s="3" t="s">
        <v>70</v>
      </c>
      <c r="AB335" s="3">
        <v>8142158</v>
      </c>
      <c r="AC335" s="3" t="s">
        <v>71</v>
      </c>
      <c r="AD335" s="6">
        <v>0</v>
      </c>
      <c r="AE335" s="7"/>
      <c r="AF335" s="7"/>
      <c r="AG335" s="6">
        <f>Tabla4[[#This Row],[Tiempo Parada de Reloj]]+Tabla4[[#This Row],[Tiempo Autorizado por Telefonica (no Máximo)]]</f>
        <v>0</v>
      </c>
      <c r="AH335" s="7">
        <f t="shared" ca="1" si="40"/>
        <v>0.13541666667151731</v>
      </c>
      <c r="AI335" s="8">
        <f t="shared" si="41"/>
        <v>0</v>
      </c>
      <c r="AJ335" s="8">
        <f t="shared" ca="1" si="42"/>
        <v>3.2500000001164153</v>
      </c>
      <c r="AK335" s="3" t="s">
        <v>87</v>
      </c>
      <c r="AL335" s="3" t="s">
        <v>70</v>
      </c>
      <c r="AM335" s="3" t="s">
        <v>106</v>
      </c>
      <c r="AN335" s="3" t="s">
        <v>106</v>
      </c>
      <c r="AO335" s="3" t="s">
        <v>72</v>
      </c>
      <c r="AP335" s="3" t="s">
        <v>72</v>
      </c>
      <c r="AQ335" s="23">
        <v>45317.739583333336</v>
      </c>
      <c r="AR335" s="3"/>
      <c r="AS335" s="23"/>
      <c r="AT335" s="23"/>
      <c r="AU335" s="3" t="s">
        <v>752</v>
      </c>
      <c r="AV335" s="3" t="s">
        <v>2019</v>
      </c>
      <c r="AW335" s="3" t="s">
        <v>1323</v>
      </c>
      <c r="AX335" s="3">
        <v>3.1838899999999999</v>
      </c>
      <c r="AY335" s="3">
        <v>-75.220280000000002</v>
      </c>
      <c r="AZ335" s="8" t="str">
        <f>+CONCATENATE("Reportan apertura en el enlace ",Tabla4[[#This Row],[Enlace]]," en el ",Tabla4[[#This Row],[Distancia óptica]]," ocasionado por ",Tabla4[[#This Row],[Causa del daño]])</f>
        <v>Reportan apertura en el enlace Neiva - Natagaima en el km 45 desde Neiva ocasionado por Vandalismo</v>
      </c>
      <c r="BA335" s="8" t="str">
        <f>+CONCATENATE("Para dar solución al incidente ",Tabla4[[#This Row],[Solución]])</f>
        <v>Para dar solución al incidente se habilita 350 metros de fibra de 36 hilos y se hacen dos empalmes en caja de 48 hilos</v>
      </c>
      <c r="BB335" s="3" t="str">
        <f>+_xlfn.CONCAT(Tabla4[[#This Row],[Causa Raiz]]," ",Tabla4[[#This Row],[Solución2]]," (",Tabla4[[#This Row],[Anillo]],"- Cabecera: ",Tabla4[[#This Row],[Cabecera]],"- Operador: ",Tabla4[[#This Row],[Operador]],")")</f>
        <v>Reportan apertura en el enlace Neiva - Natagaima en el km 45 desde Neiva ocasionado por Vandalismo Para dar solución al incidente se habilita 350 metros de fibra de 36 hilos y se hacen dos empalmes en caja de 48 hilos (TRONCAL- Cabecera: Neiva- Operador: Colombia Telecomunicaciones)</v>
      </c>
    </row>
    <row r="336" spans="1:54" s="2" customFormat="1" ht="185.25">
      <c r="A336" s="38">
        <f t="shared" si="39"/>
        <v>335</v>
      </c>
      <c r="B336" s="3">
        <v>8142535</v>
      </c>
      <c r="C336" s="3" t="s">
        <v>163</v>
      </c>
      <c r="D336" s="23">
        <v>45316.604166666664</v>
      </c>
      <c r="E336" s="23">
        <v>45316.958333333336</v>
      </c>
      <c r="F336" s="1">
        <f t="shared" ca="1" si="38"/>
        <v>0.35416666667151731</v>
      </c>
      <c r="G336" s="3" t="s">
        <v>55</v>
      </c>
      <c r="H336" s="41"/>
      <c r="I336" s="40"/>
      <c r="J336" s="5" t="s">
        <v>56</v>
      </c>
      <c r="K336" s="3" t="s">
        <v>138</v>
      </c>
      <c r="L336" s="9" t="s">
        <v>58</v>
      </c>
      <c r="M336" s="3" t="s">
        <v>139</v>
      </c>
      <c r="N336" s="3" t="s">
        <v>2020</v>
      </c>
      <c r="O336" s="3" t="s">
        <v>2021</v>
      </c>
      <c r="P336" s="3" t="s">
        <v>2022</v>
      </c>
      <c r="Q336" s="4" t="s">
        <v>2023</v>
      </c>
      <c r="R336" s="3" t="s">
        <v>144</v>
      </c>
      <c r="S336" s="3" t="s">
        <v>197</v>
      </c>
      <c r="T336" s="3" t="s">
        <v>211</v>
      </c>
      <c r="U336" s="3" t="s">
        <v>2024</v>
      </c>
      <c r="V336" s="22" t="str">
        <f t="shared" si="43"/>
        <v>RDFO; Hora de aviso: 14:30 25/01/2024; Solución: se realiza tendido de 196 metros de fibra de 48 hilos y se crean 2 empalmes de 48 hilos ; Hora de solución: 23:00 25/01/2024; Causa: Podas</v>
      </c>
      <c r="W336" s="4" t="s">
        <v>199</v>
      </c>
      <c r="X336" s="3"/>
      <c r="Y336" s="3"/>
      <c r="Z336" s="3" t="s">
        <v>69</v>
      </c>
      <c r="AA336" s="3" t="s">
        <v>71</v>
      </c>
      <c r="AB336" s="3">
        <v>0</v>
      </c>
      <c r="AC336" s="3" t="s">
        <v>71</v>
      </c>
      <c r="AD336" s="6">
        <v>0.16041666666666668</v>
      </c>
      <c r="AE336" s="7"/>
      <c r="AF336" s="7"/>
      <c r="AG336" s="6">
        <f>Tabla4[[#This Row],[Tiempo Parada de Reloj]]+Tabla4[[#This Row],[Tiempo Autorizado por Telefonica (no Máximo)]]</f>
        <v>0.16041666666666668</v>
      </c>
      <c r="AH336" s="7">
        <f t="shared" ca="1" si="40"/>
        <v>0.19375000000485063</v>
      </c>
      <c r="AI336" s="8">
        <f t="shared" si="41"/>
        <v>3.8500000000000005</v>
      </c>
      <c r="AJ336" s="8">
        <f t="shared" ca="1" si="42"/>
        <v>4.6500000001164148</v>
      </c>
      <c r="AK336" s="3" t="s">
        <v>106</v>
      </c>
      <c r="AL336" s="3" t="s">
        <v>70</v>
      </c>
      <c r="AM336" s="3" t="s">
        <v>72</v>
      </c>
      <c r="AN336" s="3" t="s">
        <v>72</v>
      </c>
      <c r="AO336" s="3" t="s">
        <v>98</v>
      </c>
      <c r="AP336" s="3" t="s">
        <v>98</v>
      </c>
      <c r="AQ336" s="23">
        <v>45319.023611111108</v>
      </c>
      <c r="AR336" s="3"/>
      <c r="AS336" s="23"/>
      <c r="AT336" s="23"/>
      <c r="AU336" s="3" t="s">
        <v>1040</v>
      </c>
      <c r="AV336" s="3" t="s">
        <v>2025</v>
      </c>
      <c r="AW336" s="3" t="s">
        <v>151</v>
      </c>
      <c r="AX336" s="3">
        <v>3.6661000000000001</v>
      </c>
      <c r="AY336" s="3">
        <v>-74.291749999999993</v>
      </c>
      <c r="AZ336" s="8" t="str">
        <f>+CONCATENATE("Reportan apertura en el enlace ",Tabla4[[#This Row],[Enlace]]," en el ",Tabla4[[#This Row],[Distancia óptica]]," ocasionado por ",Tabla4[[#This Row],[Causa del daño]])</f>
        <v>Reportan apertura en el enlace Palmira - Cerrito en el km 22,4 desde Palmira  ocasionado por Podas</v>
      </c>
      <c r="BA336" s="8" t="str">
        <f>+CONCATENATE("Para dar solución al incidente ",Tabla4[[#This Row],[Solución]])</f>
        <v xml:space="preserve">Para dar solución al incidente se realiza tendido de 196 metros de fibra de 48 hilos y se crean 2 empalmes de 48 hilos </v>
      </c>
      <c r="BB336" s="3" t="str">
        <f>+_xlfn.CONCAT(Tabla4[[#This Row],[Causa Raiz]]," ",Tabla4[[#This Row],[Solución2]]," (",Tabla4[[#This Row],[Anillo]],"- Cabecera: ",Tabla4[[#This Row],[Cabecera]],"- Operador: ",Tabla4[[#This Row],[Operador]],")")</f>
        <v>Reportan apertura en el enlace Palmira - Cerrito en el km 22,4 desde Palmira  ocasionado por Podas Para dar solución al incidente se realiza tendido de 196 metros de fibra de 48 hilos y se crean 2 empalmes de 48 hilos  (Lineal - Cabecera: Palmira- Operador: Colombia Telecomunicaciones)</v>
      </c>
    </row>
    <row r="337" spans="1:54" s="2" customFormat="1" ht="156.75">
      <c r="A337" s="38">
        <f t="shared" si="39"/>
        <v>336</v>
      </c>
      <c r="B337" s="3">
        <v>8142711</v>
      </c>
      <c r="C337" s="3" t="s">
        <v>92</v>
      </c>
      <c r="D337" s="23">
        <v>45316.638888888891</v>
      </c>
      <c r="E337" s="23">
        <v>45317.347222222219</v>
      </c>
      <c r="F337" s="1">
        <f t="shared" ca="1" si="38"/>
        <v>0.70833333332848269</v>
      </c>
      <c r="G337" s="3" t="s">
        <v>55</v>
      </c>
      <c r="H337" s="41"/>
      <c r="I337" s="40" t="s">
        <v>2026</v>
      </c>
      <c r="J337" s="5" t="s">
        <v>322</v>
      </c>
      <c r="K337" s="3" t="s">
        <v>322</v>
      </c>
      <c r="L337" s="9" t="s">
        <v>58</v>
      </c>
      <c r="M337" s="3" t="s">
        <v>109</v>
      </c>
      <c r="N337" s="3" t="s">
        <v>110</v>
      </c>
      <c r="O337" s="3" t="s">
        <v>712</v>
      </c>
      <c r="P337" s="3" t="s">
        <v>2027</v>
      </c>
      <c r="Q337" s="4" t="s">
        <v>2028</v>
      </c>
      <c r="R337" s="3" t="s">
        <v>233</v>
      </c>
      <c r="S337" s="3" t="s">
        <v>328</v>
      </c>
      <c r="T337" s="3" t="s">
        <v>211</v>
      </c>
      <c r="U337" s="3" t="s">
        <v>2029</v>
      </c>
      <c r="V337" s="22" t="str">
        <f t="shared" si="43"/>
        <v>RTNFO; Hora de aviso: 15:20 25/01/2024; Solución: se recupera reserva y se realiza un empalme ; Hora de solución: 8:20 26/01/2024; Causa: Podas</v>
      </c>
      <c r="W337" s="4" t="s">
        <v>1597</v>
      </c>
      <c r="X337" s="3"/>
      <c r="Y337" s="3"/>
      <c r="Z337" s="3" t="s">
        <v>69</v>
      </c>
      <c r="AA337" s="3" t="s">
        <v>71</v>
      </c>
      <c r="AB337" s="3">
        <v>0</v>
      </c>
      <c r="AC337" s="3" t="s">
        <v>71</v>
      </c>
      <c r="AD337" s="6">
        <v>0.4375</v>
      </c>
      <c r="AE337" s="7"/>
      <c r="AF337" s="7"/>
      <c r="AG337" s="6">
        <f>Tabla4[[#This Row],[Tiempo Parada de Reloj]]+Tabla4[[#This Row],[Tiempo Autorizado por Telefonica (no Máximo)]]</f>
        <v>0.4375</v>
      </c>
      <c r="AH337" s="7">
        <f t="shared" ca="1" si="40"/>
        <v>0.27083333332848269</v>
      </c>
      <c r="AI337" s="8">
        <f t="shared" si="41"/>
        <v>10.5</v>
      </c>
      <c r="AJ337" s="8">
        <f t="shared" ca="1" si="42"/>
        <v>6.4999999998835847</v>
      </c>
      <c r="AK337" s="3" t="s">
        <v>106</v>
      </c>
      <c r="AL337" s="3" t="s">
        <v>70</v>
      </c>
      <c r="AM337" s="3" t="s">
        <v>72</v>
      </c>
      <c r="AN337" s="3" t="s">
        <v>460</v>
      </c>
      <c r="AO337" s="3" t="s">
        <v>98</v>
      </c>
      <c r="AP337" s="3" t="s">
        <v>98</v>
      </c>
      <c r="AQ337" s="23">
        <v>45317.666666666664</v>
      </c>
      <c r="AR337" s="3"/>
      <c r="AS337" s="23"/>
      <c r="AT337" s="23"/>
      <c r="AU337" s="3" t="s">
        <v>322</v>
      </c>
      <c r="AV337" s="3" t="s">
        <v>238</v>
      </c>
      <c r="AW337" s="3" t="s">
        <v>1323</v>
      </c>
      <c r="AX337" s="3">
        <v>10.3225</v>
      </c>
      <c r="AY337" s="3">
        <v>-74.033799999999999</v>
      </c>
      <c r="AZ337" s="8" t="str">
        <f>+CONCATENATE("Reportan apertura en el enlace ",Tabla4[[#This Row],[Enlace]]," en el ",Tabla4[[#This Row],[Distancia óptica]]," ocasionado por ",Tabla4[[#This Row],[Causa del daño]])</f>
        <v>Reportan apertura en el enlace Bosconia - Fundación en el km 56,977 desde fundacion  ocasionado por Podas</v>
      </c>
      <c r="BA337" s="8" t="str">
        <f>+CONCATENATE("Para dar solución al incidente ",Tabla4[[#This Row],[Solución]])</f>
        <v xml:space="preserve">Para dar solución al incidente se recupera reserva y se realiza un empalme </v>
      </c>
      <c r="BB337" s="3" t="str">
        <f>+_xlfn.CONCAT(Tabla4[[#This Row],[Causa Raiz]]," ",Tabla4[[#This Row],[Solución2]]," (",Tabla4[[#This Row],[Anillo]],"- Cabecera: ",Tabla4[[#This Row],[Cabecera]],"- Operador: ",Tabla4[[#This Row],[Operador]],")")</f>
        <v>Reportan apertura en el enlace Bosconia - Fundación en el km 56,977 desde fundacion  ocasionado por Podas Para dar solución al incidente se recupera reserva y se realiza un empalme  (TRONCAL- Cabecera: Fundacion- Operador: Ufinet)</v>
      </c>
    </row>
    <row r="338" spans="1:54" s="2" customFormat="1" ht="228">
      <c r="A338" s="38">
        <f t="shared" si="39"/>
        <v>337</v>
      </c>
      <c r="B338" s="3">
        <v>8142000</v>
      </c>
      <c r="C338" s="3" t="s">
        <v>163</v>
      </c>
      <c r="D338" s="23">
        <v>45316.729166666664</v>
      </c>
      <c r="E338" s="23">
        <v>45317.0625</v>
      </c>
      <c r="F338" s="1">
        <f t="shared" ca="1" si="38"/>
        <v>0.33333333333575865</v>
      </c>
      <c r="G338" s="3" t="s">
        <v>55</v>
      </c>
      <c r="H338" s="41"/>
      <c r="I338" s="40"/>
      <c r="J338" s="5" t="s">
        <v>56</v>
      </c>
      <c r="K338" s="3" t="s">
        <v>138</v>
      </c>
      <c r="L338" s="9" t="s">
        <v>78</v>
      </c>
      <c r="M338" s="3" t="s">
        <v>139</v>
      </c>
      <c r="N338" s="3" t="s">
        <v>140</v>
      </c>
      <c r="O338" s="3" t="s">
        <v>2030</v>
      </c>
      <c r="P338" s="3" t="s">
        <v>2031</v>
      </c>
      <c r="Q338" s="4" t="s">
        <v>2032</v>
      </c>
      <c r="R338" s="3" t="s">
        <v>144</v>
      </c>
      <c r="S338" s="3" t="s">
        <v>145</v>
      </c>
      <c r="T338" s="3" t="s">
        <v>176</v>
      </c>
      <c r="U338" s="3" t="s">
        <v>2033</v>
      </c>
      <c r="V338" s="22" t="str">
        <f t="shared" si="43"/>
        <v>RDFO; Hora de aviso: 17:30 25/01/2024; Solución: Se realiza tendido de 120 mts de fo de 24 hilos y la instalacion de dos cajas de empalmes de 24 hilos.; Hora de solución: 1:30 26/01/2024; Causa: Intervención de Terceros. No Identificados</v>
      </c>
      <c r="W338" s="4" t="s">
        <v>1597</v>
      </c>
      <c r="X338" s="3"/>
      <c r="Y338" s="3"/>
      <c r="Z338" s="3" t="s">
        <v>69</v>
      </c>
      <c r="AA338" s="3" t="s">
        <v>70</v>
      </c>
      <c r="AB338" s="3">
        <v>8142000</v>
      </c>
      <c r="AC338" s="3" t="s">
        <v>71</v>
      </c>
      <c r="AD338" s="6">
        <v>0.1277777777777778</v>
      </c>
      <c r="AE338" s="7"/>
      <c r="AF338" s="7"/>
      <c r="AG338" s="6">
        <f>Tabla4[[#This Row],[Tiempo Parada de Reloj]]+Tabla4[[#This Row],[Tiempo Autorizado por Telefonica (no Máximo)]]</f>
        <v>0.1277777777777778</v>
      </c>
      <c r="AH338" s="7">
        <f t="shared" ca="1" si="40"/>
        <v>0.20555555555798086</v>
      </c>
      <c r="AI338" s="8">
        <f t="shared" si="41"/>
        <v>3.0666666666666673</v>
      </c>
      <c r="AJ338" s="8">
        <f t="shared" ca="1" si="42"/>
        <v>4.9333333333915403</v>
      </c>
      <c r="AK338" s="3" t="s">
        <v>106</v>
      </c>
      <c r="AL338" s="3" t="s">
        <v>70</v>
      </c>
      <c r="AM338" s="3" t="s">
        <v>72</v>
      </c>
      <c r="AN338" s="3" t="s">
        <v>98</v>
      </c>
      <c r="AO338" s="3" t="s">
        <v>98</v>
      </c>
      <c r="AP338" s="3" t="s">
        <v>98</v>
      </c>
      <c r="AQ338" s="23">
        <v>45319.013888888891</v>
      </c>
      <c r="AR338" s="3"/>
      <c r="AS338" s="23"/>
      <c r="AT338" s="23"/>
      <c r="AU338" s="3" t="s">
        <v>862</v>
      </c>
      <c r="AV338" s="3" t="s">
        <v>791</v>
      </c>
      <c r="AW338" s="3" t="s">
        <v>2034</v>
      </c>
      <c r="AX338" s="3">
        <v>3.4192999999999998</v>
      </c>
      <c r="AY338" s="3">
        <v>-76.5214</v>
      </c>
      <c r="AZ338" s="8" t="str">
        <f>+CONCATENATE("Reportan apertura en el enlace ",Tabla4[[#This Row],[Enlace]]," en el ",Tabla4[[#This Row],[Distancia óptica]]," ocasionado por ",Tabla4[[#This Row],[Causa del daño]])</f>
        <v>Reportan apertura en el enlace Mov. Galeria - Mov. Jardin Cali en el km 1,9 desde Galeria  ocasionado por Intervención de Terceros. No Identificados</v>
      </c>
      <c r="BA338" s="8" t="str">
        <f>+CONCATENATE("Para dar solución al incidente ",Tabla4[[#This Row],[Solución]])</f>
        <v>Para dar solución al incidente Se realiza tendido de 120 mts de fo de 24 hilos y la instalacion de dos cajas de empalmes de 24 hilos.</v>
      </c>
      <c r="BB338" s="3" t="str">
        <f>+_xlfn.CONCAT(Tabla4[[#This Row],[Causa Raiz]]," ",Tabla4[[#This Row],[Solución2]]," (",Tabla4[[#This Row],[Anillo]],"- Cabecera: ",Tabla4[[#This Row],[Cabecera]],"- Operador: ",Tabla4[[#This Row],[Operador]],")")</f>
        <v>Reportan apertura en el enlace Mov. Galeria - Mov. Jardin Cali en el km 1,9 desde Galeria  ocasionado por Intervención de Terceros. No Identificados Para dar solución al incidente Se realiza tendido de 120 mts de fo de 24 hilos y la instalacion de dos cajas de empalmes de 24 hilos. (Uk Galeria- Cabecera: Cali Centro- Operador: Colombia Telecomunicaciones)</v>
      </c>
    </row>
    <row r="339" spans="1:54" s="2" customFormat="1" ht="185.25">
      <c r="A339" s="38">
        <f t="shared" si="39"/>
        <v>338</v>
      </c>
      <c r="B339" s="3">
        <v>8143444</v>
      </c>
      <c r="C339" s="3" t="s">
        <v>92</v>
      </c>
      <c r="D339" s="23">
        <v>45316.75</v>
      </c>
      <c r="E339" s="23">
        <v>45317.434027777781</v>
      </c>
      <c r="F339" s="1">
        <f t="shared" ca="1" si="38"/>
        <v>0.68402777778101154</v>
      </c>
      <c r="G339" s="3" t="s">
        <v>55</v>
      </c>
      <c r="H339" s="41"/>
      <c r="I339" s="40"/>
      <c r="J339" s="5" t="s">
        <v>56</v>
      </c>
      <c r="K339" s="3" t="s">
        <v>108</v>
      </c>
      <c r="L339" s="9" t="s">
        <v>58</v>
      </c>
      <c r="M339" s="3" t="s">
        <v>109</v>
      </c>
      <c r="N339" s="3" t="s">
        <v>110</v>
      </c>
      <c r="O339" s="3" t="s">
        <v>712</v>
      </c>
      <c r="P339" s="3" t="s">
        <v>2035</v>
      </c>
      <c r="Q339" s="4" t="s">
        <v>2036</v>
      </c>
      <c r="R339" s="3" t="s">
        <v>233</v>
      </c>
      <c r="S339" s="3" t="s">
        <v>115</v>
      </c>
      <c r="T339" s="3" t="s">
        <v>329</v>
      </c>
      <c r="U339" s="3" t="s">
        <v>401</v>
      </c>
      <c r="V339" s="22" t="str">
        <f t="shared" si="43"/>
        <v>RTNFO; Hora de aviso: 18:00 25/01/2024; Solución: Se recupera 20 mts de reserva y se realiza un empalme de 36 hilos ; Hora de solución: 10:25 26/01/2024; Causa: Incendio</v>
      </c>
      <c r="W339" s="4" t="s">
        <v>118</v>
      </c>
      <c r="X339" s="3"/>
      <c r="Y339" s="3"/>
      <c r="Z339" s="3" t="s">
        <v>69</v>
      </c>
      <c r="AA339" s="3" t="s">
        <v>71</v>
      </c>
      <c r="AB339" s="3">
        <v>0</v>
      </c>
      <c r="AC339" s="3" t="s">
        <v>71</v>
      </c>
      <c r="AD339" s="6">
        <v>0.5</v>
      </c>
      <c r="AE339" s="7"/>
      <c r="AF339" s="7"/>
      <c r="AG339" s="6">
        <f>Tabla4[[#This Row],[Tiempo Parada de Reloj]]+Tabla4[[#This Row],[Tiempo Autorizado por Telefonica (no Máximo)]]</f>
        <v>0.5</v>
      </c>
      <c r="AH339" s="7">
        <f t="shared" ca="1" si="40"/>
        <v>0.18402777778101154</v>
      </c>
      <c r="AI339" s="8">
        <f t="shared" si="41"/>
        <v>12</v>
      </c>
      <c r="AJ339" s="8">
        <f t="shared" ca="1" si="42"/>
        <v>4.4166666667442769</v>
      </c>
      <c r="AK339" s="3" t="s">
        <v>106</v>
      </c>
      <c r="AL339" s="3" t="s">
        <v>70</v>
      </c>
      <c r="AM339" s="3" t="s">
        <v>72</v>
      </c>
      <c r="AN339" s="3" t="s">
        <v>460</v>
      </c>
      <c r="AO339" s="3" t="s">
        <v>88</v>
      </c>
      <c r="AP339" s="3" t="s">
        <v>88</v>
      </c>
      <c r="AQ339" s="23">
        <v>45318.367361111108</v>
      </c>
      <c r="AR339" s="3"/>
      <c r="AS339" s="23"/>
      <c r="AT339" s="23"/>
      <c r="AU339" s="3" t="s">
        <v>121</v>
      </c>
      <c r="AV339" s="3" t="s">
        <v>110</v>
      </c>
      <c r="AW339" s="3" t="s">
        <v>1323</v>
      </c>
      <c r="AX339" s="3">
        <v>9.9736069999999994</v>
      </c>
      <c r="AY339" s="3">
        <v>-73.895160000000004</v>
      </c>
      <c r="AZ339" s="8" t="str">
        <f>+CONCATENATE("Reportan apertura en el enlace ",Tabla4[[#This Row],[Enlace]]," en el ",Tabla4[[#This Row],[Distancia óptica]]," ocasionado por ",Tabla4[[#This Row],[Causa del daño]])</f>
        <v>Reportan apertura en el enlace Bosconia - Fundación en el km 1,5 desde Bosconia ocasionado por Incendio</v>
      </c>
      <c r="BA339" s="8" t="str">
        <f>+CONCATENATE("Para dar solución al incidente ",Tabla4[[#This Row],[Solución]])</f>
        <v xml:space="preserve">Para dar solución al incidente Se recupera 20 mts de reserva y se realiza un empalme de 36 hilos </v>
      </c>
      <c r="BB339" s="3" t="str">
        <f>+_xlfn.CONCAT(Tabla4[[#This Row],[Causa Raiz]]," ",Tabla4[[#This Row],[Solución2]]," (",Tabla4[[#This Row],[Anillo]],"- Cabecera: ",Tabla4[[#This Row],[Cabecera]],"- Operador: ",Tabla4[[#This Row],[Operador]],")")</f>
        <v>Reportan apertura en el enlace Bosconia - Fundación en el km 1,5 desde Bosconia ocasionado por Incendio Para dar solución al incidente Se recupera 20 mts de reserva y se realiza un empalme de 36 hilos  (TRONCAL- Cabecera: BOSCONIA- Operador: Colombia Telecomunicaciones)</v>
      </c>
    </row>
    <row r="340" spans="1:54" s="2" customFormat="1" ht="199.5">
      <c r="A340" s="38">
        <f t="shared" si="39"/>
        <v>339</v>
      </c>
      <c r="B340" s="3">
        <v>8143519</v>
      </c>
      <c r="C340" s="3" t="s">
        <v>54</v>
      </c>
      <c r="D340" s="23">
        <v>45316.739583333336</v>
      </c>
      <c r="E340" s="23">
        <v>45316.791666666664</v>
      </c>
      <c r="F340" s="1">
        <f t="shared" ca="1" si="38"/>
        <v>5.2083333328482695E-2</v>
      </c>
      <c r="G340" s="3" t="s">
        <v>55</v>
      </c>
      <c r="H340" s="41"/>
      <c r="I340" s="40"/>
      <c r="J340" s="5" t="s">
        <v>56</v>
      </c>
      <c r="K340" s="3" t="s">
        <v>57</v>
      </c>
      <c r="L340" s="9" t="s">
        <v>78</v>
      </c>
      <c r="M340" s="3" t="s">
        <v>59</v>
      </c>
      <c r="N340" s="3" t="s">
        <v>60</v>
      </c>
      <c r="O340" s="3" t="s">
        <v>2037</v>
      </c>
      <c r="P340" s="3" t="s">
        <v>2038</v>
      </c>
      <c r="Q340" s="4" t="s">
        <v>2039</v>
      </c>
      <c r="R340" s="3" t="s">
        <v>304</v>
      </c>
      <c r="S340" s="3" t="s">
        <v>65</v>
      </c>
      <c r="T340" s="3" t="s">
        <v>116</v>
      </c>
      <c r="U340" s="3" t="s">
        <v>2040</v>
      </c>
      <c r="V340" s="22" t="str">
        <f t="shared" si="43"/>
        <v>RLFO; Hora de aviso: 17:45 25/01/2024; Solución: Se realiza tendido de 120 metros de F.O 96 hilos y dos empalmes de 144 hilos ; Hora de solución: 19:00 25/01/2024; Causa: Hurto</v>
      </c>
      <c r="W340" s="4" t="s">
        <v>68</v>
      </c>
      <c r="X340" s="3"/>
      <c r="Y340" s="3"/>
      <c r="Z340" s="3" t="s">
        <v>69</v>
      </c>
      <c r="AA340" s="3" t="s">
        <v>71</v>
      </c>
      <c r="AB340" s="3">
        <v>0</v>
      </c>
      <c r="AC340" s="3" t="s">
        <v>71</v>
      </c>
      <c r="AD340" s="6">
        <v>0</v>
      </c>
      <c r="AE340" s="7"/>
      <c r="AF340" s="7"/>
      <c r="AG340" s="6">
        <f>Tabla4[[#This Row],[Tiempo Parada de Reloj]]+Tabla4[[#This Row],[Tiempo Autorizado por Telefonica (no Máximo)]]</f>
        <v>0</v>
      </c>
      <c r="AH340" s="7">
        <f t="shared" ca="1" si="40"/>
        <v>5.2083333328482695E-2</v>
      </c>
      <c r="AI340" s="8">
        <f t="shared" si="41"/>
        <v>0</v>
      </c>
      <c r="AJ340" s="8">
        <f t="shared" ca="1" si="42"/>
        <v>1.2499999998835847</v>
      </c>
      <c r="AK340" s="3" t="s">
        <v>106</v>
      </c>
      <c r="AL340" s="3" t="s">
        <v>71</v>
      </c>
      <c r="AM340" s="3" t="s">
        <v>69</v>
      </c>
      <c r="AN340" s="3" t="s">
        <v>106</v>
      </c>
      <c r="AO340" s="3" t="s">
        <v>72</v>
      </c>
      <c r="AP340" s="3" t="s">
        <v>72</v>
      </c>
      <c r="AQ340" s="23">
        <v>45317.756249999999</v>
      </c>
      <c r="AR340" s="3"/>
      <c r="AS340" s="23"/>
      <c r="AT340" s="23"/>
      <c r="AU340" s="3" t="s">
        <v>74</v>
      </c>
      <c r="AV340" s="3" t="s">
        <v>986</v>
      </c>
      <c r="AW340" s="3" t="s">
        <v>135</v>
      </c>
      <c r="AX340" s="3">
        <v>4.6776999999999997</v>
      </c>
      <c r="AY340" s="3">
        <v>-74.079899999999995</v>
      </c>
      <c r="AZ340" s="8" t="str">
        <f>+CONCATENATE("Reportan apertura en el enlace ",Tabla4[[#This Row],[Enlace]]," en el ",Tabla4[[#This Row],[Distancia óptica]]," ocasionado por ",Tabla4[[#This Row],[Causa del daño]])</f>
        <v>Reportan apertura en el enlace Mov. Entrerios - Mov. Simon Bolivar en el km 0,240 desde Entrerios ocasionado por Hurto</v>
      </c>
      <c r="BA340" s="8" t="str">
        <f>+CONCATENATE("Para dar solución al incidente ",Tabla4[[#This Row],[Solución]])</f>
        <v xml:space="preserve">Para dar solución al incidente Se realiza tendido de 120 metros de F.O 96 hilos y dos empalmes de 144 hilos </v>
      </c>
      <c r="BB340" s="3" t="str">
        <f>+_xlfn.CONCAT(Tabla4[[#This Row],[Causa Raiz]]," ",Tabla4[[#This Row],[Solución2]]," (",Tabla4[[#This Row],[Anillo]],"- Cabecera: ",Tabla4[[#This Row],[Cabecera]],"- Operador: ",Tabla4[[#This Row],[Operador]],")")</f>
        <v>Reportan apertura en el enlace Mov. Entrerios - Mov. Simon Bolivar en el km 0,240 desde Entrerios ocasionado por Hurto Para dar solución al incidente Se realiza tendido de 120 metros de F.O 96 hilos y dos empalmes de 144 hilos  (Lineal- Cabecera: entrerios - Operador: Colombia Telecomunicaciones)</v>
      </c>
    </row>
    <row r="341" spans="1:54" s="2" customFormat="1" ht="185.25">
      <c r="A341" s="38">
        <f t="shared" si="39"/>
        <v>340</v>
      </c>
      <c r="B341" s="3">
        <v>8144782</v>
      </c>
      <c r="C341" s="3" t="s">
        <v>54</v>
      </c>
      <c r="D341" s="23">
        <v>45316.604166666664</v>
      </c>
      <c r="E341" s="23">
        <v>45317.854166666664</v>
      </c>
      <c r="F341" s="1">
        <f t="shared" ca="1" si="38"/>
        <v>1.25</v>
      </c>
      <c r="G341" s="3" t="s">
        <v>55</v>
      </c>
      <c r="H341" s="41"/>
      <c r="I341" s="40"/>
      <c r="J341" s="5" t="s">
        <v>56</v>
      </c>
      <c r="K341" s="3" t="s">
        <v>77</v>
      </c>
      <c r="L341" s="9" t="s">
        <v>78</v>
      </c>
      <c r="M341" s="3" t="s">
        <v>283</v>
      </c>
      <c r="N341" s="3" t="s">
        <v>1858</v>
      </c>
      <c r="O341" s="3" t="s">
        <v>2002</v>
      </c>
      <c r="P341" s="3" t="s">
        <v>2041</v>
      </c>
      <c r="Q341" s="4" t="s">
        <v>2042</v>
      </c>
      <c r="R341" s="3" t="s">
        <v>400</v>
      </c>
      <c r="S341" s="3" t="s">
        <v>289</v>
      </c>
      <c r="T341" s="3" t="s">
        <v>130</v>
      </c>
      <c r="U341" s="3" t="s">
        <v>2043</v>
      </c>
      <c r="V341" s="22" t="str">
        <f t="shared" si="43"/>
        <v>RLFO; Hora de aviso: 14:30 25/01/2024; Solución: se realiza tendido de 49 metros de fibra y dos empalmes de 36 hilos; Hora de solución: 20:30 26/01/2024; Causa: Plagas</v>
      </c>
      <c r="W341" s="4" t="s">
        <v>160</v>
      </c>
      <c r="X341" s="3"/>
      <c r="Y341" s="3"/>
      <c r="Z341" s="3" t="s">
        <v>69</v>
      </c>
      <c r="AA341" s="3" t="s">
        <v>70</v>
      </c>
      <c r="AB341" s="3">
        <v>8147454</v>
      </c>
      <c r="AC341" s="3" t="s">
        <v>71</v>
      </c>
      <c r="AD341" s="6">
        <v>0.55555555555555558</v>
      </c>
      <c r="AE341" s="7"/>
      <c r="AF341" s="7"/>
      <c r="AG341" s="6">
        <f>Tabla4[[#This Row],[Tiempo Parada de Reloj]]+Tabla4[[#This Row],[Tiempo Autorizado por Telefonica (no Máximo)]]</f>
        <v>0.55555555555555558</v>
      </c>
      <c r="AH341" s="7">
        <f t="shared" ca="1" si="40"/>
        <v>0.69444444444444442</v>
      </c>
      <c r="AI341" s="8">
        <f t="shared" si="41"/>
        <v>13.333333333333334</v>
      </c>
      <c r="AJ341" s="8">
        <f t="shared" ca="1" si="42"/>
        <v>16.666666666666664</v>
      </c>
      <c r="AK341" s="3" t="s">
        <v>106</v>
      </c>
      <c r="AL341" s="3" t="s">
        <v>70</v>
      </c>
      <c r="AM341" s="3" t="s">
        <v>88</v>
      </c>
      <c r="AN341" s="3" t="s">
        <v>88</v>
      </c>
      <c r="AO341" s="3" t="s">
        <v>88</v>
      </c>
      <c r="AP341" s="3" t="s">
        <v>88</v>
      </c>
      <c r="AQ341" s="23">
        <v>45326.720138888886</v>
      </c>
      <c r="AR341" s="3"/>
      <c r="AS341" s="23"/>
      <c r="AT341" s="23"/>
      <c r="AU341" s="3" t="s">
        <v>404</v>
      </c>
      <c r="AV341" s="3" t="s">
        <v>2044</v>
      </c>
      <c r="AW341" s="3" t="s">
        <v>135</v>
      </c>
      <c r="AX341" s="3">
        <v>4.5259999999999998</v>
      </c>
      <c r="AY341" s="3">
        <v>-75.682900000000004</v>
      </c>
      <c r="AZ341" s="8" t="str">
        <f>+CONCATENATE("Reportan apertura en el enlace ",Tabla4[[#This Row],[Enlace]]," en el ",Tabla4[[#This Row],[Distancia óptica]]," ocasionado por ",Tabla4[[#This Row],[Causa del daño]])</f>
        <v>Reportan apertura en el enlace Mov.Galan - Mov.Montenegro en el km 3,5 desde Galan  ocasionado por Plagas</v>
      </c>
      <c r="BA341" s="8" t="str">
        <f>+CONCATENATE("Para dar solución al incidente ",Tabla4[[#This Row],[Solución]])</f>
        <v>Para dar solución al incidente se realiza tendido de 49 metros de fibra y dos empalmes de 36 hilos</v>
      </c>
      <c r="BB341" s="3" t="str">
        <f>+_xlfn.CONCAT(Tabla4[[#This Row],[Causa Raiz]]," ",Tabla4[[#This Row],[Solución2]]," (",Tabla4[[#This Row],[Anillo]],"- Cabecera: ",Tabla4[[#This Row],[Cabecera]],"- Operador: ",Tabla4[[#This Row],[Operador]],")")</f>
        <v>Reportan apertura en el enlace Mov.Galan - Mov.Montenegro en el km 3,5 desde Galan  ocasionado por Plagas Para dar solución al incidente se realiza tendido de 49 metros de fibra y dos empalmes de 36 hilos (Lineal- Cabecera: Galan - Operador: Colombia Telecomunicaciones)</v>
      </c>
    </row>
    <row r="342" spans="1:54" s="2" customFormat="1" ht="185.25">
      <c r="A342" s="38">
        <f t="shared" si="39"/>
        <v>341</v>
      </c>
      <c r="B342" s="3">
        <v>8145877</v>
      </c>
      <c r="C342" s="3" t="s">
        <v>136</v>
      </c>
      <c r="D342" s="23">
        <v>45317.347222222219</v>
      </c>
      <c r="E342" s="23">
        <v>45317.541666666664</v>
      </c>
      <c r="F342" s="1">
        <f t="shared" ca="1" si="38"/>
        <v>0.19444444444525288</v>
      </c>
      <c r="G342" s="3" t="s">
        <v>55</v>
      </c>
      <c r="H342" s="41"/>
      <c r="I342" s="40"/>
      <c r="J342" s="5" t="s">
        <v>137</v>
      </c>
      <c r="K342" s="3" t="s">
        <v>138</v>
      </c>
      <c r="L342" s="9" t="s">
        <v>78</v>
      </c>
      <c r="M342" s="3" t="s">
        <v>139</v>
      </c>
      <c r="N342" s="3" t="s">
        <v>1395</v>
      </c>
      <c r="O342" s="3" t="s">
        <v>2045</v>
      </c>
      <c r="P342" s="3" t="s">
        <v>2046</v>
      </c>
      <c r="Q342" s="4" t="s">
        <v>2047</v>
      </c>
      <c r="R342" s="3" t="s">
        <v>400</v>
      </c>
      <c r="S342" s="3" t="s">
        <v>145</v>
      </c>
      <c r="T342" s="3" t="s">
        <v>176</v>
      </c>
      <c r="U342" s="3" t="s">
        <v>2048</v>
      </c>
      <c r="V342" s="22" t="str">
        <f t="shared" si="43"/>
        <v>RBHFO; Hora de aviso: 8:20 26/01/2024; Solución: se realiza empalme de 48 hilos; Hora de solución: 13:00 26/01/2024; Causa: Intervención de Terceros. No Identificados</v>
      </c>
      <c r="W342" s="4" t="s">
        <v>2049</v>
      </c>
      <c r="X342" s="3" t="s">
        <v>2050</v>
      </c>
      <c r="Y342" s="3" t="s">
        <v>2051</v>
      </c>
      <c r="Z342" s="3" t="s">
        <v>98</v>
      </c>
      <c r="AA342" s="3" t="s">
        <v>71</v>
      </c>
      <c r="AB342" s="3">
        <v>0</v>
      </c>
      <c r="AC342" s="3" t="s">
        <v>70</v>
      </c>
      <c r="AD342" s="6">
        <v>0</v>
      </c>
      <c r="AE342" s="7"/>
      <c r="AF342" s="7"/>
      <c r="AG342" s="6">
        <f>Tabla4[[#This Row],[Tiempo Parada de Reloj]]+Tabla4[[#This Row],[Tiempo Autorizado por Telefonica (no Máximo)]]</f>
        <v>0</v>
      </c>
      <c r="AH342" s="7">
        <f t="shared" ca="1" si="40"/>
        <v>0.19444444444525288</v>
      </c>
      <c r="AI342" s="8">
        <f t="shared" si="41"/>
        <v>0</v>
      </c>
      <c r="AJ342" s="8">
        <f t="shared" ca="1" si="42"/>
        <v>4.6666666666860692</v>
      </c>
      <c r="AK342" s="3" t="s">
        <v>460</v>
      </c>
      <c r="AL342" s="3" t="s">
        <v>71</v>
      </c>
      <c r="AM342" s="3" t="s">
        <v>460</v>
      </c>
      <c r="AN342" s="3" t="s">
        <v>460</v>
      </c>
      <c r="AO342" s="3" t="s">
        <v>98</v>
      </c>
      <c r="AP342" s="3" t="s">
        <v>98</v>
      </c>
      <c r="AQ342" s="23">
        <v>45320.041666666664</v>
      </c>
      <c r="AR342" s="3"/>
      <c r="AS342" s="23"/>
      <c r="AT342" s="23"/>
      <c r="AU342" s="3" t="s">
        <v>192</v>
      </c>
      <c r="AV342" s="3" t="s">
        <v>1401</v>
      </c>
      <c r="AW342" s="3" t="s">
        <v>2052</v>
      </c>
      <c r="AX342" s="3">
        <v>4.7503000000000002</v>
      </c>
      <c r="AY342" s="3">
        <v>-75.906000000000006</v>
      </c>
      <c r="AZ342" s="8" t="str">
        <f>+CONCATENATE("Reportan apertura en el enlace ",Tabla4[[#This Row],[Enlace]]," en el ",Tabla4[[#This Row],[Distancia óptica]]," ocasionado por ",Tabla4[[#This Row],[Causa del daño]])</f>
        <v>Reportan apertura en el enlace Mov. Mariscal Robledo Cartago - Mov. Cartago Centro en el Km 1,468 desde Cartago Centro  ocasionado por Intervención de Terceros. No Identificados</v>
      </c>
      <c r="BA342" s="8" t="str">
        <f>+CONCATENATE("Para dar solución al incidente ",Tabla4[[#This Row],[Solución]])</f>
        <v>Para dar solución al incidente se realiza empalme de 48 hilos</v>
      </c>
      <c r="BB342" s="3" t="str">
        <f>+_xlfn.CONCAT(Tabla4[[#This Row],[Causa Raiz]]," ",Tabla4[[#This Row],[Solución2]]," (",Tabla4[[#This Row],[Anillo]],"- Cabecera: ",Tabla4[[#This Row],[Cabecera]],"- Operador: ",Tabla4[[#This Row],[Operador]],")")</f>
        <v>Reportan apertura en el enlace Mov. Mariscal Robledo Cartago - Mov. Cartago Centro en el Km 1,468 desde Cartago Centro  ocasionado por Intervención de Terceros. No Identificados Para dar solución al incidente se realiza empalme de 48 hilos (4G- Cabecera: Cartago- Operador: Infraco)</v>
      </c>
    </row>
    <row r="343" spans="1:54" s="2" customFormat="1" ht="199.5">
      <c r="A343" s="38">
        <f t="shared" si="39"/>
        <v>342</v>
      </c>
      <c r="B343" s="3">
        <v>8145982</v>
      </c>
      <c r="C343" s="3" t="s">
        <v>92</v>
      </c>
      <c r="D343" s="23">
        <v>45317.375</v>
      </c>
      <c r="E343" s="23">
        <v>45317.75</v>
      </c>
      <c r="F343" s="1">
        <f t="shared" ca="1" si="38"/>
        <v>0.375</v>
      </c>
      <c r="G343" s="3" t="s">
        <v>55</v>
      </c>
      <c r="H343" s="41"/>
      <c r="I343" s="40"/>
      <c r="J343" s="5" t="s">
        <v>56</v>
      </c>
      <c r="K343" s="3" t="s">
        <v>77</v>
      </c>
      <c r="L343" s="9" t="s">
        <v>58</v>
      </c>
      <c r="M343" s="3" t="s">
        <v>79</v>
      </c>
      <c r="N343" s="3" t="s">
        <v>2053</v>
      </c>
      <c r="O343" s="3" t="s">
        <v>2054</v>
      </c>
      <c r="P343" s="3" t="s">
        <v>2055</v>
      </c>
      <c r="Q343" s="4" t="s">
        <v>2056</v>
      </c>
      <c r="R343" s="3" t="s">
        <v>741</v>
      </c>
      <c r="S343" s="3" t="s">
        <v>249</v>
      </c>
      <c r="T343" s="3" t="s">
        <v>66</v>
      </c>
      <c r="U343" s="3" t="s">
        <v>2057</v>
      </c>
      <c r="V343" s="22" t="str">
        <f t="shared" si="43"/>
        <v>RTNFO; Hora de aviso: 9:00 26/01/2024; Solución: Se realiza tendido de 150 metros de F.O de 96  hilos y se crean dos cajas de empalmes de 48 hilos; Hora de solución: 18:00 26/01/2024; Causa: Vandalismo</v>
      </c>
      <c r="W343" s="4" t="s">
        <v>160</v>
      </c>
      <c r="X343" s="3"/>
      <c r="Y343" s="3"/>
      <c r="Z343" s="3" t="s">
        <v>69</v>
      </c>
      <c r="AA343" s="3" t="s">
        <v>71</v>
      </c>
      <c r="AB343" s="3">
        <v>0</v>
      </c>
      <c r="AC343" s="3" t="s">
        <v>71</v>
      </c>
      <c r="AD343" s="6">
        <v>0.17430555555555557</v>
      </c>
      <c r="AE343" s="7"/>
      <c r="AF343" s="7"/>
      <c r="AG343" s="6">
        <f>Tabla4[[#This Row],[Tiempo Parada de Reloj]]+Tabla4[[#This Row],[Tiempo Autorizado por Telefonica (no Máximo)]]</f>
        <v>0.17430555555555557</v>
      </c>
      <c r="AH343" s="7">
        <f t="shared" ca="1" si="40"/>
        <v>0.20069444444444443</v>
      </c>
      <c r="AI343" s="8">
        <f t="shared" si="41"/>
        <v>4.1833333333333336</v>
      </c>
      <c r="AJ343" s="8">
        <f t="shared" ca="1" si="42"/>
        <v>4.8166666666666664</v>
      </c>
      <c r="AK343" s="3" t="s">
        <v>460</v>
      </c>
      <c r="AL343" s="3" t="s">
        <v>70</v>
      </c>
      <c r="AM343" s="3" t="s">
        <v>88</v>
      </c>
      <c r="AN343" s="3" t="s">
        <v>88</v>
      </c>
      <c r="AO343" s="3" t="s">
        <v>72</v>
      </c>
      <c r="AP343" s="3" t="s">
        <v>72</v>
      </c>
      <c r="AQ343" s="23">
        <v>45318.513888888891</v>
      </c>
      <c r="AR343" s="3"/>
      <c r="AS343" s="23"/>
      <c r="AT343" s="23"/>
      <c r="AU343" s="3" t="s">
        <v>89</v>
      </c>
      <c r="AV343" s="3" t="s">
        <v>1273</v>
      </c>
      <c r="AW343" s="3" t="s">
        <v>76</v>
      </c>
      <c r="AX343" s="3">
        <v>4.8540000000000001</v>
      </c>
      <c r="AY343" s="3">
        <v>-74.414000000000001</v>
      </c>
      <c r="AZ343" s="8" t="str">
        <f>+CONCATENATE("Reportan apertura en el enlace ",Tabla4[[#This Row],[Enlace]]," en el ",Tabla4[[#This Row],[Distancia óptica]]," ocasionado por ",Tabla4[[#This Row],[Causa del daño]])</f>
        <v>Reportan apertura en el enlace Bogotá - Villeta en el Km 11,8 desde Faca ocasionado por Vandalismo</v>
      </c>
      <c r="BA343" s="8" t="str">
        <f>+CONCATENATE("Para dar solución al incidente ",Tabla4[[#This Row],[Solución]])</f>
        <v>Para dar solución al incidente Se realiza tendido de 150 metros de F.O de 96  hilos y se crean dos cajas de empalmes de 48 hilos</v>
      </c>
      <c r="BB343" s="3" t="str">
        <f>+_xlfn.CONCAT(Tabla4[[#This Row],[Causa Raiz]]," ",Tabla4[[#This Row],[Solución2]]," (",Tabla4[[#This Row],[Anillo]],"- Cabecera: ",Tabla4[[#This Row],[Cabecera]],"- Operador: ",Tabla4[[#This Row],[Operador]],")")</f>
        <v>Reportan apertura en el enlace Bogotá - Villeta en el Km 11,8 desde Faca ocasionado por Vandalismo Para dar solución al incidente Se realiza tendido de 150 metros de F.O de 96  hilos y se crean dos cajas de empalmes de 48 hilos (Troncal- Cabecera: Faca Centro- Operador: Colombia Telecomunicaciones)</v>
      </c>
    </row>
    <row r="344" spans="1:54" s="2" customFormat="1" ht="213.75">
      <c r="A344" s="38">
        <f t="shared" si="39"/>
        <v>343</v>
      </c>
      <c r="B344" s="3">
        <v>8146655</v>
      </c>
      <c r="C344" s="3" t="s">
        <v>163</v>
      </c>
      <c r="D344" s="23">
        <v>45317.475694444445</v>
      </c>
      <c r="E344" s="23">
        <v>45317.861111111109</v>
      </c>
      <c r="F344" s="1">
        <f t="shared" ca="1" si="38"/>
        <v>0.38541666666424135</v>
      </c>
      <c r="G344" s="3" t="s">
        <v>55</v>
      </c>
      <c r="H344" s="41"/>
      <c r="I344" s="40"/>
      <c r="J344" s="5" t="s">
        <v>56</v>
      </c>
      <c r="K344" s="3" t="s">
        <v>77</v>
      </c>
      <c r="L344" s="9" t="s">
        <v>78</v>
      </c>
      <c r="M344" s="3" t="s">
        <v>987</v>
      </c>
      <c r="N344" s="3" t="s">
        <v>2058</v>
      </c>
      <c r="O344" s="3" t="s">
        <v>2059</v>
      </c>
      <c r="P344" s="3" t="s">
        <v>2060</v>
      </c>
      <c r="Q344" s="4" t="s">
        <v>2061</v>
      </c>
      <c r="R344" s="3" t="s">
        <v>1304</v>
      </c>
      <c r="S344" s="3" t="s">
        <v>158</v>
      </c>
      <c r="T344" s="3" t="s">
        <v>66</v>
      </c>
      <c r="U344" s="3" t="s">
        <v>2062</v>
      </c>
      <c r="V344" s="22" t="str">
        <f t="shared" si="43"/>
        <v>RDFO; Hora de aviso: 11:25 26/01/2024; Solución: se recupera 30 metros de reserva y se hace un empalme de 48 hilos ; Hora de solución: 20:40 26/01/2024; Causa: Vandalismo</v>
      </c>
      <c r="W344" s="4" t="s">
        <v>160</v>
      </c>
      <c r="X344" s="3"/>
      <c r="Y344" s="3"/>
      <c r="Z344" s="3" t="s">
        <v>69</v>
      </c>
      <c r="AA344" s="3" t="s">
        <v>70</v>
      </c>
      <c r="AB344" s="3">
        <v>8147642</v>
      </c>
      <c r="AC344" s="3" t="s">
        <v>71</v>
      </c>
      <c r="AD344" s="6">
        <v>0.19652777777777777</v>
      </c>
      <c r="AE344" s="7"/>
      <c r="AF344" s="7"/>
      <c r="AG344" s="6">
        <f>Tabla4[[#This Row],[Tiempo Parada de Reloj]]+Tabla4[[#This Row],[Tiempo Autorizado por Telefonica (no Máximo)]]</f>
        <v>0.19652777777777777</v>
      </c>
      <c r="AH344" s="7">
        <f t="shared" ca="1" si="40"/>
        <v>0.18888888888646357</v>
      </c>
      <c r="AI344" s="8">
        <f t="shared" si="41"/>
        <v>4.7166666666666668</v>
      </c>
      <c r="AJ344" s="8">
        <f t="shared" ca="1" si="42"/>
        <v>4.5333333332751256</v>
      </c>
      <c r="AK344" s="3" t="s">
        <v>87</v>
      </c>
      <c r="AL344" s="3" t="s">
        <v>70</v>
      </c>
      <c r="AM344" s="3" t="s">
        <v>88</v>
      </c>
      <c r="AN344" s="3" t="s">
        <v>88</v>
      </c>
      <c r="AO344" s="3" t="s">
        <v>98</v>
      </c>
      <c r="AP344" s="3" t="s">
        <v>460</v>
      </c>
      <c r="AQ344" s="23">
        <v>45321.353472222225</v>
      </c>
      <c r="AR344" s="3"/>
      <c r="AS344" s="23"/>
      <c r="AT344" s="23"/>
      <c r="AU344" s="3" t="s">
        <v>1306</v>
      </c>
      <c r="AV344" s="3" t="s">
        <v>994</v>
      </c>
      <c r="AW344" s="3" t="s">
        <v>2063</v>
      </c>
      <c r="AX344" s="3">
        <v>1.3624309999999999</v>
      </c>
      <c r="AY344" s="3">
        <v>-75.360320000000002</v>
      </c>
      <c r="AZ344" s="8" t="str">
        <f>+CONCATENATE("Reportan apertura en el enlace ",Tabla4[[#This Row],[Enlace]]," en el ",Tabla4[[#This Row],[Distancia óptica]]," ocasionado por ",Tabla4[[#This Row],[Causa del daño]])</f>
        <v>Reportan apertura en el enlace Mov.Barrios profesores - Mov.Los andes florencia en el Km 2,3 Barrio  Profesores ocasionado por Vandalismo</v>
      </c>
      <c r="BA344" s="8" t="str">
        <f>+CONCATENATE("Para dar solución al incidente ",Tabla4[[#This Row],[Solución]])</f>
        <v xml:space="preserve">Para dar solución al incidente se recupera 30 metros de reserva y se hace un empalme de 48 hilos </v>
      </c>
      <c r="BB344" s="3" t="str">
        <f>+_xlfn.CONCAT(Tabla4[[#This Row],[Causa Raiz]]," ",Tabla4[[#This Row],[Solución2]]," (",Tabla4[[#This Row],[Anillo]],"- Cabecera: ",Tabla4[[#This Row],[Cabecera]],"- Operador: ",Tabla4[[#This Row],[Operador]],")")</f>
        <v>Reportan apertura en el enlace Mov.Barrios profesores - Mov.Los andes florencia en el Km 2,3 Barrio  Profesores ocasionado por Vandalismo Para dar solución al incidente se recupera 30 metros de reserva y se hace un empalme de 48 hilos  (Uk Barrio Profesores- Cabecera: Colonos- Operador: Colombia Telecomunicaciones)</v>
      </c>
    </row>
    <row r="345" spans="1:54" s="2" customFormat="1" ht="270.75">
      <c r="A345" s="38">
        <f t="shared" si="39"/>
        <v>344</v>
      </c>
      <c r="B345" s="3">
        <v>8102488</v>
      </c>
      <c r="C345" s="3" t="s">
        <v>54</v>
      </c>
      <c r="D345" s="23">
        <v>45317.5</v>
      </c>
      <c r="E345" s="23">
        <v>45317.677083333336</v>
      </c>
      <c r="F345" s="1">
        <f t="shared" ref="F345:F408" ca="1" si="44">IF(ISBLANK(E345),IF(ISBLANK(D345),0,NOW()-D345),E345-D345)</f>
        <v>0.17708333333575865</v>
      </c>
      <c r="G345" s="3" t="s">
        <v>55</v>
      </c>
      <c r="H345" s="41" t="s">
        <v>1551</v>
      </c>
      <c r="I345" s="40"/>
      <c r="J345" s="5" t="s">
        <v>56</v>
      </c>
      <c r="K345" s="3" t="s">
        <v>93</v>
      </c>
      <c r="L345" s="9" t="s">
        <v>78</v>
      </c>
      <c r="M345" s="3" t="s">
        <v>59</v>
      </c>
      <c r="N345" s="3" t="s">
        <v>60</v>
      </c>
      <c r="O345" s="3" t="s">
        <v>2064</v>
      </c>
      <c r="P345" s="3" t="s">
        <v>2065</v>
      </c>
      <c r="Q345" s="4" t="s">
        <v>2066</v>
      </c>
      <c r="R345" s="3" t="s">
        <v>783</v>
      </c>
      <c r="S345" s="3" t="s">
        <v>65</v>
      </c>
      <c r="T345" s="3" t="s">
        <v>66</v>
      </c>
      <c r="U345" s="3" t="s">
        <v>2067</v>
      </c>
      <c r="V345" s="22" t="str">
        <f t="shared" si="43"/>
        <v>RLFO; Hora de aviso: 12:00 26/01/2024; Solución: Se recupera 200 m de reserva y un tendido de 50 mts y se realIza dos empalmes de 24 hilos.; Hora de solución: 16:15 26/01/2024; Causa: Vandalismo</v>
      </c>
      <c r="W345" s="4" t="s">
        <v>68</v>
      </c>
      <c r="X345" s="3"/>
      <c r="Y345" s="3"/>
      <c r="Z345" s="3" t="s">
        <v>69</v>
      </c>
      <c r="AA345" s="3" t="s">
        <v>70</v>
      </c>
      <c r="AB345" s="3">
        <v>8102488</v>
      </c>
      <c r="AC345" s="3" t="s">
        <v>71</v>
      </c>
      <c r="AD345" s="6">
        <v>0</v>
      </c>
      <c r="AE345" s="7">
        <v>1.0416666666666666E-2</v>
      </c>
      <c r="AF345" s="7" t="s">
        <v>2068</v>
      </c>
      <c r="AG345" s="6">
        <f>Tabla4[[#This Row],[Tiempo Parada de Reloj]]+Tabla4[[#This Row],[Tiempo Autorizado por Telefonica (no Máximo)]]</f>
        <v>1.0416666666666666E-2</v>
      </c>
      <c r="AH345" s="7">
        <f t="shared" ca="1" si="40"/>
        <v>0.17708333333575865</v>
      </c>
      <c r="AI345" s="8">
        <f t="shared" si="41"/>
        <v>0</v>
      </c>
      <c r="AJ345" s="8">
        <f t="shared" ca="1" si="42"/>
        <v>4.2500000000582077</v>
      </c>
      <c r="AK345" s="3" t="s">
        <v>87</v>
      </c>
      <c r="AL345" s="3" t="s">
        <v>70</v>
      </c>
      <c r="AM345" s="3" t="s">
        <v>88</v>
      </c>
      <c r="AN345" s="3" t="s">
        <v>88</v>
      </c>
      <c r="AO345" s="3" t="s">
        <v>98</v>
      </c>
      <c r="AP345" s="3" t="s">
        <v>98</v>
      </c>
      <c r="AQ345" s="23">
        <v>45319.479166666664</v>
      </c>
      <c r="AR345" s="3"/>
      <c r="AS345" s="23"/>
      <c r="AT345" s="23"/>
      <c r="AU345" s="3" t="s">
        <v>100</v>
      </c>
      <c r="AV345" s="3" t="s">
        <v>785</v>
      </c>
      <c r="AW345" s="3" t="s">
        <v>2069</v>
      </c>
      <c r="AX345" s="3">
        <v>4.7129000000000003</v>
      </c>
      <c r="AY345" s="3">
        <v>-74.047600000000003</v>
      </c>
      <c r="AZ345" s="8" t="str">
        <f>+CONCATENATE("Reportan apertura en el enlace ",Tabla4[[#This Row],[Enlace]]," en el ",Tabla4[[#This Row],[Distancia óptica]]," ocasionado por ",Tabla4[[#This Row],[Causa del daño]])</f>
        <v>Reportan apertura en el enlace Mov. Santa Clara Monasterio Bogota - Mov. Santa Coloma Traslado en el km 0,277 desde  Mov. Santa Clara Monasterio Bogota ocasionado por Vandalismo</v>
      </c>
      <c r="BA345" s="8" t="str">
        <f>+CONCATENATE("Para dar solución al incidente ",Tabla4[[#This Row],[Solución]])</f>
        <v>Para dar solución al incidente Se recupera 200 m de reserva y un tendido de 50 mts y se realIza dos empalmes de 24 hilos.</v>
      </c>
      <c r="BB345" s="3" t="str">
        <f>+_xlfn.CONCAT(Tabla4[[#This Row],[Causa Raiz]]," ",Tabla4[[#This Row],[Solución2]]," (",Tabla4[[#This Row],[Anillo]],"- Cabecera: ",Tabla4[[#This Row],[Cabecera]],"- Operador: ",Tabla4[[#This Row],[Operador]],")")</f>
        <v>Reportan apertura en el enlace Mov. Santa Clara Monasterio Bogota - Mov. Santa Coloma Traslado en el km 0,277 desde  Mov. Santa Clara Monasterio Bogota ocasionado por Vandalismo Para dar solución al incidente Se recupera 200 m de reserva y un tendido de 50 mts y se realIza dos empalmes de 24 hilos. (uk santa clara monasterio- Cabecera: Autopista- Operador: Colombia Telecomunicaciones)</v>
      </c>
    </row>
    <row r="346" spans="1:54" s="2" customFormat="1" ht="270.75">
      <c r="A346" s="38">
        <f t="shared" si="39"/>
        <v>345</v>
      </c>
      <c r="B346" s="3">
        <v>8146049</v>
      </c>
      <c r="C346" s="3" t="s">
        <v>163</v>
      </c>
      <c r="D346" s="23">
        <v>45317.512499999997</v>
      </c>
      <c r="E346" s="23">
        <v>45317.8125</v>
      </c>
      <c r="F346" s="1">
        <f t="shared" ca="1" si="44"/>
        <v>0.30000000000291038</v>
      </c>
      <c r="G346" s="3" t="s">
        <v>55</v>
      </c>
      <c r="H346" s="41"/>
      <c r="I346" s="40"/>
      <c r="J346" s="5" t="s">
        <v>56</v>
      </c>
      <c r="K346" s="3" t="s">
        <v>138</v>
      </c>
      <c r="L346" s="9" t="s">
        <v>78</v>
      </c>
      <c r="M346" s="3" t="s">
        <v>139</v>
      </c>
      <c r="N346" s="3" t="s">
        <v>140</v>
      </c>
      <c r="O346" s="3" t="s">
        <v>2070</v>
      </c>
      <c r="P346" s="3" t="s">
        <v>2071</v>
      </c>
      <c r="Q346" s="4" t="s">
        <v>2072</v>
      </c>
      <c r="R346" s="3" t="s">
        <v>144</v>
      </c>
      <c r="S346" s="3" t="s">
        <v>145</v>
      </c>
      <c r="T346" s="3" t="s">
        <v>211</v>
      </c>
      <c r="U346" s="3" t="s">
        <v>2073</v>
      </c>
      <c r="V346" s="22" t="str">
        <f t="shared" si="43"/>
        <v>RDFO; Hora de aviso: 12:18 26/01/2024; Solución: Se tiende un tramo de 250 mts y se va realizan 2 empalmes de 24 hilos para dar continuidad del servcio; Hora de solución: 19:30 26/01/2024; Causa: Podas</v>
      </c>
      <c r="W346" s="4" t="s">
        <v>199</v>
      </c>
      <c r="X346" s="3"/>
      <c r="Y346" s="3"/>
      <c r="Z346" s="3" t="s">
        <v>69</v>
      </c>
      <c r="AA346" s="3" t="s">
        <v>70</v>
      </c>
      <c r="AB346" s="3">
        <v>8146049</v>
      </c>
      <c r="AC346" s="3" t="s">
        <v>71</v>
      </c>
      <c r="AD346" s="6">
        <v>0.12083333333333333</v>
      </c>
      <c r="AE346" s="7"/>
      <c r="AF346" s="7"/>
      <c r="AG346" s="6">
        <f>Tabla4[[#This Row],[Tiempo Parada de Reloj]]+Tabla4[[#This Row],[Tiempo Autorizado por Telefonica (no Máximo)]]</f>
        <v>0.12083333333333333</v>
      </c>
      <c r="AH346" s="7">
        <f t="shared" ca="1" si="40"/>
        <v>0.17916666666957703</v>
      </c>
      <c r="AI346" s="8">
        <f t="shared" si="41"/>
        <v>2.9</v>
      </c>
      <c r="AJ346" s="8">
        <f t="shared" ca="1" si="42"/>
        <v>4.3000000000698488</v>
      </c>
      <c r="AK346" s="3" t="s">
        <v>87</v>
      </c>
      <c r="AL346" s="3" t="s">
        <v>70</v>
      </c>
      <c r="AM346" s="3" t="s">
        <v>88</v>
      </c>
      <c r="AN346" s="3" t="s">
        <v>88</v>
      </c>
      <c r="AO346" s="3" t="s">
        <v>98</v>
      </c>
      <c r="AP346" s="3" t="s">
        <v>98</v>
      </c>
      <c r="AQ346" s="23">
        <v>45319.997916666667</v>
      </c>
      <c r="AR346" s="3"/>
      <c r="AS346" s="23"/>
      <c r="AT346" s="23"/>
      <c r="AU346" s="3" t="s">
        <v>149</v>
      </c>
      <c r="AV346" s="3" t="s">
        <v>863</v>
      </c>
      <c r="AW346" s="3" t="s">
        <v>2074</v>
      </c>
      <c r="AX346" s="3">
        <v>3.4933700000000001</v>
      </c>
      <c r="AY346" s="3">
        <v>-76.482056999999998</v>
      </c>
      <c r="AZ346" s="8" t="str">
        <f>+CONCATENATE("Reportan apertura en el enlace ",Tabla4[[#This Row],[Enlace]]," en el ",Tabla4[[#This Row],[Distancia óptica]]," ocasionado por ",Tabla4[[#This Row],[Causa del daño]])</f>
        <v>Reportan apertura en el enlace Mov.Parcelacion Industrial La Dolores - Mov.Almacenes la 14 Calima en el Km 1,6 desde Parcelacion Industrial La Dolores. ocasionado por Podas</v>
      </c>
      <c r="BA346" s="8" t="str">
        <f>+CONCATENATE("Para dar solución al incidente ",Tabla4[[#This Row],[Solución]])</f>
        <v>Para dar solución al incidente Se tiende un tramo de 250 mts y se va realizan 2 empalmes de 24 hilos para dar continuidad del servcio</v>
      </c>
      <c r="BB346" s="3" t="str">
        <f>+_xlfn.CONCAT(Tabla4[[#This Row],[Causa Raiz]]," ",Tabla4[[#This Row],[Solución2]]," (",Tabla4[[#This Row],[Anillo]],"- Cabecera: ",Tabla4[[#This Row],[Cabecera]],"- Operador: ",Tabla4[[#This Row],[Operador]],")")</f>
        <v>Reportan apertura en el enlace Mov.Parcelacion Industrial La Dolores - Mov.Almacenes la 14 Calima en el Km 1,6 desde Parcelacion Industrial La Dolores. ocasionado por Podas Para dar solución al incidente Se tiende un tramo de 250 mts y se va realizan 2 empalmes de 24 hilos para dar continuidad del servcio (Uk Parcelacion Industrial la dolores- Cabecera: Acopi- Operador: Colombia Telecomunicaciones)</v>
      </c>
    </row>
    <row r="347" spans="1:54" s="2" customFormat="1" ht="228">
      <c r="A347" s="38">
        <f t="shared" si="39"/>
        <v>346</v>
      </c>
      <c r="B347" s="3">
        <v>8147185</v>
      </c>
      <c r="C347" s="3" t="s">
        <v>54</v>
      </c>
      <c r="D347" s="23">
        <v>45317.645833333336</v>
      </c>
      <c r="E347" s="23">
        <v>45318.020833333336</v>
      </c>
      <c r="F347" s="1">
        <f t="shared" ca="1" si="44"/>
        <v>0.375</v>
      </c>
      <c r="G347" s="3" t="s">
        <v>55</v>
      </c>
      <c r="H347" s="41"/>
      <c r="I347" s="40"/>
      <c r="J347" s="5" t="s">
        <v>56</v>
      </c>
      <c r="K347" s="3" t="s">
        <v>77</v>
      </c>
      <c r="L347" s="9" t="s">
        <v>58</v>
      </c>
      <c r="M347" s="3" t="s">
        <v>373</v>
      </c>
      <c r="N347" s="3" t="s">
        <v>374</v>
      </c>
      <c r="O347" s="3" t="s">
        <v>2075</v>
      </c>
      <c r="P347" s="3" t="s">
        <v>2076</v>
      </c>
      <c r="Q347" s="4" t="s">
        <v>2077</v>
      </c>
      <c r="R347" s="3" t="s">
        <v>992</v>
      </c>
      <c r="S347" s="3" t="s">
        <v>249</v>
      </c>
      <c r="T347" s="3" t="s">
        <v>329</v>
      </c>
      <c r="U347" s="3" t="s">
        <v>2078</v>
      </c>
      <c r="V347" s="22" t="str">
        <f t="shared" si="43"/>
        <v>RLFO; Hora de aviso: 15:30 26/01/2024; Solución: Se realizan tres tendidos de 200 mts, para los dos cables de 36 hilos y cuatro empalmes de 36 hilos, para el cable de 48 hilos y dos empalmes de 48 hilos; Hora de solución: 0:30 27/01/2024; Causa: Incendio</v>
      </c>
      <c r="W347" s="4" t="s">
        <v>160</v>
      </c>
      <c r="X347" s="3"/>
      <c r="Y347" s="3"/>
      <c r="Z347" s="3" t="s">
        <v>69</v>
      </c>
      <c r="AA347" s="3" t="s">
        <v>70</v>
      </c>
      <c r="AB347" s="3">
        <v>8147185</v>
      </c>
      <c r="AC347" s="3" t="s">
        <v>71</v>
      </c>
      <c r="AD347" s="6">
        <v>0.22916666666666666</v>
      </c>
      <c r="AE347" s="7"/>
      <c r="AF347" s="7"/>
      <c r="AG347" s="6">
        <f>Tabla4[[#This Row],[Tiempo Parada de Reloj]]+Tabla4[[#This Row],[Tiempo Autorizado por Telefonica (no Máximo)]]</f>
        <v>0.22916666666666666</v>
      </c>
      <c r="AH347" s="7">
        <f t="shared" ca="1" si="40"/>
        <v>0.14583333333333334</v>
      </c>
      <c r="AI347" s="8">
        <f t="shared" si="41"/>
        <v>5.5</v>
      </c>
      <c r="AJ347" s="8">
        <f t="shared" ca="1" si="42"/>
        <v>3.5</v>
      </c>
      <c r="AK347" s="3" t="s">
        <v>88</v>
      </c>
      <c r="AL347" s="3" t="s">
        <v>70</v>
      </c>
      <c r="AM347" s="3" t="s">
        <v>98</v>
      </c>
      <c r="AN347" s="3" t="s">
        <v>87</v>
      </c>
      <c r="AO347" s="3" t="s">
        <v>460</v>
      </c>
      <c r="AP347" s="3" t="s">
        <v>460</v>
      </c>
      <c r="AQ347" s="23">
        <v>45321.825694444444</v>
      </c>
      <c r="AR347" s="3"/>
      <c r="AS347" s="23"/>
      <c r="AT347" s="23"/>
      <c r="AU347" s="3" t="s">
        <v>1266</v>
      </c>
      <c r="AV347" s="3" t="s">
        <v>2079</v>
      </c>
      <c r="AW347" s="3" t="s">
        <v>2080</v>
      </c>
      <c r="AX347" s="3">
        <v>4.1113900000000001</v>
      </c>
      <c r="AY347" s="3">
        <v>-73.653059999999996</v>
      </c>
      <c r="AZ347" s="8" t="str">
        <f>+CONCATENATE("Reportan apertura en el enlace ",Tabla4[[#This Row],[Enlace]]," en el ",Tabla4[[#This Row],[Distancia óptica]]," ocasionado por ",Tabla4[[#This Row],[Causa del daño]])</f>
        <v>Reportan apertura en el enlace Porfia - Catumare en el Km 4,471 desde Esperanza ocasionado por Incendio</v>
      </c>
      <c r="BA347" s="8" t="str">
        <f>+CONCATENATE("Para dar solución al incidente ",Tabla4[[#This Row],[Solución]])</f>
        <v>Para dar solución al incidente Se realizan tres tendidos de 200 mts, para los dos cables de 36 hilos y cuatro empalmes de 36 hilos, para el cable de 48 hilos y dos empalmes de 48 hilos</v>
      </c>
      <c r="BB347" s="3" t="str">
        <f>+_xlfn.CONCAT(Tabla4[[#This Row],[Causa Raiz]]," ",Tabla4[[#This Row],[Solución2]]," (",Tabla4[[#This Row],[Anillo]],"- Cabecera: ",Tabla4[[#This Row],[Cabecera]],"- Operador: ",Tabla4[[#This Row],[Operador]],")")</f>
        <v>Reportan apertura en el enlace Porfia - Catumare en el Km 4,471 desde Esperanza ocasionado por Incendio Para dar solución al incidente Se realizan tres tendidos de 200 mts, para los dos cables de 36 hilos y cuatro empalmes de 36 hilos, para el cable de 48 hilos y dos empalmes de 48 hilos (Catumare- Cabecera: Porfia- Operador: Colombia Telecomunicaciones)</v>
      </c>
    </row>
    <row r="348" spans="1:54" s="2" customFormat="1" ht="156.75">
      <c r="A348" s="38">
        <f t="shared" si="39"/>
        <v>347</v>
      </c>
      <c r="B348" s="3">
        <v>8147927</v>
      </c>
      <c r="C348" s="3" t="s">
        <v>92</v>
      </c>
      <c r="D348" s="23">
        <v>45317.722222222219</v>
      </c>
      <c r="E348" s="23">
        <v>45318.208333333336</v>
      </c>
      <c r="F348" s="1">
        <f t="shared" ca="1" si="44"/>
        <v>0.48611111111677019</v>
      </c>
      <c r="G348" s="3" t="s">
        <v>164</v>
      </c>
      <c r="H348" s="41" t="s">
        <v>165</v>
      </c>
      <c r="I348" s="40" t="s">
        <v>2081</v>
      </c>
      <c r="J348" s="5" t="s">
        <v>167</v>
      </c>
      <c r="K348" s="3" t="s">
        <v>168</v>
      </c>
      <c r="L348" s="9" t="s">
        <v>58</v>
      </c>
      <c r="M348" s="3" t="s">
        <v>987</v>
      </c>
      <c r="N348" s="3" t="s">
        <v>988</v>
      </c>
      <c r="O348" s="3" t="s">
        <v>1403</v>
      </c>
      <c r="P348" s="3" t="s">
        <v>2082</v>
      </c>
      <c r="Q348" s="4" t="s">
        <v>2083</v>
      </c>
      <c r="R348" s="3" t="s">
        <v>2084</v>
      </c>
      <c r="S348" s="3" t="s">
        <v>175</v>
      </c>
      <c r="T348" s="3" t="s">
        <v>146</v>
      </c>
      <c r="U348" s="3" t="s">
        <v>1421</v>
      </c>
      <c r="V348" s="22" t="str">
        <f t="shared" si="43"/>
        <v>RTNFO; Hora de aviso: 17:20 26/01/2024; Solución: a espera de causa y solucion por parte del operador; Hora de solución: 5:00 27/01/2024; Causa: Falla en la Red FiOp</v>
      </c>
      <c r="W348" s="4" t="s">
        <v>2085</v>
      </c>
      <c r="X348" s="3"/>
      <c r="Y348" s="3"/>
      <c r="Z348" s="3" t="s">
        <v>69</v>
      </c>
      <c r="AA348" s="3" t="s">
        <v>71</v>
      </c>
      <c r="AB348" s="3">
        <v>0</v>
      </c>
      <c r="AC348" s="3" t="s">
        <v>71</v>
      </c>
      <c r="AD348" s="6">
        <v>0</v>
      </c>
      <c r="AE348" s="7"/>
      <c r="AF348" s="7"/>
      <c r="AG348" s="6">
        <f>Tabla4[[#This Row],[Tiempo Parada de Reloj]]+Tabla4[[#This Row],[Tiempo Autorizado por Telefonica (no Máximo)]]</f>
        <v>0</v>
      </c>
      <c r="AH348" s="7">
        <f t="shared" ca="1" si="40"/>
        <v>0.48611111111677019</v>
      </c>
      <c r="AI348" s="8">
        <f t="shared" si="41"/>
        <v>0</v>
      </c>
      <c r="AJ348" s="8">
        <f t="shared" ca="1" si="42"/>
        <v>11.666666666802485</v>
      </c>
      <c r="AK348" s="3" t="s">
        <v>106</v>
      </c>
      <c r="AL348" s="3" t="s">
        <v>70</v>
      </c>
      <c r="AM348" s="3" t="s">
        <v>98</v>
      </c>
      <c r="AN348" s="3" t="s">
        <v>87</v>
      </c>
      <c r="AO348" s="3"/>
      <c r="AP348" s="3"/>
      <c r="AQ348" s="23">
        <f ca="1">NOW()</f>
        <v>45503.696834953706</v>
      </c>
      <c r="AR348" s="3"/>
      <c r="AS348" s="23"/>
      <c r="AT348" s="23"/>
      <c r="AU348" s="3" t="s">
        <v>168</v>
      </c>
      <c r="AV348" s="3" t="s">
        <v>69</v>
      </c>
      <c r="AW348" s="3" t="s">
        <v>69</v>
      </c>
      <c r="AX348" s="3" t="s">
        <v>69</v>
      </c>
      <c r="AY348" s="3" t="s">
        <v>69</v>
      </c>
      <c r="AZ348" s="8" t="str">
        <f>+CONCATENATE("Reportan apertura en el enlace ",Tabla4[[#This Row],[Enlace]]," en el ",Tabla4[[#This Row],[Distancia óptica]]," ocasionado por ",Tabla4[[#This Row],[Causa del daño]])</f>
        <v>Reportan apertura en el enlace Mocoa - Florencia en el Km 4,7 desde Florencia  ocasionado por Falla en la Red FiOp</v>
      </c>
      <c r="BA348" s="8" t="str">
        <f>+CONCATENATE("Para dar solución al incidente ",Tabla4[[#This Row],[Solución]])</f>
        <v>Para dar solución al incidente a espera de causa y solucion por parte del operador</v>
      </c>
      <c r="BB348" s="3" t="str">
        <f>+_xlfn.CONCAT(Tabla4[[#This Row],[Causa Raiz]]," ",Tabla4[[#This Row],[Solución2]]," (",Tabla4[[#This Row],[Anillo]],"- Cabecera: ",Tabla4[[#This Row],[Cabecera]],"- Operador: ",Tabla4[[#This Row],[Operador]],")")</f>
        <v>Reportan apertura en el enlace Mocoa - Florencia en el Km 4,7 desde Florencia  ocasionado por Falla en la Red FiOp Para dar solución al incidente a espera de causa y solucion por parte del operador (NA- Cabecera: NA- Operador: Telmex - Claro)</v>
      </c>
    </row>
    <row r="349" spans="1:54" s="2" customFormat="1" ht="171">
      <c r="A349" s="38">
        <f t="shared" si="39"/>
        <v>348</v>
      </c>
      <c r="B349" s="3">
        <v>8147982</v>
      </c>
      <c r="C349" s="3" t="s">
        <v>163</v>
      </c>
      <c r="D349" s="23">
        <v>45317.729166666664</v>
      </c>
      <c r="E349" s="23">
        <v>45317.760416666664</v>
      </c>
      <c r="F349" s="1">
        <f t="shared" ca="1" si="44"/>
        <v>3.125E-2</v>
      </c>
      <c r="G349" s="3" t="s">
        <v>55</v>
      </c>
      <c r="H349" s="41"/>
      <c r="I349" s="40"/>
      <c r="J349" s="5" t="s">
        <v>56</v>
      </c>
      <c r="K349" s="3" t="s">
        <v>77</v>
      </c>
      <c r="L349" s="9" t="s">
        <v>58</v>
      </c>
      <c r="M349" s="3" t="s">
        <v>79</v>
      </c>
      <c r="N349" s="3" t="s">
        <v>771</v>
      </c>
      <c r="O349" s="3" t="s">
        <v>2086</v>
      </c>
      <c r="P349" s="3" t="s">
        <v>2087</v>
      </c>
      <c r="Q349" s="4" t="s">
        <v>2088</v>
      </c>
      <c r="R349" s="3" t="s">
        <v>775</v>
      </c>
      <c r="S349" s="3" t="s">
        <v>249</v>
      </c>
      <c r="T349" s="3" t="s">
        <v>146</v>
      </c>
      <c r="U349" s="3" t="s">
        <v>2089</v>
      </c>
      <c r="V349" s="22" t="str">
        <f t="shared" si="43"/>
        <v>RDFO; Hora de aviso: 17:30 26/01/2024; Solución: Se refusiona hilo en empalme existente; Hora de solución: 18:15 26/01/2024; Causa: Falla en la Red FiOp</v>
      </c>
      <c r="W349" s="4" t="s">
        <v>160</v>
      </c>
      <c r="X349" s="3"/>
      <c r="Y349" s="3"/>
      <c r="Z349" s="3" t="s">
        <v>69</v>
      </c>
      <c r="AA349" s="3" t="s">
        <v>71</v>
      </c>
      <c r="AB349" s="3">
        <v>0</v>
      </c>
      <c r="AC349" s="3" t="s">
        <v>71</v>
      </c>
      <c r="AD349" s="6">
        <v>0</v>
      </c>
      <c r="AE349" s="7"/>
      <c r="AF349" s="7"/>
      <c r="AG349" s="6">
        <f>Tabla4[[#This Row],[Tiempo Parada de Reloj]]+Tabla4[[#This Row],[Tiempo Autorizado por Telefonica (no Máximo)]]</f>
        <v>0</v>
      </c>
      <c r="AH349" s="7">
        <f t="shared" ca="1" si="40"/>
        <v>3.125E-2</v>
      </c>
      <c r="AI349" s="8">
        <f t="shared" si="41"/>
        <v>0</v>
      </c>
      <c r="AJ349" s="8">
        <f t="shared" ca="1" si="42"/>
        <v>0.75</v>
      </c>
      <c r="AK349" s="3" t="s">
        <v>106</v>
      </c>
      <c r="AL349" s="3" t="s">
        <v>70</v>
      </c>
      <c r="AM349" s="3" t="s">
        <v>88</v>
      </c>
      <c r="AN349" s="3" t="s">
        <v>88</v>
      </c>
      <c r="AO349" s="3" t="s">
        <v>88</v>
      </c>
      <c r="AP349" s="3" t="s">
        <v>88</v>
      </c>
      <c r="AQ349" s="23">
        <v>45321.68472222222</v>
      </c>
      <c r="AR349" s="3"/>
      <c r="AS349" s="23"/>
      <c r="AT349" s="23"/>
      <c r="AU349" s="3" t="s">
        <v>313</v>
      </c>
      <c r="AV349" s="3" t="s">
        <v>2090</v>
      </c>
      <c r="AW349" s="3" t="s">
        <v>135</v>
      </c>
      <c r="AX349" s="3">
        <v>4.49946</v>
      </c>
      <c r="AY349" s="3">
        <v>-74.254869999999997</v>
      </c>
      <c r="AZ349" s="8" t="str">
        <f>+CONCATENATE("Reportan apertura en el enlace ",Tabla4[[#This Row],[Enlace]]," en el ",Tabla4[[#This Row],[Distancia óptica]]," ocasionado por ",Tabla4[[#This Row],[Causa del daño]])</f>
        <v>Reportan apertura en el enlace Soacha - Sibaté en el km 1,69 desde Sibate ocasionado por Falla en la Red FiOp</v>
      </c>
      <c r="BA349" s="8" t="str">
        <f>+CONCATENATE("Para dar solución al incidente ",Tabla4[[#This Row],[Solución]])</f>
        <v>Para dar solución al incidente Se refusiona hilo en empalme existente</v>
      </c>
      <c r="BB349" s="3" t="str">
        <f>+_xlfn.CONCAT(Tabla4[[#This Row],[Causa Raiz]]," ",Tabla4[[#This Row],[Solución2]]," (",Tabla4[[#This Row],[Anillo]],"- Cabecera: ",Tabla4[[#This Row],[Cabecera]],"- Operador: ",Tabla4[[#This Row],[Operador]],")")</f>
        <v>Reportan apertura en el enlace Soacha - Sibaté en el km 1,69 desde Sibate ocasionado por Falla en la Red FiOp Para dar solución al incidente Se refusiona hilo en empalme existente (Lineal- Cabecera: Sibate - Operador: Colombia Telecomunicaciones)</v>
      </c>
    </row>
    <row r="350" spans="1:54" s="2" customFormat="1" ht="242.25">
      <c r="A350" s="38">
        <f t="shared" si="39"/>
        <v>349</v>
      </c>
      <c r="B350" s="3">
        <v>8148357</v>
      </c>
      <c r="C350" s="3" t="s">
        <v>163</v>
      </c>
      <c r="D350" s="23">
        <v>45317.8125</v>
      </c>
      <c r="E350" s="23">
        <v>45318.677083333336</v>
      </c>
      <c r="F350" s="1">
        <f t="shared" ca="1" si="44"/>
        <v>0.86458333333575865</v>
      </c>
      <c r="G350" s="3" t="s">
        <v>55</v>
      </c>
      <c r="H350" s="41"/>
      <c r="I350" s="40"/>
      <c r="J350" s="5" t="s">
        <v>56</v>
      </c>
      <c r="K350" s="3" t="s">
        <v>57</v>
      </c>
      <c r="L350" s="9" t="s">
        <v>58</v>
      </c>
      <c r="M350" s="3" t="s">
        <v>59</v>
      </c>
      <c r="N350" s="3" t="s">
        <v>60</v>
      </c>
      <c r="O350" s="3" t="s">
        <v>2091</v>
      </c>
      <c r="P350" s="3" t="s">
        <v>2092</v>
      </c>
      <c r="Q350" s="4" t="s">
        <v>2093</v>
      </c>
      <c r="R350" s="3" t="s">
        <v>304</v>
      </c>
      <c r="S350" s="3" t="s">
        <v>65</v>
      </c>
      <c r="T350" s="3" t="s">
        <v>176</v>
      </c>
      <c r="U350" s="3" t="s">
        <v>2094</v>
      </c>
      <c r="V350" s="22" t="str">
        <f t="shared" si="43"/>
        <v>RDFO; Hora de aviso: 19:30 26/01/2024; Solución: Se realiza tendido de 450 metros de F.O de 48 hilos y se migra a 2 empalmes de 48 hilos existentes ; Hora de solución: 16:15 27/01/2024; Causa: Intervención de Terceros. No Identificados</v>
      </c>
      <c r="W350" s="4" t="s">
        <v>68</v>
      </c>
      <c r="X350" s="3"/>
      <c r="Y350" s="3"/>
      <c r="Z350" s="3" t="s">
        <v>69</v>
      </c>
      <c r="AA350" s="3" t="s">
        <v>71</v>
      </c>
      <c r="AB350" s="3">
        <v>0</v>
      </c>
      <c r="AC350" s="3" t="s">
        <v>71</v>
      </c>
      <c r="AD350" s="6">
        <v>0.65833333333333333</v>
      </c>
      <c r="AE350" s="7"/>
      <c r="AF350" s="7"/>
      <c r="AG350" s="6">
        <f>Tabla4[[#This Row],[Tiempo Parada de Reloj]]+Tabla4[[#This Row],[Tiempo Autorizado por Telefonica (no Máximo)]]</f>
        <v>0.65833333333333333</v>
      </c>
      <c r="AH350" s="7">
        <f t="shared" ca="1" si="40"/>
        <v>0.20625000000242533</v>
      </c>
      <c r="AI350" s="8">
        <f t="shared" si="41"/>
        <v>15.8</v>
      </c>
      <c r="AJ350" s="8">
        <f t="shared" ca="1" si="42"/>
        <v>4.9500000000582078</v>
      </c>
      <c r="AK350" s="3" t="s">
        <v>106</v>
      </c>
      <c r="AL350" s="3" t="s">
        <v>70</v>
      </c>
      <c r="AM350" s="3" t="s">
        <v>98</v>
      </c>
      <c r="AN350" s="3" t="s">
        <v>106</v>
      </c>
      <c r="AO350" s="3" t="s">
        <v>98</v>
      </c>
      <c r="AP350" s="3" t="s">
        <v>98</v>
      </c>
      <c r="AQ350" s="23">
        <v>45323.880555555559</v>
      </c>
      <c r="AR350" s="3"/>
      <c r="AS350" s="23"/>
      <c r="AT350" s="23"/>
      <c r="AU350" s="3" t="s">
        <v>100</v>
      </c>
      <c r="AV350" s="3" t="s">
        <v>986</v>
      </c>
      <c r="AW350" s="3" t="s">
        <v>2095</v>
      </c>
      <c r="AX350" s="3">
        <v>4.7220000000000004</v>
      </c>
      <c r="AY350" s="3">
        <v>-74.144300000000001</v>
      </c>
      <c r="AZ350" s="8" t="str">
        <f>+CONCATENATE("Reportan apertura en el enlace ",Tabla4[[#This Row],[Enlace]]," en el ",Tabla4[[#This Row],[Distancia óptica]]," ocasionado por ",Tabla4[[#This Row],[Causa del daño]])</f>
        <v>Reportan apertura en el enlace Entrerios - Siberia en el km 15,6 desde Entrerrios ocasionado por Intervención de Terceros. No Identificados</v>
      </c>
      <c r="BA350" s="8" t="str">
        <f>+CONCATENATE("Para dar solución al incidente ",Tabla4[[#This Row],[Solución]])</f>
        <v xml:space="preserve">Para dar solución al incidente Se realiza tendido de 450 metros de F.O de 48 hilos y se migra a 2 empalmes de 48 hilos existentes </v>
      </c>
      <c r="BB350" s="3" t="str">
        <f>+_xlfn.CONCAT(Tabla4[[#This Row],[Causa Raiz]]," ",Tabla4[[#This Row],[Solución2]]," (",Tabla4[[#This Row],[Anillo]],"- Cabecera: ",Tabla4[[#This Row],[Cabecera]],"- Operador: ",Tabla4[[#This Row],[Operador]],")")</f>
        <v>Reportan apertura en el enlace Entrerios - Siberia en el km 15,6 desde Entrerrios ocasionado por Intervención de Terceros. No Identificados Para dar solución al incidente Se realiza tendido de 450 metros de F.O de 48 hilos y se migra a 2 empalmes de 48 hilos existentes  (Enlace Directo Entrerio Ruta 3- Cabecera: entrerios - Operador: Colombia Telecomunicaciones)</v>
      </c>
    </row>
    <row r="351" spans="1:54" s="2" customFormat="1" ht="199.5">
      <c r="A351" s="38">
        <f t="shared" si="39"/>
        <v>350</v>
      </c>
      <c r="B351" s="3">
        <v>8144753</v>
      </c>
      <c r="C351" s="3" t="s">
        <v>54</v>
      </c>
      <c r="D351" s="23">
        <v>45317.822916666664</v>
      </c>
      <c r="E351" s="23">
        <v>45318.465277777781</v>
      </c>
      <c r="F351" s="1">
        <f t="shared" ca="1" si="44"/>
        <v>0.64236111111677019</v>
      </c>
      <c r="G351" s="3" t="s">
        <v>55</v>
      </c>
      <c r="H351" s="41"/>
      <c r="I351" s="40"/>
      <c r="J351" s="5" t="s">
        <v>56</v>
      </c>
      <c r="K351" s="3" t="s">
        <v>122</v>
      </c>
      <c r="L351" s="9" t="s">
        <v>78</v>
      </c>
      <c r="M351" s="3" t="s">
        <v>123</v>
      </c>
      <c r="N351" s="3" t="s">
        <v>921</v>
      </c>
      <c r="O351" s="3" t="s">
        <v>2096</v>
      </c>
      <c r="P351" s="3" t="s">
        <v>2097</v>
      </c>
      <c r="Q351" s="4" t="s">
        <v>2098</v>
      </c>
      <c r="R351" s="3" t="s">
        <v>505</v>
      </c>
      <c r="S351" s="3" t="s">
        <v>129</v>
      </c>
      <c r="T351" s="3" t="s">
        <v>329</v>
      </c>
      <c r="U351" s="3" t="s">
        <v>2099</v>
      </c>
      <c r="V351" s="22" t="str">
        <f t="shared" si="43"/>
        <v>RLFO; Hora de aviso: 19:45 26/01/2024; Solución: se realzia tendido de 150 metros de foy dos empalmes de 24 hilos ; Hora de solución: 11:10 27/01/2024; Causa: Incendio</v>
      </c>
      <c r="W351" s="4" t="s">
        <v>132</v>
      </c>
      <c r="X351" s="3"/>
      <c r="Y351" s="3"/>
      <c r="Z351" s="3" t="s">
        <v>69</v>
      </c>
      <c r="AA351" s="3" t="s">
        <v>70</v>
      </c>
      <c r="AB351" s="3">
        <v>8144753</v>
      </c>
      <c r="AC351" s="3" t="s">
        <v>71</v>
      </c>
      <c r="AD351" s="6">
        <v>0.47847222222222219</v>
      </c>
      <c r="AE351" s="7"/>
      <c r="AF351" s="7"/>
      <c r="AG351" s="6">
        <f>Tabla4[[#This Row],[Tiempo Parada de Reloj]]+Tabla4[[#This Row],[Tiempo Autorizado por Telefonica (no Máximo)]]</f>
        <v>0.47847222222222219</v>
      </c>
      <c r="AH351" s="7">
        <f t="shared" ca="1" si="40"/>
        <v>0.163888888894548</v>
      </c>
      <c r="AI351" s="8">
        <f t="shared" si="41"/>
        <v>11.483333333333333</v>
      </c>
      <c r="AJ351" s="8">
        <f t="shared" ca="1" si="42"/>
        <v>3.933333333469152</v>
      </c>
      <c r="AK351" s="3" t="s">
        <v>106</v>
      </c>
      <c r="AL351" s="3" t="s">
        <v>70</v>
      </c>
      <c r="AM351" s="3" t="s">
        <v>98</v>
      </c>
      <c r="AN351" s="3" t="s">
        <v>87</v>
      </c>
      <c r="AO351" s="3" t="s">
        <v>72</v>
      </c>
      <c r="AP351" s="3" t="s">
        <v>72</v>
      </c>
      <c r="AQ351" s="23">
        <v>45320.418055555558</v>
      </c>
      <c r="AR351" s="3"/>
      <c r="AS351" s="23"/>
      <c r="AT351" s="23"/>
      <c r="AU351" s="3" t="s">
        <v>467</v>
      </c>
      <c r="AV351" s="3" t="s">
        <v>2100</v>
      </c>
      <c r="AW351" s="3" t="s">
        <v>2101</v>
      </c>
      <c r="AX351" s="3">
        <v>10.903</v>
      </c>
      <c r="AY351" s="3">
        <v>-74.802999999999997</v>
      </c>
      <c r="AZ351" s="8" t="str">
        <f>+CONCATENATE("Reportan apertura en el enlace ",Tabla4[[#This Row],[Enlace]]," en el ",Tabla4[[#This Row],[Distancia óptica]]," ocasionado por ",Tabla4[[#This Row],[Causa del daño]])</f>
        <v>Reportan apertura en el enlace Mov. Cedros - Mov Granabastos II en el Km 0,1 desde Grtan abasto 2 ocasionado por Incendio</v>
      </c>
      <c r="BA351" s="8" t="str">
        <f>+CONCATENATE("Para dar solución al incidente ",Tabla4[[#This Row],[Solución]])</f>
        <v xml:space="preserve">Para dar solución al incidente se realzia tendido de 150 metros de foy dos empalmes de 24 hilos </v>
      </c>
      <c r="BB351" s="3" t="str">
        <f>+_xlfn.CONCAT(Tabla4[[#This Row],[Causa Raiz]]," ",Tabla4[[#This Row],[Solución2]]," (",Tabla4[[#This Row],[Anillo]],"- Cabecera: ",Tabla4[[#This Row],[Cabecera]],"- Operador: ",Tabla4[[#This Row],[Operador]],")")</f>
        <v>Reportan apertura en el enlace Mov. Cedros - Mov Granabastos II en el Km 0,1 desde Grtan abasto 2 ocasionado por Incendio Para dar solución al incidente se realzia tendido de 150 metros de foy dos empalmes de 24 hilos  (Uk Gran Abastos II- Cabecera: Gran abasto- Operador: Colombia Telecomunicaciones)</v>
      </c>
    </row>
    <row r="352" spans="1:54" s="2" customFormat="1" ht="213.75">
      <c r="A352" s="38">
        <f t="shared" si="39"/>
        <v>351</v>
      </c>
      <c r="B352" s="3">
        <v>8148637</v>
      </c>
      <c r="C352" s="3" t="s">
        <v>54</v>
      </c>
      <c r="D352" s="23">
        <v>45317.854166666664</v>
      </c>
      <c r="E352" s="23">
        <v>45318.034722222219</v>
      </c>
      <c r="F352" s="1">
        <f t="shared" ca="1" si="44"/>
        <v>0.18055555555474712</v>
      </c>
      <c r="G352" s="3" t="s">
        <v>55</v>
      </c>
      <c r="H352" s="41"/>
      <c r="I352" s="40"/>
      <c r="J352" s="5" t="s">
        <v>56</v>
      </c>
      <c r="K352" s="3" t="s">
        <v>57</v>
      </c>
      <c r="L352" s="9" t="s">
        <v>58</v>
      </c>
      <c r="M352" s="3" t="s">
        <v>59</v>
      </c>
      <c r="N352" s="3" t="s">
        <v>60</v>
      </c>
      <c r="O352" s="3" t="s">
        <v>2102</v>
      </c>
      <c r="P352" s="3" t="s">
        <v>2103</v>
      </c>
      <c r="Q352" s="4" t="s">
        <v>2104</v>
      </c>
      <c r="R352" s="3" t="s">
        <v>304</v>
      </c>
      <c r="S352" s="3" t="s">
        <v>65</v>
      </c>
      <c r="T352" s="3" t="s">
        <v>176</v>
      </c>
      <c r="U352" s="3" t="s">
        <v>2105</v>
      </c>
      <c r="V352" s="22" t="str">
        <f t="shared" si="43"/>
        <v>RLFO; Hora de aviso: 20:30 26/01/2024; Solución: Se recupero 30 mts de reserva y se hace un empalme de 48 hilos; Hora de solución: 0:50 27/01/2024; Causa: Intervención de Terceros. No Identificados</v>
      </c>
      <c r="W352" s="4" t="s">
        <v>68</v>
      </c>
      <c r="X352" s="3"/>
      <c r="Y352" s="3"/>
      <c r="Z352" s="3" t="s">
        <v>69</v>
      </c>
      <c r="AA352" s="3" t="s">
        <v>71</v>
      </c>
      <c r="AB352" s="3">
        <v>0</v>
      </c>
      <c r="AC352" s="3" t="s">
        <v>71</v>
      </c>
      <c r="AD352" s="6">
        <v>0</v>
      </c>
      <c r="AE352" s="7">
        <v>1.3888888888888888E-2</v>
      </c>
      <c r="AF352" s="7" t="s">
        <v>1524</v>
      </c>
      <c r="AG352" s="6">
        <f>Tabla4[[#This Row],[Tiempo Parada de Reloj]]+Tabla4[[#This Row],[Tiempo Autorizado por Telefonica (no Máximo)]]</f>
        <v>1.3888888888888888E-2</v>
      </c>
      <c r="AH352" s="7">
        <f t="shared" ca="1" si="40"/>
        <v>0.18055555555474712</v>
      </c>
      <c r="AI352" s="8">
        <f t="shared" si="41"/>
        <v>0</v>
      </c>
      <c r="AJ352" s="8">
        <f t="shared" ca="1" si="42"/>
        <v>4.3333333333139308</v>
      </c>
      <c r="AK352" s="3" t="s">
        <v>88</v>
      </c>
      <c r="AL352" s="3" t="s">
        <v>70</v>
      </c>
      <c r="AM352" s="3" t="s">
        <v>98</v>
      </c>
      <c r="AN352" s="3" t="s">
        <v>98</v>
      </c>
      <c r="AO352" s="3" t="s">
        <v>98</v>
      </c>
      <c r="AP352" s="3" t="s">
        <v>98</v>
      </c>
      <c r="AQ352" s="23">
        <v>45323.880555555559</v>
      </c>
      <c r="AR352" s="3"/>
      <c r="AS352" s="23"/>
      <c r="AT352" s="23"/>
      <c r="AU352" s="3" t="s">
        <v>264</v>
      </c>
      <c r="AV352" s="3" t="s">
        <v>975</v>
      </c>
      <c r="AW352" s="3" t="s">
        <v>135</v>
      </c>
      <c r="AX352" s="3">
        <v>4.6906800000000004</v>
      </c>
      <c r="AY352" s="3">
        <v>-74.065989999999999</v>
      </c>
      <c r="AZ352" s="8" t="str">
        <f>+CONCATENATE("Reportan apertura en el enlace ",Tabla4[[#This Row],[Enlace]]," en el ",Tabla4[[#This Row],[Distancia óptica]]," ocasionado por ",Tabla4[[#This Row],[Causa del daño]])</f>
        <v>Reportan apertura en el enlace Red troncal 3500 -Tigo castellana 3500 en el km 1,160 desde Morato ocasionado por Intervención de Terceros. No Identificados</v>
      </c>
      <c r="BA352" s="8" t="str">
        <f>+CONCATENATE("Para dar solución al incidente ",Tabla4[[#This Row],[Solución]])</f>
        <v>Para dar solución al incidente Se recupero 30 mts de reserva y se hace un empalme de 48 hilos</v>
      </c>
      <c r="BB352" s="3" t="str">
        <f>+_xlfn.CONCAT(Tabla4[[#This Row],[Causa Raiz]]," ",Tabla4[[#This Row],[Solución2]]," (",Tabla4[[#This Row],[Anillo]],"- Cabecera: ",Tabla4[[#This Row],[Cabecera]],"- Operador: ",Tabla4[[#This Row],[Operador]],")")</f>
        <v>Reportan apertura en el enlace Red troncal 3500 -Tigo castellana 3500 en el km 1,160 desde Morato ocasionado por Intervención de Terceros. No Identificados Para dar solución al incidente Se recupero 30 mts de reserva y se hace un empalme de 48 hilos (Lineal- Cabecera: Morato- Operador: Colombia Telecomunicaciones)</v>
      </c>
    </row>
    <row r="353" spans="1:54" s="2" customFormat="1" ht="199.5">
      <c r="A353" s="38">
        <f t="shared" si="39"/>
        <v>352</v>
      </c>
      <c r="B353" s="3">
        <v>8148540</v>
      </c>
      <c r="C353" s="3" t="s">
        <v>54</v>
      </c>
      <c r="D353" s="23">
        <v>45317.854166666664</v>
      </c>
      <c r="E353" s="23">
        <v>45318.03125</v>
      </c>
      <c r="F353" s="1">
        <f t="shared" ca="1" si="44"/>
        <v>0.17708333333575865</v>
      </c>
      <c r="G353" s="3" t="s">
        <v>55</v>
      </c>
      <c r="H353" s="41"/>
      <c r="I353" s="40"/>
      <c r="J353" s="5" t="s">
        <v>56</v>
      </c>
      <c r="K353" s="3" t="s">
        <v>122</v>
      </c>
      <c r="L353" s="9" t="s">
        <v>58</v>
      </c>
      <c r="M353" s="3" t="s">
        <v>123</v>
      </c>
      <c r="N353" s="3" t="s">
        <v>124</v>
      </c>
      <c r="O353" s="3" t="s">
        <v>2106</v>
      </c>
      <c r="P353" s="3" t="s">
        <v>2107</v>
      </c>
      <c r="Q353" s="4" t="s">
        <v>2108</v>
      </c>
      <c r="R353" s="3" t="s">
        <v>505</v>
      </c>
      <c r="S353" s="3" t="s">
        <v>129</v>
      </c>
      <c r="T353" s="3" t="s">
        <v>256</v>
      </c>
      <c r="U353" s="3" t="s">
        <v>2109</v>
      </c>
      <c r="V353" s="22" t="str">
        <f t="shared" si="43"/>
        <v>RLFO; Hora de aviso: 20:30 26/01/2024; Solución: Se refusionan hilos en empalme existente de 24 hilos; Hora de solución: 0:45 27/01/2024; Causa: Falla de Empalme de FiOp</v>
      </c>
      <c r="W353" s="4" t="s">
        <v>132</v>
      </c>
      <c r="X353" s="3"/>
      <c r="Y353" s="3"/>
      <c r="Z353" s="3" t="s">
        <v>69</v>
      </c>
      <c r="AA353" s="3" t="s">
        <v>71</v>
      </c>
      <c r="AB353" s="3">
        <v>0</v>
      </c>
      <c r="AC353" s="3" t="s">
        <v>71</v>
      </c>
      <c r="AD353" s="6">
        <v>0</v>
      </c>
      <c r="AE353" s="7">
        <v>1.0416666666666666E-2</v>
      </c>
      <c r="AF353" s="7" t="s">
        <v>2110</v>
      </c>
      <c r="AG353" s="6">
        <f>Tabla4[[#This Row],[Tiempo Parada de Reloj]]+Tabla4[[#This Row],[Tiempo Autorizado por Telefonica (no Máximo)]]</f>
        <v>1.0416666666666666E-2</v>
      </c>
      <c r="AH353" s="7">
        <f t="shared" ca="1" si="40"/>
        <v>0.17708333333575865</v>
      </c>
      <c r="AI353" s="8">
        <f t="shared" si="41"/>
        <v>0</v>
      </c>
      <c r="AJ353" s="8">
        <f t="shared" ca="1" si="42"/>
        <v>4.2500000000582077</v>
      </c>
      <c r="AK353" s="3" t="s">
        <v>106</v>
      </c>
      <c r="AL353" s="3" t="s">
        <v>70</v>
      </c>
      <c r="AM353" s="3" t="s">
        <v>98</v>
      </c>
      <c r="AN353" s="3" t="s">
        <v>98</v>
      </c>
      <c r="AO353" s="3" t="s">
        <v>98</v>
      </c>
      <c r="AP353" s="3" t="s">
        <v>98</v>
      </c>
      <c r="AQ353" s="23">
        <v>45319.640277777777</v>
      </c>
      <c r="AR353" s="3"/>
      <c r="AS353" s="23"/>
      <c r="AT353" s="23"/>
      <c r="AU353" s="3" t="s">
        <v>271</v>
      </c>
      <c r="AV353" s="3" t="s">
        <v>593</v>
      </c>
      <c r="AW353" s="3" t="s">
        <v>135</v>
      </c>
      <c r="AX353" s="3">
        <v>10.950564999999999</v>
      </c>
      <c r="AY353" s="3">
        <v>-74.834187999999997</v>
      </c>
      <c r="AZ353" s="8" t="str">
        <f>+CONCATENATE("Reportan apertura en el enlace ",Tabla4[[#This Row],[Enlace]]," en el ",Tabla4[[#This Row],[Distancia óptica]]," ocasionado por ",Tabla4[[#This Row],[Causa del daño]])</f>
        <v>Reportan apertura en el enlace Barranquilla Victoria - Metroparque en el Km 0,826 desde Metroparque ocasionado por Falla de Empalme de FiOp</v>
      </c>
      <c r="BA353" s="8" t="str">
        <f>+CONCATENATE("Para dar solución al incidente ",Tabla4[[#This Row],[Solución]])</f>
        <v>Para dar solución al incidente Se refusionan hilos en empalme existente de 24 hilos</v>
      </c>
      <c r="BB353" s="3" t="str">
        <f>+_xlfn.CONCAT(Tabla4[[#This Row],[Causa Raiz]]," ",Tabla4[[#This Row],[Solución2]]," (",Tabla4[[#This Row],[Anillo]],"- Cabecera: ",Tabla4[[#This Row],[Cabecera]],"- Operador: ",Tabla4[[#This Row],[Operador]],")")</f>
        <v>Reportan apertura en el enlace Barranquilla Victoria - Metroparque en el Km 0,826 desde Metroparque ocasionado por Falla de Empalme de FiOp Para dar solución al incidente Se refusionan hilos en empalme existente de 24 hilos (Lineal- Cabecera: Victoria- Operador: Colombia Telecomunicaciones)</v>
      </c>
    </row>
    <row r="354" spans="1:54" s="2" customFormat="1" ht="171">
      <c r="A354" s="38">
        <f t="shared" si="39"/>
        <v>353</v>
      </c>
      <c r="B354" s="3">
        <v>8149869</v>
      </c>
      <c r="C354" s="3" t="s">
        <v>92</v>
      </c>
      <c r="D354" s="23">
        <v>45318.25</v>
      </c>
      <c r="E354" s="23">
        <v>45318.392361111109</v>
      </c>
      <c r="F354" s="1">
        <f t="shared" ca="1" si="44"/>
        <v>0.14236111110949423</v>
      </c>
      <c r="G354" s="3" t="s">
        <v>55</v>
      </c>
      <c r="H354" s="41"/>
      <c r="I354" s="40"/>
      <c r="J354" s="5" t="s">
        <v>56</v>
      </c>
      <c r="K354" s="3" t="s">
        <v>93</v>
      </c>
      <c r="L354" s="9" t="s">
        <v>58</v>
      </c>
      <c r="M354" s="3" t="s">
        <v>59</v>
      </c>
      <c r="N354" s="3" t="s">
        <v>60</v>
      </c>
      <c r="O354" s="3" t="s">
        <v>94</v>
      </c>
      <c r="P354" s="3" t="s">
        <v>2111</v>
      </c>
      <c r="Q354" s="4" t="s">
        <v>2112</v>
      </c>
      <c r="R354" s="3" t="s">
        <v>775</v>
      </c>
      <c r="S354" s="3" t="s">
        <v>65</v>
      </c>
      <c r="T354" s="3" t="s">
        <v>256</v>
      </c>
      <c r="U354" s="3" t="s">
        <v>696</v>
      </c>
      <c r="V354" s="22" t="str">
        <f t="shared" si="43"/>
        <v>RTNFO; Hora de aviso: 6:00 27/01/2024; Solución: Refusion de hilo en caja empalme; Hora de solución: 9:25 27/01/2024; Causa: Falla de Empalme de FiOp</v>
      </c>
      <c r="W354" s="4" t="s">
        <v>68</v>
      </c>
      <c r="X354" s="3"/>
      <c r="Y354" s="3"/>
      <c r="Z354" s="3" t="s">
        <v>69</v>
      </c>
      <c r="AA354" s="3" t="s">
        <v>71</v>
      </c>
      <c r="AB354" s="3">
        <v>0</v>
      </c>
      <c r="AC354" s="3" t="s">
        <v>71</v>
      </c>
      <c r="AD354" s="6">
        <v>0</v>
      </c>
      <c r="AE354" s="7"/>
      <c r="AF354" s="7"/>
      <c r="AG354" s="6">
        <f>Tabla4[[#This Row],[Tiempo Parada de Reloj]]+Tabla4[[#This Row],[Tiempo Autorizado por Telefonica (no Máximo)]]</f>
        <v>0</v>
      </c>
      <c r="AH354" s="7">
        <f t="shared" ca="1" si="40"/>
        <v>0.14236111110949423</v>
      </c>
      <c r="AI354" s="8">
        <f t="shared" si="41"/>
        <v>0</v>
      </c>
      <c r="AJ354" s="8">
        <f t="shared" ca="1" si="42"/>
        <v>3.4166666666278616</v>
      </c>
      <c r="AK354" s="3" t="s">
        <v>98</v>
      </c>
      <c r="AL354" s="3" t="s">
        <v>70</v>
      </c>
      <c r="AM354" s="3" t="s">
        <v>87</v>
      </c>
      <c r="AN354" s="3" t="s">
        <v>87</v>
      </c>
      <c r="AO354" s="3" t="s">
        <v>98</v>
      </c>
      <c r="AP354" s="3" t="s">
        <v>120</v>
      </c>
      <c r="AQ354" s="23">
        <v>45320.688888888886</v>
      </c>
      <c r="AR354" s="3"/>
      <c r="AS354" s="23" t="s">
        <v>99</v>
      </c>
      <c r="AT354" s="23"/>
      <c r="AU354" s="3" t="s">
        <v>264</v>
      </c>
      <c r="AV354" s="3" t="s">
        <v>2113</v>
      </c>
      <c r="AW354" s="3" t="s">
        <v>1323</v>
      </c>
      <c r="AX354" s="3">
        <v>10.950564999999999</v>
      </c>
      <c r="AY354" s="3">
        <v>-74.126000000000005</v>
      </c>
      <c r="AZ354" s="8" t="str">
        <f>+CONCATENATE("Reportan apertura en el enlace ",Tabla4[[#This Row],[Enlace]]," en el ",Tabla4[[#This Row],[Distancia óptica]]," ocasionado por ",Tabla4[[#This Row],[Causa del daño]])</f>
        <v>Reportan apertura en el enlace Bogotá - Fusagasugá en el Km 11,8 desde Bogota ocasionado por Falla de Empalme de FiOp</v>
      </c>
      <c r="BA354" s="8" t="str">
        <f>+CONCATENATE("Para dar solución al incidente ",Tabla4[[#This Row],[Solución]])</f>
        <v>Para dar solución al incidente Refusion de hilo en caja empalme</v>
      </c>
      <c r="BB354" s="3" t="str">
        <f>+_xlfn.CONCAT(Tabla4[[#This Row],[Causa Raiz]]," ",Tabla4[[#This Row],[Solución2]]," (",Tabla4[[#This Row],[Anillo]],"- Cabecera: ",Tabla4[[#This Row],[Cabecera]],"- Operador: ",Tabla4[[#This Row],[Operador]],")")</f>
        <v>Reportan apertura en el enlace Bogotá - Fusagasugá en el Km 11,8 desde Bogota ocasionado por Falla de Empalme de FiOp Para dar solución al incidente Refusion de hilo en caja empalme (TRONCAL- Cabecera: BOGOTA- Operador: Colombia Telecomunicaciones)</v>
      </c>
    </row>
    <row r="355" spans="1:54" s="2" customFormat="1" ht="228">
      <c r="A355" s="38">
        <f t="shared" si="39"/>
        <v>354</v>
      </c>
      <c r="B355" s="3">
        <v>8149939</v>
      </c>
      <c r="C355" s="3" t="s">
        <v>54</v>
      </c>
      <c r="D355" s="23">
        <v>45318.25</v>
      </c>
      <c r="E355" s="23">
        <v>45318.333333333336</v>
      </c>
      <c r="F355" s="1">
        <f t="shared" ca="1" si="44"/>
        <v>8.3333333335758653E-2</v>
      </c>
      <c r="G355" s="3" t="s">
        <v>55</v>
      </c>
      <c r="H355" s="41"/>
      <c r="I355" s="40"/>
      <c r="J355" s="5" t="s">
        <v>56</v>
      </c>
      <c r="K355" s="3" t="s">
        <v>77</v>
      </c>
      <c r="L355" s="9" t="s">
        <v>78</v>
      </c>
      <c r="M355" s="3" t="s">
        <v>987</v>
      </c>
      <c r="N355" s="3" t="s">
        <v>988</v>
      </c>
      <c r="O355" s="3" t="s">
        <v>2114</v>
      </c>
      <c r="P355" s="3" t="s">
        <v>2115</v>
      </c>
      <c r="Q355" s="4" t="s">
        <v>2116</v>
      </c>
      <c r="R355" s="3" t="s">
        <v>1304</v>
      </c>
      <c r="S355" s="3" t="s">
        <v>158</v>
      </c>
      <c r="T355" s="3" t="s">
        <v>66</v>
      </c>
      <c r="U355" s="3" t="s">
        <v>2117</v>
      </c>
      <c r="V355" s="22" t="str">
        <f t="shared" si="43"/>
        <v>RLFO; Hora de aviso: 6:00 27/01/2024; Solución: Reserva en camara solo es empalmeria y instalacion de un emplame de 48 hilos y se fusionan 36 hilos ; Hora de solución: 8:00 27/01/2024; Causa: Vandalismo</v>
      </c>
      <c r="W355" s="4" t="s">
        <v>160</v>
      </c>
      <c r="X355" s="3"/>
      <c r="Y355" s="3"/>
      <c r="Z355" s="3" t="s">
        <v>69</v>
      </c>
      <c r="AA355" s="3" t="s">
        <v>71</v>
      </c>
      <c r="AB355" s="3">
        <v>0</v>
      </c>
      <c r="AC355" s="3" t="s">
        <v>71</v>
      </c>
      <c r="AD355" s="6">
        <v>0</v>
      </c>
      <c r="AE355" s="7"/>
      <c r="AF355" s="7"/>
      <c r="AG355" s="6">
        <f>Tabla4[[#This Row],[Tiempo Parada de Reloj]]+Tabla4[[#This Row],[Tiempo Autorizado por Telefonica (no Máximo)]]</f>
        <v>0</v>
      </c>
      <c r="AH355" s="7">
        <f t="shared" ca="1" si="40"/>
        <v>8.3333333335758653E-2</v>
      </c>
      <c r="AI355" s="8">
        <f t="shared" si="41"/>
        <v>0</v>
      </c>
      <c r="AJ355" s="8">
        <f t="shared" ca="1" si="42"/>
        <v>2.0000000000582077</v>
      </c>
      <c r="AK355" s="3" t="s">
        <v>98</v>
      </c>
      <c r="AL355" s="3" t="s">
        <v>70</v>
      </c>
      <c r="AM355" s="3" t="s">
        <v>87</v>
      </c>
      <c r="AN355" s="3" t="s">
        <v>87</v>
      </c>
      <c r="AO355" s="3" t="s">
        <v>98</v>
      </c>
      <c r="AP355" s="3" t="s">
        <v>98</v>
      </c>
      <c r="AQ355" s="23">
        <v>45320.722222222219</v>
      </c>
      <c r="AR355" s="3"/>
      <c r="AS355" s="23"/>
      <c r="AT355" s="23"/>
      <c r="AU355" s="3" t="s">
        <v>1306</v>
      </c>
      <c r="AV355" s="3" t="s">
        <v>2118</v>
      </c>
      <c r="AW355" s="3" t="s">
        <v>307</v>
      </c>
      <c r="AX355" s="3">
        <v>1.6066</v>
      </c>
      <c r="AY355" s="3">
        <v>-75.600399999999993</v>
      </c>
      <c r="AZ355" s="8" t="str">
        <f>+CONCATENATE("Reportan apertura en el enlace ",Tabla4[[#This Row],[Enlace]]," en el ",Tabla4[[#This Row],[Distancia óptica]]," ocasionado por ",Tabla4[[#This Row],[Causa del daño]])</f>
        <v>Reportan apertura en el enlace Mov. Florencia 1 - Mov. Colonos en el Km 0,7 desde colonos ocasionado por Vandalismo</v>
      </c>
      <c r="BA355" s="8" t="str">
        <f>+CONCATENATE("Para dar solución al incidente ",Tabla4[[#This Row],[Solución]])</f>
        <v xml:space="preserve">Para dar solución al incidente Reserva en camara solo es empalmeria y instalacion de un emplame de 48 hilos y se fusionan 36 hilos </v>
      </c>
      <c r="BB355" s="3" t="str">
        <f>+_xlfn.CONCAT(Tabla4[[#This Row],[Causa Raiz]]," ",Tabla4[[#This Row],[Solución2]]," (",Tabla4[[#This Row],[Anillo]],"- Cabecera: ",Tabla4[[#This Row],[Cabecera]],"- Operador: ",Tabla4[[#This Row],[Operador]],")")</f>
        <v>Reportan apertura en el enlace Mov. Florencia 1 - Mov. Colonos en el Km 0,7 desde colonos ocasionado por Vandalismo Para dar solución al incidente Reserva en camara solo es empalmeria y instalacion de un emplame de 48 hilos y se fusionan 36 hilos  (LINEAL- Cabecera: COLONOS- Operador: Colombia Telecomunicaciones)</v>
      </c>
    </row>
    <row r="356" spans="1:54" s="2" customFormat="1" ht="171">
      <c r="A356" s="38">
        <f t="shared" si="39"/>
        <v>355</v>
      </c>
      <c r="B356" s="3">
        <v>8149976</v>
      </c>
      <c r="C356" s="3" t="s">
        <v>54</v>
      </c>
      <c r="D356" s="23">
        <v>45318.25</v>
      </c>
      <c r="E356" s="23">
        <v>45320.347222222219</v>
      </c>
      <c r="F356" s="1">
        <f t="shared" ca="1" si="44"/>
        <v>2.0972222222189885</v>
      </c>
      <c r="G356" s="3" t="s">
        <v>55</v>
      </c>
      <c r="H356" s="41"/>
      <c r="I356" s="40"/>
      <c r="J356" s="5" t="s">
        <v>56</v>
      </c>
      <c r="K356" s="3" t="s">
        <v>77</v>
      </c>
      <c r="L356" s="9" t="s">
        <v>58</v>
      </c>
      <c r="M356" s="3" t="s">
        <v>987</v>
      </c>
      <c r="N356" s="3" t="s">
        <v>988</v>
      </c>
      <c r="O356" s="3" t="s">
        <v>2119</v>
      </c>
      <c r="P356" s="3" t="s">
        <v>2120</v>
      </c>
      <c r="Q356" s="4" t="s">
        <v>2121</v>
      </c>
      <c r="R356" s="3" t="s">
        <v>750</v>
      </c>
      <c r="S356" s="3" t="s">
        <v>158</v>
      </c>
      <c r="T356" s="3" t="s">
        <v>146</v>
      </c>
      <c r="U356" s="3" t="s">
        <v>2122</v>
      </c>
      <c r="V356" s="22" t="str">
        <f t="shared" si="43"/>
        <v>RLFO; Hora de aviso: 6:00 27/01/2024; Solución: se realiza migracion entre nodos ; Hora de solución: 8:20 29/01/2024; Causa: Falla en la Red FiOp</v>
      </c>
      <c r="W356" s="4" t="s">
        <v>160</v>
      </c>
      <c r="X356" s="3"/>
      <c r="Y356" s="3"/>
      <c r="Z356" s="3" t="s">
        <v>69</v>
      </c>
      <c r="AA356" s="3" t="s">
        <v>71</v>
      </c>
      <c r="AB356" s="3">
        <v>0</v>
      </c>
      <c r="AC356" s="3" t="s">
        <v>70</v>
      </c>
      <c r="AD356" s="6">
        <v>1.9270833333333333</v>
      </c>
      <c r="AE356" s="7">
        <v>3.472222222222222E-3</v>
      </c>
      <c r="AF356" s="7" t="s">
        <v>2123</v>
      </c>
      <c r="AG356" s="6">
        <f>Tabla4[[#This Row],[Tiempo Parada de Reloj]]+Tabla4[[#This Row],[Tiempo Autorizado por Telefonica (no Máximo)]]</f>
        <v>1.9305555555555556</v>
      </c>
      <c r="AH356" s="7">
        <f t="shared" ca="1" si="40"/>
        <v>0.1701388888856552</v>
      </c>
      <c r="AI356" s="8">
        <f t="shared" si="41"/>
        <v>46.25</v>
      </c>
      <c r="AJ356" s="8">
        <f t="shared" ca="1" si="42"/>
        <v>4.0833333332557249</v>
      </c>
      <c r="AK356" s="3" t="s">
        <v>98</v>
      </c>
      <c r="AL356" s="3" t="s">
        <v>70</v>
      </c>
      <c r="AM356" s="3" t="s">
        <v>460</v>
      </c>
      <c r="AN356" s="3" t="s">
        <v>87</v>
      </c>
      <c r="AO356" s="3" t="s">
        <v>460</v>
      </c>
      <c r="AP356" s="3" t="s">
        <v>88</v>
      </c>
      <c r="AQ356" s="23">
        <v>45322.387499999997</v>
      </c>
      <c r="AR356" s="3"/>
      <c r="AS356" s="23"/>
      <c r="AT356" s="23"/>
      <c r="AU356" s="3" t="s">
        <v>1306</v>
      </c>
      <c r="AV356" s="3" t="s">
        <v>2118</v>
      </c>
      <c r="AW356" s="3" t="s">
        <v>307</v>
      </c>
      <c r="AX356" s="3">
        <v>1.6080000000000001</v>
      </c>
      <c r="AY356" s="3">
        <v>-75.603999999999999</v>
      </c>
      <c r="AZ356" s="8" t="str">
        <f>+CONCATENATE("Reportan apertura en el enlace ",Tabla4[[#This Row],[Enlace]]," en el ",Tabla4[[#This Row],[Distancia óptica]]," ocasionado por ",Tabla4[[#This Row],[Causa del daño]])</f>
        <v>Reportan apertura en el enlace Ciudadela – Prados del Norte en el km 3,7 desde colonos ocasionado por Falla en la Red FiOp</v>
      </c>
      <c r="BA356" s="8" t="str">
        <f>+CONCATENATE("Para dar solución al incidente ",Tabla4[[#This Row],[Solución]])</f>
        <v xml:space="preserve">Para dar solución al incidente se realiza migracion entre nodos </v>
      </c>
      <c r="BB356" s="3" t="str">
        <f>+_xlfn.CONCAT(Tabla4[[#This Row],[Causa Raiz]]," ",Tabla4[[#This Row],[Solución2]]," (",Tabla4[[#This Row],[Anillo]],"- Cabecera: ",Tabla4[[#This Row],[Cabecera]],"- Operador: ",Tabla4[[#This Row],[Operador]],")")</f>
        <v>Reportan apertura en el enlace Ciudadela – Prados del Norte en el km 3,7 desde colonos ocasionado por Falla en la Red FiOp Para dar solución al incidente se realiza migracion entre nodos  (LINEAL- Cabecera: COLONOS- Operador: Colombia Telecomunicaciones)</v>
      </c>
    </row>
    <row r="357" spans="1:54" s="2" customFormat="1" ht="171">
      <c r="A357" s="38">
        <f t="shared" si="39"/>
        <v>356</v>
      </c>
      <c r="B357" s="3">
        <v>8150157</v>
      </c>
      <c r="C357" s="3" t="s">
        <v>54</v>
      </c>
      <c r="D357" s="23">
        <v>45318.291666666664</v>
      </c>
      <c r="E357" s="23">
        <v>45320.534722222219</v>
      </c>
      <c r="F357" s="1">
        <f t="shared" ca="1" si="44"/>
        <v>2.2430555555547471</v>
      </c>
      <c r="G357" s="3" t="s">
        <v>55</v>
      </c>
      <c r="H357" s="41"/>
      <c r="I357" s="40"/>
      <c r="J357" s="5" t="s">
        <v>56</v>
      </c>
      <c r="K357" s="3" t="s">
        <v>77</v>
      </c>
      <c r="L357" s="9" t="s">
        <v>78</v>
      </c>
      <c r="M357" s="3" t="s">
        <v>373</v>
      </c>
      <c r="N357" s="3" t="s">
        <v>374</v>
      </c>
      <c r="O357" s="3" t="s">
        <v>2124</v>
      </c>
      <c r="P357" s="3" t="s">
        <v>2125</v>
      </c>
      <c r="Q357" s="4" t="s">
        <v>2126</v>
      </c>
      <c r="R357" s="3" t="s">
        <v>992</v>
      </c>
      <c r="S357" s="3" t="s">
        <v>249</v>
      </c>
      <c r="T357" s="3" t="s">
        <v>146</v>
      </c>
      <c r="U357" s="3" t="s">
        <v>2127</v>
      </c>
      <c r="V357" s="22" t="str">
        <f t="shared" si="43"/>
        <v>RLFO; Hora de aviso: 7:00 27/01/2024; Solución: Se realizo migracion entre empalme; Hora de solución: 12:50 29/01/2024; Causa: Falla en la Red FiOp</v>
      </c>
      <c r="W357" s="4" t="s">
        <v>160</v>
      </c>
      <c r="X357" s="3"/>
      <c r="Y357" s="3"/>
      <c r="Z357" s="3" t="s">
        <v>69</v>
      </c>
      <c r="AA357" s="3" t="s">
        <v>71</v>
      </c>
      <c r="AB357" s="3">
        <v>0</v>
      </c>
      <c r="AC357" s="3" t="s">
        <v>70</v>
      </c>
      <c r="AD357" s="6">
        <v>2.0784722222222221</v>
      </c>
      <c r="AE357" s="7"/>
      <c r="AF357" s="7"/>
      <c r="AG357" s="6">
        <f>Tabla4[[#This Row],[Tiempo Parada de Reloj]]+Tabla4[[#This Row],[Tiempo Autorizado por Telefonica (no Máximo)]]</f>
        <v>2.0784722222222221</v>
      </c>
      <c r="AH357" s="7">
        <f t="shared" ca="1" si="40"/>
        <v>0.16458333333252506</v>
      </c>
      <c r="AI357" s="8">
        <f t="shared" si="41"/>
        <v>49.883333333333326</v>
      </c>
      <c r="AJ357" s="8">
        <f t="shared" ca="1" si="42"/>
        <v>3.9499999999806015</v>
      </c>
      <c r="AK357" s="3" t="s">
        <v>87</v>
      </c>
      <c r="AL357" s="3" t="s">
        <v>70</v>
      </c>
      <c r="AM357" s="3" t="s">
        <v>460</v>
      </c>
      <c r="AN357" s="3" t="s">
        <v>87</v>
      </c>
      <c r="AO357" s="3" t="s">
        <v>460</v>
      </c>
      <c r="AP357" s="3" t="s">
        <v>460</v>
      </c>
      <c r="AQ357" s="23">
        <v>45321.829861111109</v>
      </c>
      <c r="AR357" s="3"/>
      <c r="AS357" s="23"/>
      <c r="AT357" s="23"/>
      <c r="AU357" s="3" t="s">
        <v>1266</v>
      </c>
      <c r="AV357" s="3" t="s">
        <v>1592</v>
      </c>
      <c r="AW357" s="3" t="s">
        <v>307</v>
      </c>
      <c r="AX357" s="3">
        <v>4.1128010000000002</v>
      </c>
      <c r="AY357" s="3">
        <v>-73.648233000000005</v>
      </c>
      <c r="AZ357" s="8" t="str">
        <f>+CONCATENATE("Reportan apertura en el enlace ",Tabla4[[#This Row],[Enlace]]," en el ",Tabla4[[#This Row],[Distancia óptica]]," ocasionado por ",Tabla4[[#This Row],[Causa del daño]])</f>
        <v>Reportan apertura en el enlace Mov.Esperanza - Mov.America en el Km 4,5 desde Esperanza ocasionado por Falla en la Red FiOp</v>
      </c>
      <c r="BA357" s="8" t="str">
        <f>+CONCATENATE("Para dar solución al incidente ",Tabla4[[#This Row],[Solución]])</f>
        <v>Para dar solución al incidente Se realizo migracion entre empalme</v>
      </c>
      <c r="BB357" s="3" t="str">
        <f>+_xlfn.CONCAT(Tabla4[[#This Row],[Causa Raiz]]," ",Tabla4[[#This Row],[Solución2]]," (",Tabla4[[#This Row],[Anillo]],"- Cabecera: ",Tabla4[[#This Row],[Cabecera]],"- Operador: ",Tabla4[[#This Row],[Operador]],")")</f>
        <v>Reportan apertura en el enlace Mov.Esperanza - Mov.America en el Km 4,5 desde Esperanza ocasionado por Falla en la Red FiOp Para dar solución al incidente Se realizo migracion entre empalme (LINEAL- Cabecera: Esperanza- Operador: Colombia Telecomunicaciones)</v>
      </c>
    </row>
    <row r="358" spans="1:54" s="2" customFormat="1" ht="185.25">
      <c r="A358" s="38">
        <f t="shared" si="39"/>
        <v>357</v>
      </c>
      <c r="B358" s="3">
        <v>8150258</v>
      </c>
      <c r="C358" s="3" t="s">
        <v>92</v>
      </c>
      <c r="D358" s="23">
        <v>45318.3125</v>
      </c>
      <c r="E358" s="23">
        <v>45318.395833333336</v>
      </c>
      <c r="F358" s="1">
        <f t="shared" ca="1" si="44"/>
        <v>8.3333333335758653E-2</v>
      </c>
      <c r="G358" s="3" t="s">
        <v>55</v>
      </c>
      <c r="H358" s="41"/>
      <c r="I358" s="40"/>
      <c r="J358" s="5" t="s">
        <v>56</v>
      </c>
      <c r="K358" s="3" t="s">
        <v>359</v>
      </c>
      <c r="L358" s="9" t="s">
        <v>58</v>
      </c>
      <c r="M358" s="3" t="s">
        <v>360</v>
      </c>
      <c r="N358" s="3" t="s">
        <v>361</v>
      </c>
      <c r="O358" s="3" t="s">
        <v>2128</v>
      </c>
      <c r="P358" s="3" t="s">
        <v>325</v>
      </c>
      <c r="Q358" s="4" t="s">
        <v>2129</v>
      </c>
      <c r="R358" s="3" t="s">
        <v>365</v>
      </c>
      <c r="S358" s="3" t="s">
        <v>487</v>
      </c>
      <c r="T358" s="3" t="s">
        <v>1509</v>
      </c>
      <c r="U358" s="3" t="s">
        <v>2130</v>
      </c>
      <c r="V358" s="22" t="str">
        <f t="shared" si="43"/>
        <v>RTNFO; Hora de aviso: 7:30 27/01/2024; Solución: resufion de pig tail en Odf de pintada; Hora de solución: 9:30 27/01/2024; Causa: EPRO - Falla Generada Por Trabajo Programado</v>
      </c>
      <c r="W358" s="4" t="s">
        <v>423</v>
      </c>
      <c r="X358" s="3"/>
      <c r="Y358" s="3"/>
      <c r="Z358" s="3" t="s">
        <v>69</v>
      </c>
      <c r="AA358" s="3" t="s">
        <v>71</v>
      </c>
      <c r="AB358" s="3">
        <v>0</v>
      </c>
      <c r="AC358" s="3" t="s">
        <v>71</v>
      </c>
      <c r="AD358" s="6">
        <v>0</v>
      </c>
      <c r="AE358" s="7"/>
      <c r="AF358" s="7"/>
      <c r="AG358" s="6">
        <f>Tabla4[[#This Row],[Tiempo Parada de Reloj]]+Tabla4[[#This Row],[Tiempo Autorizado por Telefonica (no Máximo)]]</f>
        <v>0</v>
      </c>
      <c r="AH358" s="7">
        <f t="shared" ca="1" si="40"/>
        <v>8.3333333335758653E-2</v>
      </c>
      <c r="AI358" s="8">
        <f t="shared" si="41"/>
        <v>0</v>
      </c>
      <c r="AJ358" s="8">
        <f t="shared" ca="1" si="42"/>
        <v>2.0000000000582077</v>
      </c>
      <c r="AK358" s="3" t="s">
        <v>87</v>
      </c>
      <c r="AL358" s="3" t="s">
        <v>71</v>
      </c>
      <c r="AM358" s="3" t="s">
        <v>87</v>
      </c>
      <c r="AN358" s="3" t="s">
        <v>87</v>
      </c>
      <c r="AO358" s="3" t="s">
        <v>106</v>
      </c>
      <c r="AP358" s="3" t="s">
        <v>87</v>
      </c>
      <c r="AQ358" s="23">
        <v>45331.677083333336</v>
      </c>
      <c r="AR358" s="3"/>
      <c r="AS358" s="23" t="s">
        <v>798</v>
      </c>
      <c r="AT358" s="65" t="s">
        <v>799</v>
      </c>
      <c r="AU358" s="3" t="s">
        <v>424</v>
      </c>
      <c r="AV358" s="3" t="s">
        <v>1229</v>
      </c>
      <c r="AW358" s="3" t="s">
        <v>76</v>
      </c>
      <c r="AX358" s="3">
        <v>5.7401</v>
      </c>
      <c r="AY358" s="3">
        <v>-75.606499999999997</v>
      </c>
      <c r="AZ358" s="8" t="str">
        <f>+CONCATENATE("Reportan apertura en el enlace ",Tabla4[[#This Row],[Enlace]]," en el ",Tabla4[[#This Row],[Distancia óptica]]," ocasionado por ",Tabla4[[#This Row],[Causa del daño]])</f>
        <v>Reportan apertura en el enlace Manizales - La pintada en el Km 0 ocasionado por EPRO - Falla Generada Por Trabajo Programado</v>
      </c>
      <c r="BA358" s="8" t="str">
        <f>+CONCATENATE("Para dar solución al incidente ",Tabla4[[#This Row],[Solución]])</f>
        <v>Para dar solución al incidente resufion de pig tail en Odf de pintada</v>
      </c>
      <c r="BB358" s="3" t="str">
        <f>+_xlfn.CONCAT(Tabla4[[#This Row],[Causa Raiz]]," ",Tabla4[[#This Row],[Solución2]]," (",Tabla4[[#This Row],[Anillo]],"- Cabecera: ",Tabla4[[#This Row],[Cabecera]],"- Operador: ",Tabla4[[#This Row],[Operador]],")")</f>
        <v>Reportan apertura en el enlace Manizales - La pintada en el Km 0 ocasionado por EPRO - Falla Generada Por Trabajo Programado Para dar solución al incidente resufion de pig tail en Odf de pintada (Troncal- Cabecera: La Pintada- Operador: Colombia Telecomunicaciones)</v>
      </c>
    </row>
    <row r="359" spans="1:54" s="2" customFormat="1" ht="199.5">
      <c r="A359" s="38">
        <f t="shared" si="39"/>
        <v>358</v>
      </c>
      <c r="B359" s="3">
        <v>8142439</v>
      </c>
      <c r="C359" s="3" t="s">
        <v>163</v>
      </c>
      <c r="D359" s="23">
        <v>45318.354166666664</v>
      </c>
      <c r="E359" s="23">
        <v>45318.78125</v>
      </c>
      <c r="F359" s="1">
        <f t="shared" ca="1" si="44"/>
        <v>0.42708333333575865</v>
      </c>
      <c r="G359" s="3" t="s">
        <v>55</v>
      </c>
      <c r="H359" s="41"/>
      <c r="I359" s="40"/>
      <c r="J359" s="5" t="s">
        <v>56</v>
      </c>
      <c r="K359" s="3" t="s">
        <v>77</v>
      </c>
      <c r="L359" s="9" t="s">
        <v>58</v>
      </c>
      <c r="M359" s="3" t="s">
        <v>283</v>
      </c>
      <c r="N359" s="3" t="s">
        <v>284</v>
      </c>
      <c r="O359" s="3" t="s">
        <v>2131</v>
      </c>
      <c r="P359" s="3" t="s">
        <v>2132</v>
      </c>
      <c r="Q359" s="4" t="s">
        <v>2133</v>
      </c>
      <c r="R359" s="3" t="s">
        <v>2005</v>
      </c>
      <c r="S359" s="3" t="s">
        <v>289</v>
      </c>
      <c r="T359" s="3" t="s">
        <v>66</v>
      </c>
      <c r="U359" s="3" t="s">
        <v>2134</v>
      </c>
      <c r="V359" s="22" t="str">
        <f t="shared" si="43"/>
        <v>RDFO; Hora de aviso: 8:30 27/01/2024; Solución: se recuperan 20 metros de reserva y se hace un empalme de 36 hilos; Hora de solución: 18:45 27/01/2024; Causa: Vandalismo</v>
      </c>
      <c r="W359" s="4" t="s">
        <v>160</v>
      </c>
      <c r="X359" s="3"/>
      <c r="Y359" s="3"/>
      <c r="Z359" s="3" t="s">
        <v>69</v>
      </c>
      <c r="AA359" s="3" t="s">
        <v>70</v>
      </c>
      <c r="AB359" s="3">
        <v>8142439</v>
      </c>
      <c r="AC359" s="3" t="s">
        <v>71</v>
      </c>
      <c r="AD359" s="6">
        <v>0</v>
      </c>
      <c r="AE359" s="7"/>
      <c r="AF359" s="7"/>
      <c r="AG359" s="6">
        <f>Tabla4[[#This Row],[Tiempo Parada de Reloj]]+Tabla4[[#This Row],[Tiempo Autorizado por Telefonica (no Máximo)]]</f>
        <v>0</v>
      </c>
      <c r="AH359" s="7">
        <f t="shared" ca="1" si="40"/>
        <v>0.42708333333575865</v>
      </c>
      <c r="AI359" s="8">
        <f t="shared" si="41"/>
        <v>0</v>
      </c>
      <c r="AJ359" s="8">
        <f t="shared" ca="1" si="42"/>
        <v>10.250000000058208</v>
      </c>
      <c r="AK359" s="3" t="s">
        <v>87</v>
      </c>
      <c r="AL359" s="3" t="s">
        <v>70</v>
      </c>
      <c r="AM359" s="3" t="s">
        <v>106</v>
      </c>
      <c r="AN359" s="3" t="s">
        <v>106</v>
      </c>
      <c r="AO359" s="3" t="s">
        <v>88</v>
      </c>
      <c r="AP359" s="3" t="s">
        <v>88</v>
      </c>
      <c r="AQ359" s="23">
        <v>45321.688194444447</v>
      </c>
      <c r="AR359" s="3"/>
      <c r="AS359" s="23"/>
      <c r="AT359" s="23"/>
      <c r="AU359" s="3" t="s">
        <v>404</v>
      </c>
      <c r="AV359" s="3" t="s">
        <v>1863</v>
      </c>
      <c r="AW359" s="3" t="s">
        <v>151</v>
      </c>
      <c r="AX359" s="3">
        <v>4.5351999999999997</v>
      </c>
      <c r="AY359" s="3">
        <v>-75.678299999999993</v>
      </c>
      <c r="AZ359" s="8" t="str">
        <f>+CONCATENATE("Reportan apertura en el enlace ",Tabla4[[#This Row],[Enlace]]," en el ",Tabla4[[#This Row],[Distancia óptica]]," ocasionado por ",Tabla4[[#This Row],[Causa del daño]])</f>
        <v>Reportan apertura en el enlace El carmen - Galan en el Km 1,1 desde central bosque ocasionado por Vandalismo</v>
      </c>
      <c r="BA359" s="8" t="str">
        <f>+CONCATENATE("Para dar solución al incidente ",Tabla4[[#This Row],[Solución]])</f>
        <v>Para dar solución al incidente se recuperan 20 metros de reserva y se hace un empalme de 36 hilos</v>
      </c>
      <c r="BB359" s="3" t="str">
        <f>+_xlfn.CONCAT(Tabla4[[#This Row],[Causa Raiz]]," ",Tabla4[[#This Row],[Solución2]]," (",Tabla4[[#This Row],[Anillo]],"- Cabecera: ",Tabla4[[#This Row],[Cabecera]],"- Operador: ",Tabla4[[#This Row],[Operador]],")")</f>
        <v>Reportan apertura en el enlace El carmen - Galan en el Km 1,1 desde central bosque ocasionado por Vandalismo Para dar solución al incidente se recuperan 20 metros de reserva y se hace un empalme de 36 hilos (Lineal - Cabecera: El carmen- Operador: Colombia Telecomunicaciones)</v>
      </c>
    </row>
    <row r="360" spans="1:54" s="2" customFormat="1" ht="185.25">
      <c r="A360" s="38">
        <f t="shared" si="39"/>
        <v>359</v>
      </c>
      <c r="B360" s="3">
        <v>8150544</v>
      </c>
      <c r="C360" s="3" t="s">
        <v>163</v>
      </c>
      <c r="D360" s="23">
        <v>45318.388888888891</v>
      </c>
      <c r="E360" s="23">
        <v>45318.59375</v>
      </c>
      <c r="F360" s="1">
        <f t="shared" ca="1" si="44"/>
        <v>0.20486111110949423</v>
      </c>
      <c r="G360" s="3" t="s">
        <v>55</v>
      </c>
      <c r="H360" s="41"/>
      <c r="I360" s="40"/>
      <c r="J360" s="5" t="s">
        <v>56</v>
      </c>
      <c r="K360" s="3" t="s">
        <v>77</v>
      </c>
      <c r="L360" s="9" t="s">
        <v>58</v>
      </c>
      <c r="M360" s="3" t="s">
        <v>656</v>
      </c>
      <c r="N360" s="3" t="s">
        <v>657</v>
      </c>
      <c r="O360" s="3" t="s">
        <v>658</v>
      </c>
      <c r="P360" s="3" t="s">
        <v>2135</v>
      </c>
      <c r="Q360" s="4" t="s">
        <v>2136</v>
      </c>
      <c r="R360" s="3" t="s">
        <v>796</v>
      </c>
      <c r="S360" s="3" t="s">
        <v>289</v>
      </c>
      <c r="T360" s="3" t="s">
        <v>66</v>
      </c>
      <c r="U360" s="3" t="s">
        <v>2137</v>
      </c>
      <c r="V360" s="22" t="str">
        <f t="shared" si="43"/>
        <v>RDFO; Hora de aviso: 9:20 27/01/2024; Solución: Se Recuoera 100 mtrs de F.O de 36 y se crea una caja empalme de 48 Hilos para el ; Hora de solución: 14:15 27/01/2024; Causa: Vandalismo</v>
      </c>
      <c r="W360" s="4" t="s">
        <v>160</v>
      </c>
      <c r="X360" s="3"/>
      <c r="Y360" s="3"/>
      <c r="Z360" s="3" t="s">
        <v>69</v>
      </c>
      <c r="AA360" s="3" t="s">
        <v>70</v>
      </c>
      <c r="AB360" s="3">
        <v>8150476</v>
      </c>
      <c r="AC360" s="3" t="s">
        <v>71</v>
      </c>
      <c r="AD360" s="6">
        <v>0</v>
      </c>
      <c r="AE360" s="7"/>
      <c r="AF360" s="7"/>
      <c r="AG360" s="6">
        <f>Tabla4[[#This Row],[Tiempo Parada de Reloj]]+Tabla4[[#This Row],[Tiempo Autorizado por Telefonica (no Máximo)]]</f>
        <v>0</v>
      </c>
      <c r="AH360" s="7">
        <f t="shared" ca="1" si="40"/>
        <v>0.20486111110949423</v>
      </c>
      <c r="AI360" s="8">
        <f t="shared" si="41"/>
        <v>0</v>
      </c>
      <c r="AJ360" s="8">
        <f t="shared" ca="1" si="42"/>
        <v>4.9166666666278616</v>
      </c>
      <c r="AK360" s="3" t="s">
        <v>87</v>
      </c>
      <c r="AL360" s="3" t="s">
        <v>70</v>
      </c>
      <c r="AM360" s="3" t="s">
        <v>106</v>
      </c>
      <c r="AN360" s="3" t="s">
        <v>106</v>
      </c>
      <c r="AO360" s="3" t="s">
        <v>460</v>
      </c>
      <c r="AP360" s="3" t="s">
        <v>460</v>
      </c>
      <c r="AQ360" s="23">
        <v>45321.741666666669</v>
      </c>
      <c r="AR360" s="3"/>
      <c r="AS360" s="23"/>
      <c r="AT360" s="23"/>
      <c r="AU360" s="3" t="s">
        <v>404</v>
      </c>
      <c r="AV360" s="3" t="s">
        <v>843</v>
      </c>
      <c r="AW360" s="3" t="s">
        <v>2138</v>
      </c>
      <c r="AX360" s="3">
        <v>5.3015999999999996</v>
      </c>
      <c r="AY360" s="3">
        <v>-75.670900000000003</v>
      </c>
      <c r="AZ360" s="8" t="str">
        <f>+CONCATENATE("Reportan apertura en el enlace ",Tabla4[[#This Row],[Enlace]]," en el ",Tabla4[[#This Row],[Distancia óptica]]," ocasionado por ",Tabla4[[#This Row],[Causa del daño]])</f>
        <v>Reportan apertura en el enlace Manizales - Supía en el Km 64,4 desde Manizales ocasionado por Vandalismo</v>
      </c>
      <c r="BA360" s="8" t="str">
        <f>+CONCATENATE("Para dar solución al incidente ",Tabla4[[#This Row],[Solución]])</f>
        <v xml:space="preserve">Para dar solución al incidente Se Recuoera 100 mtrs de F.O de 36 y se crea una caja empalme de 48 Hilos para el </v>
      </c>
      <c r="BB360" s="3" t="str">
        <f>+_xlfn.CONCAT(Tabla4[[#This Row],[Causa Raiz]]," ",Tabla4[[#This Row],[Solución2]]," (",Tabla4[[#This Row],[Anillo]],"- Cabecera: ",Tabla4[[#This Row],[Cabecera]],"- Operador: ",Tabla4[[#This Row],[Operador]],")")</f>
        <v>Reportan apertura en el enlace Manizales - Supía en el Km 64,4 desde Manizales ocasionado por Vandalismo Para dar solución al incidente Se Recuoera 100 mtrs de F.O de 36 y se crea una caja empalme de 48 Hilos para el  (UK Supia- Cabecera: Manizales - Operador: Colombia Telecomunicaciones)</v>
      </c>
    </row>
    <row r="361" spans="1:54" s="2" customFormat="1" ht="185.25">
      <c r="A361" s="38">
        <f t="shared" si="39"/>
        <v>360</v>
      </c>
      <c r="B361" s="3">
        <v>8150233</v>
      </c>
      <c r="C361" s="3" t="s">
        <v>54</v>
      </c>
      <c r="D361" s="23">
        <v>45318.423611111109</v>
      </c>
      <c r="E361" s="23">
        <v>45318.53125</v>
      </c>
      <c r="F361" s="1">
        <f t="shared" ca="1" si="44"/>
        <v>0.10763888889050577</v>
      </c>
      <c r="G361" s="3" t="s">
        <v>55</v>
      </c>
      <c r="H361" s="41"/>
      <c r="I361" s="40"/>
      <c r="J361" s="5" t="s">
        <v>56</v>
      </c>
      <c r="K361" s="3" t="s">
        <v>77</v>
      </c>
      <c r="L361" s="9" t="s">
        <v>58</v>
      </c>
      <c r="M361" s="3" t="s">
        <v>79</v>
      </c>
      <c r="N361" s="3" t="s">
        <v>2139</v>
      </c>
      <c r="O361" s="3" t="s">
        <v>2140</v>
      </c>
      <c r="P361" s="3" t="s">
        <v>2141</v>
      </c>
      <c r="Q361" s="4" t="s">
        <v>2142</v>
      </c>
      <c r="R361" s="3" t="s">
        <v>775</v>
      </c>
      <c r="S361" s="3" t="s">
        <v>249</v>
      </c>
      <c r="T361" s="3" t="s">
        <v>146</v>
      </c>
      <c r="U361" s="3" t="s">
        <v>2143</v>
      </c>
      <c r="V361" s="22" t="str">
        <f t="shared" si="43"/>
        <v>RLFO; Hora de aviso: 10:10 27/01/2024; Solución: Se realiza migracion de hilo entre emplame existente; Hora de solución: 12:45 27/01/2024; Causa: Falla en la Red FiOp</v>
      </c>
      <c r="W361" s="4" t="s">
        <v>160</v>
      </c>
      <c r="X361" s="3"/>
      <c r="Y361" s="3"/>
      <c r="Z361" s="3" t="s">
        <v>69</v>
      </c>
      <c r="AA361" s="3" t="s">
        <v>70</v>
      </c>
      <c r="AB361" s="3">
        <v>8150233</v>
      </c>
      <c r="AC361" s="3" t="s">
        <v>70</v>
      </c>
      <c r="AD361" s="6">
        <v>0</v>
      </c>
      <c r="AE361" s="7"/>
      <c r="AF361" s="7"/>
      <c r="AG361" s="6">
        <f>Tabla4[[#This Row],[Tiempo Parada de Reloj]]+Tabla4[[#This Row],[Tiempo Autorizado por Telefonica (no Máximo)]]</f>
        <v>0</v>
      </c>
      <c r="AH361" s="7">
        <f t="shared" ca="1" si="40"/>
        <v>0.10763888889050577</v>
      </c>
      <c r="AI361" s="8">
        <f t="shared" si="41"/>
        <v>0</v>
      </c>
      <c r="AJ361" s="8">
        <f t="shared" ca="1" si="42"/>
        <v>2.5833333333721384</v>
      </c>
      <c r="AK361" s="3" t="s">
        <v>87</v>
      </c>
      <c r="AL361" s="3" t="s">
        <v>71</v>
      </c>
      <c r="AM361" s="3" t="s">
        <v>87</v>
      </c>
      <c r="AN361" s="3" t="s">
        <v>87</v>
      </c>
      <c r="AO361" s="3" t="s">
        <v>88</v>
      </c>
      <c r="AP361" s="3" t="s">
        <v>88</v>
      </c>
      <c r="AQ361" s="23">
        <v>45321.685416666667</v>
      </c>
      <c r="AR361" s="3"/>
      <c r="AS361" s="23"/>
      <c r="AT361" s="23"/>
      <c r="AU361" s="3" t="s">
        <v>313</v>
      </c>
      <c r="AV361" s="3" t="s">
        <v>2144</v>
      </c>
      <c r="AW361" s="3" t="s">
        <v>370</v>
      </c>
      <c r="AX361" s="3">
        <v>4.49</v>
      </c>
      <c r="AY361" s="3">
        <v>-74.254000000000005</v>
      </c>
      <c r="AZ361" s="8" t="str">
        <f>+CONCATENATE("Reportan apertura en el enlace ",Tabla4[[#This Row],[Enlace]]," en el ",Tabla4[[#This Row],[Distancia óptica]]," ocasionado por ",Tabla4[[#This Row],[Causa del daño]])</f>
        <v>Reportan apertura en el enlace Pablo Neruda- Sibate en el Km 5,3 desde pablo neruda ocasionado por Falla en la Red FiOp</v>
      </c>
      <c r="BA361" s="8" t="str">
        <f>+CONCATENATE("Para dar solución al incidente ",Tabla4[[#This Row],[Solución]])</f>
        <v>Para dar solución al incidente Se realiza migracion de hilo entre emplame existente</v>
      </c>
      <c r="BB361" s="3" t="str">
        <f>+_xlfn.CONCAT(Tabla4[[#This Row],[Causa Raiz]]," ",Tabla4[[#This Row],[Solución2]]," (",Tabla4[[#This Row],[Anillo]],"- Cabecera: ",Tabla4[[#This Row],[Cabecera]],"- Operador: ",Tabla4[[#This Row],[Operador]],")")</f>
        <v>Reportan apertura en el enlace Pablo Neruda- Sibate en el Km 5,3 desde pablo neruda ocasionado por Falla en la Red FiOp Para dar solución al incidente Se realiza migracion de hilo entre emplame existente (lineal- Cabecera: Pablo neruda- Operador: Colombia Telecomunicaciones)</v>
      </c>
    </row>
    <row r="362" spans="1:54" s="2" customFormat="1" ht="185.25">
      <c r="A362" s="38">
        <f t="shared" si="39"/>
        <v>361</v>
      </c>
      <c r="B362" s="3">
        <v>8150723</v>
      </c>
      <c r="C362" s="3" t="s">
        <v>163</v>
      </c>
      <c r="D362" s="23">
        <v>45318.427083333336</v>
      </c>
      <c r="E362" s="23">
        <v>45318.461805555555</v>
      </c>
      <c r="F362" s="1">
        <f t="shared" ca="1" si="44"/>
        <v>3.4722222218988463E-2</v>
      </c>
      <c r="G362" s="3" t="s">
        <v>55</v>
      </c>
      <c r="H362" s="41"/>
      <c r="I362" s="40"/>
      <c r="J362" s="5" t="s">
        <v>56</v>
      </c>
      <c r="K362" s="3" t="s">
        <v>340</v>
      </c>
      <c r="L362" s="9" t="s">
        <v>58</v>
      </c>
      <c r="M362" s="3" t="s">
        <v>341</v>
      </c>
      <c r="N362" s="3" t="s">
        <v>342</v>
      </c>
      <c r="O362" s="3" t="s">
        <v>2145</v>
      </c>
      <c r="P362" s="3" t="s">
        <v>2146</v>
      </c>
      <c r="Q362" s="4" t="s">
        <v>2147</v>
      </c>
      <c r="R362" s="3" t="s">
        <v>750</v>
      </c>
      <c r="S362" s="3" t="s">
        <v>347</v>
      </c>
      <c r="T362" s="3" t="s">
        <v>256</v>
      </c>
      <c r="U362" s="3" t="s">
        <v>2148</v>
      </c>
      <c r="V362" s="22" t="str">
        <f t="shared" si="43"/>
        <v>RDFO; Hora de aviso: 10:15 27/01/2024; Solución: Se refusiona hilo de caja de empalme existente; Hora de solución: 11:05 27/01/2024; Causa: Falla de Empalme de FiOp</v>
      </c>
      <c r="W362" s="4" t="s">
        <v>423</v>
      </c>
      <c r="X362" s="3"/>
      <c r="Y362" s="3"/>
      <c r="Z362" s="3" t="s">
        <v>69</v>
      </c>
      <c r="AA362" s="3" t="s">
        <v>70</v>
      </c>
      <c r="AB362" s="3">
        <v>8150360</v>
      </c>
      <c r="AC362" s="3" t="s">
        <v>70</v>
      </c>
      <c r="AD362" s="6">
        <v>0</v>
      </c>
      <c r="AE362" s="7"/>
      <c r="AF362" s="7"/>
      <c r="AG362" s="6">
        <f>Tabla4[[#This Row],[Tiempo Parada de Reloj]]+Tabla4[[#This Row],[Tiempo Autorizado por Telefonica (no Máximo)]]</f>
        <v>0</v>
      </c>
      <c r="AH362" s="7">
        <f t="shared" ca="1" si="40"/>
        <v>3.4722222218988463E-2</v>
      </c>
      <c r="AI362" s="8">
        <f t="shared" si="41"/>
        <v>0</v>
      </c>
      <c r="AJ362" s="8">
        <f t="shared" ca="1" si="42"/>
        <v>0.83333333325572312</v>
      </c>
      <c r="AK362" s="3" t="s">
        <v>87</v>
      </c>
      <c r="AL362" s="3" t="s">
        <v>71</v>
      </c>
      <c r="AM362" s="3" t="s">
        <v>87</v>
      </c>
      <c r="AN362" s="3" t="s">
        <v>87</v>
      </c>
      <c r="AO362" s="3" t="s">
        <v>460</v>
      </c>
      <c r="AP362" s="3" t="s">
        <v>460</v>
      </c>
      <c r="AQ362" s="23">
        <v>45321.339583333334</v>
      </c>
      <c r="AR362" s="3"/>
      <c r="AS362" s="23"/>
      <c r="AT362" s="23"/>
      <c r="AU362" s="3" t="s">
        <v>351</v>
      </c>
      <c r="AV362" s="3" t="s">
        <v>616</v>
      </c>
      <c r="AW362" s="3" t="s">
        <v>379</v>
      </c>
      <c r="AX362" s="3">
        <v>4.4043000000000001</v>
      </c>
      <c r="AY362" s="3">
        <v>-75.17</v>
      </c>
      <c r="AZ362" s="8" t="str">
        <f>+CONCATENATE("Reportan apertura en el enlace ",Tabla4[[#This Row],[Enlace]]," en el ",Tabla4[[#This Row],[Distancia óptica]]," ocasionado por ",Tabla4[[#This Row],[Causa del daño]])</f>
        <v>Reportan apertura en el enlace Wbp3 - Piedra pintada en el Km 8,1 desde la alianza  ocasionado por Falla de Empalme de FiOp</v>
      </c>
      <c r="BA362" s="8" t="str">
        <f>+CONCATENATE("Para dar solución al incidente ",Tabla4[[#This Row],[Solución]])</f>
        <v>Para dar solución al incidente Se refusiona hilo de caja de empalme existente</v>
      </c>
      <c r="BB362" s="3" t="str">
        <f>+_xlfn.CONCAT(Tabla4[[#This Row],[Causa Raiz]]," ",Tabla4[[#This Row],[Solución2]]," (",Tabla4[[#This Row],[Anillo]],"- Cabecera: ",Tabla4[[#This Row],[Cabecera]],"- Operador: ",Tabla4[[#This Row],[Operador]],")")</f>
        <v>Reportan apertura en el enlace Wbp3 - Piedra pintada en el Km 8,1 desde la alianza  ocasionado por Falla de Empalme de FiOp Para dar solución al incidente Se refusiona hilo de caja de empalme existente (INTERNEXA- Cabecera: Piedra Pintada- Operador: Colombia Telecomunicaciones)</v>
      </c>
    </row>
    <row r="363" spans="1:54" s="2" customFormat="1" ht="242.25">
      <c r="A363" s="38">
        <f t="shared" si="39"/>
        <v>362</v>
      </c>
      <c r="B363" s="3">
        <v>8150749</v>
      </c>
      <c r="C363" s="3" t="s">
        <v>54</v>
      </c>
      <c r="D363" s="23">
        <v>45318.5</v>
      </c>
      <c r="E363" s="23">
        <v>45318.59375</v>
      </c>
      <c r="F363" s="1">
        <f t="shared" ca="1" si="44"/>
        <v>9.375E-2</v>
      </c>
      <c r="G363" s="3" t="s">
        <v>55</v>
      </c>
      <c r="H363" s="41"/>
      <c r="I363" s="40"/>
      <c r="J363" s="5" t="s">
        <v>56</v>
      </c>
      <c r="K363" s="3" t="s">
        <v>57</v>
      </c>
      <c r="L363" s="9" t="s">
        <v>78</v>
      </c>
      <c r="M363" s="3" t="s">
        <v>59</v>
      </c>
      <c r="N363" s="3" t="s">
        <v>60</v>
      </c>
      <c r="O363" s="3" t="s">
        <v>2149</v>
      </c>
      <c r="P363" s="3" t="s">
        <v>2150</v>
      </c>
      <c r="Q363" s="4" t="s">
        <v>2151</v>
      </c>
      <c r="R363" s="3" t="s">
        <v>304</v>
      </c>
      <c r="S363" s="3" t="s">
        <v>65</v>
      </c>
      <c r="T363" s="3" t="s">
        <v>176</v>
      </c>
      <c r="U363" s="3" t="s">
        <v>2152</v>
      </c>
      <c r="V363" s="22" t="str">
        <f t="shared" si="43"/>
        <v>RLFO; Hora de aviso: 12:00 27/01/2024; Solución: Se recuperan 80 metros de F.O de 8 hilos y se crea empalme de 24 Hilos nueva ; Hora de solución: 14:15 27/01/2024; Causa: Intervención de Terceros. No Identificados</v>
      </c>
      <c r="W363" s="4" t="s">
        <v>68</v>
      </c>
      <c r="X363" s="3"/>
      <c r="Y363" s="3"/>
      <c r="Z363" s="3" t="s">
        <v>69</v>
      </c>
      <c r="AA363" s="3" t="s">
        <v>70</v>
      </c>
      <c r="AB363" s="3">
        <v>8150749</v>
      </c>
      <c r="AC363" s="3" t="s">
        <v>71</v>
      </c>
      <c r="AD363" s="6">
        <v>0</v>
      </c>
      <c r="AE363" s="7"/>
      <c r="AF363" s="7"/>
      <c r="AG363" s="6">
        <f>Tabla4[[#This Row],[Tiempo Parada de Reloj]]+Tabla4[[#This Row],[Tiempo Autorizado por Telefonica (no Máximo)]]</f>
        <v>0</v>
      </c>
      <c r="AH363" s="7">
        <f t="shared" ca="1" si="40"/>
        <v>9.375E-2</v>
      </c>
      <c r="AI363" s="8">
        <f t="shared" si="41"/>
        <v>0</v>
      </c>
      <c r="AJ363" s="8">
        <f t="shared" ca="1" si="42"/>
        <v>2.25</v>
      </c>
      <c r="AK363" s="3" t="s">
        <v>87</v>
      </c>
      <c r="AL363" s="3" t="s">
        <v>70</v>
      </c>
      <c r="AM363" s="3" t="s">
        <v>106</v>
      </c>
      <c r="AN363" s="3" t="s">
        <v>106</v>
      </c>
      <c r="AO363" s="3" t="s">
        <v>98</v>
      </c>
      <c r="AP363" s="3" t="s">
        <v>98</v>
      </c>
      <c r="AQ363" s="23">
        <v>45319.474999999999</v>
      </c>
      <c r="AR363" s="3"/>
      <c r="AS363" s="23"/>
      <c r="AT363" s="23"/>
      <c r="AU363" s="3" t="s">
        <v>100</v>
      </c>
      <c r="AV363" s="3" t="s">
        <v>785</v>
      </c>
      <c r="AW363" s="3" t="s">
        <v>2153</v>
      </c>
      <c r="AX363" s="3">
        <v>4.7370999999999999</v>
      </c>
      <c r="AY363" s="3">
        <v>-74.067499999999995</v>
      </c>
      <c r="AZ363" s="8" t="str">
        <f>+CONCATENATE("Reportan apertura en el enlace ",Tabla4[[#This Row],[Enlace]]," en el ",Tabla4[[#This Row],[Distancia óptica]]," ocasionado por ",Tabla4[[#This Row],[Causa del daño]])</f>
        <v>Reportan apertura en el enlace Mov. Colina Campestre - Mov. Gratamira en el Km 0,2 desde colina campestre ocasionado por Intervención de Terceros. No Identificados</v>
      </c>
      <c r="BA363" s="8" t="str">
        <f>+CONCATENATE("Para dar solución al incidente ",Tabla4[[#This Row],[Solución]])</f>
        <v xml:space="preserve">Para dar solución al incidente Se recuperan 80 metros de F.O de 8 hilos y se crea empalme de 24 Hilos nueva </v>
      </c>
      <c r="BB363" s="3" t="str">
        <f>+_xlfn.CONCAT(Tabla4[[#This Row],[Causa Raiz]]," ",Tabla4[[#This Row],[Solución2]]," (",Tabla4[[#This Row],[Anillo]],"- Cabecera: ",Tabla4[[#This Row],[Cabecera]],"- Operador: ",Tabla4[[#This Row],[Operador]],")")</f>
        <v>Reportan apertura en el enlace Mov. Colina Campestre - Mov. Gratamira en el Km 0,2 desde colina campestre ocasionado por Intervención de Terceros. No Identificados Para dar solución al incidente Se recuperan 80 metros de F.O de 8 hilos y se crea empalme de 24 Hilos nueva  (UK Colina Campestre- Cabecera: Autopista- Operador: Colombia Telecomunicaciones)</v>
      </c>
    </row>
    <row r="364" spans="1:54" s="2" customFormat="1" ht="213.75">
      <c r="A364" s="38">
        <f t="shared" si="39"/>
        <v>363</v>
      </c>
      <c r="B364" s="3">
        <v>8151070</v>
      </c>
      <c r="C364" s="3" t="s">
        <v>92</v>
      </c>
      <c r="D364" s="23">
        <v>45318.5</v>
      </c>
      <c r="E364" s="23">
        <v>45319.020833333336</v>
      </c>
      <c r="F364" s="1">
        <f t="shared" ca="1" si="44"/>
        <v>0.52083333333575865</v>
      </c>
      <c r="G364" s="3" t="s">
        <v>55</v>
      </c>
      <c r="H364" s="41"/>
      <c r="I364" s="40"/>
      <c r="J364" s="5" t="s">
        <v>56</v>
      </c>
      <c r="K364" s="3" t="s">
        <v>203</v>
      </c>
      <c r="L364" s="9" t="s">
        <v>58</v>
      </c>
      <c r="M364" s="3" t="s">
        <v>204</v>
      </c>
      <c r="N364" s="3" t="s">
        <v>332</v>
      </c>
      <c r="O364" s="3" t="s">
        <v>2154</v>
      </c>
      <c r="P364" s="3" t="s">
        <v>2155</v>
      </c>
      <c r="Q364" s="4" t="s">
        <v>2156</v>
      </c>
      <c r="R364" s="3" t="s">
        <v>209</v>
      </c>
      <c r="S364" s="3" t="s">
        <v>221</v>
      </c>
      <c r="T364" s="3" t="s">
        <v>66</v>
      </c>
      <c r="U364" s="3" t="s">
        <v>2157</v>
      </c>
      <c r="V364" s="22" t="str">
        <f t="shared" si="43"/>
        <v>RTNFO; Hora de aviso: 12:00 27/01/2024; Solución: Se realiza recuperacion de 50 m de reserva y se instala una caja de empalme de 48 hilos.; Hora de solución: 0:30 28/01/2024; Causa: Vandalismo</v>
      </c>
      <c r="W364" s="4" t="s">
        <v>213</v>
      </c>
      <c r="X364" s="3"/>
      <c r="Y364" s="3"/>
      <c r="Z364" s="3" t="s">
        <v>69</v>
      </c>
      <c r="AA364" s="3" t="s">
        <v>71</v>
      </c>
      <c r="AB364" s="3">
        <v>0</v>
      </c>
      <c r="AC364" s="3" t="s">
        <v>71</v>
      </c>
      <c r="AD364" s="6">
        <v>0.32777777777777778</v>
      </c>
      <c r="AE364" s="7"/>
      <c r="AF364" s="7"/>
      <c r="AG364" s="6">
        <f>Tabla4[[#This Row],[Tiempo Parada de Reloj]]+Tabla4[[#This Row],[Tiempo Autorizado por Telefonica (no Máximo)]]</f>
        <v>0.32777777777777778</v>
      </c>
      <c r="AH364" s="7">
        <f t="shared" ca="1" si="40"/>
        <v>0.19305555555798087</v>
      </c>
      <c r="AI364" s="8">
        <f t="shared" si="41"/>
        <v>7.8666666666666671</v>
      </c>
      <c r="AJ364" s="8">
        <f t="shared" ca="1" si="42"/>
        <v>4.6333333333915405</v>
      </c>
      <c r="AK364" s="3" t="s">
        <v>87</v>
      </c>
      <c r="AL364" s="3" t="s">
        <v>70</v>
      </c>
      <c r="AM364" s="3" t="s">
        <v>106</v>
      </c>
      <c r="AN364" s="3" t="s">
        <v>72</v>
      </c>
      <c r="AO364" s="3" t="s">
        <v>88</v>
      </c>
      <c r="AP364" s="3" t="s">
        <v>88</v>
      </c>
      <c r="AQ364" s="23">
        <v>45327.497916666667</v>
      </c>
      <c r="AR364" s="3"/>
      <c r="AS364" s="23"/>
      <c r="AT364" s="23"/>
      <c r="AU364" s="3" t="s">
        <v>356</v>
      </c>
      <c r="AV364" s="3" t="s">
        <v>332</v>
      </c>
      <c r="AW364" s="3" t="s">
        <v>1323</v>
      </c>
      <c r="AX364" s="3">
        <v>7.2263400000000004</v>
      </c>
      <c r="AY364" s="3">
        <v>-72.835800000000006</v>
      </c>
      <c r="AZ364" s="8" t="str">
        <f>+CONCATENATE("Reportan apertura en el enlace ",Tabla4[[#This Row],[Enlace]]," en el ",Tabla4[[#This Row],[Distancia óptica]]," ocasionado por ",Tabla4[[#This Row],[Causa del daño]])</f>
        <v>Reportan apertura en el enlace Bucaramanga - Cerro Oriente en el Km 67 desde bucaramanga ocasionado por Vandalismo</v>
      </c>
      <c r="BA364" s="8" t="str">
        <f>+CONCATENATE("Para dar solución al incidente ",Tabla4[[#This Row],[Solución]])</f>
        <v>Para dar solución al incidente Se realiza recuperacion de 50 m de reserva y se instala una caja de empalme de 48 hilos.</v>
      </c>
      <c r="BB364" s="3" t="str">
        <f>+_xlfn.CONCAT(Tabla4[[#This Row],[Causa Raiz]]," ",Tabla4[[#This Row],[Solución2]]," (",Tabla4[[#This Row],[Anillo]],"- Cabecera: ",Tabla4[[#This Row],[Cabecera]],"- Operador: ",Tabla4[[#This Row],[Operador]],")")</f>
        <v>Reportan apertura en el enlace Bucaramanga - Cerro Oriente en el Km 67 desde bucaramanga ocasionado por Vandalismo Para dar solución al incidente Se realiza recuperacion de 50 m de reserva y se instala una caja de empalme de 48 hilos. (TRONCAL- Cabecera: BUCARAMANGA- Operador: Colombia Telecomunicaciones)</v>
      </c>
    </row>
    <row r="365" spans="1:54" s="2" customFormat="1" ht="213.75">
      <c r="A365" s="38">
        <f t="shared" si="39"/>
        <v>364</v>
      </c>
      <c r="B365" s="3">
        <v>8151174</v>
      </c>
      <c r="C365" s="3" t="s">
        <v>54</v>
      </c>
      <c r="D365" s="23">
        <v>45318.534722222219</v>
      </c>
      <c r="E365" s="23">
        <v>45318.666666666664</v>
      </c>
      <c r="F365" s="1">
        <f t="shared" ca="1" si="44"/>
        <v>0.13194444444525288</v>
      </c>
      <c r="G365" s="3" t="s">
        <v>55</v>
      </c>
      <c r="H365" s="41"/>
      <c r="I365" s="40"/>
      <c r="J365" s="5" t="s">
        <v>56</v>
      </c>
      <c r="K365" s="3" t="s">
        <v>340</v>
      </c>
      <c r="L365" s="9" t="s">
        <v>78</v>
      </c>
      <c r="M365" s="3" t="s">
        <v>341</v>
      </c>
      <c r="N365" s="3" t="s">
        <v>342</v>
      </c>
      <c r="O365" s="3" t="s">
        <v>2158</v>
      </c>
      <c r="P365" s="3" t="s">
        <v>2159</v>
      </c>
      <c r="Q365" s="4" t="s">
        <v>2160</v>
      </c>
      <c r="R365" s="3" t="s">
        <v>1828</v>
      </c>
      <c r="S365" s="3" t="s">
        <v>347</v>
      </c>
      <c r="T365" s="3" t="s">
        <v>256</v>
      </c>
      <c r="U365" s="3" t="s">
        <v>2161</v>
      </c>
      <c r="V365" s="22" t="str">
        <f t="shared" si="43"/>
        <v>RLFO; Hora de aviso: 12:50 27/01/2024; Solución: Se re fusionan los hilos en cervicio en empalme del lugar de la medida; Hora de solución: 16:00 27/01/2024; Causa: Falla de Empalme de FiOp</v>
      </c>
      <c r="W365" s="4" t="s">
        <v>349</v>
      </c>
      <c r="X365" s="3"/>
      <c r="Y365" s="3"/>
      <c r="Z365" s="3" t="s">
        <v>69</v>
      </c>
      <c r="AA365" s="3" t="s">
        <v>70</v>
      </c>
      <c r="AB365" s="3">
        <v>8150841</v>
      </c>
      <c r="AC365" s="3" t="s">
        <v>71</v>
      </c>
      <c r="AD365" s="6">
        <v>0</v>
      </c>
      <c r="AE365" s="7"/>
      <c r="AF365" s="7"/>
      <c r="AG365" s="6">
        <f>Tabla4[[#This Row],[Tiempo Parada de Reloj]]+Tabla4[[#This Row],[Tiempo Autorizado por Telefonica (no Máximo)]]</f>
        <v>0</v>
      </c>
      <c r="AH365" s="7">
        <f t="shared" ca="1" si="40"/>
        <v>0.13194444444525288</v>
      </c>
      <c r="AI365" s="8">
        <f t="shared" si="41"/>
        <v>0</v>
      </c>
      <c r="AJ365" s="8">
        <f t="shared" ca="1" si="42"/>
        <v>3.1666666666860692</v>
      </c>
      <c r="AK365" s="3" t="s">
        <v>87</v>
      </c>
      <c r="AL365" s="3" t="s">
        <v>70</v>
      </c>
      <c r="AM365" s="3" t="s">
        <v>106</v>
      </c>
      <c r="AN365" s="3" t="s">
        <v>106</v>
      </c>
      <c r="AO365" s="3" t="s">
        <v>460</v>
      </c>
      <c r="AP365" s="3" t="s">
        <v>460</v>
      </c>
      <c r="AQ365" s="23">
        <v>45321.361805555556</v>
      </c>
      <c r="AR365" s="3"/>
      <c r="AS365" s="23"/>
      <c r="AT365" s="23"/>
      <c r="AU365" s="3" t="s">
        <v>351</v>
      </c>
      <c r="AV365" s="3" t="s">
        <v>616</v>
      </c>
      <c r="AW365" s="3" t="s">
        <v>2162</v>
      </c>
      <c r="AX365" s="3">
        <v>4.4043000000000001</v>
      </c>
      <c r="AY365" s="3">
        <v>-75.174599999999998</v>
      </c>
      <c r="AZ365" s="8" t="str">
        <f>+CONCATENATE("Reportan apertura en el enlace ",Tabla4[[#This Row],[Enlace]]," en el ",Tabla4[[#This Row],[Distancia óptica]]," ocasionado por ",Tabla4[[#This Row],[Causa del daño]])</f>
        <v>Reportan apertura en el enlace Mov.Piedra pintada - Mov.Altamira en el km 2,2 desde el nodo Campestre ocasionado por Falla de Empalme de FiOp</v>
      </c>
      <c r="BA365" s="8" t="str">
        <f>+CONCATENATE("Para dar solución al incidente ",Tabla4[[#This Row],[Solución]])</f>
        <v>Para dar solución al incidente Se re fusionan los hilos en cervicio en empalme del lugar de la medida</v>
      </c>
      <c r="BB365" s="3" t="str">
        <f>+_xlfn.CONCAT(Tabla4[[#This Row],[Causa Raiz]]," ",Tabla4[[#This Row],[Solución2]]," (",Tabla4[[#This Row],[Anillo]],"- Cabecera: ",Tabla4[[#This Row],[Cabecera]],"- Operador: ",Tabla4[[#This Row],[Operador]],")")</f>
        <v>Reportan apertura en el enlace Mov.Piedra pintada - Mov.Altamira en el km 2,2 desde el nodo Campestre ocasionado por Falla de Empalme de FiOp Para dar solución al incidente Se re fusionan los hilos en cervicio en empalme del lugar de la medida (Anillo Piedra Pintada- Cabecera: Piedra Pintada- Operador: Colombia Telecomunicaciones)</v>
      </c>
    </row>
    <row r="366" spans="1:54" s="2" customFormat="1" ht="199.5">
      <c r="A366" s="38">
        <f t="shared" si="39"/>
        <v>365</v>
      </c>
      <c r="B366" s="3">
        <v>8151103</v>
      </c>
      <c r="C366" s="3" t="s">
        <v>54</v>
      </c>
      <c r="D366" s="23">
        <v>45318.614583333336</v>
      </c>
      <c r="E366" s="23">
        <v>45318.739583333336</v>
      </c>
      <c r="F366" s="1">
        <f t="shared" ca="1" si="44"/>
        <v>0.125</v>
      </c>
      <c r="G366" s="3" t="s">
        <v>55</v>
      </c>
      <c r="H366" s="41"/>
      <c r="I366" s="40"/>
      <c r="J366" s="5" t="s">
        <v>56</v>
      </c>
      <c r="K366" s="3" t="s">
        <v>108</v>
      </c>
      <c r="L366" s="9" t="s">
        <v>58</v>
      </c>
      <c r="M366" s="3" t="s">
        <v>228</v>
      </c>
      <c r="N366" s="3" t="s">
        <v>315</v>
      </c>
      <c r="O366" s="3" t="s">
        <v>2163</v>
      </c>
      <c r="P366" s="3" t="s">
        <v>2164</v>
      </c>
      <c r="Q366" s="4" t="s">
        <v>2165</v>
      </c>
      <c r="R366" s="3" t="s">
        <v>233</v>
      </c>
      <c r="S366" s="3" t="s">
        <v>115</v>
      </c>
      <c r="T366" s="3" t="s">
        <v>176</v>
      </c>
      <c r="U366" s="3" t="s">
        <v>2166</v>
      </c>
      <c r="V366" s="22" t="str">
        <f t="shared" si="43"/>
        <v>RLFO; Hora de aviso: 14:45 27/01/2024; Solución: Se prepara extremos y se ingresa a empalme existente de 8 hilos; Hora de solución: 17:45 27/01/2024; Causa: Intervención de Terceros. No Identificados</v>
      </c>
      <c r="W366" s="4" t="s">
        <v>118</v>
      </c>
      <c r="X366" s="3"/>
      <c r="Y366" s="3"/>
      <c r="Z366" s="3" t="s">
        <v>69</v>
      </c>
      <c r="AA366" s="3" t="s">
        <v>70</v>
      </c>
      <c r="AB366" s="3" t="s">
        <v>2167</v>
      </c>
      <c r="AC366" s="3" t="s">
        <v>71</v>
      </c>
      <c r="AD366" s="6">
        <v>0</v>
      </c>
      <c r="AE366" s="7"/>
      <c r="AF366" s="7"/>
      <c r="AG366" s="6">
        <f>Tabla4[[#This Row],[Tiempo Parada de Reloj]]+Tabla4[[#This Row],[Tiempo Autorizado por Telefonica (no Máximo)]]</f>
        <v>0</v>
      </c>
      <c r="AH366" s="7">
        <f t="shared" ca="1" si="40"/>
        <v>0.125</v>
      </c>
      <c r="AI366" s="8">
        <f t="shared" si="41"/>
        <v>0</v>
      </c>
      <c r="AJ366" s="8">
        <f t="shared" ca="1" si="42"/>
        <v>3</v>
      </c>
      <c r="AK366" s="3" t="s">
        <v>106</v>
      </c>
      <c r="AL366" s="3" t="s">
        <v>71</v>
      </c>
      <c r="AM366" s="3" t="s">
        <v>69</v>
      </c>
      <c r="AN366" s="3" t="s">
        <v>106</v>
      </c>
      <c r="AO366" s="3" t="s">
        <v>88</v>
      </c>
      <c r="AP366" s="3" t="s">
        <v>88</v>
      </c>
      <c r="AQ366" s="23">
        <v>45320.38958333333</v>
      </c>
      <c r="AR366" s="3"/>
      <c r="AS366" s="23"/>
      <c r="AT366" s="23"/>
      <c r="AU366" s="3" t="s">
        <v>237</v>
      </c>
      <c r="AV366" s="3" t="s">
        <v>2168</v>
      </c>
      <c r="AW366" s="3" t="s">
        <v>1311</v>
      </c>
      <c r="AX366" s="3">
        <v>11.231</v>
      </c>
      <c r="AY366" s="3">
        <v>-74.208600000000004</v>
      </c>
      <c r="AZ366" s="8" t="str">
        <f>+CONCATENATE("Reportan apertura en el enlace ",Tabla4[[#This Row],[Enlace]]," en el ",Tabla4[[#This Row],[Distancia óptica]]," ocasionado por ",Tabla4[[#This Row],[Causa del daño]])</f>
        <v>Reportan apertura en el enlace Armario 31 Korea - Calle 12 en el km 0,637 desde Armario 31 ocasionado por Intervención de Terceros. No Identificados</v>
      </c>
      <c r="BA366" s="8" t="str">
        <f>+CONCATENATE("Para dar solución al incidente ",Tabla4[[#This Row],[Solución]])</f>
        <v>Para dar solución al incidente Se prepara extremos y se ingresa a empalme existente de 8 hilos</v>
      </c>
      <c r="BB366" s="3" t="str">
        <f>+_xlfn.CONCAT(Tabla4[[#This Row],[Causa Raiz]]," ",Tabla4[[#This Row],[Solución2]]," (",Tabla4[[#This Row],[Anillo]],"- Cabecera: ",Tabla4[[#This Row],[Cabecera]],"- Operador: ",Tabla4[[#This Row],[Operador]],")")</f>
        <v>Reportan apertura en el enlace Armario 31 Korea - Calle 12 en el km 0,637 desde Armario 31 ocasionado por Intervención de Terceros. No Identificados Para dar solución al incidente Se prepara extremos y se ingresa a empalme existente de 8 hilos (UK- Cabecera: Calle 12- Operador: Colombia Telecomunicaciones)</v>
      </c>
    </row>
    <row r="367" spans="1:54" s="2" customFormat="1" ht="199.5">
      <c r="A367" s="38">
        <f t="shared" si="39"/>
        <v>366</v>
      </c>
      <c r="B367" s="3">
        <v>8151615</v>
      </c>
      <c r="C367" s="3" t="s">
        <v>54</v>
      </c>
      <c r="D367" s="23">
        <v>45318.701388888891</v>
      </c>
      <c r="E367" s="23">
        <v>45318.78125</v>
      </c>
      <c r="F367" s="1">
        <f t="shared" ca="1" si="44"/>
        <v>7.9861111109494232E-2</v>
      </c>
      <c r="G367" s="3" t="s">
        <v>55</v>
      </c>
      <c r="H367" s="41"/>
      <c r="I367" s="40"/>
      <c r="J367" s="5" t="s">
        <v>56</v>
      </c>
      <c r="K367" s="3" t="s">
        <v>122</v>
      </c>
      <c r="L367" s="9" t="s">
        <v>78</v>
      </c>
      <c r="M367" s="3" t="s">
        <v>800</v>
      </c>
      <c r="N367" s="3" t="s">
        <v>801</v>
      </c>
      <c r="O367" s="3" t="s">
        <v>2169</v>
      </c>
      <c r="P367" s="3" t="s">
        <v>2170</v>
      </c>
      <c r="Q367" s="4" t="s">
        <v>2171</v>
      </c>
      <c r="R367" s="3" t="s">
        <v>805</v>
      </c>
      <c r="S367" s="3" t="s">
        <v>129</v>
      </c>
      <c r="T367" s="3" t="s">
        <v>66</v>
      </c>
      <c r="U367" s="3" t="s">
        <v>2172</v>
      </c>
      <c r="V367" s="22" t="str">
        <f t="shared" si="43"/>
        <v>RLFO; Hora de aviso: 16:50 27/01/2024; Solución: Se recuperan 200 metros de reserva de F.O de 8 hilos y un empalme de 8 hilos; Hora de solución: 18:45 27/01/2024; Causa: Vandalismo</v>
      </c>
      <c r="W367" s="4" t="s">
        <v>2173</v>
      </c>
      <c r="X367" s="3" t="s">
        <v>2174</v>
      </c>
      <c r="Y367" s="3" t="s">
        <v>2175</v>
      </c>
      <c r="Z367" s="3" t="s">
        <v>120</v>
      </c>
      <c r="AA367" s="3" t="s">
        <v>70</v>
      </c>
      <c r="AB367" s="3">
        <v>8151615</v>
      </c>
      <c r="AC367" s="3" t="s">
        <v>71</v>
      </c>
      <c r="AD367" s="6">
        <v>0</v>
      </c>
      <c r="AE367" s="7"/>
      <c r="AF367" s="7"/>
      <c r="AG367" s="6">
        <f>Tabla4[[#This Row],[Tiempo Parada de Reloj]]+Tabla4[[#This Row],[Tiempo Autorizado por Telefonica (no Máximo)]]</f>
        <v>0</v>
      </c>
      <c r="AH367" s="7">
        <f t="shared" ca="1" si="40"/>
        <v>7.9861111109494232E-2</v>
      </c>
      <c r="AI367" s="8">
        <f t="shared" si="41"/>
        <v>0</v>
      </c>
      <c r="AJ367" s="8">
        <f t="shared" ca="1" si="42"/>
        <v>1.9166666666278616</v>
      </c>
      <c r="AK367" s="3" t="s">
        <v>106</v>
      </c>
      <c r="AL367" s="3" t="s">
        <v>71</v>
      </c>
      <c r="AM367" s="3" t="s">
        <v>69</v>
      </c>
      <c r="AN367" s="3" t="s">
        <v>106</v>
      </c>
      <c r="AO367" s="3" t="s">
        <v>98</v>
      </c>
      <c r="AP367" s="3" t="s">
        <v>98</v>
      </c>
      <c r="AQ367" s="23">
        <v>45320.570833333331</v>
      </c>
      <c r="AR367" s="3"/>
      <c r="AS367" s="23"/>
      <c r="AT367" s="23"/>
      <c r="AU367" s="3" t="s">
        <v>192</v>
      </c>
      <c r="AV367" s="3" t="s">
        <v>2176</v>
      </c>
      <c r="AW367" s="3" t="s">
        <v>151</v>
      </c>
      <c r="AX367" s="3">
        <v>9.3184000000000005</v>
      </c>
      <c r="AY367" s="3">
        <v>-75.302300000000002</v>
      </c>
      <c r="AZ367" s="8" t="str">
        <f>+CONCATENATE("Reportan apertura en el enlace ",Tabla4[[#This Row],[Enlace]]," en el ",Tabla4[[#This Row],[Distancia óptica]]," ocasionado por ",Tabla4[[#This Row],[Causa del daño]])</f>
        <v>Reportan apertura en el enlace Mov. Venecia - Mov. Corozal en el km 11,8 desde venecia ocasionado por Vandalismo</v>
      </c>
      <c r="BA367" s="8" t="str">
        <f>+CONCATENATE("Para dar solución al incidente ",Tabla4[[#This Row],[Solución]])</f>
        <v>Para dar solución al incidente Se recuperan 200 metros de reserva de F.O de 8 hilos y un empalme de 8 hilos</v>
      </c>
      <c r="BB367" s="3" t="str">
        <f>+_xlfn.CONCAT(Tabla4[[#This Row],[Causa Raiz]]," ",Tabla4[[#This Row],[Solución2]]," (",Tabla4[[#This Row],[Anillo]],"- Cabecera: ",Tabla4[[#This Row],[Cabecera]],"- Operador: ",Tabla4[[#This Row],[Operador]],")")</f>
        <v>Reportan apertura en el enlace Mov. Venecia - Mov. Corozal en el km 11,8 desde venecia ocasionado por Vandalismo Para dar solución al incidente Se recuperan 200 metros de reserva de F.O de 8 hilos y un empalme de 8 hilos (Lineal - Cabecera: Venecia- Operador: Colombia Telecomunicaciones)</v>
      </c>
    </row>
    <row r="368" spans="1:54" s="2" customFormat="1" ht="185.25">
      <c r="A368" s="38">
        <f t="shared" si="39"/>
        <v>367</v>
      </c>
      <c r="B368" s="3">
        <v>8152050</v>
      </c>
      <c r="C368" s="3" t="s">
        <v>92</v>
      </c>
      <c r="D368" s="23">
        <v>45318.708333333336</v>
      </c>
      <c r="E368" s="23">
        <v>45319.041666666664</v>
      </c>
      <c r="F368" s="1">
        <f t="shared" ca="1" si="44"/>
        <v>0.33333333332848269</v>
      </c>
      <c r="G368" s="3" t="s">
        <v>55</v>
      </c>
      <c r="H368" s="41"/>
      <c r="I368" s="40"/>
      <c r="J368" s="5" t="s">
        <v>56</v>
      </c>
      <c r="K368" s="3" t="s">
        <v>138</v>
      </c>
      <c r="L368" s="9" t="s">
        <v>58</v>
      </c>
      <c r="M368" s="3" t="s">
        <v>139</v>
      </c>
      <c r="N368" s="3" t="s">
        <v>140</v>
      </c>
      <c r="O368" s="3" t="s">
        <v>889</v>
      </c>
      <c r="P368" s="3" t="s">
        <v>2177</v>
      </c>
      <c r="Q368" s="4" t="s">
        <v>2178</v>
      </c>
      <c r="R368" s="3" t="s">
        <v>144</v>
      </c>
      <c r="S368" s="3" t="s">
        <v>145</v>
      </c>
      <c r="T368" s="3" t="s">
        <v>66</v>
      </c>
      <c r="U368" s="3" t="s">
        <v>2179</v>
      </c>
      <c r="V368" s="22" t="str">
        <f t="shared" si="43"/>
        <v>RTNFO; Hora de aviso: 17:00 27/01/2024; Solución: Se recupera 20 m reserva sobre un cable de 36 hilos y se instala una caja de empalme de 48 hilos.; Hora de solución: 1:00 28/01/2024; Causa: Vandalismo</v>
      </c>
      <c r="W368" s="4" t="s">
        <v>199</v>
      </c>
      <c r="X368" s="3"/>
      <c r="Y368" s="3"/>
      <c r="Z368" s="3" t="s">
        <v>69</v>
      </c>
      <c r="AA368" s="3" t="s">
        <v>71</v>
      </c>
      <c r="AB368" s="3">
        <v>0</v>
      </c>
      <c r="AC368" s="3" t="s">
        <v>71</v>
      </c>
      <c r="AD368" s="6">
        <v>0.12638888888888888</v>
      </c>
      <c r="AE368" s="7"/>
      <c r="AF368" s="7"/>
      <c r="AG368" s="6">
        <f>Tabla4[[#This Row],[Tiempo Parada de Reloj]]+Tabla4[[#This Row],[Tiempo Autorizado por Telefonica (no Máximo)]]</f>
        <v>0.12638888888888888</v>
      </c>
      <c r="AH368" s="7">
        <f t="shared" ca="1" si="40"/>
        <v>0.20694444443959381</v>
      </c>
      <c r="AI368" s="8">
        <f t="shared" si="41"/>
        <v>3.0333333333333332</v>
      </c>
      <c r="AJ368" s="8">
        <f t="shared" ca="1" si="42"/>
        <v>4.9666666665502515</v>
      </c>
      <c r="AK368" s="3" t="s">
        <v>106</v>
      </c>
      <c r="AL368" s="3" t="s">
        <v>70</v>
      </c>
      <c r="AM368" s="3" t="s">
        <v>460</v>
      </c>
      <c r="AN368" s="3" t="s">
        <v>98</v>
      </c>
      <c r="AO368" s="3" t="s">
        <v>98</v>
      </c>
      <c r="AP368" s="3" t="s">
        <v>98</v>
      </c>
      <c r="AQ368" s="23">
        <v>45321.072916666664</v>
      </c>
      <c r="AR368" s="3"/>
      <c r="AS368" s="23"/>
      <c r="AT368" s="23"/>
      <c r="AU368" s="3" t="s">
        <v>200</v>
      </c>
      <c r="AV368" s="3" t="s">
        <v>966</v>
      </c>
      <c r="AW368" s="3" t="s">
        <v>1323</v>
      </c>
      <c r="AX368" s="3">
        <v>3.0264000000000002</v>
      </c>
      <c r="AY368" s="3">
        <v>-76.481800000000007</v>
      </c>
      <c r="AZ368" s="8" t="str">
        <f>+CONCATENATE("Reportan apertura en el enlace ",Tabla4[[#This Row],[Enlace]]," en el ",Tabla4[[#This Row],[Distancia óptica]]," ocasionado por ",Tabla4[[#This Row],[Causa del daño]])</f>
        <v>Reportan apertura en el enlace Cali - Popayán en el km 64,687 desde Cali ocasionado por Vandalismo</v>
      </c>
      <c r="BA368" s="8" t="str">
        <f>+CONCATENATE("Para dar solución al incidente ",Tabla4[[#This Row],[Solución]])</f>
        <v>Para dar solución al incidente Se recupera 20 m reserva sobre un cable de 36 hilos y se instala una caja de empalme de 48 hilos.</v>
      </c>
      <c r="BB368" s="3" t="str">
        <f>+_xlfn.CONCAT(Tabla4[[#This Row],[Causa Raiz]]," ",Tabla4[[#This Row],[Solución2]]," (",Tabla4[[#This Row],[Anillo]],"- Cabecera: ",Tabla4[[#This Row],[Cabecera]],"- Operador: ",Tabla4[[#This Row],[Operador]],")")</f>
        <v>Reportan apertura en el enlace Cali - Popayán en el km 64,687 desde Cali ocasionado por Vandalismo Para dar solución al incidente Se recupera 20 m reserva sobre un cable de 36 hilos y se instala una caja de empalme de 48 hilos. (TRONCAL- Cabecera: Cali- Operador: Colombia Telecomunicaciones)</v>
      </c>
    </row>
    <row r="369" spans="1:54" s="2" customFormat="1" ht="213.75">
      <c r="A369" s="38">
        <f t="shared" si="39"/>
        <v>368</v>
      </c>
      <c r="B369" s="3">
        <v>8151275</v>
      </c>
      <c r="C369" s="3" t="s">
        <v>54</v>
      </c>
      <c r="D369" s="23">
        <v>45318.8125</v>
      </c>
      <c r="E369" s="23">
        <v>45318.958333333336</v>
      </c>
      <c r="F369" s="1">
        <f t="shared" ca="1" si="44"/>
        <v>0.14583333333575865</v>
      </c>
      <c r="G369" s="3" t="s">
        <v>55</v>
      </c>
      <c r="H369" s="41"/>
      <c r="I369" s="40"/>
      <c r="J369" s="5" t="s">
        <v>56</v>
      </c>
      <c r="K369" s="3" t="s">
        <v>203</v>
      </c>
      <c r="L369" s="9" t="s">
        <v>58</v>
      </c>
      <c r="M369" s="3" t="s">
        <v>169</v>
      </c>
      <c r="N369" s="3" t="s">
        <v>437</v>
      </c>
      <c r="O369" s="3" t="s">
        <v>2180</v>
      </c>
      <c r="P369" s="3" t="s">
        <v>2181</v>
      </c>
      <c r="Q369" s="4" t="s">
        <v>2182</v>
      </c>
      <c r="R369" s="3" t="s">
        <v>2183</v>
      </c>
      <c r="S369" s="3" t="s">
        <v>210</v>
      </c>
      <c r="T369" s="3" t="s">
        <v>130</v>
      </c>
      <c r="U369" s="3" t="s">
        <v>2184</v>
      </c>
      <c r="V369" s="22" t="str">
        <f t="shared" si="43"/>
        <v>RLFO; Hora de aviso: 19:30 27/01/2024; Solución: Se realiza rendido de 60 m de fo 48 hilos y se instala dos cajas de empalmes 48 hilos.; Hora de solución: 23:00 27/01/2024; Causa: Plagas</v>
      </c>
      <c r="W369" s="4" t="s">
        <v>2185</v>
      </c>
      <c r="X369" s="3" t="s">
        <v>2186</v>
      </c>
      <c r="Y369" s="3" t="s">
        <v>2187</v>
      </c>
      <c r="Z369" s="3" t="s">
        <v>120</v>
      </c>
      <c r="AA369" s="3" t="s">
        <v>70</v>
      </c>
      <c r="AB369" s="3">
        <v>8151275</v>
      </c>
      <c r="AC369" s="3" t="s">
        <v>71</v>
      </c>
      <c r="AD369" s="6">
        <v>0</v>
      </c>
      <c r="AE369" s="7"/>
      <c r="AF369" s="7"/>
      <c r="AG369" s="6">
        <f>Tabla4[[#This Row],[Tiempo Parada de Reloj]]+Tabla4[[#This Row],[Tiempo Autorizado por Telefonica (no Máximo)]]</f>
        <v>0</v>
      </c>
      <c r="AH369" s="7">
        <f t="shared" ca="1" si="40"/>
        <v>0.14583333333575865</v>
      </c>
      <c r="AI369" s="8">
        <f t="shared" si="41"/>
        <v>0</v>
      </c>
      <c r="AJ369" s="8">
        <f t="shared" ca="1" si="42"/>
        <v>3.5000000000582077</v>
      </c>
      <c r="AK369" s="3" t="s">
        <v>106</v>
      </c>
      <c r="AL369" s="3" t="s">
        <v>70</v>
      </c>
      <c r="AM369" s="3" t="s">
        <v>72</v>
      </c>
      <c r="AN369" s="3" t="s">
        <v>72</v>
      </c>
      <c r="AO369" s="3" t="s">
        <v>460</v>
      </c>
      <c r="AP369" s="3" t="s">
        <v>460</v>
      </c>
      <c r="AQ369" s="23">
        <v>45321.657638888886</v>
      </c>
      <c r="AR369" s="3"/>
      <c r="AS369" s="23"/>
      <c r="AT369" s="23"/>
      <c r="AU369" s="3" t="s">
        <v>192</v>
      </c>
      <c r="AV369" s="3" t="s">
        <v>2188</v>
      </c>
      <c r="AW369" s="3" t="s">
        <v>91</v>
      </c>
      <c r="AX369" s="3">
        <v>7.8741700000000003</v>
      </c>
      <c r="AY369" s="3">
        <v>-72.520830000000004</v>
      </c>
      <c r="AZ369" s="8" t="str">
        <f>+CONCATENATE("Reportan apertura en el enlace ",Tabla4[[#This Row],[Enlace]]," en el ",Tabla4[[#This Row],[Distancia óptica]]," ocasionado por ",Tabla4[[#This Row],[Causa del daño]])</f>
        <v>Reportan apertura en el enlace Contento (fija) - FTTC MAGDALENA en el km 0,03 desde FTTC MAGDALENA ocasionado por Plagas</v>
      </c>
      <c r="BA369" s="8" t="str">
        <f>+CONCATENATE("Para dar solución al incidente ",Tabla4[[#This Row],[Solución]])</f>
        <v>Para dar solución al incidente Se realiza rendido de 60 m de fo 48 hilos y se instala dos cajas de empalmes 48 hilos.</v>
      </c>
      <c r="BB369" s="3" t="str">
        <f>+_xlfn.CONCAT(Tabla4[[#This Row],[Causa Raiz]]," ",Tabla4[[#This Row],[Solución2]]," (",Tabla4[[#This Row],[Anillo]],"- Cabecera: ",Tabla4[[#This Row],[Cabecera]],"- Operador: ",Tabla4[[#This Row],[Operador]],")")</f>
        <v>Reportan apertura en el enlace Contento (fija) - FTTC MAGDALENA en el km 0,03 desde FTTC MAGDALENA ocasionado por Plagas Para dar solución al incidente Se realiza rendido de 60 m de fo 48 hilos y se instala dos cajas de empalmes 48 hilos. (Uk- Cabecera: Av Cero- Operador: Colombia Telecomunicaciones)</v>
      </c>
    </row>
    <row r="370" spans="1:54" s="2" customFormat="1" ht="228">
      <c r="A370" s="38">
        <f t="shared" si="39"/>
        <v>369</v>
      </c>
      <c r="B370" s="3">
        <v>8151146</v>
      </c>
      <c r="C370" s="3" t="s">
        <v>54</v>
      </c>
      <c r="D370" s="23">
        <v>45318.833333333336</v>
      </c>
      <c r="E370" s="23">
        <v>45319.104166666664</v>
      </c>
      <c r="F370" s="1">
        <f t="shared" ca="1" si="44"/>
        <v>0.27083333332848269</v>
      </c>
      <c r="G370" s="3" t="s">
        <v>55</v>
      </c>
      <c r="H370" s="41"/>
      <c r="I370" s="40"/>
      <c r="J370" s="5" t="s">
        <v>56</v>
      </c>
      <c r="K370" s="3" t="s">
        <v>203</v>
      </c>
      <c r="L370" s="9" t="s">
        <v>78</v>
      </c>
      <c r="M370" s="3" t="s">
        <v>204</v>
      </c>
      <c r="N370" s="3" t="s">
        <v>691</v>
      </c>
      <c r="O370" s="3" t="s">
        <v>2189</v>
      </c>
      <c r="P370" s="3" t="s">
        <v>2190</v>
      </c>
      <c r="Q370" s="4" t="s">
        <v>2191</v>
      </c>
      <c r="R370" s="3" t="s">
        <v>2192</v>
      </c>
      <c r="S370" s="3" t="s">
        <v>210</v>
      </c>
      <c r="T370" s="3" t="s">
        <v>276</v>
      </c>
      <c r="U370" s="3" t="s">
        <v>2193</v>
      </c>
      <c r="V370" s="22" t="str">
        <f t="shared" si="43"/>
        <v>RLFO; Hora de aviso: 20:00 27/01/2024; Solución: Se realiza tendido de 300 m de fo 36 hilos y la instalacion de dos cajas de empalmes de 48 hilos.; Hora de solución: 2:30 28/01/2024; Causa: Intervención de Terceros</v>
      </c>
      <c r="W370" s="4" t="s">
        <v>213</v>
      </c>
      <c r="X370" s="3"/>
      <c r="Y370" s="3"/>
      <c r="Z370" s="3" t="s">
        <v>69</v>
      </c>
      <c r="AA370" s="3" t="s">
        <v>70</v>
      </c>
      <c r="AB370" s="3">
        <v>8151146</v>
      </c>
      <c r="AC370" s="3" t="s">
        <v>71</v>
      </c>
      <c r="AD370" s="6">
        <v>0.1111111111111111</v>
      </c>
      <c r="AE370" s="7"/>
      <c r="AF370" s="7"/>
      <c r="AG370" s="6">
        <f>Tabla4[[#This Row],[Tiempo Parada de Reloj]]+Tabla4[[#This Row],[Tiempo Autorizado por Telefonica (no Máximo)]]</f>
        <v>0.1111111111111111</v>
      </c>
      <c r="AH370" s="7">
        <f t="shared" ca="1" si="40"/>
        <v>0.15972222221737159</v>
      </c>
      <c r="AI370" s="8">
        <f t="shared" si="41"/>
        <v>2.6666666666666665</v>
      </c>
      <c r="AJ370" s="8">
        <f t="shared" ca="1" si="42"/>
        <v>3.8333333332169182</v>
      </c>
      <c r="AK370" s="3" t="s">
        <v>106</v>
      </c>
      <c r="AL370" s="3" t="s">
        <v>70</v>
      </c>
      <c r="AM370" s="3" t="s">
        <v>72</v>
      </c>
      <c r="AN370" s="3" t="s">
        <v>72</v>
      </c>
      <c r="AO370" s="3" t="s">
        <v>460</v>
      </c>
      <c r="AP370" s="3" t="s">
        <v>460</v>
      </c>
      <c r="AQ370" s="23">
        <v>45327.631249999999</v>
      </c>
      <c r="AR370" s="3"/>
      <c r="AS370" s="23"/>
      <c r="AT370" s="23"/>
      <c r="AU370" s="3" t="s">
        <v>214</v>
      </c>
      <c r="AV370" s="3" t="s">
        <v>2194</v>
      </c>
      <c r="AW370" s="3" t="s">
        <v>1311</v>
      </c>
      <c r="AX370" s="3">
        <v>6.9948730000000001</v>
      </c>
      <c r="AY370" s="3">
        <v>-73.066800000000001</v>
      </c>
      <c r="AZ370" s="8" t="str">
        <f>+CONCATENATE("Reportan apertura en el enlace ",Tabla4[[#This Row],[Enlace]]," en el ",Tabla4[[#This Row],[Distancia óptica]]," ocasionado por ",Tabla4[[#This Row],[Causa del daño]])</f>
        <v>Reportan apertura en el enlace Mov. Monserrate - Mov. Guatiguara en el km 3,4 desde Guatiguaria ocasionado por Intervención de Terceros</v>
      </c>
      <c r="BA370" s="8" t="str">
        <f>+CONCATENATE("Para dar solución al incidente ",Tabla4[[#This Row],[Solución]])</f>
        <v>Para dar solución al incidente Se realiza tendido de 300 m de fo 36 hilos y la instalacion de dos cajas de empalmes de 48 hilos.</v>
      </c>
      <c r="BB370" s="3" t="str">
        <f>+_xlfn.CONCAT(Tabla4[[#This Row],[Causa Raiz]]," ",Tabla4[[#This Row],[Solución2]]," (",Tabla4[[#This Row],[Anillo]],"- Cabecera: ",Tabla4[[#This Row],[Cabecera]],"- Operador: ",Tabla4[[#This Row],[Operador]],")")</f>
        <v>Reportan apertura en el enlace Mov. Monserrate - Mov. Guatiguara en el km 3,4 desde Guatiguaria ocasionado por Intervención de Terceros Para dar solución al incidente Se realiza tendido de 300 m de fo 36 hilos y la instalacion de dos cajas de empalmes de 48 hilos. (UK- Cabecera: Guatiguara- Operador: Colombia Telecomunicaciones)</v>
      </c>
    </row>
    <row r="371" spans="1:54" s="2" customFormat="1" ht="156.75">
      <c r="A371" s="38">
        <f t="shared" si="39"/>
        <v>370</v>
      </c>
      <c r="B371" s="3">
        <v>8152454</v>
      </c>
      <c r="C371" s="3" t="s">
        <v>92</v>
      </c>
      <c r="D371" s="23">
        <v>45318.847222222219</v>
      </c>
      <c r="E371" s="23">
        <v>45319.381944444445</v>
      </c>
      <c r="F371" s="1">
        <f t="shared" ca="1" si="44"/>
        <v>0.53472222222626442</v>
      </c>
      <c r="G371" s="3" t="s">
        <v>55</v>
      </c>
      <c r="H371" s="41"/>
      <c r="I371" s="40"/>
      <c r="J371" s="5" t="s">
        <v>56</v>
      </c>
      <c r="K371" s="3" t="s">
        <v>108</v>
      </c>
      <c r="L371" s="9" t="s">
        <v>58</v>
      </c>
      <c r="M371" s="3" t="s">
        <v>431</v>
      </c>
      <c r="N371" s="3" t="s">
        <v>432</v>
      </c>
      <c r="O371" s="3" t="s">
        <v>1753</v>
      </c>
      <c r="P371" s="3" t="s">
        <v>2195</v>
      </c>
      <c r="Q371" s="4" t="s">
        <v>2196</v>
      </c>
      <c r="R371" s="3" t="s">
        <v>114</v>
      </c>
      <c r="S371" s="3" t="s">
        <v>115</v>
      </c>
      <c r="T371" s="3" t="s">
        <v>130</v>
      </c>
      <c r="U371" s="3" t="s">
        <v>2197</v>
      </c>
      <c r="V371" s="22" t="str">
        <f t="shared" si="43"/>
        <v>RTNFO; Hora de aviso: 20:20 27/01/2024; Solución: se refusionan los hilos averiados; Hora de solución: 9:10 28/01/2024; Causa: Plagas</v>
      </c>
      <c r="W371" s="4" t="s">
        <v>118</v>
      </c>
      <c r="X371" s="3"/>
      <c r="Y371" s="3"/>
      <c r="Z371" s="3" t="s">
        <v>69</v>
      </c>
      <c r="AA371" s="3" t="s">
        <v>70</v>
      </c>
      <c r="AB371" s="3">
        <v>8152454</v>
      </c>
      <c r="AC371" s="3" t="s">
        <v>71</v>
      </c>
      <c r="AD371" s="6">
        <v>0.39583333333333331</v>
      </c>
      <c r="AE371" s="7"/>
      <c r="AF371" s="7"/>
      <c r="AG371" s="6">
        <f>Tabla4[[#This Row],[Tiempo Parada de Reloj]]+Tabla4[[#This Row],[Tiempo Autorizado por Telefonica (no Máximo)]]</f>
        <v>0.39583333333333331</v>
      </c>
      <c r="AH371" s="7">
        <f t="shared" ca="1" si="40"/>
        <v>0.13888888889293111</v>
      </c>
      <c r="AI371" s="8">
        <f t="shared" si="41"/>
        <v>9.5</v>
      </c>
      <c r="AJ371" s="8">
        <f t="shared" ca="1" si="42"/>
        <v>3.3333333334303465</v>
      </c>
      <c r="AK371" s="3" t="s">
        <v>88</v>
      </c>
      <c r="AL371" s="3" t="s">
        <v>70</v>
      </c>
      <c r="AM371" s="3" t="s">
        <v>460</v>
      </c>
      <c r="AN371" s="3" t="s">
        <v>87</v>
      </c>
      <c r="AO371" s="3" t="s">
        <v>88</v>
      </c>
      <c r="AP371" s="3" t="s">
        <v>88</v>
      </c>
      <c r="AQ371" s="23">
        <v>45320.366666666669</v>
      </c>
      <c r="AR371" s="3"/>
      <c r="AS371" s="23"/>
      <c r="AT371" s="23"/>
      <c r="AU371" s="3" t="s">
        <v>436</v>
      </c>
      <c r="AV371" s="3" t="s">
        <v>664</v>
      </c>
      <c r="AW371" s="3" t="s">
        <v>307</v>
      </c>
      <c r="AX371" s="3">
        <v>11.221</v>
      </c>
      <c r="AY371" s="3">
        <v>-72.445999999999998</v>
      </c>
      <c r="AZ371" s="8" t="str">
        <f>+CONCATENATE("Reportan apertura en el enlace ",Tabla4[[#This Row],[Enlace]]," en el ",Tabla4[[#This Row],[Distancia óptica]]," ocasionado por ",Tabla4[[#This Row],[Causa del daño]])</f>
        <v>Reportan apertura en el enlace Fonseca - Maicao en el Km 31,4 desde mushaisa ocasionado por Plagas</v>
      </c>
      <c r="BA371" s="8" t="str">
        <f>+CONCATENATE("Para dar solución al incidente ",Tabla4[[#This Row],[Solución]])</f>
        <v>Para dar solución al incidente se refusionan los hilos averiados</v>
      </c>
      <c r="BB371" s="3" t="str">
        <f>+_xlfn.CONCAT(Tabla4[[#This Row],[Causa Raiz]]," ",Tabla4[[#This Row],[Solución2]]," (",Tabla4[[#This Row],[Anillo]],"- Cabecera: ",Tabla4[[#This Row],[Cabecera]],"- Operador: ",Tabla4[[#This Row],[Operador]],")")</f>
        <v>Reportan apertura en el enlace Fonseca - Maicao en el Km 31,4 desde mushaisa ocasionado por Plagas Para dar solución al incidente se refusionan los hilos averiados (LINEAL- Cabecera: MAICAO- Operador: Colombia Telecomunicaciones)</v>
      </c>
    </row>
    <row r="372" spans="1:54" s="2" customFormat="1" ht="185.25">
      <c r="A372" s="38">
        <f t="shared" si="39"/>
        <v>371</v>
      </c>
      <c r="B372" s="3">
        <v>8152569</v>
      </c>
      <c r="C372" s="3" t="s">
        <v>92</v>
      </c>
      <c r="D372" s="23">
        <v>45318.847222222219</v>
      </c>
      <c r="E372" s="23">
        <v>45319.399305555555</v>
      </c>
      <c r="F372" s="1">
        <f t="shared" ca="1" si="44"/>
        <v>0.55208333333575865</v>
      </c>
      <c r="G372" s="3" t="s">
        <v>55</v>
      </c>
      <c r="H372" s="41"/>
      <c r="I372" s="40"/>
      <c r="J372" s="5" t="s">
        <v>56</v>
      </c>
      <c r="K372" s="3" t="s">
        <v>340</v>
      </c>
      <c r="L372" s="9" t="s">
        <v>58</v>
      </c>
      <c r="M372" s="3" t="s">
        <v>341</v>
      </c>
      <c r="N372" s="3" t="s">
        <v>342</v>
      </c>
      <c r="O372" s="3" t="s">
        <v>1381</v>
      </c>
      <c r="P372" s="3" t="s">
        <v>2198</v>
      </c>
      <c r="Q372" s="4" t="s">
        <v>2199</v>
      </c>
      <c r="R372" s="3" t="s">
        <v>750</v>
      </c>
      <c r="S372" s="3" t="s">
        <v>347</v>
      </c>
      <c r="T372" s="3" t="s">
        <v>256</v>
      </c>
      <c r="U372" s="3" t="s">
        <v>2200</v>
      </c>
      <c r="V372" s="22" t="str">
        <f t="shared" si="43"/>
        <v>RTNFO; Hora de aviso: 20:20 27/01/2024; Solución: Se recupera 40 mtrs de reserva y un empalme de 48 hilos; Hora de solución: 9:35 28/01/2024; Causa: Falla de Empalme de FiOp</v>
      </c>
      <c r="W372" s="4" t="s">
        <v>349</v>
      </c>
      <c r="X372" s="3"/>
      <c r="Y372" s="3"/>
      <c r="Z372" s="3" t="s">
        <v>69</v>
      </c>
      <c r="AA372" s="3" t="s">
        <v>70</v>
      </c>
      <c r="AB372" s="3">
        <v>8154365</v>
      </c>
      <c r="AC372" s="3" t="s">
        <v>71</v>
      </c>
      <c r="AD372" s="6">
        <v>0.4513888888888889</v>
      </c>
      <c r="AE372" s="7"/>
      <c r="AF372" s="7"/>
      <c r="AG372" s="6">
        <f>Tabla4[[#This Row],[Tiempo Parada de Reloj]]+Tabla4[[#This Row],[Tiempo Autorizado por Telefonica (no Máximo)]]</f>
        <v>0.4513888888888889</v>
      </c>
      <c r="AH372" s="7">
        <f t="shared" ca="1" si="40"/>
        <v>0.10069444444686976</v>
      </c>
      <c r="AI372" s="8">
        <f t="shared" si="41"/>
        <v>10.833333333333334</v>
      </c>
      <c r="AJ372" s="8">
        <f t="shared" ca="1" si="42"/>
        <v>2.4166666667248742</v>
      </c>
      <c r="AK372" s="3" t="s">
        <v>88</v>
      </c>
      <c r="AL372" s="3" t="s">
        <v>70</v>
      </c>
      <c r="AM372" s="3" t="s">
        <v>460</v>
      </c>
      <c r="AN372" s="3" t="s">
        <v>87</v>
      </c>
      <c r="AO372" s="3" t="s">
        <v>88</v>
      </c>
      <c r="AP372" s="3" t="s">
        <v>88</v>
      </c>
      <c r="AQ372" s="23">
        <v>45321.4</v>
      </c>
      <c r="AR372" s="3"/>
      <c r="AS372" s="23"/>
      <c r="AT372" s="23"/>
      <c r="AU372" s="3" t="s">
        <v>351</v>
      </c>
      <c r="AV372" s="3" t="s">
        <v>342</v>
      </c>
      <c r="AW372" s="3" t="s">
        <v>307</v>
      </c>
      <c r="AX372" s="3">
        <v>4.4043000000000001</v>
      </c>
      <c r="AY372" s="3">
        <v>-75.17</v>
      </c>
      <c r="AZ372" s="8" t="str">
        <f>+CONCATENATE("Reportan apertura en el enlace ",Tabla4[[#This Row],[Enlace]]," en el ",Tabla4[[#This Row],[Distancia óptica]]," ocasionado por ",Tabla4[[#This Row],[Causa del daño]])</f>
        <v>Reportan apertura en el enlace Ibagué - Bogotá WBP en el km 8,1 desde Ibague ocasionado por Falla de Empalme de FiOp</v>
      </c>
      <c r="BA372" s="8" t="str">
        <f>+CONCATENATE("Para dar solución al incidente ",Tabla4[[#This Row],[Solución]])</f>
        <v>Para dar solución al incidente Se recupera 40 mtrs de reserva y un empalme de 48 hilos</v>
      </c>
      <c r="BB372" s="3" t="str">
        <f>+_xlfn.CONCAT(Tabla4[[#This Row],[Causa Raiz]]," ",Tabla4[[#This Row],[Solución2]]," (",Tabla4[[#This Row],[Anillo]],"- Cabecera: ",Tabla4[[#This Row],[Cabecera]],"- Operador: ",Tabla4[[#This Row],[Operador]],")")</f>
        <v>Reportan apertura en el enlace Ibagué - Bogotá WBP en el km 8,1 desde Ibague ocasionado por Falla de Empalme de FiOp Para dar solución al incidente Se recupera 40 mtrs de reserva y un empalme de 48 hilos (LINEAL- Cabecera: IBAGUE- Operador: Colombia Telecomunicaciones)</v>
      </c>
    </row>
    <row r="373" spans="1:54" s="2" customFormat="1" ht="199.5">
      <c r="A373" s="38">
        <f t="shared" si="39"/>
        <v>372</v>
      </c>
      <c r="B373" s="3">
        <v>8152494</v>
      </c>
      <c r="C373" s="3" t="s">
        <v>163</v>
      </c>
      <c r="D373" s="23">
        <v>45319</v>
      </c>
      <c r="E373" s="23">
        <v>45319.1875</v>
      </c>
      <c r="F373" s="1">
        <f t="shared" ca="1" si="44"/>
        <v>0.1875</v>
      </c>
      <c r="G373" s="3" t="s">
        <v>55</v>
      </c>
      <c r="H373" s="41"/>
      <c r="I373" s="40"/>
      <c r="J373" s="5" t="s">
        <v>56</v>
      </c>
      <c r="K373" s="3" t="s">
        <v>77</v>
      </c>
      <c r="L373" s="9" t="s">
        <v>58</v>
      </c>
      <c r="M373" s="3" t="s">
        <v>79</v>
      </c>
      <c r="N373" s="3" t="s">
        <v>1990</v>
      </c>
      <c r="O373" s="3" t="s">
        <v>2201</v>
      </c>
      <c r="P373" s="3" t="s">
        <v>2202</v>
      </c>
      <c r="Q373" s="4" t="s">
        <v>2203</v>
      </c>
      <c r="R373" s="3" t="s">
        <v>775</v>
      </c>
      <c r="S373" s="3" t="s">
        <v>249</v>
      </c>
      <c r="T373" s="3" t="s">
        <v>66</v>
      </c>
      <c r="U373" s="3" t="s">
        <v>2204</v>
      </c>
      <c r="V373" s="22" t="str">
        <f t="shared" si="43"/>
        <v>RDFO; Hora de aviso: 0:00 28/01/2024; Solución: Se realiza recuperacion de 100 m de reserva sobre un cable de 24 hilos y se raliza un empalme de 24 hilos.; Hora de solución: 4:30 28/01/2024; Causa: Vandalismo</v>
      </c>
      <c r="W373" s="4" t="s">
        <v>160</v>
      </c>
      <c r="X373" s="3"/>
      <c r="Y373" s="3"/>
      <c r="Z373" s="3" t="s">
        <v>69</v>
      </c>
      <c r="AA373" s="3" t="s">
        <v>70</v>
      </c>
      <c r="AB373" s="3">
        <v>8152494</v>
      </c>
      <c r="AC373" s="3" t="s">
        <v>71</v>
      </c>
      <c r="AD373" s="6">
        <v>0</v>
      </c>
      <c r="AE373" s="7"/>
      <c r="AF373" s="7"/>
      <c r="AG373" s="6">
        <f>Tabla4[[#This Row],[Tiempo Parada de Reloj]]+Tabla4[[#This Row],[Tiempo Autorizado por Telefonica (no Máximo)]]</f>
        <v>0</v>
      </c>
      <c r="AH373" s="7">
        <f t="shared" ca="1" si="40"/>
        <v>0.1875</v>
      </c>
      <c r="AI373" s="8">
        <f t="shared" si="41"/>
        <v>0</v>
      </c>
      <c r="AJ373" s="8">
        <f t="shared" ca="1" si="42"/>
        <v>4.5</v>
      </c>
      <c r="AK373" s="3" t="s">
        <v>88</v>
      </c>
      <c r="AL373" s="3" t="s">
        <v>70</v>
      </c>
      <c r="AM373" s="3" t="s">
        <v>72</v>
      </c>
      <c r="AN373" s="3" t="s">
        <v>72</v>
      </c>
      <c r="AO373" s="3" t="s">
        <v>88</v>
      </c>
      <c r="AP373" s="3" t="s">
        <v>88</v>
      </c>
      <c r="AQ373" s="23">
        <v>45321.686111111114</v>
      </c>
      <c r="AR373" s="3"/>
      <c r="AS373" s="23"/>
      <c r="AT373" s="23"/>
      <c r="AU373" s="3" t="s">
        <v>313</v>
      </c>
      <c r="AV373" s="3" t="s">
        <v>2205</v>
      </c>
      <c r="AW373" s="3" t="s">
        <v>135</v>
      </c>
      <c r="AX373" s="3">
        <v>4.9451999999999998</v>
      </c>
      <c r="AY373" s="3">
        <v>-74.086960000000005</v>
      </c>
      <c r="AZ373" s="8" t="str">
        <f>+CONCATENATE("Reportan apertura en el enlace ",Tabla4[[#This Row],[Enlace]]," en el ",Tabla4[[#This Row],[Distancia óptica]]," ocasionado por ",Tabla4[[#This Row],[Causa del daño]])</f>
        <v>Reportan apertura en el enlace Tabio - Rio Frio en el km 4,8 desd Tabio ocasionado por Vandalismo</v>
      </c>
      <c r="BA373" s="8" t="str">
        <f>+CONCATENATE("Para dar solución al incidente ",Tabla4[[#This Row],[Solución]])</f>
        <v>Para dar solución al incidente Se realiza recuperacion de 100 m de reserva sobre un cable de 24 hilos y se raliza un empalme de 24 hilos.</v>
      </c>
      <c r="BB373" s="3" t="str">
        <f>+_xlfn.CONCAT(Tabla4[[#This Row],[Causa Raiz]]," ",Tabla4[[#This Row],[Solución2]]," (",Tabla4[[#This Row],[Anillo]],"- Cabecera: ",Tabla4[[#This Row],[Cabecera]],"- Operador: ",Tabla4[[#This Row],[Operador]],")")</f>
        <v>Reportan apertura en el enlace Tabio - Rio Frio en el km 4,8 desd Tabio ocasionado por Vandalismo Para dar solución al incidente Se realiza recuperacion de 100 m de reserva sobre un cable de 24 hilos y se raliza un empalme de 24 hilos. (Lineal- Cabecera: Tabio - Operador: Colombia Telecomunicaciones)</v>
      </c>
    </row>
    <row r="374" spans="1:54" s="2" customFormat="1" ht="185.25">
      <c r="A374" s="38">
        <f t="shared" si="39"/>
        <v>373</v>
      </c>
      <c r="B374" s="3">
        <v>8153281</v>
      </c>
      <c r="C374" s="3" t="s">
        <v>163</v>
      </c>
      <c r="D374" s="23">
        <v>45319.25</v>
      </c>
      <c r="E374" s="23">
        <v>45319.344444444447</v>
      </c>
      <c r="F374" s="1">
        <f t="shared" ca="1" si="44"/>
        <v>9.4444444446708076E-2</v>
      </c>
      <c r="G374" s="3" t="s">
        <v>55</v>
      </c>
      <c r="H374" s="41" t="s">
        <v>1551</v>
      </c>
      <c r="I374" s="40"/>
      <c r="J374" s="5" t="s">
        <v>56</v>
      </c>
      <c r="K374" s="3" t="s">
        <v>77</v>
      </c>
      <c r="L374" s="9" t="s">
        <v>78</v>
      </c>
      <c r="M374" s="3" t="s">
        <v>79</v>
      </c>
      <c r="N374" s="3" t="s">
        <v>771</v>
      </c>
      <c r="O374" s="3" t="s">
        <v>2206</v>
      </c>
      <c r="P374" s="3" t="s">
        <v>2207</v>
      </c>
      <c r="Q374" s="4" t="s">
        <v>2208</v>
      </c>
      <c r="R374" s="3" t="s">
        <v>775</v>
      </c>
      <c r="S374" s="3" t="s">
        <v>249</v>
      </c>
      <c r="T374" s="3" t="s">
        <v>66</v>
      </c>
      <c r="U374" s="3" t="s">
        <v>2209</v>
      </c>
      <c r="V374" s="22" t="str">
        <f t="shared" si="43"/>
        <v>RDFO; Hora de aviso: 6:00 28/01/2024; Solución: Se recupera 100 mtrs de fo y se realiza un empalme de 36 hilos.; Hora de solución: 8:16 28/01/2024; Causa: Vandalismo</v>
      </c>
      <c r="W374" s="4" t="s">
        <v>160</v>
      </c>
      <c r="X374" s="3"/>
      <c r="Y374" s="3"/>
      <c r="Z374" s="3" t="s">
        <v>69</v>
      </c>
      <c r="AA374" s="3" t="s">
        <v>70</v>
      </c>
      <c r="AB374" s="3" t="s">
        <v>2210</v>
      </c>
      <c r="AC374" s="3" t="s">
        <v>71</v>
      </c>
      <c r="AD374" s="6">
        <v>0</v>
      </c>
      <c r="AE374" s="7"/>
      <c r="AF374" s="7"/>
      <c r="AG374" s="6">
        <f>Tabla4[[#This Row],[Tiempo Parada de Reloj]]+Tabla4[[#This Row],[Tiempo Autorizado por Telefonica (no Máximo)]]</f>
        <v>0</v>
      </c>
      <c r="AH374" s="7">
        <f t="shared" ca="1" si="40"/>
        <v>9.4444444446708076E-2</v>
      </c>
      <c r="AI374" s="8">
        <f t="shared" si="41"/>
        <v>0</v>
      </c>
      <c r="AJ374" s="8">
        <f t="shared" ca="1" si="42"/>
        <v>2.2666666667209938</v>
      </c>
      <c r="AK374" s="3" t="s">
        <v>87</v>
      </c>
      <c r="AL374" s="3" t="s">
        <v>71</v>
      </c>
      <c r="AM374" s="3" t="s">
        <v>87</v>
      </c>
      <c r="AN374" s="3" t="s">
        <v>87</v>
      </c>
      <c r="AO374" s="3" t="s">
        <v>98</v>
      </c>
      <c r="AP374" s="3" t="s">
        <v>98</v>
      </c>
      <c r="AQ374" s="23">
        <v>45321.720833333333</v>
      </c>
      <c r="AR374" s="3"/>
      <c r="AS374" s="23"/>
      <c r="AT374" s="23"/>
      <c r="AU374" s="3" t="s">
        <v>89</v>
      </c>
      <c r="AV374" s="3" t="s">
        <v>771</v>
      </c>
      <c r="AW374" s="3" t="s">
        <v>2211</v>
      </c>
      <c r="AX374" s="3">
        <v>4.55</v>
      </c>
      <c r="AY374" s="3">
        <v>-74.23</v>
      </c>
      <c r="AZ374" s="8" t="str">
        <f>+CONCATENATE("Reportan apertura en el enlace ",Tabla4[[#This Row],[Enlace]]," en el ",Tabla4[[#This Row],[Distancia óptica]]," ocasionado por ",Tabla4[[#This Row],[Causa del daño]])</f>
        <v>Reportan apertura en el enlace Mov. Granada Soacha - Mov- Chusaca en el Km 0,4 desde Mov chusaca ocasionado por Vandalismo</v>
      </c>
      <c r="BA374" s="8" t="str">
        <f>+CONCATENATE("Para dar solución al incidente ",Tabla4[[#This Row],[Solución]])</f>
        <v>Para dar solución al incidente Se recupera 100 mtrs de fo y se realiza un empalme de 36 hilos.</v>
      </c>
      <c r="BB374" s="3" t="str">
        <f>+_xlfn.CONCAT(Tabla4[[#This Row],[Causa Raiz]]," ",Tabla4[[#This Row],[Solución2]]," (",Tabla4[[#This Row],[Anillo]],"- Cabecera: ",Tabla4[[#This Row],[Cabecera]],"- Operador: ",Tabla4[[#This Row],[Operador]],")")</f>
        <v>Reportan apertura en el enlace Mov. Granada Soacha - Mov- Chusaca en el Km 0,4 desde Mov chusaca ocasionado por Vandalismo Para dar solución al incidente Se recupera 100 mtrs de fo y se realiza un empalme de 36 hilos. (UK Chusaca- Cabecera: SOACHA- Operador: Colombia Telecomunicaciones)</v>
      </c>
    </row>
    <row r="375" spans="1:54" s="2" customFormat="1" ht="185.25">
      <c r="A375" s="38">
        <f t="shared" si="39"/>
        <v>374</v>
      </c>
      <c r="B375" s="3">
        <v>8154271</v>
      </c>
      <c r="C375" s="3" t="s">
        <v>163</v>
      </c>
      <c r="D375" s="23">
        <v>45319.302083333336</v>
      </c>
      <c r="E375" s="23">
        <v>45319.472222222219</v>
      </c>
      <c r="F375" s="1">
        <f t="shared" ca="1" si="44"/>
        <v>0.17013888888322981</v>
      </c>
      <c r="G375" s="3" t="s">
        <v>55</v>
      </c>
      <c r="H375" s="41"/>
      <c r="I375" s="40"/>
      <c r="J375" s="5" t="s">
        <v>56</v>
      </c>
      <c r="K375" s="3" t="s">
        <v>77</v>
      </c>
      <c r="L375" s="9" t="s">
        <v>58</v>
      </c>
      <c r="M375" s="3" t="s">
        <v>373</v>
      </c>
      <c r="N375" s="3" t="s">
        <v>374</v>
      </c>
      <c r="O375" s="3" t="s">
        <v>2212</v>
      </c>
      <c r="P375" s="3" t="s">
        <v>2213</v>
      </c>
      <c r="Q375" s="4" t="s">
        <v>2214</v>
      </c>
      <c r="R375" s="3" t="s">
        <v>750</v>
      </c>
      <c r="S375" s="3" t="s">
        <v>249</v>
      </c>
      <c r="T375" s="3" t="s">
        <v>66</v>
      </c>
      <c r="U375" s="3" t="s">
        <v>832</v>
      </c>
      <c r="V375" s="22" t="str">
        <f t="shared" si="43"/>
        <v>RDFO; Hora de aviso: 7:15 28/01/2024; Solución: Se recupera 100 mtrs y un empalme de 36 hilos ; Hora de solución: 11:20 28/01/2024; Causa: Vandalismo</v>
      </c>
      <c r="W375" s="4" t="s">
        <v>160</v>
      </c>
      <c r="X375" s="3"/>
      <c r="Y375" s="3"/>
      <c r="Z375" s="3" t="s">
        <v>69</v>
      </c>
      <c r="AA375" s="3" t="s">
        <v>70</v>
      </c>
      <c r="AB375" s="3">
        <v>8154173</v>
      </c>
      <c r="AC375" s="3" t="s">
        <v>71</v>
      </c>
      <c r="AD375" s="6">
        <v>0</v>
      </c>
      <c r="AE375" s="7"/>
      <c r="AF375" s="7"/>
      <c r="AG375" s="6">
        <f>Tabla4[[#This Row],[Tiempo Parada de Reloj]]+Tabla4[[#This Row],[Tiempo Autorizado por Telefonica (no Máximo)]]</f>
        <v>0</v>
      </c>
      <c r="AH375" s="7">
        <f t="shared" ca="1" si="40"/>
        <v>0.17013888888322981</v>
      </c>
      <c r="AI375" s="8">
        <f t="shared" si="41"/>
        <v>0</v>
      </c>
      <c r="AJ375" s="8">
        <f t="shared" ca="1" si="42"/>
        <v>4.0833333331975155</v>
      </c>
      <c r="AK375" s="3" t="s">
        <v>87</v>
      </c>
      <c r="AL375" s="3" t="s">
        <v>71</v>
      </c>
      <c r="AM375" s="3" t="s">
        <v>87</v>
      </c>
      <c r="AN375" s="3" t="s">
        <v>87</v>
      </c>
      <c r="AO375" s="3" t="s">
        <v>88</v>
      </c>
      <c r="AP375" s="3" t="s">
        <v>88</v>
      </c>
      <c r="AQ375" s="23">
        <v>45321.831250000003</v>
      </c>
      <c r="AR375" s="3"/>
      <c r="AS375" s="23"/>
      <c r="AT375" s="23"/>
      <c r="AU375" s="3" t="s">
        <v>1266</v>
      </c>
      <c r="AV375" s="3" t="s">
        <v>2215</v>
      </c>
      <c r="AW375" s="3" t="s">
        <v>307</v>
      </c>
      <c r="AX375" s="3">
        <v>4.13</v>
      </c>
      <c r="AY375" s="3">
        <v>-73.626000000000005</v>
      </c>
      <c r="AZ375" s="8" t="str">
        <f>+CONCATENATE("Reportan apertura en el enlace ",Tabla4[[#This Row],[Enlace]]," en el ",Tabla4[[#This Row],[Distancia óptica]]," ocasionado por ",Tabla4[[#This Row],[Causa del daño]])</f>
        <v>Reportan apertura en el enlace Villavicencio Apiay - Villavicencio Esperanza en el Km 1,2 desde Esperanza ocasionado por Vandalismo</v>
      </c>
      <c r="BA375" s="8" t="str">
        <f>+CONCATENATE("Para dar solución al incidente ",Tabla4[[#This Row],[Solución]])</f>
        <v xml:space="preserve">Para dar solución al incidente Se recupera 100 mtrs y un empalme de 36 hilos </v>
      </c>
      <c r="BB375" s="3" t="str">
        <f>+_xlfn.CONCAT(Tabla4[[#This Row],[Causa Raiz]]," ",Tabla4[[#This Row],[Solución2]]," (",Tabla4[[#This Row],[Anillo]],"- Cabecera: ",Tabla4[[#This Row],[Cabecera]],"- Operador: ",Tabla4[[#This Row],[Operador]],")")</f>
        <v>Reportan apertura en el enlace Villavicencio Apiay - Villavicencio Esperanza en el Km 1,2 desde Esperanza ocasionado por Vandalismo Para dar solución al incidente Se recupera 100 mtrs y un empalme de 36 hilos  (LINEAL- Cabecera: ESPERANZA- Operador: Colombia Telecomunicaciones)</v>
      </c>
    </row>
    <row r="376" spans="1:54" s="2" customFormat="1" ht="185.25">
      <c r="A376" s="38">
        <f t="shared" si="39"/>
        <v>375</v>
      </c>
      <c r="B376" s="3">
        <v>8154337</v>
      </c>
      <c r="C376" s="3" t="s">
        <v>54</v>
      </c>
      <c r="D376" s="23">
        <v>45319.319444444445</v>
      </c>
      <c r="E376" s="23">
        <v>45320.59375</v>
      </c>
      <c r="F376" s="1">
        <f t="shared" ca="1" si="44"/>
        <v>1.2743055555547471</v>
      </c>
      <c r="G376" s="3" t="s">
        <v>55</v>
      </c>
      <c r="H376" s="41"/>
      <c r="I376" s="40"/>
      <c r="J376" s="5" t="s">
        <v>56</v>
      </c>
      <c r="K376" s="3" t="s">
        <v>77</v>
      </c>
      <c r="L376" s="9" t="s">
        <v>58</v>
      </c>
      <c r="M376" s="3" t="s">
        <v>507</v>
      </c>
      <c r="N376" s="3" t="s">
        <v>888</v>
      </c>
      <c r="O376" s="3" t="s">
        <v>2216</v>
      </c>
      <c r="P376" s="3" t="s">
        <v>2217</v>
      </c>
      <c r="Q376" s="4" t="s">
        <v>2218</v>
      </c>
      <c r="R376" s="3" t="s">
        <v>144</v>
      </c>
      <c r="S376" s="3" t="s">
        <v>158</v>
      </c>
      <c r="T376" s="3" t="s">
        <v>130</v>
      </c>
      <c r="U376" s="3" t="s">
        <v>2219</v>
      </c>
      <c r="V376" s="22" t="str">
        <f t="shared" si="43"/>
        <v>RLFO; Hora de aviso: 7:40 28/01/2024; Solución: Reserva de 4 mtrs y una caja de empalme de 48 hilos; Hora de solución: 14:15 29/01/2024; Causa: Plagas</v>
      </c>
      <c r="W376" s="4" t="s">
        <v>160</v>
      </c>
      <c r="X376" s="3"/>
      <c r="Y376" s="3"/>
      <c r="Z376" s="3" t="s">
        <v>69</v>
      </c>
      <c r="AA376" s="3" t="s">
        <v>71</v>
      </c>
      <c r="AB376" s="3">
        <v>0</v>
      </c>
      <c r="AC376" s="3" t="s">
        <v>71</v>
      </c>
      <c r="AD376" s="6">
        <v>1.1097222222222223</v>
      </c>
      <c r="AE376" s="7"/>
      <c r="AF376" s="7"/>
      <c r="AG376" s="6">
        <f>Tabla4[[#This Row],[Tiempo Parada de Reloj]]+Tabla4[[#This Row],[Tiempo Autorizado por Telefonica (no Máximo)]]</f>
        <v>1.1097222222222223</v>
      </c>
      <c r="AH376" s="7">
        <f t="shared" ca="1" si="40"/>
        <v>0.16458333333252484</v>
      </c>
      <c r="AI376" s="8">
        <f t="shared" si="41"/>
        <v>26.633333333333333</v>
      </c>
      <c r="AJ376" s="8">
        <f t="shared" ca="1" si="42"/>
        <v>3.9499999999805961</v>
      </c>
      <c r="AK376" s="3" t="s">
        <v>87</v>
      </c>
      <c r="AL376" s="3" t="s">
        <v>70</v>
      </c>
      <c r="AM376" s="3" t="s">
        <v>88</v>
      </c>
      <c r="AN376" s="3" t="s">
        <v>106</v>
      </c>
      <c r="AO376" s="3" t="s">
        <v>88</v>
      </c>
      <c r="AP376" s="3" t="s">
        <v>88</v>
      </c>
      <c r="AQ376" s="23">
        <v>45322.702777777777</v>
      </c>
      <c r="AR376" s="3"/>
      <c r="AS376" s="23"/>
      <c r="AT376" s="23"/>
      <c r="AU376" s="3" t="s">
        <v>515</v>
      </c>
      <c r="AV376" s="3" t="s">
        <v>2220</v>
      </c>
      <c r="AW376" s="3" t="s">
        <v>2221</v>
      </c>
      <c r="AX376" s="3">
        <v>2.4697200000000001</v>
      </c>
      <c r="AY376" s="3">
        <v>-76.577219999999997</v>
      </c>
      <c r="AZ376" s="8" t="str">
        <f>+CONCATENATE("Reportan apertura en el enlace ",Tabla4[[#This Row],[Enlace]]," en el ",Tabla4[[#This Row],[Distancia óptica]]," ocasionado por ",Tabla4[[#This Row],[Causa del daño]])</f>
        <v>Reportan apertura en el enlace La paz - Popayan centro en el Km 5,2 desde popayan centro ocasionado por Plagas</v>
      </c>
      <c r="BA376" s="8" t="str">
        <f>+CONCATENATE("Para dar solución al incidente ",Tabla4[[#This Row],[Solución]])</f>
        <v>Para dar solución al incidente Reserva de 4 mtrs y una caja de empalme de 48 hilos</v>
      </c>
      <c r="BB376" s="3" t="str">
        <f>+_xlfn.CONCAT(Tabla4[[#This Row],[Causa Raiz]]," ",Tabla4[[#This Row],[Solución2]]," (",Tabla4[[#This Row],[Anillo]],"- Cabecera: ",Tabla4[[#This Row],[Cabecera]],"- Operador: ",Tabla4[[#This Row],[Operador]],")")</f>
        <v>Reportan apertura en el enlace La paz - Popayan centro en el Km 5,2 desde popayan centro ocasionado por Plagas Para dar solución al incidente Reserva de 4 mtrs y una caja de empalme de 48 hilos (Anillo 2 de clientes- Cabecera: Nodo Centro- Operador: Colombia Telecomunicaciones)</v>
      </c>
    </row>
    <row r="377" spans="1:54" s="2" customFormat="1" ht="171">
      <c r="A377" s="38">
        <f t="shared" si="39"/>
        <v>376</v>
      </c>
      <c r="B377" s="3">
        <v>8154412</v>
      </c>
      <c r="C377" s="3" t="s">
        <v>163</v>
      </c>
      <c r="D377" s="23">
        <v>45319.340277777781</v>
      </c>
      <c r="E377" s="23">
        <v>45319.541666666664</v>
      </c>
      <c r="F377" s="1">
        <f t="shared" ca="1" si="44"/>
        <v>0.20138888888322981</v>
      </c>
      <c r="G377" s="3" t="s">
        <v>55</v>
      </c>
      <c r="H377" s="41"/>
      <c r="I377" s="40"/>
      <c r="J377" s="5" t="s">
        <v>56</v>
      </c>
      <c r="K377" s="3" t="s">
        <v>122</v>
      </c>
      <c r="L377" s="9" t="s">
        <v>58</v>
      </c>
      <c r="M377" s="3" t="s">
        <v>2222</v>
      </c>
      <c r="N377" s="3" t="s">
        <v>124</v>
      </c>
      <c r="O377" s="3" t="s">
        <v>2223</v>
      </c>
      <c r="P377" s="3" t="s">
        <v>2224</v>
      </c>
      <c r="Q377" s="4" t="s">
        <v>2225</v>
      </c>
      <c r="R377" s="3" t="s">
        <v>505</v>
      </c>
      <c r="S377" s="3" t="s">
        <v>129</v>
      </c>
      <c r="T377" s="3" t="s">
        <v>329</v>
      </c>
      <c r="U377" s="3" t="s">
        <v>2226</v>
      </c>
      <c r="V377" s="22" t="str">
        <f t="shared" si="43"/>
        <v>RDFO; Hora de aviso: 8:10 28/01/2024; Solución: Tendido de 150 mts y 2 empalmes de 24 hilos; Hora de solución: 13:00 28/01/2024; Causa: Incendio</v>
      </c>
      <c r="W377" s="4" t="s">
        <v>132</v>
      </c>
      <c r="X377" s="3"/>
      <c r="Y377" s="3"/>
      <c r="Z377" s="3" t="s">
        <v>69</v>
      </c>
      <c r="AA377" s="3" t="s">
        <v>71</v>
      </c>
      <c r="AB377" s="3">
        <v>0</v>
      </c>
      <c r="AC377" s="3" t="s">
        <v>71</v>
      </c>
      <c r="AD377" s="6">
        <v>0</v>
      </c>
      <c r="AE377" s="7"/>
      <c r="AF377" s="7"/>
      <c r="AG377" s="6">
        <f>Tabla4[[#This Row],[Tiempo Parada de Reloj]]+Tabla4[[#This Row],[Tiempo Autorizado por Telefonica (no Máximo)]]</f>
        <v>0</v>
      </c>
      <c r="AH377" s="7">
        <f t="shared" ca="1" si="40"/>
        <v>0.20138888888322981</v>
      </c>
      <c r="AI377" s="8">
        <f t="shared" si="41"/>
        <v>0</v>
      </c>
      <c r="AJ377" s="8">
        <f t="shared" ca="1" si="42"/>
        <v>4.8333333331975155</v>
      </c>
      <c r="AK377" s="3" t="s">
        <v>87</v>
      </c>
      <c r="AL377" s="3" t="s">
        <v>71</v>
      </c>
      <c r="AM377" s="3" t="s">
        <v>87</v>
      </c>
      <c r="AN377" s="3" t="s">
        <v>87</v>
      </c>
      <c r="AO377" s="3" t="s">
        <v>72</v>
      </c>
      <c r="AP377" s="3" t="s">
        <v>72</v>
      </c>
      <c r="AQ377" s="23">
        <v>45320.532638888886</v>
      </c>
      <c r="AR377" s="3"/>
      <c r="AS377" s="23"/>
      <c r="AT377" s="23"/>
      <c r="AU377" s="3" t="s">
        <v>467</v>
      </c>
      <c r="AV377" s="3" t="s">
        <v>2227</v>
      </c>
      <c r="AW377" s="3" t="s">
        <v>370</v>
      </c>
      <c r="AX377" s="3">
        <v>10.629</v>
      </c>
      <c r="AY377" s="3">
        <v>-74.811999999999998</v>
      </c>
      <c r="AZ377" s="8" t="str">
        <f>+CONCATENATE("Reportan apertura en el enlace ",Tabla4[[#This Row],[Enlace]]," en el ",Tabla4[[#This Row],[Distancia óptica]]," ocasionado por ",Tabla4[[#This Row],[Causa del daño]])</f>
        <v>Reportan apertura en el enlace Ponedera - Sabanalarga en el Km 8,52 desde Ponedera ocasionado por Incendio</v>
      </c>
      <c r="BA377" s="8" t="str">
        <f>+CONCATENATE("Para dar solución al incidente ",Tabla4[[#This Row],[Solución]])</f>
        <v>Para dar solución al incidente Tendido de 150 mts y 2 empalmes de 24 hilos</v>
      </c>
      <c r="BB377" s="3" t="str">
        <f>+_xlfn.CONCAT(Tabla4[[#This Row],[Causa Raiz]]," ",Tabla4[[#This Row],[Solución2]]," (",Tabla4[[#This Row],[Anillo]],"- Cabecera: ",Tabla4[[#This Row],[Cabecera]],"- Operador: ",Tabla4[[#This Row],[Operador]],")")</f>
        <v>Reportan apertura en el enlace Ponedera - Sabanalarga en el Km 8,52 desde Ponedera ocasionado por Incendio Para dar solución al incidente Tendido de 150 mts y 2 empalmes de 24 hilos (lineal- Cabecera: ponedera- Operador: Colombia Telecomunicaciones)</v>
      </c>
    </row>
    <row r="378" spans="1:54" s="2" customFormat="1" ht="185.25">
      <c r="A378" s="38">
        <f t="shared" si="39"/>
        <v>377</v>
      </c>
      <c r="B378" s="3">
        <v>8155131</v>
      </c>
      <c r="C378" s="3" t="s">
        <v>92</v>
      </c>
      <c r="D378" s="23">
        <v>45319.517361111109</v>
      </c>
      <c r="E378" s="23">
        <v>45320.739583333336</v>
      </c>
      <c r="F378" s="1">
        <f t="shared" ca="1" si="44"/>
        <v>1.2222222222262644</v>
      </c>
      <c r="G378" s="3" t="s">
        <v>55</v>
      </c>
      <c r="H378" s="41"/>
      <c r="I378" s="40"/>
      <c r="J378" s="5" t="s">
        <v>56</v>
      </c>
      <c r="K378" s="3" t="s">
        <v>340</v>
      </c>
      <c r="L378" s="9" t="s">
        <v>58</v>
      </c>
      <c r="M378" s="3" t="s">
        <v>341</v>
      </c>
      <c r="N378" s="3" t="s">
        <v>1996</v>
      </c>
      <c r="O378" s="3" t="s">
        <v>2228</v>
      </c>
      <c r="P378" s="3" t="s">
        <v>2229</v>
      </c>
      <c r="Q378" s="4" t="s">
        <v>2230</v>
      </c>
      <c r="R378" s="3" t="s">
        <v>750</v>
      </c>
      <c r="S378" s="3" t="s">
        <v>347</v>
      </c>
      <c r="T378" s="3" t="s">
        <v>66</v>
      </c>
      <c r="U378" s="3" t="s">
        <v>2231</v>
      </c>
      <c r="V378" s="22" t="str">
        <f t="shared" si="43"/>
        <v>RTNFO; Hora de aviso: 12:25 28/01/2024; Solución: Se realiza tendido de 100 metros de F.O de 36 y se crean dos empalmes de 48 hilos ; Hora de solución: 17:45 29/01/2024; Causa: Vandalismo</v>
      </c>
      <c r="W378" s="4" t="s">
        <v>1528</v>
      </c>
      <c r="X378" s="3"/>
      <c r="Y378" s="3"/>
      <c r="Z378" s="3" t="s">
        <v>69</v>
      </c>
      <c r="AA378" s="3" t="s">
        <v>70</v>
      </c>
      <c r="AB378" s="3">
        <v>8155124</v>
      </c>
      <c r="AC378" s="3" t="s">
        <v>70</v>
      </c>
      <c r="AD378" s="6">
        <v>1.0250000000000001</v>
      </c>
      <c r="AE378" s="7"/>
      <c r="AF378" s="7"/>
      <c r="AG378" s="6">
        <f>Tabla4[[#This Row],[Tiempo Parada de Reloj]]+Tabla4[[#This Row],[Tiempo Autorizado por Telefonica (no Máximo)]]</f>
        <v>1.0250000000000001</v>
      </c>
      <c r="AH378" s="7">
        <f t="shared" ca="1" si="40"/>
        <v>0.19722222222626429</v>
      </c>
      <c r="AI378" s="8">
        <f t="shared" si="41"/>
        <v>24.6</v>
      </c>
      <c r="AJ378" s="8">
        <f t="shared" ca="1" si="42"/>
        <v>4.7333333334303429</v>
      </c>
      <c r="AK378" s="3" t="s">
        <v>87</v>
      </c>
      <c r="AL378" s="3" t="s">
        <v>70</v>
      </c>
      <c r="AM378" s="3" t="s">
        <v>88</v>
      </c>
      <c r="AN378" s="3" t="s">
        <v>106</v>
      </c>
      <c r="AO378" s="3" t="s">
        <v>88</v>
      </c>
      <c r="AP378" s="3" t="s">
        <v>88</v>
      </c>
      <c r="AQ378" s="23">
        <v>45323.48333333333</v>
      </c>
      <c r="AR378" s="3"/>
      <c r="AS378" s="23" t="s">
        <v>2232</v>
      </c>
      <c r="AT378" s="23"/>
      <c r="AU378" s="3" t="s">
        <v>351</v>
      </c>
      <c r="AV378" s="3" t="s">
        <v>2001</v>
      </c>
      <c r="AW378" s="3" t="s">
        <v>76</v>
      </c>
      <c r="AX378" s="3">
        <v>4.2133000000000003</v>
      </c>
      <c r="AY378" s="3">
        <v>-74.856999999999999</v>
      </c>
      <c r="AZ378" s="8" t="str">
        <f>+CONCATENATE("Reportan apertura en el enlace ",Tabla4[[#This Row],[Enlace]]," en el ",Tabla4[[#This Row],[Distancia óptica]]," ocasionado por ",Tabla4[[#This Row],[Causa del daño]])</f>
        <v>Reportan apertura en el enlace Girardot - Ibagué en el Km 13,4 desde Girardot  ocasionado por Vandalismo</v>
      </c>
      <c r="BA378" s="8" t="str">
        <f>+CONCATENATE("Para dar solución al incidente ",Tabla4[[#This Row],[Solución]])</f>
        <v xml:space="preserve">Para dar solución al incidente Se realiza tendido de 100 metros de F.O de 36 y se crean dos empalmes de 48 hilos </v>
      </c>
      <c r="BB378" s="3" t="str">
        <f>+_xlfn.CONCAT(Tabla4[[#This Row],[Causa Raiz]]," ",Tabla4[[#This Row],[Solución2]]," (",Tabla4[[#This Row],[Anillo]],"- Cabecera: ",Tabla4[[#This Row],[Cabecera]],"- Operador: ",Tabla4[[#This Row],[Operador]],")")</f>
        <v>Reportan apertura en el enlace Girardot - Ibagué en el Km 13,4 desde Girardot  ocasionado por Vandalismo Para dar solución al incidente Se realiza tendido de 100 metros de F.O de 36 y se crean dos empalmes de 48 hilos  (Troncal- Cabecera: Espinal- Operador: Colombia Telecomunicaciones)</v>
      </c>
    </row>
    <row r="379" spans="1:54" s="2" customFormat="1" ht="213.75">
      <c r="A379" s="38">
        <f t="shared" si="39"/>
        <v>378</v>
      </c>
      <c r="B379" s="3">
        <v>8155132</v>
      </c>
      <c r="C379" s="3" t="s">
        <v>54</v>
      </c>
      <c r="D379" s="23">
        <v>45319.522222222222</v>
      </c>
      <c r="E379" s="23">
        <v>45319.885416666664</v>
      </c>
      <c r="F379" s="1">
        <f t="shared" ca="1" si="44"/>
        <v>0.3631944444423425</v>
      </c>
      <c r="G379" s="3" t="s">
        <v>55</v>
      </c>
      <c r="H379" s="41"/>
      <c r="I379" s="40"/>
      <c r="J379" s="5" t="s">
        <v>56</v>
      </c>
      <c r="K379" s="3" t="s">
        <v>57</v>
      </c>
      <c r="L379" s="9" t="s">
        <v>78</v>
      </c>
      <c r="M379" s="3" t="s">
        <v>59</v>
      </c>
      <c r="N379" s="3" t="s">
        <v>60</v>
      </c>
      <c r="O379" s="3" t="s">
        <v>2233</v>
      </c>
      <c r="P379" s="3" t="s">
        <v>2234</v>
      </c>
      <c r="Q379" s="4" t="s">
        <v>2235</v>
      </c>
      <c r="R379" s="3" t="s">
        <v>304</v>
      </c>
      <c r="S379" s="3" t="s">
        <v>65</v>
      </c>
      <c r="T379" s="3" t="s">
        <v>66</v>
      </c>
      <c r="U379" s="3" t="s">
        <v>2236</v>
      </c>
      <c r="V379" s="22" t="str">
        <f t="shared" si="43"/>
        <v>RLFO; Hora de aviso: 12:32 28/01/2024; Solución: Se recuperan 10 metros de reserva y se crea  un empalme nuevo de 96 hilos de continuidad; Hora de solución: 21:15 28/01/2024; Causa: Vandalismo</v>
      </c>
      <c r="W379" s="4" t="s">
        <v>2237</v>
      </c>
      <c r="X379" s="3"/>
      <c r="Y379" s="3"/>
      <c r="Z379" s="3" t="s">
        <v>69</v>
      </c>
      <c r="AA379" s="3" t="s">
        <v>71</v>
      </c>
      <c r="AB379" s="3">
        <v>0</v>
      </c>
      <c r="AC379" s="3" t="s">
        <v>71</v>
      </c>
      <c r="AD379" s="6">
        <v>0.19652777777777777</v>
      </c>
      <c r="AE379" s="7"/>
      <c r="AF379" s="7"/>
      <c r="AG379" s="6">
        <f>Tabla4[[#This Row],[Tiempo Parada de Reloj]]+Tabla4[[#This Row],[Tiempo Autorizado por Telefonica (no Máximo)]]</f>
        <v>0.19652777777777777</v>
      </c>
      <c r="AH379" s="7">
        <f t="shared" ca="1" si="40"/>
        <v>0.16666666666456473</v>
      </c>
      <c r="AI379" s="8">
        <f t="shared" si="41"/>
        <v>4.7166666666666668</v>
      </c>
      <c r="AJ379" s="8">
        <f t="shared" ca="1" si="42"/>
        <v>3.9999999999495532</v>
      </c>
      <c r="AK379" s="3" t="s">
        <v>87</v>
      </c>
      <c r="AL379" s="3" t="s">
        <v>70</v>
      </c>
      <c r="AM379" s="3" t="s">
        <v>88</v>
      </c>
      <c r="AN379" s="3" t="s">
        <v>88</v>
      </c>
      <c r="AO379" s="3" t="s">
        <v>460</v>
      </c>
      <c r="AP379" s="3" t="s">
        <v>460</v>
      </c>
      <c r="AQ379" s="23">
        <v>45321.472222222219</v>
      </c>
      <c r="AR379" s="3"/>
      <c r="AS379" s="23"/>
      <c r="AT379" s="23"/>
      <c r="AU379" s="3" t="s">
        <v>74</v>
      </c>
      <c r="AV379" s="3" t="s">
        <v>2238</v>
      </c>
      <c r="AW379" s="3" t="s">
        <v>370</v>
      </c>
      <c r="AX379" s="3">
        <v>4.68607</v>
      </c>
      <c r="AY379" s="3">
        <v>-74.09836</v>
      </c>
      <c r="AZ379" s="8" t="str">
        <f>+CONCATENATE("Reportan apertura en el enlace ",Tabla4[[#This Row],[Enlace]]," en el ",Tabla4[[#This Row],[Distancia óptica]]," ocasionado por ",Tabla4[[#This Row],[Causa del daño]])</f>
        <v>Reportan apertura en el enlace Mov.La almeria - Mov.Palo Blanco en el km 7,6 desde Mov. Palo Blanco ocasionado por Vandalismo</v>
      </c>
      <c r="BA379" s="8" t="str">
        <f>+CONCATENATE("Para dar solución al incidente ",Tabla4[[#This Row],[Solución]])</f>
        <v>Para dar solución al incidente Se recuperan 10 metros de reserva y se crea  un empalme nuevo de 96 hilos de continuidad</v>
      </c>
      <c r="BB379" s="3" t="str">
        <f>+_xlfn.CONCAT(Tabla4[[#This Row],[Causa Raiz]]," ",Tabla4[[#This Row],[Solución2]]," (",Tabla4[[#This Row],[Anillo]],"- Cabecera: ",Tabla4[[#This Row],[Cabecera]],"- Operador: ",Tabla4[[#This Row],[Operador]],")")</f>
        <v>Reportan apertura en el enlace Mov.La almeria - Mov.Palo Blanco en el km 7,6 desde Mov. Palo Blanco ocasionado por Vandalismo Para dar solución al incidente Se recuperan 10 metros de reserva y se crea  un empalme nuevo de 96 hilos de continuidad (lineal- Cabecera: Mov. Palo Blanco- Operador: Colombia Telecomunicaciones)</v>
      </c>
    </row>
    <row r="380" spans="1:54" s="2" customFormat="1" ht="199.5">
      <c r="A380" s="38">
        <f t="shared" si="39"/>
        <v>379</v>
      </c>
      <c r="B380" s="3">
        <v>8155530</v>
      </c>
      <c r="C380" s="3" t="s">
        <v>92</v>
      </c>
      <c r="D380" s="23">
        <v>45319.625</v>
      </c>
      <c r="E380" s="23">
        <v>45319.822916666664</v>
      </c>
      <c r="F380" s="1">
        <f t="shared" ca="1" si="44"/>
        <v>0.19791666666424135</v>
      </c>
      <c r="G380" s="3" t="s">
        <v>55</v>
      </c>
      <c r="H380" s="41"/>
      <c r="I380" s="40"/>
      <c r="J380" s="5" t="s">
        <v>56</v>
      </c>
      <c r="K380" s="3" t="s">
        <v>77</v>
      </c>
      <c r="L380" s="9" t="s">
        <v>58</v>
      </c>
      <c r="M380" s="3" t="s">
        <v>79</v>
      </c>
      <c r="N380" s="3" t="s">
        <v>308</v>
      </c>
      <c r="O380" s="3" t="s">
        <v>603</v>
      </c>
      <c r="P380" s="3" t="s">
        <v>2239</v>
      </c>
      <c r="Q380" s="4" t="s">
        <v>2240</v>
      </c>
      <c r="R380" s="3" t="s">
        <v>775</v>
      </c>
      <c r="S380" s="3" t="s">
        <v>249</v>
      </c>
      <c r="T380" s="3" t="s">
        <v>329</v>
      </c>
      <c r="U380" s="3" t="s">
        <v>2241</v>
      </c>
      <c r="V380" s="22" t="str">
        <f t="shared" si="43"/>
        <v>RTNFO; Hora de aviso: 15:00 28/01/2024; Solución: Se recupera 100 metros de reserva de F.O de 36 hilos y se hace un empalme de 36 hilos; Hora de solución: 19:45 28/01/2024; Causa: Incendio</v>
      </c>
      <c r="W380" s="4" t="s">
        <v>160</v>
      </c>
      <c r="X380" s="3"/>
      <c r="Y380" s="3"/>
      <c r="Z380" s="3" t="s">
        <v>69</v>
      </c>
      <c r="AA380" s="3" t="s">
        <v>70</v>
      </c>
      <c r="AB380" s="3">
        <v>8155530</v>
      </c>
      <c r="AC380" s="3" t="s">
        <v>71</v>
      </c>
      <c r="AD380" s="6">
        <v>0</v>
      </c>
      <c r="AE380" s="7"/>
      <c r="AF380" s="7"/>
      <c r="AG380" s="6">
        <f>Tabla4[[#This Row],[Tiempo Parada de Reloj]]+Tabla4[[#This Row],[Tiempo Autorizado por Telefonica (no Máximo)]]</f>
        <v>0</v>
      </c>
      <c r="AH380" s="7">
        <f t="shared" ca="1" si="40"/>
        <v>0.19791666666424135</v>
      </c>
      <c r="AI380" s="8">
        <f t="shared" si="41"/>
        <v>0</v>
      </c>
      <c r="AJ380" s="8">
        <f t="shared" ca="1" si="42"/>
        <v>4.7499999999417923</v>
      </c>
      <c r="AK380" s="3" t="s">
        <v>106</v>
      </c>
      <c r="AL380" s="3" t="s">
        <v>70</v>
      </c>
      <c r="AM380" s="3" t="s">
        <v>98</v>
      </c>
      <c r="AN380" s="3" t="s">
        <v>106</v>
      </c>
      <c r="AO380" s="3" t="s">
        <v>460</v>
      </c>
      <c r="AP380" s="3" t="s">
        <v>460</v>
      </c>
      <c r="AQ380" s="23">
        <v>45321.783333333333</v>
      </c>
      <c r="AR380" s="3"/>
      <c r="AS380" s="23" t="s">
        <v>609</v>
      </c>
      <c r="AT380" s="23"/>
      <c r="AU380" s="3" t="s">
        <v>89</v>
      </c>
      <c r="AV380" s="3" t="s">
        <v>308</v>
      </c>
      <c r="AW380" s="3" t="s">
        <v>1323</v>
      </c>
      <c r="AX380" s="3">
        <v>4.22851</v>
      </c>
      <c r="AY380" s="3">
        <v>-74.702200000000005</v>
      </c>
      <c r="AZ380" s="8" t="str">
        <f>+CONCATENATE("Reportan apertura en el enlace ",Tabla4[[#This Row],[Enlace]]," en el ",Tabla4[[#This Row],[Distancia óptica]]," ocasionado por ",Tabla4[[#This Row],[Causa del daño]])</f>
        <v>Reportan apertura en el enlace Fusagasugá - Girardot en el km 19 desde Girardot ocasionado por Incendio</v>
      </c>
      <c r="BA380" s="8" t="str">
        <f>+CONCATENATE("Para dar solución al incidente ",Tabla4[[#This Row],[Solución]])</f>
        <v>Para dar solución al incidente Se recupera 100 metros de reserva de F.O de 36 hilos y se hace un empalme de 36 hilos</v>
      </c>
      <c r="BB380" s="3" t="str">
        <f>+_xlfn.CONCAT(Tabla4[[#This Row],[Causa Raiz]]," ",Tabla4[[#This Row],[Solución2]]," (",Tabla4[[#This Row],[Anillo]],"- Cabecera: ",Tabla4[[#This Row],[Cabecera]],"- Operador: ",Tabla4[[#This Row],[Operador]],")")</f>
        <v>Reportan apertura en el enlace Fusagasugá - Girardot en el km 19 desde Girardot ocasionado por Incendio Para dar solución al incidente Se recupera 100 metros de reserva de F.O de 36 hilos y se hace un empalme de 36 hilos (TRONCAL- Cabecera: GIRARDOT- Operador: Colombia Telecomunicaciones)</v>
      </c>
    </row>
    <row r="381" spans="1:54" s="2" customFormat="1" ht="185.25">
      <c r="A381" s="38">
        <f t="shared" si="39"/>
        <v>380</v>
      </c>
      <c r="B381" s="3">
        <v>8157076</v>
      </c>
      <c r="C381" s="3" t="s">
        <v>92</v>
      </c>
      <c r="D381" s="23">
        <v>45319.979166666664</v>
      </c>
      <c r="E381" s="23">
        <v>45320.350694444445</v>
      </c>
      <c r="F381" s="1">
        <f t="shared" ca="1" si="44"/>
        <v>0.37152777778101154</v>
      </c>
      <c r="G381" s="3" t="s">
        <v>55</v>
      </c>
      <c r="H381" s="41"/>
      <c r="I381" s="40"/>
      <c r="J381" s="5" t="s">
        <v>56</v>
      </c>
      <c r="K381" s="3" t="s">
        <v>359</v>
      </c>
      <c r="L381" s="9" t="s">
        <v>58</v>
      </c>
      <c r="M381" s="3" t="s">
        <v>360</v>
      </c>
      <c r="N381" s="3" t="s">
        <v>483</v>
      </c>
      <c r="O381" s="3" t="s">
        <v>2242</v>
      </c>
      <c r="P381" s="3" t="s">
        <v>2243</v>
      </c>
      <c r="Q381" s="4" t="s">
        <v>2244</v>
      </c>
      <c r="R381" s="3" t="s">
        <v>365</v>
      </c>
      <c r="S381" s="3" t="s">
        <v>366</v>
      </c>
      <c r="T381" s="3" t="s">
        <v>176</v>
      </c>
      <c r="U381" s="3" t="s">
        <v>2245</v>
      </c>
      <c r="V381" s="22" t="str">
        <f t="shared" si="43"/>
        <v>RTNFO; Hora de aviso: 23:30 28/01/2024; Solución: se libera estrés de fo y se adecua la misma; Hora de solución: 8:25 29/01/2024; Causa: Intervención de Terceros. No Identificados</v>
      </c>
      <c r="W381" s="4" t="s">
        <v>423</v>
      </c>
      <c r="X381" s="3"/>
      <c r="Y381" s="3"/>
      <c r="Z381" s="3" t="s">
        <v>69</v>
      </c>
      <c r="AA381" s="3" t="s">
        <v>71</v>
      </c>
      <c r="AB381" s="3">
        <v>0</v>
      </c>
      <c r="AC381" s="3" t="s">
        <v>71</v>
      </c>
      <c r="AD381" s="6">
        <v>0.19791666666666666</v>
      </c>
      <c r="AE381" s="7"/>
      <c r="AF381" s="7"/>
      <c r="AG381" s="6">
        <f>Tabla4[[#This Row],[Tiempo Parada de Reloj]]+Tabla4[[#This Row],[Tiempo Autorizado por Telefonica (no Máximo)]]</f>
        <v>0.19791666666666666</v>
      </c>
      <c r="AH381" s="7">
        <f t="shared" ca="1" si="40"/>
        <v>0.17361111111434488</v>
      </c>
      <c r="AI381" s="8">
        <f t="shared" si="41"/>
        <v>4.75</v>
      </c>
      <c r="AJ381" s="8">
        <f t="shared" ca="1" si="42"/>
        <v>4.1666666667442769</v>
      </c>
      <c r="AK381" s="3" t="s">
        <v>98</v>
      </c>
      <c r="AL381" s="3" t="s">
        <v>70</v>
      </c>
      <c r="AM381" s="3" t="s">
        <v>87</v>
      </c>
      <c r="AN381" s="3" t="s">
        <v>87</v>
      </c>
      <c r="AO381" s="3" t="s">
        <v>98</v>
      </c>
      <c r="AP381" s="3" t="s">
        <v>73</v>
      </c>
      <c r="AQ381" s="23">
        <v>45321.427777777775</v>
      </c>
      <c r="AR381" s="3"/>
      <c r="AS381" s="23"/>
      <c r="AT381" s="23"/>
      <c r="AU381" s="3" t="s">
        <v>424</v>
      </c>
      <c r="AV381" s="3" t="s">
        <v>2246</v>
      </c>
      <c r="AW381" s="3" t="s">
        <v>1323</v>
      </c>
      <c r="AX381" s="3">
        <v>6.4157599999999997</v>
      </c>
      <c r="AY381" s="3">
        <v>-75.392759999999996</v>
      </c>
      <c r="AZ381" s="8" t="str">
        <f>+CONCATENATE("Reportan apertura en el enlace ",Tabla4[[#This Row],[Enlace]]," en el ",Tabla4[[#This Row],[Distancia óptica]]," ocasionado por ",Tabla4[[#This Row],[Causa del daño]])</f>
        <v>Reportan apertura en el enlace Medellín - Yarumal en el Km 39 desde Medellin ocasionado por Intervención de Terceros. No Identificados</v>
      </c>
      <c r="BA381" s="8" t="str">
        <f>+CONCATENATE("Para dar solución al incidente ",Tabla4[[#This Row],[Solución]])</f>
        <v>Para dar solución al incidente se libera estrés de fo y se adecua la misma</v>
      </c>
      <c r="BB381" s="3" t="str">
        <f>+_xlfn.CONCAT(Tabla4[[#This Row],[Causa Raiz]]," ",Tabla4[[#This Row],[Solución2]]," (",Tabla4[[#This Row],[Anillo]],"- Cabecera: ",Tabla4[[#This Row],[Cabecera]],"- Operador: ",Tabla4[[#This Row],[Operador]],")")</f>
        <v>Reportan apertura en el enlace Medellín - Yarumal en el Km 39 desde Medellin ocasionado por Intervención de Terceros. No Identificados Para dar solución al incidente se libera estrés de fo y se adecua la misma (TRONCAL- Cabecera: MEDELLIN CENTRO - Operador: Colombia Telecomunicaciones)</v>
      </c>
    </row>
    <row r="382" spans="1:54" s="2" customFormat="1" ht="213.75">
      <c r="A382" s="38">
        <f t="shared" si="39"/>
        <v>381</v>
      </c>
      <c r="B382" s="3">
        <v>8157914</v>
      </c>
      <c r="C382" s="3" t="s">
        <v>54</v>
      </c>
      <c r="D382" s="23">
        <v>45320.201388888891</v>
      </c>
      <c r="E382" s="23">
        <v>45320.572916666664</v>
      </c>
      <c r="F382" s="1">
        <f t="shared" ca="1" si="44"/>
        <v>0.37152777777373558</v>
      </c>
      <c r="G382" s="3" t="s">
        <v>55</v>
      </c>
      <c r="H382" s="41"/>
      <c r="I382" s="40"/>
      <c r="J382" s="5" t="s">
        <v>56</v>
      </c>
      <c r="K382" s="3" t="s">
        <v>77</v>
      </c>
      <c r="L382" s="9" t="s">
        <v>58</v>
      </c>
      <c r="M382" s="3" t="s">
        <v>139</v>
      </c>
      <c r="N382" s="3" t="s">
        <v>447</v>
      </c>
      <c r="O382" s="3" t="s">
        <v>2247</v>
      </c>
      <c r="P382" s="3" t="s">
        <v>2248</v>
      </c>
      <c r="Q382" s="4" t="s">
        <v>2249</v>
      </c>
      <c r="R382" s="3" t="s">
        <v>144</v>
      </c>
      <c r="S382" s="3" t="s">
        <v>289</v>
      </c>
      <c r="T382" s="3" t="s">
        <v>66</v>
      </c>
      <c r="U382" s="3" t="s">
        <v>2250</v>
      </c>
      <c r="V382" s="22" t="str">
        <f t="shared" si="43"/>
        <v>RLFO; Hora de aviso: 4:50 29/01/2024; Solución: Se instala caja de empalme de 48 hilos ; Hora de solución: 13:45 29/01/2024; Causa: Vandalismo</v>
      </c>
      <c r="W382" s="4" t="s">
        <v>2251</v>
      </c>
      <c r="X382" s="3" t="s">
        <v>2252</v>
      </c>
      <c r="Y382" s="3" t="s">
        <v>2253</v>
      </c>
      <c r="Z382" s="3" t="s">
        <v>120</v>
      </c>
      <c r="AA382" s="3" t="s">
        <v>70</v>
      </c>
      <c r="AB382" s="3">
        <v>8157914</v>
      </c>
      <c r="AC382" s="3" t="s">
        <v>71</v>
      </c>
      <c r="AD382" s="6">
        <v>0</v>
      </c>
      <c r="AE382" s="7"/>
      <c r="AF382" s="7"/>
      <c r="AG382" s="6">
        <f>Tabla4[[#This Row],[Tiempo Parada de Reloj]]+Tabla4[[#This Row],[Tiempo Autorizado por Telefonica (no Máximo)]]</f>
        <v>0</v>
      </c>
      <c r="AH382" s="7">
        <f t="shared" ca="1" si="40"/>
        <v>0.37152777777373558</v>
      </c>
      <c r="AI382" s="8">
        <f t="shared" si="41"/>
        <v>0</v>
      </c>
      <c r="AJ382" s="8">
        <f t="shared" ca="1" si="42"/>
        <v>8.9166666665696539</v>
      </c>
      <c r="AK382" s="3" t="s">
        <v>98</v>
      </c>
      <c r="AL382" s="3" t="s">
        <v>70</v>
      </c>
      <c r="AM382" s="3" t="s">
        <v>87</v>
      </c>
      <c r="AN382" s="3" t="s">
        <v>106</v>
      </c>
      <c r="AO382" s="3" t="s">
        <v>460</v>
      </c>
      <c r="AP382" s="3" t="s">
        <v>460</v>
      </c>
      <c r="AQ382" s="23">
        <v>45326.740277777775</v>
      </c>
      <c r="AR382" s="3"/>
      <c r="AS382" s="23"/>
      <c r="AT382" s="23"/>
      <c r="AU382" s="3" t="s">
        <v>192</v>
      </c>
      <c r="AV382" s="3" t="s">
        <v>482</v>
      </c>
      <c r="AW382" s="3" t="s">
        <v>135</v>
      </c>
      <c r="AX382" s="3">
        <v>3.8849999999999998</v>
      </c>
      <c r="AY382" s="3">
        <v>-77.070700000000002</v>
      </c>
      <c r="AZ382" s="8" t="str">
        <f>+CONCATENATE("Reportan apertura en el enlace ",Tabla4[[#This Row],[Enlace]]," en el ",Tabla4[[#This Row],[Distancia óptica]]," ocasionado por ",Tabla4[[#This Row],[Causa del daño]])</f>
        <v>Reportan apertura en el enlace Buenaventura2500 - B/ventura Comuna 12 en el Km 1,5 desde  buenaventura centro ocasionado por Vandalismo</v>
      </c>
      <c r="BA382" s="8" t="str">
        <f>+CONCATENATE("Para dar solución al incidente ",Tabla4[[#This Row],[Solución]])</f>
        <v xml:space="preserve">Para dar solución al incidente Se instala caja de empalme de 48 hilos </v>
      </c>
      <c r="BB382" s="3" t="str">
        <f>+_xlfn.CONCAT(Tabla4[[#This Row],[Causa Raiz]]," ",Tabla4[[#This Row],[Solución2]]," (",Tabla4[[#This Row],[Anillo]],"- Cabecera: ",Tabla4[[#This Row],[Cabecera]],"- Operador: ",Tabla4[[#This Row],[Operador]],")")</f>
        <v>Reportan apertura en el enlace Buenaventura2500 - B/ventura Comuna 12 en el Km 1,5 desde  buenaventura centro ocasionado por Vandalismo Para dar solución al incidente Se instala caja de empalme de 48 hilos  (Lineal- Cabecera: Centro- Operador: Colombia Telecomunicaciones)</v>
      </c>
    </row>
    <row r="383" spans="1:54" s="2" customFormat="1" ht="171">
      <c r="A383" s="38">
        <f t="shared" si="39"/>
        <v>382</v>
      </c>
      <c r="B383" s="3">
        <v>8159034</v>
      </c>
      <c r="C383" s="3" t="s">
        <v>54</v>
      </c>
      <c r="D383" s="23">
        <v>45320.3125</v>
      </c>
      <c r="E383" s="23">
        <v>45320.427083333336</v>
      </c>
      <c r="F383" s="1">
        <f t="shared" ca="1" si="44"/>
        <v>0.11458333333575865</v>
      </c>
      <c r="G383" s="3" t="s">
        <v>55</v>
      </c>
      <c r="H383" s="41"/>
      <c r="I383" s="40"/>
      <c r="J383" s="5" t="s">
        <v>56</v>
      </c>
      <c r="K383" s="3" t="s">
        <v>77</v>
      </c>
      <c r="L383" s="9" t="s">
        <v>78</v>
      </c>
      <c r="M383" s="3" t="s">
        <v>656</v>
      </c>
      <c r="N383" s="3" t="s">
        <v>657</v>
      </c>
      <c r="O383" s="3" t="s">
        <v>2254</v>
      </c>
      <c r="P383" s="3" t="s">
        <v>2255</v>
      </c>
      <c r="Q383" s="4" t="s">
        <v>2256</v>
      </c>
      <c r="R383" s="3" t="s">
        <v>2005</v>
      </c>
      <c r="S383" s="3" t="s">
        <v>289</v>
      </c>
      <c r="T383" s="3" t="s">
        <v>130</v>
      </c>
      <c r="U383" s="3" t="s">
        <v>1009</v>
      </c>
      <c r="V383" s="22" t="str">
        <f t="shared" si="43"/>
        <v>RLFO; Hora de aviso: 7:30 29/01/2024; Solución: Se refusiona hilo en caja de empalme existente.; Hora de solución: 10:15 29/01/2024; Causa: Plagas</v>
      </c>
      <c r="W383" s="4" t="s">
        <v>160</v>
      </c>
      <c r="X383" s="3"/>
      <c r="Y383" s="3"/>
      <c r="Z383" s="3" t="s">
        <v>69</v>
      </c>
      <c r="AA383" s="3" t="s">
        <v>71</v>
      </c>
      <c r="AB383" s="3">
        <v>0</v>
      </c>
      <c r="AC383" s="3" t="s">
        <v>71</v>
      </c>
      <c r="AD383" s="6">
        <v>0</v>
      </c>
      <c r="AE383" s="7"/>
      <c r="AF383" s="7"/>
      <c r="AG383" s="6">
        <f>Tabla4[[#This Row],[Tiempo Parada de Reloj]]+Tabla4[[#This Row],[Tiempo Autorizado por Telefonica (no Máximo)]]</f>
        <v>0</v>
      </c>
      <c r="AH383" s="7">
        <f t="shared" ca="1" si="40"/>
        <v>0.11458333333575865</v>
      </c>
      <c r="AI383" s="8">
        <f t="shared" si="41"/>
        <v>0</v>
      </c>
      <c r="AJ383" s="8">
        <f t="shared" ca="1" si="42"/>
        <v>2.7500000000582077</v>
      </c>
      <c r="AK383" s="3" t="s">
        <v>87</v>
      </c>
      <c r="AL383" s="3" t="s">
        <v>71</v>
      </c>
      <c r="AM383" s="3" t="s">
        <v>87</v>
      </c>
      <c r="AN383" s="3" t="s">
        <v>87</v>
      </c>
      <c r="AO383" s="3" t="s">
        <v>460</v>
      </c>
      <c r="AP383" s="3" t="s">
        <v>460</v>
      </c>
      <c r="AQ383" s="23">
        <v>45323.592361111114</v>
      </c>
      <c r="AR383" s="3"/>
      <c r="AS383" s="23"/>
      <c r="AT383" s="23"/>
      <c r="AU383" s="3" t="s">
        <v>404</v>
      </c>
      <c r="AV383" s="3" t="s">
        <v>2257</v>
      </c>
      <c r="AW383" s="3" t="s">
        <v>1311</v>
      </c>
      <c r="AX383" s="3">
        <v>5.0722430000000003</v>
      </c>
      <c r="AY383" s="3">
        <v>-75.527944000000005</v>
      </c>
      <c r="AZ383" s="8" t="str">
        <f>+CONCATENATE("Reportan apertura en el enlace ",Tabla4[[#This Row],[Enlace]]," en el ",Tabla4[[#This Row],[Distancia óptica]]," ocasionado por ",Tabla4[[#This Row],[Causa del daño]])</f>
        <v>Reportan apertura en el enlace Mov.Bajo tablazo - Mov.La Francia en el Km 9,4 desde bajo tablazo ocasionado por Plagas</v>
      </c>
      <c r="BA383" s="8" t="str">
        <f>+CONCATENATE("Para dar solución al incidente ",Tabla4[[#This Row],[Solución]])</f>
        <v>Para dar solución al incidente Se refusiona hilo en caja de empalme existente.</v>
      </c>
      <c r="BB383" s="3" t="str">
        <f>+_xlfn.CONCAT(Tabla4[[#This Row],[Causa Raiz]]," ",Tabla4[[#This Row],[Solución2]]," (",Tabla4[[#This Row],[Anillo]],"- Cabecera: ",Tabla4[[#This Row],[Cabecera]],"- Operador: ",Tabla4[[#This Row],[Operador]],")")</f>
        <v>Reportan apertura en el enlace Mov.Bajo tablazo - Mov.La Francia en el Km 9,4 desde bajo tablazo ocasionado por Plagas Para dar solución al incidente Se refusiona hilo en caja de empalme existente. (UK- Cabecera: LA FRANCIA- Operador: Colombia Telecomunicaciones)</v>
      </c>
    </row>
    <row r="384" spans="1:54" s="2" customFormat="1" ht="185.25">
      <c r="A384" s="38">
        <f t="shared" si="39"/>
        <v>383</v>
      </c>
      <c r="B384" s="3">
        <v>8159655</v>
      </c>
      <c r="C384" s="3" t="s">
        <v>54</v>
      </c>
      <c r="D384" s="23">
        <v>45320.322916666664</v>
      </c>
      <c r="E384" s="23">
        <v>45320.548611111109</v>
      </c>
      <c r="F384" s="1">
        <f t="shared" ca="1" si="44"/>
        <v>0.22569444444525288</v>
      </c>
      <c r="G384" s="3" t="s">
        <v>55</v>
      </c>
      <c r="H384" s="41"/>
      <c r="I384" s="40"/>
      <c r="J384" s="5" t="s">
        <v>56</v>
      </c>
      <c r="K384" s="3" t="s">
        <v>77</v>
      </c>
      <c r="L384" s="9" t="s">
        <v>58</v>
      </c>
      <c r="M384" s="3" t="s">
        <v>745</v>
      </c>
      <c r="N384" s="3" t="s">
        <v>746</v>
      </c>
      <c r="O384" s="3" t="s">
        <v>2258</v>
      </c>
      <c r="P384" s="3" t="s">
        <v>2259</v>
      </c>
      <c r="Q384" s="4" t="s">
        <v>2260</v>
      </c>
      <c r="R384" s="3" t="s">
        <v>750</v>
      </c>
      <c r="S384" s="3" t="s">
        <v>158</v>
      </c>
      <c r="T384" s="3" t="s">
        <v>66</v>
      </c>
      <c r="U384" s="3" t="s">
        <v>2261</v>
      </c>
      <c r="V384" s="22" t="str">
        <f t="shared" si="43"/>
        <v>RLFO; Hora de aviso: 7:45 29/01/2024; Solución: se recupera 30 mtrs de lado a lado y se instala caja de empalme de 48 hilos ; Hora de solución: 13:10 29/01/2024; Causa: Vandalismo</v>
      </c>
      <c r="W384" s="4" t="s">
        <v>160</v>
      </c>
      <c r="X384" s="3"/>
      <c r="Y384" s="3"/>
      <c r="Z384" s="3" t="s">
        <v>69</v>
      </c>
      <c r="AA384" s="3" t="s">
        <v>70</v>
      </c>
      <c r="AB384" s="3">
        <v>8157947</v>
      </c>
      <c r="AC384" s="3" t="s">
        <v>71</v>
      </c>
      <c r="AD384" s="6">
        <v>6.1805555555555558E-2</v>
      </c>
      <c r="AE384" s="7"/>
      <c r="AF384" s="7"/>
      <c r="AG384" s="6">
        <f>Tabla4[[#This Row],[Tiempo Parada de Reloj]]+Tabla4[[#This Row],[Tiempo Autorizado por Telefonica (no Máximo)]]</f>
        <v>6.1805555555555558E-2</v>
      </c>
      <c r="AH384" s="7">
        <f t="shared" ca="1" si="40"/>
        <v>0.16388888888969733</v>
      </c>
      <c r="AI384" s="8">
        <f t="shared" si="41"/>
        <v>1.4833333333333334</v>
      </c>
      <c r="AJ384" s="8">
        <f t="shared" ca="1" si="42"/>
        <v>3.9333333333527358</v>
      </c>
      <c r="AK384" s="3" t="s">
        <v>87</v>
      </c>
      <c r="AL384" s="3" t="s">
        <v>71</v>
      </c>
      <c r="AM384" s="3" t="s">
        <v>87</v>
      </c>
      <c r="AN384" s="3" t="s">
        <v>87</v>
      </c>
      <c r="AO384" s="3" t="s">
        <v>88</v>
      </c>
      <c r="AP384" s="3" t="s">
        <v>88</v>
      </c>
      <c r="AQ384" s="23">
        <v>45323.313888888886</v>
      </c>
      <c r="AR384" s="3"/>
      <c r="AS384" s="23"/>
      <c r="AT384" s="23"/>
      <c r="AU384" s="3" t="s">
        <v>752</v>
      </c>
      <c r="AV384" s="3" t="s">
        <v>2262</v>
      </c>
      <c r="AW384" s="3" t="s">
        <v>370</v>
      </c>
      <c r="AX384" s="3">
        <v>2.91</v>
      </c>
      <c r="AY384" s="3">
        <v>-75.27</v>
      </c>
      <c r="AZ384" s="8" t="str">
        <f>+CONCATENATE("Reportan apertura en el enlace ",Tabla4[[#This Row],[Enlace]]," en el ",Tabla4[[#This Row],[Distancia óptica]]," ocasionado por ",Tabla4[[#This Row],[Causa del daño]])</f>
        <v>Reportan apertura en el enlace Ceiba - Tuquila en el Km 0,374 desde tuquila ocasionado por Vandalismo</v>
      </c>
      <c r="BA384" s="8" t="str">
        <f>+CONCATENATE("Para dar solución al incidente ",Tabla4[[#This Row],[Solución]])</f>
        <v xml:space="preserve">Para dar solución al incidente se recupera 30 mtrs de lado a lado y se instala caja de empalme de 48 hilos </v>
      </c>
      <c r="BB384" s="3" t="str">
        <f>+_xlfn.CONCAT(Tabla4[[#This Row],[Causa Raiz]]," ",Tabla4[[#This Row],[Solución2]]," (",Tabla4[[#This Row],[Anillo]],"- Cabecera: ",Tabla4[[#This Row],[Cabecera]],"- Operador: ",Tabla4[[#This Row],[Operador]],")")</f>
        <v>Reportan apertura en el enlace Ceiba - Tuquila en el Km 0,374 desde tuquila ocasionado por Vandalismo Para dar solución al incidente se recupera 30 mtrs de lado a lado y se instala caja de empalme de 48 hilos  (lineal- Cabecera: TUQUILA- Operador: Colombia Telecomunicaciones)</v>
      </c>
    </row>
    <row r="385" spans="1:54" s="2" customFormat="1" ht="185.25">
      <c r="A385" s="38">
        <f t="shared" si="39"/>
        <v>384</v>
      </c>
      <c r="B385" s="3">
        <v>8159962</v>
      </c>
      <c r="C385" s="3" t="s">
        <v>54</v>
      </c>
      <c r="D385" s="23">
        <v>45320.375</v>
      </c>
      <c r="E385" s="23">
        <v>45320.604166666664</v>
      </c>
      <c r="F385" s="1">
        <f t="shared" ca="1" si="44"/>
        <v>0.22916666666424135</v>
      </c>
      <c r="G385" s="3" t="s">
        <v>55</v>
      </c>
      <c r="H385" s="41"/>
      <c r="I385" s="40"/>
      <c r="J385" s="5" t="s">
        <v>56</v>
      </c>
      <c r="K385" s="3" t="s">
        <v>340</v>
      </c>
      <c r="L385" s="9" t="s">
        <v>78</v>
      </c>
      <c r="M385" s="3" t="s">
        <v>341</v>
      </c>
      <c r="N385" s="3" t="s">
        <v>342</v>
      </c>
      <c r="O385" s="3" t="s">
        <v>2263</v>
      </c>
      <c r="P385" s="3" t="s">
        <v>2264</v>
      </c>
      <c r="Q385" s="4" t="s">
        <v>2265</v>
      </c>
      <c r="R385" s="3" t="s">
        <v>750</v>
      </c>
      <c r="S385" s="3" t="s">
        <v>347</v>
      </c>
      <c r="T385" s="3" t="s">
        <v>682</v>
      </c>
      <c r="U385" s="3" t="s">
        <v>2266</v>
      </c>
      <c r="V385" s="22" t="str">
        <f t="shared" si="43"/>
        <v>RLFO; Hora de aviso: 9:00 29/01/2024; Solución: Se realiza migracion de hilos de servicio entre nodos ; Hora de solución: 14:30 29/01/2024; Causa: Falla en ODF Planta Externa</v>
      </c>
      <c r="W385" s="4" t="s">
        <v>349</v>
      </c>
      <c r="X385" s="3"/>
      <c r="Y385" s="3"/>
      <c r="Z385" s="3" t="s">
        <v>69</v>
      </c>
      <c r="AA385" s="3" t="s">
        <v>71</v>
      </c>
      <c r="AB385" s="3">
        <v>0</v>
      </c>
      <c r="AC385" s="3" t="s">
        <v>71</v>
      </c>
      <c r="AD385" s="6">
        <v>6.8749999999999992E-2</v>
      </c>
      <c r="AE385" s="7"/>
      <c r="AF385" s="7"/>
      <c r="AG385" s="6">
        <f>Tabla4[[#This Row],[Tiempo Parada de Reloj]]+Tabla4[[#This Row],[Tiempo Autorizado por Telefonica (no Máximo)]]</f>
        <v>6.8749999999999992E-2</v>
      </c>
      <c r="AH385" s="7">
        <f t="shared" ca="1" si="40"/>
        <v>0.16041666666424137</v>
      </c>
      <c r="AI385" s="8">
        <f t="shared" si="41"/>
        <v>1.65</v>
      </c>
      <c r="AJ385" s="8">
        <f t="shared" ca="1" si="42"/>
        <v>3.8499999999417929</v>
      </c>
      <c r="AK385" s="3" t="s">
        <v>87</v>
      </c>
      <c r="AL385" s="3" t="s">
        <v>70</v>
      </c>
      <c r="AM385" s="3" t="s">
        <v>106</v>
      </c>
      <c r="AN385" s="3" t="s">
        <v>106</v>
      </c>
      <c r="AO385" s="3" t="s">
        <v>88</v>
      </c>
      <c r="AP385" s="3" t="s">
        <v>88</v>
      </c>
      <c r="AQ385" s="23">
        <v>45322.688194444447</v>
      </c>
      <c r="AR385" s="3"/>
      <c r="AS385" s="23"/>
      <c r="AT385" s="23"/>
      <c r="AU385" s="3" t="s">
        <v>2267</v>
      </c>
      <c r="AV385" s="3" t="s">
        <v>2268</v>
      </c>
      <c r="AW385" s="3" t="s">
        <v>370</v>
      </c>
      <c r="AX385" s="3">
        <v>4.4356</v>
      </c>
      <c r="AY385" s="3">
        <v>-75.217100000000002</v>
      </c>
      <c r="AZ385" s="8" t="str">
        <f>+CONCATENATE("Reportan apertura en el enlace ",Tabla4[[#This Row],[Enlace]]," en el ",Tabla4[[#This Row],[Distancia óptica]]," ocasionado por ",Tabla4[[#This Row],[Causa del daño]])</f>
        <v>Reportan apertura en el enlace Mov. Altamira - Mov. Macarena en el km 0 desde Ibague 2 ocasionado por Falla en ODF Planta Externa</v>
      </c>
      <c r="BA385" s="8" t="str">
        <f>+CONCATENATE("Para dar solución al incidente ",Tabla4[[#This Row],[Solución]])</f>
        <v xml:space="preserve">Para dar solución al incidente Se realiza migracion de hilos de servicio entre nodos </v>
      </c>
      <c r="BB385" s="3" t="str">
        <f>+_xlfn.CONCAT(Tabla4[[#This Row],[Causa Raiz]]," ",Tabla4[[#This Row],[Solución2]]," (",Tabla4[[#This Row],[Anillo]],"- Cabecera: ",Tabla4[[#This Row],[Cabecera]],"- Operador: ",Tabla4[[#This Row],[Operador]],")")</f>
        <v>Reportan apertura en el enlace Mov. Altamira - Mov. Macarena en el km 0 desde Ibague 2 ocasionado por Falla en ODF Planta Externa Para dar solución al incidente Se realiza migracion de hilos de servicio entre nodos  (lineal- Cabecera: IBAGUE 2- Operador: Colombia Telecomunicaciones)</v>
      </c>
    </row>
    <row r="386" spans="1:54" s="2" customFormat="1" ht="171">
      <c r="A386" s="38">
        <f t="shared" si="39"/>
        <v>385</v>
      </c>
      <c r="B386" s="3">
        <v>8160556</v>
      </c>
      <c r="C386" s="3" t="s">
        <v>54</v>
      </c>
      <c r="D386" s="23">
        <v>45320.524305555555</v>
      </c>
      <c r="E386" s="23">
        <v>45320.525694444441</v>
      </c>
      <c r="F386" s="1">
        <f t="shared" ca="1" si="44"/>
        <v>1.3888888861401938E-3</v>
      </c>
      <c r="G386" s="3" t="s">
        <v>55</v>
      </c>
      <c r="H386" s="41"/>
      <c r="I386" s="40"/>
      <c r="J386" s="5" t="s">
        <v>56</v>
      </c>
      <c r="K386" s="3" t="s">
        <v>122</v>
      </c>
      <c r="L386" s="9" t="s">
        <v>78</v>
      </c>
      <c r="M386" s="3" t="s">
        <v>800</v>
      </c>
      <c r="N386" s="3" t="s">
        <v>801</v>
      </c>
      <c r="O386" s="3" t="s">
        <v>2269</v>
      </c>
      <c r="P386" s="3"/>
      <c r="Q386" s="4" t="s">
        <v>2270</v>
      </c>
      <c r="R386" s="3" t="s">
        <v>805</v>
      </c>
      <c r="S386" s="3" t="s">
        <v>129</v>
      </c>
      <c r="T386" s="3" t="s">
        <v>104</v>
      </c>
      <c r="U386" s="3" t="s">
        <v>2271</v>
      </c>
      <c r="V386" s="22" t="str">
        <f t="shared" si="43"/>
        <v>RLFO; Hora de aviso: 12:35 29/01/2024; Solución: Se realiza medidcion de hilo se limpia , se normaliza y sube Dislan ; Hora de solución: 12:37 29/01/2024; Causa: Visita Fallida</v>
      </c>
      <c r="W386" s="4" t="s">
        <v>2272</v>
      </c>
      <c r="X386" s="3" t="s">
        <v>2273</v>
      </c>
      <c r="Y386" s="3" t="s">
        <v>2274</v>
      </c>
      <c r="Z386" s="3" t="s">
        <v>119</v>
      </c>
      <c r="AA386" s="3" t="s">
        <v>70</v>
      </c>
      <c r="AB386" s="3">
        <v>0</v>
      </c>
      <c r="AC386" s="3" t="s">
        <v>71</v>
      </c>
      <c r="AD386" s="6">
        <v>0</v>
      </c>
      <c r="AE386" s="7"/>
      <c r="AF386" s="7"/>
      <c r="AG386" s="6">
        <f>Tabla4[[#This Row],[Tiempo Parada de Reloj]]+Tabla4[[#This Row],[Tiempo Autorizado por Telefonica (no Máximo)]]</f>
        <v>0</v>
      </c>
      <c r="AH386" s="7">
        <f t="shared" ca="1" si="40"/>
        <v>1.3888888861401938E-3</v>
      </c>
      <c r="AI386" s="8">
        <f t="shared" si="41"/>
        <v>0</v>
      </c>
      <c r="AJ386" s="8">
        <f t="shared" ca="1" si="42"/>
        <v>3.3333333267364651E-2</v>
      </c>
      <c r="AK386" s="3" t="s">
        <v>87</v>
      </c>
      <c r="AL386" s="3" t="s">
        <v>70</v>
      </c>
      <c r="AM386" s="3" t="s">
        <v>106</v>
      </c>
      <c r="AN386" s="3" t="s">
        <v>106</v>
      </c>
      <c r="AO386" s="3"/>
      <c r="AP386" s="3"/>
      <c r="AQ386" s="23">
        <v>45320.6875</v>
      </c>
      <c r="AR386" s="3"/>
      <c r="AS386" s="23"/>
      <c r="AT386" s="23"/>
      <c r="AU386" s="3" t="s">
        <v>192</v>
      </c>
      <c r="AV386" s="3" t="s">
        <v>69</v>
      </c>
      <c r="AW386" s="3" t="s">
        <v>69</v>
      </c>
      <c r="AX386" s="3" t="s">
        <v>69</v>
      </c>
      <c r="AY386" s="3" t="s">
        <v>69</v>
      </c>
      <c r="AZ386" s="8" t="str">
        <f>+CONCATENATE("Reportan apertura en el enlace ",Tabla4[[#This Row],[Enlace]]," en el ",Tabla4[[#This Row],[Distancia óptica]]," ocasionado por ",Tabla4[[#This Row],[Causa del daño]])</f>
        <v>Reportan apertura en el enlace Mov.Corozal - Mov.sincelejo Centro en el  ocasionado por Visita Fallida</v>
      </c>
      <c r="BA386" s="8" t="str">
        <f>+CONCATENATE("Para dar solución al incidente ",Tabla4[[#This Row],[Solución]])</f>
        <v xml:space="preserve">Para dar solución al incidente Se realiza medidcion de hilo se limpia , se normaliza y sube Dislan </v>
      </c>
      <c r="BB386" s="3" t="str">
        <f>+_xlfn.CONCAT(Tabla4[[#This Row],[Causa Raiz]]," ",Tabla4[[#This Row],[Solución2]]," (",Tabla4[[#This Row],[Anillo]],"- Cabecera: ",Tabla4[[#This Row],[Cabecera]],"- Operador: ",Tabla4[[#This Row],[Operador]],")")</f>
        <v>Reportan apertura en el enlace Mov.Corozal - Mov.sincelejo Centro en el  ocasionado por Visita Fallida Para dar solución al incidente Se realiza medidcion de hilo se limpia , se normaliza y sube Dislan  (NA- Cabecera: NA- Operador: Colombia Telecomunicaciones)</v>
      </c>
    </row>
    <row r="387" spans="1:54" s="2" customFormat="1" ht="228">
      <c r="A387" s="38">
        <f t="shared" ref="A387:A450" si="45">A386+1</f>
        <v>386</v>
      </c>
      <c r="B387" s="3">
        <v>8161170</v>
      </c>
      <c r="C387" s="3" t="s">
        <v>54</v>
      </c>
      <c r="D387" s="23">
        <v>45320.548611111109</v>
      </c>
      <c r="E387" s="23">
        <v>45320.65625</v>
      </c>
      <c r="F387" s="1">
        <f t="shared" ca="1" si="44"/>
        <v>0.10763888889050577</v>
      </c>
      <c r="G387" s="3" t="s">
        <v>55</v>
      </c>
      <c r="H387" s="41"/>
      <c r="I387" s="40"/>
      <c r="J387" s="5" t="s">
        <v>56</v>
      </c>
      <c r="K387" s="3" t="s">
        <v>77</v>
      </c>
      <c r="L387" s="9" t="s">
        <v>58</v>
      </c>
      <c r="M387" s="3" t="s">
        <v>745</v>
      </c>
      <c r="N387" s="3" t="s">
        <v>746</v>
      </c>
      <c r="O387" s="3" t="s">
        <v>2258</v>
      </c>
      <c r="P387" s="3" t="s">
        <v>2275</v>
      </c>
      <c r="Q387" s="4" t="s">
        <v>2276</v>
      </c>
      <c r="R387" s="3" t="s">
        <v>750</v>
      </c>
      <c r="S387" s="3" t="s">
        <v>158</v>
      </c>
      <c r="T387" s="3" t="s">
        <v>66</v>
      </c>
      <c r="U387" s="3" t="s">
        <v>2277</v>
      </c>
      <c r="V387" s="22" t="str">
        <f t="shared" si="43"/>
        <v>RLFO; Hora de aviso: 13:10 29/01/2024; Solución: se procede con la instalación de 200 metros de fibra de 36 hilos, se hacen dos empalmes uno con caja empalme de 24 y otra de 48; Hora de solución: 15:45 29/01/2024; Causa: Vandalismo</v>
      </c>
      <c r="W387" s="4" t="s">
        <v>160</v>
      </c>
      <c r="X387" s="3"/>
      <c r="Y387" s="3"/>
      <c r="Z387" s="3" t="s">
        <v>69</v>
      </c>
      <c r="AA387" s="3" t="s">
        <v>71</v>
      </c>
      <c r="AB387" s="3">
        <v>0</v>
      </c>
      <c r="AC387" s="3" t="s">
        <v>71</v>
      </c>
      <c r="AD387" s="6">
        <v>0</v>
      </c>
      <c r="AE387" s="7"/>
      <c r="AF387" s="7"/>
      <c r="AG387" s="6">
        <f>Tabla4[[#This Row],[Tiempo Parada de Reloj]]+Tabla4[[#This Row],[Tiempo Autorizado por Telefonica (no Máximo)]]</f>
        <v>0</v>
      </c>
      <c r="AH387" s="7">
        <f t="shared" ref="AH387:AH450" ca="1" si="46">F387-$AD387</f>
        <v>0.10763888889050577</v>
      </c>
      <c r="AI387" s="8">
        <f t="shared" ref="AI387:AI450" si="47">AD387*24</f>
        <v>0</v>
      </c>
      <c r="AJ387" s="8">
        <f t="shared" ref="AJ387:AJ450" ca="1" si="48">AH387*24</f>
        <v>2.5833333333721384</v>
      </c>
      <c r="AK387" s="3" t="s">
        <v>87</v>
      </c>
      <c r="AL387" s="3" t="s">
        <v>70</v>
      </c>
      <c r="AM387" s="3" t="s">
        <v>106</v>
      </c>
      <c r="AN387" s="3" t="s">
        <v>106</v>
      </c>
      <c r="AO387" s="3" t="s">
        <v>88</v>
      </c>
      <c r="AP387" s="3" t="s">
        <v>88</v>
      </c>
      <c r="AQ387" s="23">
        <v>45322.804166666669</v>
      </c>
      <c r="AR387" s="3"/>
      <c r="AS387" s="23"/>
      <c r="AT387" s="23"/>
      <c r="AU387" s="3" t="s">
        <v>752</v>
      </c>
      <c r="AV387" s="3" t="s">
        <v>2262</v>
      </c>
      <c r="AW387" s="3" t="s">
        <v>370</v>
      </c>
      <c r="AX387" s="3">
        <v>2.4180600000000001</v>
      </c>
      <c r="AY387" s="3">
        <v>-75.28</v>
      </c>
      <c r="AZ387" s="8" t="str">
        <f>+CONCATENATE("Reportan apertura en el enlace ",Tabla4[[#This Row],[Enlace]]," en el ",Tabla4[[#This Row],[Distancia óptica]]," ocasionado por ",Tabla4[[#This Row],[Causa del daño]])</f>
        <v>Reportan apertura en el enlace Ceiba - Tuquila en el Km 0,420 desde tuquila ocasionado por Vandalismo</v>
      </c>
      <c r="BA387" s="8" t="str">
        <f>+CONCATENATE("Para dar solución al incidente ",Tabla4[[#This Row],[Solución]])</f>
        <v>Para dar solución al incidente se procede con la instalación de 200 metros de fibra de 36 hilos, se hacen dos empalmes uno con caja empalme de 24 y otra de 48</v>
      </c>
      <c r="BB387" s="3" t="str">
        <f>+_xlfn.CONCAT(Tabla4[[#This Row],[Causa Raiz]]," ",Tabla4[[#This Row],[Solución2]]," (",Tabla4[[#This Row],[Anillo]],"- Cabecera: ",Tabla4[[#This Row],[Cabecera]],"- Operador: ",Tabla4[[#This Row],[Operador]],")")</f>
        <v>Reportan apertura en el enlace Ceiba - Tuquila en el Km 0,420 desde tuquila ocasionado por Vandalismo Para dar solución al incidente se procede con la instalación de 200 metros de fibra de 36 hilos, se hacen dos empalmes uno con caja empalme de 24 y otra de 48 (lineal- Cabecera: TUQUILA- Operador: Colombia Telecomunicaciones)</v>
      </c>
    </row>
    <row r="388" spans="1:54" s="2" customFormat="1" ht="199.5">
      <c r="A388" s="38">
        <f t="shared" si="45"/>
        <v>387</v>
      </c>
      <c r="B388" s="3">
        <v>8161264</v>
      </c>
      <c r="C388" s="3" t="s">
        <v>54</v>
      </c>
      <c r="D388" s="23">
        <v>45320.572916666664</v>
      </c>
      <c r="E388" s="23">
        <v>45320.677083333336</v>
      </c>
      <c r="F388" s="1">
        <f t="shared" ca="1" si="44"/>
        <v>0.10416666667151731</v>
      </c>
      <c r="G388" s="3" t="s">
        <v>55</v>
      </c>
      <c r="H388" s="41"/>
      <c r="I388" s="40"/>
      <c r="J388" s="5" t="s">
        <v>56</v>
      </c>
      <c r="K388" s="3" t="s">
        <v>57</v>
      </c>
      <c r="L388" s="9" t="s">
        <v>78</v>
      </c>
      <c r="M388" s="3" t="s">
        <v>59</v>
      </c>
      <c r="N388" s="3" t="s">
        <v>60</v>
      </c>
      <c r="O388" s="3" t="s">
        <v>2278</v>
      </c>
      <c r="P388" s="3" t="s">
        <v>2279</v>
      </c>
      <c r="Q388" s="4" t="s">
        <v>2280</v>
      </c>
      <c r="R388" s="3" t="s">
        <v>947</v>
      </c>
      <c r="S388" s="3" t="s">
        <v>65</v>
      </c>
      <c r="T388" s="3" t="s">
        <v>146</v>
      </c>
      <c r="U388" s="3" t="s">
        <v>2281</v>
      </c>
      <c r="V388" s="22" t="str">
        <f t="shared" ref="V388:V451" si="49">C388&amp;"; Hora de aviso: "&amp;TEXT(D388,"h:mm dd/mm/yyyy")&amp;"; Solución: "&amp;U388&amp;"; Hora de solución: "&amp;TEXT(E388,"h:mm dd/mm/yyyy")&amp;"; Causa: "&amp;T388</f>
        <v>RLFO; Hora de aviso: 13:45 29/01/2024; Solución: Se realiza migracion de hilos de servicios desde Dto 41065 a empalme ; Hora de solución: 16:15 29/01/2024; Causa: Falla en la Red FiOp</v>
      </c>
      <c r="W388" s="4" t="s">
        <v>68</v>
      </c>
      <c r="X388" s="3"/>
      <c r="Y388" s="3"/>
      <c r="Z388" s="3" t="s">
        <v>69</v>
      </c>
      <c r="AA388" s="3" t="s">
        <v>71</v>
      </c>
      <c r="AB388" s="3">
        <v>0</v>
      </c>
      <c r="AC388" s="3" t="s">
        <v>71</v>
      </c>
      <c r="AD388" s="6">
        <v>0</v>
      </c>
      <c r="AE388" s="7"/>
      <c r="AF388" s="7"/>
      <c r="AG388" s="6">
        <f>Tabla4[[#This Row],[Tiempo Parada de Reloj]]+Tabla4[[#This Row],[Tiempo Autorizado por Telefonica (no Máximo)]]</f>
        <v>0</v>
      </c>
      <c r="AH388" s="7">
        <f t="shared" ca="1" si="46"/>
        <v>0.10416666667151731</v>
      </c>
      <c r="AI388" s="8">
        <f t="shared" si="47"/>
        <v>0</v>
      </c>
      <c r="AJ388" s="8">
        <f t="shared" ca="1" si="48"/>
        <v>2.5000000001164153</v>
      </c>
      <c r="AK388" s="3" t="s">
        <v>87</v>
      </c>
      <c r="AL388" s="3" t="s">
        <v>70</v>
      </c>
      <c r="AM388" s="3" t="s">
        <v>106</v>
      </c>
      <c r="AN388" s="3" t="s">
        <v>106</v>
      </c>
      <c r="AO388" s="3" t="s">
        <v>88</v>
      </c>
      <c r="AP388" s="3" t="s">
        <v>88</v>
      </c>
      <c r="AQ388" s="23">
        <v>45322.538194444445</v>
      </c>
      <c r="AR388" s="3"/>
      <c r="AS388" s="23"/>
      <c r="AT388" s="23"/>
      <c r="AU388" s="3" t="s">
        <v>264</v>
      </c>
      <c r="AV388" s="3" t="s">
        <v>950</v>
      </c>
      <c r="AW388" s="3" t="s">
        <v>2282</v>
      </c>
      <c r="AX388" s="3">
        <v>4.6399999999999997</v>
      </c>
      <c r="AY388" s="3">
        <v>-74.115700000000004</v>
      </c>
      <c r="AZ388" s="8" t="str">
        <f>+CONCATENATE("Reportan apertura en el enlace ",Tabla4[[#This Row],[Enlace]]," en el ",Tabla4[[#This Row],[Distancia óptica]]," ocasionado por ",Tabla4[[#This Row],[Causa del daño]])</f>
        <v>Reportan apertura en el enlace Mov. Salitre - Mov.Bomberos puente aranda en el Km 5,2 desde salitre ocasionado por Falla en la Red FiOp</v>
      </c>
      <c r="BA388" s="8" t="str">
        <f>+CONCATENATE("Para dar solución al incidente ",Tabla4[[#This Row],[Solución]])</f>
        <v xml:space="preserve">Para dar solución al incidente Se realiza migracion de hilos de servicios desde Dto 41065 a empalme </v>
      </c>
      <c r="BB388" s="3" t="str">
        <f>+_xlfn.CONCAT(Tabla4[[#This Row],[Causa Raiz]]," ",Tabla4[[#This Row],[Solución2]]," (",Tabla4[[#This Row],[Anillo]],"- Cabecera: ",Tabla4[[#This Row],[Cabecera]],"- Operador: ",Tabla4[[#This Row],[Operador]],")")</f>
        <v>Reportan apertura en el enlace Mov. Salitre - Mov.Bomberos puente aranda en el Km 5,2 desde salitre ocasionado por Falla en la Red FiOp Para dar solución al incidente Se realiza migracion de hilos de servicios desde Dto 41065 a empalme  (Anillo 12- Cabecera: Salitre- Operador: Colombia Telecomunicaciones)</v>
      </c>
    </row>
    <row r="389" spans="1:54" s="2" customFormat="1" ht="185.25">
      <c r="A389" s="38">
        <f t="shared" si="45"/>
        <v>388</v>
      </c>
      <c r="B389" s="3">
        <v>8161465</v>
      </c>
      <c r="C389" s="3" t="s">
        <v>163</v>
      </c>
      <c r="D389" s="23">
        <v>45320.607638888891</v>
      </c>
      <c r="E389" s="23">
        <v>45320.78125</v>
      </c>
      <c r="F389" s="1">
        <f t="shared" ca="1" si="44"/>
        <v>0.17361111110949423</v>
      </c>
      <c r="G389" s="3" t="s">
        <v>55</v>
      </c>
      <c r="H389" s="41"/>
      <c r="I389" s="40"/>
      <c r="J389" s="5" t="s">
        <v>56</v>
      </c>
      <c r="K389" s="3" t="s">
        <v>77</v>
      </c>
      <c r="L389" s="9" t="s">
        <v>58</v>
      </c>
      <c r="M389" s="3" t="s">
        <v>656</v>
      </c>
      <c r="N389" s="3" t="s">
        <v>657</v>
      </c>
      <c r="O389" s="3" t="s">
        <v>658</v>
      </c>
      <c r="P389" s="3" t="s">
        <v>2283</v>
      </c>
      <c r="Q389" s="4" t="s">
        <v>2284</v>
      </c>
      <c r="R389" s="3" t="s">
        <v>796</v>
      </c>
      <c r="S389" s="3" t="s">
        <v>289</v>
      </c>
      <c r="T389" s="3" t="s">
        <v>329</v>
      </c>
      <c r="U389" s="3" t="s">
        <v>2285</v>
      </c>
      <c r="V389" s="22" t="str">
        <f t="shared" si="49"/>
        <v>RDFO; Hora de aviso: 14:35 29/01/2024; Solución: se recuperan 150 metros de reserva de F.O de 36 y se hace un empalme de 36 hilos; Hora de solución: 18:45 29/01/2024; Causa: Incendio</v>
      </c>
      <c r="W389" s="4" t="s">
        <v>160</v>
      </c>
      <c r="X389" s="3"/>
      <c r="Y389" s="3"/>
      <c r="Z389" s="3" t="s">
        <v>69</v>
      </c>
      <c r="AA389" s="3" t="s">
        <v>70</v>
      </c>
      <c r="AB389" s="3" t="s">
        <v>2286</v>
      </c>
      <c r="AC389" s="3" t="s">
        <v>71</v>
      </c>
      <c r="AD389" s="6">
        <v>0</v>
      </c>
      <c r="AE389" s="7"/>
      <c r="AF389" s="7"/>
      <c r="AG389" s="6">
        <f>Tabla4[[#This Row],[Tiempo Parada de Reloj]]+Tabla4[[#This Row],[Tiempo Autorizado por Telefonica (no Máximo)]]</f>
        <v>0</v>
      </c>
      <c r="AH389" s="7">
        <f t="shared" ca="1" si="46"/>
        <v>0.17361111110949423</v>
      </c>
      <c r="AI389" s="8">
        <f t="shared" si="47"/>
        <v>0</v>
      </c>
      <c r="AJ389" s="8">
        <f t="shared" ca="1" si="48"/>
        <v>4.1666666666278616</v>
      </c>
      <c r="AK389" s="3" t="s">
        <v>106</v>
      </c>
      <c r="AL389" s="3" t="s">
        <v>71</v>
      </c>
      <c r="AM389" s="3" t="s">
        <v>69</v>
      </c>
      <c r="AN389" s="3" t="s">
        <v>106</v>
      </c>
      <c r="AO389" s="3" t="s">
        <v>460</v>
      </c>
      <c r="AP389" s="3" t="s">
        <v>460</v>
      </c>
      <c r="AQ389" s="23">
        <v>45323.675000000003</v>
      </c>
      <c r="AR389" s="3"/>
      <c r="AS389" s="23"/>
      <c r="AT389" s="23"/>
      <c r="AU389" s="3" t="s">
        <v>404</v>
      </c>
      <c r="AV389" s="3" t="s">
        <v>657</v>
      </c>
      <c r="AW389" s="3" t="s">
        <v>1323</v>
      </c>
      <c r="AX389" s="3">
        <v>5.3233730000000001</v>
      </c>
      <c r="AY389" s="3">
        <v>-75.676835999999994</v>
      </c>
      <c r="AZ389" s="8" t="str">
        <f>+CONCATENATE("Reportan apertura en el enlace ",Tabla4[[#This Row],[Enlace]]," en el ",Tabla4[[#This Row],[Distancia óptica]]," ocasionado por ",Tabla4[[#This Row],[Causa del daño]])</f>
        <v>Reportan apertura en el enlace Manizales - Supía en el km 65,2 desde Manizales ocasionado por Incendio</v>
      </c>
      <c r="BA389" s="8" t="str">
        <f>+CONCATENATE("Para dar solución al incidente ",Tabla4[[#This Row],[Solución]])</f>
        <v>Para dar solución al incidente se recuperan 150 metros de reserva de F.O de 36 y se hace un empalme de 36 hilos</v>
      </c>
      <c r="BB389" s="3" t="str">
        <f>+_xlfn.CONCAT(Tabla4[[#This Row],[Causa Raiz]]," ",Tabla4[[#This Row],[Solución2]]," (",Tabla4[[#This Row],[Anillo]],"- Cabecera: ",Tabla4[[#This Row],[Cabecera]],"- Operador: ",Tabla4[[#This Row],[Operador]],")")</f>
        <v>Reportan apertura en el enlace Manizales - Supía en el km 65,2 desde Manizales ocasionado por Incendio Para dar solución al incidente se recuperan 150 metros de reserva de F.O de 36 y se hace un empalme de 36 hilos (TRONCAL- Cabecera: MANIZALES- Operador: Colombia Telecomunicaciones)</v>
      </c>
    </row>
    <row r="390" spans="1:54" s="2" customFormat="1" ht="199.5">
      <c r="A390" s="38">
        <f t="shared" si="45"/>
        <v>389</v>
      </c>
      <c r="B390" s="3">
        <v>8161806</v>
      </c>
      <c r="C390" s="3" t="s">
        <v>136</v>
      </c>
      <c r="D390" s="23">
        <v>45320.652777777781</v>
      </c>
      <c r="E390" s="23">
        <v>45320.75</v>
      </c>
      <c r="F390" s="1">
        <f t="shared" ca="1" si="44"/>
        <v>9.7222222218988463E-2</v>
      </c>
      <c r="G390" s="3" t="s">
        <v>55</v>
      </c>
      <c r="H390" s="41"/>
      <c r="I390" s="40"/>
      <c r="J390" s="5" t="s">
        <v>137</v>
      </c>
      <c r="K390" s="3" t="s">
        <v>77</v>
      </c>
      <c r="L390" s="9" t="s">
        <v>78</v>
      </c>
      <c r="M390" s="3" t="s">
        <v>838</v>
      </c>
      <c r="N390" s="3" t="s">
        <v>1365</v>
      </c>
      <c r="O390" s="3" t="s">
        <v>2287</v>
      </c>
      <c r="P390" s="3" t="s">
        <v>2288</v>
      </c>
      <c r="Q390" s="4" t="s">
        <v>2289</v>
      </c>
      <c r="R390" s="3" t="s">
        <v>2005</v>
      </c>
      <c r="S390" s="3" t="s">
        <v>289</v>
      </c>
      <c r="T390" s="3" t="s">
        <v>256</v>
      </c>
      <c r="U390" s="3" t="s">
        <v>2290</v>
      </c>
      <c r="V390" s="22" t="str">
        <f t="shared" si="49"/>
        <v>RBHFO; Hora de aviso: 15:40 29/01/2024; Solución: Se re fusionan los hilos en servicio en empalme del lugar de la medida; Hora de solución: 18:00 29/01/2024; Causa: Falla de Empalme de FiOp</v>
      </c>
      <c r="W390" s="4" t="s">
        <v>160</v>
      </c>
      <c r="X390" s="3"/>
      <c r="Y390" s="3"/>
      <c r="Z390" s="3" t="s">
        <v>69</v>
      </c>
      <c r="AA390" s="3" t="s">
        <v>71</v>
      </c>
      <c r="AB390" s="3">
        <v>0</v>
      </c>
      <c r="AC390" s="3" t="s">
        <v>71</v>
      </c>
      <c r="AD390" s="6">
        <v>0</v>
      </c>
      <c r="AE390" s="7"/>
      <c r="AF390" s="7"/>
      <c r="AG390" s="6">
        <f>Tabla4[[#This Row],[Tiempo Parada de Reloj]]+Tabla4[[#This Row],[Tiempo Autorizado por Telefonica (no Máximo)]]</f>
        <v>0</v>
      </c>
      <c r="AH390" s="7">
        <f t="shared" ca="1" si="46"/>
        <v>9.7222222218988463E-2</v>
      </c>
      <c r="AI390" s="8">
        <f t="shared" si="47"/>
        <v>0</v>
      </c>
      <c r="AJ390" s="8">
        <f t="shared" ca="1" si="48"/>
        <v>2.3333333332557231</v>
      </c>
      <c r="AK390" s="3" t="s">
        <v>106</v>
      </c>
      <c r="AL390" s="3" t="s">
        <v>71</v>
      </c>
      <c r="AM390" s="3" t="s">
        <v>69</v>
      </c>
      <c r="AN390" s="3" t="s">
        <v>106</v>
      </c>
      <c r="AO390" s="3" t="s">
        <v>460</v>
      </c>
      <c r="AP390" s="3" t="s">
        <v>460</v>
      </c>
      <c r="AQ390" s="23">
        <v>45323.794444444444</v>
      </c>
      <c r="AR390" s="3"/>
      <c r="AS390" s="23"/>
      <c r="AT390" s="23"/>
      <c r="AU390" s="3" t="s">
        <v>404</v>
      </c>
      <c r="AV390" s="3" t="s">
        <v>887</v>
      </c>
      <c r="AW390" s="3" t="s">
        <v>2291</v>
      </c>
      <c r="AX390" s="3">
        <v>4.8244999999999996</v>
      </c>
      <c r="AY390" s="3">
        <v>-75.685100000000006</v>
      </c>
      <c r="AZ390" s="8" t="str">
        <f>+CONCATENATE("Reportan apertura en el enlace ",Tabla4[[#This Row],[Enlace]]," en el ",Tabla4[[#This Row],[Distancia óptica]]," ocasionado por ",Tabla4[[#This Row],[Causa del daño]])</f>
        <v>Reportan apertura en el enlace Mov. Agustín Reed - Mov. La Popa en el Km 1,617 desde Mov. Austin Reed  ocasionado por Falla de Empalme de FiOp</v>
      </c>
      <c r="BA390" s="8" t="str">
        <f>+CONCATENATE("Para dar solución al incidente ",Tabla4[[#This Row],[Solución]])</f>
        <v>Para dar solución al incidente Se re fusionan los hilos en servicio en empalme del lugar de la medida</v>
      </c>
      <c r="BB390" s="3" t="str">
        <f>+_xlfn.CONCAT(Tabla4[[#This Row],[Causa Raiz]]," ",Tabla4[[#This Row],[Solución2]]," (",Tabla4[[#This Row],[Anillo]],"- Cabecera: ",Tabla4[[#This Row],[Cabecera]],"- Operador: ",Tabla4[[#This Row],[Operador]],")")</f>
        <v>Reportan apertura en el enlace Mov. Agustín Reed - Mov. La Popa en el Km 1,617 desde Mov. Austin Reed  ocasionado por Falla de Empalme de FiOp Para dar solución al incidente Se re fusionan los hilos en servicio en empalme del lugar de la medida (Anillo Backhaul- Cabecera: Dosquebradas- Operador: Infraco)</v>
      </c>
    </row>
    <row r="391" spans="1:54" s="2" customFormat="1" ht="185.25">
      <c r="A391" s="38">
        <f t="shared" si="45"/>
        <v>390</v>
      </c>
      <c r="B391" s="3">
        <v>8162098</v>
      </c>
      <c r="C391" s="3" t="s">
        <v>136</v>
      </c>
      <c r="D391" s="23">
        <v>45320.694444444445</v>
      </c>
      <c r="E391" s="23">
        <v>45321.347222222219</v>
      </c>
      <c r="F391" s="1">
        <f t="shared" ca="1" si="44"/>
        <v>0.65277777777373558</v>
      </c>
      <c r="G391" s="3" t="s">
        <v>55</v>
      </c>
      <c r="H391" s="41"/>
      <c r="I391" s="40"/>
      <c r="J391" s="5" t="s">
        <v>137</v>
      </c>
      <c r="K391" s="3" t="s">
        <v>77</v>
      </c>
      <c r="L391" s="9" t="s">
        <v>78</v>
      </c>
      <c r="M391" s="3" t="s">
        <v>79</v>
      </c>
      <c r="N391" s="3" t="s">
        <v>771</v>
      </c>
      <c r="O391" s="3" t="s">
        <v>2292</v>
      </c>
      <c r="P391" s="3" t="s">
        <v>2293</v>
      </c>
      <c r="Q391" s="4" t="s">
        <v>2294</v>
      </c>
      <c r="R391" s="3" t="s">
        <v>775</v>
      </c>
      <c r="S391" s="3" t="s">
        <v>249</v>
      </c>
      <c r="T391" s="3" t="s">
        <v>256</v>
      </c>
      <c r="U391" s="3" t="s">
        <v>2295</v>
      </c>
      <c r="V391" s="22" t="str">
        <f t="shared" si="49"/>
        <v>RBHFO; Hora de aviso: 16:40 29/01/2024; Solución: Se refusiona hilo abierto en empalme; Hora de solución: 8:20 30/01/2024; Causa: Falla de Empalme de FiOp</v>
      </c>
      <c r="W391" s="4" t="s">
        <v>160</v>
      </c>
      <c r="X391" s="3"/>
      <c r="Y391" s="3"/>
      <c r="Z391" s="3" t="s">
        <v>69</v>
      </c>
      <c r="AA391" s="3" t="s">
        <v>71</v>
      </c>
      <c r="AB391" s="3">
        <v>0</v>
      </c>
      <c r="AC391" s="3" t="s">
        <v>71</v>
      </c>
      <c r="AD391" s="6">
        <v>0.5</v>
      </c>
      <c r="AE391" s="7"/>
      <c r="AF391" s="7"/>
      <c r="AG391" s="6">
        <f>Tabla4[[#This Row],[Tiempo Parada de Reloj]]+Tabla4[[#This Row],[Tiempo Autorizado por Telefonica (no Máximo)]]</f>
        <v>0.5</v>
      </c>
      <c r="AH391" s="7">
        <f t="shared" ca="1" si="46"/>
        <v>0.15277777777373558</v>
      </c>
      <c r="AI391" s="8">
        <f t="shared" si="47"/>
        <v>12</v>
      </c>
      <c r="AJ391" s="8">
        <f t="shared" ca="1" si="48"/>
        <v>3.6666666665696539</v>
      </c>
      <c r="AK391" s="3" t="s">
        <v>106</v>
      </c>
      <c r="AL391" s="3" t="s">
        <v>70</v>
      </c>
      <c r="AM391" s="3" t="s">
        <v>98</v>
      </c>
      <c r="AN391" s="3" t="s">
        <v>119</v>
      </c>
      <c r="AO391" s="3" t="s">
        <v>88</v>
      </c>
      <c r="AP391" s="3" t="s">
        <v>88</v>
      </c>
      <c r="AQ391" s="23">
        <v>45324.777083333334</v>
      </c>
      <c r="AR391" s="3"/>
      <c r="AS391" s="23"/>
      <c r="AT391" s="23"/>
      <c r="AU391" s="3" t="s">
        <v>313</v>
      </c>
      <c r="AV391" s="3" t="s">
        <v>2296</v>
      </c>
      <c r="AW391" s="3" t="s">
        <v>2297</v>
      </c>
      <c r="AX391" s="3">
        <v>4.5780555999999999</v>
      </c>
      <c r="AY391" s="3">
        <v>-74.199444</v>
      </c>
      <c r="AZ391" s="8" t="str">
        <f>+CONCATENATE("Reportan apertura en el enlace ",Tabla4[[#This Row],[Enlace]]," en el ",Tabla4[[#This Row],[Distancia óptica]]," ocasionado por ",Tabla4[[#This Row],[Causa del daño]])</f>
        <v>Reportan apertura en el enlace Mov. Pablo VI - Mov. Parque san Mateo en el Km 1,1 desde Mov. Parque San Mateo  ocasionado por Falla de Empalme de FiOp</v>
      </c>
      <c r="BA391" s="8" t="str">
        <f>+CONCATENATE("Para dar solución al incidente ",Tabla4[[#This Row],[Solución]])</f>
        <v>Para dar solución al incidente Se refusiona hilo abierto en empalme</v>
      </c>
      <c r="BB391" s="3" t="str">
        <f>+_xlfn.CONCAT(Tabla4[[#This Row],[Causa Raiz]]," ",Tabla4[[#This Row],[Solución2]]," (",Tabla4[[#This Row],[Anillo]],"- Cabecera: ",Tabla4[[#This Row],[Cabecera]],"- Operador: ",Tabla4[[#This Row],[Operador]],")")</f>
        <v>Reportan apertura en el enlace Mov. Pablo VI - Mov. Parque san Mateo en el Km 1,1 desde Mov. Parque San Mateo  ocasionado por Falla de Empalme de FiOp Para dar solución al incidente Se refusiona hilo abierto en empalme (Anillo 48B- Cabecera: CENTRAL SOACHA- Operador: Infraco)</v>
      </c>
    </row>
    <row r="392" spans="1:54" s="2" customFormat="1" ht="128.25">
      <c r="A392" s="38">
        <f t="shared" si="45"/>
        <v>391</v>
      </c>
      <c r="B392" s="3">
        <v>8162301</v>
      </c>
      <c r="C392" s="3" t="s">
        <v>163</v>
      </c>
      <c r="D392" s="23">
        <v>45320.725694444445</v>
      </c>
      <c r="E392" s="23">
        <v>45321.572916666664</v>
      </c>
      <c r="F392" s="1">
        <f t="shared" ca="1" si="44"/>
        <v>0.84722222221898846</v>
      </c>
      <c r="G392" s="3" t="s">
        <v>164</v>
      </c>
      <c r="H392" s="41" t="s">
        <v>165</v>
      </c>
      <c r="I392" s="40" t="s">
        <v>2298</v>
      </c>
      <c r="J392" s="5" t="s">
        <v>167</v>
      </c>
      <c r="K392" s="3" t="s">
        <v>168</v>
      </c>
      <c r="L392" s="9" t="s">
        <v>58</v>
      </c>
      <c r="M392" s="3" t="s">
        <v>169</v>
      </c>
      <c r="N392" s="3" t="s">
        <v>2299</v>
      </c>
      <c r="O392" s="3" t="s">
        <v>171</v>
      </c>
      <c r="P392" s="3" t="s">
        <v>2300</v>
      </c>
      <c r="Q392" s="4" t="s">
        <v>2301</v>
      </c>
      <c r="R392" s="3" t="s">
        <v>2183</v>
      </c>
      <c r="S392" s="3" t="s">
        <v>175</v>
      </c>
      <c r="T392" s="3" t="s">
        <v>146</v>
      </c>
      <c r="U392" s="3" t="s">
        <v>2302</v>
      </c>
      <c r="V392" s="22" t="str">
        <f t="shared" si="49"/>
        <v>RDFO; Hora de aviso: 17:25 29/01/2024; Solución: Migracion de hilos; Hora de solución: 13:45 30/01/2024; Causa: Falla en la Red FiOp</v>
      </c>
      <c r="W392" s="4" t="s">
        <v>2085</v>
      </c>
      <c r="X392" s="3"/>
      <c r="Y392" s="3"/>
      <c r="Z392" s="3" t="s">
        <v>69</v>
      </c>
      <c r="AA392" s="3" t="s">
        <v>71</v>
      </c>
      <c r="AB392" s="3">
        <v>0</v>
      </c>
      <c r="AC392" s="3" t="s">
        <v>71</v>
      </c>
      <c r="AD392" s="6">
        <v>0.41666666666666669</v>
      </c>
      <c r="AE392" s="7"/>
      <c r="AF392" s="7"/>
      <c r="AG392" s="6">
        <f>Tabla4[[#This Row],[Tiempo Parada de Reloj]]+Tabla4[[#This Row],[Tiempo Autorizado por Telefonica (no Máximo)]]</f>
        <v>0.41666666666666669</v>
      </c>
      <c r="AH392" s="7">
        <f t="shared" ca="1" si="46"/>
        <v>0.43055555555232178</v>
      </c>
      <c r="AI392" s="8">
        <f t="shared" si="47"/>
        <v>10</v>
      </c>
      <c r="AJ392" s="8">
        <f t="shared" ca="1" si="48"/>
        <v>10.333333333255723</v>
      </c>
      <c r="AK392" s="3" t="s">
        <v>106</v>
      </c>
      <c r="AL392" s="3" t="s">
        <v>70</v>
      </c>
      <c r="AM392" s="3" t="s">
        <v>73</v>
      </c>
      <c r="AN392" s="3" t="s">
        <v>73</v>
      </c>
      <c r="AO392" s="3"/>
      <c r="AP392" s="3"/>
      <c r="AQ392" s="23">
        <f ca="1">NOW()</f>
        <v>45503.696834953706</v>
      </c>
      <c r="AR392" s="3"/>
      <c r="AS392" s="23"/>
      <c r="AT392" s="23"/>
      <c r="AU392" s="3" t="s">
        <v>168</v>
      </c>
      <c r="AV392" s="3" t="s">
        <v>69</v>
      </c>
      <c r="AW392" s="3" t="s">
        <v>69</v>
      </c>
      <c r="AX392" s="3" t="s">
        <v>69</v>
      </c>
      <c r="AY392" s="3" t="s">
        <v>69</v>
      </c>
      <c r="AZ392" s="8" t="str">
        <f>+CONCATENATE("Reportan apertura en el enlace ",Tabla4[[#This Row],[Enlace]]," en el ",Tabla4[[#This Row],[Distancia óptica]]," ocasionado por ",Tabla4[[#This Row],[Causa del daño]])</f>
        <v>Reportan apertura en el enlace Zulia - Sardinata  en el Km 56 desde Zulia ocasionado por Falla en la Red FiOp</v>
      </c>
      <c r="BA392" s="8" t="str">
        <f>+CONCATENATE("Para dar solución al incidente ",Tabla4[[#This Row],[Solución]])</f>
        <v>Para dar solución al incidente Migracion de hilos</v>
      </c>
      <c r="BB392" s="3" t="str">
        <f>+_xlfn.CONCAT(Tabla4[[#This Row],[Causa Raiz]]," ",Tabla4[[#This Row],[Solución2]]," (",Tabla4[[#This Row],[Anillo]],"- Cabecera: ",Tabla4[[#This Row],[Cabecera]],"- Operador: ",Tabla4[[#This Row],[Operador]],")")</f>
        <v>Reportan apertura en el enlace Zulia - Sardinata  en el Km 56 desde Zulia ocasionado por Falla en la Red FiOp Para dar solución al incidente Migracion de hilos (NA- Cabecera: NA- Operador: Telmex - Claro)</v>
      </c>
    </row>
    <row r="393" spans="1:54" s="2" customFormat="1" ht="213.75">
      <c r="A393" s="38">
        <f t="shared" si="45"/>
        <v>392</v>
      </c>
      <c r="B393" s="3">
        <v>8164487</v>
      </c>
      <c r="C393" s="3" t="s">
        <v>54</v>
      </c>
      <c r="D393" s="23">
        <v>45321.25</v>
      </c>
      <c r="E393" s="23">
        <v>45321.513888888891</v>
      </c>
      <c r="F393" s="1">
        <f t="shared" ca="1" si="44"/>
        <v>0.26388888889050577</v>
      </c>
      <c r="G393" s="3" t="s">
        <v>55</v>
      </c>
      <c r="H393" s="41"/>
      <c r="I393" s="40"/>
      <c r="J393" s="5" t="s">
        <v>56</v>
      </c>
      <c r="K393" s="3" t="s">
        <v>77</v>
      </c>
      <c r="L393" s="9" t="s">
        <v>58</v>
      </c>
      <c r="M393" s="3" t="s">
        <v>987</v>
      </c>
      <c r="N393" s="3" t="s">
        <v>988</v>
      </c>
      <c r="O393" s="3" t="s">
        <v>2303</v>
      </c>
      <c r="P393" s="3" t="s">
        <v>2304</v>
      </c>
      <c r="Q393" s="4" t="s">
        <v>2305</v>
      </c>
      <c r="R393" s="3" t="s">
        <v>750</v>
      </c>
      <c r="S393" s="3" t="s">
        <v>158</v>
      </c>
      <c r="T393" s="3" t="s">
        <v>66</v>
      </c>
      <c r="U393" s="3" t="s">
        <v>2306</v>
      </c>
      <c r="V393" s="22" t="str">
        <f t="shared" si="49"/>
        <v>RLFO; Hora de aviso: 6:00 30/01/2024; Solución: se realiza tendido de 140 mts de fo de 96 y se realiza dos empalmes de 48 hilos; Hora de solución: 12:20 30/01/2024; Causa: Vandalismo</v>
      </c>
      <c r="W393" s="4" t="s">
        <v>160</v>
      </c>
      <c r="X393" s="3"/>
      <c r="Y393" s="3"/>
      <c r="Z393" s="3" t="s">
        <v>69</v>
      </c>
      <c r="AA393" s="3" t="s">
        <v>71</v>
      </c>
      <c r="AB393" s="3">
        <v>0</v>
      </c>
      <c r="AC393" s="3" t="s">
        <v>71</v>
      </c>
      <c r="AD393" s="6">
        <v>0.11041666666666666</v>
      </c>
      <c r="AE393" s="7"/>
      <c r="AF393" s="7"/>
      <c r="AG393" s="6">
        <f>Tabla4[[#This Row],[Tiempo Parada de Reloj]]+Tabla4[[#This Row],[Tiempo Autorizado por Telefonica (no Máximo)]]</f>
        <v>0.11041666666666666</v>
      </c>
      <c r="AH393" s="7">
        <f t="shared" ca="1" si="46"/>
        <v>0.15347222222383911</v>
      </c>
      <c r="AI393" s="8">
        <f t="shared" si="47"/>
        <v>2.65</v>
      </c>
      <c r="AJ393" s="8">
        <f t="shared" ca="1" si="48"/>
        <v>3.6833333333721385</v>
      </c>
      <c r="AK393" s="3" t="s">
        <v>72</v>
      </c>
      <c r="AL393" s="3" t="s">
        <v>70</v>
      </c>
      <c r="AM393" s="3" t="s">
        <v>119</v>
      </c>
      <c r="AN393" s="3" t="s">
        <v>119</v>
      </c>
      <c r="AO393" s="3" t="s">
        <v>460</v>
      </c>
      <c r="AP393" s="3" t="s">
        <v>460</v>
      </c>
      <c r="AQ393" s="23">
        <v>45323.504166666666</v>
      </c>
      <c r="AR393" s="3"/>
      <c r="AS393" s="23"/>
      <c r="AT393" s="23"/>
      <c r="AU393" s="3" t="s">
        <v>752</v>
      </c>
      <c r="AV393" s="3" t="s">
        <v>2118</v>
      </c>
      <c r="AW393" s="3" t="s">
        <v>307</v>
      </c>
      <c r="AX393" s="3">
        <v>1.60555</v>
      </c>
      <c r="AY393" s="3">
        <v>-75.596110999999993</v>
      </c>
      <c r="AZ393" s="8" t="str">
        <f>+CONCATENATE("Reportan apertura en el enlace ",Tabla4[[#This Row],[Enlace]]," en el ",Tabla4[[#This Row],[Distancia óptica]]," ocasionado por ",Tabla4[[#This Row],[Causa del daño]])</f>
        <v>Reportan apertura en el enlace Sena Prados Del Norte - Ciudadela Habitacional en el Km 1,9 desde Colonos ocasionado por Vandalismo</v>
      </c>
      <c r="BA393" s="8" t="str">
        <f>+CONCATENATE("Para dar solución al incidente ",Tabla4[[#This Row],[Solución]])</f>
        <v>Para dar solución al incidente se realiza tendido de 140 mts de fo de 96 y se realiza dos empalmes de 48 hilos</v>
      </c>
      <c r="BB393" s="3" t="str">
        <f>+_xlfn.CONCAT(Tabla4[[#This Row],[Causa Raiz]]," ",Tabla4[[#This Row],[Solución2]]," (",Tabla4[[#This Row],[Anillo]],"- Cabecera: ",Tabla4[[#This Row],[Cabecera]],"- Operador: ",Tabla4[[#This Row],[Operador]],")")</f>
        <v>Reportan apertura en el enlace Sena Prados Del Norte - Ciudadela Habitacional en el Km 1,9 desde Colonos ocasionado por Vandalismo Para dar solución al incidente se realiza tendido de 140 mts de fo de 96 y se realiza dos empalmes de 48 hilos (LINEAL- Cabecera: COLONOS- Operador: Colombia Telecomunicaciones)</v>
      </c>
    </row>
    <row r="394" spans="1:54" s="2" customFormat="1" ht="199.5">
      <c r="A394" s="38">
        <f t="shared" si="45"/>
        <v>393</v>
      </c>
      <c r="B394" s="3">
        <v>8164616</v>
      </c>
      <c r="C394" s="3" t="s">
        <v>54</v>
      </c>
      <c r="D394" s="23">
        <v>45321.270833333336</v>
      </c>
      <c r="E394" s="23">
        <v>45321.4375</v>
      </c>
      <c r="F394" s="1">
        <f t="shared" ca="1" si="44"/>
        <v>0.16666666666424135</v>
      </c>
      <c r="G394" s="3" t="s">
        <v>55</v>
      </c>
      <c r="H394" s="41"/>
      <c r="I394" s="40"/>
      <c r="J394" s="5" t="s">
        <v>56</v>
      </c>
      <c r="K394" s="3" t="s">
        <v>93</v>
      </c>
      <c r="L394" s="9" t="s">
        <v>58</v>
      </c>
      <c r="M394" s="3" t="s">
        <v>59</v>
      </c>
      <c r="N394" s="3" t="s">
        <v>60</v>
      </c>
      <c r="O394" s="3" t="s">
        <v>2307</v>
      </c>
      <c r="P394" s="3" t="s">
        <v>2308</v>
      </c>
      <c r="Q394" s="4" t="s">
        <v>2309</v>
      </c>
      <c r="R394" s="3" t="s">
        <v>783</v>
      </c>
      <c r="S394" s="3" t="s">
        <v>65</v>
      </c>
      <c r="T394" s="3" t="s">
        <v>66</v>
      </c>
      <c r="U394" s="3" t="s">
        <v>2310</v>
      </c>
      <c r="V394" s="22" t="str">
        <f t="shared" si="49"/>
        <v>RLFO; Hora de aviso: 6:30 30/01/2024; Solución: Se realiza tendido de 150 mts de fo de 48 y dos empalmes de 48 hilos; Hora de solución: 10:30 30/01/2024; Causa: Vandalismo</v>
      </c>
      <c r="W394" s="4" t="s">
        <v>68</v>
      </c>
      <c r="X394" s="3"/>
      <c r="Y394" s="3"/>
      <c r="Z394" s="3" t="s">
        <v>69</v>
      </c>
      <c r="AA394" s="3" t="s">
        <v>70</v>
      </c>
      <c r="AB394" s="3">
        <v>8164562</v>
      </c>
      <c r="AC394" s="3" t="s">
        <v>71</v>
      </c>
      <c r="AD394" s="6">
        <v>0</v>
      </c>
      <c r="AE394" s="7"/>
      <c r="AF394" s="7"/>
      <c r="AG394" s="6">
        <f>Tabla4[[#This Row],[Tiempo Parada de Reloj]]+Tabla4[[#This Row],[Tiempo Autorizado por Telefonica (no Máximo)]]</f>
        <v>0</v>
      </c>
      <c r="AH394" s="7">
        <f t="shared" ca="1" si="46"/>
        <v>0.16666666666424135</v>
      </c>
      <c r="AI394" s="8">
        <f t="shared" si="47"/>
        <v>0</v>
      </c>
      <c r="AJ394" s="8">
        <f t="shared" ca="1" si="48"/>
        <v>3.9999999999417923</v>
      </c>
      <c r="AK394" s="3" t="s">
        <v>119</v>
      </c>
      <c r="AL394" s="3" t="s">
        <v>71</v>
      </c>
      <c r="AM394" s="3" t="s">
        <v>69</v>
      </c>
      <c r="AN394" s="3" t="s">
        <v>119</v>
      </c>
      <c r="AO394" s="3" t="s">
        <v>460</v>
      </c>
      <c r="AP394" s="3" t="s">
        <v>460</v>
      </c>
      <c r="AQ394" s="23">
        <v>45323.362500000003</v>
      </c>
      <c r="AR394" s="3"/>
      <c r="AS394" s="23"/>
      <c r="AT394" s="23"/>
      <c r="AU394" s="3" t="s">
        <v>100</v>
      </c>
      <c r="AV394" s="3" t="s">
        <v>2311</v>
      </c>
      <c r="AW394" s="3" t="s">
        <v>307</v>
      </c>
      <c r="AX394" s="3">
        <v>4.7237</v>
      </c>
      <c r="AY394" s="3">
        <v>-74.055700000000002</v>
      </c>
      <c r="AZ394" s="8" t="str">
        <f>+CONCATENATE("Reportan apertura en el enlace ",Tabla4[[#This Row],[Enlace]]," en el ",Tabla4[[#This Row],[Distancia óptica]]," ocasionado por ",Tabla4[[#This Row],[Causa del daño]])</f>
        <v>Reportan apertura en el enlace Autopista - Santa Carolina en el Km 1,143 desde Autopista ocasionado por Vandalismo</v>
      </c>
      <c r="BA394" s="8" t="str">
        <f>+CONCATENATE("Para dar solución al incidente ",Tabla4[[#This Row],[Solución]])</f>
        <v>Para dar solución al incidente Se realiza tendido de 150 mts de fo de 48 y dos empalmes de 48 hilos</v>
      </c>
      <c r="BB394" s="3" t="str">
        <f>+_xlfn.CONCAT(Tabla4[[#This Row],[Causa Raiz]]," ",Tabla4[[#This Row],[Solución2]]," (",Tabla4[[#This Row],[Anillo]],"- Cabecera: ",Tabla4[[#This Row],[Cabecera]],"- Operador: ",Tabla4[[#This Row],[Operador]],")")</f>
        <v>Reportan apertura en el enlace Autopista - Santa Carolina en el Km 1,143 desde Autopista ocasionado por Vandalismo Para dar solución al incidente Se realiza tendido de 150 mts de fo de 48 y dos empalmes de 48 hilos (LINEAL- Cabecera: AUTOPISTA- Operador: Colombia Telecomunicaciones)</v>
      </c>
    </row>
    <row r="395" spans="1:54" s="2" customFormat="1" ht="199.5">
      <c r="A395" s="38">
        <f t="shared" si="45"/>
        <v>394</v>
      </c>
      <c r="B395" s="3">
        <v>8164813</v>
      </c>
      <c r="C395" s="3" t="s">
        <v>163</v>
      </c>
      <c r="D395" s="23">
        <v>45321.322916666664</v>
      </c>
      <c r="E395" s="23">
        <v>45321.513888888891</v>
      </c>
      <c r="F395" s="1">
        <f t="shared" ca="1" si="44"/>
        <v>0.19097222222626442</v>
      </c>
      <c r="G395" s="3" t="s">
        <v>55</v>
      </c>
      <c r="H395" s="41"/>
      <c r="I395" s="40"/>
      <c r="J395" s="5" t="s">
        <v>56</v>
      </c>
      <c r="K395" s="3" t="s">
        <v>122</v>
      </c>
      <c r="L395" s="9" t="s">
        <v>78</v>
      </c>
      <c r="M395" s="3" t="s">
        <v>123</v>
      </c>
      <c r="N395" s="3" t="s">
        <v>124</v>
      </c>
      <c r="O395" s="3" t="s">
        <v>2312</v>
      </c>
      <c r="P395" s="3" t="s">
        <v>2313</v>
      </c>
      <c r="Q395" s="4" t="s">
        <v>2314</v>
      </c>
      <c r="R395" s="3" t="s">
        <v>505</v>
      </c>
      <c r="S395" s="3" t="s">
        <v>129</v>
      </c>
      <c r="T395" s="3" t="s">
        <v>256</v>
      </c>
      <c r="U395" s="3" t="s">
        <v>2315</v>
      </c>
      <c r="V395" s="22" t="str">
        <f t="shared" si="49"/>
        <v>RDFO; Hora de aviso: 7:45 30/01/2024; Solución: Se instala caja nueva de empalme se fusionan 36 hilos en caja de 48 hilos; Hora de solución: 12:20 30/01/2024; Causa: Falla de Empalme de FiOp</v>
      </c>
      <c r="W395" s="4" t="s">
        <v>132</v>
      </c>
      <c r="X395" s="3"/>
      <c r="Y395" s="3"/>
      <c r="Z395" s="3" t="s">
        <v>69</v>
      </c>
      <c r="AA395" s="3" t="s">
        <v>71</v>
      </c>
      <c r="AB395" s="3">
        <v>0</v>
      </c>
      <c r="AC395" s="3" t="s">
        <v>71</v>
      </c>
      <c r="AD395" s="6">
        <v>0</v>
      </c>
      <c r="AE395" s="7"/>
      <c r="AF395" s="7"/>
      <c r="AG395" s="6">
        <f>Tabla4[[#This Row],[Tiempo Parada de Reloj]]+Tabla4[[#This Row],[Tiempo Autorizado por Telefonica (no Máximo)]]</f>
        <v>0</v>
      </c>
      <c r="AH395" s="7">
        <f t="shared" ca="1" si="46"/>
        <v>0.19097222222626442</v>
      </c>
      <c r="AI395" s="8">
        <f t="shared" si="47"/>
        <v>0</v>
      </c>
      <c r="AJ395" s="8">
        <f t="shared" ca="1" si="48"/>
        <v>4.5833333334303461</v>
      </c>
      <c r="AK395" s="3" t="s">
        <v>119</v>
      </c>
      <c r="AL395" s="3" t="s">
        <v>71</v>
      </c>
      <c r="AM395" s="3" t="s">
        <v>69</v>
      </c>
      <c r="AN395" s="3" t="s">
        <v>119</v>
      </c>
      <c r="AO395" s="3" t="s">
        <v>460</v>
      </c>
      <c r="AP395" s="3" t="s">
        <v>460</v>
      </c>
      <c r="AQ395" s="23">
        <v>45323.379861111112</v>
      </c>
      <c r="AR395" s="3"/>
      <c r="AS395" s="23"/>
      <c r="AT395" s="23"/>
      <c r="AU395" s="3" t="s">
        <v>467</v>
      </c>
      <c r="AV395" s="3" t="s">
        <v>593</v>
      </c>
      <c r="AW395" s="3" t="s">
        <v>307</v>
      </c>
      <c r="AX395" s="3">
        <v>10.861241</v>
      </c>
      <c r="AY395" s="3">
        <v>-74.797409000000002</v>
      </c>
      <c r="AZ395" s="8" t="str">
        <f>+CONCATENATE("Reportan apertura en el enlace ",Tabla4[[#This Row],[Enlace]]," en el ",Tabla4[[#This Row],[Distancia óptica]]," ocasionado por ",Tabla4[[#This Row],[Causa del daño]])</f>
        <v>Reportan apertura en el enlace Mov. Malambo Centro - Mov. Victoria en el Km 15,335 desde Mov. Victoria ocasionado por Falla de Empalme de FiOp</v>
      </c>
      <c r="BA395" s="8" t="str">
        <f>+CONCATENATE("Para dar solución al incidente ",Tabla4[[#This Row],[Solución]])</f>
        <v>Para dar solución al incidente Se instala caja nueva de empalme se fusionan 36 hilos en caja de 48 hilos</v>
      </c>
      <c r="BB395" s="3" t="str">
        <f>+_xlfn.CONCAT(Tabla4[[#This Row],[Causa Raiz]]," ",Tabla4[[#This Row],[Solución2]]," (",Tabla4[[#This Row],[Anillo]],"- Cabecera: ",Tabla4[[#This Row],[Cabecera]],"- Operador: ",Tabla4[[#This Row],[Operador]],")")</f>
        <v>Reportan apertura en el enlace Mov. Malambo Centro - Mov. Victoria en el Km 15,335 desde Mov. Victoria ocasionado por Falla de Empalme de FiOp Para dar solución al incidente Se instala caja nueva de empalme se fusionan 36 hilos en caja de 48 hilos (LINEAL- Cabecera: Victoria- Operador: Colombia Telecomunicaciones)</v>
      </c>
    </row>
    <row r="396" spans="1:54" s="2" customFormat="1" ht="171">
      <c r="A396" s="38">
        <f t="shared" si="45"/>
        <v>395</v>
      </c>
      <c r="B396" s="3">
        <v>8164828</v>
      </c>
      <c r="C396" s="3" t="s">
        <v>163</v>
      </c>
      <c r="D396" s="23">
        <v>45321.322916666664</v>
      </c>
      <c r="E396" s="23">
        <v>45321.402777777781</v>
      </c>
      <c r="F396" s="1">
        <f t="shared" ca="1" si="44"/>
        <v>7.9861111116770189E-2</v>
      </c>
      <c r="G396" s="3" t="s">
        <v>55</v>
      </c>
      <c r="H396" s="41"/>
      <c r="I396" s="40"/>
      <c r="J396" s="5" t="s">
        <v>56</v>
      </c>
      <c r="K396" s="3" t="s">
        <v>122</v>
      </c>
      <c r="L396" s="9" t="s">
        <v>78</v>
      </c>
      <c r="M396" s="3" t="s">
        <v>383</v>
      </c>
      <c r="N396" s="3" t="s">
        <v>384</v>
      </c>
      <c r="O396" s="3" t="s">
        <v>2316</v>
      </c>
      <c r="P396" s="3" t="s">
        <v>2317</v>
      </c>
      <c r="Q396" s="4" t="s">
        <v>2318</v>
      </c>
      <c r="R396" s="3" t="s">
        <v>388</v>
      </c>
      <c r="S396" s="3" t="s">
        <v>129</v>
      </c>
      <c r="T396" s="3" t="s">
        <v>146</v>
      </c>
      <c r="U396" s="3" t="s">
        <v>1046</v>
      </c>
      <c r="V396" s="22" t="str">
        <f t="shared" si="49"/>
        <v>RDFO; Hora de aviso: 7:45 30/01/2024; Solución: se realiza migracion entre nodos; Hora de solución: 9:40 30/01/2024; Causa: Falla en la Red FiOp</v>
      </c>
      <c r="W396" s="4" t="s">
        <v>132</v>
      </c>
      <c r="X396" s="3"/>
      <c r="Y396" s="3"/>
      <c r="Z396" s="3" t="s">
        <v>69</v>
      </c>
      <c r="AA396" s="3" t="s">
        <v>71</v>
      </c>
      <c r="AB396" s="3">
        <v>0</v>
      </c>
      <c r="AC396" s="3" t="s">
        <v>70</v>
      </c>
      <c r="AD396" s="6">
        <v>0</v>
      </c>
      <c r="AE396" s="7"/>
      <c r="AF396" s="7"/>
      <c r="AG396" s="6">
        <f>Tabla4[[#This Row],[Tiempo Parada de Reloj]]+Tabla4[[#This Row],[Tiempo Autorizado por Telefonica (no Máximo)]]</f>
        <v>0</v>
      </c>
      <c r="AH396" s="7">
        <f t="shared" ca="1" si="46"/>
        <v>7.9861111116770189E-2</v>
      </c>
      <c r="AI396" s="8">
        <f t="shared" si="47"/>
        <v>0</v>
      </c>
      <c r="AJ396" s="8">
        <f t="shared" ca="1" si="48"/>
        <v>1.9166666668024845</v>
      </c>
      <c r="AK396" s="3" t="s">
        <v>119</v>
      </c>
      <c r="AL396" s="3" t="s">
        <v>71</v>
      </c>
      <c r="AM396" s="3" t="s">
        <v>69</v>
      </c>
      <c r="AN396" s="3" t="s">
        <v>119</v>
      </c>
      <c r="AO396" s="3" t="s">
        <v>88</v>
      </c>
      <c r="AP396" s="3" t="s">
        <v>88</v>
      </c>
      <c r="AQ396" s="23">
        <v>45322.646527777775</v>
      </c>
      <c r="AR396" s="3"/>
      <c r="AS396" s="23"/>
      <c r="AT396" s="23"/>
      <c r="AU396" s="3" t="s">
        <v>392</v>
      </c>
      <c r="AV396" s="3" t="s">
        <v>2319</v>
      </c>
      <c r="AW396" s="3" t="s">
        <v>307</v>
      </c>
      <c r="AX396" s="3">
        <v>10.394413</v>
      </c>
      <c r="AY396" s="3">
        <v>-75.481741999999997</v>
      </c>
      <c r="AZ396" s="8" t="str">
        <f>+CONCATENATE("Reportan apertura en el enlace ",Tabla4[[#This Row],[Enlace]]," en el ",Tabla4[[#This Row],[Distancia óptica]]," ocasionado por ",Tabla4[[#This Row],[Causa del daño]])</f>
        <v>Reportan apertura en el enlace Mov. Badel - Mov. Turbaco en el Km 5,114 desde Badel  ocasionado por Falla en la Red FiOp</v>
      </c>
      <c r="BA396" s="8" t="str">
        <f>+CONCATENATE("Para dar solución al incidente ",Tabla4[[#This Row],[Solución]])</f>
        <v>Para dar solución al incidente se realiza migracion entre nodos</v>
      </c>
      <c r="BB396" s="3" t="str">
        <f>+_xlfn.CONCAT(Tabla4[[#This Row],[Causa Raiz]]," ",Tabla4[[#This Row],[Solución2]]," (",Tabla4[[#This Row],[Anillo]],"- Cabecera: ",Tabla4[[#This Row],[Cabecera]],"- Operador: ",Tabla4[[#This Row],[Operador]],")")</f>
        <v>Reportan apertura en el enlace Mov. Badel - Mov. Turbaco en el Km 5,114 desde Badel  ocasionado por Falla en la Red FiOp Para dar solución al incidente se realiza migracion entre nodos (LINEAL- Cabecera: BADEL- Operador: Colombia Telecomunicaciones)</v>
      </c>
    </row>
    <row r="397" spans="1:54" s="2" customFormat="1" ht="185.25">
      <c r="A397" s="38">
        <f t="shared" si="45"/>
        <v>396</v>
      </c>
      <c r="B397" s="3">
        <v>8165139</v>
      </c>
      <c r="C397" s="3" t="s">
        <v>136</v>
      </c>
      <c r="D397" s="23">
        <v>45321.375</v>
      </c>
      <c r="E397" s="23">
        <v>45321.715277777781</v>
      </c>
      <c r="F397" s="1">
        <f t="shared" ca="1" si="44"/>
        <v>0.34027777778101154</v>
      </c>
      <c r="G397" s="3" t="s">
        <v>55</v>
      </c>
      <c r="H397" s="41"/>
      <c r="I397" s="40"/>
      <c r="J397" s="5" t="s">
        <v>137</v>
      </c>
      <c r="K397" s="3" t="s">
        <v>77</v>
      </c>
      <c r="L397" s="9" t="s">
        <v>78</v>
      </c>
      <c r="M397" s="3" t="s">
        <v>79</v>
      </c>
      <c r="N397" s="3" t="s">
        <v>1286</v>
      </c>
      <c r="O397" s="3" t="s">
        <v>2320</v>
      </c>
      <c r="P397" s="3" t="s">
        <v>2321</v>
      </c>
      <c r="Q397" s="4" t="s">
        <v>2322</v>
      </c>
      <c r="R397" s="3" t="s">
        <v>741</v>
      </c>
      <c r="S397" s="3" t="s">
        <v>249</v>
      </c>
      <c r="T397" s="3" t="s">
        <v>176</v>
      </c>
      <c r="U397" s="3" t="s">
        <v>2323</v>
      </c>
      <c r="V397" s="22" t="str">
        <f t="shared" si="49"/>
        <v>RBHFO; Hora de aviso: 9:00 30/01/2024; Solución: Se realiza tendido de 500 mts y dos empalmes de 36 hilos ; Hora de solución: 17:10 30/01/2024; Causa: Intervención de Terceros. No Identificados</v>
      </c>
      <c r="W397" s="4" t="s">
        <v>160</v>
      </c>
      <c r="X397" s="3"/>
      <c r="Y397" s="3"/>
      <c r="Z397" s="3" t="s">
        <v>69</v>
      </c>
      <c r="AA397" s="3" t="s">
        <v>71</v>
      </c>
      <c r="AB397" s="3">
        <v>0</v>
      </c>
      <c r="AC397" s="3" t="s">
        <v>71</v>
      </c>
      <c r="AD397" s="6">
        <v>0.15208333333333332</v>
      </c>
      <c r="AE397" s="7"/>
      <c r="AF397" s="7"/>
      <c r="AG397" s="6">
        <f>Tabla4[[#This Row],[Tiempo Parada de Reloj]]+Tabla4[[#This Row],[Tiempo Autorizado por Telefonica (no Máximo)]]</f>
        <v>0.15208333333333332</v>
      </c>
      <c r="AH397" s="7">
        <f t="shared" ca="1" si="46"/>
        <v>0.18819444444767822</v>
      </c>
      <c r="AI397" s="8">
        <f t="shared" si="47"/>
        <v>3.6499999999999995</v>
      </c>
      <c r="AJ397" s="8">
        <f t="shared" ca="1" si="48"/>
        <v>4.5166666667442774</v>
      </c>
      <c r="AK397" s="3" t="s">
        <v>119</v>
      </c>
      <c r="AL397" s="3" t="s">
        <v>70</v>
      </c>
      <c r="AM397" s="3" t="s">
        <v>87</v>
      </c>
      <c r="AN397" s="3" t="s">
        <v>87</v>
      </c>
      <c r="AO397" s="3" t="s">
        <v>88</v>
      </c>
      <c r="AP397" s="3" t="s">
        <v>88</v>
      </c>
      <c r="AQ397" s="23">
        <v>45324.804861111108</v>
      </c>
      <c r="AR397" s="3"/>
      <c r="AS397" s="23"/>
      <c r="AT397" s="23"/>
      <c r="AU397" s="3" t="s">
        <v>710</v>
      </c>
      <c r="AV397" s="3" t="s">
        <v>1842</v>
      </c>
      <c r="AW397" s="3" t="s">
        <v>1843</v>
      </c>
      <c r="AX397" s="3">
        <v>4.8038720000000001</v>
      </c>
      <c r="AY397" s="3">
        <v>-74.097888999999995</v>
      </c>
      <c r="AZ397" s="8" t="str">
        <f>+CONCATENATE("Reportan apertura en el enlace ",Tabla4[[#This Row],[Enlace]]," en el ",Tabla4[[#This Row],[Distancia óptica]]," ocasionado por ",Tabla4[[#This Row],[Causa del daño]])</f>
        <v>Reportan apertura en el enlace Mov. Cota Norte - Mov.Conejera II en el Km 3,7 desde Mov. Cota Norte ocasionado por Intervención de Terceros. No Identificados</v>
      </c>
      <c r="BA397" s="8" t="str">
        <f>+CONCATENATE("Para dar solución al incidente ",Tabla4[[#This Row],[Solución]])</f>
        <v xml:space="preserve">Para dar solución al incidente Se realiza tendido de 500 mts y dos empalmes de 36 hilos </v>
      </c>
      <c r="BB397" s="3" t="str">
        <f>+_xlfn.CONCAT(Tabla4[[#This Row],[Causa Raiz]]," ",Tabla4[[#This Row],[Solución2]]," (",Tabla4[[#This Row],[Anillo]],"- Cabecera: ",Tabla4[[#This Row],[Cabecera]],"- Operador: ",Tabla4[[#This Row],[Operador]],")")</f>
        <v>Reportan apertura en el enlace Mov. Cota Norte - Mov.Conejera II en el Km 3,7 desde Mov. Cota Norte ocasionado por Intervención de Terceros. No Identificados Para dar solución al incidente Se realiza tendido de 500 mts y dos empalmes de 36 hilos  (Cota1- Cabecera: Cota- Operador: Infraco)</v>
      </c>
    </row>
    <row r="398" spans="1:54" s="2" customFormat="1" ht="213.75">
      <c r="A398" s="38">
        <f t="shared" si="45"/>
        <v>397</v>
      </c>
      <c r="B398" s="3">
        <v>8165086</v>
      </c>
      <c r="C398" s="3" t="s">
        <v>92</v>
      </c>
      <c r="D398" s="23">
        <v>45321.375</v>
      </c>
      <c r="E398" s="23">
        <v>45321.527777777781</v>
      </c>
      <c r="F398" s="1">
        <f t="shared" ca="1" si="44"/>
        <v>0.15277777778101154</v>
      </c>
      <c r="G398" s="3" t="s">
        <v>55</v>
      </c>
      <c r="H398" s="41"/>
      <c r="I398" s="40"/>
      <c r="J398" s="5" t="s">
        <v>56</v>
      </c>
      <c r="K398" s="3" t="s">
        <v>203</v>
      </c>
      <c r="L398" s="9" t="s">
        <v>58</v>
      </c>
      <c r="M398" s="3" t="s">
        <v>204</v>
      </c>
      <c r="N398" s="3" t="s">
        <v>332</v>
      </c>
      <c r="O398" s="3" t="s">
        <v>878</v>
      </c>
      <c r="P398" s="3" t="s">
        <v>2324</v>
      </c>
      <c r="Q398" s="4" t="s">
        <v>2325</v>
      </c>
      <c r="R398" s="3" t="s">
        <v>640</v>
      </c>
      <c r="S398" s="3" t="s">
        <v>221</v>
      </c>
      <c r="T398" s="3" t="s">
        <v>66</v>
      </c>
      <c r="U398" s="3" t="s">
        <v>2326</v>
      </c>
      <c r="V398" s="22" t="str">
        <f t="shared" si="49"/>
        <v>RTNFO; Hora de aviso: 9:00 30/01/2024; Solución: Recuperacion de 50 mts de reserva y un empalme de 36 hilos en caja empalme de 48; Hora de solución: 12:40 30/01/2024; Causa: Vandalismo</v>
      </c>
      <c r="W398" s="4" t="s">
        <v>213</v>
      </c>
      <c r="X398" s="3"/>
      <c r="Y398" s="3"/>
      <c r="Z398" s="3" t="s">
        <v>69</v>
      </c>
      <c r="AA398" s="3" t="s">
        <v>71</v>
      </c>
      <c r="AB398" s="3">
        <v>0</v>
      </c>
      <c r="AC398" s="3" t="s">
        <v>71</v>
      </c>
      <c r="AD398" s="6">
        <v>0</v>
      </c>
      <c r="AE398" s="7"/>
      <c r="AF398" s="7"/>
      <c r="AG398" s="6">
        <f>Tabla4[[#This Row],[Tiempo Parada de Reloj]]+Tabla4[[#This Row],[Tiempo Autorizado por Telefonica (no Máximo)]]</f>
        <v>0</v>
      </c>
      <c r="AH398" s="7">
        <f t="shared" ca="1" si="46"/>
        <v>0.15277777778101154</v>
      </c>
      <c r="AI398" s="8">
        <f t="shared" si="47"/>
        <v>0</v>
      </c>
      <c r="AJ398" s="8">
        <f t="shared" ca="1" si="48"/>
        <v>3.6666666667442769</v>
      </c>
      <c r="AK398" s="3" t="s">
        <v>120</v>
      </c>
      <c r="AL398" s="3" t="s">
        <v>71</v>
      </c>
      <c r="AM398" s="3" t="s">
        <v>69</v>
      </c>
      <c r="AN398" s="3" t="s">
        <v>119</v>
      </c>
      <c r="AO398" s="3" t="s">
        <v>460</v>
      </c>
      <c r="AP398" s="3" t="s">
        <v>460</v>
      </c>
      <c r="AQ398" s="23">
        <v>45327.652777777781</v>
      </c>
      <c r="AR398" s="3"/>
      <c r="AS398" s="23"/>
      <c r="AT398" s="23"/>
      <c r="AU398" s="3" t="s">
        <v>356</v>
      </c>
      <c r="AV398" s="3" t="s">
        <v>882</v>
      </c>
      <c r="AW398" s="3" t="s">
        <v>76</v>
      </c>
      <c r="AX398" s="3">
        <v>7.1801519999999996</v>
      </c>
      <c r="AY398" s="3">
        <v>-73.136779000000004</v>
      </c>
      <c r="AZ398" s="8" t="str">
        <f>+CONCATENATE("Reportan apertura en el enlace ",Tabla4[[#This Row],[Enlace]]," en el ",Tabla4[[#This Row],[Distancia óptica]]," ocasionado por ",Tabla4[[#This Row],[Causa del daño]])</f>
        <v>Reportan apertura en el enlace Bucaramanga - San Alberto en el Km 12,2 desde Bucaramanga ocasionado por Vandalismo</v>
      </c>
      <c r="BA398" s="8" t="str">
        <f>+CONCATENATE("Para dar solución al incidente ",Tabla4[[#This Row],[Solución]])</f>
        <v>Para dar solución al incidente Recuperacion de 50 mts de reserva y un empalme de 36 hilos en caja empalme de 48</v>
      </c>
      <c r="BB398" s="3" t="str">
        <f>+_xlfn.CONCAT(Tabla4[[#This Row],[Causa Raiz]]," ",Tabla4[[#This Row],[Solución2]]," (",Tabla4[[#This Row],[Anillo]],"- Cabecera: ",Tabla4[[#This Row],[Cabecera]],"- Operador: ",Tabla4[[#This Row],[Operador]],")")</f>
        <v>Reportan apertura en el enlace Bucaramanga - San Alberto en el Km 12,2 desde Bucaramanga ocasionado por Vandalismo Para dar solución al incidente Recuperacion de 50 mts de reserva y un empalme de 36 hilos en caja empalme de 48 (Troncal- Cabecera: Bucaramanga- Operador: Colombia Telecomunicaciones)</v>
      </c>
    </row>
    <row r="399" spans="1:54" s="2" customFormat="1" ht="199.5">
      <c r="A399" s="38">
        <f t="shared" si="45"/>
        <v>398</v>
      </c>
      <c r="B399" s="3">
        <v>8165169</v>
      </c>
      <c r="C399" s="3" t="s">
        <v>136</v>
      </c>
      <c r="D399" s="23">
        <v>45321.395833333336</v>
      </c>
      <c r="E399" s="23">
        <v>45321.576388888891</v>
      </c>
      <c r="F399" s="1">
        <f t="shared" ca="1" si="44"/>
        <v>0.18055555555474712</v>
      </c>
      <c r="G399" s="3" t="s">
        <v>55</v>
      </c>
      <c r="H399" s="41"/>
      <c r="I399" s="40"/>
      <c r="J399" s="5" t="s">
        <v>137</v>
      </c>
      <c r="K399" s="3" t="s">
        <v>93</v>
      </c>
      <c r="L399" s="9" t="s">
        <v>78</v>
      </c>
      <c r="M399" s="3" t="s">
        <v>59</v>
      </c>
      <c r="N399" s="3" t="s">
        <v>60</v>
      </c>
      <c r="O399" s="3" t="s">
        <v>2327</v>
      </c>
      <c r="P399" s="3" t="s">
        <v>2328</v>
      </c>
      <c r="Q399" s="4" t="s">
        <v>2329</v>
      </c>
      <c r="R399" s="3" t="s">
        <v>947</v>
      </c>
      <c r="S399" s="3" t="s">
        <v>65</v>
      </c>
      <c r="T399" s="3" t="s">
        <v>176</v>
      </c>
      <c r="U399" s="3" t="s">
        <v>948</v>
      </c>
      <c r="V399" s="22" t="str">
        <f t="shared" si="49"/>
        <v>RBHFO; Hora de aviso: 9:30 30/01/2024; Solución: se rehace empalme de 96 hilos en cala empalme nueva; Hora de solución: 13:50 30/01/2024; Causa: Intervención de Terceros. No Identificados</v>
      </c>
      <c r="W399" s="4" t="s">
        <v>68</v>
      </c>
      <c r="X399" s="3"/>
      <c r="Y399" s="3"/>
      <c r="Z399" s="3" t="s">
        <v>69</v>
      </c>
      <c r="AA399" s="3" t="s">
        <v>71</v>
      </c>
      <c r="AB399" s="3">
        <v>0</v>
      </c>
      <c r="AC399" s="3" t="s">
        <v>71</v>
      </c>
      <c r="AD399" s="6">
        <v>0</v>
      </c>
      <c r="AE399" s="7"/>
      <c r="AF399" s="7"/>
      <c r="AG399" s="6">
        <f>Tabla4[[#This Row],[Tiempo Parada de Reloj]]+Tabla4[[#This Row],[Tiempo Autorizado por Telefonica (no Máximo)]]</f>
        <v>0</v>
      </c>
      <c r="AH399" s="7">
        <f t="shared" ca="1" si="46"/>
        <v>0.18055555555474712</v>
      </c>
      <c r="AI399" s="8">
        <f t="shared" si="47"/>
        <v>0</v>
      </c>
      <c r="AJ399" s="8">
        <f t="shared" ca="1" si="48"/>
        <v>4.3333333333139308</v>
      </c>
      <c r="AK399" s="3" t="s">
        <v>106</v>
      </c>
      <c r="AL399" s="3" t="s">
        <v>70</v>
      </c>
      <c r="AM399" s="3" t="s">
        <v>87</v>
      </c>
      <c r="AN399" s="3" t="s">
        <v>87</v>
      </c>
      <c r="AO399" s="3" t="s">
        <v>460</v>
      </c>
      <c r="AP399" s="3" t="s">
        <v>460</v>
      </c>
      <c r="AQ399" s="23">
        <v>45321.861805555556</v>
      </c>
      <c r="AR399" s="3"/>
      <c r="AS399" s="23"/>
      <c r="AT399" s="23"/>
      <c r="AU399" s="3" t="s">
        <v>107</v>
      </c>
      <c r="AV399" s="3" t="s">
        <v>757</v>
      </c>
      <c r="AW399" s="3" t="s">
        <v>2330</v>
      </c>
      <c r="AX399" s="3">
        <v>4.6319499999999998</v>
      </c>
      <c r="AY399" s="3">
        <v>-74.151489999999995</v>
      </c>
      <c r="AZ399" s="8" t="str">
        <f>+CONCATENATE("Reportan apertura en el enlace ",Tabla4[[#This Row],[Enlace]]," en el ",Tabla4[[#This Row],[Distancia óptica]]," ocasionado por ",Tabla4[[#This Row],[Causa del daño]])</f>
        <v>Reportan apertura en el enlace Mov. Maria Paz Bogota - Mov. Estacion Bandera en el Km 2,096 desde Estacion Bandera ocasionado por Intervención de Terceros. No Identificados</v>
      </c>
      <c r="BA399" s="8" t="str">
        <f>+CONCATENATE("Para dar solución al incidente ",Tabla4[[#This Row],[Solución]])</f>
        <v>Para dar solución al incidente se rehace empalme de 96 hilos en cala empalme nueva</v>
      </c>
      <c r="BB399" s="3" t="str">
        <f>+_xlfn.CONCAT(Tabla4[[#This Row],[Causa Raiz]]," ",Tabla4[[#This Row],[Solución2]]," (",Tabla4[[#This Row],[Anillo]],"- Cabecera: ",Tabla4[[#This Row],[Cabecera]],"- Operador: ",Tabla4[[#This Row],[Operador]],")")</f>
        <v>Reportan apertura en el enlace Mov. Maria Paz Bogota - Mov. Estacion Bandera en el Km 2,096 desde Estacion Bandera ocasionado por Intervención de Terceros. No Identificados Para dar solución al incidente se rehace empalme de 96 hilos en cala empalme nueva (Anillo 47A- Cabecera: Asturias- Operador: Infraco)</v>
      </c>
    </row>
    <row r="400" spans="1:54" s="2" customFormat="1" ht="185.25">
      <c r="A400" s="38">
        <f t="shared" si="45"/>
        <v>399</v>
      </c>
      <c r="B400" s="3">
        <v>8165176</v>
      </c>
      <c r="C400" s="3" t="s">
        <v>54</v>
      </c>
      <c r="D400" s="23">
        <v>45321.395833333336</v>
      </c>
      <c r="E400" s="23">
        <v>45321.5</v>
      </c>
      <c r="F400" s="1">
        <f t="shared" ca="1" si="44"/>
        <v>0.10416666666424135</v>
      </c>
      <c r="G400" s="3" t="s">
        <v>55</v>
      </c>
      <c r="H400" s="41"/>
      <c r="I400" s="40"/>
      <c r="J400" s="5" t="s">
        <v>56</v>
      </c>
      <c r="K400" s="3" t="s">
        <v>340</v>
      </c>
      <c r="L400" s="9" t="s">
        <v>78</v>
      </c>
      <c r="M400" s="3" t="s">
        <v>341</v>
      </c>
      <c r="N400" s="3" t="s">
        <v>342</v>
      </c>
      <c r="O400" s="3" t="s">
        <v>2331</v>
      </c>
      <c r="P400" s="3" t="s">
        <v>2332</v>
      </c>
      <c r="Q400" s="4" t="s">
        <v>2333</v>
      </c>
      <c r="R400" s="3" t="s">
        <v>750</v>
      </c>
      <c r="S400" s="3" t="s">
        <v>347</v>
      </c>
      <c r="T400" s="3" t="s">
        <v>256</v>
      </c>
      <c r="U400" s="3" t="s">
        <v>2334</v>
      </c>
      <c r="V400" s="22" t="str">
        <f t="shared" si="49"/>
        <v>RLFO; Hora de aviso: 9:30 30/01/2024; Solución: se refusiona hilo abierto en caja de empalme; Hora de solución: 12:00 30/01/2024; Causa: Falla de Empalme de FiOp</v>
      </c>
      <c r="W400" s="4" t="s">
        <v>349</v>
      </c>
      <c r="X400" s="3"/>
      <c r="Y400" s="3"/>
      <c r="Z400" s="3" t="s">
        <v>69</v>
      </c>
      <c r="AA400" s="3" t="s">
        <v>71</v>
      </c>
      <c r="AB400" s="3">
        <v>0</v>
      </c>
      <c r="AC400" s="3" t="s">
        <v>71</v>
      </c>
      <c r="AD400" s="6">
        <v>0</v>
      </c>
      <c r="AE400" s="7"/>
      <c r="AF400" s="7"/>
      <c r="AG400" s="6">
        <f>Tabla4[[#This Row],[Tiempo Parada de Reloj]]+Tabla4[[#This Row],[Tiempo Autorizado por Telefonica (no Máximo)]]</f>
        <v>0</v>
      </c>
      <c r="AH400" s="7">
        <f t="shared" ca="1" si="46"/>
        <v>0.10416666666424135</v>
      </c>
      <c r="AI400" s="8">
        <f t="shared" si="47"/>
        <v>0</v>
      </c>
      <c r="AJ400" s="8">
        <f t="shared" ca="1" si="48"/>
        <v>2.4999999999417923</v>
      </c>
      <c r="AK400" s="3" t="s">
        <v>120</v>
      </c>
      <c r="AL400" s="3" t="s">
        <v>70</v>
      </c>
      <c r="AM400" s="3" t="s">
        <v>119</v>
      </c>
      <c r="AN400" s="3" t="s">
        <v>119</v>
      </c>
      <c r="AO400" s="3" t="s">
        <v>460</v>
      </c>
      <c r="AP400" s="3" t="s">
        <v>460</v>
      </c>
      <c r="AQ400" s="23">
        <v>45323.675000000003</v>
      </c>
      <c r="AR400" s="3"/>
      <c r="AS400" s="23"/>
      <c r="AT400" s="23"/>
      <c r="AU400" s="3" t="s">
        <v>351</v>
      </c>
      <c r="AV400" s="3" t="s">
        <v>2335</v>
      </c>
      <c r="AW400" s="3" t="s">
        <v>1311</v>
      </c>
      <c r="AX400" s="3">
        <v>4.4032999999999998</v>
      </c>
      <c r="AY400" s="3">
        <v>-75.144800000000004</v>
      </c>
      <c r="AZ400" s="8" t="str">
        <f>+CONCATENATE("Reportan apertura en el enlace ",Tabla4[[#This Row],[Enlace]]," en el ",Tabla4[[#This Row],[Distancia óptica]]," ocasionado por ",Tabla4[[#This Row],[Causa del daño]])</f>
        <v>Reportan apertura en el enlace Mov. Picaleña - Mov. Aeropuerto Perales en el Km 4,1  desde movil picaleña ocasionado por Falla de Empalme de FiOp</v>
      </c>
      <c r="BA400" s="8" t="str">
        <f>+CONCATENATE("Para dar solución al incidente ",Tabla4[[#This Row],[Solución]])</f>
        <v>Para dar solución al incidente se refusiona hilo abierto en caja de empalme</v>
      </c>
      <c r="BB400" s="3" t="str">
        <f>+_xlfn.CONCAT(Tabla4[[#This Row],[Causa Raiz]]," ",Tabla4[[#This Row],[Solución2]]," (",Tabla4[[#This Row],[Anillo]],"- Cabecera: ",Tabla4[[#This Row],[Cabecera]],"- Operador: ",Tabla4[[#This Row],[Operador]],")")</f>
        <v>Reportan apertura en el enlace Mov. Picaleña - Mov. Aeropuerto Perales en el Km 4,1  desde movil picaleña ocasionado por Falla de Empalme de FiOp Para dar solución al incidente se refusiona hilo abierto en caja de empalme (UK- Cabecera: CAMPESTRE- Operador: Colombia Telecomunicaciones)</v>
      </c>
    </row>
    <row r="401" spans="1:54" s="2" customFormat="1" ht="185.25">
      <c r="A401" s="38">
        <f t="shared" si="45"/>
        <v>400</v>
      </c>
      <c r="B401" s="3">
        <v>8165288</v>
      </c>
      <c r="C401" s="3" t="s">
        <v>54</v>
      </c>
      <c r="D401" s="23">
        <v>45321.420138888891</v>
      </c>
      <c r="E401" s="23">
        <v>45321.680555555555</v>
      </c>
      <c r="F401" s="1">
        <f t="shared" ca="1" si="44"/>
        <v>0.26041666666424135</v>
      </c>
      <c r="G401" s="3" t="s">
        <v>55</v>
      </c>
      <c r="H401" s="41"/>
      <c r="I401" s="40"/>
      <c r="J401" s="5" t="s">
        <v>56</v>
      </c>
      <c r="K401" s="3" t="s">
        <v>122</v>
      </c>
      <c r="L401" s="9" t="s">
        <v>78</v>
      </c>
      <c r="M401" s="3" t="s">
        <v>123</v>
      </c>
      <c r="N401" s="3" t="s">
        <v>124</v>
      </c>
      <c r="O401" s="3" t="s">
        <v>2336</v>
      </c>
      <c r="P401" s="3" t="s">
        <v>2337</v>
      </c>
      <c r="Q401" s="4" t="s">
        <v>2338</v>
      </c>
      <c r="R401" s="3" t="s">
        <v>128</v>
      </c>
      <c r="S401" s="3" t="s">
        <v>129</v>
      </c>
      <c r="T401" s="3" t="s">
        <v>176</v>
      </c>
      <c r="U401" s="3" t="s">
        <v>2339</v>
      </c>
      <c r="V401" s="22" t="str">
        <f t="shared" si="49"/>
        <v>RLFO; Hora de aviso: 10:05 30/01/2024; Solución: Tendido 300 mtrs y 2 empalmes de 36 hilos; Hora de solución: 16:20 30/01/2024; Causa: Intervención de Terceros. No Identificados</v>
      </c>
      <c r="W401" s="4" t="s">
        <v>132</v>
      </c>
      <c r="X401" s="3"/>
      <c r="Y401" s="3"/>
      <c r="Z401" s="3" t="s">
        <v>69</v>
      </c>
      <c r="AA401" s="3" t="s">
        <v>71</v>
      </c>
      <c r="AB401" s="3">
        <v>0</v>
      </c>
      <c r="AC401" s="3" t="s">
        <v>71</v>
      </c>
      <c r="AD401" s="6">
        <v>0.125</v>
      </c>
      <c r="AE401" s="7"/>
      <c r="AF401" s="7"/>
      <c r="AG401" s="6">
        <f>Tabla4[[#This Row],[Tiempo Parada de Reloj]]+Tabla4[[#This Row],[Tiempo Autorizado por Telefonica (no Máximo)]]</f>
        <v>0.125</v>
      </c>
      <c r="AH401" s="7">
        <f t="shared" ca="1" si="46"/>
        <v>0.13541666666424135</v>
      </c>
      <c r="AI401" s="8">
        <f t="shared" si="47"/>
        <v>3</v>
      </c>
      <c r="AJ401" s="8">
        <f t="shared" ca="1" si="48"/>
        <v>3.2499999999417923</v>
      </c>
      <c r="AK401" s="3" t="s">
        <v>120</v>
      </c>
      <c r="AL401" s="3" t="s">
        <v>70</v>
      </c>
      <c r="AM401" s="3" t="s">
        <v>87</v>
      </c>
      <c r="AN401" s="3" t="s">
        <v>87</v>
      </c>
      <c r="AO401" s="3" t="s">
        <v>460</v>
      </c>
      <c r="AP401" s="3" t="s">
        <v>1349</v>
      </c>
      <c r="AQ401" s="23">
        <v>45363.6875</v>
      </c>
      <c r="AR401" s="3"/>
      <c r="AS401" s="23"/>
      <c r="AT401" s="23"/>
      <c r="AU401" s="3" t="s">
        <v>133</v>
      </c>
      <c r="AV401" s="3" t="s">
        <v>1342</v>
      </c>
      <c r="AW401" s="3" t="s">
        <v>151</v>
      </c>
      <c r="AX401" s="3">
        <v>10.839468</v>
      </c>
      <c r="AY401" s="3">
        <v>-75.139965000000004</v>
      </c>
      <c r="AZ401" s="8" t="str">
        <f>+CONCATENATE("Reportan apertura en el enlace ",Tabla4[[#This Row],[Enlace]]," en el ",Tabla4[[#This Row],[Distancia óptica]]," ocasionado por ",Tabla4[[#This Row],[Causa del daño]])</f>
        <v>Reportan apertura en el enlace Mov. Aguamarina - Mov. Pelu en el Km 55,33 desde Pelu ocasionado por Intervención de Terceros. No Identificados</v>
      </c>
      <c r="BA401" s="8" t="str">
        <f>+CONCATENATE("Para dar solución al incidente ",Tabla4[[#This Row],[Solución]])</f>
        <v>Para dar solución al incidente Tendido 300 mtrs y 2 empalmes de 36 hilos</v>
      </c>
      <c r="BB401" s="3" t="str">
        <f>+_xlfn.CONCAT(Tabla4[[#This Row],[Causa Raiz]]," ",Tabla4[[#This Row],[Solución2]]," (",Tabla4[[#This Row],[Anillo]],"- Cabecera: ",Tabla4[[#This Row],[Cabecera]],"- Operador: ",Tabla4[[#This Row],[Operador]],")")</f>
        <v>Reportan apertura en el enlace Mov. Aguamarina - Mov. Pelu en el Km 55,33 desde Pelu ocasionado por Intervención de Terceros. No Identificados Para dar solución al incidente Tendido 300 mtrs y 2 empalmes de 36 hilos (Lineal - Cabecera: Pelu- Operador: Colombia Telecomunicaciones)</v>
      </c>
    </row>
    <row r="402" spans="1:54" s="2" customFormat="1" ht="171">
      <c r="A402" s="38">
        <f t="shared" si="45"/>
        <v>401</v>
      </c>
      <c r="B402" s="3">
        <v>8165549</v>
      </c>
      <c r="C402" s="3" t="s">
        <v>136</v>
      </c>
      <c r="D402" s="23">
        <v>45321.472222222219</v>
      </c>
      <c r="E402" s="23">
        <v>45321.71875</v>
      </c>
      <c r="F402" s="1">
        <f t="shared" ca="1" si="44"/>
        <v>0.24652777778101154</v>
      </c>
      <c r="G402" s="3" t="s">
        <v>55</v>
      </c>
      <c r="H402" s="41"/>
      <c r="I402" s="40"/>
      <c r="J402" s="5" t="s">
        <v>137</v>
      </c>
      <c r="K402" s="3" t="s">
        <v>93</v>
      </c>
      <c r="L402" s="9" t="s">
        <v>78</v>
      </c>
      <c r="M402" s="3" t="s">
        <v>59</v>
      </c>
      <c r="N402" s="3" t="s">
        <v>60</v>
      </c>
      <c r="O402" s="3" t="s">
        <v>2340</v>
      </c>
      <c r="P402" s="3" t="s">
        <v>2341</v>
      </c>
      <c r="Q402" s="4" t="s">
        <v>2342</v>
      </c>
      <c r="R402" s="3" t="s">
        <v>378</v>
      </c>
      <c r="S402" s="3" t="s">
        <v>65</v>
      </c>
      <c r="T402" s="3" t="s">
        <v>66</v>
      </c>
      <c r="U402" s="3" t="s">
        <v>2343</v>
      </c>
      <c r="V402" s="22" t="str">
        <f t="shared" si="49"/>
        <v>RBHFO; Hora de aviso: 11:20 30/01/2024; Solución: Se rehace caja de empalme de 96 hilos; Hora de solución: 17:15 30/01/2024; Causa: Vandalismo</v>
      </c>
      <c r="W402" s="4" t="s">
        <v>68</v>
      </c>
      <c r="X402" s="3"/>
      <c r="Y402" s="3"/>
      <c r="Z402" s="3" t="s">
        <v>69</v>
      </c>
      <c r="AA402" s="3" t="s">
        <v>71</v>
      </c>
      <c r="AB402" s="3">
        <v>0</v>
      </c>
      <c r="AC402" s="3" t="s">
        <v>71</v>
      </c>
      <c r="AD402" s="6">
        <v>3.8194444444444441E-2</v>
      </c>
      <c r="AE402" s="7"/>
      <c r="AF402" s="7"/>
      <c r="AG402" s="6">
        <f>Tabla4[[#This Row],[Tiempo Parada de Reloj]]+Tabla4[[#This Row],[Tiempo Autorizado por Telefonica (no Máximo)]]</f>
        <v>3.8194444444444441E-2</v>
      </c>
      <c r="AH402" s="7">
        <f t="shared" ca="1" si="46"/>
        <v>0.20833333333656709</v>
      </c>
      <c r="AI402" s="8">
        <f t="shared" si="47"/>
        <v>0.91666666666666652</v>
      </c>
      <c r="AJ402" s="8">
        <f t="shared" ca="1" si="48"/>
        <v>5.0000000000776099</v>
      </c>
      <c r="AK402" s="3" t="s">
        <v>106</v>
      </c>
      <c r="AL402" s="3" t="s">
        <v>70</v>
      </c>
      <c r="AM402" s="3" t="s">
        <v>87</v>
      </c>
      <c r="AN402" s="3" t="s">
        <v>87</v>
      </c>
      <c r="AO402" s="3" t="s">
        <v>88</v>
      </c>
      <c r="AP402" s="3" t="s">
        <v>88</v>
      </c>
      <c r="AQ402" s="23">
        <v>45322.822916666664</v>
      </c>
      <c r="AR402" s="3"/>
      <c r="AS402" s="23"/>
      <c r="AT402" s="23"/>
      <c r="AU402" s="3" t="s">
        <v>107</v>
      </c>
      <c r="AV402" s="3" t="s">
        <v>2344</v>
      </c>
      <c r="AW402" s="3" t="s">
        <v>2345</v>
      </c>
      <c r="AX402" s="3">
        <v>4.5616649999999996</v>
      </c>
      <c r="AY402" s="3">
        <v>-74.099057000000002</v>
      </c>
      <c r="AZ402" s="8" t="str">
        <f>+CONCATENATE("Reportan apertura en el enlace ",Tabla4[[#This Row],[Enlace]]," en el ",Tabla4[[#This Row],[Distancia óptica]]," ocasionado por ",Tabla4[[#This Row],[Causa del daño]])</f>
        <v>Reportan apertura en el enlace Mov. Mirador de Marruecos - Mov San Jose Sur en el Km 5,6 desde Mirador de Marruecos ocasionado por Vandalismo</v>
      </c>
      <c r="BA402" s="8" t="str">
        <f>+CONCATENATE("Para dar solución al incidente ",Tabla4[[#This Row],[Solución]])</f>
        <v>Para dar solución al incidente Se rehace caja de empalme de 96 hilos</v>
      </c>
      <c r="BB402" s="3" t="str">
        <f>+_xlfn.CONCAT(Tabla4[[#This Row],[Causa Raiz]]," ",Tabla4[[#This Row],[Solución2]]," (",Tabla4[[#This Row],[Anillo]],"- Cabecera: ",Tabla4[[#This Row],[Cabecera]],"- Operador: ",Tabla4[[#This Row],[Operador]],")")</f>
        <v>Reportan apertura en el enlace Mov. Mirador de Marruecos - Mov San Jose Sur en el Km 5,6 desde Mirador de Marruecos ocasionado por Vandalismo Para dar solución al incidente Se rehace caja de empalme de 96 hilos (Anillo 54A- Cabecera: CLARET- Operador: Infraco)</v>
      </c>
    </row>
    <row r="403" spans="1:54" s="2" customFormat="1" ht="171">
      <c r="A403" s="38">
        <f t="shared" si="45"/>
        <v>402</v>
      </c>
      <c r="B403" s="3">
        <v>8165570</v>
      </c>
      <c r="C403" s="3" t="s">
        <v>163</v>
      </c>
      <c r="D403" s="23">
        <v>45321.479166666664</v>
      </c>
      <c r="E403" s="23">
        <v>45321.628472222219</v>
      </c>
      <c r="F403" s="1">
        <f t="shared" ca="1" si="44"/>
        <v>0.14930555555474712</v>
      </c>
      <c r="G403" s="3" t="s">
        <v>55</v>
      </c>
      <c r="H403" s="41"/>
      <c r="I403" s="40"/>
      <c r="J403" s="5" t="s">
        <v>56</v>
      </c>
      <c r="K403" s="3" t="s">
        <v>77</v>
      </c>
      <c r="L403" s="9" t="s">
        <v>58</v>
      </c>
      <c r="M403" s="3" t="s">
        <v>656</v>
      </c>
      <c r="N403" s="3" t="s">
        <v>657</v>
      </c>
      <c r="O403" s="3" t="s">
        <v>658</v>
      </c>
      <c r="P403" s="3" t="s">
        <v>2346</v>
      </c>
      <c r="Q403" s="4" t="s">
        <v>2347</v>
      </c>
      <c r="R403" s="3" t="s">
        <v>796</v>
      </c>
      <c r="S403" s="3" t="s">
        <v>289</v>
      </c>
      <c r="T403" s="3" t="s">
        <v>256</v>
      </c>
      <c r="U403" s="3" t="s">
        <v>1009</v>
      </c>
      <c r="V403" s="22" t="str">
        <f t="shared" si="49"/>
        <v>RDFO; Hora de aviso: 11:30 30/01/2024; Solución: Se refusiona hilo en caja de empalme existente.; Hora de solución: 15:05 30/01/2024; Causa: Falla de Empalme de FiOp</v>
      </c>
      <c r="W403" s="4" t="s">
        <v>160</v>
      </c>
      <c r="X403" s="3"/>
      <c r="Y403" s="3"/>
      <c r="Z403" s="3" t="s">
        <v>69</v>
      </c>
      <c r="AA403" s="3" t="s">
        <v>71</v>
      </c>
      <c r="AB403" s="3">
        <v>0</v>
      </c>
      <c r="AC403" s="3" t="s">
        <v>71</v>
      </c>
      <c r="AD403" s="6">
        <v>0</v>
      </c>
      <c r="AE403" s="7"/>
      <c r="AF403" s="7"/>
      <c r="AG403" s="6">
        <f>Tabla4[[#This Row],[Tiempo Parada de Reloj]]+Tabla4[[#This Row],[Tiempo Autorizado por Telefonica (no Máximo)]]</f>
        <v>0</v>
      </c>
      <c r="AH403" s="7">
        <f t="shared" ca="1" si="46"/>
        <v>0.14930555555474712</v>
      </c>
      <c r="AI403" s="8">
        <f t="shared" si="47"/>
        <v>0</v>
      </c>
      <c r="AJ403" s="8">
        <f t="shared" ca="1" si="48"/>
        <v>3.5833333333139308</v>
      </c>
      <c r="AK403" s="3" t="s">
        <v>106</v>
      </c>
      <c r="AL403" s="3" t="s">
        <v>70</v>
      </c>
      <c r="AM403" s="3" t="s">
        <v>87</v>
      </c>
      <c r="AN403" s="3" t="s">
        <v>87</v>
      </c>
      <c r="AO403" s="3" t="s">
        <v>460</v>
      </c>
      <c r="AP403" s="3" t="s">
        <v>460</v>
      </c>
      <c r="AQ403" s="23">
        <v>45323.563194444447</v>
      </c>
      <c r="AR403" s="3"/>
      <c r="AS403" s="23"/>
      <c r="AT403" s="23"/>
      <c r="AU403" s="3" t="s">
        <v>662</v>
      </c>
      <c r="AV403" s="3" t="s">
        <v>657</v>
      </c>
      <c r="AW403" s="3" t="s">
        <v>1311</v>
      </c>
      <c r="AX403" s="3">
        <v>5.3230000000000004</v>
      </c>
      <c r="AY403" s="3">
        <v>-75.676000000000002</v>
      </c>
      <c r="AZ403" s="8" t="str">
        <f>+CONCATENATE("Reportan apertura en el enlace ",Tabla4[[#This Row],[Enlace]]," en el ",Tabla4[[#This Row],[Distancia óptica]]," ocasionado por ",Tabla4[[#This Row],[Causa del daño]])</f>
        <v>Reportan apertura en el enlace Manizales - Supía en el Km 65 desde Manizales  ocasionado por Falla de Empalme de FiOp</v>
      </c>
      <c r="BA403" s="8" t="str">
        <f>+CONCATENATE("Para dar solución al incidente ",Tabla4[[#This Row],[Solución]])</f>
        <v>Para dar solución al incidente Se refusiona hilo en caja de empalme existente.</v>
      </c>
      <c r="BB403" s="3" t="str">
        <f>+_xlfn.CONCAT(Tabla4[[#This Row],[Causa Raiz]]," ",Tabla4[[#This Row],[Solución2]]," (",Tabla4[[#This Row],[Anillo]],"- Cabecera: ",Tabla4[[#This Row],[Cabecera]],"- Operador: ",Tabla4[[#This Row],[Operador]],")")</f>
        <v>Reportan apertura en el enlace Manizales - Supía en el Km 65 desde Manizales  ocasionado por Falla de Empalme de FiOp Para dar solución al incidente Se refusiona hilo en caja de empalme existente. (UK- Cabecera: MANIZALES- Operador: Colombia Telecomunicaciones)</v>
      </c>
    </row>
    <row r="404" spans="1:54" s="2" customFormat="1" ht="171">
      <c r="A404" s="38">
        <f t="shared" si="45"/>
        <v>403</v>
      </c>
      <c r="B404" s="3">
        <v>8165898</v>
      </c>
      <c r="C404" s="3" t="s">
        <v>136</v>
      </c>
      <c r="D404" s="23">
        <v>45321.53125</v>
      </c>
      <c r="E404" s="23">
        <v>45321.572916666664</v>
      </c>
      <c r="F404" s="1">
        <f t="shared" ca="1" si="44"/>
        <v>4.1666666664241347E-2</v>
      </c>
      <c r="G404" s="3" t="s">
        <v>55</v>
      </c>
      <c r="H404" s="41"/>
      <c r="I404" s="40"/>
      <c r="J404" s="5" t="s">
        <v>137</v>
      </c>
      <c r="K404" s="3" t="s">
        <v>57</v>
      </c>
      <c r="L404" s="9" t="s">
        <v>78</v>
      </c>
      <c r="M404" s="3" t="s">
        <v>59</v>
      </c>
      <c r="N404" s="3" t="s">
        <v>60</v>
      </c>
      <c r="O404" s="3" t="s">
        <v>2348</v>
      </c>
      <c r="P404" s="3" t="s">
        <v>2349</v>
      </c>
      <c r="Q404" s="4" t="s">
        <v>2350</v>
      </c>
      <c r="R404" s="3" t="s">
        <v>947</v>
      </c>
      <c r="S404" s="3" t="s">
        <v>65</v>
      </c>
      <c r="T404" s="3" t="s">
        <v>256</v>
      </c>
      <c r="U404" s="3" t="s">
        <v>2351</v>
      </c>
      <c r="V404" s="22" t="str">
        <f t="shared" si="49"/>
        <v>RBHFO; Hora de aviso: 12:45 30/01/2024; Solución: se refusionan hilos de servicios en empalme ; Hora de solución: 13:45 30/01/2024; Causa: Falla de Empalme de FiOp</v>
      </c>
      <c r="W404" s="4" t="s">
        <v>68</v>
      </c>
      <c r="X404" s="3"/>
      <c r="Y404" s="3"/>
      <c r="Z404" s="3" t="s">
        <v>69</v>
      </c>
      <c r="AA404" s="3" t="s">
        <v>71</v>
      </c>
      <c r="AB404" s="3">
        <v>0</v>
      </c>
      <c r="AC404" s="3" t="s">
        <v>71</v>
      </c>
      <c r="AD404" s="6">
        <v>0</v>
      </c>
      <c r="AE404" s="7"/>
      <c r="AF404" s="7"/>
      <c r="AG404" s="6">
        <f>Tabla4[[#This Row],[Tiempo Parada de Reloj]]+Tabla4[[#This Row],[Tiempo Autorizado por Telefonica (no Máximo)]]</f>
        <v>0</v>
      </c>
      <c r="AH404" s="7">
        <f t="shared" ca="1" si="46"/>
        <v>4.1666666664241347E-2</v>
      </c>
      <c r="AI404" s="8">
        <f t="shared" si="47"/>
        <v>0</v>
      </c>
      <c r="AJ404" s="8">
        <f t="shared" ca="1" si="48"/>
        <v>0.99999999994179234</v>
      </c>
      <c r="AK404" s="3" t="s">
        <v>106</v>
      </c>
      <c r="AL404" s="3" t="s">
        <v>70</v>
      </c>
      <c r="AM404" s="3" t="s">
        <v>119</v>
      </c>
      <c r="AN404" s="3" t="s">
        <v>119</v>
      </c>
      <c r="AO404" s="3" t="s">
        <v>460</v>
      </c>
      <c r="AP404" s="3" t="s">
        <v>460</v>
      </c>
      <c r="AQ404" s="23">
        <v>45323.884027777778</v>
      </c>
      <c r="AR404" s="3"/>
      <c r="AS404" s="23"/>
      <c r="AT404" s="23"/>
      <c r="AU404" s="3" t="s">
        <v>298</v>
      </c>
      <c r="AV404" s="3" t="s">
        <v>2352</v>
      </c>
      <c r="AW404" s="3" t="s">
        <v>2353</v>
      </c>
      <c r="AX404" s="3">
        <v>4.6489599999999998</v>
      </c>
      <c r="AY404" s="3">
        <v>-74.107249999999993</v>
      </c>
      <c r="AZ404" s="8" t="str">
        <f>+CONCATENATE("Reportan apertura en el enlace ",Tabla4[[#This Row],[Enlace]]," en el ",Tabla4[[#This Row],[Distancia óptica]]," ocasionado por ",Tabla4[[#This Row],[Causa del daño]])</f>
        <v>Reportan apertura en el enlace Mov. salitre - Mov. Bunker Fiscalia en el km 1,6 desde Salite ocasionado por Falla de Empalme de FiOp</v>
      </c>
      <c r="BA404" s="8" t="str">
        <f>+CONCATENATE("Para dar solución al incidente ",Tabla4[[#This Row],[Solución]])</f>
        <v xml:space="preserve">Para dar solución al incidente se refusionan hilos de servicios en empalme </v>
      </c>
      <c r="BB404" s="3" t="str">
        <f>+_xlfn.CONCAT(Tabla4[[#This Row],[Causa Raiz]]," ",Tabla4[[#This Row],[Solución2]]," (",Tabla4[[#This Row],[Anillo]],"- Cabecera: ",Tabla4[[#This Row],[Cabecera]],"- Operador: ",Tabla4[[#This Row],[Operador]],")")</f>
        <v>Reportan apertura en el enlace Mov. salitre - Mov. Bunker Fiscalia en el km 1,6 desde Salite ocasionado por Falla de Empalme de FiOp Para dar solución al incidente se refusionan hilos de servicios en empalme  (ANILLO 11C- Cabecera: SALITRE- Operador: Infraco)</v>
      </c>
    </row>
    <row r="405" spans="1:54" s="2" customFormat="1" ht="171">
      <c r="A405" s="38">
        <f t="shared" si="45"/>
        <v>404</v>
      </c>
      <c r="B405" s="3">
        <v>8166312</v>
      </c>
      <c r="C405" s="3" t="s">
        <v>163</v>
      </c>
      <c r="D405" s="23">
        <v>45321.583333333336</v>
      </c>
      <c r="E405" s="23">
        <v>45321.715277777781</v>
      </c>
      <c r="F405" s="1">
        <f t="shared" ca="1" si="44"/>
        <v>0.13194444444525288</v>
      </c>
      <c r="G405" s="3" t="s">
        <v>55</v>
      </c>
      <c r="H405" s="41"/>
      <c r="I405" s="40"/>
      <c r="J405" s="5" t="s">
        <v>56</v>
      </c>
      <c r="K405" s="3" t="s">
        <v>108</v>
      </c>
      <c r="L405" s="9" t="s">
        <v>58</v>
      </c>
      <c r="M405" s="3" t="s">
        <v>109</v>
      </c>
      <c r="N405" s="3" t="s">
        <v>2354</v>
      </c>
      <c r="O405" s="3" t="s">
        <v>2355</v>
      </c>
      <c r="P405" s="3" t="s">
        <v>2356</v>
      </c>
      <c r="Q405" s="4" t="s">
        <v>2357</v>
      </c>
      <c r="R405" s="3" t="s">
        <v>327</v>
      </c>
      <c r="S405" s="3" t="s">
        <v>115</v>
      </c>
      <c r="T405" s="3" t="s">
        <v>256</v>
      </c>
      <c r="U405" s="3" t="s">
        <v>631</v>
      </c>
      <c r="V405" s="22" t="str">
        <f t="shared" si="49"/>
        <v>RDFO; Hora de aviso: 14:00 30/01/2024; Solución: Se refusiona hilo en caja existente ; Hora de solución: 17:10 30/01/2024; Causa: Falla de Empalme de FiOp</v>
      </c>
      <c r="W405" s="4" t="s">
        <v>118</v>
      </c>
      <c r="X405" s="3"/>
      <c r="Y405" s="3"/>
      <c r="Z405" s="3" t="s">
        <v>69</v>
      </c>
      <c r="AA405" s="3" t="s">
        <v>71</v>
      </c>
      <c r="AB405" s="3">
        <v>0</v>
      </c>
      <c r="AC405" s="3" t="s">
        <v>71</v>
      </c>
      <c r="AD405" s="6">
        <v>0</v>
      </c>
      <c r="AE405" s="7"/>
      <c r="AF405" s="7"/>
      <c r="AG405" s="6">
        <f>Tabla4[[#This Row],[Tiempo Parada de Reloj]]+Tabla4[[#This Row],[Tiempo Autorizado por Telefonica (no Máximo)]]</f>
        <v>0</v>
      </c>
      <c r="AH405" s="7">
        <f t="shared" ca="1" si="46"/>
        <v>0.13194444444525288</v>
      </c>
      <c r="AI405" s="8">
        <f t="shared" si="47"/>
        <v>0</v>
      </c>
      <c r="AJ405" s="8">
        <f t="shared" ca="1" si="48"/>
        <v>3.1666666666860692</v>
      </c>
      <c r="AK405" s="3" t="s">
        <v>106</v>
      </c>
      <c r="AL405" s="3" t="s">
        <v>70</v>
      </c>
      <c r="AM405" s="3" t="s">
        <v>87</v>
      </c>
      <c r="AN405" s="3" t="s">
        <v>87</v>
      </c>
      <c r="AO405" s="3" t="s">
        <v>106</v>
      </c>
      <c r="AP405" s="3" t="s">
        <v>106</v>
      </c>
      <c r="AQ405" s="23">
        <v>45322.614583333336</v>
      </c>
      <c r="AR405" s="3"/>
      <c r="AS405" s="23"/>
      <c r="AT405" s="23"/>
      <c r="AU405" s="3" t="s">
        <v>436</v>
      </c>
      <c r="AV405" s="3" t="s">
        <v>1695</v>
      </c>
      <c r="AW405" s="3" t="s">
        <v>2358</v>
      </c>
      <c r="AX405" s="3">
        <v>10.4268</v>
      </c>
      <c r="AY405" s="3">
        <v>-73.150000000000006</v>
      </c>
      <c r="AZ405" s="8" t="str">
        <f>+CONCATENATE("Reportan apertura en el enlace ",Tabla4[[#This Row],[Enlace]]," en el ",Tabla4[[#This Row],[Distancia óptica]]," ocasionado por ",Tabla4[[#This Row],[Causa del daño]])</f>
        <v>Reportan apertura en el enlace Villanueva - La Paz en el Km 34,1 desde villanueva ocasionado por Falla de Empalme de FiOp</v>
      </c>
      <c r="BA405" s="8" t="str">
        <f>+CONCATENATE("Para dar solución al incidente ",Tabla4[[#This Row],[Solución]])</f>
        <v xml:space="preserve">Para dar solución al incidente Se refusiona hilo en caja existente </v>
      </c>
      <c r="BB405" s="3" t="str">
        <f>+_xlfn.CONCAT(Tabla4[[#This Row],[Causa Raiz]]," ",Tabla4[[#This Row],[Solución2]]," (",Tabla4[[#This Row],[Anillo]],"- Cabecera: ",Tabla4[[#This Row],[Cabecera]],"- Operador: ",Tabla4[[#This Row],[Operador]],")")</f>
        <v>Reportan apertura en el enlace Villanueva - La Paz en el Km 34,1 desde villanueva ocasionado por Falla de Empalme de FiOp Para dar solución al incidente Se refusiona hilo en caja existente  (RTNO- Cabecera: VILLANUEVA- Operador: Colombia Telecomunicaciones)</v>
      </c>
    </row>
    <row r="406" spans="1:54" s="2" customFormat="1" ht="185.25">
      <c r="A406" s="38">
        <f t="shared" si="45"/>
        <v>405</v>
      </c>
      <c r="B406" s="3">
        <v>8166652</v>
      </c>
      <c r="C406" s="3" t="s">
        <v>54</v>
      </c>
      <c r="D406" s="23">
        <v>45321.621527777781</v>
      </c>
      <c r="E406" s="23">
        <v>45321.743055555555</v>
      </c>
      <c r="F406" s="1">
        <f t="shared" ca="1" si="44"/>
        <v>0.12152777777373558</v>
      </c>
      <c r="G406" s="3" t="s">
        <v>55</v>
      </c>
      <c r="H406" s="41"/>
      <c r="I406" s="40"/>
      <c r="J406" s="5" t="s">
        <v>56</v>
      </c>
      <c r="K406" s="3" t="s">
        <v>77</v>
      </c>
      <c r="L406" s="9" t="s">
        <v>78</v>
      </c>
      <c r="M406" s="3" t="s">
        <v>987</v>
      </c>
      <c r="N406" s="3" t="s">
        <v>2058</v>
      </c>
      <c r="O406" s="3" t="s">
        <v>2359</v>
      </c>
      <c r="P406" s="3" t="s">
        <v>2360</v>
      </c>
      <c r="Q406" s="4" t="s">
        <v>2361</v>
      </c>
      <c r="R406" s="3" t="s">
        <v>1304</v>
      </c>
      <c r="S406" s="3" t="s">
        <v>158</v>
      </c>
      <c r="T406" s="3" t="s">
        <v>66</v>
      </c>
      <c r="U406" s="3" t="s">
        <v>2362</v>
      </c>
      <c r="V406" s="22" t="str">
        <f t="shared" si="49"/>
        <v>RLFO; Hora de aviso: 14:55 30/01/2024; Solución: Se recupera reserva 200 mtrs y un empalme de 48 hilos; Hora de solución: 17:50 30/01/2024; Causa: Vandalismo</v>
      </c>
      <c r="W406" s="4" t="s">
        <v>160</v>
      </c>
      <c r="X406" s="3"/>
      <c r="Y406" s="3"/>
      <c r="Z406" s="3" t="s">
        <v>69</v>
      </c>
      <c r="AA406" s="3" t="s">
        <v>71</v>
      </c>
      <c r="AB406" s="3">
        <v>0</v>
      </c>
      <c r="AC406" s="3" t="s">
        <v>71</v>
      </c>
      <c r="AD406" s="6">
        <v>0</v>
      </c>
      <c r="AE406" s="7"/>
      <c r="AF406" s="7"/>
      <c r="AG406" s="6">
        <f>Tabla4[[#This Row],[Tiempo Parada de Reloj]]+Tabla4[[#This Row],[Tiempo Autorizado por Telefonica (no Máximo)]]</f>
        <v>0</v>
      </c>
      <c r="AH406" s="7">
        <f t="shared" ca="1" si="46"/>
        <v>0.12152777777373558</v>
      </c>
      <c r="AI406" s="8">
        <f t="shared" si="47"/>
        <v>0</v>
      </c>
      <c r="AJ406" s="8">
        <f t="shared" ca="1" si="48"/>
        <v>2.9166666665696539</v>
      </c>
      <c r="AK406" s="3" t="s">
        <v>87</v>
      </c>
      <c r="AL406" s="3" t="s">
        <v>71</v>
      </c>
      <c r="AM406" s="3" t="s">
        <v>87</v>
      </c>
      <c r="AN406" s="3" t="s">
        <v>87</v>
      </c>
      <c r="AO406" s="3" t="s">
        <v>460</v>
      </c>
      <c r="AP406" s="3" t="s">
        <v>460</v>
      </c>
      <c r="AQ406" s="23">
        <v>45323.777777777781</v>
      </c>
      <c r="AR406" s="3"/>
      <c r="AS406" s="23"/>
      <c r="AT406" s="23"/>
      <c r="AU406" s="3" t="s">
        <v>1306</v>
      </c>
      <c r="AV406" s="3" t="s">
        <v>994</v>
      </c>
      <c r="AW406" s="3" t="s">
        <v>135</v>
      </c>
      <c r="AX406" s="3">
        <v>1.61</v>
      </c>
      <c r="AY406" s="3">
        <v>-75.601200000000006</v>
      </c>
      <c r="AZ406" s="8" t="str">
        <f>+CONCATENATE("Reportan apertura en el enlace ",Tabla4[[#This Row],[Enlace]]," en el ",Tabla4[[#This Row],[Distancia óptica]]," ocasionado por ",Tabla4[[#This Row],[Causa del daño]])</f>
        <v>Reportan apertura en el enlace Mov.Florencia - Mov.Colonos en el Km 0,704  desde colonos ocasionado por Vandalismo</v>
      </c>
      <c r="BA406" s="8" t="str">
        <f>+CONCATENATE("Para dar solución al incidente ",Tabla4[[#This Row],[Solución]])</f>
        <v>Para dar solución al incidente Se recupera reserva 200 mtrs y un empalme de 48 hilos</v>
      </c>
      <c r="BB406" s="3" t="str">
        <f>+_xlfn.CONCAT(Tabla4[[#This Row],[Causa Raiz]]," ",Tabla4[[#This Row],[Solución2]]," (",Tabla4[[#This Row],[Anillo]],"- Cabecera: ",Tabla4[[#This Row],[Cabecera]],"- Operador: ",Tabla4[[#This Row],[Operador]],")")</f>
        <v>Reportan apertura en el enlace Mov.Florencia - Mov.Colonos en el Km 0,704  desde colonos ocasionado por Vandalismo Para dar solución al incidente Se recupera reserva 200 mtrs y un empalme de 48 hilos (Lineal- Cabecera: Colonos- Operador: Colombia Telecomunicaciones)</v>
      </c>
    </row>
    <row r="407" spans="1:54" s="2" customFormat="1" ht="171">
      <c r="A407" s="38">
        <f t="shared" si="45"/>
        <v>406</v>
      </c>
      <c r="B407" s="3">
        <v>8166600</v>
      </c>
      <c r="C407" s="3" t="s">
        <v>92</v>
      </c>
      <c r="D407" s="23">
        <v>45321.621527777781</v>
      </c>
      <c r="E407" s="23">
        <v>45321.868055555555</v>
      </c>
      <c r="F407" s="1">
        <f t="shared" ca="1" si="44"/>
        <v>0.24652777777373558</v>
      </c>
      <c r="G407" s="3" t="s">
        <v>55</v>
      </c>
      <c r="H407" s="41"/>
      <c r="I407" s="40"/>
      <c r="J407" s="5" t="s">
        <v>56</v>
      </c>
      <c r="K407" s="3" t="s">
        <v>340</v>
      </c>
      <c r="L407" s="9" t="s">
        <v>58</v>
      </c>
      <c r="M407" s="3" t="s">
        <v>341</v>
      </c>
      <c r="N407" s="3" t="s">
        <v>342</v>
      </c>
      <c r="O407" s="3" t="s">
        <v>895</v>
      </c>
      <c r="P407" s="3" t="s">
        <v>2363</v>
      </c>
      <c r="Q407" s="4" t="s">
        <v>2364</v>
      </c>
      <c r="R407" s="3" t="s">
        <v>750</v>
      </c>
      <c r="S407" s="3" t="s">
        <v>347</v>
      </c>
      <c r="T407" s="3" t="s">
        <v>66</v>
      </c>
      <c r="U407" s="3" t="s">
        <v>2365</v>
      </c>
      <c r="V407" s="22" t="str">
        <f t="shared" si="49"/>
        <v>RTNFO; Hora de aviso: 14:55 30/01/2024; Solución: Se recupera reserva 40 mtrs y un empalme de 48 hilos; Hora de solución: 20:50 30/01/2024; Causa: Vandalismo</v>
      </c>
      <c r="W407" s="4" t="s">
        <v>349</v>
      </c>
      <c r="X407" s="3"/>
      <c r="Y407" s="3"/>
      <c r="Z407" s="3" t="s">
        <v>69</v>
      </c>
      <c r="AA407" s="3" t="s">
        <v>70</v>
      </c>
      <c r="AB407" s="3">
        <v>8166600</v>
      </c>
      <c r="AC407" s="3" t="s">
        <v>71</v>
      </c>
      <c r="AD407" s="6">
        <v>3.9583333333333331E-2</v>
      </c>
      <c r="AE407" s="7"/>
      <c r="AF407" s="7"/>
      <c r="AG407" s="6">
        <f>Tabla4[[#This Row],[Tiempo Parada de Reloj]]+Tabla4[[#This Row],[Tiempo Autorizado por Telefonica (no Máximo)]]</f>
        <v>3.9583333333333331E-2</v>
      </c>
      <c r="AH407" s="7">
        <f t="shared" ca="1" si="46"/>
        <v>0.20694444444040225</v>
      </c>
      <c r="AI407" s="8">
        <f t="shared" si="47"/>
        <v>0.95</v>
      </c>
      <c r="AJ407" s="8">
        <f t="shared" ca="1" si="48"/>
        <v>4.9666666665696537</v>
      </c>
      <c r="AK407" s="3" t="s">
        <v>87</v>
      </c>
      <c r="AL407" s="3" t="s">
        <v>71</v>
      </c>
      <c r="AM407" s="3" t="s">
        <v>87</v>
      </c>
      <c r="AN407" s="3" t="s">
        <v>87</v>
      </c>
      <c r="AO407" s="3" t="s">
        <v>460</v>
      </c>
      <c r="AP407" s="3" t="s">
        <v>460</v>
      </c>
      <c r="AQ407" s="23">
        <v>45323.688194444447</v>
      </c>
      <c r="AR407" s="66" t="s">
        <v>899</v>
      </c>
      <c r="AS407" s="23" t="s">
        <v>900</v>
      </c>
      <c r="AT407" s="23"/>
      <c r="AU407" s="3" t="s">
        <v>351</v>
      </c>
      <c r="AV407" s="3" t="s">
        <v>342</v>
      </c>
      <c r="AW407" s="3" t="s">
        <v>2358</v>
      </c>
      <c r="AX407" s="3">
        <v>4.4420000000000002</v>
      </c>
      <c r="AY407" s="3">
        <v>-75.409000000000006</v>
      </c>
      <c r="AZ407" s="8" t="str">
        <f>+CONCATENATE("Reportan apertura en el enlace ",Tabla4[[#This Row],[Enlace]]," en el ",Tabla4[[#This Row],[Distancia óptica]]," ocasionado por ",Tabla4[[#This Row],[Causa del daño]])</f>
        <v>Reportan apertura en el enlace Armenia - Ibagué en el Km 32,2 desde ibague ocasionado por Vandalismo</v>
      </c>
      <c r="BA407" s="8" t="str">
        <f>+CONCATENATE("Para dar solución al incidente ",Tabla4[[#This Row],[Solución]])</f>
        <v>Para dar solución al incidente Se recupera reserva 40 mtrs y un empalme de 48 hilos</v>
      </c>
      <c r="BB407" s="3" t="str">
        <f>+_xlfn.CONCAT(Tabla4[[#This Row],[Causa Raiz]]," ",Tabla4[[#This Row],[Solución2]]," (",Tabla4[[#This Row],[Anillo]],"- Cabecera: ",Tabla4[[#This Row],[Cabecera]],"- Operador: ",Tabla4[[#This Row],[Operador]],")")</f>
        <v>Reportan apertura en el enlace Armenia - Ibagué en el Km 32,2 desde ibague ocasionado por Vandalismo Para dar solución al incidente Se recupera reserva 40 mtrs y un empalme de 48 hilos (RTNO- Cabecera: IBAGUE- Operador: Colombia Telecomunicaciones)</v>
      </c>
    </row>
    <row r="408" spans="1:54" s="2" customFormat="1" ht="185.25">
      <c r="A408" s="38">
        <f t="shared" si="45"/>
        <v>407</v>
      </c>
      <c r="B408" s="3">
        <v>8166832</v>
      </c>
      <c r="C408" s="3" t="s">
        <v>92</v>
      </c>
      <c r="D408" s="23">
        <v>45321.642361111109</v>
      </c>
      <c r="E408" s="23">
        <v>45322.003472222219</v>
      </c>
      <c r="F408" s="1">
        <f t="shared" ca="1" si="44"/>
        <v>0.36111111110949423</v>
      </c>
      <c r="G408" s="3" t="s">
        <v>55</v>
      </c>
      <c r="H408" s="41"/>
      <c r="I408" s="40" t="s">
        <v>2366</v>
      </c>
      <c r="J408" s="5" t="s">
        <v>568</v>
      </c>
      <c r="K408" s="3" t="s">
        <v>568</v>
      </c>
      <c r="L408" s="9" t="s">
        <v>58</v>
      </c>
      <c r="M408" s="3" t="s">
        <v>373</v>
      </c>
      <c r="N408" s="3" t="s">
        <v>374</v>
      </c>
      <c r="O408" s="3" t="s">
        <v>1696</v>
      </c>
      <c r="P408" s="3" t="s">
        <v>2367</v>
      </c>
      <c r="Q408" s="4" t="s">
        <v>2368</v>
      </c>
      <c r="R408" s="3" t="s">
        <v>346</v>
      </c>
      <c r="S408" s="3" t="s">
        <v>574</v>
      </c>
      <c r="T408" s="3" t="s">
        <v>176</v>
      </c>
      <c r="U408" s="3" t="s">
        <v>2369</v>
      </c>
      <c r="V408" s="22" t="str">
        <f t="shared" si="49"/>
        <v>RTNFO; Hora de aviso: 15:25 30/01/2024; Solución: se recupera reserva y se crea un empalame de continuidad; Hora de solución: 0:05 31/01/2024; Causa: Intervención de Terceros. No Identificados</v>
      </c>
      <c r="W408" s="4" t="s">
        <v>2370</v>
      </c>
      <c r="X408" s="3"/>
      <c r="Y408" s="3"/>
      <c r="Z408" s="3" t="s">
        <v>69</v>
      </c>
      <c r="AA408" s="3" t="s">
        <v>71</v>
      </c>
      <c r="AB408" s="3">
        <v>0</v>
      </c>
      <c r="AC408" s="3" t="s">
        <v>71</v>
      </c>
      <c r="AD408" s="6">
        <v>0</v>
      </c>
      <c r="AE408" s="7"/>
      <c r="AF408" s="7"/>
      <c r="AG408" s="6">
        <f>Tabla4[[#This Row],[Tiempo Parada de Reloj]]+Tabla4[[#This Row],[Tiempo Autorizado por Telefonica (no Máximo)]]</f>
        <v>0</v>
      </c>
      <c r="AH408" s="7">
        <f t="shared" ca="1" si="46"/>
        <v>0.36111111110949423</v>
      </c>
      <c r="AI408" s="8">
        <f t="shared" si="47"/>
        <v>0</v>
      </c>
      <c r="AJ408" s="8">
        <f t="shared" ca="1" si="48"/>
        <v>8.6666666666278616</v>
      </c>
      <c r="AK408" s="3" t="s">
        <v>73</v>
      </c>
      <c r="AL408" s="3" t="s">
        <v>70</v>
      </c>
      <c r="AM408" s="3" t="s">
        <v>88</v>
      </c>
      <c r="AN408" s="3" t="s">
        <v>88</v>
      </c>
      <c r="AO408" s="3" t="s">
        <v>88</v>
      </c>
      <c r="AP408" s="3" t="s">
        <v>88</v>
      </c>
      <c r="AQ408" s="23">
        <v>45322.447916666664</v>
      </c>
      <c r="AR408" s="3"/>
      <c r="AS408" s="23"/>
      <c r="AT408" s="23"/>
      <c r="AU408" s="3" t="s">
        <v>568</v>
      </c>
      <c r="AV408" s="3" t="s">
        <v>69</v>
      </c>
      <c r="AW408" s="3" t="s">
        <v>69</v>
      </c>
      <c r="AX408" s="3">
        <v>4.399813</v>
      </c>
      <c r="AY408" s="3">
        <v>-73.179614999999998</v>
      </c>
      <c r="AZ408" s="8" t="str">
        <f>+CONCATENATE("Reportan apertura en el enlace ",Tabla4[[#This Row],[Enlace]]," en el ",Tabla4[[#This Row],[Distancia óptica]]," ocasionado por ",Tabla4[[#This Row],[Causa del daño]])</f>
        <v>Reportan apertura en el enlace Villavicencio - Aguazul en el Km 64,3 desde Restrepo ocasionado por Intervención de Terceros. No Identificados</v>
      </c>
      <c r="BA408" s="8" t="str">
        <f>+CONCATENATE("Para dar solución al incidente ",Tabla4[[#This Row],[Solución]])</f>
        <v>Para dar solución al incidente se recupera reserva y se crea un empalame de continuidad</v>
      </c>
      <c r="BB408" s="3" t="str">
        <f>+_xlfn.CONCAT(Tabla4[[#This Row],[Causa Raiz]]," ",Tabla4[[#This Row],[Solución2]]," (",Tabla4[[#This Row],[Anillo]],"- Cabecera: ",Tabla4[[#This Row],[Cabecera]],"- Operador: ",Tabla4[[#This Row],[Operador]],")")</f>
        <v>Reportan apertura en el enlace Villavicencio - Aguazul en el Km 64,3 desde Restrepo ocasionado por Intervención de Terceros. No Identificados Para dar solución al incidente se recupera reserva y se crea un empalame de continuidad (NA- Cabecera: NA- Operador: Azteca)</v>
      </c>
    </row>
    <row r="409" spans="1:54" s="2" customFormat="1" ht="213.75">
      <c r="A409" s="38">
        <f t="shared" si="45"/>
        <v>408</v>
      </c>
      <c r="B409" s="3">
        <v>8166876</v>
      </c>
      <c r="C409" s="3" t="s">
        <v>54</v>
      </c>
      <c r="D409" s="23">
        <v>45321.652777777781</v>
      </c>
      <c r="E409" s="23">
        <v>45322.618055555555</v>
      </c>
      <c r="F409" s="1">
        <f t="shared" ref="F409:F472" ca="1" si="50">IF(ISBLANK(E409),IF(ISBLANK(D409),0,NOW()-D409),E409-D409)</f>
        <v>0.96527777777373558</v>
      </c>
      <c r="G409" s="3" t="s">
        <v>55</v>
      </c>
      <c r="H409" s="41"/>
      <c r="I409" s="40"/>
      <c r="J409" s="5" t="s">
        <v>56</v>
      </c>
      <c r="K409" s="3" t="s">
        <v>57</v>
      </c>
      <c r="L409" s="9" t="s">
        <v>78</v>
      </c>
      <c r="M409" s="3" t="s">
        <v>59</v>
      </c>
      <c r="N409" s="3" t="s">
        <v>60</v>
      </c>
      <c r="O409" s="3" t="s">
        <v>2371</v>
      </c>
      <c r="P409" s="3" t="s">
        <v>2372</v>
      </c>
      <c r="Q409" s="4" t="s">
        <v>2373</v>
      </c>
      <c r="R409" s="3" t="s">
        <v>947</v>
      </c>
      <c r="S409" s="3" t="s">
        <v>65</v>
      </c>
      <c r="T409" s="3" t="s">
        <v>176</v>
      </c>
      <c r="U409" s="3" t="s">
        <v>2374</v>
      </c>
      <c r="V409" s="22" t="str">
        <f t="shared" si="49"/>
        <v>RLFO; Hora de aviso: 15:40 30/01/2024; Solución: se recupera 120 metros de reserva y se hace un emaplme de 48 hilos; Hora de solución: 14:50 31/01/2024; Causa: Intervención de Terceros. No Identificados</v>
      </c>
      <c r="W409" s="4" t="s">
        <v>68</v>
      </c>
      <c r="X409" s="3"/>
      <c r="Y409" s="3"/>
      <c r="Z409" s="3" t="s">
        <v>69</v>
      </c>
      <c r="AA409" s="3" t="s">
        <v>71</v>
      </c>
      <c r="AB409" s="3">
        <v>0</v>
      </c>
      <c r="AC409" s="3" t="s">
        <v>71</v>
      </c>
      <c r="AD409" s="6">
        <v>0.79861111111111116</v>
      </c>
      <c r="AE409" s="7"/>
      <c r="AF409" s="7"/>
      <c r="AG409" s="6">
        <f>Tabla4[[#This Row],[Tiempo Parada de Reloj]]+Tabla4[[#This Row],[Tiempo Autorizado por Telefonica (no Máximo)]]</f>
        <v>0.79861111111111116</v>
      </c>
      <c r="AH409" s="7">
        <f t="shared" ca="1" si="46"/>
        <v>0.16666666666262442</v>
      </c>
      <c r="AI409" s="8">
        <f t="shared" si="47"/>
        <v>19.166666666666668</v>
      </c>
      <c r="AJ409" s="8">
        <f t="shared" ca="1" si="48"/>
        <v>3.999999999902986</v>
      </c>
      <c r="AK409" s="3" t="s">
        <v>120</v>
      </c>
      <c r="AL409" s="3" t="s">
        <v>70</v>
      </c>
      <c r="AM409" s="3" t="s">
        <v>73</v>
      </c>
      <c r="AN409" s="3" t="s">
        <v>87</v>
      </c>
      <c r="AO409" s="3" t="s">
        <v>460</v>
      </c>
      <c r="AP409" s="3" t="s">
        <v>460</v>
      </c>
      <c r="AQ409" s="23">
        <v>45323.879166666666</v>
      </c>
      <c r="AR409" s="3"/>
      <c r="AS409" s="23"/>
      <c r="AT409" s="23"/>
      <c r="AU409" s="3" t="s">
        <v>100</v>
      </c>
      <c r="AV409" s="3" t="s">
        <v>2375</v>
      </c>
      <c r="AW409" s="3" t="s">
        <v>135</v>
      </c>
      <c r="AX409" s="3">
        <v>4.7689000000000004</v>
      </c>
      <c r="AY409" s="3">
        <v>-74.059899999999999</v>
      </c>
      <c r="AZ409" s="8" t="str">
        <f>+CONCATENATE("Reportan apertura en el enlace ",Tabla4[[#This Row],[Enlace]]," en el ",Tabla4[[#This Row],[Distancia óptica]]," ocasionado por ",Tabla4[[#This Row],[Causa del daño]])</f>
        <v>Reportan apertura en el enlace Mov. Terminal Del Norte - Mov. Bima en el Km 3,06 desde terminal norte ocasionado por Intervención de Terceros. No Identificados</v>
      </c>
      <c r="BA409" s="8" t="str">
        <f>+CONCATENATE("Para dar solución al incidente ",Tabla4[[#This Row],[Solución]])</f>
        <v>Para dar solución al incidente se recupera 120 metros de reserva y se hace un emaplme de 48 hilos</v>
      </c>
      <c r="BB409" s="3" t="str">
        <f>+_xlfn.CONCAT(Tabla4[[#This Row],[Causa Raiz]]," ",Tabla4[[#This Row],[Solución2]]," (",Tabla4[[#This Row],[Anillo]],"- Cabecera: ",Tabla4[[#This Row],[Cabecera]],"- Operador: ",Tabla4[[#This Row],[Operador]],")")</f>
        <v>Reportan apertura en el enlace Mov. Terminal Del Norte - Mov. Bima en el Km 3,06 desde terminal norte ocasionado por Intervención de Terceros. No Identificados Para dar solución al incidente se recupera 120 metros de reserva y se hace un emaplme de 48 hilos (Lineal- Cabecera: TERMINAL DEL NORTE- Operador: Colombia Telecomunicaciones)</v>
      </c>
    </row>
    <row r="410" spans="1:54" s="2" customFormat="1" ht="213.75">
      <c r="A410" s="38">
        <f t="shared" si="45"/>
        <v>409</v>
      </c>
      <c r="B410" s="3">
        <v>8165524</v>
      </c>
      <c r="C410" s="3" t="s">
        <v>54</v>
      </c>
      <c r="D410" s="23">
        <v>45321.659722222219</v>
      </c>
      <c r="E410" s="23">
        <v>45321.763888888891</v>
      </c>
      <c r="F410" s="1">
        <f t="shared" ca="1" si="50"/>
        <v>0.10416666667151731</v>
      </c>
      <c r="G410" s="3" t="s">
        <v>55</v>
      </c>
      <c r="H410" s="41"/>
      <c r="I410" s="40"/>
      <c r="J410" s="5" t="s">
        <v>56</v>
      </c>
      <c r="K410" s="3" t="s">
        <v>57</v>
      </c>
      <c r="L410" s="9" t="s">
        <v>78</v>
      </c>
      <c r="M410" s="3" t="s">
        <v>59</v>
      </c>
      <c r="N410" s="3" t="s">
        <v>60</v>
      </c>
      <c r="O410" s="3" t="s">
        <v>2376</v>
      </c>
      <c r="P410" s="3" t="s">
        <v>2377</v>
      </c>
      <c r="Q410" s="4" t="s">
        <v>2378</v>
      </c>
      <c r="R410" s="3" t="s">
        <v>947</v>
      </c>
      <c r="S410" s="3" t="s">
        <v>65</v>
      </c>
      <c r="T410" s="3" t="s">
        <v>66</v>
      </c>
      <c r="U410" s="3" t="s">
        <v>2379</v>
      </c>
      <c r="V410" s="22" t="str">
        <f t="shared" si="49"/>
        <v>RLFO; Hora de aviso: 15:50 30/01/2024; Solución: tendido 50 mtrs de fibra de rehuso   24 hilos y se instala 2 cajas de empalme de 24 hilos nuevas; Hora de solución: 18:20 30/01/2024; Causa: Vandalismo</v>
      </c>
      <c r="W410" s="4" t="s">
        <v>949</v>
      </c>
      <c r="X410" s="3"/>
      <c r="Y410" s="3"/>
      <c r="Z410" s="3" t="s">
        <v>69</v>
      </c>
      <c r="AA410" s="3" t="s">
        <v>70</v>
      </c>
      <c r="AB410" s="3">
        <v>8165524</v>
      </c>
      <c r="AC410" s="3" t="s">
        <v>71</v>
      </c>
      <c r="AD410" s="6">
        <v>0</v>
      </c>
      <c r="AE410" s="7"/>
      <c r="AF410" s="7"/>
      <c r="AG410" s="6">
        <f>Tabla4[[#This Row],[Tiempo Parada de Reloj]]+Tabla4[[#This Row],[Tiempo Autorizado por Telefonica (no Máximo)]]</f>
        <v>0</v>
      </c>
      <c r="AH410" s="7">
        <f t="shared" ca="1" si="46"/>
        <v>0.10416666667151731</v>
      </c>
      <c r="AI410" s="8">
        <f t="shared" si="47"/>
        <v>0</v>
      </c>
      <c r="AJ410" s="8">
        <f t="shared" ca="1" si="48"/>
        <v>2.5000000001164153</v>
      </c>
      <c r="AK410" s="3" t="s">
        <v>120</v>
      </c>
      <c r="AL410" s="3" t="s">
        <v>70</v>
      </c>
      <c r="AM410" s="3" t="s">
        <v>88</v>
      </c>
      <c r="AN410" s="3" t="s">
        <v>88</v>
      </c>
      <c r="AO410" s="3" t="s">
        <v>88</v>
      </c>
      <c r="AP410" s="3" t="s">
        <v>88</v>
      </c>
      <c r="AQ410" s="23">
        <v>45322.793749999997</v>
      </c>
      <c r="AR410" s="3"/>
      <c r="AS410" s="23"/>
      <c r="AT410" s="23"/>
      <c r="AU410" s="3" t="s">
        <v>298</v>
      </c>
      <c r="AV410" s="3" t="s">
        <v>2380</v>
      </c>
      <c r="AW410" s="3" t="s">
        <v>1311</v>
      </c>
      <c r="AX410" s="3">
        <v>4.6550000000000002</v>
      </c>
      <c r="AY410" s="3">
        <v>-74.100999999999999</v>
      </c>
      <c r="AZ410" s="8" t="str">
        <f>+CONCATENATE("Reportan apertura en el enlace ",Tabla4[[#This Row],[Enlace]]," en el ",Tabla4[[#This Row],[Distancia óptica]]," ocasionado por ",Tabla4[[#This Row],[Causa del daño]])</f>
        <v>Reportan apertura en el enlace Mov.Greco II - Mov.Gran estacion II en el Km 0,1 desde Greco II ocasionado por Vandalismo</v>
      </c>
      <c r="BA410" s="8" t="str">
        <f>+CONCATENATE("Para dar solución al incidente ",Tabla4[[#This Row],[Solución]])</f>
        <v>Para dar solución al incidente tendido 50 mtrs de fibra de rehuso   24 hilos y se instala 2 cajas de empalme de 24 hilos nuevas</v>
      </c>
      <c r="BB410" s="3" t="str">
        <f>+_xlfn.CONCAT(Tabla4[[#This Row],[Causa Raiz]]," ",Tabla4[[#This Row],[Solución2]]," (",Tabla4[[#This Row],[Anillo]],"- Cabecera: ",Tabla4[[#This Row],[Cabecera]],"- Operador: ",Tabla4[[#This Row],[Operador]],")")</f>
        <v>Reportan apertura en el enlace Mov.Greco II - Mov.Gran estacion II en el Km 0,1 desde Greco II ocasionado por Vandalismo Para dar solución al incidente tendido 50 mtrs de fibra de rehuso   24 hilos y se instala 2 cajas de empalme de 24 hilos nuevas (UK- Cabecera: GRECO II- Operador: Colombia Telecomunicaciones)</v>
      </c>
    </row>
    <row r="411" spans="1:54" s="2" customFormat="1" ht="128.25">
      <c r="A411" s="38">
        <f t="shared" si="45"/>
        <v>410</v>
      </c>
      <c r="B411" s="3">
        <v>8167218</v>
      </c>
      <c r="C411" s="3" t="s">
        <v>163</v>
      </c>
      <c r="D411" s="23">
        <v>45321.704861111109</v>
      </c>
      <c r="E411" s="23">
        <v>45321.706250000003</v>
      </c>
      <c r="F411" s="1">
        <f t="shared" ca="1" si="50"/>
        <v>1.3888888934161514E-3</v>
      </c>
      <c r="G411" s="3" t="s">
        <v>55</v>
      </c>
      <c r="H411" s="41"/>
      <c r="I411" s="40"/>
      <c r="J411" s="5" t="s">
        <v>56</v>
      </c>
      <c r="K411" s="3" t="s">
        <v>122</v>
      </c>
      <c r="L411" s="9" t="s">
        <v>58</v>
      </c>
      <c r="M411" s="3" t="s">
        <v>123</v>
      </c>
      <c r="N411" s="3" t="s">
        <v>124</v>
      </c>
      <c r="O411" s="3" t="s">
        <v>922</v>
      </c>
      <c r="P411" s="3" t="s">
        <v>2381</v>
      </c>
      <c r="Q411" s="4" t="s">
        <v>2382</v>
      </c>
      <c r="R411" s="3" t="s">
        <v>128</v>
      </c>
      <c r="S411" s="3" t="s">
        <v>129</v>
      </c>
      <c r="T411" s="3" t="s">
        <v>104</v>
      </c>
      <c r="U411" s="3" t="s">
        <v>2383</v>
      </c>
      <c r="V411" s="22" t="str">
        <f t="shared" si="49"/>
        <v>RDFO; Hora de aviso: 16:55 30/01/2024; Solución: Falla de energia ; Hora de solución: 16:57 30/01/2024; Causa: Visita Fallida</v>
      </c>
      <c r="W411" s="4" t="s">
        <v>132</v>
      </c>
      <c r="X411" s="3"/>
      <c r="Y411" s="3"/>
      <c r="Z411" s="3" t="s">
        <v>69</v>
      </c>
      <c r="AA411" s="3" t="s">
        <v>71</v>
      </c>
      <c r="AB411" s="3">
        <v>0</v>
      </c>
      <c r="AC411" s="3" t="s">
        <v>71</v>
      </c>
      <c r="AD411" s="6">
        <v>0</v>
      </c>
      <c r="AE411" s="7"/>
      <c r="AF411" s="7"/>
      <c r="AG411" s="6">
        <f>Tabla4[[#This Row],[Tiempo Parada de Reloj]]+Tabla4[[#This Row],[Tiempo Autorizado por Telefonica (no Máximo)]]</f>
        <v>0</v>
      </c>
      <c r="AH411" s="7">
        <f t="shared" ca="1" si="46"/>
        <v>1.3888888934161514E-3</v>
      </c>
      <c r="AI411" s="8">
        <f t="shared" si="47"/>
        <v>0</v>
      </c>
      <c r="AJ411" s="8">
        <f t="shared" ca="1" si="48"/>
        <v>3.3333333441987634E-2</v>
      </c>
      <c r="AK411" s="3" t="s">
        <v>87</v>
      </c>
      <c r="AL411" s="3" t="s">
        <v>71</v>
      </c>
      <c r="AM411" s="3" t="s">
        <v>69</v>
      </c>
      <c r="AN411" s="3" t="s">
        <v>87</v>
      </c>
      <c r="AO411" s="3" t="s">
        <v>87</v>
      </c>
      <c r="AP411" s="3" t="s">
        <v>69</v>
      </c>
      <c r="AQ411" s="23">
        <v>45321.760416666664</v>
      </c>
      <c r="AR411" s="3"/>
      <c r="AS411" s="23"/>
      <c r="AT411" s="23"/>
      <c r="AU411" s="3" t="s">
        <v>467</v>
      </c>
      <c r="AV411" s="3" t="s">
        <v>69</v>
      </c>
      <c r="AW411" s="3" t="s">
        <v>69</v>
      </c>
      <c r="AX411" s="3" t="s">
        <v>69</v>
      </c>
      <c r="AY411" s="3" t="s">
        <v>69</v>
      </c>
      <c r="AZ411" s="8" t="str">
        <f>+CONCATENATE("Reportan apertura en el enlace ",Tabla4[[#This Row],[Enlace]]," en el ",Tabla4[[#This Row],[Distancia óptica]]," ocasionado por ",Tabla4[[#This Row],[Causa del daño]])</f>
        <v>Reportan apertura en el enlace Victoria - Hipodromo en el Km 0  ocasionado por Visita Fallida</v>
      </c>
      <c r="BA411" s="8" t="str">
        <f>+CONCATENATE("Para dar solución al incidente ",Tabla4[[#This Row],[Solución]])</f>
        <v xml:space="preserve">Para dar solución al incidente Falla de energia </v>
      </c>
      <c r="BB411" s="3" t="str">
        <f>+_xlfn.CONCAT(Tabla4[[#This Row],[Causa Raiz]]," ",Tabla4[[#This Row],[Solución2]]," (",Tabla4[[#This Row],[Anillo]],"- Cabecera: ",Tabla4[[#This Row],[Cabecera]],"- Operador: ",Tabla4[[#This Row],[Operador]],")")</f>
        <v>Reportan apertura en el enlace Victoria - Hipodromo en el Km 0  ocasionado por Visita Fallida Para dar solución al incidente Falla de energia  (NA- Cabecera: NA- Operador: Colombia Telecomunicaciones)</v>
      </c>
    </row>
    <row r="412" spans="1:54" s="2" customFormat="1" ht="242.25">
      <c r="A412" s="38">
        <f t="shared" si="45"/>
        <v>411</v>
      </c>
      <c r="B412" s="3">
        <v>8167449</v>
      </c>
      <c r="C412" s="3" t="s">
        <v>163</v>
      </c>
      <c r="D412" s="23">
        <v>45321.75</v>
      </c>
      <c r="E412" s="23">
        <v>45323.458333333336</v>
      </c>
      <c r="F412" s="1">
        <f t="shared" ca="1" si="50"/>
        <v>1.7083333333357587</v>
      </c>
      <c r="G412" s="3" t="s">
        <v>164</v>
      </c>
      <c r="H412" s="41" t="s">
        <v>165</v>
      </c>
      <c r="I412" s="40" t="s">
        <v>2384</v>
      </c>
      <c r="J412" s="5" t="s">
        <v>167</v>
      </c>
      <c r="K412" s="3" t="s">
        <v>168</v>
      </c>
      <c r="L412" s="9" t="s">
        <v>58</v>
      </c>
      <c r="M412" s="3" t="s">
        <v>360</v>
      </c>
      <c r="N412" s="3" t="s">
        <v>909</v>
      </c>
      <c r="O412" s="3" t="s">
        <v>2385</v>
      </c>
      <c r="P412" s="3" t="s">
        <v>2386</v>
      </c>
      <c r="Q412" s="4" t="s">
        <v>2387</v>
      </c>
      <c r="R412" s="3" t="s">
        <v>1420</v>
      </c>
      <c r="S412" s="3" t="s">
        <v>175</v>
      </c>
      <c r="T412" s="3" t="s">
        <v>176</v>
      </c>
      <c r="U412" s="3" t="s">
        <v>2388</v>
      </c>
      <c r="V412" s="22" t="str">
        <f t="shared" si="49"/>
        <v>RDFO; Hora de aviso: 18:00 30/01/2024; Solución: Se realiza tendiodo de 153 metros de fibra de 48 hilos y se crea un empalme nuevo, se ingresa otro extremo a empalme existente.; Hora de solución: 11:00 01/02/2024; Causa: Intervención de Terceros. No Identificados</v>
      </c>
      <c r="W412" s="4" t="s">
        <v>178</v>
      </c>
      <c r="X412" s="3"/>
      <c r="Y412" s="3"/>
      <c r="Z412" s="3" t="s">
        <v>69</v>
      </c>
      <c r="AA412" s="3" t="s">
        <v>70</v>
      </c>
      <c r="AB412" s="3">
        <v>8167282</v>
      </c>
      <c r="AC412" s="3" t="s">
        <v>71</v>
      </c>
      <c r="AD412" s="6">
        <v>0</v>
      </c>
      <c r="AE412" s="7"/>
      <c r="AF412" s="7"/>
      <c r="AG412" s="6">
        <f>Tabla4[[#This Row],[Tiempo Parada de Reloj]]+Tabla4[[#This Row],[Tiempo Autorizado por Telefonica (no Máximo)]]</f>
        <v>0</v>
      </c>
      <c r="AH412" s="7">
        <f t="shared" ca="1" si="46"/>
        <v>1.7083333333357587</v>
      </c>
      <c r="AI412" s="8">
        <f t="shared" si="47"/>
        <v>0</v>
      </c>
      <c r="AJ412" s="8">
        <f t="shared" ca="1" si="48"/>
        <v>41.000000000058208</v>
      </c>
      <c r="AK412" s="3" t="s">
        <v>87</v>
      </c>
      <c r="AL412" s="3" t="s">
        <v>70</v>
      </c>
      <c r="AM412" s="3" t="s">
        <v>88</v>
      </c>
      <c r="AN412" s="3" t="s">
        <v>119</v>
      </c>
      <c r="AO412" s="3"/>
      <c r="AP412" s="3"/>
      <c r="AQ412" s="23">
        <f ca="1">NOW()</f>
        <v>45503.696834953706</v>
      </c>
      <c r="AR412" s="3"/>
      <c r="AS412" s="23"/>
      <c r="AT412" s="23"/>
      <c r="AU412" s="3" t="s">
        <v>168</v>
      </c>
      <c r="AV412" s="3" t="s">
        <v>909</v>
      </c>
      <c r="AW412" s="3" t="s">
        <v>1323</v>
      </c>
      <c r="AX412" s="3" t="s">
        <v>69</v>
      </c>
      <c r="AY412" s="3" t="s">
        <v>69</v>
      </c>
      <c r="AZ412" s="8" t="str">
        <f>+CONCATENATE("Reportan apertura en el enlace ",Tabla4[[#This Row],[Enlace]]," en el ",Tabla4[[#This Row],[Distancia óptica]]," ocasionado por ",Tabla4[[#This Row],[Causa del daño]])</f>
        <v>Reportan apertura en el enlace Copacabana - Girardota en el km 36,68 desde Girardota  ocasionado por Intervención de Terceros. No Identificados</v>
      </c>
      <c r="BA412" s="8" t="str">
        <f>+CONCATENATE("Para dar solución al incidente ",Tabla4[[#This Row],[Solución]])</f>
        <v>Para dar solución al incidente Se realiza tendiodo de 153 metros de fibra de 48 hilos y se crea un empalme nuevo, se ingresa otro extremo a empalme existente.</v>
      </c>
      <c r="BB412" s="3" t="str">
        <f>+_xlfn.CONCAT(Tabla4[[#This Row],[Causa Raiz]]," ",Tabla4[[#This Row],[Solución2]]," (",Tabla4[[#This Row],[Anillo]],"- Cabecera: ",Tabla4[[#This Row],[Cabecera]],"- Operador: ",Tabla4[[#This Row],[Operador]],")")</f>
        <v>Reportan apertura en el enlace Copacabana - Girardota en el km 36,68 desde Girardota  ocasionado por Intervención de Terceros. No Identificados Para dar solución al incidente Se realiza tendiodo de 153 metros de fibra de 48 hilos y se crea un empalme nuevo, se ingresa otro extremo a empalme existente. (TRONCAL- Cabecera: GIRARDOTA- Operador: Telmex - Claro)</v>
      </c>
    </row>
    <row r="413" spans="1:54" s="2" customFormat="1" ht="185.25">
      <c r="A413" s="38">
        <f t="shared" si="45"/>
        <v>412</v>
      </c>
      <c r="B413" s="3">
        <v>8167880</v>
      </c>
      <c r="C413" s="3" t="s">
        <v>54</v>
      </c>
      <c r="D413" s="23">
        <v>45321.833333333336</v>
      </c>
      <c r="E413" s="23">
        <v>45322.027777777781</v>
      </c>
      <c r="F413" s="1">
        <f t="shared" ca="1" si="50"/>
        <v>0.19444444444525288</v>
      </c>
      <c r="G413" s="3" t="s">
        <v>55</v>
      </c>
      <c r="H413" s="41"/>
      <c r="I413" s="40"/>
      <c r="J413" s="5" t="s">
        <v>56</v>
      </c>
      <c r="K413" s="3" t="s">
        <v>57</v>
      </c>
      <c r="L413" s="9" t="s">
        <v>58</v>
      </c>
      <c r="M413" s="3" t="s">
        <v>59</v>
      </c>
      <c r="N413" s="3" t="s">
        <v>60</v>
      </c>
      <c r="O413" s="3" t="s">
        <v>2389</v>
      </c>
      <c r="P413" s="3" t="s">
        <v>2390</v>
      </c>
      <c r="Q413" s="4" t="s">
        <v>2391</v>
      </c>
      <c r="R413" s="3" t="s">
        <v>1304</v>
      </c>
      <c r="S413" s="3" t="s">
        <v>65</v>
      </c>
      <c r="T413" s="3" t="s">
        <v>66</v>
      </c>
      <c r="U413" s="3" t="s">
        <v>2392</v>
      </c>
      <c r="V413" s="22" t="str">
        <f t="shared" si="49"/>
        <v>RLFO; Hora de aviso: 20:00 30/01/2024; Solución: Se recuperan 200 metros de reserva de F.O de 48 hilos y un empalme de 48 hilos; Hora de solución: 0:40 31/01/2024; Causa: Vandalismo</v>
      </c>
      <c r="W413" s="4" t="s">
        <v>68</v>
      </c>
      <c r="X413" s="3"/>
      <c r="Y413" s="3"/>
      <c r="Z413" s="3" t="s">
        <v>69</v>
      </c>
      <c r="AA413" s="3" t="s">
        <v>71</v>
      </c>
      <c r="AB413" s="3">
        <v>0</v>
      </c>
      <c r="AC413" s="3" t="s">
        <v>71</v>
      </c>
      <c r="AD413" s="6">
        <v>2.8472222222222222E-2</v>
      </c>
      <c r="AE413" s="7"/>
      <c r="AF413" s="7"/>
      <c r="AG413" s="6">
        <f>Tabla4[[#This Row],[Tiempo Parada de Reloj]]+Tabla4[[#This Row],[Tiempo Autorizado por Telefonica (no Máximo)]]</f>
        <v>2.8472222222222222E-2</v>
      </c>
      <c r="AH413" s="7">
        <f t="shared" ca="1" si="46"/>
        <v>0.16597222222303065</v>
      </c>
      <c r="AI413" s="8">
        <f t="shared" si="47"/>
        <v>0.68333333333333335</v>
      </c>
      <c r="AJ413" s="8">
        <f t="shared" ca="1" si="48"/>
        <v>3.9833333333527357</v>
      </c>
      <c r="AK413" s="3" t="s">
        <v>87</v>
      </c>
      <c r="AL413" s="3" t="s">
        <v>70</v>
      </c>
      <c r="AM413" s="3" t="s">
        <v>88</v>
      </c>
      <c r="AN413" s="3" t="s">
        <v>88</v>
      </c>
      <c r="AO413" s="3" t="s">
        <v>88</v>
      </c>
      <c r="AP413" s="3" t="s">
        <v>88</v>
      </c>
      <c r="AQ413" s="23">
        <v>45323.875694444447</v>
      </c>
      <c r="AR413" s="3"/>
      <c r="AS413" s="23"/>
      <c r="AT413" s="23"/>
      <c r="AU413" s="3" t="s">
        <v>100</v>
      </c>
      <c r="AV413" s="3" t="s">
        <v>757</v>
      </c>
      <c r="AW413" s="3" t="s">
        <v>307</v>
      </c>
      <c r="AX413" s="3">
        <v>4.6296200000000001</v>
      </c>
      <c r="AY413" s="3">
        <v>-74.169740000000004</v>
      </c>
      <c r="AZ413" s="8" t="str">
        <f>+CONCATENATE("Reportan apertura en el enlace ",Tabla4[[#This Row],[Enlace]]," en el ",Tabla4[[#This Row],[Distancia óptica]]," ocasionado por ",Tabla4[[#This Row],[Causa del daño]])</f>
        <v>Reportan apertura en el enlace CG3 - ASTURIAS en el km 24,2 desde Asturias ocasionado por Vandalismo</v>
      </c>
      <c r="BA413" s="8" t="str">
        <f>+CONCATENATE("Para dar solución al incidente ",Tabla4[[#This Row],[Solución]])</f>
        <v>Para dar solución al incidente Se recuperan 200 metros de reserva de F.O de 48 hilos y un empalme de 48 hilos</v>
      </c>
      <c r="BB413" s="3" t="str">
        <f>+_xlfn.CONCAT(Tabla4[[#This Row],[Causa Raiz]]," ",Tabla4[[#This Row],[Solución2]]," (",Tabla4[[#This Row],[Anillo]],"- Cabecera: ",Tabla4[[#This Row],[Cabecera]],"- Operador: ",Tabla4[[#This Row],[Operador]],")")</f>
        <v>Reportan apertura en el enlace CG3 - ASTURIAS en el km 24,2 desde Asturias ocasionado por Vandalismo Para dar solución al incidente Se recuperan 200 metros de reserva de F.O de 48 hilos y un empalme de 48 hilos (LINEAL- Cabecera: Asturias- Operador: Colombia Telecomunicaciones)</v>
      </c>
    </row>
    <row r="414" spans="1:54" s="2" customFormat="1" ht="270.75">
      <c r="A414" s="38">
        <f t="shared" si="45"/>
        <v>413</v>
      </c>
      <c r="B414" s="3">
        <v>8168254</v>
      </c>
      <c r="C414" s="3" t="s">
        <v>54</v>
      </c>
      <c r="D414" s="23">
        <v>45321.913194444445</v>
      </c>
      <c r="E414" s="23">
        <v>45321.914583333331</v>
      </c>
      <c r="F414" s="1">
        <f t="shared" ca="1" si="50"/>
        <v>1.3888888861401938E-3</v>
      </c>
      <c r="G414" s="3" t="s">
        <v>55</v>
      </c>
      <c r="H414" s="41"/>
      <c r="I414" s="40"/>
      <c r="J414" s="5" t="s">
        <v>56</v>
      </c>
      <c r="K414" s="3" t="s">
        <v>138</v>
      </c>
      <c r="L414" s="9" t="s">
        <v>78</v>
      </c>
      <c r="M414" s="3" t="s">
        <v>139</v>
      </c>
      <c r="N414" s="3" t="s">
        <v>140</v>
      </c>
      <c r="O414" s="3" t="s">
        <v>2393</v>
      </c>
      <c r="P414" s="3"/>
      <c r="Q414" s="4" t="s">
        <v>2394</v>
      </c>
      <c r="R414" s="3" t="s">
        <v>2395</v>
      </c>
      <c r="S414" s="3" t="s">
        <v>197</v>
      </c>
      <c r="T414" s="3" t="s">
        <v>104</v>
      </c>
      <c r="U414" s="3" t="s">
        <v>2396</v>
      </c>
      <c r="V414" s="22" t="str">
        <f t="shared" si="49"/>
        <v>RLFO; Hora de aviso: 21:55 30/01/2024; Solución: se confirma trabajos de migracion para los anillos con las siguinete sot relacionesdas por parte de OONET / OT- 00396928 - Anillo Nuevo Tequendama , OT- 00380454 - Anillo  1B, OT-  00418674 - Anillo 4C; Hora de solución: 21:57 30/01/2024; Causa: Visita Fallida</v>
      </c>
      <c r="W414" s="4" t="s">
        <v>199</v>
      </c>
      <c r="X414" s="3"/>
      <c r="Y414" s="3"/>
      <c r="Z414" s="3" t="s">
        <v>69</v>
      </c>
      <c r="AA414" s="3" t="s">
        <v>71</v>
      </c>
      <c r="AB414" s="3">
        <v>0</v>
      </c>
      <c r="AC414" s="3" t="s">
        <v>71</v>
      </c>
      <c r="AD414" s="6">
        <v>0</v>
      </c>
      <c r="AE414" s="7"/>
      <c r="AF414" s="7"/>
      <c r="AG414" s="6">
        <f>Tabla4[[#This Row],[Tiempo Parada de Reloj]]+Tabla4[[#This Row],[Tiempo Autorizado por Telefonica (no Máximo)]]</f>
        <v>0</v>
      </c>
      <c r="AH414" s="7">
        <f t="shared" ca="1" si="46"/>
        <v>1.3888888861401938E-3</v>
      </c>
      <c r="AI414" s="8">
        <f t="shared" si="47"/>
        <v>0</v>
      </c>
      <c r="AJ414" s="8">
        <f t="shared" ca="1" si="48"/>
        <v>3.3333333267364651E-2</v>
      </c>
      <c r="AK414" s="3" t="s">
        <v>87</v>
      </c>
      <c r="AL414" s="3" t="s">
        <v>70</v>
      </c>
      <c r="AM414" s="3" t="s">
        <v>88</v>
      </c>
      <c r="AN414" s="3" t="s">
        <v>88</v>
      </c>
      <c r="AO414" s="3" t="s">
        <v>88</v>
      </c>
      <c r="AP414" s="3" t="s">
        <v>88</v>
      </c>
      <c r="AQ414" s="23">
        <v>45321.961498263889</v>
      </c>
      <c r="AR414" s="3"/>
      <c r="AS414" s="23"/>
      <c r="AT414" s="23"/>
      <c r="AU414" s="3" t="s">
        <v>481</v>
      </c>
      <c r="AV414" s="3" t="s">
        <v>69</v>
      </c>
      <c r="AW414" s="3" t="s">
        <v>69</v>
      </c>
      <c r="AX414" s="3">
        <v>3.4083299999999999</v>
      </c>
      <c r="AY414" s="3">
        <v>-76.504300000000001</v>
      </c>
      <c r="AZ414" s="8" t="str">
        <f>+CONCATENATE("Reportan apertura en el enlace ",Tabla4[[#This Row],[Enlace]]," en el ",Tabla4[[#This Row],[Distancia óptica]]," ocasionado por ",Tabla4[[#This Row],[Causa del daño]])</f>
        <v>Reportan apertura en el enlace Mov. Tequendama - Mov. Apache en el  ocasionado por Visita Fallida</v>
      </c>
      <c r="BA414" s="8" t="str">
        <f>+CONCATENATE("Para dar solución al incidente ",Tabla4[[#This Row],[Solución]])</f>
        <v>Para dar solución al incidente se confirma trabajos de migracion para los anillos con las siguinete sot relacionesdas por parte de OONET / OT- 00396928 - Anillo Nuevo Tequendama , OT- 00380454 - Anillo  1B, OT-  00418674 - Anillo 4C</v>
      </c>
      <c r="BB414" s="3" t="str">
        <f>+_xlfn.CONCAT(Tabla4[[#This Row],[Causa Raiz]]," ",Tabla4[[#This Row],[Solución2]]," (",Tabla4[[#This Row],[Anillo]],"- Cabecera: ",Tabla4[[#This Row],[Cabecera]],"- Operador: ",Tabla4[[#This Row],[Operador]],")")</f>
        <v>Reportan apertura en el enlace Mov. Tequendama - Mov. Apache en el  ocasionado por Visita Fallida Para dar solución al incidente se confirma trabajos de migracion para los anillos con las siguinete sot relacionesdas por parte de OONET / OT- 00396928 - Anillo Nuevo Tequendama , OT- 00380454 - Anillo  1B, OT-  00418674 - Anillo 4C (NA- Cabecera: NA- Operador: Colombia Telecomunicaciones)</v>
      </c>
    </row>
    <row r="415" spans="1:54" s="2" customFormat="1" ht="142.5">
      <c r="A415" s="38">
        <f t="shared" si="45"/>
        <v>414</v>
      </c>
      <c r="B415" s="3">
        <v>8168659</v>
      </c>
      <c r="C415" s="3" t="s">
        <v>163</v>
      </c>
      <c r="D415" s="23">
        <v>45321.999305555553</v>
      </c>
      <c r="E415" s="23">
        <v>45322.000694444447</v>
      </c>
      <c r="F415" s="1">
        <f t="shared" ca="1" si="50"/>
        <v>1.3888888934161514E-3</v>
      </c>
      <c r="G415" s="3" t="s">
        <v>55</v>
      </c>
      <c r="H415" s="41"/>
      <c r="I415" s="40"/>
      <c r="J415" s="5" t="s">
        <v>56</v>
      </c>
      <c r="K415" s="3" t="s">
        <v>138</v>
      </c>
      <c r="L415" s="9" t="s">
        <v>58</v>
      </c>
      <c r="M415" s="3" t="s">
        <v>139</v>
      </c>
      <c r="N415" s="3" t="s">
        <v>140</v>
      </c>
      <c r="O415" s="3" t="s">
        <v>2397</v>
      </c>
      <c r="P415" s="3">
        <v>0</v>
      </c>
      <c r="Q415" s="4" t="s">
        <v>2398</v>
      </c>
      <c r="R415" s="3" t="s">
        <v>2395</v>
      </c>
      <c r="S415" s="3" t="s">
        <v>197</v>
      </c>
      <c r="T415" s="3" t="s">
        <v>104</v>
      </c>
      <c r="U415" s="3" t="s">
        <v>2399</v>
      </c>
      <c r="V415" s="22" t="str">
        <f t="shared" si="49"/>
        <v>RDFO; Hora de aviso: 23:59 30/01/2024; Solución: Personal de PI realiza limpieza a los puertos; Hora de solución: 0:01 31/01/2024; Causa: Visita Fallida</v>
      </c>
      <c r="W415" s="4" t="s">
        <v>199</v>
      </c>
      <c r="X415" s="3"/>
      <c r="Y415" s="3"/>
      <c r="Z415" s="3" t="s">
        <v>69</v>
      </c>
      <c r="AA415" s="3" t="s">
        <v>71</v>
      </c>
      <c r="AB415" s="3">
        <v>0</v>
      </c>
      <c r="AC415" s="3" t="s">
        <v>71</v>
      </c>
      <c r="AD415" s="6">
        <v>0</v>
      </c>
      <c r="AE415" s="7"/>
      <c r="AF415" s="7"/>
      <c r="AG415" s="6">
        <f>Tabla4[[#This Row],[Tiempo Parada de Reloj]]+Tabla4[[#This Row],[Tiempo Autorizado por Telefonica (no Máximo)]]</f>
        <v>0</v>
      </c>
      <c r="AH415" s="7">
        <f t="shared" ca="1" si="46"/>
        <v>1.3888888934161514E-3</v>
      </c>
      <c r="AI415" s="8">
        <f t="shared" si="47"/>
        <v>0</v>
      </c>
      <c r="AJ415" s="8">
        <f t="shared" ca="1" si="48"/>
        <v>3.3333333441987634E-2</v>
      </c>
      <c r="AK415" s="3" t="s">
        <v>88</v>
      </c>
      <c r="AL415" s="3" t="s">
        <v>70</v>
      </c>
      <c r="AM415" s="3" t="s">
        <v>88</v>
      </c>
      <c r="AN415" s="3" t="s">
        <v>88</v>
      </c>
      <c r="AO415" s="3" t="s">
        <v>106</v>
      </c>
      <c r="AP415" s="3" t="s">
        <v>106</v>
      </c>
      <c r="AQ415" s="23">
        <v>45322.000694444447</v>
      </c>
      <c r="AR415" s="3"/>
      <c r="AS415" s="23"/>
      <c r="AT415" s="23"/>
      <c r="AU415" s="3" t="s">
        <v>481</v>
      </c>
      <c r="AV415" s="3" t="s">
        <v>69</v>
      </c>
      <c r="AW415" s="3" t="s">
        <v>69</v>
      </c>
      <c r="AX415" s="3" t="s">
        <v>69</v>
      </c>
      <c r="AY415" s="3" t="s">
        <v>69</v>
      </c>
      <c r="AZ415" s="8" t="str">
        <f>+CONCATENATE("Reportan apertura en el enlace ",Tabla4[[#This Row],[Enlace]]," en el ",Tabla4[[#This Row],[Distancia óptica]]," ocasionado por ",Tabla4[[#This Row],[Causa del daño]])</f>
        <v>Reportan apertura en el enlace Cali - Roldanillo en el 0 ocasionado por Visita Fallida</v>
      </c>
      <c r="BA415" s="8" t="str">
        <f>+CONCATENATE("Para dar solución al incidente ",Tabla4[[#This Row],[Solución]])</f>
        <v>Para dar solución al incidente Personal de PI realiza limpieza a los puertos</v>
      </c>
      <c r="BB415" s="3" t="str">
        <f>+_xlfn.CONCAT(Tabla4[[#This Row],[Causa Raiz]]," ",Tabla4[[#This Row],[Solución2]]," (",Tabla4[[#This Row],[Anillo]],"- Cabecera: ",Tabla4[[#This Row],[Cabecera]],"- Operador: ",Tabla4[[#This Row],[Operador]],")")</f>
        <v>Reportan apertura en el enlace Cali - Roldanillo en el 0 ocasionado por Visita Fallida Para dar solución al incidente Personal de PI realiza limpieza a los puertos (NA- Cabecera: NA- Operador: Colombia Telecomunicaciones)</v>
      </c>
    </row>
    <row r="416" spans="1:54" s="2" customFormat="1" ht="199.5">
      <c r="A416" s="38">
        <f t="shared" si="45"/>
        <v>415</v>
      </c>
      <c r="B416" s="3">
        <v>8168756</v>
      </c>
      <c r="C416" s="3" t="s">
        <v>54</v>
      </c>
      <c r="D416" s="23">
        <v>45322.038194444445</v>
      </c>
      <c r="E416" s="23">
        <v>45322.479166666664</v>
      </c>
      <c r="F416" s="1">
        <f t="shared" ca="1" si="50"/>
        <v>0.44097222221898846</v>
      </c>
      <c r="G416" s="3" t="s">
        <v>55</v>
      </c>
      <c r="H416" s="41"/>
      <c r="I416" s="40"/>
      <c r="J416" s="5" t="s">
        <v>56</v>
      </c>
      <c r="K416" s="3" t="s">
        <v>77</v>
      </c>
      <c r="L416" s="9" t="s">
        <v>78</v>
      </c>
      <c r="M416" s="3" t="s">
        <v>152</v>
      </c>
      <c r="N416" s="3" t="s">
        <v>153</v>
      </c>
      <c r="O416" s="3" t="s">
        <v>2400</v>
      </c>
      <c r="P416" s="3" t="s">
        <v>2401</v>
      </c>
      <c r="Q416" s="4" t="s">
        <v>2402</v>
      </c>
      <c r="R416" s="3" t="s">
        <v>555</v>
      </c>
      <c r="S416" s="3" t="s">
        <v>158</v>
      </c>
      <c r="T416" s="3" t="s">
        <v>66</v>
      </c>
      <c r="U416" s="3" t="s">
        <v>2403</v>
      </c>
      <c r="V416" s="22" t="str">
        <f t="shared" si="49"/>
        <v>RLFO; Hora de aviso: 0:55 31/01/2024; Solución: Se recuperan 300 metros de reserva de 36 hilos y se hace un empalme de 36 hilos; Hora de solución: 11:30 31/01/2024; Causa: Vandalismo</v>
      </c>
      <c r="W416" s="4" t="s">
        <v>2404</v>
      </c>
      <c r="X416" s="3" t="s">
        <v>2405</v>
      </c>
      <c r="Y416" s="3" t="s">
        <v>2406</v>
      </c>
      <c r="Z416" s="3" t="s">
        <v>120</v>
      </c>
      <c r="AA416" s="3" t="s">
        <v>71</v>
      </c>
      <c r="AB416" s="3">
        <v>0</v>
      </c>
      <c r="AC416" s="3" t="s">
        <v>71</v>
      </c>
      <c r="AD416" s="6">
        <v>0.27499999999999997</v>
      </c>
      <c r="AE416" s="7"/>
      <c r="AF416" s="7"/>
      <c r="AG416" s="6">
        <f>Tabla4[[#This Row],[Tiempo Parada de Reloj]]+Tabla4[[#This Row],[Tiempo Autorizado por Telefonica (no Máximo)]]</f>
        <v>0.27499999999999997</v>
      </c>
      <c r="AH416" s="7">
        <f t="shared" ca="1" si="46"/>
        <v>0.1659722222189885</v>
      </c>
      <c r="AI416" s="8">
        <f t="shared" si="47"/>
        <v>6.6</v>
      </c>
      <c r="AJ416" s="8">
        <f t="shared" ca="1" si="48"/>
        <v>3.9833333332557239</v>
      </c>
      <c r="AK416" s="3" t="s">
        <v>88</v>
      </c>
      <c r="AL416" s="3" t="s">
        <v>70</v>
      </c>
      <c r="AM416" s="3" t="s">
        <v>73</v>
      </c>
      <c r="AN416" s="3" t="s">
        <v>73</v>
      </c>
      <c r="AO416" s="3" t="s">
        <v>460</v>
      </c>
      <c r="AP416" s="3" t="s">
        <v>460</v>
      </c>
      <c r="AQ416" s="23">
        <v>45324.741666666669</v>
      </c>
      <c r="AR416" s="3"/>
      <c r="AS416" s="23"/>
      <c r="AT416" s="23"/>
      <c r="AU416" s="3" t="s">
        <v>192</v>
      </c>
      <c r="AV416" s="3" t="s">
        <v>2407</v>
      </c>
      <c r="AW416" s="3" t="s">
        <v>2408</v>
      </c>
      <c r="AX416" s="3">
        <v>1.19987</v>
      </c>
      <c r="AY416" s="3">
        <v>-77.272930000000002</v>
      </c>
      <c r="AZ416" s="8" t="str">
        <f>+CONCATENATE("Reportan apertura en el enlace ",Tabla4[[#This Row],[Enlace]]," en el ",Tabla4[[#This Row],[Distancia óptica]]," ocasionado por ",Tabla4[[#This Row],[Causa del daño]])</f>
        <v>Reportan apertura en el enlace Mov. Estadio - Mov. Fatima en el km 2 desde Pasto Centro ocasionado por Vandalismo</v>
      </c>
      <c r="BA416" s="8" t="str">
        <f>+CONCATENATE("Para dar solución al incidente ",Tabla4[[#This Row],[Solución]])</f>
        <v>Para dar solución al incidente Se recuperan 300 metros de reserva de 36 hilos y se hace un empalme de 36 hilos</v>
      </c>
      <c r="BB416" s="3" t="str">
        <f>+_xlfn.CONCAT(Tabla4[[#This Row],[Causa Raiz]]," ",Tabla4[[#This Row],[Solución2]]," (",Tabla4[[#This Row],[Anillo]],"- Cabecera: ",Tabla4[[#This Row],[Cabecera]],"- Operador: ",Tabla4[[#This Row],[Operador]],")")</f>
        <v>Reportan apertura en el enlace Mov. Estadio - Mov. Fatima en el km 2 desde Pasto Centro ocasionado por Vandalismo Para dar solución al incidente Se recuperan 300 metros de reserva de 36 hilos y se hace un empalme de 36 hilos (Anillo Fatima 2- Cabecera: Pasto Centro- Operador: Colombia Telecomunicaciones)</v>
      </c>
    </row>
    <row r="417" spans="1:54" s="2" customFormat="1" ht="199.5">
      <c r="A417" s="38">
        <f t="shared" si="45"/>
        <v>416</v>
      </c>
      <c r="B417" s="3">
        <v>8168839</v>
      </c>
      <c r="C417" s="3" t="s">
        <v>92</v>
      </c>
      <c r="D417" s="23">
        <v>45322.052083333336</v>
      </c>
      <c r="E417" s="23">
        <v>45322.4375</v>
      </c>
      <c r="F417" s="1">
        <f t="shared" ca="1" si="50"/>
        <v>0.38541666666424135</v>
      </c>
      <c r="G417" s="3" t="s">
        <v>55</v>
      </c>
      <c r="H417" s="41"/>
      <c r="I417" s="40"/>
      <c r="J417" s="5" t="s">
        <v>56</v>
      </c>
      <c r="K417" s="3" t="s">
        <v>340</v>
      </c>
      <c r="L417" s="9" t="s">
        <v>58</v>
      </c>
      <c r="M417" s="3" t="s">
        <v>341</v>
      </c>
      <c r="N417" s="3" t="s">
        <v>342</v>
      </c>
      <c r="O417" s="3" t="s">
        <v>895</v>
      </c>
      <c r="P417" s="3" t="s">
        <v>2409</v>
      </c>
      <c r="Q417" s="4" t="s">
        <v>2410</v>
      </c>
      <c r="R417" s="3" t="s">
        <v>934</v>
      </c>
      <c r="S417" s="3" t="s">
        <v>347</v>
      </c>
      <c r="T417" s="3" t="s">
        <v>66</v>
      </c>
      <c r="U417" s="3" t="s">
        <v>2411</v>
      </c>
      <c r="V417" s="22" t="str">
        <f t="shared" si="49"/>
        <v>RTNFO; Hora de aviso: 1:15 31/01/2024; Solución: se realiza tendiod de 200 metrso de F.O de 48 hilos y se crean dos cajas de emaplmes de 48 hilos; Hora de solución: 10:30 31/01/2024; Causa: Vandalismo</v>
      </c>
      <c r="W417" s="4" t="s">
        <v>349</v>
      </c>
      <c r="X417" s="3"/>
      <c r="Y417" s="3"/>
      <c r="Z417" s="3" t="s">
        <v>69</v>
      </c>
      <c r="AA417" s="3" t="s">
        <v>70</v>
      </c>
      <c r="AB417" s="3">
        <v>8168839</v>
      </c>
      <c r="AC417" s="3" t="s">
        <v>71</v>
      </c>
      <c r="AD417" s="6">
        <v>0.25</v>
      </c>
      <c r="AE417" s="7"/>
      <c r="AF417" s="7"/>
      <c r="AG417" s="6">
        <f>Tabla4[[#This Row],[Tiempo Parada de Reloj]]+Tabla4[[#This Row],[Tiempo Autorizado por Telefonica (no Máximo)]]</f>
        <v>0.25</v>
      </c>
      <c r="AH417" s="7">
        <f t="shared" ca="1" si="46"/>
        <v>0.13541666666424135</v>
      </c>
      <c r="AI417" s="8">
        <f t="shared" si="47"/>
        <v>6</v>
      </c>
      <c r="AJ417" s="8">
        <f t="shared" ca="1" si="48"/>
        <v>3.2499999999417923</v>
      </c>
      <c r="AK417" s="3" t="s">
        <v>88</v>
      </c>
      <c r="AL417" s="3" t="s">
        <v>70</v>
      </c>
      <c r="AM417" s="3" t="s">
        <v>106</v>
      </c>
      <c r="AN417" s="3" t="s">
        <v>106</v>
      </c>
      <c r="AO417" s="3" t="s">
        <v>460</v>
      </c>
      <c r="AP417" s="3" t="s">
        <v>460</v>
      </c>
      <c r="AQ417" s="23">
        <v>45324.369444444441</v>
      </c>
      <c r="AR417" s="66" t="s">
        <v>899</v>
      </c>
      <c r="AS417" s="23" t="s">
        <v>900</v>
      </c>
      <c r="AT417" s="23"/>
      <c r="AU417" s="3" t="s">
        <v>2267</v>
      </c>
      <c r="AV417" s="3" t="s">
        <v>342</v>
      </c>
      <c r="AW417" s="3" t="s">
        <v>76</v>
      </c>
      <c r="AX417" s="3">
        <v>4.4176700000000002</v>
      </c>
      <c r="AY417" s="3">
        <v>-75.256330000000005</v>
      </c>
      <c r="AZ417" s="8" t="str">
        <f>+CONCATENATE("Reportan apertura en el enlace ",Tabla4[[#This Row],[Enlace]]," en el ",Tabla4[[#This Row],[Distancia óptica]]," ocasionado por ",Tabla4[[#This Row],[Causa del daño]])</f>
        <v>Reportan apertura en el enlace Armenia - Ibagué en el Km 8,2 desde ibague ocasionado por Vandalismo</v>
      </c>
      <c r="BA417" s="8" t="str">
        <f>+CONCATENATE("Para dar solución al incidente ",Tabla4[[#This Row],[Solución]])</f>
        <v>Para dar solución al incidente se realiza tendiod de 200 metrso de F.O de 48 hilos y se crean dos cajas de emaplmes de 48 hilos</v>
      </c>
      <c r="BB417" s="3" t="str">
        <f>+_xlfn.CONCAT(Tabla4[[#This Row],[Causa Raiz]]," ",Tabla4[[#This Row],[Solución2]]," (",Tabla4[[#This Row],[Anillo]],"- Cabecera: ",Tabla4[[#This Row],[Cabecera]],"- Operador: ",Tabla4[[#This Row],[Operador]],")")</f>
        <v>Reportan apertura en el enlace Armenia - Ibagué en el Km 8,2 desde ibague ocasionado por Vandalismo Para dar solución al incidente se realiza tendiod de 200 metrso de F.O de 48 hilos y se crean dos cajas de emaplmes de 48 hilos (Troncal- Cabecera: IBAGUE- Operador: Colombia Telecomunicaciones)</v>
      </c>
    </row>
    <row r="418" spans="1:54" s="2" customFormat="1" ht="156.75">
      <c r="A418" s="38">
        <f t="shared" si="45"/>
        <v>417</v>
      </c>
      <c r="B418" s="3">
        <v>8169306</v>
      </c>
      <c r="C418" s="3" t="s">
        <v>54</v>
      </c>
      <c r="D418" s="23">
        <v>45322.027777777781</v>
      </c>
      <c r="E418" s="23">
        <v>45322.166666666664</v>
      </c>
      <c r="F418" s="1">
        <f t="shared" ca="1" si="50"/>
        <v>0.13888888888322981</v>
      </c>
      <c r="G418" s="3" t="s">
        <v>55</v>
      </c>
      <c r="H418" s="41"/>
      <c r="I418" s="40"/>
      <c r="J418" s="5" t="s">
        <v>56</v>
      </c>
      <c r="K418" s="3" t="s">
        <v>57</v>
      </c>
      <c r="L418" s="9" t="s">
        <v>58</v>
      </c>
      <c r="M418" s="3" t="s">
        <v>59</v>
      </c>
      <c r="N418" s="3" t="s">
        <v>60</v>
      </c>
      <c r="O418" s="3" t="s">
        <v>2412</v>
      </c>
      <c r="P418" s="3" t="s">
        <v>2413</v>
      </c>
      <c r="Q418" s="4" t="s">
        <v>2414</v>
      </c>
      <c r="R418" s="3" t="s">
        <v>1304</v>
      </c>
      <c r="S418" s="3" t="s">
        <v>65</v>
      </c>
      <c r="T418" s="3" t="s">
        <v>66</v>
      </c>
      <c r="U418" s="3" t="s">
        <v>2415</v>
      </c>
      <c r="V418" s="22" t="str">
        <f t="shared" si="49"/>
        <v>RLFO; Hora de aviso: 0:40 31/01/2024; Solución: se rehace empalme de 24 hilos; Hora de solución: 4:00 31/01/2024; Causa: Vandalismo</v>
      </c>
      <c r="W418" s="4" t="s">
        <v>68</v>
      </c>
      <c r="X418" s="3"/>
      <c r="Y418" s="3"/>
      <c r="Z418" s="3" t="s">
        <v>69</v>
      </c>
      <c r="AA418" s="3" t="s">
        <v>71</v>
      </c>
      <c r="AB418" s="3">
        <v>0</v>
      </c>
      <c r="AC418" s="3" t="s">
        <v>71</v>
      </c>
      <c r="AD418" s="6">
        <v>0</v>
      </c>
      <c r="AE418" s="7"/>
      <c r="AF418" s="7"/>
      <c r="AG418" s="6">
        <f>Tabla4[[#This Row],[Tiempo Parada de Reloj]]+Tabla4[[#This Row],[Tiempo Autorizado por Telefonica (no Máximo)]]</f>
        <v>0</v>
      </c>
      <c r="AH418" s="7">
        <f t="shared" ca="1" si="46"/>
        <v>0.13888888888322981</v>
      </c>
      <c r="AI418" s="8">
        <f t="shared" si="47"/>
        <v>0</v>
      </c>
      <c r="AJ418" s="8">
        <f t="shared" ca="1" si="48"/>
        <v>3.3333333331975155</v>
      </c>
      <c r="AK418" s="3" t="s">
        <v>88</v>
      </c>
      <c r="AL418" s="3" t="s">
        <v>71</v>
      </c>
      <c r="AM418" s="3" t="s">
        <v>88</v>
      </c>
      <c r="AN418" s="3" t="s">
        <v>88</v>
      </c>
      <c r="AO418" s="3" t="s">
        <v>460</v>
      </c>
      <c r="AP418" s="3" t="s">
        <v>460</v>
      </c>
      <c r="AQ418" s="23">
        <v>45324.834027777775</v>
      </c>
      <c r="AR418" s="3"/>
      <c r="AS418" s="23"/>
      <c r="AT418" s="23"/>
      <c r="AU418" s="3" t="s">
        <v>100</v>
      </c>
      <c r="AV418" s="3" t="s">
        <v>1675</v>
      </c>
      <c r="AW418" s="3" t="s">
        <v>2416</v>
      </c>
      <c r="AX418" s="3">
        <v>4.6418600000000003</v>
      </c>
      <c r="AY418" s="3">
        <v>-74.174499999999995</v>
      </c>
      <c r="AZ418" s="8" t="str">
        <f>+CONCATENATE("Reportan apertura en el enlace ",Tabla4[[#This Row],[Enlace]]," en el ",Tabla4[[#This Row],[Distancia óptica]]," ocasionado por ",Tabla4[[#This Row],[Causa del daño]])</f>
        <v>Reportan apertura en el enlace Cg3 - Asturias en el Km 28,6 desde asturias ocasionado por Vandalismo</v>
      </c>
      <c r="BA418" s="8" t="str">
        <f>+CONCATENATE("Para dar solución al incidente ",Tabla4[[#This Row],[Solución]])</f>
        <v>Para dar solución al incidente se rehace empalme de 24 hilos</v>
      </c>
      <c r="BB418" s="3" t="str">
        <f>+_xlfn.CONCAT(Tabla4[[#This Row],[Causa Raiz]]," ",Tabla4[[#This Row],[Solución2]]," (",Tabla4[[#This Row],[Anillo]],"- Cabecera: ",Tabla4[[#This Row],[Cabecera]],"- Operador: ",Tabla4[[#This Row],[Operador]],")")</f>
        <v>Reportan apertura en el enlace Cg3 - Asturias en el Km 28,6 desde asturias ocasionado por Vandalismo Para dar solución al incidente se rehace empalme de 24 hilos (Anillo 64 Lado B- Cabecera: Asturias - Operador: Colombia Telecomunicaciones)</v>
      </c>
    </row>
    <row r="419" spans="1:54" s="2" customFormat="1" ht="185.25">
      <c r="A419" s="38">
        <f t="shared" si="45"/>
        <v>418</v>
      </c>
      <c r="B419" s="3">
        <v>8169346</v>
      </c>
      <c r="C419" s="3" t="s">
        <v>54</v>
      </c>
      <c r="D419" s="23">
        <v>45322.166666666664</v>
      </c>
      <c r="E419" s="23">
        <v>45322.291666666664</v>
      </c>
      <c r="F419" s="1">
        <f t="shared" ca="1" si="50"/>
        <v>0.125</v>
      </c>
      <c r="G419" s="3" t="s">
        <v>55</v>
      </c>
      <c r="H419" s="41"/>
      <c r="I419" s="40"/>
      <c r="J419" s="5" t="s">
        <v>56</v>
      </c>
      <c r="K419" s="3" t="s">
        <v>57</v>
      </c>
      <c r="L419" s="9" t="s">
        <v>58</v>
      </c>
      <c r="M419" s="3" t="s">
        <v>59</v>
      </c>
      <c r="N419" s="3" t="s">
        <v>60</v>
      </c>
      <c r="O419" s="3" t="s">
        <v>2412</v>
      </c>
      <c r="P419" s="3" t="s">
        <v>2417</v>
      </c>
      <c r="Q419" s="4" t="s">
        <v>2418</v>
      </c>
      <c r="R419" s="3" t="s">
        <v>1304</v>
      </c>
      <c r="S419" s="3" t="s">
        <v>65</v>
      </c>
      <c r="T419" s="3" t="s">
        <v>146</v>
      </c>
      <c r="U419" s="3" t="s">
        <v>2419</v>
      </c>
      <c r="V419" s="22" t="str">
        <f t="shared" si="49"/>
        <v>RLFO; Hora de aviso: 4:00 31/01/2024; Solución: Se realiza migracion desde Asturias hasta empalmes ubicado en el km 23; Hora de solución: 7:00 31/01/2024; Causa: Falla en la Red FiOp</v>
      </c>
      <c r="W419" s="4" t="s">
        <v>68</v>
      </c>
      <c r="X419" s="3"/>
      <c r="Y419" s="3"/>
      <c r="Z419" s="3" t="s">
        <v>69</v>
      </c>
      <c r="AA419" s="3" t="s">
        <v>71</v>
      </c>
      <c r="AB419" s="3">
        <v>0</v>
      </c>
      <c r="AC419" s="3" t="s">
        <v>71</v>
      </c>
      <c r="AD419" s="6">
        <v>0</v>
      </c>
      <c r="AE419" s="7"/>
      <c r="AF419" s="7"/>
      <c r="AG419" s="6">
        <f>Tabla4[[#This Row],[Tiempo Parada de Reloj]]+Tabla4[[#This Row],[Tiempo Autorizado por Telefonica (no Máximo)]]</f>
        <v>0</v>
      </c>
      <c r="AH419" s="7">
        <f t="shared" ca="1" si="46"/>
        <v>0.125</v>
      </c>
      <c r="AI419" s="8">
        <f t="shared" si="47"/>
        <v>0</v>
      </c>
      <c r="AJ419" s="8">
        <f t="shared" ca="1" si="48"/>
        <v>3</v>
      </c>
      <c r="AK419" s="3" t="s">
        <v>88</v>
      </c>
      <c r="AL419" s="3" t="s">
        <v>70</v>
      </c>
      <c r="AM419" s="3" t="s">
        <v>106</v>
      </c>
      <c r="AN419" s="3" t="s">
        <v>106</v>
      </c>
      <c r="AO419" s="3" t="s">
        <v>460</v>
      </c>
      <c r="AP419" s="3" t="s">
        <v>460</v>
      </c>
      <c r="AQ419" s="23">
        <v>45324.104861111111</v>
      </c>
      <c r="AR419" s="3"/>
      <c r="AS419" s="23"/>
      <c r="AT419" s="23"/>
      <c r="AU419" s="3" t="s">
        <v>100</v>
      </c>
      <c r="AV419" s="3" t="s">
        <v>1675</v>
      </c>
      <c r="AW419" s="3" t="s">
        <v>2416</v>
      </c>
      <c r="AX419" s="3">
        <v>4.6416700000000004</v>
      </c>
      <c r="AY419" s="3">
        <v>-74.174440000000004</v>
      </c>
      <c r="AZ419" s="8" t="str">
        <f>+CONCATENATE("Reportan apertura en el enlace ",Tabla4[[#This Row],[Enlace]]," en el ",Tabla4[[#This Row],[Distancia óptica]]," ocasionado por ",Tabla4[[#This Row],[Causa del daño]])</f>
        <v>Reportan apertura en el enlace Cg3 - Asturias en el Km 12 desde asturias ocasionado por Falla en la Red FiOp</v>
      </c>
      <c r="BA419" s="8" t="str">
        <f>+CONCATENATE("Para dar solución al incidente ",Tabla4[[#This Row],[Solución]])</f>
        <v>Para dar solución al incidente Se realiza migracion desde Asturias hasta empalmes ubicado en el km 23</v>
      </c>
      <c r="BB419" s="3" t="str">
        <f>+_xlfn.CONCAT(Tabla4[[#This Row],[Causa Raiz]]," ",Tabla4[[#This Row],[Solución2]]," (",Tabla4[[#This Row],[Anillo]],"- Cabecera: ",Tabla4[[#This Row],[Cabecera]],"- Operador: ",Tabla4[[#This Row],[Operador]],")")</f>
        <v>Reportan apertura en el enlace Cg3 - Asturias en el Km 12 desde asturias ocasionado por Falla en la Red FiOp Para dar solución al incidente Se realiza migracion desde Asturias hasta empalmes ubicado en el km 23 (Anillo 64 Lado B- Cabecera: Asturias - Operador: Colombia Telecomunicaciones)</v>
      </c>
    </row>
    <row r="420" spans="1:54" s="2" customFormat="1" ht="185.25">
      <c r="A420" s="38">
        <f t="shared" si="45"/>
        <v>419</v>
      </c>
      <c r="B420" s="3">
        <v>8169811</v>
      </c>
      <c r="C420" s="3" t="s">
        <v>92</v>
      </c>
      <c r="D420" s="23">
        <v>45322.270833333336</v>
      </c>
      <c r="E420" s="23">
        <v>45322.5625</v>
      </c>
      <c r="F420" s="1">
        <f t="shared" ca="1" si="50"/>
        <v>0.29166666666424135</v>
      </c>
      <c r="G420" s="3" t="s">
        <v>55</v>
      </c>
      <c r="H420" s="41"/>
      <c r="I420" s="40"/>
      <c r="J420" s="5" t="s">
        <v>56</v>
      </c>
      <c r="K420" s="3" t="s">
        <v>77</v>
      </c>
      <c r="L420" s="9" t="s">
        <v>58</v>
      </c>
      <c r="M420" s="3" t="s">
        <v>152</v>
      </c>
      <c r="N420" s="3" t="s">
        <v>153</v>
      </c>
      <c r="O420" s="3" t="s">
        <v>2420</v>
      </c>
      <c r="P420" s="3" t="s">
        <v>2421</v>
      </c>
      <c r="Q420" s="4" t="s">
        <v>2422</v>
      </c>
      <c r="R420" s="3" t="s">
        <v>451</v>
      </c>
      <c r="S420" s="3" t="s">
        <v>158</v>
      </c>
      <c r="T420" s="3" t="s">
        <v>66</v>
      </c>
      <c r="U420" s="3" t="s">
        <v>2403</v>
      </c>
      <c r="V420" s="22" t="str">
        <f t="shared" si="49"/>
        <v>RTNFO; Hora de aviso: 6:30 31/01/2024; Solución: Se recuperan 300 metros de reserva de 36 hilos y se hace un empalme de 36 hilos; Hora de solución: 13:30 31/01/2024; Causa: Vandalismo</v>
      </c>
      <c r="W420" s="4" t="s">
        <v>2423</v>
      </c>
      <c r="X420" s="3" t="s">
        <v>2424</v>
      </c>
      <c r="Y420" s="3" t="s">
        <v>2425</v>
      </c>
      <c r="Z420" s="3" t="s">
        <v>120</v>
      </c>
      <c r="AA420" s="3" t="s">
        <v>71</v>
      </c>
      <c r="AB420" s="3">
        <v>0</v>
      </c>
      <c r="AC420" s="3" t="s">
        <v>71</v>
      </c>
      <c r="AD420" s="6">
        <v>9.7222222222222224E-2</v>
      </c>
      <c r="AE420" s="7"/>
      <c r="AF420" s="7"/>
      <c r="AG420" s="6">
        <f>Tabla4[[#This Row],[Tiempo Parada de Reloj]]+Tabla4[[#This Row],[Tiempo Autorizado por Telefonica (no Máximo)]]</f>
        <v>9.7222222222222224E-2</v>
      </c>
      <c r="AH420" s="7">
        <f t="shared" ca="1" si="46"/>
        <v>0.19444444444201914</v>
      </c>
      <c r="AI420" s="8">
        <f t="shared" si="47"/>
        <v>2.3333333333333335</v>
      </c>
      <c r="AJ420" s="8">
        <f t="shared" ca="1" si="48"/>
        <v>4.6666666666084593</v>
      </c>
      <c r="AK420" s="3" t="s">
        <v>106</v>
      </c>
      <c r="AL420" s="3" t="s">
        <v>70</v>
      </c>
      <c r="AM420" s="3" t="s">
        <v>73</v>
      </c>
      <c r="AN420" s="3" t="s">
        <v>73</v>
      </c>
      <c r="AO420" s="3" t="s">
        <v>73</v>
      </c>
      <c r="AP420" s="3" t="s">
        <v>73</v>
      </c>
      <c r="AQ420" s="23">
        <v>45324.739583333336</v>
      </c>
      <c r="AR420" s="3"/>
      <c r="AS420" s="23"/>
      <c r="AT420" s="23"/>
      <c r="AU420" s="3" t="s">
        <v>192</v>
      </c>
      <c r="AV420" s="3" t="s">
        <v>736</v>
      </c>
      <c r="AW420" s="3" t="s">
        <v>76</v>
      </c>
      <c r="AX420" s="3">
        <v>1.19987</v>
      </c>
      <c r="AY420" s="3">
        <v>-77.272930000000002</v>
      </c>
      <c r="AZ420" s="8" t="str">
        <f>+CONCATENATE("Reportan apertura en el enlace ",Tabla4[[#This Row],[Enlace]]," en el ",Tabla4[[#This Row],[Distancia óptica]]," ocasionado por ",Tabla4[[#This Row],[Causa del daño]])</f>
        <v>Reportan apertura en el enlace Pasto - Ipiales en el Km 2,9 desde Pasto ocasionado por Vandalismo</v>
      </c>
      <c r="BA420" s="8" t="str">
        <f>+CONCATENATE("Para dar solución al incidente ",Tabla4[[#This Row],[Solución]])</f>
        <v>Para dar solución al incidente Se recuperan 300 metros de reserva de 36 hilos y se hace un empalme de 36 hilos</v>
      </c>
      <c r="BB420" s="3" t="str">
        <f>+_xlfn.CONCAT(Tabla4[[#This Row],[Causa Raiz]]," ",Tabla4[[#This Row],[Solución2]]," (",Tabla4[[#This Row],[Anillo]],"- Cabecera: ",Tabla4[[#This Row],[Cabecera]],"- Operador: ",Tabla4[[#This Row],[Operador]],")")</f>
        <v>Reportan apertura en el enlace Pasto - Ipiales en el Km 2,9 desde Pasto ocasionado por Vandalismo Para dar solución al incidente Se recuperan 300 metros de reserva de 36 hilos y se hace un empalme de 36 hilos (Troncal- Cabecera: Pasto centro- Operador: Colombia Telecomunicaciones)</v>
      </c>
    </row>
    <row r="421" spans="1:54" s="2" customFormat="1" ht="171">
      <c r="A421" s="38">
        <f t="shared" si="45"/>
        <v>420</v>
      </c>
      <c r="B421" s="3">
        <v>8170026</v>
      </c>
      <c r="C421" s="3" t="s">
        <v>54</v>
      </c>
      <c r="D421" s="23">
        <v>45322.333333333336</v>
      </c>
      <c r="E421" s="23">
        <v>45322.334722222222</v>
      </c>
      <c r="F421" s="1">
        <f t="shared" ca="1" si="50"/>
        <v>1.3888888861401938E-3</v>
      </c>
      <c r="G421" s="3" t="s">
        <v>55</v>
      </c>
      <c r="H421" s="41"/>
      <c r="I421" s="40"/>
      <c r="J421" s="5" t="s">
        <v>56</v>
      </c>
      <c r="K421" s="3" t="s">
        <v>77</v>
      </c>
      <c r="L421" s="9" t="s">
        <v>78</v>
      </c>
      <c r="M421" s="3" t="s">
        <v>79</v>
      </c>
      <c r="N421" s="3" t="s">
        <v>771</v>
      </c>
      <c r="O421" s="3" t="s">
        <v>2426</v>
      </c>
      <c r="P421" s="3" t="s">
        <v>2427</v>
      </c>
      <c r="Q421" s="4" t="s">
        <v>2428</v>
      </c>
      <c r="R421" s="3" t="s">
        <v>1304</v>
      </c>
      <c r="S421" s="3" t="s">
        <v>249</v>
      </c>
      <c r="T421" s="3" t="s">
        <v>104</v>
      </c>
      <c r="U421" s="3" t="s">
        <v>2429</v>
      </c>
      <c r="V421" s="22" t="str">
        <f t="shared" si="49"/>
        <v>RLFO; Hora de aviso: 8:00 31/01/2024; Solución: Se realzia cambio de patch cord y limpiez en Nodos; Hora de solución: 8:02 31/01/2024; Causa: Visita Fallida</v>
      </c>
      <c r="W421" s="4" t="s">
        <v>160</v>
      </c>
      <c r="X421" s="3"/>
      <c r="Y421" s="3"/>
      <c r="Z421" s="3" t="s">
        <v>69</v>
      </c>
      <c r="AA421" s="3" t="s">
        <v>71</v>
      </c>
      <c r="AB421" s="3">
        <v>0</v>
      </c>
      <c r="AC421" s="3" t="s">
        <v>71</v>
      </c>
      <c r="AD421" s="6">
        <v>0</v>
      </c>
      <c r="AE421" s="7"/>
      <c r="AF421" s="7"/>
      <c r="AG421" s="6">
        <f>Tabla4[[#This Row],[Tiempo Parada de Reloj]]+Tabla4[[#This Row],[Tiempo Autorizado por Telefonica (no Máximo)]]</f>
        <v>0</v>
      </c>
      <c r="AH421" s="7">
        <f t="shared" ca="1" si="46"/>
        <v>1.3888888861401938E-3</v>
      </c>
      <c r="AI421" s="8">
        <f t="shared" si="47"/>
        <v>0</v>
      </c>
      <c r="AJ421" s="8">
        <f t="shared" ca="1" si="48"/>
        <v>3.3333333267364651E-2</v>
      </c>
      <c r="AK421" s="3" t="s">
        <v>106</v>
      </c>
      <c r="AL421" s="3" t="s">
        <v>70</v>
      </c>
      <c r="AM421" s="3" t="s">
        <v>73</v>
      </c>
      <c r="AN421" s="3" t="s">
        <v>73</v>
      </c>
      <c r="AO421" s="3" t="s">
        <v>73</v>
      </c>
      <c r="AP421" s="3" t="s">
        <v>73</v>
      </c>
      <c r="AQ421" s="23">
        <v>45322.791666666664</v>
      </c>
      <c r="AR421" s="3"/>
      <c r="AS421" s="23"/>
      <c r="AT421" s="23"/>
      <c r="AU421" s="3" t="s">
        <v>313</v>
      </c>
      <c r="AV421" s="3" t="s">
        <v>69</v>
      </c>
      <c r="AW421" s="3" t="s">
        <v>69</v>
      </c>
      <c r="AX421" s="3" t="s">
        <v>69</v>
      </c>
      <c r="AY421" s="3" t="s">
        <v>69</v>
      </c>
      <c r="AZ421" s="8" t="str">
        <f>+CONCATENATE("Reportan apertura en el enlace ",Tabla4[[#This Row],[Enlace]]," en el ",Tabla4[[#This Row],[Distancia óptica]]," ocasionado por ",Tabla4[[#This Row],[Causa del daño]])</f>
        <v>Reportan apertura en el enlace Mov. Asturas - Mov. Kenedy Sur en el Km 19,8 desde Aturias ocasionado por Visita Fallida</v>
      </c>
      <c r="BA421" s="8" t="str">
        <f>+CONCATENATE("Para dar solución al incidente ",Tabla4[[#This Row],[Solución]])</f>
        <v>Para dar solución al incidente Se realzia cambio de patch cord y limpiez en Nodos</v>
      </c>
      <c r="BB421" s="3" t="str">
        <f>+_xlfn.CONCAT(Tabla4[[#This Row],[Causa Raiz]]," ",Tabla4[[#This Row],[Solución2]]," (",Tabla4[[#This Row],[Anillo]],"- Cabecera: ",Tabla4[[#This Row],[Cabecera]],"- Operador: ",Tabla4[[#This Row],[Operador]],")")</f>
        <v>Reportan apertura en el enlace Mov. Asturas - Mov. Kenedy Sur en el Km 19,8 desde Aturias ocasionado por Visita Fallida Para dar solución al incidente Se realzia cambio de patch cord y limpiez en Nodos (NA- Cabecera: NA- Operador: Colombia Telecomunicaciones)</v>
      </c>
    </row>
    <row r="422" spans="1:54" s="2" customFormat="1" ht="199.5">
      <c r="A422" s="38">
        <f t="shared" si="45"/>
        <v>421</v>
      </c>
      <c r="B422" s="3">
        <v>8170049</v>
      </c>
      <c r="C422" s="3" t="s">
        <v>136</v>
      </c>
      <c r="D422" s="23">
        <v>45322.333333333336</v>
      </c>
      <c r="E422" s="23">
        <v>45322.489583333336</v>
      </c>
      <c r="F422" s="1">
        <f t="shared" ca="1" si="50"/>
        <v>0.15625</v>
      </c>
      <c r="G422" s="3" t="s">
        <v>55</v>
      </c>
      <c r="H422" s="41"/>
      <c r="I422" s="40"/>
      <c r="J422" s="5" t="s">
        <v>137</v>
      </c>
      <c r="K422" s="3" t="s">
        <v>138</v>
      </c>
      <c r="L422" s="9" t="s">
        <v>78</v>
      </c>
      <c r="M422" s="3" t="s">
        <v>139</v>
      </c>
      <c r="N422" s="3" t="s">
        <v>140</v>
      </c>
      <c r="O422" s="3" t="s">
        <v>2430</v>
      </c>
      <c r="P422" s="3" t="s">
        <v>2431</v>
      </c>
      <c r="Q422" s="4" t="s">
        <v>2432</v>
      </c>
      <c r="R422" s="3" t="s">
        <v>451</v>
      </c>
      <c r="S422" s="3" t="s">
        <v>145</v>
      </c>
      <c r="T422" s="3" t="s">
        <v>256</v>
      </c>
      <c r="U422" s="3" t="s">
        <v>2433</v>
      </c>
      <c r="V422" s="22" t="str">
        <f t="shared" si="49"/>
        <v>RBHFO; Hora de aviso: 8:00 31/01/2024; Solución: Se re fusiona hilo de servicio en el punto de la medida; Hora de solución: 11:45 31/01/2024; Causa: Falla de Empalme de FiOp</v>
      </c>
      <c r="W422" s="4" t="s">
        <v>199</v>
      </c>
      <c r="X422" s="3"/>
      <c r="Y422" s="3"/>
      <c r="Z422" s="3" t="s">
        <v>69</v>
      </c>
      <c r="AA422" s="3" t="s">
        <v>71</v>
      </c>
      <c r="AB422" s="3">
        <v>0</v>
      </c>
      <c r="AC422" s="3" t="s">
        <v>71</v>
      </c>
      <c r="AD422" s="6">
        <v>0</v>
      </c>
      <c r="AE422" s="7"/>
      <c r="AF422" s="7"/>
      <c r="AG422" s="6">
        <f>Tabla4[[#This Row],[Tiempo Parada de Reloj]]+Tabla4[[#This Row],[Tiempo Autorizado por Telefonica (no Máximo)]]</f>
        <v>0</v>
      </c>
      <c r="AH422" s="7">
        <f t="shared" ca="1" si="46"/>
        <v>0.15625</v>
      </c>
      <c r="AI422" s="8">
        <f t="shared" si="47"/>
        <v>0</v>
      </c>
      <c r="AJ422" s="8">
        <f t="shared" ca="1" si="48"/>
        <v>3.75</v>
      </c>
      <c r="AK422" s="3" t="s">
        <v>106</v>
      </c>
      <c r="AL422" s="3" t="s">
        <v>71</v>
      </c>
      <c r="AM422" s="3" t="s">
        <v>69</v>
      </c>
      <c r="AN422" s="3" t="s">
        <v>106</v>
      </c>
      <c r="AO422" s="3" t="s">
        <v>460</v>
      </c>
      <c r="AP422" s="3" t="s">
        <v>460</v>
      </c>
      <c r="AQ422" s="23">
        <v>45323.558333333334</v>
      </c>
      <c r="AR422" s="3"/>
      <c r="AS422" s="23"/>
      <c r="AT422" s="23"/>
      <c r="AU422" s="3" t="s">
        <v>200</v>
      </c>
      <c r="AV422" s="3" t="s">
        <v>582</v>
      </c>
      <c r="AW422" s="3" t="s">
        <v>2434</v>
      </c>
      <c r="AX422" s="3">
        <v>3.4133</v>
      </c>
      <c r="AY422" s="3">
        <v>-74.492599999999996</v>
      </c>
      <c r="AZ422" s="8" t="str">
        <f>+CONCATENATE("Reportan apertura en el enlace ",Tabla4[[#This Row],[Enlace]]," en el ",Tabla4[[#This Row],[Distancia óptica]]," ocasionado por ",Tabla4[[#This Row],[Causa del daño]])</f>
        <v>Reportan apertura en el enlace Mov. El Recuerdo - Mov. Tequendama en el km 11,3 desde Tequendama  ocasionado por Falla de Empalme de FiOp</v>
      </c>
      <c r="BA422" s="8" t="str">
        <f>+CONCATENATE("Para dar solución al incidente ",Tabla4[[#This Row],[Solución]])</f>
        <v>Para dar solución al incidente Se re fusiona hilo de servicio en el punto de la medida</v>
      </c>
      <c r="BB422" s="3" t="str">
        <f>+_xlfn.CONCAT(Tabla4[[#This Row],[Causa Raiz]]," ",Tabla4[[#This Row],[Solución2]]," (",Tabla4[[#This Row],[Anillo]],"- Cabecera: ",Tabla4[[#This Row],[Cabecera]],"- Operador: ",Tabla4[[#This Row],[Operador]],")")</f>
        <v>Reportan apertura en el enlace Mov. El Recuerdo - Mov. Tequendama en el km 11,3 desde Tequendama  ocasionado por Falla de Empalme de FiOp Para dar solución al incidente Se re fusiona hilo de servicio en el punto de la medida (Anillo Nuevo Tequendama- Cabecera: Tequendama- Operador: Infraco)</v>
      </c>
    </row>
    <row r="423" spans="1:54" s="2" customFormat="1" ht="199.5">
      <c r="A423" s="38">
        <f t="shared" si="45"/>
        <v>422</v>
      </c>
      <c r="B423" s="3">
        <v>8170046</v>
      </c>
      <c r="C423" s="3" t="s">
        <v>92</v>
      </c>
      <c r="D423" s="23">
        <v>45322.34375</v>
      </c>
      <c r="E423" s="23">
        <v>45322.590277777781</v>
      </c>
      <c r="F423" s="1">
        <f t="shared" ca="1" si="50"/>
        <v>0.24652777778101154</v>
      </c>
      <c r="G423" s="3" t="s">
        <v>55</v>
      </c>
      <c r="H423" s="41"/>
      <c r="I423" s="40"/>
      <c r="J423" s="5" t="s">
        <v>56</v>
      </c>
      <c r="K423" s="3" t="s">
        <v>77</v>
      </c>
      <c r="L423" s="9" t="s">
        <v>58</v>
      </c>
      <c r="M423" s="3" t="s">
        <v>507</v>
      </c>
      <c r="N423" s="3" t="s">
        <v>888</v>
      </c>
      <c r="O423" s="3" t="s">
        <v>889</v>
      </c>
      <c r="P423" s="3" t="s">
        <v>2435</v>
      </c>
      <c r="Q423" s="4" t="s">
        <v>2436</v>
      </c>
      <c r="R423" s="3" t="s">
        <v>451</v>
      </c>
      <c r="S423" s="3" t="s">
        <v>158</v>
      </c>
      <c r="T423" s="3" t="s">
        <v>276</v>
      </c>
      <c r="U423" s="3" t="s">
        <v>2236</v>
      </c>
      <c r="V423" s="22" t="str">
        <f t="shared" si="49"/>
        <v>RTNFO; Hora de aviso: 8:15 31/01/2024; Solución: Se recuperan 10 metros de reserva y se crea  un empalme nuevo de 96 hilos de continuidad; Hora de solución: 14:10 31/01/2024; Causa: Intervención de Terceros</v>
      </c>
      <c r="W423" s="4" t="s">
        <v>160</v>
      </c>
      <c r="X423" s="3"/>
      <c r="Y423" s="3"/>
      <c r="Z423" s="3" t="s">
        <v>69</v>
      </c>
      <c r="AA423" s="3" t="s">
        <v>70</v>
      </c>
      <c r="AB423" s="3">
        <v>8169891</v>
      </c>
      <c r="AC423" s="3" t="s">
        <v>71</v>
      </c>
      <c r="AD423" s="6">
        <v>4.1666666666666664E-2</v>
      </c>
      <c r="AE423" s="7"/>
      <c r="AF423" s="7"/>
      <c r="AG423" s="6">
        <f>Tabla4[[#This Row],[Tiempo Parada de Reloj]]+Tabla4[[#This Row],[Tiempo Autorizado por Telefonica (no Máximo)]]</f>
        <v>4.1666666666666664E-2</v>
      </c>
      <c r="AH423" s="7">
        <f t="shared" ca="1" si="46"/>
        <v>0.20486111111434488</v>
      </c>
      <c r="AI423" s="8">
        <f t="shared" si="47"/>
        <v>1</v>
      </c>
      <c r="AJ423" s="8">
        <f t="shared" ca="1" si="48"/>
        <v>4.9166666667442769</v>
      </c>
      <c r="AK423" s="3" t="s">
        <v>120</v>
      </c>
      <c r="AL423" s="3" t="s">
        <v>70</v>
      </c>
      <c r="AM423" s="3" t="s">
        <v>73</v>
      </c>
      <c r="AN423" s="3" t="s">
        <v>87</v>
      </c>
      <c r="AO423" s="3" t="s">
        <v>460</v>
      </c>
      <c r="AP423" s="3" t="s">
        <v>460</v>
      </c>
      <c r="AQ423" s="23">
        <v>45324.809027777781</v>
      </c>
      <c r="AR423" s="3"/>
      <c r="AS423" s="23"/>
      <c r="AT423" s="23"/>
      <c r="AU423" s="3" t="s">
        <v>515</v>
      </c>
      <c r="AV423" s="3" t="s">
        <v>894</v>
      </c>
      <c r="AW423" s="3" t="s">
        <v>76</v>
      </c>
      <c r="AX423" s="3">
        <v>2.5011100000000002</v>
      </c>
      <c r="AY423" s="3">
        <v>-76.55583</v>
      </c>
      <c r="AZ423" s="8" t="str">
        <f>+CONCATENATE("Reportan apertura en el enlace ",Tabla4[[#This Row],[Enlace]]," en el ",Tabla4[[#This Row],[Distancia óptica]]," ocasionado por ",Tabla4[[#This Row],[Causa del daño]])</f>
        <v>Reportan apertura en el enlace Cali - Popayán en el Km 11,1 desde popayan ocasionado por Intervención de Terceros</v>
      </c>
      <c r="BA423" s="8" t="str">
        <f>+CONCATENATE("Para dar solución al incidente ",Tabla4[[#This Row],[Solución]])</f>
        <v>Para dar solución al incidente Se recuperan 10 metros de reserva y se crea  un empalme nuevo de 96 hilos de continuidad</v>
      </c>
      <c r="BB423" s="3" t="str">
        <f>+_xlfn.CONCAT(Tabla4[[#This Row],[Causa Raiz]]," ",Tabla4[[#This Row],[Solución2]]," (",Tabla4[[#This Row],[Anillo]],"- Cabecera: ",Tabla4[[#This Row],[Cabecera]],"- Operador: ",Tabla4[[#This Row],[Operador]],")")</f>
        <v>Reportan apertura en el enlace Cali - Popayán en el Km 11,1 desde popayan ocasionado por Intervención de Terceros Para dar solución al incidente Se recuperan 10 metros de reserva y se crea  un empalme nuevo de 96 hilos de continuidad (Troncal- Cabecera: Popayan- Operador: Colombia Telecomunicaciones)</v>
      </c>
    </row>
    <row r="424" spans="1:54" s="2" customFormat="1" ht="199.5">
      <c r="A424" s="38">
        <f t="shared" si="45"/>
        <v>423</v>
      </c>
      <c r="B424" s="3">
        <v>8170007</v>
      </c>
      <c r="C424" s="3" t="s">
        <v>92</v>
      </c>
      <c r="D424" s="23">
        <v>45322.354166666664</v>
      </c>
      <c r="E424" s="23">
        <v>45322.520833333336</v>
      </c>
      <c r="F424" s="1">
        <f t="shared" ca="1" si="50"/>
        <v>0.16666666667151731</v>
      </c>
      <c r="G424" s="3" t="s">
        <v>55</v>
      </c>
      <c r="H424" s="41"/>
      <c r="I424" s="40"/>
      <c r="J424" s="5" t="s">
        <v>56</v>
      </c>
      <c r="K424" s="3" t="s">
        <v>340</v>
      </c>
      <c r="L424" s="9" t="s">
        <v>58</v>
      </c>
      <c r="M424" s="3" t="s">
        <v>341</v>
      </c>
      <c r="N424" s="3" t="s">
        <v>698</v>
      </c>
      <c r="O424" s="3" t="s">
        <v>2437</v>
      </c>
      <c r="P424" s="3" t="s">
        <v>2438</v>
      </c>
      <c r="Q424" s="4" t="s">
        <v>2439</v>
      </c>
      <c r="R424" s="3" t="s">
        <v>1828</v>
      </c>
      <c r="S424" s="3" t="s">
        <v>347</v>
      </c>
      <c r="T424" s="3" t="s">
        <v>66</v>
      </c>
      <c r="U424" s="3" t="s">
        <v>2440</v>
      </c>
      <c r="V424" s="22" t="str">
        <f t="shared" si="49"/>
        <v>RTNFO; Hora de aviso: 8:30 31/01/2024; Solución: Se procede a recuperar 20 metros de F.O de 48 hilos y rehacer empalme existente; Hora de solución: 12:30 31/01/2024; Causa: Vandalismo</v>
      </c>
      <c r="W424" s="4" t="s">
        <v>349</v>
      </c>
      <c r="X424" s="3"/>
      <c r="Y424" s="3"/>
      <c r="Z424" s="3" t="s">
        <v>69</v>
      </c>
      <c r="AA424" s="3" t="s">
        <v>70</v>
      </c>
      <c r="AB424" s="3">
        <v>8170007</v>
      </c>
      <c r="AC424" s="3" t="s">
        <v>71</v>
      </c>
      <c r="AD424" s="6">
        <v>0</v>
      </c>
      <c r="AE424" s="7"/>
      <c r="AF424" s="7"/>
      <c r="AG424" s="6">
        <f>Tabla4[[#This Row],[Tiempo Parada de Reloj]]+Tabla4[[#This Row],[Tiempo Autorizado por Telefonica (no Máximo)]]</f>
        <v>0</v>
      </c>
      <c r="AH424" s="7">
        <f t="shared" ca="1" si="46"/>
        <v>0.16666666667151731</v>
      </c>
      <c r="AI424" s="8">
        <f t="shared" si="47"/>
        <v>0</v>
      </c>
      <c r="AJ424" s="8">
        <f t="shared" ca="1" si="48"/>
        <v>4.0000000001164153</v>
      </c>
      <c r="AK424" s="3" t="s">
        <v>119</v>
      </c>
      <c r="AL424" s="3" t="s">
        <v>70</v>
      </c>
      <c r="AM424" s="3" t="s">
        <v>106</v>
      </c>
      <c r="AN424" s="3" t="s">
        <v>106</v>
      </c>
      <c r="AO424" s="3" t="s">
        <v>460</v>
      </c>
      <c r="AP424" s="3" t="s">
        <v>460</v>
      </c>
      <c r="AQ424" s="23">
        <v>45324.368750000001</v>
      </c>
      <c r="AR424" s="3"/>
      <c r="AS424" s="23" t="s">
        <v>2441</v>
      </c>
      <c r="AT424" s="23"/>
      <c r="AU424" s="3" t="s">
        <v>2267</v>
      </c>
      <c r="AV424" s="3" t="s">
        <v>314</v>
      </c>
      <c r="AW424" s="3" t="s">
        <v>76</v>
      </c>
      <c r="AX424" s="3">
        <v>4.0090000000000003</v>
      </c>
      <c r="AY424" s="3">
        <v>-74.977400000000003</v>
      </c>
      <c r="AZ424" s="8" t="str">
        <f>+CONCATENATE("Reportan apertura en el enlace ",Tabla4[[#This Row],[Enlace]]," en el ",Tabla4[[#This Row],[Distancia óptica]]," ocasionado por ",Tabla4[[#This Row],[Causa del daño]])</f>
        <v>Reportan apertura en el enlace Girardot - Natagaima en el km 3,2 desde guamo ocasionado por Vandalismo</v>
      </c>
      <c r="BA424" s="8" t="str">
        <f>+CONCATENATE("Para dar solución al incidente ",Tabla4[[#This Row],[Solución]])</f>
        <v>Para dar solución al incidente Se procede a recuperar 20 metros de F.O de 48 hilos y rehacer empalme existente</v>
      </c>
      <c r="BB424" s="3" t="str">
        <f>+_xlfn.CONCAT(Tabla4[[#This Row],[Causa Raiz]]," ",Tabla4[[#This Row],[Solución2]]," (",Tabla4[[#This Row],[Anillo]],"- Cabecera: ",Tabla4[[#This Row],[Cabecera]],"- Operador: ",Tabla4[[#This Row],[Operador]],")")</f>
        <v>Reportan apertura en el enlace Girardot - Natagaima en el km 3,2 desde guamo ocasionado por Vandalismo Para dar solución al incidente Se procede a recuperar 20 metros de F.O de 48 hilos y rehacer empalme existente (Troncal- Cabecera: Girardot- Operador: Colombia Telecomunicaciones)</v>
      </c>
    </row>
    <row r="425" spans="1:54" s="2" customFormat="1" ht="213.75">
      <c r="A425" s="38">
        <f t="shared" si="45"/>
        <v>424</v>
      </c>
      <c r="B425" s="3">
        <v>8170102</v>
      </c>
      <c r="C425" s="3" t="s">
        <v>54</v>
      </c>
      <c r="D425" s="23">
        <v>45322.368055555555</v>
      </c>
      <c r="E425" s="23">
        <v>45322.444444444445</v>
      </c>
      <c r="F425" s="1">
        <f t="shared" ca="1" si="50"/>
        <v>7.6388888890505768E-2</v>
      </c>
      <c r="G425" s="3" t="s">
        <v>55</v>
      </c>
      <c r="H425" s="41"/>
      <c r="I425" s="40"/>
      <c r="J425" s="5" t="s">
        <v>56</v>
      </c>
      <c r="K425" s="3" t="s">
        <v>108</v>
      </c>
      <c r="L425" s="9" t="s">
        <v>78</v>
      </c>
      <c r="M425" s="3" t="s">
        <v>109</v>
      </c>
      <c r="N425" s="3" t="s">
        <v>323</v>
      </c>
      <c r="O425" s="3" t="s">
        <v>2442</v>
      </c>
      <c r="P425" s="3" t="s">
        <v>2443</v>
      </c>
      <c r="Q425" s="4" t="s">
        <v>2444</v>
      </c>
      <c r="R425" s="3" t="s">
        <v>114</v>
      </c>
      <c r="S425" s="3" t="s">
        <v>115</v>
      </c>
      <c r="T425" s="3" t="s">
        <v>66</v>
      </c>
      <c r="U425" s="3" t="s">
        <v>2445</v>
      </c>
      <c r="V425" s="22" t="str">
        <f t="shared" si="49"/>
        <v>RLFO; Hora de aviso: 8:50 31/01/2024; Solución: Se recuperan 150 metros de F.O de 8 hilos y se crea empalme  de 48 hilos para fusionar 8 hilos; Hora de solución: 10:40 31/01/2024; Causa: Vandalismo</v>
      </c>
      <c r="W425" s="4" t="s">
        <v>118</v>
      </c>
      <c r="X425" s="3"/>
      <c r="Y425" s="3"/>
      <c r="Z425" s="3" t="s">
        <v>69</v>
      </c>
      <c r="AA425" s="3" t="s">
        <v>70</v>
      </c>
      <c r="AB425" s="3">
        <v>0</v>
      </c>
      <c r="AC425" s="3" t="s">
        <v>71</v>
      </c>
      <c r="AD425" s="6">
        <v>0</v>
      </c>
      <c r="AE425" s="7"/>
      <c r="AF425" s="7"/>
      <c r="AG425" s="6">
        <f>Tabla4[[#This Row],[Tiempo Parada de Reloj]]+Tabla4[[#This Row],[Tiempo Autorizado por Telefonica (no Máximo)]]</f>
        <v>0</v>
      </c>
      <c r="AH425" s="7">
        <f t="shared" ca="1" si="46"/>
        <v>7.6388888890505768E-2</v>
      </c>
      <c r="AI425" s="8">
        <f t="shared" si="47"/>
        <v>0</v>
      </c>
      <c r="AJ425" s="8">
        <f t="shared" ca="1" si="48"/>
        <v>1.8333333333721384</v>
      </c>
      <c r="AK425" s="3" t="s">
        <v>120</v>
      </c>
      <c r="AL425" s="3" t="s">
        <v>71</v>
      </c>
      <c r="AM425" s="3" t="s">
        <v>106</v>
      </c>
      <c r="AN425" s="3" t="s">
        <v>106</v>
      </c>
      <c r="AO425" s="3" t="s">
        <v>460</v>
      </c>
      <c r="AP425" s="3" t="s">
        <v>460</v>
      </c>
      <c r="AQ425" s="23">
        <v>45324.352083333331</v>
      </c>
      <c r="AR425" s="3"/>
      <c r="AS425" s="23"/>
      <c r="AT425" s="23"/>
      <c r="AU425" s="3" t="s">
        <v>637</v>
      </c>
      <c r="AV425" s="3" t="s">
        <v>2446</v>
      </c>
      <c r="AW425" s="3" t="s">
        <v>135</v>
      </c>
      <c r="AX425" s="3">
        <v>8.3023299999999995</v>
      </c>
      <c r="AY425" s="3">
        <v>-73.621170000000006</v>
      </c>
      <c r="AZ425" s="8" t="str">
        <f>+CONCATENATE("Reportan apertura en el enlace ",Tabla4[[#This Row],[Enlace]]," en el ",Tabla4[[#This Row],[Distancia óptica]]," ocasionado por ",Tabla4[[#This Row],[Causa del daño]])</f>
        <v>Reportan apertura en el enlace Mov. Idema - Mov. Aguachica II en el km 0,530 desde Idema ocasionado por Vandalismo</v>
      </c>
      <c r="BA425" s="8" t="str">
        <f>+CONCATENATE("Para dar solución al incidente ",Tabla4[[#This Row],[Solución]])</f>
        <v>Para dar solución al incidente Se recuperan 150 metros de F.O de 8 hilos y se crea empalme  de 48 hilos para fusionar 8 hilos</v>
      </c>
      <c r="BB425" s="3" t="str">
        <f>+_xlfn.CONCAT(Tabla4[[#This Row],[Causa Raiz]]," ",Tabla4[[#This Row],[Solución2]]," (",Tabla4[[#This Row],[Anillo]],"- Cabecera: ",Tabla4[[#This Row],[Cabecera]],"- Operador: ",Tabla4[[#This Row],[Operador]],")")</f>
        <v>Reportan apertura en el enlace Mov. Idema - Mov. Aguachica II en el km 0,530 desde Idema ocasionado por Vandalismo Para dar solución al incidente Se recuperan 150 metros de F.O de 8 hilos y se crea empalme  de 48 hilos para fusionar 8 hilos (Lineal- Cabecera: Aguachica Centro- Operador: Colombia Telecomunicaciones)</v>
      </c>
    </row>
    <row r="426" spans="1:54" s="2" customFormat="1" ht="199.5">
      <c r="A426" s="38">
        <f t="shared" si="45"/>
        <v>425</v>
      </c>
      <c r="B426" s="3">
        <v>8170434</v>
      </c>
      <c r="C426" s="3" t="s">
        <v>92</v>
      </c>
      <c r="D426" s="23">
        <v>45322.385416666664</v>
      </c>
      <c r="E426" s="23">
        <v>45322.458333333336</v>
      </c>
      <c r="F426" s="1">
        <f t="shared" ca="1" si="50"/>
        <v>7.2916666671517305E-2</v>
      </c>
      <c r="G426" s="3" t="s">
        <v>55</v>
      </c>
      <c r="H426" s="41"/>
      <c r="I426" s="40"/>
      <c r="J426" s="5" t="s">
        <v>56</v>
      </c>
      <c r="K426" s="3" t="s">
        <v>77</v>
      </c>
      <c r="L426" s="9" t="s">
        <v>58</v>
      </c>
      <c r="M426" s="3" t="s">
        <v>79</v>
      </c>
      <c r="N426" s="3" t="s">
        <v>244</v>
      </c>
      <c r="O426" s="3" t="s">
        <v>603</v>
      </c>
      <c r="P426" s="3" t="s">
        <v>2447</v>
      </c>
      <c r="Q426" s="4" t="s">
        <v>2448</v>
      </c>
      <c r="R426" s="3" t="s">
        <v>775</v>
      </c>
      <c r="S426" s="3" t="s">
        <v>249</v>
      </c>
      <c r="T426" s="3" t="s">
        <v>116</v>
      </c>
      <c r="U426" s="3" t="s">
        <v>2236</v>
      </c>
      <c r="V426" s="22" t="str">
        <f t="shared" si="49"/>
        <v>RTNFO; Hora de aviso: 9:15 31/01/2024; Solución: Se recuperan 10 metros de reserva y se crea  un empalme nuevo de 96 hilos de continuidad; Hora de solución: 11:00 31/01/2024; Causa: Hurto</v>
      </c>
      <c r="W426" s="4" t="s">
        <v>160</v>
      </c>
      <c r="X426" s="3"/>
      <c r="Y426" s="3"/>
      <c r="Z426" s="3" t="s">
        <v>69</v>
      </c>
      <c r="AA426" s="3" t="s">
        <v>70</v>
      </c>
      <c r="AB426" s="3">
        <v>8170385</v>
      </c>
      <c r="AC426" s="3" t="s">
        <v>71</v>
      </c>
      <c r="AD426" s="6">
        <v>0</v>
      </c>
      <c r="AE426" s="7"/>
      <c r="AF426" s="7"/>
      <c r="AG426" s="6">
        <f>Tabla4[[#This Row],[Tiempo Parada de Reloj]]+Tabla4[[#This Row],[Tiempo Autorizado por Telefonica (no Máximo)]]</f>
        <v>0</v>
      </c>
      <c r="AH426" s="7">
        <f t="shared" ca="1" si="46"/>
        <v>7.2916666671517305E-2</v>
      </c>
      <c r="AI426" s="8">
        <f t="shared" si="47"/>
        <v>0</v>
      </c>
      <c r="AJ426" s="8">
        <f t="shared" ca="1" si="48"/>
        <v>1.7500000001164153</v>
      </c>
      <c r="AK426" s="3" t="s">
        <v>106</v>
      </c>
      <c r="AL426" s="3" t="s">
        <v>71</v>
      </c>
      <c r="AM426" s="3" t="s">
        <v>69</v>
      </c>
      <c r="AN426" s="3" t="s">
        <v>106</v>
      </c>
      <c r="AO426" s="3" t="s">
        <v>460</v>
      </c>
      <c r="AP426" s="3" t="s">
        <v>460</v>
      </c>
      <c r="AQ426" s="23">
        <v>45324.795138888891</v>
      </c>
      <c r="AR426" s="3"/>
      <c r="AS426" s="23" t="s">
        <v>609</v>
      </c>
      <c r="AT426" s="23"/>
      <c r="AU426" s="3" t="s">
        <v>89</v>
      </c>
      <c r="AV426" s="3" t="s">
        <v>2449</v>
      </c>
      <c r="AW426" s="3" t="s">
        <v>2450</v>
      </c>
      <c r="AX426" s="3">
        <v>4.3266799999999996</v>
      </c>
      <c r="AY426" s="3">
        <v>-74.407478999999995</v>
      </c>
      <c r="AZ426" s="8" t="str">
        <f>+CONCATENATE("Reportan apertura en el enlace ",Tabla4[[#This Row],[Enlace]]," en el ",Tabla4[[#This Row],[Distancia óptica]]," ocasionado por ",Tabla4[[#This Row],[Causa del daño]])</f>
        <v>Reportan apertura en el enlace Fusagasugá - Girardot en el km 6,8 desde Fusagasuga ocasionado por Hurto</v>
      </c>
      <c r="BA426" s="8" t="str">
        <f>+CONCATENATE("Para dar solución al incidente ",Tabla4[[#This Row],[Solución]])</f>
        <v>Para dar solución al incidente Se recuperan 10 metros de reserva y se crea  un empalme nuevo de 96 hilos de continuidad</v>
      </c>
      <c r="BB426" s="3" t="str">
        <f>+_xlfn.CONCAT(Tabla4[[#This Row],[Causa Raiz]]," ",Tabla4[[#This Row],[Solución2]]," (",Tabla4[[#This Row],[Anillo]],"- Cabecera: ",Tabla4[[#This Row],[Cabecera]],"- Operador: ",Tabla4[[#This Row],[Operador]],")")</f>
        <v>Reportan apertura en el enlace Fusagasugá - Girardot en el km 6,8 desde Fusagasuga ocasionado por Hurto Para dar solución al incidente Se recuperan 10 metros de reserva y se crea  un empalme nuevo de 96 hilos de continuidad (troncal- Cabecera: Fusahasuga- Operador: Colombia Telecomunicaciones)</v>
      </c>
    </row>
    <row r="427" spans="1:54" s="2" customFormat="1" ht="199.5">
      <c r="A427" s="38">
        <f t="shared" si="45"/>
        <v>426</v>
      </c>
      <c r="B427" s="3">
        <v>8170505</v>
      </c>
      <c r="C427" s="3" t="s">
        <v>54</v>
      </c>
      <c r="D427" s="23">
        <v>45322.416666666664</v>
      </c>
      <c r="E427" s="23">
        <v>45322.418055555558</v>
      </c>
      <c r="F427" s="1">
        <f t="shared" ca="1" si="50"/>
        <v>1.3888888934161514E-3</v>
      </c>
      <c r="G427" s="3" t="s">
        <v>55</v>
      </c>
      <c r="H427" s="41"/>
      <c r="I427" s="40"/>
      <c r="J427" s="5" t="s">
        <v>56</v>
      </c>
      <c r="K427" s="3" t="s">
        <v>57</v>
      </c>
      <c r="L427" s="9" t="s">
        <v>58</v>
      </c>
      <c r="M427" s="3" t="s">
        <v>59</v>
      </c>
      <c r="N427" s="3" t="s">
        <v>60</v>
      </c>
      <c r="O427" s="3" t="s">
        <v>2451</v>
      </c>
      <c r="P427" s="3" t="s">
        <v>1865</v>
      </c>
      <c r="Q427" s="4" t="s">
        <v>2452</v>
      </c>
      <c r="R427" s="3" t="s">
        <v>304</v>
      </c>
      <c r="S427" s="3" t="s">
        <v>65</v>
      </c>
      <c r="T427" s="3" t="s">
        <v>104</v>
      </c>
      <c r="U427" s="3" t="s">
        <v>2453</v>
      </c>
      <c r="V427" s="22" t="str">
        <f t="shared" si="49"/>
        <v>RLFO; Hora de aviso: 10:00 31/01/2024; Solución: Hulio Con Fin de Fibra hacia moraton la atenuacion esta en la cruzada de morato Pin debe hacer cambio de Patch Cord; Hora de solución: 10:02 31/01/2024; Causa: Visita Fallida</v>
      </c>
      <c r="W427" s="4" t="s">
        <v>68</v>
      </c>
      <c r="X427" s="3"/>
      <c r="Y427" s="3"/>
      <c r="Z427" s="3" t="s">
        <v>69</v>
      </c>
      <c r="AA427" s="3" t="s">
        <v>71</v>
      </c>
      <c r="AB427" s="3">
        <v>0</v>
      </c>
      <c r="AC427" s="3" t="s">
        <v>71</v>
      </c>
      <c r="AD427" s="6">
        <v>0</v>
      </c>
      <c r="AE427" s="7"/>
      <c r="AF427" s="7"/>
      <c r="AG427" s="6">
        <f>Tabla4[[#This Row],[Tiempo Parada de Reloj]]+Tabla4[[#This Row],[Tiempo Autorizado por Telefonica (no Máximo)]]</f>
        <v>0</v>
      </c>
      <c r="AH427" s="7">
        <f t="shared" ca="1" si="46"/>
        <v>1.3888888934161514E-3</v>
      </c>
      <c r="AI427" s="8">
        <f t="shared" si="47"/>
        <v>0</v>
      </c>
      <c r="AJ427" s="8">
        <f t="shared" ca="1" si="48"/>
        <v>3.3333333441987634E-2</v>
      </c>
      <c r="AK427" s="3" t="s">
        <v>106</v>
      </c>
      <c r="AL427" s="3" t="s">
        <v>71</v>
      </c>
      <c r="AM427" s="3" t="s">
        <v>69</v>
      </c>
      <c r="AN427" s="3" t="s">
        <v>106</v>
      </c>
      <c r="AO427" s="3"/>
      <c r="AP427" s="3"/>
      <c r="AQ427" s="23">
        <v>45322.4375</v>
      </c>
      <c r="AR427" s="3"/>
      <c r="AS427" s="23"/>
      <c r="AT427" s="23"/>
      <c r="AU427" s="3" t="s">
        <v>100</v>
      </c>
      <c r="AV427" s="3" t="s">
        <v>69</v>
      </c>
      <c r="AW427" s="3" t="s">
        <v>69</v>
      </c>
      <c r="AX427" s="3" t="s">
        <v>69</v>
      </c>
      <c r="AY427" s="3" t="s">
        <v>69</v>
      </c>
      <c r="AZ427" s="8" t="str">
        <f>+CONCATENATE("Reportan apertura en el enlace ",Tabla4[[#This Row],[Enlace]]," en el ",Tabla4[[#This Row],[Distancia óptica]]," ocasionado por ",Tabla4[[#This Row],[Causa del daño]])</f>
        <v>Reportan apertura en el enlace Española - Morato en el km 0 ocasionado por Visita Fallida</v>
      </c>
      <c r="BA427" s="8" t="str">
        <f>+CONCATENATE("Para dar solución al incidente ",Tabla4[[#This Row],[Solución]])</f>
        <v>Para dar solución al incidente Hulio Con Fin de Fibra hacia moraton la atenuacion esta en la cruzada de morato Pin debe hacer cambio de Patch Cord</v>
      </c>
      <c r="BB427" s="3" t="str">
        <f>+_xlfn.CONCAT(Tabla4[[#This Row],[Causa Raiz]]," ",Tabla4[[#This Row],[Solución2]]," (",Tabla4[[#This Row],[Anillo]],"- Cabecera: ",Tabla4[[#This Row],[Cabecera]],"- Operador: ",Tabla4[[#This Row],[Operador]],")")</f>
        <v>Reportan apertura en el enlace Española - Morato en el km 0 ocasionado por Visita Fallida Para dar solución al incidente Hulio Con Fin de Fibra hacia moraton la atenuacion esta en la cruzada de morato Pin debe hacer cambio de Patch Cord (NA- Cabecera: NA- Operador: Colombia Telecomunicaciones)</v>
      </c>
    </row>
    <row r="428" spans="1:54" s="2" customFormat="1" ht="185.25">
      <c r="A428" s="38">
        <f t="shared" si="45"/>
        <v>427</v>
      </c>
      <c r="B428" s="3">
        <v>8170832</v>
      </c>
      <c r="C428" s="3" t="s">
        <v>54</v>
      </c>
      <c r="D428" s="23">
        <v>45322.479166666664</v>
      </c>
      <c r="E428" s="23">
        <v>45322.788194444445</v>
      </c>
      <c r="F428" s="1">
        <f t="shared" ca="1" si="50"/>
        <v>0.30902777778101154</v>
      </c>
      <c r="G428" s="3" t="s">
        <v>55</v>
      </c>
      <c r="H428" s="41"/>
      <c r="I428" s="40"/>
      <c r="J428" s="5" t="s">
        <v>56</v>
      </c>
      <c r="K428" s="3" t="s">
        <v>122</v>
      </c>
      <c r="L428" s="9" t="s">
        <v>78</v>
      </c>
      <c r="M428" s="3" t="s">
        <v>123</v>
      </c>
      <c r="N428" s="3" t="s">
        <v>124</v>
      </c>
      <c r="O428" s="3" t="s">
        <v>2454</v>
      </c>
      <c r="P428" s="3" t="s">
        <v>2455</v>
      </c>
      <c r="Q428" s="4" t="s">
        <v>2456</v>
      </c>
      <c r="R428" s="3" t="s">
        <v>465</v>
      </c>
      <c r="S428" s="3" t="s">
        <v>129</v>
      </c>
      <c r="T428" s="3" t="s">
        <v>146</v>
      </c>
      <c r="U428" s="3" t="s">
        <v>2457</v>
      </c>
      <c r="V428" s="22" t="str">
        <f t="shared" si="49"/>
        <v>RLFO; Hora de aviso: 11:30 31/01/2024; Solución: Se recupera reserva de 300 mtrs y en empalme de 8 hilos. ; Hora de solución: 18:55 31/01/2024; Causa: Falla en la Red FiOp</v>
      </c>
      <c r="W428" s="4" t="s">
        <v>132</v>
      </c>
      <c r="X428" s="3"/>
      <c r="Y428" s="3"/>
      <c r="Z428" s="3" t="s">
        <v>69</v>
      </c>
      <c r="AA428" s="3" t="s">
        <v>71</v>
      </c>
      <c r="AB428" s="3">
        <v>0</v>
      </c>
      <c r="AC428" s="3" t="s">
        <v>71</v>
      </c>
      <c r="AD428" s="6">
        <v>0.12916666666666668</v>
      </c>
      <c r="AE428" s="7">
        <v>1.3194444444444444E-2</v>
      </c>
      <c r="AF428" s="7" t="s">
        <v>2458</v>
      </c>
      <c r="AG428" s="6">
        <f>Tabla4[[#This Row],[Tiempo Parada de Reloj]]+Tabla4[[#This Row],[Tiempo Autorizado por Telefonica (no Máximo)]]</f>
        <v>0.14236111111111113</v>
      </c>
      <c r="AH428" s="7">
        <f t="shared" ca="1" si="46"/>
        <v>0.17986111111434486</v>
      </c>
      <c r="AI428" s="8">
        <f t="shared" si="47"/>
        <v>3.1000000000000005</v>
      </c>
      <c r="AJ428" s="8">
        <f t="shared" ca="1" si="48"/>
        <v>4.3166666667442763</v>
      </c>
      <c r="AK428" s="3" t="s">
        <v>120</v>
      </c>
      <c r="AL428" s="3" t="s">
        <v>70</v>
      </c>
      <c r="AM428" s="3" t="s">
        <v>73</v>
      </c>
      <c r="AN428" s="3" t="s">
        <v>87</v>
      </c>
      <c r="AO428" s="3" t="s">
        <v>460</v>
      </c>
      <c r="AP428" s="3" t="s">
        <v>460</v>
      </c>
      <c r="AQ428" s="23">
        <v>45324.380555555559</v>
      </c>
      <c r="AR428" s="3"/>
      <c r="AS428" s="23"/>
      <c r="AT428" s="23"/>
      <c r="AU428" s="3" t="s">
        <v>271</v>
      </c>
      <c r="AV428" s="3" t="s">
        <v>2459</v>
      </c>
      <c r="AW428" s="3" t="s">
        <v>1311</v>
      </c>
      <c r="AX428" s="3">
        <v>10.93</v>
      </c>
      <c r="AY428" s="3">
        <v>-74.819999999999993</v>
      </c>
      <c r="AZ428" s="8" t="str">
        <f>+CONCATENATE("Reportan apertura en el enlace ",Tabla4[[#This Row],[Enlace]]," en el ",Tabla4[[#This Row],[Distancia óptica]]," ocasionado por ",Tabla4[[#This Row],[Causa del daño]])</f>
        <v>Reportan apertura en el enlace Mov. Momo - Mov. Cordialidad en el km 0,565 desde momo ocasionado por Falla en la Red FiOp</v>
      </c>
      <c r="BA428" s="8" t="str">
        <f>+CONCATENATE("Para dar solución al incidente ",Tabla4[[#This Row],[Solución]])</f>
        <v xml:space="preserve">Para dar solución al incidente Se recupera reserva de 300 mtrs y en empalme de 8 hilos. </v>
      </c>
      <c r="BB428" s="3" t="str">
        <f>+_xlfn.CONCAT(Tabla4[[#This Row],[Causa Raiz]]," ",Tabla4[[#This Row],[Solución2]]," (",Tabla4[[#This Row],[Anillo]],"- Cabecera: ",Tabla4[[#This Row],[Cabecera]],"- Operador: ",Tabla4[[#This Row],[Operador]],")")</f>
        <v>Reportan apertura en el enlace Mov. Momo - Mov. Cordialidad en el km 0,565 desde momo ocasionado por Falla en la Red FiOp Para dar solución al incidente Se recupera reserva de 300 mtrs y en empalme de 8 hilos.  (UK- Cabecera: CORDIALIDAD - Operador: Colombia Telecomunicaciones)</v>
      </c>
    </row>
    <row r="429" spans="1:54" s="2" customFormat="1" ht="213.75">
      <c r="A429" s="38">
        <f t="shared" si="45"/>
        <v>428</v>
      </c>
      <c r="B429" s="3">
        <v>8171359</v>
      </c>
      <c r="C429" s="3" t="s">
        <v>92</v>
      </c>
      <c r="D429" s="23">
        <v>45322.625</v>
      </c>
      <c r="E429" s="23">
        <v>45322.847222222219</v>
      </c>
      <c r="F429" s="1">
        <f t="shared" ca="1" si="50"/>
        <v>0.22222222221898846</v>
      </c>
      <c r="G429" s="3" t="s">
        <v>55</v>
      </c>
      <c r="H429" s="41"/>
      <c r="I429" s="40"/>
      <c r="J429" s="5" t="s">
        <v>56</v>
      </c>
      <c r="K429" s="3" t="s">
        <v>57</v>
      </c>
      <c r="L429" s="9" t="s">
        <v>58</v>
      </c>
      <c r="M429" s="3" t="s">
        <v>59</v>
      </c>
      <c r="N429" s="3" t="s">
        <v>60</v>
      </c>
      <c r="O429" s="3" t="s">
        <v>1604</v>
      </c>
      <c r="P429" s="3" t="s">
        <v>2460</v>
      </c>
      <c r="Q429" s="4" t="s">
        <v>2461</v>
      </c>
      <c r="R429" s="3" t="s">
        <v>741</v>
      </c>
      <c r="S429" s="3" t="s">
        <v>65</v>
      </c>
      <c r="T429" s="3" t="s">
        <v>176</v>
      </c>
      <c r="U429" s="3" t="s">
        <v>2462</v>
      </c>
      <c r="V429" s="22" t="str">
        <f t="shared" si="49"/>
        <v>RTNFO; Hora de aviso: 15:00 31/01/2024; Solución: Se recupera reserva y se realiza Sangría y un empalme a dos Buffer; Hora de solución: 20:20 31/01/2024; Causa: Intervención de Terceros. No Identificados</v>
      </c>
      <c r="W429" s="4" t="s">
        <v>1987</v>
      </c>
      <c r="X429" s="3"/>
      <c r="Y429" s="3"/>
      <c r="Z429" s="3" t="s">
        <v>69</v>
      </c>
      <c r="AA429" s="3" t="s">
        <v>71</v>
      </c>
      <c r="AB429" s="3">
        <v>0</v>
      </c>
      <c r="AC429" s="3" t="s">
        <v>71</v>
      </c>
      <c r="AD429" s="6">
        <v>0</v>
      </c>
      <c r="AE429" s="7">
        <v>2.0833333333333332E-2</v>
      </c>
      <c r="AF429" s="7" t="s">
        <v>1524</v>
      </c>
      <c r="AG429" s="6">
        <f>Tabla4[[#This Row],[Tiempo Parada de Reloj]]+Tabla4[[#This Row],[Tiempo Autorizado por Telefonica (no Máximo)]]</f>
        <v>2.0833333333333332E-2</v>
      </c>
      <c r="AH429" s="7">
        <f t="shared" ca="1" si="46"/>
        <v>0.22222222221898846</v>
      </c>
      <c r="AI429" s="8">
        <f t="shared" si="47"/>
        <v>0</v>
      </c>
      <c r="AJ429" s="8">
        <f t="shared" ca="1" si="48"/>
        <v>5.3333333332557231</v>
      </c>
      <c r="AK429" s="3" t="s">
        <v>119</v>
      </c>
      <c r="AL429" s="3" t="s">
        <v>70</v>
      </c>
      <c r="AM429" s="3" t="s">
        <v>73</v>
      </c>
      <c r="AN429" s="3" t="s">
        <v>73</v>
      </c>
      <c r="AO429" s="3" t="s">
        <v>87</v>
      </c>
      <c r="AP429" s="3" t="s">
        <v>87</v>
      </c>
      <c r="AQ429" s="23">
        <v>45328.548611111109</v>
      </c>
      <c r="AR429" s="3"/>
      <c r="AS429" s="23"/>
      <c r="AT429" s="23"/>
      <c r="AU429" s="3" t="s">
        <v>610</v>
      </c>
      <c r="AV429" s="3" t="s">
        <v>1787</v>
      </c>
      <c r="AW429" s="3" t="s">
        <v>76</v>
      </c>
      <c r="AX429" s="3">
        <v>4.6580500000000002</v>
      </c>
      <c r="AY429" s="3">
        <v>-74.058260000000004</v>
      </c>
      <c r="AZ429" s="8" t="str">
        <f>+CONCATENATE("Reportan apertura en el enlace ",Tabla4[[#This Row],[Enlace]]," en el ",Tabla4[[#This Row],[Distancia óptica]]," ocasionado por ",Tabla4[[#This Row],[Causa del daño]])</f>
        <v>Reportan apertura en el enlace Bogotá - Chocontá en el Km 2,2 desde chapinero ocasionado por Intervención de Terceros. No Identificados</v>
      </c>
      <c r="BA429" s="8" t="str">
        <f>+CONCATENATE("Para dar solución al incidente ",Tabla4[[#This Row],[Solución]])</f>
        <v>Para dar solución al incidente Se recupera reserva y se realiza Sangría y un empalme a dos Buffer</v>
      </c>
      <c r="BB429" s="3" t="str">
        <f>+_xlfn.CONCAT(Tabla4[[#This Row],[Causa Raiz]]," ",Tabla4[[#This Row],[Solución2]]," (",Tabla4[[#This Row],[Anillo]],"- Cabecera: ",Tabla4[[#This Row],[Cabecera]],"- Operador: ",Tabla4[[#This Row],[Operador]],")")</f>
        <v>Reportan apertura en el enlace Bogotá - Chocontá en el Km 2,2 desde chapinero ocasionado por Intervención de Terceros. No Identificados Para dar solución al incidente Se recupera reserva y se realiza Sangría y un empalme a dos Buffer (Troncal- Cabecera: CHAPINERO- Operador: Colombia Telecomunicaciones)</v>
      </c>
    </row>
    <row r="430" spans="1:54" s="2" customFormat="1" ht="171">
      <c r="A430" s="38">
        <f t="shared" si="45"/>
        <v>429</v>
      </c>
      <c r="B430" s="3">
        <v>8170325</v>
      </c>
      <c r="C430" s="3" t="s">
        <v>54</v>
      </c>
      <c r="D430" s="23">
        <v>45322.579861111109</v>
      </c>
      <c r="E430" s="23">
        <v>45322.673611111109</v>
      </c>
      <c r="F430" s="1">
        <f t="shared" ca="1" si="50"/>
        <v>9.375E-2</v>
      </c>
      <c r="G430" s="3" t="s">
        <v>55</v>
      </c>
      <c r="H430" s="41" t="s">
        <v>1551</v>
      </c>
      <c r="I430" s="40"/>
      <c r="J430" s="5" t="s">
        <v>56</v>
      </c>
      <c r="K430" s="3" t="s">
        <v>122</v>
      </c>
      <c r="L430" s="9" t="s">
        <v>58</v>
      </c>
      <c r="M430" s="3" t="s">
        <v>123</v>
      </c>
      <c r="N430" s="3" t="s">
        <v>124</v>
      </c>
      <c r="O430" s="3" t="s">
        <v>2463</v>
      </c>
      <c r="P430" s="3" t="s">
        <v>2464</v>
      </c>
      <c r="Q430" s="4" t="s">
        <v>2465</v>
      </c>
      <c r="R430" s="3" t="s">
        <v>128</v>
      </c>
      <c r="S430" s="3" t="s">
        <v>129</v>
      </c>
      <c r="T430" s="3" t="s">
        <v>146</v>
      </c>
      <c r="U430" s="3" t="s">
        <v>2466</v>
      </c>
      <c r="V430" s="22" t="str">
        <f t="shared" si="49"/>
        <v>RLFO; Hora de aviso: 13:55 31/01/2024; Solución: Se realiza migración de Hilo entre Nodos; Hora de solución: 16:10 31/01/2024; Causa: Falla en la Red FiOp</v>
      </c>
      <c r="W430" s="4" t="s">
        <v>132</v>
      </c>
      <c r="X430" s="3"/>
      <c r="Y430" s="3"/>
      <c r="Z430" s="3" t="s">
        <v>69</v>
      </c>
      <c r="AA430" s="3" t="s">
        <v>70</v>
      </c>
      <c r="AB430" s="3">
        <v>8170325</v>
      </c>
      <c r="AC430" s="3" t="s">
        <v>70</v>
      </c>
      <c r="AD430" s="6">
        <v>0</v>
      </c>
      <c r="AE430" s="7"/>
      <c r="AF430" s="7"/>
      <c r="AG430" s="6">
        <f>Tabla4[[#This Row],[Tiempo Parada de Reloj]]+Tabla4[[#This Row],[Tiempo Autorizado por Telefonica (no Máximo)]]</f>
        <v>0</v>
      </c>
      <c r="AH430" s="7">
        <f t="shared" ca="1" si="46"/>
        <v>9.375E-2</v>
      </c>
      <c r="AI430" s="8">
        <f t="shared" si="47"/>
        <v>0</v>
      </c>
      <c r="AJ430" s="8">
        <f t="shared" ca="1" si="48"/>
        <v>2.25</v>
      </c>
      <c r="AK430" s="3" t="s">
        <v>106</v>
      </c>
      <c r="AL430" s="3" t="s">
        <v>70</v>
      </c>
      <c r="AM430" s="3" t="s">
        <v>73</v>
      </c>
      <c r="AN430" s="3" t="s">
        <v>73</v>
      </c>
      <c r="AO430" s="3" t="s">
        <v>460</v>
      </c>
      <c r="AP430" s="3" t="s">
        <v>460</v>
      </c>
      <c r="AQ430" s="23">
        <v>45324.685416666667</v>
      </c>
      <c r="AR430" s="3"/>
      <c r="AS430" s="23"/>
      <c r="AT430" s="23"/>
      <c r="AU430" s="3" t="s">
        <v>467</v>
      </c>
      <c r="AV430" s="3" t="s">
        <v>2467</v>
      </c>
      <c r="AW430" s="3" t="s">
        <v>135</v>
      </c>
      <c r="AX430" s="3">
        <v>11.021395999999999</v>
      </c>
      <c r="AY430" s="3">
        <v>-74.868376999999995</v>
      </c>
      <c r="AZ430" s="8" t="str">
        <f>+CONCATENATE("Reportan apertura en el enlace ",Tabla4[[#This Row],[Enlace]]," en el ",Tabla4[[#This Row],[Distancia óptica]]," ocasionado por ",Tabla4[[#This Row],[Causa del daño]])</f>
        <v>Reportan apertura en el enlace Corales - San Vicente en el Km 5,3 desde Corales ocasionado por Falla en la Red FiOp</v>
      </c>
      <c r="BA430" s="8" t="str">
        <f>+CONCATENATE("Para dar solución al incidente ",Tabla4[[#This Row],[Solución]])</f>
        <v>Para dar solución al incidente Se realiza migración de Hilo entre Nodos</v>
      </c>
      <c r="BB430" s="3" t="str">
        <f>+_xlfn.CONCAT(Tabla4[[#This Row],[Causa Raiz]]," ",Tabla4[[#This Row],[Solución2]]," (",Tabla4[[#This Row],[Anillo]],"- Cabecera: ",Tabla4[[#This Row],[Cabecera]],"- Operador: ",Tabla4[[#This Row],[Operador]],")")</f>
        <v>Reportan apertura en el enlace Corales - San Vicente en el Km 5,3 desde Corales ocasionado por Falla en la Red FiOp Para dar solución al incidente Se realiza migración de Hilo entre Nodos (Lineal- Cabecera: Corales- Operador: Colombia Telecomunicaciones)</v>
      </c>
    </row>
    <row r="431" spans="1:54" s="2" customFormat="1" ht="185.25">
      <c r="A431" s="38">
        <f t="shared" si="45"/>
        <v>430</v>
      </c>
      <c r="B431" s="3">
        <v>8172509</v>
      </c>
      <c r="C431" s="3" t="s">
        <v>92</v>
      </c>
      <c r="D431" s="23">
        <v>45322.78125</v>
      </c>
      <c r="E431" s="23">
        <v>45323.072916666664</v>
      </c>
      <c r="F431" s="1">
        <f t="shared" ca="1" si="50"/>
        <v>0.29166666666424135</v>
      </c>
      <c r="G431" s="3" t="s">
        <v>55</v>
      </c>
      <c r="H431" s="41"/>
      <c r="I431" s="40"/>
      <c r="J431" s="5" t="s">
        <v>56</v>
      </c>
      <c r="K431" s="3" t="s">
        <v>77</v>
      </c>
      <c r="L431" s="9" t="s">
        <v>58</v>
      </c>
      <c r="M431" s="3" t="s">
        <v>79</v>
      </c>
      <c r="N431" s="3" t="s">
        <v>244</v>
      </c>
      <c r="O431" s="3" t="s">
        <v>94</v>
      </c>
      <c r="P431" s="3" t="s">
        <v>2468</v>
      </c>
      <c r="Q431" s="4" t="s">
        <v>2469</v>
      </c>
      <c r="R431" s="3" t="s">
        <v>248</v>
      </c>
      <c r="S431" s="3" t="s">
        <v>249</v>
      </c>
      <c r="T431" s="3" t="s">
        <v>329</v>
      </c>
      <c r="U431" s="3" t="s">
        <v>2470</v>
      </c>
      <c r="V431" s="22" t="str">
        <f t="shared" si="49"/>
        <v>RTNFO; Hora de aviso: 18:45 31/01/2024; Solución: se realiza tendido de 200 metros y dos empalmes de 36 hilos; Hora de solución: 1:45 01/02/2024; Causa: Incendio</v>
      </c>
      <c r="W431" s="4" t="s">
        <v>1775</v>
      </c>
      <c r="X431" s="3"/>
      <c r="Y431" s="3"/>
      <c r="Z431" s="3" t="s">
        <v>69</v>
      </c>
      <c r="AA431" s="3" t="s">
        <v>71</v>
      </c>
      <c r="AB431" s="3">
        <v>0</v>
      </c>
      <c r="AC431" s="3" t="s">
        <v>71</v>
      </c>
      <c r="AD431" s="6">
        <v>9.7916666666666666E-2</v>
      </c>
      <c r="AE431" s="7"/>
      <c r="AF431" s="7"/>
      <c r="AG431" s="6">
        <f>Tabla4[[#This Row],[Tiempo Parada de Reloj]]+Tabla4[[#This Row],[Tiempo Autorizado por Telefonica (no Máximo)]]</f>
        <v>9.7916666666666666E-2</v>
      </c>
      <c r="AH431" s="7">
        <f t="shared" ca="1" si="46"/>
        <v>0.1937499999975747</v>
      </c>
      <c r="AI431" s="8">
        <f t="shared" si="47"/>
        <v>2.35</v>
      </c>
      <c r="AJ431" s="8">
        <f t="shared" ca="1" si="48"/>
        <v>4.6499999999417927</v>
      </c>
      <c r="AK431" s="3" t="s">
        <v>87</v>
      </c>
      <c r="AL431" s="3" t="s">
        <v>70</v>
      </c>
      <c r="AM431" s="3" t="s">
        <v>460</v>
      </c>
      <c r="AN431" s="3" t="s">
        <v>460</v>
      </c>
      <c r="AO431" s="3" t="s">
        <v>460</v>
      </c>
      <c r="AP431" s="3" t="s">
        <v>460</v>
      </c>
      <c r="AQ431" s="23">
        <v>45324.696527777778</v>
      </c>
      <c r="AR431" s="3"/>
      <c r="AS431" s="23" t="s">
        <v>99</v>
      </c>
      <c r="AT431" s="23"/>
      <c r="AU431" s="3" t="s">
        <v>313</v>
      </c>
      <c r="AV431" s="3" t="s">
        <v>430</v>
      </c>
      <c r="AW431" s="3" t="s">
        <v>76</v>
      </c>
      <c r="AX431" s="3">
        <v>4.3697222</v>
      </c>
      <c r="AY431" s="3">
        <v>-74.385000000000005</v>
      </c>
      <c r="AZ431" s="8" t="str">
        <f>+CONCATENATE("Reportan apertura en el enlace ",Tabla4[[#This Row],[Enlace]]," en el ",Tabla4[[#This Row],[Distancia óptica]]," ocasionado por ",Tabla4[[#This Row],[Causa del daño]])</f>
        <v>Reportan apertura en el enlace Bogotá - Fusagasugá en el Km 6,9 desde fusagasuga ocasionado por Incendio</v>
      </c>
      <c r="BA431" s="8" t="str">
        <f>+CONCATENATE("Para dar solución al incidente ",Tabla4[[#This Row],[Solución]])</f>
        <v>Para dar solución al incidente se realiza tendido de 200 metros y dos empalmes de 36 hilos</v>
      </c>
      <c r="BB431" s="3" t="str">
        <f>+_xlfn.CONCAT(Tabla4[[#This Row],[Causa Raiz]]," ",Tabla4[[#This Row],[Solución2]]," (",Tabla4[[#This Row],[Anillo]],"- Cabecera: ",Tabla4[[#This Row],[Cabecera]],"- Operador: ",Tabla4[[#This Row],[Operador]],")")</f>
        <v>Reportan apertura en el enlace Bogotá - Fusagasugá en el Km 6,9 desde fusagasuga ocasionado por Incendio Para dar solución al incidente se realiza tendido de 200 metros y dos empalmes de 36 hilos (Troncal- Cabecera: Fusagasuga- Operador: Colombia Telecomunicaciones)</v>
      </c>
    </row>
    <row r="432" spans="1:54" s="2" customFormat="1" ht="199.5">
      <c r="A432" s="38">
        <f t="shared" si="45"/>
        <v>431</v>
      </c>
      <c r="B432" s="3">
        <v>8172929</v>
      </c>
      <c r="C432" s="3" t="s">
        <v>54</v>
      </c>
      <c r="D432" s="23">
        <v>45322.888888888891</v>
      </c>
      <c r="E432" s="23">
        <v>45323.538194444445</v>
      </c>
      <c r="F432" s="1">
        <f t="shared" ca="1" si="50"/>
        <v>0.64930555555474712</v>
      </c>
      <c r="G432" s="3" t="s">
        <v>55</v>
      </c>
      <c r="H432" s="41" t="s">
        <v>165</v>
      </c>
      <c r="I432" s="40"/>
      <c r="J432" s="5" t="s">
        <v>56</v>
      </c>
      <c r="K432" s="3" t="s">
        <v>108</v>
      </c>
      <c r="L432" s="9" t="s">
        <v>78</v>
      </c>
      <c r="M432" s="3" t="s">
        <v>228</v>
      </c>
      <c r="N432" s="3" t="s">
        <v>315</v>
      </c>
      <c r="O432" s="3" t="s">
        <v>2471</v>
      </c>
      <c r="P432" s="3" t="s">
        <v>2472</v>
      </c>
      <c r="Q432" s="4" t="s">
        <v>2473</v>
      </c>
      <c r="R432" s="3" t="s">
        <v>233</v>
      </c>
      <c r="S432" s="3" t="s">
        <v>115</v>
      </c>
      <c r="T432" s="3" t="s">
        <v>66</v>
      </c>
      <c r="U432" s="3" t="s">
        <v>2474</v>
      </c>
      <c r="V432" s="22" t="str">
        <f t="shared" si="49"/>
        <v>RLFO; Hora de aviso: 21:20 31/01/2024; Solución: se realiza tendido de 200 mts de fo de 24 hilos y dos empalmes de 24 hilos; Hora de solución: 12:55 01/02/2024; Causa: Vandalismo</v>
      </c>
      <c r="W432" s="4" t="s">
        <v>118</v>
      </c>
      <c r="X432" s="3"/>
      <c r="Y432" s="3"/>
      <c r="Z432" s="3" t="s">
        <v>69</v>
      </c>
      <c r="AA432" s="3" t="s">
        <v>70</v>
      </c>
      <c r="AB432" s="3">
        <v>8172929</v>
      </c>
      <c r="AC432" s="3" t="s">
        <v>71</v>
      </c>
      <c r="AD432" s="6">
        <v>0.48819444444444443</v>
      </c>
      <c r="AE432" s="7"/>
      <c r="AF432" s="7"/>
      <c r="AG432" s="6">
        <f>Tabla4[[#This Row],[Tiempo Parada de Reloj]]+Tabla4[[#This Row],[Tiempo Autorizado por Telefonica (no Máximo)]]</f>
        <v>0.48819444444444443</v>
      </c>
      <c r="AH432" s="7">
        <f t="shared" ca="1" si="46"/>
        <v>0.16111111111030268</v>
      </c>
      <c r="AI432" s="8">
        <f t="shared" si="47"/>
        <v>11.716666666666667</v>
      </c>
      <c r="AJ432" s="8">
        <f t="shared" ca="1" si="48"/>
        <v>3.8666666666472644</v>
      </c>
      <c r="AK432" s="3" t="s">
        <v>73</v>
      </c>
      <c r="AL432" s="3" t="s">
        <v>70</v>
      </c>
      <c r="AM432" s="3" t="s">
        <v>87</v>
      </c>
      <c r="AN432" s="3" t="s">
        <v>87</v>
      </c>
      <c r="AO432" s="3" t="s">
        <v>460</v>
      </c>
      <c r="AP432" s="3" t="s">
        <v>460</v>
      </c>
      <c r="AQ432" s="23">
        <v>45324.661805555559</v>
      </c>
      <c r="AR432" s="3"/>
      <c r="AS432" s="23"/>
      <c r="AT432" s="23"/>
      <c r="AU432" s="3" t="s">
        <v>237</v>
      </c>
      <c r="AV432" s="3" t="s">
        <v>2168</v>
      </c>
      <c r="AW432" s="3" t="s">
        <v>135</v>
      </c>
      <c r="AX432" s="3">
        <v>10.19</v>
      </c>
      <c r="AY432" s="3">
        <v>-73.58</v>
      </c>
      <c r="AZ432" s="8" t="str">
        <f>+CONCATENATE("Reportan apertura en el enlace ",Tabla4[[#This Row],[Enlace]]," en el ",Tabla4[[#This Row],[Distancia óptica]]," ocasionado por ",Tabla4[[#This Row],[Causa del daño]])</f>
        <v>Reportan apertura en el enlace Mov. Santa Monica - Mov. Bethania en el Km 1,316 desde Betania ocasionado por Vandalismo</v>
      </c>
      <c r="BA432" s="8" t="str">
        <f>+CONCATENATE("Para dar solución al incidente ",Tabla4[[#This Row],[Solución]])</f>
        <v>Para dar solución al incidente se realiza tendido de 200 mts de fo de 24 hilos y dos empalmes de 24 hilos</v>
      </c>
      <c r="BB432" s="3" t="str">
        <f>+_xlfn.CONCAT(Tabla4[[#This Row],[Causa Raiz]]," ",Tabla4[[#This Row],[Solución2]]," (",Tabla4[[#This Row],[Anillo]],"- Cabecera: ",Tabla4[[#This Row],[Cabecera]],"- Operador: ",Tabla4[[#This Row],[Operador]],")")</f>
        <v>Reportan apertura en el enlace Mov. Santa Monica - Mov. Bethania en el Km 1,316 desde Betania ocasionado por Vandalismo Para dar solución al incidente se realiza tendido de 200 mts de fo de 24 hilos y dos empalmes de 24 hilos (Lineal- Cabecera: Calle 12- Operador: Colombia Telecomunicaciones)</v>
      </c>
    </row>
    <row r="433" spans="1:54" s="2" customFormat="1" ht="171">
      <c r="A433" s="38">
        <f t="shared" si="45"/>
        <v>432</v>
      </c>
      <c r="B433" s="3">
        <v>8174076</v>
      </c>
      <c r="C433" s="3" t="s">
        <v>54</v>
      </c>
      <c r="D433" s="23">
        <v>45323.15625</v>
      </c>
      <c r="E433" s="23">
        <v>45323.638888888891</v>
      </c>
      <c r="F433" s="1">
        <f t="shared" ca="1" si="50"/>
        <v>0.48263888889050577</v>
      </c>
      <c r="G433" s="3" t="s">
        <v>55</v>
      </c>
      <c r="H433" s="41"/>
      <c r="I433" s="40"/>
      <c r="J433" s="5" t="s">
        <v>56</v>
      </c>
      <c r="K433" s="3" t="s">
        <v>77</v>
      </c>
      <c r="L433" s="9" t="s">
        <v>58</v>
      </c>
      <c r="M433" s="3" t="s">
        <v>283</v>
      </c>
      <c r="N433" s="3" t="s">
        <v>284</v>
      </c>
      <c r="O433" s="3" t="s">
        <v>2475</v>
      </c>
      <c r="P433" s="3" t="s">
        <v>2476</v>
      </c>
      <c r="Q433" s="4" t="s">
        <v>2477</v>
      </c>
      <c r="R433" s="3" t="s">
        <v>796</v>
      </c>
      <c r="S433" s="3" t="s">
        <v>289</v>
      </c>
      <c r="T433" s="3" t="s">
        <v>66</v>
      </c>
      <c r="U433" s="3" t="s">
        <v>2478</v>
      </c>
      <c r="V433" s="22" t="str">
        <f t="shared" si="49"/>
        <v>RLFO; Hora de aviso: 3:45 01/02/2024; Solución: Se  realizo un empalme nuevo de 48 hilos ; Hora de solución: 15:20 01/02/2024; Causa: Vandalismo</v>
      </c>
      <c r="W433" s="4" t="s">
        <v>1775</v>
      </c>
      <c r="X433" s="3"/>
      <c r="Y433" s="3"/>
      <c r="Z433" s="3" t="s">
        <v>69</v>
      </c>
      <c r="AA433" s="3" t="s">
        <v>70</v>
      </c>
      <c r="AB433" s="3">
        <v>8174076</v>
      </c>
      <c r="AC433" s="3" t="s">
        <v>71</v>
      </c>
      <c r="AD433" s="6">
        <v>0</v>
      </c>
      <c r="AE433" s="7"/>
      <c r="AF433" s="7"/>
      <c r="AG433" s="6">
        <f>Tabla4[[#This Row],[Tiempo Parada de Reloj]]+Tabla4[[#This Row],[Tiempo Autorizado por Telefonica (no Máximo)]]</f>
        <v>0</v>
      </c>
      <c r="AH433" s="7">
        <f t="shared" ca="1" si="46"/>
        <v>0.48263888889050577</v>
      </c>
      <c r="AI433" s="8">
        <f t="shared" si="47"/>
        <v>0</v>
      </c>
      <c r="AJ433" s="8">
        <f t="shared" ca="1" si="48"/>
        <v>11.583333333372138</v>
      </c>
      <c r="AK433" s="3" t="s">
        <v>460</v>
      </c>
      <c r="AL433" s="3" t="s">
        <v>70</v>
      </c>
      <c r="AM433" s="3" t="s">
        <v>119</v>
      </c>
      <c r="AN433" s="3" t="s">
        <v>87</v>
      </c>
      <c r="AO433" s="3" t="s">
        <v>460</v>
      </c>
      <c r="AP433" s="3" t="s">
        <v>460</v>
      </c>
      <c r="AQ433" s="23">
        <v>45324.681944444441</v>
      </c>
      <c r="AR433" s="3"/>
      <c r="AS433" s="23"/>
      <c r="AT433" s="23"/>
      <c r="AU433" s="3" t="s">
        <v>404</v>
      </c>
      <c r="AV433" s="3" t="s">
        <v>2479</v>
      </c>
      <c r="AW433" s="3" t="s">
        <v>307</v>
      </c>
      <c r="AX433" s="3">
        <v>4.5345000000000004</v>
      </c>
      <c r="AY433" s="3">
        <v>-75.679000000000002</v>
      </c>
      <c r="AZ433" s="8" t="str">
        <f>+CONCATENATE("Reportan apertura en el enlace ",Tabla4[[#This Row],[Enlace]]," en el ",Tabla4[[#This Row],[Distancia óptica]]," ocasionado por ",Tabla4[[#This Row],[Causa del daño]])</f>
        <v>Reportan apertura en el enlace Galan - Bosque en el Km 5,470 desde Bosque ocasionado por Vandalismo</v>
      </c>
      <c r="BA433" s="8" t="str">
        <f>+CONCATENATE("Para dar solución al incidente ",Tabla4[[#This Row],[Solución]])</f>
        <v xml:space="preserve">Para dar solución al incidente Se  realizo un empalme nuevo de 48 hilos </v>
      </c>
      <c r="BB433" s="3" t="str">
        <f>+_xlfn.CONCAT(Tabla4[[#This Row],[Causa Raiz]]," ",Tabla4[[#This Row],[Solución2]]," (",Tabla4[[#This Row],[Anillo]],"- Cabecera: ",Tabla4[[#This Row],[Cabecera]],"- Operador: ",Tabla4[[#This Row],[Operador]],")")</f>
        <v>Reportan apertura en el enlace Galan - Bosque en el Km 5,470 desde Bosque ocasionado por Vandalismo Para dar solución al incidente Se  realizo un empalme nuevo de 48 hilos  (LINEAL- Cabecera: ARMENIA BOSQUE- Operador: Colombia Telecomunicaciones)</v>
      </c>
    </row>
    <row r="434" spans="1:54" s="2" customFormat="1" ht="142.5">
      <c r="A434" s="38">
        <f t="shared" si="45"/>
        <v>433</v>
      </c>
      <c r="B434" s="3">
        <v>8174265</v>
      </c>
      <c r="C434" s="3" t="s">
        <v>92</v>
      </c>
      <c r="D434" s="23">
        <v>45323.177083333336</v>
      </c>
      <c r="E434" s="23">
        <v>45323.604166666664</v>
      </c>
      <c r="F434" s="1">
        <f t="shared" ca="1" si="50"/>
        <v>0.42708333332848269</v>
      </c>
      <c r="G434" s="3" t="s">
        <v>164</v>
      </c>
      <c r="H434" s="41" t="s">
        <v>165</v>
      </c>
      <c r="I434" s="40" t="s">
        <v>2480</v>
      </c>
      <c r="J434" s="5" t="s">
        <v>2481</v>
      </c>
      <c r="K434" s="3" t="s">
        <v>2481</v>
      </c>
      <c r="L434" s="9" t="s">
        <v>58</v>
      </c>
      <c r="M434" s="3" t="s">
        <v>139</v>
      </c>
      <c r="N434" s="3" t="s">
        <v>140</v>
      </c>
      <c r="O434" s="3" t="s">
        <v>448</v>
      </c>
      <c r="P434" s="3" t="s">
        <v>325</v>
      </c>
      <c r="Q434" s="4" t="s">
        <v>2482</v>
      </c>
      <c r="R434" s="3" t="s">
        <v>479</v>
      </c>
      <c r="S434" s="3" t="s">
        <v>2483</v>
      </c>
      <c r="T434" s="3" t="s">
        <v>146</v>
      </c>
      <c r="U434" s="3" t="s">
        <v>2484</v>
      </c>
      <c r="V434" s="22" t="str">
        <f t="shared" si="49"/>
        <v>RTNFO; Hora de aviso: 4:15 01/02/2024; Solución: Actividades generadas por cirion; Hora de solución: 14:30 01/02/2024; Causa: Falla en la Red FiOp</v>
      </c>
      <c r="W434" s="4" t="s">
        <v>2485</v>
      </c>
      <c r="X434" s="3"/>
      <c r="Y434" s="3"/>
      <c r="Z434" s="3" t="s">
        <v>69</v>
      </c>
      <c r="AA434" s="3" t="s">
        <v>71</v>
      </c>
      <c r="AB434" s="3">
        <v>0</v>
      </c>
      <c r="AC434" s="3" t="s">
        <v>71</v>
      </c>
      <c r="AD434" s="6">
        <v>0</v>
      </c>
      <c r="AE434" s="7"/>
      <c r="AF434" s="7"/>
      <c r="AG434" s="6">
        <f>Tabla4[[#This Row],[Tiempo Parada de Reloj]]+Tabla4[[#This Row],[Tiempo Autorizado por Telefonica (no Máximo)]]</f>
        <v>0</v>
      </c>
      <c r="AH434" s="7">
        <f t="shared" ca="1" si="46"/>
        <v>0.42708333332848269</v>
      </c>
      <c r="AI434" s="8">
        <f t="shared" si="47"/>
        <v>0</v>
      </c>
      <c r="AJ434" s="8">
        <f t="shared" ca="1" si="48"/>
        <v>10.249999999883585</v>
      </c>
      <c r="AK434" s="3" t="s">
        <v>460</v>
      </c>
      <c r="AL434" s="3" t="s">
        <v>70</v>
      </c>
      <c r="AM434" s="3" t="s">
        <v>119</v>
      </c>
      <c r="AN434" s="3" t="s">
        <v>87</v>
      </c>
      <c r="AO434" s="3"/>
      <c r="AP434" s="3"/>
      <c r="AQ434" s="23">
        <f ca="1">NOW()</f>
        <v>45503.696834953706</v>
      </c>
      <c r="AR434" s="3"/>
      <c r="AS434" s="23"/>
      <c r="AT434" s="23"/>
      <c r="AU434" s="3" t="s">
        <v>2481</v>
      </c>
      <c r="AV434" s="3" t="s">
        <v>69</v>
      </c>
      <c r="AW434" s="3" t="s">
        <v>69</v>
      </c>
      <c r="AX434" s="3" t="s">
        <v>69</v>
      </c>
      <c r="AY434" s="3" t="s">
        <v>69</v>
      </c>
      <c r="AZ434" s="8" t="str">
        <f>+CONCATENATE("Reportan apertura en el enlace ",Tabla4[[#This Row],[Enlace]]," en el ",Tabla4[[#This Row],[Distancia óptica]]," ocasionado por ",Tabla4[[#This Row],[Causa del daño]])</f>
        <v>Reportan apertura en el enlace Cali - Buenaventura en el Km 0 ocasionado por Falla en la Red FiOp</v>
      </c>
      <c r="BA434" s="8" t="str">
        <f>+CONCATENATE("Para dar solución al incidente ",Tabla4[[#This Row],[Solución]])</f>
        <v>Para dar solución al incidente Actividades generadas por cirion</v>
      </c>
      <c r="BB434" s="3" t="str">
        <f>+_xlfn.CONCAT(Tabla4[[#This Row],[Causa Raiz]]," ",Tabla4[[#This Row],[Solución2]]," (",Tabla4[[#This Row],[Anillo]],"- Cabecera: ",Tabla4[[#This Row],[Cabecera]],"- Operador: ",Tabla4[[#This Row],[Operador]],")")</f>
        <v>Reportan apertura en el enlace Cali - Buenaventura en el Km 0 ocasionado por Falla en la Red FiOp Para dar solución al incidente Actividades generadas por cirion (NA- Cabecera: NA- Operador: Century Link)</v>
      </c>
    </row>
    <row r="435" spans="1:54" s="2" customFormat="1" ht="185.25">
      <c r="A435" s="38">
        <f t="shared" si="45"/>
        <v>434</v>
      </c>
      <c r="B435" s="3">
        <v>8175179</v>
      </c>
      <c r="C435" s="3" t="s">
        <v>92</v>
      </c>
      <c r="D435" s="23">
        <v>45323.333333333336</v>
      </c>
      <c r="E435" s="23">
        <v>45323.413194444445</v>
      </c>
      <c r="F435" s="1">
        <f t="shared" ca="1" si="50"/>
        <v>7.9861111109494232E-2</v>
      </c>
      <c r="G435" s="3" t="s">
        <v>55</v>
      </c>
      <c r="H435" s="41"/>
      <c r="I435" s="40"/>
      <c r="J435" s="5" t="s">
        <v>56</v>
      </c>
      <c r="K435" s="3" t="s">
        <v>122</v>
      </c>
      <c r="L435" s="9" t="s">
        <v>58</v>
      </c>
      <c r="M435" s="3" t="s">
        <v>800</v>
      </c>
      <c r="N435" s="3" t="s">
        <v>801</v>
      </c>
      <c r="O435" s="3" t="s">
        <v>2486</v>
      </c>
      <c r="P435" s="3" t="s">
        <v>2487</v>
      </c>
      <c r="Q435" s="4" t="s">
        <v>2488</v>
      </c>
      <c r="R435" s="3" t="s">
        <v>805</v>
      </c>
      <c r="S435" s="3" t="s">
        <v>129</v>
      </c>
      <c r="T435" s="3" t="s">
        <v>66</v>
      </c>
      <c r="U435" s="3" t="s">
        <v>2489</v>
      </c>
      <c r="V435" s="22" t="str">
        <f t="shared" si="49"/>
        <v>RTNFO; Hora de aviso: 8:00 01/02/2024; Solución: se recupera  5 mts de reserva y se realiza un empalme de 36 hilos; Hora de solución: 9:55 01/02/2024; Causa: Vandalismo</v>
      </c>
      <c r="W435" s="4" t="s">
        <v>2490</v>
      </c>
      <c r="X435" s="3" t="s">
        <v>2491</v>
      </c>
      <c r="Y435" s="3" t="s">
        <v>2492</v>
      </c>
      <c r="Z435" s="3" t="s">
        <v>120</v>
      </c>
      <c r="AA435" s="3" t="s">
        <v>71</v>
      </c>
      <c r="AB435" s="3">
        <v>0</v>
      </c>
      <c r="AC435" s="3" t="s">
        <v>71</v>
      </c>
      <c r="AD435" s="6">
        <v>0</v>
      </c>
      <c r="AE435" s="7"/>
      <c r="AF435" s="7"/>
      <c r="AG435" s="6">
        <f>Tabla4[[#This Row],[Tiempo Parada de Reloj]]+Tabla4[[#This Row],[Tiempo Autorizado por Telefonica (no Máximo)]]</f>
        <v>0</v>
      </c>
      <c r="AH435" s="7">
        <f t="shared" ca="1" si="46"/>
        <v>7.9861111109494232E-2</v>
      </c>
      <c r="AI435" s="8">
        <f t="shared" si="47"/>
        <v>0</v>
      </c>
      <c r="AJ435" s="8">
        <f t="shared" ca="1" si="48"/>
        <v>1.9166666666278616</v>
      </c>
      <c r="AK435" s="3" t="s">
        <v>119</v>
      </c>
      <c r="AL435" s="3" t="s">
        <v>71</v>
      </c>
      <c r="AM435" s="3" t="s">
        <v>69</v>
      </c>
      <c r="AN435" s="3" t="s">
        <v>119</v>
      </c>
      <c r="AO435" s="3" t="s">
        <v>460</v>
      </c>
      <c r="AP435" s="3" t="s">
        <v>460</v>
      </c>
      <c r="AQ435" s="23">
        <v>45324.47152777778</v>
      </c>
      <c r="AR435" s="3"/>
      <c r="AS435" s="23"/>
      <c r="AT435" s="23"/>
      <c r="AU435" s="3" t="s">
        <v>192</v>
      </c>
      <c r="AV435" s="3" t="s">
        <v>2493</v>
      </c>
      <c r="AW435" s="3" t="s">
        <v>1323</v>
      </c>
      <c r="AX435" s="3">
        <v>9.3109599999999997</v>
      </c>
      <c r="AY435" s="3">
        <v>-75.412456000000006</v>
      </c>
      <c r="AZ435" s="8" t="str">
        <f>+CONCATENATE("Reportan apertura en el enlace ",Tabla4[[#This Row],[Enlace]]," en el ",Tabla4[[#This Row],[Distancia óptica]]," ocasionado por ",Tabla4[[#This Row],[Causa del daño]])</f>
        <v>Reportan apertura en el enlace Sincelejo - Tolú en el Km 44,030 desde Tolu ocasionado por Vandalismo</v>
      </c>
      <c r="BA435" s="8" t="str">
        <f>+CONCATENATE("Para dar solución al incidente ",Tabla4[[#This Row],[Solución]])</f>
        <v>Para dar solución al incidente se recupera  5 mts de reserva y se realiza un empalme de 36 hilos</v>
      </c>
      <c r="BB435" s="3" t="str">
        <f>+_xlfn.CONCAT(Tabla4[[#This Row],[Causa Raiz]]," ",Tabla4[[#This Row],[Solución2]]," (",Tabla4[[#This Row],[Anillo]],"- Cabecera: ",Tabla4[[#This Row],[Cabecera]],"- Operador: ",Tabla4[[#This Row],[Operador]],")")</f>
        <v>Reportan apertura en el enlace Sincelejo - Tolú en el Km 44,030 desde Tolu ocasionado por Vandalismo Para dar solución al incidente se recupera  5 mts de reserva y se realiza un empalme de 36 hilos (TRONCAL- Cabecera: TOLU- Operador: Colombia Telecomunicaciones)</v>
      </c>
    </row>
    <row r="436" spans="1:54" s="2" customFormat="1" ht="199.5">
      <c r="A436" s="38">
        <f t="shared" si="45"/>
        <v>435</v>
      </c>
      <c r="B436" s="3">
        <v>8175410</v>
      </c>
      <c r="C436" s="3" t="s">
        <v>54</v>
      </c>
      <c r="D436" s="23">
        <v>45323.364583333336</v>
      </c>
      <c r="E436" s="23">
        <v>45323.472222222219</v>
      </c>
      <c r="F436" s="1">
        <f t="shared" ca="1" si="50"/>
        <v>0.10763888888322981</v>
      </c>
      <c r="G436" s="3" t="s">
        <v>55</v>
      </c>
      <c r="H436" s="41"/>
      <c r="I436" s="40"/>
      <c r="J436" s="5" t="s">
        <v>56</v>
      </c>
      <c r="K436" s="3" t="s">
        <v>122</v>
      </c>
      <c r="L436" s="9" t="s">
        <v>78</v>
      </c>
      <c r="M436" s="3" t="s">
        <v>123</v>
      </c>
      <c r="N436" s="3" t="s">
        <v>124</v>
      </c>
      <c r="O436" s="3" t="s">
        <v>2494</v>
      </c>
      <c r="P436" s="3" t="s">
        <v>2495</v>
      </c>
      <c r="Q436" s="4" t="s">
        <v>2496</v>
      </c>
      <c r="R436" s="3" t="s">
        <v>128</v>
      </c>
      <c r="S436" s="3" t="s">
        <v>129</v>
      </c>
      <c r="T436" s="3" t="s">
        <v>66</v>
      </c>
      <c r="U436" s="3" t="s">
        <v>2497</v>
      </c>
      <c r="V436" s="22" t="str">
        <f t="shared" si="49"/>
        <v>RLFO; Hora de aviso: 8:45 01/02/2024; Solución: Se realiza tendido de 150 mts y dos empalmes de 8 hilos en caja de 24 ; Hora de solución: 11:20 01/02/2024; Causa: Vandalismo</v>
      </c>
      <c r="W436" s="4" t="s">
        <v>132</v>
      </c>
      <c r="X436" s="3"/>
      <c r="Y436" s="3"/>
      <c r="Z436" s="3" t="s">
        <v>69</v>
      </c>
      <c r="AA436" s="3" t="s">
        <v>71</v>
      </c>
      <c r="AB436" s="3">
        <v>0</v>
      </c>
      <c r="AC436" s="3" t="s">
        <v>71</v>
      </c>
      <c r="AD436" s="6">
        <v>0</v>
      </c>
      <c r="AE436" s="7"/>
      <c r="AF436" s="7"/>
      <c r="AG436" s="6">
        <f>Tabla4[[#This Row],[Tiempo Parada de Reloj]]+Tabla4[[#This Row],[Tiempo Autorizado por Telefonica (no Máximo)]]</f>
        <v>0</v>
      </c>
      <c r="AH436" s="7">
        <f t="shared" ca="1" si="46"/>
        <v>0.10763888888322981</v>
      </c>
      <c r="AI436" s="8">
        <f t="shared" si="47"/>
        <v>0</v>
      </c>
      <c r="AJ436" s="8">
        <f t="shared" ca="1" si="48"/>
        <v>2.5833333331975155</v>
      </c>
      <c r="AK436" s="3" t="s">
        <v>119</v>
      </c>
      <c r="AL436" s="3" t="s">
        <v>71</v>
      </c>
      <c r="AM436" s="3" t="s">
        <v>69</v>
      </c>
      <c r="AN436" s="3" t="s">
        <v>119</v>
      </c>
      <c r="AO436" s="3" t="s">
        <v>460</v>
      </c>
      <c r="AP436" s="3" t="s">
        <v>460</v>
      </c>
      <c r="AQ436" s="23">
        <v>45324.654861111114</v>
      </c>
      <c r="AR436" s="3"/>
      <c r="AS436" s="23"/>
      <c r="AT436" s="23"/>
      <c r="AU436" s="3" t="s">
        <v>467</v>
      </c>
      <c r="AV436" s="3" t="s">
        <v>2459</v>
      </c>
      <c r="AW436" s="3" t="s">
        <v>307</v>
      </c>
      <c r="AX436" s="3">
        <v>10.937396</v>
      </c>
      <c r="AY436" s="3">
        <v>-74.818870000000004</v>
      </c>
      <c r="AZ436" s="8" t="str">
        <f>+CONCATENATE("Reportan apertura en el enlace ",Tabla4[[#This Row],[Enlace]]," en el ",Tabla4[[#This Row],[Distancia óptica]]," ocasionado por ",Tabla4[[#This Row],[Causa del daño]])</f>
        <v>Reportan apertura en el enlace Mov. Momo - Mov. Santa Maria en el Km 0,238 desde Mov. Momo ocasionado por Vandalismo</v>
      </c>
      <c r="BA436" s="8" t="str">
        <f>+CONCATENATE("Para dar solución al incidente ",Tabla4[[#This Row],[Solución]])</f>
        <v xml:space="preserve">Para dar solución al incidente Se realiza tendido de 150 mts y dos empalmes de 8 hilos en caja de 24 </v>
      </c>
      <c r="BB436" s="3" t="str">
        <f>+_xlfn.CONCAT(Tabla4[[#This Row],[Causa Raiz]]," ",Tabla4[[#This Row],[Solución2]]," (",Tabla4[[#This Row],[Anillo]],"- Cabecera: ",Tabla4[[#This Row],[Cabecera]],"- Operador: ",Tabla4[[#This Row],[Operador]],")")</f>
        <v>Reportan apertura en el enlace Mov. Momo - Mov. Santa Maria en el Km 0,238 desde Mov. Momo ocasionado por Vandalismo Para dar solución al incidente Se realiza tendido de 150 mts y dos empalmes de 8 hilos en caja de 24  (LINEAL- Cabecera: CORDIALIDAD - Operador: Colombia Telecomunicaciones)</v>
      </c>
    </row>
    <row r="437" spans="1:54" s="2" customFormat="1" ht="199.5">
      <c r="A437" s="38">
        <f t="shared" si="45"/>
        <v>436</v>
      </c>
      <c r="B437" s="3">
        <v>8175406</v>
      </c>
      <c r="C437" s="3" t="s">
        <v>54</v>
      </c>
      <c r="D437" s="23">
        <v>45323.364583333336</v>
      </c>
      <c r="E437" s="23">
        <v>45323.791666666664</v>
      </c>
      <c r="F437" s="1">
        <f t="shared" ca="1" si="50"/>
        <v>0.42708333332848269</v>
      </c>
      <c r="G437" s="3" t="s">
        <v>55</v>
      </c>
      <c r="H437" s="41"/>
      <c r="I437" s="40"/>
      <c r="J437" s="5" t="s">
        <v>56</v>
      </c>
      <c r="K437" s="3" t="s">
        <v>77</v>
      </c>
      <c r="L437" s="9" t="s">
        <v>78</v>
      </c>
      <c r="M437" s="3" t="s">
        <v>838</v>
      </c>
      <c r="N437" s="3" t="s">
        <v>1365</v>
      </c>
      <c r="O437" s="3" t="s">
        <v>2498</v>
      </c>
      <c r="P437" s="3" t="s">
        <v>2499</v>
      </c>
      <c r="Q437" s="4" t="s">
        <v>2500</v>
      </c>
      <c r="R437" s="3" t="s">
        <v>400</v>
      </c>
      <c r="S437" s="3" t="s">
        <v>289</v>
      </c>
      <c r="T437" s="3" t="s">
        <v>256</v>
      </c>
      <c r="U437" s="3" t="s">
        <v>2501</v>
      </c>
      <c r="V437" s="22" t="str">
        <f t="shared" si="49"/>
        <v>RLFO; Hora de aviso: 8:45 01/02/2024; Solución: Se refusiona hilo en varias cajas de empalme  existente; Hora de solución: 19:00 01/02/2024; Causa: Falla de Empalme de FiOp</v>
      </c>
      <c r="W437" s="4" t="s">
        <v>160</v>
      </c>
      <c r="X437" s="3"/>
      <c r="Y437" s="3"/>
      <c r="Z437" s="3" t="s">
        <v>69</v>
      </c>
      <c r="AA437" s="3" t="s">
        <v>71</v>
      </c>
      <c r="AB437" s="3">
        <v>0</v>
      </c>
      <c r="AC437" s="3" t="s">
        <v>71</v>
      </c>
      <c r="AD437" s="6">
        <v>0</v>
      </c>
      <c r="AE437" s="7"/>
      <c r="AF437" s="7"/>
      <c r="AG437" s="6">
        <f>Tabla4[[#This Row],[Tiempo Parada de Reloj]]+Tabla4[[#This Row],[Tiempo Autorizado por Telefonica (no Máximo)]]</f>
        <v>0</v>
      </c>
      <c r="AH437" s="7">
        <f t="shared" ca="1" si="46"/>
        <v>0.42708333332848269</v>
      </c>
      <c r="AI437" s="8">
        <f t="shared" si="47"/>
        <v>0</v>
      </c>
      <c r="AJ437" s="8">
        <f t="shared" ca="1" si="48"/>
        <v>10.249999999883585</v>
      </c>
      <c r="AK437" s="3" t="s">
        <v>106</v>
      </c>
      <c r="AL437" s="3" t="s">
        <v>70</v>
      </c>
      <c r="AM437" s="3" t="s">
        <v>87</v>
      </c>
      <c r="AN437" s="3" t="s">
        <v>87</v>
      </c>
      <c r="AO437" s="3" t="s">
        <v>460</v>
      </c>
      <c r="AP437" s="3" t="s">
        <v>460</v>
      </c>
      <c r="AQ437" s="23">
        <v>45325.732638888891</v>
      </c>
      <c r="AR437" s="3"/>
      <c r="AS437" s="23"/>
      <c r="AT437" s="23"/>
      <c r="AU437" s="3" t="s">
        <v>404</v>
      </c>
      <c r="AV437" s="3" t="s">
        <v>2502</v>
      </c>
      <c r="AW437" s="3" t="s">
        <v>2503</v>
      </c>
      <c r="AX437" s="3">
        <v>4.8278509999999999</v>
      </c>
      <c r="AY437" s="3">
        <v>-75.669321999999994</v>
      </c>
      <c r="AZ437" s="8" t="str">
        <f>+CONCATENATE("Reportan apertura en el enlace ",Tabla4[[#This Row],[Enlace]]," en el ",Tabla4[[#This Row],[Distancia óptica]]," ocasionado por ",Tabla4[[#This Row],[Causa del daño]])</f>
        <v>Reportan apertura en el enlace Mov. Molivento - Mov. Altos de la Pradera en el Km 9,166  desde Mov. Molivento  ocasionado por Falla de Empalme de FiOp</v>
      </c>
      <c r="BA437" s="8" t="str">
        <f>+CONCATENATE("Para dar solución al incidente ",Tabla4[[#This Row],[Solución]])</f>
        <v>Para dar solución al incidente Se refusiona hilo en varias cajas de empalme  existente</v>
      </c>
      <c r="BB437" s="3" t="str">
        <f>+_xlfn.CONCAT(Tabla4[[#This Row],[Causa Raiz]]," ",Tabla4[[#This Row],[Solución2]]," (",Tabla4[[#This Row],[Anillo]],"- Cabecera: ",Tabla4[[#This Row],[Cabecera]],"- Operador: ",Tabla4[[#This Row],[Operador]],")")</f>
        <v>Reportan apertura en el enlace Mov. Molivento - Mov. Altos de la Pradera en el Km 9,166  desde Mov. Molivento  ocasionado por Falla de Empalme de FiOp Para dar solución al incidente Se refusiona hilo en varias cajas de empalme  existente (anillo 2 - Cabecera: Santa Isabel - Operador: Colombia Telecomunicaciones)</v>
      </c>
    </row>
    <row r="438" spans="1:54" s="2" customFormat="1" ht="185.25">
      <c r="A438" s="38">
        <f t="shared" si="45"/>
        <v>437</v>
      </c>
      <c r="B438" s="3">
        <v>8175520</v>
      </c>
      <c r="C438" s="3" t="s">
        <v>92</v>
      </c>
      <c r="D438" s="23">
        <v>45323.378472222219</v>
      </c>
      <c r="E438" s="23">
        <v>45323.53125</v>
      </c>
      <c r="F438" s="1">
        <f t="shared" ca="1" si="50"/>
        <v>0.15277777778101154</v>
      </c>
      <c r="G438" s="3" t="s">
        <v>55</v>
      </c>
      <c r="H438" s="41"/>
      <c r="I438" s="40"/>
      <c r="J438" s="5" t="s">
        <v>56</v>
      </c>
      <c r="K438" s="3" t="s">
        <v>359</v>
      </c>
      <c r="L438" s="9" t="s">
        <v>58</v>
      </c>
      <c r="M438" s="3" t="s">
        <v>360</v>
      </c>
      <c r="N438" s="3" t="s">
        <v>361</v>
      </c>
      <c r="O438" s="3" t="s">
        <v>793</v>
      </c>
      <c r="P438" s="3" t="s">
        <v>2504</v>
      </c>
      <c r="Q438" s="4" t="s">
        <v>2505</v>
      </c>
      <c r="R438" s="3" t="s">
        <v>796</v>
      </c>
      <c r="S438" s="3" t="s">
        <v>619</v>
      </c>
      <c r="T438" s="3" t="s">
        <v>256</v>
      </c>
      <c r="U438" s="3" t="s">
        <v>2506</v>
      </c>
      <c r="V438" s="22" t="str">
        <f t="shared" si="49"/>
        <v>RTNFO; Hora de aviso: 9:05 01/02/2024; Solución: se refusionan hilos afectados en empalme; Hora de solución: 12:45 01/02/2024; Causa: Falla de Empalme de FiOp</v>
      </c>
      <c r="W438" s="4" t="s">
        <v>423</v>
      </c>
      <c r="X438" s="3"/>
      <c r="Y438" s="3"/>
      <c r="Z438" s="3" t="s">
        <v>69</v>
      </c>
      <c r="AA438" s="3" t="s">
        <v>71</v>
      </c>
      <c r="AB438" s="3">
        <v>0</v>
      </c>
      <c r="AC438" s="3" t="s">
        <v>71</v>
      </c>
      <c r="AD438" s="6">
        <v>0</v>
      </c>
      <c r="AE438" s="7"/>
      <c r="AF438" s="7"/>
      <c r="AG438" s="6">
        <f>Tabla4[[#This Row],[Tiempo Parada de Reloj]]+Tabla4[[#This Row],[Tiempo Autorizado por Telefonica (no Máximo)]]</f>
        <v>0</v>
      </c>
      <c r="AH438" s="7">
        <f t="shared" ca="1" si="46"/>
        <v>0.15277777778101154</v>
      </c>
      <c r="AI438" s="8">
        <f t="shared" si="47"/>
        <v>0</v>
      </c>
      <c r="AJ438" s="8">
        <f t="shared" ca="1" si="48"/>
        <v>3.6666666667442769</v>
      </c>
      <c r="AK438" s="3" t="s">
        <v>120</v>
      </c>
      <c r="AL438" s="3" t="s">
        <v>70</v>
      </c>
      <c r="AM438" s="3" t="s">
        <v>119</v>
      </c>
      <c r="AN438" s="3" t="s">
        <v>119</v>
      </c>
      <c r="AO438" s="3" t="s">
        <v>460</v>
      </c>
      <c r="AP438" s="3" t="s">
        <v>460</v>
      </c>
      <c r="AQ438" s="23">
        <v>45324.285416666666</v>
      </c>
      <c r="AR438" s="3"/>
      <c r="AS438" s="23" t="s">
        <v>798</v>
      </c>
      <c r="AT438" s="65" t="s">
        <v>799</v>
      </c>
      <c r="AU438" s="3" t="s">
        <v>369</v>
      </c>
      <c r="AV438" s="3" t="s">
        <v>1229</v>
      </c>
      <c r="AW438" s="3" t="s">
        <v>1323</v>
      </c>
      <c r="AX438" s="3">
        <v>5.6173000000000002</v>
      </c>
      <c r="AY438" s="3">
        <v>-75.585549999999998</v>
      </c>
      <c r="AZ438" s="8" t="str">
        <f>+CONCATENATE("Reportan apertura en el enlace ",Tabla4[[#This Row],[Enlace]]," en el ",Tabla4[[#This Row],[Distancia óptica]]," ocasionado por ",Tabla4[[#This Row],[Causa del daño]])</f>
        <v>Reportan apertura en el enlace Manizales - La Pintada en el Km 22 desde La Pintada ocasionado por Falla de Empalme de FiOp</v>
      </c>
      <c r="BA438" s="8" t="str">
        <f>+CONCATENATE("Para dar solución al incidente ",Tabla4[[#This Row],[Solución]])</f>
        <v>Para dar solución al incidente se refusionan hilos afectados en empalme</v>
      </c>
      <c r="BB438" s="3" t="str">
        <f>+_xlfn.CONCAT(Tabla4[[#This Row],[Causa Raiz]]," ",Tabla4[[#This Row],[Solución2]]," (",Tabla4[[#This Row],[Anillo]],"- Cabecera: ",Tabla4[[#This Row],[Cabecera]],"- Operador: ",Tabla4[[#This Row],[Operador]],")")</f>
        <v>Reportan apertura en el enlace Manizales - La Pintada en el Km 22 desde La Pintada ocasionado por Falla de Empalme de FiOp Para dar solución al incidente se refusionan hilos afectados en empalme (TRONCAL- Cabecera: La Pintada- Operador: Colombia Telecomunicaciones)</v>
      </c>
    </row>
    <row r="439" spans="1:54" s="2" customFormat="1" ht="185.25">
      <c r="A439" s="38">
        <f t="shared" si="45"/>
        <v>438</v>
      </c>
      <c r="B439" s="3">
        <v>8175858</v>
      </c>
      <c r="C439" s="3" t="s">
        <v>54</v>
      </c>
      <c r="D439" s="23">
        <v>45323.4375</v>
      </c>
      <c r="E439" s="23">
        <v>45323.534722222219</v>
      </c>
      <c r="F439" s="1">
        <f t="shared" ca="1" si="50"/>
        <v>9.7222222218988463E-2</v>
      </c>
      <c r="G439" s="3" t="s">
        <v>55</v>
      </c>
      <c r="H439" s="41"/>
      <c r="I439" s="40"/>
      <c r="J439" s="5" t="s">
        <v>56</v>
      </c>
      <c r="K439" s="3" t="s">
        <v>77</v>
      </c>
      <c r="L439" s="9" t="s">
        <v>78</v>
      </c>
      <c r="M439" s="3" t="s">
        <v>745</v>
      </c>
      <c r="N439" s="3" t="s">
        <v>746</v>
      </c>
      <c r="O439" s="3" t="s">
        <v>2507</v>
      </c>
      <c r="P439" s="3" t="s">
        <v>2508</v>
      </c>
      <c r="Q439" s="4" t="s">
        <v>2509</v>
      </c>
      <c r="R439" s="3" t="s">
        <v>750</v>
      </c>
      <c r="S439" s="3" t="s">
        <v>158</v>
      </c>
      <c r="T439" s="3" t="s">
        <v>256</v>
      </c>
      <c r="U439" s="3" t="s">
        <v>2510</v>
      </c>
      <c r="V439" s="22" t="str">
        <f t="shared" si="49"/>
        <v>RLFO; Hora de aviso: 10:30 01/02/2024; Solución: se realiza refusion de hilo afectado en empalme ; Hora de solución: 12:50 01/02/2024; Causa: Falla de Empalme de FiOp</v>
      </c>
      <c r="W439" s="4" t="s">
        <v>160</v>
      </c>
      <c r="X439" s="3"/>
      <c r="Y439" s="3"/>
      <c r="Z439" s="3" t="s">
        <v>69</v>
      </c>
      <c r="AA439" s="3" t="s">
        <v>71</v>
      </c>
      <c r="AB439" s="3">
        <v>0</v>
      </c>
      <c r="AC439" s="3" t="s">
        <v>71</v>
      </c>
      <c r="AD439" s="6">
        <v>0</v>
      </c>
      <c r="AE439" s="7"/>
      <c r="AF439" s="7"/>
      <c r="AG439" s="6">
        <f>Tabla4[[#This Row],[Tiempo Parada de Reloj]]+Tabla4[[#This Row],[Tiempo Autorizado por Telefonica (no Máximo)]]</f>
        <v>0</v>
      </c>
      <c r="AH439" s="7">
        <f t="shared" ca="1" si="46"/>
        <v>9.7222222218988463E-2</v>
      </c>
      <c r="AI439" s="8">
        <f t="shared" si="47"/>
        <v>0</v>
      </c>
      <c r="AJ439" s="8">
        <f t="shared" ca="1" si="48"/>
        <v>2.3333333332557231</v>
      </c>
      <c r="AK439" s="3" t="s">
        <v>119</v>
      </c>
      <c r="AL439" s="3" t="s">
        <v>71</v>
      </c>
      <c r="AM439" s="3" t="s">
        <v>69</v>
      </c>
      <c r="AN439" s="3" t="s">
        <v>119</v>
      </c>
      <c r="AO439" s="3" t="s">
        <v>460</v>
      </c>
      <c r="AP439" s="3" t="s">
        <v>460</v>
      </c>
      <c r="AQ439" s="23">
        <v>45324.3125</v>
      </c>
      <c r="AR439" s="3"/>
      <c r="AS439" s="23"/>
      <c r="AT439" s="23"/>
      <c r="AU439" s="3" t="s">
        <v>752</v>
      </c>
      <c r="AV439" s="3" t="s">
        <v>2511</v>
      </c>
      <c r="AW439" s="3" t="s">
        <v>1311</v>
      </c>
      <c r="AX439" s="3">
        <v>2.9377770000000001</v>
      </c>
      <c r="AY439" s="3">
        <v>-75.278054999999995</v>
      </c>
      <c r="AZ439" s="8" t="str">
        <f>+CONCATENATE("Reportan apertura en el enlace ",Tabla4[[#This Row],[Enlace]]," en el ",Tabla4[[#This Row],[Distancia óptica]]," ocasionado por ",Tabla4[[#This Row],[Causa del daño]])</f>
        <v>Reportan apertura en el enlace Mov. Jardin - Mov. Caracoli en el Km 0,496 desde Mov. Jardin ocasionado por Falla de Empalme de FiOp</v>
      </c>
      <c r="BA439" s="8" t="str">
        <f>+CONCATENATE("Para dar solución al incidente ",Tabla4[[#This Row],[Solución]])</f>
        <v xml:space="preserve">Para dar solución al incidente se realiza refusion de hilo afectado en empalme </v>
      </c>
      <c r="BB439" s="3" t="str">
        <f>+_xlfn.CONCAT(Tabla4[[#This Row],[Causa Raiz]]," ",Tabla4[[#This Row],[Solución2]]," (",Tabla4[[#This Row],[Anillo]],"- Cabecera: ",Tabla4[[#This Row],[Cabecera]],"- Operador: ",Tabla4[[#This Row],[Operador]],")")</f>
        <v>Reportan apertura en el enlace Mov. Jardin - Mov. Caracoli en el Km 0,496 desde Mov. Jardin ocasionado por Falla de Empalme de FiOp Para dar solución al incidente se realiza refusion de hilo afectado en empalme  (UK- Cabecera: MOV. JARDIN- Operador: Colombia Telecomunicaciones)</v>
      </c>
    </row>
    <row r="440" spans="1:54" s="2" customFormat="1" ht="171">
      <c r="A440" s="38">
        <f t="shared" si="45"/>
        <v>439</v>
      </c>
      <c r="B440" s="3">
        <v>8176007</v>
      </c>
      <c r="C440" s="3" t="s">
        <v>163</v>
      </c>
      <c r="D440" s="23">
        <v>45323.458333333336</v>
      </c>
      <c r="E440" s="23">
        <v>45323.666666666664</v>
      </c>
      <c r="F440" s="1">
        <f t="shared" ca="1" si="50"/>
        <v>0.20833333332848269</v>
      </c>
      <c r="G440" s="3" t="s">
        <v>55</v>
      </c>
      <c r="H440" s="41"/>
      <c r="I440" s="40"/>
      <c r="J440" s="5" t="s">
        <v>56</v>
      </c>
      <c r="K440" s="3" t="s">
        <v>203</v>
      </c>
      <c r="L440" s="9" t="s">
        <v>78</v>
      </c>
      <c r="M440" s="3" t="s">
        <v>204</v>
      </c>
      <c r="N440" s="3" t="s">
        <v>2512</v>
      </c>
      <c r="O440" s="3" t="s">
        <v>2513</v>
      </c>
      <c r="P440" s="3" t="s">
        <v>325</v>
      </c>
      <c r="Q440" s="4" t="s">
        <v>2514</v>
      </c>
      <c r="R440" s="3" t="s">
        <v>209</v>
      </c>
      <c r="S440" s="3" t="s">
        <v>221</v>
      </c>
      <c r="T440" s="3" t="s">
        <v>682</v>
      </c>
      <c r="U440" s="3" t="s">
        <v>2515</v>
      </c>
      <c r="V440" s="22" t="str">
        <f t="shared" si="49"/>
        <v>RDFO; Hora de aviso: 11:00 01/02/2024; Solución: Cambio de pigteil en san gil,limpieza de patchord.; Hora de solución: 16:00 01/02/2024; Causa: Falla en ODF Planta Externa</v>
      </c>
      <c r="W440" s="4" t="s">
        <v>1987</v>
      </c>
      <c r="X440" s="3"/>
      <c r="Y440" s="3"/>
      <c r="Z440" s="3" t="s">
        <v>69</v>
      </c>
      <c r="AA440" s="3" t="s">
        <v>71</v>
      </c>
      <c r="AB440" s="3">
        <v>0</v>
      </c>
      <c r="AC440" s="3" t="s">
        <v>71</v>
      </c>
      <c r="AD440" s="6">
        <v>0</v>
      </c>
      <c r="AE440" s="7"/>
      <c r="AF440" s="7"/>
      <c r="AG440" s="6">
        <f>Tabla4[[#This Row],[Tiempo Parada de Reloj]]+Tabla4[[#This Row],[Tiempo Autorizado por Telefonica (no Máximo)]]</f>
        <v>0</v>
      </c>
      <c r="AH440" s="7">
        <f t="shared" ca="1" si="46"/>
        <v>0.20833333332848269</v>
      </c>
      <c r="AI440" s="8">
        <f t="shared" si="47"/>
        <v>0</v>
      </c>
      <c r="AJ440" s="8">
        <f t="shared" ca="1" si="48"/>
        <v>4.9999999998835847</v>
      </c>
      <c r="AK440" s="3" t="s">
        <v>119</v>
      </c>
      <c r="AL440" s="3" t="s">
        <v>70</v>
      </c>
      <c r="AM440" s="3" t="s">
        <v>87</v>
      </c>
      <c r="AN440" s="3" t="s">
        <v>87</v>
      </c>
      <c r="AO440" s="3" t="s">
        <v>460</v>
      </c>
      <c r="AP440" s="3" t="s">
        <v>460</v>
      </c>
      <c r="AQ440" s="23">
        <v>45327.67083333333</v>
      </c>
      <c r="AR440" s="3"/>
      <c r="AS440" s="23"/>
      <c r="AT440" s="23"/>
      <c r="AU440" s="3" t="s">
        <v>501</v>
      </c>
      <c r="AV440" s="3" t="s">
        <v>69</v>
      </c>
      <c r="AW440" s="3" t="s">
        <v>69</v>
      </c>
      <c r="AX440" s="3">
        <v>6.5540599999999998</v>
      </c>
      <c r="AY440" s="3">
        <v>-73.131961000000004</v>
      </c>
      <c r="AZ440" s="8" t="str">
        <f>+CONCATENATE("Reportan apertura en el enlace ",Tabla4[[#This Row],[Enlace]]," en el ",Tabla4[[#This Row],[Distancia óptica]]," ocasionado por ",Tabla4[[#This Row],[Causa del daño]])</f>
        <v>Reportan apertura en el enlace Mov. Cooperativa central - Mov. San Gil Centro en el Km 0 ocasionado por Falla en ODF Planta Externa</v>
      </c>
      <c r="BA440" s="8" t="str">
        <f>+CONCATENATE("Para dar solución al incidente ",Tabla4[[#This Row],[Solución]])</f>
        <v>Para dar solución al incidente Cambio de pigteil en san gil,limpieza de patchord.</v>
      </c>
      <c r="BB440" s="3" t="str">
        <f>+_xlfn.CONCAT(Tabla4[[#This Row],[Causa Raiz]]," ",Tabla4[[#This Row],[Solución2]]," (",Tabla4[[#This Row],[Anillo]],"- Cabecera: ",Tabla4[[#This Row],[Cabecera]],"- Operador: ",Tabla4[[#This Row],[Operador]],")")</f>
        <v>Reportan apertura en el enlace Mov. Cooperativa central - Mov. San Gil Centro en el Km 0 ocasionado por Falla en ODF Planta Externa Para dar solución al incidente Cambio de pigteil en san gil,limpieza de patchord. (NA- Cabecera: NA- Operador: Colombia Telecomunicaciones)</v>
      </c>
    </row>
    <row r="441" spans="1:54" s="2" customFormat="1" ht="171">
      <c r="A441" s="38">
        <f t="shared" si="45"/>
        <v>440</v>
      </c>
      <c r="B441" s="3">
        <v>8176080</v>
      </c>
      <c r="C441" s="3" t="s">
        <v>54</v>
      </c>
      <c r="D441" s="23">
        <v>45323.46875</v>
      </c>
      <c r="E441" s="23">
        <v>45323.552083333336</v>
      </c>
      <c r="F441" s="1">
        <f t="shared" ca="1" si="50"/>
        <v>8.3333333335758653E-2</v>
      </c>
      <c r="G441" s="3" t="s">
        <v>55</v>
      </c>
      <c r="H441" s="41"/>
      <c r="I441" s="40"/>
      <c r="J441" s="5" t="s">
        <v>56</v>
      </c>
      <c r="K441" s="3" t="s">
        <v>77</v>
      </c>
      <c r="L441" s="9" t="s">
        <v>78</v>
      </c>
      <c r="M441" s="3" t="s">
        <v>79</v>
      </c>
      <c r="N441" s="3" t="s">
        <v>771</v>
      </c>
      <c r="O441" s="3" t="s">
        <v>2516</v>
      </c>
      <c r="P441" s="3" t="s">
        <v>325</v>
      </c>
      <c r="Q441" s="4" t="s">
        <v>2517</v>
      </c>
      <c r="R441" s="3" t="s">
        <v>775</v>
      </c>
      <c r="S441" s="3" t="s">
        <v>249</v>
      </c>
      <c r="T441" s="3" t="s">
        <v>682</v>
      </c>
      <c r="U441" s="3" t="s">
        <v>2518</v>
      </c>
      <c r="V441" s="22" t="str">
        <f t="shared" si="49"/>
        <v>RLFO; Hora de aviso: 11:15 01/02/2024; Solución: se realiza cambio de enfrentador; Hora de solución: 13:15 01/02/2024; Causa: Falla en ODF Planta Externa</v>
      </c>
      <c r="W441" s="4" t="s">
        <v>160</v>
      </c>
      <c r="X441" s="3"/>
      <c r="Y441" s="3"/>
      <c r="Z441" s="3" t="s">
        <v>69</v>
      </c>
      <c r="AA441" s="3" t="s">
        <v>71</v>
      </c>
      <c r="AB441" s="3">
        <v>0</v>
      </c>
      <c r="AC441" s="3" t="s">
        <v>71</v>
      </c>
      <c r="AD441" s="6">
        <v>0</v>
      </c>
      <c r="AE441" s="7"/>
      <c r="AF441" s="7"/>
      <c r="AG441" s="6">
        <f>Tabla4[[#This Row],[Tiempo Parada de Reloj]]+Tabla4[[#This Row],[Tiempo Autorizado por Telefonica (no Máximo)]]</f>
        <v>0</v>
      </c>
      <c r="AH441" s="7">
        <f t="shared" ca="1" si="46"/>
        <v>8.3333333335758653E-2</v>
      </c>
      <c r="AI441" s="8">
        <f t="shared" si="47"/>
        <v>0</v>
      </c>
      <c r="AJ441" s="8">
        <f t="shared" ca="1" si="48"/>
        <v>2.0000000000582077</v>
      </c>
      <c r="AK441" s="3" t="s">
        <v>119</v>
      </c>
      <c r="AL441" s="3" t="s">
        <v>71</v>
      </c>
      <c r="AM441" s="3" t="s">
        <v>69</v>
      </c>
      <c r="AN441" s="3" t="s">
        <v>119</v>
      </c>
      <c r="AO441" s="3" t="s">
        <v>460</v>
      </c>
      <c r="AP441" s="3" t="s">
        <v>460</v>
      </c>
      <c r="AQ441" s="23">
        <v>45324.784722222219</v>
      </c>
      <c r="AR441" s="3"/>
      <c r="AS441" s="23"/>
      <c r="AT441" s="23"/>
      <c r="AU441" s="3" t="s">
        <v>710</v>
      </c>
      <c r="AV441" s="3" t="s">
        <v>771</v>
      </c>
      <c r="AW441" s="3" t="s">
        <v>2519</v>
      </c>
      <c r="AX441" s="3">
        <v>4.5883880000000001</v>
      </c>
      <c r="AY441" s="3">
        <v>-74.219041000000004</v>
      </c>
      <c r="AZ441" s="8" t="str">
        <f>+CONCATENATE("Reportan apertura en el enlace ",Tabla4[[#This Row],[Enlace]]," en el ",Tabla4[[#This Row],[Distancia óptica]]," ocasionado por ",Tabla4[[#This Row],[Causa del daño]])</f>
        <v>Reportan apertura en el enlace Mov. Soacha Norte - Mov. Soacha centro en el Km 0 ocasionado por Falla en ODF Planta Externa</v>
      </c>
      <c r="BA441" s="8" t="str">
        <f>+CONCATENATE("Para dar solución al incidente ",Tabla4[[#This Row],[Solución]])</f>
        <v>Para dar solución al incidente se realiza cambio de enfrentador</v>
      </c>
      <c r="BB441" s="3" t="str">
        <f>+_xlfn.CONCAT(Tabla4[[#This Row],[Causa Raiz]]," ",Tabla4[[#This Row],[Solución2]]," (",Tabla4[[#This Row],[Anillo]],"- Cabecera: ",Tabla4[[#This Row],[Cabecera]],"- Operador: ",Tabla4[[#This Row],[Operador]],")")</f>
        <v>Reportan apertura en el enlace Mov. Soacha Norte - Mov. Soacha centro en el Km 0 ocasionado por Falla en ODF Planta Externa Para dar solución al incidente se realiza cambio de enfrentador (uK- Cabecera: SOACHA- Operador: Colombia Telecomunicaciones)</v>
      </c>
    </row>
    <row r="442" spans="1:54" s="2" customFormat="1" ht="171">
      <c r="A442" s="38">
        <f t="shared" si="45"/>
        <v>441</v>
      </c>
      <c r="B442" s="3">
        <v>8177564</v>
      </c>
      <c r="C442" s="3" t="s">
        <v>54</v>
      </c>
      <c r="D442" s="23">
        <v>45323.680555555555</v>
      </c>
      <c r="E442" s="23">
        <v>45323.802083333336</v>
      </c>
      <c r="F442" s="1">
        <f t="shared" ca="1" si="50"/>
        <v>0.12152777778101154</v>
      </c>
      <c r="G442" s="3" t="s">
        <v>55</v>
      </c>
      <c r="H442" s="41"/>
      <c r="I442" s="40"/>
      <c r="J442" s="5" t="s">
        <v>56</v>
      </c>
      <c r="K442" s="3" t="s">
        <v>108</v>
      </c>
      <c r="L442" s="9" t="s">
        <v>78</v>
      </c>
      <c r="M442" s="3" t="s">
        <v>228</v>
      </c>
      <c r="N442" s="3" t="s">
        <v>315</v>
      </c>
      <c r="O442" s="3" t="s">
        <v>2520</v>
      </c>
      <c r="P442" s="3" t="s">
        <v>2521</v>
      </c>
      <c r="Q442" s="4" t="s">
        <v>2522</v>
      </c>
      <c r="R442" s="3" t="s">
        <v>233</v>
      </c>
      <c r="S442" s="3" t="s">
        <v>115</v>
      </c>
      <c r="T442" s="3" t="s">
        <v>146</v>
      </c>
      <c r="U442" s="3" t="s">
        <v>2523</v>
      </c>
      <c r="V442" s="22" t="str">
        <f t="shared" si="49"/>
        <v>RLFO; Hora de aviso: 16:20 01/02/2024; Solución: Se hace empalme de 8 hilos ; Hora de solución: 19:15 01/02/2024; Causa: Falla en la Red FiOp</v>
      </c>
      <c r="W442" s="4" t="s">
        <v>542</v>
      </c>
      <c r="X442" s="3"/>
      <c r="Y442" s="3"/>
      <c r="Z442" s="3" t="s">
        <v>69</v>
      </c>
      <c r="AA442" s="3" t="s">
        <v>71</v>
      </c>
      <c r="AB442" s="3">
        <v>0</v>
      </c>
      <c r="AC442" s="3" t="s">
        <v>71</v>
      </c>
      <c r="AD442" s="6">
        <v>0</v>
      </c>
      <c r="AE442" s="7"/>
      <c r="AF442" s="7"/>
      <c r="AG442" s="6">
        <f>Tabla4[[#This Row],[Tiempo Parada de Reloj]]+Tabla4[[#This Row],[Tiempo Autorizado por Telefonica (no Máximo)]]</f>
        <v>0</v>
      </c>
      <c r="AH442" s="7">
        <f t="shared" ca="1" si="46"/>
        <v>0.12152777778101154</v>
      </c>
      <c r="AI442" s="8">
        <f t="shared" si="47"/>
        <v>0</v>
      </c>
      <c r="AJ442" s="8">
        <f t="shared" ca="1" si="48"/>
        <v>2.9166666667442769</v>
      </c>
      <c r="AK442" s="3" t="s">
        <v>87</v>
      </c>
      <c r="AL442" s="3" t="s">
        <v>71</v>
      </c>
      <c r="AM442" s="3" t="s">
        <v>87</v>
      </c>
      <c r="AN442" s="3" t="s">
        <v>87</v>
      </c>
      <c r="AO442" s="3" t="s">
        <v>460</v>
      </c>
      <c r="AP442" s="3" t="s">
        <v>460</v>
      </c>
      <c r="AQ442" s="23">
        <v>45324.756249999999</v>
      </c>
      <c r="AR442" s="3"/>
      <c r="AS442" s="23"/>
      <c r="AT442" s="23"/>
      <c r="AU442" s="3" t="s">
        <v>237</v>
      </c>
      <c r="AV442" s="3" t="s">
        <v>1093</v>
      </c>
      <c r="AW442" s="3" t="s">
        <v>307</v>
      </c>
      <c r="AX442" s="3">
        <v>11.227869999999999</v>
      </c>
      <c r="AY442" s="3">
        <v>-74.200829999999996</v>
      </c>
      <c r="AZ442" s="8" t="str">
        <f>+CONCATENATE("Reportan apertura en el enlace ",Tabla4[[#This Row],[Enlace]]," en el ",Tabla4[[#This Row],[Distancia óptica]]," ocasionado por ",Tabla4[[#This Row],[Causa del daño]])</f>
        <v>Reportan apertura en el enlace Mov.Pando - Mov Ferrocarril en el Km 0,05 desde ferrocarril ocasionado por Falla en la Red FiOp</v>
      </c>
      <c r="BA442" s="8" t="str">
        <f>+CONCATENATE("Para dar solución al incidente ",Tabla4[[#This Row],[Solución]])</f>
        <v xml:space="preserve">Para dar solución al incidente Se hace empalme de 8 hilos </v>
      </c>
      <c r="BB442" s="3" t="str">
        <f>+_xlfn.CONCAT(Tabla4[[#This Row],[Causa Raiz]]," ",Tabla4[[#This Row],[Solución2]]," (",Tabla4[[#This Row],[Anillo]],"- Cabecera: ",Tabla4[[#This Row],[Cabecera]],"- Operador: ",Tabla4[[#This Row],[Operador]],")")</f>
        <v>Reportan apertura en el enlace Mov.Pando - Mov Ferrocarril en el Km 0,05 desde ferrocarril ocasionado por Falla en la Red FiOp Para dar solución al incidente Se hace empalme de 8 hilos  (LINEAL- Cabecera: CALLE 13 - Operador: Colombia Telecomunicaciones)</v>
      </c>
    </row>
    <row r="443" spans="1:54" s="2" customFormat="1" ht="199.5">
      <c r="A443" s="38">
        <f t="shared" si="45"/>
        <v>442</v>
      </c>
      <c r="B443" s="3">
        <v>8177558</v>
      </c>
      <c r="C443" s="3" t="s">
        <v>163</v>
      </c>
      <c r="D443" s="23">
        <v>45323.684027777781</v>
      </c>
      <c r="E443" s="23">
        <v>45324.107638888891</v>
      </c>
      <c r="F443" s="1">
        <f t="shared" ca="1" si="50"/>
        <v>0.42361111110949423</v>
      </c>
      <c r="G443" s="3" t="s">
        <v>164</v>
      </c>
      <c r="H443" s="41" t="s">
        <v>165</v>
      </c>
      <c r="I443" s="40" t="s">
        <v>2524</v>
      </c>
      <c r="J443" s="5" t="s">
        <v>167</v>
      </c>
      <c r="K443" s="3" t="s">
        <v>168</v>
      </c>
      <c r="L443" s="9" t="s">
        <v>58</v>
      </c>
      <c r="M443" s="3" t="s">
        <v>360</v>
      </c>
      <c r="N443" s="3" t="s">
        <v>909</v>
      </c>
      <c r="O443" s="3" t="s">
        <v>2385</v>
      </c>
      <c r="P443" s="3" t="s">
        <v>2525</v>
      </c>
      <c r="Q443" s="4" t="s">
        <v>2526</v>
      </c>
      <c r="R443" s="3" t="s">
        <v>365</v>
      </c>
      <c r="S443" s="3" t="s">
        <v>175</v>
      </c>
      <c r="T443" s="3" t="s">
        <v>682</v>
      </c>
      <c r="U443" s="3" t="s">
        <v>2527</v>
      </c>
      <c r="V443" s="22" t="str">
        <f t="shared" si="49"/>
        <v>RDFO; Hora de aviso: 16:25 01/02/2024; Solución: Se realiza ajuste de conector y limpieza de conectores en GIRARDOTA.; Hora de solución: 2:35 02/02/2024; Causa: Falla en ODF Planta Externa</v>
      </c>
      <c r="W443" s="4" t="s">
        <v>178</v>
      </c>
      <c r="X443" s="3"/>
      <c r="Y443" s="3"/>
      <c r="Z443" s="3" t="s">
        <v>69</v>
      </c>
      <c r="AA443" s="3" t="s">
        <v>71</v>
      </c>
      <c r="AB443" s="3">
        <v>0</v>
      </c>
      <c r="AC443" s="3" t="s">
        <v>71</v>
      </c>
      <c r="AD443" s="6">
        <v>0</v>
      </c>
      <c r="AE443" s="7"/>
      <c r="AF443" s="7"/>
      <c r="AG443" s="6">
        <f>Tabla4[[#This Row],[Tiempo Parada de Reloj]]+Tabla4[[#This Row],[Tiempo Autorizado por Telefonica (no Máximo)]]</f>
        <v>0</v>
      </c>
      <c r="AH443" s="7">
        <f t="shared" ca="1" si="46"/>
        <v>0.42361111110949423</v>
      </c>
      <c r="AI443" s="8">
        <f t="shared" si="47"/>
        <v>0</v>
      </c>
      <c r="AJ443" s="8">
        <f t="shared" ca="1" si="48"/>
        <v>10.166666666627862</v>
      </c>
      <c r="AK443" s="3" t="s">
        <v>87</v>
      </c>
      <c r="AL443" s="3" t="s">
        <v>70</v>
      </c>
      <c r="AM443" s="3" t="s">
        <v>88</v>
      </c>
      <c r="AN443" s="3" t="s">
        <v>88</v>
      </c>
      <c r="AO443" s="3"/>
      <c r="AP443" s="3"/>
      <c r="AQ443" s="23">
        <f ca="1">NOW()</f>
        <v>45503.696834953706</v>
      </c>
      <c r="AR443" s="3"/>
      <c r="AS443" s="23"/>
      <c r="AT443" s="23"/>
      <c r="AU443" s="3" t="s">
        <v>168</v>
      </c>
      <c r="AV443" s="3" t="s">
        <v>909</v>
      </c>
      <c r="AW443" s="3" t="s">
        <v>1323</v>
      </c>
      <c r="AX443" s="3" t="s">
        <v>69</v>
      </c>
      <c r="AY443" s="3" t="s">
        <v>69</v>
      </c>
      <c r="AZ443" s="8" t="str">
        <f>+CONCATENATE("Reportan apertura en el enlace ",Tabla4[[#This Row],[Enlace]]," en el ",Tabla4[[#This Row],[Distancia óptica]]," ocasionado por ",Tabla4[[#This Row],[Causa del daño]])</f>
        <v>Reportan apertura en el enlace Copacabana - Girardota en el km 0 desde Girardota ocasionado por Falla en ODF Planta Externa</v>
      </c>
      <c r="BA443" s="8" t="str">
        <f>+CONCATENATE("Para dar solución al incidente ",Tabla4[[#This Row],[Solución]])</f>
        <v>Para dar solución al incidente Se realiza ajuste de conector y limpieza de conectores en GIRARDOTA.</v>
      </c>
      <c r="BB443" s="3" t="str">
        <f>+_xlfn.CONCAT(Tabla4[[#This Row],[Causa Raiz]]," ",Tabla4[[#This Row],[Solución2]]," (",Tabla4[[#This Row],[Anillo]],"- Cabecera: ",Tabla4[[#This Row],[Cabecera]],"- Operador: ",Tabla4[[#This Row],[Operador]],")")</f>
        <v>Reportan apertura en el enlace Copacabana - Girardota en el km 0 desde Girardota ocasionado por Falla en ODF Planta Externa Para dar solución al incidente Se realiza ajuste de conector y limpieza de conectores en GIRARDOTA. (TRONCAL- Cabecera: GIRARDOTA- Operador: Telmex - Claro)</v>
      </c>
    </row>
    <row r="444" spans="1:54" s="2" customFormat="1" ht="171">
      <c r="A444" s="38">
        <f t="shared" si="45"/>
        <v>443</v>
      </c>
      <c r="B444" s="3">
        <v>8177586</v>
      </c>
      <c r="C444" s="3" t="s">
        <v>136</v>
      </c>
      <c r="D444" s="23">
        <v>45323.694444444445</v>
      </c>
      <c r="E444" s="23">
        <v>45323.986111111109</v>
      </c>
      <c r="F444" s="1">
        <f t="shared" ca="1" si="50"/>
        <v>0.29166666666424135</v>
      </c>
      <c r="G444" s="3" t="s">
        <v>55</v>
      </c>
      <c r="H444" s="41"/>
      <c r="I444" s="40"/>
      <c r="J444" s="5" t="s">
        <v>137</v>
      </c>
      <c r="K444" s="3" t="s">
        <v>138</v>
      </c>
      <c r="L444" s="9" t="s">
        <v>58</v>
      </c>
      <c r="M444" s="3" t="s">
        <v>139</v>
      </c>
      <c r="N444" s="3" t="s">
        <v>140</v>
      </c>
      <c r="O444" s="3" t="s">
        <v>2528</v>
      </c>
      <c r="P444" s="3" t="s">
        <v>2529</v>
      </c>
      <c r="Q444" s="4" t="s">
        <v>2530</v>
      </c>
      <c r="R444" s="3" t="s">
        <v>479</v>
      </c>
      <c r="S444" s="3" t="s">
        <v>197</v>
      </c>
      <c r="T444" s="3" t="s">
        <v>256</v>
      </c>
      <c r="U444" s="3" t="s">
        <v>2531</v>
      </c>
      <c r="V444" s="22" t="str">
        <f t="shared" si="49"/>
        <v>RBHFO; Hora de aviso: 16:40 01/02/2024; Solución: Se realiza fusion de hilos en el empalme de la sangría; Hora de solución: 23:40 01/02/2024; Causa: Falla de Empalme de FiOp</v>
      </c>
      <c r="W444" s="4" t="s">
        <v>199</v>
      </c>
      <c r="X444" s="3"/>
      <c r="Y444" s="3"/>
      <c r="Z444" s="3" t="s">
        <v>69</v>
      </c>
      <c r="AA444" s="3" t="s">
        <v>71</v>
      </c>
      <c r="AB444" s="3">
        <v>0</v>
      </c>
      <c r="AC444" s="3" t="s">
        <v>71</v>
      </c>
      <c r="AD444" s="6">
        <v>0.12847222222222224</v>
      </c>
      <c r="AE444" s="7"/>
      <c r="AF444" s="7"/>
      <c r="AG444" s="6">
        <f>Tabla4[[#This Row],[Tiempo Parada de Reloj]]+Tabla4[[#This Row],[Tiempo Autorizado por Telefonica (no Máximo)]]</f>
        <v>0.12847222222222224</v>
      </c>
      <c r="AH444" s="7">
        <f t="shared" ca="1" si="46"/>
        <v>0.16319444444201911</v>
      </c>
      <c r="AI444" s="8">
        <f t="shared" si="47"/>
        <v>3.0833333333333339</v>
      </c>
      <c r="AJ444" s="8">
        <f t="shared" ca="1" si="48"/>
        <v>3.9166666666084584</v>
      </c>
      <c r="AK444" s="3" t="s">
        <v>73</v>
      </c>
      <c r="AL444" s="3" t="s">
        <v>70</v>
      </c>
      <c r="AM444" s="3" t="s">
        <v>88</v>
      </c>
      <c r="AN444" s="3" t="s">
        <v>88</v>
      </c>
      <c r="AO444" s="3" t="s">
        <v>460</v>
      </c>
      <c r="AP444" s="3" t="s">
        <v>460</v>
      </c>
      <c r="AQ444" s="23">
        <v>45324.996527777781</v>
      </c>
      <c r="AR444" s="3"/>
      <c r="AS444" s="23"/>
      <c r="AT444" s="23"/>
      <c r="AU444" s="3" t="s">
        <v>200</v>
      </c>
      <c r="AV444" s="3" t="s">
        <v>558</v>
      </c>
      <c r="AW444" s="3" t="s">
        <v>2532</v>
      </c>
      <c r="AX444" s="3">
        <v>3.3650000000000002</v>
      </c>
      <c r="AY444" s="3">
        <v>-76.530277999999996</v>
      </c>
      <c r="AZ444" s="8" t="str">
        <f>+CONCATENATE("Reportan apertura en el enlace ",Tabla4[[#This Row],[Enlace]]," en el ",Tabla4[[#This Row],[Distancia óptica]]," ocasionado por ",Tabla4[[#This Row],[Causa del daño]])</f>
        <v>Reportan apertura en el enlace OLT Ciudad Jardin - Colon en el Km 0,3  desde cuidad jardin ocasionado por Falla de Empalme de FiOp</v>
      </c>
      <c r="BA444" s="8" t="str">
        <f>+CONCATENATE("Para dar solución al incidente ",Tabla4[[#This Row],[Solución]])</f>
        <v>Para dar solución al incidente Se realiza fusion de hilos en el empalme de la sangría</v>
      </c>
      <c r="BB444" s="3" t="str">
        <f>+_xlfn.CONCAT(Tabla4[[#This Row],[Causa Raiz]]," ",Tabla4[[#This Row],[Solución2]]," (",Tabla4[[#This Row],[Anillo]],"- Cabecera: ",Tabla4[[#This Row],[Cabecera]],"- Operador: ",Tabla4[[#This Row],[Operador]],")")</f>
        <v>Reportan apertura en el enlace OLT Ciudad Jardin - Colon en el Km 0,3  desde cuidad jardin ocasionado por Falla de Empalme de FiOp Para dar solución al incidente Se realiza fusion de hilos en el empalme de la sangría (Anillo 4C- Cabecera: Makrocaney- Operador: Infraco)</v>
      </c>
    </row>
    <row r="445" spans="1:54" s="2" customFormat="1" ht="199.5">
      <c r="A445" s="38">
        <f t="shared" si="45"/>
        <v>444</v>
      </c>
      <c r="B445" s="3">
        <v>8178111</v>
      </c>
      <c r="C445" s="3" t="s">
        <v>163</v>
      </c>
      <c r="D445" s="23">
        <v>45323.791666666664</v>
      </c>
      <c r="E445" s="23">
        <v>45324.375</v>
      </c>
      <c r="F445" s="1">
        <f t="shared" ca="1" si="50"/>
        <v>0.58333333333575865</v>
      </c>
      <c r="G445" s="3" t="s">
        <v>55</v>
      </c>
      <c r="H445" s="41"/>
      <c r="I445" s="40"/>
      <c r="J445" s="5" t="s">
        <v>56</v>
      </c>
      <c r="K445" s="3" t="s">
        <v>77</v>
      </c>
      <c r="L445" s="9" t="s">
        <v>58</v>
      </c>
      <c r="M445" s="3" t="s">
        <v>373</v>
      </c>
      <c r="N445" s="3" t="s">
        <v>2533</v>
      </c>
      <c r="O445" s="3" t="s">
        <v>2534</v>
      </c>
      <c r="P445" s="3" t="s">
        <v>2535</v>
      </c>
      <c r="Q445" s="4" t="s">
        <v>2536</v>
      </c>
      <c r="R445" s="3" t="s">
        <v>346</v>
      </c>
      <c r="S445" s="3" t="s">
        <v>249</v>
      </c>
      <c r="T445" s="3" t="s">
        <v>146</v>
      </c>
      <c r="U445" s="3" t="s">
        <v>2537</v>
      </c>
      <c r="V445" s="22" t="str">
        <f t="shared" si="49"/>
        <v>RDFO; Hora de aviso: 19:00 01/02/2024; Solución: Se realiza migracion de hilo entre empalme ubicado al km 1,098 y el km 1,743; Hora de solución: 9:00 02/02/2024; Causa: Falla en la Red FiOp</v>
      </c>
      <c r="W445" s="4" t="s">
        <v>1775</v>
      </c>
      <c r="X445" s="3"/>
      <c r="Y445" s="3"/>
      <c r="Z445" s="3" t="s">
        <v>69</v>
      </c>
      <c r="AA445" s="3" t="s">
        <v>71</v>
      </c>
      <c r="AB445" s="3">
        <v>0</v>
      </c>
      <c r="AC445" s="3" t="s">
        <v>71</v>
      </c>
      <c r="AD445" s="6">
        <v>0.5</v>
      </c>
      <c r="AE445" s="7"/>
      <c r="AF445" s="7"/>
      <c r="AG445" s="6">
        <f>Tabla4[[#This Row],[Tiempo Parada de Reloj]]+Tabla4[[#This Row],[Tiempo Autorizado por Telefonica (no Máximo)]]</f>
        <v>0.5</v>
      </c>
      <c r="AH445" s="7">
        <f t="shared" ca="1" si="46"/>
        <v>8.3333333335758653E-2</v>
      </c>
      <c r="AI445" s="8">
        <f t="shared" si="47"/>
        <v>12</v>
      </c>
      <c r="AJ445" s="8">
        <f t="shared" ca="1" si="48"/>
        <v>2.0000000000582077</v>
      </c>
      <c r="AK445" s="3" t="s">
        <v>87</v>
      </c>
      <c r="AL445" s="3" t="s">
        <v>70</v>
      </c>
      <c r="AM445" s="3" t="s">
        <v>88</v>
      </c>
      <c r="AN445" s="3" t="s">
        <v>106</v>
      </c>
      <c r="AO445" s="3" t="s">
        <v>460</v>
      </c>
      <c r="AP445" s="3" t="s">
        <v>460</v>
      </c>
      <c r="AQ445" s="23">
        <v>45325.724305555559</v>
      </c>
      <c r="AR445" s="3"/>
      <c r="AS445" s="23"/>
      <c r="AT445" s="23"/>
      <c r="AU445" s="3" t="s">
        <v>1266</v>
      </c>
      <c r="AV445" s="3" t="s">
        <v>1820</v>
      </c>
      <c r="AW445" s="3" t="s">
        <v>2538</v>
      </c>
      <c r="AX445" s="3">
        <v>4.1355599999999999</v>
      </c>
      <c r="AY445" s="3">
        <v>-73.603890000000007</v>
      </c>
      <c r="AZ445" s="8" t="str">
        <f>+CONCATENATE("Reportan apertura en el enlace ",Tabla4[[#This Row],[Enlace]]," en el ",Tabla4[[#This Row],[Distancia óptica]]," ocasionado por ",Tabla4[[#This Row],[Causa del daño]])</f>
        <v>Reportan apertura en el enlace La esperanza - Morichal en el Km 1,186 desde la esperanza ocasionado por Falla en la Red FiOp</v>
      </c>
      <c r="BA445" s="8" t="str">
        <f>+CONCATENATE("Para dar solución al incidente ",Tabla4[[#This Row],[Solución]])</f>
        <v>Para dar solución al incidente Se realiza migracion de hilo entre empalme ubicado al km 1,098 y el km 1,743</v>
      </c>
      <c r="BB445" s="3" t="str">
        <f>+_xlfn.CONCAT(Tabla4[[#This Row],[Causa Raiz]]," ",Tabla4[[#This Row],[Solución2]]," (",Tabla4[[#This Row],[Anillo]],"- Cabecera: ",Tabla4[[#This Row],[Cabecera]],"- Operador: ",Tabla4[[#This Row],[Operador]],")")</f>
        <v>Reportan apertura en el enlace La esperanza - Morichal en el Km 1,186 desde la esperanza ocasionado por Falla en la Red FiOp Para dar solución al incidente Se realiza migracion de hilo entre empalme ubicado al km 1,098 y el km 1,743 (Terminal Morichal- Cabecera: Esperanza - Operador: Colombia Telecomunicaciones)</v>
      </c>
    </row>
    <row r="446" spans="1:54" s="2" customFormat="1" ht="185.25">
      <c r="A446" s="38">
        <f t="shared" si="45"/>
        <v>445</v>
      </c>
      <c r="B446" s="3">
        <v>8178014</v>
      </c>
      <c r="C446" s="3" t="s">
        <v>163</v>
      </c>
      <c r="D446" s="23">
        <v>45323.791666666664</v>
      </c>
      <c r="E446" s="23">
        <v>45324.465277777781</v>
      </c>
      <c r="F446" s="1">
        <f t="shared" ca="1" si="50"/>
        <v>0.67361111111677019</v>
      </c>
      <c r="G446" s="3" t="s">
        <v>55</v>
      </c>
      <c r="H446" s="41"/>
      <c r="I446" s="40"/>
      <c r="J446" s="5" t="s">
        <v>56</v>
      </c>
      <c r="K446" s="3" t="s">
        <v>340</v>
      </c>
      <c r="L446" s="9" t="s">
        <v>58</v>
      </c>
      <c r="M446" s="3" t="s">
        <v>341</v>
      </c>
      <c r="N446" s="3" t="s">
        <v>2539</v>
      </c>
      <c r="O446" s="3" t="s">
        <v>2540</v>
      </c>
      <c r="P446" s="3" t="s">
        <v>2541</v>
      </c>
      <c r="Q446" s="4" t="s">
        <v>2542</v>
      </c>
      <c r="R446" s="3" t="s">
        <v>934</v>
      </c>
      <c r="S446" s="3" t="s">
        <v>347</v>
      </c>
      <c r="T446" s="3" t="s">
        <v>130</v>
      </c>
      <c r="U446" s="3" t="s">
        <v>2433</v>
      </c>
      <c r="V446" s="22" t="str">
        <f t="shared" si="49"/>
        <v>RDFO; Hora de aviso: 19:00 01/02/2024; Solución: Se re fusiona hilo de servicio en el punto de la medida; Hora de solución: 11:10 02/02/2024; Causa: Plagas</v>
      </c>
      <c r="W446" s="4" t="s">
        <v>349</v>
      </c>
      <c r="X446" s="3"/>
      <c r="Y446" s="3"/>
      <c r="Z446" s="3" t="s">
        <v>69</v>
      </c>
      <c r="AA446" s="3" t="s">
        <v>70</v>
      </c>
      <c r="AB446" s="3">
        <v>8178014</v>
      </c>
      <c r="AC446" s="3" t="s">
        <v>71</v>
      </c>
      <c r="AD446" s="6">
        <v>0.47916666666666669</v>
      </c>
      <c r="AE446" s="7"/>
      <c r="AF446" s="7"/>
      <c r="AG446" s="6">
        <f>Tabla4[[#This Row],[Tiempo Parada de Reloj]]+Tabla4[[#This Row],[Tiempo Autorizado por Telefonica (no Máximo)]]</f>
        <v>0.47916666666666669</v>
      </c>
      <c r="AH446" s="7">
        <f t="shared" ca="1" si="46"/>
        <v>0.1944444444501035</v>
      </c>
      <c r="AI446" s="8">
        <f t="shared" si="47"/>
        <v>11.5</v>
      </c>
      <c r="AJ446" s="8">
        <f t="shared" ca="1" si="48"/>
        <v>4.6666666668024845</v>
      </c>
      <c r="AK446" s="3" t="s">
        <v>73</v>
      </c>
      <c r="AL446" s="3" t="s">
        <v>70</v>
      </c>
      <c r="AM446" s="3" t="s">
        <v>88</v>
      </c>
      <c r="AN446" s="3" t="s">
        <v>106</v>
      </c>
      <c r="AO446" s="3" t="s">
        <v>460</v>
      </c>
      <c r="AP446" s="3" t="s">
        <v>460</v>
      </c>
      <c r="AQ446" s="23">
        <v>45324.402777777781</v>
      </c>
      <c r="AR446" s="3"/>
      <c r="AS446" s="23"/>
      <c r="AT446" s="23"/>
      <c r="AU446" s="3" t="s">
        <v>351</v>
      </c>
      <c r="AV446" s="3" t="s">
        <v>2543</v>
      </c>
      <c r="AW446" s="3" t="s">
        <v>76</v>
      </c>
      <c r="AX446" s="3">
        <v>3.9176000000000002</v>
      </c>
      <c r="AY446" s="3">
        <v>-75.190200000000004</v>
      </c>
      <c r="AZ446" s="8" t="str">
        <f>+CONCATENATE("Reportan apertura en el enlace ",Tabla4[[#This Row],[Enlace]]," en el ",Tabla4[[#This Row],[Distancia óptica]]," ocasionado por ",Tabla4[[#This Row],[Causa del daño]])</f>
        <v>Reportan apertura en el enlace Guamo - Chaparral en el km 35,5 desde Guamo  ocasionado por Plagas</v>
      </c>
      <c r="BA446" s="8" t="str">
        <f>+CONCATENATE("Para dar solución al incidente ",Tabla4[[#This Row],[Solución]])</f>
        <v>Para dar solución al incidente Se re fusiona hilo de servicio en el punto de la medida</v>
      </c>
      <c r="BB446" s="3" t="str">
        <f>+_xlfn.CONCAT(Tabla4[[#This Row],[Causa Raiz]]," ",Tabla4[[#This Row],[Solución2]]," (",Tabla4[[#This Row],[Anillo]],"- Cabecera: ",Tabla4[[#This Row],[Cabecera]],"- Operador: ",Tabla4[[#This Row],[Operador]],")")</f>
        <v>Reportan apertura en el enlace Guamo - Chaparral en el km 35,5 desde Guamo  ocasionado por Plagas Para dar solución al incidente Se re fusiona hilo de servicio en el punto de la medida (Troncal- Cabecera: Guamo- Operador: Colombia Telecomunicaciones)</v>
      </c>
    </row>
    <row r="447" spans="1:54" s="2" customFormat="1" ht="185.25">
      <c r="A447" s="38">
        <f t="shared" si="45"/>
        <v>446</v>
      </c>
      <c r="B447" s="3">
        <v>8178419</v>
      </c>
      <c r="C447" s="3" t="s">
        <v>92</v>
      </c>
      <c r="D447" s="23">
        <v>45323.84375</v>
      </c>
      <c r="E447" s="23">
        <v>45324.638888888891</v>
      </c>
      <c r="F447" s="1">
        <f t="shared" ca="1" si="50"/>
        <v>0.79513888889050577</v>
      </c>
      <c r="G447" s="3" t="s">
        <v>55</v>
      </c>
      <c r="H447" s="41"/>
      <c r="I447" s="40"/>
      <c r="J447" s="5" t="s">
        <v>56</v>
      </c>
      <c r="K447" s="3" t="s">
        <v>108</v>
      </c>
      <c r="L447" s="9" t="s">
        <v>58</v>
      </c>
      <c r="M447" s="3" t="s">
        <v>109</v>
      </c>
      <c r="N447" s="3" t="s">
        <v>110</v>
      </c>
      <c r="O447" s="3" t="s">
        <v>712</v>
      </c>
      <c r="P447" s="3" t="s">
        <v>2544</v>
      </c>
      <c r="Q447" s="4" t="s">
        <v>2545</v>
      </c>
      <c r="R447" s="3" t="s">
        <v>233</v>
      </c>
      <c r="S447" s="3" t="s">
        <v>115</v>
      </c>
      <c r="T447" s="3" t="s">
        <v>329</v>
      </c>
      <c r="U447" s="3" t="s">
        <v>2546</v>
      </c>
      <c r="V447" s="22" t="str">
        <f t="shared" si="49"/>
        <v>RTNFO; Hora de aviso: 20:15 01/02/2024; Solución: Se realiza tendiod e 150 mts de fibra y dos empalmes de 36 Hilos; Hora de solución: 15:20 02/02/2024; Causa: Incendio</v>
      </c>
      <c r="W447" s="4" t="s">
        <v>118</v>
      </c>
      <c r="X447" s="3"/>
      <c r="Y447" s="3"/>
      <c r="Z447" s="3" t="s">
        <v>69</v>
      </c>
      <c r="AA447" s="3" t="s">
        <v>70</v>
      </c>
      <c r="AB447" s="3">
        <v>8178624</v>
      </c>
      <c r="AC447" s="3" t="s">
        <v>71</v>
      </c>
      <c r="AD447" s="6">
        <v>0.59444444444444444</v>
      </c>
      <c r="AE447" s="7"/>
      <c r="AF447" s="7"/>
      <c r="AG447" s="6">
        <f>Tabla4[[#This Row],[Tiempo Parada de Reloj]]+Tabla4[[#This Row],[Tiempo Autorizado por Telefonica (no Máximo)]]</f>
        <v>0.59444444444444444</v>
      </c>
      <c r="AH447" s="7">
        <f t="shared" ca="1" si="46"/>
        <v>0.20069444444606133</v>
      </c>
      <c r="AI447" s="8">
        <f t="shared" si="47"/>
        <v>14.266666666666666</v>
      </c>
      <c r="AJ447" s="8">
        <f t="shared" ca="1" si="48"/>
        <v>4.8166666667054718</v>
      </c>
      <c r="AK447" s="3" t="s">
        <v>87</v>
      </c>
      <c r="AL447" s="3" t="s">
        <v>70</v>
      </c>
      <c r="AM447" s="3" t="s">
        <v>88</v>
      </c>
      <c r="AN447" s="3" t="s">
        <v>73</v>
      </c>
      <c r="AO447" s="3" t="s">
        <v>460</v>
      </c>
      <c r="AP447" s="3" t="s">
        <v>460</v>
      </c>
      <c r="AQ447" s="23">
        <v>45324.597916666666</v>
      </c>
      <c r="AR447" s="3"/>
      <c r="AS447" s="23"/>
      <c r="AT447" s="23"/>
      <c r="AU447" s="3" t="s">
        <v>237</v>
      </c>
      <c r="AV447" s="3" t="s">
        <v>238</v>
      </c>
      <c r="AW447" s="3" t="s">
        <v>76</v>
      </c>
      <c r="AX447" s="3">
        <v>10.516325999999999</v>
      </c>
      <c r="AY447" s="3">
        <v>-74.191042999999993</v>
      </c>
      <c r="AZ447" s="8" t="str">
        <f>+CONCATENATE("Reportan apertura en el enlace ",Tabla4[[#This Row],[Enlace]]," en el ",Tabla4[[#This Row],[Distancia óptica]]," ocasionado por ",Tabla4[[#This Row],[Causa del daño]])</f>
        <v>Reportan apertura en el enlace Bosconia - Fundación en el Km 81 desde Bosconia ocasionado por Incendio</v>
      </c>
      <c r="BA447" s="8" t="str">
        <f>+CONCATENATE("Para dar solución al incidente ",Tabla4[[#This Row],[Solución]])</f>
        <v>Para dar solución al incidente Se realiza tendiod e 150 mts de fibra y dos empalmes de 36 Hilos</v>
      </c>
      <c r="BB447" s="3" t="str">
        <f>+_xlfn.CONCAT(Tabla4[[#This Row],[Causa Raiz]]," ",Tabla4[[#This Row],[Solución2]]," (",Tabla4[[#This Row],[Anillo]],"- Cabecera: ",Tabla4[[#This Row],[Cabecera]],"- Operador: ",Tabla4[[#This Row],[Operador]],")")</f>
        <v>Reportan apertura en el enlace Bosconia - Fundación en el Km 81 desde Bosconia ocasionado por Incendio Para dar solución al incidente Se realiza tendiod e 150 mts de fibra y dos empalmes de 36 Hilos (Troncal- Cabecera: Fundacion- Operador: Colombia Telecomunicaciones)</v>
      </c>
    </row>
    <row r="448" spans="1:54" s="2" customFormat="1" ht="213.75">
      <c r="A448" s="38">
        <f t="shared" si="45"/>
        <v>447</v>
      </c>
      <c r="B448" s="3">
        <v>8178448</v>
      </c>
      <c r="C448" s="3" t="s">
        <v>54</v>
      </c>
      <c r="D448" s="23">
        <v>45323.8125</v>
      </c>
      <c r="E448" s="23">
        <v>45325.513888888891</v>
      </c>
      <c r="F448" s="1">
        <f t="shared" ca="1" si="50"/>
        <v>1.7013888888905058</v>
      </c>
      <c r="G448" s="3" t="s">
        <v>55</v>
      </c>
      <c r="H448" s="41"/>
      <c r="I448" s="40"/>
      <c r="J448" s="5" t="s">
        <v>56</v>
      </c>
      <c r="K448" s="3" t="s">
        <v>77</v>
      </c>
      <c r="L448" s="9" t="s">
        <v>78</v>
      </c>
      <c r="M448" s="3" t="s">
        <v>838</v>
      </c>
      <c r="N448" s="3" t="s">
        <v>839</v>
      </c>
      <c r="O448" s="3" t="s">
        <v>2498</v>
      </c>
      <c r="P448" s="3" t="s">
        <v>2547</v>
      </c>
      <c r="Q448" s="4" t="s">
        <v>2548</v>
      </c>
      <c r="R448" s="3" t="s">
        <v>2005</v>
      </c>
      <c r="S448" s="3" t="s">
        <v>289</v>
      </c>
      <c r="T448" s="3" t="s">
        <v>66</v>
      </c>
      <c r="U448" s="3" t="s">
        <v>2549</v>
      </c>
      <c r="V448" s="22" t="str">
        <f t="shared" si="49"/>
        <v>RLFO; Hora de aviso: 19:30 01/02/2024; Solución: se recupera 30 metros de reserva de F.O de 24 hilos y se crea un empalme 24 ; Hora de solución: 12:20 03/02/2024; Causa: Vandalismo</v>
      </c>
      <c r="W448" s="4" t="s">
        <v>160</v>
      </c>
      <c r="X448" s="3"/>
      <c r="Y448" s="3"/>
      <c r="Z448" s="3" t="s">
        <v>69</v>
      </c>
      <c r="AA448" s="3" t="s">
        <v>71</v>
      </c>
      <c r="AB448" s="3">
        <v>0</v>
      </c>
      <c r="AC448" s="3" t="s">
        <v>71</v>
      </c>
      <c r="AD448" s="6">
        <v>1.0625</v>
      </c>
      <c r="AE448" s="7"/>
      <c r="AF448" s="7"/>
      <c r="AG448" s="6">
        <f>Tabla4[[#This Row],[Tiempo Parada de Reloj]]+Tabla4[[#This Row],[Tiempo Autorizado por Telefonica (no Máximo)]]</f>
        <v>1.0625</v>
      </c>
      <c r="AH448" s="7">
        <f t="shared" ca="1" si="46"/>
        <v>0.63888888889050577</v>
      </c>
      <c r="AI448" s="8">
        <f t="shared" si="47"/>
        <v>25.5</v>
      </c>
      <c r="AJ448" s="8">
        <f t="shared" ca="1" si="48"/>
        <v>15.333333333372138</v>
      </c>
      <c r="AK448" s="3" t="s">
        <v>87</v>
      </c>
      <c r="AL448" s="3" t="s">
        <v>70</v>
      </c>
      <c r="AM448" s="3" t="s">
        <v>88</v>
      </c>
      <c r="AN448" s="3" t="s">
        <v>106</v>
      </c>
      <c r="AO448" s="3" t="s">
        <v>87</v>
      </c>
      <c r="AP448" s="3" t="s">
        <v>87</v>
      </c>
      <c r="AQ448" s="23">
        <v>45328.61041666667</v>
      </c>
      <c r="AR448" s="3"/>
      <c r="AS448" s="23"/>
      <c r="AT448" s="23"/>
      <c r="AU448" s="3" t="s">
        <v>404</v>
      </c>
      <c r="AV448" s="3" t="s">
        <v>2550</v>
      </c>
      <c r="AW448" s="3" t="s">
        <v>1951</v>
      </c>
      <c r="AX448" s="3">
        <v>4.8144</v>
      </c>
      <c r="AY448" s="3">
        <v>-75.659199999999998</v>
      </c>
      <c r="AZ448" s="8" t="str">
        <f>+CONCATENATE("Reportan apertura en el enlace ",Tabla4[[#This Row],[Enlace]]," en el ",Tabla4[[#This Row],[Distancia óptica]]," ocasionado por ",Tabla4[[#This Row],[Causa del daño]])</f>
        <v>Reportan apertura en el enlace Mov. Molivento - Mov. Altos de la Pradera en el Km 2,0 desde Altos de pradera ocasionado por Vandalismo</v>
      </c>
      <c r="BA448" s="8" t="str">
        <f>+CONCATENATE("Para dar solución al incidente ",Tabla4[[#This Row],[Solución]])</f>
        <v xml:space="preserve">Para dar solución al incidente se recupera 30 metros de reserva de F.O de 24 hilos y se crea un empalme 24 </v>
      </c>
      <c r="BB448" s="3" t="str">
        <f>+_xlfn.CONCAT(Tabla4[[#This Row],[Causa Raiz]]," ",Tabla4[[#This Row],[Solución2]]," (",Tabla4[[#This Row],[Anillo]],"- Cabecera: ",Tabla4[[#This Row],[Cabecera]],"- Operador: ",Tabla4[[#This Row],[Operador]],")")</f>
        <v>Reportan apertura en el enlace Mov. Molivento - Mov. Altos de la Pradera en el Km 2,0 desde Altos de pradera ocasionado por Vandalismo Para dar solución al incidente se recupera 30 metros de reserva de F.O de 24 hilos y se crea un empalme 24  (uk- Cabecera: Altos de la Pradera - Operador: Colombia Telecomunicaciones)</v>
      </c>
    </row>
    <row r="449" spans="1:54" s="2" customFormat="1" ht="185.25">
      <c r="A449" s="38">
        <f t="shared" si="45"/>
        <v>448</v>
      </c>
      <c r="B449" s="3">
        <v>8178567</v>
      </c>
      <c r="C449" s="3" t="s">
        <v>163</v>
      </c>
      <c r="D449" s="23">
        <v>45323.881944444445</v>
      </c>
      <c r="E449" s="23">
        <v>45324.385416666664</v>
      </c>
      <c r="F449" s="1">
        <f t="shared" ca="1" si="50"/>
        <v>0.50347222221898846</v>
      </c>
      <c r="G449" s="3" t="s">
        <v>55</v>
      </c>
      <c r="H449" s="41"/>
      <c r="I449" s="40"/>
      <c r="J449" s="5" t="s">
        <v>56</v>
      </c>
      <c r="K449" s="3" t="s">
        <v>77</v>
      </c>
      <c r="L449" s="9" t="s">
        <v>58</v>
      </c>
      <c r="M449" s="3" t="s">
        <v>283</v>
      </c>
      <c r="N449" s="3" t="s">
        <v>284</v>
      </c>
      <c r="O449" s="3" t="s">
        <v>2551</v>
      </c>
      <c r="P449" s="3" t="s">
        <v>2552</v>
      </c>
      <c r="Q449" s="4" t="s">
        <v>2553</v>
      </c>
      <c r="R449" s="3" t="s">
        <v>796</v>
      </c>
      <c r="S449" s="3" t="s">
        <v>289</v>
      </c>
      <c r="T449" s="3" t="s">
        <v>256</v>
      </c>
      <c r="U449" s="3" t="s">
        <v>2433</v>
      </c>
      <c r="V449" s="22" t="str">
        <f t="shared" si="49"/>
        <v>RDFO; Hora de aviso: 21:10 01/02/2024; Solución: Se re fusiona hilo de servicio en el punto de la medida; Hora de solución: 9:15 02/02/2024; Causa: Falla de Empalme de FiOp</v>
      </c>
      <c r="W449" s="4" t="s">
        <v>160</v>
      </c>
      <c r="X449" s="3"/>
      <c r="Y449" s="3"/>
      <c r="Z449" s="3" t="s">
        <v>69</v>
      </c>
      <c r="AA449" s="3" t="s">
        <v>71</v>
      </c>
      <c r="AB449" s="3">
        <v>0</v>
      </c>
      <c r="AC449" s="3" t="s">
        <v>71</v>
      </c>
      <c r="AD449" s="6">
        <v>0.40972222222222227</v>
      </c>
      <c r="AE449" s="7"/>
      <c r="AF449" s="7"/>
      <c r="AG449" s="6">
        <f>Tabla4[[#This Row],[Tiempo Parada de Reloj]]+Tabla4[[#This Row],[Tiempo Autorizado por Telefonica (no Máximo)]]</f>
        <v>0.40972222222222227</v>
      </c>
      <c r="AH449" s="7">
        <f t="shared" ca="1" si="46"/>
        <v>9.3749999996766198E-2</v>
      </c>
      <c r="AI449" s="8">
        <f t="shared" si="47"/>
        <v>9.8333333333333339</v>
      </c>
      <c r="AJ449" s="8">
        <f t="shared" ca="1" si="48"/>
        <v>2.2499999999223887</v>
      </c>
      <c r="AK449" s="3" t="s">
        <v>87</v>
      </c>
      <c r="AL449" s="3" t="s">
        <v>70</v>
      </c>
      <c r="AM449" s="3" t="s">
        <v>88</v>
      </c>
      <c r="AN449" s="3" t="s">
        <v>106</v>
      </c>
      <c r="AO449" s="3" t="s">
        <v>460</v>
      </c>
      <c r="AP449" s="3" t="s">
        <v>460</v>
      </c>
      <c r="AQ449" s="23">
        <v>45324.647222222222</v>
      </c>
      <c r="AR449" s="3"/>
      <c r="AS449" s="23"/>
      <c r="AT449" s="23"/>
      <c r="AU449" s="3" t="s">
        <v>404</v>
      </c>
      <c r="AV449" s="3" t="s">
        <v>2044</v>
      </c>
      <c r="AW449" s="3" t="s">
        <v>135</v>
      </c>
      <c r="AX449" s="3">
        <v>4.5343999999999998</v>
      </c>
      <c r="AY449" s="3">
        <v>-75.678899999999999</v>
      </c>
      <c r="AZ449" s="8" t="str">
        <f>+CONCATENATE("Reportan apertura en el enlace ",Tabla4[[#This Row],[Enlace]]," en el ",Tabla4[[#This Row],[Distancia óptica]]," ocasionado por ",Tabla4[[#This Row],[Causa del daño]])</f>
        <v>Reportan apertura en el enlace Galan - EL bosque en el km 5,543 desde el Carmen ocasionado por Falla de Empalme de FiOp</v>
      </c>
      <c r="BA449" s="8" t="str">
        <f>+CONCATENATE("Para dar solución al incidente ",Tabla4[[#This Row],[Solución]])</f>
        <v>Para dar solución al incidente Se re fusiona hilo de servicio en el punto de la medida</v>
      </c>
      <c r="BB449" s="3" t="str">
        <f>+_xlfn.CONCAT(Tabla4[[#This Row],[Causa Raiz]]," ",Tabla4[[#This Row],[Solución2]]," (",Tabla4[[#This Row],[Anillo]],"- Cabecera: ",Tabla4[[#This Row],[Cabecera]],"- Operador: ",Tabla4[[#This Row],[Operador]],")")</f>
        <v>Reportan apertura en el enlace Galan - EL bosque en el km 5,543 desde el Carmen ocasionado por Falla de Empalme de FiOp Para dar solución al incidente Se re fusiona hilo de servicio en el punto de la medida (Lineal- Cabecera: Galan - Operador: Colombia Telecomunicaciones)</v>
      </c>
    </row>
    <row r="450" spans="1:54" s="2" customFormat="1" ht="199.5">
      <c r="A450" s="38">
        <f t="shared" si="45"/>
        <v>449</v>
      </c>
      <c r="B450" s="3">
        <v>8178691</v>
      </c>
      <c r="C450" s="3" t="s">
        <v>54</v>
      </c>
      <c r="D450" s="23">
        <v>45323.916666666664</v>
      </c>
      <c r="E450" s="23">
        <v>45324.076388888891</v>
      </c>
      <c r="F450" s="1">
        <f t="shared" ca="1" si="50"/>
        <v>0.15972222222626442</v>
      </c>
      <c r="G450" s="3" t="s">
        <v>55</v>
      </c>
      <c r="H450" s="41"/>
      <c r="I450" s="40"/>
      <c r="J450" s="5" t="s">
        <v>56</v>
      </c>
      <c r="K450" s="3" t="s">
        <v>57</v>
      </c>
      <c r="L450" s="9" t="s">
        <v>58</v>
      </c>
      <c r="M450" s="3" t="s">
        <v>59</v>
      </c>
      <c r="N450" s="3" t="s">
        <v>60</v>
      </c>
      <c r="O450" s="3" t="s">
        <v>2554</v>
      </c>
      <c r="P450" s="3" t="s">
        <v>2555</v>
      </c>
      <c r="Q450" s="4" t="s">
        <v>2556</v>
      </c>
      <c r="R450" s="3" t="s">
        <v>304</v>
      </c>
      <c r="S450" s="3" t="s">
        <v>65</v>
      </c>
      <c r="T450" s="3" t="s">
        <v>256</v>
      </c>
      <c r="U450" s="3" t="s">
        <v>2557</v>
      </c>
      <c r="V450" s="22" t="str">
        <f t="shared" si="49"/>
        <v>RLFO; Hora de aviso: 22:00 01/02/2024; Solución: Se Apoya con empalmeria de 12 hilos de fo a cuadrilla de corporativos; Hora de solución: 1:50 02/02/2024; Causa: Falla de Empalme de FiOp</v>
      </c>
      <c r="W450" s="4" t="s">
        <v>68</v>
      </c>
      <c r="X450" s="3"/>
      <c r="Y450" s="3"/>
      <c r="Z450" s="3" t="s">
        <v>69</v>
      </c>
      <c r="AA450" s="3" t="s">
        <v>71</v>
      </c>
      <c r="AB450" s="3">
        <v>0</v>
      </c>
      <c r="AC450" s="3" t="s">
        <v>71</v>
      </c>
      <c r="AD450" s="6">
        <v>0</v>
      </c>
      <c r="AE450" s="7"/>
      <c r="AF450" s="7"/>
      <c r="AG450" s="6">
        <f>Tabla4[[#This Row],[Tiempo Parada de Reloj]]+Tabla4[[#This Row],[Tiempo Autorizado por Telefonica (no Máximo)]]</f>
        <v>0</v>
      </c>
      <c r="AH450" s="7">
        <f t="shared" ca="1" si="46"/>
        <v>0.15972222222626442</v>
      </c>
      <c r="AI450" s="8">
        <f t="shared" si="47"/>
        <v>0</v>
      </c>
      <c r="AJ450" s="8">
        <f t="shared" ca="1" si="48"/>
        <v>3.8333333334303461</v>
      </c>
      <c r="AK450" s="3" t="s">
        <v>73</v>
      </c>
      <c r="AL450" s="3" t="s">
        <v>70</v>
      </c>
      <c r="AM450" s="3" t="s">
        <v>88</v>
      </c>
      <c r="AN450" s="3" t="s">
        <v>88</v>
      </c>
      <c r="AO450" s="3" t="s">
        <v>87</v>
      </c>
      <c r="AP450" s="3" t="s">
        <v>87</v>
      </c>
      <c r="AQ450" s="23">
        <v>45328.736111111109</v>
      </c>
      <c r="AR450" s="3"/>
      <c r="AS450" s="23"/>
      <c r="AT450" s="23"/>
      <c r="AU450" s="3" t="s">
        <v>298</v>
      </c>
      <c r="AV450" s="3" t="s">
        <v>2558</v>
      </c>
      <c r="AW450" s="3" t="s">
        <v>2559</v>
      </c>
      <c r="AX450" s="3">
        <v>4.7258199999999997</v>
      </c>
      <c r="AY450" s="3">
        <v>-74.090729999999994</v>
      </c>
      <c r="AZ450" s="8" t="str">
        <f>+CONCATENATE("Reportan apertura en el enlace ",Tabla4[[#This Row],[Enlace]]," en el ",Tabla4[[#This Row],[Distancia óptica]]," ocasionado por ",Tabla4[[#This Row],[Causa del daño]])</f>
        <v>Reportan apertura en el enlace Villa Maria - Suba Impsat en el km 0,549 desde Rincon Suba ocasionado por Falla de Empalme de FiOp</v>
      </c>
      <c r="BA450" s="8" t="str">
        <f>+CONCATENATE("Para dar solución al incidente ",Tabla4[[#This Row],[Solución]])</f>
        <v>Para dar solución al incidente Se Apoya con empalmeria de 12 hilos de fo a cuadrilla de corporativos</v>
      </c>
      <c r="BB450" s="3" t="str">
        <f>+_xlfn.CONCAT(Tabla4[[#This Row],[Causa Raiz]]," ",Tabla4[[#This Row],[Solución2]]," (",Tabla4[[#This Row],[Anillo]],"- Cabecera: ",Tabla4[[#This Row],[Cabecera]],"- Operador: ",Tabla4[[#This Row],[Operador]],")")</f>
        <v>Reportan apertura en el enlace Villa Maria - Suba Impsat en el km 0,549 desde Rincon Suba ocasionado por Falla de Empalme de FiOp Para dar solución al incidente Se Apoya con empalmeria de 12 hilos de fo a cuadrilla de corporativos (Anillo 55- Cabecera: Villa Maria- Operador: Colombia Telecomunicaciones)</v>
      </c>
    </row>
    <row r="451" spans="1:54" s="2" customFormat="1" ht="213.75">
      <c r="A451" s="38">
        <f t="shared" ref="A451:A514" si="51">A450+1</f>
        <v>450</v>
      </c>
      <c r="B451" s="3">
        <v>8179774</v>
      </c>
      <c r="C451" s="3" t="s">
        <v>163</v>
      </c>
      <c r="D451" s="23">
        <v>45324.163194444445</v>
      </c>
      <c r="E451" s="23">
        <v>45324.638888888891</v>
      </c>
      <c r="F451" s="1">
        <f t="shared" ca="1" si="50"/>
        <v>0.47569444444525288</v>
      </c>
      <c r="G451" s="3" t="s">
        <v>55</v>
      </c>
      <c r="H451" s="41"/>
      <c r="I451" s="40"/>
      <c r="J451" s="5" t="s">
        <v>56</v>
      </c>
      <c r="K451" s="3" t="s">
        <v>77</v>
      </c>
      <c r="L451" s="9" t="s">
        <v>78</v>
      </c>
      <c r="M451" s="3" t="s">
        <v>987</v>
      </c>
      <c r="N451" s="3" t="s">
        <v>988</v>
      </c>
      <c r="O451" s="3" t="s">
        <v>2560</v>
      </c>
      <c r="P451" s="3" t="s">
        <v>2561</v>
      </c>
      <c r="Q451" s="4" t="s">
        <v>2562</v>
      </c>
      <c r="R451" s="3" t="s">
        <v>934</v>
      </c>
      <c r="S451" s="3" t="s">
        <v>158</v>
      </c>
      <c r="T451" s="3" t="s">
        <v>66</v>
      </c>
      <c r="U451" s="3" t="s">
        <v>2563</v>
      </c>
      <c r="V451" s="22" t="str">
        <f t="shared" si="49"/>
        <v>RDFO; Hora de aviso: 3:55 02/02/2024; Solución: Se recupertan 200 metros de reserva de F.O de 48 hilos y se crea un empalme de 48 hilos ; Hora de solución: 15:20 02/02/2024; Causa: Vandalismo</v>
      </c>
      <c r="W451" s="4" t="s">
        <v>160</v>
      </c>
      <c r="X451" s="3"/>
      <c r="Y451" s="3"/>
      <c r="Z451" s="3" t="s">
        <v>69</v>
      </c>
      <c r="AA451" s="3" t="s">
        <v>70</v>
      </c>
      <c r="AB451" s="3">
        <v>8179712</v>
      </c>
      <c r="AC451" s="3" t="s">
        <v>71</v>
      </c>
      <c r="AD451" s="6">
        <v>0.45694444444444443</v>
      </c>
      <c r="AE451" s="7">
        <v>6.2499999999999995E-3</v>
      </c>
      <c r="AF451" s="7" t="s">
        <v>2564</v>
      </c>
      <c r="AG451" s="6">
        <f>Tabla4[[#This Row],[Tiempo Parada de Reloj]]+Tabla4[[#This Row],[Tiempo Autorizado por Telefonica (no Máximo)]]</f>
        <v>0.46319444444444441</v>
      </c>
      <c r="AH451" s="7">
        <f t="shared" ref="AH451:AH514" ca="1" si="52">F451-$AD451</f>
        <v>1.8750000000808453E-2</v>
      </c>
      <c r="AI451" s="8">
        <f t="shared" ref="AI451:AI514" si="53">AD451*24</f>
        <v>10.966666666666667</v>
      </c>
      <c r="AJ451" s="8">
        <f t="shared" ref="AJ451:AJ514" ca="1" si="54">AH451*24</f>
        <v>0.45000000001940288</v>
      </c>
      <c r="AK451" s="3" t="s">
        <v>88</v>
      </c>
      <c r="AL451" s="3" t="s">
        <v>70</v>
      </c>
      <c r="AM451" s="3" t="s">
        <v>106</v>
      </c>
      <c r="AN451" s="3" t="s">
        <v>87</v>
      </c>
      <c r="AO451" s="3" t="s">
        <v>460</v>
      </c>
      <c r="AP451" s="3" t="s">
        <v>460</v>
      </c>
      <c r="AQ451" s="23">
        <v>45324.558333333334</v>
      </c>
      <c r="AR451" s="3"/>
      <c r="AS451" s="23"/>
      <c r="AT451" s="23"/>
      <c r="AU451" s="3" t="s">
        <v>1306</v>
      </c>
      <c r="AV451" s="3" t="s">
        <v>994</v>
      </c>
      <c r="AW451" s="3" t="s">
        <v>307</v>
      </c>
      <c r="AX451" s="3">
        <v>1.60697</v>
      </c>
      <c r="AY451" s="3">
        <v>-75.599969999999999</v>
      </c>
      <c r="AZ451" s="8" t="str">
        <f>+CONCATENATE("Reportan apertura en el enlace ",Tabla4[[#This Row],[Enlace]]," en el ",Tabla4[[#This Row],[Distancia óptica]]," ocasionado por ",Tabla4[[#This Row],[Causa del daño]])</f>
        <v>Reportan apertura en el enlace Mov. colonos - Mov. SigloXXI en el km 3,7 desde Florencia ocasionado por Vandalismo</v>
      </c>
      <c r="BA451" s="8" t="str">
        <f>+CONCATENATE("Para dar solución al incidente ",Tabla4[[#This Row],[Solución]])</f>
        <v xml:space="preserve">Para dar solución al incidente Se recupertan 200 metros de reserva de F.O de 48 hilos y se crea un empalme de 48 hilos </v>
      </c>
      <c r="BB451" s="3" t="str">
        <f>+_xlfn.CONCAT(Tabla4[[#This Row],[Causa Raiz]]," ",Tabla4[[#This Row],[Solución2]]," (",Tabla4[[#This Row],[Anillo]],"- Cabecera: ",Tabla4[[#This Row],[Cabecera]],"- Operador: ",Tabla4[[#This Row],[Operador]],")")</f>
        <v>Reportan apertura en el enlace Mov. colonos - Mov. SigloXXI en el km 3,7 desde Florencia ocasionado por Vandalismo Para dar solución al incidente Se recupertan 200 metros de reserva de F.O de 48 hilos y se crea un empalme de 48 hilos  (LINEAL- Cabecera: Colonos- Operador: Colombia Telecomunicaciones)</v>
      </c>
    </row>
    <row r="452" spans="1:54" s="2" customFormat="1" ht="185.25">
      <c r="A452" s="38">
        <f t="shared" si="51"/>
        <v>451</v>
      </c>
      <c r="B452" s="3">
        <v>8180302</v>
      </c>
      <c r="C452" s="3" t="s">
        <v>163</v>
      </c>
      <c r="D452" s="23">
        <v>45324.3125</v>
      </c>
      <c r="E452" s="23">
        <v>45324.46875</v>
      </c>
      <c r="F452" s="1">
        <f t="shared" ca="1" si="50"/>
        <v>0.15625</v>
      </c>
      <c r="G452" s="3" t="s">
        <v>55</v>
      </c>
      <c r="H452" s="41"/>
      <c r="I452" s="40"/>
      <c r="J452" s="5" t="s">
        <v>56</v>
      </c>
      <c r="K452" s="3" t="s">
        <v>77</v>
      </c>
      <c r="L452" s="9" t="s">
        <v>58</v>
      </c>
      <c r="M452" s="3" t="s">
        <v>656</v>
      </c>
      <c r="N452" s="3" t="s">
        <v>657</v>
      </c>
      <c r="O452" s="3" t="s">
        <v>658</v>
      </c>
      <c r="P452" s="3" t="s">
        <v>2565</v>
      </c>
      <c r="Q452" s="4" t="s">
        <v>2566</v>
      </c>
      <c r="R452" s="3" t="s">
        <v>796</v>
      </c>
      <c r="S452" s="3" t="s">
        <v>289</v>
      </c>
      <c r="T452" s="3" t="s">
        <v>66</v>
      </c>
      <c r="U452" s="3" t="s">
        <v>2567</v>
      </c>
      <c r="V452" s="22" t="str">
        <f t="shared" ref="V452:V515" si="55">C452&amp;"; Hora de aviso: "&amp;TEXT(D452,"h:mm dd/mm/yyyy")&amp;"; Solución: "&amp;U452&amp;"; Hora de solución: "&amp;TEXT(E452,"h:mm dd/mm/yyyy")&amp;"; Causa: "&amp;T452</f>
        <v>RDFO; Hora de aviso: 7:30 02/02/2024; Solución: Se Rercupera 80 metros de F.O de 36 hilos y se crea empalme de 48 hilos ; Hora de solución: 11:15 02/02/2024; Causa: Vandalismo</v>
      </c>
      <c r="W452" s="4" t="s">
        <v>160</v>
      </c>
      <c r="X452" s="3"/>
      <c r="Y452" s="3"/>
      <c r="Z452" s="3" t="s">
        <v>69</v>
      </c>
      <c r="AA452" s="3" t="s">
        <v>70</v>
      </c>
      <c r="AB452" s="3" t="s">
        <v>2568</v>
      </c>
      <c r="AC452" s="3" t="s">
        <v>71</v>
      </c>
      <c r="AD452" s="6">
        <v>0</v>
      </c>
      <c r="AE452" s="7"/>
      <c r="AF452" s="7"/>
      <c r="AG452" s="6">
        <f>Tabla4[[#This Row],[Tiempo Parada de Reloj]]+Tabla4[[#This Row],[Tiempo Autorizado por Telefonica (no Máximo)]]</f>
        <v>0</v>
      </c>
      <c r="AH452" s="7">
        <f t="shared" ca="1" si="52"/>
        <v>0.15625</v>
      </c>
      <c r="AI452" s="8">
        <f t="shared" si="53"/>
        <v>0</v>
      </c>
      <c r="AJ452" s="8">
        <f t="shared" ca="1" si="54"/>
        <v>3.75</v>
      </c>
      <c r="AK452" s="3" t="s">
        <v>106</v>
      </c>
      <c r="AL452" s="3" t="s">
        <v>71</v>
      </c>
      <c r="AM452" s="3" t="s">
        <v>106</v>
      </c>
      <c r="AN452" s="3" t="s">
        <v>106</v>
      </c>
      <c r="AO452" s="3" t="s">
        <v>460</v>
      </c>
      <c r="AP452" s="3" t="s">
        <v>460</v>
      </c>
      <c r="AQ452" s="23">
        <v>45325.751388888886</v>
      </c>
      <c r="AR452" s="3"/>
      <c r="AS452" s="23"/>
      <c r="AT452" s="23"/>
      <c r="AU452" s="3" t="s">
        <v>662</v>
      </c>
      <c r="AV452" s="3" t="s">
        <v>843</v>
      </c>
      <c r="AW452" s="3" t="s">
        <v>1323</v>
      </c>
      <c r="AX452" s="3">
        <v>5.3174000000000001</v>
      </c>
      <c r="AY452" s="3">
        <v>-75.678600000000003</v>
      </c>
      <c r="AZ452" s="8" t="str">
        <f>+CONCATENATE("Reportan apertura en el enlace ",Tabla4[[#This Row],[Enlace]]," en el ",Tabla4[[#This Row],[Distancia óptica]]," ocasionado por ",Tabla4[[#This Row],[Causa del daño]])</f>
        <v>Reportan apertura en el enlace Manizales - Supía en el km 64,3 desde Manizales  ocasionado por Vandalismo</v>
      </c>
      <c r="BA452" s="8" t="str">
        <f>+CONCATENATE("Para dar solución al incidente ",Tabla4[[#This Row],[Solución]])</f>
        <v xml:space="preserve">Para dar solución al incidente Se Rercupera 80 metros de F.O de 36 hilos y se crea empalme de 48 hilos </v>
      </c>
      <c r="BB452" s="3" t="str">
        <f>+_xlfn.CONCAT(Tabla4[[#This Row],[Causa Raiz]]," ",Tabla4[[#This Row],[Solución2]]," (",Tabla4[[#This Row],[Anillo]],"- Cabecera: ",Tabla4[[#This Row],[Cabecera]],"- Operador: ",Tabla4[[#This Row],[Operador]],")")</f>
        <v>Reportan apertura en el enlace Manizales - Supía en el km 64,3 desde Manizales  ocasionado por Vandalismo Para dar solución al incidente Se Rercupera 80 metros de F.O de 36 hilos y se crea empalme de 48 hilos  (TRONCAL- Cabecera: Manizales - Operador: Colombia Telecomunicaciones)</v>
      </c>
    </row>
    <row r="453" spans="1:54" s="2" customFormat="1" ht="213.75">
      <c r="A453" s="38">
        <f t="shared" si="51"/>
        <v>452</v>
      </c>
      <c r="B453" s="3">
        <v>8179885</v>
      </c>
      <c r="C453" s="3" t="s">
        <v>54</v>
      </c>
      <c r="D453" s="23">
        <v>45324.322916666664</v>
      </c>
      <c r="E453" s="23">
        <v>45324.751388888886</v>
      </c>
      <c r="F453" s="1">
        <f t="shared" ca="1" si="50"/>
        <v>0.42847222222189885</v>
      </c>
      <c r="G453" s="3" t="s">
        <v>55</v>
      </c>
      <c r="H453" s="41"/>
      <c r="I453" s="40"/>
      <c r="J453" s="5" t="s">
        <v>56</v>
      </c>
      <c r="K453" s="3" t="s">
        <v>77</v>
      </c>
      <c r="L453" s="9" t="s">
        <v>58</v>
      </c>
      <c r="M453" s="3" t="s">
        <v>79</v>
      </c>
      <c r="N453" s="3" t="s">
        <v>771</v>
      </c>
      <c r="O453" s="3" t="s">
        <v>2569</v>
      </c>
      <c r="P453" s="3" t="s">
        <v>2570</v>
      </c>
      <c r="Q453" s="4" t="s">
        <v>2571</v>
      </c>
      <c r="R453" s="3" t="s">
        <v>775</v>
      </c>
      <c r="S453" s="3" t="s">
        <v>249</v>
      </c>
      <c r="T453" s="3" t="s">
        <v>176</v>
      </c>
      <c r="U453" s="3" t="s">
        <v>2572</v>
      </c>
      <c r="V453" s="22" t="str">
        <f t="shared" si="55"/>
        <v>RLFO; Hora de aviso: 7:45 02/02/2024; Solución: Se realiza tendido de 600 mts de Fibr ay dos empalmes; Hora de solución: 18:02 02/02/2024; Causa: Intervención de Terceros. No Identificados</v>
      </c>
      <c r="W453" s="4" t="s">
        <v>160</v>
      </c>
      <c r="X453" s="3"/>
      <c r="Y453" s="3"/>
      <c r="Z453" s="3" t="s">
        <v>69</v>
      </c>
      <c r="AA453" s="3" t="s">
        <v>70</v>
      </c>
      <c r="AB453" s="3">
        <v>8179885</v>
      </c>
      <c r="AC453" s="3" t="s">
        <v>71</v>
      </c>
      <c r="AD453" s="6">
        <v>0</v>
      </c>
      <c r="AE453" s="7"/>
      <c r="AF453" s="7"/>
      <c r="AG453" s="6">
        <f>Tabla4[[#This Row],[Tiempo Parada de Reloj]]+Tabla4[[#This Row],[Tiempo Autorizado por Telefonica (no Máximo)]]</f>
        <v>0</v>
      </c>
      <c r="AH453" s="7">
        <f t="shared" ca="1" si="52"/>
        <v>0.42847222222189885</v>
      </c>
      <c r="AI453" s="8">
        <f t="shared" si="53"/>
        <v>0</v>
      </c>
      <c r="AJ453" s="8">
        <f t="shared" ca="1" si="54"/>
        <v>10.283333333325572</v>
      </c>
      <c r="AK453" s="3" t="s">
        <v>106</v>
      </c>
      <c r="AL453" s="3" t="s">
        <v>70</v>
      </c>
      <c r="AM453" s="3" t="s">
        <v>73</v>
      </c>
      <c r="AN453" s="3" t="s">
        <v>87</v>
      </c>
      <c r="AO453" s="3" t="s">
        <v>88</v>
      </c>
      <c r="AP453" s="3" t="s">
        <v>88</v>
      </c>
      <c r="AQ453" s="23">
        <v>45325.711111111108</v>
      </c>
      <c r="AR453" s="3"/>
      <c r="AS453" s="23"/>
      <c r="AT453" s="23"/>
      <c r="AU453" s="3" t="s">
        <v>313</v>
      </c>
      <c r="AV453" s="3" t="s">
        <v>2296</v>
      </c>
      <c r="AW453" s="3" t="s">
        <v>135</v>
      </c>
      <c r="AX453" s="3">
        <v>4.5658300000000001</v>
      </c>
      <c r="AY453" s="3">
        <v>-74.188329999999993</v>
      </c>
      <c r="AZ453" s="8" t="str">
        <f>+CONCATENATE("Reportan apertura en el enlace ",Tabla4[[#This Row],[Enlace]]," en el ",Tabla4[[#This Row],[Distancia óptica]]," ocasionado por ",Tabla4[[#This Row],[Causa del daño]])</f>
        <v>Reportan apertura en el enlace Los Pinos - San Rafael en el km 0,610 desde Los Pinos  ocasionado por Intervención de Terceros. No Identificados</v>
      </c>
      <c r="BA453" s="8" t="str">
        <f>+CONCATENATE("Para dar solución al incidente ",Tabla4[[#This Row],[Solución]])</f>
        <v>Para dar solución al incidente Se realiza tendido de 600 mts de Fibr ay dos empalmes</v>
      </c>
      <c r="BB453" s="3" t="str">
        <f>+_xlfn.CONCAT(Tabla4[[#This Row],[Causa Raiz]]," ",Tabla4[[#This Row],[Solución2]]," (",Tabla4[[#This Row],[Anillo]],"- Cabecera: ",Tabla4[[#This Row],[Cabecera]],"- Operador: ",Tabla4[[#This Row],[Operador]],")")</f>
        <v>Reportan apertura en el enlace Los Pinos - San Rafael en el km 0,610 desde Los Pinos  ocasionado por Intervención de Terceros. No Identificados Para dar solución al incidente Se realiza tendido de 600 mts de Fibr ay dos empalmes (Lineal- Cabecera: CENTRAL SOACHA- Operador: Colombia Telecomunicaciones)</v>
      </c>
    </row>
    <row r="454" spans="1:54" s="2" customFormat="1" ht="185.25">
      <c r="A454" s="38">
        <f t="shared" si="51"/>
        <v>453</v>
      </c>
      <c r="B454" s="3">
        <v>8180327</v>
      </c>
      <c r="C454" s="3" t="s">
        <v>136</v>
      </c>
      <c r="D454" s="23">
        <v>45324.322916666664</v>
      </c>
      <c r="E454" s="23">
        <v>45324.5</v>
      </c>
      <c r="F454" s="1">
        <f t="shared" ca="1" si="50"/>
        <v>0.17708333333575865</v>
      </c>
      <c r="G454" s="3" t="s">
        <v>55</v>
      </c>
      <c r="H454" s="41"/>
      <c r="I454" s="40"/>
      <c r="J454" s="5" t="s">
        <v>137</v>
      </c>
      <c r="K454" s="3" t="s">
        <v>138</v>
      </c>
      <c r="L454" s="9" t="s">
        <v>78</v>
      </c>
      <c r="M454" s="3" t="s">
        <v>139</v>
      </c>
      <c r="N454" s="3" t="s">
        <v>140</v>
      </c>
      <c r="O454" s="3" t="s">
        <v>2573</v>
      </c>
      <c r="P454" s="3" t="s">
        <v>2574</v>
      </c>
      <c r="Q454" s="4" t="s">
        <v>2575</v>
      </c>
      <c r="R454" s="3" t="s">
        <v>555</v>
      </c>
      <c r="S454" s="3" t="s">
        <v>145</v>
      </c>
      <c r="T454" s="3" t="s">
        <v>256</v>
      </c>
      <c r="U454" s="3" t="s">
        <v>2148</v>
      </c>
      <c r="V454" s="22" t="str">
        <f t="shared" si="55"/>
        <v>RBHFO; Hora de aviso: 7:45 02/02/2024; Solución: Se refusiona hilo de caja de empalme existente; Hora de solución: 12:00 02/02/2024; Causa: Falla de Empalme de FiOp</v>
      </c>
      <c r="W454" s="4" t="s">
        <v>199</v>
      </c>
      <c r="X454" s="3"/>
      <c r="Y454" s="3"/>
      <c r="Z454" s="3" t="s">
        <v>69</v>
      </c>
      <c r="AA454" s="3" t="s">
        <v>71</v>
      </c>
      <c r="AB454" s="3">
        <v>0</v>
      </c>
      <c r="AC454" s="3" t="s">
        <v>71</v>
      </c>
      <c r="AD454" s="6">
        <v>0</v>
      </c>
      <c r="AE454" s="7"/>
      <c r="AF454" s="7"/>
      <c r="AG454" s="6">
        <f>Tabla4[[#This Row],[Tiempo Parada de Reloj]]+Tabla4[[#This Row],[Tiempo Autorizado por Telefonica (no Máximo)]]</f>
        <v>0</v>
      </c>
      <c r="AH454" s="7">
        <f t="shared" ca="1" si="52"/>
        <v>0.17708333333575865</v>
      </c>
      <c r="AI454" s="8">
        <f t="shared" si="53"/>
        <v>0</v>
      </c>
      <c r="AJ454" s="8">
        <f t="shared" ca="1" si="54"/>
        <v>4.2500000000582077</v>
      </c>
      <c r="AK454" s="3" t="s">
        <v>106</v>
      </c>
      <c r="AL454" s="3" t="s">
        <v>71</v>
      </c>
      <c r="AM454" s="3" t="s">
        <v>69</v>
      </c>
      <c r="AN454" s="3" t="s">
        <v>106</v>
      </c>
      <c r="AO454" s="3" t="s">
        <v>88</v>
      </c>
      <c r="AP454" s="3" t="s">
        <v>88</v>
      </c>
      <c r="AQ454" s="23">
        <v>45326.982638888891</v>
      </c>
      <c r="AR454" s="3"/>
      <c r="AS454" s="23"/>
      <c r="AT454" s="23"/>
      <c r="AU454" s="3" t="s">
        <v>1040</v>
      </c>
      <c r="AV454" s="3" t="s">
        <v>582</v>
      </c>
      <c r="AW454" s="3" t="s">
        <v>2434</v>
      </c>
      <c r="AX454" s="3">
        <v>3.4024999999999999</v>
      </c>
      <c r="AY454" s="3">
        <v>-76.522000000000006</v>
      </c>
      <c r="AZ454" s="8" t="str">
        <f>+CONCATENATE("Reportan apertura en el enlace ",Tabla4[[#This Row],[Enlace]]," en el ",Tabla4[[#This Row],[Distancia óptica]]," ocasionado por ",Tabla4[[#This Row],[Causa del daño]])</f>
        <v>Reportan apertura en el enlace Mov. La Alborada - Mov. CE Calle 9 en el km 6,1 desde La Arboleda  ocasionado por Falla de Empalme de FiOp</v>
      </c>
      <c r="BA454" s="8" t="str">
        <f>+CONCATENATE("Para dar solución al incidente ",Tabla4[[#This Row],[Solución]])</f>
        <v>Para dar solución al incidente Se refusiona hilo de caja de empalme existente</v>
      </c>
      <c r="BB454" s="3" t="str">
        <f>+_xlfn.CONCAT(Tabla4[[#This Row],[Causa Raiz]]," ",Tabla4[[#This Row],[Solución2]]," (",Tabla4[[#This Row],[Anillo]],"- Cabecera: ",Tabla4[[#This Row],[Cabecera]],"- Operador: ",Tabla4[[#This Row],[Operador]],")")</f>
        <v>Reportan apertura en el enlace Mov. La Alborada - Mov. CE Calle 9 en el km 6,1 desde La Arboleda  ocasionado por Falla de Empalme de FiOp Para dar solución al incidente Se refusiona hilo de caja de empalme existente (Anillo Nuevo Tequendama- Cabecera: Tequendama- Operador: Infraco)</v>
      </c>
    </row>
    <row r="455" spans="1:54" s="2" customFormat="1" ht="156.75">
      <c r="A455" s="38">
        <f t="shared" si="51"/>
        <v>454</v>
      </c>
      <c r="B455" s="3">
        <v>8181310</v>
      </c>
      <c r="C455" s="3" t="s">
        <v>163</v>
      </c>
      <c r="D455" s="23">
        <v>45324.465277777781</v>
      </c>
      <c r="E455" s="23">
        <v>45324.466666666667</v>
      </c>
      <c r="F455" s="1">
        <f t="shared" ca="1" si="50"/>
        <v>1.3888888861401938E-3</v>
      </c>
      <c r="G455" s="3" t="s">
        <v>55</v>
      </c>
      <c r="H455" s="41"/>
      <c r="I455" s="40"/>
      <c r="J455" s="5" t="s">
        <v>56</v>
      </c>
      <c r="K455" s="3" t="s">
        <v>340</v>
      </c>
      <c r="L455" s="9" t="s">
        <v>58</v>
      </c>
      <c r="M455" s="3" t="s">
        <v>341</v>
      </c>
      <c r="N455" s="3" t="s">
        <v>698</v>
      </c>
      <c r="O455" s="3" t="s">
        <v>2540</v>
      </c>
      <c r="P455" s="3">
        <v>0</v>
      </c>
      <c r="Q455" s="4" t="s">
        <v>2576</v>
      </c>
      <c r="R455" s="3" t="s">
        <v>934</v>
      </c>
      <c r="S455" s="3" t="s">
        <v>347</v>
      </c>
      <c r="T455" s="3" t="s">
        <v>104</v>
      </c>
      <c r="U455" s="3" t="s">
        <v>2577</v>
      </c>
      <c r="V455" s="22" t="str">
        <f t="shared" si="55"/>
        <v>RDFO; Hora de aviso: 11:10 02/02/2024; Solución: Problemas de potencia en la tarjeta de Chaparral; Hora de solución: 11:12 02/02/2024; Causa: Visita Fallida</v>
      </c>
      <c r="W455" s="4" t="s">
        <v>349</v>
      </c>
      <c r="X455" s="3"/>
      <c r="Y455" s="3"/>
      <c r="Z455" s="3" t="s">
        <v>69</v>
      </c>
      <c r="AA455" s="3" t="s">
        <v>70</v>
      </c>
      <c r="AB455" s="3">
        <v>0</v>
      </c>
      <c r="AC455" s="3" t="s">
        <v>71</v>
      </c>
      <c r="AD455" s="6">
        <v>0</v>
      </c>
      <c r="AE455" s="7"/>
      <c r="AF455" s="7"/>
      <c r="AG455" s="6">
        <f>Tabla4[[#This Row],[Tiempo Parada de Reloj]]+Tabla4[[#This Row],[Tiempo Autorizado por Telefonica (no Máximo)]]</f>
        <v>0</v>
      </c>
      <c r="AH455" s="7">
        <f t="shared" ca="1" si="52"/>
        <v>1.3888888861401938E-3</v>
      </c>
      <c r="AI455" s="8">
        <f t="shared" si="53"/>
        <v>0</v>
      </c>
      <c r="AJ455" s="8">
        <f t="shared" ca="1" si="54"/>
        <v>3.3333333267364651E-2</v>
      </c>
      <c r="AK455" s="3" t="s">
        <v>120</v>
      </c>
      <c r="AL455" s="3" t="s">
        <v>70</v>
      </c>
      <c r="AM455" s="3" t="s">
        <v>106</v>
      </c>
      <c r="AN455" s="3" t="s">
        <v>106</v>
      </c>
      <c r="AO455" s="3" t="s">
        <v>106</v>
      </c>
      <c r="AP455" s="3" t="s">
        <v>106</v>
      </c>
      <c r="AQ455" s="23">
        <v>45324.466666666667</v>
      </c>
      <c r="AR455" s="3"/>
      <c r="AS455" s="23"/>
      <c r="AT455" s="23"/>
      <c r="AU455" s="3" t="s">
        <v>351</v>
      </c>
      <c r="AV455" s="3" t="s">
        <v>69</v>
      </c>
      <c r="AW455" s="3" t="s">
        <v>69</v>
      </c>
      <c r="AX455" s="3" t="s">
        <v>69</v>
      </c>
      <c r="AY455" s="3" t="s">
        <v>69</v>
      </c>
      <c r="AZ455" s="8" t="str">
        <f>+CONCATENATE("Reportan apertura en el enlace ",Tabla4[[#This Row],[Enlace]]," en el ",Tabla4[[#This Row],[Distancia óptica]]," ocasionado por ",Tabla4[[#This Row],[Causa del daño]])</f>
        <v>Reportan apertura en el enlace Guamo - Chaparral en el 0 ocasionado por Visita Fallida</v>
      </c>
      <c r="BA455" s="8" t="str">
        <f>+CONCATENATE("Para dar solución al incidente ",Tabla4[[#This Row],[Solución]])</f>
        <v>Para dar solución al incidente Problemas de potencia en la tarjeta de Chaparral</v>
      </c>
      <c r="BB455" s="3" t="str">
        <f>+_xlfn.CONCAT(Tabla4[[#This Row],[Causa Raiz]]," ",Tabla4[[#This Row],[Solución2]]," (",Tabla4[[#This Row],[Anillo]],"- Cabecera: ",Tabla4[[#This Row],[Cabecera]],"- Operador: ",Tabla4[[#This Row],[Operador]],")")</f>
        <v>Reportan apertura en el enlace Guamo - Chaparral en el 0 ocasionado por Visita Fallida Para dar solución al incidente Problemas de potencia en la tarjeta de Chaparral (NA- Cabecera: NA- Operador: Colombia Telecomunicaciones)</v>
      </c>
    </row>
    <row r="456" spans="1:54" s="2" customFormat="1" ht="199.5">
      <c r="A456" s="38">
        <f t="shared" si="51"/>
        <v>455</v>
      </c>
      <c r="B456" s="3">
        <v>8181412</v>
      </c>
      <c r="C456" s="3" t="s">
        <v>163</v>
      </c>
      <c r="D456" s="23">
        <v>45324.5</v>
      </c>
      <c r="E456" s="23">
        <v>45325.618055555555</v>
      </c>
      <c r="F456" s="1">
        <f t="shared" ca="1" si="50"/>
        <v>1.1180555555547471</v>
      </c>
      <c r="G456" s="3" t="s">
        <v>55</v>
      </c>
      <c r="H456" s="41"/>
      <c r="I456" s="40"/>
      <c r="J456" s="5" t="s">
        <v>56</v>
      </c>
      <c r="K456" s="3" t="s">
        <v>122</v>
      </c>
      <c r="L456" s="9" t="s">
        <v>58</v>
      </c>
      <c r="M456" s="3" t="s">
        <v>123</v>
      </c>
      <c r="N456" s="3" t="s">
        <v>124</v>
      </c>
      <c r="O456" s="3" t="s">
        <v>599</v>
      </c>
      <c r="P456" s="3" t="s">
        <v>2578</v>
      </c>
      <c r="Q456" s="4" t="s">
        <v>2579</v>
      </c>
      <c r="R456" s="3" t="s">
        <v>505</v>
      </c>
      <c r="S456" s="3" t="s">
        <v>129</v>
      </c>
      <c r="T456" s="3" t="s">
        <v>66</v>
      </c>
      <c r="U456" s="3" t="s">
        <v>2580</v>
      </c>
      <c r="V456" s="22" t="str">
        <f t="shared" si="55"/>
        <v>RDFO; Hora de aviso: 12:00 02/02/2024; Solución: Se recuperan 250 mts de reserva y se realiza un empalme de 36 Hilos; Hora de solución: 14:50 03/02/2024; Causa: Vandalismo</v>
      </c>
      <c r="W456" s="4" t="s">
        <v>132</v>
      </c>
      <c r="X456" s="3"/>
      <c r="Y456" s="3"/>
      <c r="Z456" s="3" t="s">
        <v>69</v>
      </c>
      <c r="AA456" s="3" t="s">
        <v>71</v>
      </c>
      <c r="AB456" s="3">
        <v>0</v>
      </c>
      <c r="AC456" s="3" t="s">
        <v>71</v>
      </c>
      <c r="AD456" s="6">
        <v>0.9194444444444444</v>
      </c>
      <c r="AE456" s="7"/>
      <c r="AF456" s="7"/>
      <c r="AG456" s="6">
        <f>Tabla4[[#This Row],[Tiempo Parada de Reloj]]+Tabla4[[#This Row],[Tiempo Autorizado por Telefonica (no Máximo)]]</f>
        <v>0.9194444444444444</v>
      </c>
      <c r="AH456" s="7">
        <f t="shared" ca="1" si="52"/>
        <v>0.19861111111030272</v>
      </c>
      <c r="AI456" s="8">
        <f t="shared" si="53"/>
        <v>22.066666666666666</v>
      </c>
      <c r="AJ456" s="8">
        <f t="shared" ca="1" si="54"/>
        <v>4.7666666666472652</v>
      </c>
      <c r="AK456" s="3" t="s">
        <v>106</v>
      </c>
      <c r="AL456" s="3" t="s">
        <v>70</v>
      </c>
      <c r="AM456" s="3" t="s">
        <v>73</v>
      </c>
      <c r="AN456" s="3" t="s">
        <v>87</v>
      </c>
      <c r="AO456" s="3" t="s">
        <v>88</v>
      </c>
      <c r="AP456" s="3" t="s">
        <v>88</v>
      </c>
      <c r="AQ456" s="23">
        <v>45326.436805555553</v>
      </c>
      <c r="AR456" s="3"/>
      <c r="AS456" s="23"/>
      <c r="AT456" s="23"/>
      <c r="AU456" s="3" t="s">
        <v>133</v>
      </c>
      <c r="AV456" s="3" t="s">
        <v>2581</v>
      </c>
      <c r="AW456" s="3" t="s">
        <v>307</v>
      </c>
      <c r="AX456" s="3">
        <v>10.831947</v>
      </c>
      <c r="AY456" s="3">
        <v>-74.770046699999995</v>
      </c>
      <c r="AZ456" s="8" t="str">
        <f>+CONCATENATE("Reportan apertura en el enlace ",Tabla4[[#This Row],[Enlace]]," en el ",Tabla4[[#This Row],[Distancia óptica]]," ocasionado por ",Tabla4[[#This Row],[Causa del daño]])</f>
        <v>Reportan apertura en el enlace Victoria - Santo Tomás en el km 18,725 desde Victoria ocasionado por Vandalismo</v>
      </c>
      <c r="BA456" s="8" t="str">
        <f>+CONCATENATE("Para dar solución al incidente ",Tabla4[[#This Row],[Solución]])</f>
        <v>Para dar solución al incidente Se recuperan 250 mts de reserva y se realiza un empalme de 36 Hilos</v>
      </c>
      <c r="BB456" s="3" t="str">
        <f>+_xlfn.CONCAT(Tabla4[[#This Row],[Causa Raiz]]," ",Tabla4[[#This Row],[Solución2]]," (",Tabla4[[#This Row],[Anillo]],"- Cabecera: ",Tabla4[[#This Row],[Cabecera]],"- Operador: ",Tabla4[[#This Row],[Operador]],")")</f>
        <v>Reportan apertura en el enlace Victoria - Santo Tomás en el km 18,725 desde Victoria ocasionado por Vandalismo Para dar solución al incidente Se recuperan 250 mts de reserva y se realiza un empalme de 36 Hilos (LINEAL- Cabecera: VICTORIA - Operador: Colombia Telecomunicaciones)</v>
      </c>
    </row>
    <row r="457" spans="1:54" s="2" customFormat="1" ht="199.5">
      <c r="A457" s="38">
        <f t="shared" si="51"/>
        <v>456</v>
      </c>
      <c r="B457" s="3">
        <v>8181655</v>
      </c>
      <c r="C457" s="3" t="s">
        <v>54</v>
      </c>
      <c r="D457" s="23">
        <v>45324.5625</v>
      </c>
      <c r="E457" s="23">
        <v>45324.916666666664</v>
      </c>
      <c r="F457" s="1">
        <f t="shared" ca="1" si="50"/>
        <v>0.35416666666424135</v>
      </c>
      <c r="G457" s="3" t="s">
        <v>55</v>
      </c>
      <c r="H457" s="41"/>
      <c r="I457" s="40"/>
      <c r="J457" s="5" t="s">
        <v>56</v>
      </c>
      <c r="K457" s="3" t="s">
        <v>57</v>
      </c>
      <c r="L457" s="9" t="s">
        <v>58</v>
      </c>
      <c r="M457" s="3" t="s">
        <v>59</v>
      </c>
      <c r="N457" s="3" t="s">
        <v>60</v>
      </c>
      <c r="O457" s="3" t="s">
        <v>2582</v>
      </c>
      <c r="P457" s="3" t="s">
        <v>2583</v>
      </c>
      <c r="Q457" s="4" t="s">
        <v>2584</v>
      </c>
      <c r="R457" s="3" t="s">
        <v>775</v>
      </c>
      <c r="S457" s="3" t="s">
        <v>65</v>
      </c>
      <c r="T457" s="3" t="s">
        <v>276</v>
      </c>
      <c r="U457" s="3" t="s">
        <v>2585</v>
      </c>
      <c r="V457" s="22" t="str">
        <f t="shared" si="55"/>
        <v>RLFO; Hora de aviso: 13:30 02/02/2024; Solución: Tendido de 250 mtrs de 96 hilos y 2 empalmes 36 hilos; Hora de solución: 22:00 02/02/2024; Causa: Intervención de Terceros</v>
      </c>
      <c r="W457" s="4" t="s">
        <v>68</v>
      </c>
      <c r="X457" s="3"/>
      <c r="Y457" s="3"/>
      <c r="Z457" s="3" t="s">
        <v>69</v>
      </c>
      <c r="AA457" s="3" t="s">
        <v>70</v>
      </c>
      <c r="AB457" s="3">
        <v>8180562</v>
      </c>
      <c r="AC457" s="3" t="s">
        <v>71</v>
      </c>
      <c r="AD457" s="6">
        <v>0.18888888888888888</v>
      </c>
      <c r="AE457" s="7"/>
      <c r="AF457" s="7"/>
      <c r="AG457" s="6">
        <f>Tabla4[[#This Row],[Tiempo Parada de Reloj]]+Tabla4[[#This Row],[Tiempo Autorizado por Telefonica (no Máximo)]]</f>
        <v>0.18888888888888888</v>
      </c>
      <c r="AH457" s="7">
        <f t="shared" ca="1" si="52"/>
        <v>0.16527777777535246</v>
      </c>
      <c r="AI457" s="8">
        <f t="shared" si="53"/>
        <v>4.5333333333333332</v>
      </c>
      <c r="AJ457" s="8">
        <f t="shared" ca="1" si="54"/>
        <v>3.9666666666084591</v>
      </c>
      <c r="AK457" s="3" t="s">
        <v>106</v>
      </c>
      <c r="AL457" s="3" t="s">
        <v>70</v>
      </c>
      <c r="AM457" s="3" t="s">
        <v>73</v>
      </c>
      <c r="AN457" s="3" t="s">
        <v>73</v>
      </c>
      <c r="AO457" s="3" t="s">
        <v>460</v>
      </c>
      <c r="AP457" s="3" t="s">
        <v>87</v>
      </c>
      <c r="AQ457" s="23">
        <v>45331.467361111114</v>
      </c>
      <c r="AR457" s="3"/>
      <c r="AS457" s="23"/>
      <c r="AT457" s="23"/>
      <c r="AU457" s="3" t="s">
        <v>298</v>
      </c>
      <c r="AV457" s="3" t="s">
        <v>183</v>
      </c>
      <c r="AW457" s="3" t="s">
        <v>135</v>
      </c>
      <c r="AX457" s="3">
        <v>4.7386499999999998</v>
      </c>
      <c r="AY457" s="3">
        <v>-74.049030000000002</v>
      </c>
      <c r="AZ457" s="8" t="str">
        <f>+CONCATENATE("Reportan apertura en el enlace ",Tabla4[[#This Row],[Enlace]]," en el ",Tabla4[[#This Row],[Distancia óptica]]," ocasionado por ",Tabla4[[#This Row],[Causa del daño]])</f>
        <v>Reportan apertura en el enlace Autopista - Dto 12034 en el Km 2,5 desde Toberin ocasionado por Intervención de Terceros</v>
      </c>
      <c r="BA457" s="8" t="str">
        <f>+CONCATENATE("Para dar solución al incidente ",Tabla4[[#This Row],[Solución]])</f>
        <v>Para dar solución al incidente Tendido de 250 mtrs de 96 hilos y 2 empalmes 36 hilos</v>
      </c>
      <c r="BB457" s="3" t="str">
        <f>+_xlfn.CONCAT(Tabla4[[#This Row],[Causa Raiz]]," ",Tabla4[[#This Row],[Solución2]]," (",Tabla4[[#This Row],[Anillo]],"- Cabecera: ",Tabla4[[#This Row],[Cabecera]],"- Operador: ",Tabla4[[#This Row],[Operador]],")")</f>
        <v>Reportan apertura en el enlace Autopista - Dto 12034 en el Km 2,5 desde Toberin ocasionado por Intervención de Terceros Para dar solución al incidente Tendido de 250 mtrs de 96 hilos y 2 empalmes 36 hilos (Lineal- Cabecera: Toberin- Operador: Colombia Telecomunicaciones)</v>
      </c>
    </row>
    <row r="458" spans="1:54" s="2" customFormat="1" ht="199.5">
      <c r="A458" s="38">
        <f t="shared" si="51"/>
        <v>457</v>
      </c>
      <c r="B458" s="3">
        <v>8180562</v>
      </c>
      <c r="C458" s="3" t="s">
        <v>136</v>
      </c>
      <c r="D458" s="23">
        <v>45324.600694444445</v>
      </c>
      <c r="E458" s="23">
        <v>45324.9375</v>
      </c>
      <c r="F458" s="1">
        <f t="shared" ca="1" si="50"/>
        <v>0.33680555555474712</v>
      </c>
      <c r="G458" s="3" t="s">
        <v>55</v>
      </c>
      <c r="H458" s="41"/>
      <c r="I458" s="40"/>
      <c r="J458" s="5" t="s">
        <v>137</v>
      </c>
      <c r="K458" s="3" t="s">
        <v>57</v>
      </c>
      <c r="L458" s="9" t="s">
        <v>58</v>
      </c>
      <c r="M458" s="3" t="s">
        <v>59</v>
      </c>
      <c r="N458" s="3" t="s">
        <v>60</v>
      </c>
      <c r="O458" s="3" t="s">
        <v>2586</v>
      </c>
      <c r="P458" s="3" t="s">
        <v>2587</v>
      </c>
      <c r="Q458" s="4" t="s">
        <v>2588</v>
      </c>
      <c r="R458" s="3" t="s">
        <v>2589</v>
      </c>
      <c r="S458" s="3" t="s">
        <v>65</v>
      </c>
      <c r="T458" s="3" t="s">
        <v>276</v>
      </c>
      <c r="U458" s="3" t="s">
        <v>2590</v>
      </c>
      <c r="V458" s="22" t="str">
        <f t="shared" si="55"/>
        <v>RBHFO; Hora de aviso: 14:25 02/02/2024; Solución: Se realiza tendido de 300 metros de cbale de 48 y se realizan dos empalmes de 48 hilos, uno nuevo y uno usado ; Hora de solución: 22:30 02/02/2024; Causa: Intervención de Terceros</v>
      </c>
      <c r="W458" s="4" t="s">
        <v>68</v>
      </c>
      <c r="X458" s="3"/>
      <c r="Y458" s="3"/>
      <c r="Z458" s="3" t="s">
        <v>69</v>
      </c>
      <c r="AA458" s="3" t="s">
        <v>70</v>
      </c>
      <c r="AB458" s="3">
        <v>8180562</v>
      </c>
      <c r="AC458" s="3" t="s">
        <v>71</v>
      </c>
      <c r="AD458" s="6">
        <v>0.17361111111111113</v>
      </c>
      <c r="AE458" s="7"/>
      <c r="AF458" s="7"/>
      <c r="AG458" s="6">
        <f>Tabla4[[#This Row],[Tiempo Parada de Reloj]]+Tabla4[[#This Row],[Tiempo Autorizado por Telefonica (no Máximo)]]</f>
        <v>0.17361111111111113</v>
      </c>
      <c r="AH458" s="7">
        <f t="shared" ca="1" si="52"/>
        <v>0.16319444444363598</v>
      </c>
      <c r="AI458" s="8">
        <f t="shared" si="53"/>
        <v>4.166666666666667</v>
      </c>
      <c r="AJ458" s="8">
        <f t="shared" ca="1" si="54"/>
        <v>3.9166666666472638</v>
      </c>
      <c r="AK458" s="3" t="s">
        <v>87</v>
      </c>
      <c r="AL458" s="3" t="s">
        <v>70</v>
      </c>
      <c r="AM458" s="3" t="s">
        <v>460</v>
      </c>
      <c r="AN458" s="3" t="s">
        <v>460</v>
      </c>
      <c r="AO458" s="3" t="s">
        <v>106</v>
      </c>
      <c r="AP458" s="3" t="s">
        <v>106</v>
      </c>
      <c r="AQ458" s="23">
        <v>45328.508333333331</v>
      </c>
      <c r="AR458" s="3"/>
      <c r="AS458" s="23"/>
      <c r="AT458" s="23"/>
      <c r="AU458" s="3" t="s">
        <v>107</v>
      </c>
      <c r="AV458" s="3" t="s">
        <v>757</v>
      </c>
      <c r="AW458" s="3" t="s">
        <v>2591</v>
      </c>
      <c r="AX458" s="3">
        <v>4.6297199999999998</v>
      </c>
      <c r="AY458" s="3">
        <v>-74.170550000000006</v>
      </c>
      <c r="AZ458" s="8" t="str">
        <f>+CONCATENATE("Reportan apertura en el enlace ",Tabla4[[#This Row],[Enlace]]," en el ",Tabla4[[#This Row],[Distancia óptica]]," ocasionado por ",Tabla4[[#This Row],[Causa del daño]])</f>
        <v>Reportan apertura en el enlace Cg3 - Cg9 en el Km 14,2 desde asturias ocasionado por Intervención de Terceros</v>
      </c>
      <c r="BA458" s="8" t="str">
        <f>+CONCATENATE("Para dar solución al incidente ",Tabla4[[#This Row],[Solución]])</f>
        <v xml:space="preserve">Para dar solución al incidente Se realiza tendido de 300 metros de cbale de 48 y se realizan dos empalmes de 48 hilos, uno nuevo y uno usado </v>
      </c>
      <c r="BB458" s="3" t="str">
        <f>+_xlfn.CONCAT(Tabla4[[#This Row],[Causa Raiz]]," ",Tabla4[[#This Row],[Solución2]]," (",Tabla4[[#This Row],[Anillo]],"- Cabecera: ",Tabla4[[#This Row],[Cabecera]],"- Operador: ",Tabla4[[#This Row],[Operador]],")")</f>
        <v>Reportan apertura en el enlace Cg3 - Cg9 en el Km 14,2 desde asturias ocasionado por Intervención de Terceros Para dar solución al incidente Se realiza tendido de 300 metros de cbale de 48 y se realizan dos empalmes de 48 hilos, uno nuevo y uno usado  (anillo 64- Cabecera: Asturias- Operador: Infraco)</v>
      </c>
    </row>
    <row r="459" spans="1:54" s="2" customFormat="1" ht="142.5">
      <c r="A459" s="38">
        <f t="shared" si="51"/>
        <v>458</v>
      </c>
      <c r="B459" s="3">
        <v>8182107</v>
      </c>
      <c r="C459" s="3" t="s">
        <v>54</v>
      </c>
      <c r="D459" s="23">
        <v>45324.645833333336</v>
      </c>
      <c r="E459" s="23">
        <v>45324.647222222222</v>
      </c>
      <c r="F459" s="1">
        <f t="shared" ca="1" si="50"/>
        <v>1.3888888861401938E-3</v>
      </c>
      <c r="G459" s="3" t="s">
        <v>55</v>
      </c>
      <c r="H459" s="41"/>
      <c r="I459" s="40"/>
      <c r="J459" s="5" t="s">
        <v>56</v>
      </c>
      <c r="K459" s="3" t="s">
        <v>77</v>
      </c>
      <c r="L459" s="9" t="s">
        <v>78</v>
      </c>
      <c r="M459" s="3" t="s">
        <v>745</v>
      </c>
      <c r="N459" s="3" t="s">
        <v>2592</v>
      </c>
      <c r="O459" s="3" t="s">
        <v>2593</v>
      </c>
      <c r="P459" s="3" t="s">
        <v>325</v>
      </c>
      <c r="Q459" s="4" t="s">
        <v>2594</v>
      </c>
      <c r="R459" s="3" t="s">
        <v>750</v>
      </c>
      <c r="S459" s="3" t="s">
        <v>158</v>
      </c>
      <c r="T459" s="3" t="s">
        <v>104</v>
      </c>
      <c r="U459" s="3" t="s">
        <v>1076</v>
      </c>
      <c r="V459" s="22" t="str">
        <f t="shared" si="55"/>
        <v>RLFO; Hora de aviso: 15:30 02/02/2024; Solución: Falla de energia en Reficar Variante; Hora de solución: 15:32 02/02/2024; Causa: Visita Fallida</v>
      </c>
      <c r="W459" s="4" t="s">
        <v>160</v>
      </c>
      <c r="X459" s="3"/>
      <c r="Y459" s="3"/>
      <c r="Z459" s="3" t="s">
        <v>69</v>
      </c>
      <c r="AA459" s="3" t="s">
        <v>70</v>
      </c>
      <c r="AB459" s="3">
        <v>0</v>
      </c>
      <c r="AC459" s="3" t="s">
        <v>71</v>
      </c>
      <c r="AD459" s="6">
        <v>0</v>
      </c>
      <c r="AE459" s="7"/>
      <c r="AF459" s="7"/>
      <c r="AG459" s="6">
        <f>Tabla4[[#This Row],[Tiempo Parada de Reloj]]+Tabla4[[#This Row],[Tiempo Autorizado por Telefonica (no Máximo)]]</f>
        <v>0</v>
      </c>
      <c r="AH459" s="7">
        <f t="shared" ca="1" si="52"/>
        <v>1.3888888861401938E-3</v>
      </c>
      <c r="AI459" s="8">
        <f t="shared" si="53"/>
        <v>0</v>
      </c>
      <c r="AJ459" s="8">
        <f t="shared" ca="1" si="54"/>
        <v>3.3333333267364651E-2</v>
      </c>
      <c r="AK459" s="3" t="s">
        <v>87</v>
      </c>
      <c r="AL459" s="3" t="s">
        <v>71</v>
      </c>
      <c r="AM459" s="3" t="s">
        <v>87</v>
      </c>
      <c r="AN459" s="3" t="s">
        <v>87</v>
      </c>
      <c r="AO459" s="3" t="s">
        <v>87</v>
      </c>
      <c r="AP459" s="3" t="s">
        <v>87</v>
      </c>
      <c r="AQ459" s="23">
        <v>45324.855555555558</v>
      </c>
      <c r="AR459" s="3"/>
      <c r="AS459" s="23"/>
      <c r="AT459" s="23"/>
      <c r="AU459" s="3" t="s">
        <v>752</v>
      </c>
      <c r="AV459" s="3" t="s">
        <v>69</v>
      </c>
      <c r="AW459" s="3" t="s">
        <v>69</v>
      </c>
      <c r="AX459" s="3" t="s">
        <v>69</v>
      </c>
      <c r="AY459" s="3" t="s">
        <v>69</v>
      </c>
      <c r="AZ459" s="8" t="str">
        <f>+CONCATENATE("Reportan apertura en el enlace ",Tabla4[[#This Row],[Enlace]]," en el ",Tabla4[[#This Row],[Distancia óptica]]," ocasionado por ",Tabla4[[#This Row],[Causa del daño]])</f>
        <v>Reportan apertura en el enlace Mov. Garzon - Mov Garzon Cerro en el Km 0 ocasionado por Visita Fallida</v>
      </c>
      <c r="BA459" s="8" t="str">
        <f>+CONCATENATE("Para dar solución al incidente ",Tabla4[[#This Row],[Solución]])</f>
        <v>Para dar solución al incidente Falla de energia en Reficar Variante</v>
      </c>
      <c r="BB459" s="3" t="str">
        <f>+_xlfn.CONCAT(Tabla4[[#This Row],[Causa Raiz]]," ",Tabla4[[#This Row],[Solución2]]," (",Tabla4[[#This Row],[Anillo]],"- Cabecera: ",Tabla4[[#This Row],[Cabecera]],"- Operador: ",Tabla4[[#This Row],[Operador]],")")</f>
        <v>Reportan apertura en el enlace Mov. Garzon - Mov Garzon Cerro en el Km 0 ocasionado por Visita Fallida Para dar solución al incidente Falla de energia en Reficar Variante (NA- Cabecera: NA- Operador: Colombia Telecomunicaciones)</v>
      </c>
    </row>
    <row r="460" spans="1:54" s="2" customFormat="1" ht="228">
      <c r="A460" s="38">
        <f t="shared" si="51"/>
        <v>459</v>
      </c>
      <c r="B460" s="3">
        <v>8182190</v>
      </c>
      <c r="C460" s="3" t="s">
        <v>54</v>
      </c>
      <c r="D460" s="23">
        <v>45324.663194444445</v>
      </c>
      <c r="E460" s="23">
        <v>45324.916666666664</v>
      </c>
      <c r="F460" s="1">
        <f t="shared" ca="1" si="50"/>
        <v>0.25347222221898846</v>
      </c>
      <c r="G460" s="3" t="s">
        <v>55</v>
      </c>
      <c r="H460" s="41"/>
      <c r="I460" s="40"/>
      <c r="J460" s="5" t="s">
        <v>56</v>
      </c>
      <c r="K460" s="3" t="s">
        <v>359</v>
      </c>
      <c r="L460" s="9" t="s">
        <v>58</v>
      </c>
      <c r="M460" s="3" t="s">
        <v>360</v>
      </c>
      <c r="N460" s="3" t="s">
        <v>1049</v>
      </c>
      <c r="O460" s="3" t="s">
        <v>2595</v>
      </c>
      <c r="P460" s="3" t="s">
        <v>2596</v>
      </c>
      <c r="Q460" s="4" t="s">
        <v>2597</v>
      </c>
      <c r="R460" s="3" t="s">
        <v>365</v>
      </c>
      <c r="S460" s="3" t="s">
        <v>619</v>
      </c>
      <c r="T460" s="3" t="s">
        <v>176</v>
      </c>
      <c r="U460" s="3" t="s">
        <v>2598</v>
      </c>
      <c r="V460" s="22" t="str">
        <f t="shared" si="55"/>
        <v>RLFO; Hora de aviso: 15:55 02/02/2024; Solución: se recupera 30 metros de reserva de F.O de 24 Hilos y se hace un empalme de 48 hilos ; Hora de solución: 22:00 02/02/2024; Causa: Intervención de Terceros. No Identificados</v>
      </c>
      <c r="W460" s="4" t="s">
        <v>423</v>
      </c>
      <c r="X460" s="3"/>
      <c r="Y460" s="3"/>
      <c r="Z460" s="3" t="s">
        <v>69</v>
      </c>
      <c r="AA460" s="3" t="s">
        <v>71</v>
      </c>
      <c r="AB460" s="3">
        <v>0</v>
      </c>
      <c r="AC460" s="3" t="s">
        <v>71</v>
      </c>
      <c r="AD460" s="6">
        <v>0.10416666666666667</v>
      </c>
      <c r="AE460" s="7"/>
      <c r="AF460" s="7"/>
      <c r="AG460" s="6">
        <f>Tabla4[[#This Row],[Tiempo Parada de Reloj]]+Tabla4[[#This Row],[Tiempo Autorizado por Telefonica (no Máximo)]]</f>
        <v>0.10416666666666667</v>
      </c>
      <c r="AH460" s="7">
        <f t="shared" ca="1" si="52"/>
        <v>0.14930555555232178</v>
      </c>
      <c r="AI460" s="8">
        <f t="shared" si="53"/>
        <v>2.5</v>
      </c>
      <c r="AJ460" s="8">
        <f t="shared" ca="1" si="54"/>
        <v>3.5833333332557227</v>
      </c>
      <c r="AK460" s="3" t="s">
        <v>87</v>
      </c>
      <c r="AL460" s="3" t="s">
        <v>70</v>
      </c>
      <c r="AM460" s="3" t="s">
        <v>73</v>
      </c>
      <c r="AN460" s="3" t="s">
        <v>73</v>
      </c>
      <c r="AO460" s="3" t="s">
        <v>106</v>
      </c>
      <c r="AP460" s="3" t="s">
        <v>106</v>
      </c>
      <c r="AQ460" s="23">
        <v>45327.425000000003</v>
      </c>
      <c r="AR460" s="3"/>
      <c r="AS460" s="23"/>
      <c r="AT460" s="23"/>
      <c r="AU460" s="3" t="s">
        <v>622</v>
      </c>
      <c r="AV460" s="3" t="s">
        <v>2599</v>
      </c>
      <c r="AW460" s="3" t="s">
        <v>135</v>
      </c>
      <c r="AX460" s="3">
        <v>6.1547499999999999</v>
      </c>
      <c r="AY460" s="3">
        <v>-75.608739999999997</v>
      </c>
      <c r="AZ460" s="8" t="str">
        <f>+CONCATENATE("Reportan apertura en el enlace ",Tabla4[[#This Row],[Enlace]]," en el ",Tabla4[[#This Row],[Distancia óptica]]," ocasionado por ",Tabla4[[#This Row],[Causa del daño]])</f>
        <v>Reportan apertura en el enlace Sabaneta Fija - Envigado en el Km 1,370 desdde Sabaneta ocasionado por Intervención de Terceros. No Identificados</v>
      </c>
      <c r="BA460" s="8" t="str">
        <f>+CONCATENATE("Para dar solución al incidente ",Tabla4[[#This Row],[Solución]])</f>
        <v xml:space="preserve">Para dar solución al incidente se recupera 30 metros de reserva de F.O de 24 Hilos y se hace un empalme de 48 hilos </v>
      </c>
      <c r="BB460" s="3" t="str">
        <f>+_xlfn.CONCAT(Tabla4[[#This Row],[Causa Raiz]]," ",Tabla4[[#This Row],[Solución2]]," (",Tabla4[[#This Row],[Anillo]],"- Cabecera: ",Tabla4[[#This Row],[Cabecera]],"- Operador: ",Tabla4[[#This Row],[Operador]],")")</f>
        <v>Reportan apertura en el enlace Sabaneta Fija - Envigado en el Km 1,370 desdde Sabaneta ocasionado por Intervención de Terceros. No Identificados Para dar solución al incidente se recupera 30 metros de reserva de F.O de 24 Hilos y se hace un empalme de 48 hilos  (Lineal- Cabecera: Sabaneta- Operador: Colombia Telecomunicaciones)</v>
      </c>
    </row>
    <row r="461" spans="1:54" s="2" customFormat="1" ht="199.5">
      <c r="A461" s="38">
        <f t="shared" si="51"/>
        <v>460</v>
      </c>
      <c r="B461" s="3">
        <v>8182226</v>
      </c>
      <c r="C461" s="3" t="s">
        <v>54</v>
      </c>
      <c r="D461" s="23">
        <v>45324.663194444445</v>
      </c>
      <c r="E461" s="23">
        <v>45324.770833333336</v>
      </c>
      <c r="F461" s="1">
        <f t="shared" ca="1" si="50"/>
        <v>0.10763888889050577</v>
      </c>
      <c r="G461" s="3" t="s">
        <v>55</v>
      </c>
      <c r="H461" s="41"/>
      <c r="I461" s="40"/>
      <c r="J461" s="5" t="s">
        <v>56</v>
      </c>
      <c r="K461" s="3" t="s">
        <v>77</v>
      </c>
      <c r="L461" s="9" t="s">
        <v>78</v>
      </c>
      <c r="M461" s="3" t="s">
        <v>283</v>
      </c>
      <c r="N461" s="3" t="s">
        <v>284</v>
      </c>
      <c r="O461" s="3" t="s">
        <v>2600</v>
      </c>
      <c r="P461" s="3" t="s">
        <v>2601</v>
      </c>
      <c r="Q461" s="4" t="s">
        <v>2602</v>
      </c>
      <c r="R461" s="3" t="s">
        <v>2603</v>
      </c>
      <c r="S461" s="3" t="s">
        <v>289</v>
      </c>
      <c r="T461" s="3" t="s">
        <v>66</v>
      </c>
      <c r="U461" s="3" t="s">
        <v>2604</v>
      </c>
      <c r="V461" s="22" t="str">
        <f t="shared" si="55"/>
        <v>RLFO; Hora de aviso: 15:55 02/02/2024; Solución: Se recuperan 80 mts de reserva y se realiza un empalme de 48 Hilos; Hora de solución: 18:30 02/02/2024; Causa: Vandalismo</v>
      </c>
      <c r="W461" s="4" t="s">
        <v>1775</v>
      </c>
      <c r="X461" s="3"/>
      <c r="Y461" s="3"/>
      <c r="Z461" s="3" t="s">
        <v>69</v>
      </c>
      <c r="AA461" s="3" t="s">
        <v>70</v>
      </c>
      <c r="AB461" s="3">
        <v>8179967</v>
      </c>
      <c r="AC461" s="3" t="s">
        <v>71</v>
      </c>
      <c r="AD461" s="6">
        <v>0</v>
      </c>
      <c r="AE461" s="7"/>
      <c r="AF461" s="7"/>
      <c r="AG461" s="6">
        <f>Tabla4[[#This Row],[Tiempo Parada de Reloj]]+Tabla4[[#This Row],[Tiempo Autorizado por Telefonica (no Máximo)]]</f>
        <v>0</v>
      </c>
      <c r="AH461" s="7">
        <f t="shared" ca="1" si="52"/>
        <v>0.10763888889050577</v>
      </c>
      <c r="AI461" s="8">
        <f t="shared" si="53"/>
        <v>0</v>
      </c>
      <c r="AJ461" s="8">
        <f t="shared" ca="1" si="54"/>
        <v>2.5833333333721384</v>
      </c>
      <c r="AK461" s="3" t="s">
        <v>87</v>
      </c>
      <c r="AL461" s="3" t="s">
        <v>71</v>
      </c>
      <c r="AM461" s="3" t="s">
        <v>69</v>
      </c>
      <c r="AN461" s="3" t="s">
        <v>73</v>
      </c>
      <c r="AO461" s="3" t="s">
        <v>460</v>
      </c>
      <c r="AP461" s="3" t="s">
        <v>460</v>
      </c>
      <c r="AQ461" s="23">
        <v>45325.780555555553</v>
      </c>
      <c r="AR461" s="3"/>
      <c r="AS461" s="23"/>
      <c r="AT461" s="23"/>
      <c r="AU461" s="3" t="s">
        <v>404</v>
      </c>
      <c r="AV461" s="3" t="s">
        <v>2605</v>
      </c>
      <c r="AW461" s="3" t="s">
        <v>2606</v>
      </c>
      <c r="AX461" s="3">
        <v>4.8689</v>
      </c>
      <c r="AY461" s="3">
        <v>-75.619100000000003</v>
      </c>
      <c r="AZ461" s="8" t="str">
        <f>+CONCATENATE("Reportan apertura en el enlace ",Tabla4[[#This Row],[Enlace]]," en el ",Tabla4[[#This Row],[Distancia óptica]]," ocasionado por ",Tabla4[[#This Row],[Causa del daño]])</f>
        <v>Reportan apertura en el enlace Mov. LaMIlagrosa - Mov. Santa Rosa en el Km 0,958 desde La Milagrosa ocasionado por Vandalismo</v>
      </c>
      <c r="BA461" s="8" t="str">
        <f>+CONCATENATE("Para dar solución al incidente ",Tabla4[[#This Row],[Solución]])</f>
        <v>Para dar solución al incidente Se recuperan 80 mts de reserva y se realiza un empalme de 48 Hilos</v>
      </c>
      <c r="BB461" s="3" t="str">
        <f>+_xlfn.CONCAT(Tabla4[[#This Row],[Causa Raiz]]," ",Tabla4[[#This Row],[Solución2]]," (",Tabla4[[#This Row],[Anillo]],"- Cabecera: ",Tabla4[[#This Row],[Cabecera]],"- Operador: ",Tabla4[[#This Row],[Operador]],")")</f>
        <v>Reportan apertura en el enlace Mov. LaMIlagrosa - Mov. Santa Rosa en el Km 0,958 desde La Milagrosa ocasionado por Vandalismo Para dar solución al incidente Se recuperan 80 mts de reserva y se realiza un empalme de 48 Hilos (UK LA MILAGROSA- Cabecera: Santa Rosa- Operador: Colombia Telecomunicaciones)</v>
      </c>
    </row>
    <row r="462" spans="1:54" s="2" customFormat="1" ht="242.25">
      <c r="A462" s="38">
        <f t="shared" si="51"/>
        <v>461</v>
      </c>
      <c r="B462" s="3">
        <v>8183065</v>
      </c>
      <c r="C462" s="3" t="s">
        <v>92</v>
      </c>
      <c r="D462" s="23">
        <v>45324.833333333336</v>
      </c>
      <c r="E462" s="23">
        <v>45325.163194444445</v>
      </c>
      <c r="F462" s="1">
        <f t="shared" ca="1" si="50"/>
        <v>0.32986111110949423</v>
      </c>
      <c r="G462" s="3" t="s">
        <v>55</v>
      </c>
      <c r="H462" s="41"/>
      <c r="I462" s="40"/>
      <c r="J462" s="5" t="s">
        <v>56</v>
      </c>
      <c r="K462" s="3" t="s">
        <v>77</v>
      </c>
      <c r="L462" s="9" t="s">
        <v>58</v>
      </c>
      <c r="M462" s="3" t="s">
        <v>79</v>
      </c>
      <c r="N462" s="3" t="s">
        <v>244</v>
      </c>
      <c r="O462" s="3" t="s">
        <v>603</v>
      </c>
      <c r="P462" s="3" t="s">
        <v>2607</v>
      </c>
      <c r="Q462" s="4" t="s">
        <v>2608</v>
      </c>
      <c r="R462" s="3" t="s">
        <v>84</v>
      </c>
      <c r="S462" s="3" t="s">
        <v>249</v>
      </c>
      <c r="T462" s="3" t="s">
        <v>146</v>
      </c>
      <c r="U462" s="3" t="s">
        <v>2609</v>
      </c>
      <c r="V462" s="22" t="str">
        <f t="shared" si="55"/>
        <v>RTNFO; Hora de aviso: 20:00 02/02/2024; Solución: se realiza habilitacion de tendido existente de 800 metrsod e fo de 48 hilos y dos cajas de emepalmes de continuidadde 48 hilos; Hora de solución: 3:55 03/02/2024; Causa: Falla en la Red FiOp</v>
      </c>
      <c r="W462" s="4" t="s">
        <v>1775</v>
      </c>
      <c r="X462" s="3"/>
      <c r="Y462" s="3"/>
      <c r="Z462" s="3" t="s">
        <v>69</v>
      </c>
      <c r="AA462" s="3" t="s">
        <v>71</v>
      </c>
      <c r="AB462" s="3">
        <v>0</v>
      </c>
      <c r="AC462" s="3" t="s">
        <v>71</v>
      </c>
      <c r="AD462" s="6">
        <v>0.12708333333333333</v>
      </c>
      <c r="AE462" s="7"/>
      <c r="AF462" s="7"/>
      <c r="AG462" s="6">
        <f>Tabla4[[#This Row],[Tiempo Parada de Reloj]]+Tabla4[[#This Row],[Tiempo Autorizado por Telefonica (no Máximo)]]</f>
        <v>0.12708333333333333</v>
      </c>
      <c r="AH462" s="7">
        <f t="shared" ca="1" si="52"/>
        <v>0.20277777777616091</v>
      </c>
      <c r="AI462" s="8">
        <f t="shared" si="53"/>
        <v>3.05</v>
      </c>
      <c r="AJ462" s="8">
        <f t="shared" ca="1" si="54"/>
        <v>4.8666666666278617</v>
      </c>
      <c r="AK462" s="3" t="s">
        <v>87</v>
      </c>
      <c r="AL462" s="3" t="s">
        <v>70</v>
      </c>
      <c r="AM462" s="3" t="s">
        <v>88</v>
      </c>
      <c r="AN462" s="3" t="s">
        <v>88</v>
      </c>
      <c r="AO462" s="3" t="s">
        <v>106</v>
      </c>
      <c r="AP462" s="3" t="s">
        <v>106</v>
      </c>
      <c r="AQ462" s="23">
        <v>45327.368055555555</v>
      </c>
      <c r="AR462" s="3"/>
      <c r="AS462" s="23" t="s">
        <v>609</v>
      </c>
      <c r="AT462" s="23"/>
      <c r="AU462" s="3" t="s">
        <v>89</v>
      </c>
      <c r="AV462" s="3" t="s">
        <v>308</v>
      </c>
      <c r="AW462" s="3" t="s">
        <v>1323</v>
      </c>
      <c r="AX462" s="3">
        <v>4.2278169999999999</v>
      </c>
      <c r="AY462" s="3">
        <v>-74.701288000000005</v>
      </c>
      <c r="AZ462" s="8" t="str">
        <f>+CONCATENATE("Reportan apertura en el enlace ",Tabla4[[#This Row],[Enlace]]," en el ",Tabla4[[#This Row],[Distancia óptica]]," ocasionado por ",Tabla4[[#This Row],[Causa del daño]])</f>
        <v>Reportan apertura en el enlace Fusagasugá - Girardot en el Km 19 desde Girardot ocasionado por Falla en la Red FiOp</v>
      </c>
      <c r="BA462" s="8" t="str">
        <f>+CONCATENATE("Para dar solución al incidente ",Tabla4[[#This Row],[Solución]])</f>
        <v>Para dar solución al incidente se realiza habilitacion de tendido existente de 800 metrsod e fo de 48 hilos y dos cajas de emepalmes de continuidadde 48 hilos</v>
      </c>
      <c r="BB462" s="3" t="str">
        <f>+_xlfn.CONCAT(Tabla4[[#This Row],[Causa Raiz]]," ",Tabla4[[#This Row],[Solución2]]," (",Tabla4[[#This Row],[Anillo]],"- Cabecera: ",Tabla4[[#This Row],[Cabecera]],"- Operador: ",Tabla4[[#This Row],[Operador]],")")</f>
        <v>Reportan apertura en el enlace Fusagasugá - Girardot en el Km 19 desde Girardot ocasionado por Falla en la Red FiOp Para dar solución al incidente se realiza habilitacion de tendido existente de 800 metrsod e fo de 48 hilos y dos cajas de emepalmes de continuidadde 48 hilos (TRONCAL- Cabecera: GIRARDOT- Operador: Colombia Telecomunicaciones)</v>
      </c>
    </row>
    <row r="463" spans="1:54" s="2" customFormat="1" ht="142.5">
      <c r="A463" s="38">
        <f t="shared" si="51"/>
        <v>462</v>
      </c>
      <c r="B463" s="3">
        <v>8183748</v>
      </c>
      <c r="C463" s="3" t="s">
        <v>136</v>
      </c>
      <c r="D463" s="23">
        <v>45324.9375</v>
      </c>
      <c r="E463" s="23">
        <v>45325.458333333336</v>
      </c>
      <c r="F463" s="1">
        <f t="shared" ca="1" si="50"/>
        <v>0.52083333333575865</v>
      </c>
      <c r="G463" s="3" t="s">
        <v>55</v>
      </c>
      <c r="H463" s="41"/>
      <c r="I463" s="40"/>
      <c r="J463" s="5" t="s">
        <v>137</v>
      </c>
      <c r="K463" s="3" t="s">
        <v>57</v>
      </c>
      <c r="L463" s="9" t="s">
        <v>58</v>
      </c>
      <c r="M463" s="3" t="s">
        <v>59</v>
      </c>
      <c r="N463" s="3" t="s">
        <v>60</v>
      </c>
      <c r="O463" s="3" t="s">
        <v>2586</v>
      </c>
      <c r="P463" s="3" t="s">
        <v>2610</v>
      </c>
      <c r="Q463" s="4" t="s">
        <v>2611</v>
      </c>
      <c r="R463" s="3" t="s">
        <v>783</v>
      </c>
      <c r="S463" s="3" t="s">
        <v>65</v>
      </c>
      <c r="T463" s="3" t="s">
        <v>66</v>
      </c>
      <c r="U463" s="3" t="s">
        <v>1281</v>
      </c>
      <c r="V463" s="22" t="str">
        <f t="shared" si="55"/>
        <v>RBHFO; Hora de aviso: 22:30 02/02/2024; Solución: Se realiza un empalme de 48 hilos; Hora de solución: 11:00 03/02/2024; Causa: Vandalismo</v>
      </c>
      <c r="W463" s="4" t="s">
        <v>68</v>
      </c>
      <c r="X463" s="3"/>
      <c r="Y463" s="3"/>
      <c r="Z463" s="3" t="s">
        <v>69</v>
      </c>
      <c r="AA463" s="3" t="s">
        <v>70</v>
      </c>
      <c r="AB463" s="3" t="s">
        <v>2612</v>
      </c>
      <c r="AC463" s="3" t="s">
        <v>71</v>
      </c>
      <c r="AD463" s="6">
        <v>0.3125</v>
      </c>
      <c r="AE463" s="7"/>
      <c r="AF463" s="7"/>
      <c r="AG463" s="6">
        <f>Tabla4[[#This Row],[Tiempo Parada de Reloj]]+Tabla4[[#This Row],[Tiempo Autorizado por Telefonica (no Máximo)]]</f>
        <v>0.3125</v>
      </c>
      <c r="AH463" s="7">
        <f t="shared" ca="1" si="52"/>
        <v>0.20833333333575865</v>
      </c>
      <c r="AI463" s="8">
        <f t="shared" si="53"/>
        <v>7.5</v>
      </c>
      <c r="AJ463" s="8">
        <f t="shared" ca="1" si="54"/>
        <v>5.0000000000582077</v>
      </c>
      <c r="AK463" s="3" t="s">
        <v>460</v>
      </c>
      <c r="AL463" s="3" t="s">
        <v>70</v>
      </c>
      <c r="AM463" s="3" t="s">
        <v>88</v>
      </c>
      <c r="AN463" s="3" t="s">
        <v>119</v>
      </c>
      <c r="AO463" s="3" t="s">
        <v>460</v>
      </c>
      <c r="AP463" s="3" t="s">
        <v>460</v>
      </c>
      <c r="AQ463" s="23">
        <v>45326.74722222222</v>
      </c>
      <c r="AR463" s="3"/>
      <c r="AS463" s="23"/>
      <c r="AT463" s="23"/>
      <c r="AU463" s="3" t="s">
        <v>100</v>
      </c>
      <c r="AV463" s="3" t="s">
        <v>720</v>
      </c>
      <c r="AW463" s="3" t="s">
        <v>474</v>
      </c>
      <c r="AX463" s="3">
        <v>4.6297220000000001</v>
      </c>
      <c r="AY463" s="3">
        <v>-74.170276999999999</v>
      </c>
      <c r="AZ463" s="8" t="str">
        <f>+CONCATENATE("Reportan apertura en el enlace ",Tabla4[[#This Row],[Enlace]]," en el ",Tabla4[[#This Row],[Distancia óptica]]," ocasionado por ",Tabla4[[#This Row],[Causa del daño]])</f>
        <v>Reportan apertura en el enlace Cg3 - Cg9 en el km 8,2 desde Asturias ocasionado por Vandalismo</v>
      </c>
      <c r="BA463" s="8" t="str">
        <f>+CONCATENATE("Para dar solución al incidente ",Tabla4[[#This Row],[Solución]])</f>
        <v>Para dar solución al incidente Se realiza un empalme de 48 hilos</v>
      </c>
      <c r="BB463" s="3" t="str">
        <f>+_xlfn.CONCAT(Tabla4[[#This Row],[Causa Raiz]]," ",Tabla4[[#This Row],[Solución2]]," (",Tabla4[[#This Row],[Anillo]],"- Cabecera: ",Tabla4[[#This Row],[Cabecera]],"- Operador: ",Tabla4[[#This Row],[Operador]],")")</f>
        <v>Reportan apertura en el enlace Cg3 - Cg9 en el km 8,2 desde Asturias ocasionado por Vandalismo Para dar solución al incidente Se realiza un empalme de 48 hilos (Anillo 64- Cabecera: ASTURIAS- Operador: Infraco)</v>
      </c>
    </row>
    <row r="464" spans="1:54" s="2" customFormat="1" ht="185.25">
      <c r="A464" s="38">
        <f t="shared" si="51"/>
        <v>463</v>
      </c>
      <c r="B464" s="3">
        <v>8184802</v>
      </c>
      <c r="C464" s="3" t="s">
        <v>163</v>
      </c>
      <c r="D464" s="23">
        <v>45325.243055555555</v>
      </c>
      <c r="E464" s="23">
        <v>45325.451388888891</v>
      </c>
      <c r="F464" s="1">
        <f t="shared" ca="1" si="50"/>
        <v>0.20833333333575865</v>
      </c>
      <c r="G464" s="3" t="s">
        <v>55</v>
      </c>
      <c r="H464" s="41"/>
      <c r="I464" s="40"/>
      <c r="J464" s="5" t="s">
        <v>56</v>
      </c>
      <c r="K464" s="3" t="s">
        <v>108</v>
      </c>
      <c r="L464" s="9" t="s">
        <v>58</v>
      </c>
      <c r="M464" s="3" t="s">
        <v>228</v>
      </c>
      <c r="N464" s="3" t="s">
        <v>315</v>
      </c>
      <c r="O464" s="3" t="s">
        <v>316</v>
      </c>
      <c r="P464" s="3" t="s">
        <v>2613</v>
      </c>
      <c r="Q464" s="4" t="s">
        <v>2614</v>
      </c>
      <c r="R464" s="3" t="s">
        <v>233</v>
      </c>
      <c r="S464" s="3" t="s">
        <v>115</v>
      </c>
      <c r="T464" s="3" t="s">
        <v>146</v>
      </c>
      <c r="U464" s="3" t="s">
        <v>2615</v>
      </c>
      <c r="V464" s="22" t="str">
        <f t="shared" si="55"/>
        <v>RDFO; Hora de aviso: 5:50 03/02/2024; Solución: se realiza migracion de hilos entre empalmes ; Hora de solución: 10:50 03/02/2024; Causa: Falla en la Red FiOp</v>
      </c>
      <c r="W464" s="4" t="s">
        <v>118</v>
      </c>
      <c r="X464" s="3"/>
      <c r="Y464" s="3"/>
      <c r="Z464" s="3" t="s">
        <v>69</v>
      </c>
      <c r="AA464" s="3" t="s">
        <v>70</v>
      </c>
      <c r="AB464" s="3" t="s">
        <v>2616</v>
      </c>
      <c r="AC464" s="3" t="s">
        <v>71</v>
      </c>
      <c r="AD464" s="6">
        <v>0</v>
      </c>
      <c r="AE464" s="7"/>
      <c r="AF464" s="7"/>
      <c r="AG464" s="6">
        <f>Tabla4[[#This Row],[Tiempo Parada de Reloj]]+Tabla4[[#This Row],[Tiempo Autorizado por Telefonica (no Máximo)]]</f>
        <v>0</v>
      </c>
      <c r="AH464" s="7">
        <f t="shared" ca="1" si="52"/>
        <v>0.20833333333575865</v>
      </c>
      <c r="AI464" s="8">
        <f t="shared" si="53"/>
        <v>0</v>
      </c>
      <c r="AJ464" s="8">
        <f t="shared" ca="1" si="54"/>
        <v>5.0000000000582077</v>
      </c>
      <c r="AK464" s="3" t="s">
        <v>88</v>
      </c>
      <c r="AL464" s="3" t="s">
        <v>70</v>
      </c>
      <c r="AM464" s="3" t="s">
        <v>119</v>
      </c>
      <c r="AN464" s="3" t="s">
        <v>119</v>
      </c>
      <c r="AO464" s="3" t="s">
        <v>460</v>
      </c>
      <c r="AP464" s="3" t="s">
        <v>460</v>
      </c>
      <c r="AQ464" s="23">
        <v>45327.474999999999</v>
      </c>
      <c r="AR464" s="3"/>
      <c r="AS464" s="23"/>
      <c r="AT464" s="23"/>
      <c r="AU464" s="3" t="s">
        <v>237</v>
      </c>
      <c r="AV464" s="3" t="s">
        <v>598</v>
      </c>
      <c r="AW464" s="3" t="s">
        <v>307</v>
      </c>
      <c r="AX464" s="3">
        <v>11.270049999999999</v>
      </c>
      <c r="AY464" s="3">
        <v>-74.065922</v>
      </c>
      <c r="AZ464" s="8" t="str">
        <f>+CONCATENATE("Reportan apertura en el enlace ",Tabla4[[#This Row],[Enlace]]," en el ",Tabla4[[#This Row],[Distancia óptica]]," ocasionado por ",Tabla4[[#This Row],[Causa del daño]])</f>
        <v>Reportan apertura en el enlace Santa Marta - Guachaca en el km 24,9 km desde calle 13 ocasionado por Falla en la Red FiOp</v>
      </c>
      <c r="BA464" s="8" t="str">
        <f>+CONCATENATE("Para dar solución al incidente ",Tabla4[[#This Row],[Solución]])</f>
        <v xml:space="preserve">Para dar solución al incidente se realiza migracion de hilos entre empalmes </v>
      </c>
      <c r="BB464" s="3" t="str">
        <f>+_xlfn.CONCAT(Tabla4[[#This Row],[Causa Raiz]]," ",Tabla4[[#This Row],[Solución2]]," (",Tabla4[[#This Row],[Anillo]],"- Cabecera: ",Tabla4[[#This Row],[Cabecera]],"- Operador: ",Tabla4[[#This Row],[Operador]],")")</f>
        <v>Reportan apertura en el enlace Santa Marta - Guachaca en el km 24,9 km desde calle 13 ocasionado por Falla en la Red FiOp Para dar solución al incidente se realiza migracion de hilos entre empalmes  (LINEAL- Cabecera: CALLE 13- Operador: Colombia Telecomunicaciones)</v>
      </c>
    </row>
    <row r="465" spans="1:54" s="2" customFormat="1" ht="171">
      <c r="A465" s="38">
        <f t="shared" si="51"/>
        <v>464</v>
      </c>
      <c r="B465" s="3">
        <v>8184117</v>
      </c>
      <c r="C465" s="3" t="s">
        <v>163</v>
      </c>
      <c r="D465" s="23">
        <v>45325.34375</v>
      </c>
      <c r="E465" s="23">
        <v>45325.659722222219</v>
      </c>
      <c r="F465" s="1">
        <f t="shared" ca="1" si="50"/>
        <v>0.31597222221898846</v>
      </c>
      <c r="G465" s="3" t="s">
        <v>55</v>
      </c>
      <c r="H465" s="41"/>
      <c r="I465" s="40"/>
      <c r="J465" s="5" t="s">
        <v>56</v>
      </c>
      <c r="K465" s="3" t="s">
        <v>138</v>
      </c>
      <c r="L465" s="9" t="s">
        <v>58</v>
      </c>
      <c r="M465" s="3" t="s">
        <v>139</v>
      </c>
      <c r="N465" s="3" t="s">
        <v>2617</v>
      </c>
      <c r="O465" s="3" t="s">
        <v>2618</v>
      </c>
      <c r="P465" s="3" t="s">
        <v>2619</v>
      </c>
      <c r="Q465" s="4" t="s">
        <v>2620</v>
      </c>
      <c r="R465" s="3" t="s">
        <v>409</v>
      </c>
      <c r="S465" s="3" t="s">
        <v>145</v>
      </c>
      <c r="T465" s="3" t="s">
        <v>146</v>
      </c>
      <c r="U465" s="3" t="s">
        <v>2621</v>
      </c>
      <c r="V465" s="22" t="str">
        <f t="shared" si="55"/>
        <v>RDFO; Hora de aviso: 8:15 03/02/2024; Solución: Se realizo limpieza Migracion de hilos entre nodos.; Hora de solución: 15:50 03/02/2024; Causa: Falla en la Red FiOp</v>
      </c>
      <c r="W465" s="4" t="s">
        <v>199</v>
      </c>
      <c r="X465" s="3"/>
      <c r="Y465" s="3"/>
      <c r="Z465" s="3" t="s">
        <v>69</v>
      </c>
      <c r="AA465" s="3" t="s">
        <v>70</v>
      </c>
      <c r="AB465" s="3">
        <v>8184117</v>
      </c>
      <c r="AC465" s="3" t="s">
        <v>71</v>
      </c>
      <c r="AD465" s="6">
        <v>0.10833333333333334</v>
      </c>
      <c r="AE465" s="7"/>
      <c r="AF465" s="7"/>
      <c r="AG465" s="6">
        <f>Tabla4[[#This Row],[Tiempo Parada de Reloj]]+Tabla4[[#This Row],[Tiempo Autorizado por Telefonica (no Máximo)]]</f>
        <v>0.10833333333333334</v>
      </c>
      <c r="AH465" s="7">
        <f t="shared" ca="1" si="52"/>
        <v>0.20763888888565513</v>
      </c>
      <c r="AI465" s="8">
        <f t="shared" si="53"/>
        <v>2.6</v>
      </c>
      <c r="AJ465" s="8">
        <f t="shared" ca="1" si="54"/>
        <v>4.9833333332557235</v>
      </c>
      <c r="AK465" s="3" t="s">
        <v>119</v>
      </c>
      <c r="AL465" s="3" t="s">
        <v>70</v>
      </c>
      <c r="AM465" s="3" t="s">
        <v>87</v>
      </c>
      <c r="AN465" s="3" t="s">
        <v>87</v>
      </c>
      <c r="AO465" s="3" t="s">
        <v>88</v>
      </c>
      <c r="AP465" s="3" t="s">
        <v>88</v>
      </c>
      <c r="AQ465" s="23">
        <v>45328.050694444442</v>
      </c>
      <c r="AR465" s="3"/>
      <c r="AS465" s="23"/>
      <c r="AT465" s="23"/>
      <c r="AU465" s="3" t="s">
        <v>481</v>
      </c>
      <c r="AV465" s="3" t="s">
        <v>1042</v>
      </c>
      <c r="AW465" s="3" t="s">
        <v>307</v>
      </c>
      <c r="AX465" s="3" t="s">
        <v>69</v>
      </c>
      <c r="AY465" s="3" t="s">
        <v>69</v>
      </c>
      <c r="AZ465" s="8" t="str">
        <f>+CONCATENATE("Reportan apertura en el enlace ",Tabla4[[#This Row],[Enlace]]," en el ",Tabla4[[#This Row],[Distancia óptica]]," ocasionado por ",Tabla4[[#This Row],[Causa del daño]])</f>
        <v>Reportan apertura en el enlace Trujillo - Centro 1 en el km 7,6 desde río frío ocasionado por Falla en la Red FiOp</v>
      </c>
      <c r="BA465" s="8" t="str">
        <f>+CONCATENATE("Para dar solución al incidente ",Tabla4[[#This Row],[Solución]])</f>
        <v>Para dar solución al incidente Se realizo limpieza Migracion de hilos entre nodos.</v>
      </c>
      <c r="BB465" s="3" t="str">
        <f>+_xlfn.CONCAT(Tabla4[[#This Row],[Causa Raiz]]," ",Tabla4[[#This Row],[Solución2]]," (",Tabla4[[#This Row],[Anillo]],"- Cabecera: ",Tabla4[[#This Row],[Cabecera]],"- Operador: ",Tabla4[[#This Row],[Operador]],")")</f>
        <v>Reportan apertura en el enlace Trujillo - Centro 1 en el km 7,6 desde río frío ocasionado por Falla en la Red FiOp Para dar solución al incidente Se realizo limpieza Migracion de hilos entre nodos. (LINEAL- Cabecera: TULUA- Operador: Colombia Telecomunicaciones)</v>
      </c>
    </row>
    <row r="466" spans="1:54" s="2" customFormat="1" ht="185.25">
      <c r="A466" s="38">
        <f t="shared" si="51"/>
        <v>465</v>
      </c>
      <c r="B466" s="3">
        <v>8185467</v>
      </c>
      <c r="C466" s="3" t="s">
        <v>163</v>
      </c>
      <c r="D466" s="23">
        <v>45325.395833333336</v>
      </c>
      <c r="E466" s="23">
        <v>45325.517361111109</v>
      </c>
      <c r="F466" s="1">
        <f t="shared" ca="1" si="50"/>
        <v>0.12152777777373558</v>
      </c>
      <c r="G466" s="3" t="s">
        <v>55</v>
      </c>
      <c r="H466" s="41"/>
      <c r="I466" s="40"/>
      <c r="J466" s="5" t="s">
        <v>56</v>
      </c>
      <c r="K466" s="3" t="s">
        <v>203</v>
      </c>
      <c r="L466" s="9" t="s">
        <v>58</v>
      </c>
      <c r="M466" s="3" t="s">
        <v>204</v>
      </c>
      <c r="N466" s="3" t="s">
        <v>2622</v>
      </c>
      <c r="O466" s="3" t="s">
        <v>2623</v>
      </c>
      <c r="P466" s="3" t="s">
        <v>2624</v>
      </c>
      <c r="Q466" s="4" t="s">
        <v>2625</v>
      </c>
      <c r="R466" s="3" t="s">
        <v>209</v>
      </c>
      <c r="S466" s="3" t="s">
        <v>210</v>
      </c>
      <c r="T466" s="3" t="s">
        <v>256</v>
      </c>
      <c r="U466" s="3" t="s">
        <v>2334</v>
      </c>
      <c r="V466" s="22" t="str">
        <f t="shared" si="55"/>
        <v>RDFO; Hora de aviso: 9:30 03/02/2024; Solución: se refusiona hilo abierto en caja de empalme; Hora de solución: 12:25 03/02/2024; Causa: Falla de Empalme de FiOp</v>
      </c>
      <c r="W466" s="4" t="s">
        <v>1987</v>
      </c>
      <c r="X466" s="3"/>
      <c r="Y466" s="3"/>
      <c r="Z466" s="3" t="s">
        <v>69</v>
      </c>
      <c r="AA466" s="3" t="s">
        <v>71</v>
      </c>
      <c r="AB466" s="3">
        <v>0</v>
      </c>
      <c r="AC466" s="3" t="s">
        <v>71</v>
      </c>
      <c r="AD466" s="6">
        <v>0</v>
      </c>
      <c r="AE466" s="7"/>
      <c r="AF466" s="7"/>
      <c r="AG466" s="6">
        <f>Tabla4[[#This Row],[Tiempo Parada de Reloj]]+Tabla4[[#This Row],[Tiempo Autorizado por Telefonica (no Máximo)]]</f>
        <v>0</v>
      </c>
      <c r="AH466" s="7">
        <f t="shared" ca="1" si="52"/>
        <v>0.12152777777373558</v>
      </c>
      <c r="AI466" s="8">
        <f t="shared" si="53"/>
        <v>0</v>
      </c>
      <c r="AJ466" s="8">
        <f t="shared" ca="1" si="54"/>
        <v>2.9166666665696539</v>
      </c>
      <c r="AK466" s="3" t="s">
        <v>106</v>
      </c>
      <c r="AL466" s="3" t="s">
        <v>70</v>
      </c>
      <c r="AM466" s="3" t="s">
        <v>119</v>
      </c>
      <c r="AN466" s="3" t="s">
        <v>119</v>
      </c>
      <c r="AO466" s="3" t="s">
        <v>106</v>
      </c>
      <c r="AP466" s="3" t="s">
        <v>106</v>
      </c>
      <c r="AQ466" s="23">
        <v>45328.461805555555</v>
      </c>
      <c r="AR466" s="3"/>
      <c r="AS466" s="23"/>
      <c r="AT466" s="23"/>
      <c r="AU466" s="3" t="s">
        <v>1557</v>
      </c>
      <c r="AV466" s="3" t="s">
        <v>2622</v>
      </c>
      <c r="AW466" s="3" t="s">
        <v>307</v>
      </c>
      <c r="AX466" s="3">
        <v>5.9281600000000001</v>
      </c>
      <c r="AY466" s="3">
        <v>-73.613950000000003</v>
      </c>
      <c r="AZ466" s="8" t="str">
        <f>+CONCATENATE("Reportan apertura en el enlace ",Tabla4[[#This Row],[Enlace]]," en el ",Tabla4[[#This Row],[Distancia óptica]]," ocasionado por ",Tabla4[[#This Row],[Causa del daño]])</f>
        <v>Reportan apertura en el enlace Barbosa - Villa de Leyva en el Km 1,1 desde Barbosa ocasionado por Falla de Empalme de FiOp</v>
      </c>
      <c r="BA466" s="8" t="str">
        <f>+CONCATENATE("Para dar solución al incidente ",Tabla4[[#This Row],[Solución]])</f>
        <v>Para dar solución al incidente se refusiona hilo abierto en caja de empalme</v>
      </c>
      <c r="BB466" s="3" t="str">
        <f>+_xlfn.CONCAT(Tabla4[[#This Row],[Causa Raiz]]," ",Tabla4[[#This Row],[Solución2]]," (",Tabla4[[#This Row],[Anillo]],"- Cabecera: ",Tabla4[[#This Row],[Cabecera]],"- Operador: ",Tabla4[[#This Row],[Operador]],")")</f>
        <v>Reportan apertura en el enlace Barbosa - Villa de Leyva en el Km 1,1 desde Barbosa ocasionado por Falla de Empalme de FiOp Para dar solución al incidente se refusiona hilo abierto en caja de empalme (LINEAL- Cabecera: BARBOSA- Operador: Colombia Telecomunicaciones)</v>
      </c>
    </row>
    <row r="467" spans="1:54" s="2" customFormat="1" ht="156.75">
      <c r="A467" s="38">
        <f t="shared" si="51"/>
        <v>466</v>
      </c>
      <c r="B467" s="3">
        <v>8185902</v>
      </c>
      <c r="C467" s="3" t="s">
        <v>54</v>
      </c>
      <c r="D467" s="23">
        <v>45325.479166666664</v>
      </c>
      <c r="E467" s="23">
        <v>45325.480555555558</v>
      </c>
      <c r="F467" s="1">
        <f t="shared" ca="1" si="50"/>
        <v>1.3888888934161514E-3</v>
      </c>
      <c r="G467" s="3" t="s">
        <v>55</v>
      </c>
      <c r="H467" s="41"/>
      <c r="I467" s="40"/>
      <c r="J467" s="5" t="s">
        <v>56</v>
      </c>
      <c r="K467" s="3" t="s">
        <v>77</v>
      </c>
      <c r="L467" s="9" t="s">
        <v>78</v>
      </c>
      <c r="M467" s="3" t="s">
        <v>283</v>
      </c>
      <c r="N467" s="3" t="s">
        <v>284</v>
      </c>
      <c r="O467" s="3" t="s">
        <v>2626</v>
      </c>
      <c r="P467" s="3" t="s">
        <v>325</v>
      </c>
      <c r="Q467" s="4" t="s">
        <v>2627</v>
      </c>
      <c r="R467" s="3" t="s">
        <v>2603</v>
      </c>
      <c r="S467" s="3" t="s">
        <v>289</v>
      </c>
      <c r="T467" s="3" t="s">
        <v>104</v>
      </c>
      <c r="U467" s="3" t="s">
        <v>2628</v>
      </c>
      <c r="V467" s="22" t="str">
        <f t="shared" si="55"/>
        <v>RLFO; Hora de aviso: 11:30 03/02/2024; Solución: Falla en equipos no se tiene falla en la FO; Hora de solución: 11:32 03/02/2024; Causa: Visita Fallida</v>
      </c>
      <c r="W467" s="4" t="s">
        <v>1775</v>
      </c>
      <c r="X467" s="3"/>
      <c r="Y467" s="3"/>
      <c r="Z467" s="3" t="s">
        <v>69</v>
      </c>
      <c r="AA467" s="3" t="s">
        <v>70</v>
      </c>
      <c r="AB467" s="3">
        <v>8183131</v>
      </c>
      <c r="AC467" s="3" t="s">
        <v>71</v>
      </c>
      <c r="AD467" s="6">
        <v>0</v>
      </c>
      <c r="AE467" s="7"/>
      <c r="AF467" s="7"/>
      <c r="AG467" s="6">
        <f>Tabla4[[#This Row],[Tiempo Parada de Reloj]]+Tabla4[[#This Row],[Tiempo Autorizado por Telefonica (no Máximo)]]</f>
        <v>0</v>
      </c>
      <c r="AH467" s="7">
        <f t="shared" ca="1" si="52"/>
        <v>1.3888888934161514E-3</v>
      </c>
      <c r="AI467" s="8">
        <f t="shared" si="53"/>
        <v>0</v>
      </c>
      <c r="AJ467" s="8">
        <f t="shared" ca="1" si="54"/>
        <v>3.3333333441987634E-2</v>
      </c>
      <c r="AK467" s="3" t="s">
        <v>106</v>
      </c>
      <c r="AL467" s="3" t="s">
        <v>70</v>
      </c>
      <c r="AM467" s="3" t="s">
        <v>119</v>
      </c>
      <c r="AN467" s="3" t="s">
        <v>119</v>
      </c>
      <c r="AO467" s="3" t="s">
        <v>119</v>
      </c>
      <c r="AP467" s="3" t="s">
        <v>119</v>
      </c>
      <c r="AQ467" s="23">
        <v>45325.517361111109</v>
      </c>
      <c r="AR467" s="3"/>
      <c r="AS467" s="23"/>
      <c r="AT467" s="23"/>
      <c r="AU467" s="3" t="s">
        <v>404</v>
      </c>
      <c r="AV467" s="3" t="s">
        <v>69</v>
      </c>
      <c r="AW467" s="3" t="s">
        <v>69</v>
      </c>
      <c r="AX467" s="3" t="s">
        <v>69</v>
      </c>
      <c r="AY467" s="3" t="s">
        <v>69</v>
      </c>
      <c r="AZ467" s="8" t="str">
        <f>+CONCATENATE("Reportan apertura en el enlace ",Tabla4[[#This Row],[Enlace]]," en el ",Tabla4[[#This Row],[Distancia óptica]]," ocasionado por ",Tabla4[[#This Row],[Causa del daño]])</f>
        <v>Reportan apertura en el enlace Mov. Unicentro Armenia - Mov. Galan en el Km 0 ocasionado por Visita Fallida</v>
      </c>
      <c r="BA467" s="8" t="str">
        <f>+CONCATENATE("Para dar solución al incidente ",Tabla4[[#This Row],[Solución]])</f>
        <v>Para dar solución al incidente Falla en equipos no se tiene falla en la FO</v>
      </c>
      <c r="BB467" s="3" t="str">
        <f>+_xlfn.CONCAT(Tabla4[[#This Row],[Causa Raiz]]," ",Tabla4[[#This Row],[Solución2]]," (",Tabla4[[#This Row],[Anillo]],"- Cabecera: ",Tabla4[[#This Row],[Cabecera]],"- Operador: ",Tabla4[[#This Row],[Operador]],")")</f>
        <v>Reportan apertura en el enlace Mov. Unicentro Armenia - Mov. Galan en el Km 0 ocasionado por Visita Fallida Para dar solución al incidente Falla en equipos no se tiene falla en la FO (NA- Cabecera: NA- Operador: Colombia Telecomunicaciones)</v>
      </c>
    </row>
    <row r="468" spans="1:54" s="2" customFormat="1" ht="185.25">
      <c r="A468" s="38">
        <f t="shared" si="51"/>
        <v>467</v>
      </c>
      <c r="B468" s="3">
        <v>8185184</v>
      </c>
      <c r="C468" s="3" t="s">
        <v>54</v>
      </c>
      <c r="D468" s="23">
        <v>45325.548611111109</v>
      </c>
      <c r="E468" s="23">
        <v>45325.715277777781</v>
      </c>
      <c r="F468" s="1">
        <f t="shared" ca="1" si="50"/>
        <v>0.16666666667151731</v>
      </c>
      <c r="G468" s="3" t="s">
        <v>55</v>
      </c>
      <c r="H468" s="41"/>
      <c r="I468" s="40"/>
      <c r="J468" s="5" t="s">
        <v>56</v>
      </c>
      <c r="K468" s="3" t="s">
        <v>122</v>
      </c>
      <c r="L468" s="9" t="s">
        <v>78</v>
      </c>
      <c r="M468" s="3" t="s">
        <v>644</v>
      </c>
      <c r="N468" s="3" t="s">
        <v>2629</v>
      </c>
      <c r="O468" s="3" t="s">
        <v>2630</v>
      </c>
      <c r="P468" s="3" t="s">
        <v>2631</v>
      </c>
      <c r="Q468" s="4" t="s">
        <v>2632</v>
      </c>
      <c r="R468" s="3" t="s">
        <v>649</v>
      </c>
      <c r="S468" s="3" t="s">
        <v>129</v>
      </c>
      <c r="T468" s="3" t="s">
        <v>146</v>
      </c>
      <c r="U468" s="3" t="s">
        <v>2633</v>
      </c>
      <c r="V468" s="22" t="str">
        <f t="shared" si="55"/>
        <v>RLFO; Hora de aviso: 13:10 03/02/2024; Solución: se realiza migracion de hilos entre nodos; Hora de solución: 17:10 03/02/2024; Causa: Falla en la Red FiOp</v>
      </c>
      <c r="W468" s="4" t="s">
        <v>132</v>
      </c>
      <c r="X468" s="3"/>
      <c r="Y468" s="3"/>
      <c r="Z468" s="3" t="s">
        <v>69</v>
      </c>
      <c r="AA468" s="3" t="s">
        <v>70</v>
      </c>
      <c r="AB468" s="3">
        <v>8185184</v>
      </c>
      <c r="AC468" s="3" t="s">
        <v>70</v>
      </c>
      <c r="AD468" s="6">
        <v>0</v>
      </c>
      <c r="AE468" s="7"/>
      <c r="AF468" s="7"/>
      <c r="AG468" s="6">
        <f>Tabla4[[#This Row],[Tiempo Parada de Reloj]]+Tabla4[[#This Row],[Tiempo Autorizado por Telefonica (no Máximo)]]</f>
        <v>0</v>
      </c>
      <c r="AH468" s="7">
        <f t="shared" ca="1" si="52"/>
        <v>0.16666666667151731</v>
      </c>
      <c r="AI468" s="8">
        <f t="shared" si="53"/>
        <v>0</v>
      </c>
      <c r="AJ468" s="8">
        <f t="shared" ca="1" si="54"/>
        <v>4.0000000001164153</v>
      </c>
      <c r="AK468" s="3" t="s">
        <v>119</v>
      </c>
      <c r="AL468" s="3" t="s">
        <v>70</v>
      </c>
      <c r="AM468" s="3" t="s">
        <v>87</v>
      </c>
      <c r="AN468" s="3" t="s">
        <v>87</v>
      </c>
      <c r="AO468" s="3" t="s">
        <v>88</v>
      </c>
      <c r="AP468" s="3" t="s">
        <v>88</v>
      </c>
      <c r="AQ468" s="23">
        <v>45327.85</v>
      </c>
      <c r="AR468" s="3"/>
      <c r="AS468" s="23"/>
      <c r="AT468" s="23"/>
      <c r="AU468" s="3" t="s">
        <v>655</v>
      </c>
      <c r="AV468" s="3" t="s">
        <v>801</v>
      </c>
      <c r="AW468" s="3" t="s">
        <v>2634</v>
      </c>
      <c r="AX468" s="3">
        <v>9.1076440000000005</v>
      </c>
      <c r="AY468" s="3">
        <v>-75.402105000000006</v>
      </c>
      <c r="AZ468" s="8" t="str">
        <f>+CONCATENATE("Reportan apertura en el enlace ",Tabla4[[#This Row],[Enlace]]," en el ",Tabla4[[#This Row],[Distancia óptica]]," ocasionado por ",Tabla4[[#This Row],[Causa del daño]])</f>
        <v>Reportan apertura en el enlace Mov. Chinu - Mov. Sampues en el Km 12,3 desde chinu ocasionado por Falla en la Red FiOp</v>
      </c>
      <c r="BA468" s="8" t="str">
        <f>+CONCATENATE("Para dar solución al incidente ",Tabla4[[#This Row],[Solución]])</f>
        <v>Para dar solución al incidente se realiza migracion de hilos entre nodos</v>
      </c>
      <c r="BB468" s="3" t="str">
        <f>+_xlfn.CONCAT(Tabla4[[#This Row],[Causa Raiz]]," ",Tabla4[[#This Row],[Solución2]]," (",Tabla4[[#This Row],[Anillo]],"- Cabecera: ",Tabla4[[#This Row],[Cabecera]],"- Operador: ",Tabla4[[#This Row],[Operador]],")")</f>
        <v>Reportan apertura en el enlace Mov. Chinu - Mov. Sampues en el Km 12,3 desde chinu ocasionado por Falla en la Red FiOp Para dar solución al incidente se realiza migracion de hilos entre nodos (UK DE LA MOVIL SAMPUES- Cabecera: SINCELEJO- Operador: Colombia Telecomunicaciones)</v>
      </c>
    </row>
    <row r="469" spans="1:54" s="2" customFormat="1" ht="171">
      <c r="A469" s="38">
        <f t="shared" si="51"/>
        <v>468</v>
      </c>
      <c r="B469" s="3">
        <v>8186247</v>
      </c>
      <c r="C469" s="3" t="s">
        <v>54</v>
      </c>
      <c r="D469" s="23">
        <v>45325.572916666664</v>
      </c>
      <c r="E469" s="23">
        <v>45325.659722222219</v>
      </c>
      <c r="F469" s="1">
        <f t="shared" ca="1" si="50"/>
        <v>8.6805555554747116E-2</v>
      </c>
      <c r="G469" s="3" t="s">
        <v>55</v>
      </c>
      <c r="H469" s="41"/>
      <c r="I469" s="40"/>
      <c r="J469" s="5" t="s">
        <v>56</v>
      </c>
      <c r="K469" s="3" t="s">
        <v>108</v>
      </c>
      <c r="L469" s="9" t="s">
        <v>78</v>
      </c>
      <c r="M469" s="3" t="s">
        <v>228</v>
      </c>
      <c r="N469" s="3" t="s">
        <v>315</v>
      </c>
      <c r="O469" s="3" t="s">
        <v>2635</v>
      </c>
      <c r="P469" s="3" t="s">
        <v>2636</v>
      </c>
      <c r="Q469" s="4" t="s">
        <v>2637</v>
      </c>
      <c r="R469" s="3" t="s">
        <v>233</v>
      </c>
      <c r="S469" s="3" t="s">
        <v>115</v>
      </c>
      <c r="T469" s="3" t="s">
        <v>130</v>
      </c>
      <c r="U469" s="3" t="s">
        <v>631</v>
      </c>
      <c r="V469" s="22" t="str">
        <f t="shared" si="55"/>
        <v>RLFO; Hora de aviso: 13:45 03/02/2024; Solución: Se refusiona hilo en caja existente ; Hora de solución: 15:50 03/02/2024; Causa: Plagas</v>
      </c>
      <c r="W469" s="4" t="s">
        <v>118</v>
      </c>
      <c r="X469" s="3"/>
      <c r="Y469" s="3"/>
      <c r="Z469" s="3" t="s">
        <v>69</v>
      </c>
      <c r="AA469" s="3" t="s">
        <v>71</v>
      </c>
      <c r="AB469" s="3">
        <v>0</v>
      </c>
      <c r="AC469" s="3" t="s">
        <v>71</v>
      </c>
      <c r="AD469" s="6">
        <v>0</v>
      </c>
      <c r="AE469" s="7"/>
      <c r="AF469" s="7"/>
      <c r="AG469" s="6">
        <f>Tabla4[[#This Row],[Tiempo Parada de Reloj]]+Tabla4[[#This Row],[Tiempo Autorizado por Telefonica (no Máximo)]]</f>
        <v>0</v>
      </c>
      <c r="AH469" s="7">
        <f t="shared" ca="1" si="52"/>
        <v>8.6805555554747116E-2</v>
      </c>
      <c r="AI469" s="8">
        <f t="shared" si="53"/>
        <v>0</v>
      </c>
      <c r="AJ469" s="8">
        <f t="shared" ca="1" si="54"/>
        <v>2.0833333333139308</v>
      </c>
      <c r="AK469" s="3" t="s">
        <v>119</v>
      </c>
      <c r="AL469" s="3" t="s">
        <v>70</v>
      </c>
      <c r="AM469" s="3" t="s">
        <v>87</v>
      </c>
      <c r="AN469" s="3" t="s">
        <v>87</v>
      </c>
      <c r="AO469" s="3" t="s">
        <v>106</v>
      </c>
      <c r="AP469" s="3" t="s">
        <v>106</v>
      </c>
      <c r="AQ469" s="23">
        <v>45327.324305555558</v>
      </c>
      <c r="AR469" s="3"/>
      <c r="AS469" s="23"/>
      <c r="AT469" s="23"/>
      <c r="AU469" s="3" t="s">
        <v>237</v>
      </c>
      <c r="AV469" s="3" t="s">
        <v>2638</v>
      </c>
      <c r="AW469" s="3" t="s">
        <v>307</v>
      </c>
      <c r="AX469" s="3">
        <v>11.2278</v>
      </c>
      <c r="AY469" s="3">
        <v>-74.200699999999998</v>
      </c>
      <c r="AZ469" s="8" t="str">
        <f>+CONCATENATE("Reportan apertura en el enlace ",Tabla4[[#This Row],[Enlace]]," en el ",Tabla4[[#This Row],[Distancia óptica]]," ocasionado por ",Tabla4[[#This Row],[Causa del daño]])</f>
        <v>Reportan apertura en el enlace Mov. Santa Marta - Mov. Pando en el Km 0,15 desde pando ocasionado por Plagas</v>
      </c>
      <c r="BA469" s="8" t="str">
        <f>+CONCATENATE("Para dar solución al incidente ",Tabla4[[#This Row],[Solución]])</f>
        <v xml:space="preserve">Para dar solución al incidente Se refusiona hilo en caja existente </v>
      </c>
      <c r="BB469" s="3" t="str">
        <f>+_xlfn.CONCAT(Tabla4[[#This Row],[Causa Raiz]]," ",Tabla4[[#This Row],[Solución2]]," (",Tabla4[[#This Row],[Anillo]],"- Cabecera: ",Tabla4[[#This Row],[Cabecera]],"- Operador: ",Tabla4[[#This Row],[Operador]],")")</f>
        <v>Reportan apertura en el enlace Mov. Santa Marta - Mov. Pando en el Km 0,15 desde pando ocasionado por Plagas Para dar solución al incidente Se refusiona hilo en caja existente  (LINEAL- Cabecera: CALLE 12- Operador: Colombia Telecomunicaciones)</v>
      </c>
    </row>
    <row r="470" spans="1:54" s="2" customFormat="1" ht="199.5">
      <c r="A470" s="38">
        <f t="shared" si="51"/>
        <v>469</v>
      </c>
      <c r="B470" s="3">
        <v>8186385</v>
      </c>
      <c r="C470" s="3" t="s">
        <v>54</v>
      </c>
      <c r="D470" s="23">
        <v>45325.604166666664</v>
      </c>
      <c r="E470" s="23">
        <v>45325.715277777781</v>
      </c>
      <c r="F470" s="1">
        <f t="shared" ca="1" si="50"/>
        <v>0.11111111111677019</v>
      </c>
      <c r="G470" s="3" t="s">
        <v>55</v>
      </c>
      <c r="H470" s="41"/>
      <c r="I470" s="40"/>
      <c r="J470" s="5" t="s">
        <v>56</v>
      </c>
      <c r="K470" s="3" t="s">
        <v>77</v>
      </c>
      <c r="L470" s="9" t="s">
        <v>78</v>
      </c>
      <c r="M470" s="3" t="s">
        <v>656</v>
      </c>
      <c r="N470" s="3" t="s">
        <v>657</v>
      </c>
      <c r="O470" s="3" t="s">
        <v>2639</v>
      </c>
      <c r="P470" s="3" t="s">
        <v>2640</v>
      </c>
      <c r="Q470" s="4" t="s">
        <v>2641</v>
      </c>
      <c r="R470" s="3" t="s">
        <v>2603</v>
      </c>
      <c r="S470" s="3" t="s">
        <v>289</v>
      </c>
      <c r="T470" s="3" t="s">
        <v>176</v>
      </c>
      <c r="U470" s="3" t="s">
        <v>2642</v>
      </c>
      <c r="V470" s="22" t="str">
        <f t="shared" si="55"/>
        <v>RLFO; Hora de aviso: 14:30 03/02/2024; Solución: Tendido 126 mtrs y 2 empalmes de 48 hilos; Hora de solución: 17:10 03/02/2024; Causa: Intervención de Terceros. No Identificados</v>
      </c>
      <c r="W470" s="4" t="s">
        <v>160</v>
      </c>
      <c r="X470" s="3"/>
      <c r="Y470" s="3"/>
      <c r="Z470" s="3" t="s">
        <v>69</v>
      </c>
      <c r="AA470" s="3" t="s">
        <v>71</v>
      </c>
      <c r="AB470" s="3">
        <v>0</v>
      </c>
      <c r="AC470" s="3" t="s">
        <v>71</v>
      </c>
      <c r="AD470" s="6">
        <v>0</v>
      </c>
      <c r="AE470" s="7"/>
      <c r="AF470" s="7"/>
      <c r="AG470" s="6">
        <f>Tabla4[[#This Row],[Tiempo Parada de Reloj]]+Tabla4[[#This Row],[Tiempo Autorizado por Telefonica (no Máximo)]]</f>
        <v>0</v>
      </c>
      <c r="AH470" s="7">
        <f t="shared" ca="1" si="52"/>
        <v>0.11111111111677019</v>
      </c>
      <c r="AI470" s="8">
        <f t="shared" si="53"/>
        <v>0</v>
      </c>
      <c r="AJ470" s="8">
        <f t="shared" ca="1" si="54"/>
        <v>2.6666666668024845</v>
      </c>
      <c r="AK470" s="3" t="s">
        <v>87</v>
      </c>
      <c r="AL470" s="3" t="s">
        <v>71</v>
      </c>
      <c r="AM470" s="3" t="s">
        <v>87</v>
      </c>
      <c r="AN470" s="3" t="s">
        <v>87</v>
      </c>
      <c r="AO470" s="3" t="s">
        <v>88</v>
      </c>
      <c r="AP470" s="3" t="s">
        <v>88</v>
      </c>
      <c r="AQ470" s="23">
        <v>45327.717361111114</v>
      </c>
      <c r="AR470" s="3"/>
      <c r="AS470" s="23"/>
      <c r="AT470" s="23"/>
      <c r="AU470" s="3" t="s">
        <v>404</v>
      </c>
      <c r="AV470" s="3" t="s">
        <v>2643</v>
      </c>
      <c r="AW470" s="3" t="s">
        <v>1311</v>
      </c>
      <c r="AX470" s="3">
        <v>5.0354000000000001</v>
      </c>
      <c r="AY470" s="3">
        <v>-75.435500000000005</v>
      </c>
      <c r="AZ470" s="8" t="str">
        <f>+CONCATENATE("Reportan apertura en el enlace ",Tabla4[[#This Row],[Enlace]]," en el ",Tabla4[[#This Row],[Distancia óptica]]," ocasionado por ",Tabla4[[#This Row],[Causa del daño]])</f>
        <v>Reportan apertura en el enlace Mov. Juanchito Manizales - Mov. Malterías 2 en el Km 0,9 desde malteria 2 ocasionado por Intervención de Terceros. No Identificados</v>
      </c>
      <c r="BA470" s="8" t="str">
        <f>+CONCATENATE("Para dar solución al incidente ",Tabla4[[#This Row],[Solución]])</f>
        <v>Para dar solución al incidente Tendido 126 mtrs y 2 empalmes de 48 hilos</v>
      </c>
      <c r="BB470" s="3" t="str">
        <f>+_xlfn.CONCAT(Tabla4[[#This Row],[Causa Raiz]]," ",Tabla4[[#This Row],[Solución2]]," (",Tabla4[[#This Row],[Anillo]],"- Cabecera: ",Tabla4[[#This Row],[Cabecera]],"- Operador: ",Tabla4[[#This Row],[Operador]],")")</f>
        <v>Reportan apertura en el enlace Mov. Juanchito Manizales - Mov. Malterías 2 en el Km 0,9 desde malteria 2 ocasionado por Intervención de Terceros. No Identificados Para dar solución al incidente Tendido 126 mtrs y 2 empalmes de 48 hilos (UK- Cabecera: Malteria 2- Operador: Colombia Telecomunicaciones)</v>
      </c>
    </row>
    <row r="471" spans="1:54" s="2" customFormat="1" ht="185.25">
      <c r="A471" s="38">
        <f t="shared" si="51"/>
        <v>470</v>
      </c>
      <c r="B471" s="3">
        <v>8186051</v>
      </c>
      <c r="C471" s="3" t="s">
        <v>54</v>
      </c>
      <c r="D471" s="23">
        <v>45325.618055555555</v>
      </c>
      <c r="E471" s="23">
        <v>45325.715277777781</v>
      </c>
      <c r="F471" s="1">
        <f t="shared" ca="1" si="50"/>
        <v>9.7222222226264421E-2</v>
      </c>
      <c r="G471" s="3" t="s">
        <v>55</v>
      </c>
      <c r="H471" s="41"/>
      <c r="I471" s="40"/>
      <c r="J471" s="5" t="s">
        <v>56</v>
      </c>
      <c r="K471" s="3" t="s">
        <v>77</v>
      </c>
      <c r="L471" s="9" t="s">
        <v>58</v>
      </c>
      <c r="M471" s="3" t="s">
        <v>745</v>
      </c>
      <c r="N471" s="3" t="s">
        <v>746</v>
      </c>
      <c r="O471" s="3" t="s">
        <v>2644</v>
      </c>
      <c r="P471" s="3" t="s">
        <v>2645</v>
      </c>
      <c r="Q471" s="4" t="s">
        <v>2646</v>
      </c>
      <c r="R471" s="3" t="s">
        <v>750</v>
      </c>
      <c r="S471" s="3" t="s">
        <v>158</v>
      </c>
      <c r="T471" s="3" t="s">
        <v>66</v>
      </c>
      <c r="U471" s="3" t="s">
        <v>2647</v>
      </c>
      <c r="V471" s="22" t="str">
        <f t="shared" si="55"/>
        <v>RLFO; Hora de aviso: 14:50 03/02/2024; Solución: Se recupera reserva de 10 mtrs y un empalme de 8 hilos; Hora de solución: 17:10 03/02/2024; Causa: Vandalismo</v>
      </c>
      <c r="W471" s="4" t="s">
        <v>160</v>
      </c>
      <c r="X471" s="3"/>
      <c r="Y471" s="3"/>
      <c r="Z471" s="3" t="s">
        <v>69</v>
      </c>
      <c r="AA471" s="3" t="s">
        <v>70</v>
      </c>
      <c r="AB471" s="3">
        <v>8186051</v>
      </c>
      <c r="AC471" s="3" t="s">
        <v>71</v>
      </c>
      <c r="AD471" s="6">
        <v>0</v>
      </c>
      <c r="AE471" s="7"/>
      <c r="AF471" s="7"/>
      <c r="AG471" s="6">
        <f>Tabla4[[#This Row],[Tiempo Parada de Reloj]]+Tabla4[[#This Row],[Tiempo Autorizado por Telefonica (no Máximo)]]</f>
        <v>0</v>
      </c>
      <c r="AH471" s="7">
        <f t="shared" ca="1" si="52"/>
        <v>9.7222222226264421E-2</v>
      </c>
      <c r="AI471" s="8">
        <f t="shared" si="53"/>
        <v>0</v>
      </c>
      <c r="AJ471" s="8">
        <f t="shared" ca="1" si="54"/>
        <v>2.3333333334303461</v>
      </c>
      <c r="AK471" s="3" t="s">
        <v>87</v>
      </c>
      <c r="AL471" s="3" t="s">
        <v>71</v>
      </c>
      <c r="AM471" s="3" t="s">
        <v>87</v>
      </c>
      <c r="AN471" s="3" t="s">
        <v>87</v>
      </c>
      <c r="AO471" s="3" t="s">
        <v>460</v>
      </c>
      <c r="AP471" s="3" t="s">
        <v>460</v>
      </c>
      <c r="AQ471" s="23">
        <v>45327.479861111111</v>
      </c>
      <c r="AR471" s="3"/>
      <c r="AS471" s="23"/>
      <c r="AT471" s="23"/>
      <c r="AU471" s="3" t="s">
        <v>752</v>
      </c>
      <c r="AV471" s="3" t="s">
        <v>2648</v>
      </c>
      <c r="AW471" s="3" t="s">
        <v>1311</v>
      </c>
      <c r="AX471" s="3">
        <v>2.9340000000000002</v>
      </c>
      <c r="AY471" s="3">
        <v>-75.275000000000006</v>
      </c>
      <c r="AZ471" s="8" t="str">
        <f>+CONCATENATE("Reportan apertura en el enlace ",Tabla4[[#This Row],[Enlace]]," en el ",Tabla4[[#This Row],[Distancia óptica]]," ocasionado por ",Tabla4[[#This Row],[Causa del daño]])</f>
        <v>Reportan apertura en el enlace Monserrate - Tuquila en el Km 0,09 desde  Armario 161 Monserrate ocasionado por Vandalismo</v>
      </c>
      <c r="BA471" s="8" t="str">
        <f>+CONCATENATE("Para dar solución al incidente ",Tabla4[[#This Row],[Solución]])</f>
        <v>Para dar solución al incidente Se recupera reserva de 10 mtrs y un empalme de 8 hilos</v>
      </c>
      <c r="BB471" s="3" t="str">
        <f>+_xlfn.CONCAT(Tabla4[[#This Row],[Causa Raiz]]," ",Tabla4[[#This Row],[Solución2]]," (",Tabla4[[#This Row],[Anillo]],"- Cabecera: ",Tabla4[[#This Row],[Cabecera]],"- Operador: ",Tabla4[[#This Row],[Operador]],")")</f>
        <v>Reportan apertura en el enlace Monserrate - Tuquila en el Km 0,09 desde  Armario 161 Monserrate ocasionado por Vandalismo Para dar solución al incidente Se recupera reserva de 10 mtrs y un empalme de 8 hilos (UK- Cabecera: Monserrate- Operador: Colombia Telecomunicaciones)</v>
      </c>
    </row>
    <row r="472" spans="1:54" s="2" customFormat="1" ht="185.25">
      <c r="A472" s="38">
        <f t="shared" si="51"/>
        <v>471</v>
      </c>
      <c r="B472" s="3">
        <v>8186445</v>
      </c>
      <c r="C472" s="3" t="s">
        <v>163</v>
      </c>
      <c r="D472" s="23">
        <v>45325.618055555555</v>
      </c>
      <c r="E472" s="23">
        <v>45325.763888888891</v>
      </c>
      <c r="F472" s="1">
        <f t="shared" ca="1" si="50"/>
        <v>0.14583333333575865</v>
      </c>
      <c r="G472" s="3" t="s">
        <v>55</v>
      </c>
      <c r="H472" s="41"/>
      <c r="I472" s="40"/>
      <c r="J472" s="5" t="s">
        <v>56</v>
      </c>
      <c r="K472" s="3" t="s">
        <v>77</v>
      </c>
      <c r="L472" s="9" t="s">
        <v>58</v>
      </c>
      <c r="M472" s="3" t="s">
        <v>745</v>
      </c>
      <c r="N472" s="3" t="s">
        <v>746</v>
      </c>
      <c r="O472" s="3" t="s">
        <v>2649</v>
      </c>
      <c r="P472" s="3" t="s">
        <v>2650</v>
      </c>
      <c r="Q472" s="4" t="s">
        <v>2651</v>
      </c>
      <c r="R472" s="3" t="s">
        <v>934</v>
      </c>
      <c r="S472" s="3" t="s">
        <v>158</v>
      </c>
      <c r="T472" s="3" t="s">
        <v>66</v>
      </c>
      <c r="U472" s="3" t="s">
        <v>2652</v>
      </c>
      <c r="V472" s="22" t="str">
        <f t="shared" si="55"/>
        <v>RDFO; Hora de aviso: 14:50 03/02/2024; Solución: Tendido de 200 metros de fibra de 48 Hilos Y dos Empalmes de 48.; Hora de solución: 18:20 03/02/2024; Causa: Vandalismo</v>
      </c>
      <c r="W472" s="4" t="s">
        <v>160</v>
      </c>
      <c r="X472" s="3"/>
      <c r="Y472" s="3"/>
      <c r="Z472" s="3" t="s">
        <v>69</v>
      </c>
      <c r="AA472" s="3" t="s">
        <v>70</v>
      </c>
      <c r="AB472" s="3">
        <v>8186163</v>
      </c>
      <c r="AC472" s="3" t="s">
        <v>71</v>
      </c>
      <c r="AD472" s="6">
        <v>0</v>
      </c>
      <c r="AE472" s="7"/>
      <c r="AF472" s="7"/>
      <c r="AG472" s="6">
        <f>Tabla4[[#This Row],[Tiempo Parada de Reloj]]+Tabla4[[#This Row],[Tiempo Autorizado por Telefonica (no Máximo)]]</f>
        <v>0</v>
      </c>
      <c r="AH472" s="7">
        <f t="shared" ca="1" si="52"/>
        <v>0.14583333333575865</v>
      </c>
      <c r="AI472" s="8">
        <f t="shared" si="53"/>
        <v>0</v>
      </c>
      <c r="AJ472" s="8">
        <f t="shared" ca="1" si="54"/>
        <v>3.5000000000582077</v>
      </c>
      <c r="AK472" s="3" t="s">
        <v>87</v>
      </c>
      <c r="AL472" s="3" t="s">
        <v>71</v>
      </c>
      <c r="AM472" s="3" t="s">
        <v>87</v>
      </c>
      <c r="AN472" s="3" t="s">
        <v>87</v>
      </c>
      <c r="AO472" s="3" t="s">
        <v>88</v>
      </c>
      <c r="AP472" s="3" t="s">
        <v>88</v>
      </c>
      <c r="AQ472" s="23">
        <v>45327.673611111109</v>
      </c>
      <c r="AR472" s="3"/>
      <c r="AS472" s="23"/>
      <c r="AT472" s="23"/>
      <c r="AU472" s="3" t="s">
        <v>752</v>
      </c>
      <c r="AV472" s="3" t="s">
        <v>2653</v>
      </c>
      <c r="AW472" s="3" t="s">
        <v>135</v>
      </c>
      <c r="AX472" s="3">
        <v>2.9347219999999998</v>
      </c>
      <c r="AY472" s="3">
        <v>-75.275833000000006</v>
      </c>
      <c r="AZ472" s="8" t="str">
        <f>+CONCATENATE("Reportan apertura en el enlace ",Tabla4[[#This Row],[Enlace]]," en el ",Tabla4[[#This Row],[Distancia óptica]]," ocasionado por ",Tabla4[[#This Row],[Causa del daño]])</f>
        <v>Reportan apertura en el enlace alto de pradera - Bugambiles en el Km 1,4 desde Bugambiles ocasionado por Vandalismo</v>
      </c>
      <c r="BA472" s="8" t="str">
        <f>+CONCATENATE("Para dar solución al incidente ",Tabla4[[#This Row],[Solución]])</f>
        <v>Para dar solución al incidente Tendido de 200 metros de fibra de 48 Hilos Y dos Empalmes de 48.</v>
      </c>
      <c r="BB472" s="3" t="str">
        <f>+_xlfn.CONCAT(Tabla4[[#This Row],[Causa Raiz]]," ",Tabla4[[#This Row],[Solución2]]," (",Tabla4[[#This Row],[Anillo]],"- Cabecera: ",Tabla4[[#This Row],[Cabecera]],"- Operador: ",Tabla4[[#This Row],[Operador]],")")</f>
        <v>Reportan apertura en el enlace alto de pradera - Bugambiles en el Km 1,4 desde Bugambiles ocasionado por Vandalismo Para dar solución al incidente Tendido de 200 metros de fibra de 48 Hilos Y dos Empalmes de 48. (Lineal- Cabecera: Bugambiles- Operador: Colombia Telecomunicaciones)</v>
      </c>
    </row>
    <row r="473" spans="1:54" s="2" customFormat="1" ht="185.25">
      <c r="A473" s="38">
        <f t="shared" si="51"/>
        <v>472</v>
      </c>
      <c r="B473" s="3">
        <v>8189032</v>
      </c>
      <c r="C473" s="3" t="s">
        <v>92</v>
      </c>
      <c r="D473" s="23">
        <v>45326.28125</v>
      </c>
      <c r="E473" s="23">
        <v>45326.425000000003</v>
      </c>
      <c r="F473" s="1">
        <f t="shared" ref="F473:F536" ca="1" si="56">IF(ISBLANK(E473),IF(ISBLANK(D473),0,NOW()-D473),E473-D473)</f>
        <v>0.14375000000291038</v>
      </c>
      <c r="G473" s="3" t="s">
        <v>55</v>
      </c>
      <c r="H473" s="41"/>
      <c r="I473" s="40"/>
      <c r="J473" s="5" t="s">
        <v>56</v>
      </c>
      <c r="K473" s="3" t="s">
        <v>77</v>
      </c>
      <c r="L473" s="9" t="s">
        <v>58</v>
      </c>
      <c r="M473" s="3" t="s">
        <v>507</v>
      </c>
      <c r="N473" s="3" t="s">
        <v>2654</v>
      </c>
      <c r="O473" s="3" t="s">
        <v>2655</v>
      </c>
      <c r="P473" s="3" t="s">
        <v>2656</v>
      </c>
      <c r="Q473" s="4" t="s">
        <v>2657</v>
      </c>
      <c r="R473" s="3" t="s">
        <v>451</v>
      </c>
      <c r="S473" s="3" t="s">
        <v>158</v>
      </c>
      <c r="T473" s="3" t="s">
        <v>256</v>
      </c>
      <c r="U473" s="3" t="s">
        <v>2658</v>
      </c>
      <c r="V473" s="22" t="str">
        <f t="shared" si="55"/>
        <v>RTNFO; Hora de aviso: 6:45 04/02/2024; Solución: Se entablilla fibra para poder quitar estrés en el punto de la medida; Hora de solución: 10:12 04/02/2024; Causa: Falla de Empalme de FiOp</v>
      </c>
      <c r="W473" s="4" t="s">
        <v>160</v>
      </c>
      <c r="X473" s="3"/>
      <c r="Y473" s="3"/>
      <c r="Z473" s="3" t="s">
        <v>69</v>
      </c>
      <c r="AA473" s="3" t="s">
        <v>71</v>
      </c>
      <c r="AB473" s="3">
        <v>0</v>
      </c>
      <c r="AC473" s="3" t="s">
        <v>71</v>
      </c>
      <c r="AD473" s="6">
        <v>0</v>
      </c>
      <c r="AE473" s="7"/>
      <c r="AF473" s="7"/>
      <c r="AG473" s="6">
        <f>Tabla4[[#This Row],[Tiempo Parada de Reloj]]+Tabla4[[#This Row],[Tiempo Autorizado por Telefonica (no Máximo)]]</f>
        <v>0</v>
      </c>
      <c r="AH473" s="7">
        <f t="shared" ca="1" si="52"/>
        <v>0.14375000000291038</v>
      </c>
      <c r="AI473" s="8">
        <f t="shared" si="53"/>
        <v>0</v>
      </c>
      <c r="AJ473" s="8">
        <f t="shared" ca="1" si="54"/>
        <v>3.4500000000698492</v>
      </c>
      <c r="AK473" s="3" t="s">
        <v>106</v>
      </c>
      <c r="AL473" s="3" t="s">
        <v>71</v>
      </c>
      <c r="AM473" s="3" t="s">
        <v>69</v>
      </c>
      <c r="AN473" s="3" t="s">
        <v>106</v>
      </c>
      <c r="AO473" s="3" t="s">
        <v>88</v>
      </c>
      <c r="AP473" s="3" t="s">
        <v>88</v>
      </c>
      <c r="AQ473" s="23">
        <v>45327.76666666667</v>
      </c>
      <c r="AR473" s="3"/>
      <c r="AS473" s="23"/>
      <c r="AT473" s="23"/>
      <c r="AU473" s="3" t="s">
        <v>515</v>
      </c>
      <c r="AV473" s="3" t="s">
        <v>888</v>
      </c>
      <c r="AW473" s="3" t="s">
        <v>370</v>
      </c>
      <c r="AX473" s="3">
        <v>2.4622199999999999</v>
      </c>
      <c r="AY473" s="3">
        <v>-76.576390000000004</v>
      </c>
      <c r="AZ473" s="8" t="str">
        <f>+CONCATENATE("Reportan apertura en el enlace ",Tabla4[[#This Row],[Enlace]]," en el ",Tabla4[[#This Row],[Distancia óptica]]," ocasionado por ",Tabla4[[#This Row],[Causa del daño]])</f>
        <v>Reportan apertura en el enlace Popayán - El Bordo en el km 4,6 desde Popayan  ocasionado por Falla de Empalme de FiOp</v>
      </c>
      <c r="BA473" s="8" t="str">
        <f>+CONCATENATE("Para dar solución al incidente ",Tabla4[[#This Row],[Solución]])</f>
        <v>Para dar solución al incidente Se entablilla fibra para poder quitar estrés en el punto de la medida</v>
      </c>
      <c r="BB473" s="3" t="str">
        <f>+_xlfn.CONCAT(Tabla4[[#This Row],[Causa Raiz]]," ",Tabla4[[#This Row],[Solución2]]," (",Tabla4[[#This Row],[Anillo]],"- Cabecera: ",Tabla4[[#This Row],[Cabecera]],"- Operador: ",Tabla4[[#This Row],[Operador]],")")</f>
        <v>Reportan apertura en el enlace Popayán - El Bordo en el km 4,6 desde Popayan  ocasionado por Falla de Empalme de FiOp Para dar solución al incidente Se entablilla fibra para poder quitar estrés en el punto de la medida (lineal- Cabecera: POPAYAN- Operador: Colombia Telecomunicaciones)</v>
      </c>
    </row>
    <row r="474" spans="1:54" s="2" customFormat="1" ht="213.75">
      <c r="A474" s="38">
        <f t="shared" si="51"/>
        <v>473</v>
      </c>
      <c r="B474" s="3">
        <v>8189195</v>
      </c>
      <c r="C474" s="3" t="s">
        <v>54</v>
      </c>
      <c r="D474" s="23">
        <v>45326.322916666664</v>
      </c>
      <c r="E474" s="23">
        <v>45326.38958333333</v>
      </c>
      <c r="F474" s="1">
        <f t="shared" ca="1" si="56"/>
        <v>6.6666666665696539E-2</v>
      </c>
      <c r="G474" s="3" t="s">
        <v>55</v>
      </c>
      <c r="H474" s="41"/>
      <c r="I474" s="40"/>
      <c r="J474" s="5" t="s">
        <v>56</v>
      </c>
      <c r="K474" s="3" t="s">
        <v>108</v>
      </c>
      <c r="L474" s="9" t="s">
        <v>78</v>
      </c>
      <c r="M474" s="3" t="s">
        <v>431</v>
      </c>
      <c r="N474" s="3" t="s">
        <v>2659</v>
      </c>
      <c r="O474" s="3" t="s">
        <v>2660</v>
      </c>
      <c r="P474" s="3" t="s">
        <v>2661</v>
      </c>
      <c r="Q474" s="4" t="s">
        <v>2662</v>
      </c>
      <c r="R474" s="3" t="s">
        <v>114</v>
      </c>
      <c r="S474" s="3" t="s">
        <v>115</v>
      </c>
      <c r="T474" s="3" t="s">
        <v>146</v>
      </c>
      <c r="U474" s="3" t="s">
        <v>2663</v>
      </c>
      <c r="V474" s="22" t="str">
        <f t="shared" si="55"/>
        <v>RLFO; Hora de aviso: 7:45 04/02/2024; Solución: Se realiza migracion de los hilos de servicio entre los nodos; Hora de solución: 9:21 04/02/2024; Causa: Falla en la Red FiOp</v>
      </c>
      <c r="W474" s="4" t="s">
        <v>118</v>
      </c>
      <c r="X474" s="3"/>
      <c r="Y474" s="3"/>
      <c r="Z474" s="3" t="s">
        <v>69</v>
      </c>
      <c r="AA474" s="3" t="s">
        <v>70</v>
      </c>
      <c r="AB474" s="3">
        <v>8187309</v>
      </c>
      <c r="AC474" s="3" t="s">
        <v>71</v>
      </c>
      <c r="AD474" s="6">
        <v>0</v>
      </c>
      <c r="AE474" s="7"/>
      <c r="AF474" s="7"/>
      <c r="AG474" s="6">
        <f>Tabla4[[#This Row],[Tiempo Parada de Reloj]]+Tabla4[[#This Row],[Tiempo Autorizado por Telefonica (no Máximo)]]</f>
        <v>0</v>
      </c>
      <c r="AH474" s="7">
        <f t="shared" ca="1" si="52"/>
        <v>6.6666666665696539E-2</v>
      </c>
      <c r="AI474" s="8">
        <f t="shared" si="53"/>
        <v>0</v>
      </c>
      <c r="AJ474" s="8">
        <f t="shared" ca="1" si="54"/>
        <v>1.5999999999767169</v>
      </c>
      <c r="AK474" s="3" t="s">
        <v>106</v>
      </c>
      <c r="AL474" s="3" t="s">
        <v>71</v>
      </c>
      <c r="AM474" s="3" t="s">
        <v>69</v>
      </c>
      <c r="AN474" s="3" t="s">
        <v>106</v>
      </c>
      <c r="AO474" s="3" t="s">
        <v>106</v>
      </c>
      <c r="AP474" s="3" t="s">
        <v>87</v>
      </c>
      <c r="AQ474" s="23">
        <v>45329.392361111109</v>
      </c>
      <c r="AR474" s="3"/>
      <c r="AS474" s="23"/>
      <c r="AT474" s="23"/>
      <c r="AU474" s="3" t="s">
        <v>436</v>
      </c>
      <c r="AV474" s="3" t="s">
        <v>2664</v>
      </c>
      <c r="AW474" s="3" t="s">
        <v>370</v>
      </c>
      <c r="AX474" s="3">
        <v>10.955500000000001</v>
      </c>
      <c r="AY474" s="3">
        <v>-72.793400000000005</v>
      </c>
      <c r="AZ474" s="8" t="str">
        <f>+CONCATENATE("Reportan apertura en el enlace ",Tabla4[[#This Row],[Enlace]]," en el ",Tabla4[[#This Row],[Distancia óptica]]," ocasionado por ",Tabla4[[#This Row],[Causa del daño]])</f>
        <v>Reportan apertura en el enlace Mov. Barrancas UQ695 - Mov. Barrancas GQ115 en el km 0,700 desde desde Barranca GQ115 ocasionado por Falla en la Red FiOp</v>
      </c>
      <c r="BA474" s="8" t="str">
        <f>+CONCATENATE("Para dar solución al incidente ",Tabla4[[#This Row],[Solución]])</f>
        <v>Para dar solución al incidente Se realiza migracion de los hilos de servicio entre los nodos</v>
      </c>
      <c r="BB474" s="3" t="str">
        <f>+_xlfn.CONCAT(Tabla4[[#This Row],[Causa Raiz]]," ",Tabla4[[#This Row],[Solución2]]," (",Tabla4[[#This Row],[Anillo]],"- Cabecera: ",Tabla4[[#This Row],[Cabecera]],"- Operador: ",Tabla4[[#This Row],[Operador]],")")</f>
        <v>Reportan apertura en el enlace Mov. Barrancas UQ695 - Mov. Barrancas GQ115 en el km 0,700 desde desde Barranca GQ115 ocasionado por Falla en la Red FiOp Para dar solución al incidente Se realiza migracion de los hilos de servicio entre los nodos (lineal- Cabecera: Barranca Fija- Operador: Colombia Telecomunicaciones)</v>
      </c>
    </row>
    <row r="475" spans="1:54" s="2" customFormat="1" ht="171">
      <c r="A475" s="38">
        <f t="shared" si="51"/>
        <v>474</v>
      </c>
      <c r="B475" s="3">
        <v>8189838</v>
      </c>
      <c r="C475" s="3" t="s">
        <v>92</v>
      </c>
      <c r="D475" s="23">
        <v>45326.458333333336</v>
      </c>
      <c r="E475" s="23">
        <v>45326.666666666664</v>
      </c>
      <c r="F475" s="1">
        <f t="shared" ca="1" si="56"/>
        <v>0.20833333332848269</v>
      </c>
      <c r="G475" s="3" t="s">
        <v>55</v>
      </c>
      <c r="H475" s="41"/>
      <c r="I475" s="40">
        <v>11719250</v>
      </c>
      <c r="J475" s="5" t="s">
        <v>490</v>
      </c>
      <c r="K475" s="3" t="s">
        <v>490</v>
      </c>
      <c r="L475" s="9" t="s">
        <v>58</v>
      </c>
      <c r="M475" s="3" t="s">
        <v>644</v>
      </c>
      <c r="N475" s="3" t="s">
        <v>2665</v>
      </c>
      <c r="O475" s="3" t="s">
        <v>2666</v>
      </c>
      <c r="P475" s="3" t="s">
        <v>2667</v>
      </c>
      <c r="Q475" s="4" t="s">
        <v>2668</v>
      </c>
      <c r="R475" s="3" t="s">
        <v>805</v>
      </c>
      <c r="S475" s="3" t="s">
        <v>494</v>
      </c>
      <c r="T475" s="3" t="s">
        <v>176</v>
      </c>
      <c r="U475" s="3" t="s">
        <v>2669</v>
      </c>
      <c r="V475" s="22" t="str">
        <f t="shared" si="55"/>
        <v>RTNFO; Hora de aviso: 11:00 04/02/2024; Solución: Se recupera reserva y se instala una caja de empalme; Hora de solución: 16:00 04/02/2024; Causa: Intervención de Terceros. No Identificados</v>
      </c>
      <c r="W475" s="4" t="s">
        <v>2670</v>
      </c>
      <c r="X475" s="3"/>
      <c r="Y475" s="3"/>
      <c r="Z475" s="3" t="s">
        <v>69</v>
      </c>
      <c r="AA475" s="3" t="s">
        <v>71</v>
      </c>
      <c r="AB475" s="3">
        <v>0</v>
      </c>
      <c r="AC475" s="3" t="s">
        <v>71</v>
      </c>
      <c r="AD475" s="6">
        <v>0</v>
      </c>
      <c r="AE475" s="7"/>
      <c r="AF475" s="7"/>
      <c r="AG475" s="6">
        <f>Tabla4[[#This Row],[Tiempo Parada de Reloj]]+Tabla4[[#This Row],[Tiempo Autorizado por Telefonica (no Máximo)]]</f>
        <v>0</v>
      </c>
      <c r="AH475" s="7">
        <f t="shared" ca="1" si="52"/>
        <v>0.20833333332848269</v>
      </c>
      <c r="AI475" s="8">
        <f t="shared" si="53"/>
        <v>0</v>
      </c>
      <c r="AJ475" s="8">
        <f t="shared" ca="1" si="54"/>
        <v>4.9999999998835847</v>
      </c>
      <c r="AK475" s="3" t="s">
        <v>106</v>
      </c>
      <c r="AL475" s="3" t="s">
        <v>70</v>
      </c>
      <c r="AM475" s="3" t="s">
        <v>73</v>
      </c>
      <c r="AN475" s="3" t="s">
        <v>87</v>
      </c>
      <c r="AO475" s="3" t="s">
        <v>119</v>
      </c>
      <c r="AP475" s="3" t="s">
        <v>119</v>
      </c>
      <c r="AQ475" s="23">
        <v>45482.745833333334</v>
      </c>
      <c r="AR475" s="3"/>
      <c r="AS475" s="23"/>
      <c r="AT475" s="23"/>
      <c r="AU475" s="3" t="s">
        <v>494</v>
      </c>
      <c r="AV475" s="3" t="s">
        <v>2671</v>
      </c>
      <c r="AW475" s="3" t="s">
        <v>1323</v>
      </c>
      <c r="AX475" s="3">
        <v>9.0388800000000007</v>
      </c>
      <c r="AY475" s="3">
        <v>-75.518330000000006</v>
      </c>
      <c r="AZ475" s="8" t="str">
        <f>+CONCATENATE("Reportan apertura en el enlace ",Tabla4[[#This Row],[Enlace]]," en el ",Tabla4[[#This Row],[Distancia óptica]]," ocasionado por ",Tabla4[[#This Row],[Causa del daño]])</f>
        <v>Reportan apertura en el enlace Salitral - Tolú en el km 35,2 desde salitral  ocasionado por Intervención de Terceros. No Identificados</v>
      </c>
      <c r="BA475" s="8" t="str">
        <f>+CONCATENATE("Para dar solución al incidente ",Tabla4[[#This Row],[Solución]])</f>
        <v>Para dar solución al incidente Se recupera reserva y se instala una caja de empalme</v>
      </c>
      <c r="BB475" s="3" t="str">
        <f>+_xlfn.CONCAT(Tabla4[[#This Row],[Causa Raiz]]," ",Tabla4[[#This Row],[Solución2]]," (",Tabla4[[#This Row],[Anillo]],"- Cabecera: ",Tabla4[[#This Row],[Cabecera]],"- Operador: ",Tabla4[[#This Row],[Operador]],")")</f>
        <v>Reportan apertura en el enlace Salitral - Tolú en el km 35,2 desde salitral  ocasionado por Intervención de Terceros. No Identificados Para dar solución al incidente Se recupera reserva y se instala una caja de empalme (TRONCAL- Cabecera: SALITRAL- Operador: UNE)</v>
      </c>
    </row>
    <row r="476" spans="1:54" s="2" customFormat="1" ht="228">
      <c r="A476" s="38">
        <f t="shared" si="51"/>
        <v>475</v>
      </c>
      <c r="B476" s="3">
        <v>8189845</v>
      </c>
      <c r="C476" s="3" t="s">
        <v>54</v>
      </c>
      <c r="D476" s="23">
        <v>45326.46875</v>
      </c>
      <c r="E476" s="23">
        <v>45331.423611111109</v>
      </c>
      <c r="F476" s="1">
        <f t="shared" ca="1" si="56"/>
        <v>4.9548611111094942</v>
      </c>
      <c r="G476" s="3" t="s">
        <v>55</v>
      </c>
      <c r="H476" s="41"/>
      <c r="I476" s="40"/>
      <c r="J476" s="5" t="s">
        <v>56</v>
      </c>
      <c r="K476" s="3" t="s">
        <v>57</v>
      </c>
      <c r="L476" s="9" t="s">
        <v>78</v>
      </c>
      <c r="M476" s="3" t="s">
        <v>59</v>
      </c>
      <c r="N476" s="3" t="s">
        <v>60</v>
      </c>
      <c r="O476" s="3" t="s">
        <v>2672</v>
      </c>
      <c r="P476" s="3" t="s">
        <v>2673</v>
      </c>
      <c r="Q476" s="4" t="s">
        <v>2674</v>
      </c>
      <c r="R476" s="3" t="s">
        <v>2675</v>
      </c>
      <c r="S476" s="3" t="s">
        <v>65</v>
      </c>
      <c r="T476" s="3" t="s">
        <v>176</v>
      </c>
      <c r="U476" s="3" t="s">
        <v>2676</v>
      </c>
      <c r="V476" s="22" t="str">
        <f t="shared" si="55"/>
        <v>RLFO; Hora de aviso: 11:15 04/02/2024; Solución: Cambio de Pigtail en Dindalito y se instala empalme de 8 hilos en reserva existente; Hora de solución: 10:10 09/02/2024; Causa: Intervención de Terceros. No Identificados</v>
      </c>
      <c r="W476" s="4" t="s">
        <v>68</v>
      </c>
      <c r="X476" s="3"/>
      <c r="Y476" s="3"/>
      <c r="Z476" s="3" t="s">
        <v>69</v>
      </c>
      <c r="AA476" s="3" t="s">
        <v>70</v>
      </c>
      <c r="AB476" s="3">
        <v>8214156</v>
      </c>
      <c r="AC476" s="3" t="s">
        <v>71</v>
      </c>
      <c r="AD476" s="6">
        <v>4.7833333333333332</v>
      </c>
      <c r="AE476" s="7">
        <v>4.8611111111111112E-3</v>
      </c>
      <c r="AF476" s="7" t="s">
        <v>2677</v>
      </c>
      <c r="AG476" s="6">
        <f>Tabla4[[#This Row],[Tiempo Parada de Reloj]]+Tabla4[[#This Row],[Tiempo Autorizado por Telefonica (no Máximo)]]</f>
        <v>4.7881944444444446</v>
      </c>
      <c r="AH476" s="7">
        <f t="shared" ca="1" si="52"/>
        <v>0.17152777777616102</v>
      </c>
      <c r="AI476" s="8">
        <f t="shared" si="53"/>
        <v>114.8</v>
      </c>
      <c r="AJ476" s="8">
        <f t="shared" ca="1" si="54"/>
        <v>4.1166666666278644</v>
      </c>
      <c r="AK476" s="3" t="s">
        <v>106</v>
      </c>
      <c r="AL476" s="3" t="s">
        <v>70</v>
      </c>
      <c r="AM476" s="3" t="s">
        <v>73</v>
      </c>
      <c r="AN476" s="3" t="s">
        <v>120</v>
      </c>
      <c r="AO476" s="3" t="s">
        <v>87</v>
      </c>
      <c r="AP476" s="3" t="s">
        <v>87</v>
      </c>
      <c r="AQ476" s="23">
        <v>45325.517361111109</v>
      </c>
      <c r="AR476" s="3"/>
      <c r="AS476" s="23"/>
      <c r="AT476" s="23"/>
      <c r="AU476" s="3" t="s">
        <v>100</v>
      </c>
      <c r="AV476" s="3" t="s">
        <v>2678</v>
      </c>
      <c r="AW476" s="3" t="s">
        <v>2679</v>
      </c>
      <c r="AX476" s="3">
        <v>4.62094</v>
      </c>
      <c r="AY476" s="3">
        <v>-74.178830000000005</v>
      </c>
      <c r="AZ476" s="8" t="str">
        <f>+CONCATENATE("Reportan apertura en el enlace ",Tabla4[[#This Row],[Enlace]]," en el ",Tabla4[[#This Row],[Distancia óptica]]," ocasionado por ",Tabla4[[#This Row],[Causa del daño]])</f>
        <v>Reportan apertura en el enlace Mov. El Dindalito Bogota - Mov. Carmelo en el Km 1 desde Dindalito ocasionado por Intervención de Terceros. No Identificados</v>
      </c>
      <c r="BA476" s="8" t="str">
        <f>+CONCATENATE("Para dar solución al incidente ",Tabla4[[#This Row],[Solución]])</f>
        <v>Para dar solución al incidente Cambio de Pigtail en Dindalito y se instala empalme de 8 hilos en reserva existente</v>
      </c>
      <c r="BB476" s="3" t="str">
        <f>+_xlfn.CONCAT(Tabla4[[#This Row],[Causa Raiz]]," ",Tabla4[[#This Row],[Solución2]]," (",Tabla4[[#This Row],[Anillo]],"- Cabecera: ",Tabla4[[#This Row],[Cabecera]],"- Operador: ",Tabla4[[#This Row],[Operador]],")")</f>
        <v>Reportan apertura en el enlace Mov. El Dindalito Bogota - Mov. Carmelo en el Km 1 desde Dindalito ocasionado por Intervención de Terceros. No Identificados Para dar solución al incidente Cambio de Pigtail en Dindalito y se instala empalme de 8 hilos en reserva existente (ANILLO 48- Cabecera: asturias- Operador: Colombia Telecomunicaciones)</v>
      </c>
    </row>
    <row r="477" spans="1:54" s="2" customFormat="1" ht="228">
      <c r="A477" s="38">
        <f t="shared" si="51"/>
        <v>476</v>
      </c>
      <c r="B477" s="3">
        <v>8189844</v>
      </c>
      <c r="C477" s="3" t="s">
        <v>54</v>
      </c>
      <c r="D477" s="23">
        <v>45326.479166666664</v>
      </c>
      <c r="E477" s="23">
        <v>45326.791666666664</v>
      </c>
      <c r="F477" s="1">
        <f t="shared" ca="1" si="56"/>
        <v>0.3125</v>
      </c>
      <c r="G477" s="3" t="s">
        <v>55</v>
      </c>
      <c r="H477" s="41"/>
      <c r="I477" s="40"/>
      <c r="J477" s="5" t="s">
        <v>56</v>
      </c>
      <c r="K477" s="3" t="s">
        <v>57</v>
      </c>
      <c r="L477" s="9" t="s">
        <v>58</v>
      </c>
      <c r="M477" s="3" t="s">
        <v>59</v>
      </c>
      <c r="N477" s="3" t="s">
        <v>60</v>
      </c>
      <c r="O477" s="3" t="s">
        <v>2680</v>
      </c>
      <c r="P477" s="3" t="s">
        <v>2681</v>
      </c>
      <c r="Q477" s="4" t="s">
        <v>2682</v>
      </c>
      <c r="R477" s="3" t="s">
        <v>2675</v>
      </c>
      <c r="S477" s="3" t="s">
        <v>65</v>
      </c>
      <c r="T477" s="3" t="s">
        <v>176</v>
      </c>
      <c r="U477" s="3" t="s">
        <v>2683</v>
      </c>
      <c r="V477" s="22" t="str">
        <f t="shared" si="55"/>
        <v>RLFO; Hora de aviso: 11:30 04/02/2024; Solución: Se realiza tendido de 120 Mts de F.O de 96 hilos y dos empalmes de 48 Hilos; Hora de solución: 19:00 04/02/2024; Causa: Intervención de Terceros. No Identificados</v>
      </c>
      <c r="W477" s="4" t="s">
        <v>68</v>
      </c>
      <c r="X477" s="3"/>
      <c r="Y477" s="3"/>
      <c r="Z477" s="3" t="s">
        <v>69</v>
      </c>
      <c r="AA477" s="3" t="s">
        <v>70</v>
      </c>
      <c r="AB477" s="3" t="s">
        <v>2684</v>
      </c>
      <c r="AC477" s="3" t="s">
        <v>71</v>
      </c>
      <c r="AD477" s="6">
        <v>0.14652777777777778</v>
      </c>
      <c r="AE477" s="7"/>
      <c r="AF477" s="7"/>
      <c r="AG477" s="6">
        <f>Tabla4[[#This Row],[Tiempo Parada de Reloj]]+Tabla4[[#This Row],[Tiempo Autorizado por Telefonica (no Máximo)]]</f>
        <v>0.14652777777777778</v>
      </c>
      <c r="AH477" s="7">
        <f t="shared" ca="1" si="52"/>
        <v>0.16597222222222222</v>
      </c>
      <c r="AI477" s="8">
        <f t="shared" si="53"/>
        <v>3.5166666666666666</v>
      </c>
      <c r="AJ477" s="8">
        <f t="shared" ca="1" si="54"/>
        <v>3.9833333333333334</v>
      </c>
      <c r="AK477" s="3" t="s">
        <v>106</v>
      </c>
      <c r="AL477" s="3" t="s">
        <v>70</v>
      </c>
      <c r="AM477" s="3" t="s">
        <v>73</v>
      </c>
      <c r="AN477" s="3" t="s">
        <v>73</v>
      </c>
      <c r="AO477" s="3" t="s">
        <v>87</v>
      </c>
      <c r="AP477" s="3" t="s">
        <v>87</v>
      </c>
      <c r="AQ477" s="23">
        <v>45328.543749999997</v>
      </c>
      <c r="AR477" s="3"/>
      <c r="AS477" s="23"/>
      <c r="AT477" s="23"/>
      <c r="AU477" s="3" t="s">
        <v>264</v>
      </c>
      <c r="AV477" s="3" t="s">
        <v>2352</v>
      </c>
      <c r="AW477" s="3" t="s">
        <v>2685</v>
      </c>
      <c r="AX477" s="3">
        <v>4.6943900000000003</v>
      </c>
      <c r="AY477" s="3">
        <v>-74.118570000000005</v>
      </c>
      <c r="AZ477" s="8" t="str">
        <f>+CONCATENATE("Reportan apertura en el enlace ",Tabla4[[#This Row],[Enlace]]," en el ",Tabla4[[#This Row],[Distancia óptica]]," ocasionado por ",Tabla4[[#This Row],[Causa del daño]])</f>
        <v>Reportan apertura en el enlace DTO 31037 JAC - Floridablanca en el km 3 desde Dto 31037 ocasionado por Intervención de Terceros. No Identificados</v>
      </c>
      <c r="BA477" s="8" t="str">
        <f>+CONCATENATE("Para dar solución al incidente ",Tabla4[[#This Row],[Solución]])</f>
        <v>Para dar solución al incidente Se realiza tendido de 120 Mts de F.O de 96 hilos y dos empalmes de 48 Hilos</v>
      </c>
      <c r="BB477" s="3" t="str">
        <f>+_xlfn.CONCAT(Tabla4[[#This Row],[Causa Raiz]]," ",Tabla4[[#This Row],[Solución2]]," (",Tabla4[[#This Row],[Anillo]],"- Cabecera: ",Tabla4[[#This Row],[Cabecera]],"- Operador: ",Tabla4[[#This Row],[Operador]],")")</f>
        <v>Reportan apertura en el enlace DTO 31037 JAC - Floridablanca en el km 3 desde Dto 31037 ocasionado por Intervención de Terceros. No Identificados Para dar solución al incidente Se realiza tendido de 120 Mts de F.O de 96 hilos y dos empalmes de 48 Hilos (DTO 31037 JAC FFTH SALITRE- Cabecera: SALITRE- Operador: Colombia Telecomunicaciones)</v>
      </c>
    </row>
    <row r="478" spans="1:54" s="2" customFormat="1" ht="228">
      <c r="A478" s="38">
        <f t="shared" si="51"/>
        <v>477</v>
      </c>
      <c r="B478" s="3">
        <v>8186698</v>
      </c>
      <c r="C478" s="3" t="s">
        <v>54</v>
      </c>
      <c r="D478" s="23">
        <v>45326.5625</v>
      </c>
      <c r="E478" s="23">
        <v>45326.71875</v>
      </c>
      <c r="F478" s="1">
        <f t="shared" ca="1" si="56"/>
        <v>0.15625</v>
      </c>
      <c r="G478" s="3" t="s">
        <v>55</v>
      </c>
      <c r="H478" s="41"/>
      <c r="I478" s="40"/>
      <c r="J478" s="5" t="s">
        <v>56</v>
      </c>
      <c r="K478" s="3" t="s">
        <v>138</v>
      </c>
      <c r="L478" s="9" t="s">
        <v>78</v>
      </c>
      <c r="M478" s="3" t="s">
        <v>139</v>
      </c>
      <c r="N478" s="3" t="s">
        <v>140</v>
      </c>
      <c r="O478" s="3" t="s">
        <v>2686</v>
      </c>
      <c r="P478" s="3" t="s">
        <v>2687</v>
      </c>
      <c r="Q478" s="4" t="s">
        <v>2688</v>
      </c>
      <c r="R478" s="3" t="s">
        <v>555</v>
      </c>
      <c r="S478" s="3" t="s">
        <v>145</v>
      </c>
      <c r="T478" s="3" t="s">
        <v>176</v>
      </c>
      <c r="U478" s="3" t="s">
        <v>2689</v>
      </c>
      <c r="V478" s="22" t="str">
        <f t="shared" si="55"/>
        <v>RLFO; Hora de aviso: 13:30 04/02/2024; Solución: Se realiza tendido de 70 mts de fibra de 96 Hilos y dos empalmes uno de 24 Hilos y otro de 36 Hilos   ; Hora de solución: 17:15 04/02/2024; Causa: Intervención de Terceros. No Identificados</v>
      </c>
      <c r="W478" s="4" t="s">
        <v>557</v>
      </c>
      <c r="X478" s="3"/>
      <c r="Y478" s="3"/>
      <c r="Z478" s="3" t="s">
        <v>69</v>
      </c>
      <c r="AA478" s="3" t="s">
        <v>70</v>
      </c>
      <c r="AB478" s="3">
        <v>8186698</v>
      </c>
      <c r="AC478" s="3" t="s">
        <v>71</v>
      </c>
      <c r="AD478" s="6">
        <v>0</v>
      </c>
      <c r="AE478" s="7"/>
      <c r="AF478" s="7"/>
      <c r="AG478" s="6">
        <f>Tabla4[[#This Row],[Tiempo Parada de Reloj]]+Tabla4[[#This Row],[Tiempo Autorizado por Telefonica (no Máximo)]]</f>
        <v>0</v>
      </c>
      <c r="AH478" s="7">
        <f t="shared" ca="1" si="52"/>
        <v>0.15625</v>
      </c>
      <c r="AI478" s="8">
        <f t="shared" si="53"/>
        <v>0</v>
      </c>
      <c r="AJ478" s="8">
        <f t="shared" ca="1" si="54"/>
        <v>3.75</v>
      </c>
      <c r="AK478" s="3" t="s">
        <v>106</v>
      </c>
      <c r="AL478" s="3" t="s">
        <v>70</v>
      </c>
      <c r="AM478" s="3" t="s">
        <v>73</v>
      </c>
      <c r="AN478" s="3" t="s">
        <v>73</v>
      </c>
      <c r="AO478" s="3" t="s">
        <v>87</v>
      </c>
      <c r="AP478" s="3" t="s">
        <v>87</v>
      </c>
      <c r="AQ478" s="23">
        <v>45329.96597222222</v>
      </c>
      <c r="AR478" s="3"/>
      <c r="AS478" s="23"/>
      <c r="AT478" s="23"/>
      <c r="AU478" s="3" t="s">
        <v>1400</v>
      </c>
      <c r="AV478" s="3" t="s">
        <v>2690</v>
      </c>
      <c r="AW478" s="3" t="s">
        <v>1311</v>
      </c>
      <c r="AX478" s="3">
        <v>3.4596330000000002</v>
      </c>
      <c r="AY478" s="3">
        <v>-76.518297000000004</v>
      </c>
      <c r="AZ478" s="8" t="str">
        <f>+CONCATENATE("Reportan apertura en el enlace ",Tabla4[[#This Row],[Enlace]]," en el ",Tabla4[[#This Row],[Distancia óptica]]," ocasionado por ",Tabla4[[#This Row],[Causa del daño]])</f>
        <v>Reportan apertura en el enlace Mov. Seguridad Atlas - Mov. Bavaria Zona industrial en el Km 0,573 desde Atlas ocasionado por Intervención de Terceros. No Identificados</v>
      </c>
      <c r="BA478" s="8" t="str">
        <f>+CONCATENATE("Para dar solución al incidente ",Tabla4[[#This Row],[Solución]])</f>
        <v xml:space="preserve">Para dar solución al incidente Se realiza tendido de 70 mts de fibra de 96 Hilos y dos empalmes uno de 24 Hilos y otro de 36 Hilos   </v>
      </c>
      <c r="BB478" s="3" t="str">
        <f>+_xlfn.CONCAT(Tabla4[[#This Row],[Causa Raiz]]," ",Tabla4[[#This Row],[Solución2]]," (",Tabla4[[#This Row],[Anillo]],"- Cabecera: ",Tabla4[[#This Row],[Cabecera]],"- Operador: ",Tabla4[[#This Row],[Operador]],")")</f>
        <v>Reportan apertura en el enlace Mov. Seguridad Atlas - Mov. Bavaria Zona industrial en el Km 0,573 desde Atlas ocasionado por Intervención de Terceros. No Identificados Para dar solución al incidente Se realiza tendido de 70 mts de fibra de 96 Hilos y dos empalmes uno de 24 Hilos y otro de 36 Hilos    (UK- Cabecera: ACOPI- Operador: Colombia Telecomunicaciones)</v>
      </c>
    </row>
    <row r="479" spans="1:54" s="2" customFormat="1" ht="213.75">
      <c r="A479" s="38">
        <f t="shared" si="51"/>
        <v>478</v>
      </c>
      <c r="B479" s="3">
        <v>8189827</v>
      </c>
      <c r="C479" s="3" t="s">
        <v>54</v>
      </c>
      <c r="D479" s="23">
        <v>45326.732638888891</v>
      </c>
      <c r="E479" s="23">
        <v>45327.84375</v>
      </c>
      <c r="F479" s="1">
        <f t="shared" ca="1" si="56"/>
        <v>1.1111111111094942</v>
      </c>
      <c r="G479" s="3" t="s">
        <v>55</v>
      </c>
      <c r="H479" s="41"/>
      <c r="I479" s="40"/>
      <c r="J479" s="5" t="s">
        <v>56</v>
      </c>
      <c r="K479" s="3" t="s">
        <v>77</v>
      </c>
      <c r="L479" s="9" t="s">
        <v>78</v>
      </c>
      <c r="M479" s="3" t="s">
        <v>152</v>
      </c>
      <c r="N479" s="3" t="s">
        <v>153</v>
      </c>
      <c r="O479" s="3" t="s">
        <v>2691</v>
      </c>
      <c r="P479" s="3" t="s">
        <v>2692</v>
      </c>
      <c r="Q479" s="4" t="s">
        <v>2693</v>
      </c>
      <c r="R479" s="3" t="s">
        <v>451</v>
      </c>
      <c r="S479" s="3" t="s">
        <v>158</v>
      </c>
      <c r="T479" s="3" t="s">
        <v>176</v>
      </c>
      <c r="U479" s="3" t="s">
        <v>2694</v>
      </c>
      <c r="V479" s="22" t="str">
        <f t="shared" si="55"/>
        <v>RLFO; Hora de aviso: 17:35 04/02/2024; Solución: Se recupera reserva de 140 mtrs y un empalme de 24 hilos; Hora de solución: 20:15 05/02/2024; Causa: Intervención de Terceros. No Identificados</v>
      </c>
      <c r="W479" s="4" t="s">
        <v>1775</v>
      </c>
      <c r="X479" s="3"/>
      <c r="Y479" s="3"/>
      <c r="Z479" s="3" t="s">
        <v>69</v>
      </c>
      <c r="AA479" s="3" t="s">
        <v>70</v>
      </c>
      <c r="AB479" s="3">
        <v>8189827</v>
      </c>
      <c r="AC479" s="3" t="s">
        <v>71</v>
      </c>
      <c r="AD479" s="6">
        <v>0.54166666666666663</v>
      </c>
      <c r="AE479" s="7"/>
      <c r="AF479" s="7"/>
      <c r="AG479" s="6">
        <f>Tabla4[[#This Row],[Tiempo Parada de Reloj]]+Tabla4[[#This Row],[Tiempo Autorizado por Telefonica (no Máximo)]]</f>
        <v>0.54166666666666663</v>
      </c>
      <c r="AH479" s="7">
        <f t="shared" ca="1" si="52"/>
        <v>0.5694444444428276</v>
      </c>
      <c r="AI479" s="8">
        <f t="shared" si="53"/>
        <v>13</v>
      </c>
      <c r="AJ479" s="8">
        <f t="shared" ca="1" si="54"/>
        <v>13.666666666627862</v>
      </c>
      <c r="AK479" s="3" t="s">
        <v>87</v>
      </c>
      <c r="AL479" s="3" t="s">
        <v>71</v>
      </c>
      <c r="AM479" s="3" t="s">
        <v>87</v>
      </c>
      <c r="AN479" s="3" t="s">
        <v>87</v>
      </c>
      <c r="AO479" s="3" t="s">
        <v>87</v>
      </c>
      <c r="AP479" s="3" t="s">
        <v>87</v>
      </c>
      <c r="AQ479" s="23">
        <v>45328.886805555558</v>
      </c>
      <c r="AR479" s="3"/>
      <c r="AS479" s="23"/>
      <c r="AT479" s="23"/>
      <c r="AU479" s="3" t="s">
        <v>161</v>
      </c>
      <c r="AV479" s="3" t="s">
        <v>2695</v>
      </c>
      <c r="AW479" s="3" t="s">
        <v>307</v>
      </c>
      <c r="AX479" s="3">
        <v>1.8169999999999999</v>
      </c>
      <c r="AY479" s="3">
        <v>-78.75</v>
      </c>
      <c r="AZ479" s="8" t="str">
        <f>+CONCATENATE("Reportan apertura en el enlace ",Tabla4[[#This Row],[Enlace]]," en el ",Tabla4[[#This Row],[Distancia óptica]]," ocasionado por ",Tabla4[[#This Row],[Causa del daño]])</f>
        <v>Reportan apertura en el enlace Mov.Tumaco Miramar - Mov.El Morro en el Km 0,230 desde aeropuerto ocasionado por Intervención de Terceros. No Identificados</v>
      </c>
      <c r="BA479" s="8" t="str">
        <f>+CONCATENATE("Para dar solución al incidente ",Tabla4[[#This Row],[Solución]])</f>
        <v>Para dar solución al incidente Se recupera reserva de 140 mtrs y un empalme de 24 hilos</v>
      </c>
      <c r="BB479" s="3" t="str">
        <f>+_xlfn.CONCAT(Tabla4[[#This Row],[Causa Raiz]]," ",Tabla4[[#This Row],[Solución2]]," (",Tabla4[[#This Row],[Anillo]],"- Cabecera: ",Tabla4[[#This Row],[Cabecera]],"- Operador: ",Tabla4[[#This Row],[Operador]],")")</f>
        <v>Reportan apertura en el enlace Mov.Tumaco Miramar - Mov.El Morro en el Km 0,230 desde aeropuerto ocasionado por Intervención de Terceros. No Identificados Para dar solución al incidente Se recupera reserva de 140 mtrs y un empalme de 24 hilos (LINEAL- Cabecera: Aeropuerto- Operador: Colombia Telecomunicaciones)</v>
      </c>
    </row>
    <row r="480" spans="1:54" s="2" customFormat="1" ht="199.5">
      <c r="A480" s="38">
        <f t="shared" si="51"/>
        <v>479</v>
      </c>
      <c r="B480" s="3">
        <v>8190606</v>
      </c>
      <c r="C480" s="3" t="s">
        <v>54</v>
      </c>
      <c r="D480" s="23">
        <v>45326.75</v>
      </c>
      <c r="E480" s="23">
        <v>45326.854166666664</v>
      </c>
      <c r="F480" s="1">
        <f t="shared" ca="1" si="56"/>
        <v>0.10416666666424135</v>
      </c>
      <c r="G480" s="3" t="s">
        <v>55</v>
      </c>
      <c r="H480" s="41"/>
      <c r="I480" s="40"/>
      <c r="J480" s="5" t="s">
        <v>56</v>
      </c>
      <c r="K480" s="3" t="s">
        <v>77</v>
      </c>
      <c r="L480" s="9" t="s">
        <v>58</v>
      </c>
      <c r="M480" s="3" t="s">
        <v>745</v>
      </c>
      <c r="N480" s="3" t="s">
        <v>746</v>
      </c>
      <c r="O480" s="3" t="s">
        <v>2696</v>
      </c>
      <c r="P480" s="3" t="s">
        <v>2697</v>
      </c>
      <c r="Q480" s="4" t="s">
        <v>2698</v>
      </c>
      <c r="R480" s="3" t="s">
        <v>934</v>
      </c>
      <c r="S480" s="3" t="s">
        <v>158</v>
      </c>
      <c r="T480" s="3" t="s">
        <v>66</v>
      </c>
      <c r="U480" s="3" t="s">
        <v>2699</v>
      </c>
      <c r="V480" s="22" t="str">
        <f t="shared" si="55"/>
        <v>RLFO; Hora de aviso: 18:00 04/02/2024; Solución: Se rehace caja de empalme de 24 hilos sobre un cable de 24 hilos.; Hora de solución: 20:30 04/02/2024; Causa: Vandalismo</v>
      </c>
      <c r="W480" s="4" t="s">
        <v>1775</v>
      </c>
      <c r="X480" s="3"/>
      <c r="Y480" s="3"/>
      <c r="Z480" s="3" t="s">
        <v>69</v>
      </c>
      <c r="AA480" s="3" t="s">
        <v>70</v>
      </c>
      <c r="AB480" s="3">
        <v>8190606</v>
      </c>
      <c r="AC480" s="3" t="s">
        <v>71</v>
      </c>
      <c r="AD480" s="6">
        <v>0</v>
      </c>
      <c r="AE480" s="7"/>
      <c r="AF480" s="7"/>
      <c r="AG480" s="6">
        <f>Tabla4[[#This Row],[Tiempo Parada de Reloj]]+Tabla4[[#This Row],[Tiempo Autorizado por Telefonica (no Máximo)]]</f>
        <v>0</v>
      </c>
      <c r="AH480" s="7">
        <f t="shared" ca="1" si="52"/>
        <v>0.10416666666424135</v>
      </c>
      <c r="AI480" s="8">
        <f t="shared" si="53"/>
        <v>0</v>
      </c>
      <c r="AJ480" s="8">
        <f t="shared" ca="1" si="54"/>
        <v>2.4999999999417923</v>
      </c>
      <c r="AK480" s="3" t="s">
        <v>87</v>
      </c>
      <c r="AL480" s="3" t="s">
        <v>70</v>
      </c>
      <c r="AM480" s="3" t="s">
        <v>73</v>
      </c>
      <c r="AN480" s="3" t="s">
        <v>73</v>
      </c>
      <c r="AO480" s="3" t="s">
        <v>88</v>
      </c>
      <c r="AP480" s="3" t="s">
        <v>88</v>
      </c>
      <c r="AQ480" s="23">
        <v>45327.820833333331</v>
      </c>
      <c r="AR480" s="3"/>
      <c r="AS480" s="23"/>
      <c r="AT480" s="23"/>
      <c r="AU480" s="3" t="s">
        <v>752</v>
      </c>
      <c r="AV480" s="3" t="s">
        <v>2262</v>
      </c>
      <c r="AW480" s="3" t="s">
        <v>307</v>
      </c>
      <c r="AX480" s="3">
        <v>2.82775</v>
      </c>
      <c r="AY480" s="3">
        <v>-75.292613680000002</v>
      </c>
      <c r="AZ480" s="8" t="str">
        <f>+CONCATENATE("Reportan apertura en el enlace ",Tabla4[[#This Row],[Enlace]]," en el ",Tabla4[[#This Row],[Distancia óptica]]," ocasionado por ",Tabla4[[#This Row],[Causa del daño]])</f>
        <v>Reportan apertura en el enlace Cagrodex - Tuquila en el km 4,1 desde armario ceagrodex ocasionado por Vandalismo</v>
      </c>
      <c r="BA480" s="8" t="str">
        <f>+CONCATENATE("Para dar solución al incidente ",Tabla4[[#This Row],[Solución]])</f>
        <v>Para dar solución al incidente Se rehace caja de empalme de 24 hilos sobre un cable de 24 hilos.</v>
      </c>
      <c r="BB480" s="3" t="str">
        <f>+_xlfn.CONCAT(Tabla4[[#This Row],[Causa Raiz]]," ",Tabla4[[#This Row],[Solución2]]," (",Tabla4[[#This Row],[Anillo]],"- Cabecera: ",Tabla4[[#This Row],[Cabecera]],"- Operador: ",Tabla4[[#This Row],[Operador]],")")</f>
        <v>Reportan apertura en el enlace Cagrodex - Tuquila en el km 4,1 desde armario ceagrodex ocasionado por Vandalismo Para dar solución al incidente Se rehace caja de empalme de 24 hilos sobre un cable de 24 hilos. (LINEAL- Cabecera: TUQUILA- Operador: Colombia Telecomunicaciones)</v>
      </c>
    </row>
    <row r="481" spans="1:54" s="2" customFormat="1" ht="228">
      <c r="A481" s="38">
        <f t="shared" si="51"/>
        <v>480</v>
      </c>
      <c r="B481" s="3">
        <v>8191034</v>
      </c>
      <c r="C481" s="3" t="s">
        <v>54</v>
      </c>
      <c r="D481" s="23">
        <v>45326.770833333336</v>
      </c>
      <c r="E481" s="23">
        <v>45326.791666666664</v>
      </c>
      <c r="F481" s="1">
        <f t="shared" ca="1" si="56"/>
        <v>2.0833333328482695E-2</v>
      </c>
      <c r="G481" s="3" t="s">
        <v>55</v>
      </c>
      <c r="H481" s="41"/>
      <c r="I481" s="40"/>
      <c r="J481" s="5" t="s">
        <v>56</v>
      </c>
      <c r="K481" s="3" t="s">
        <v>108</v>
      </c>
      <c r="L481" s="9" t="s">
        <v>78</v>
      </c>
      <c r="M481" s="3" t="s">
        <v>228</v>
      </c>
      <c r="N481" s="3" t="s">
        <v>315</v>
      </c>
      <c r="O481" s="3" t="s">
        <v>2700</v>
      </c>
      <c r="P481" s="3" t="s">
        <v>2701</v>
      </c>
      <c r="Q481" s="4" t="s">
        <v>2702</v>
      </c>
      <c r="R481" s="3" t="s">
        <v>233</v>
      </c>
      <c r="S481" s="3" t="s">
        <v>115</v>
      </c>
      <c r="T481" s="3" t="s">
        <v>66</v>
      </c>
      <c r="U481" s="3" t="s">
        <v>2703</v>
      </c>
      <c r="V481" s="22" t="str">
        <f t="shared" si="55"/>
        <v>RLFO; Hora de aviso: 18:30 04/02/2024; Solución: Se recupera 150 mtrs de reserva y se hace una caja de empalme de 24 hilos ; Hora de solución: 19:00 04/02/2024; Causa: Vandalismo</v>
      </c>
      <c r="W481" s="4" t="s">
        <v>542</v>
      </c>
      <c r="X481" s="3"/>
      <c r="Y481" s="3"/>
      <c r="Z481" s="3" t="s">
        <v>69</v>
      </c>
      <c r="AA481" s="3" t="s">
        <v>70</v>
      </c>
      <c r="AB481" s="3">
        <v>8190420</v>
      </c>
      <c r="AC481" s="3" t="s">
        <v>71</v>
      </c>
      <c r="AD481" s="6">
        <v>0</v>
      </c>
      <c r="AE481" s="7"/>
      <c r="AF481" s="7"/>
      <c r="AG481" s="6">
        <f>Tabla4[[#This Row],[Tiempo Parada de Reloj]]+Tabla4[[#This Row],[Tiempo Autorizado por Telefonica (no Máximo)]]</f>
        <v>0</v>
      </c>
      <c r="AH481" s="7">
        <f t="shared" ca="1" si="52"/>
        <v>2.0833333328482695E-2</v>
      </c>
      <c r="AI481" s="8">
        <f t="shared" si="53"/>
        <v>0</v>
      </c>
      <c r="AJ481" s="8">
        <f t="shared" ca="1" si="54"/>
        <v>0.49999999988358468</v>
      </c>
      <c r="AK481" s="3" t="s">
        <v>87</v>
      </c>
      <c r="AL481" s="3" t="s">
        <v>71</v>
      </c>
      <c r="AM481" s="3" t="s">
        <v>87</v>
      </c>
      <c r="AN481" s="3" t="s">
        <v>87</v>
      </c>
      <c r="AO481" s="3" t="s">
        <v>88</v>
      </c>
      <c r="AP481" s="3" t="s">
        <v>88</v>
      </c>
      <c r="AQ481" s="23">
        <v>45327.455555555556</v>
      </c>
      <c r="AR481" s="3"/>
      <c r="AS481" s="23"/>
      <c r="AT481" s="23"/>
      <c r="AU481" s="3" t="s">
        <v>237</v>
      </c>
      <c r="AV481" s="3" t="s">
        <v>2704</v>
      </c>
      <c r="AW481" s="3" t="s">
        <v>135</v>
      </c>
      <c r="AX481" s="3">
        <v>11.2227</v>
      </c>
      <c r="AY481" s="3">
        <v>-74.171000000000006</v>
      </c>
      <c r="AZ481" s="8" t="str">
        <f>+CONCATENATE("Reportan apertura en el enlace ",Tabla4[[#This Row],[Enlace]]," en el ",Tabla4[[#This Row],[Distancia óptica]]," ocasionado por ",Tabla4[[#This Row],[Causa del daño]])</f>
        <v>Reportan apertura en el enlace Mov.Universidad cooperativa - Mov.Mamatoco en el Km 5 de ferrocarril ocasionado por Vandalismo</v>
      </c>
      <c r="BA481" s="8" t="str">
        <f>+CONCATENATE("Para dar solución al incidente ",Tabla4[[#This Row],[Solución]])</f>
        <v xml:space="preserve">Para dar solución al incidente Se recupera 150 mtrs de reserva y se hace una caja de empalme de 24 hilos </v>
      </c>
      <c r="BB481" s="3" t="str">
        <f>+_xlfn.CONCAT(Tabla4[[#This Row],[Causa Raiz]]," ",Tabla4[[#This Row],[Solución2]]," (",Tabla4[[#This Row],[Anillo]],"- Cabecera: ",Tabla4[[#This Row],[Cabecera]],"- Operador: ",Tabla4[[#This Row],[Operador]],")")</f>
        <v>Reportan apertura en el enlace Mov.Universidad cooperativa - Mov.Mamatoco en el Km 5 de ferrocarril ocasionado por Vandalismo Para dar solución al incidente Se recupera 150 mtrs de reserva y se hace una caja de empalme de 24 hilos  (Lineal- Cabecera: Mov.Universidad cooperativa - Operador: Colombia Telecomunicaciones)</v>
      </c>
    </row>
    <row r="482" spans="1:54" s="2" customFormat="1" ht="199.5">
      <c r="A482" s="38">
        <f t="shared" si="51"/>
        <v>481</v>
      </c>
      <c r="B482" s="3">
        <v>8192134</v>
      </c>
      <c r="C482" s="3" t="s">
        <v>136</v>
      </c>
      <c r="D482" s="23">
        <v>45327.076388888891</v>
      </c>
      <c r="E482" s="23">
        <v>45327.298611111109</v>
      </c>
      <c r="F482" s="1">
        <f t="shared" ca="1" si="56"/>
        <v>0.22222222221898846</v>
      </c>
      <c r="G482" s="3" t="s">
        <v>55</v>
      </c>
      <c r="H482" s="41"/>
      <c r="I482" s="40"/>
      <c r="J482" s="5" t="s">
        <v>137</v>
      </c>
      <c r="K482" s="3" t="s">
        <v>77</v>
      </c>
      <c r="L482" s="9" t="s">
        <v>78</v>
      </c>
      <c r="M482" s="3" t="s">
        <v>79</v>
      </c>
      <c r="N482" s="3" t="s">
        <v>1268</v>
      </c>
      <c r="O482" s="3" t="s">
        <v>2705</v>
      </c>
      <c r="P482" s="3" t="s">
        <v>2706</v>
      </c>
      <c r="Q482" s="4" t="s">
        <v>2707</v>
      </c>
      <c r="R482" s="3" t="s">
        <v>84</v>
      </c>
      <c r="S482" s="3" t="s">
        <v>249</v>
      </c>
      <c r="T482" s="3" t="s">
        <v>116</v>
      </c>
      <c r="U482" s="3" t="s">
        <v>2708</v>
      </c>
      <c r="V482" s="22" t="str">
        <f t="shared" si="55"/>
        <v>RBHFO; Hora de aviso: 1:50 05/02/2024; Solución: se recupera 100 mts de reserva y se realiza un empalme de 48 hilos ; Hora de solución: 7:10 05/02/2024; Causa: Hurto</v>
      </c>
      <c r="W482" s="4" t="s">
        <v>1775</v>
      </c>
      <c r="X482" s="3"/>
      <c r="Y482" s="3"/>
      <c r="Z482" s="3" t="s">
        <v>69</v>
      </c>
      <c r="AA482" s="3" t="s">
        <v>70</v>
      </c>
      <c r="AB482" s="3">
        <v>8192134</v>
      </c>
      <c r="AC482" s="3" t="s">
        <v>71</v>
      </c>
      <c r="AD482" s="6">
        <v>0</v>
      </c>
      <c r="AE482" s="7">
        <v>1.3888888888888888E-2</v>
      </c>
      <c r="AF482" s="7" t="s">
        <v>1674</v>
      </c>
      <c r="AG482" s="6">
        <f>Tabla4[[#This Row],[Tiempo Parada de Reloj]]+Tabla4[[#This Row],[Tiempo Autorizado por Telefonica (no Máximo)]]</f>
        <v>1.3888888888888888E-2</v>
      </c>
      <c r="AH482" s="7">
        <f t="shared" ca="1" si="52"/>
        <v>0.22222222221898846</v>
      </c>
      <c r="AI482" s="8">
        <f t="shared" si="53"/>
        <v>0</v>
      </c>
      <c r="AJ482" s="8">
        <f t="shared" ca="1" si="54"/>
        <v>5.3333333332557231</v>
      </c>
      <c r="AK482" s="3" t="s">
        <v>460</v>
      </c>
      <c r="AL482" s="3" t="s">
        <v>70</v>
      </c>
      <c r="AM482" s="3" t="s">
        <v>119</v>
      </c>
      <c r="AN482" s="3" t="s">
        <v>119</v>
      </c>
      <c r="AO482" s="3" t="s">
        <v>106</v>
      </c>
      <c r="AP482" s="3" t="s">
        <v>106</v>
      </c>
      <c r="AQ482" s="23">
        <v>45328.390972222223</v>
      </c>
      <c r="AR482" s="3"/>
      <c r="AS482" s="23"/>
      <c r="AT482" s="23"/>
      <c r="AU482" s="3" t="s">
        <v>89</v>
      </c>
      <c r="AV482" s="3" t="s">
        <v>2709</v>
      </c>
      <c r="AW482" s="3" t="s">
        <v>1644</v>
      </c>
      <c r="AX482" s="3">
        <v>4.8091090000000003</v>
      </c>
      <c r="AY482" s="3">
        <v>-74.354097999999993</v>
      </c>
      <c r="AZ482" s="8" t="str">
        <f>+CONCATENATE("Reportan apertura en el enlace ",Tabla4[[#This Row],[Enlace]]," en el ",Tabla4[[#This Row],[Distancia óptica]]," ocasionado por ",Tabla4[[#This Row],[Causa del daño]])</f>
        <v>Reportan apertura en el enlace Mov.Faca Oriental B837 - Mov. Villas de Manjui Faca B487 en el Km 0,8 desde Facatativa centro ocasionado por Hurto</v>
      </c>
      <c r="BA482" s="8" t="str">
        <f>+CONCATENATE("Para dar solución al incidente ",Tabla4[[#This Row],[Solución]])</f>
        <v xml:space="preserve">Para dar solución al incidente se recupera 100 mts de reserva y se realiza un empalme de 48 hilos </v>
      </c>
      <c r="BB482" s="3" t="str">
        <f>+_xlfn.CONCAT(Tabla4[[#This Row],[Causa Raiz]]," ",Tabla4[[#This Row],[Solución2]]," (",Tabla4[[#This Row],[Anillo]],"- Cabecera: ",Tabla4[[#This Row],[Cabecera]],"- Operador: ",Tabla4[[#This Row],[Operador]],")")</f>
        <v>Reportan apertura en el enlace Mov.Faca Oriental B837 - Mov. Villas de Manjui Faca B487 en el Km 0,8 desde Facatativa centro ocasionado por Hurto Para dar solución al incidente se recupera 100 mts de reserva y se realiza un empalme de 48 hilos  (Anillo 1- Cabecera: FACATATIVA CENTRO- Operador: Infraco)</v>
      </c>
    </row>
    <row r="483" spans="1:54" s="2" customFormat="1" ht="185.25">
      <c r="A483" s="38">
        <f t="shared" si="51"/>
        <v>482</v>
      </c>
      <c r="B483" s="3">
        <v>8191461</v>
      </c>
      <c r="C483" s="3" t="s">
        <v>54</v>
      </c>
      <c r="D483" s="23">
        <v>45327.104166666664</v>
      </c>
      <c r="E483" s="23">
        <v>45327.6875</v>
      </c>
      <c r="F483" s="1">
        <f t="shared" ca="1" si="56"/>
        <v>0.58333333333575865</v>
      </c>
      <c r="G483" s="3" t="s">
        <v>55</v>
      </c>
      <c r="H483" s="41"/>
      <c r="I483" s="40"/>
      <c r="J483" s="5" t="s">
        <v>56</v>
      </c>
      <c r="K483" s="3" t="s">
        <v>77</v>
      </c>
      <c r="L483" s="9" t="s">
        <v>58</v>
      </c>
      <c r="M483" s="3" t="s">
        <v>79</v>
      </c>
      <c r="N483" s="3" t="s">
        <v>771</v>
      </c>
      <c r="O483" s="3" t="s">
        <v>2710</v>
      </c>
      <c r="P483" s="3" t="s">
        <v>2711</v>
      </c>
      <c r="Q483" s="4" t="s">
        <v>2712</v>
      </c>
      <c r="R483" s="3" t="s">
        <v>84</v>
      </c>
      <c r="S483" s="3" t="s">
        <v>249</v>
      </c>
      <c r="T483" s="3" t="s">
        <v>66</v>
      </c>
      <c r="U483" s="3" t="s">
        <v>2713</v>
      </c>
      <c r="V483" s="22" t="str">
        <f t="shared" si="55"/>
        <v>RLFO; Hora de aviso: 2:30 05/02/2024; Solución: Tendido de 200 mtrs y de 48 Hilos y 2 empalmes de 48 hilos ; Hora de solución: 16:30 05/02/2024; Causa: Vandalismo</v>
      </c>
      <c r="W483" s="4" t="s">
        <v>1775</v>
      </c>
      <c r="X483" s="3"/>
      <c r="Y483" s="3"/>
      <c r="Z483" s="3" t="s">
        <v>69</v>
      </c>
      <c r="AA483" s="3" t="s">
        <v>70</v>
      </c>
      <c r="AB483" s="3">
        <v>8194530</v>
      </c>
      <c r="AC483" s="3" t="s">
        <v>71</v>
      </c>
      <c r="AD483" s="6">
        <v>0.28958333333333336</v>
      </c>
      <c r="AE483" s="7"/>
      <c r="AF483" s="7"/>
      <c r="AG483" s="6">
        <f>Tabla4[[#This Row],[Tiempo Parada de Reloj]]+Tabla4[[#This Row],[Tiempo Autorizado por Telefonica (no Máximo)]]</f>
        <v>0.28958333333333336</v>
      </c>
      <c r="AH483" s="7">
        <f t="shared" ca="1" si="52"/>
        <v>0.29375000000242529</v>
      </c>
      <c r="AI483" s="8">
        <f t="shared" si="53"/>
        <v>6.9500000000000011</v>
      </c>
      <c r="AJ483" s="8">
        <f t="shared" ca="1" si="54"/>
        <v>7.0500000000582066</v>
      </c>
      <c r="AK483" s="3" t="s">
        <v>460</v>
      </c>
      <c r="AL483" s="3" t="s">
        <v>70</v>
      </c>
      <c r="AM483" s="3" t="s">
        <v>87</v>
      </c>
      <c r="AN483" s="3" t="s">
        <v>87</v>
      </c>
      <c r="AO483" s="3" t="s">
        <v>106</v>
      </c>
      <c r="AP483" s="3" t="s">
        <v>106</v>
      </c>
      <c r="AQ483" s="23">
        <v>45328.381249999999</v>
      </c>
      <c r="AR483" s="3"/>
      <c r="AS483" s="23"/>
      <c r="AT483" s="23"/>
      <c r="AU483" s="3" t="s">
        <v>313</v>
      </c>
      <c r="AV483" s="3" t="s">
        <v>771</v>
      </c>
      <c r="AW483" s="3" t="s">
        <v>307</v>
      </c>
      <c r="AX483" s="3">
        <v>4.6109999999999998</v>
      </c>
      <c r="AY483" s="3">
        <v>-74.222999999999999</v>
      </c>
      <c r="AZ483" s="8" t="str">
        <f>+CONCATENATE("Reportan apertura en el enlace ",Tabla4[[#This Row],[Enlace]]," en el ",Tabla4[[#This Row],[Distancia óptica]]," ocasionado por ",Tabla4[[#This Row],[Causa del daño]])</f>
        <v>Reportan apertura en el enlace Soacha Centro - Quintas de Santa en el Km 2 desde Soacha cenro ocasionado por Vandalismo</v>
      </c>
      <c r="BA483" s="8" t="str">
        <f>+CONCATENATE("Para dar solución al incidente ",Tabla4[[#This Row],[Solución]])</f>
        <v xml:space="preserve">Para dar solución al incidente Tendido de 200 mtrs y de 48 Hilos y 2 empalmes de 48 hilos </v>
      </c>
      <c r="BB483" s="3" t="str">
        <f>+_xlfn.CONCAT(Tabla4[[#This Row],[Causa Raiz]]," ",Tabla4[[#This Row],[Solución2]]," (",Tabla4[[#This Row],[Anillo]],"- Cabecera: ",Tabla4[[#This Row],[Cabecera]],"- Operador: ",Tabla4[[#This Row],[Operador]],")")</f>
        <v>Reportan apertura en el enlace Soacha Centro - Quintas de Santa en el Km 2 desde Soacha cenro ocasionado por Vandalismo Para dar solución al incidente Tendido de 200 mtrs y de 48 Hilos y 2 empalmes de 48 hilos  (LINEAL- Cabecera: SOACHA- Operador: Colombia Telecomunicaciones)</v>
      </c>
    </row>
    <row r="484" spans="1:54" s="2" customFormat="1" ht="156.75">
      <c r="A484" s="38">
        <f t="shared" si="51"/>
        <v>483</v>
      </c>
      <c r="B484" s="3">
        <v>8193073</v>
      </c>
      <c r="C484" s="3" t="s">
        <v>54</v>
      </c>
      <c r="D484" s="23">
        <v>45327.25</v>
      </c>
      <c r="E484" s="23">
        <v>45327.251388888886</v>
      </c>
      <c r="F484" s="1">
        <f t="shared" ca="1" si="56"/>
        <v>1.3888888861401938E-3</v>
      </c>
      <c r="G484" s="3" t="s">
        <v>55</v>
      </c>
      <c r="H484" s="41"/>
      <c r="I484" s="40"/>
      <c r="J484" s="5" t="s">
        <v>56</v>
      </c>
      <c r="K484" s="3" t="s">
        <v>77</v>
      </c>
      <c r="L484" s="9" t="s">
        <v>78</v>
      </c>
      <c r="M484" s="3" t="s">
        <v>838</v>
      </c>
      <c r="N484" s="3" t="s">
        <v>839</v>
      </c>
      <c r="O484" s="3" t="s">
        <v>2714</v>
      </c>
      <c r="P484" s="3" t="s">
        <v>325</v>
      </c>
      <c r="Q484" s="4" t="s">
        <v>2715</v>
      </c>
      <c r="R484" s="3" t="s">
        <v>2716</v>
      </c>
      <c r="S484" s="3" t="s">
        <v>289</v>
      </c>
      <c r="T484" s="3" t="s">
        <v>104</v>
      </c>
      <c r="U484" s="3" t="s">
        <v>2717</v>
      </c>
      <c r="V484" s="22" t="str">
        <f t="shared" si="55"/>
        <v>RLFO; Hora de aviso: 6:00 05/02/2024; Solución: Se realiza limpieza en nodo intermedio Santa Isabel; Hora de solución: 6:02 05/02/2024; Causa: Visita Fallida</v>
      </c>
      <c r="W484" s="4" t="s">
        <v>1775</v>
      </c>
      <c r="X484" s="3"/>
      <c r="Y484" s="3"/>
      <c r="Z484" s="3" t="s">
        <v>69</v>
      </c>
      <c r="AA484" s="3" t="s">
        <v>71</v>
      </c>
      <c r="AB484" s="3">
        <v>0</v>
      </c>
      <c r="AC484" s="3" t="s">
        <v>71</v>
      </c>
      <c r="AD484" s="6">
        <v>0</v>
      </c>
      <c r="AE484" s="7"/>
      <c r="AF484" s="7"/>
      <c r="AG484" s="6">
        <f>Tabla4[[#This Row],[Tiempo Parada de Reloj]]+Tabla4[[#This Row],[Tiempo Autorizado por Telefonica (no Máximo)]]</f>
        <v>0</v>
      </c>
      <c r="AH484" s="7">
        <f t="shared" ca="1" si="52"/>
        <v>1.3888888861401938E-3</v>
      </c>
      <c r="AI484" s="8">
        <f t="shared" si="53"/>
        <v>0</v>
      </c>
      <c r="AJ484" s="8">
        <f t="shared" ca="1" si="54"/>
        <v>3.3333333267364651E-2</v>
      </c>
      <c r="AK484" s="3" t="s">
        <v>460</v>
      </c>
      <c r="AL484" s="3" t="s">
        <v>70</v>
      </c>
      <c r="AM484" s="3" t="s">
        <v>119</v>
      </c>
      <c r="AN484" s="3" t="s">
        <v>119</v>
      </c>
      <c r="AO484" s="3" t="s">
        <v>119</v>
      </c>
      <c r="AP484" s="3" t="s">
        <v>119</v>
      </c>
      <c r="AQ484" s="23">
        <v>45327.402777777781</v>
      </c>
      <c r="AR484" s="3"/>
      <c r="AS484" s="23"/>
      <c r="AT484" s="23"/>
      <c r="AU484" s="3" t="s">
        <v>404</v>
      </c>
      <c r="AV484" s="3" t="s">
        <v>69</v>
      </c>
      <c r="AW484" s="3" t="s">
        <v>69</v>
      </c>
      <c r="AX484" s="3" t="s">
        <v>69</v>
      </c>
      <c r="AY484" s="3" t="s">
        <v>69</v>
      </c>
      <c r="AZ484" s="8" t="str">
        <f>+CONCATENATE("Reportan apertura en el enlace ",Tabla4[[#This Row],[Enlace]]," en el ",Tabla4[[#This Row],[Distancia óptica]]," ocasionado por ",Tabla4[[#This Row],[Causa del daño]])</f>
        <v>Reportan apertura en el enlace Mov. Pereira - Mov. La Cruz en el Km 0 ocasionado por Visita Fallida</v>
      </c>
      <c r="BA484" s="8" t="str">
        <f>+CONCATENATE("Para dar solución al incidente ",Tabla4[[#This Row],[Solución]])</f>
        <v>Para dar solución al incidente Se realiza limpieza en nodo intermedio Santa Isabel</v>
      </c>
      <c r="BB484" s="3" t="str">
        <f>+_xlfn.CONCAT(Tabla4[[#This Row],[Causa Raiz]]," ",Tabla4[[#This Row],[Solución2]]," (",Tabla4[[#This Row],[Anillo]],"- Cabecera: ",Tabla4[[#This Row],[Cabecera]],"- Operador: ",Tabla4[[#This Row],[Operador]],")")</f>
        <v>Reportan apertura en el enlace Mov. Pereira - Mov. La Cruz en el Km 0 ocasionado por Visita Fallida Para dar solución al incidente Se realiza limpieza en nodo intermedio Santa Isabel (NA- Cabecera: NA- Operador: Colombia Telecomunicaciones)</v>
      </c>
    </row>
    <row r="485" spans="1:54" s="2" customFormat="1" ht="228">
      <c r="A485" s="38">
        <f t="shared" si="51"/>
        <v>484</v>
      </c>
      <c r="B485" s="3">
        <v>8191833</v>
      </c>
      <c r="C485" s="3" t="s">
        <v>54</v>
      </c>
      <c r="D485" s="23">
        <v>45327.25</v>
      </c>
      <c r="E485" s="23">
        <v>45327.583333333336</v>
      </c>
      <c r="F485" s="1">
        <f t="shared" ca="1" si="56"/>
        <v>0.33333333333575865</v>
      </c>
      <c r="G485" s="3" t="s">
        <v>55</v>
      </c>
      <c r="H485" s="41"/>
      <c r="I485" s="40"/>
      <c r="J485" s="5" t="s">
        <v>56</v>
      </c>
      <c r="K485" s="3" t="s">
        <v>77</v>
      </c>
      <c r="L485" s="9" t="s">
        <v>78</v>
      </c>
      <c r="M485" s="3" t="s">
        <v>745</v>
      </c>
      <c r="N485" s="3" t="s">
        <v>2718</v>
      </c>
      <c r="O485" s="3" t="s">
        <v>2719</v>
      </c>
      <c r="P485" s="3" t="s">
        <v>2720</v>
      </c>
      <c r="Q485" s="4" t="s">
        <v>2721</v>
      </c>
      <c r="R485" s="3" t="s">
        <v>750</v>
      </c>
      <c r="S485" s="3" t="s">
        <v>158</v>
      </c>
      <c r="T485" s="3" t="s">
        <v>66</v>
      </c>
      <c r="U485" s="3" t="s">
        <v>2722</v>
      </c>
      <c r="V485" s="22" t="str">
        <f t="shared" si="55"/>
        <v>RLFO; Hora de aviso: 6:00 05/02/2024; Solución: se realiza tendido de 300 mts de F.O de 36 hilos  y dos empalmes de 36 hilos ; Hora de solución: 14:00 05/02/2024; Causa: Vandalismo</v>
      </c>
      <c r="W485" s="4" t="s">
        <v>1775</v>
      </c>
      <c r="X485" s="3"/>
      <c r="Y485" s="3"/>
      <c r="Z485" s="3" t="s">
        <v>69</v>
      </c>
      <c r="AA485" s="3" t="s">
        <v>70</v>
      </c>
      <c r="AB485" s="3" t="s">
        <v>2723</v>
      </c>
      <c r="AC485" s="3" t="s">
        <v>70</v>
      </c>
      <c r="AD485" s="6">
        <v>0.16666666666666666</v>
      </c>
      <c r="AE485" s="7"/>
      <c r="AF485" s="7"/>
      <c r="AG485" s="6">
        <f>Tabla4[[#This Row],[Tiempo Parada de Reloj]]+Tabla4[[#This Row],[Tiempo Autorizado por Telefonica (no Máximo)]]</f>
        <v>0.16666666666666666</v>
      </c>
      <c r="AH485" s="7">
        <f t="shared" ca="1" si="52"/>
        <v>0.166666666669092</v>
      </c>
      <c r="AI485" s="8">
        <f t="shared" si="53"/>
        <v>4</v>
      </c>
      <c r="AJ485" s="8">
        <f t="shared" ca="1" si="54"/>
        <v>4.0000000000582077</v>
      </c>
      <c r="AK485" s="3" t="s">
        <v>460</v>
      </c>
      <c r="AL485" s="3" t="s">
        <v>70</v>
      </c>
      <c r="AM485" s="3" t="s">
        <v>119</v>
      </c>
      <c r="AN485" s="3" t="s">
        <v>119</v>
      </c>
      <c r="AO485" s="3" t="s">
        <v>106</v>
      </c>
      <c r="AP485" s="3" t="s">
        <v>106</v>
      </c>
      <c r="AQ485" s="23">
        <v>45328.470138888886</v>
      </c>
      <c r="AR485" s="3"/>
      <c r="AS485" s="23"/>
      <c r="AT485" s="23"/>
      <c r="AU485" s="3" t="s">
        <v>752</v>
      </c>
      <c r="AV485" s="3" t="s">
        <v>2724</v>
      </c>
      <c r="AW485" s="3" t="s">
        <v>307</v>
      </c>
      <c r="AX485" s="3">
        <v>2.7921999999999998</v>
      </c>
      <c r="AY485" s="3">
        <v>-75.2941</v>
      </c>
      <c r="AZ485" s="8" t="str">
        <f>+CONCATENATE("Reportan apertura en el enlace ",Tabla4[[#This Row],[Enlace]]," en el ",Tabla4[[#This Row],[Distancia óptica]]," ocasionado por ",Tabla4[[#This Row],[Causa del daño]])</f>
        <v>Reportan apertura en el enlace Mov. Rivera - Mov. Club Campestre en el Km 5,480 desde Mov. Club Campestre ocasionado por Vandalismo</v>
      </c>
      <c r="BA485" s="8" t="str">
        <f>+CONCATENATE("Para dar solución al incidente ",Tabla4[[#This Row],[Solución]])</f>
        <v xml:space="preserve">Para dar solución al incidente se realiza tendido de 300 mts de F.O de 36 hilos  y dos empalmes de 36 hilos </v>
      </c>
      <c r="BB485" s="3" t="str">
        <f>+_xlfn.CONCAT(Tabla4[[#This Row],[Causa Raiz]]," ",Tabla4[[#This Row],[Solución2]]," (",Tabla4[[#This Row],[Anillo]],"- Cabecera: ",Tabla4[[#This Row],[Cabecera]],"- Operador: ",Tabla4[[#This Row],[Operador]],")")</f>
        <v>Reportan apertura en el enlace Mov. Rivera - Mov. Club Campestre en el Km 5,480 desde Mov. Club Campestre ocasionado por Vandalismo Para dar solución al incidente se realiza tendido de 300 mts de F.O de 36 hilos  y dos empalmes de 36 hilos  (LINEAL- Cabecera: CLUB CAMPESTRE - Operador: Colombia Telecomunicaciones)</v>
      </c>
    </row>
    <row r="486" spans="1:54" s="2" customFormat="1" ht="228">
      <c r="A486" s="38">
        <f t="shared" si="51"/>
        <v>485</v>
      </c>
      <c r="B486" s="3">
        <v>8193465</v>
      </c>
      <c r="C486" s="3" t="s">
        <v>54</v>
      </c>
      <c r="D486" s="23">
        <v>45327.326388888891</v>
      </c>
      <c r="E486" s="23">
        <v>45327.409722222219</v>
      </c>
      <c r="F486" s="1">
        <f t="shared" ca="1" si="56"/>
        <v>8.3333333328482695E-2</v>
      </c>
      <c r="G486" s="3" t="s">
        <v>55</v>
      </c>
      <c r="H486" s="41"/>
      <c r="I486" s="40"/>
      <c r="J486" s="5" t="s">
        <v>56</v>
      </c>
      <c r="K486" s="3" t="s">
        <v>77</v>
      </c>
      <c r="L486" s="9" t="s">
        <v>78</v>
      </c>
      <c r="M486" s="3" t="s">
        <v>79</v>
      </c>
      <c r="N486" s="3" t="s">
        <v>1268</v>
      </c>
      <c r="O486" s="3" t="s">
        <v>2705</v>
      </c>
      <c r="P486" s="3" t="s">
        <v>2725</v>
      </c>
      <c r="Q486" s="4" t="s">
        <v>2726</v>
      </c>
      <c r="R486" s="3" t="s">
        <v>84</v>
      </c>
      <c r="S486" s="3" t="s">
        <v>249</v>
      </c>
      <c r="T486" s="3" t="s">
        <v>66</v>
      </c>
      <c r="U486" s="3" t="s">
        <v>2727</v>
      </c>
      <c r="V486" s="22" t="str">
        <f t="shared" si="55"/>
        <v>RLFO; Hora de aviso: 7:50 05/02/2024; Solución: se recupera 500 mts de reserva de F.O de 24 hilos y se realiza un empalme de 48 hilos ; Hora de solución: 9:50 05/02/2024; Causa: Vandalismo</v>
      </c>
      <c r="W486" s="4" t="s">
        <v>1775</v>
      </c>
      <c r="X486" s="3"/>
      <c r="Y486" s="3"/>
      <c r="Z486" s="3" t="s">
        <v>69</v>
      </c>
      <c r="AA486" s="3" t="s">
        <v>71</v>
      </c>
      <c r="AB486" s="3">
        <v>0</v>
      </c>
      <c r="AC486" s="3" t="s">
        <v>71</v>
      </c>
      <c r="AD486" s="6">
        <v>0</v>
      </c>
      <c r="AE486" s="7"/>
      <c r="AF486" s="7"/>
      <c r="AG486" s="6">
        <f>Tabla4[[#This Row],[Tiempo Parada de Reloj]]+Tabla4[[#This Row],[Tiempo Autorizado por Telefonica (no Máximo)]]</f>
        <v>0</v>
      </c>
      <c r="AH486" s="7">
        <f t="shared" ca="1" si="52"/>
        <v>8.3333333328482695E-2</v>
      </c>
      <c r="AI486" s="8">
        <f t="shared" si="53"/>
        <v>0</v>
      </c>
      <c r="AJ486" s="8">
        <f t="shared" ca="1" si="54"/>
        <v>1.9999999998835847</v>
      </c>
      <c r="AK486" s="3" t="s">
        <v>119</v>
      </c>
      <c r="AL486" s="3" t="s">
        <v>71</v>
      </c>
      <c r="AM486" s="3" t="s">
        <v>120</v>
      </c>
      <c r="AN486" s="3" t="s">
        <v>120</v>
      </c>
      <c r="AO486" s="3" t="s">
        <v>106</v>
      </c>
      <c r="AP486" s="3" t="s">
        <v>106</v>
      </c>
      <c r="AQ486" s="23">
        <v>45328.40902777778</v>
      </c>
      <c r="AR486" s="3"/>
      <c r="AS486" s="23"/>
      <c r="AT486" s="23"/>
      <c r="AU486" s="3" t="s">
        <v>89</v>
      </c>
      <c r="AV486" s="3" t="s">
        <v>2728</v>
      </c>
      <c r="AW486" s="3" t="s">
        <v>1644</v>
      </c>
      <c r="AX486" s="3">
        <v>4.8085930000000001</v>
      </c>
      <c r="AY486" s="3">
        <v>-74.353464000000002</v>
      </c>
      <c r="AZ486" s="8" t="str">
        <f>+CONCATENATE("Reportan apertura en el enlace ",Tabla4[[#This Row],[Enlace]]," en el ",Tabla4[[#This Row],[Distancia óptica]]," ocasionado por ",Tabla4[[#This Row],[Causa del daño]])</f>
        <v>Reportan apertura en el enlace Mov.Faca Oriental B837 - Mov. Villas de Manjui Faca B487 en el Km 1 desde Facatativa Centro  ocasionado por Vandalismo</v>
      </c>
      <c r="BA486" s="8" t="str">
        <f>+CONCATENATE("Para dar solución al incidente ",Tabla4[[#This Row],[Solución]])</f>
        <v xml:space="preserve">Para dar solución al incidente se recupera 500 mts de reserva de F.O de 24 hilos y se realiza un empalme de 48 hilos </v>
      </c>
      <c r="BB486" s="3" t="str">
        <f>+_xlfn.CONCAT(Tabla4[[#This Row],[Causa Raiz]]," ",Tabla4[[#This Row],[Solución2]]," (",Tabla4[[#This Row],[Anillo]],"- Cabecera: ",Tabla4[[#This Row],[Cabecera]],"- Operador: ",Tabla4[[#This Row],[Operador]],")")</f>
        <v>Reportan apertura en el enlace Mov.Faca Oriental B837 - Mov. Villas de Manjui Faca B487 en el Km 1 desde Facatativa Centro  ocasionado por Vandalismo Para dar solución al incidente se recupera 500 mts de reserva de F.O de 24 hilos y se realiza un empalme de 48 hilos  (Anillo 1- Cabecera: Facatativa Centro- Operador: Colombia Telecomunicaciones)</v>
      </c>
    </row>
    <row r="487" spans="1:54" s="2" customFormat="1" ht="185.25">
      <c r="A487" s="38">
        <f t="shared" si="51"/>
        <v>486</v>
      </c>
      <c r="B487" s="3">
        <v>8187029</v>
      </c>
      <c r="C487" s="3" t="s">
        <v>136</v>
      </c>
      <c r="D487" s="23">
        <v>45327.388888888891</v>
      </c>
      <c r="E487" s="23">
        <v>45327.590277777781</v>
      </c>
      <c r="F487" s="1">
        <f t="shared" ca="1" si="56"/>
        <v>0.20138888889050577</v>
      </c>
      <c r="G487" s="3" t="s">
        <v>55</v>
      </c>
      <c r="H487" s="41"/>
      <c r="I487" s="40"/>
      <c r="J487" s="5" t="s">
        <v>137</v>
      </c>
      <c r="K487" s="3" t="s">
        <v>57</v>
      </c>
      <c r="L487" s="9" t="s">
        <v>78</v>
      </c>
      <c r="M487" s="3" t="s">
        <v>59</v>
      </c>
      <c r="N487" s="3" t="s">
        <v>60</v>
      </c>
      <c r="O487" s="3" t="s">
        <v>2729</v>
      </c>
      <c r="P487" s="3" t="s">
        <v>2730</v>
      </c>
      <c r="Q487" s="4" t="s">
        <v>2731</v>
      </c>
      <c r="R487" s="3" t="s">
        <v>980</v>
      </c>
      <c r="S487" s="3" t="s">
        <v>65</v>
      </c>
      <c r="T487" s="3" t="s">
        <v>66</v>
      </c>
      <c r="U487" s="3" t="s">
        <v>2732</v>
      </c>
      <c r="V487" s="22" t="str">
        <f t="shared" si="55"/>
        <v>RBHFO; Hora de aviso: 9:20 05/02/2024; Solución: se recupera 50 mts de reserva y se realiza un empalme de 48 hilos; Hora de solución: 14:10 05/02/2024; Causa: Vandalismo</v>
      </c>
      <c r="W487" s="4" t="s">
        <v>2237</v>
      </c>
      <c r="X487" s="3"/>
      <c r="Y487" s="3"/>
      <c r="Z487" s="3" t="s">
        <v>69</v>
      </c>
      <c r="AA487" s="3" t="s">
        <v>70</v>
      </c>
      <c r="AB487" s="3">
        <v>8187032</v>
      </c>
      <c r="AC487" s="3" t="s">
        <v>71</v>
      </c>
      <c r="AD487" s="6">
        <v>0</v>
      </c>
      <c r="AE487" s="7"/>
      <c r="AF487" s="7"/>
      <c r="AG487" s="6">
        <f>Tabla4[[#This Row],[Tiempo Parada de Reloj]]+Tabla4[[#This Row],[Tiempo Autorizado por Telefonica (no Máximo)]]</f>
        <v>0</v>
      </c>
      <c r="AH487" s="7">
        <f t="shared" ca="1" si="52"/>
        <v>0.20138888889050577</v>
      </c>
      <c r="AI487" s="8">
        <f t="shared" si="53"/>
        <v>0</v>
      </c>
      <c r="AJ487" s="8">
        <f t="shared" ca="1" si="54"/>
        <v>4.8333333333721384</v>
      </c>
      <c r="AK487" s="3" t="s">
        <v>120</v>
      </c>
      <c r="AL487" s="3" t="s">
        <v>70</v>
      </c>
      <c r="AM487" s="3" t="s">
        <v>119</v>
      </c>
      <c r="AN487" s="3" t="s">
        <v>87</v>
      </c>
      <c r="AO487" s="3" t="s">
        <v>87</v>
      </c>
      <c r="AP487" s="3" t="s">
        <v>87</v>
      </c>
      <c r="AQ487" s="23">
        <v>45297.554166666669</v>
      </c>
      <c r="AR487" s="3"/>
      <c r="AS487" s="23"/>
      <c r="AT487" s="23"/>
      <c r="AU487" s="3" t="s">
        <v>100</v>
      </c>
      <c r="AV487" s="3" t="s">
        <v>2733</v>
      </c>
      <c r="AW487" s="3" t="s">
        <v>2734</v>
      </c>
      <c r="AX487" s="3">
        <v>4.6926300000000003</v>
      </c>
      <c r="AY487" s="3">
        <v>-74.095208</v>
      </c>
      <c r="AZ487" s="8" t="str">
        <f>+CONCATENATE("Reportan apertura en el enlace ",Tabla4[[#This Row],[Enlace]]," en el ",Tabla4[[#This Row],[Distancia óptica]]," ocasionado por ",Tabla4[[#This Row],[Causa del daño]])</f>
        <v>Reportan apertura en el enlace Mov. Granja Cra 77 - Mov. San Joaquin en el Km 1,6 desde Mov. San Joaquin  ocasionado por Vandalismo</v>
      </c>
      <c r="BA487" s="8" t="str">
        <f>+CONCATENATE("Para dar solución al incidente ",Tabla4[[#This Row],[Solución]])</f>
        <v>Para dar solución al incidente se recupera 50 mts de reserva y se realiza un empalme de 48 hilos</v>
      </c>
      <c r="BB487" s="3" t="str">
        <f>+_xlfn.CONCAT(Tabla4[[#This Row],[Causa Raiz]]," ",Tabla4[[#This Row],[Solución2]]," (",Tabla4[[#This Row],[Anillo]],"- Cabecera: ",Tabla4[[#This Row],[Cabecera]],"- Operador: ",Tabla4[[#This Row],[Operador]],")")</f>
        <v>Reportan apertura en el enlace Mov. Granja Cra 77 - Mov. San Joaquin en el Km 1,6 desde Mov. San Joaquin  ocasionado por Vandalismo Para dar solución al incidente se recupera 50 mts de reserva y se realiza un empalme de 48 hilos (Anillo 24b- Cabecera: Normandia- Operador: Infraco)</v>
      </c>
    </row>
    <row r="488" spans="1:54" s="2" customFormat="1" ht="142.5">
      <c r="A488" s="38">
        <f t="shared" si="51"/>
        <v>487</v>
      </c>
      <c r="B488" s="3">
        <v>8193859</v>
      </c>
      <c r="C488" s="3" t="s">
        <v>136</v>
      </c>
      <c r="D488" s="23">
        <v>45327.395833333336</v>
      </c>
      <c r="E488" s="23">
        <v>45327.597222222219</v>
      </c>
      <c r="F488" s="1">
        <f t="shared" ca="1" si="56"/>
        <v>0.20138888888322981</v>
      </c>
      <c r="G488" s="3" t="s">
        <v>55</v>
      </c>
      <c r="H488" s="41"/>
      <c r="I488" s="40"/>
      <c r="J488" s="5" t="s">
        <v>137</v>
      </c>
      <c r="K488" s="3" t="s">
        <v>57</v>
      </c>
      <c r="L488" s="9" t="s">
        <v>58</v>
      </c>
      <c r="M488" s="3" t="s">
        <v>59</v>
      </c>
      <c r="N488" s="3" t="s">
        <v>60</v>
      </c>
      <c r="O488" s="3" t="s">
        <v>2735</v>
      </c>
      <c r="P488" s="3" t="s">
        <v>2736</v>
      </c>
      <c r="Q488" s="4" t="s">
        <v>2737</v>
      </c>
      <c r="R488" s="3" t="s">
        <v>980</v>
      </c>
      <c r="S488" s="3" t="s">
        <v>65</v>
      </c>
      <c r="T488" s="3" t="s">
        <v>256</v>
      </c>
      <c r="U488" s="3" t="s">
        <v>2738</v>
      </c>
      <c r="V488" s="22" t="str">
        <f t="shared" si="55"/>
        <v>RBHFO; Hora de aviso: 9:30 05/02/2024; Solución: Se refusionan hilos en caja empalme; Hora de solución: 14:20 05/02/2024; Causa: Falla de Empalme de FiOp</v>
      </c>
      <c r="W488" s="4" t="s">
        <v>2237</v>
      </c>
      <c r="X488" s="3"/>
      <c r="Y488" s="3"/>
      <c r="Z488" s="3" t="s">
        <v>69</v>
      </c>
      <c r="AA488" s="3" t="s">
        <v>71</v>
      </c>
      <c r="AB488" s="3">
        <v>0</v>
      </c>
      <c r="AC488" s="3" t="s">
        <v>71</v>
      </c>
      <c r="AD488" s="6">
        <v>0</v>
      </c>
      <c r="AE488" s="7"/>
      <c r="AF488" s="7"/>
      <c r="AG488" s="6">
        <f>Tabla4[[#This Row],[Tiempo Parada de Reloj]]+Tabla4[[#This Row],[Tiempo Autorizado por Telefonica (no Máximo)]]</f>
        <v>0</v>
      </c>
      <c r="AH488" s="7">
        <f t="shared" ca="1" si="52"/>
        <v>0.20138888888322981</v>
      </c>
      <c r="AI488" s="8">
        <f t="shared" si="53"/>
        <v>0</v>
      </c>
      <c r="AJ488" s="8">
        <f t="shared" ca="1" si="54"/>
        <v>4.8333333331975155</v>
      </c>
      <c r="AK488" s="3" t="s">
        <v>106</v>
      </c>
      <c r="AL488" s="3" t="s">
        <v>70</v>
      </c>
      <c r="AM488" s="3" t="s">
        <v>87</v>
      </c>
      <c r="AN488" s="3" t="s">
        <v>87</v>
      </c>
      <c r="AO488" s="3" t="s">
        <v>106</v>
      </c>
      <c r="AP488" s="3" t="s">
        <v>106</v>
      </c>
      <c r="AQ488" s="23">
        <v>45328.536805555559</v>
      </c>
      <c r="AR488" s="3"/>
      <c r="AS488" s="23"/>
      <c r="AT488" s="23"/>
      <c r="AU488" s="3" t="s">
        <v>74</v>
      </c>
      <c r="AV488" s="3" t="s">
        <v>757</v>
      </c>
      <c r="AW488" s="3" t="s">
        <v>474</v>
      </c>
      <c r="AX488" s="3">
        <v>4.62981</v>
      </c>
      <c r="AY488" s="3">
        <v>-74.170500000000004</v>
      </c>
      <c r="AZ488" s="8" t="str">
        <f>+CONCATENATE("Reportan apertura en el enlace ",Tabla4[[#This Row],[Enlace]]," en el ",Tabla4[[#This Row],[Distancia óptica]]," ocasionado por ",Tabla4[[#This Row],[Causa del daño]])</f>
        <v>Reportan apertura en el enlace Cg3-CG9 en el Km 4,3 desde CG9 ocasionado por Falla de Empalme de FiOp</v>
      </c>
      <c r="BA488" s="8" t="str">
        <f>+CONCATENATE("Para dar solución al incidente ",Tabla4[[#This Row],[Solución]])</f>
        <v>Para dar solución al incidente Se refusionan hilos en caja empalme</v>
      </c>
      <c r="BB488" s="3" t="str">
        <f>+_xlfn.CONCAT(Tabla4[[#This Row],[Causa Raiz]]," ",Tabla4[[#This Row],[Solución2]]," (",Tabla4[[#This Row],[Anillo]],"- Cabecera: ",Tabla4[[#This Row],[Cabecera]],"- Operador: ",Tabla4[[#This Row],[Operador]],")")</f>
        <v>Reportan apertura en el enlace Cg3-CG9 en el Km 4,3 desde CG9 ocasionado por Falla de Empalme de FiOp Para dar solución al incidente Se refusionan hilos en caja empalme (Anillo 64- Cabecera: Asturias- Operador: Infraco)</v>
      </c>
    </row>
    <row r="489" spans="1:54" s="2" customFormat="1" ht="199.5">
      <c r="A489" s="38">
        <f t="shared" si="51"/>
        <v>488</v>
      </c>
      <c r="B489" s="3">
        <v>8194542</v>
      </c>
      <c r="C489" s="3" t="s">
        <v>54</v>
      </c>
      <c r="D489" s="23">
        <v>45327.493055555555</v>
      </c>
      <c r="E489" s="23">
        <v>45328.635416666664</v>
      </c>
      <c r="F489" s="1">
        <f t="shared" ca="1" si="56"/>
        <v>1.1423611111094942</v>
      </c>
      <c r="G489" s="3" t="s">
        <v>55</v>
      </c>
      <c r="H489" s="41"/>
      <c r="I489" s="40"/>
      <c r="J489" s="5" t="s">
        <v>56</v>
      </c>
      <c r="K489" s="3" t="s">
        <v>359</v>
      </c>
      <c r="L489" s="9" t="s">
        <v>58</v>
      </c>
      <c r="M489" s="3" t="s">
        <v>569</v>
      </c>
      <c r="N489" s="3" t="s">
        <v>570</v>
      </c>
      <c r="O489" s="3" t="s">
        <v>2739</v>
      </c>
      <c r="P489" s="3" t="s">
        <v>2740</v>
      </c>
      <c r="Q489" s="4" t="s">
        <v>2741</v>
      </c>
      <c r="R489" s="3" t="s">
        <v>2742</v>
      </c>
      <c r="S489" s="3" t="s">
        <v>366</v>
      </c>
      <c r="T489" s="3" t="s">
        <v>130</v>
      </c>
      <c r="U489" s="3" t="s">
        <v>2743</v>
      </c>
      <c r="V489" s="22" t="str">
        <f t="shared" si="55"/>
        <v>RLFO; Hora de aviso: 11:50 05/02/2024; Solución: Se realiza recuperacion de 5 m de reserva sobre un cable de 36 hilos y se instala una caja de empalme de  48 hilos.; Hora de solución: 15:15 06/02/2024; Causa: Plagas</v>
      </c>
      <c r="W489" s="4" t="s">
        <v>2744</v>
      </c>
      <c r="X489" s="3" t="s">
        <v>2745</v>
      </c>
      <c r="Y489" s="3" t="s">
        <v>2746</v>
      </c>
      <c r="Z489" s="3" t="s">
        <v>120</v>
      </c>
      <c r="AA489" s="3" t="s">
        <v>70</v>
      </c>
      <c r="AB489" s="3">
        <v>8194542</v>
      </c>
      <c r="AC489" s="3" t="s">
        <v>71</v>
      </c>
      <c r="AD489" s="6">
        <v>0.97916666666666663</v>
      </c>
      <c r="AE489" s="7"/>
      <c r="AF489" s="7"/>
      <c r="AG489" s="6">
        <f>Tabla4[[#This Row],[Tiempo Parada de Reloj]]+Tabla4[[#This Row],[Tiempo Autorizado por Telefonica (no Máximo)]]</f>
        <v>0.97916666666666663</v>
      </c>
      <c r="AH489" s="7">
        <f t="shared" ca="1" si="52"/>
        <v>0.1631944444428276</v>
      </c>
      <c r="AI489" s="8">
        <f t="shared" si="53"/>
        <v>23.5</v>
      </c>
      <c r="AJ489" s="8">
        <f t="shared" ca="1" si="54"/>
        <v>3.9166666666278624</v>
      </c>
      <c r="AK489" s="3" t="s">
        <v>120</v>
      </c>
      <c r="AL489" s="3" t="s">
        <v>70</v>
      </c>
      <c r="AM489" s="3" t="s">
        <v>87</v>
      </c>
      <c r="AN489" s="3" t="s">
        <v>73</v>
      </c>
      <c r="AO489" s="3" t="s">
        <v>87</v>
      </c>
      <c r="AP489" s="3" t="s">
        <v>98</v>
      </c>
      <c r="AQ489" s="23">
        <v>45336.50277777778</v>
      </c>
      <c r="AR489" s="3"/>
      <c r="AS489" s="23"/>
      <c r="AT489" s="23"/>
      <c r="AU489" s="3" t="s">
        <v>192</v>
      </c>
      <c r="AV489" s="3" t="s">
        <v>2747</v>
      </c>
      <c r="AW489" s="3" t="s">
        <v>307</v>
      </c>
      <c r="AX489" s="3">
        <v>5.7054200000000002</v>
      </c>
      <c r="AY489" s="3">
        <v>-76.655259999999998</v>
      </c>
      <c r="AZ489" s="8" t="str">
        <f>+CONCATENATE("Reportan apertura en el enlace ",Tabla4[[#This Row],[Enlace]]," en el ",Tabla4[[#This Row],[Distancia óptica]]," ocasionado por ",Tabla4[[#This Row],[Causa del daño]])</f>
        <v>Reportan apertura en el enlace Caraño - Victoria en el Km 1,78 desde Caraño ocasionado por Plagas</v>
      </c>
      <c r="BA489" s="8" t="str">
        <f>+CONCATENATE("Para dar solución al incidente ",Tabla4[[#This Row],[Solución]])</f>
        <v>Para dar solución al incidente Se realiza recuperacion de 5 m de reserva sobre un cable de 36 hilos y se instala una caja de empalme de  48 hilos.</v>
      </c>
      <c r="BB489" s="3" t="str">
        <f>+_xlfn.CONCAT(Tabla4[[#This Row],[Causa Raiz]]," ",Tabla4[[#This Row],[Solución2]]," (",Tabla4[[#This Row],[Anillo]],"- Cabecera: ",Tabla4[[#This Row],[Cabecera]],"- Operador: ",Tabla4[[#This Row],[Operador]],")")</f>
        <v>Reportan apertura en el enlace Caraño - Victoria en el Km 1,78 desde Caraño ocasionado por Plagas Para dar solución al incidente Se realiza recuperacion de 5 m de reserva sobre un cable de 36 hilos y se instala una caja de empalme de  48 hilos. (LINEAL- Cabecera: CARAÑO- Operador: Colombia Telecomunicaciones)</v>
      </c>
    </row>
    <row r="490" spans="1:54" s="2" customFormat="1" ht="185.25">
      <c r="A490" s="38">
        <f t="shared" si="51"/>
        <v>489</v>
      </c>
      <c r="B490" s="3">
        <v>8193805</v>
      </c>
      <c r="C490" s="3" t="s">
        <v>163</v>
      </c>
      <c r="D490" s="23">
        <v>45327.5</v>
      </c>
      <c r="E490" s="23">
        <v>45327.635416666664</v>
      </c>
      <c r="F490" s="1">
        <f t="shared" ca="1" si="56"/>
        <v>0.13541666666424135</v>
      </c>
      <c r="G490" s="3" t="s">
        <v>55</v>
      </c>
      <c r="H490" s="41"/>
      <c r="I490" s="40"/>
      <c r="J490" s="5" t="s">
        <v>56</v>
      </c>
      <c r="K490" s="3" t="s">
        <v>77</v>
      </c>
      <c r="L490" s="9" t="s">
        <v>78</v>
      </c>
      <c r="M490" s="3" t="s">
        <v>79</v>
      </c>
      <c r="N490" s="3" t="s">
        <v>2053</v>
      </c>
      <c r="O490" s="3" t="s">
        <v>2748</v>
      </c>
      <c r="P490" s="3" t="s">
        <v>2749</v>
      </c>
      <c r="Q490" s="4" t="s">
        <v>2750</v>
      </c>
      <c r="R490" s="3" t="s">
        <v>741</v>
      </c>
      <c r="S490" s="3" t="s">
        <v>249</v>
      </c>
      <c r="T490" s="3" t="s">
        <v>146</v>
      </c>
      <c r="U490" s="3" t="s">
        <v>2751</v>
      </c>
      <c r="V490" s="22" t="str">
        <f t="shared" si="55"/>
        <v>RDFO; Hora de aviso: 12:00 05/02/2024; Solución: Se realiza migracion de hilo entre nodos ; Hora de solución: 15:15 05/02/2024; Causa: Falla en la Red FiOp</v>
      </c>
      <c r="W490" s="4" t="s">
        <v>160</v>
      </c>
      <c r="X490" s="3"/>
      <c r="Y490" s="3"/>
      <c r="Z490" s="3" t="s">
        <v>69</v>
      </c>
      <c r="AA490" s="3" t="s">
        <v>70</v>
      </c>
      <c r="AB490" s="3">
        <v>8193805</v>
      </c>
      <c r="AC490" s="3" t="s">
        <v>71</v>
      </c>
      <c r="AD490" s="6">
        <v>0</v>
      </c>
      <c r="AE490" s="7"/>
      <c r="AF490" s="7"/>
      <c r="AG490" s="6">
        <f>Tabla4[[#This Row],[Tiempo Parada de Reloj]]+Tabla4[[#This Row],[Tiempo Autorizado por Telefonica (no Máximo)]]</f>
        <v>0</v>
      </c>
      <c r="AH490" s="7">
        <f t="shared" ca="1" si="52"/>
        <v>0.13541666666424135</v>
      </c>
      <c r="AI490" s="8">
        <f t="shared" si="53"/>
        <v>0</v>
      </c>
      <c r="AJ490" s="8">
        <f t="shared" ca="1" si="54"/>
        <v>3.2499999999417923</v>
      </c>
      <c r="AK490" s="3" t="s">
        <v>119</v>
      </c>
      <c r="AL490" s="3" t="s">
        <v>70</v>
      </c>
      <c r="AM490" s="3" t="s">
        <v>87</v>
      </c>
      <c r="AN490" s="3" t="s">
        <v>87</v>
      </c>
      <c r="AO490" s="3" t="s">
        <v>87</v>
      </c>
      <c r="AP490" s="3" t="s">
        <v>87</v>
      </c>
      <c r="AQ490" s="23">
        <v>45328.421527777777</v>
      </c>
      <c r="AR490" s="3"/>
      <c r="AS490" s="23"/>
      <c r="AT490" s="23"/>
      <c r="AU490" s="3" t="s">
        <v>89</v>
      </c>
      <c r="AV490" s="3" t="s">
        <v>2053</v>
      </c>
      <c r="AW490" s="3" t="s">
        <v>1323</v>
      </c>
      <c r="AX490" s="3">
        <v>4.9927999999999999</v>
      </c>
      <c r="AY490" s="3">
        <v>-74.470500000000001</v>
      </c>
      <c r="AZ490" s="8" t="str">
        <f>+CONCATENATE("Reportan apertura en el enlace ",Tabla4[[#This Row],[Enlace]]," en el ",Tabla4[[#This Row],[Distancia óptica]]," ocasionado por ",Tabla4[[#This Row],[Causa del daño]])</f>
        <v>Reportan apertura en el enlace Mov. Facatativa Centro - Mov. Villeta en el Km 2,2 desde Mov. Villeta ocasionado por Falla en la Red FiOp</v>
      </c>
      <c r="BA490" s="8" t="str">
        <f>+CONCATENATE("Para dar solución al incidente ",Tabla4[[#This Row],[Solución]])</f>
        <v xml:space="preserve">Para dar solución al incidente Se realiza migracion de hilo entre nodos </v>
      </c>
      <c r="BB490" s="3" t="str">
        <f>+_xlfn.CONCAT(Tabla4[[#This Row],[Causa Raiz]]," ",Tabla4[[#This Row],[Solución2]]," (",Tabla4[[#This Row],[Anillo]],"- Cabecera: ",Tabla4[[#This Row],[Cabecera]],"- Operador: ",Tabla4[[#This Row],[Operador]],")")</f>
        <v>Reportan apertura en el enlace Mov. Facatativa Centro - Mov. Villeta en el Km 2,2 desde Mov. Villeta ocasionado por Falla en la Red FiOp Para dar solución al incidente Se realiza migracion de hilo entre nodos  (TRONCAL- Cabecera: VILLETA- Operador: Colombia Telecomunicaciones)</v>
      </c>
    </row>
    <row r="491" spans="1:54" s="2" customFormat="1" ht="185.25">
      <c r="A491" s="38">
        <f t="shared" si="51"/>
        <v>490</v>
      </c>
      <c r="B491" s="3">
        <v>8194793</v>
      </c>
      <c r="C491" s="3" t="s">
        <v>54</v>
      </c>
      <c r="D491" s="23">
        <v>45327.534722222219</v>
      </c>
      <c r="E491" s="23">
        <v>45327.666666666664</v>
      </c>
      <c r="F491" s="1">
        <f t="shared" ca="1" si="56"/>
        <v>0.13194444444525288</v>
      </c>
      <c r="G491" s="3" t="s">
        <v>55</v>
      </c>
      <c r="H491" s="41"/>
      <c r="I491" s="40"/>
      <c r="J491" s="5" t="s">
        <v>56</v>
      </c>
      <c r="K491" s="3" t="s">
        <v>359</v>
      </c>
      <c r="L491" s="9" t="s">
        <v>58</v>
      </c>
      <c r="M491" s="3" t="s">
        <v>360</v>
      </c>
      <c r="N491" s="3" t="s">
        <v>418</v>
      </c>
      <c r="O491" s="3" t="s">
        <v>2752</v>
      </c>
      <c r="P491" s="3" t="s">
        <v>2753</v>
      </c>
      <c r="Q491" s="4" t="s">
        <v>2754</v>
      </c>
      <c r="R491" s="3" t="s">
        <v>365</v>
      </c>
      <c r="S491" s="3" t="s">
        <v>366</v>
      </c>
      <c r="T491" s="3" t="s">
        <v>176</v>
      </c>
      <c r="U491" s="3" t="s">
        <v>2755</v>
      </c>
      <c r="V491" s="22" t="str">
        <f t="shared" si="55"/>
        <v>RLFO; Hora de aviso: 12:50 05/02/2024; Solución: Se recupera  reserva de 30 mtrs y un empalme de 48 hilos ; Hora de solución: 16:00 05/02/2024; Causa: Intervención de Terceros. No Identificados</v>
      </c>
      <c r="W491" s="4" t="s">
        <v>423</v>
      </c>
      <c r="X491" s="3"/>
      <c r="Y491" s="3"/>
      <c r="Z491" s="3" t="s">
        <v>69</v>
      </c>
      <c r="AA491" s="3" t="s">
        <v>71</v>
      </c>
      <c r="AB491" s="3">
        <v>0</v>
      </c>
      <c r="AC491" s="3" t="s">
        <v>71</v>
      </c>
      <c r="AD491" s="6">
        <v>0</v>
      </c>
      <c r="AE491" s="7"/>
      <c r="AF491" s="7"/>
      <c r="AG491" s="6">
        <f>Tabla4[[#This Row],[Tiempo Parada de Reloj]]+Tabla4[[#This Row],[Tiempo Autorizado por Telefonica (no Máximo)]]</f>
        <v>0</v>
      </c>
      <c r="AH491" s="7">
        <f t="shared" ca="1" si="52"/>
        <v>0.13194444444525288</v>
      </c>
      <c r="AI491" s="8">
        <f t="shared" si="53"/>
        <v>0</v>
      </c>
      <c r="AJ491" s="8">
        <f t="shared" ca="1" si="54"/>
        <v>3.1666666666860692</v>
      </c>
      <c r="AK491" s="3" t="s">
        <v>106</v>
      </c>
      <c r="AL491" s="3" t="s">
        <v>70</v>
      </c>
      <c r="AM491" s="3" t="s">
        <v>87</v>
      </c>
      <c r="AN491" s="3" t="s">
        <v>87</v>
      </c>
      <c r="AO491" s="3" t="s">
        <v>106</v>
      </c>
      <c r="AP491" s="3" t="s">
        <v>87</v>
      </c>
      <c r="AQ491" s="23">
        <v>45329.361805555556</v>
      </c>
      <c r="AR491" s="3"/>
      <c r="AS491" s="23"/>
      <c r="AT491" s="23"/>
      <c r="AU491" s="3" t="s">
        <v>424</v>
      </c>
      <c r="AV491" s="3" t="s">
        <v>2756</v>
      </c>
      <c r="AW491" s="3" t="s">
        <v>135</v>
      </c>
      <c r="AX491" s="3">
        <v>6.33162</v>
      </c>
      <c r="AY491" s="3">
        <v>-75.553640000000001</v>
      </c>
      <c r="AZ491" s="8" t="str">
        <f>+CONCATENATE("Reportan apertura en el enlace ",Tabla4[[#This Row],[Enlace]]," en el ",Tabla4[[#This Row],[Distancia óptica]]," ocasionado por ",Tabla4[[#This Row],[Causa del daño]])</f>
        <v>Reportan apertura en el enlace Bello -Aranjuez en el Km 12,47 desde Aranjuez ocasionado por Intervención de Terceros. No Identificados</v>
      </c>
      <c r="BA491" s="8" t="str">
        <f>+CONCATENATE("Para dar solución al incidente ",Tabla4[[#This Row],[Solución]])</f>
        <v xml:space="preserve">Para dar solución al incidente Se recupera  reserva de 30 mtrs y un empalme de 48 hilos </v>
      </c>
      <c r="BB491" s="3" t="str">
        <f>+_xlfn.CONCAT(Tabla4[[#This Row],[Causa Raiz]]," ",Tabla4[[#This Row],[Solución2]]," (",Tabla4[[#This Row],[Anillo]],"- Cabecera: ",Tabla4[[#This Row],[Cabecera]],"- Operador: ",Tabla4[[#This Row],[Operador]],")")</f>
        <v>Reportan apertura en el enlace Bello -Aranjuez en el Km 12,47 desde Aranjuez ocasionado por Intervención de Terceros. No Identificados Para dar solución al incidente Se recupera  reserva de 30 mtrs y un empalme de 48 hilos  (Lineal- Cabecera: Bello- Operador: Colombia Telecomunicaciones)</v>
      </c>
    </row>
    <row r="492" spans="1:54" s="2" customFormat="1" ht="171">
      <c r="A492" s="38">
        <f t="shared" si="51"/>
        <v>491</v>
      </c>
      <c r="B492" s="3">
        <v>8191479</v>
      </c>
      <c r="C492" s="3" t="s">
        <v>54</v>
      </c>
      <c r="D492" s="23">
        <v>45327.534722222219</v>
      </c>
      <c r="E492" s="23">
        <v>45327.6875</v>
      </c>
      <c r="F492" s="1">
        <f t="shared" ca="1" si="56"/>
        <v>0.15277777778101154</v>
      </c>
      <c r="G492" s="3" t="s">
        <v>55</v>
      </c>
      <c r="H492" s="41"/>
      <c r="I492" s="40"/>
      <c r="J492" s="5" t="s">
        <v>56</v>
      </c>
      <c r="K492" s="3" t="s">
        <v>77</v>
      </c>
      <c r="L492" s="9" t="s">
        <v>58</v>
      </c>
      <c r="M492" s="3" t="s">
        <v>79</v>
      </c>
      <c r="N492" s="3" t="s">
        <v>771</v>
      </c>
      <c r="O492" s="3" t="s">
        <v>2757</v>
      </c>
      <c r="P492" s="3" t="s">
        <v>2758</v>
      </c>
      <c r="Q492" s="4" t="s">
        <v>2759</v>
      </c>
      <c r="R492" s="3" t="s">
        <v>775</v>
      </c>
      <c r="S492" s="3" t="s">
        <v>249</v>
      </c>
      <c r="T492" s="3" t="s">
        <v>66</v>
      </c>
      <c r="U492" s="3" t="s">
        <v>1910</v>
      </c>
      <c r="V492" s="22" t="str">
        <f t="shared" si="55"/>
        <v>RLFO; Hora de aviso: 12:50 05/02/2024; Solución: Tendido de 200 mtrs y 2 empalmes de 48 hilos ; Hora de solución: 16:30 05/02/2024; Causa: Vandalismo</v>
      </c>
      <c r="W492" s="4" t="s">
        <v>160</v>
      </c>
      <c r="X492" s="3"/>
      <c r="Y492" s="3"/>
      <c r="Z492" s="3" t="s">
        <v>69</v>
      </c>
      <c r="AA492" s="3" t="s">
        <v>70</v>
      </c>
      <c r="AB492" s="3">
        <v>8191479</v>
      </c>
      <c r="AC492" s="3" t="s">
        <v>71</v>
      </c>
      <c r="AD492" s="6">
        <v>0</v>
      </c>
      <c r="AE492" s="7"/>
      <c r="AF492" s="7"/>
      <c r="AG492" s="6">
        <f>Tabla4[[#This Row],[Tiempo Parada de Reloj]]+Tabla4[[#This Row],[Tiempo Autorizado por Telefonica (no Máximo)]]</f>
        <v>0</v>
      </c>
      <c r="AH492" s="7">
        <f t="shared" ca="1" si="52"/>
        <v>0.15277777778101154</v>
      </c>
      <c r="AI492" s="8">
        <f t="shared" si="53"/>
        <v>0</v>
      </c>
      <c r="AJ492" s="8">
        <f t="shared" ca="1" si="54"/>
        <v>3.6666666667442769</v>
      </c>
      <c r="AK492" s="3" t="s">
        <v>106</v>
      </c>
      <c r="AL492" s="3" t="s">
        <v>70</v>
      </c>
      <c r="AM492" s="3" t="s">
        <v>87</v>
      </c>
      <c r="AN492" s="3" t="s">
        <v>87</v>
      </c>
      <c r="AO492" s="3" t="s">
        <v>87</v>
      </c>
      <c r="AP492" s="3" t="s">
        <v>87</v>
      </c>
      <c r="AQ492" s="23">
        <v>45329.353472222225</v>
      </c>
      <c r="AR492" s="3"/>
      <c r="AS492" s="23"/>
      <c r="AT492" s="23"/>
      <c r="AU492" s="3" t="s">
        <v>710</v>
      </c>
      <c r="AV492" s="3" t="s">
        <v>771</v>
      </c>
      <c r="AW492" s="3" t="s">
        <v>307</v>
      </c>
      <c r="AX492" s="3">
        <v>4.6109999999999998</v>
      </c>
      <c r="AY492" s="3">
        <v>-74.222999999999999</v>
      </c>
      <c r="AZ492" s="8" t="str">
        <f>+CONCATENATE("Reportan apertura en el enlace ",Tabla4[[#This Row],[Enlace]]," en el ",Tabla4[[#This Row],[Distancia óptica]]," ocasionado por ",Tabla4[[#This Row],[Causa del daño]])</f>
        <v>Reportan apertura en el enlace Soacha - CG2 en el Km 1,9 desde soacha centro ocasionado por Vandalismo</v>
      </c>
      <c r="BA492" s="8" t="str">
        <f>+CONCATENATE("Para dar solución al incidente ",Tabla4[[#This Row],[Solución]])</f>
        <v xml:space="preserve">Para dar solución al incidente Tendido de 200 mtrs y 2 empalmes de 48 hilos </v>
      </c>
      <c r="BB492" s="3" t="str">
        <f>+_xlfn.CONCAT(Tabla4[[#This Row],[Causa Raiz]]," ",Tabla4[[#This Row],[Solución2]]," (",Tabla4[[#This Row],[Anillo]],"- Cabecera: ",Tabla4[[#This Row],[Cabecera]],"- Operador: ",Tabla4[[#This Row],[Operador]],")")</f>
        <v>Reportan apertura en el enlace Soacha - CG2 en el Km 1,9 desde soacha centro ocasionado por Vandalismo Para dar solución al incidente Tendido de 200 mtrs y 2 empalmes de 48 hilos  (LINEAL- Cabecera: SOACHA- Operador: Colombia Telecomunicaciones)</v>
      </c>
    </row>
    <row r="493" spans="1:54" s="2" customFormat="1" ht="156.75">
      <c r="A493" s="38">
        <f t="shared" si="51"/>
        <v>492</v>
      </c>
      <c r="B493" s="3">
        <v>8192314</v>
      </c>
      <c r="C493" s="3" t="s">
        <v>54</v>
      </c>
      <c r="D493" s="23">
        <v>45327.618055555555</v>
      </c>
      <c r="E493" s="23">
        <v>45327.619444444441</v>
      </c>
      <c r="F493" s="1">
        <f t="shared" ca="1" si="56"/>
        <v>1.3888888861401938E-3</v>
      </c>
      <c r="G493" s="3" t="s">
        <v>55</v>
      </c>
      <c r="H493" s="41"/>
      <c r="I493" s="40"/>
      <c r="J493" s="5" t="s">
        <v>56</v>
      </c>
      <c r="K493" s="3" t="s">
        <v>138</v>
      </c>
      <c r="L493" s="9" t="s">
        <v>78</v>
      </c>
      <c r="M493" s="3" t="s">
        <v>139</v>
      </c>
      <c r="N493" s="3" t="s">
        <v>447</v>
      </c>
      <c r="O493" s="3" t="s">
        <v>2760</v>
      </c>
      <c r="P493" s="3">
        <v>0</v>
      </c>
      <c r="Q493" s="4" t="s">
        <v>2761</v>
      </c>
      <c r="R493" s="3" t="s">
        <v>451</v>
      </c>
      <c r="S493" s="3" t="s">
        <v>289</v>
      </c>
      <c r="T493" s="3" t="s">
        <v>104</v>
      </c>
      <c r="U493" s="3" t="s">
        <v>2762</v>
      </c>
      <c r="V493" s="22" t="str">
        <f t="shared" si="55"/>
        <v>RLFO; Hora de aviso: 14:50 05/02/2024; Solución: Personal de PI visita nodos y se recupera el servicio; Hora de solución: 14:52 05/02/2024; Causa: Visita Fallida</v>
      </c>
      <c r="W493" s="4" t="s">
        <v>2763</v>
      </c>
      <c r="X493" s="3"/>
      <c r="Y493" s="3"/>
      <c r="Z493" s="3" t="s">
        <v>69</v>
      </c>
      <c r="AA493" s="3" t="s">
        <v>70</v>
      </c>
      <c r="AB493" s="3">
        <v>0</v>
      </c>
      <c r="AC493" s="3" t="s">
        <v>71</v>
      </c>
      <c r="AD493" s="6">
        <v>0</v>
      </c>
      <c r="AE493" s="7"/>
      <c r="AF493" s="7"/>
      <c r="AG493" s="6">
        <f>Tabla4[[#This Row],[Tiempo Parada de Reloj]]+Tabla4[[#This Row],[Tiempo Autorizado por Telefonica (no Máximo)]]</f>
        <v>0</v>
      </c>
      <c r="AH493" s="7">
        <f t="shared" ca="1" si="52"/>
        <v>1.3888888861401938E-3</v>
      </c>
      <c r="AI493" s="8">
        <f t="shared" si="53"/>
        <v>0</v>
      </c>
      <c r="AJ493" s="8">
        <f t="shared" ca="1" si="54"/>
        <v>3.3333333267364651E-2</v>
      </c>
      <c r="AK493" s="3" t="s">
        <v>87</v>
      </c>
      <c r="AL493" s="3" t="s">
        <v>70</v>
      </c>
      <c r="AM493" s="3" t="s">
        <v>72</v>
      </c>
      <c r="AN493" s="3" t="s">
        <v>72</v>
      </c>
      <c r="AO493" s="3" t="s">
        <v>72</v>
      </c>
      <c r="AP493" s="3" t="s">
        <v>72</v>
      </c>
      <c r="AQ493" s="23">
        <v>45334.301388888889</v>
      </c>
      <c r="AR493" s="3"/>
      <c r="AS493" s="23"/>
      <c r="AT493" s="23"/>
      <c r="AU493" s="3" t="s">
        <v>1400</v>
      </c>
      <c r="AV493" s="3" t="s">
        <v>69</v>
      </c>
      <c r="AW493" s="3" t="s">
        <v>69</v>
      </c>
      <c r="AX493" s="3" t="s">
        <v>69</v>
      </c>
      <c r="AY493" s="3" t="s">
        <v>69</v>
      </c>
      <c r="AZ493" s="8" t="str">
        <f>+CONCATENATE("Reportan apertura en el enlace ",Tabla4[[#This Row],[Enlace]]," en el ",Tabla4[[#This Row],[Distancia óptica]]," ocasionado por ",Tabla4[[#This Row],[Causa del daño]])</f>
        <v>Reportan apertura en el enlace Mov. Centracar - Mov.Caras lindas en el 0 ocasionado por Visita Fallida</v>
      </c>
      <c r="BA493" s="8" t="str">
        <f>+CONCATENATE("Para dar solución al incidente ",Tabla4[[#This Row],[Solución]])</f>
        <v>Para dar solución al incidente Personal de PI visita nodos y se recupera el servicio</v>
      </c>
      <c r="BB493" s="3" t="str">
        <f>+_xlfn.CONCAT(Tabla4[[#This Row],[Causa Raiz]]," ",Tabla4[[#This Row],[Solución2]]," (",Tabla4[[#This Row],[Anillo]],"- Cabecera: ",Tabla4[[#This Row],[Cabecera]],"- Operador: ",Tabla4[[#This Row],[Operador]],")")</f>
        <v>Reportan apertura en el enlace Mov. Centracar - Mov.Caras lindas en el 0 ocasionado por Visita Fallida Para dar solución al incidente Personal de PI visita nodos y se recupera el servicio (NA- Cabecera: NA- Operador: Colombia Telecomunicaciones)</v>
      </c>
    </row>
    <row r="494" spans="1:54" s="2" customFormat="1" ht="156.75">
      <c r="A494" s="38">
        <f t="shared" si="51"/>
        <v>493</v>
      </c>
      <c r="B494" s="3">
        <v>8195406</v>
      </c>
      <c r="C494" s="3" t="s">
        <v>54</v>
      </c>
      <c r="D494" s="23">
        <v>45327.618055555555</v>
      </c>
      <c r="E494" s="23">
        <v>45327.619444444441</v>
      </c>
      <c r="F494" s="1">
        <f t="shared" ca="1" si="56"/>
        <v>1.3888888861401938E-3</v>
      </c>
      <c r="G494" s="3" t="s">
        <v>55</v>
      </c>
      <c r="H494" s="41"/>
      <c r="I494" s="40"/>
      <c r="J494" s="5" t="s">
        <v>56</v>
      </c>
      <c r="K494" s="3" t="s">
        <v>93</v>
      </c>
      <c r="L494" s="9" t="s">
        <v>78</v>
      </c>
      <c r="M494" s="3" t="s">
        <v>59</v>
      </c>
      <c r="N494" s="3" t="s">
        <v>60</v>
      </c>
      <c r="O494" s="3" t="s">
        <v>2764</v>
      </c>
      <c r="P494" s="3" t="s">
        <v>325</v>
      </c>
      <c r="Q494" s="4" t="s">
        <v>2765</v>
      </c>
      <c r="R494" s="3" t="s">
        <v>947</v>
      </c>
      <c r="S494" s="3" t="s">
        <v>65</v>
      </c>
      <c r="T494" s="3" t="s">
        <v>104</v>
      </c>
      <c r="U494" s="3" t="s">
        <v>2766</v>
      </c>
      <c r="V494" s="22" t="str">
        <f t="shared" si="55"/>
        <v>RLFO; Hora de aviso: 14:50 05/02/2024; Solución: equipos se desalarma sin manipulacion de fo ; Hora de solución: 14:52 05/02/2024; Causa: Visita Fallida</v>
      </c>
      <c r="W494" s="4" t="s">
        <v>2767</v>
      </c>
      <c r="X494" s="3"/>
      <c r="Y494" s="3"/>
      <c r="Z494" s="3" t="s">
        <v>69</v>
      </c>
      <c r="AA494" s="3" t="s">
        <v>71</v>
      </c>
      <c r="AB494" s="3">
        <v>0</v>
      </c>
      <c r="AC494" s="3" t="s">
        <v>71</v>
      </c>
      <c r="AD494" s="6">
        <v>0</v>
      </c>
      <c r="AE494" s="7"/>
      <c r="AF494" s="7"/>
      <c r="AG494" s="6">
        <f>Tabla4[[#This Row],[Tiempo Parada de Reloj]]+Tabla4[[#This Row],[Tiempo Autorizado por Telefonica (no Máximo)]]</f>
        <v>0</v>
      </c>
      <c r="AH494" s="7">
        <f t="shared" ca="1" si="52"/>
        <v>1.3888888861401938E-3</v>
      </c>
      <c r="AI494" s="8">
        <f t="shared" si="53"/>
        <v>0</v>
      </c>
      <c r="AJ494" s="8">
        <f t="shared" ca="1" si="54"/>
        <v>3.3333333267364651E-2</v>
      </c>
      <c r="AK494" s="3" t="s">
        <v>87</v>
      </c>
      <c r="AL494" s="3" t="s">
        <v>71</v>
      </c>
      <c r="AM494" s="3" t="s">
        <v>69</v>
      </c>
      <c r="AN494" s="3" t="s">
        <v>87</v>
      </c>
      <c r="AO494" s="3" t="s">
        <v>87</v>
      </c>
      <c r="AP494" s="3" t="s">
        <v>87</v>
      </c>
      <c r="AQ494" s="23">
        <v>45327.619444444441</v>
      </c>
      <c r="AR494" s="3"/>
      <c r="AS494" s="23"/>
      <c r="AT494" s="23"/>
      <c r="AU494" s="3" t="s">
        <v>74</v>
      </c>
      <c r="AV494" s="3" t="s">
        <v>69</v>
      </c>
      <c r="AW494" s="3" t="s">
        <v>69</v>
      </c>
      <c r="AX494" s="3">
        <v>4.6175100000000002</v>
      </c>
      <c r="AY494" s="3">
        <v>-74.164969999999997</v>
      </c>
      <c r="AZ494" s="8" t="str">
        <f>+CONCATENATE("Reportan apertura en el enlace ",Tabla4[[#This Row],[Enlace]]," en el ",Tabla4[[#This Row],[Distancia óptica]]," ocasionado por ",Tabla4[[#This Row],[Causa del daño]])</f>
        <v>Reportan apertura en el enlace Mov.Kennedy Sur - Mov.Asturias en el Km 0 ocasionado por Visita Fallida</v>
      </c>
      <c r="BA494" s="8" t="str">
        <f>+CONCATENATE("Para dar solución al incidente ",Tabla4[[#This Row],[Solución]])</f>
        <v xml:space="preserve">Para dar solución al incidente equipos se desalarma sin manipulacion de fo </v>
      </c>
      <c r="BB494" s="3" t="str">
        <f>+_xlfn.CONCAT(Tabla4[[#This Row],[Causa Raiz]]," ",Tabla4[[#This Row],[Solución2]]," (",Tabla4[[#This Row],[Anillo]],"- Cabecera: ",Tabla4[[#This Row],[Cabecera]],"- Operador: ",Tabla4[[#This Row],[Operador]],")")</f>
        <v>Reportan apertura en el enlace Mov.Kennedy Sur - Mov.Asturias en el Km 0 ocasionado por Visita Fallida Para dar solución al incidente equipos se desalarma sin manipulacion de fo  (NA- Cabecera: NA- Operador: Colombia Telecomunicaciones)</v>
      </c>
    </row>
    <row r="495" spans="1:54" s="2" customFormat="1" ht="142.5">
      <c r="A495" s="38">
        <f t="shared" si="51"/>
        <v>494</v>
      </c>
      <c r="B495" s="3">
        <v>8195493</v>
      </c>
      <c r="C495" s="3" t="s">
        <v>54</v>
      </c>
      <c r="D495" s="23">
        <v>45327.65625</v>
      </c>
      <c r="E495" s="23">
        <v>45327.657638888886</v>
      </c>
      <c r="F495" s="1">
        <f t="shared" ca="1" si="56"/>
        <v>1.3888888861401938E-3</v>
      </c>
      <c r="G495" s="3" t="s">
        <v>55</v>
      </c>
      <c r="H495" s="41"/>
      <c r="I495" s="40"/>
      <c r="J495" s="5" t="s">
        <v>56</v>
      </c>
      <c r="K495" s="3" t="s">
        <v>122</v>
      </c>
      <c r="L495" s="9" t="s">
        <v>78</v>
      </c>
      <c r="M495" s="3" t="s">
        <v>123</v>
      </c>
      <c r="N495" s="3" t="s">
        <v>124</v>
      </c>
      <c r="O495" s="3" t="s">
        <v>2768</v>
      </c>
      <c r="P495" s="3" t="s">
        <v>325</v>
      </c>
      <c r="Q495" s="4" t="s">
        <v>2769</v>
      </c>
      <c r="R495" s="3" t="s">
        <v>128</v>
      </c>
      <c r="S495" s="3" t="s">
        <v>129</v>
      </c>
      <c r="T495" s="3" t="s">
        <v>104</v>
      </c>
      <c r="U495" s="3" t="s">
        <v>2770</v>
      </c>
      <c r="V495" s="22" t="str">
        <f t="shared" si="55"/>
        <v>RLFO; Hora de aviso: 15:45 05/02/2024; Solución: No es falla en fibra; Hora de solución: 15:47 05/02/2024; Causa: Visita Fallida</v>
      </c>
      <c r="W495" s="4" t="s">
        <v>2771</v>
      </c>
      <c r="X495" s="3"/>
      <c r="Y495" s="3"/>
      <c r="Z495" s="3" t="s">
        <v>69</v>
      </c>
      <c r="AA495" s="3" t="s">
        <v>70</v>
      </c>
      <c r="AB495" s="3">
        <v>8195164</v>
      </c>
      <c r="AC495" s="3" t="s">
        <v>71</v>
      </c>
      <c r="AD495" s="6">
        <v>0</v>
      </c>
      <c r="AE495" s="7"/>
      <c r="AF495" s="7"/>
      <c r="AG495" s="6">
        <f>Tabla4[[#This Row],[Tiempo Parada de Reloj]]+Tabla4[[#This Row],[Tiempo Autorizado por Telefonica (no Máximo)]]</f>
        <v>0</v>
      </c>
      <c r="AH495" s="7">
        <f t="shared" ca="1" si="52"/>
        <v>1.3888888861401938E-3</v>
      </c>
      <c r="AI495" s="8">
        <f t="shared" si="53"/>
        <v>0</v>
      </c>
      <c r="AJ495" s="8">
        <f t="shared" ca="1" si="54"/>
        <v>3.3333333267364651E-2</v>
      </c>
      <c r="AK495" s="3" t="s">
        <v>87</v>
      </c>
      <c r="AL495" s="3" t="s">
        <v>71</v>
      </c>
      <c r="AM495" s="3" t="s">
        <v>69</v>
      </c>
      <c r="AN495" s="3" t="s">
        <v>87</v>
      </c>
      <c r="AO495" s="3" t="s">
        <v>87</v>
      </c>
      <c r="AP495" s="3" t="s">
        <v>87</v>
      </c>
      <c r="AQ495" s="23">
        <v>45327.657638888886</v>
      </c>
      <c r="AR495" s="3"/>
      <c r="AS495" s="23"/>
      <c r="AT495" s="23"/>
      <c r="AU495" s="3" t="s">
        <v>467</v>
      </c>
      <c r="AV495" s="3" t="s">
        <v>69</v>
      </c>
      <c r="AW495" s="3" t="s">
        <v>69</v>
      </c>
      <c r="AX495" s="3" t="s">
        <v>69</v>
      </c>
      <c r="AY495" s="3" t="s">
        <v>69</v>
      </c>
      <c r="AZ495" s="8" t="str">
        <f>+CONCATENATE("Reportan apertura en el enlace ",Tabla4[[#This Row],[Enlace]]," en el ",Tabla4[[#This Row],[Distancia óptica]]," ocasionado por ",Tabla4[[#This Row],[Causa del daño]])</f>
        <v>Reportan apertura en el enlace Mov.Zofracar - Mov.Colina campestre en el Km 0 ocasionado por Visita Fallida</v>
      </c>
      <c r="BA495" s="8" t="str">
        <f>+CONCATENATE("Para dar solución al incidente ",Tabla4[[#This Row],[Solución]])</f>
        <v>Para dar solución al incidente No es falla en fibra</v>
      </c>
      <c r="BB495" s="3" t="str">
        <f>+_xlfn.CONCAT(Tabla4[[#This Row],[Causa Raiz]]," ",Tabla4[[#This Row],[Solución2]]," (",Tabla4[[#This Row],[Anillo]],"- Cabecera: ",Tabla4[[#This Row],[Cabecera]],"- Operador: ",Tabla4[[#This Row],[Operador]],")")</f>
        <v>Reportan apertura en el enlace Mov.Zofracar - Mov.Colina campestre en el Km 0 ocasionado por Visita Fallida Para dar solución al incidente No es falla en fibra (NA- Cabecera: NA- Operador: Colombia Telecomunicaciones)</v>
      </c>
    </row>
    <row r="496" spans="1:54" s="2" customFormat="1" ht="171">
      <c r="A496" s="38">
        <f t="shared" si="51"/>
        <v>495</v>
      </c>
      <c r="B496" s="3">
        <v>8194310</v>
      </c>
      <c r="C496" s="3" t="s">
        <v>54</v>
      </c>
      <c r="D496" s="23">
        <v>45327.756944444445</v>
      </c>
      <c r="E496" s="23">
        <v>45327.78125</v>
      </c>
      <c r="F496" s="1">
        <f t="shared" ca="1" si="56"/>
        <v>2.4305555554747116E-2</v>
      </c>
      <c r="G496" s="3" t="s">
        <v>55</v>
      </c>
      <c r="H496" s="41"/>
      <c r="I496" s="40"/>
      <c r="J496" s="5" t="s">
        <v>56</v>
      </c>
      <c r="K496" s="3" t="s">
        <v>122</v>
      </c>
      <c r="L496" s="9" t="s">
        <v>78</v>
      </c>
      <c r="M496" s="3" t="s">
        <v>123</v>
      </c>
      <c r="N496" s="3" t="s">
        <v>124</v>
      </c>
      <c r="O496" s="3" t="s">
        <v>2772</v>
      </c>
      <c r="P496" s="3" t="s">
        <v>2773</v>
      </c>
      <c r="Q496" s="4" t="s">
        <v>2774</v>
      </c>
      <c r="R496" s="3" t="s">
        <v>465</v>
      </c>
      <c r="S496" s="3" t="s">
        <v>129</v>
      </c>
      <c r="T496" s="3" t="s">
        <v>66</v>
      </c>
      <c r="U496" s="3" t="s">
        <v>2775</v>
      </c>
      <c r="V496" s="22" t="str">
        <f t="shared" si="55"/>
        <v>RLFO; Hora de aviso: 18:10 05/02/2024; Solución: Se refusiona hilo de empalme existente ; Hora de solución: 18:45 05/02/2024; Causa: Vandalismo</v>
      </c>
      <c r="W496" s="4" t="s">
        <v>2771</v>
      </c>
      <c r="X496" s="3"/>
      <c r="Y496" s="3"/>
      <c r="Z496" s="3" t="s">
        <v>69</v>
      </c>
      <c r="AA496" s="3" t="s">
        <v>70</v>
      </c>
      <c r="AB496" s="3">
        <v>8194310</v>
      </c>
      <c r="AC496" s="3" t="s">
        <v>71</v>
      </c>
      <c r="AD496" s="6">
        <v>0</v>
      </c>
      <c r="AE496" s="7"/>
      <c r="AF496" s="7"/>
      <c r="AG496" s="6">
        <f>Tabla4[[#This Row],[Tiempo Parada de Reloj]]+Tabla4[[#This Row],[Tiempo Autorizado por Telefonica (no Máximo)]]</f>
        <v>0</v>
      </c>
      <c r="AH496" s="7">
        <f t="shared" ca="1" si="52"/>
        <v>2.4305555554747116E-2</v>
      </c>
      <c r="AI496" s="8">
        <f t="shared" si="53"/>
        <v>0</v>
      </c>
      <c r="AJ496" s="8">
        <f t="shared" ca="1" si="54"/>
        <v>0.58333333331393078</v>
      </c>
      <c r="AK496" s="3" t="s">
        <v>87</v>
      </c>
      <c r="AL496" s="3" t="s">
        <v>71</v>
      </c>
      <c r="AM496" s="3" t="s">
        <v>69</v>
      </c>
      <c r="AN496" s="3" t="s">
        <v>87</v>
      </c>
      <c r="AO496" s="3" t="s">
        <v>87</v>
      </c>
      <c r="AP496" s="3" t="s">
        <v>87</v>
      </c>
      <c r="AQ496" s="23">
        <v>45329.845138888886</v>
      </c>
      <c r="AR496" s="3"/>
      <c r="AS496" s="23"/>
      <c r="AT496" s="23"/>
      <c r="AU496" s="3" t="s">
        <v>467</v>
      </c>
      <c r="AV496" s="3" t="s">
        <v>2776</v>
      </c>
      <c r="AW496" s="3" t="s">
        <v>1951</v>
      </c>
      <c r="AX496" s="3">
        <v>10.972826</v>
      </c>
      <c r="AY496" s="3">
        <v>-74.765142999999995</v>
      </c>
      <c r="AZ496" s="8" t="str">
        <f>+CONCATENATE("Reportan apertura en el enlace ",Tabla4[[#This Row],[Enlace]]," en el ",Tabla4[[#This Row],[Distancia óptica]]," ocasionado por ",Tabla4[[#This Row],[Causa del daño]])</f>
        <v>Reportan apertura en el enlace Mov. Pizano - Mov. Zona franca II en el Km 0,14 desde Pizano ocasionado por Vandalismo</v>
      </c>
      <c r="BA496" s="8" t="str">
        <f>+CONCATENATE("Para dar solución al incidente ",Tabla4[[#This Row],[Solución]])</f>
        <v xml:space="preserve">Para dar solución al incidente Se refusiona hilo de empalme existente </v>
      </c>
      <c r="BB496" s="3" t="str">
        <f>+_xlfn.CONCAT(Tabla4[[#This Row],[Causa Raiz]]," ",Tabla4[[#This Row],[Solución2]]," (",Tabla4[[#This Row],[Anillo]],"- Cabecera: ",Tabla4[[#This Row],[Cabecera]],"- Operador: ",Tabla4[[#This Row],[Operador]],")")</f>
        <v>Reportan apertura en el enlace Mov. Pizano - Mov. Zona franca II en el Km 0,14 desde Pizano ocasionado por Vandalismo Para dar solución al incidente Se refusiona hilo de empalme existente  (uk- Cabecera: CENTRO - Operador: Colombia Telecomunicaciones)</v>
      </c>
    </row>
    <row r="497" spans="1:54" s="2" customFormat="1" ht="199.5">
      <c r="A497" s="38">
        <f t="shared" si="51"/>
        <v>496</v>
      </c>
      <c r="B497" s="3">
        <v>8196371</v>
      </c>
      <c r="C497" s="3" t="s">
        <v>54</v>
      </c>
      <c r="D497" s="23">
        <v>45327.802083333336</v>
      </c>
      <c r="E497" s="23">
        <v>45327.840277777781</v>
      </c>
      <c r="F497" s="1">
        <f t="shared" ca="1" si="56"/>
        <v>3.8194444445252884E-2</v>
      </c>
      <c r="G497" s="3" t="s">
        <v>55</v>
      </c>
      <c r="H497" s="41"/>
      <c r="I497" s="40"/>
      <c r="J497" s="5" t="s">
        <v>56</v>
      </c>
      <c r="K497" s="3" t="s">
        <v>122</v>
      </c>
      <c r="L497" s="9" t="s">
        <v>78</v>
      </c>
      <c r="M497" s="3" t="s">
        <v>123</v>
      </c>
      <c r="N497" s="3" t="s">
        <v>124</v>
      </c>
      <c r="O497" s="3" t="s">
        <v>2777</v>
      </c>
      <c r="P497" s="3" t="s">
        <v>2778</v>
      </c>
      <c r="Q497" s="4" t="s">
        <v>2779</v>
      </c>
      <c r="R497" s="3" t="s">
        <v>465</v>
      </c>
      <c r="S497" s="3" t="s">
        <v>129</v>
      </c>
      <c r="T497" s="3" t="s">
        <v>176</v>
      </c>
      <c r="U497" s="3" t="s">
        <v>2780</v>
      </c>
      <c r="V497" s="22" t="str">
        <f t="shared" si="55"/>
        <v>RLFO; Hora de aviso: 19:15 05/02/2024; Solución: Se recupera reserva de 100 mtrs y un empalme de 24 hilos; Hora de solución: 20:10 05/02/2024; Causa: Intervención de Terceros. No Identificados</v>
      </c>
      <c r="W497" s="4" t="s">
        <v>2771</v>
      </c>
      <c r="X497" s="3"/>
      <c r="Y497" s="3"/>
      <c r="Z497" s="3" t="s">
        <v>69</v>
      </c>
      <c r="AA497" s="3" t="s">
        <v>71</v>
      </c>
      <c r="AB497" s="3">
        <v>0</v>
      </c>
      <c r="AC497" s="3" t="s">
        <v>71</v>
      </c>
      <c r="AD497" s="6">
        <v>0</v>
      </c>
      <c r="AE497" s="7"/>
      <c r="AF497" s="7"/>
      <c r="AG497" s="6">
        <f>Tabla4[[#This Row],[Tiempo Parada de Reloj]]+Tabla4[[#This Row],[Tiempo Autorizado por Telefonica (no Máximo)]]</f>
        <v>0</v>
      </c>
      <c r="AH497" s="7">
        <f t="shared" ca="1" si="52"/>
        <v>3.8194444445252884E-2</v>
      </c>
      <c r="AI497" s="8">
        <f t="shared" si="53"/>
        <v>0</v>
      </c>
      <c r="AJ497" s="8">
        <f t="shared" ca="1" si="54"/>
        <v>0.91666666668606922</v>
      </c>
      <c r="AK497" s="3" t="s">
        <v>87</v>
      </c>
      <c r="AL497" s="3" t="s">
        <v>71</v>
      </c>
      <c r="AM497" s="3" t="s">
        <v>69</v>
      </c>
      <c r="AN497" s="3" t="s">
        <v>87</v>
      </c>
      <c r="AO497" s="3" t="s">
        <v>87</v>
      </c>
      <c r="AP497" s="3" t="s">
        <v>106</v>
      </c>
      <c r="AQ497" s="23">
        <v>45330.481249999997</v>
      </c>
      <c r="AR497" s="3"/>
      <c r="AS497" s="23"/>
      <c r="AT497" s="23"/>
      <c r="AU497" s="3" t="s">
        <v>271</v>
      </c>
      <c r="AV497" s="3" t="s">
        <v>2781</v>
      </c>
      <c r="AW497" s="3" t="s">
        <v>307</v>
      </c>
      <c r="AX497" s="3">
        <v>10.972849</v>
      </c>
      <c r="AY497" s="3">
        <v>-74.765161000000006</v>
      </c>
      <c r="AZ497" s="8" t="str">
        <f>+CONCATENATE("Reportan apertura en el enlace ",Tabla4[[#This Row],[Enlace]]," en el ",Tabla4[[#This Row],[Distancia óptica]]," ocasionado por ",Tabla4[[#This Row],[Causa del daño]])</f>
        <v>Reportan apertura en el enlace Mov.Zofracar - Mov. Colina campestre en el km 0,3 desde Zofracar ocasionado por Intervención de Terceros. No Identificados</v>
      </c>
      <c r="BA497" s="8" t="str">
        <f>+CONCATENATE("Para dar solución al incidente ",Tabla4[[#This Row],[Solución]])</f>
        <v>Para dar solución al incidente Se recupera reserva de 100 mtrs y un empalme de 24 hilos</v>
      </c>
      <c r="BB497" s="3" t="str">
        <f>+_xlfn.CONCAT(Tabla4[[#This Row],[Causa Raiz]]," ",Tabla4[[#This Row],[Solución2]]," (",Tabla4[[#This Row],[Anillo]],"- Cabecera: ",Tabla4[[#This Row],[Cabecera]],"- Operador: ",Tabla4[[#This Row],[Operador]],")")</f>
        <v>Reportan apertura en el enlace Mov.Zofracar - Mov. Colina campestre en el km 0,3 desde Zofracar ocasionado por Intervención de Terceros. No Identificados Para dar solución al incidente Se recupera reserva de 100 mtrs y un empalme de 24 hilos (LINEAL- Cabecera: ZOFRACAR- Operador: Colombia Telecomunicaciones)</v>
      </c>
    </row>
    <row r="498" spans="1:54" s="2" customFormat="1" ht="171">
      <c r="A498" s="38">
        <f t="shared" si="51"/>
        <v>497</v>
      </c>
      <c r="B498" s="3">
        <v>8196699</v>
      </c>
      <c r="C498" s="3" t="s">
        <v>92</v>
      </c>
      <c r="D498" s="23">
        <v>45327.875</v>
      </c>
      <c r="E498" s="23">
        <v>45328.638888888891</v>
      </c>
      <c r="F498" s="1">
        <f t="shared" ca="1" si="56"/>
        <v>0.76388888889050577</v>
      </c>
      <c r="G498" s="3" t="s">
        <v>55</v>
      </c>
      <c r="H498" s="41"/>
      <c r="I498" s="40"/>
      <c r="J498" s="5" t="s">
        <v>56</v>
      </c>
      <c r="K498" s="3" t="s">
        <v>359</v>
      </c>
      <c r="L498" s="9" t="s">
        <v>58</v>
      </c>
      <c r="M498" s="3" t="s">
        <v>360</v>
      </c>
      <c r="N498" s="3" t="s">
        <v>938</v>
      </c>
      <c r="O498" s="3" t="s">
        <v>939</v>
      </c>
      <c r="P498" s="3" t="s">
        <v>2782</v>
      </c>
      <c r="Q498" s="4" t="s">
        <v>2783</v>
      </c>
      <c r="R498" s="3" t="s">
        <v>365</v>
      </c>
      <c r="S498" s="3" t="s">
        <v>619</v>
      </c>
      <c r="T498" s="3" t="s">
        <v>116</v>
      </c>
      <c r="U498" s="3" t="s">
        <v>2784</v>
      </c>
      <c r="V498" s="22" t="str">
        <f t="shared" si="55"/>
        <v>RTNFO; Hora de aviso: 21:00 05/02/2024; Solución: Tendido de 200 mts de Fo y dos empalmes de 36 hilos; Hora de solución: 15:20 06/02/2024; Causa: Hurto</v>
      </c>
      <c r="W498" s="4" t="s">
        <v>2785</v>
      </c>
      <c r="X498" s="3"/>
      <c r="Y498" s="3"/>
      <c r="Z498" s="3" t="s">
        <v>69</v>
      </c>
      <c r="AA498" s="3" t="s">
        <v>71</v>
      </c>
      <c r="AB498" s="3">
        <v>0</v>
      </c>
      <c r="AC498" s="3" t="s">
        <v>71</v>
      </c>
      <c r="AD498" s="6">
        <v>0.55902777777777779</v>
      </c>
      <c r="AE498" s="7"/>
      <c r="AF498" s="7"/>
      <c r="AG498" s="6">
        <f>Tabla4[[#This Row],[Tiempo Parada de Reloj]]+Tabla4[[#This Row],[Tiempo Autorizado por Telefonica (no Máximo)]]</f>
        <v>0.55902777777777779</v>
      </c>
      <c r="AH498" s="7">
        <f t="shared" ca="1" si="52"/>
        <v>0.20486111111272798</v>
      </c>
      <c r="AI498" s="8">
        <f t="shared" si="53"/>
        <v>13.416666666666668</v>
      </c>
      <c r="AJ498" s="8">
        <f t="shared" ca="1" si="54"/>
        <v>4.9166666667054715</v>
      </c>
      <c r="AK498" s="3" t="s">
        <v>87</v>
      </c>
      <c r="AL498" s="3" t="s">
        <v>70</v>
      </c>
      <c r="AM498" s="3" t="s">
        <v>72</v>
      </c>
      <c r="AN498" s="3" t="s">
        <v>72</v>
      </c>
      <c r="AO498" s="3" t="s">
        <v>87</v>
      </c>
      <c r="AP498" s="3" t="s">
        <v>87</v>
      </c>
      <c r="AQ498" s="23">
        <v>45330.261111111111</v>
      </c>
      <c r="AR498" s="3"/>
      <c r="AS498" s="23"/>
      <c r="AT498" s="23"/>
      <c r="AU498" s="3" t="s">
        <v>369</v>
      </c>
      <c r="AV498" s="3" t="s">
        <v>943</v>
      </c>
      <c r="AW498" s="3" t="s">
        <v>76</v>
      </c>
      <c r="AX498" s="3">
        <v>7.5354200000000002</v>
      </c>
      <c r="AY498" s="3">
        <v>-75.362359999999995</v>
      </c>
      <c r="AZ498" s="8" t="str">
        <f>+CONCATENATE("Reportan apertura en el enlace ",Tabla4[[#This Row],[Enlace]]," en el ",Tabla4[[#This Row],[Distancia óptica]]," ocasionado por ",Tabla4[[#This Row],[Causa del daño]])</f>
        <v>Reportan apertura en el enlace Tarazá - Yarumal en el Km 95,4 desde yarumal ocasionado por Hurto</v>
      </c>
      <c r="BA498" s="8" t="str">
        <f>+CONCATENATE("Para dar solución al incidente ",Tabla4[[#This Row],[Solución]])</f>
        <v>Para dar solución al incidente Tendido de 200 mts de Fo y dos empalmes de 36 hilos</v>
      </c>
      <c r="BB498" s="3" t="str">
        <f>+_xlfn.CONCAT(Tabla4[[#This Row],[Causa Raiz]]," ",Tabla4[[#This Row],[Solución2]]," (",Tabla4[[#This Row],[Anillo]],"- Cabecera: ",Tabla4[[#This Row],[Cabecera]],"- Operador: ",Tabla4[[#This Row],[Operador]],")")</f>
        <v>Reportan apertura en el enlace Tarazá - Yarumal en el Km 95,4 desde yarumal ocasionado por Hurto Para dar solución al incidente Tendido de 200 mts de Fo y dos empalmes de 36 hilos (Troncal- Cabecera: Yarumal- Operador: Colombia Telecomunicaciones)</v>
      </c>
    </row>
    <row r="499" spans="1:54" s="2" customFormat="1" ht="142.5">
      <c r="A499" s="38">
        <f t="shared" si="51"/>
        <v>498</v>
      </c>
      <c r="B499" s="3">
        <v>8197380</v>
      </c>
      <c r="C499" s="3" t="s">
        <v>163</v>
      </c>
      <c r="D499" s="23">
        <v>45327.979166666664</v>
      </c>
      <c r="E499" s="23">
        <v>45328.635416666664</v>
      </c>
      <c r="F499" s="1">
        <f t="shared" ca="1" si="56"/>
        <v>0.65625</v>
      </c>
      <c r="G499" s="3" t="s">
        <v>164</v>
      </c>
      <c r="H499" s="41" t="s">
        <v>165</v>
      </c>
      <c r="I499" s="40" t="s">
        <v>2786</v>
      </c>
      <c r="J499" s="5" t="s">
        <v>167</v>
      </c>
      <c r="K499" s="3" t="s">
        <v>168</v>
      </c>
      <c r="L499" s="9" t="s">
        <v>58</v>
      </c>
      <c r="M499" s="3" t="s">
        <v>169</v>
      </c>
      <c r="N499" s="3" t="s">
        <v>2299</v>
      </c>
      <c r="O499" s="3" t="s">
        <v>2787</v>
      </c>
      <c r="P499" s="3" t="s">
        <v>2788</v>
      </c>
      <c r="Q499" s="4" t="s">
        <v>2789</v>
      </c>
      <c r="R499" s="3" t="s">
        <v>174</v>
      </c>
      <c r="S499" s="3" t="s">
        <v>175</v>
      </c>
      <c r="T499" s="3" t="s">
        <v>513</v>
      </c>
      <c r="U499" s="3" t="s">
        <v>674</v>
      </c>
      <c r="V499" s="22" t="str">
        <f t="shared" si="55"/>
        <v>RDFO; Hora de aviso: 23:30 05/02/2024; Solución: Se recupera reserva y se hace un empalme; Hora de solución: 15:15 06/02/2024; Causa: Desastre Natural</v>
      </c>
      <c r="W499" s="4" t="s">
        <v>2790</v>
      </c>
      <c r="X499" s="3"/>
      <c r="Y499" s="3"/>
      <c r="Z499" s="3" t="s">
        <v>69</v>
      </c>
      <c r="AA499" s="3" t="s">
        <v>71</v>
      </c>
      <c r="AB499" s="3">
        <v>0</v>
      </c>
      <c r="AC499" s="3" t="s">
        <v>71</v>
      </c>
      <c r="AD499" s="6">
        <v>0.39583333333333331</v>
      </c>
      <c r="AE499" s="7"/>
      <c r="AF499" s="7"/>
      <c r="AG499" s="6">
        <f>Tabla4[[#This Row],[Tiempo Parada de Reloj]]+Tabla4[[#This Row],[Tiempo Autorizado por Telefonica (no Máximo)]]</f>
        <v>0.39583333333333331</v>
      </c>
      <c r="AH499" s="7">
        <f t="shared" ca="1" si="52"/>
        <v>0.26041666666666669</v>
      </c>
      <c r="AI499" s="8">
        <f t="shared" si="53"/>
        <v>9.5</v>
      </c>
      <c r="AJ499" s="8">
        <f t="shared" ca="1" si="54"/>
        <v>6.25</v>
      </c>
      <c r="AK499" s="3" t="s">
        <v>88</v>
      </c>
      <c r="AL499" s="3" t="s">
        <v>70</v>
      </c>
      <c r="AM499" s="3" t="s">
        <v>72</v>
      </c>
      <c r="AN499" s="3" t="s">
        <v>98</v>
      </c>
      <c r="AO499" s="3"/>
      <c r="AP499" s="3"/>
      <c r="AQ499" s="23">
        <f ca="1">NOW()</f>
        <v>45503.696834953706</v>
      </c>
      <c r="AR499" s="3"/>
      <c r="AS499" s="23"/>
      <c r="AT499" s="23"/>
      <c r="AU499" s="3" t="s">
        <v>168</v>
      </c>
      <c r="AV499" s="3" t="s">
        <v>69</v>
      </c>
      <c r="AW499" s="3" t="s">
        <v>69</v>
      </c>
      <c r="AX499" s="3" t="s">
        <v>69</v>
      </c>
      <c r="AY499" s="3" t="s">
        <v>69</v>
      </c>
      <c r="AZ499" s="8" t="str">
        <f>+CONCATENATE("Reportan apertura en el enlace ",Tabla4[[#This Row],[Enlace]]," en el ",Tabla4[[#This Row],[Distancia óptica]]," ocasionado por ",Tabla4[[#This Row],[Causa del daño]])</f>
        <v>Reportan apertura en el enlace Zulia - Sardinata en el Km 51,2 desde Zulia ocasionado por Desastre Natural</v>
      </c>
      <c r="BA499" s="8" t="str">
        <f>+CONCATENATE("Para dar solución al incidente ",Tabla4[[#This Row],[Solución]])</f>
        <v>Para dar solución al incidente Se recupera reserva y se hace un empalme</v>
      </c>
      <c r="BB499" s="3" t="str">
        <f>+_xlfn.CONCAT(Tabla4[[#This Row],[Causa Raiz]]," ",Tabla4[[#This Row],[Solución2]]," (",Tabla4[[#This Row],[Anillo]],"- Cabecera: ",Tabla4[[#This Row],[Cabecera]],"- Operador: ",Tabla4[[#This Row],[Operador]],")")</f>
        <v>Reportan apertura en el enlace Zulia - Sardinata en el Km 51,2 desde Zulia ocasionado por Desastre Natural Para dar solución al incidente Se recupera reserva y se hace un empalme (NA- Cabecera: NA- Operador: Telmex - Claro)</v>
      </c>
    </row>
    <row r="500" spans="1:54" s="2" customFormat="1" ht="199.5">
      <c r="A500" s="38">
        <f t="shared" si="51"/>
        <v>499</v>
      </c>
      <c r="B500" s="3">
        <v>8198470</v>
      </c>
      <c r="C500" s="3" t="s">
        <v>136</v>
      </c>
      <c r="D500" s="23">
        <v>45328.270833333336</v>
      </c>
      <c r="E500" s="23">
        <v>45328.559027777781</v>
      </c>
      <c r="F500" s="1">
        <f t="shared" ca="1" si="56"/>
        <v>0.28819444444525288</v>
      </c>
      <c r="G500" s="3" t="s">
        <v>55</v>
      </c>
      <c r="H500" s="41"/>
      <c r="I500" s="40"/>
      <c r="J500" s="5" t="s">
        <v>137</v>
      </c>
      <c r="K500" s="3" t="s">
        <v>138</v>
      </c>
      <c r="L500" s="9" t="s">
        <v>78</v>
      </c>
      <c r="M500" s="3" t="s">
        <v>139</v>
      </c>
      <c r="N500" s="3" t="s">
        <v>2020</v>
      </c>
      <c r="O500" s="3" t="s">
        <v>2791</v>
      </c>
      <c r="P500" s="3" t="s">
        <v>2792</v>
      </c>
      <c r="Q500" s="4" t="s">
        <v>2793</v>
      </c>
      <c r="R500" s="3" t="s">
        <v>451</v>
      </c>
      <c r="S500" s="3" t="s">
        <v>145</v>
      </c>
      <c r="T500" s="3" t="s">
        <v>66</v>
      </c>
      <c r="U500" s="3" t="s">
        <v>2794</v>
      </c>
      <c r="V500" s="22" t="str">
        <f t="shared" si="55"/>
        <v>RBHFO; Hora de aviso: 6:30 06/02/2024; Solución: Se realiza recuperación de 20 m de reserva y se instala una caja de empalme 24 hilos.; Hora de solución: 13:25 06/02/2024; Causa: Vandalismo</v>
      </c>
      <c r="W500" s="4" t="s">
        <v>2795</v>
      </c>
      <c r="X500" s="3"/>
      <c r="Y500" s="3"/>
      <c r="Z500" s="3" t="s">
        <v>69</v>
      </c>
      <c r="AA500" s="3" t="s">
        <v>71</v>
      </c>
      <c r="AB500" s="3">
        <v>0</v>
      </c>
      <c r="AC500" s="3" t="s">
        <v>71</v>
      </c>
      <c r="AD500" s="6">
        <v>8.1944444444444445E-2</v>
      </c>
      <c r="AE500" s="7"/>
      <c r="AF500" s="7"/>
      <c r="AG500" s="6">
        <f>Tabla4[[#This Row],[Tiempo Parada de Reloj]]+Tabla4[[#This Row],[Tiempo Autorizado por Telefonica (no Máximo)]]</f>
        <v>8.1944444444444445E-2</v>
      </c>
      <c r="AH500" s="7">
        <f t="shared" ca="1" si="52"/>
        <v>0.20625000000080845</v>
      </c>
      <c r="AI500" s="8">
        <f t="shared" si="53"/>
        <v>1.9666666666666668</v>
      </c>
      <c r="AJ500" s="8">
        <f t="shared" ca="1" si="54"/>
        <v>4.9500000000194024</v>
      </c>
      <c r="AK500" s="3" t="s">
        <v>120</v>
      </c>
      <c r="AL500" s="3" t="s">
        <v>70</v>
      </c>
      <c r="AM500" s="3" t="s">
        <v>72</v>
      </c>
      <c r="AN500" s="3" t="s">
        <v>87</v>
      </c>
      <c r="AO500" s="3" t="s">
        <v>87</v>
      </c>
      <c r="AP500" s="3" t="s">
        <v>87</v>
      </c>
      <c r="AQ500" s="23">
        <v>45330.927083333336</v>
      </c>
      <c r="AR500" s="3"/>
      <c r="AS500" s="23"/>
      <c r="AT500" s="23"/>
      <c r="AU500" s="3" t="s">
        <v>1040</v>
      </c>
      <c r="AV500" s="3" t="s">
        <v>2796</v>
      </c>
      <c r="AW500" s="3" t="s">
        <v>2797</v>
      </c>
      <c r="AX500" s="3">
        <v>3.5294120000000002</v>
      </c>
      <c r="AY500" s="3">
        <v>-76.324623000000003</v>
      </c>
      <c r="AZ500" s="8" t="str">
        <f>+CONCATENATE("Reportan apertura en el enlace ",Tabla4[[#This Row],[Enlace]]," en el ",Tabla4[[#This Row],[Distancia óptica]]," ocasionado por ",Tabla4[[#This Row],[Causa del daño]])</f>
        <v>Reportan apertura en el enlace Mov. India Catalina - Mov. Palmira Real en el Km 1,6 desde Ciat ocasionado por Vandalismo</v>
      </c>
      <c r="BA500" s="8" t="str">
        <f>+CONCATENATE("Para dar solución al incidente ",Tabla4[[#This Row],[Solución]])</f>
        <v>Para dar solución al incidente Se realiza recuperación de 20 m de reserva y se instala una caja de empalme 24 hilos.</v>
      </c>
      <c r="BB500" s="3" t="str">
        <f>+_xlfn.CONCAT(Tabla4[[#This Row],[Causa Raiz]]," ",Tabla4[[#This Row],[Solución2]]," (",Tabla4[[#This Row],[Anillo]],"- Cabecera: ",Tabla4[[#This Row],[Cabecera]],"- Operador: ",Tabla4[[#This Row],[Operador]],")")</f>
        <v>Reportan apertura en el enlace Mov. India Catalina - Mov. Palmira Real en el Km 1,6 desde Ciat ocasionado por Vandalismo Para dar solución al incidente Se realiza recuperación de 20 m de reserva y se instala una caja de empalme 24 hilos. (Anillo 4- Cabecera: Palmira Centro- Operador: Infraco)</v>
      </c>
    </row>
    <row r="501" spans="1:54" s="2" customFormat="1" ht="199.5">
      <c r="A501" s="38">
        <f t="shared" si="51"/>
        <v>500</v>
      </c>
      <c r="B501" s="3">
        <v>8198637</v>
      </c>
      <c r="C501" s="3" t="s">
        <v>92</v>
      </c>
      <c r="D501" s="23">
        <v>45328.302083333336</v>
      </c>
      <c r="E501" s="23">
        <v>45328.46875</v>
      </c>
      <c r="F501" s="1">
        <f t="shared" ca="1" si="56"/>
        <v>0.16666666666424135</v>
      </c>
      <c r="G501" s="3" t="s">
        <v>55</v>
      </c>
      <c r="H501" s="41"/>
      <c r="I501" s="40"/>
      <c r="J501" s="5" t="s">
        <v>56</v>
      </c>
      <c r="K501" s="3" t="s">
        <v>340</v>
      </c>
      <c r="L501" s="9" t="s">
        <v>58</v>
      </c>
      <c r="M501" s="3" t="s">
        <v>341</v>
      </c>
      <c r="N501" s="3" t="s">
        <v>342</v>
      </c>
      <c r="O501" s="3" t="s">
        <v>2228</v>
      </c>
      <c r="P501" s="3" t="s">
        <v>2798</v>
      </c>
      <c r="Q501" s="4" t="s">
        <v>2799</v>
      </c>
      <c r="R501" s="3" t="s">
        <v>1828</v>
      </c>
      <c r="S501" s="3" t="s">
        <v>347</v>
      </c>
      <c r="T501" s="3" t="s">
        <v>146</v>
      </c>
      <c r="U501" s="3" t="s">
        <v>2800</v>
      </c>
      <c r="V501" s="22" t="str">
        <f t="shared" si="55"/>
        <v>RTNFO; Hora de aviso: 7:15 06/02/2024; Solución: Se realiza habilitacion a dos tendidos y se instala cuatro cajas de empalme s de 48 hilos.; Hora de solución: 11:15 06/02/2024; Causa: Falla en la Red FiOp</v>
      </c>
      <c r="W501" s="4" t="s">
        <v>2801</v>
      </c>
      <c r="X501" s="3"/>
      <c r="Y501" s="3"/>
      <c r="Z501" s="3" t="s">
        <v>69</v>
      </c>
      <c r="AA501" s="3" t="s">
        <v>70</v>
      </c>
      <c r="AB501" s="3">
        <v>8198707</v>
      </c>
      <c r="AC501" s="3" t="s">
        <v>71</v>
      </c>
      <c r="AD501" s="6">
        <v>0</v>
      </c>
      <c r="AE501" s="7"/>
      <c r="AF501" s="7"/>
      <c r="AG501" s="6">
        <f>Tabla4[[#This Row],[Tiempo Parada de Reloj]]+Tabla4[[#This Row],[Tiempo Autorizado por Telefonica (no Máximo)]]</f>
        <v>0</v>
      </c>
      <c r="AH501" s="7">
        <f t="shared" ca="1" si="52"/>
        <v>0.16666666666424135</v>
      </c>
      <c r="AI501" s="8">
        <f t="shared" si="53"/>
        <v>0</v>
      </c>
      <c r="AJ501" s="8">
        <f t="shared" ca="1" si="54"/>
        <v>3.9999999999417923</v>
      </c>
      <c r="AK501" s="3" t="s">
        <v>120</v>
      </c>
      <c r="AL501" s="3" t="s">
        <v>70</v>
      </c>
      <c r="AM501" s="3" t="s">
        <v>72</v>
      </c>
      <c r="AN501" s="3" t="s">
        <v>87</v>
      </c>
      <c r="AO501" s="3" t="s">
        <v>87</v>
      </c>
      <c r="AP501" s="3" t="s">
        <v>87</v>
      </c>
      <c r="AQ501" s="23">
        <v>45330.379861111112</v>
      </c>
      <c r="AR501" s="3"/>
      <c r="AS501" s="23" t="s">
        <v>2232</v>
      </c>
      <c r="AT501" s="23"/>
      <c r="AU501" s="3" t="s">
        <v>351</v>
      </c>
      <c r="AV501" s="3" t="s">
        <v>314</v>
      </c>
      <c r="AW501" s="3" t="s">
        <v>76</v>
      </c>
      <c r="AX501" s="3">
        <v>4.2026000000000003</v>
      </c>
      <c r="AY501" s="3">
        <v>-74.856800000000007</v>
      </c>
      <c r="AZ501" s="8" t="str">
        <f>+CONCATENATE("Reportan apertura en el enlace ",Tabla4[[#This Row],[Enlace]]," en el ",Tabla4[[#This Row],[Distancia óptica]]," ocasionado por ",Tabla4[[#This Row],[Causa del daño]])</f>
        <v>Reportan apertura en el enlace Girardot - Ibagué en el Km 9,9 desde espinal ocasionado por Falla en la Red FiOp</v>
      </c>
      <c r="BA501" s="8" t="str">
        <f>+CONCATENATE("Para dar solución al incidente ",Tabla4[[#This Row],[Solución]])</f>
        <v>Para dar solución al incidente Se realiza habilitacion a dos tendidos y se instala cuatro cajas de empalme s de 48 hilos.</v>
      </c>
      <c r="BB501" s="3" t="str">
        <f>+_xlfn.CONCAT(Tabla4[[#This Row],[Causa Raiz]]," ",Tabla4[[#This Row],[Solución2]]," (",Tabla4[[#This Row],[Anillo]],"- Cabecera: ",Tabla4[[#This Row],[Cabecera]],"- Operador: ",Tabla4[[#This Row],[Operador]],")")</f>
        <v>Reportan apertura en el enlace Girardot - Ibagué en el Km 9,9 desde espinal ocasionado por Falla en la Red FiOp Para dar solución al incidente Se realiza habilitacion a dos tendidos y se instala cuatro cajas de empalme s de 48 hilos. (Troncal- Cabecera: Girardot- Operador: Colombia Telecomunicaciones)</v>
      </c>
    </row>
    <row r="502" spans="1:54" s="2" customFormat="1" ht="199.5">
      <c r="A502" s="38">
        <f t="shared" si="51"/>
        <v>501</v>
      </c>
      <c r="B502" s="3">
        <v>8198561</v>
      </c>
      <c r="C502" s="3" t="s">
        <v>136</v>
      </c>
      <c r="D502" s="23">
        <v>45328.298611111109</v>
      </c>
      <c r="E502" s="23">
        <v>45328.423611111109</v>
      </c>
      <c r="F502" s="1">
        <f t="shared" ca="1" si="56"/>
        <v>0.125</v>
      </c>
      <c r="G502" s="3" t="s">
        <v>55</v>
      </c>
      <c r="H502" s="41"/>
      <c r="I502" s="40"/>
      <c r="J502" s="5" t="s">
        <v>137</v>
      </c>
      <c r="K502" s="3" t="s">
        <v>77</v>
      </c>
      <c r="L502" s="9" t="s">
        <v>78</v>
      </c>
      <c r="M502" s="3" t="s">
        <v>283</v>
      </c>
      <c r="N502" s="3" t="s">
        <v>284</v>
      </c>
      <c r="O502" s="3" t="s">
        <v>2802</v>
      </c>
      <c r="P502" s="3" t="s">
        <v>2803</v>
      </c>
      <c r="Q502" s="4" t="s">
        <v>2804</v>
      </c>
      <c r="R502" s="3" t="s">
        <v>2716</v>
      </c>
      <c r="S502" s="3" t="s">
        <v>289</v>
      </c>
      <c r="T502" s="3" t="s">
        <v>66</v>
      </c>
      <c r="U502" s="3" t="s">
        <v>2805</v>
      </c>
      <c r="V502" s="22" t="str">
        <f t="shared" si="55"/>
        <v>RBHFO; Hora de aviso: 7:10 06/02/2024; Solución: Se recupera 4 m de reserva sobre un cable de 36 hilos y se instala una caja de empalme de 48 hilos.; Hora de solución: 10:10 06/02/2024; Causa: Vandalismo</v>
      </c>
      <c r="W502" s="4" t="s">
        <v>2806</v>
      </c>
      <c r="X502" s="3"/>
      <c r="Y502" s="3"/>
      <c r="Z502" s="3" t="s">
        <v>69</v>
      </c>
      <c r="AA502" s="3" t="s">
        <v>71</v>
      </c>
      <c r="AB502" s="3">
        <v>0</v>
      </c>
      <c r="AC502" s="3" t="s">
        <v>71</v>
      </c>
      <c r="AD502" s="6">
        <v>0</v>
      </c>
      <c r="AE502" s="7"/>
      <c r="AF502" s="7"/>
      <c r="AG502" s="6">
        <f>Tabla4[[#This Row],[Tiempo Parada de Reloj]]+Tabla4[[#This Row],[Tiempo Autorizado por Telefonica (no Máximo)]]</f>
        <v>0</v>
      </c>
      <c r="AH502" s="7">
        <f t="shared" ca="1" si="52"/>
        <v>0.125</v>
      </c>
      <c r="AI502" s="8">
        <f t="shared" si="53"/>
        <v>0</v>
      </c>
      <c r="AJ502" s="8">
        <f t="shared" ca="1" si="54"/>
        <v>3</v>
      </c>
      <c r="AK502" s="3" t="s">
        <v>120</v>
      </c>
      <c r="AL502" s="3" t="s">
        <v>70</v>
      </c>
      <c r="AM502" s="3" t="s">
        <v>72</v>
      </c>
      <c r="AN502" s="3" t="s">
        <v>72</v>
      </c>
      <c r="AO502" s="3" t="s">
        <v>87</v>
      </c>
      <c r="AP502" s="3" t="s">
        <v>87</v>
      </c>
      <c r="AQ502" s="23">
        <v>45330.591666666667</v>
      </c>
      <c r="AR502" s="3"/>
      <c r="AS502" s="23"/>
      <c r="AT502" s="23"/>
      <c r="AU502" s="3" t="s">
        <v>862</v>
      </c>
      <c r="AV502" s="3" t="s">
        <v>684</v>
      </c>
      <c r="AW502" s="3" t="s">
        <v>2807</v>
      </c>
      <c r="AX502" s="3">
        <v>4.5354999999999999</v>
      </c>
      <c r="AY502" s="3">
        <v>-75.683999999999997</v>
      </c>
      <c r="AZ502" s="8" t="str">
        <f>+CONCATENATE("Reportan apertura en el enlace ",Tabla4[[#This Row],[Enlace]]," en el ",Tabla4[[#This Row],[Distancia óptica]]," ocasionado por ",Tabla4[[#This Row],[Causa del daño]])</f>
        <v>Reportan apertura en el enlace Mov. San José - Mov. La Patria en el km 1,4 desde Mov. San José ocasionado por Vandalismo</v>
      </c>
      <c r="BA502" s="8" t="str">
        <f>+CONCATENATE("Para dar solución al incidente ",Tabla4[[#This Row],[Solución]])</f>
        <v>Para dar solución al incidente Se recupera 4 m de reserva sobre un cable de 36 hilos y se instala una caja de empalme de 48 hilos.</v>
      </c>
      <c r="BB502" s="3" t="str">
        <f>+_xlfn.CONCAT(Tabla4[[#This Row],[Causa Raiz]]," ",Tabla4[[#This Row],[Solución2]]," (",Tabla4[[#This Row],[Anillo]],"- Cabecera: ",Tabla4[[#This Row],[Cabecera]],"- Operador: ",Tabla4[[#This Row],[Operador]],")")</f>
        <v>Reportan apertura en el enlace Mov. San José - Mov. La Patria en el km 1,4 desde Mov. San José ocasionado por Vandalismo Para dar solución al incidente Se recupera 4 m de reserva sobre un cable de 36 hilos y se instala una caja de empalme de 48 hilos. (Anillo 5- Cabecera: Bosques- Operador: Infraco)</v>
      </c>
    </row>
    <row r="503" spans="1:54" s="2" customFormat="1" ht="128.25">
      <c r="A503" s="38">
        <f t="shared" si="51"/>
        <v>502</v>
      </c>
      <c r="B503" s="3">
        <v>8199022</v>
      </c>
      <c r="C503" s="3" t="s">
        <v>54</v>
      </c>
      <c r="D503" s="23">
        <v>45328.395833333336</v>
      </c>
      <c r="E503" s="23">
        <v>45328.397222222222</v>
      </c>
      <c r="F503" s="1">
        <f t="shared" ca="1" si="56"/>
        <v>1.3888888861401938E-3</v>
      </c>
      <c r="G503" s="3" t="s">
        <v>55</v>
      </c>
      <c r="H503" s="41"/>
      <c r="I503" s="40"/>
      <c r="J503" s="5" t="s">
        <v>56</v>
      </c>
      <c r="K503" s="3" t="s">
        <v>77</v>
      </c>
      <c r="L503" s="9" t="s">
        <v>58</v>
      </c>
      <c r="M503" s="3" t="s">
        <v>79</v>
      </c>
      <c r="N503" s="3" t="s">
        <v>771</v>
      </c>
      <c r="O503" s="3" t="s">
        <v>2808</v>
      </c>
      <c r="P503" s="3" t="s">
        <v>325</v>
      </c>
      <c r="Q503" s="4" t="s">
        <v>2809</v>
      </c>
      <c r="R503" s="3" t="s">
        <v>775</v>
      </c>
      <c r="S503" s="3" t="s">
        <v>249</v>
      </c>
      <c r="T503" s="3" t="s">
        <v>104</v>
      </c>
      <c r="U503" s="3" t="s">
        <v>2810</v>
      </c>
      <c r="V503" s="22" t="str">
        <f t="shared" si="55"/>
        <v>RLFO; Hora de aviso: 9:30 06/02/2024; Solución: Falla de energia en Asovivir; Hora de solución: 9:32 06/02/2024; Causa: Visita Fallida</v>
      </c>
      <c r="W503" s="4" t="s">
        <v>2806</v>
      </c>
      <c r="X503" s="3"/>
      <c r="Y503" s="3"/>
      <c r="Z503" s="3" t="s">
        <v>69</v>
      </c>
      <c r="AA503" s="3" t="s">
        <v>70</v>
      </c>
      <c r="AB503" s="3">
        <v>8198295</v>
      </c>
      <c r="AC503" s="3" t="s">
        <v>71</v>
      </c>
      <c r="AD503" s="6">
        <v>0</v>
      </c>
      <c r="AE503" s="7"/>
      <c r="AF503" s="7"/>
      <c r="AG503" s="6">
        <f>Tabla4[[#This Row],[Tiempo Parada de Reloj]]+Tabla4[[#This Row],[Tiempo Autorizado por Telefonica (no Máximo)]]</f>
        <v>0</v>
      </c>
      <c r="AH503" s="7">
        <f t="shared" ca="1" si="52"/>
        <v>1.3888888861401938E-3</v>
      </c>
      <c r="AI503" s="8">
        <f t="shared" si="53"/>
        <v>0</v>
      </c>
      <c r="AJ503" s="8">
        <f t="shared" ca="1" si="54"/>
        <v>3.3333333267364651E-2</v>
      </c>
      <c r="AK503" s="3" t="s">
        <v>120</v>
      </c>
      <c r="AL503" s="3" t="s">
        <v>71</v>
      </c>
      <c r="AM503" s="3" t="s">
        <v>69</v>
      </c>
      <c r="AN503" s="3" t="s">
        <v>120</v>
      </c>
      <c r="AO503" s="3" t="s">
        <v>120</v>
      </c>
      <c r="AP503" s="3" t="s">
        <v>120</v>
      </c>
      <c r="AQ503" s="23">
        <v>45328.472222222219</v>
      </c>
      <c r="AR503" s="3"/>
      <c r="AS503" s="23"/>
      <c r="AT503" s="23"/>
      <c r="AU503" s="3" t="s">
        <v>710</v>
      </c>
      <c r="AV503" s="3" t="s">
        <v>69</v>
      </c>
      <c r="AW503" s="3" t="s">
        <v>69</v>
      </c>
      <c r="AX503" s="3" t="s">
        <v>69</v>
      </c>
      <c r="AY503" s="3" t="s">
        <v>69</v>
      </c>
      <c r="AZ503" s="8" t="str">
        <f>+CONCATENATE("Reportan apertura en el enlace ",Tabla4[[#This Row],[Enlace]]," en el ",Tabla4[[#This Row],[Distancia óptica]]," ocasionado por ",Tabla4[[#This Row],[Causa del daño]])</f>
        <v>Reportan apertura en el enlace Asovivir - Islandia en el Km 0 ocasionado por Visita Fallida</v>
      </c>
      <c r="BA503" s="8" t="str">
        <f>+CONCATENATE("Para dar solución al incidente ",Tabla4[[#This Row],[Solución]])</f>
        <v>Para dar solución al incidente Falla de energia en Asovivir</v>
      </c>
      <c r="BB503" s="3" t="str">
        <f>+_xlfn.CONCAT(Tabla4[[#This Row],[Causa Raiz]]," ",Tabla4[[#This Row],[Solución2]]," (",Tabla4[[#This Row],[Anillo]],"- Cabecera: ",Tabla4[[#This Row],[Cabecera]],"- Operador: ",Tabla4[[#This Row],[Operador]],")")</f>
        <v>Reportan apertura en el enlace Asovivir - Islandia en el Km 0 ocasionado por Visita Fallida Para dar solución al incidente Falla de energia en Asovivir (NA- Cabecera: NA- Operador: Colombia Telecomunicaciones)</v>
      </c>
    </row>
    <row r="504" spans="1:54" s="2" customFormat="1" ht="171">
      <c r="A504" s="38">
        <f t="shared" si="51"/>
        <v>503</v>
      </c>
      <c r="B504" s="3">
        <v>8199062</v>
      </c>
      <c r="C504" s="3" t="s">
        <v>54</v>
      </c>
      <c r="D504" s="23">
        <v>45328.402777777781</v>
      </c>
      <c r="E504" s="23">
        <v>45328.404166666667</v>
      </c>
      <c r="F504" s="1">
        <f t="shared" ca="1" si="56"/>
        <v>1.3888888861401938E-3</v>
      </c>
      <c r="G504" s="3" t="s">
        <v>55</v>
      </c>
      <c r="H504" s="41"/>
      <c r="I504" s="40"/>
      <c r="J504" s="5" t="s">
        <v>56</v>
      </c>
      <c r="K504" s="3" t="s">
        <v>138</v>
      </c>
      <c r="L504" s="9" t="s">
        <v>78</v>
      </c>
      <c r="M504" s="3" t="s">
        <v>139</v>
      </c>
      <c r="N504" s="3" t="s">
        <v>2020</v>
      </c>
      <c r="O504" s="3" t="s">
        <v>2811</v>
      </c>
      <c r="P504" s="3" t="s">
        <v>2812</v>
      </c>
      <c r="Q504" s="4" t="s">
        <v>2813</v>
      </c>
      <c r="R504" s="3" t="s">
        <v>451</v>
      </c>
      <c r="S504" s="3" t="s">
        <v>145</v>
      </c>
      <c r="T504" s="3" t="s">
        <v>104</v>
      </c>
      <c r="U504" s="3" t="s">
        <v>2814</v>
      </c>
      <c r="V504" s="22" t="str">
        <f t="shared" si="55"/>
        <v>RLFO; Hora de aviso: 9:40 06/02/2024; Solución: Patch cord dañado por roedor; Hora de solución: 9:42 06/02/2024; Causa: Visita Fallida</v>
      </c>
      <c r="W504" s="4" t="s">
        <v>2795</v>
      </c>
      <c r="X504" s="3"/>
      <c r="Y504" s="3"/>
      <c r="Z504" s="3" t="s">
        <v>69</v>
      </c>
      <c r="AA504" s="3" t="s">
        <v>70</v>
      </c>
      <c r="AB504" s="3">
        <v>8195413</v>
      </c>
      <c r="AC504" s="3" t="s">
        <v>71</v>
      </c>
      <c r="AD504" s="6">
        <v>0</v>
      </c>
      <c r="AE504" s="7"/>
      <c r="AF504" s="7"/>
      <c r="AG504" s="6">
        <f>Tabla4[[#This Row],[Tiempo Parada de Reloj]]+Tabla4[[#This Row],[Tiempo Autorizado por Telefonica (no Máximo)]]</f>
        <v>0</v>
      </c>
      <c r="AH504" s="7">
        <f t="shared" ca="1" si="52"/>
        <v>1.3888888861401938E-3</v>
      </c>
      <c r="AI504" s="8">
        <f t="shared" si="53"/>
        <v>0</v>
      </c>
      <c r="AJ504" s="8">
        <f t="shared" ca="1" si="54"/>
        <v>3.3333333267364651E-2</v>
      </c>
      <c r="AK504" s="3" t="s">
        <v>120</v>
      </c>
      <c r="AL504" s="3" t="s">
        <v>70</v>
      </c>
      <c r="AM504" s="3" t="s">
        <v>72</v>
      </c>
      <c r="AN504" s="3" t="s">
        <v>72</v>
      </c>
      <c r="AO504" s="3" t="s">
        <v>72</v>
      </c>
      <c r="AP504" s="3" t="s">
        <v>72</v>
      </c>
      <c r="AQ504" s="23">
        <v>45328.404166666667</v>
      </c>
      <c r="AR504" s="3"/>
      <c r="AS504" s="23"/>
      <c r="AT504" s="23"/>
      <c r="AU504" s="3" t="s">
        <v>1040</v>
      </c>
      <c r="AV504" s="3" t="s">
        <v>69</v>
      </c>
      <c r="AW504" s="3" t="s">
        <v>69</v>
      </c>
      <c r="AX504" s="3" t="s">
        <v>69</v>
      </c>
      <c r="AY504" s="3" t="s">
        <v>69</v>
      </c>
      <c r="AZ504" s="8" t="str">
        <f>+CONCATENATE("Reportan apertura en el enlace ",Tabla4[[#This Row],[Enlace]]," en el ",Tabla4[[#This Row],[Distancia óptica]]," ocasionado por ",Tabla4[[#This Row],[Causa del daño]])</f>
        <v>Reportan apertura en el enlace Mov. La Rivera - Mov. Campo Alegre en el km 3.9 desde Mov. Campo Alegre ocasionado por Visita Fallida</v>
      </c>
      <c r="BA504" s="8" t="str">
        <f>+CONCATENATE("Para dar solución al incidente ",Tabla4[[#This Row],[Solución]])</f>
        <v>Para dar solución al incidente Patch cord dañado por roedor</v>
      </c>
      <c r="BB504" s="3" t="str">
        <f>+_xlfn.CONCAT(Tabla4[[#This Row],[Causa Raiz]]," ",Tabla4[[#This Row],[Solución2]]," (",Tabla4[[#This Row],[Anillo]],"- Cabecera: ",Tabla4[[#This Row],[Cabecera]],"- Operador: ",Tabla4[[#This Row],[Operador]],")")</f>
        <v>Reportan apertura en el enlace Mov. La Rivera - Mov. Campo Alegre en el km 3.9 desde Mov. Campo Alegre ocasionado por Visita Fallida Para dar solución al incidente Patch cord dañado por roedor (NA- Cabecera: NA- Operador: Colombia Telecomunicaciones)</v>
      </c>
    </row>
    <row r="505" spans="1:54" s="2" customFormat="1" ht="171">
      <c r="A505" s="38">
        <f t="shared" si="51"/>
        <v>504</v>
      </c>
      <c r="B505" s="3">
        <v>8199322</v>
      </c>
      <c r="C505" s="3" t="s">
        <v>92</v>
      </c>
      <c r="D505" s="23">
        <v>45328.4375</v>
      </c>
      <c r="E505" s="23">
        <v>45328.736111111109</v>
      </c>
      <c r="F505" s="1">
        <f t="shared" ca="1" si="56"/>
        <v>0.29861111110949423</v>
      </c>
      <c r="G505" s="3" t="s">
        <v>55</v>
      </c>
      <c r="H505" s="41"/>
      <c r="I505" s="40">
        <v>3760430</v>
      </c>
      <c r="J505" s="5" t="s">
        <v>2815</v>
      </c>
      <c r="K505" s="3" t="s">
        <v>2815</v>
      </c>
      <c r="L505" s="9" t="s">
        <v>58</v>
      </c>
      <c r="M505" s="3" t="s">
        <v>383</v>
      </c>
      <c r="N505" s="3" t="s">
        <v>2816</v>
      </c>
      <c r="O505" s="3" t="s">
        <v>2817</v>
      </c>
      <c r="P505" s="3" t="s">
        <v>2818</v>
      </c>
      <c r="Q505" s="4" t="s">
        <v>2819</v>
      </c>
      <c r="R505" s="3" t="s">
        <v>388</v>
      </c>
      <c r="S505" s="3" t="s">
        <v>2820</v>
      </c>
      <c r="T505" s="3" t="s">
        <v>256</v>
      </c>
      <c r="U505" s="3" t="s">
        <v>337</v>
      </c>
      <c r="V505" s="22" t="str">
        <f t="shared" si="55"/>
        <v>RTNFO; Hora de aviso: 10:30 06/02/2024; Solución: Se refusiona hilos en caja de empalme ; Hora de solución: 17:40 06/02/2024; Causa: Falla de Empalme de FiOp</v>
      </c>
      <c r="W505" s="4" t="s">
        <v>2821</v>
      </c>
      <c r="X505" s="3"/>
      <c r="Y505" s="3"/>
      <c r="Z505" s="3" t="s">
        <v>69</v>
      </c>
      <c r="AA505" s="3" t="s">
        <v>71</v>
      </c>
      <c r="AB505" s="3">
        <v>0</v>
      </c>
      <c r="AC505" s="3" t="s">
        <v>71</v>
      </c>
      <c r="AD505" s="6">
        <v>0</v>
      </c>
      <c r="AE505" s="7"/>
      <c r="AF505" s="7"/>
      <c r="AG505" s="6">
        <f>Tabla4[[#This Row],[Tiempo Parada de Reloj]]+Tabla4[[#This Row],[Tiempo Autorizado por Telefonica (no Máximo)]]</f>
        <v>0</v>
      </c>
      <c r="AH505" s="7">
        <f t="shared" ca="1" si="52"/>
        <v>0.29861111110949423</v>
      </c>
      <c r="AI505" s="8">
        <f t="shared" si="53"/>
        <v>0</v>
      </c>
      <c r="AJ505" s="8">
        <f t="shared" ca="1" si="54"/>
        <v>7.1666666666278616</v>
      </c>
      <c r="AK505" s="3" t="s">
        <v>120</v>
      </c>
      <c r="AL505" s="3" t="s">
        <v>70</v>
      </c>
      <c r="AM505" s="3" t="s">
        <v>98</v>
      </c>
      <c r="AN505" s="3" t="s">
        <v>98</v>
      </c>
      <c r="AO505" s="3" t="s">
        <v>119</v>
      </c>
      <c r="AP505" s="3" t="s">
        <v>119</v>
      </c>
      <c r="AQ505" s="23">
        <v>45328.73541666667</v>
      </c>
      <c r="AR505" s="3"/>
      <c r="AS505" s="23"/>
      <c r="AT505" s="23"/>
      <c r="AU505" s="3" t="s">
        <v>2822</v>
      </c>
      <c r="AV505" s="3" t="s">
        <v>69</v>
      </c>
      <c r="AW505" s="3" t="s">
        <v>69</v>
      </c>
      <c r="AX505" s="3" t="s">
        <v>69</v>
      </c>
      <c r="AY505" s="3" t="s">
        <v>69</v>
      </c>
      <c r="AZ505" s="8" t="str">
        <f>+CONCATENATE("Reportan apertura en el enlace ",Tabla4[[#This Row],[Enlace]]," en el ",Tabla4[[#This Row],[Distancia óptica]]," ocasionado por ",Tabla4[[#This Row],[Causa del daño]])</f>
        <v>Reportan apertura en el enlace Cartagena - Carmen de Bolívar en el Km 106 desde Cartagena ocasionado por Falla de Empalme de FiOp</v>
      </c>
      <c r="BA505" s="8" t="str">
        <f>+CONCATENATE("Para dar solución al incidente ",Tabla4[[#This Row],[Solución]])</f>
        <v xml:space="preserve">Para dar solución al incidente Se refusiona hilos en caja de empalme </v>
      </c>
      <c r="BB505" s="3" t="str">
        <f>+_xlfn.CONCAT(Tabla4[[#This Row],[Causa Raiz]]," ",Tabla4[[#This Row],[Solución2]]," (",Tabla4[[#This Row],[Anillo]],"- Cabecera: ",Tabla4[[#This Row],[Cabecera]],"- Operador: ",Tabla4[[#This Row],[Operador]],")")</f>
        <v>Reportan apertura en el enlace Cartagena - Carmen de Bolívar en el Km 106 desde Cartagena ocasionado por Falla de Empalme de FiOp Para dar solución al incidente Se refusiona hilos en caja de empalme  (NA- Cabecera: NA- Operador: MediaCommerce)</v>
      </c>
    </row>
    <row r="506" spans="1:54" s="2" customFormat="1" ht="213.75">
      <c r="A506" s="38">
        <f t="shared" si="51"/>
        <v>505</v>
      </c>
      <c r="B506" s="3">
        <v>8199027</v>
      </c>
      <c r="C506" s="3" t="s">
        <v>54</v>
      </c>
      <c r="D506" s="23">
        <v>45328.458333333336</v>
      </c>
      <c r="E506" s="23">
        <v>45328.625</v>
      </c>
      <c r="F506" s="1">
        <f t="shared" ca="1" si="56"/>
        <v>0.16666666666424135</v>
      </c>
      <c r="G506" s="3" t="s">
        <v>55</v>
      </c>
      <c r="H506" s="41"/>
      <c r="I506" s="40"/>
      <c r="J506" s="5" t="s">
        <v>56</v>
      </c>
      <c r="K506" s="3" t="s">
        <v>77</v>
      </c>
      <c r="L506" s="9" t="s">
        <v>58</v>
      </c>
      <c r="M506" s="3" t="s">
        <v>283</v>
      </c>
      <c r="N506" s="3" t="s">
        <v>284</v>
      </c>
      <c r="O506" s="3" t="s">
        <v>2823</v>
      </c>
      <c r="P506" s="3" t="s">
        <v>2824</v>
      </c>
      <c r="Q506" s="4" t="s">
        <v>2825</v>
      </c>
      <c r="R506" s="3" t="s">
        <v>400</v>
      </c>
      <c r="S506" s="3" t="s">
        <v>289</v>
      </c>
      <c r="T506" s="3" t="s">
        <v>66</v>
      </c>
      <c r="U506" s="3" t="s">
        <v>2826</v>
      </c>
      <c r="V506" s="22" t="str">
        <f t="shared" si="55"/>
        <v>RLFO; Hora de aviso: 11:00 06/02/2024; Solución: Se recupera 4 mts de reserva y se fusionan dos hilos en el ODF de Plaza de Toros; Hora de solución: 15:00 06/02/2024; Causa: Vandalismo</v>
      </c>
      <c r="W506" s="4" t="s">
        <v>2806</v>
      </c>
      <c r="X506" s="3"/>
      <c r="Y506" s="3"/>
      <c r="Z506" s="3" t="s">
        <v>69</v>
      </c>
      <c r="AA506" s="3" t="s">
        <v>70</v>
      </c>
      <c r="AB506" s="3">
        <v>8199027</v>
      </c>
      <c r="AC506" s="3" t="s">
        <v>71</v>
      </c>
      <c r="AD506" s="6">
        <v>0</v>
      </c>
      <c r="AE506" s="7"/>
      <c r="AF506" s="7"/>
      <c r="AG506" s="6">
        <f>Tabla4[[#This Row],[Tiempo Parada de Reloj]]+Tabla4[[#This Row],[Tiempo Autorizado por Telefonica (no Máximo)]]</f>
        <v>0</v>
      </c>
      <c r="AH506" s="7">
        <f t="shared" ca="1" si="52"/>
        <v>0.16666666666424135</v>
      </c>
      <c r="AI506" s="8">
        <f t="shared" si="53"/>
        <v>0</v>
      </c>
      <c r="AJ506" s="8">
        <f t="shared" ca="1" si="54"/>
        <v>3.9999999999417923</v>
      </c>
      <c r="AK506" s="3" t="s">
        <v>73</v>
      </c>
      <c r="AL506" s="3" t="s">
        <v>70</v>
      </c>
      <c r="AM506" s="3" t="s">
        <v>98</v>
      </c>
      <c r="AN506" s="3" t="s">
        <v>98</v>
      </c>
      <c r="AO506" s="3" t="s">
        <v>87</v>
      </c>
      <c r="AP506" s="3" t="s">
        <v>87</v>
      </c>
      <c r="AQ506" s="23">
        <v>45330.631249999999</v>
      </c>
      <c r="AR506" s="3"/>
      <c r="AS506" s="23"/>
      <c r="AT506" s="23"/>
      <c r="AU506" s="3" t="s">
        <v>404</v>
      </c>
      <c r="AV506" s="3" t="s">
        <v>684</v>
      </c>
      <c r="AW506" s="3" t="s">
        <v>2827</v>
      </c>
      <c r="AX506" s="3">
        <v>4.5368000000000004</v>
      </c>
      <c r="AY506" s="3">
        <v>-75.680999999999997</v>
      </c>
      <c r="AZ506" s="8" t="str">
        <f>+CONCATENATE("Reportan apertura en el enlace ",Tabla4[[#This Row],[Enlace]]," en el ",Tabla4[[#This Row],[Distancia óptica]]," ocasionado por ",Tabla4[[#This Row],[Causa del daño]])</f>
        <v>Reportan apertura en el enlace Plaza De Toros - El Bosque en el km 0 desde Plaza De Toros ocasionado por Vandalismo</v>
      </c>
      <c r="BA506" s="8" t="str">
        <f>+CONCATENATE("Para dar solución al incidente ",Tabla4[[#This Row],[Solución]])</f>
        <v>Para dar solución al incidente Se recupera 4 mts de reserva y se fusionan dos hilos en el ODF de Plaza de Toros</v>
      </c>
      <c r="BB506" s="3" t="str">
        <f>+_xlfn.CONCAT(Tabla4[[#This Row],[Causa Raiz]]," ",Tabla4[[#This Row],[Solución2]]," (",Tabla4[[#This Row],[Anillo]],"- Cabecera: ",Tabla4[[#This Row],[Cabecera]],"- Operador: ",Tabla4[[#This Row],[Operador]],")")</f>
        <v>Reportan apertura en el enlace Plaza De Toros - El Bosque en el km 0 desde Plaza De Toros ocasionado por Vandalismo Para dar solución al incidente Se recupera 4 mts de reserva y se fusionan dos hilos en el ODF de Plaza de Toros (Uk Plazade Toros- Cabecera: Bosques- Operador: Colombia Telecomunicaciones)</v>
      </c>
    </row>
    <row r="507" spans="1:54" s="2" customFormat="1" ht="156.75">
      <c r="A507" s="38">
        <f t="shared" si="51"/>
        <v>506</v>
      </c>
      <c r="B507" s="3">
        <v>8199564</v>
      </c>
      <c r="C507" s="3" t="s">
        <v>54</v>
      </c>
      <c r="D507" s="23">
        <v>45328.4375</v>
      </c>
      <c r="E507" s="23">
        <v>45328.438888888886</v>
      </c>
      <c r="F507" s="1">
        <f t="shared" ca="1" si="56"/>
        <v>1.3888888861401938E-3</v>
      </c>
      <c r="G507" s="3" t="s">
        <v>55</v>
      </c>
      <c r="H507" s="41"/>
      <c r="I507" s="40"/>
      <c r="J507" s="5" t="s">
        <v>56</v>
      </c>
      <c r="K507" s="3" t="s">
        <v>77</v>
      </c>
      <c r="L507" s="9" t="s">
        <v>78</v>
      </c>
      <c r="M507" s="3" t="s">
        <v>79</v>
      </c>
      <c r="N507" s="3" t="s">
        <v>771</v>
      </c>
      <c r="O507" s="3" t="s">
        <v>2828</v>
      </c>
      <c r="P507" s="3">
        <v>0</v>
      </c>
      <c r="Q507" s="4" t="s">
        <v>2829</v>
      </c>
      <c r="R507" s="3" t="s">
        <v>775</v>
      </c>
      <c r="S507" s="3" t="s">
        <v>249</v>
      </c>
      <c r="T507" s="3" t="s">
        <v>104</v>
      </c>
      <c r="U507" s="3" t="s">
        <v>2830</v>
      </c>
      <c r="V507" s="22" t="str">
        <f t="shared" si="55"/>
        <v>RLFO; Hora de aviso: 10:30 06/02/2024; Solución: Probelmas de breaker de aenergia en palmar; Hora de solución: 10:32 06/02/2024; Causa: Visita Fallida</v>
      </c>
      <c r="W507" s="4" t="s">
        <v>2806</v>
      </c>
      <c r="X507" s="3"/>
      <c r="Y507" s="3"/>
      <c r="Z507" s="3" t="s">
        <v>69</v>
      </c>
      <c r="AA507" s="3" t="s">
        <v>71</v>
      </c>
      <c r="AB507" s="3">
        <v>0</v>
      </c>
      <c r="AC507" s="3" t="s">
        <v>71</v>
      </c>
      <c r="AD507" s="6">
        <v>0</v>
      </c>
      <c r="AE507" s="7"/>
      <c r="AF507" s="7"/>
      <c r="AG507" s="6">
        <f>Tabla4[[#This Row],[Tiempo Parada de Reloj]]+Tabla4[[#This Row],[Tiempo Autorizado por Telefonica (no Máximo)]]</f>
        <v>0</v>
      </c>
      <c r="AH507" s="7">
        <f t="shared" ca="1" si="52"/>
        <v>1.3888888861401938E-3</v>
      </c>
      <c r="AI507" s="8">
        <f t="shared" si="53"/>
        <v>0</v>
      </c>
      <c r="AJ507" s="8">
        <f t="shared" ca="1" si="54"/>
        <v>3.3333333267364651E-2</v>
      </c>
      <c r="AK507" s="3" t="s">
        <v>120</v>
      </c>
      <c r="AL507" s="3" t="s">
        <v>70</v>
      </c>
      <c r="AM507" s="3" t="s">
        <v>72</v>
      </c>
      <c r="AN507" s="3" t="s">
        <v>72</v>
      </c>
      <c r="AO507" s="3" t="s">
        <v>72</v>
      </c>
      <c r="AP507" s="3" t="s">
        <v>72</v>
      </c>
      <c r="AQ507" s="23">
        <v>45328.438888888886</v>
      </c>
      <c r="AR507" s="3"/>
      <c r="AS507" s="23"/>
      <c r="AT507" s="23"/>
      <c r="AU507" s="3" t="s">
        <v>710</v>
      </c>
      <c r="AV507" s="3" t="s">
        <v>69</v>
      </c>
      <c r="AW507" s="3" t="s">
        <v>69</v>
      </c>
      <c r="AX507" s="3" t="s">
        <v>69</v>
      </c>
      <c r="AY507" s="3" t="s">
        <v>69</v>
      </c>
      <c r="AZ507" s="8" t="str">
        <f>+CONCATENATE("Reportan apertura en el enlace ",Tabla4[[#This Row],[Enlace]]," en el ",Tabla4[[#This Row],[Distancia óptica]]," ocasionado por ",Tabla4[[#This Row],[Causa del daño]])</f>
        <v>Reportan apertura en el enlace Mov. Islandia - Mov. El Palmar en el 0 ocasionado por Visita Fallida</v>
      </c>
      <c r="BA507" s="8" t="str">
        <f>+CONCATENATE("Para dar solución al incidente ",Tabla4[[#This Row],[Solución]])</f>
        <v>Para dar solución al incidente Probelmas de breaker de aenergia en palmar</v>
      </c>
      <c r="BB507" s="3" t="str">
        <f>+_xlfn.CONCAT(Tabla4[[#This Row],[Causa Raiz]]," ",Tabla4[[#This Row],[Solución2]]," (",Tabla4[[#This Row],[Anillo]],"- Cabecera: ",Tabla4[[#This Row],[Cabecera]],"- Operador: ",Tabla4[[#This Row],[Operador]],")")</f>
        <v>Reportan apertura en el enlace Mov. Islandia - Mov. El Palmar en el 0 ocasionado por Visita Fallida Para dar solución al incidente Probelmas de breaker de aenergia en palmar (NA- Cabecera: NA- Operador: Colombia Telecomunicaciones)</v>
      </c>
    </row>
    <row r="508" spans="1:54" s="2" customFormat="1" ht="228">
      <c r="A508" s="38">
        <f t="shared" si="51"/>
        <v>507</v>
      </c>
      <c r="B508" s="3">
        <v>8198331</v>
      </c>
      <c r="C508" s="3" t="s">
        <v>163</v>
      </c>
      <c r="D508" s="23">
        <v>45328.482638888891</v>
      </c>
      <c r="E508" s="23">
        <v>45328.871527777781</v>
      </c>
      <c r="F508" s="1">
        <f t="shared" ca="1" si="56"/>
        <v>0.38888888889050577</v>
      </c>
      <c r="G508" s="3" t="s">
        <v>55</v>
      </c>
      <c r="H508" s="41"/>
      <c r="I508" s="40"/>
      <c r="J508" s="5" t="s">
        <v>56</v>
      </c>
      <c r="K508" s="3" t="s">
        <v>77</v>
      </c>
      <c r="L508" s="9" t="s">
        <v>78</v>
      </c>
      <c r="M508" s="3" t="s">
        <v>79</v>
      </c>
      <c r="N508" s="3" t="s">
        <v>308</v>
      </c>
      <c r="O508" s="3" t="s">
        <v>2831</v>
      </c>
      <c r="P508" s="3" t="s">
        <v>2832</v>
      </c>
      <c r="Q508" s="4" t="s">
        <v>2833</v>
      </c>
      <c r="R508" s="3" t="s">
        <v>248</v>
      </c>
      <c r="S508" s="3" t="s">
        <v>249</v>
      </c>
      <c r="T508" s="3" t="s">
        <v>66</v>
      </c>
      <c r="U508" s="3" t="s">
        <v>2834</v>
      </c>
      <c r="V508" s="22" t="str">
        <f t="shared" si="55"/>
        <v>RDFO; Hora de aviso: 11:35 06/02/2024; Solución: Se realiza un tendido de 100 mts y se hacen dos empalmes de 8 hilos con caja de empalme de 48 hilos; Hora de solución: 20:55 06/02/2024; Causa: Vandalismo</v>
      </c>
      <c r="W508" s="4" t="s">
        <v>2806</v>
      </c>
      <c r="X508" s="3"/>
      <c r="Y508" s="3"/>
      <c r="Z508" s="3" t="s">
        <v>69</v>
      </c>
      <c r="AA508" s="3" t="s">
        <v>70</v>
      </c>
      <c r="AB508" s="3">
        <v>8198331</v>
      </c>
      <c r="AC508" s="3" t="s">
        <v>71</v>
      </c>
      <c r="AD508" s="6">
        <v>0.18541666666666667</v>
      </c>
      <c r="AE508" s="7"/>
      <c r="AF508" s="7"/>
      <c r="AG508" s="6">
        <f>Tabla4[[#This Row],[Tiempo Parada de Reloj]]+Tabla4[[#This Row],[Tiempo Autorizado por Telefonica (no Máximo)]]</f>
        <v>0.18541666666666667</v>
      </c>
      <c r="AH508" s="7">
        <f t="shared" ca="1" si="52"/>
        <v>0.20347222222383909</v>
      </c>
      <c r="AI508" s="8">
        <f t="shared" si="53"/>
        <v>4.45</v>
      </c>
      <c r="AJ508" s="8">
        <f t="shared" ca="1" si="54"/>
        <v>4.8833333333721383</v>
      </c>
      <c r="AK508" s="3" t="s">
        <v>72</v>
      </c>
      <c r="AL508" s="3" t="s">
        <v>70</v>
      </c>
      <c r="AM508" s="3" t="s">
        <v>98</v>
      </c>
      <c r="AN508" s="3" t="s">
        <v>120</v>
      </c>
      <c r="AO508" s="3" t="s">
        <v>87</v>
      </c>
      <c r="AP508" s="3" t="s">
        <v>87</v>
      </c>
      <c r="AQ508" s="23">
        <v>45330.392361111109</v>
      </c>
      <c r="AR508" s="3"/>
      <c r="AS508" s="23"/>
      <c r="AT508" s="23"/>
      <c r="AU508" s="3" t="s">
        <v>710</v>
      </c>
      <c r="AV508" s="3" t="s">
        <v>314</v>
      </c>
      <c r="AW508" s="3" t="s">
        <v>853</v>
      </c>
      <c r="AX508" s="3">
        <v>4.32193</v>
      </c>
      <c r="AY508" s="3">
        <v>-74.785820000000001</v>
      </c>
      <c r="AZ508" s="8" t="str">
        <f>+CONCATENATE("Reportan apertura en el enlace ",Tabla4[[#This Row],[Enlace]]," en el ",Tabla4[[#This Row],[Distancia óptica]]," ocasionado por ",Tabla4[[#This Row],[Causa del daño]])</f>
        <v>Reportan apertura en el enlace Mov. Altos Del Peñón - Mov. Club El Peñón en el Km 2,5 desde Club el Peñon ocasionado por Vandalismo</v>
      </c>
      <c r="BA508" s="8" t="str">
        <f>+CONCATENATE("Para dar solución al incidente ",Tabla4[[#This Row],[Solución]])</f>
        <v>Para dar solución al incidente Se realiza un tendido de 100 mts y se hacen dos empalmes de 8 hilos con caja de empalme de 48 hilos</v>
      </c>
      <c r="BB508" s="3" t="str">
        <f>+_xlfn.CONCAT(Tabla4[[#This Row],[Causa Raiz]]," ",Tabla4[[#This Row],[Solución2]]," (",Tabla4[[#This Row],[Anillo]],"- Cabecera: ",Tabla4[[#This Row],[Cabecera]],"- Operador: ",Tabla4[[#This Row],[Operador]],")")</f>
        <v>Reportan apertura en el enlace Mov. Altos Del Peñón - Mov. Club El Peñón en el Km 2,5 desde Club el Peñon ocasionado por Vandalismo Para dar solución al incidente Se realiza un tendido de 100 mts y se hacen dos empalmes de 8 hilos con caja de empalme de 48 hilos (Uk Club el Peñon- Cabecera: Girardot- Operador: Colombia Telecomunicaciones)</v>
      </c>
    </row>
    <row r="509" spans="1:54" s="2" customFormat="1" ht="185.25">
      <c r="A509" s="38">
        <f t="shared" si="51"/>
        <v>508</v>
      </c>
      <c r="B509" s="3">
        <v>8199806</v>
      </c>
      <c r="C509" s="3" t="s">
        <v>92</v>
      </c>
      <c r="D509" s="23">
        <v>45328.506944444445</v>
      </c>
      <c r="E509" s="23">
        <v>45328.642361111109</v>
      </c>
      <c r="F509" s="1">
        <f t="shared" ca="1" si="56"/>
        <v>0.13541666666424135</v>
      </c>
      <c r="G509" s="3" t="s">
        <v>55</v>
      </c>
      <c r="H509" s="41"/>
      <c r="I509" s="40"/>
      <c r="J509" s="5" t="s">
        <v>56</v>
      </c>
      <c r="K509" s="3" t="s">
        <v>108</v>
      </c>
      <c r="L509" s="9" t="s">
        <v>58</v>
      </c>
      <c r="M509" s="3" t="s">
        <v>109</v>
      </c>
      <c r="N509" s="3" t="s">
        <v>323</v>
      </c>
      <c r="O509" s="3" t="s">
        <v>1029</v>
      </c>
      <c r="P509" s="3" t="s">
        <v>2835</v>
      </c>
      <c r="Q509" s="4" t="s">
        <v>2836</v>
      </c>
      <c r="R509" s="3" t="s">
        <v>327</v>
      </c>
      <c r="S509" s="3" t="s">
        <v>115</v>
      </c>
      <c r="T509" s="3" t="s">
        <v>130</v>
      </c>
      <c r="U509" s="3" t="s">
        <v>2837</v>
      </c>
      <c r="V509" s="22" t="str">
        <f t="shared" si="55"/>
        <v>RTNFO; Hora de aviso: 12:10 06/02/2024; Solución: Recuperacion de 350 mts de reserva y un empalme de 36 hilos; Hora de solución: 15:25 06/02/2024; Causa: Plagas</v>
      </c>
      <c r="W509" s="4" t="s">
        <v>2838</v>
      </c>
      <c r="X509" s="3"/>
      <c r="Y509" s="3"/>
      <c r="Z509" s="3" t="s">
        <v>69</v>
      </c>
      <c r="AA509" s="3" t="s">
        <v>71</v>
      </c>
      <c r="AB509" s="3">
        <v>0</v>
      </c>
      <c r="AC509" s="3" t="s">
        <v>71</v>
      </c>
      <c r="AD509" s="6">
        <v>0</v>
      </c>
      <c r="AE509" s="7"/>
      <c r="AF509" s="7"/>
      <c r="AG509" s="6">
        <f>Tabla4[[#This Row],[Tiempo Parada de Reloj]]+Tabla4[[#This Row],[Tiempo Autorizado por Telefonica (no Máximo)]]</f>
        <v>0</v>
      </c>
      <c r="AH509" s="7">
        <f t="shared" ca="1" si="52"/>
        <v>0.13541666666424135</v>
      </c>
      <c r="AI509" s="8">
        <f t="shared" si="53"/>
        <v>0</v>
      </c>
      <c r="AJ509" s="8">
        <f t="shared" ca="1" si="54"/>
        <v>3.2499999999417923</v>
      </c>
      <c r="AK509" s="3" t="s">
        <v>120</v>
      </c>
      <c r="AL509" s="3" t="s">
        <v>70</v>
      </c>
      <c r="AM509" s="3" t="s">
        <v>98</v>
      </c>
      <c r="AN509" s="3" t="s">
        <v>98</v>
      </c>
      <c r="AO509" s="3" t="s">
        <v>87</v>
      </c>
      <c r="AP509" s="3" t="s">
        <v>87</v>
      </c>
      <c r="AQ509" s="23">
        <v>45329.678472222222</v>
      </c>
      <c r="AR509" s="3"/>
      <c r="AS509" s="23"/>
      <c r="AT509" s="23"/>
      <c r="AU509" s="3" t="s">
        <v>637</v>
      </c>
      <c r="AV509" s="3" t="s">
        <v>2446</v>
      </c>
      <c r="AW509" s="3" t="s">
        <v>1323</v>
      </c>
      <c r="AX509" s="3">
        <v>7.8666700000000001</v>
      </c>
      <c r="AY509" s="3">
        <v>-73.433329999999998</v>
      </c>
      <c r="AZ509" s="8" t="str">
        <f>+CONCATENATE("Reportan apertura en el enlace ",Tabla4[[#This Row],[Enlace]]," en el ",Tabla4[[#This Row],[Distancia óptica]]," ocasionado por ",Tabla4[[#This Row],[Causa del daño]])</f>
        <v>Reportan apertura en el enlace Aguachica - San Alberto en el km 67,5 desde Aguachica ocasionado por Plagas</v>
      </c>
      <c r="BA509" s="8" t="str">
        <f>+CONCATENATE("Para dar solución al incidente ",Tabla4[[#This Row],[Solución]])</f>
        <v>Para dar solución al incidente Recuperacion de 350 mts de reserva y un empalme de 36 hilos</v>
      </c>
      <c r="BB509" s="3" t="str">
        <f>+_xlfn.CONCAT(Tabla4[[#This Row],[Causa Raiz]]," ",Tabla4[[#This Row],[Solución2]]," (",Tabla4[[#This Row],[Anillo]],"- Cabecera: ",Tabla4[[#This Row],[Cabecera]],"- Operador: ",Tabla4[[#This Row],[Operador]],")")</f>
        <v>Reportan apertura en el enlace Aguachica - San Alberto en el km 67,5 desde Aguachica ocasionado por Plagas Para dar solución al incidente Recuperacion de 350 mts de reserva y un empalme de 36 hilos (TRONCAL- Cabecera: Aguachica Centro- Operador: Colombia Telecomunicaciones)</v>
      </c>
    </row>
    <row r="510" spans="1:54" s="2" customFormat="1" ht="199.5">
      <c r="A510" s="38">
        <f t="shared" si="51"/>
        <v>509</v>
      </c>
      <c r="B510" s="3">
        <v>8200036</v>
      </c>
      <c r="C510" s="3" t="s">
        <v>92</v>
      </c>
      <c r="D510" s="23">
        <v>45328.46875</v>
      </c>
      <c r="E510" s="23">
        <v>45328.625</v>
      </c>
      <c r="F510" s="1">
        <f t="shared" ca="1" si="56"/>
        <v>0.15625</v>
      </c>
      <c r="G510" s="3" t="s">
        <v>55</v>
      </c>
      <c r="H510" s="41"/>
      <c r="I510" s="40"/>
      <c r="J510" s="5" t="s">
        <v>56</v>
      </c>
      <c r="K510" s="3" t="s">
        <v>340</v>
      </c>
      <c r="L510" s="9" t="s">
        <v>58</v>
      </c>
      <c r="M510" s="3" t="s">
        <v>341</v>
      </c>
      <c r="N510" s="3" t="s">
        <v>342</v>
      </c>
      <c r="O510" s="3" t="s">
        <v>2228</v>
      </c>
      <c r="P510" s="3" t="s">
        <v>2839</v>
      </c>
      <c r="Q510" s="4" t="s">
        <v>2840</v>
      </c>
      <c r="R510" s="3" t="s">
        <v>1828</v>
      </c>
      <c r="S510" s="3" t="s">
        <v>347</v>
      </c>
      <c r="T510" s="3" t="s">
        <v>146</v>
      </c>
      <c r="U510" s="3" t="s">
        <v>2841</v>
      </c>
      <c r="V510" s="22" t="str">
        <f t="shared" si="55"/>
        <v>RTNFO; Hora de aviso: 11:15 06/02/2024; Solución: Se realiza habilitacion a un tendido y se instala dos cajas de empalme s de 48 hilos.; Hora de solución: 15:00 06/02/2024; Causa: Falla en la Red FiOp</v>
      </c>
      <c r="W510" s="4" t="s">
        <v>2842</v>
      </c>
      <c r="X510" s="3"/>
      <c r="Y510" s="3"/>
      <c r="Z510" s="3" t="s">
        <v>69</v>
      </c>
      <c r="AA510" s="3" t="s">
        <v>71</v>
      </c>
      <c r="AB510" s="3">
        <v>0</v>
      </c>
      <c r="AC510" s="3" t="s">
        <v>71</v>
      </c>
      <c r="AD510" s="6">
        <v>0</v>
      </c>
      <c r="AE510" s="7"/>
      <c r="AF510" s="7"/>
      <c r="AG510" s="6">
        <f>Tabla4[[#This Row],[Tiempo Parada de Reloj]]+Tabla4[[#This Row],[Tiempo Autorizado por Telefonica (no Máximo)]]</f>
        <v>0</v>
      </c>
      <c r="AH510" s="7">
        <f t="shared" ca="1" si="52"/>
        <v>0.15625</v>
      </c>
      <c r="AI510" s="8">
        <f t="shared" si="53"/>
        <v>0</v>
      </c>
      <c r="AJ510" s="8">
        <f t="shared" ca="1" si="54"/>
        <v>3.75</v>
      </c>
      <c r="AK510" s="3" t="s">
        <v>72</v>
      </c>
      <c r="AL510" s="3" t="s">
        <v>70</v>
      </c>
      <c r="AM510" s="3" t="s">
        <v>98</v>
      </c>
      <c r="AN510" s="3" t="s">
        <v>98</v>
      </c>
      <c r="AO510" s="3" t="s">
        <v>87</v>
      </c>
      <c r="AP510" s="3" t="s">
        <v>87</v>
      </c>
      <c r="AQ510" s="23">
        <v>45330.40625</v>
      </c>
      <c r="AR510" s="3"/>
      <c r="AS510" s="23" t="s">
        <v>2232</v>
      </c>
      <c r="AT510" s="23"/>
      <c r="AU510" s="3" t="s">
        <v>351</v>
      </c>
      <c r="AV510" s="3" t="s">
        <v>2001</v>
      </c>
      <c r="AW510" s="3" t="s">
        <v>76</v>
      </c>
      <c r="AX510" s="3">
        <v>4.2431000000000001</v>
      </c>
      <c r="AY510" s="3">
        <v>-74.835599999999999</v>
      </c>
      <c r="AZ510" s="8" t="str">
        <f>+CONCATENATE("Reportan apertura en el enlace ",Tabla4[[#This Row],[Enlace]]," en el ",Tabla4[[#This Row],[Distancia óptica]]," ocasionado por ",Tabla4[[#This Row],[Causa del daño]])</f>
        <v>Reportan apertura en el enlace Girardot - Ibagué en el Km 14,1 desde espinal ocasionado por Falla en la Red FiOp</v>
      </c>
      <c r="BA510" s="8" t="str">
        <f>+CONCATENATE("Para dar solución al incidente ",Tabla4[[#This Row],[Solución]])</f>
        <v>Para dar solución al incidente Se realiza habilitacion a un tendido y se instala dos cajas de empalme s de 48 hilos.</v>
      </c>
      <c r="BB510" s="3" t="str">
        <f>+_xlfn.CONCAT(Tabla4[[#This Row],[Causa Raiz]]," ",Tabla4[[#This Row],[Solución2]]," (",Tabla4[[#This Row],[Anillo]],"- Cabecera: ",Tabla4[[#This Row],[Cabecera]],"- Operador: ",Tabla4[[#This Row],[Operador]],")")</f>
        <v>Reportan apertura en el enlace Girardot - Ibagué en el Km 14,1 desde espinal ocasionado por Falla en la Red FiOp Para dar solución al incidente Se realiza habilitacion a un tendido y se instala dos cajas de empalme s de 48 hilos. (Troncal- Cabecera: Espinal- Operador: Colombia Telecomunicaciones)</v>
      </c>
    </row>
    <row r="511" spans="1:54" s="2" customFormat="1" ht="199.5">
      <c r="A511" s="38">
        <f t="shared" si="51"/>
        <v>510</v>
      </c>
      <c r="B511" s="3">
        <v>8201126</v>
      </c>
      <c r="C511" s="3" t="s">
        <v>54</v>
      </c>
      <c r="D511" s="23">
        <v>45328.697916666664</v>
      </c>
      <c r="E511" s="23">
        <v>45329.625</v>
      </c>
      <c r="F511" s="1">
        <f t="shared" ca="1" si="56"/>
        <v>0.92708333333575865</v>
      </c>
      <c r="G511" s="3" t="s">
        <v>55</v>
      </c>
      <c r="H511" s="41"/>
      <c r="I511" s="40"/>
      <c r="J511" s="5" t="s">
        <v>56</v>
      </c>
      <c r="K511" s="3" t="s">
        <v>359</v>
      </c>
      <c r="L511" s="9" t="s">
        <v>78</v>
      </c>
      <c r="M511" s="3" t="s">
        <v>360</v>
      </c>
      <c r="N511" s="3" t="s">
        <v>483</v>
      </c>
      <c r="O511" s="3" t="s">
        <v>2843</v>
      </c>
      <c r="P511" s="3" t="s">
        <v>2844</v>
      </c>
      <c r="Q511" s="4" t="s">
        <v>2845</v>
      </c>
      <c r="R511" s="3" t="s">
        <v>365</v>
      </c>
      <c r="S511" s="3" t="s">
        <v>366</v>
      </c>
      <c r="T511" s="3" t="s">
        <v>176</v>
      </c>
      <c r="U511" s="3" t="s">
        <v>2245</v>
      </c>
      <c r="V511" s="22" t="str">
        <f t="shared" si="55"/>
        <v>RLFO; Hora de aviso: 16:45 06/02/2024; Solución: se libera estrés de fo y se adecua la misma; Hora de solución: 15:00 07/02/2024; Causa: Intervención de Terceros. No Identificados</v>
      </c>
      <c r="W511" s="4" t="s">
        <v>423</v>
      </c>
      <c r="X511" s="3"/>
      <c r="Y511" s="3"/>
      <c r="Z511" s="3" t="s">
        <v>69</v>
      </c>
      <c r="AA511" s="3" t="s">
        <v>71</v>
      </c>
      <c r="AB511" s="3">
        <v>0</v>
      </c>
      <c r="AC511" s="3" t="s">
        <v>71</v>
      </c>
      <c r="AD511" s="6">
        <v>0.69791666666666663</v>
      </c>
      <c r="AE511" s="7"/>
      <c r="AF511" s="7"/>
      <c r="AG511" s="6">
        <f>Tabla4[[#This Row],[Tiempo Parada de Reloj]]+Tabla4[[#This Row],[Tiempo Autorizado por Telefonica (no Máximo)]]</f>
        <v>0.69791666666666663</v>
      </c>
      <c r="AH511" s="7">
        <f t="shared" ca="1" si="52"/>
        <v>0.22916666666909202</v>
      </c>
      <c r="AI511" s="8">
        <f t="shared" si="53"/>
        <v>16.75</v>
      </c>
      <c r="AJ511" s="8">
        <f t="shared" ca="1" si="54"/>
        <v>5.5000000000582085</v>
      </c>
      <c r="AK511" s="3" t="s">
        <v>119</v>
      </c>
      <c r="AL511" s="3" t="s">
        <v>70</v>
      </c>
      <c r="AM511" s="3" t="s">
        <v>106</v>
      </c>
      <c r="AN511" s="3" t="s">
        <v>119</v>
      </c>
      <c r="AO511" s="3" t="s">
        <v>87</v>
      </c>
      <c r="AP511" s="3" t="s">
        <v>87</v>
      </c>
      <c r="AQ511" s="23">
        <v>45330.599305555559</v>
      </c>
      <c r="AR511" s="3"/>
      <c r="AS511" s="23"/>
      <c r="AT511" s="23"/>
      <c r="AU511" s="3" t="s">
        <v>424</v>
      </c>
      <c r="AV511" s="3" t="s">
        <v>2846</v>
      </c>
      <c r="AW511" s="3" t="s">
        <v>307</v>
      </c>
      <c r="AX511" s="3">
        <v>6.2674500000000002</v>
      </c>
      <c r="AY511" s="3">
        <v>-75.566879999999998</v>
      </c>
      <c r="AZ511" s="8" t="str">
        <f>+CONCATENATE("Reportan apertura en el enlace ",Tabla4[[#This Row],[Enlace]]," en el ",Tabla4[[#This Row],[Distancia óptica]]," ocasionado por ",Tabla4[[#This Row],[Causa del daño]])</f>
        <v>Reportan apertura en el enlace Mov. UDEA – Mov. Bello en el Km 4,223 desde Bello ocasionado por Intervención de Terceros. No Identificados</v>
      </c>
      <c r="BA511" s="8" t="str">
        <f>+CONCATENATE("Para dar solución al incidente ",Tabla4[[#This Row],[Solución]])</f>
        <v>Para dar solución al incidente se libera estrés de fo y se adecua la misma</v>
      </c>
      <c r="BB511" s="3" t="str">
        <f>+_xlfn.CONCAT(Tabla4[[#This Row],[Causa Raiz]]," ",Tabla4[[#This Row],[Solución2]]," (",Tabla4[[#This Row],[Anillo]],"- Cabecera: ",Tabla4[[#This Row],[Cabecera]],"- Operador: ",Tabla4[[#This Row],[Operador]],")")</f>
        <v>Reportan apertura en el enlace Mov. UDEA – Mov. Bello en el Km 4,223 desde Bello ocasionado por Intervención de Terceros. No Identificados Para dar solución al incidente se libera estrés de fo y se adecua la misma (LINEAL- Cabecera: MOV. BELLO - Operador: Colombia Telecomunicaciones)</v>
      </c>
    </row>
    <row r="512" spans="1:54" s="2" customFormat="1" ht="156.75">
      <c r="A512" s="38">
        <f t="shared" si="51"/>
        <v>511</v>
      </c>
      <c r="B512" s="3">
        <v>8201148</v>
      </c>
      <c r="C512" s="3" t="s">
        <v>92</v>
      </c>
      <c r="D512" s="23">
        <v>45328.701388888891</v>
      </c>
      <c r="E512" s="23">
        <v>45328.875</v>
      </c>
      <c r="F512" s="1">
        <f t="shared" ca="1" si="56"/>
        <v>0.17361111110949423</v>
      </c>
      <c r="G512" s="3" t="s">
        <v>55</v>
      </c>
      <c r="H512" s="41"/>
      <c r="I512" s="40" t="s">
        <v>2847</v>
      </c>
      <c r="J512" s="5" t="s">
        <v>322</v>
      </c>
      <c r="K512" s="3" t="s">
        <v>322</v>
      </c>
      <c r="L512" s="9" t="s">
        <v>58</v>
      </c>
      <c r="M512" s="3" t="s">
        <v>228</v>
      </c>
      <c r="N512" s="3" t="s">
        <v>315</v>
      </c>
      <c r="O512" s="3" t="s">
        <v>594</v>
      </c>
      <c r="P512" s="3" t="s">
        <v>2848</v>
      </c>
      <c r="Q512" s="4" t="s">
        <v>2849</v>
      </c>
      <c r="R512" s="3" t="s">
        <v>233</v>
      </c>
      <c r="S512" s="3" t="s">
        <v>328</v>
      </c>
      <c r="T512" s="3" t="s">
        <v>256</v>
      </c>
      <c r="U512" s="3" t="s">
        <v>2850</v>
      </c>
      <c r="V512" s="22" t="str">
        <f t="shared" si="55"/>
        <v>RTNFO; Hora de aviso: 16:50 06/02/2024; Solución: Refusionan hilo en caja de empalme; Hora de solución: 21:00 06/02/2024; Causa: Falla de Empalme de FiOp</v>
      </c>
      <c r="W512" s="4" t="s">
        <v>331</v>
      </c>
      <c r="X512" s="3"/>
      <c r="Y512" s="3"/>
      <c r="Z512" s="3" t="s">
        <v>69</v>
      </c>
      <c r="AA512" s="3" t="s">
        <v>71</v>
      </c>
      <c r="AB512" s="3">
        <v>0</v>
      </c>
      <c r="AC512" s="3" t="s">
        <v>71</v>
      </c>
      <c r="AD512" s="6">
        <v>0</v>
      </c>
      <c r="AE512" s="7"/>
      <c r="AF512" s="7"/>
      <c r="AG512" s="6">
        <f>Tabla4[[#This Row],[Tiempo Parada de Reloj]]+Tabla4[[#This Row],[Tiempo Autorizado por Telefonica (no Máximo)]]</f>
        <v>0</v>
      </c>
      <c r="AH512" s="7">
        <f t="shared" ca="1" si="52"/>
        <v>0.17361111110949423</v>
      </c>
      <c r="AI512" s="8">
        <f t="shared" si="53"/>
        <v>0</v>
      </c>
      <c r="AJ512" s="8">
        <f t="shared" ca="1" si="54"/>
        <v>4.1666666666278616</v>
      </c>
      <c r="AK512" s="3" t="s">
        <v>119</v>
      </c>
      <c r="AL512" s="3" t="s">
        <v>71</v>
      </c>
      <c r="AM512" s="3" t="s">
        <v>69</v>
      </c>
      <c r="AN512" s="3" t="s">
        <v>98</v>
      </c>
      <c r="AO512" s="3" t="s">
        <v>87</v>
      </c>
      <c r="AP512" s="3" t="s">
        <v>87</v>
      </c>
      <c r="AQ512" s="23">
        <v>45329.552777777775</v>
      </c>
      <c r="AR512" s="3"/>
      <c r="AS512" s="23"/>
      <c r="AT512" s="23"/>
      <c r="AU512" s="3" t="s">
        <v>322</v>
      </c>
      <c r="AV512" s="3" t="s">
        <v>1233</v>
      </c>
      <c r="AW512" s="3" t="s">
        <v>76</v>
      </c>
      <c r="AX512" s="3">
        <v>11.011639000000001</v>
      </c>
      <c r="AY512" s="3">
        <v>-74.246654000000007</v>
      </c>
      <c r="AZ512" s="8" t="str">
        <f>+CONCATENATE("Reportan apertura en el enlace ",Tabla4[[#This Row],[Enlace]]," en el ",Tabla4[[#This Row],[Distancia óptica]]," ocasionado por ",Tabla4[[#This Row],[Causa del daño]])</f>
        <v>Reportan apertura en el enlace Santa Marta - Ciénaga en el Km 4,7 desde Cienaga ocasionado por Falla de Empalme de FiOp</v>
      </c>
      <c r="BA512" s="8" t="str">
        <f>+CONCATENATE("Para dar solución al incidente ",Tabla4[[#This Row],[Solución]])</f>
        <v>Para dar solución al incidente Refusionan hilo en caja de empalme</v>
      </c>
      <c r="BB512" s="3" t="str">
        <f>+_xlfn.CONCAT(Tabla4[[#This Row],[Causa Raiz]]," ",Tabla4[[#This Row],[Solución2]]," (",Tabla4[[#This Row],[Anillo]],"- Cabecera: ",Tabla4[[#This Row],[Cabecera]],"- Operador: ",Tabla4[[#This Row],[Operador]],")")</f>
        <v>Reportan apertura en el enlace Santa Marta - Ciénaga en el Km 4,7 desde Cienaga ocasionado por Falla de Empalme de FiOp Para dar solución al incidente Refusionan hilo en caja de empalme (Troncal- Cabecera: Santa Marta- Operador: Ufinet)</v>
      </c>
    </row>
    <row r="513" spans="1:54" s="2" customFormat="1" ht="156.75">
      <c r="A513" s="38">
        <f t="shared" si="51"/>
        <v>512</v>
      </c>
      <c r="B513" s="3">
        <v>8201185</v>
      </c>
      <c r="C513" s="3" t="s">
        <v>163</v>
      </c>
      <c r="D513" s="23">
        <v>45328.708333333336</v>
      </c>
      <c r="E513" s="23">
        <v>45329.409722222219</v>
      </c>
      <c r="F513" s="1">
        <f t="shared" ca="1" si="56"/>
        <v>0.70138888888322981</v>
      </c>
      <c r="G513" s="3" t="s">
        <v>164</v>
      </c>
      <c r="H513" s="41" t="s">
        <v>165</v>
      </c>
      <c r="I513" s="40" t="s">
        <v>2851</v>
      </c>
      <c r="J513" s="5" t="s">
        <v>167</v>
      </c>
      <c r="K513" s="3" t="s">
        <v>168</v>
      </c>
      <c r="L513" s="9" t="s">
        <v>58</v>
      </c>
      <c r="M513" s="3" t="s">
        <v>169</v>
      </c>
      <c r="N513" s="3" t="s">
        <v>2299</v>
      </c>
      <c r="O513" s="3" t="s">
        <v>171</v>
      </c>
      <c r="P513" s="3" t="s">
        <v>2852</v>
      </c>
      <c r="Q513" s="4" t="s">
        <v>2853</v>
      </c>
      <c r="R513" s="3" t="s">
        <v>174</v>
      </c>
      <c r="S513" s="3" t="s">
        <v>175</v>
      </c>
      <c r="T513" s="3" t="s">
        <v>146</v>
      </c>
      <c r="U513" s="3" t="s">
        <v>212</v>
      </c>
      <c r="V513" s="22" t="str">
        <f t="shared" si="55"/>
        <v>RDFO; Hora de aviso: 17:00 06/02/2024; Solución: Migracion de hilos entre empalmes; Hora de solución: 9:50 07/02/2024; Causa: Falla en la Red FiOp</v>
      </c>
      <c r="W513" s="4" t="s">
        <v>1407</v>
      </c>
      <c r="X513" s="3"/>
      <c r="Y513" s="3"/>
      <c r="Z513" s="3" t="s">
        <v>69</v>
      </c>
      <c r="AA513" s="3" t="s">
        <v>71</v>
      </c>
      <c r="AB513" s="3">
        <v>0</v>
      </c>
      <c r="AC513" s="3" t="s">
        <v>71</v>
      </c>
      <c r="AD513" s="6">
        <v>0.54166666666666663</v>
      </c>
      <c r="AE513" s="7"/>
      <c r="AF513" s="7"/>
      <c r="AG513" s="6">
        <f>Tabla4[[#This Row],[Tiempo Parada de Reloj]]+Tabla4[[#This Row],[Tiempo Autorizado por Telefonica (no Máximo)]]</f>
        <v>0.54166666666666663</v>
      </c>
      <c r="AH513" s="7">
        <f t="shared" ca="1" si="52"/>
        <v>0.15972222221656318</v>
      </c>
      <c r="AI513" s="8">
        <f t="shared" si="53"/>
        <v>13</v>
      </c>
      <c r="AJ513" s="8">
        <f t="shared" ca="1" si="54"/>
        <v>3.8333333331975163</v>
      </c>
      <c r="AK513" s="3" t="s">
        <v>119</v>
      </c>
      <c r="AL513" s="3" t="s">
        <v>70</v>
      </c>
      <c r="AM513" s="3" t="s">
        <v>106</v>
      </c>
      <c r="AN513" s="3" t="s">
        <v>120</v>
      </c>
      <c r="AO513" s="3"/>
      <c r="AP513" s="3"/>
      <c r="AQ513" s="23">
        <f ca="1">NOW()</f>
        <v>45503.696834953706</v>
      </c>
      <c r="AR513" s="3"/>
      <c r="AS513" s="23"/>
      <c r="AT513" s="23"/>
      <c r="AU513" s="3" t="s">
        <v>168</v>
      </c>
      <c r="AV513" s="3" t="s">
        <v>69</v>
      </c>
      <c r="AW513" s="3" t="s">
        <v>69</v>
      </c>
      <c r="AX513" s="3" t="s">
        <v>69</v>
      </c>
      <c r="AY513" s="3" t="s">
        <v>69</v>
      </c>
      <c r="AZ513" s="8" t="str">
        <f>+CONCATENATE("Reportan apertura en el enlace ",Tabla4[[#This Row],[Enlace]]," en el ",Tabla4[[#This Row],[Distancia óptica]]," ocasionado por ",Tabla4[[#This Row],[Causa del daño]])</f>
        <v>Reportan apertura en el enlace Zulia - Sardinata  en el Km 54,2 desde Zulia ocasionado por Falla en la Red FiOp</v>
      </c>
      <c r="BA513" s="8" t="str">
        <f>+CONCATENATE("Para dar solución al incidente ",Tabla4[[#This Row],[Solución]])</f>
        <v>Para dar solución al incidente Migracion de hilos entre empalmes</v>
      </c>
      <c r="BB513" s="3" t="str">
        <f>+_xlfn.CONCAT(Tabla4[[#This Row],[Causa Raiz]]," ",Tabla4[[#This Row],[Solución2]]," (",Tabla4[[#This Row],[Anillo]],"- Cabecera: ",Tabla4[[#This Row],[Cabecera]],"- Operador: ",Tabla4[[#This Row],[Operador]],")")</f>
        <v>Reportan apertura en el enlace Zulia - Sardinata  en el Km 54,2 desde Zulia ocasionado por Falla en la Red FiOp Para dar solución al incidente Migracion de hilos entre empalmes (NA- Cabecera: NA- Operador: Telmex - Claro)</v>
      </c>
    </row>
    <row r="514" spans="1:54" s="2" customFormat="1" ht="228">
      <c r="A514" s="38">
        <f t="shared" si="51"/>
        <v>513</v>
      </c>
      <c r="B514" s="3">
        <v>8200124</v>
      </c>
      <c r="C514" s="3" t="s">
        <v>54</v>
      </c>
      <c r="D514" s="23">
        <v>45328.75</v>
      </c>
      <c r="E514" s="23">
        <v>45328.909722222219</v>
      </c>
      <c r="F514" s="1">
        <f t="shared" ca="1" si="56"/>
        <v>0.15972222221898846</v>
      </c>
      <c r="G514" s="3" t="s">
        <v>55</v>
      </c>
      <c r="H514" s="41"/>
      <c r="I514" s="40"/>
      <c r="J514" s="5" t="s">
        <v>56</v>
      </c>
      <c r="K514" s="3" t="s">
        <v>93</v>
      </c>
      <c r="L514" s="9" t="s">
        <v>78</v>
      </c>
      <c r="M514" s="3" t="s">
        <v>59</v>
      </c>
      <c r="N514" s="3" t="s">
        <v>60</v>
      </c>
      <c r="O514" s="3" t="s">
        <v>2854</v>
      </c>
      <c r="P514" s="3" t="s">
        <v>2855</v>
      </c>
      <c r="Q514" s="4" t="s">
        <v>2856</v>
      </c>
      <c r="R514" s="3" t="s">
        <v>378</v>
      </c>
      <c r="S514" s="3" t="s">
        <v>65</v>
      </c>
      <c r="T514" s="3" t="s">
        <v>66</v>
      </c>
      <c r="U514" s="3" t="s">
        <v>2857</v>
      </c>
      <c r="V514" s="22" t="str">
        <f t="shared" si="55"/>
        <v>RLFO; Hora de aviso: 18:00 06/02/2024; Solución: Se realiza un tendido de 300 mts y se crea una caja de  empalme de 24 hilos y se re hace caja de empalme existente; Hora de solución: 21:50 06/02/2024; Causa: Vandalismo</v>
      </c>
      <c r="W514" s="4" t="s">
        <v>68</v>
      </c>
      <c r="X514" s="3"/>
      <c r="Y514" s="3"/>
      <c r="Z514" s="3" t="s">
        <v>69</v>
      </c>
      <c r="AA514" s="3" t="s">
        <v>70</v>
      </c>
      <c r="AB514" s="3">
        <v>8200124</v>
      </c>
      <c r="AC514" s="3" t="s">
        <v>71</v>
      </c>
      <c r="AD514" s="6">
        <v>0</v>
      </c>
      <c r="AE514" s="7"/>
      <c r="AF514" s="7"/>
      <c r="AG514" s="6">
        <f>Tabla4[[#This Row],[Tiempo Parada de Reloj]]+Tabla4[[#This Row],[Tiempo Autorizado por Telefonica (no Máximo)]]</f>
        <v>0</v>
      </c>
      <c r="AH514" s="7">
        <f t="shared" ca="1" si="52"/>
        <v>0.15972222221898846</v>
      </c>
      <c r="AI514" s="8">
        <f t="shared" si="53"/>
        <v>0</v>
      </c>
      <c r="AJ514" s="8">
        <f t="shared" ca="1" si="54"/>
        <v>3.8333333332557231</v>
      </c>
      <c r="AK514" s="3" t="s">
        <v>119</v>
      </c>
      <c r="AL514" s="3" t="s">
        <v>70</v>
      </c>
      <c r="AM514" s="3" t="s">
        <v>106</v>
      </c>
      <c r="AN514" s="3" t="s">
        <v>106</v>
      </c>
      <c r="AO514" s="3" t="s">
        <v>87</v>
      </c>
      <c r="AP514" s="3" t="s">
        <v>106</v>
      </c>
      <c r="AQ514" s="23">
        <v>45330.861111111109</v>
      </c>
      <c r="AR514" s="3"/>
      <c r="AS514" s="23"/>
      <c r="AT514" s="23"/>
      <c r="AU514" s="3" t="s">
        <v>100</v>
      </c>
      <c r="AV514" s="3" t="s">
        <v>837</v>
      </c>
      <c r="AW514" s="3" t="s">
        <v>2858</v>
      </c>
      <c r="AX514" s="3">
        <v>4.6057800000000002</v>
      </c>
      <c r="AY514" s="3">
        <v>-74.089830000000006</v>
      </c>
      <c r="AZ514" s="8" t="str">
        <f>+CONCATENATE("Reportan apertura en el enlace ",Tabla4[[#This Row],[Enlace]]," en el ",Tabla4[[#This Row],[Distancia óptica]]," ocasionado por ",Tabla4[[#This Row],[Causa del daño]])</f>
        <v>Reportan apertura en el enlace Mov. Pepita - Mov. Plaza España en el Km 0,4 desde Plaza España ocasionado por Vandalismo</v>
      </c>
      <c r="BA514" s="8" t="str">
        <f>+CONCATENATE("Para dar solución al incidente ",Tabla4[[#This Row],[Solución]])</f>
        <v>Para dar solución al incidente Se realiza un tendido de 300 mts y se crea una caja de  empalme de 24 hilos y se re hace caja de empalme existente</v>
      </c>
      <c r="BB514" s="3" t="str">
        <f>+_xlfn.CONCAT(Tabla4[[#This Row],[Causa Raiz]]," ",Tabla4[[#This Row],[Solución2]]," (",Tabla4[[#This Row],[Anillo]],"- Cabecera: ",Tabla4[[#This Row],[Cabecera]],"- Operador: ",Tabla4[[#This Row],[Operador]],")")</f>
        <v>Reportan apertura en el enlace Mov. Pepita - Mov. Plaza España en el Km 0,4 desde Plaza España ocasionado por Vandalismo Para dar solución al incidente Se realiza un tendido de 300 mts y se crea una caja de  empalme de 24 hilos y se re hace caja de empalme existente (Uk Plaza España - Cabecera: Progreso- Operador: Colombia Telecomunicaciones)</v>
      </c>
    </row>
    <row r="515" spans="1:54" s="2" customFormat="1" ht="185.25">
      <c r="A515" s="38">
        <f t="shared" ref="A515:A578" si="57">A514+1</f>
        <v>514</v>
      </c>
      <c r="B515" s="3">
        <v>8201493</v>
      </c>
      <c r="C515" s="3" t="s">
        <v>136</v>
      </c>
      <c r="D515" s="23">
        <v>45328.791666666664</v>
      </c>
      <c r="E515" s="23">
        <v>45329.395833333336</v>
      </c>
      <c r="F515" s="1">
        <f t="shared" ca="1" si="56"/>
        <v>0.60416666667151731</v>
      </c>
      <c r="G515" s="3" t="s">
        <v>55</v>
      </c>
      <c r="H515" s="41"/>
      <c r="I515" s="40"/>
      <c r="J515" s="5" t="s">
        <v>137</v>
      </c>
      <c r="K515" s="3" t="s">
        <v>93</v>
      </c>
      <c r="L515" s="9" t="s">
        <v>78</v>
      </c>
      <c r="M515" s="3" t="s">
        <v>59</v>
      </c>
      <c r="N515" s="3" t="s">
        <v>60</v>
      </c>
      <c r="O515" s="3" t="s">
        <v>2859</v>
      </c>
      <c r="P515" s="3" t="s">
        <v>2860</v>
      </c>
      <c r="Q515" s="4" t="s">
        <v>2861</v>
      </c>
      <c r="R515" s="3" t="s">
        <v>947</v>
      </c>
      <c r="S515" s="3" t="s">
        <v>65</v>
      </c>
      <c r="T515" s="3" t="s">
        <v>276</v>
      </c>
      <c r="U515" s="3" t="s">
        <v>2862</v>
      </c>
      <c r="V515" s="22" t="str">
        <f t="shared" si="55"/>
        <v>RBHFO; Hora de aviso: 19:00 06/02/2024; Solución: Recuperacion de 30 mts de reserva y un empalme de 96 hilos; Hora de solución: 9:30 07/02/2024; Causa: Intervención de Terceros</v>
      </c>
      <c r="W515" s="4" t="s">
        <v>68</v>
      </c>
      <c r="X515" s="3"/>
      <c r="Y515" s="3"/>
      <c r="Z515" s="3" t="s">
        <v>69</v>
      </c>
      <c r="AA515" s="3" t="s">
        <v>71</v>
      </c>
      <c r="AB515" s="3">
        <v>0</v>
      </c>
      <c r="AC515" s="3" t="s">
        <v>70</v>
      </c>
      <c r="AD515" s="6">
        <v>0.39583333333333331</v>
      </c>
      <c r="AE515" s="7"/>
      <c r="AF515" s="7"/>
      <c r="AG515" s="6">
        <f>Tabla4[[#This Row],[Tiempo Parada de Reloj]]+Tabla4[[#This Row],[Tiempo Autorizado por Telefonica (no Máximo)]]</f>
        <v>0.39583333333333331</v>
      </c>
      <c r="AH515" s="7">
        <f t="shared" ref="AH515:AH578" ca="1" si="58">F515-$AD515</f>
        <v>0.20833333333818399</v>
      </c>
      <c r="AI515" s="8">
        <f t="shared" ref="AI515:AI578" si="59">AD515*24</f>
        <v>9.5</v>
      </c>
      <c r="AJ515" s="8">
        <f t="shared" ref="AJ515:AJ578" ca="1" si="60">AH515*24</f>
        <v>5.0000000001164153</v>
      </c>
      <c r="AK515" s="3" t="s">
        <v>119</v>
      </c>
      <c r="AL515" s="3" t="s">
        <v>70</v>
      </c>
      <c r="AM515" s="3" t="s">
        <v>106</v>
      </c>
      <c r="AN515" s="3" t="s">
        <v>120</v>
      </c>
      <c r="AO515" s="3" t="s">
        <v>87</v>
      </c>
      <c r="AP515" s="3" t="s">
        <v>87</v>
      </c>
      <c r="AQ515" s="23">
        <v>45330.856944444444</v>
      </c>
      <c r="AR515" s="3"/>
      <c r="AS515" s="23"/>
      <c r="AT515" s="23"/>
      <c r="AU515" s="3" t="s">
        <v>74</v>
      </c>
      <c r="AV515" s="3" t="s">
        <v>757</v>
      </c>
      <c r="AW515" s="3" t="s">
        <v>2863</v>
      </c>
      <c r="AX515" s="3">
        <v>4.627262</v>
      </c>
      <c r="AY515" s="3">
        <v>-74.173586</v>
      </c>
      <c r="AZ515" s="8" t="str">
        <f>+CONCATENATE("Reportan apertura en el enlace ",Tabla4[[#This Row],[Enlace]]," en el ",Tabla4[[#This Row],[Distancia óptica]]," ocasionado por ",Tabla4[[#This Row],[Causa del daño]])</f>
        <v>Reportan apertura en el enlace Mov. Chucua - Mov. Chucua II en el Km 1,4 desde Chucua ocasionado por Intervención de Terceros</v>
      </c>
      <c r="BA515" s="8" t="str">
        <f>+CONCATENATE("Para dar solución al incidente ",Tabla4[[#This Row],[Solución]])</f>
        <v>Para dar solución al incidente Recuperacion de 30 mts de reserva y un empalme de 96 hilos</v>
      </c>
      <c r="BB515" s="3" t="str">
        <f>+_xlfn.CONCAT(Tabla4[[#This Row],[Causa Raiz]]," ",Tabla4[[#This Row],[Solución2]]," (",Tabla4[[#This Row],[Anillo]],"- Cabecera: ",Tabla4[[#This Row],[Cabecera]],"- Operador: ",Tabla4[[#This Row],[Operador]],")")</f>
        <v>Reportan apertura en el enlace Mov. Chucua - Mov. Chucua II en el Km 1,4 desde Chucua ocasionado por Intervención de Terceros Para dar solución al incidente Recuperacion de 30 mts de reserva y un empalme de 96 hilos (Anillo 48- Cabecera: Asturias- Operador: Infraco)</v>
      </c>
    </row>
    <row r="516" spans="1:54" s="2" customFormat="1" ht="185.25">
      <c r="A516" s="38">
        <f t="shared" si="57"/>
        <v>515</v>
      </c>
      <c r="B516" s="3">
        <v>8201620</v>
      </c>
      <c r="C516" s="3" t="s">
        <v>54</v>
      </c>
      <c r="D516" s="23">
        <v>45328.645833333336</v>
      </c>
      <c r="E516" s="23">
        <v>45328.770833333336</v>
      </c>
      <c r="F516" s="1">
        <f t="shared" ca="1" si="56"/>
        <v>0.125</v>
      </c>
      <c r="G516" s="3" t="s">
        <v>55</v>
      </c>
      <c r="H516" s="41"/>
      <c r="I516" s="40"/>
      <c r="J516" s="5" t="s">
        <v>56</v>
      </c>
      <c r="K516" s="3" t="s">
        <v>77</v>
      </c>
      <c r="L516" s="9" t="s">
        <v>58</v>
      </c>
      <c r="M516" s="3" t="s">
        <v>283</v>
      </c>
      <c r="N516" s="3" t="s">
        <v>284</v>
      </c>
      <c r="O516" s="3" t="s">
        <v>2823</v>
      </c>
      <c r="P516" s="3" t="s">
        <v>2864</v>
      </c>
      <c r="Q516" s="4" t="s">
        <v>2865</v>
      </c>
      <c r="R516" s="3" t="s">
        <v>400</v>
      </c>
      <c r="S516" s="3" t="s">
        <v>289</v>
      </c>
      <c r="T516" s="3" t="s">
        <v>256</v>
      </c>
      <c r="U516" s="3" t="s">
        <v>2866</v>
      </c>
      <c r="V516" s="22" t="str">
        <f t="shared" ref="V516:V579" si="61">C516&amp;"; Hora de aviso: "&amp;TEXT(D516,"h:mm dd/mm/yyyy")&amp;"; Solución: "&amp;U516&amp;"; Hora de solución: "&amp;TEXT(E516,"h:mm dd/mm/yyyy")&amp;"; Causa: "&amp;T516</f>
        <v>RLFO; Hora de aviso: 15:30 06/02/2024; Solución: Refusionan hilo abierto en empalme existente; Hora de solución: 18:30 06/02/2024; Causa: Falla de Empalme de FiOp</v>
      </c>
      <c r="W516" s="4" t="s">
        <v>160</v>
      </c>
      <c r="X516" s="3"/>
      <c r="Y516" s="3"/>
      <c r="Z516" s="3" t="s">
        <v>69</v>
      </c>
      <c r="AA516" s="3" t="s">
        <v>70</v>
      </c>
      <c r="AB516" s="3">
        <v>8199027</v>
      </c>
      <c r="AC516" s="3" t="s">
        <v>71</v>
      </c>
      <c r="AD516" s="6">
        <v>0</v>
      </c>
      <c r="AE516" s="7"/>
      <c r="AF516" s="7"/>
      <c r="AG516" s="6">
        <f>Tabla4[[#This Row],[Tiempo Parada de Reloj]]+Tabla4[[#This Row],[Tiempo Autorizado por Telefonica (no Máximo)]]</f>
        <v>0</v>
      </c>
      <c r="AH516" s="7">
        <f t="shared" ca="1" si="58"/>
        <v>0.125</v>
      </c>
      <c r="AI516" s="8">
        <f t="shared" si="59"/>
        <v>0</v>
      </c>
      <c r="AJ516" s="8">
        <f t="shared" ca="1" si="60"/>
        <v>3</v>
      </c>
      <c r="AK516" s="3" t="s">
        <v>98</v>
      </c>
      <c r="AL516" s="3" t="s">
        <v>70</v>
      </c>
      <c r="AM516" s="3" t="s">
        <v>106</v>
      </c>
      <c r="AN516" s="3" t="s">
        <v>120</v>
      </c>
      <c r="AO516" s="3" t="s">
        <v>87</v>
      </c>
      <c r="AP516" s="3" t="s">
        <v>87</v>
      </c>
      <c r="AQ516" s="23">
        <v>45331.472222222219</v>
      </c>
      <c r="AR516" s="3"/>
      <c r="AS516" s="23"/>
      <c r="AT516" s="23"/>
      <c r="AU516" s="3" t="s">
        <v>404</v>
      </c>
      <c r="AV516" s="3" t="s">
        <v>684</v>
      </c>
      <c r="AW516" s="3" t="s">
        <v>2867</v>
      </c>
      <c r="AX516" s="3">
        <v>4.5354999999999999</v>
      </c>
      <c r="AY516" s="3">
        <v>-75.683899999999994</v>
      </c>
      <c r="AZ516" s="8" t="str">
        <f>+CONCATENATE("Reportan apertura en el enlace ",Tabla4[[#This Row],[Enlace]]," en el ",Tabla4[[#This Row],[Distancia óptica]]," ocasionado por ",Tabla4[[#This Row],[Causa del daño]])</f>
        <v>Reportan apertura en el enlace Plaza De Toros - El Bosque en el Km 7,5 desde Armario Plaza de Toros ocasionado por Falla de Empalme de FiOp</v>
      </c>
      <c r="BA516" s="8" t="str">
        <f>+CONCATENATE("Para dar solución al incidente ",Tabla4[[#This Row],[Solución]])</f>
        <v>Para dar solución al incidente Refusionan hilo abierto en empalme existente</v>
      </c>
      <c r="BB516" s="3" t="str">
        <f>+_xlfn.CONCAT(Tabla4[[#This Row],[Causa Raiz]]," ",Tabla4[[#This Row],[Solución2]]," (",Tabla4[[#This Row],[Anillo]],"- Cabecera: ",Tabla4[[#This Row],[Cabecera]],"- Operador: ",Tabla4[[#This Row],[Operador]],")")</f>
        <v>Reportan apertura en el enlace Plaza De Toros - El Bosque en el Km 7,5 desde Armario Plaza de Toros ocasionado por Falla de Empalme de FiOp Para dar solución al incidente Refusionan hilo abierto en empalme existente (ANILLO 5- Cabecera: Bosques- Operador: Colombia Telecomunicaciones)</v>
      </c>
    </row>
    <row r="517" spans="1:54" s="2" customFormat="1" ht="156.75">
      <c r="A517" s="38">
        <f t="shared" si="57"/>
        <v>516</v>
      </c>
      <c r="B517" s="3">
        <v>8202711</v>
      </c>
      <c r="C517" s="3" t="s">
        <v>92</v>
      </c>
      <c r="D517" s="23">
        <v>45329.0625</v>
      </c>
      <c r="E517" s="23">
        <v>45329.416666666664</v>
      </c>
      <c r="F517" s="1">
        <f t="shared" ca="1" si="56"/>
        <v>0.35416666666424135</v>
      </c>
      <c r="G517" s="3" t="s">
        <v>164</v>
      </c>
      <c r="H517" s="41" t="s">
        <v>165</v>
      </c>
      <c r="I517" s="40" t="s">
        <v>2868</v>
      </c>
      <c r="J517" s="5" t="s">
        <v>2481</v>
      </c>
      <c r="K517" s="3" t="s">
        <v>2481</v>
      </c>
      <c r="L517" s="9" t="s">
        <v>58</v>
      </c>
      <c r="M517" s="3" t="s">
        <v>139</v>
      </c>
      <c r="N517" s="3" t="s">
        <v>447</v>
      </c>
      <c r="O517" s="3" t="s">
        <v>448</v>
      </c>
      <c r="P517" s="3" t="s">
        <v>2869</v>
      </c>
      <c r="Q517" s="4" t="s">
        <v>2870</v>
      </c>
      <c r="R517" s="3" t="s">
        <v>725</v>
      </c>
      <c r="S517" s="3" t="s">
        <v>2483</v>
      </c>
      <c r="T517" s="3" t="s">
        <v>146</v>
      </c>
      <c r="U517" s="3" t="s">
        <v>2484</v>
      </c>
      <c r="V517" s="22" t="str">
        <f t="shared" si="61"/>
        <v>RTNFO; Hora de aviso: 1:30 07/02/2024; Solución: Actividades generadas por cirion; Hora de solución: 10:00 07/02/2024; Causa: Falla en la Red FiOp</v>
      </c>
      <c r="W517" s="4" t="s">
        <v>2485</v>
      </c>
      <c r="X517" s="3"/>
      <c r="Y517" s="3"/>
      <c r="Z517" s="3" t="s">
        <v>69</v>
      </c>
      <c r="AA517" s="3" t="s">
        <v>71</v>
      </c>
      <c r="AB517" s="3">
        <v>0</v>
      </c>
      <c r="AC517" s="3" t="s">
        <v>71</v>
      </c>
      <c r="AD517" s="6">
        <v>0</v>
      </c>
      <c r="AE517" s="7"/>
      <c r="AF517" s="7"/>
      <c r="AG517" s="6">
        <f>Tabla4[[#This Row],[Tiempo Parada de Reloj]]+Tabla4[[#This Row],[Tiempo Autorizado por Telefonica (no Máximo)]]</f>
        <v>0</v>
      </c>
      <c r="AH517" s="7">
        <f t="shared" ca="1" si="58"/>
        <v>0.35416666666424135</v>
      </c>
      <c r="AI517" s="8">
        <f t="shared" si="59"/>
        <v>0</v>
      </c>
      <c r="AJ517" s="8">
        <f t="shared" ca="1" si="60"/>
        <v>8.4999999999417923</v>
      </c>
      <c r="AK517" s="3" t="s">
        <v>106</v>
      </c>
      <c r="AL517" s="3" t="s">
        <v>70</v>
      </c>
      <c r="AM517" s="3" t="s">
        <v>106</v>
      </c>
      <c r="AN517" s="3" t="s">
        <v>120</v>
      </c>
      <c r="AO517" s="3"/>
      <c r="AP517" s="3"/>
      <c r="AQ517" s="23">
        <f ca="1">NOW()</f>
        <v>45503.696834953706</v>
      </c>
      <c r="AR517" s="3"/>
      <c r="AS517" s="23"/>
      <c r="AT517" s="23"/>
      <c r="AU517" s="3" t="s">
        <v>2481</v>
      </c>
      <c r="AV517" s="3" t="s">
        <v>69</v>
      </c>
      <c r="AW517" s="3" t="s">
        <v>69</v>
      </c>
      <c r="AX517" s="3" t="s">
        <v>69</v>
      </c>
      <c r="AY517" s="3" t="s">
        <v>69</v>
      </c>
      <c r="AZ517" s="8" t="str">
        <f>+CONCATENATE("Reportan apertura en el enlace ",Tabla4[[#This Row],[Enlace]]," en el ",Tabla4[[#This Row],[Distancia óptica]]," ocasionado por ",Tabla4[[#This Row],[Causa del daño]])</f>
        <v>Reportan apertura en el enlace Cali - Buenaventura en el km 14,8 desde Cali  ocasionado por Falla en la Red FiOp</v>
      </c>
      <c r="BA517" s="8" t="str">
        <f>+CONCATENATE("Para dar solución al incidente ",Tabla4[[#This Row],[Solución]])</f>
        <v>Para dar solución al incidente Actividades generadas por cirion</v>
      </c>
      <c r="BB517" s="3" t="str">
        <f>+_xlfn.CONCAT(Tabla4[[#This Row],[Causa Raiz]]," ",Tabla4[[#This Row],[Solución2]]," (",Tabla4[[#This Row],[Anillo]],"- Cabecera: ",Tabla4[[#This Row],[Cabecera]],"- Operador: ",Tabla4[[#This Row],[Operador]],")")</f>
        <v>Reportan apertura en el enlace Cali - Buenaventura en el km 14,8 desde Cali  ocasionado por Falla en la Red FiOp Para dar solución al incidente Actividades generadas por cirion (NA- Cabecera: NA- Operador: Century Link)</v>
      </c>
    </row>
    <row r="518" spans="1:54" s="2" customFormat="1" ht="171">
      <c r="A518" s="38">
        <f t="shared" si="57"/>
        <v>517</v>
      </c>
      <c r="B518" s="3">
        <v>8202734</v>
      </c>
      <c r="C518" s="3" t="s">
        <v>163</v>
      </c>
      <c r="D518" s="23">
        <v>45329.072916666664</v>
      </c>
      <c r="E518" s="23">
        <v>45329.309027777781</v>
      </c>
      <c r="F518" s="1">
        <f t="shared" ca="1" si="56"/>
        <v>0.23611111111677019</v>
      </c>
      <c r="G518" s="3" t="s">
        <v>55</v>
      </c>
      <c r="H518" s="41"/>
      <c r="I518" s="40"/>
      <c r="J518" s="5" t="s">
        <v>56</v>
      </c>
      <c r="K518" s="3" t="s">
        <v>77</v>
      </c>
      <c r="L518" s="9" t="s">
        <v>58</v>
      </c>
      <c r="M518" s="3" t="s">
        <v>283</v>
      </c>
      <c r="N518" s="3" t="s">
        <v>284</v>
      </c>
      <c r="O518" s="3" t="s">
        <v>1127</v>
      </c>
      <c r="P518" s="3" t="s">
        <v>2871</v>
      </c>
      <c r="Q518" s="4" t="s">
        <v>2872</v>
      </c>
      <c r="R518" s="3" t="s">
        <v>288</v>
      </c>
      <c r="S518" s="3" t="s">
        <v>289</v>
      </c>
      <c r="T518" s="3" t="s">
        <v>116</v>
      </c>
      <c r="U518" s="3" t="s">
        <v>2873</v>
      </c>
      <c r="V518" s="22" t="str">
        <f t="shared" si="61"/>
        <v>RDFO; Hora de aviso: 1:45 07/02/2024; Solución: Tendido de 40 mts de Fo y dos empalmes de 8 hilos; Hora de solución: 7:25 07/02/2024; Causa: Hurto</v>
      </c>
      <c r="W518" s="4" t="s">
        <v>160</v>
      </c>
      <c r="X518" s="3"/>
      <c r="Y518" s="3"/>
      <c r="Z518" s="3" t="s">
        <v>69</v>
      </c>
      <c r="AA518" s="3" t="s">
        <v>71</v>
      </c>
      <c r="AB518" s="3">
        <v>0</v>
      </c>
      <c r="AC518" s="3" t="s">
        <v>71</v>
      </c>
      <c r="AD518" s="6">
        <v>9.375E-2</v>
      </c>
      <c r="AE518" s="7"/>
      <c r="AF518" s="7"/>
      <c r="AG518" s="6">
        <f>Tabla4[[#This Row],[Tiempo Parada de Reloj]]+Tabla4[[#This Row],[Tiempo Autorizado por Telefonica (no Máximo)]]</f>
        <v>9.375E-2</v>
      </c>
      <c r="AH518" s="7">
        <f t="shared" ca="1" si="58"/>
        <v>0.14236111111677019</v>
      </c>
      <c r="AI518" s="8">
        <f t="shared" si="59"/>
        <v>2.25</v>
      </c>
      <c r="AJ518" s="8">
        <f t="shared" ca="1" si="60"/>
        <v>3.4166666668024845</v>
      </c>
      <c r="AK518" s="3" t="s">
        <v>106</v>
      </c>
      <c r="AL518" s="3" t="s">
        <v>70</v>
      </c>
      <c r="AM518" s="3" t="s">
        <v>120</v>
      </c>
      <c r="AN518" s="3" t="s">
        <v>120</v>
      </c>
      <c r="AO518" s="3" t="s">
        <v>87</v>
      </c>
      <c r="AP518" s="3" t="s">
        <v>87</v>
      </c>
      <c r="AQ518" s="23">
        <v>45330.738194444442</v>
      </c>
      <c r="AR518" s="3"/>
      <c r="AS518" s="23"/>
      <c r="AT518" s="23"/>
      <c r="AU518" s="3" t="s">
        <v>404</v>
      </c>
      <c r="AV518" s="3" t="s">
        <v>2007</v>
      </c>
      <c r="AW518" s="3" t="s">
        <v>135</v>
      </c>
      <c r="AX518" s="3">
        <v>4.5364000000000004</v>
      </c>
      <c r="AY518" s="3">
        <v>-75.677000000000007</v>
      </c>
      <c r="AZ518" s="8" t="str">
        <f>+CONCATENATE("Reportan apertura en el enlace ",Tabla4[[#This Row],[Enlace]]," en el ",Tabla4[[#This Row],[Distancia óptica]]," ocasionado por ",Tabla4[[#This Row],[Causa del daño]])</f>
        <v>Reportan apertura en el enlace Armenia Galan - El Carmen en el km 1,5 desde Armenia Galan  ocasionado por Hurto</v>
      </c>
      <c r="BA518" s="8" t="str">
        <f>+CONCATENATE("Para dar solución al incidente ",Tabla4[[#This Row],[Solución]])</f>
        <v>Para dar solución al incidente Tendido de 40 mts de Fo y dos empalmes de 8 hilos</v>
      </c>
      <c r="BB518" s="3" t="str">
        <f>+_xlfn.CONCAT(Tabla4[[#This Row],[Causa Raiz]]," ",Tabla4[[#This Row],[Solución2]]," (",Tabla4[[#This Row],[Anillo]],"- Cabecera: ",Tabla4[[#This Row],[Cabecera]],"- Operador: ",Tabla4[[#This Row],[Operador]],")")</f>
        <v>Reportan apertura en el enlace Armenia Galan - El Carmen en el km 1,5 desde Armenia Galan  ocasionado por Hurto Para dar solución al incidente Tendido de 40 mts de Fo y dos empalmes de 8 hilos (Lineal- Cabecera: Galan- Operador: Colombia Telecomunicaciones)</v>
      </c>
    </row>
    <row r="519" spans="1:54" s="2" customFormat="1" ht="171">
      <c r="A519" s="38">
        <f t="shared" si="57"/>
        <v>518</v>
      </c>
      <c r="B519" s="3">
        <v>8203327</v>
      </c>
      <c r="C519" s="3" t="s">
        <v>163</v>
      </c>
      <c r="D519" s="23">
        <v>45329.239583333336</v>
      </c>
      <c r="E519" s="23">
        <v>45329.423611111109</v>
      </c>
      <c r="F519" s="1">
        <f t="shared" ca="1" si="56"/>
        <v>0.18402777777373558</v>
      </c>
      <c r="G519" s="3" t="s">
        <v>55</v>
      </c>
      <c r="H519" s="41"/>
      <c r="I519" s="40"/>
      <c r="J519" s="5" t="s">
        <v>56</v>
      </c>
      <c r="K519" s="3" t="s">
        <v>108</v>
      </c>
      <c r="L519" s="9" t="s">
        <v>58</v>
      </c>
      <c r="M519" s="3" t="s">
        <v>431</v>
      </c>
      <c r="N519" s="3" t="s">
        <v>1105</v>
      </c>
      <c r="O519" s="3" t="s">
        <v>2874</v>
      </c>
      <c r="P519" s="3" t="s">
        <v>2875</v>
      </c>
      <c r="Q519" s="4" t="s">
        <v>2876</v>
      </c>
      <c r="R519" s="3" t="s">
        <v>114</v>
      </c>
      <c r="S519" s="3" t="s">
        <v>115</v>
      </c>
      <c r="T519" s="3" t="s">
        <v>130</v>
      </c>
      <c r="U519" s="3" t="s">
        <v>1009</v>
      </c>
      <c r="V519" s="22" t="str">
        <f t="shared" si="61"/>
        <v>RDFO; Hora de aviso: 5:45 07/02/2024; Solución: Se refusiona hilo en caja de empalme existente.; Hora de solución: 10:10 07/02/2024; Causa: Plagas</v>
      </c>
      <c r="W519" s="4" t="s">
        <v>118</v>
      </c>
      <c r="X519" s="3"/>
      <c r="Y519" s="3"/>
      <c r="Z519" s="3" t="s">
        <v>69</v>
      </c>
      <c r="AA519" s="3" t="s">
        <v>70</v>
      </c>
      <c r="AB519" s="3">
        <v>8203327</v>
      </c>
      <c r="AC519" s="3" t="s">
        <v>71</v>
      </c>
      <c r="AD519" s="6">
        <v>0</v>
      </c>
      <c r="AE519" s="7"/>
      <c r="AF519" s="7"/>
      <c r="AG519" s="6">
        <f>Tabla4[[#This Row],[Tiempo Parada de Reloj]]+Tabla4[[#This Row],[Tiempo Autorizado por Telefonica (no Máximo)]]</f>
        <v>0</v>
      </c>
      <c r="AH519" s="7">
        <f t="shared" ca="1" si="58"/>
        <v>0.18402777777373558</v>
      </c>
      <c r="AI519" s="8">
        <f t="shared" si="59"/>
        <v>0</v>
      </c>
      <c r="AJ519" s="8">
        <f t="shared" ca="1" si="60"/>
        <v>4.4166666665696539</v>
      </c>
      <c r="AK519" s="3" t="s">
        <v>106</v>
      </c>
      <c r="AL519" s="3" t="s">
        <v>70</v>
      </c>
      <c r="AM519" s="3" t="s">
        <v>120</v>
      </c>
      <c r="AN519" s="3" t="s">
        <v>120</v>
      </c>
      <c r="AO519" s="3" t="s">
        <v>87</v>
      </c>
      <c r="AP519" s="3" t="s">
        <v>87</v>
      </c>
      <c r="AQ519" s="23">
        <v>45329.791666666664</v>
      </c>
      <c r="AR519" s="3"/>
      <c r="AS519" s="23"/>
      <c r="AT519" s="23"/>
      <c r="AU519" s="3" t="s">
        <v>436</v>
      </c>
      <c r="AV519" s="3" t="s">
        <v>664</v>
      </c>
      <c r="AW519" s="3" t="s">
        <v>135</v>
      </c>
      <c r="AX519" s="3">
        <v>11.222</v>
      </c>
      <c r="AY519" s="3">
        <v>-72.423000000000002</v>
      </c>
      <c r="AZ519" s="8" t="str">
        <f>+CONCATENATE("Reportan apertura en el enlace ",Tabla4[[#This Row],[Enlace]]," en el ",Tabla4[[#This Row],[Distancia óptica]]," ocasionado por ",Tabla4[[#This Row],[Causa del daño]])</f>
        <v>Reportan apertura en el enlace Mushaisa - Maicao en el Km 30 desde Maicao ocasionado por Plagas</v>
      </c>
      <c r="BA519" s="8" t="str">
        <f>+CONCATENATE("Para dar solución al incidente ",Tabla4[[#This Row],[Solución]])</f>
        <v>Para dar solución al incidente Se refusiona hilo en caja de empalme existente.</v>
      </c>
      <c r="BB519" s="3" t="str">
        <f>+_xlfn.CONCAT(Tabla4[[#This Row],[Causa Raiz]]," ",Tabla4[[#This Row],[Solución2]]," (",Tabla4[[#This Row],[Anillo]],"- Cabecera: ",Tabla4[[#This Row],[Cabecera]],"- Operador: ",Tabla4[[#This Row],[Operador]],")")</f>
        <v>Reportan apertura en el enlace Mushaisa - Maicao en el Km 30 desde Maicao ocasionado por Plagas Para dar solución al incidente Se refusiona hilo en caja de empalme existente. (Lineal- Cabecera: MAICAO- Operador: Colombia Telecomunicaciones)</v>
      </c>
    </row>
    <row r="520" spans="1:54" s="2" customFormat="1" ht="213.75">
      <c r="A520" s="38">
        <f t="shared" si="57"/>
        <v>519</v>
      </c>
      <c r="B520" s="3">
        <v>8203902</v>
      </c>
      <c r="C520" s="3" t="s">
        <v>54</v>
      </c>
      <c r="D520" s="23">
        <v>45329.333333333336</v>
      </c>
      <c r="E520" s="23">
        <v>45330.666666666664</v>
      </c>
      <c r="F520" s="1">
        <f t="shared" ca="1" si="56"/>
        <v>1.3333333333284827</v>
      </c>
      <c r="G520" s="3" t="s">
        <v>55</v>
      </c>
      <c r="H520" s="41"/>
      <c r="I520" s="40"/>
      <c r="J520" s="5" t="s">
        <v>56</v>
      </c>
      <c r="K520" s="3" t="s">
        <v>77</v>
      </c>
      <c r="L520" s="9" t="s">
        <v>78</v>
      </c>
      <c r="M520" s="3" t="s">
        <v>139</v>
      </c>
      <c r="N520" s="3" t="s">
        <v>447</v>
      </c>
      <c r="O520" s="3" t="s">
        <v>2877</v>
      </c>
      <c r="P520" s="3" t="s">
        <v>2878</v>
      </c>
      <c r="Q520" s="4" t="s">
        <v>2879</v>
      </c>
      <c r="R520" s="3" t="s">
        <v>725</v>
      </c>
      <c r="S520" s="3" t="s">
        <v>289</v>
      </c>
      <c r="T520" s="3" t="s">
        <v>146</v>
      </c>
      <c r="U520" s="3" t="s">
        <v>1345</v>
      </c>
      <c r="V520" s="22" t="str">
        <f t="shared" si="61"/>
        <v>RLFO; Hora de aviso: 8:00 07/02/2024; Solución: Se realiza migracion entre empalmes; Hora de solución: 16:00 08/02/2024; Causa: Falla en la Red FiOp</v>
      </c>
      <c r="W520" s="4" t="s">
        <v>160</v>
      </c>
      <c r="X520" s="3"/>
      <c r="Y520" s="3"/>
      <c r="Z520" s="3" t="s">
        <v>69</v>
      </c>
      <c r="AA520" s="3" t="s">
        <v>71</v>
      </c>
      <c r="AB520" s="3">
        <v>0</v>
      </c>
      <c r="AC520" s="3" t="s">
        <v>70</v>
      </c>
      <c r="AD520" s="6">
        <v>0.5</v>
      </c>
      <c r="AE520" s="7"/>
      <c r="AF520" s="7"/>
      <c r="AG520" s="6">
        <f>Tabla4[[#This Row],[Tiempo Parada de Reloj]]+Tabla4[[#This Row],[Tiempo Autorizado por Telefonica (no Máximo)]]</f>
        <v>0.5</v>
      </c>
      <c r="AH520" s="7">
        <f t="shared" ca="1" si="58"/>
        <v>0.83333333332848269</v>
      </c>
      <c r="AI520" s="8">
        <f t="shared" si="59"/>
        <v>12</v>
      </c>
      <c r="AJ520" s="8">
        <f t="shared" ca="1" si="60"/>
        <v>19.999999999883585</v>
      </c>
      <c r="AK520" s="3" t="s">
        <v>72</v>
      </c>
      <c r="AL520" s="3" t="s">
        <v>70</v>
      </c>
      <c r="AM520" s="3" t="s">
        <v>98</v>
      </c>
      <c r="AN520" s="3" t="s">
        <v>98</v>
      </c>
      <c r="AO520" s="3" t="s">
        <v>87</v>
      </c>
      <c r="AP520" s="3" t="s">
        <v>87</v>
      </c>
      <c r="AQ520" s="23">
        <v>45332.411805555559</v>
      </c>
      <c r="AR520" s="3"/>
      <c r="AS520" s="23"/>
      <c r="AT520" s="23"/>
      <c r="AU520" s="3" t="s">
        <v>455</v>
      </c>
      <c r="AV520" s="3" t="s">
        <v>2880</v>
      </c>
      <c r="AW520" s="3" t="s">
        <v>2881</v>
      </c>
      <c r="AX520" s="3">
        <v>3.8832260000000001</v>
      </c>
      <c r="AY520" s="3">
        <v>-77.070893999999996</v>
      </c>
      <c r="AZ520" s="8" t="str">
        <f>+CONCATENATE("Reportan apertura en el enlace ",Tabla4[[#This Row],[Enlace]]," en el ",Tabla4[[#This Row],[Distancia óptica]]," ocasionado por ",Tabla4[[#This Row],[Causa del daño]])</f>
        <v>Reportan apertura en el enlace Mov. Buenaventura IV - Mov. Buenaventura El Pinal en el Km 2,17 desde el piñal ocasionado por Falla en la Red FiOp</v>
      </c>
      <c r="BA520" s="8" t="str">
        <f>+CONCATENATE("Para dar solución al incidente ",Tabla4[[#This Row],[Solución]])</f>
        <v>Para dar solución al incidente Se realiza migracion entre empalmes</v>
      </c>
      <c r="BB520" s="3" t="str">
        <f>+_xlfn.CONCAT(Tabla4[[#This Row],[Causa Raiz]]," ",Tabla4[[#This Row],[Solución2]]," (",Tabla4[[#This Row],[Anillo]],"- Cabecera: ",Tabla4[[#This Row],[Cabecera]],"- Operador: ",Tabla4[[#This Row],[Operador]],")")</f>
        <v>Reportan apertura en el enlace Mov. Buenaventura IV - Mov. Buenaventura El Pinal en el Km 2,17 desde el piñal ocasionado por Falla en la Red FiOp Para dar solución al incidente Se realiza migracion entre empalmes (anillo- Cabecera: BUENAVENTURA CENTRO- Operador: Colombia Telecomunicaciones)</v>
      </c>
    </row>
    <row r="521" spans="1:54" s="2" customFormat="1" ht="171">
      <c r="A521" s="38">
        <f t="shared" si="57"/>
        <v>520</v>
      </c>
      <c r="B521" s="3">
        <v>8204027</v>
      </c>
      <c r="C521" s="3" t="s">
        <v>54</v>
      </c>
      <c r="D521" s="23">
        <v>45329.375</v>
      </c>
      <c r="E521" s="23">
        <v>45329.645833333336</v>
      </c>
      <c r="F521" s="1">
        <f t="shared" ca="1" si="56"/>
        <v>0.27083333333575865</v>
      </c>
      <c r="G521" s="3" t="s">
        <v>55</v>
      </c>
      <c r="H521" s="41"/>
      <c r="I521" s="40"/>
      <c r="J521" s="5" t="s">
        <v>56</v>
      </c>
      <c r="K521" s="3" t="s">
        <v>57</v>
      </c>
      <c r="L521" s="9" t="s">
        <v>78</v>
      </c>
      <c r="M521" s="3" t="s">
        <v>59</v>
      </c>
      <c r="N521" s="3" t="s">
        <v>60</v>
      </c>
      <c r="O521" s="3" t="s">
        <v>2882</v>
      </c>
      <c r="P521" s="3" t="s">
        <v>2883</v>
      </c>
      <c r="Q521" s="4" t="s">
        <v>2884</v>
      </c>
      <c r="R521" s="3" t="s">
        <v>378</v>
      </c>
      <c r="S521" s="3" t="s">
        <v>65</v>
      </c>
      <c r="T521" s="3" t="s">
        <v>66</v>
      </c>
      <c r="U521" s="3" t="s">
        <v>2885</v>
      </c>
      <c r="V521" s="22" t="str">
        <f t="shared" si="61"/>
        <v>RLFO; Hora de aviso: 9:00 07/02/2024; Solución: se rehace empalme de 128 hilos ; Hora de solución: 15:30 07/02/2024; Causa: Vandalismo</v>
      </c>
      <c r="W521" s="4" t="s">
        <v>68</v>
      </c>
      <c r="X521" s="3"/>
      <c r="Y521" s="3"/>
      <c r="Z521" s="3" t="s">
        <v>69</v>
      </c>
      <c r="AA521" s="3" t="s">
        <v>71</v>
      </c>
      <c r="AB521" s="3">
        <v>0</v>
      </c>
      <c r="AC521" s="3" t="s">
        <v>71</v>
      </c>
      <c r="AD521" s="6">
        <v>0.10416666666666667</v>
      </c>
      <c r="AE521" s="7"/>
      <c r="AF521" s="7"/>
      <c r="AG521" s="6">
        <f>Tabla4[[#This Row],[Tiempo Parada de Reloj]]+Tabla4[[#This Row],[Tiempo Autorizado por Telefonica (no Máximo)]]</f>
        <v>0.10416666666666667</v>
      </c>
      <c r="AH521" s="7">
        <f t="shared" ca="1" si="58"/>
        <v>0.16666666666909197</v>
      </c>
      <c r="AI521" s="8">
        <f t="shared" si="59"/>
        <v>2.5</v>
      </c>
      <c r="AJ521" s="8">
        <f t="shared" ca="1" si="60"/>
        <v>4.0000000000582077</v>
      </c>
      <c r="AK521" s="3" t="s">
        <v>73</v>
      </c>
      <c r="AL521" s="3" t="s">
        <v>70</v>
      </c>
      <c r="AM521" s="3" t="s">
        <v>119</v>
      </c>
      <c r="AN521" s="3" t="s">
        <v>119</v>
      </c>
      <c r="AO521" s="3" t="s">
        <v>87</v>
      </c>
      <c r="AP521" s="3" t="s">
        <v>87</v>
      </c>
      <c r="AQ521" s="23">
        <v>45332.507638888892</v>
      </c>
      <c r="AR521" s="3"/>
      <c r="AS521" s="23"/>
      <c r="AT521" s="23"/>
      <c r="AU521" s="3" t="s">
        <v>298</v>
      </c>
      <c r="AV521" s="3" t="s">
        <v>526</v>
      </c>
      <c r="AW521" s="3" t="s">
        <v>307</v>
      </c>
      <c r="AX521" s="3">
        <v>4.5363100000000003</v>
      </c>
      <c r="AY521" s="3">
        <v>-74.088970000000003</v>
      </c>
      <c r="AZ521" s="8" t="str">
        <f>+CONCATENATE("Reportan apertura en el enlace ",Tabla4[[#This Row],[Enlace]]," en el ",Tabla4[[#This Row],[Distancia óptica]]," ocasionado por ",Tabla4[[#This Row],[Causa del daño]])</f>
        <v>Reportan apertura en el enlace Mov. Marruecos - Mov. San Jose Rondon en el Km 10,7 desde Marruecos ocasionado por Vandalismo</v>
      </c>
      <c r="BA521" s="8" t="str">
        <f>+CONCATENATE("Para dar solución al incidente ",Tabla4[[#This Row],[Solución]])</f>
        <v xml:space="preserve">Para dar solución al incidente se rehace empalme de 128 hilos </v>
      </c>
      <c r="BB521" s="3" t="str">
        <f>+_xlfn.CONCAT(Tabla4[[#This Row],[Causa Raiz]]," ",Tabla4[[#This Row],[Solución2]]," (",Tabla4[[#This Row],[Anillo]],"- Cabecera: ",Tabla4[[#This Row],[Cabecera]],"- Operador: ",Tabla4[[#This Row],[Operador]],")")</f>
        <v>Reportan apertura en el enlace Mov. Marruecos - Mov. San Jose Rondon en el Km 10,7 desde Marruecos ocasionado por Vandalismo Para dar solución al incidente se rehace empalme de 128 hilos  (LINEAL- Cabecera: Marruecos- Operador: Colombia Telecomunicaciones)</v>
      </c>
    </row>
    <row r="522" spans="1:54" s="2" customFormat="1" ht="213.75">
      <c r="A522" s="38">
        <f t="shared" si="57"/>
        <v>521</v>
      </c>
      <c r="B522" s="3">
        <v>8202715</v>
      </c>
      <c r="C522" s="3" t="s">
        <v>54</v>
      </c>
      <c r="D522" s="23">
        <v>45329.402777777781</v>
      </c>
      <c r="E522" s="23">
        <v>45329.625</v>
      </c>
      <c r="F522" s="1">
        <f t="shared" ca="1" si="56"/>
        <v>0.22222222221898846</v>
      </c>
      <c r="G522" s="3" t="s">
        <v>55</v>
      </c>
      <c r="H522" s="41"/>
      <c r="I522" s="40"/>
      <c r="J522" s="5" t="s">
        <v>56</v>
      </c>
      <c r="K522" s="3" t="s">
        <v>57</v>
      </c>
      <c r="L522" s="9" t="s">
        <v>58</v>
      </c>
      <c r="M522" s="3" t="s">
        <v>59</v>
      </c>
      <c r="N522" s="3" t="s">
        <v>60</v>
      </c>
      <c r="O522" s="3" t="s">
        <v>2886</v>
      </c>
      <c r="P522" s="3" t="s">
        <v>2887</v>
      </c>
      <c r="Q522" s="4" t="s">
        <v>2888</v>
      </c>
      <c r="R522" s="3" t="s">
        <v>64</v>
      </c>
      <c r="S522" s="3" t="s">
        <v>65</v>
      </c>
      <c r="T522" s="3" t="s">
        <v>329</v>
      </c>
      <c r="U522" s="3" t="s">
        <v>2889</v>
      </c>
      <c r="V522" s="22" t="str">
        <f t="shared" si="61"/>
        <v>RLFO; Hora de aviso: 9:40 07/02/2024; Solución: se realiza tendido de 70 mts de fo de 96 hilos y se realiza un empalme nuevo de 48 hilos y un empalme existente; Hora de solución: 15:00 07/02/2024; Causa: Incendio</v>
      </c>
      <c r="W522" s="4" t="s">
        <v>68</v>
      </c>
      <c r="X522" s="3"/>
      <c r="Y522" s="3"/>
      <c r="Z522" s="3" t="s">
        <v>69</v>
      </c>
      <c r="AA522" s="3" t="s">
        <v>70</v>
      </c>
      <c r="AB522" s="3">
        <v>8202715</v>
      </c>
      <c r="AC522" s="3" t="s">
        <v>71</v>
      </c>
      <c r="AD522" s="6">
        <v>5.8333333333333327E-2</v>
      </c>
      <c r="AE522" s="7"/>
      <c r="AF522" s="7"/>
      <c r="AG522" s="6">
        <f>Tabla4[[#This Row],[Tiempo Parada de Reloj]]+Tabla4[[#This Row],[Tiempo Autorizado por Telefonica (no Máximo)]]</f>
        <v>5.8333333333333327E-2</v>
      </c>
      <c r="AH522" s="7">
        <f t="shared" ca="1" si="58"/>
        <v>0.16388888888565514</v>
      </c>
      <c r="AI522" s="8">
        <f t="shared" si="59"/>
        <v>1.4</v>
      </c>
      <c r="AJ522" s="8">
        <f t="shared" ca="1" si="60"/>
        <v>3.9333333332557237</v>
      </c>
      <c r="AK522" s="3" t="s">
        <v>72</v>
      </c>
      <c r="AL522" s="3" t="s">
        <v>70</v>
      </c>
      <c r="AM522" s="3" t="s">
        <v>119</v>
      </c>
      <c r="AN522" s="3" t="s">
        <v>119</v>
      </c>
      <c r="AO522" s="3" t="s">
        <v>87</v>
      </c>
      <c r="AP522" s="3" t="s">
        <v>87</v>
      </c>
      <c r="AQ522" s="23">
        <v>45330.868055555555</v>
      </c>
      <c r="AR522" s="3"/>
      <c r="AS522" s="23"/>
      <c r="AT522" s="23"/>
      <c r="AU522" s="3" t="s">
        <v>100</v>
      </c>
      <c r="AV522" s="3" t="s">
        <v>2890</v>
      </c>
      <c r="AW522" s="3" t="s">
        <v>1311</v>
      </c>
      <c r="AX522" s="3">
        <v>4.7205909999999998</v>
      </c>
      <c r="AY522" s="3">
        <v>-74.128793000000002</v>
      </c>
      <c r="AZ522" s="8" t="str">
        <f>+CONCATENATE("Reportan apertura en el enlace ",Tabla4[[#This Row],[Enlace]]," en el ",Tabla4[[#This Row],[Distancia óptica]]," ocasionado por ",Tabla4[[#This Row],[Causa del daño]])</f>
        <v>Reportan apertura en el enlace Dto. 32057 - Dto. 32050 en el Km 0,69 desde Dto 32057 ocasionado por Incendio</v>
      </c>
      <c r="BA522" s="8" t="str">
        <f>+CONCATENATE("Para dar solución al incidente ",Tabla4[[#This Row],[Solución]])</f>
        <v>Para dar solución al incidente se realiza tendido de 70 mts de fo de 96 hilos y se realiza un empalme nuevo de 48 hilos y un empalme existente</v>
      </c>
      <c r="BB522" s="3" t="str">
        <f>+_xlfn.CONCAT(Tabla4[[#This Row],[Causa Raiz]]," ",Tabla4[[#This Row],[Solución2]]," (",Tabla4[[#This Row],[Anillo]],"- Cabecera: ",Tabla4[[#This Row],[Cabecera]],"- Operador: ",Tabla4[[#This Row],[Operador]],")")</f>
        <v>Reportan apertura en el enlace Dto. 32057 - Dto. 32050 en el Km 0,69 desde Dto 32057 ocasionado por Incendio Para dar solución al incidente se realiza tendido de 70 mts de fo de 96 hilos y se realiza un empalme nuevo de 48 hilos y un empalme existente (UK- Cabecera: DTO 31037 - Operador: Colombia Telecomunicaciones)</v>
      </c>
    </row>
    <row r="523" spans="1:54" s="2" customFormat="1" ht="156.75">
      <c r="A523" s="38">
        <f t="shared" si="57"/>
        <v>522</v>
      </c>
      <c r="B523" s="3">
        <v>8204414</v>
      </c>
      <c r="C523" s="3" t="s">
        <v>54</v>
      </c>
      <c r="D523" s="23">
        <v>45329.427083333336</v>
      </c>
      <c r="E523" s="23">
        <v>45329.428472222222</v>
      </c>
      <c r="F523" s="1">
        <f t="shared" ca="1" si="56"/>
        <v>1.3888888861401938E-3</v>
      </c>
      <c r="G523" s="3" t="s">
        <v>55</v>
      </c>
      <c r="H523" s="41"/>
      <c r="I523" s="40"/>
      <c r="J523" s="5" t="s">
        <v>56</v>
      </c>
      <c r="K523" s="3" t="s">
        <v>340</v>
      </c>
      <c r="L523" s="9" t="s">
        <v>78</v>
      </c>
      <c r="M523" s="3" t="s">
        <v>341</v>
      </c>
      <c r="N523" s="3" t="s">
        <v>1996</v>
      </c>
      <c r="O523" s="3" t="s">
        <v>2891</v>
      </c>
      <c r="P523" s="3" t="s">
        <v>325</v>
      </c>
      <c r="Q523" s="4" t="s">
        <v>2892</v>
      </c>
      <c r="R523" s="3" t="s">
        <v>1828</v>
      </c>
      <c r="S523" s="3" t="s">
        <v>347</v>
      </c>
      <c r="T523" s="3" t="s">
        <v>104</v>
      </c>
      <c r="U523" s="3" t="s">
        <v>2893</v>
      </c>
      <c r="V523" s="22" t="str">
        <f t="shared" si="61"/>
        <v>RLFO; Hora de aviso: 10:15 07/02/2024; Solución: Limpieza el ODF en altagracia; Hora de solución: 10:17 07/02/2024; Causa: Visita Fallida</v>
      </c>
      <c r="W523" s="4" t="s">
        <v>349</v>
      </c>
      <c r="X523" s="3"/>
      <c r="Y523" s="3"/>
      <c r="Z523" s="3" t="s">
        <v>69</v>
      </c>
      <c r="AA523" s="3" t="s">
        <v>71</v>
      </c>
      <c r="AB523" s="3">
        <v>0</v>
      </c>
      <c r="AC523" s="3" t="s">
        <v>71</v>
      </c>
      <c r="AD523" s="6">
        <v>0</v>
      </c>
      <c r="AE523" s="7"/>
      <c r="AF523" s="7"/>
      <c r="AG523" s="6">
        <f>Tabla4[[#This Row],[Tiempo Parada de Reloj]]+Tabla4[[#This Row],[Tiempo Autorizado por Telefonica (no Máximo)]]</f>
        <v>0</v>
      </c>
      <c r="AH523" s="7">
        <f t="shared" ca="1" si="58"/>
        <v>1.3888888861401938E-3</v>
      </c>
      <c r="AI523" s="8">
        <f t="shared" si="59"/>
        <v>0</v>
      </c>
      <c r="AJ523" s="8">
        <f t="shared" ca="1" si="60"/>
        <v>3.3333333267364651E-2</v>
      </c>
      <c r="AK523" s="3" t="s">
        <v>73</v>
      </c>
      <c r="AL523" s="3" t="s">
        <v>70</v>
      </c>
      <c r="AM523" s="3" t="s">
        <v>120</v>
      </c>
      <c r="AN523" s="3" t="s">
        <v>120</v>
      </c>
      <c r="AO523" s="3" t="s">
        <v>120</v>
      </c>
      <c r="AP523" s="3" t="s">
        <v>120</v>
      </c>
      <c r="AQ523" s="23">
        <v>45329.428472222222</v>
      </c>
      <c r="AR523" s="3"/>
      <c r="AS523" s="23"/>
      <c r="AT523" s="23"/>
      <c r="AU523" s="3" t="s">
        <v>351</v>
      </c>
      <c r="AV523" s="3" t="s">
        <v>69</v>
      </c>
      <c r="AW523" s="3" t="s">
        <v>69</v>
      </c>
      <c r="AX523" s="3" t="s">
        <v>69</v>
      </c>
      <c r="AY523" s="3" t="s">
        <v>69</v>
      </c>
      <c r="AZ523" s="8" t="str">
        <f>+CONCATENATE("Reportan apertura en el enlace ",Tabla4[[#This Row],[Enlace]]," en el ",Tabla4[[#This Row],[Distancia óptica]]," ocasionado por ",Tabla4[[#This Row],[Causa del daño]])</f>
        <v>Reportan apertura en el enlace Mov. Alta Gracia Flandes - Mov. Espinal en el Km 0 ocasionado por Visita Fallida</v>
      </c>
      <c r="BA523" s="8" t="str">
        <f>+CONCATENATE("Para dar solución al incidente ",Tabla4[[#This Row],[Solución]])</f>
        <v>Para dar solución al incidente Limpieza el ODF en altagracia</v>
      </c>
      <c r="BB523" s="3" t="str">
        <f>+_xlfn.CONCAT(Tabla4[[#This Row],[Causa Raiz]]," ",Tabla4[[#This Row],[Solución2]]," (",Tabla4[[#This Row],[Anillo]],"- Cabecera: ",Tabla4[[#This Row],[Cabecera]],"- Operador: ",Tabla4[[#This Row],[Operador]],")")</f>
        <v>Reportan apertura en el enlace Mov. Alta Gracia Flandes - Mov. Espinal en el Km 0 ocasionado por Visita Fallida Para dar solución al incidente Limpieza el ODF en altagracia (NA- Cabecera: NA- Operador: Colombia Telecomunicaciones)</v>
      </c>
    </row>
    <row r="524" spans="1:54" s="2" customFormat="1" ht="213.75">
      <c r="A524" s="38">
        <f t="shared" si="57"/>
        <v>523</v>
      </c>
      <c r="B524" s="3">
        <v>8203986</v>
      </c>
      <c r="C524" s="3" t="s">
        <v>54</v>
      </c>
      <c r="D524" s="23">
        <v>45329.444444444445</v>
      </c>
      <c r="E524" s="23">
        <v>45329.541666666664</v>
      </c>
      <c r="F524" s="1">
        <f t="shared" ca="1" si="56"/>
        <v>9.7222222218988463E-2</v>
      </c>
      <c r="G524" s="3" t="s">
        <v>55</v>
      </c>
      <c r="H524" s="41"/>
      <c r="I524" s="40"/>
      <c r="J524" s="5" t="s">
        <v>56</v>
      </c>
      <c r="K524" s="3" t="s">
        <v>77</v>
      </c>
      <c r="L524" s="9" t="s">
        <v>78</v>
      </c>
      <c r="M524" s="3" t="s">
        <v>79</v>
      </c>
      <c r="N524" s="3" t="s">
        <v>771</v>
      </c>
      <c r="O524" s="3" t="s">
        <v>2894</v>
      </c>
      <c r="P524" s="3" t="s">
        <v>2895</v>
      </c>
      <c r="Q524" s="4" t="s">
        <v>2896</v>
      </c>
      <c r="R524" s="3" t="s">
        <v>775</v>
      </c>
      <c r="S524" s="3" t="s">
        <v>249</v>
      </c>
      <c r="T524" s="3" t="s">
        <v>176</v>
      </c>
      <c r="U524" s="3" t="s">
        <v>2897</v>
      </c>
      <c r="V524" s="22" t="str">
        <f t="shared" si="61"/>
        <v>RLFO; Hora de aviso: 10:40 07/02/2024; Solución: Cambio de ruta de 300 mts de Fo y un empalme de 8 hilos; Hora de solución: 13:00 07/02/2024; Causa: Intervención de Terceros. No Identificados</v>
      </c>
      <c r="W524" s="4" t="s">
        <v>160</v>
      </c>
      <c r="X524" s="3"/>
      <c r="Y524" s="3"/>
      <c r="Z524" s="3" t="s">
        <v>69</v>
      </c>
      <c r="AA524" s="3" t="s">
        <v>70</v>
      </c>
      <c r="AB524" s="3">
        <v>8203986</v>
      </c>
      <c r="AC524" s="3" t="s">
        <v>71</v>
      </c>
      <c r="AD524" s="6">
        <v>0</v>
      </c>
      <c r="AE524" s="7"/>
      <c r="AF524" s="7"/>
      <c r="AG524" s="6">
        <f>Tabla4[[#This Row],[Tiempo Parada de Reloj]]+Tabla4[[#This Row],[Tiempo Autorizado por Telefonica (no Máximo)]]</f>
        <v>0</v>
      </c>
      <c r="AH524" s="7">
        <f t="shared" ca="1" si="58"/>
        <v>9.7222222218988463E-2</v>
      </c>
      <c r="AI524" s="8">
        <f t="shared" si="59"/>
        <v>0</v>
      </c>
      <c r="AJ524" s="8">
        <f t="shared" ca="1" si="60"/>
        <v>2.3333333332557231</v>
      </c>
      <c r="AK524" s="3" t="s">
        <v>73</v>
      </c>
      <c r="AL524" s="3" t="s">
        <v>70</v>
      </c>
      <c r="AM524" s="3" t="s">
        <v>120</v>
      </c>
      <c r="AN524" s="3" t="s">
        <v>120</v>
      </c>
      <c r="AO524" s="3" t="s">
        <v>87</v>
      </c>
      <c r="AP524" s="3" t="s">
        <v>87</v>
      </c>
      <c r="AQ524" s="23">
        <v>45330.594444444447</v>
      </c>
      <c r="AR524" s="3"/>
      <c r="AS524" s="23"/>
      <c r="AT524" s="23"/>
      <c r="AU524" s="3" t="s">
        <v>710</v>
      </c>
      <c r="AV524" s="3" t="s">
        <v>771</v>
      </c>
      <c r="AW524" s="3" t="s">
        <v>2898</v>
      </c>
      <c r="AX524" s="3">
        <v>4.61911</v>
      </c>
      <c r="AY524" s="3">
        <v>-74.184439999999995</v>
      </c>
      <c r="AZ524" s="8" t="str">
        <f>+CONCATENATE("Reportan apertura en el enlace ",Tabla4[[#This Row],[Enlace]]," en el ",Tabla4[[#This Row],[Distancia óptica]]," ocasionado por ",Tabla4[[#This Row],[Causa del daño]])</f>
        <v>Reportan apertura en el enlace Mov. Villa Clemencia - Mov. San XIX en el Km 0,1 desde Villa Clemencia ocasionado por Intervención de Terceros. No Identificados</v>
      </c>
      <c r="BA524" s="8" t="str">
        <f>+CONCATENATE("Para dar solución al incidente ",Tabla4[[#This Row],[Solución]])</f>
        <v>Para dar solución al incidente Cambio de ruta de 300 mts de Fo y un empalme de 8 hilos</v>
      </c>
      <c r="BB524" s="3" t="str">
        <f>+_xlfn.CONCAT(Tabla4[[#This Row],[Causa Raiz]]," ",Tabla4[[#This Row],[Solución2]]," (",Tabla4[[#This Row],[Anillo]],"- Cabecera: ",Tabla4[[#This Row],[Cabecera]],"- Operador: ",Tabla4[[#This Row],[Operador]],")")</f>
        <v>Reportan apertura en el enlace Mov. Villa Clemencia - Mov. San XIX en el Km 0,1 desde Villa Clemencia ocasionado por Intervención de Terceros. No Identificados Para dar solución al incidente Cambio de ruta de 300 mts de Fo y un empalme de 8 hilos (Uk Clemencia- Cabecera: SOACHA- Operador: Colombia Telecomunicaciones)</v>
      </c>
    </row>
    <row r="525" spans="1:54" s="2" customFormat="1" ht="171">
      <c r="A525" s="38">
        <f t="shared" si="57"/>
        <v>524</v>
      </c>
      <c r="B525" s="3">
        <v>8204813</v>
      </c>
      <c r="C525" s="3" t="s">
        <v>163</v>
      </c>
      <c r="D525" s="23">
        <v>45329.479166666664</v>
      </c>
      <c r="E525" s="23">
        <v>45329.604166666664</v>
      </c>
      <c r="F525" s="1">
        <f t="shared" ca="1" si="56"/>
        <v>0.125</v>
      </c>
      <c r="G525" s="3" t="s">
        <v>55</v>
      </c>
      <c r="H525" s="41"/>
      <c r="I525" s="40"/>
      <c r="J525" s="5" t="s">
        <v>56</v>
      </c>
      <c r="K525" s="3" t="s">
        <v>77</v>
      </c>
      <c r="L525" s="9" t="s">
        <v>58</v>
      </c>
      <c r="M525" s="3" t="s">
        <v>838</v>
      </c>
      <c r="N525" s="3" t="s">
        <v>839</v>
      </c>
      <c r="O525" s="3" t="s">
        <v>2899</v>
      </c>
      <c r="P525" s="3" t="s">
        <v>2900</v>
      </c>
      <c r="Q525" s="4" t="s">
        <v>2901</v>
      </c>
      <c r="R525" s="3" t="s">
        <v>288</v>
      </c>
      <c r="S525" s="3" t="s">
        <v>289</v>
      </c>
      <c r="T525" s="3" t="s">
        <v>256</v>
      </c>
      <c r="U525" s="3" t="s">
        <v>2902</v>
      </c>
      <c r="V525" s="22" t="str">
        <f t="shared" si="61"/>
        <v>RDFO; Hora de aviso: 11:30 07/02/2024; Solución: Se realiza migracion de Hilos entre empalmes ; Hora de solución: 14:30 07/02/2024; Causa: Falla de Empalme de FiOp</v>
      </c>
      <c r="W525" s="4" t="s">
        <v>1775</v>
      </c>
      <c r="X525" s="3"/>
      <c r="Y525" s="3"/>
      <c r="Z525" s="3" t="s">
        <v>69</v>
      </c>
      <c r="AA525" s="3" t="s">
        <v>71</v>
      </c>
      <c r="AB525" s="3">
        <v>0</v>
      </c>
      <c r="AC525" s="3" t="s">
        <v>70</v>
      </c>
      <c r="AD525" s="6">
        <v>0</v>
      </c>
      <c r="AE525" s="7"/>
      <c r="AF525" s="7"/>
      <c r="AG525" s="6">
        <f>Tabla4[[#This Row],[Tiempo Parada de Reloj]]+Tabla4[[#This Row],[Tiempo Autorizado por Telefonica (no Máximo)]]</f>
        <v>0</v>
      </c>
      <c r="AH525" s="7">
        <f t="shared" ca="1" si="58"/>
        <v>0.125</v>
      </c>
      <c r="AI525" s="8">
        <f t="shared" si="59"/>
        <v>0</v>
      </c>
      <c r="AJ525" s="8">
        <f t="shared" ca="1" si="60"/>
        <v>3</v>
      </c>
      <c r="AK525" s="3" t="s">
        <v>72</v>
      </c>
      <c r="AL525" s="3" t="s">
        <v>70</v>
      </c>
      <c r="AM525" s="3" t="s">
        <v>73</v>
      </c>
      <c r="AN525" s="3" t="s">
        <v>73</v>
      </c>
      <c r="AO525" s="3" t="s">
        <v>87</v>
      </c>
      <c r="AP525" s="3" t="s">
        <v>87</v>
      </c>
      <c r="AQ525" s="23">
        <v>45331.581250000003</v>
      </c>
      <c r="AR525" s="3"/>
      <c r="AS525" s="23"/>
      <c r="AT525" s="23"/>
      <c r="AU525" s="3" t="s">
        <v>404</v>
      </c>
      <c r="AV525" s="3" t="s">
        <v>833</v>
      </c>
      <c r="AW525" s="3" t="s">
        <v>307</v>
      </c>
      <c r="AX525" s="3">
        <v>4.8147219999999997</v>
      </c>
      <c r="AY525" s="3">
        <v>-75.687700000000007</v>
      </c>
      <c r="AZ525" s="8" t="str">
        <f>+CONCATENATE("Reportan apertura en el enlace ",Tabla4[[#This Row],[Enlace]]," en el ",Tabla4[[#This Row],[Distancia óptica]]," ocasionado por ",Tabla4[[#This Row],[Causa del daño]])</f>
        <v>Reportan apertura en el enlace Pereira - La Cruz en el Km 1 desde pereira ocasionado por Falla de Empalme de FiOp</v>
      </c>
      <c r="BA525" s="8" t="str">
        <f>+CONCATENATE("Para dar solución al incidente ",Tabla4[[#This Row],[Solución]])</f>
        <v xml:space="preserve">Para dar solución al incidente Se realiza migracion de Hilos entre empalmes </v>
      </c>
      <c r="BB525" s="3" t="str">
        <f>+_xlfn.CONCAT(Tabla4[[#This Row],[Causa Raiz]]," ",Tabla4[[#This Row],[Solución2]]," (",Tabla4[[#This Row],[Anillo]],"- Cabecera: ",Tabla4[[#This Row],[Cabecera]],"- Operador: ",Tabla4[[#This Row],[Operador]],")")</f>
        <v>Reportan apertura en el enlace Pereira - La Cruz en el Km 1 desde pereira ocasionado por Falla de Empalme de FiOp Para dar solución al incidente Se realiza migracion de Hilos entre empalmes  (LINEAL- Cabecera: Pereira- Operador: Colombia Telecomunicaciones)</v>
      </c>
    </row>
    <row r="526" spans="1:54" s="2" customFormat="1" ht="213.75">
      <c r="A526" s="38">
        <f t="shared" si="57"/>
        <v>525</v>
      </c>
      <c r="B526" s="3">
        <v>8204791</v>
      </c>
      <c r="C526" s="3" t="s">
        <v>92</v>
      </c>
      <c r="D526" s="23">
        <v>45329.5</v>
      </c>
      <c r="E526" s="23">
        <v>45329.756944444445</v>
      </c>
      <c r="F526" s="1">
        <f t="shared" ca="1" si="56"/>
        <v>0.25694444444525288</v>
      </c>
      <c r="G526" s="3" t="s">
        <v>55</v>
      </c>
      <c r="H526" s="41"/>
      <c r="I526" s="40"/>
      <c r="J526" s="5" t="s">
        <v>56</v>
      </c>
      <c r="K526" s="3" t="s">
        <v>77</v>
      </c>
      <c r="L526" s="9" t="s">
        <v>58</v>
      </c>
      <c r="M526" s="3" t="s">
        <v>79</v>
      </c>
      <c r="N526" s="3" t="s">
        <v>244</v>
      </c>
      <c r="O526" s="3" t="s">
        <v>603</v>
      </c>
      <c r="P526" s="3" t="s">
        <v>2903</v>
      </c>
      <c r="Q526" s="4" t="s">
        <v>2904</v>
      </c>
      <c r="R526" s="3" t="s">
        <v>248</v>
      </c>
      <c r="S526" s="3" t="s">
        <v>249</v>
      </c>
      <c r="T526" s="3" t="s">
        <v>176</v>
      </c>
      <c r="U526" s="3" t="s">
        <v>2905</v>
      </c>
      <c r="V526" s="22" t="str">
        <f t="shared" si="61"/>
        <v>RTNFO; Hora de aviso: 12:00 07/02/2024; Solución: Se realiza tendido de 600 mts de fibra de 96 Hilos y dos empalmes de 48 Hilos; Hora de solución: 18:10 07/02/2024; Causa: Intervención de Terceros. No Identificados</v>
      </c>
      <c r="W526" s="4" t="s">
        <v>1775</v>
      </c>
      <c r="X526" s="3"/>
      <c r="Y526" s="3"/>
      <c r="Z526" s="3" t="s">
        <v>69</v>
      </c>
      <c r="AA526" s="3" t="s">
        <v>71</v>
      </c>
      <c r="AB526" s="3">
        <v>0</v>
      </c>
      <c r="AC526" s="3" t="s">
        <v>70</v>
      </c>
      <c r="AD526" s="6">
        <v>5.5555555555555552E-2</v>
      </c>
      <c r="AE526" s="7"/>
      <c r="AF526" s="7"/>
      <c r="AG526" s="6">
        <f>Tabla4[[#This Row],[Tiempo Parada de Reloj]]+Tabla4[[#This Row],[Tiempo Autorizado por Telefonica (no Máximo)]]</f>
        <v>5.5555555555555552E-2</v>
      </c>
      <c r="AH526" s="7">
        <f t="shared" ca="1" si="58"/>
        <v>0.20138888888969733</v>
      </c>
      <c r="AI526" s="8">
        <f t="shared" si="59"/>
        <v>1.3333333333333333</v>
      </c>
      <c r="AJ526" s="8">
        <f t="shared" ca="1" si="60"/>
        <v>4.8333333333527362</v>
      </c>
      <c r="AK526" s="3" t="s">
        <v>73</v>
      </c>
      <c r="AL526" s="3" t="s">
        <v>70</v>
      </c>
      <c r="AM526" s="3" t="s">
        <v>120</v>
      </c>
      <c r="AN526" s="3" t="s">
        <v>119</v>
      </c>
      <c r="AO526" s="3" t="s">
        <v>87</v>
      </c>
      <c r="AP526" s="3" t="s">
        <v>87</v>
      </c>
      <c r="AQ526" s="23">
        <v>45331.565972222219</v>
      </c>
      <c r="AR526" s="3"/>
      <c r="AS526" s="23" t="s">
        <v>609</v>
      </c>
      <c r="AT526" s="23"/>
      <c r="AU526" s="3" t="s">
        <v>610</v>
      </c>
      <c r="AV526" s="3" t="s">
        <v>308</v>
      </c>
      <c r="AW526" s="3" t="s">
        <v>76</v>
      </c>
      <c r="AX526" s="3">
        <v>4.2147579999999998</v>
      </c>
      <c r="AY526" s="3">
        <v>-74.682613000000003</v>
      </c>
      <c r="AZ526" s="8" t="str">
        <f>+CONCATENATE("Reportan apertura en el enlace ",Tabla4[[#This Row],[Enlace]]," en el ",Tabla4[[#This Row],[Distancia óptica]]," ocasionado por ",Tabla4[[#This Row],[Causa del daño]])</f>
        <v>Reportan apertura en el enlace Fusagasugá - Girardot en el km 23 desde girardot ocasionado por Intervención de Terceros. No Identificados</v>
      </c>
      <c r="BA526" s="8" t="str">
        <f>+CONCATENATE("Para dar solución al incidente ",Tabla4[[#This Row],[Solución]])</f>
        <v>Para dar solución al incidente Se realiza tendido de 600 mts de fibra de 96 Hilos y dos empalmes de 48 Hilos</v>
      </c>
      <c r="BB526" s="3" t="str">
        <f>+_xlfn.CONCAT(Tabla4[[#This Row],[Causa Raiz]]," ",Tabla4[[#This Row],[Solución2]]," (",Tabla4[[#This Row],[Anillo]],"- Cabecera: ",Tabla4[[#This Row],[Cabecera]],"- Operador: ",Tabla4[[#This Row],[Operador]],")")</f>
        <v>Reportan apertura en el enlace Fusagasugá - Girardot en el km 23 desde girardot ocasionado por Intervención de Terceros. No Identificados Para dar solución al incidente Se realiza tendido de 600 mts de fibra de 96 Hilos y dos empalmes de 48 Hilos (Troncal- Cabecera: GIRARDOT- Operador: Colombia Telecomunicaciones)</v>
      </c>
    </row>
    <row r="527" spans="1:54" s="2" customFormat="1" ht="228">
      <c r="A527" s="38">
        <f t="shared" si="57"/>
        <v>526</v>
      </c>
      <c r="B527" s="3">
        <v>8202910</v>
      </c>
      <c r="C527" s="3" t="s">
        <v>54</v>
      </c>
      <c r="D527" s="23">
        <v>45329.5</v>
      </c>
      <c r="E527" s="23">
        <v>45329.536805555559</v>
      </c>
      <c r="F527" s="1">
        <f t="shared" ca="1" si="56"/>
        <v>3.680555555911269E-2</v>
      </c>
      <c r="G527" s="3" t="s">
        <v>55</v>
      </c>
      <c r="H527" s="41"/>
      <c r="I527" s="40"/>
      <c r="J527" s="5" t="s">
        <v>56</v>
      </c>
      <c r="K527" s="3" t="s">
        <v>77</v>
      </c>
      <c r="L527" s="9" t="s">
        <v>78</v>
      </c>
      <c r="M527" s="3" t="s">
        <v>373</v>
      </c>
      <c r="N527" s="3" t="s">
        <v>374</v>
      </c>
      <c r="O527" s="3" t="s">
        <v>2906</v>
      </c>
      <c r="P527" s="3" t="s">
        <v>2907</v>
      </c>
      <c r="Q527" s="4" t="s">
        <v>2908</v>
      </c>
      <c r="R527" s="3" t="s">
        <v>992</v>
      </c>
      <c r="S527" s="3" t="s">
        <v>249</v>
      </c>
      <c r="T527" s="3" t="s">
        <v>66</v>
      </c>
      <c r="U527" s="3" t="s">
        <v>2909</v>
      </c>
      <c r="V527" s="22" t="str">
        <f t="shared" si="61"/>
        <v>RLFO; Hora de aviso: 12:00 07/02/2024; Solución: Se recuperan10 mts de fibra de 36 hilos y se hace sangría y se fusionan 12 hilos afectados; Hora de solución: 12:53 07/02/2024; Causa: Vandalismo</v>
      </c>
      <c r="W527" s="4" t="s">
        <v>1775</v>
      </c>
      <c r="X527" s="3"/>
      <c r="Y527" s="3"/>
      <c r="Z527" s="3" t="s">
        <v>69</v>
      </c>
      <c r="AA527" s="3" t="s">
        <v>70</v>
      </c>
      <c r="AB527" s="3">
        <v>8202910</v>
      </c>
      <c r="AC527" s="3" t="s">
        <v>71</v>
      </c>
      <c r="AD527" s="6">
        <v>0</v>
      </c>
      <c r="AE527" s="7"/>
      <c r="AF527" s="7"/>
      <c r="AG527" s="6">
        <f>Tabla4[[#This Row],[Tiempo Parada de Reloj]]+Tabla4[[#This Row],[Tiempo Autorizado por Telefonica (no Máximo)]]</f>
        <v>0</v>
      </c>
      <c r="AH527" s="7">
        <f t="shared" ca="1" si="58"/>
        <v>3.680555555911269E-2</v>
      </c>
      <c r="AI527" s="8">
        <f t="shared" si="59"/>
        <v>0</v>
      </c>
      <c r="AJ527" s="8">
        <f t="shared" ca="1" si="60"/>
        <v>0.88333333341870457</v>
      </c>
      <c r="AK527" s="3" t="s">
        <v>72</v>
      </c>
      <c r="AL527" s="3" t="s">
        <v>70</v>
      </c>
      <c r="AM527" s="3" t="s">
        <v>120</v>
      </c>
      <c r="AN527" s="3" t="s">
        <v>120</v>
      </c>
      <c r="AO527" s="3" t="s">
        <v>87</v>
      </c>
      <c r="AP527" s="3" t="s">
        <v>87</v>
      </c>
      <c r="AQ527" s="23">
        <v>45331.754861111112</v>
      </c>
      <c r="AR527" s="3"/>
      <c r="AS527" s="23"/>
      <c r="AT527" s="23"/>
      <c r="AU527" s="3" t="s">
        <v>1266</v>
      </c>
      <c r="AV527" s="3" t="s">
        <v>2910</v>
      </c>
      <c r="AW527" s="3" t="s">
        <v>2911</v>
      </c>
      <c r="AX527" s="3">
        <v>4.1085000000000003</v>
      </c>
      <c r="AY527" s="3">
        <v>-73.606499999999997</v>
      </c>
      <c r="AZ527" s="8" t="str">
        <f>+CONCATENATE("Reportan apertura en el enlace ",Tabla4[[#This Row],[Enlace]]," en el ",Tabla4[[#This Row],[Distancia óptica]]," ocasionado por ",Tabla4[[#This Row],[Causa del daño]])</f>
        <v>Reportan apertura en el enlace Mov. Alborada II - Mov. Esperanza en el Km 0,641 dese Rosita ocasionado por Vandalismo</v>
      </c>
      <c r="BA527" s="8" t="str">
        <f>+CONCATENATE("Para dar solución al incidente ",Tabla4[[#This Row],[Solución]])</f>
        <v>Para dar solución al incidente Se recuperan10 mts de fibra de 36 hilos y se hace sangría y se fusionan 12 hilos afectados</v>
      </c>
      <c r="BB527" s="3" t="str">
        <f>+_xlfn.CONCAT(Tabla4[[#This Row],[Causa Raiz]]," ",Tabla4[[#This Row],[Solución2]]," (",Tabla4[[#This Row],[Anillo]],"- Cabecera: ",Tabla4[[#This Row],[Cabecera]],"- Operador: ",Tabla4[[#This Row],[Operador]],")")</f>
        <v>Reportan apertura en el enlace Mov. Alborada II - Mov. Esperanza en el Km 0,641 dese Rosita ocasionado por Vandalismo Para dar solución al incidente Se recuperan10 mts de fibra de 36 hilos y se hace sangría y se fusionan 12 hilos afectados (Interconexion esperanza - Rosita- Cabecera: Rosita- Operador: Colombia Telecomunicaciones)</v>
      </c>
    </row>
    <row r="528" spans="1:54" s="2" customFormat="1" ht="199.5">
      <c r="A528" s="38">
        <f t="shared" si="57"/>
        <v>527</v>
      </c>
      <c r="B528" s="3">
        <v>8202621</v>
      </c>
      <c r="C528" s="3" t="s">
        <v>54</v>
      </c>
      <c r="D528" s="23">
        <v>45329.5</v>
      </c>
      <c r="E528" s="23">
        <v>45329.586805555555</v>
      </c>
      <c r="F528" s="1">
        <f t="shared" ca="1" si="56"/>
        <v>8.6805555554747116E-2</v>
      </c>
      <c r="G528" s="3" t="s">
        <v>55</v>
      </c>
      <c r="H528" s="41"/>
      <c r="I528" s="40"/>
      <c r="J528" s="5" t="s">
        <v>56</v>
      </c>
      <c r="K528" s="3" t="s">
        <v>138</v>
      </c>
      <c r="L528" s="9" t="s">
        <v>78</v>
      </c>
      <c r="M528" s="3" t="s">
        <v>139</v>
      </c>
      <c r="N528" s="3" t="s">
        <v>140</v>
      </c>
      <c r="O528" s="3" t="s">
        <v>2912</v>
      </c>
      <c r="P528" s="3" t="s">
        <v>2913</v>
      </c>
      <c r="Q528" s="4" t="s">
        <v>2914</v>
      </c>
      <c r="R528" s="3" t="s">
        <v>725</v>
      </c>
      <c r="S528" s="3" t="s">
        <v>145</v>
      </c>
      <c r="T528" s="3" t="s">
        <v>66</v>
      </c>
      <c r="U528" s="3" t="s">
        <v>2915</v>
      </c>
      <c r="V528" s="22" t="str">
        <f t="shared" si="61"/>
        <v>RLFO; Hora de aviso: 12:00 07/02/2024; Solución: Se recuperan 20 metros de reserva y se realiza un empalme en cja de 144 Hilos; Hora de solución: 14:05 07/02/2024; Causa: Vandalismo</v>
      </c>
      <c r="W528" s="4" t="s">
        <v>199</v>
      </c>
      <c r="X528" s="3"/>
      <c r="Y528" s="3"/>
      <c r="Z528" s="3" t="s">
        <v>69</v>
      </c>
      <c r="AA528" s="3" t="s">
        <v>70</v>
      </c>
      <c r="AB528" s="3">
        <v>8202621</v>
      </c>
      <c r="AC528" s="3" t="s">
        <v>71</v>
      </c>
      <c r="AD528" s="6">
        <v>0</v>
      </c>
      <c r="AE528" s="7"/>
      <c r="AF528" s="7"/>
      <c r="AG528" s="6">
        <f>Tabla4[[#This Row],[Tiempo Parada de Reloj]]+Tabla4[[#This Row],[Tiempo Autorizado por Telefonica (no Máximo)]]</f>
        <v>0</v>
      </c>
      <c r="AH528" s="7">
        <f t="shared" ca="1" si="58"/>
        <v>8.6805555554747116E-2</v>
      </c>
      <c r="AI528" s="8">
        <f t="shared" si="59"/>
        <v>0</v>
      </c>
      <c r="AJ528" s="8">
        <f t="shared" ca="1" si="60"/>
        <v>2.0833333333139308</v>
      </c>
      <c r="AK528" s="3" t="s">
        <v>72</v>
      </c>
      <c r="AL528" s="3" t="s">
        <v>70</v>
      </c>
      <c r="AM528" s="3" t="s">
        <v>119</v>
      </c>
      <c r="AN528" s="3" t="s">
        <v>73</v>
      </c>
      <c r="AO528" s="3" t="s">
        <v>87</v>
      </c>
      <c r="AP528" s="3" t="s">
        <v>87</v>
      </c>
      <c r="AQ528" s="23">
        <v>45331.822916666664</v>
      </c>
      <c r="AR528" s="3"/>
      <c r="AS528" s="23"/>
      <c r="AT528" s="23"/>
      <c r="AU528" s="3" t="s">
        <v>481</v>
      </c>
      <c r="AV528" s="3" t="s">
        <v>482</v>
      </c>
      <c r="AW528" s="3" t="s">
        <v>135</v>
      </c>
      <c r="AX528" s="3">
        <v>3.4526569999999999</v>
      </c>
      <c r="AY528" s="3">
        <v>-76.563655999999995</v>
      </c>
      <c r="AZ528" s="8" t="str">
        <f>+CONCATENATE("Reportan apertura en el enlace ",Tabla4[[#This Row],[Enlace]]," en el ",Tabla4[[#This Row],[Distancia óptica]]," ocasionado por ",Tabla4[[#This Row],[Causa del daño]])</f>
        <v>Reportan apertura en el enlace Mov. Terron II - Mov. Terron Colorado en el Km 0,081 desde terron II  ocasionado por Vandalismo</v>
      </c>
      <c r="BA528" s="8" t="str">
        <f>+CONCATENATE("Para dar solución al incidente ",Tabla4[[#This Row],[Solución]])</f>
        <v>Para dar solución al incidente Se recuperan 20 metros de reserva y se realiza un empalme en cja de 144 Hilos</v>
      </c>
      <c r="BB528" s="3" t="str">
        <f>+_xlfn.CONCAT(Tabla4[[#This Row],[Causa Raiz]]," ",Tabla4[[#This Row],[Solución2]]," (",Tabla4[[#This Row],[Anillo]],"- Cabecera: ",Tabla4[[#This Row],[Cabecera]],"- Operador: ",Tabla4[[#This Row],[Operador]],")")</f>
        <v>Reportan apertura en el enlace Mov. Terron II - Mov. Terron Colorado en el Km 0,081 desde terron II  ocasionado por Vandalismo Para dar solución al incidente Se recuperan 20 metros de reserva y se realiza un empalme en cja de 144 Hilos (Lineal- Cabecera: Centro- Operador: Colombia Telecomunicaciones)</v>
      </c>
    </row>
    <row r="529" spans="1:54" s="2" customFormat="1" ht="213.75">
      <c r="A529" s="38">
        <f t="shared" si="57"/>
        <v>528</v>
      </c>
      <c r="B529" s="3">
        <v>8203385</v>
      </c>
      <c r="C529" s="3" t="s">
        <v>54</v>
      </c>
      <c r="D529" s="23">
        <v>45329.5625</v>
      </c>
      <c r="E529" s="23">
        <v>45329.645833333336</v>
      </c>
      <c r="F529" s="1">
        <f t="shared" ca="1" si="56"/>
        <v>8.3333333335758653E-2</v>
      </c>
      <c r="G529" s="3" t="s">
        <v>55</v>
      </c>
      <c r="H529" s="41"/>
      <c r="I529" s="40"/>
      <c r="J529" s="5" t="s">
        <v>56</v>
      </c>
      <c r="K529" s="3" t="s">
        <v>77</v>
      </c>
      <c r="L529" s="9" t="s">
        <v>78</v>
      </c>
      <c r="M529" s="3" t="s">
        <v>373</v>
      </c>
      <c r="N529" s="3" t="s">
        <v>2916</v>
      </c>
      <c r="O529" s="3" t="s">
        <v>2917</v>
      </c>
      <c r="P529" s="3" t="s">
        <v>2918</v>
      </c>
      <c r="Q529" s="4" t="s">
        <v>2919</v>
      </c>
      <c r="R529" s="3" t="s">
        <v>346</v>
      </c>
      <c r="S529" s="3" t="s">
        <v>249</v>
      </c>
      <c r="T529" s="3" t="s">
        <v>256</v>
      </c>
      <c r="U529" s="3" t="s">
        <v>2920</v>
      </c>
      <c r="V529" s="22" t="str">
        <f t="shared" si="61"/>
        <v>RLFO; Hora de aviso: 13:30 07/02/2024; Solución: Se refusiona hilos en caja de empalme y PI cambio Patchord ; Hora de solución: 15:30 07/02/2024; Causa: Falla de Empalme de FiOp</v>
      </c>
      <c r="W529" s="4" t="s">
        <v>1775</v>
      </c>
      <c r="X529" s="3"/>
      <c r="Y529" s="3"/>
      <c r="Z529" s="3" t="s">
        <v>69</v>
      </c>
      <c r="AA529" s="3" t="s">
        <v>70</v>
      </c>
      <c r="AB529" s="3">
        <v>8203385</v>
      </c>
      <c r="AC529" s="3" t="s">
        <v>71</v>
      </c>
      <c r="AD529" s="6">
        <v>0</v>
      </c>
      <c r="AE529" s="7"/>
      <c r="AF529" s="7"/>
      <c r="AG529" s="6">
        <f>Tabla4[[#This Row],[Tiempo Parada de Reloj]]+Tabla4[[#This Row],[Tiempo Autorizado por Telefonica (no Máximo)]]</f>
        <v>0</v>
      </c>
      <c r="AH529" s="7">
        <f t="shared" ca="1" si="58"/>
        <v>8.3333333335758653E-2</v>
      </c>
      <c r="AI529" s="8">
        <f t="shared" si="59"/>
        <v>0</v>
      </c>
      <c r="AJ529" s="8">
        <f t="shared" ca="1" si="60"/>
        <v>2.0000000000582077</v>
      </c>
      <c r="AK529" s="3" t="s">
        <v>72</v>
      </c>
      <c r="AL529" s="3" t="s">
        <v>70</v>
      </c>
      <c r="AM529" s="3" t="s">
        <v>119</v>
      </c>
      <c r="AN529" s="3" t="s">
        <v>119</v>
      </c>
      <c r="AO529" s="3" t="s">
        <v>87</v>
      </c>
      <c r="AP529" s="3" t="s">
        <v>87</v>
      </c>
      <c r="AQ529" s="23">
        <v>45331.674305555556</v>
      </c>
      <c r="AR529" s="3"/>
      <c r="AS529" s="23"/>
      <c r="AT529" s="23"/>
      <c r="AU529" s="3" t="s">
        <v>1266</v>
      </c>
      <c r="AV529" s="3" t="s">
        <v>2921</v>
      </c>
      <c r="AW529" s="3" t="s">
        <v>307</v>
      </c>
      <c r="AX529" s="3">
        <v>4.1128</v>
      </c>
      <c r="AY529" s="3">
        <v>-73.648200000000003</v>
      </c>
      <c r="AZ529" s="8" t="str">
        <f>+CONCATENATE("Reportan apertura en el enlace ",Tabla4[[#This Row],[Enlace]]," en el ",Tabla4[[#This Row],[Distancia óptica]]," ocasionado por ",Tabla4[[#This Row],[Causa del daño]])</f>
        <v>Reportan apertura en el enlace Mov. Alto Neblinas - Mov. Pto Gaitan Telecom en el Km 8 desde Mov. Puerto Gaitan ocasionado por Falla de Empalme de FiOp</v>
      </c>
      <c r="BA529" s="8" t="str">
        <f>+CONCATENATE("Para dar solución al incidente ",Tabla4[[#This Row],[Solución]])</f>
        <v xml:space="preserve">Para dar solución al incidente Se refusiona hilos en caja de empalme y PI cambio Patchord </v>
      </c>
      <c r="BB529" s="3" t="str">
        <f>+_xlfn.CONCAT(Tabla4[[#This Row],[Causa Raiz]]," ",Tabla4[[#This Row],[Solución2]]," (",Tabla4[[#This Row],[Anillo]],"- Cabecera: ",Tabla4[[#This Row],[Cabecera]],"- Operador: ",Tabla4[[#This Row],[Operador]],")")</f>
        <v>Reportan apertura en el enlace Mov. Alto Neblinas - Mov. Pto Gaitan Telecom en el Km 8 desde Mov. Puerto Gaitan ocasionado por Falla de Empalme de FiOp Para dar solución al incidente Se refusiona hilos en caja de empalme y PI cambio Patchord  (LINEAL- Cabecera: GAITAN FIJA- Operador: Colombia Telecomunicaciones)</v>
      </c>
    </row>
    <row r="530" spans="1:54" s="2" customFormat="1" ht="199.5">
      <c r="A530" s="38">
        <f t="shared" si="57"/>
        <v>529</v>
      </c>
      <c r="B530" s="3">
        <v>8204801</v>
      </c>
      <c r="C530" s="3" t="s">
        <v>54</v>
      </c>
      <c r="D530" s="23">
        <v>45329.583333333336</v>
      </c>
      <c r="E530" s="23">
        <v>45329.791666666664</v>
      </c>
      <c r="F530" s="1">
        <f t="shared" ca="1" si="56"/>
        <v>0.20833333332848269</v>
      </c>
      <c r="G530" s="3" t="s">
        <v>55</v>
      </c>
      <c r="H530" s="41"/>
      <c r="I530" s="40"/>
      <c r="J530" s="5" t="s">
        <v>56</v>
      </c>
      <c r="K530" s="3" t="s">
        <v>77</v>
      </c>
      <c r="L530" s="9" t="s">
        <v>78</v>
      </c>
      <c r="M530" s="3" t="s">
        <v>79</v>
      </c>
      <c r="N530" s="3" t="s">
        <v>771</v>
      </c>
      <c r="O530" s="3" t="s">
        <v>2922</v>
      </c>
      <c r="P530" s="3" t="s">
        <v>2923</v>
      </c>
      <c r="Q530" s="4" t="s">
        <v>2924</v>
      </c>
      <c r="R530" s="3" t="s">
        <v>775</v>
      </c>
      <c r="S530" s="3" t="s">
        <v>249</v>
      </c>
      <c r="T530" s="3" t="s">
        <v>116</v>
      </c>
      <c r="U530" s="3" t="s">
        <v>2925</v>
      </c>
      <c r="V530" s="22" t="str">
        <f t="shared" si="61"/>
        <v>RLFO; Hora de aviso: 14:00 07/02/2024; Solución: se realiza tendido de 100 mts de fo de 48 hilos y dos empalmes de 48 hilos; Hora de solución: 19:00 07/02/2024; Causa: Hurto</v>
      </c>
      <c r="W530" s="4" t="s">
        <v>1775</v>
      </c>
      <c r="X530" s="3"/>
      <c r="Y530" s="3"/>
      <c r="Z530" s="3" t="s">
        <v>69</v>
      </c>
      <c r="AA530" s="3" t="s">
        <v>70</v>
      </c>
      <c r="AB530" s="3">
        <v>8204801</v>
      </c>
      <c r="AC530" s="3" t="s">
        <v>71</v>
      </c>
      <c r="AD530" s="6">
        <v>4.5138888888888888E-2</v>
      </c>
      <c r="AE530" s="7"/>
      <c r="AF530" s="7"/>
      <c r="AG530" s="6">
        <f>Tabla4[[#This Row],[Tiempo Parada de Reloj]]+Tabla4[[#This Row],[Tiempo Autorizado por Telefonica (no Máximo)]]</f>
        <v>4.5138888888888888E-2</v>
      </c>
      <c r="AH530" s="7">
        <f t="shared" ca="1" si="58"/>
        <v>0.1631944444395938</v>
      </c>
      <c r="AI530" s="8">
        <f t="shared" si="59"/>
        <v>1.0833333333333333</v>
      </c>
      <c r="AJ530" s="8">
        <f t="shared" ca="1" si="60"/>
        <v>3.9166666665502512</v>
      </c>
      <c r="AK530" s="3" t="s">
        <v>72</v>
      </c>
      <c r="AL530" s="3" t="s">
        <v>70</v>
      </c>
      <c r="AM530" s="3" t="s">
        <v>119</v>
      </c>
      <c r="AN530" s="3" t="s">
        <v>119</v>
      </c>
      <c r="AO530" s="3" t="s">
        <v>87</v>
      </c>
      <c r="AP530" s="3" t="s">
        <v>87</v>
      </c>
      <c r="AQ530" s="23">
        <v>45330.629166666666</v>
      </c>
      <c r="AR530" s="3"/>
      <c r="AS530" s="23"/>
      <c r="AT530" s="23"/>
      <c r="AU530" s="3" t="s">
        <v>313</v>
      </c>
      <c r="AV530" s="3" t="s">
        <v>771</v>
      </c>
      <c r="AW530" s="3" t="s">
        <v>1311</v>
      </c>
      <c r="AX530" s="3">
        <v>4.5607199999999999</v>
      </c>
      <c r="AY530" s="3">
        <v>-74.232079999999996</v>
      </c>
      <c r="AZ530" s="8" t="str">
        <f>+CONCATENATE("Reportan apertura en el enlace ",Tabla4[[#This Row],[Enlace]]," en el ",Tabla4[[#This Row],[Distancia óptica]]," ocasionado por ",Tabla4[[#This Row],[Causa del daño]])</f>
        <v>Reportan apertura en el enlace Mov. Compartir II - Mov. Chusaca Norte en el Km 0,19 desde Colsubsidio ocasionado por Hurto</v>
      </c>
      <c r="BA530" s="8" t="str">
        <f>+CONCATENATE("Para dar solución al incidente ",Tabla4[[#This Row],[Solución]])</f>
        <v>Para dar solución al incidente se realiza tendido de 100 mts de fo de 48 hilos y dos empalmes de 48 hilos</v>
      </c>
      <c r="BB530" s="3" t="str">
        <f>+_xlfn.CONCAT(Tabla4[[#This Row],[Causa Raiz]]," ",Tabla4[[#This Row],[Solución2]]," (",Tabla4[[#This Row],[Anillo]],"- Cabecera: ",Tabla4[[#This Row],[Cabecera]],"- Operador: ",Tabla4[[#This Row],[Operador]],")")</f>
        <v>Reportan apertura en el enlace Mov. Compartir II - Mov. Chusaca Norte en el Km 0,19 desde Colsubsidio ocasionado por Hurto Para dar solución al incidente se realiza tendido de 100 mts de fo de 48 hilos y dos empalmes de 48 hilos (UK- Cabecera: SOACHA- Operador: Colombia Telecomunicaciones)</v>
      </c>
    </row>
    <row r="531" spans="1:54" s="2" customFormat="1" ht="199.5">
      <c r="A531" s="38">
        <f t="shared" si="57"/>
        <v>530</v>
      </c>
      <c r="B531" s="3">
        <v>8205505</v>
      </c>
      <c r="C531" s="3" t="s">
        <v>54</v>
      </c>
      <c r="D531" s="23">
        <v>45329.729166666664</v>
      </c>
      <c r="E531" s="23">
        <v>45329.916666666664</v>
      </c>
      <c r="F531" s="1">
        <f t="shared" ca="1" si="56"/>
        <v>0.1875</v>
      </c>
      <c r="G531" s="3" t="s">
        <v>55</v>
      </c>
      <c r="H531" s="41"/>
      <c r="I531" s="40"/>
      <c r="J531" s="5" t="s">
        <v>56</v>
      </c>
      <c r="K531" s="3" t="s">
        <v>77</v>
      </c>
      <c r="L531" s="9" t="s">
        <v>78</v>
      </c>
      <c r="M531" s="3" t="s">
        <v>79</v>
      </c>
      <c r="N531" s="3" t="s">
        <v>244</v>
      </c>
      <c r="O531" s="3" t="s">
        <v>2926</v>
      </c>
      <c r="P531" s="3" t="s">
        <v>2927</v>
      </c>
      <c r="Q531" s="4" t="s">
        <v>2928</v>
      </c>
      <c r="R531" s="3" t="s">
        <v>248</v>
      </c>
      <c r="S531" s="3" t="s">
        <v>249</v>
      </c>
      <c r="T531" s="3" t="s">
        <v>256</v>
      </c>
      <c r="U531" s="3" t="s">
        <v>2929</v>
      </c>
      <c r="V531" s="22" t="str">
        <f t="shared" si="61"/>
        <v>RLFO; Hora de aviso: 17:30 07/02/2024; Solución: Se realiza migracion hilo entre empalme; Hora de solución: 22:00 07/02/2024; Causa: Falla de Empalme de FiOp</v>
      </c>
      <c r="W531" s="4" t="s">
        <v>1775</v>
      </c>
      <c r="X531" s="3"/>
      <c r="Y531" s="3"/>
      <c r="Z531" s="3" t="s">
        <v>69</v>
      </c>
      <c r="AA531" s="3" t="s">
        <v>70</v>
      </c>
      <c r="AB531" s="3">
        <v>8205505</v>
      </c>
      <c r="AC531" s="3" t="s">
        <v>71</v>
      </c>
      <c r="AD531" s="6">
        <v>2.0833333333333332E-2</v>
      </c>
      <c r="AE531" s="7"/>
      <c r="AF531" s="7"/>
      <c r="AG531" s="6">
        <f>Tabla4[[#This Row],[Tiempo Parada de Reloj]]+Tabla4[[#This Row],[Tiempo Autorizado por Telefonica (no Máximo)]]</f>
        <v>2.0833333333333332E-2</v>
      </c>
      <c r="AH531" s="7">
        <f t="shared" ca="1" si="58"/>
        <v>0.16666666666666666</v>
      </c>
      <c r="AI531" s="8">
        <f t="shared" si="59"/>
        <v>0.5</v>
      </c>
      <c r="AJ531" s="8">
        <f t="shared" ca="1" si="60"/>
        <v>4</v>
      </c>
      <c r="AK531" s="3" t="s">
        <v>98</v>
      </c>
      <c r="AL531" s="3" t="s">
        <v>70</v>
      </c>
      <c r="AM531" s="3" t="s">
        <v>87</v>
      </c>
      <c r="AN531" s="3" t="s">
        <v>87</v>
      </c>
      <c r="AO531" s="3" t="s">
        <v>87</v>
      </c>
      <c r="AP531" s="3" t="s">
        <v>87</v>
      </c>
      <c r="AQ531" s="23">
        <v>45331.832638888889</v>
      </c>
      <c r="AR531" s="3"/>
      <c r="AS531" s="23"/>
      <c r="AT531" s="23"/>
      <c r="AU531" s="3" t="s">
        <v>710</v>
      </c>
      <c r="AV531" s="3" t="s">
        <v>244</v>
      </c>
      <c r="AW531" s="3" t="s">
        <v>307</v>
      </c>
      <c r="AX531" s="3">
        <v>4.3314009999999996</v>
      </c>
      <c r="AY531" s="3">
        <v>-74.377424000000005</v>
      </c>
      <c r="AZ531" s="8" t="str">
        <f>+CONCATENATE("Reportan apertura en el enlace ",Tabla4[[#This Row],[Enlace]]," en el ",Tabla4[[#This Row],[Distancia óptica]]," ocasionado por ",Tabla4[[#This Row],[Causa del daño]])</f>
        <v>Reportan apertura en el enlace Mov. Fusagasuga Centro - Mov. El Indio en el Km 2,4 desde Fusa centro ocasionado por Falla de Empalme de FiOp</v>
      </c>
      <c r="BA531" s="8" t="str">
        <f>+CONCATENATE("Para dar solución al incidente ",Tabla4[[#This Row],[Solución]])</f>
        <v>Para dar solución al incidente Se realiza migracion hilo entre empalme</v>
      </c>
      <c r="BB531" s="3" t="str">
        <f>+_xlfn.CONCAT(Tabla4[[#This Row],[Causa Raiz]]," ",Tabla4[[#This Row],[Solución2]]," (",Tabla4[[#This Row],[Anillo]],"- Cabecera: ",Tabla4[[#This Row],[Cabecera]],"- Operador: ",Tabla4[[#This Row],[Operador]],")")</f>
        <v>Reportan apertura en el enlace Mov. Fusagasuga Centro - Mov. El Indio en el Km 2,4 desde Fusa centro ocasionado por Falla de Empalme de FiOp Para dar solución al incidente Se realiza migracion hilo entre empalme (LINEAL- Cabecera: FUSAGASUGA- Operador: Colombia Telecomunicaciones)</v>
      </c>
    </row>
    <row r="532" spans="1:54" s="2" customFormat="1" ht="171">
      <c r="A532" s="38">
        <f t="shared" si="57"/>
        <v>531</v>
      </c>
      <c r="B532" s="3">
        <v>8206307</v>
      </c>
      <c r="C532" s="3" t="s">
        <v>54</v>
      </c>
      <c r="D532" s="23">
        <v>45329.625</v>
      </c>
      <c r="E532" s="23">
        <v>45330.6875</v>
      </c>
      <c r="F532" s="1">
        <f t="shared" ca="1" si="56"/>
        <v>1.0625</v>
      </c>
      <c r="G532" s="3" t="s">
        <v>55</v>
      </c>
      <c r="H532" s="41"/>
      <c r="I532" s="40"/>
      <c r="J532" s="5" t="s">
        <v>56</v>
      </c>
      <c r="K532" s="3" t="s">
        <v>359</v>
      </c>
      <c r="L532" s="9" t="s">
        <v>78</v>
      </c>
      <c r="M532" s="3" t="s">
        <v>360</v>
      </c>
      <c r="N532" s="3" t="s">
        <v>483</v>
      </c>
      <c r="O532" s="3" t="s">
        <v>2843</v>
      </c>
      <c r="P532" s="3" t="s">
        <v>2930</v>
      </c>
      <c r="Q532" s="4" t="s">
        <v>2931</v>
      </c>
      <c r="R532" s="3" t="s">
        <v>1420</v>
      </c>
      <c r="S532" s="3" t="s">
        <v>366</v>
      </c>
      <c r="T532" s="3" t="s">
        <v>256</v>
      </c>
      <c r="U532" s="3" t="s">
        <v>2932</v>
      </c>
      <c r="V532" s="22" t="str">
        <f t="shared" si="61"/>
        <v>RLFO; Hora de aviso: 15:00 07/02/2024; Solución: Se refusiona hilo abierto en empalme existente; Hora de solución: 16:30 08/02/2024; Causa: Falla de Empalme de FiOp</v>
      </c>
      <c r="W532" s="4" t="s">
        <v>423</v>
      </c>
      <c r="X532" s="3"/>
      <c r="Y532" s="3"/>
      <c r="Z532" s="3" t="s">
        <v>69</v>
      </c>
      <c r="AA532" s="3" t="s">
        <v>71</v>
      </c>
      <c r="AB532" s="3">
        <v>0</v>
      </c>
      <c r="AC532" s="3" t="s">
        <v>71</v>
      </c>
      <c r="AD532" s="6">
        <v>0.72916666666666663</v>
      </c>
      <c r="AE532" s="7"/>
      <c r="AF532" s="7"/>
      <c r="AG532" s="6">
        <f>Tabla4[[#This Row],[Tiempo Parada de Reloj]]+Tabla4[[#This Row],[Tiempo Autorizado por Telefonica (no Máximo)]]</f>
        <v>0.72916666666666663</v>
      </c>
      <c r="AH532" s="7">
        <f t="shared" ca="1" si="58"/>
        <v>0.33333333333333337</v>
      </c>
      <c r="AI532" s="8">
        <f t="shared" si="59"/>
        <v>17.5</v>
      </c>
      <c r="AJ532" s="8">
        <f t="shared" ca="1" si="60"/>
        <v>8</v>
      </c>
      <c r="AK532" s="3" t="s">
        <v>98</v>
      </c>
      <c r="AL532" s="3" t="s">
        <v>70</v>
      </c>
      <c r="AM532" s="3" t="s">
        <v>87</v>
      </c>
      <c r="AN532" s="3" t="s">
        <v>98</v>
      </c>
      <c r="AO532" s="3" t="s">
        <v>87</v>
      </c>
      <c r="AP532" s="3" t="s">
        <v>87</v>
      </c>
      <c r="AQ532" s="23">
        <v>45331.888194444444</v>
      </c>
      <c r="AR532" s="3"/>
      <c r="AS532" s="23"/>
      <c r="AT532" s="23"/>
      <c r="AU532" s="3" t="s">
        <v>622</v>
      </c>
      <c r="AV532" s="3" t="s">
        <v>2933</v>
      </c>
      <c r="AW532" s="3" t="s">
        <v>370</v>
      </c>
      <c r="AX532" s="3">
        <v>6.26539</v>
      </c>
      <c r="AY532" s="3">
        <v>-75.56523</v>
      </c>
      <c r="AZ532" s="8" t="str">
        <f>+CONCATENATE("Reportan apertura en el enlace ",Tabla4[[#This Row],[Enlace]]," en el ",Tabla4[[#This Row],[Distancia óptica]]," ocasionado por ",Tabla4[[#This Row],[Causa del daño]])</f>
        <v>Reportan apertura en el enlace Mov. UDEA – Mov. Bello en el Km 15,6 desde Bello ocasionado por Falla de Empalme de FiOp</v>
      </c>
      <c r="BA532" s="8" t="str">
        <f>+CONCATENATE("Para dar solución al incidente ",Tabla4[[#This Row],[Solución]])</f>
        <v>Para dar solución al incidente Se refusiona hilo abierto en empalme existente</v>
      </c>
      <c r="BB532" s="3" t="str">
        <f>+_xlfn.CONCAT(Tabla4[[#This Row],[Causa Raiz]]," ",Tabla4[[#This Row],[Solución2]]," (",Tabla4[[#This Row],[Anillo]],"- Cabecera: ",Tabla4[[#This Row],[Cabecera]],"- Operador: ",Tabla4[[#This Row],[Operador]],")")</f>
        <v>Reportan apertura en el enlace Mov. UDEA – Mov. Bello en el Km 15,6 desde Bello ocasionado por Falla de Empalme de FiOp Para dar solución al incidente Se refusiona hilo abierto en empalme existente (lineal- Cabecera: bello- Operador: Colombia Telecomunicaciones)</v>
      </c>
    </row>
    <row r="533" spans="1:54" s="2" customFormat="1" ht="299.25">
      <c r="A533" s="38">
        <f t="shared" si="57"/>
        <v>532</v>
      </c>
      <c r="B533" s="3">
        <v>8208259</v>
      </c>
      <c r="C533" s="3" t="s">
        <v>163</v>
      </c>
      <c r="D533" s="23">
        <v>45330.177083333336</v>
      </c>
      <c r="E533" s="23">
        <v>45330.770833333336</v>
      </c>
      <c r="F533" s="1">
        <f t="shared" ca="1" si="56"/>
        <v>0.59375</v>
      </c>
      <c r="G533" s="3" t="s">
        <v>55</v>
      </c>
      <c r="H533" s="41"/>
      <c r="I533" s="40"/>
      <c r="J533" s="5" t="s">
        <v>56</v>
      </c>
      <c r="K533" s="3" t="s">
        <v>138</v>
      </c>
      <c r="L533" s="9" t="s">
        <v>58</v>
      </c>
      <c r="M533" s="3" t="s">
        <v>139</v>
      </c>
      <c r="N533" s="3" t="s">
        <v>140</v>
      </c>
      <c r="O533" s="3" t="s">
        <v>2934</v>
      </c>
      <c r="P533" s="3" t="s">
        <v>2935</v>
      </c>
      <c r="Q533" s="4" t="s">
        <v>2936</v>
      </c>
      <c r="R533" s="3" t="s">
        <v>725</v>
      </c>
      <c r="S533" s="3" t="s">
        <v>145</v>
      </c>
      <c r="T533" s="3" t="s">
        <v>66</v>
      </c>
      <c r="U533" s="3" t="s">
        <v>2937</v>
      </c>
      <c r="V533" s="22" t="str">
        <f t="shared" si="61"/>
        <v>RDFO; Hora de aviso: 4:15 08/02/2024; Solución: Para el cable del coriant Se recupera 10 mts de reserva y se hace un empalme de 8 hilos con caja de empalme de 24 hilos y para el cable del SDH se recupera 7 mts de reserva y se hace un empalme de 8 hilos con caja de empalme de 48 hilos; Hora de solución: 18:30 08/02/2024; Causa: Vandalismo</v>
      </c>
      <c r="W533" s="4" t="s">
        <v>199</v>
      </c>
      <c r="X533" s="3"/>
      <c r="Y533" s="3"/>
      <c r="Z533" s="3" t="s">
        <v>69</v>
      </c>
      <c r="AA533" s="3" t="s">
        <v>71</v>
      </c>
      <c r="AB533" s="3">
        <v>0</v>
      </c>
      <c r="AC533" s="3" t="s">
        <v>71</v>
      </c>
      <c r="AD533" s="6">
        <v>0.4055555555555555</v>
      </c>
      <c r="AE533" s="7"/>
      <c r="AF533" s="7"/>
      <c r="AG533" s="6">
        <f>Tabla4[[#This Row],[Tiempo Parada de Reloj]]+Tabla4[[#This Row],[Tiempo Autorizado por Telefonica (no Máximo)]]</f>
        <v>0.4055555555555555</v>
      </c>
      <c r="AH533" s="7">
        <f t="shared" ca="1" si="58"/>
        <v>0.1881944444444445</v>
      </c>
      <c r="AI533" s="8">
        <f t="shared" si="59"/>
        <v>9.7333333333333325</v>
      </c>
      <c r="AJ533" s="8">
        <f t="shared" ca="1" si="60"/>
        <v>4.5166666666666675</v>
      </c>
      <c r="AK533" s="3" t="s">
        <v>87</v>
      </c>
      <c r="AL533" s="3" t="s">
        <v>70</v>
      </c>
      <c r="AM533" s="3" t="s">
        <v>72</v>
      </c>
      <c r="AN533" s="3" t="s">
        <v>98</v>
      </c>
      <c r="AO533" s="3" t="s">
        <v>87</v>
      </c>
      <c r="AP533" s="3" t="s">
        <v>87</v>
      </c>
      <c r="AQ533" s="23">
        <v>45332.279861111114</v>
      </c>
      <c r="AR533" s="3"/>
      <c r="AS533" s="23"/>
      <c r="AT533" s="23"/>
      <c r="AU533" s="3" t="s">
        <v>149</v>
      </c>
      <c r="AV533" s="3" t="s">
        <v>2938</v>
      </c>
      <c r="AW533" s="3" t="s">
        <v>135</v>
      </c>
      <c r="AX533" s="3">
        <v>3.4704799999999998</v>
      </c>
      <c r="AY533" s="3">
        <v>-76.524007999999995</v>
      </c>
      <c r="AZ533" s="8" t="str">
        <f>+CONCATENATE("Reportan apertura en el enlace ",Tabla4[[#This Row],[Enlace]]," en el ",Tabla4[[#This Row],[Distancia óptica]]," ocasionado por ",Tabla4[[#This Row],[Causa del daño]])</f>
        <v>Reportan apertura en el enlace Cali centro - Vasquezcobo en el km 5,08 desde Cali ocasionado por Vandalismo</v>
      </c>
      <c r="BA533" s="8" t="str">
        <f>+CONCATENATE("Para dar solución al incidente ",Tabla4[[#This Row],[Solución]])</f>
        <v>Para dar solución al incidente Para el cable del coriant Se recupera 10 mts de reserva y se hace un empalme de 8 hilos con caja de empalme de 24 hilos y para el cable del SDH se recupera 7 mts de reserva y se hace un empalme de 8 hilos con caja de empalme de 48 hilos</v>
      </c>
      <c r="BB533" s="3" t="str">
        <f>+_xlfn.CONCAT(Tabla4[[#This Row],[Causa Raiz]]," ",Tabla4[[#This Row],[Solución2]]," (",Tabla4[[#This Row],[Anillo]],"- Cabecera: ",Tabla4[[#This Row],[Cabecera]],"- Operador: ",Tabla4[[#This Row],[Operador]],")")</f>
        <v>Reportan apertura en el enlace Cali centro - Vasquezcobo en el km 5,08 desde Cali ocasionado por Vandalismo Para dar solución al incidente Para el cable del coriant Se recupera 10 mts de reserva y se hace un empalme de 8 hilos con caja de empalme de 24 hilos y para el cable del SDH se recupera 7 mts de reserva y se hace un empalme de 8 hilos con caja de empalme de 48 hilos (Lineal- Cabecera: Cali centro- Operador: Colombia Telecomunicaciones)</v>
      </c>
    </row>
    <row r="534" spans="1:54" s="2" customFormat="1" ht="199.5">
      <c r="A534" s="38">
        <f t="shared" si="57"/>
        <v>533</v>
      </c>
      <c r="B534" s="3">
        <v>8207958</v>
      </c>
      <c r="C534" s="3" t="s">
        <v>163</v>
      </c>
      <c r="D534" s="23">
        <v>45330.197916666664</v>
      </c>
      <c r="E534" s="23">
        <v>45330.527777777781</v>
      </c>
      <c r="F534" s="1">
        <f t="shared" ca="1" si="56"/>
        <v>0.32986111111677019</v>
      </c>
      <c r="G534" s="3" t="s">
        <v>55</v>
      </c>
      <c r="H534" s="41"/>
      <c r="I534" s="40"/>
      <c r="J534" s="5" t="s">
        <v>56</v>
      </c>
      <c r="K534" s="3" t="s">
        <v>77</v>
      </c>
      <c r="L534" s="9" t="s">
        <v>58</v>
      </c>
      <c r="M534" s="3" t="s">
        <v>373</v>
      </c>
      <c r="N534" s="3" t="s">
        <v>374</v>
      </c>
      <c r="O534" s="3" t="s">
        <v>2939</v>
      </c>
      <c r="P534" s="3" t="s">
        <v>2940</v>
      </c>
      <c r="Q534" s="4" t="s">
        <v>2941</v>
      </c>
      <c r="R534" s="3" t="s">
        <v>1304</v>
      </c>
      <c r="S534" s="3" t="s">
        <v>249</v>
      </c>
      <c r="T534" s="3" t="s">
        <v>66</v>
      </c>
      <c r="U534" s="3" t="s">
        <v>2942</v>
      </c>
      <c r="V534" s="22" t="str">
        <f t="shared" si="61"/>
        <v>RDFO; Hora de aviso: 4:45 08/02/2024; Solución: Se recupera 20 m de reserva y se realiza un empalme de 144 hilos.; Hora de solución: 12:40 08/02/2024; Causa: Vandalismo</v>
      </c>
      <c r="W534" s="4" t="s">
        <v>191</v>
      </c>
      <c r="X534" s="3"/>
      <c r="Y534" s="3"/>
      <c r="Z534" s="3"/>
      <c r="AA534" s="3" t="s">
        <v>70</v>
      </c>
      <c r="AB534" s="3">
        <v>8207958</v>
      </c>
      <c r="AC534" s="3" t="s">
        <v>71</v>
      </c>
      <c r="AD534" s="6">
        <v>0.21875</v>
      </c>
      <c r="AE534" s="7"/>
      <c r="AF534" s="7"/>
      <c r="AG534" s="6">
        <f>Tabla4[[#This Row],[Tiempo Parada de Reloj]]+Tabla4[[#This Row],[Tiempo Autorizado por Telefonica (no Máximo)]]</f>
        <v>0.21875</v>
      </c>
      <c r="AH534" s="7">
        <f t="shared" ca="1" si="58"/>
        <v>0.11111111111677019</v>
      </c>
      <c r="AI534" s="8">
        <f t="shared" si="59"/>
        <v>5.25</v>
      </c>
      <c r="AJ534" s="8">
        <f t="shared" ca="1" si="60"/>
        <v>2.6666666668024845</v>
      </c>
      <c r="AK534" s="3" t="s">
        <v>87</v>
      </c>
      <c r="AL534" s="3" t="s">
        <v>70</v>
      </c>
      <c r="AM534" s="3" t="s">
        <v>72</v>
      </c>
      <c r="AN534" s="3" t="s">
        <v>72</v>
      </c>
      <c r="AO534" s="3" t="s">
        <v>87</v>
      </c>
      <c r="AP534" s="3" t="s">
        <v>87</v>
      </c>
      <c r="AQ534" s="23">
        <v>45331.470138888886</v>
      </c>
      <c r="AR534" s="3"/>
      <c r="AS534" s="23"/>
      <c r="AT534" s="23"/>
      <c r="AU534" s="3" t="s">
        <v>192</v>
      </c>
      <c r="AV534" s="3" t="s">
        <v>1820</v>
      </c>
      <c r="AW534" s="3" t="s">
        <v>135</v>
      </c>
      <c r="AX534" s="3">
        <v>4.1488610000000001</v>
      </c>
      <c r="AY534" s="3">
        <v>-73.632940000000005</v>
      </c>
      <c r="AZ534" s="8" t="str">
        <f>+CONCATENATE("Reportan apertura en el enlace ",Tabla4[[#This Row],[Enlace]]," en el ",Tabla4[[#This Row],[Distancia óptica]]," ocasionado por ",Tabla4[[#This Row],[Causa del daño]])</f>
        <v>Reportan apertura en el enlace Esperanza - Catama en el km 4,12 desde Esperanza ocasionado por Vandalismo</v>
      </c>
      <c r="BA534" s="8" t="str">
        <f>+CONCATENATE("Para dar solución al incidente ",Tabla4[[#This Row],[Solución]])</f>
        <v>Para dar solución al incidente Se recupera 20 m de reserva y se realiza un empalme de 144 hilos.</v>
      </c>
      <c r="BB534" s="3" t="str">
        <f>+_xlfn.CONCAT(Tabla4[[#This Row],[Causa Raiz]]," ",Tabla4[[#This Row],[Solución2]]," (",Tabla4[[#This Row],[Anillo]],"- Cabecera: ",Tabla4[[#This Row],[Cabecera]],"- Operador: ",Tabla4[[#This Row],[Operador]],")")</f>
        <v>Reportan apertura en el enlace Esperanza - Catama en el km 4,12 desde Esperanza ocasionado por Vandalismo Para dar solución al incidente Se recupera 20 m de reserva y se realiza un empalme de 144 hilos. (Lineal- Cabecera: Esperanza - Operador: Colombia Telecomunicaciones)</v>
      </c>
    </row>
    <row r="535" spans="1:54" s="2" customFormat="1" ht="213.75">
      <c r="A535" s="38">
        <f t="shared" si="57"/>
        <v>534</v>
      </c>
      <c r="B535" s="3">
        <v>8208453</v>
      </c>
      <c r="C535" s="3" t="s">
        <v>163</v>
      </c>
      <c r="D535" s="23">
        <v>45330.229166666664</v>
      </c>
      <c r="E535" s="23">
        <v>45330.354166666664</v>
      </c>
      <c r="F535" s="1">
        <f t="shared" ca="1" si="56"/>
        <v>0.125</v>
      </c>
      <c r="G535" s="3" t="s">
        <v>55</v>
      </c>
      <c r="H535" s="41"/>
      <c r="I535" s="40"/>
      <c r="J535" s="5" t="s">
        <v>56</v>
      </c>
      <c r="K535" s="3" t="s">
        <v>77</v>
      </c>
      <c r="L535" s="9" t="s">
        <v>78</v>
      </c>
      <c r="M535" s="3" t="s">
        <v>745</v>
      </c>
      <c r="N535" s="3" t="s">
        <v>746</v>
      </c>
      <c r="O535" s="3" t="s">
        <v>2943</v>
      </c>
      <c r="P535" s="3" t="s">
        <v>2944</v>
      </c>
      <c r="Q535" s="4" t="s">
        <v>2945</v>
      </c>
      <c r="R535" s="3" t="s">
        <v>750</v>
      </c>
      <c r="S535" s="3" t="s">
        <v>158</v>
      </c>
      <c r="T535" s="3" t="s">
        <v>146</v>
      </c>
      <c r="U535" s="3" t="s">
        <v>2946</v>
      </c>
      <c r="V535" s="22" t="str">
        <f t="shared" si="61"/>
        <v>RDFO; Hora de aviso: 5:30 08/02/2024; Solución: Se realiza migracion de hilos entre nodos del hilo 32 al hilo 31 de la Rx Campoalegre; Hora de solución: 8:30 08/02/2024; Causa: Falla en la Red FiOp</v>
      </c>
      <c r="W535" s="4" t="s">
        <v>1775</v>
      </c>
      <c r="X535" s="3"/>
      <c r="Y535" s="3"/>
      <c r="Z535" s="3" t="s">
        <v>69</v>
      </c>
      <c r="AA535" s="3" t="s">
        <v>71</v>
      </c>
      <c r="AB535" s="3">
        <v>0</v>
      </c>
      <c r="AC535" s="3" t="s">
        <v>71</v>
      </c>
      <c r="AD535" s="6">
        <v>0</v>
      </c>
      <c r="AE535" s="7"/>
      <c r="AF535" s="7"/>
      <c r="AG535" s="6">
        <f>Tabla4[[#This Row],[Tiempo Parada de Reloj]]+Tabla4[[#This Row],[Tiempo Autorizado por Telefonica (no Máximo)]]</f>
        <v>0</v>
      </c>
      <c r="AH535" s="7">
        <f t="shared" ca="1" si="58"/>
        <v>0.125</v>
      </c>
      <c r="AI535" s="8">
        <f t="shared" si="59"/>
        <v>0</v>
      </c>
      <c r="AJ535" s="8">
        <f t="shared" ca="1" si="60"/>
        <v>3</v>
      </c>
      <c r="AK535" s="3" t="s">
        <v>87</v>
      </c>
      <c r="AL535" s="3" t="s">
        <v>70</v>
      </c>
      <c r="AM535" s="3" t="s">
        <v>72</v>
      </c>
      <c r="AN535" s="3" t="s">
        <v>72</v>
      </c>
      <c r="AO535" s="3" t="s">
        <v>87</v>
      </c>
      <c r="AP535" s="3" t="s">
        <v>87</v>
      </c>
      <c r="AQ535" s="23">
        <v>45330.768055555556</v>
      </c>
      <c r="AR535" s="3"/>
      <c r="AS535" s="23"/>
      <c r="AT535" s="23"/>
      <c r="AU535" s="3" t="s">
        <v>752</v>
      </c>
      <c r="AV535" s="3" t="s">
        <v>2947</v>
      </c>
      <c r="AW535" s="3" t="s">
        <v>1951</v>
      </c>
      <c r="AX535" s="3">
        <v>2.6841667</v>
      </c>
      <c r="AY535" s="3">
        <v>-75.326110999999997</v>
      </c>
      <c r="AZ535" s="8" t="str">
        <f>+CONCATENATE("Reportan apertura en el enlace ",Tabla4[[#This Row],[Enlace]]," en el ",Tabla4[[#This Row],[Distancia óptica]]," ocasionado por ",Tabla4[[#This Row],[Causa del daño]])</f>
        <v>Reportan apertura en el enlace Mov.Campoalegre fija - Mov.Gigante fija en el km 44,67 desde Campoalegre ocasionado por Falla en la Red FiOp</v>
      </c>
      <c r="BA535" s="8" t="str">
        <f>+CONCATENATE("Para dar solución al incidente ",Tabla4[[#This Row],[Solución]])</f>
        <v>Para dar solución al incidente Se realiza migracion de hilos entre nodos del hilo 32 al hilo 31 de la Rx Campoalegre</v>
      </c>
      <c r="BB535" s="3" t="str">
        <f>+_xlfn.CONCAT(Tabla4[[#This Row],[Causa Raiz]]," ",Tabla4[[#This Row],[Solución2]]," (",Tabla4[[#This Row],[Anillo]],"- Cabecera: ",Tabla4[[#This Row],[Cabecera]],"- Operador: ",Tabla4[[#This Row],[Operador]],")")</f>
        <v>Reportan apertura en el enlace Mov.Campoalegre fija - Mov.Gigante fija en el km 44,67 desde Campoalegre ocasionado por Falla en la Red FiOp Para dar solución al incidente Se realiza migracion de hilos entre nodos del hilo 32 al hilo 31 de la Rx Campoalegre (uk- Cabecera: Campo Alegre- Operador: Colombia Telecomunicaciones)</v>
      </c>
    </row>
    <row r="536" spans="1:54" s="2" customFormat="1" ht="171">
      <c r="A536" s="38">
        <f t="shared" si="57"/>
        <v>535</v>
      </c>
      <c r="B536" s="3">
        <v>8208821</v>
      </c>
      <c r="C536" s="3" t="s">
        <v>92</v>
      </c>
      <c r="D536" s="23">
        <v>45330.3125</v>
      </c>
      <c r="E536" s="23">
        <v>45330.458333333336</v>
      </c>
      <c r="F536" s="1">
        <f t="shared" ca="1" si="56"/>
        <v>0.14583333333575865</v>
      </c>
      <c r="G536" s="3" t="s">
        <v>164</v>
      </c>
      <c r="H536" s="41" t="s">
        <v>165</v>
      </c>
      <c r="I536" s="40" t="s">
        <v>2948</v>
      </c>
      <c r="J536" s="5" t="s">
        <v>167</v>
      </c>
      <c r="K536" s="3" t="s">
        <v>168</v>
      </c>
      <c r="L536" s="9" t="s">
        <v>58</v>
      </c>
      <c r="M536" s="3" t="s">
        <v>1429</v>
      </c>
      <c r="N536" s="3" t="s">
        <v>1430</v>
      </c>
      <c r="O536" s="3" t="s">
        <v>1431</v>
      </c>
      <c r="P536" s="3" t="s">
        <v>2949</v>
      </c>
      <c r="Q536" s="4" t="s">
        <v>2950</v>
      </c>
      <c r="R536" s="3" t="s">
        <v>1555</v>
      </c>
      <c r="S536" s="3" t="s">
        <v>175</v>
      </c>
      <c r="T536" s="3" t="s">
        <v>66</v>
      </c>
      <c r="U536" s="3" t="s">
        <v>2951</v>
      </c>
      <c r="V536" s="22" t="str">
        <f t="shared" si="61"/>
        <v>RTNFO; Hora de aviso: 7:30 08/02/2024; Solución: Recuperacion de reserva y se rehace cempalme existente; Hora de solución: 11:00 08/02/2024; Causa: Vandalismo</v>
      </c>
      <c r="W536" s="4" t="s">
        <v>213</v>
      </c>
      <c r="X536" s="3"/>
      <c r="Y536" s="3"/>
      <c r="Z536" s="3" t="s">
        <v>69</v>
      </c>
      <c r="AA536" s="3" t="s">
        <v>71</v>
      </c>
      <c r="AB536" s="3">
        <v>0</v>
      </c>
      <c r="AC536" s="3" t="s">
        <v>71</v>
      </c>
      <c r="AD536" s="6">
        <v>0</v>
      </c>
      <c r="AE536" s="7"/>
      <c r="AF536" s="7"/>
      <c r="AG536" s="6">
        <f>Tabla4[[#This Row],[Tiempo Parada de Reloj]]+Tabla4[[#This Row],[Tiempo Autorizado por Telefonica (no Máximo)]]</f>
        <v>0</v>
      </c>
      <c r="AH536" s="7">
        <f t="shared" ca="1" si="58"/>
        <v>0.14583333333575865</v>
      </c>
      <c r="AI536" s="8">
        <f t="shared" si="59"/>
        <v>0</v>
      </c>
      <c r="AJ536" s="8">
        <f t="shared" ca="1" si="60"/>
        <v>3.5000000000582077</v>
      </c>
      <c r="AK536" s="3" t="s">
        <v>72</v>
      </c>
      <c r="AL536" s="3" t="s">
        <v>71</v>
      </c>
      <c r="AM536" s="3" t="s">
        <v>69</v>
      </c>
      <c r="AN536" s="3" t="s">
        <v>72</v>
      </c>
      <c r="AO536" s="3"/>
      <c r="AP536" s="3"/>
      <c r="AQ536" s="23">
        <f ca="1">NOW()</f>
        <v>45503.696834953706</v>
      </c>
      <c r="AR536" s="3"/>
      <c r="AS536" s="23"/>
      <c r="AT536" s="23"/>
      <c r="AU536" s="3" t="s">
        <v>1557</v>
      </c>
      <c r="AV536" s="3" t="s">
        <v>69</v>
      </c>
      <c r="AW536" s="3" t="s">
        <v>69</v>
      </c>
      <c r="AX536" s="3" t="s">
        <v>69</v>
      </c>
      <c r="AY536" s="3" t="s">
        <v>69</v>
      </c>
      <c r="AZ536" s="8" t="str">
        <f>+CONCATENATE("Reportan apertura en el enlace ",Tabla4[[#This Row],[Enlace]]," en el ",Tabla4[[#This Row],[Distancia óptica]]," ocasionado por ",Tabla4[[#This Row],[Causa del daño]])</f>
        <v>Reportan apertura en el enlace Tunja - Sogamoso en el Km 31,49 desde Tunja ocasionado por Vandalismo</v>
      </c>
      <c r="BA536" s="8" t="str">
        <f>+CONCATENATE("Para dar solución al incidente ",Tabla4[[#This Row],[Solución]])</f>
        <v>Para dar solución al incidente Recuperacion de reserva y se rehace cempalme existente</v>
      </c>
      <c r="BB536" s="3" t="str">
        <f>+_xlfn.CONCAT(Tabla4[[#This Row],[Causa Raiz]]," ",Tabla4[[#This Row],[Solución2]]," (",Tabla4[[#This Row],[Anillo]],"- Cabecera: ",Tabla4[[#This Row],[Cabecera]],"- Operador: ",Tabla4[[#This Row],[Operador]],")")</f>
        <v>Reportan apertura en el enlace Tunja - Sogamoso en el Km 31,49 desde Tunja ocasionado por Vandalismo Para dar solución al incidente Recuperacion de reserva y se rehace cempalme existente (NA- Cabecera: NA- Operador: Telmex - Claro)</v>
      </c>
    </row>
    <row r="537" spans="1:54" s="2" customFormat="1" ht="171">
      <c r="A537" s="38">
        <f t="shared" si="57"/>
        <v>536</v>
      </c>
      <c r="B537" s="3">
        <v>8209239</v>
      </c>
      <c r="C537" s="3" t="s">
        <v>54</v>
      </c>
      <c r="D537" s="23">
        <v>45330.399305555555</v>
      </c>
      <c r="E537" s="23">
        <v>45330.400694444441</v>
      </c>
      <c r="F537" s="1">
        <f t="shared" ref="F537:F600" ca="1" si="62">IF(ISBLANK(E537),IF(ISBLANK(D537),0,NOW()-D537),E537-D537)</f>
        <v>1.3888888861401938E-3</v>
      </c>
      <c r="G537" s="3" t="s">
        <v>55</v>
      </c>
      <c r="H537" s="41"/>
      <c r="I537" s="40"/>
      <c r="J537" s="5" t="s">
        <v>56</v>
      </c>
      <c r="K537" s="3" t="s">
        <v>77</v>
      </c>
      <c r="L537" s="9" t="s">
        <v>58</v>
      </c>
      <c r="M537" s="3" t="s">
        <v>283</v>
      </c>
      <c r="N537" s="3" t="s">
        <v>284</v>
      </c>
      <c r="O537" s="3" t="s">
        <v>2952</v>
      </c>
      <c r="P537" s="3">
        <v>0</v>
      </c>
      <c r="Q537" s="4" t="s">
        <v>2953</v>
      </c>
      <c r="R537" s="3" t="s">
        <v>2716</v>
      </c>
      <c r="S537" s="3" t="s">
        <v>289</v>
      </c>
      <c r="T537" s="3" t="s">
        <v>104</v>
      </c>
      <c r="U537" s="3" t="s">
        <v>2954</v>
      </c>
      <c r="V537" s="22" t="str">
        <f t="shared" si="61"/>
        <v>RLFO; Hora de aviso: 9:35 08/02/2024; Solución: Personal de PI realiza cambio de pacht cord en cruzada interna del nodo de Armenia; Hora de solución: 9:37 08/02/2024; Causa: Visita Fallida</v>
      </c>
      <c r="W537" s="4" t="s">
        <v>160</v>
      </c>
      <c r="X537" s="3"/>
      <c r="Y537" s="3"/>
      <c r="Z537" s="3" t="s">
        <v>69</v>
      </c>
      <c r="AA537" s="3" t="s">
        <v>71</v>
      </c>
      <c r="AB537" s="3">
        <v>0</v>
      </c>
      <c r="AC537" s="3" t="s">
        <v>71</v>
      </c>
      <c r="AD537" s="6">
        <v>0</v>
      </c>
      <c r="AE537" s="7"/>
      <c r="AF537" s="7"/>
      <c r="AG537" s="6">
        <f>Tabla4[[#This Row],[Tiempo Parada de Reloj]]+Tabla4[[#This Row],[Tiempo Autorizado por Telefonica (no Máximo)]]</f>
        <v>0</v>
      </c>
      <c r="AH537" s="7">
        <f t="shared" ca="1" si="58"/>
        <v>1.3888888861401938E-3</v>
      </c>
      <c r="AI537" s="8">
        <f t="shared" si="59"/>
        <v>0</v>
      </c>
      <c r="AJ537" s="8">
        <f t="shared" ca="1" si="60"/>
        <v>3.3333333267364651E-2</v>
      </c>
      <c r="AK537" s="3" t="s">
        <v>73</v>
      </c>
      <c r="AL537" s="3" t="s">
        <v>70</v>
      </c>
      <c r="AM537" s="3" t="s">
        <v>72</v>
      </c>
      <c r="AN537" s="3" t="s">
        <v>72</v>
      </c>
      <c r="AO537" s="3" t="s">
        <v>72</v>
      </c>
      <c r="AP537" s="3" t="s">
        <v>72</v>
      </c>
      <c r="AQ537" s="23">
        <v>45330.400694444441</v>
      </c>
      <c r="AR537" s="3"/>
      <c r="AS537" s="23"/>
      <c r="AT537" s="23"/>
      <c r="AU537" s="3" t="s">
        <v>404</v>
      </c>
      <c r="AV537" s="3" t="s">
        <v>69</v>
      </c>
      <c r="AW537" s="3" t="s">
        <v>69</v>
      </c>
      <c r="AX537" s="3" t="s">
        <v>69</v>
      </c>
      <c r="AY537" s="3" t="s">
        <v>69</v>
      </c>
      <c r="AZ537" s="8" t="str">
        <f>+CONCATENATE("Reportan apertura en el enlace ",Tabla4[[#This Row],[Enlace]]," en el ",Tabla4[[#This Row],[Distancia óptica]]," ocasionado por ",Tabla4[[#This Row],[Causa del daño]])</f>
        <v>Reportan apertura en el enlace Armenia 7500 - Armenia 3500 en el 0 ocasionado por Visita Fallida</v>
      </c>
      <c r="BA537" s="8" t="str">
        <f>+CONCATENATE("Para dar solución al incidente ",Tabla4[[#This Row],[Solución]])</f>
        <v>Para dar solución al incidente Personal de PI realiza cambio de pacht cord en cruzada interna del nodo de Armenia</v>
      </c>
      <c r="BB537" s="3" t="str">
        <f>+_xlfn.CONCAT(Tabla4[[#This Row],[Causa Raiz]]," ",Tabla4[[#This Row],[Solución2]]," (",Tabla4[[#This Row],[Anillo]],"- Cabecera: ",Tabla4[[#This Row],[Cabecera]],"- Operador: ",Tabla4[[#This Row],[Operador]],")")</f>
        <v>Reportan apertura en el enlace Armenia 7500 - Armenia 3500 en el 0 ocasionado por Visita Fallida Para dar solución al incidente Personal de PI realiza cambio de pacht cord en cruzada interna del nodo de Armenia (NA- Cabecera: NA- Operador: Colombia Telecomunicaciones)</v>
      </c>
    </row>
    <row r="538" spans="1:54" s="2" customFormat="1" ht="199.5">
      <c r="A538" s="38">
        <f t="shared" si="57"/>
        <v>537</v>
      </c>
      <c r="B538" s="3">
        <v>8209910</v>
      </c>
      <c r="C538" s="3" t="s">
        <v>92</v>
      </c>
      <c r="D538" s="23">
        <v>45330.479166666664</v>
      </c>
      <c r="E538" s="23">
        <v>45330.875</v>
      </c>
      <c r="F538" s="1">
        <f t="shared" ca="1" si="62"/>
        <v>0.39583333333575865</v>
      </c>
      <c r="G538" s="3" t="s">
        <v>55</v>
      </c>
      <c r="H538" s="41"/>
      <c r="I538" s="40"/>
      <c r="J538" s="5" t="s">
        <v>56</v>
      </c>
      <c r="K538" s="3" t="s">
        <v>77</v>
      </c>
      <c r="L538" s="9" t="s">
        <v>58</v>
      </c>
      <c r="M538" s="3" t="s">
        <v>79</v>
      </c>
      <c r="N538" s="3" t="s">
        <v>244</v>
      </c>
      <c r="O538" s="3" t="s">
        <v>603</v>
      </c>
      <c r="P538" s="3" t="s">
        <v>2955</v>
      </c>
      <c r="Q538" s="4" t="s">
        <v>2956</v>
      </c>
      <c r="R538" s="3" t="s">
        <v>248</v>
      </c>
      <c r="S538" s="3" t="s">
        <v>249</v>
      </c>
      <c r="T538" s="3" t="s">
        <v>66</v>
      </c>
      <c r="U538" s="3" t="s">
        <v>2957</v>
      </c>
      <c r="V538" s="22" t="str">
        <f t="shared" si="61"/>
        <v>RTNFO; Hora de aviso: 11:30 08/02/2024; Solución: Se realiza un tendido de 500 mts y se hacen dos empalmes de 36 hilos; Hora de solución: 21:00 08/02/2024; Causa: Vandalismo</v>
      </c>
      <c r="W538" s="4" t="s">
        <v>1775</v>
      </c>
      <c r="X538" s="3"/>
      <c r="Y538" s="3"/>
      <c r="Z538" s="3" t="s">
        <v>69</v>
      </c>
      <c r="AA538" s="3" t="s">
        <v>70</v>
      </c>
      <c r="AB538" s="3">
        <v>8209911</v>
      </c>
      <c r="AC538" s="3" t="s">
        <v>70</v>
      </c>
      <c r="AD538" s="6">
        <v>0.20972222222222223</v>
      </c>
      <c r="AE538" s="7"/>
      <c r="AF538" s="7"/>
      <c r="AG538" s="6">
        <f>Tabla4[[#This Row],[Tiempo Parada de Reloj]]+Tabla4[[#This Row],[Tiempo Autorizado por Telefonica (no Máximo)]]</f>
        <v>0.20972222222222223</v>
      </c>
      <c r="AH538" s="7">
        <f t="shared" ca="1" si="58"/>
        <v>0.18611111111353643</v>
      </c>
      <c r="AI538" s="8">
        <f t="shared" si="59"/>
        <v>5.0333333333333332</v>
      </c>
      <c r="AJ538" s="8">
        <f t="shared" ca="1" si="60"/>
        <v>4.4666666667248744</v>
      </c>
      <c r="AK538" s="3" t="s">
        <v>73</v>
      </c>
      <c r="AL538" s="3" t="s">
        <v>70</v>
      </c>
      <c r="AM538" s="3" t="s">
        <v>98</v>
      </c>
      <c r="AN538" s="3" t="s">
        <v>98</v>
      </c>
      <c r="AO538" s="3" t="s">
        <v>87</v>
      </c>
      <c r="AP538" s="3" t="s">
        <v>87</v>
      </c>
      <c r="AQ538" s="23">
        <v>45331.529166666667</v>
      </c>
      <c r="AR538" s="3"/>
      <c r="AS538" s="23" t="s">
        <v>609</v>
      </c>
      <c r="AT538" s="23"/>
      <c r="AU538" s="3" t="s">
        <v>610</v>
      </c>
      <c r="AV538" s="3" t="s">
        <v>430</v>
      </c>
      <c r="AW538" s="3" t="s">
        <v>1323</v>
      </c>
      <c r="AX538" s="3">
        <v>4.2131169999999996</v>
      </c>
      <c r="AY538" s="3">
        <v>-74.673213000000004</v>
      </c>
      <c r="AZ538" s="8" t="str">
        <f>+CONCATENATE("Reportan apertura en el enlace ",Tabla4[[#This Row],[Enlace]]," en el ",Tabla4[[#This Row],[Distancia óptica]]," ocasionado por ",Tabla4[[#This Row],[Causa del daño]])</f>
        <v>Reportan apertura en el enlace Fusagasugá - Girardot en el km 24,4 desde Girardot ocasionado por Vandalismo</v>
      </c>
      <c r="BA538" s="8" t="str">
        <f>+CONCATENATE("Para dar solución al incidente ",Tabla4[[#This Row],[Solución]])</f>
        <v>Para dar solución al incidente Se realiza un tendido de 500 mts y se hacen dos empalmes de 36 hilos</v>
      </c>
      <c r="BB538" s="3" t="str">
        <f>+_xlfn.CONCAT(Tabla4[[#This Row],[Causa Raiz]]," ",Tabla4[[#This Row],[Solución2]]," (",Tabla4[[#This Row],[Anillo]],"- Cabecera: ",Tabla4[[#This Row],[Cabecera]],"- Operador: ",Tabla4[[#This Row],[Operador]],")")</f>
        <v>Reportan apertura en el enlace Fusagasugá - Girardot en el km 24,4 desde Girardot ocasionado por Vandalismo Para dar solución al incidente Se realiza un tendido de 500 mts y se hacen dos empalmes de 36 hilos (TRONCAL- Cabecera: Fusagasuga- Operador: Colombia Telecomunicaciones)</v>
      </c>
    </row>
    <row r="539" spans="1:54" s="2" customFormat="1" ht="256.5">
      <c r="A539" s="38">
        <f t="shared" si="57"/>
        <v>538</v>
      </c>
      <c r="B539" s="3">
        <v>8209977</v>
      </c>
      <c r="C539" s="3" t="s">
        <v>92</v>
      </c>
      <c r="D539" s="23">
        <v>45330.517361111109</v>
      </c>
      <c r="E539" s="23">
        <v>45330.90625</v>
      </c>
      <c r="F539" s="1">
        <f t="shared" ca="1" si="62"/>
        <v>0.38888888889050577</v>
      </c>
      <c r="G539" s="3" t="s">
        <v>55</v>
      </c>
      <c r="H539" s="41"/>
      <c r="I539" s="40"/>
      <c r="J539" s="5" t="s">
        <v>56</v>
      </c>
      <c r="K539" s="3" t="s">
        <v>138</v>
      </c>
      <c r="L539" s="9" t="s">
        <v>58</v>
      </c>
      <c r="M539" s="3" t="s">
        <v>139</v>
      </c>
      <c r="N539" s="3" t="s">
        <v>2958</v>
      </c>
      <c r="O539" s="3" t="s">
        <v>1215</v>
      </c>
      <c r="P539" s="3" t="s">
        <v>2959</v>
      </c>
      <c r="Q539" s="4" t="s">
        <v>2960</v>
      </c>
      <c r="R539" s="3" t="s">
        <v>2716</v>
      </c>
      <c r="S539" s="3" t="s">
        <v>145</v>
      </c>
      <c r="T539" s="3" t="s">
        <v>176</v>
      </c>
      <c r="U539" s="3" t="s">
        <v>2961</v>
      </c>
      <c r="V539" s="22" t="str">
        <f t="shared" si="61"/>
        <v>RTNFO; Hora de aviso: 12:25 08/02/2024; Solución: Se realiza un tendido de 80 mts y se hacen dos empalmes de 36 hilos uno existente y uno nuevo con caja de empalme de 48 hilos; Hora de solución: 21:45 08/02/2024; Causa: Intervención de Terceros. No Identificados</v>
      </c>
      <c r="W539" s="4" t="s">
        <v>199</v>
      </c>
      <c r="X539" s="3"/>
      <c r="Y539" s="3"/>
      <c r="Z539" s="3" t="s">
        <v>69</v>
      </c>
      <c r="AA539" s="3" t="s">
        <v>70</v>
      </c>
      <c r="AB539" s="3">
        <v>8209977</v>
      </c>
      <c r="AC539" s="3" t="s">
        <v>71</v>
      </c>
      <c r="AD539" s="6">
        <v>0.18888888888888888</v>
      </c>
      <c r="AE539" s="7"/>
      <c r="AF539" s="7"/>
      <c r="AG539" s="6">
        <f>Tabla4[[#This Row],[Tiempo Parada de Reloj]]+Tabla4[[#This Row],[Tiempo Autorizado por Telefonica (no Máximo)]]</f>
        <v>0.18888888888888888</v>
      </c>
      <c r="AH539" s="7">
        <f t="shared" ca="1" si="58"/>
        <v>0.20000000000161688</v>
      </c>
      <c r="AI539" s="8">
        <f t="shared" si="59"/>
        <v>4.5333333333333332</v>
      </c>
      <c r="AJ539" s="8">
        <f t="shared" ca="1" si="60"/>
        <v>4.8000000000388052</v>
      </c>
      <c r="AK539" s="3" t="s">
        <v>72</v>
      </c>
      <c r="AL539" s="3" t="s">
        <v>70</v>
      </c>
      <c r="AM539" s="3" t="s">
        <v>98</v>
      </c>
      <c r="AN539" s="3" t="s">
        <v>106</v>
      </c>
      <c r="AO539" s="3" t="s">
        <v>87</v>
      </c>
      <c r="AP539" s="3" t="s">
        <v>87</v>
      </c>
      <c r="AQ539" s="23">
        <v>45332.775000000001</v>
      </c>
      <c r="AR539" s="3"/>
      <c r="AS539" s="23"/>
      <c r="AT539" s="23"/>
      <c r="AU539" s="3" t="s">
        <v>149</v>
      </c>
      <c r="AV539" s="3" t="s">
        <v>1221</v>
      </c>
      <c r="AW539" s="3" t="s">
        <v>1323</v>
      </c>
      <c r="AX539" s="3">
        <v>4.7775080000000001</v>
      </c>
      <c r="AY539" s="3">
        <v>-75.963804999999994</v>
      </c>
      <c r="AZ539" s="8" t="str">
        <f>+CONCATENATE("Reportan apertura en el enlace ",Tabla4[[#This Row],[Enlace]]," en el ",Tabla4[[#This Row],[Distancia óptica]]," ocasionado por ",Tabla4[[#This Row],[Causa del daño]])</f>
        <v>Reportan apertura en el enlace Pereira - Roldanillo en el Km 52,8 desde Roldanillo ocasionado por Intervención de Terceros. No Identificados</v>
      </c>
      <c r="BA539" s="8" t="str">
        <f>+CONCATENATE("Para dar solución al incidente ",Tabla4[[#This Row],[Solución]])</f>
        <v>Para dar solución al incidente Se realiza un tendido de 80 mts y se hacen dos empalmes de 36 hilos uno existente y uno nuevo con caja de empalme de 48 hilos</v>
      </c>
      <c r="BB539" s="3" t="str">
        <f>+_xlfn.CONCAT(Tabla4[[#This Row],[Causa Raiz]]," ",Tabla4[[#This Row],[Solución2]]," (",Tabla4[[#This Row],[Anillo]],"- Cabecera: ",Tabla4[[#This Row],[Cabecera]],"- Operador: ",Tabla4[[#This Row],[Operador]],")")</f>
        <v>Reportan apertura en el enlace Pereira - Roldanillo en el Km 52,8 desde Roldanillo ocasionado por Intervención de Terceros. No Identificados Para dar solución al incidente Se realiza un tendido de 80 mts y se hacen dos empalmes de 36 hilos uno existente y uno nuevo con caja de empalme de 48 hilos (TRONCAL- Cabecera: Roldanillo- Operador: Colombia Telecomunicaciones)</v>
      </c>
    </row>
    <row r="540" spans="1:54" s="2" customFormat="1" ht="185.25">
      <c r="A540" s="38">
        <f t="shared" si="57"/>
        <v>539</v>
      </c>
      <c r="B540" s="3">
        <v>8210341</v>
      </c>
      <c r="C540" s="3" t="s">
        <v>54</v>
      </c>
      <c r="D540" s="23">
        <v>45330.59375</v>
      </c>
      <c r="E540" s="23">
        <v>45330.770833333336</v>
      </c>
      <c r="F540" s="1">
        <f t="shared" ca="1" si="62"/>
        <v>0.17708333333575865</v>
      </c>
      <c r="G540" s="3" t="s">
        <v>55</v>
      </c>
      <c r="H540" s="41"/>
      <c r="I540" s="40"/>
      <c r="J540" s="5" t="s">
        <v>56</v>
      </c>
      <c r="K540" s="3" t="s">
        <v>138</v>
      </c>
      <c r="L540" s="9" t="s">
        <v>58</v>
      </c>
      <c r="M540" s="3" t="s">
        <v>139</v>
      </c>
      <c r="N540" s="3" t="s">
        <v>140</v>
      </c>
      <c r="O540" s="3" t="s">
        <v>2962</v>
      </c>
      <c r="P540" s="3" t="s">
        <v>2963</v>
      </c>
      <c r="Q540" s="4" t="s">
        <v>2964</v>
      </c>
      <c r="R540" s="3" t="s">
        <v>725</v>
      </c>
      <c r="S540" s="3" t="s">
        <v>145</v>
      </c>
      <c r="T540" s="3" t="s">
        <v>66</v>
      </c>
      <c r="U540" s="3" t="s">
        <v>2965</v>
      </c>
      <c r="V540" s="22" t="str">
        <f t="shared" si="61"/>
        <v>RLFO; Hora de aviso: 14:15 08/02/2024; Solución: Se recupera 4 mts de reserva y se hace un empalme de 48 hilos; Hora de solución: 18:30 08/02/2024; Causa: Vandalismo</v>
      </c>
      <c r="W540" s="4" t="s">
        <v>199</v>
      </c>
      <c r="X540" s="3"/>
      <c r="Y540" s="3"/>
      <c r="Z540" s="3" t="s">
        <v>69</v>
      </c>
      <c r="AA540" s="3" t="s">
        <v>70</v>
      </c>
      <c r="AB540" s="3">
        <v>8210341</v>
      </c>
      <c r="AC540" s="3" t="s">
        <v>71</v>
      </c>
      <c r="AD540" s="6">
        <v>1.1805555555555555E-2</v>
      </c>
      <c r="AE540" s="7"/>
      <c r="AF540" s="7"/>
      <c r="AG540" s="6">
        <f>Tabla4[[#This Row],[Tiempo Parada de Reloj]]+Tabla4[[#This Row],[Tiempo Autorizado por Telefonica (no Máximo)]]</f>
        <v>1.1805555555555555E-2</v>
      </c>
      <c r="AH540" s="7">
        <f t="shared" ca="1" si="58"/>
        <v>0.16527777778020308</v>
      </c>
      <c r="AI540" s="8">
        <f t="shared" si="59"/>
        <v>0.28333333333333333</v>
      </c>
      <c r="AJ540" s="8">
        <f t="shared" ca="1" si="60"/>
        <v>3.966666666724874</v>
      </c>
      <c r="AK540" s="3" t="s">
        <v>98</v>
      </c>
      <c r="AL540" s="3" t="s">
        <v>71</v>
      </c>
      <c r="AM540" s="3" t="s">
        <v>69</v>
      </c>
      <c r="AN540" s="3" t="s">
        <v>98</v>
      </c>
      <c r="AO540" s="3" t="s">
        <v>106</v>
      </c>
      <c r="AP540" s="3" t="s">
        <v>106</v>
      </c>
      <c r="AQ540" s="23">
        <v>45332.839583333334</v>
      </c>
      <c r="AR540" s="3"/>
      <c r="AS540" s="23"/>
      <c r="AT540" s="23"/>
      <c r="AU540" s="3" t="s">
        <v>1040</v>
      </c>
      <c r="AV540" s="3" t="s">
        <v>863</v>
      </c>
      <c r="AW540" s="3" t="s">
        <v>135</v>
      </c>
      <c r="AX540" s="3">
        <v>3.4248400000000001</v>
      </c>
      <c r="AY540" s="3">
        <v>-76.472290000000001</v>
      </c>
      <c r="AZ540" s="8" t="str">
        <f>+CONCATENATE("Reportan apertura en el enlace ",Tabla4[[#This Row],[Enlace]]," en el ",Tabla4[[#This Row],[Distancia óptica]]," ocasionado por ",Tabla4[[#This Row],[Causa del daño]])</f>
        <v>Reportan apertura en el enlace Acopi Calitel - Cali Puerta Del Sol en el Km 0,02 desde Puertas del Sol ocasionado por Vandalismo</v>
      </c>
      <c r="BA540" s="8" t="str">
        <f>+CONCATENATE("Para dar solución al incidente ",Tabla4[[#This Row],[Solución]])</f>
        <v>Para dar solución al incidente Se recupera 4 mts de reserva y se hace un empalme de 48 hilos</v>
      </c>
      <c r="BB540" s="3" t="str">
        <f>+_xlfn.CONCAT(Tabla4[[#This Row],[Causa Raiz]]," ",Tabla4[[#This Row],[Solución2]]," (",Tabla4[[#This Row],[Anillo]],"- Cabecera: ",Tabla4[[#This Row],[Cabecera]],"- Operador: ",Tabla4[[#This Row],[Operador]],")")</f>
        <v>Reportan apertura en el enlace Acopi Calitel - Cali Puerta Del Sol en el Km 0,02 desde Puertas del Sol ocasionado por Vandalismo Para dar solución al incidente Se recupera 4 mts de reserva y se hace un empalme de 48 hilos (Lineal- Cabecera: Acopi- Operador: Colombia Telecomunicaciones)</v>
      </c>
    </row>
    <row r="541" spans="1:54" s="2" customFormat="1" ht="156.75">
      <c r="A541" s="38">
        <f t="shared" si="57"/>
        <v>540</v>
      </c>
      <c r="B541" s="3">
        <v>8210666</v>
      </c>
      <c r="C541" s="3" t="s">
        <v>163</v>
      </c>
      <c r="D541" s="23">
        <v>45330.618055555555</v>
      </c>
      <c r="E541" s="23">
        <v>45330.619444444441</v>
      </c>
      <c r="F541" s="1">
        <f t="shared" ca="1" si="62"/>
        <v>1.3888888861401938E-3</v>
      </c>
      <c r="G541" s="3" t="s">
        <v>55</v>
      </c>
      <c r="H541" s="41"/>
      <c r="I541" s="40"/>
      <c r="J541" s="5" t="s">
        <v>56</v>
      </c>
      <c r="K541" s="3" t="s">
        <v>77</v>
      </c>
      <c r="L541" s="9" t="s">
        <v>58</v>
      </c>
      <c r="M541" s="3" t="s">
        <v>283</v>
      </c>
      <c r="N541" s="3" t="s">
        <v>284</v>
      </c>
      <c r="O541" s="3" t="s">
        <v>2966</v>
      </c>
      <c r="P541" s="3" t="s">
        <v>2967</v>
      </c>
      <c r="Q541" s="4" t="s">
        <v>2968</v>
      </c>
      <c r="R541" s="3" t="s">
        <v>2716</v>
      </c>
      <c r="S541" s="3" t="s">
        <v>289</v>
      </c>
      <c r="T541" s="3" t="s">
        <v>104</v>
      </c>
      <c r="U541" s="3" t="s">
        <v>2969</v>
      </c>
      <c r="V541" s="22" t="str">
        <f t="shared" si="61"/>
        <v>RDFO; Hora de aviso: 14:50 08/02/2024; Solución: Se realiza cambio de atenuador en Galan; Hora de solución: 14:52 08/02/2024; Causa: Visita Fallida</v>
      </c>
      <c r="W541" s="4" t="s">
        <v>1775</v>
      </c>
      <c r="X541" s="3"/>
      <c r="Y541" s="3"/>
      <c r="Z541" s="3" t="s">
        <v>69</v>
      </c>
      <c r="AA541" s="3" t="s">
        <v>71</v>
      </c>
      <c r="AB541" s="3">
        <v>0</v>
      </c>
      <c r="AC541" s="3" t="s">
        <v>71</v>
      </c>
      <c r="AD541" s="6">
        <v>0</v>
      </c>
      <c r="AE541" s="7"/>
      <c r="AF541" s="7"/>
      <c r="AG541" s="6">
        <f>Tabla4[[#This Row],[Tiempo Parada de Reloj]]+Tabla4[[#This Row],[Tiempo Autorizado por Telefonica (no Máximo)]]</f>
        <v>0</v>
      </c>
      <c r="AH541" s="7">
        <f t="shared" ca="1" si="58"/>
        <v>1.3888888861401938E-3</v>
      </c>
      <c r="AI541" s="8">
        <f t="shared" si="59"/>
        <v>0</v>
      </c>
      <c r="AJ541" s="8">
        <f t="shared" ca="1" si="60"/>
        <v>3.3333333267364651E-2</v>
      </c>
      <c r="AK541" s="3" t="s">
        <v>73</v>
      </c>
      <c r="AL541" s="3" t="s">
        <v>71</v>
      </c>
      <c r="AM541" s="3" t="s">
        <v>69</v>
      </c>
      <c r="AN541" s="3" t="s">
        <v>98</v>
      </c>
      <c r="AO541" s="3" t="s">
        <v>98</v>
      </c>
      <c r="AP541" s="3" t="s">
        <v>98</v>
      </c>
      <c r="AQ541" s="23">
        <v>45330.619444444441</v>
      </c>
      <c r="AR541" s="3"/>
      <c r="AS541" s="23"/>
      <c r="AT541" s="23"/>
      <c r="AU541" s="3" t="s">
        <v>404</v>
      </c>
      <c r="AV541" s="3" t="s">
        <v>69</v>
      </c>
      <c r="AW541" s="3" t="s">
        <v>69</v>
      </c>
      <c r="AX541" s="3" t="s">
        <v>69</v>
      </c>
      <c r="AY541" s="3" t="s">
        <v>69</v>
      </c>
      <c r="AZ541" s="8" t="str">
        <f>+CONCATENATE("Reportan apertura en el enlace ",Tabla4[[#This Row],[Enlace]]," en el ",Tabla4[[#This Row],[Distancia óptica]]," ocasionado por ",Tabla4[[#This Row],[Causa del daño]])</f>
        <v>Reportan apertura en el enlace Armenia Galan – Suiza en el Km 0 desde Galan ocasionado por Visita Fallida</v>
      </c>
      <c r="BA541" s="8" t="str">
        <f>+CONCATENATE("Para dar solución al incidente ",Tabla4[[#This Row],[Solución]])</f>
        <v>Para dar solución al incidente Se realiza cambio de atenuador en Galan</v>
      </c>
      <c r="BB541" s="3" t="str">
        <f>+_xlfn.CONCAT(Tabla4[[#This Row],[Causa Raiz]]," ",Tabla4[[#This Row],[Solución2]]," (",Tabla4[[#This Row],[Anillo]],"- Cabecera: ",Tabla4[[#This Row],[Cabecera]],"- Operador: ",Tabla4[[#This Row],[Operador]],")")</f>
        <v>Reportan apertura en el enlace Armenia Galan – Suiza en el Km 0 desde Galan ocasionado por Visita Fallida Para dar solución al incidente Se realiza cambio de atenuador en Galan (NA- Cabecera: NA- Operador: Colombia Telecomunicaciones)</v>
      </c>
    </row>
    <row r="542" spans="1:54" s="2" customFormat="1" ht="156.75">
      <c r="A542" s="38">
        <f t="shared" si="57"/>
        <v>541</v>
      </c>
      <c r="B542" s="3">
        <v>8210686</v>
      </c>
      <c r="C542" s="3" t="s">
        <v>54</v>
      </c>
      <c r="D542" s="23">
        <v>45330.635416666664</v>
      </c>
      <c r="E542" s="23">
        <v>45330.636805555558</v>
      </c>
      <c r="F542" s="1">
        <f t="shared" ca="1" si="62"/>
        <v>1.3888888934161514E-3</v>
      </c>
      <c r="G542" s="3" t="s">
        <v>55</v>
      </c>
      <c r="H542" s="41"/>
      <c r="I542" s="40"/>
      <c r="J542" s="5" t="s">
        <v>56</v>
      </c>
      <c r="K542" s="3" t="s">
        <v>93</v>
      </c>
      <c r="L542" s="9" t="s">
        <v>78</v>
      </c>
      <c r="M542" s="3" t="s">
        <v>59</v>
      </c>
      <c r="N542" s="3" t="s">
        <v>60</v>
      </c>
      <c r="O542" s="3" t="s">
        <v>2970</v>
      </c>
      <c r="P542" s="3" t="s">
        <v>2971</v>
      </c>
      <c r="Q542" s="4" t="s">
        <v>2972</v>
      </c>
      <c r="R542" s="3" t="s">
        <v>980</v>
      </c>
      <c r="S542" s="3" t="s">
        <v>65</v>
      </c>
      <c r="T542" s="3" t="s">
        <v>104</v>
      </c>
      <c r="U542" s="3" t="s">
        <v>2973</v>
      </c>
      <c r="V542" s="22" t="str">
        <f t="shared" si="61"/>
        <v>RLFO; Hora de aviso: 15:15 08/02/2024; Solución: Se certifica la FO desde Frailes; Hora de solución: 15:17 08/02/2024; Causa: Visita Fallida</v>
      </c>
      <c r="W542" s="4" t="s">
        <v>2237</v>
      </c>
      <c r="X542" s="3"/>
      <c r="Y542" s="3"/>
      <c r="Z542" s="3" t="s">
        <v>69</v>
      </c>
      <c r="AA542" s="3" t="s">
        <v>71</v>
      </c>
      <c r="AB542" s="3">
        <v>0</v>
      </c>
      <c r="AC542" s="3" t="s">
        <v>71</v>
      </c>
      <c r="AD542" s="6">
        <v>0</v>
      </c>
      <c r="AE542" s="7"/>
      <c r="AF542" s="7"/>
      <c r="AG542" s="6">
        <f>Tabla4[[#This Row],[Tiempo Parada de Reloj]]+Tabla4[[#This Row],[Tiempo Autorizado por Telefonica (no Máximo)]]</f>
        <v>0</v>
      </c>
      <c r="AH542" s="7">
        <f t="shared" ca="1" si="58"/>
        <v>1.3888888934161514E-3</v>
      </c>
      <c r="AI542" s="8">
        <f t="shared" si="59"/>
        <v>0</v>
      </c>
      <c r="AJ542" s="8">
        <f t="shared" ca="1" si="60"/>
        <v>3.3333333441987634E-2</v>
      </c>
      <c r="AK542" s="3" t="s">
        <v>73</v>
      </c>
      <c r="AL542" s="3" t="s">
        <v>71</v>
      </c>
      <c r="AM542" s="3" t="s">
        <v>69</v>
      </c>
      <c r="AN542" s="3" t="s">
        <v>98</v>
      </c>
      <c r="AO542" s="3" t="s">
        <v>98</v>
      </c>
      <c r="AP542" s="3" t="s">
        <v>98</v>
      </c>
      <c r="AQ542" s="23">
        <v>45330.636805555558</v>
      </c>
      <c r="AR542" s="3"/>
      <c r="AS542" s="23"/>
      <c r="AT542" s="23"/>
      <c r="AU542" s="3" t="s">
        <v>298</v>
      </c>
      <c r="AV542" s="3" t="s">
        <v>69</v>
      </c>
      <c r="AW542" s="3" t="s">
        <v>69</v>
      </c>
      <c r="AX542" s="3" t="s">
        <v>69</v>
      </c>
      <c r="AY542" s="3" t="s">
        <v>69</v>
      </c>
      <c r="AZ542" s="8" t="str">
        <f>+CONCATENATE("Reportan apertura en el enlace ",Tabla4[[#This Row],[Enlace]]," en el ",Tabla4[[#This Row],[Distancia óptica]]," ocasionado por ",Tabla4[[#This Row],[Causa del daño]])</f>
        <v>Reportan apertura en el enlace Mov. Los Frailes - Mov. Colina 2 en el Km 0 desde Frailes ocasionado por Visita Fallida</v>
      </c>
      <c r="BA542" s="8" t="str">
        <f>+CONCATENATE("Para dar solución al incidente ",Tabla4[[#This Row],[Solución]])</f>
        <v>Para dar solución al incidente Se certifica la FO desde Frailes</v>
      </c>
      <c r="BB542" s="3" t="str">
        <f>+_xlfn.CONCAT(Tabla4[[#This Row],[Causa Raiz]]," ",Tabla4[[#This Row],[Solución2]]," (",Tabla4[[#This Row],[Anillo]],"- Cabecera: ",Tabla4[[#This Row],[Cabecera]],"- Operador: ",Tabla4[[#This Row],[Operador]],")")</f>
        <v>Reportan apertura en el enlace Mov. Los Frailes - Mov. Colina 2 en el Km 0 desde Frailes ocasionado por Visita Fallida Para dar solución al incidente Se certifica la FO desde Frailes (NA- Cabecera: NA- Operador: Colombia Telecomunicaciones)</v>
      </c>
    </row>
    <row r="543" spans="1:54" s="2" customFormat="1" ht="199.5">
      <c r="A543" s="38">
        <f t="shared" si="57"/>
        <v>542</v>
      </c>
      <c r="B543" s="3">
        <v>8210758</v>
      </c>
      <c r="C543" s="3" t="s">
        <v>54</v>
      </c>
      <c r="D543" s="23">
        <v>45330.652777777781</v>
      </c>
      <c r="E543" s="23">
        <v>45330.8125</v>
      </c>
      <c r="F543" s="1">
        <f t="shared" ca="1" si="62"/>
        <v>0.15972222221898846</v>
      </c>
      <c r="G543" s="3" t="s">
        <v>55</v>
      </c>
      <c r="H543" s="41"/>
      <c r="I543" s="40"/>
      <c r="J543" s="5" t="s">
        <v>56</v>
      </c>
      <c r="K543" s="3" t="s">
        <v>122</v>
      </c>
      <c r="L543" s="9" t="s">
        <v>58</v>
      </c>
      <c r="M543" s="3" t="s">
        <v>383</v>
      </c>
      <c r="N543" s="3" t="s">
        <v>384</v>
      </c>
      <c r="O543" s="3" t="s">
        <v>2974</v>
      </c>
      <c r="P543" s="3" t="s">
        <v>2975</v>
      </c>
      <c r="Q543" s="4" t="s">
        <v>2976</v>
      </c>
      <c r="R543" s="3" t="s">
        <v>388</v>
      </c>
      <c r="S543" s="3" t="s">
        <v>389</v>
      </c>
      <c r="T543" s="3" t="s">
        <v>66</v>
      </c>
      <c r="U543" s="3" t="s">
        <v>2977</v>
      </c>
      <c r="V543" s="22" t="str">
        <f t="shared" si="61"/>
        <v>RLFO; Hora de aviso: 15:40 08/02/2024; Solución: Se hace un tendido de 400 mts y se hacen dos empalmes de 48 hilos; Hora de solución: 19:30 08/02/2024; Causa: Vandalismo</v>
      </c>
      <c r="W543" s="4" t="s">
        <v>132</v>
      </c>
      <c r="X543" s="3"/>
      <c r="Y543" s="3"/>
      <c r="Z543" s="3" t="s">
        <v>69</v>
      </c>
      <c r="AA543" s="3" t="s">
        <v>71</v>
      </c>
      <c r="AB543" s="3">
        <v>0</v>
      </c>
      <c r="AC543" s="3" t="s">
        <v>71</v>
      </c>
      <c r="AD543" s="6">
        <v>1.7361111111111112E-2</v>
      </c>
      <c r="AE543" s="7"/>
      <c r="AF543" s="7"/>
      <c r="AG543" s="6">
        <f>Tabla4[[#This Row],[Tiempo Parada de Reloj]]+Tabla4[[#This Row],[Tiempo Autorizado por Telefonica (no Máximo)]]</f>
        <v>1.7361111111111112E-2</v>
      </c>
      <c r="AH543" s="7">
        <f t="shared" ca="1" si="58"/>
        <v>0.14236111110787736</v>
      </c>
      <c r="AI543" s="8">
        <f t="shared" si="59"/>
        <v>0.41666666666666669</v>
      </c>
      <c r="AJ543" s="8">
        <f t="shared" ca="1" si="60"/>
        <v>3.4166666665890566</v>
      </c>
      <c r="AK543" s="3" t="s">
        <v>73</v>
      </c>
      <c r="AL543" s="3" t="s">
        <v>71</v>
      </c>
      <c r="AM543" s="3" t="s">
        <v>69</v>
      </c>
      <c r="AN543" s="3" t="s">
        <v>98</v>
      </c>
      <c r="AO543" s="3" t="s">
        <v>87</v>
      </c>
      <c r="AP543" s="3" t="s">
        <v>87</v>
      </c>
      <c r="AQ543" s="23">
        <v>45331.654861111114</v>
      </c>
      <c r="AR543" s="3"/>
      <c r="AS543" s="23"/>
      <c r="AT543" s="23"/>
      <c r="AU543" s="3" t="s">
        <v>392</v>
      </c>
      <c r="AV543" s="3" t="s">
        <v>393</v>
      </c>
      <c r="AW543" s="3" t="s">
        <v>135</v>
      </c>
      <c r="AX543" s="3">
        <v>10.344963</v>
      </c>
      <c r="AY543" s="3">
        <v>-75.493345000000005</v>
      </c>
      <c r="AZ543" s="8" t="str">
        <f>+CONCATENATE("Reportan apertura en el enlace ",Tabla4[[#This Row],[Enlace]]," en el ",Tabla4[[#This Row],[Distancia óptica]]," ocasionado por ",Tabla4[[#This Row],[Causa del daño]])</f>
        <v>Reportan apertura en el enlace Mamonal - Cartagena Campestre en el Km 0,225 desde Mamonal ocasionado por Vandalismo</v>
      </c>
      <c r="BA543" s="8" t="str">
        <f>+CONCATENATE("Para dar solución al incidente ",Tabla4[[#This Row],[Solución]])</f>
        <v>Para dar solución al incidente Se hace un tendido de 400 mts y se hacen dos empalmes de 48 hilos</v>
      </c>
      <c r="BB543" s="3" t="str">
        <f>+_xlfn.CONCAT(Tabla4[[#This Row],[Causa Raiz]]," ",Tabla4[[#This Row],[Solución2]]," (",Tabla4[[#This Row],[Anillo]],"- Cabecera: ",Tabla4[[#This Row],[Cabecera]],"- Operador: ",Tabla4[[#This Row],[Operador]],")")</f>
        <v>Reportan apertura en el enlace Mamonal - Cartagena Campestre en el Km 0,225 desde Mamonal ocasionado por Vandalismo Para dar solución al incidente Se hace un tendido de 400 mts y se hacen dos empalmes de 48 hilos (Lineal- Cabecera: Mamonal- Operador: Colombia Telecomunicaciones)</v>
      </c>
    </row>
    <row r="544" spans="1:54" s="2" customFormat="1" ht="156.75">
      <c r="A544" s="38">
        <f t="shared" si="57"/>
        <v>543</v>
      </c>
      <c r="B544" s="3">
        <v>8210426</v>
      </c>
      <c r="C544" s="3" t="s">
        <v>163</v>
      </c>
      <c r="D544" s="23">
        <v>45330.833333333336</v>
      </c>
      <c r="E544" s="23">
        <v>45330.834722222222</v>
      </c>
      <c r="F544" s="1">
        <f t="shared" ca="1" si="62"/>
        <v>1.3888888861401938E-3</v>
      </c>
      <c r="G544" s="3" t="s">
        <v>55</v>
      </c>
      <c r="H544" s="41"/>
      <c r="I544" s="40"/>
      <c r="J544" s="5" t="s">
        <v>56</v>
      </c>
      <c r="K544" s="3" t="s">
        <v>108</v>
      </c>
      <c r="L544" s="9" t="s">
        <v>78</v>
      </c>
      <c r="M544" s="3" t="s">
        <v>431</v>
      </c>
      <c r="N544" s="3" t="s">
        <v>2978</v>
      </c>
      <c r="O544" s="3" t="s">
        <v>2979</v>
      </c>
      <c r="P544" s="3" t="s">
        <v>2381</v>
      </c>
      <c r="Q544" s="4" t="s">
        <v>2980</v>
      </c>
      <c r="R544" s="3" t="s">
        <v>114</v>
      </c>
      <c r="S544" s="3" t="s">
        <v>115</v>
      </c>
      <c r="T544" s="3" t="s">
        <v>104</v>
      </c>
      <c r="U544" s="3" t="s">
        <v>2981</v>
      </c>
      <c r="V544" s="22" t="str">
        <f t="shared" si="61"/>
        <v>RDFO; Hora de aviso: 20:00 08/02/2024; Solución: Cambio de patchcord en Mov. Aeropuerto; Hora de solución: 20:02 08/02/2024; Causa: Visita Fallida</v>
      </c>
      <c r="W544" s="4" t="s">
        <v>118</v>
      </c>
      <c r="X544" s="3"/>
      <c r="Y544" s="3"/>
      <c r="Z544" s="3" t="s">
        <v>69</v>
      </c>
      <c r="AA544" s="3" t="s">
        <v>70</v>
      </c>
      <c r="AB544" s="3">
        <v>8210426</v>
      </c>
      <c r="AC544" s="3" t="s">
        <v>71</v>
      </c>
      <c r="AD544" s="6">
        <v>0</v>
      </c>
      <c r="AE544" s="7"/>
      <c r="AF544" s="7"/>
      <c r="AG544" s="6">
        <f>Tabla4[[#This Row],[Tiempo Parada de Reloj]]+Tabla4[[#This Row],[Tiempo Autorizado por Telefonica (no Máximo)]]</f>
        <v>0</v>
      </c>
      <c r="AH544" s="7">
        <f t="shared" ca="1" si="58"/>
        <v>1.3888888861401938E-3</v>
      </c>
      <c r="AI544" s="8">
        <f t="shared" si="59"/>
        <v>0</v>
      </c>
      <c r="AJ544" s="8">
        <f t="shared" ca="1" si="60"/>
        <v>3.3333333267364651E-2</v>
      </c>
      <c r="AK544" s="3" t="s">
        <v>98</v>
      </c>
      <c r="AL544" s="3" t="s">
        <v>70</v>
      </c>
      <c r="AM544" s="3" t="s">
        <v>106</v>
      </c>
      <c r="AN544" s="3" t="s">
        <v>120</v>
      </c>
      <c r="AO544" s="3" t="s">
        <v>120</v>
      </c>
      <c r="AP544" s="3" t="s">
        <v>120</v>
      </c>
      <c r="AQ544" s="23">
        <v>45331.381944444445</v>
      </c>
      <c r="AR544" s="3"/>
      <c r="AS544" s="23"/>
      <c r="AT544" s="23"/>
      <c r="AU544" s="3" t="s">
        <v>436</v>
      </c>
      <c r="AV544" s="3" t="s">
        <v>69</v>
      </c>
      <c r="AW544" s="3" t="s">
        <v>69</v>
      </c>
      <c r="AX544" s="3" t="s">
        <v>69</v>
      </c>
      <c r="AY544" s="3" t="s">
        <v>69</v>
      </c>
      <c r="AZ544" s="8" t="str">
        <f>+CONCATENATE("Reportan apertura en el enlace ",Tabla4[[#This Row],[Enlace]]," en el ",Tabla4[[#This Row],[Distancia óptica]]," ocasionado por ",Tabla4[[#This Row],[Causa del daño]])</f>
        <v>Reportan apertura en el enlace Mov. Aeropuerto Riohacha - Mov. Wayu en el Km 0  ocasionado por Visita Fallida</v>
      </c>
      <c r="BA544" s="8" t="str">
        <f>+CONCATENATE("Para dar solución al incidente ",Tabla4[[#This Row],[Solución]])</f>
        <v>Para dar solución al incidente Cambio de patchcord en Mov. Aeropuerto</v>
      </c>
      <c r="BB544" s="3" t="str">
        <f>+_xlfn.CONCAT(Tabla4[[#This Row],[Causa Raiz]]," ",Tabla4[[#This Row],[Solución2]]," (",Tabla4[[#This Row],[Anillo]],"- Cabecera: ",Tabla4[[#This Row],[Cabecera]],"- Operador: ",Tabla4[[#This Row],[Operador]],")")</f>
        <v>Reportan apertura en el enlace Mov. Aeropuerto Riohacha - Mov. Wayu en el Km 0  ocasionado por Visita Fallida Para dar solución al incidente Cambio de patchcord en Mov. Aeropuerto (NA- Cabecera: NA- Operador: Colombia Telecomunicaciones)</v>
      </c>
    </row>
    <row r="545" spans="1:54" s="2" customFormat="1" ht="213.75">
      <c r="A545" s="38">
        <f t="shared" si="57"/>
        <v>544</v>
      </c>
      <c r="B545" s="3">
        <v>8212462</v>
      </c>
      <c r="C545" s="3" t="s">
        <v>92</v>
      </c>
      <c r="D545" s="23">
        <v>45330.90625</v>
      </c>
      <c r="E545" s="23">
        <v>45331.159722222219</v>
      </c>
      <c r="F545" s="1">
        <f t="shared" ca="1" si="62"/>
        <v>0.25347222221898846</v>
      </c>
      <c r="G545" s="3" t="s">
        <v>55</v>
      </c>
      <c r="H545" s="41"/>
      <c r="I545" s="40"/>
      <c r="J545" s="5" t="s">
        <v>56</v>
      </c>
      <c r="K545" s="3" t="s">
        <v>138</v>
      </c>
      <c r="L545" s="9" t="s">
        <v>58</v>
      </c>
      <c r="M545" s="3" t="s">
        <v>139</v>
      </c>
      <c r="N545" s="3" t="s">
        <v>1214</v>
      </c>
      <c r="O545" s="3" t="s">
        <v>1215</v>
      </c>
      <c r="P545" s="3" t="s">
        <v>2982</v>
      </c>
      <c r="Q545" s="4" t="s">
        <v>2983</v>
      </c>
      <c r="R545" s="3" t="s">
        <v>2716</v>
      </c>
      <c r="S545" s="3" t="s">
        <v>145</v>
      </c>
      <c r="T545" s="3" t="s">
        <v>176</v>
      </c>
      <c r="U545" s="3" t="s">
        <v>2984</v>
      </c>
      <c r="V545" s="22" t="str">
        <f t="shared" si="61"/>
        <v>RTNFO; Hora de aviso: 21:45 08/02/2024; Solución: Se realiza tendido de 50 metros de F.O de 36 hilos y dos empalmes de36 hilos; Hora de solución: 3:50 09/02/2024; Causa: Intervención de Terceros. No Identificados</v>
      </c>
      <c r="W545" s="4" t="s">
        <v>199</v>
      </c>
      <c r="X545" s="3"/>
      <c r="Y545" s="3"/>
      <c r="Z545" s="3" t="s">
        <v>69</v>
      </c>
      <c r="AA545" s="3" t="s">
        <v>71</v>
      </c>
      <c r="AB545" s="3">
        <v>0</v>
      </c>
      <c r="AC545" s="3" t="s">
        <v>71</v>
      </c>
      <c r="AD545" s="6">
        <v>5.4166666666666669E-2</v>
      </c>
      <c r="AE545" s="7"/>
      <c r="AF545" s="7"/>
      <c r="AG545" s="6">
        <f>Tabla4[[#This Row],[Tiempo Parada de Reloj]]+Tabla4[[#This Row],[Tiempo Autorizado por Telefonica (no Máximo)]]</f>
        <v>5.4166666666666669E-2</v>
      </c>
      <c r="AH545" s="7">
        <f t="shared" ca="1" si="58"/>
        <v>0.19930555555232179</v>
      </c>
      <c r="AI545" s="8">
        <f t="shared" si="59"/>
        <v>1.3</v>
      </c>
      <c r="AJ545" s="8">
        <f t="shared" ca="1" si="60"/>
        <v>4.7833333332557233</v>
      </c>
      <c r="AK545" s="3" t="s">
        <v>106</v>
      </c>
      <c r="AL545" s="3" t="s">
        <v>70</v>
      </c>
      <c r="AM545" s="3" t="s">
        <v>120</v>
      </c>
      <c r="AN545" s="3" t="s">
        <v>120</v>
      </c>
      <c r="AO545" s="3" t="s">
        <v>87</v>
      </c>
      <c r="AP545" s="3" t="s">
        <v>87</v>
      </c>
      <c r="AQ545" s="23">
        <v>45333.890277777777</v>
      </c>
      <c r="AR545" s="3"/>
      <c r="AS545" s="23"/>
      <c r="AT545" s="23"/>
      <c r="AU545" s="3" t="s">
        <v>1040</v>
      </c>
      <c r="AV545" s="3" t="s">
        <v>1221</v>
      </c>
      <c r="AW545" s="3" t="s">
        <v>1323</v>
      </c>
      <c r="AX545" s="3">
        <v>4.7773000000000003</v>
      </c>
      <c r="AY545" s="3">
        <v>-75.963899999999995</v>
      </c>
      <c r="AZ545" s="8" t="str">
        <f>+CONCATENATE("Reportan apertura en el enlace ",Tabla4[[#This Row],[Enlace]]," en el ",Tabla4[[#This Row],[Distancia óptica]]," ocasionado por ",Tabla4[[#This Row],[Causa del daño]])</f>
        <v>Reportan apertura en el enlace Pereira - Roldanillo en el km 53 desde Roldanillo ocasionado por Intervención de Terceros. No Identificados</v>
      </c>
      <c r="BA545" s="8" t="str">
        <f>+CONCATENATE("Para dar solución al incidente ",Tabla4[[#This Row],[Solución]])</f>
        <v>Para dar solución al incidente Se realiza tendido de 50 metros de F.O de 36 hilos y dos empalmes de36 hilos</v>
      </c>
      <c r="BB545" s="3" t="str">
        <f>+_xlfn.CONCAT(Tabla4[[#This Row],[Causa Raiz]]," ",Tabla4[[#This Row],[Solución2]]," (",Tabla4[[#This Row],[Anillo]],"- Cabecera: ",Tabla4[[#This Row],[Cabecera]],"- Operador: ",Tabla4[[#This Row],[Operador]],")")</f>
        <v>Reportan apertura en el enlace Pereira - Roldanillo en el km 53 desde Roldanillo ocasionado por Intervención de Terceros. No Identificados Para dar solución al incidente Se realiza tendido de 50 metros de F.O de 36 hilos y dos empalmes de36 hilos (TRONCAL- Cabecera: Roldanillo- Operador: Colombia Telecomunicaciones)</v>
      </c>
    </row>
    <row r="546" spans="1:54" s="2" customFormat="1" ht="185.25">
      <c r="A546" s="38">
        <f t="shared" si="57"/>
        <v>545</v>
      </c>
      <c r="B546" s="3">
        <v>8210244</v>
      </c>
      <c r="C546" s="3" t="s">
        <v>163</v>
      </c>
      <c r="D546" s="23">
        <v>45330.9375</v>
      </c>
      <c r="E546" s="23">
        <v>45331.486111111109</v>
      </c>
      <c r="F546" s="1">
        <f t="shared" ca="1" si="62"/>
        <v>0.54861111110949423</v>
      </c>
      <c r="G546" s="3" t="s">
        <v>55</v>
      </c>
      <c r="H546" s="41"/>
      <c r="I546" s="40"/>
      <c r="J546" s="5" t="s">
        <v>56</v>
      </c>
      <c r="K546" s="3" t="s">
        <v>108</v>
      </c>
      <c r="L546" s="9" t="s">
        <v>78</v>
      </c>
      <c r="M546" s="3" t="s">
        <v>228</v>
      </c>
      <c r="N546" s="3" t="s">
        <v>315</v>
      </c>
      <c r="O546" s="3" t="s">
        <v>2985</v>
      </c>
      <c r="P546" s="3" t="s">
        <v>2986</v>
      </c>
      <c r="Q546" s="4" t="s">
        <v>2987</v>
      </c>
      <c r="R546" s="3" t="s">
        <v>233</v>
      </c>
      <c r="S546" s="3" t="s">
        <v>115</v>
      </c>
      <c r="T546" s="3" t="s">
        <v>256</v>
      </c>
      <c r="U546" s="3" t="s">
        <v>2988</v>
      </c>
      <c r="V546" s="22" t="str">
        <f t="shared" si="61"/>
        <v>RDFO; Hora de aviso: 22:30 08/02/2024; Solución: Se realiza migracion de hilos entre empalmes; Hora de solución: 11:40 09/02/2024; Causa: Falla de Empalme de FiOp</v>
      </c>
      <c r="W546" s="4" t="s">
        <v>118</v>
      </c>
      <c r="X546" s="3"/>
      <c r="Y546" s="3"/>
      <c r="Z546" s="3" t="s">
        <v>69</v>
      </c>
      <c r="AA546" s="3" t="s">
        <v>70</v>
      </c>
      <c r="AB546" s="3" t="s">
        <v>2989</v>
      </c>
      <c r="AC546" s="3" t="s">
        <v>71</v>
      </c>
      <c r="AD546" s="6">
        <v>0.38194444444444442</v>
      </c>
      <c r="AE546" s="7"/>
      <c r="AF546" s="7"/>
      <c r="AG546" s="6">
        <f>Tabla4[[#This Row],[Tiempo Parada de Reloj]]+Tabla4[[#This Row],[Tiempo Autorizado por Telefonica (no Máximo)]]</f>
        <v>0.38194444444444442</v>
      </c>
      <c r="AH546" s="7">
        <f t="shared" ca="1" si="58"/>
        <v>0.16666666666504981</v>
      </c>
      <c r="AI546" s="8">
        <f t="shared" si="59"/>
        <v>9.1666666666666661</v>
      </c>
      <c r="AJ546" s="8">
        <f t="shared" ca="1" si="60"/>
        <v>3.9999999999611955</v>
      </c>
      <c r="AK546" s="3" t="s">
        <v>106</v>
      </c>
      <c r="AL546" s="3" t="s">
        <v>70</v>
      </c>
      <c r="AM546" s="3" t="s">
        <v>120</v>
      </c>
      <c r="AN546" s="3" t="s">
        <v>120</v>
      </c>
      <c r="AO546" s="3" t="s">
        <v>87</v>
      </c>
      <c r="AP546" s="3" t="s">
        <v>87</v>
      </c>
      <c r="AQ546" s="23">
        <v>45332.655555555553</v>
      </c>
      <c r="AR546" s="3"/>
      <c r="AS546" s="23"/>
      <c r="AT546" s="23"/>
      <c r="AU546" s="3" t="s">
        <v>237</v>
      </c>
      <c r="AV546" s="3" t="s">
        <v>2990</v>
      </c>
      <c r="AW546" s="3" t="s">
        <v>307</v>
      </c>
      <c r="AX546" s="3">
        <v>11.267300000000001</v>
      </c>
      <c r="AY546" s="3">
        <v>-73.858599999999996</v>
      </c>
      <c r="AZ546" s="8" t="str">
        <f>+CONCATENATE("Reportan apertura en el enlace ",Tabla4[[#This Row],[Enlace]]," en el ",Tabla4[[#This Row],[Distancia óptica]]," ocasionado por ",Tabla4[[#This Row],[Causa del daño]])</f>
        <v>Reportan apertura en el enlace Mov. Guachaca Fija - Mov. Santa Marta en el km 16,5 desde Santa Marta ocasionado por Falla de Empalme de FiOp</v>
      </c>
      <c r="BA546" s="8" t="str">
        <f>+CONCATENATE("Para dar solución al incidente ",Tabla4[[#This Row],[Solución]])</f>
        <v>Para dar solución al incidente Se realiza migracion de hilos entre empalmes</v>
      </c>
      <c r="BB546" s="3" t="str">
        <f>+_xlfn.CONCAT(Tabla4[[#This Row],[Causa Raiz]]," ",Tabla4[[#This Row],[Solución2]]," (",Tabla4[[#This Row],[Anillo]],"- Cabecera: ",Tabla4[[#This Row],[Cabecera]],"- Operador: ",Tabla4[[#This Row],[Operador]],")")</f>
        <v>Reportan apertura en el enlace Mov. Guachaca Fija - Mov. Santa Marta en el km 16,5 desde Santa Marta ocasionado por Falla de Empalme de FiOp Para dar solución al incidente Se realiza migracion de hilos entre empalmes (LINEAL- Cabecera: Santa marta- Operador: Colombia Telecomunicaciones)</v>
      </c>
    </row>
    <row r="547" spans="1:54" s="2" customFormat="1" ht="156.75">
      <c r="A547" s="38">
        <f t="shared" si="57"/>
        <v>546</v>
      </c>
      <c r="B547" s="3">
        <v>8212997</v>
      </c>
      <c r="C547" s="3" t="s">
        <v>92</v>
      </c>
      <c r="D547" s="23">
        <v>45331.104166666664</v>
      </c>
      <c r="E547" s="23">
        <v>45331.582638888889</v>
      </c>
      <c r="F547" s="1">
        <f t="shared" ca="1" si="62"/>
        <v>0.47847222222480923</v>
      </c>
      <c r="G547" s="3" t="s">
        <v>55</v>
      </c>
      <c r="H547" s="41"/>
      <c r="I547" s="40" t="s">
        <v>2991</v>
      </c>
      <c r="J547" s="5" t="s">
        <v>322</v>
      </c>
      <c r="K547" s="3" t="s">
        <v>322</v>
      </c>
      <c r="L547" s="9" t="s">
        <v>58</v>
      </c>
      <c r="M547" s="3" t="s">
        <v>109</v>
      </c>
      <c r="N547" s="3" t="s">
        <v>633</v>
      </c>
      <c r="O547" s="3" t="s">
        <v>2992</v>
      </c>
      <c r="P547" s="3" t="s">
        <v>2993</v>
      </c>
      <c r="Q547" s="4" t="s">
        <v>2994</v>
      </c>
      <c r="R547" s="3" t="s">
        <v>327</v>
      </c>
      <c r="S547" s="3" t="s">
        <v>328</v>
      </c>
      <c r="T547" s="3" t="s">
        <v>146</v>
      </c>
      <c r="U547" s="3" t="s">
        <v>1399</v>
      </c>
      <c r="V547" s="22" t="str">
        <f t="shared" si="61"/>
        <v>RTNFO; Hora de aviso: 2:30 09/02/2024; Solución: se realiza migracion de hilos entre empalmes; Hora de solución: 13:59 09/02/2024; Causa: Falla en la Red FiOp</v>
      </c>
      <c r="W547" s="4" t="s">
        <v>1517</v>
      </c>
      <c r="X547" s="3"/>
      <c r="Y547" s="3"/>
      <c r="Z547" s="3" t="s">
        <v>69</v>
      </c>
      <c r="AA547" s="3" t="s">
        <v>71</v>
      </c>
      <c r="AB547" s="3">
        <v>0</v>
      </c>
      <c r="AC547" s="3" t="s">
        <v>71</v>
      </c>
      <c r="AD547" s="6">
        <v>4.7916666666666663E-2</v>
      </c>
      <c r="AE547" s="7"/>
      <c r="AF547" s="7"/>
      <c r="AG547" s="6">
        <f>Tabla4[[#This Row],[Tiempo Parada de Reloj]]+Tabla4[[#This Row],[Tiempo Autorizado por Telefonica (no Máximo)]]</f>
        <v>4.7916666666666663E-2</v>
      </c>
      <c r="AH547" s="7">
        <f t="shared" ca="1" si="58"/>
        <v>0.43055555555814257</v>
      </c>
      <c r="AI547" s="8">
        <f t="shared" si="59"/>
        <v>1.1499999999999999</v>
      </c>
      <c r="AJ547" s="8">
        <f t="shared" ca="1" si="60"/>
        <v>10.333333333395421</v>
      </c>
      <c r="AK547" s="3" t="s">
        <v>106</v>
      </c>
      <c r="AL547" s="3" t="s">
        <v>70</v>
      </c>
      <c r="AM547" s="3" t="s">
        <v>88</v>
      </c>
      <c r="AN547" s="3" t="s">
        <v>88</v>
      </c>
      <c r="AO547" s="3" t="s">
        <v>98</v>
      </c>
      <c r="AP547" s="3" t="s">
        <v>98</v>
      </c>
      <c r="AQ547" s="23">
        <v>45336.464583333334</v>
      </c>
      <c r="AR547" s="3"/>
      <c r="AS547" s="23"/>
      <c r="AT547" s="23"/>
      <c r="AU547" s="3" t="s">
        <v>322</v>
      </c>
      <c r="AV547" s="3" t="s">
        <v>1390</v>
      </c>
      <c r="AW547" s="3" t="s">
        <v>76</v>
      </c>
      <c r="AX547" s="3">
        <v>8.9817400000000003</v>
      </c>
      <c r="AY547" s="3">
        <v>-73.665869999999998</v>
      </c>
      <c r="AZ547" s="8" t="str">
        <f>+CONCATENATE("Reportan apertura en el enlace ",Tabla4[[#This Row],[Enlace]]," en el ",Tabla4[[#This Row],[Distancia óptica]]," ocasionado por ",Tabla4[[#This Row],[Causa del daño]])</f>
        <v>Reportan apertura en el enlace Curumaní - Pelaya en el Km 55,1 desde Curumani ocasionado por Falla en la Red FiOp</v>
      </c>
      <c r="BA547" s="8" t="str">
        <f>+CONCATENATE("Para dar solución al incidente ",Tabla4[[#This Row],[Solución]])</f>
        <v>Para dar solución al incidente se realiza migracion de hilos entre empalmes</v>
      </c>
      <c r="BB547" s="3" t="str">
        <f>+_xlfn.CONCAT(Tabla4[[#This Row],[Causa Raiz]]," ",Tabla4[[#This Row],[Solución2]]," (",Tabla4[[#This Row],[Anillo]],"- Cabecera: ",Tabla4[[#This Row],[Cabecera]],"- Operador: ",Tabla4[[#This Row],[Operador]],")")</f>
        <v>Reportan apertura en el enlace Curumaní - Pelaya en el Km 55,1 desde Curumani ocasionado por Falla en la Red FiOp Para dar solución al incidente se realiza migracion de hilos entre empalmes (Troncal- Cabecera: Curumani- Operador: Ufinet)</v>
      </c>
    </row>
    <row r="548" spans="1:54" s="2" customFormat="1" ht="199.5">
      <c r="A548" s="38">
        <f t="shared" si="57"/>
        <v>547</v>
      </c>
      <c r="B548" s="3">
        <v>8212959</v>
      </c>
      <c r="C548" s="3" t="s">
        <v>54</v>
      </c>
      <c r="D548" s="23">
        <v>45331.260416666664</v>
      </c>
      <c r="E548" s="23">
        <v>45331.451388888891</v>
      </c>
      <c r="F548" s="1">
        <f t="shared" ca="1" si="62"/>
        <v>0.19097222222626442</v>
      </c>
      <c r="G548" s="3" t="s">
        <v>55</v>
      </c>
      <c r="H548" s="41"/>
      <c r="I548" s="40"/>
      <c r="J548" s="5" t="s">
        <v>56</v>
      </c>
      <c r="K548" s="3" t="s">
        <v>77</v>
      </c>
      <c r="L548" s="9" t="s">
        <v>58</v>
      </c>
      <c r="M548" s="3" t="s">
        <v>79</v>
      </c>
      <c r="N548" s="3" t="s">
        <v>771</v>
      </c>
      <c r="O548" s="3" t="s">
        <v>2995</v>
      </c>
      <c r="P548" s="3" t="s">
        <v>2996</v>
      </c>
      <c r="Q548" s="4" t="s">
        <v>2997</v>
      </c>
      <c r="R548" s="3" t="s">
        <v>775</v>
      </c>
      <c r="S548" s="3" t="s">
        <v>249</v>
      </c>
      <c r="T548" s="3" t="s">
        <v>66</v>
      </c>
      <c r="U548" s="3" t="s">
        <v>2998</v>
      </c>
      <c r="V548" s="22" t="str">
        <f t="shared" si="61"/>
        <v>RLFO; Hora de aviso: 6:15 09/02/2024; Solución: Recuperacion de 200 mts de reserva y un empalme de 48 hilos; Hora de solución: 10:50 09/02/2024; Causa: Vandalismo</v>
      </c>
      <c r="W548" s="4" t="s">
        <v>1775</v>
      </c>
      <c r="X548" s="3"/>
      <c r="Y548" s="3"/>
      <c r="Z548" s="3" t="s">
        <v>69</v>
      </c>
      <c r="AA548" s="3" t="s">
        <v>70</v>
      </c>
      <c r="AB548" s="3">
        <v>8212959</v>
      </c>
      <c r="AC548" s="3" t="s">
        <v>71</v>
      </c>
      <c r="AD548" s="6">
        <v>2.4305555555555556E-2</v>
      </c>
      <c r="AE548" s="7"/>
      <c r="AF548" s="7"/>
      <c r="AG548" s="6">
        <f>Tabla4[[#This Row],[Tiempo Parada de Reloj]]+Tabla4[[#This Row],[Tiempo Autorizado por Telefonica (no Máximo)]]</f>
        <v>2.4305555555555556E-2</v>
      </c>
      <c r="AH548" s="7">
        <f t="shared" ca="1" si="58"/>
        <v>0.16666666667070887</v>
      </c>
      <c r="AI548" s="8">
        <f t="shared" si="59"/>
        <v>0.58333333333333337</v>
      </c>
      <c r="AJ548" s="8">
        <f t="shared" ca="1" si="60"/>
        <v>4.0000000000970131</v>
      </c>
      <c r="AK548" s="3" t="s">
        <v>106</v>
      </c>
      <c r="AL548" s="3" t="s">
        <v>70</v>
      </c>
      <c r="AM548" s="3" t="s">
        <v>120</v>
      </c>
      <c r="AN548" s="3" t="s">
        <v>120</v>
      </c>
      <c r="AO548" s="3" t="s">
        <v>87</v>
      </c>
      <c r="AP548" s="3" t="s">
        <v>87</v>
      </c>
      <c r="AQ548" s="23">
        <v>45331.820833333331</v>
      </c>
      <c r="AR548" s="3"/>
      <c r="AS548" s="23"/>
      <c r="AT548" s="23"/>
      <c r="AU548" s="3" t="s">
        <v>313</v>
      </c>
      <c r="AV548" s="3" t="s">
        <v>778</v>
      </c>
      <c r="AW548" s="3" t="s">
        <v>135</v>
      </c>
      <c r="AX548" s="3">
        <v>4.5848100000000001</v>
      </c>
      <c r="AY548" s="3">
        <v>-74.210920000000002</v>
      </c>
      <c r="AZ548" s="8" t="str">
        <f>+CONCATENATE("Reportan apertura en el enlace ",Tabla4[[#This Row],[Enlace]]," en el ",Tabla4[[#This Row],[Distancia óptica]]," ocasionado por ",Tabla4[[#This Row],[Causa del daño]])</f>
        <v>Reportan apertura en el enlace Ciudad Verde - Central Soacha en el Km 0,670 desde Soacha ocasionado por Vandalismo</v>
      </c>
      <c r="BA548" s="8" t="str">
        <f>+CONCATENATE("Para dar solución al incidente ",Tabla4[[#This Row],[Solución]])</f>
        <v>Para dar solución al incidente Recuperacion de 200 mts de reserva y un empalme de 48 hilos</v>
      </c>
      <c r="BB548" s="3" t="str">
        <f>+_xlfn.CONCAT(Tabla4[[#This Row],[Causa Raiz]]," ",Tabla4[[#This Row],[Solución2]]," (",Tabla4[[#This Row],[Anillo]],"- Cabecera: ",Tabla4[[#This Row],[Cabecera]],"- Operador: ",Tabla4[[#This Row],[Operador]],")")</f>
        <v>Reportan apertura en el enlace Ciudad Verde - Central Soacha en el Km 0,670 desde Soacha ocasionado por Vandalismo Para dar solución al incidente Recuperacion de 200 mts de reserva y un empalme de 48 hilos (Lineal- Cabecera: Soacha- Operador: Colombia Telecomunicaciones)</v>
      </c>
    </row>
    <row r="549" spans="1:54" s="2" customFormat="1" ht="228">
      <c r="A549" s="38">
        <f t="shared" si="57"/>
        <v>548</v>
      </c>
      <c r="B549" s="3">
        <v>8213767</v>
      </c>
      <c r="C549" s="3" t="s">
        <v>54</v>
      </c>
      <c r="D549" s="23">
        <v>45331.3125</v>
      </c>
      <c r="E549" s="23">
        <v>45331.402777777781</v>
      </c>
      <c r="F549" s="1">
        <f t="shared" ca="1" si="62"/>
        <v>9.0277777781011537E-2</v>
      </c>
      <c r="G549" s="3" t="s">
        <v>55</v>
      </c>
      <c r="H549" s="41"/>
      <c r="I549" s="40"/>
      <c r="J549" s="5" t="s">
        <v>56</v>
      </c>
      <c r="K549" s="3" t="s">
        <v>359</v>
      </c>
      <c r="L549" s="9" t="s">
        <v>78</v>
      </c>
      <c r="M549" s="3" t="s">
        <v>360</v>
      </c>
      <c r="N549" s="3" t="s">
        <v>483</v>
      </c>
      <c r="O549" s="3" t="s">
        <v>2999</v>
      </c>
      <c r="P549" s="3" t="s">
        <v>3000</v>
      </c>
      <c r="Q549" s="4" t="s">
        <v>3001</v>
      </c>
      <c r="R549" s="3" t="s">
        <v>1420</v>
      </c>
      <c r="S549" s="3" t="s">
        <v>619</v>
      </c>
      <c r="T549" s="3" t="s">
        <v>66</v>
      </c>
      <c r="U549" s="3" t="s">
        <v>3002</v>
      </c>
      <c r="V549" s="22" t="str">
        <f t="shared" si="61"/>
        <v>RLFO; Hora de aviso: 7:30 09/02/2024; Solución: Recuperacion de 50 mts de reserva y un empalme de 24 hilos en caja empalme de 48; Hora de solución: 9:40 09/02/2024; Causa: Vandalismo</v>
      </c>
      <c r="W549" s="4" t="s">
        <v>423</v>
      </c>
      <c r="X549" s="3"/>
      <c r="Y549" s="3"/>
      <c r="Z549" s="3" t="s">
        <v>69</v>
      </c>
      <c r="AA549" s="3" t="s">
        <v>71</v>
      </c>
      <c r="AB549" s="3">
        <v>0</v>
      </c>
      <c r="AC549" s="3" t="s">
        <v>71</v>
      </c>
      <c r="AD549" s="6">
        <v>0</v>
      </c>
      <c r="AE549" s="7"/>
      <c r="AF549" s="7"/>
      <c r="AG549" s="6">
        <f>Tabla4[[#This Row],[Tiempo Parada de Reloj]]+Tabla4[[#This Row],[Tiempo Autorizado por Telefonica (no Máximo)]]</f>
        <v>0</v>
      </c>
      <c r="AH549" s="7">
        <f t="shared" ca="1" si="58"/>
        <v>9.0277777781011537E-2</v>
      </c>
      <c r="AI549" s="8">
        <f t="shared" si="59"/>
        <v>0</v>
      </c>
      <c r="AJ549" s="8">
        <f t="shared" ca="1" si="60"/>
        <v>2.1666666667442769</v>
      </c>
      <c r="AK549" s="3" t="s">
        <v>120</v>
      </c>
      <c r="AL549" s="3" t="s">
        <v>71</v>
      </c>
      <c r="AM549" s="3" t="s">
        <v>69</v>
      </c>
      <c r="AN549" s="3" t="s">
        <v>120</v>
      </c>
      <c r="AO549" s="3" t="s">
        <v>87</v>
      </c>
      <c r="AP549" s="3" t="s">
        <v>87</v>
      </c>
      <c r="AQ549" s="23">
        <v>45331.799305555556</v>
      </c>
      <c r="AR549" s="3"/>
      <c r="AS549" s="23"/>
      <c r="AT549" s="23"/>
      <c r="AU549" s="3" t="s">
        <v>622</v>
      </c>
      <c r="AV549" s="3" t="s">
        <v>2246</v>
      </c>
      <c r="AW549" s="3" t="s">
        <v>135</v>
      </c>
      <c r="AX549" s="3">
        <v>6.2437699999999996</v>
      </c>
      <c r="AY549" s="3">
        <v>-75.568060000000003</v>
      </c>
      <c r="AZ549" s="8" t="str">
        <f>+CONCATENATE("Reportan apertura en el enlace ",Tabla4[[#This Row],[Enlace]]," en el ",Tabla4[[#This Row],[Distancia óptica]]," ocasionado por ",Tabla4[[#This Row],[Causa del daño]])</f>
        <v>Reportan apertura en el enlace Medellin Centro - Mov. La Yegua Santa Helena en el Km 0,889 desde  centro ocasionado por Vandalismo</v>
      </c>
      <c r="BA549" s="8" t="str">
        <f>+CONCATENATE("Para dar solución al incidente ",Tabla4[[#This Row],[Solución]])</f>
        <v>Para dar solución al incidente Recuperacion de 50 mts de reserva y un empalme de 24 hilos en caja empalme de 48</v>
      </c>
      <c r="BB549" s="3" t="str">
        <f>+_xlfn.CONCAT(Tabla4[[#This Row],[Causa Raiz]]," ",Tabla4[[#This Row],[Solución2]]," (",Tabla4[[#This Row],[Anillo]],"- Cabecera: ",Tabla4[[#This Row],[Cabecera]],"- Operador: ",Tabla4[[#This Row],[Operador]],")")</f>
        <v>Reportan apertura en el enlace Medellin Centro - Mov. La Yegua Santa Helena en el Km 0,889 desde  centro ocasionado por Vandalismo Para dar solución al incidente Recuperacion de 50 mts de reserva y un empalme de 24 hilos en caja empalme de 48 (Lineal- Cabecera: MEDELLIN CENTRO - Operador: Colombia Telecomunicaciones)</v>
      </c>
    </row>
    <row r="550" spans="1:54" s="2" customFormat="1" ht="199.5">
      <c r="A550" s="38">
        <f t="shared" si="57"/>
        <v>549</v>
      </c>
      <c r="B550" s="3">
        <v>8213780</v>
      </c>
      <c r="C550" s="3" t="s">
        <v>163</v>
      </c>
      <c r="D550" s="23">
        <v>45331.322916666664</v>
      </c>
      <c r="E550" s="23">
        <v>45331.486111111109</v>
      </c>
      <c r="F550" s="1">
        <f t="shared" ca="1" si="62"/>
        <v>0.16319444444525288</v>
      </c>
      <c r="G550" s="3" t="s">
        <v>55</v>
      </c>
      <c r="H550" s="41"/>
      <c r="I550" s="40"/>
      <c r="J550" s="5" t="s">
        <v>56</v>
      </c>
      <c r="K550" s="3" t="s">
        <v>122</v>
      </c>
      <c r="L550" s="9" t="s">
        <v>78</v>
      </c>
      <c r="M550" s="3" t="s">
        <v>383</v>
      </c>
      <c r="N550" s="3" t="s">
        <v>384</v>
      </c>
      <c r="O550" s="3" t="s">
        <v>3003</v>
      </c>
      <c r="P550" s="3" t="s">
        <v>3004</v>
      </c>
      <c r="Q550" s="4" t="s">
        <v>3005</v>
      </c>
      <c r="R550" s="3" t="s">
        <v>388</v>
      </c>
      <c r="S550" s="3" t="s">
        <v>389</v>
      </c>
      <c r="T550" s="3" t="s">
        <v>256</v>
      </c>
      <c r="U550" s="3" t="s">
        <v>3006</v>
      </c>
      <c r="V550" s="22" t="str">
        <f t="shared" si="61"/>
        <v>RDFO; Hora de aviso: 7:45 09/02/2024; Solución: Se refusiona hilo en caja empalme existente; Hora de solución: 11:40 09/02/2024; Causa: Falla de Empalme de FiOp</v>
      </c>
      <c r="W550" s="4" t="s">
        <v>132</v>
      </c>
      <c r="X550" s="3"/>
      <c r="Y550" s="3"/>
      <c r="Z550" s="3" t="s">
        <v>69</v>
      </c>
      <c r="AA550" s="3" t="s">
        <v>71</v>
      </c>
      <c r="AB550" s="3">
        <v>0</v>
      </c>
      <c r="AC550" s="3" t="s">
        <v>71</v>
      </c>
      <c r="AD550" s="6">
        <v>0</v>
      </c>
      <c r="AE550" s="7"/>
      <c r="AF550" s="7"/>
      <c r="AG550" s="6">
        <f>Tabla4[[#This Row],[Tiempo Parada de Reloj]]+Tabla4[[#This Row],[Tiempo Autorizado por Telefonica (no Máximo)]]</f>
        <v>0</v>
      </c>
      <c r="AH550" s="7">
        <f t="shared" ca="1" si="58"/>
        <v>0.16319444444525288</v>
      </c>
      <c r="AI550" s="8">
        <f t="shared" si="59"/>
        <v>0</v>
      </c>
      <c r="AJ550" s="8">
        <f t="shared" ca="1" si="60"/>
        <v>3.9166666666860692</v>
      </c>
      <c r="AK550" s="3" t="s">
        <v>120</v>
      </c>
      <c r="AL550" s="3" t="s">
        <v>71</v>
      </c>
      <c r="AM550" s="3" t="s">
        <v>120</v>
      </c>
      <c r="AN550" s="3" t="s">
        <v>120</v>
      </c>
      <c r="AO550" s="3" t="s">
        <v>87</v>
      </c>
      <c r="AP550" s="3" t="s">
        <v>87</v>
      </c>
      <c r="AQ550" s="23">
        <v>45331.729861111111</v>
      </c>
      <c r="AR550" s="3"/>
      <c r="AS550" s="23"/>
      <c r="AT550" s="23"/>
      <c r="AU550" s="3" t="s">
        <v>392</v>
      </c>
      <c r="AV550" s="3" t="s">
        <v>393</v>
      </c>
      <c r="AW550" s="3" t="s">
        <v>135</v>
      </c>
      <c r="AX550" s="3">
        <v>10.345048</v>
      </c>
      <c r="AY550" s="3">
        <v>-75.490553000000006</v>
      </c>
      <c r="AZ550" s="8" t="str">
        <f>+CONCATENATE("Reportan apertura en el enlace ",Tabla4[[#This Row],[Enlace]]," en el ",Tabla4[[#This Row],[Distancia óptica]]," ocasionado por ",Tabla4[[#This Row],[Causa del daño]])</f>
        <v>Reportan apertura en el enlace Mov. Nelson Mandela – Mov. Mamonal en el Km 4,783 desde Nelson mandela ocasionado por Falla de Empalme de FiOp</v>
      </c>
      <c r="BA550" s="8" t="str">
        <f>+CONCATENATE("Para dar solución al incidente ",Tabla4[[#This Row],[Solución]])</f>
        <v>Para dar solución al incidente Se refusiona hilo en caja empalme existente</v>
      </c>
      <c r="BB550" s="3" t="str">
        <f>+_xlfn.CONCAT(Tabla4[[#This Row],[Causa Raiz]]," ",Tabla4[[#This Row],[Solución2]]," (",Tabla4[[#This Row],[Anillo]],"- Cabecera: ",Tabla4[[#This Row],[Cabecera]],"- Operador: ",Tabla4[[#This Row],[Operador]],")")</f>
        <v>Reportan apertura en el enlace Mov. Nelson Mandela – Mov. Mamonal en el Km 4,783 desde Nelson mandela ocasionado por Falla de Empalme de FiOp Para dar solución al incidente Se refusiona hilo en caja empalme existente (Lineal- Cabecera: Mamonal- Operador: Colombia Telecomunicaciones)</v>
      </c>
    </row>
    <row r="551" spans="1:54" s="2" customFormat="1" ht="185.25">
      <c r="A551" s="38">
        <f t="shared" si="57"/>
        <v>550</v>
      </c>
      <c r="B551" s="3">
        <v>8213796</v>
      </c>
      <c r="C551" s="3" t="s">
        <v>54</v>
      </c>
      <c r="D551" s="23">
        <v>45331.326388888891</v>
      </c>
      <c r="E551" s="23">
        <v>45331.427083333336</v>
      </c>
      <c r="F551" s="1">
        <f t="shared" ca="1" si="62"/>
        <v>0.10069444444525288</v>
      </c>
      <c r="G551" s="3" t="s">
        <v>55</v>
      </c>
      <c r="H551" s="41"/>
      <c r="I551" s="40"/>
      <c r="J551" s="5" t="s">
        <v>56</v>
      </c>
      <c r="K551" s="3" t="s">
        <v>77</v>
      </c>
      <c r="L551" s="9" t="s">
        <v>78</v>
      </c>
      <c r="M551" s="3" t="s">
        <v>79</v>
      </c>
      <c r="N551" s="3" t="s">
        <v>244</v>
      </c>
      <c r="O551" s="3" t="s">
        <v>3007</v>
      </c>
      <c r="P551" s="3" t="s">
        <v>3008</v>
      </c>
      <c r="Q551" s="4" t="s">
        <v>3009</v>
      </c>
      <c r="R551" s="3" t="s">
        <v>775</v>
      </c>
      <c r="S551" s="3" t="s">
        <v>249</v>
      </c>
      <c r="T551" s="3" t="s">
        <v>256</v>
      </c>
      <c r="U551" s="3" t="s">
        <v>3010</v>
      </c>
      <c r="V551" s="22" t="str">
        <f t="shared" si="61"/>
        <v>RLFO; Hora de aviso: 7:50 09/02/2024; Solución: Se enruta hilo en caja empalme existente; Hora de solución: 10:15 09/02/2024; Causa: Falla de Empalme de FiOp</v>
      </c>
      <c r="W551" s="4" t="s">
        <v>1775</v>
      </c>
      <c r="X551" s="3"/>
      <c r="Y551" s="3"/>
      <c r="Z551" s="3" t="s">
        <v>69</v>
      </c>
      <c r="AA551" s="3" t="s">
        <v>71</v>
      </c>
      <c r="AB551" s="3">
        <v>0</v>
      </c>
      <c r="AC551" s="3" t="s">
        <v>71</v>
      </c>
      <c r="AD551" s="6">
        <v>0</v>
      </c>
      <c r="AE551" s="7"/>
      <c r="AF551" s="7"/>
      <c r="AG551" s="6">
        <f>Tabla4[[#This Row],[Tiempo Parada de Reloj]]+Tabla4[[#This Row],[Tiempo Autorizado por Telefonica (no Máximo)]]</f>
        <v>0</v>
      </c>
      <c r="AH551" s="7">
        <f t="shared" ca="1" si="58"/>
        <v>0.10069444444525288</v>
      </c>
      <c r="AI551" s="8">
        <f t="shared" si="59"/>
        <v>0</v>
      </c>
      <c r="AJ551" s="8">
        <f t="shared" ca="1" si="60"/>
        <v>2.4166666666860692</v>
      </c>
      <c r="AK551" s="3" t="s">
        <v>120</v>
      </c>
      <c r="AL551" s="3" t="s">
        <v>71</v>
      </c>
      <c r="AM551" s="3" t="s">
        <v>69</v>
      </c>
      <c r="AN551" s="3" t="s">
        <v>120</v>
      </c>
      <c r="AO551" s="3" t="s">
        <v>87</v>
      </c>
      <c r="AP551" s="3" t="s">
        <v>87</v>
      </c>
      <c r="AQ551" s="23">
        <v>45331.57916666667</v>
      </c>
      <c r="AR551" s="3"/>
      <c r="AS551" s="23"/>
      <c r="AT551" s="23"/>
      <c r="AU551" s="3" t="s">
        <v>89</v>
      </c>
      <c r="AV551" s="3" t="s">
        <v>308</v>
      </c>
      <c r="AW551" s="3" t="s">
        <v>135</v>
      </c>
      <c r="AX551" s="3">
        <v>4.2134119999999999</v>
      </c>
      <c r="AY551" s="3">
        <v>-74.683638000000002</v>
      </c>
      <c r="AZ551" s="8" t="str">
        <f>+CONCATENATE("Reportan apertura en el enlace ",Tabla4[[#This Row],[Enlace]]," en el ",Tabla4[[#This Row],[Distancia óptica]]," ocasionado por ",Tabla4[[#This Row],[Causa del daño]])</f>
        <v>Reportan apertura en el enlace Mov. Picilago - Mov. Puerto Peñaliza en el km 1,7 desde picilago ocasionado por Falla de Empalme de FiOp</v>
      </c>
      <c r="BA551" s="8" t="str">
        <f>+CONCATENATE("Para dar solución al incidente ",Tabla4[[#This Row],[Solución]])</f>
        <v>Para dar solución al incidente Se enruta hilo en caja empalme existente</v>
      </c>
      <c r="BB551" s="3" t="str">
        <f>+_xlfn.CONCAT(Tabla4[[#This Row],[Causa Raiz]]," ",Tabla4[[#This Row],[Solución2]]," (",Tabla4[[#This Row],[Anillo]],"- Cabecera: ",Tabla4[[#This Row],[Cabecera]],"- Operador: ",Tabla4[[#This Row],[Operador]],")")</f>
        <v>Reportan apertura en el enlace Mov. Picilago - Mov. Puerto Peñaliza en el km 1,7 desde picilago ocasionado por Falla de Empalme de FiOp Para dar solución al incidente Se enruta hilo en caja empalme existente (Lineal- Cabecera: GIRARDOT- Operador: Colombia Telecomunicaciones)</v>
      </c>
    </row>
    <row r="552" spans="1:54" s="2" customFormat="1" ht="199.5">
      <c r="A552" s="38">
        <f t="shared" si="57"/>
        <v>551</v>
      </c>
      <c r="B552" s="3">
        <v>8211449</v>
      </c>
      <c r="C552" s="3" t="s">
        <v>54</v>
      </c>
      <c r="D552" s="23">
        <v>45331.329861111109</v>
      </c>
      <c r="E552" s="23">
        <v>45331.694444444445</v>
      </c>
      <c r="F552" s="1">
        <f t="shared" ca="1" si="62"/>
        <v>0.36458333333575865</v>
      </c>
      <c r="G552" s="3" t="s">
        <v>55</v>
      </c>
      <c r="H552" s="41"/>
      <c r="I552" s="40"/>
      <c r="J552" s="5" t="s">
        <v>56</v>
      </c>
      <c r="K552" s="3" t="s">
        <v>77</v>
      </c>
      <c r="L552" s="9" t="s">
        <v>58</v>
      </c>
      <c r="M552" s="3" t="s">
        <v>79</v>
      </c>
      <c r="N552" s="3" t="s">
        <v>771</v>
      </c>
      <c r="O552" s="3" t="s">
        <v>2757</v>
      </c>
      <c r="P552" s="3" t="s">
        <v>3011</v>
      </c>
      <c r="Q552" s="4" t="s">
        <v>3012</v>
      </c>
      <c r="R552" s="3" t="s">
        <v>775</v>
      </c>
      <c r="S552" s="3" t="s">
        <v>249</v>
      </c>
      <c r="T552" s="3" t="s">
        <v>116</v>
      </c>
      <c r="U552" s="3" t="s">
        <v>3013</v>
      </c>
      <c r="V552" s="22" t="str">
        <f t="shared" si="61"/>
        <v>RLFO; Hora de aviso: 7:55 09/02/2024; Solución: Se tendieron 100 metros de fibra óptica de 48 hilos y se realizaron dos empalmes de 24 hilos cada uno; Hora de solución: 16:40 09/02/2024; Causa: Hurto</v>
      </c>
      <c r="W552" s="4" t="s">
        <v>1775</v>
      </c>
      <c r="X552" s="3"/>
      <c r="Y552" s="3"/>
      <c r="Z552" s="3" t="s">
        <v>69</v>
      </c>
      <c r="AA552" s="3" t="s">
        <v>70</v>
      </c>
      <c r="AB552" s="3">
        <v>8211449</v>
      </c>
      <c r="AC552" s="3" t="s">
        <v>71</v>
      </c>
      <c r="AD552" s="6">
        <v>0.22222222222222221</v>
      </c>
      <c r="AE552" s="7"/>
      <c r="AF552" s="7"/>
      <c r="AG552" s="6">
        <f>Tabla4[[#This Row],[Tiempo Parada de Reloj]]+Tabla4[[#This Row],[Tiempo Autorizado por Telefonica (no Máximo)]]</f>
        <v>0.22222222222222221</v>
      </c>
      <c r="AH552" s="7">
        <f t="shared" ca="1" si="58"/>
        <v>0.14236111111353644</v>
      </c>
      <c r="AI552" s="8">
        <f t="shared" si="59"/>
        <v>5.333333333333333</v>
      </c>
      <c r="AJ552" s="8">
        <f t="shared" ca="1" si="60"/>
        <v>3.4166666667248746</v>
      </c>
      <c r="AK552" s="3" t="s">
        <v>120</v>
      </c>
      <c r="AL552" s="3" t="s">
        <v>70</v>
      </c>
      <c r="AM552" s="3" t="s">
        <v>88</v>
      </c>
      <c r="AN552" s="3" t="s">
        <v>88</v>
      </c>
      <c r="AO552" s="3" t="s">
        <v>87</v>
      </c>
      <c r="AP552" s="3" t="s">
        <v>87</v>
      </c>
      <c r="AQ552" s="23">
        <v>45331.78402777778</v>
      </c>
      <c r="AR552" s="3"/>
      <c r="AS552" s="23"/>
      <c r="AT552" s="23"/>
      <c r="AU552" s="3" t="s">
        <v>313</v>
      </c>
      <c r="AV552" s="3" t="s">
        <v>778</v>
      </c>
      <c r="AW552" s="3" t="s">
        <v>135</v>
      </c>
      <c r="AX552" s="3">
        <v>4.5695600000000001</v>
      </c>
      <c r="AY552" s="3">
        <v>-74.236400000000003</v>
      </c>
      <c r="AZ552" s="8" t="str">
        <f>+CONCATENATE("Reportan apertura en el enlace ",Tabla4[[#This Row],[Enlace]]," en el ",Tabla4[[#This Row],[Distancia óptica]]," ocasionado por ",Tabla4[[#This Row],[Causa del daño]])</f>
        <v>Reportan apertura en el enlace Soacha - CG2 en el Km 0,1 desde CG2 ocasionado por Hurto</v>
      </c>
      <c r="BA552" s="8" t="str">
        <f>+CONCATENATE("Para dar solución al incidente ",Tabla4[[#This Row],[Solución]])</f>
        <v>Para dar solución al incidente Se tendieron 100 metros de fibra óptica de 48 hilos y se realizaron dos empalmes de 24 hilos cada uno</v>
      </c>
      <c r="BB552" s="3" t="str">
        <f>+_xlfn.CONCAT(Tabla4[[#This Row],[Causa Raiz]]," ",Tabla4[[#This Row],[Solución2]]," (",Tabla4[[#This Row],[Anillo]],"- Cabecera: ",Tabla4[[#This Row],[Cabecera]],"- Operador: ",Tabla4[[#This Row],[Operador]],")")</f>
        <v>Reportan apertura en el enlace Soacha - CG2 en el Km 0,1 desde CG2 ocasionado por Hurto Para dar solución al incidente Se tendieron 100 metros de fibra óptica de 48 hilos y se realizaron dos empalmes de 24 hilos cada uno (Lineal- Cabecera: Soacha- Operador: Colombia Telecomunicaciones)</v>
      </c>
    </row>
    <row r="553" spans="1:54" s="2" customFormat="1" ht="213.75">
      <c r="A553" s="38">
        <f t="shared" si="57"/>
        <v>552</v>
      </c>
      <c r="B553" s="3">
        <v>8214502</v>
      </c>
      <c r="C553" s="3" t="s">
        <v>136</v>
      </c>
      <c r="D553" s="23">
        <v>45331.447916666664</v>
      </c>
      <c r="E553" s="23">
        <v>45331.632638888892</v>
      </c>
      <c r="F553" s="1">
        <f t="shared" ca="1" si="62"/>
        <v>0.18472222222771961</v>
      </c>
      <c r="G553" s="3" t="s">
        <v>55</v>
      </c>
      <c r="H553" s="41"/>
      <c r="I553" s="40"/>
      <c r="J553" s="5" t="s">
        <v>137</v>
      </c>
      <c r="K553" s="3" t="s">
        <v>359</v>
      </c>
      <c r="L553" s="9" t="s">
        <v>78</v>
      </c>
      <c r="M553" s="3" t="s">
        <v>360</v>
      </c>
      <c r="N553" s="3" t="s">
        <v>418</v>
      </c>
      <c r="O553" s="3" t="s">
        <v>3014</v>
      </c>
      <c r="P553" s="3" t="s">
        <v>3015</v>
      </c>
      <c r="Q553" s="4" t="s">
        <v>3016</v>
      </c>
      <c r="R553" s="3" t="s">
        <v>1420</v>
      </c>
      <c r="S553" s="3" t="s">
        <v>619</v>
      </c>
      <c r="T553" s="3" t="s">
        <v>176</v>
      </c>
      <c r="U553" s="3" t="s">
        <v>3017</v>
      </c>
      <c r="V553" s="22" t="str">
        <f t="shared" si="61"/>
        <v>RBHFO; Hora de aviso: 10:45 09/02/2024; Solución: se recupera 50 metros de reserva y se hace un empalme de 48 hilos para la continuidad del servicio; Hora de solución: 15:11 09/02/2024; Causa: Intervención de Terceros. No Identificados</v>
      </c>
      <c r="W553" s="4" t="s">
        <v>423</v>
      </c>
      <c r="X553" s="3"/>
      <c r="Y553" s="3"/>
      <c r="Z553" s="3" t="s">
        <v>69</v>
      </c>
      <c r="AA553" s="3" t="s">
        <v>71</v>
      </c>
      <c r="AB553" s="3">
        <v>0</v>
      </c>
      <c r="AC553" s="3" t="s">
        <v>71</v>
      </c>
      <c r="AD553" s="6">
        <v>0</v>
      </c>
      <c r="AE553" s="7"/>
      <c r="AF553" s="7"/>
      <c r="AG553" s="6">
        <f>Tabla4[[#This Row],[Tiempo Parada de Reloj]]+Tabla4[[#This Row],[Tiempo Autorizado por Telefonica (no Máximo)]]</f>
        <v>0</v>
      </c>
      <c r="AH553" s="7">
        <f t="shared" ca="1" si="58"/>
        <v>0.18472222222771961</v>
      </c>
      <c r="AI553" s="8">
        <f t="shared" si="59"/>
        <v>0</v>
      </c>
      <c r="AJ553" s="8">
        <f t="shared" ca="1" si="60"/>
        <v>4.4333333334652707</v>
      </c>
      <c r="AK553" s="3" t="s">
        <v>73</v>
      </c>
      <c r="AL553" s="3" t="s">
        <v>70</v>
      </c>
      <c r="AM553" s="3" t="s">
        <v>88</v>
      </c>
      <c r="AN553" s="3" t="s">
        <v>88</v>
      </c>
      <c r="AO553" s="3" t="s">
        <v>87</v>
      </c>
      <c r="AP553" s="3" t="s">
        <v>87</v>
      </c>
      <c r="AQ553" s="23">
        <v>45331.796527777777</v>
      </c>
      <c r="AR553" s="3"/>
      <c r="AS553" s="23"/>
      <c r="AT553" s="23"/>
      <c r="AU553" s="3" t="s">
        <v>369</v>
      </c>
      <c r="AV553" s="3" t="s">
        <v>2756</v>
      </c>
      <c r="AW553" s="3" t="s">
        <v>3018</v>
      </c>
      <c r="AX553" s="3">
        <v>6.3317199999999998</v>
      </c>
      <c r="AY553" s="3">
        <v>-75.55368</v>
      </c>
      <c r="AZ553" s="8" t="str">
        <f>+CONCATENATE("Reportan apertura en el enlace ",Tabla4[[#This Row],[Enlace]]," en el ",Tabla4[[#This Row],[Distancia óptica]]," ocasionado por ",Tabla4[[#This Row],[Causa del daño]])</f>
        <v>Reportan apertura en el enlace Mov. Estación Niquia - Mov. Bello en el Km 0,327 desde Bello ocasionado por Intervención de Terceros. No Identificados</v>
      </c>
      <c r="BA553" s="8" t="str">
        <f>+CONCATENATE("Para dar solución al incidente ",Tabla4[[#This Row],[Solución]])</f>
        <v>Para dar solución al incidente se recupera 50 metros de reserva y se hace un empalme de 48 hilos para la continuidad del servicio</v>
      </c>
      <c r="BB553" s="3" t="str">
        <f>+_xlfn.CONCAT(Tabla4[[#This Row],[Causa Raiz]]," ",Tabla4[[#This Row],[Solución2]]," (",Tabla4[[#This Row],[Anillo]],"- Cabecera: ",Tabla4[[#This Row],[Cabecera]],"- Operador: ",Tabla4[[#This Row],[Operador]],")")</f>
        <v>Reportan apertura en el enlace Mov. Estación Niquia - Mov. Bello en el Km 0,327 desde Bello ocasionado por Intervención de Terceros. No Identificados Para dar solución al incidente se recupera 50 metros de reserva y se hace un empalme de 48 hilos para la continuidad del servicio (anillo - Cabecera: Bello- Operador: Infraco)</v>
      </c>
    </row>
    <row r="554" spans="1:54" s="2" customFormat="1" ht="185.25">
      <c r="A554" s="38">
        <f t="shared" si="57"/>
        <v>553</v>
      </c>
      <c r="B554" s="3">
        <v>8214629</v>
      </c>
      <c r="C554" s="3" t="s">
        <v>92</v>
      </c>
      <c r="D554" s="23">
        <v>45331.472222222219</v>
      </c>
      <c r="E554" s="23">
        <v>45331.649305555555</v>
      </c>
      <c r="F554" s="1">
        <f t="shared" ca="1" si="62"/>
        <v>0.17708333333575865</v>
      </c>
      <c r="G554" s="3" t="s">
        <v>164</v>
      </c>
      <c r="H554" s="41" t="s">
        <v>3019</v>
      </c>
      <c r="I554" s="40" t="s">
        <v>3020</v>
      </c>
      <c r="J554" s="5" t="s">
        <v>322</v>
      </c>
      <c r="K554" s="3" t="s">
        <v>322</v>
      </c>
      <c r="L554" s="9" t="s">
        <v>58</v>
      </c>
      <c r="M554" s="3" t="s">
        <v>109</v>
      </c>
      <c r="N554" s="3" t="s">
        <v>110</v>
      </c>
      <c r="O554" s="3" t="s">
        <v>676</v>
      </c>
      <c r="P554" s="3" t="s">
        <v>3021</v>
      </c>
      <c r="Q554" s="4" t="s">
        <v>3022</v>
      </c>
      <c r="R554" s="3" t="s">
        <v>327</v>
      </c>
      <c r="S554" s="3" t="s">
        <v>328</v>
      </c>
      <c r="T554" s="3" t="s">
        <v>211</v>
      </c>
      <c r="U554" s="3" t="s">
        <v>3023</v>
      </c>
      <c r="V554" s="22" t="str">
        <f t="shared" si="61"/>
        <v>RTNFO; Hora de aviso: 11:20 09/02/2024; Solución:  Se recupera reserva, se realiza sangría y se implementa nueva caja de empalme; Hora de solución: 15:35 09/02/2024; Causa: Podas</v>
      </c>
      <c r="W554" s="4" t="s">
        <v>331</v>
      </c>
      <c r="X554" s="3"/>
      <c r="Y554" s="3"/>
      <c r="Z554" s="3" t="s">
        <v>69</v>
      </c>
      <c r="AA554" s="3" t="s">
        <v>71</v>
      </c>
      <c r="AB554" s="3">
        <v>0</v>
      </c>
      <c r="AC554" s="3" t="s">
        <v>71</v>
      </c>
      <c r="AD554" s="6">
        <v>0</v>
      </c>
      <c r="AE554" s="7"/>
      <c r="AF554" s="7"/>
      <c r="AG554" s="6">
        <f>Tabla4[[#This Row],[Tiempo Parada de Reloj]]+Tabla4[[#This Row],[Tiempo Autorizado por Telefonica (no Máximo)]]</f>
        <v>0</v>
      </c>
      <c r="AH554" s="7">
        <f t="shared" ca="1" si="58"/>
        <v>0.17708333333575865</v>
      </c>
      <c r="AI554" s="8">
        <f t="shared" si="59"/>
        <v>0</v>
      </c>
      <c r="AJ554" s="8">
        <f t="shared" ca="1" si="60"/>
        <v>4.2500000000582077</v>
      </c>
      <c r="AK554" s="3" t="s">
        <v>120</v>
      </c>
      <c r="AL554" s="3" t="s">
        <v>70</v>
      </c>
      <c r="AM554" s="3" t="s">
        <v>88</v>
      </c>
      <c r="AN554" s="3" t="s">
        <v>88</v>
      </c>
      <c r="AO554" s="3" t="s">
        <v>98</v>
      </c>
      <c r="AP554" s="3"/>
      <c r="AQ554" s="23">
        <f ca="1">NOW()</f>
        <v>45503.696834953706</v>
      </c>
      <c r="AR554" s="3"/>
      <c r="AS554" s="23"/>
      <c r="AT554" s="23"/>
      <c r="AU554" s="3" t="s">
        <v>322</v>
      </c>
      <c r="AV554" s="3" t="s">
        <v>3024</v>
      </c>
      <c r="AW554" s="3" t="s">
        <v>1323</v>
      </c>
      <c r="AX554" s="3">
        <v>10.45931</v>
      </c>
      <c r="AY554" s="3">
        <v>-73.772199999999998</v>
      </c>
      <c r="AZ554" s="8" t="str">
        <f>+CONCATENATE("Reportan apertura en el enlace ",Tabla4[[#This Row],[Enlace]]," en el ",Tabla4[[#This Row],[Distancia óptica]]," ocasionado por ",Tabla4[[#This Row],[Causa del daño]])</f>
        <v>Reportan apertura en el enlace Bosconia - Valledupar en el km 3,33 desde valledupar ocasionado por Podas</v>
      </c>
      <c r="BA554" s="8" t="str">
        <f>+CONCATENATE("Para dar solución al incidente ",Tabla4[[#This Row],[Solución]])</f>
        <v>Para dar solución al incidente  Se recupera reserva, se realiza sangría y se implementa nueva caja de empalme</v>
      </c>
      <c r="BB554" s="3" t="str">
        <f>+_xlfn.CONCAT(Tabla4[[#This Row],[Causa Raiz]]," ",Tabla4[[#This Row],[Solución2]]," (",Tabla4[[#This Row],[Anillo]],"- Cabecera: ",Tabla4[[#This Row],[Cabecera]],"- Operador: ",Tabla4[[#This Row],[Operador]],")")</f>
        <v>Reportan apertura en el enlace Bosconia - Valledupar en el km 3,33 desde valledupar ocasionado por Podas Para dar solución al incidente  Se recupera reserva, se realiza sangría y se implementa nueva caja de empalme (TRONCAL- Cabecera: VALLEDUPAR- Operador: Ufinet)</v>
      </c>
    </row>
    <row r="555" spans="1:54" s="2" customFormat="1" ht="185.25">
      <c r="A555" s="38">
        <f t="shared" si="57"/>
        <v>554</v>
      </c>
      <c r="B555" s="3">
        <v>8214949</v>
      </c>
      <c r="C555" s="3" t="s">
        <v>92</v>
      </c>
      <c r="D555" s="23">
        <v>45331.534722222219</v>
      </c>
      <c r="E555" s="23">
        <v>45331.673611111109</v>
      </c>
      <c r="F555" s="1">
        <f t="shared" ca="1" si="62"/>
        <v>0.13888888889050577</v>
      </c>
      <c r="G555" s="3" t="s">
        <v>55</v>
      </c>
      <c r="H555" s="41"/>
      <c r="I555" s="40"/>
      <c r="J555" s="5" t="s">
        <v>56</v>
      </c>
      <c r="K555" s="3" t="s">
        <v>122</v>
      </c>
      <c r="L555" s="9" t="s">
        <v>58</v>
      </c>
      <c r="M555" s="3" t="s">
        <v>800</v>
      </c>
      <c r="N555" s="3" t="s">
        <v>801</v>
      </c>
      <c r="O555" s="3" t="s">
        <v>2486</v>
      </c>
      <c r="P555" s="3" t="s">
        <v>3025</v>
      </c>
      <c r="Q555" s="4" t="s">
        <v>3026</v>
      </c>
      <c r="R555" s="3" t="s">
        <v>763</v>
      </c>
      <c r="S555" s="3" t="s">
        <v>129</v>
      </c>
      <c r="T555" s="3" t="s">
        <v>146</v>
      </c>
      <c r="U555" s="3" t="s">
        <v>3027</v>
      </c>
      <c r="V555" s="22" t="str">
        <f t="shared" si="61"/>
        <v>RTNFO; Hora de aviso: 12:50 09/02/2024; Solución: Se realiza migracion de hilos entre nodo para restablecer el servcio ; Hora de solución: 16:10 09/02/2024; Causa: Falla en la Red FiOp</v>
      </c>
      <c r="W555" s="4" t="s">
        <v>3028</v>
      </c>
      <c r="X555" s="3" t="s">
        <v>3029</v>
      </c>
      <c r="Y555" s="3" t="s">
        <v>3030</v>
      </c>
      <c r="Z555" s="3" t="s">
        <v>119</v>
      </c>
      <c r="AA555" s="3" t="s">
        <v>71</v>
      </c>
      <c r="AB555" s="3">
        <v>0</v>
      </c>
      <c r="AC555" s="3" t="s">
        <v>71</v>
      </c>
      <c r="AD555" s="6">
        <v>0</v>
      </c>
      <c r="AE555" s="7"/>
      <c r="AF555" s="7"/>
      <c r="AG555" s="6">
        <f>Tabla4[[#This Row],[Tiempo Parada de Reloj]]+Tabla4[[#This Row],[Tiempo Autorizado por Telefonica (no Máximo)]]</f>
        <v>0</v>
      </c>
      <c r="AH555" s="7">
        <f t="shared" ca="1" si="58"/>
        <v>0.13888888889050577</v>
      </c>
      <c r="AI555" s="8">
        <f t="shared" si="59"/>
        <v>0</v>
      </c>
      <c r="AJ555" s="8">
        <f t="shared" ca="1" si="60"/>
        <v>3.3333333333721384</v>
      </c>
      <c r="AK555" s="3" t="s">
        <v>72</v>
      </c>
      <c r="AL555" s="3" t="s">
        <v>70</v>
      </c>
      <c r="AM555" s="3" t="s">
        <v>88</v>
      </c>
      <c r="AN555" s="3" t="s">
        <v>88</v>
      </c>
      <c r="AO555" s="3" t="s">
        <v>106</v>
      </c>
      <c r="AP555" s="3" t="s">
        <v>106</v>
      </c>
      <c r="AQ555" s="23">
        <v>45333.684027777781</v>
      </c>
      <c r="AR555" s="3"/>
      <c r="AS555" s="23"/>
      <c r="AT555" s="23"/>
      <c r="AU555" s="3" t="s">
        <v>192</v>
      </c>
      <c r="AV555" s="3" t="s">
        <v>2493</v>
      </c>
      <c r="AW555" s="3" t="s">
        <v>1323</v>
      </c>
      <c r="AX555" s="3">
        <v>9.2998999999999992</v>
      </c>
      <c r="AY555" s="3">
        <v>-75.393900000000002</v>
      </c>
      <c r="AZ555" s="8" t="str">
        <f>+CONCATENATE("Reportan apertura en el enlace ",Tabla4[[#This Row],[Enlace]]," en el ",Tabla4[[#This Row],[Distancia óptica]]," ocasionado por ",Tabla4[[#This Row],[Causa del daño]])</f>
        <v>Reportan apertura en el enlace Sincelejo - Tolú en el km 39,75 desde Tolu ocasionado por Falla en la Red FiOp</v>
      </c>
      <c r="BA555" s="8" t="str">
        <f>+CONCATENATE("Para dar solución al incidente ",Tabla4[[#This Row],[Solución]])</f>
        <v xml:space="preserve">Para dar solución al incidente Se realiza migracion de hilos entre nodo para restablecer el servcio </v>
      </c>
      <c r="BB555" s="3" t="str">
        <f>+_xlfn.CONCAT(Tabla4[[#This Row],[Causa Raiz]]," ",Tabla4[[#This Row],[Solución2]]," (",Tabla4[[#This Row],[Anillo]],"- Cabecera: ",Tabla4[[#This Row],[Cabecera]],"- Operador: ",Tabla4[[#This Row],[Operador]],")")</f>
        <v>Reportan apertura en el enlace Sincelejo - Tolú en el km 39,75 desde Tolu ocasionado por Falla en la Red FiOp Para dar solución al incidente Se realiza migracion de hilos entre nodo para restablecer el servcio  (TRONCAL- Cabecera: TOLU- Operador: Colombia Telecomunicaciones)</v>
      </c>
    </row>
    <row r="556" spans="1:54" s="2" customFormat="1" ht="228">
      <c r="A556" s="38">
        <f t="shared" si="57"/>
        <v>555</v>
      </c>
      <c r="B556" s="3">
        <v>8215616</v>
      </c>
      <c r="C556" s="3" t="s">
        <v>163</v>
      </c>
      <c r="D556" s="23">
        <v>45331.635416666664</v>
      </c>
      <c r="E556" s="23">
        <v>45331.756944444445</v>
      </c>
      <c r="F556" s="1">
        <f t="shared" ca="1" si="62"/>
        <v>0.12152777778101154</v>
      </c>
      <c r="G556" s="3" t="s">
        <v>55</v>
      </c>
      <c r="H556" s="41"/>
      <c r="I556" s="40"/>
      <c r="J556" s="5" t="s">
        <v>56</v>
      </c>
      <c r="K556" s="3" t="s">
        <v>108</v>
      </c>
      <c r="L556" s="9" t="s">
        <v>78</v>
      </c>
      <c r="M556" s="3" t="s">
        <v>431</v>
      </c>
      <c r="N556" s="3" t="s">
        <v>432</v>
      </c>
      <c r="O556" s="3" t="s">
        <v>3031</v>
      </c>
      <c r="P556" s="3" t="s">
        <v>3032</v>
      </c>
      <c r="Q556" s="4" t="s">
        <v>3033</v>
      </c>
      <c r="R556" s="3" t="s">
        <v>114</v>
      </c>
      <c r="S556" s="3" t="s">
        <v>115</v>
      </c>
      <c r="T556" s="3" t="s">
        <v>66</v>
      </c>
      <c r="U556" s="3" t="s">
        <v>3034</v>
      </c>
      <c r="V556" s="22" t="str">
        <f t="shared" si="61"/>
        <v>RDFO; Hora de aviso: 15:15 09/02/2024; Solución: Se recuperan 200 metros de reserva y se hace un empalme de 36 hilos, se instala una caja empalme de 48 hilos, Cabecera Fonseca RDFO.; Hora de solución: 18:10 09/02/2024; Causa: Vandalismo</v>
      </c>
      <c r="W556" s="4" t="s">
        <v>3035</v>
      </c>
      <c r="X556" s="3"/>
      <c r="Y556" s="3"/>
      <c r="Z556" s="3" t="s">
        <v>69</v>
      </c>
      <c r="AA556" s="3" t="s">
        <v>70</v>
      </c>
      <c r="AB556" s="3">
        <v>8215372</v>
      </c>
      <c r="AC556" s="3" t="s">
        <v>70</v>
      </c>
      <c r="AD556" s="6">
        <v>0</v>
      </c>
      <c r="AE556" s="7"/>
      <c r="AF556" s="7"/>
      <c r="AG556" s="6">
        <f>Tabla4[[#This Row],[Tiempo Parada de Reloj]]+Tabla4[[#This Row],[Tiempo Autorizado por Telefonica (no Máximo)]]</f>
        <v>0</v>
      </c>
      <c r="AH556" s="7">
        <f t="shared" ca="1" si="58"/>
        <v>0.12152777778101154</v>
      </c>
      <c r="AI556" s="8">
        <f t="shared" si="59"/>
        <v>0</v>
      </c>
      <c r="AJ556" s="8">
        <f t="shared" ca="1" si="60"/>
        <v>2.9166666667442769</v>
      </c>
      <c r="AK556" s="3" t="s">
        <v>88</v>
      </c>
      <c r="AL556" s="3" t="s">
        <v>70</v>
      </c>
      <c r="AM556" s="3" t="s">
        <v>88</v>
      </c>
      <c r="AN556" s="3" t="s">
        <v>88</v>
      </c>
      <c r="AO556" s="3" t="s">
        <v>87</v>
      </c>
      <c r="AP556" s="3" t="s">
        <v>106</v>
      </c>
      <c r="AQ556" s="23">
        <v>45332.833333333336</v>
      </c>
      <c r="AR556" s="3"/>
      <c r="AS556" s="23"/>
      <c r="AT556" s="23"/>
      <c r="AU556" s="3" t="s">
        <v>436</v>
      </c>
      <c r="AV556" s="3" t="s">
        <v>432</v>
      </c>
      <c r="AW556" s="3" t="s">
        <v>307</v>
      </c>
      <c r="AX556" s="3">
        <v>10.939828</v>
      </c>
      <c r="AY556" s="3">
        <v>-72.804867000000002</v>
      </c>
      <c r="AZ556" s="8" t="str">
        <f>+CONCATENATE("Reportan apertura en el enlace ",Tabla4[[#This Row],[Enlace]]," en el ",Tabla4[[#This Row],[Distancia óptica]]," ocasionado por ",Tabla4[[#This Row],[Causa del daño]])</f>
        <v>Reportan apertura en el enlace Mov Fonseca - Mov .Barrancas en el km 11 desde Fonseca ocasionado por Vandalismo</v>
      </c>
      <c r="BA556" s="8" t="str">
        <f>+CONCATENATE("Para dar solución al incidente ",Tabla4[[#This Row],[Solución]])</f>
        <v>Para dar solución al incidente Se recuperan 200 metros de reserva y se hace un empalme de 36 hilos, se instala una caja empalme de 48 hilos, Cabecera Fonseca RDFO.</v>
      </c>
      <c r="BB556" s="3" t="str">
        <f>+_xlfn.CONCAT(Tabla4[[#This Row],[Causa Raiz]]," ",Tabla4[[#This Row],[Solución2]]," (",Tabla4[[#This Row],[Anillo]],"- Cabecera: ",Tabla4[[#This Row],[Cabecera]],"- Operador: ",Tabla4[[#This Row],[Operador]],")")</f>
        <v>Reportan apertura en el enlace Mov Fonseca - Mov .Barrancas en el km 11 desde Fonseca ocasionado por Vandalismo Para dar solución al incidente Se recuperan 200 metros de reserva y se hace un empalme de 36 hilos, se instala una caja empalme de 48 hilos, Cabecera Fonseca RDFO. (LINEAL- Cabecera: FONSECA- Operador: Colombia Telecomunicaciones)</v>
      </c>
    </row>
    <row r="557" spans="1:54" s="2" customFormat="1" ht="185.25">
      <c r="A557" s="38">
        <f t="shared" si="57"/>
        <v>556</v>
      </c>
      <c r="B557" s="3">
        <v>8215587</v>
      </c>
      <c r="C557" s="3" t="s">
        <v>54</v>
      </c>
      <c r="D557" s="23">
        <v>45331.604166666664</v>
      </c>
      <c r="E557" s="23">
        <v>45331.71875</v>
      </c>
      <c r="F557" s="1">
        <f t="shared" ca="1" si="62"/>
        <v>0.11458333333575865</v>
      </c>
      <c r="G557" s="3" t="s">
        <v>55</v>
      </c>
      <c r="H557" s="41"/>
      <c r="I557" s="40"/>
      <c r="J557" s="5" t="s">
        <v>56</v>
      </c>
      <c r="K557" s="3" t="s">
        <v>122</v>
      </c>
      <c r="L557" s="9" t="s">
        <v>78</v>
      </c>
      <c r="M557" s="3" t="s">
        <v>123</v>
      </c>
      <c r="N557" s="3" t="s">
        <v>124</v>
      </c>
      <c r="O557" s="3" t="s">
        <v>3036</v>
      </c>
      <c r="P557" s="3" t="s">
        <v>3037</v>
      </c>
      <c r="Q557" s="4" t="s">
        <v>3038</v>
      </c>
      <c r="R557" s="3" t="s">
        <v>763</v>
      </c>
      <c r="S557" s="3" t="s">
        <v>129</v>
      </c>
      <c r="T557" s="3" t="s">
        <v>256</v>
      </c>
      <c r="U557" s="3" t="s">
        <v>3039</v>
      </c>
      <c r="V557" s="22" t="str">
        <f t="shared" si="61"/>
        <v>RLFO; Hora de aviso: 14:30 09/02/2024; Solución: Se refusiona hilo abierto en emnpame existente; Hora de solución: 17:15 09/02/2024; Causa: Falla de Empalme de FiOp</v>
      </c>
      <c r="W557" s="4" t="s">
        <v>3040</v>
      </c>
      <c r="X557" s="3"/>
      <c r="Y557" s="3"/>
      <c r="Z557" s="3" t="s">
        <v>69</v>
      </c>
      <c r="AA557" s="3" t="s">
        <v>71</v>
      </c>
      <c r="AB557" s="3">
        <v>0</v>
      </c>
      <c r="AC557" s="3" t="s">
        <v>71</v>
      </c>
      <c r="AD557" s="6">
        <v>0</v>
      </c>
      <c r="AE557" s="7"/>
      <c r="AF557" s="7"/>
      <c r="AG557" s="6">
        <f>Tabla4[[#This Row],[Tiempo Parada de Reloj]]+Tabla4[[#This Row],[Tiempo Autorizado por Telefonica (no Máximo)]]</f>
        <v>0</v>
      </c>
      <c r="AH557" s="7">
        <f t="shared" ca="1" si="58"/>
        <v>0.11458333333575865</v>
      </c>
      <c r="AI557" s="8">
        <f t="shared" si="59"/>
        <v>0</v>
      </c>
      <c r="AJ557" s="8">
        <f t="shared" ca="1" si="60"/>
        <v>2.7500000000582077</v>
      </c>
      <c r="AK557" s="3" t="s">
        <v>88</v>
      </c>
      <c r="AL557" s="3" t="s">
        <v>71</v>
      </c>
      <c r="AM557" s="3" t="s">
        <v>88</v>
      </c>
      <c r="AN557" s="3" t="s">
        <v>88</v>
      </c>
      <c r="AO557" s="3" t="s">
        <v>106</v>
      </c>
      <c r="AP557" s="3" t="s">
        <v>106</v>
      </c>
      <c r="AQ557" s="23">
        <v>45333.525000000001</v>
      </c>
      <c r="AR557" s="3"/>
      <c r="AS557" s="23"/>
      <c r="AT557" s="23"/>
      <c r="AU557" s="3" t="s">
        <v>271</v>
      </c>
      <c r="AV557" s="3" t="s">
        <v>482</v>
      </c>
      <c r="AW557" s="3" t="s">
        <v>135</v>
      </c>
      <c r="AX557" s="3">
        <v>10.962160000000001</v>
      </c>
      <c r="AY557" s="3">
        <v>-74.795270000000002</v>
      </c>
      <c r="AZ557" s="8" t="str">
        <f>+CONCATENATE("Reportan apertura en el enlace ",Tabla4[[#This Row],[Enlace]]," en el ",Tabla4[[#This Row],[Distancia óptica]]," ocasionado por ",Tabla4[[#This Row],[Causa del daño]])</f>
        <v>Reportan apertura en el enlace Mov. Monumental - Mov Zona Franca 3 en el km 2,1 desde Mov. Monumental ocasionado por Falla de Empalme de FiOp</v>
      </c>
      <c r="BA557" s="8" t="str">
        <f>+CONCATENATE("Para dar solución al incidente ",Tabla4[[#This Row],[Solución]])</f>
        <v>Para dar solución al incidente Se refusiona hilo abierto en emnpame existente</v>
      </c>
      <c r="BB557" s="3" t="str">
        <f>+_xlfn.CONCAT(Tabla4[[#This Row],[Causa Raiz]]," ",Tabla4[[#This Row],[Solución2]]," (",Tabla4[[#This Row],[Anillo]],"- Cabecera: ",Tabla4[[#This Row],[Cabecera]],"- Operador: ",Tabla4[[#This Row],[Operador]],")")</f>
        <v>Reportan apertura en el enlace Mov. Monumental - Mov Zona Franca 3 en el km 2,1 desde Mov. Monumental ocasionado por Falla de Empalme de FiOp Para dar solución al incidente Se refusiona hilo abierto en emnpame existente (Lineal- Cabecera: Centro- Operador: Colombia Telecomunicaciones)</v>
      </c>
    </row>
    <row r="558" spans="1:54" s="2" customFormat="1" ht="213.75">
      <c r="A558" s="38">
        <f t="shared" si="57"/>
        <v>557</v>
      </c>
      <c r="B558" s="3">
        <v>8215144</v>
      </c>
      <c r="C558" s="3" t="s">
        <v>54</v>
      </c>
      <c r="D558" s="23">
        <v>45331.722222222219</v>
      </c>
      <c r="E558" s="23">
        <v>45332.458333333336</v>
      </c>
      <c r="F558" s="1">
        <f t="shared" ca="1" si="62"/>
        <v>0.73611111111677019</v>
      </c>
      <c r="G558" s="3" t="s">
        <v>55</v>
      </c>
      <c r="H558" s="41"/>
      <c r="I558" s="40"/>
      <c r="J558" s="5" t="s">
        <v>56</v>
      </c>
      <c r="K558" s="3" t="s">
        <v>77</v>
      </c>
      <c r="L558" s="9" t="s">
        <v>78</v>
      </c>
      <c r="M558" s="3" t="s">
        <v>373</v>
      </c>
      <c r="N558" s="3" t="s">
        <v>374</v>
      </c>
      <c r="O558" s="3" t="s">
        <v>3041</v>
      </c>
      <c r="P558" s="3" t="s">
        <v>3042</v>
      </c>
      <c r="Q558" s="4" t="s">
        <v>3043</v>
      </c>
      <c r="R558" s="3" t="s">
        <v>1828</v>
      </c>
      <c r="S558" s="3" t="s">
        <v>249</v>
      </c>
      <c r="T558" s="3" t="s">
        <v>66</v>
      </c>
      <c r="U558" s="3" t="s">
        <v>3044</v>
      </c>
      <c r="V558" s="22" t="str">
        <f t="shared" si="61"/>
        <v>RLFO; Hora de aviso: 17:20 09/02/2024; Solución: Se realiza tendido de 150 m fo 48 hilos y la instlacion de dos cajas de empalmes de 24 hilos.; Hora de solución: 11:00 10/02/2024; Causa: Vandalismo</v>
      </c>
      <c r="W558" s="4" t="s">
        <v>3045</v>
      </c>
      <c r="X558" s="3"/>
      <c r="Y558" s="3"/>
      <c r="Z558" s="3" t="s">
        <v>69</v>
      </c>
      <c r="AA558" s="3" t="s">
        <v>70</v>
      </c>
      <c r="AB558" s="3">
        <v>8215144</v>
      </c>
      <c r="AC558" s="3" t="s">
        <v>71</v>
      </c>
      <c r="AD558" s="6">
        <v>0.57777777777777783</v>
      </c>
      <c r="AE558" s="7"/>
      <c r="AF558" s="7"/>
      <c r="AG558" s="6">
        <f>Tabla4[[#This Row],[Tiempo Parada de Reloj]]+Tabla4[[#This Row],[Tiempo Autorizado por Telefonica (no Máximo)]]</f>
        <v>0.57777777777777783</v>
      </c>
      <c r="AH558" s="7">
        <f t="shared" ca="1" si="58"/>
        <v>0.15833333333899235</v>
      </c>
      <c r="AI558" s="8">
        <f t="shared" si="59"/>
        <v>13.866666666666667</v>
      </c>
      <c r="AJ558" s="8">
        <f t="shared" ca="1" si="60"/>
        <v>3.8000000001358165</v>
      </c>
      <c r="AK558" s="3" t="s">
        <v>88</v>
      </c>
      <c r="AL558" s="3" t="s">
        <v>70</v>
      </c>
      <c r="AM558" s="3" t="s">
        <v>87</v>
      </c>
      <c r="AN558" s="3" t="s">
        <v>72</v>
      </c>
      <c r="AO558" s="3" t="s">
        <v>106</v>
      </c>
      <c r="AP558" s="3" t="s">
        <v>106</v>
      </c>
      <c r="AQ558" s="23">
        <v>45334.365972222222</v>
      </c>
      <c r="AR558" s="3"/>
      <c r="AS558" s="23"/>
      <c r="AT558" s="23"/>
      <c r="AU558" s="3" t="s">
        <v>1266</v>
      </c>
      <c r="AV558" s="3" t="s">
        <v>1592</v>
      </c>
      <c r="AW558" s="3" t="s">
        <v>3046</v>
      </c>
      <c r="AX558" s="3">
        <v>4.1433299999999997</v>
      </c>
      <c r="AY558" s="3">
        <v>-73.634439999999998</v>
      </c>
      <c r="AZ558" s="8" t="str">
        <f>+CONCATENATE("Reportan apertura en el enlace ",Tabla4[[#This Row],[Enlace]]," en el ",Tabla4[[#This Row],[Distancia óptica]]," ocasionado por ",Tabla4[[#This Row],[Causa del daño]])</f>
        <v>Reportan apertura en el enlace Mov. Vanguardia - Mov. Esperanza en el Km 1,522 desde Esperanza ocasionado por Vandalismo</v>
      </c>
      <c r="BA558" s="8" t="str">
        <f>+CONCATENATE("Para dar solución al incidente ",Tabla4[[#This Row],[Solución]])</f>
        <v>Para dar solución al incidente Se realiza tendido de 150 m fo 48 hilos y la instlacion de dos cajas de empalmes de 24 hilos.</v>
      </c>
      <c r="BB558" s="3" t="str">
        <f>+_xlfn.CONCAT(Tabla4[[#This Row],[Causa Raiz]]," ",Tabla4[[#This Row],[Solución2]]," (",Tabla4[[#This Row],[Anillo]],"- Cabecera: ",Tabla4[[#This Row],[Cabecera]],"- Operador: ",Tabla4[[#This Row],[Operador]],")")</f>
        <v>Reportan apertura en el enlace Mov. Vanguardia - Mov. Esperanza en el Km 1,522 desde Esperanza ocasionado por Vandalismo Para dar solución al incidente Se realiza tendido de 150 m fo 48 hilos y la instlacion de dos cajas de empalmes de 24 hilos. (Esperanza centro- Cabecera: Esperanza- Operador: Colombia Telecomunicaciones)</v>
      </c>
    </row>
    <row r="559" spans="1:54" s="2" customFormat="1" ht="242.25">
      <c r="A559" s="38">
        <f t="shared" si="57"/>
        <v>558</v>
      </c>
      <c r="B559" s="3">
        <v>8215568</v>
      </c>
      <c r="C559" s="3" t="s">
        <v>54</v>
      </c>
      <c r="D559" s="23">
        <v>45331.746527777781</v>
      </c>
      <c r="E559" s="23">
        <v>45332.354166666664</v>
      </c>
      <c r="F559" s="1">
        <f t="shared" ca="1" si="62"/>
        <v>0.60763888888322981</v>
      </c>
      <c r="G559" s="3" t="s">
        <v>55</v>
      </c>
      <c r="H559" s="41"/>
      <c r="I559" s="40"/>
      <c r="J559" s="5" t="s">
        <v>56</v>
      </c>
      <c r="K559" s="3" t="s">
        <v>77</v>
      </c>
      <c r="L559" s="9" t="s">
        <v>78</v>
      </c>
      <c r="M559" s="3" t="s">
        <v>79</v>
      </c>
      <c r="N559" s="3" t="s">
        <v>771</v>
      </c>
      <c r="O559" s="3" t="s">
        <v>3047</v>
      </c>
      <c r="P559" s="3" t="s">
        <v>3048</v>
      </c>
      <c r="Q559" s="4" t="s">
        <v>3049</v>
      </c>
      <c r="R559" s="3" t="s">
        <v>708</v>
      </c>
      <c r="S559" s="3" t="s">
        <v>249</v>
      </c>
      <c r="T559" s="3" t="s">
        <v>66</v>
      </c>
      <c r="U559" s="3" t="s">
        <v>3050</v>
      </c>
      <c r="V559" s="22" t="str">
        <f t="shared" si="61"/>
        <v>RLFO; Hora de aviso: 17:55 09/02/2024; Solución: Se realiza recuperación de 230 m de fo 24 hilos y se instala una cajas de empalmes de 24 hilos.; Hora de solución: 8:30 10/02/2024; Causa: Vandalismo</v>
      </c>
      <c r="W559" s="4" t="s">
        <v>3045</v>
      </c>
      <c r="X559" s="3"/>
      <c r="Y559" s="3"/>
      <c r="Z559" s="3" t="s">
        <v>69</v>
      </c>
      <c r="AA559" s="3" t="s">
        <v>70</v>
      </c>
      <c r="AB559" s="3">
        <v>8215568</v>
      </c>
      <c r="AC559" s="3" t="s">
        <v>71</v>
      </c>
      <c r="AD559" s="6">
        <v>0.54513888888888895</v>
      </c>
      <c r="AE559" s="7"/>
      <c r="AF559" s="7"/>
      <c r="AG559" s="6">
        <f>Tabla4[[#This Row],[Tiempo Parada de Reloj]]+Tabla4[[#This Row],[Tiempo Autorizado por Telefonica (no Máximo)]]</f>
        <v>0.54513888888888895</v>
      </c>
      <c r="AH559" s="7">
        <f t="shared" ca="1" si="58"/>
        <v>6.249999999434086E-2</v>
      </c>
      <c r="AI559" s="8">
        <f t="shared" si="59"/>
        <v>13.083333333333336</v>
      </c>
      <c r="AJ559" s="8">
        <f t="shared" ca="1" si="60"/>
        <v>1.4999999998641806</v>
      </c>
      <c r="AK559" s="3" t="s">
        <v>88</v>
      </c>
      <c r="AL559" s="3" t="s">
        <v>70</v>
      </c>
      <c r="AM559" s="3" t="s">
        <v>72</v>
      </c>
      <c r="AN559" s="3" t="s">
        <v>72</v>
      </c>
      <c r="AO559" s="3" t="s">
        <v>87</v>
      </c>
      <c r="AP559" s="3" t="s">
        <v>87</v>
      </c>
      <c r="AQ559" s="23">
        <v>45334.503472222219</v>
      </c>
      <c r="AR559" s="3"/>
      <c r="AS559" s="23"/>
      <c r="AT559" s="23"/>
      <c r="AU559" s="3" t="s">
        <v>743</v>
      </c>
      <c r="AV559" s="3" t="s">
        <v>3051</v>
      </c>
      <c r="AW559" s="3" t="s">
        <v>3052</v>
      </c>
      <c r="AX559" s="3">
        <v>4.5854999999999997</v>
      </c>
      <c r="AY559" s="3">
        <v>-74.219899999999996</v>
      </c>
      <c r="AZ559" s="8" t="str">
        <f>+CONCATENATE("Reportan apertura en el enlace ",Tabla4[[#This Row],[Enlace]]," en el ",Tabla4[[#This Row],[Distancia óptica]]," ocasionado por ",Tabla4[[#This Row],[Causa del daño]])</f>
        <v>Reportan apertura en el enlace Mov. Pablo VI - Mov. Soacha Norte II - Mov. Central Soacha en el km 0,23 desde Mov. Central Soacha ocasionado por Vandalismo</v>
      </c>
      <c r="BA559" s="8" t="str">
        <f>+CONCATENATE("Para dar solución al incidente ",Tabla4[[#This Row],[Solución]])</f>
        <v>Para dar solución al incidente Se realiza recuperación de 230 m de fo 24 hilos y se instala una cajas de empalmes de 24 hilos.</v>
      </c>
      <c r="BB559" s="3" t="str">
        <f>+_xlfn.CONCAT(Tabla4[[#This Row],[Causa Raiz]]," ",Tabla4[[#This Row],[Solución2]]," (",Tabla4[[#This Row],[Anillo]],"- Cabecera: ",Tabla4[[#This Row],[Cabecera]],"- Operador: ",Tabla4[[#This Row],[Operador]],")")</f>
        <v>Reportan apertura en el enlace Mov. Pablo VI - Mov. Soacha Norte II - Mov. Central Soacha en el km 0,23 desde Mov. Central Soacha ocasionado por Vandalismo Para dar solución al incidente Se realiza recuperación de 230 m de fo 24 hilos y se instala una cajas de empalmes de 24 hilos. (uk - Cabecera: soacha norte - Operador: Colombia Telecomunicaciones)</v>
      </c>
    </row>
    <row r="560" spans="1:54" s="2" customFormat="1" ht="199.5">
      <c r="A560" s="38">
        <f t="shared" si="57"/>
        <v>559</v>
      </c>
      <c r="B560" s="3">
        <v>8216214</v>
      </c>
      <c r="C560" s="3" t="s">
        <v>54</v>
      </c>
      <c r="D560" s="23">
        <v>45331.760416666664</v>
      </c>
      <c r="E560" s="23">
        <v>45331.996527777781</v>
      </c>
      <c r="F560" s="1">
        <f t="shared" ca="1" si="62"/>
        <v>0.23611111111677019</v>
      </c>
      <c r="G560" s="3" t="s">
        <v>55</v>
      </c>
      <c r="H560" s="41"/>
      <c r="I560" s="40"/>
      <c r="J560" s="5" t="s">
        <v>56</v>
      </c>
      <c r="K560" s="3" t="s">
        <v>359</v>
      </c>
      <c r="L560" s="9" t="s">
        <v>58</v>
      </c>
      <c r="M560" s="3" t="s">
        <v>360</v>
      </c>
      <c r="N560" s="3" t="s">
        <v>3053</v>
      </c>
      <c r="O560" s="3" t="s">
        <v>3054</v>
      </c>
      <c r="P560" s="3" t="s">
        <v>3055</v>
      </c>
      <c r="Q560" s="4" t="s">
        <v>3056</v>
      </c>
      <c r="R560" s="3" t="s">
        <v>1420</v>
      </c>
      <c r="S560" s="3" t="s">
        <v>487</v>
      </c>
      <c r="T560" s="3" t="s">
        <v>176</v>
      </c>
      <c r="U560" s="3" t="s">
        <v>3057</v>
      </c>
      <c r="V560" s="22" t="str">
        <f t="shared" si="61"/>
        <v>RLFO; Hora de aviso: 18:15 09/02/2024; Solución: Se realiza tendido de 200 mtrs y dos empalmes de 24 hilos; Hora de solución: 23:55 09/02/2024; Causa: Intervención de Terceros. No Identificados</v>
      </c>
      <c r="W560" s="4" t="s">
        <v>3058</v>
      </c>
      <c r="X560" s="3"/>
      <c r="Y560" s="3"/>
      <c r="Z560" s="3" t="s">
        <v>69</v>
      </c>
      <c r="AA560" s="3" t="s">
        <v>71</v>
      </c>
      <c r="AB560" s="3">
        <v>0</v>
      </c>
      <c r="AC560" s="3" t="s">
        <v>71</v>
      </c>
      <c r="AD560" s="6">
        <v>7.9166666666666663E-2</v>
      </c>
      <c r="AE560" s="7"/>
      <c r="AF560" s="7"/>
      <c r="AG560" s="6">
        <f>Tabla4[[#This Row],[Tiempo Parada de Reloj]]+Tabla4[[#This Row],[Tiempo Autorizado por Telefonica (no Máximo)]]</f>
        <v>7.9166666666666663E-2</v>
      </c>
      <c r="AH560" s="7">
        <f t="shared" ca="1" si="58"/>
        <v>0.15694444445010353</v>
      </c>
      <c r="AI560" s="8">
        <f t="shared" si="59"/>
        <v>1.9</v>
      </c>
      <c r="AJ560" s="8">
        <f t="shared" ca="1" si="60"/>
        <v>3.7666666668024846</v>
      </c>
      <c r="AK560" s="3" t="s">
        <v>88</v>
      </c>
      <c r="AL560" s="3" t="s">
        <v>70</v>
      </c>
      <c r="AM560" s="3" t="s">
        <v>87</v>
      </c>
      <c r="AN560" s="3" t="s">
        <v>87</v>
      </c>
      <c r="AO560" s="3" t="s">
        <v>106</v>
      </c>
      <c r="AP560" s="3" t="s">
        <v>106</v>
      </c>
      <c r="AQ560" s="23">
        <v>45334.326388888891</v>
      </c>
      <c r="AR560" s="3"/>
      <c r="AS560" s="23"/>
      <c r="AT560" s="23"/>
      <c r="AU560" s="3" t="s">
        <v>622</v>
      </c>
      <c r="AV560" s="3" t="s">
        <v>2599</v>
      </c>
      <c r="AW560" s="3" t="s">
        <v>370</v>
      </c>
      <c r="AX560" s="3">
        <v>6.1532999999999998</v>
      </c>
      <c r="AY560" s="3">
        <v>-75.610299999999995</v>
      </c>
      <c r="AZ560" s="8" t="str">
        <f>+CONCATENATE("Reportan apertura en el enlace ",Tabla4[[#This Row],[Enlace]]," en el ",Tabla4[[#This Row],[Distancia óptica]]," ocasionado por ",Tabla4[[#This Row],[Causa del daño]])</f>
        <v>Reportan apertura en el enlace Transversales - Envigado en el km 1,3 desde Sabaneta ocasionado por Intervención de Terceros. No Identificados</v>
      </c>
      <c r="BA560" s="8" t="str">
        <f>+CONCATENATE("Para dar solución al incidente ",Tabla4[[#This Row],[Solución]])</f>
        <v>Para dar solución al incidente Se realiza tendido de 200 mtrs y dos empalmes de 24 hilos</v>
      </c>
      <c r="BB560" s="3" t="str">
        <f>+_xlfn.CONCAT(Tabla4[[#This Row],[Causa Raiz]]," ",Tabla4[[#This Row],[Solución2]]," (",Tabla4[[#This Row],[Anillo]],"- Cabecera: ",Tabla4[[#This Row],[Cabecera]],"- Operador: ",Tabla4[[#This Row],[Operador]],")")</f>
        <v>Reportan apertura en el enlace Transversales - Envigado en el km 1,3 desde Sabaneta ocasionado por Intervención de Terceros. No Identificados Para dar solución al incidente Se realiza tendido de 200 mtrs y dos empalmes de 24 hilos (lineal- Cabecera: Sabaneta- Operador: Colombia Telecomunicaciones)</v>
      </c>
    </row>
    <row r="561" spans="1:54" s="2" customFormat="1" ht="213.75">
      <c r="A561" s="38">
        <f t="shared" si="57"/>
        <v>560</v>
      </c>
      <c r="B561" s="3">
        <v>8217913</v>
      </c>
      <c r="C561" s="3" t="s">
        <v>54</v>
      </c>
      <c r="D561" s="23">
        <v>45332.239583333336</v>
      </c>
      <c r="E561" s="23">
        <v>45332.472222222219</v>
      </c>
      <c r="F561" s="1">
        <f t="shared" ca="1" si="62"/>
        <v>0.23263888888322981</v>
      </c>
      <c r="G561" s="3" t="s">
        <v>55</v>
      </c>
      <c r="H561" s="41"/>
      <c r="I561" s="40"/>
      <c r="J561" s="5" t="s">
        <v>56</v>
      </c>
      <c r="K561" s="3" t="s">
        <v>108</v>
      </c>
      <c r="L561" s="9" t="s">
        <v>78</v>
      </c>
      <c r="M561" s="3" t="s">
        <v>431</v>
      </c>
      <c r="N561" s="3" t="s">
        <v>2978</v>
      </c>
      <c r="O561" s="3" t="s">
        <v>3059</v>
      </c>
      <c r="P561" s="3" t="s">
        <v>3060</v>
      </c>
      <c r="Q561" s="4" t="s">
        <v>3061</v>
      </c>
      <c r="R561" s="3" t="s">
        <v>114</v>
      </c>
      <c r="S561" s="3" t="s">
        <v>115</v>
      </c>
      <c r="T561" s="3" t="s">
        <v>276</v>
      </c>
      <c r="U561" s="3" t="s">
        <v>3062</v>
      </c>
      <c r="V561" s="22" t="str">
        <f t="shared" si="61"/>
        <v>RLFO; Hora de aviso: 5:45 10/02/2024; Solución: Recuperacion de 300 mts de reserva y un empalme de 48 hilos; Hora de solución: 11:20 10/02/2024; Causa: Intervención de Terceros</v>
      </c>
      <c r="W561" s="4" t="s">
        <v>3063</v>
      </c>
      <c r="X561" s="3"/>
      <c r="Y561" s="3"/>
      <c r="Z561" s="3" t="s">
        <v>69</v>
      </c>
      <c r="AA561" s="3" t="s">
        <v>71</v>
      </c>
      <c r="AB561" s="3">
        <v>0</v>
      </c>
      <c r="AC561" s="3" t="s">
        <v>70</v>
      </c>
      <c r="AD561" s="6">
        <v>6.8749999999999992E-2</v>
      </c>
      <c r="AE561" s="7"/>
      <c r="AF561" s="7"/>
      <c r="AG561" s="6">
        <f>Tabla4[[#This Row],[Tiempo Parada de Reloj]]+Tabla4[[#This Row],[Tiempo Autorizado por Telefonica (no Máximo)]]</f>
        <v>6.8749999999999992E-2</v>
      </c>
      <c r="AH561" s="7">
        <f t="shared" ca="1" si="58"/>
        <v>0.16388888888322983</v>
      </c>
      <c r="AI561" s="8">
        <f t="shared" si="59"/>
        <v>1.65</v>
      </c>
      <c r="AJ561" s="8">
        <f t="shared" ca="1" si="60"/>
        <v>3.933333333197516</v>
      </c>
      <c r="AK561" s="3" t="s">
        <v>87</v>
      </c>
      <c r="AL561" s="3" t="s">
        <v>70</v>
      </c>
      <c r="AM561" s="3" t="s">
        <v>72</v>
      </c>
      <c r="AN561" s="3" t="s">
        <v>72</v>
      </c>
      <c r="AO561" s="3" t="s">
        <v>87</v>
      </c>
      <c r="AP561" s="3" t="s">
        <v>119</v>
      </c>
      <c r="AQ561" s="23">
        <v>45335.46597222222</v>
      </c>
      <c r="AR561" s="3"/>
      <c r="AS561" s="23"/>
      <c r="AT561" s="23"/>
      <c r="AU561" s="3" t="s">
        <v>436</v>
      </c>
      <c r="AV561" s="3" t="s">
        <v>2978</v>
      </c>
      <c r="AW561" s="3" t="s">
        <v>3064</v>
      </c>
      <c r="AX561" s="3">
        <v>11.544650000000001</v>
      </c>
      <c r="AY561" s="3">
        <v>-72.913679000000002</v>
      </c>
      <c r="AZ561" s="8" t="str">
        <f>+CONCATENATE("Reportan apertura en el enlace ",Tabla4[[#This Row],[Enlace]]," en el ",Tabla4[[#This Row],[Distancia óptica]]," ocasionado por ",Tabla4[[#This Row],[Causa del daño]])</f>
        <v>Reportan apertura en el enlace Mov.CentroHacha- Mov.Villacomfamilar en el km 1 desde Mov.Las mercedes ocasionado por Intervención de Terceros</v>
      </c>
      <c r="BA561" s="8" t="str">
        <f>+CONCATENATE("Para dar solución al incidente ",Tabla4[[#This Row],[Solución]])</f>
        <v>Para dar solución al incidente Recuperacion de 300 mts de reserva y un empalme de 48 hilos</v>
      </c>
      <c r="BB561" s="3" t="str">
        <f>+_xlfn.CONCAT(Tabla4[[#This Row],[Causa Raiz]]," ",Tabla4[[#This Row],[Solución2]]," (",Tabla4[[#This Row],[Anillo]],"- Cabecera: ",Tabla4[[#This Row],[Cabecera]],"- Operador: ",Tabla4[[#This Row],[Operador]],")")</f>
        <v>Reportan apertura en el enlace Mov.CentroHacha- Mov.Villacomfamilar en el km 1 desde Mov.Las mercedes ocasionado por Intervención de Terceros Para dar solución al incidente Recuperacion de 300 mts de reserva y un empalme de 48 hilos (ANILLO- Cabecera: RIOHACHA- Operador: Colombia Telecomunicaciones)</v>
      </c>
    </row>
    <row r="562" spans="1:54" s="2" customFormat="1" ht="142.5">
      <c r="A562" s="38">
        <f t="shared" si="57"/>
        <v>561</v>
      </c>
      <c r="B562" s="3">
        <v>8218319</v>
      </c>
      <c r="C562" s="3" t="s">
        <v>92</v>
      </c>
      <c r="D562" s="23">
        <v>45332.34375</v>
      </c>
      <c r="E562" s="23">
        <v>45332.798611111109</v>
      </c>
      <c r="F562" s="1">
        <f t="shared" ca="1" si="62"/>
        <v>0.45486111110949423</v>
      </c>
      <c r="G562" s="3" t="s">
        <v>164</v>
      </c>
      <c r="H562" s="41" t="s">
        <v>165</v>
      </c>
      <c r="I562" s="40">
        <v>11733222</v>
      </c>
      <c r="J562" s="5" t="s">
        <v>490</v>
      </c>
      <c r="K562" s="3" t="s">
        <v>490</v>
      </c>
      <c r="L562" s="9" t="s">
        <v>58</v>
      </c>
      <c r="M562" s="3" t="s">
        <v>383</v>
      </c>
      <c r="N562" s="3" t="s">
        <v>384</v>
      </c>
      <c r="O562" s="3" t="s">
        <v>3065</v>
      </c>
      <c r="P562" s="3" t="s">
        <v>3066</v>
      </c>
      <c r="Q562" s="4" t="s">
        <v>3067</v>
      </c>
      <c r="R562" s="3" t="s">
        <v>388</v>
      </c>
      <c r="S562" s="3" t="s">
        <v>494</v>
      </c>
      <c r="T562" s="3" t="s">
        <v>211</v>
      </c>
      <c r="U562" s="3" t="s">
        <v>674</v>
      </c>
      <c r="V562" s="22" t="str">
        <f t="shared" si="61"/>
        <v>RTNFO; Hora de aviso: 8:15 10/02/2024; Solución: Se recupera reserva y se hace un empalme; Hora de solución: 19:10 10/02/2024; Causa: Podas</v>
      </c>
      <c r="W562" s="4" t="s">
        <v>496</v>
      </c>
      <c r="X562" s="3"/>
      <c r="Y562" s="3"/>
      <c r="Z562" s="3" t="s">
        <v>69</v>
      </c>
      <c r="AA562" s="3" t="s">
        <v>71</v>
      </c>
      <c r="AB562" s="3">
        <v>0</v>
      </c>
      <c r="AC562" s="3" t="s">
        <v>71</v>
      </c>
      <c r="AD562" s="6">
        <v>0</v>
      </c>
      <c r="AE562" s="7"/>
      <c r="AF562" s="7"/>
      <c r="AG562" s="6">
        <f>Tabla4[[#This Row],[Tiempo Parada de Reloj]]+Tabla4[[#This Row],[Tiempo Autorizado por Telefonica (no Máximo)]]</f>
        <v>0</v>
      </c>
      <c r="AH562" s="7">
        <f t="shared" ca="1" si="58"/>
        <v>0.45486111110949423</v>
      </c>
      <c r="AI562" s="8">
        <f t="shared" si="59"/>
        <v>0</v>
      </c>
      <c r="AJ562" s="8">
        <f t="shared" ca="1" si="60"/>
        <v>10.916666666627862</v>
      </c>
      <c r="AK562" s="3" t="s">
        <v>72</v>
      </c>
      <c r="AL562" s="3" t="s">
        <v>70</v>
      </c>
      <c r="AM562" s="3" t="s">
        <v>98</v>
      </c>
      <c r="AN562" s="3" t="s">
        <v>98</v>
      </c>
      <c r="AO562" s="3"/>
      <c r="AP562" s="3"/>
      <c r="AQ562" s="23">
        <f ca="1">NOW()</f>
        <v>45503.696834953706</v>
      </c>
      <c r="AR562" s="3"/>
      <c r="AS562" s="23"/>
      <c r="AT562" s="23"/>
      <c r="AU562" s="3" t="s">
        <v>494</v>
      </c>
      <c r="AV562" s="3" t="s">
        <v>69</v>
      </c>
      <c r="AW562" s="3" t="s">
        <v>69</v>
      </c>
      <c r="AX562" s="3" t="s">
        <v>69</v>
      </c>
      <c r="AY562" s="3" t="s">
        <v>69</v>
      </c>
      <c r="AZ562" s="8" t="str">
        <f>+CONCATENATE("Reportan apertura en el enlace ",Tabla4[[#This Row],[Enlace]]," en el ",Tabla4[[#This Row],[Distancia óptica]]," ocasionado por ",Tabla4[[#This Row],[Causa del daño]])</f>
        <v>Reportan apertura en el enlace Cartagena - Sabanalarga en el Km 2,128 dese Bosque ocasionado por Podas</v>
      </c>
      <c r="BA562" s="8" t="str">
        <f>+CONCATENATE("Para dar solución al incidente ",Tabla4[[#This Row],[Solución]])</f>
        <v>Para dar solución al incidente Se recupera reserva y se hace un empalme</v>
      </c>
      <c r="BB562" s="3" t="str">
        <f>+_xlfn.CONCAT(Tabla4[[#This Row],[Causa Raiz]]," ",Tabla4[[#This Row],[Solución2]]," (",Tabla4[[#This Row],[Anillo]],"- Cabecera: ",Tabla4[[#This Row],[Cabecera]],"- Operador: ",Tabla4[[#This Row],[Operador]],")")</f>
        <v>Reportan apertura en el enlace Cartagena - Sabanalarga en el Km 2,128 dese Bosque ocasionado por Podas Para dar solución al incidente Se recupera reserva y se hace un empalme (NA- Cabecera: NA- Operador: UNE)</v>
      </c>
    </row>
    <row r="563" spans="1:54" s="2" customFormat="1" ht="199.5">
      <c r="A563" s="38">
        <f t="shared" si="57"/>
        <v>562</v>
      </c>
      <c r="B563" s="3">
        <v>8217179</v>
      </c>
      <c r="C563" s="3" t="s">
        <v>54</v>
      </c>
      <c r="D563" s="23">
        <v>45332.430555555555</v>
      </c>
      <c r="E563" s="23">
        <v>45332.666666666664</v>
      </c>
      <c r="F563" s="1">
        <f t="shared" ca="1" si="62"/>
        <v>0.23611111110949423</v>
      </c>
      <c r="G563" s="3" t="s">
        <v>55</v>
      </c>
      <c r="H563" s="41"/>
      <c r="I563" s="40"/>
      <c r="J563" s="5" t="s">
        <v>56</v>
      </c>
      <c r="K563" s="3" t="s">
        <v>93</v>
      </c>
      <c r="L563" s="9" t="s">
        <v>78</v>
      </c>
      <c r="M563" s="3" t="s">
        <v>59</v>
      </c>
      <c r="N563" s="3" t="s">
        <v>60</v>
      </c>
      <c r="O563" s="3" t="s">
        <v>3068</v>
      </c>
      <c r="P563" s="3" t="s">
        <v>3069</v>
      </c>
      <c r="Q563" s="4" t="s">
        <v>3070</v>
      </c>
      <c r="R563" s="3" t="s">
        <v>947</v>
      </c>
      <c r="S563" s="3" t="s">
        <v>65</v>
      </c>
      <c r="T563" s="3" t="s">
        <v>66</v>
      </c>
      <c r="U563" s="3" t="s">
        <v>847</v>
      </c>
      <c r="V563" s="22" t="str">
        <f t="shared" si="61"/>
        <v>RLFO; Hora de aviso: 10:20 10/02/2024; Solución: Se realizo un tendido de 120 mts y se hacen dos empalmes de 48 hilos; Hora de solución: 16:00 10/02/2024; Causa: Vandalismo</v>
      </c>
      <c r="W563" s="4" t="s">
        <v>3071</v>
      </c>
      <c r="X563" s="3"/>
      <c r="Y563" s="3"/>
      <c r="Z563" s="3" t="s">
        <v>69</v>
      </c>
      <c r="AA563" s="3" t="s">
        <v>70</v>
      </c>
      <c r="AB563" s="3">
        <v>8217179</v>
      </c>
      <c r="AC563" s="3" t="s">
        <v>71</v>
      </c>
      <c r="AD563" s="6">
        <v>7.2916666666666671E-2</v>
      </c>
      <c r="AE563" s="7"/>
      <c r="AF563" s="7"/>
      <c r="AG563" s="6">
        <f>Tabla4[[#This Row],[Tiempo Parada de Reloj]]+Tabla4[[#This Row],[Tiempo Autorizado por Telefonica (no Máximo)]]</f>
        <v>7.2916666666666671E-2</v>
      </c>
      <c r="AH563" s="7">
        <f t="shared" ca="1" si="58"/>
        <v>0.16319444444282755</v>
      </c>
      <c r="AI563" s="8">
        <f t="shared" si="59"/>
        <v>1.75</v>
      </c>
      <c r="AJ563" s="8">
        <f t="shared" ca="1" si="60"/>
        <v>3.9166666666278611</v>
      </c>
      <c r="AK563" s="3" t="s">
        <v>120</v>
      </c>
      <c r="AL563" s="3" t="s">
        <v>70</v>
      </c>
      <c r="AM563" s="3" t="s">
        <v>98</v>
      </c>
      <c r="AN563" s="3" t="s">
        <v>98</v>
      </c>
      <c r="AO563" s="3" t="s">
        <v>87</v>
      </c>
      <c r="AP563" s="3" t="s">
        <v>87</v>
      </c>
      <c r="AQ563" s="23">
        <v>45334.591666666667</v>
      </c>
      <c r="AR563" s="3"/>
      <c r="AS563" s="23"/>
      <c r="AT563" s="23"/>
      <c r="AU563" s="3" t="s">
        <v>100</v>
      </c>
      <c r="AV563" s="3" t="s">
        <v>1787</v>
      </c>
      <c r="AW563" s="3" t="s">
        <v>3072</v>
      </c>
      <c r="AX563" s="3">
        <v>4.6934170000000002</v>
      </c>
      <c r="AY563" s="3">
        <v>-74.107685000000004</v>
      </c>
      <c r="AZ563" s="8" t="str">
        <f>+CONCATENATE("Reportan apertura en el enlace ",Tabla4[[#This Row],[Enlace]]," en el ",Tabla4[[#This Row],[Distancia óptica]]," ocasionado por ",Tabla4[[#This Row],[Causa del daño]])</f>
        <v>Reportan apertura en el enlace Mov. California - Mov. Engativá en el km 0,725 desde Mov. California ocasionado por Vandalismo</v>
      </c>
      <c r="BA563" s="8" t="str">
        <f>+CONCATENATE("Para dar solución al incidente ",Tabla4[[#This Row],[Solución]])</f>
        <v>Para dar solución al incidente Se realizo un tendido de 120 mts y se hacen dos empalmes de 48 hilos</v>
      </c>
      <c r="BB563" s="3" t="str">
        <f>+_xlfn.CONCAT(Tabla4[[#This Row],[Causa Raiz]]," ",Tabla4[[#This Row],[Solución2]]," (",Tabla4[[#This Row],[Anillo]],"- Cabecera: ",Tabla4[[#This Row],[Cabecera]],"- Operador: ",Tabla4[[#This Row],[Operador]],")")</f>
        <v>Reportan apertura en el enlace Mov. California - Mov. Engativá en el km 0,725 desde Mov. California ocasionado por Vandalismo Para dar solución al incidente Se realizo un tendido de 120 mts y se hacen dos empalmes de 48 hilos (Uk California- Cabecera: CHAPINERO- Operador: Colombia Telecomunicaciones)</v>
      </c>
    </row>
    <row r="564" spans="1:54" s="2" customFormat="1" ht="213.75">
      <c r="A564" s="38">
        <f t="shared" si="57"/>
        <v>563</v>
      </c>
      <c r="B564" s="3">
        <v>8209226</v>
      </c>
      <c r="C564" s="3" t="s">
        <v>54</v>
      </c>
      <c r="D564" s="23">
        <v>45332.430555555555</v>
      </c>
      <c r="E564" s="23">
        <v>45332.555555555555</v>
      </c>
      <c r="F564" s="1">
        <f t="shared" ca="1" si="62"/>
        <v>0.125</v>
      </c>
      <c r="G564" s="3" t="s">
        <v>55</v>
      </c>
      <c r="H564" s="41"/>
      <c r="I564" s="40"/>
      <c r="J564" s="5" t="s">
        <v>56</v>
      </c>
      <c r="K564" s="3" t="s">
        <v>122</v>
      </c>
      <c r="L564" s="9" t="s">
        <v>78</v>
      </c>
      <c r="M564" s="3" t="s">
        <v>123</v>
      </c>
      <c r="N564" s="3" t="s">
        <v>921</v>
      </c>
      <c r="O564" s="3" t="s">
        <v>3073</v>
      </c>
      <c r="P564" s="3" t="s">
        <v>3074</v>
      </c>
      <c r="Q564" s="4" t="s">
        <v>3075</v>
      </c>
      <c r="R564" s="3" t="s">
        <v>465</v>
      </c>
      <c r="S564" s="3" t="s">
        <v>129</v>
      </c>
      <c r="T564" s="3" t="s">
        <v>176</v>
      </c>
      <c r="U564" s="3" t="s">
        <v>3076</v>
      </c>
      <c r="V564" s="22" t="str">
        <f t="shared" si="61"/>
        <v>RLFO; Hora de aviso: 10:20 10/02/2024; Solución: Se recupera 120 m de fo y se realiza un empalme de 24 hilos; Hora de solución: 13:20 10/02/2024; Causa: Intervención de Terceros. No Identificados</v>
      </c>
      <c r="W564" s="4" t="s">
        <v>3077</v>
      </c>
      <c r="X564" s="3"/>
      <c r="Y564" s="3"/>
      <c r="Z564" s="3" t="s">
        <v>69</v>
      </c>
      <c r="AA564" s="3" t="s">
        <v>70</v>
      </c>
      <c r="AB564" s="3">
        <v>8209226</v>
      </c>
      <c r="AC564" s="3" t="s">
        <v>71</v>
      </c>
      <c r="AD564" s="6">
        <v>0</v>
      </c>
      <c r="AE564" s="7"/>
      <c r="AF564" s="7"/>
      <c r="AG564" s="6">
        <f>Tabla4[[#This Row],[Tiempo Parada de Reloj]]+Tabla4[[#This Row],[Tiempo Autorizado por Telefonica (no Máximo)]]</f>
        <v>0</v>
      </c>
      <c r="AH564" s="7">
        <f t="shared" ca="1" si="58"/>
        <v>0.125</v>
      </c>
      <c r="AI564" s="8">
        <f t="shared" si="59"/>
        <v>0</v>
      </c>
      <c r="AJ564" s="8">
        <f t="shared" ca="1" si="60"/>
        <v>3</v>
      </c>
      <c r="AK564" s="3" t="s">
        <v>72</v>
      </c>
      <c r="AL564" s="3" t="s">
        <v>71</v>
      </c>
      <c r="AM564" s="3" t="s">
        <v>69</v>
      </c>
      <c r="AN564" s="3" t="s">
        <v>72</v>
      </c>
      <c r="AO564" s="3" t="s">
        <v>119</v>
      </c>
      <c r="AP564" s="3" t="s">
        <v>119</v>
      </c>
      <c r="AQ564" s="23">
        <v>45335.42291666667</v>
      </c>
      <c r="AR564" s="3"/>
      <c r="AS564" s="23"/>
      <c r="AT564" s="23"/>
      <c r="AU564" s="3" t="s">
        <v>133</v>
      </c>
      <c r="AV564" s="3" t="s">
        <v>3078</v>
      </c>
      <c r="AW564" s="3" t="s">
        <v>1311</v>
      </c>
      <c r="AX564" s="3">
        <v>10.893553000000001</v>
      </c>
      <c r="AY564" s="3">
        <v>-74.769954999999996</v>
      </c>
      <c r="AZ564" s="8" t="str">
        <f>+CONCATENATE("Reportan apertura en el enlace ",Tabla4[[#This Row],[Enlace]]," en el ",Tabla4[[#This Row],[Distancia óptica]]," ocasionado por ",Tabla4[[#This Row],[Causa del daño]])</f>
        <v>Reportan apertura en el enlace Mov. Servientrega - Mov. Calle 30 en el km 0,327 desde Mov. Servientrega ocasionado por Intervención de Terceros. No Identificados</v>
      </c>
      <c r="BA564" s="8" t="str">
        <f>+CONCATENATE("Para dar solución al incidente ",Tabla4[[#This Row],[Solución]])</f>
        <v>Para dar solución al incidente Se recupera 120 m de fo y se realiza un empalme de 24 hilos</v>
      </c>
      <c r="BB564" s="3" t="str">
        <f>+_xlfn.CONCAT(Tabla4[[#This Row],[Causa Raiz]]," ",Tabla4[[#This Row],[Solución2]]," (",Tabla4[[#This Row],[Anillo]],"- Cabecera: ",Tabla4[[#This Row],[Cabecera]],"- Operador: ",Tabla4[[#This Row],[Operador]],")")</f>
        <v>Reportan apertura en el enlace Mov. Servientrega - Mov. Calle 30 en el km 0,327 desde Mov. Servientrega ocasionado por Intervención de Terceros. No Identificados Para dar solución al incidente Se recupera 120 m de fo y se realiza un empalme de 24 hilos (UK- Cabecera: CALLE 30- Operador: Colombia Telecomunicaciones)</v>
      </c>
    </row>
    <row r="565" spans="1:54" s="2" customFormat="1" ht="213.75">
      <c r="A565" s="38">
        <f t="shared" si="57"/>
        <v>564</v>
      </c>
      <c r="B565" s="3">
        <v>8217139</v>
      </c>
      <c r="C565" s="3" t="s">
        <v>163</v>
      </c>
      <c r="D565" s="23">
        <v>45332.444444444445</v>
      </c>
      <c r="E565" s="23">
        <v>45332.659722222219</v>
      </c>
      <c r="F565" s="1">
        <f t="shared" ca="1" si="62"/>
        <v>0.21527777777373558</v>
      </c>
      <c r="G565" s="3" t="s">
        <v>55</v>
      </c>
      <c r="H565" s="41"/>
      <c r="I565" s="40"/>
      <c r="J565" s="5" t="s">
        <v>56</v>
      </c>
      <c r="K565" s="3" t="s">
        <v>77</v>
      </c>
      <c r="L565" s="9" t="s">
        <v>78</v>
      </c>
      <c r="M565" s="3" t="s">
        <v>79</v>
      </c>
      <c r="N565" s="3" t="s">
        <v>1268</v>
      </c>
      <c r="O565" s="3" t="s">
        <v>3079</v>
      </c>
      <c r="P565" s="3" t="s">
        <v>3080</v>
      </c>
      <c r="Q565" s="4" t="s">
        <v>3081</v>
      </c>
      <c r="R565" s="3" t="s">
        <v>708</v>
      </c>
      <c r="S565" s="3" t="s">
        <v>249</v>
      </c>
      <c r="T565" s="3" t="s">
        <v>66</v>
      </c>
      <c r="U565" s="3" t="s">
        <v>3082</v>
      </c>
      <c r="V565" s="22" t="str">
        <f t="shared" si="61"/>
        <v>RDFO; Hora de aviso: 10:40 10/02/2024; Solución: Se recupero 100 mts de reserva y se hace un empalme de 24 hilos; Hora de solución: 15:50 10/02/2024; Causa: Vandalismo</v>
      </c>
      <c r="W565" s="4" t="s">
        <v>3083</v>
      </c>
      <c r="X565" s="3"/>
      <c r="Y565" s="3"/>
      <c r="Z565" s="3" t="s">
        <v>69</v>
      </c>
      <c r="AA565" s="3" t="s">
        <v>70</v>
      </c>
      <c r="AB565" s="3">
        <v>8217139</v>
      </c>
      <c r="AC565" s="3" t="s">
        <v>71</v>
      </c>
      <c r="AD565" s="6">
        <v>7.6388888888888895E-2</v>
      </c>
      <c r="AE565" s="7"/>
      <c r="AF565" s="7"/>
      <c r="AG565" s="6">
        <f>Tabla4[[#This Row],[Tiempo Parada de Reloj]]+Tabla4[[#This Row],[Tiempo Autorizado por Telefonica (no Máximo)]]</f>
        <v>7.6388888888888895E-2</v>
      </c>
      <c r="AH565" s="7">
        <f t="shared" ca="1" si="58"/>
        <v>0.13888888888484668</v>
      </c>
      <c r="AI565" s="8">
        <f t="shared" si="59"/>
        <v>1.8333333333333335</v>
      </c>
      <c r="AJ565" s="8">
        <f t="shared" ca="1" si="60"/>
        <v>3.3333333332363204</v>
      </c>
      <c r="AK565" s="3" t="s">
        <v>72</v>
      </c>
      <c r="AL565" s="3" t="s">
        <v>70</v>
      </c>
      <c r="AM565" s="3" t="s">
        <v>98</v>
      </c>
      <c r="AN565" s="3" t="s">
        <v>98</v>
      </c>
      <c r="AO565" s="3" t="s">
        <v>87</v>
      </c>
      <c r="AP565" s="3" t="s">
        <v>87</v>
      </c>
      <c r="AQ565" s="23">
        <v>45334.454861111109</v>
      </c>
      <c r="AR565" s="3"/>
      <c r="AS565" s="23"/>
      <c r="AT565" s="23"/>
      <c r="AU565" s="3" t="s">
        <v>89</v>
      </c>
      <c r="AV565" s="3" t="s">
        <v>3084</v>
      </c>
      <c r="AW565" s="3" t="s">
        <v>3085</v>
      </c>
      <c r="AX565" s="3">
        <v>4.8204760000000002</v>
      </c>
      <c r="AY565" s="3">
        <v>-74.355284999999995</v>
      </c>
      <c r="AZ565" s="8" t="str">
        <f>+CONCATENATE("Reportan apertura en el enlace ",Tabla4[[#This Row],[Enlace]]," en el ",Tabla4[[#This Row],[Distancia óptica]]," ocasionado por ",Tabla4[[#This Row],[Causa del daño]])</f>
        <v>Reportan apertura en el enlace Mov. Facatativa Mancilla - Mov. Faca Norte en el Km 1,5 desde Facatativa Mancilla ocasionado por Vandalismo</v>
      </c>
      <c r="BA565" s="8" t="str">
        <f>+CONCATENATE("Para dar solución al incidente ",Tabla4[[#This Row],[Solución]])</f>
        <v>Para dar solución al incidente Se recupero 100 mts de reserva y se hace un empalme de 24 hilos</v>
      </c>
      <c r="BB565" s="3" t="str">
        <f>+_xlfn.CONCAT(Tabla4[[#This Row],[Causa Raiz]]," ",Tabla4[[#This Row],[Solución2]]," (",Tabla4[[#This Row],[Anillo]],"- Cabecera: ",Tabla4[[#This Row],[Cabecera]],"- Operador: ",Tabla4[[#This Row],[Operador]],")")</f>
        <v>Reportan apertura en el enlace Mov. Facatativa Mancilla - Mov. Faca Norte en el Km 1,5 desde Facatativa Mancilla ocasionado por Vandalismo Para dar solución al incidente Se recupero 100 mts de reserva y se hace un empalme de 24 hilos (Uk Facatativa - Cabecera: Central Faca- Operador: Colombia Telecomunicaciones)</v>
      </c>
    </row>
    <row r="566" spans="1:54" s="2" customFormat="1" ht="199.5">
      <c r="A566" s="38">
        <f t="shared" si="57"/>
        <v>565</v>
      </c>
      <c r="B566" s="3">
        <v>8218760</v>
      </c>
      <c r="C566" s="3" t="s">
        <v>163</v>
      </c>
      <c r="D566" s="23">
        <v>45332.444444444445</v>
      </c>
      <c r="E566" s="23">
        <v>45332.635416666664</v>
      </c>
      <c r="F566" s="1">
        <f t="shared" ca="1" si="62"/>
        <v>0.19097222221898846</v>
      </c>
      <c r="G566" s="3" t="s">
        <v>55</v>
      </c>
      <c r="H566" s="41"/>
      <c r="I566" s="40"/>
      <c r="J566" s="5" t="s">
        <v>56</v>
      </c>
      <c r="K566" s="3" t="s">
        <v>122</v>
      </c>
      <c r="L566" s="9" t="s">
        <v>58</v>
      </c>
      <c r="M566" s="3" t="s">
        <v>123</v>
      </c>
      <c r="N566" s="3" t="s">
        <v>124</v>
      </c>
      <c r="O566" s="3" t="s">
        <v>599</v>
      </c>
      <c r="P566" s="3" t="s">
        <v>3086</v>
      </c>
      <c r="Q566" s="4" t="s">
        <v>3087</v>
      </c>
      <c r="R566" s="3" t="s">
        <v>465</v>
      </c>
      <c r="S566" s="3" t="s">
        <v>129</v>
      </c>
      <c r="T566" s="3" t="s">
        <v>66</v>
      </c>
      <c r="U566" s="3" t="s">
        <v>1147</v>
      </c>
      <c r="V566" s="22" t="str">
        <f t="shared" si="61"/>
        <v>RDFO; Hora de aviso: 10:40 10/02/2024; Solución: Se recupera 50 mts de reserva y se hace un empalme de 36 hilos; Hora de solución: 15:15 10/02/2024; Causa: Vandalismo</v>
      </c>
      <c r="W566" s="4" t="s">
        <v>3077</v>
      </c>
      <c r="X566" s="3"/>
      <c r="Y566" s="3"/>
      <c r="Z566" s="3" t="s">
        <v>69</v>
      </c>
      <c r="AA566" s="3" t="s">
        <v>71</v>
      </c>
      <c r="AB566" s="3">
        <v>0</v>
      </c>
      <c r="AC566" s="3" t="s">
        <v>71</v>
      </c>
      <c r="AD566" s="6">
        <v>0</v>
      </c>
      <c r="AE566" s="7"/>
      <c r="AF566" s="7"/>
      <c r="AG566" s="6">
        <f>Tabla4[[#This Row],[Tiempo Parada de Reloj]]+Tabla4[[#This Row],[Tiempo Autorizado por Telefonica (no Máximo)]]</f>
        <v>0</v>
      </c>
      <c r="AH566" s="7">
        <f t="shared" ca="1" si="58"/>
        <v>0.19097222221898846</v>
      </c>
      <c r="AI566" s="8">
        <f t="shared" si="59"/>
        <v>0</v>
      </c>
      <c r="AJ566" s="8">
        <f t="shared" ca="1" si="60"/>
        <v>4.5833333332557231</v>
      </c>
      <c r="AK566" s="3" t="s">
        <v>72</v>
      </c>
      <c r="AL566" s="3" t="s">
        <v>70</v>
      </c>
      <c r="AM566" s="3" t="s">
        <v>98</v>
      </c>
      <c r="AN566" s="3" t="s">
        <v>98</v>
      </c>
      <c r="AO566" s="3" t="s">
        <v>119</v>
      </c>
      <c r="AP566" s="3" t="s">
        <v>119</v>
      </c>
      <c r="AQ566" s="23">
        <v>45335.469444444447</v>
      </c>
      <c r="AR566" s="3"/>
      <c r="AS566" s="23"/>
      <c r="AT566" s="23"/>
      <c r="AU566" s="3" t="s">
        <v>467</v>
      </c>
      <c r="AV566" s="3" t="s">
        <v>593</v>
      </c>
      <c r="AW566" s="3" t="s">
        <v>151</v>
      </c>
      <c r="AX566" s="3">
        <v>10.788650000000001</v>
      </c>
      <c r="AY566" s="3">
        <v>-74.754996000000006</v>
      </c>
      <c r="AZ566" s="8" t="str">
        <f>+CONCATENATE("Reportan apertura en el enlace ",Tabla4[[#This Row],[Enlace]]," en el ",Tabla4[[#This Row],[Distancia óptica]]," ocasionado por ",Tabla4[[#This Row],[Causa del daño]])</f>
        <v>Reportan apertura en el enlace Victoria - Santo Tomás en el km 30,04 desde Victoria ocasionado por Vandalismo</v>
      </c>
      <c r="BA566" s="8" t="str">
        <f>+CONCATENATE("Para dar solución al incidente ",Tabla4[[#This Row],[Solución]])</f>
        <v>Para dar solución al incidente Se recupera 50 mts de reserva y se hace un empalme de 36 hilos</v>
      </c>
      <c r="BB566" s="3" t="str">
        <f>+_xlfn.CONCAT(Tabla4[[#This Row],[Causa Raiz]]," ",Tabla4[[#This Row],[Solución2]]," (",Tabla4[[#This Row],[Anillo]],"- Cabecera: ",Tabla4[[#This Row],[Cabecera]],"- Operador: ",Tabla4[[#This Row],[Operador]],")")</f>
        <v>Reportan apertura en el enlace Victoria - Santo Tomás en el km 30,04 desde Victoria ocasionado por Vandalismo Para dar solución al incidente Se recupera 50 mts de reserva y se hace un empalme de 36 hilos (Lineal - Cabecera: Victoria- Operador: Colombia Telecomunicaciones)</v>
      </c>
    </row>
    <row r="567" spans="1:54" s="2" customFormat="1" ht="171">
      <c r="A567" s="38">
        <f t="shared" si="57"/>
        <v>566</v>
      </c>
      <c r="B567" s="3">
        <v>8218795</v>
      </c>
      <c r="C567" s="3" t="s">
        <v>92</v>
      </c>
      <c r="D567" s="23">
        <v>45332.458333333336</v>
      </c>
      <c r="E567" s="23">
        <v>45332.628472222219</v>
      </c>
      <c r="F567" s="1">
        <f t="shared" ca="1" si="62"/>
        <v>0.17013888888322981</v>
      </c>
      <c r="G567" s="3" t="s">
        <v>55</v>
      </c>
      <c r="H567" s="41"/>
      <c r="I567" s="40"/>
      <c r="J567" s="5" t="s">
        <v>56</v>
      </c>
      <c r="K567" s="3" t="s">
        <v>359</v>
      </c>
      <c r="L567" s="9" t="s">
        <v>58</v>
      </c>
      <c r="M567" s="3" t="s">
        <v>360</v>
      </c>
      <c r="N567" s="3" t="s">
        <v>938</v>
      </c>
      <c r="O567" s="3" t="s">
        <v>939</v>
      </c>
      <c r="P567" s="3" t="s">
        <v>3088</v>
      </c>
      <c r="Q567" s="4" t="s">
        <v>3089</v>
      </c>
      <c r="R567" s="3" t="s">
        <v>1420</v>
      </c>
      <c r="S567" s="3" t="s">
        <v>619</v>
      </c>
      <c r="T567" s="3" t="s">
        <v>256</v>
      </c>
      <c r="U567" s="3" t="s">
        <v>3090</v>
      </c>
      <c r="V567" s="22" t="str">
        <f t="shared" si="61"/>
        <v>RTNFO; Hora de aviso: 11:00 10/02/2024; Solución: Desestresan Buffer en empalme; Hora de solución: 15:05 10/02/2024; Causa: Falla de Empalme de FiOp</v>
      </c>
      <c r="W567" s="4" t="s">
        <v>3091</v>
      </c>
      <c r="X567" s="3"/>
      <c r="Y567" s="3"/>
      <c r="Z567" s="3" t="s">
        <v>69</v>
      </c>
      <c r="AA567" s="3" t="s">
        <v>71</v>
      </c>
      <c r="AB567" s="3">
        <v>0</v>
      </c>
      <c r="AC567" s="3" t="s">
        <v>71</v>
      </c>
      <c r="AD567" s="6">
        <v>0</v>
      </c>
      <c r="AE567" s="7"/>
      <c r="AF567" s="7"/>
      <c r="AG567" s="6">
        <f>Tabla4[[#This Row],[Tiempo Parada de Reloj]]+Tabla4[[#This Row],[Tiempo Autorizado por Telefonica (no Máximo)]]</f>
        <v>0</v>
      </c>
      <c r="AH567" s="7">
        <f t="shared" ca="1" si="58"/>
        <v>0.17013888888322981</v>
      </c>
      <c r="AI567" s="8">
        <f t="shared" si="59"/>
        <v>0</v>
      </c>
      <c r="AJ567" s="8">
        <f t="shared" ca="1" si="60"/>
        <v>4.0833333331975155</v>
      </c>
      <c r="AK567" s="3" t="s">
        <v>120</v>
      </c>
      <c r="AL567" s="3" t="s">
        <v>70</v>
      </c>
      <c r="AM567" s="3" t="s">
        <v>98</v>
      </c>
      <c r="AN567" s="3" t="s">
        <v>98</v>
      </c>
      <c r="AO567" s="3" t="s">
        <v>87</v>
      </c>
      <c r="AP567" s="3" t="s">
        <v>87</v>
      </c>
      <c r="AQ567" s="23">
        <v>45334.580555555556</v>
      </c>
      <c r="AR567" s="3"/>
      <c r="AS567" s="23"/>
      <c r="AT567" s="23"/>
      <c r="AU567" s="3" t="s">
        <v>369</v>
      </c>
      <c r="AV567" s="3" t="s">
        <v>943</v>
      </c>
      <c r="AW567" s="3" t="s">
        <v>1323</v>
      </c>
      <c r="AX567" s="3">
        <v>6.9703200000000001</v>
      </c>
      <c r="AY567" s="3">
        <v>-75.423779999999994</v>
      </c>
      <c r="AZ567" s="8" t="str">
        <f>+CONCATENATE("Reportan apertura en el enlace ",Tabla4[[#This Row],[Enlace]]," en el ",Tabla4[[#This Row],[Distancia óptica]]," ocasionado por ",Tabla4[[#This Row],[Causa del daño]])</f>
        <v>Reportan apertura en el enlace Tarazá - Yarumal en el km 1,4 desde Yarumal ocasionado por Falla de Empalme de FiOp</v>
      </c>
      <c r="BA567" s="8" t="str">
        <f>+CONCATENATE("Para dar solución al incidente ",Tabla4[[#This Row],[Solución]])</f>
        <v>Para dar solución al incidente Desestresan Buffer en empalme</v>
      </c>
      <c r="BB567" s="3" t="str">
        <f>+_xlfn.CONCAT(Tabla4[[#This Row],[Causa Raiz]]," ",Tabla4[[#This Row],[Solución2]]," (",Tabla4[[#This Row],[Anillo]],"- Cabecera: ",Tabla4[[#This Row],[Cabecera]],"- Operador: ",Tabla4[[#This Row],[Operador]],")")</f>
        <v>Reportan apertura en el enlace Tarazá - Yarumal en el km 1,4 desde Yarumal ocasionado por Falla de Empalme de FiOp Para dar solución al incidente Desestresan Buffer en empalme (TRONCAL- Cabecera: Yarumal- Operador: Colombia Telecomunicaciones)</v>
      </c>
    </row>
    <row r="568" spans="1:54" s="2" customFormat="1" ht="156.75">
      <c r="A568" s="38">
        <f t="shared" si="57"/>
        <v>567</v>
      </c>
      <c r="B568" s="3">
        <v>8219113</v>
      </c>
      <c r="C568" s="3" t="s">
        <v>163</v>
      </c>
      <c r="D568" s="23">
        <v>45332.506944444445</v>
      </c>
      <c r="E568" s="23">
        <v>45332.508333333331</v>
      </c>
      <c r="F568" s="1">
        <f t="shared" ca="1" si="62"/>
        <v>1.3888888861401938E-3</v>
      </c>
      <c r="G568" s="3" t="s">
        <v>55</v>
      </c>
      <c r="H568" s="41"/>
      <c r="I568" s="40"/>
      <c r="J568" s="5" t="s">
        <v>56</v>
      </c>
      <c r="K568" s="3" t="s">
        <v>138</v>
      </c>
      <c r="L568" s="9" t="s">
        <v>58</v>
      </c>
      <c r="M568" s="3" t="s">
        <v>139</v>
      </c>
      <c r="N568" s="3" t="s">
        <v>1329</v>
      </c>
      <c r="O568" s="3" t="s">
        <v>1330</v>
      </c>
      <c r="P568" s="3" t="s">
        <v>3092</v>
      </c>
      <c r="Q568" s="4" t="s">
        <v>3093</v>
      </c>
      <c r="R568" s="3" t="s">
        <v>725</v>
      </c>
      <c r="S568" s="3" t="s">
        <v>145</v>
      </c>
      <c r="T568" s="3" t="s">
        <v>104</v>
      </c>
      <c r="U568" s="3" t="s">
        <v>3094</v>
      </c>
      <c r="V568" s="22" t="str">
        <f t="shared" si="61"/>
        <v>RDFO; Hora de aviso: 12:10 10/02/2024; Solución: Se certifica la fo de los hilos de Ufinet desde Palmira; Hora de solución: 12:12 10/02/2024; Causa: Visita Fallida</v>
      </c>
      <c r="W568" s="4" t="s">
        <v>199</v>
      </c>
      <c r="X568" s="3"/>
      <c r="Y568" s="3"/>
      <c r="Z568" s="3" t="s">
        <v>69</v>
      </c>
      <c r="AA568" s="3" t="s">
        <v>71</v>
      </c>
      <c r="AB568" s="3">
        <v>0</v>
      </c>
      <c r="AC568" s="3" t="s">
        <v>71</v>
      </c>
      <c r="AD568" s="6">
        <v>0</v>
      </c>
      <c r="AE568" s="7"/>
      <c r="AF568" s="7"/>
      <c r="AG568" s="6">
        <f>Tabla4[[#This Row],[Tiempo Parada de Reloj]]+Tabla4[[#This Row],[Tiempo Autorizado por Telefonica (no Máximo)]]</f>
        <v>0</v>
      </c>
      <c r="AH568" s="7">
        <f t="shared" ca="1" si="58"/>
        <v>1.3888888861401938E-3</v>
      </c>
      <c r="AI568" s="8">
        <f t="shared" si="59"/>
        <v>0</v>
      </c>
      <c r="AJ568" s="8">
        <f t="shared" ca="1" si="60"/>
        <v>3.3333333267364651E-2</v>
      </c>
      <c r="AK568" s="3" t="s">
        <v>72</v>
      </c>
      <c r="AL568" s="3" t="s">
        <v>70</v>
      </c>
      <c r="AM568" s="3" t="s">
        <v>98</v>
      </c>
      <c r="AN568" s="3" t="s">
        <v>98</v>
      </c>
      <c r="AO568" s="3" t="s">
        <v>98</v>
      </c>
      <c r="AP568" s="3" t="s">
        <v>98</v>
      </c>
      <c r="AQ568" s="23">
        <v>45332.508333333331</v>
      </c>
      <c r="AR568" s="3"/>
      <c r="AS568" s="23"/>
      <c r="AT568" s="23"/>
      <c r="AU568" s="3" t="s">
        <v>1040</v>
      </c>
      <c r="AV568" s="3" t="s">
        <v>69</v>
      </c>
      <c r="AW568" s="3" t="s">
        <v>69</v>
      </c>
      <c r="AX568" s="3" t="s">
        <v>69</v>
      </c>
      <c r="AY568" s="3" t="s">
        <v>69</v>
      </c>
      <c r="AZ568" s="8" t="str">
        <f>+CONCATENATE("Reportan apertura en el enlace ",Tabla4[[#This Row],[Enlace]]," en el ",Tabla4[[#This Row],[Distancia óptica]]," ocasionado por ",Tabla4[[#This Row],[Causa del daño]])</f>
        <v>Reportan apertura en el enlace Palmira - Pradera en el Km 0 desde Palmira ocasionado por Visita Fallida</v>
      </c>
      <c r="BA568" s="8" t="str">
        <f>+CONCATENATE("Para dar solución al incidente ",Tabla4[[#This Row],[Solución]])</f>
        <v>Para dar solución al incidente Se certifica la fo de los hilos de Ufinet desde Palmira</v>
      </c>
      <c r="BB568" s="3" t="str">
        <f>+_xlfn.CONCAT(Tabla4[[#This Row],[Causa Raiz]]," ",Tabla4[[#This Row],[Solución2]]," (",Tabla4[[#This Row],[Anillo]],"- Cabecera: ",Tabla4[[#This Row],[Cabecera]],"- Operador: ",Tabla4[[#This Row],[Operador]],")")</f>
        <v>Reportan apertura en el enlace Palmira - Pradera en el Km 0 desde Palmira ocasionado por Visita Fallida Para dar solución al incidente Se certifica la fo de los hilos de Ufinet desde Palmira (NA- Cabecera: NA- Operador: Colombia Telecomunicaciones)</v>
      </c>
    </row>
    <row r="569" spans="1:54" s="2" customFormat="1" ht="199.5">
      <c r="A569" s="38">
        <f t="shared" si="57"/>
        <v>568</v>
      </c>
      <c r="B569" s="3">
        <v>8217634</v>
      </c>
      <c r="C569" s="3" t="s">
        <v>54</v>
      </c>
      <c r="D569" s="23">
        <v>45332.527777777781</v>
      </c>
      <c r="E569" s="23">
        <v>45332.791666666664</v>
      </c>
      <c r="F569" s="1">
        <f t="shared" ca="1" si="62"/>
        <v>0.26388888888322981</v>
      </c>
      <c r="G569" s="3" t="s">
        <v>55</v>
      </c>
      <c r="H569" s="41"/>
      <c r="I569" s="40"/>
      <c r="J569" s="5" t="s">
        <v>56</v>
      </c>
      <c r="K569" s="3" t="s">
        <v>138</v>
      </c>
      <c r="L569" s="9" t="s">
        <v>78</v>
      </c>
      <c r="M569" s="3" t="s">
        <v>139</v>
      </c>
      <c r="N569" s="3" t="s">
        <v>140</v>
      </c>
      <c r="O569" s="3" t="s">
        <v>3095</v>
      </c>
      <c r="P569" s="3" t="s">
        <v>3096</v>
      </c>
      <c r="Q569" s="4" t="s">
        <v>3097</v>
      </c>
      <c r="R569" s="3" t="s">
        <v>725</v>
      </c>
      <c r="S569" s="3" t="s">
        <v>145</v>
      </c>
      <c r="T569" s="3" t="s">
        <v>380</v>
      </c>
      <c r="U569" s="3" t="s">
        <v>3098</v>
      </c>
      <c r="V569" s="22" t="str">
        <f t="shared" si="61"/>
        <v>RLFO; Hora de aviso: 12:40 10/02/2024; Solución: Se realizo un tendido de 70 mts de FO de 36 hilos y se hace dos empalmes de 24 hilos; Hora de solución: 19:00 10/02/2024; Causa: Corto Circuito</v>
      </c>
      <c r="W569" s="4" t="s">
        <v>199</v>
      </c>
      <c r="X569" s="3"/>
      <c r="Y569" s="3"/>
      <c r="Z569" s="3" t="s">
        <v>69</v>
      </c>
      <c r="AA569" s="3" t="s">
        <v>70</v>
      </c>
      <c r="AB569" s="3">
        <v>8217634</v>
      </c>
      <c r="AC569" s="3" t="s">
        <v>71</v>
      </c>
      <c r="AD569" s="6">
        <v>9.8611111111111108E-2</v>
      </c>
      <c r="AE569" s="7"/>
      <c r="AF569" s="7"/>
      <c r="AG569" s="6">
        <f>Tabla4[[#This Row],[Tiempo Parada de Reloj]]+Tabla4[[#This Row],[Tiempo Autorizado por Telefonica (no Máximo)]]</f>
        <v>9.8611111111111108E-2</v>
      </c>
      <c r="AH569" s="7">
        <f t="shared" ca="1" si="58"/>
        <v>0.16527777777211872</v>
      </c>
      <c r="AI569" s="8">
        <f t="shared" si="59"/>
        <v>2.3666666666666667</v>
      </c>
      <c r="AJ569" s="8">
        <f t="shared" ca="1" si="60"/>
        <v>3.9666666665308492</v>
      </c>
      <c r="AK569" s="3" t="s">
        <v>72</v>
      </c>
      <c r="AL569" s="3" t="s">
        <v>70</v>
      </c>
      <c r="AM569" s="3" t="s">
        <v>98</v>
      </c>
      <c r="AN569" s="3" t="s">
        <v>98</v>
      </c>
      <c r="AO569" s="3" t="s">
        <v>98</v>
      </c>
      <c r="AP569" s="3" t="s">
        <v>98</v>
      </c>
      <c r="AQ569" s="23">
        <v>45337.370833333334</v>
      </c>
      <c r="AR569" s="3"/>
      <c r="AS569" s="23"/>
      <c r="AT569" s="23"/>
      <c r="AU569" s="3" t="s">
        <v>200</v>
      </c>
      <c r="AV569" s="3" t="s">
        <v>2938</v>
      </c>
      <c r="AW569" s="3" t="s">
        <v>3099</v>
      </c>
      <c r="AX569" s="3">
        <v>3.485284</v>
      </c>
      <c r="AY569" s="3">
        <v>-76.520572000000001</v>
      </c>
      <c r="AZ569" s="8" t="str">
        <f>+CONCATENATE("Reportan apertura en el enlace ",Tabla4[[#This Row],[Enlace]]," en el ",Tabla4[[#This Row],[Distancia óptica]]," ocasionado por ",Tabla4[[#This Row],[Causa del daño]])</f>
        <v>Reportan apertura en el enlace Mov. Jorge Eliecer Gaitan - Mov. Fortox en el Km 0,773 desde Fortox  ocasionado por Corto Circuito</v>
      </c>
      <c r="BA569" s="8" t="str">
        <f>+CONCATENATE("Para dar solución al incidente ",Tabla4[[#This Row],[Solución]])</f>
        <v>Para dar solución al incidente Se realizo un tendido de 70 mts de FO de 36 hilos y se hace dos empalmes de 24 hilos</v>
      </c>
      <c r="BB569" s="3" t="str">
        <f>+_xlfn.CONCAT(Tabla4[[#This Row],[Causa Raiz]]," ",Tabla4[[#This Row],[Solución2]]," (",Tabla4[[#This Row],[Anillo]],"- Cabecera: ",Tabla4[[#This Row],[Cabecera]],"- Operador: ",Tabla4[[#This Row],[Operador]],")")</f>
        <v>Reportan apertura en el enlace Mov. Jorge Eliecer Gaitan - Mov. Fortox en el Km 0,773 desde Fortox  ocasionado por Corto Circuito Para dar solución al incidente Se realizo un tendido de 70 mts de FO de 36 hilos y se hace dos empalmes de 24 hilos (Uk Fortox- Cabecera: Cali centro- Operador: Colombia Telecomunicaciones)</v>
      </c>
    </row>
    <row r="570" spans="1:54" s="2" customFormat="1" ht="228">
      <c r="A570" s="38">
        <f t="shared" si="57"/>
        <v>569</v>
      </c>
      <c r="B570" s="3">
        <v>8219285</v>
      </c>
      <c r="C570" s="3" t="s">
        <v>163</v>
      </c>
      <c r="D570" s="23">
        <v>45332.5625</v>
      </c>
      <c r="E570" s="23">
        <v>45332.770833333336</v>
      </c>
      <c r="F570" s="1">
        <f t="shared" ca="1" si="62"/>
        <v>0.20833333333575865</v>
      </c>
      <c r="G570" s="3" t="s">
        <v>55</v>
      </c>
      <c r="H570" s="41"/>
      <c r="I570" s="40"/>
      <c r="J570" s="5" t="s">
        <v>56</v>
      </c>
      <c r="K570" s="3" t="s">
        <v>203</v>
      </c>
      <c r="L570" s="9" t="s">
        <v>58</v>
      </c>
      <c r="M570" s="3" t="s">
        <v>79</v>
      </c>
      <c r="N570" s="3" t="s">
        <v>3100</v>
      </c>
      <c r="O570" s="3" t="s">
        <v>1899</v>
      </c>
      <c r="P570" s="3" t="s">
        <v>3101</v>
      </c>
      <c r="Q570" s="4" t="s">
        <v>3102</v>
      </c>
      <c r="R570" s="3" t="s">
        <v>708</v>
      </c>
      <c r="S570" s="3" t="s">
        <v>210</v>
      </c>
      <c r="T570" s="3" t="s">
        <v>176</v>
      </c>
      <c r="U570" s="3" t="s">
        <v>3103</v>
      </c>
      <c r="V570" s="22" t="str">
        <f t="shared" si="61"/>
        <v>RDFO; Hora de aviso: 13:30 10/02/2024; Solución: Se recupera 15 mts de reserva y se hace un empalme de 36 hilos con caja de empalme de 48 hilos ; Hora de solución: 18:30 10/02/2024; Causa: Intervención de Terceros. No Identificados</v>
      </c>
      <c r="W570" s="4" t="s">
        <v>1987</v>
      </c>
      <c r="X570" s="3"/>
      <c r="Y570" s="3"/>
      <c r="Z570" s="3" t="s">
        <v>69</v>
      </c>
      <c r="AA570" s="3" t="s">
        <v>70</v>
      </c>
      <c r="AB570" s="3">
        <v>8219295</v>
      </c>
      <c r="AC570" s="3" t="s">
        <v>70</v>
      </c>
      <c r="AD570" s="6">
        <v>0</v>
      </c>
      <c r="AE570" s="7"/>
      <c r="AF570" s="7"/>
      <c r="AG570" s="6">
        <f>Tabla4[[#This Row],[Tiempo Parada de Reloj]]+Tabla4[[#This Row],[Tiempo Autorizado por Telefonica (no Máximo)]]</f>
        <v>0</v>
      </c>
      <c r="AH570" s="7">
        <f t="shared" ca="1" si="58"/>
        <v>0.20833333333575865</v>
      </c>
      <c r="AI570" s="8">
        <f t="shared" si="59"/>
        <v>0</v>
      </c>
      <c r="AJ570" s="8">
        <f t="shared" ca="1" si="60"/>
        <v>5.0000000000582077</v>
      </c>
      <c r="AK570" s="3" t="s">
        <v>72</v>
      </c>
      <c r="AL570" s="3" t="s">
        <v>70</v>
      </c>
      <c r="AM570" s="3" t="s">
        <v>98</v>
      </c>
      <c r="AN570" s="3" t="s">
        <v>98</v>
      </c>
      <c r="AO570" s="3" t="s">
        <v>98</v>
      </c>
      <c r="AP570" s="3" t="s">
        <v>98</v>
      </c>
      <c r="AQ570" s="23">
        <v>45335.881249999999</v>
      </c>
      <c r="AR570" s="3"/>
      <c r="AS570" s="23"/>
      <c r="AT570" s="23"/>
      <c r="AU570" s="3" t="s">
        <v>1557</v>
      </c>
      <c r="AV570" s="3" t="s">
        <v>3104</v>
      </c>
      <c r="AW570" s="3" t="s">
        <v>76</v>
      </c>
      <c r="AX570" s="3">
        <v>5.1163499999999997</v>
      </c>
      <c r="AY570" s="3">
        <v>-73.910200000000003</v>
      </c>
      <c r="AZ570" s="8" t="str">
        <f>+CONCATENATE("Reportan apertura en el enlace ",Tabla4[[#This Row],[Enlace]]," en el ",Tabla4[[#This Row],[Distancia óptica]]," ocasionado por ",Tabla4[[#This Row],[Causa del daño]])</f>
        <v>Reportan apertura en el enlace Zipaquirá - Chiquinquirá en el km 13,02 desde Cogua ocasionado por Intervención de Terceros. No Identificados</v>
      </c>
      <c r="BA570" s="8" t="str">
        <f>+CONCATENATE("Para dar solución al incidente ",Tabla4[[#This Row],[Solución]])</f>
        <v xml:space="preserve">Para dar solución al incidente Se recupera 15 mts de reserva y se hace un empalme de 36 hilos con caja de empalme de 48 hilos </v>
      </c>
      <c r="BB570" s="3" t="str">
        <f>+_xlfn.CONCAT(Tabla4[[#This Row],[Causa Raiz]]," ",Tabla4[[#This Row],[Solución2]]," (",Tabla4[[#This Row],[Anillo]],"- Cabecera: ",Tabla4[[#This Row],[Cabecera]],"- Operador: ",Tabla4[[#This Row],[Operador]],")")</f>
        <v>Reportan apertura en el enlace Zipaquirá - Chiquinquirá en el km 13,02 desde Cogua ocasionado por Intervención de Terceros. No Identificados Para dar solución al incidente Se recupera 15 mts de reserva y se hace un empalme de 36 hilos con caja de empalme de 48 hilos  (Troncal- Cabecera: Cogua- Operador: Colombia Telecomunicaciones)</v>
      </c>
    </row>
    <row r="571" spans="1:54" s="2" customFormat="1" ht="199.5">
      <c r="A571" s="38">
        <f t="shared" si="57"/>
        <v>570</v>
      </c>
      <c r="B571" s="3">
        <v>8219586</v>
      </c>
      <c r="C571" s="3" t="s">
        <v>92</v>
      </c>
      <c r="D571" s="23">
        <v>45332.638888888891</v>
      </c>
      <c r="E571" s="23">
        <v>45332.78125</v>
      </c>
      <c r="F571" s="1">
        <f t="shared" ca="1" si="62"/>
        <v>0.14236111110949423</v>
      </c>
      <c r="G571" s="3" t="s">
        <v>55</v>
      </c>
      <c r="H571" s="41"/>
      <c r="I571" s="40"/>
      <c r="J571" s="5" t="s">
        <v>56</v>
      </c>
      <c r="K571" s="3" t="s">
        <v>108</v>
      </c>
      <c r="L571" s="9" t="s">
        <v>58</v>
      </c>
      <c r="M571" s="3" t="s">
        <v>109</v>
      </c>
      <c r="N571" s="3" t="s">
        <v>3024</v>
      </c>
      <c r="O571" s="3" t="s">
        <v>3105</v>
      </c>
      <c r="P571" s="3" t="s">
        <v>3106</v>
      </c>
      <c r="Q571" s="4" t="s">
        <v>3107</v>
      </c>
      <c r="R571" s="3" t="s">
        <v>114</v>
      </c>
      <c r="S571" s="3" t="s">
        <v>115</v>
      </c>
      <c r="T571" s="3" t="s">
        <v>146</v>
      </c>
      <c r="U571" s="3" t="s">
        <v>3108</v>
      </c>
      <c r="V571" s="22" t="str">
        <f t="shared" si="61"/>
        <v>RTNFO; Hora de aviso: 15:20 10/02/2024; Solución: se recupera 200 mtrs de cableado, se realiza migracion entre empalmes; Hora de solución: 18:45 10/02/2024; Causa: Falla en la Red FiOp</v>
      </c>
      <c r="W571" s="4" t="s">
        <v>118</v>
      </c>
      <c r="X571" s="3"/>
      <c r="Y571" s="3"/>
      <c r="Z571" s="3" t="s">
        <v>69</v>
      </c>
      <c r="AA571" s="3" t="s">
        <v>71</v>
      </c>
      <c r="AB571" s="3">
        <v>0</v>
      </c>
      <c r="AC571" s="3" t="s">
        <v>70</v>
      </c>
      <c r="AD571" s="6">
        <v>0</v>
      </c>
      <c r="AE571" s="7"/>
      <c r="AF571" s="7"/>
      <c r="AG571" s="6">
        <f>Tabla4[[#This Row],[Tiempo Parada de Reloj]]+Tabla4[[#This Row],[Tiempo Autorizado por Telefonica (no Máximo)]]</f>
        <v>0</v>
      </c>
      <c r="AH571" s="7">
        <f t="shared" ca="1" si="58"/>
        <v>0.14236111110949423</v>
      </c>
      <c r="AI571" s="8">
        <f t="shared" si="59"/>
        <v>0</v>
      </c>
      <c r="AJ571" s="8">
        <f t="shared" ca="1" si="60"/>
        <v>3.4166666666278616</v>
      </c>
      <c r="AK571" s="3" t="s">
        <v>98</v>
      </c>
      <c r="AL571" s="3" t="s">
        <v>71</v>
      </c>
      <c r="AM571" s="3" t="s">
        <v>69</v>
      </c>
      <c r="AN571" s="3" t="s">
        <v>98</v>
      </c>
      <c r="AO571" s="3" t="s">
        <v>87</v>
      </c>
      <c r="AP571" s="3" t="s">
        <v>87</v>
      </c>
      <c r="AQ571" s="23">
        <v>45334.473611111112</v>
      </c>
      <c r="AR571" s="3"/>
      <c r="AS571" s="23"/>
      <c r="AT571" s="23"/>
      <c r="AU571" s="3" t="s">
        <v>436</v>
      </c>
      <c r="AV571" s="3" t="s">
        <v>1695</v>
      </c>
      <c r="AW571" s="3" t="s">
        <v>1323</v>
      </c>
      <c r="AX571" s="3">
        <v>10.563822999999999</v>
      </c>
      <c r="AY571" s="3">
        <v>-73.047887000000003</v>
      </c>
      <c r="AZ571" s="8" t="str">
        <f>+CONCATENATE("Reportan apertura en el enlace ",Tabla4[[#This Row],[Enlace]]," en el ",Tabla4[[#This Row],[Distancia óptica]]," ocasionado por ",Tabla4[[#This Row],[Causa del daño]])</f>
        <v>Reportan apertura en el enlace Valledupar - Villanueva en el Km 11,1 desde Villanueva ocasionado por Falla en la Red FiOp</v>
      </c>
      <c r="BA571" s="8" t="str">
        <f>+CONCATENATE("Para dar solución al incidente ",Tabla4[[#This Row],[Solución]])</f>
        <v>Para dar solución al incidente se recupera 200 mtrs de cableado, se realiza migracion entre empalmes</v>
      </c>
      <c r="BB571" s="3" t="str">
        <f>+_xlfn.CONCAT(Tabla4[[#This Row],[Causa Raiz]]," ",Tabla4[[#This Row],[Solución2]]," (",Tabla4[[#This Row],[Anillo]],"- Cabecera: ",Tabla4[[#This Row],[Cabecera]],"- Operador: ",Tabla4[[#This Row],[Operador]],")")</f>
        <v>Reportan apertura en el enlace Valledupar - Villanueva en el Km 11,1 desde Villanueva ocasionado por Falla en la Red FiOp Para dar solución al incidente se recupera 200 mtrs de cableado, se realiza migracion entre empalmes (TRONCAL- Cabecera: VILLANUEVA- Operador: Colombia Telecomunicaciones)</v>
      </c>
    </row>
    <row r="572" spans="1:54" s="2" customFormat="1" ht="171">
      <c r="A572" s="38">
        <f t="shared" si="57"/>
        <v>571</v>
      </c>
      <c r="B572" s="3">
        <v>8220016</v>
      </c>
      <c r="C572" s="3" t="s">
        <v>136</v>
      </c>
      <c r="D572" s="23">
        <v>45332.694444444445</v>
      </c>
      <c r="E572" s="23">
        <v>45334.777777777781</v>
      </c>
      <c r="F572" s="1">
        <f t="shared" ca="1" si="62"/>
        <v>2.0833333333357587</v>
      </c>
      <c r="G572" s="3" t="s">
        <v>55</v>
      </c>
      <c r="H572" s="41"/>
      <c r="I572" s="40"/>
      <c r="J572" s="5" t="s">
        <v>137</v>
      </c>
      <c r="K572" s="3" t="s">
        <v>77</v>
      </c>
      <c r="L572" s="9" t="s">
        <v>78</v>
      </c>
      <c r="M572" s="3" t="s">
        <v>507</v>
      </c>
      <c r="N572" s="3" t="s">
        <v>888</v>
      </c>
      <c r="O572" s="3" t="s">
        <v>3109</v>
      </c>
      <c r="P572" s="3" t="s">
        <v>3110</v>
      </c>
      <c r="Q572" s="4" t="s">
        <v>3111</v>
      </c>
      <c r="R572" s="3" t="s">
        <v>725</v>
      </c>
      <c r="S572" s="3" t="s">
        <v>158</v>
      </c>
      <c r="T572" s="3" t="s">
        <v>130</v>
      </c>
      <c r="U572" s="3" t="s">
        <v>3112</v>
      </c>
      <c r="V572" s="22" t="str">
        <f t="shared" si="61"/>
        <v>RBHFO; Hora de aviso: 16:40 10/02/2024; Solución: Se instala empalme de 48 hilos; Hora de solución: 18:40 12/02/2024; Causa: Plagas</v>
      </c>
      <c r="W572" s="4" t="s">
        <v>160</v>
      </c>
      <c r="X572" s="3"/>
      <c r="Y572" s="3"/>
      <c r="Z572" s="3" t="s">
        <v>69</v>
      </c>
      <c r="AA572" s="3" t="s">
        <v>71</v>
      </c>
      <c r="AB572" s="3">
        <v>0</v>
      </c>
      <c r="AC572" s="3" t="s">
        <v>71</v>
      </c>
      <c r="AD572" s="6">
        <v>1.2402777777777778</v>
      </c>
      <c r="AE572" s="7"/>
      <c r="AF572" s="7"/>
      <c r="AG572" s="6">
        <f>Tabla4[[#This Row],[Tiempo Parada de Reloj]]+Tabla4[[#This Row],[Tiempo Autorizado por Telefonica (no Máximo)]]</f>
        <v>1.2402777777777778</v>
      </c>
      <c r="AH572" s="7">
        <f t="shared" ca="1" si="58"/>
        <v>0.84305555555798084</v>
      </c>
      <c r="AI572" s="8">
        <f t="shared" si="59"/>
        <v>29.766666666666666</v>
      </c>
      <c r="AJ572" s="8">
        <f t="shared" ca="1" si="60"/>
        <v>20.233333333391542</v>
      </c>
      <c r="AK572" s="3" t="s">
        <v>98</v>
      </c>
      <c r="AL572" s="3" t="s">
        <v>70</v>
      </c>
      <c r="AM572" s="3" t="s">
        <v>106</v>
      </c>
      <c r="AN572" s="3" t="s">
        <v>106</v>
      </c>
      <c r="AO572" s="3" t="s">
        <v>98</v>
      </c>
      <c r="AP572" s="3" t="s">
        <v>98</v>
      </c>
      <c r="AQ572" s="23">
        <v>45336.731944444444</v>
      </c>
      <c r="AR572" s="3"/>
      <c r="AS572" s="23"/>
      <c r="AT572" s="23"/>
      <c r="AU572" s="3" t="s">
        <v>515</v>
      </c>
      <c r="AV572" s="3" t="s">
        <v>3113</v>
      </c>
      <c r="AW572" s="3" t="s">
        <v>3114</v>
      </c>
      <c r="AX572" s="3">
        <v>2.4480599999999999</v>
      </c>
      <c r="AY572" s="3">
        <v>-76.603660000000005</v>
      </c>
      <c r="AZ572" s="8" t="str">
        <f>+CONCATENATE("Reportan apertura en el enlace ",Tabla4[[#This Row],[Enlace]]," en el ",Tabla4[[#This Row],[Distancia óptica]]," ocasionado por ",Tabla4[[#This Row],[Causa del daño]])</f>
        <v>Reportan apertura en el enlace Mov. GWC La Ladera - Mov. Popayan Centro en el Km 4,866 desde Ladera ocasionado por Plagas</v>
      </c>
      <c r="BA572" s="8" t="str">
        <f>+CONCATENATE("Para dar solución al incidente ",Tabla4[[#This Row],[Solución]])</f>
        <v>Para dar solución al incidente Se instala empalme de 48 hilos</v>
      </c>
      <c r="BB572" s="3" t="str">
        <f>+_xlfn.CONCAT(Tabla4[[#This Row],[Causa Raiz]]," ",Tabla4[[#This Row],[Solución2]]," (",Tabla4[[#This Row],[Anillo]],"- Cabecera: ",Tabla4[[#This Row],[Cabecera]],"- Operador: ",Tabla4[[#This Row],[Operador]],")")</f>
        <v>Reportan apertura en el enlace Mov. GWC La Ladera - Mov. Popayan Centro en el Km 4,866 desde Ladera ocasionado por Plagas Para dar solución al incidente Se instala empalme de 48 hilos (1B- Cabecera: Popayan centro- Operador: Infraco)</v>
      </c>
    </row>
    <row r="573" spans="1:54" s="2" customFormat="1" ht="185.25">
      <c r="A573" s="38">
        <f t="shared" si="57"/>
        <v>572</v>
      </c>
      <c r="B573" s="3">
        <v>8220072</v>
      </c>
      <c r="C573" s="3" t="s">
        <v>92</v>
      </c>
      <c r="D573" s="23">
        <v>45332.729166666664</v>
      </c>
      <c r="E573" s="23">
        <v>45333.125</v>
      </c>
      <c r="F573" s="1">
        <f t="shared" ca="1" si="62"/>
        <v>0.39583333333575865</v>
      </c>
      <c r="G573" s="3" t="s">
        <v>55</v>
      </c>
      <c r="H573" s="41"/>
      <c r="I573" s="40">
        <v>1291586</v>
      </c>
      <c r="J573" s="5" t="s">
        <v>568</v>
      </c>
      <c r="K573" s="3" t="s">
        <v>568</v>
      </c>
      <c r="L573" s="9" t="s">
        <v>58</v>
      </c>
      <c r="M573" s="3" t="s">
        <v>373</v>
      </c>
      <c r="N573" s="3" t="s">
        <v>374</v>
      </c>
      <c r="O573" s="3" t="s">
        <v>3115</v>
      </c>
      <c r="P573" s="3" t="s">
        <v>3116</v>
      </c>
      <c r="Q573" s="4" t="s">
        <v>3117</v>
      </c>
      <c r="R573" s="3" t="s">
        <v>1828</v>
      </c>
      <c r="S573" s="3" t="s">
        <v>574</v>
      </c>
      <c r="T573" s="3" t="s">
        <v>176</v>
      </c>
      <c r="U573" s="3" t="s">
        <v>2369</v>
      </c>
      <c r="V573" s="22" t="str">
        <f t="shared" si="61"/>
        <v>RTNFO; Hora de aviso: 17:30 10/02/2024; Solución: se recupera reserva y se crea un empalame de continuidad; Hora de solución: 3:00 11/02/2024; Causa: Intervención de Terceros. No Identificados</v>
      </c>
      <c r="W573" s="4" t="s">
        <v>2370</v>
      </c>
      <c r="X573" s="3"/>
      <c r="Y573" s="3"/>
      <c r="Z573" s="3" t="s">
        <v>69</v>
      </c>
      <c r="AA573" s="3" t="s">
        <v>71</v>
      </c>
      <c r="AB573" s="3">
        <v>0</v>
      </c>
      <c r="AC573" s="3" t="s">
        <v>71</v>
      </c>
      <c r="AD573" s="6">
        <v>0</v>
      </c>
      <c r="AE573" s="7"/>
      <c r="AF573" s="7"/>
      <c r="AG573" s="6">
        <f>Tabla4[[#This Row],[Tiempo Parada de Reloj]]+Tabla4[[#This Row],[Tiempo Autorizado por Telefonica (no Máximo)]]</f>
        <v>0</v>
      </c>
      <c r="AH573" s="7">
        <f t="shared" ca="1" si="58"/>
        <v>0.39583333333575865</v>
      </c>
      <c r="AI573" s="8">
        <f t="shared" si="59"/>
        <v>0</v>
      </c>
      <c r="AJ573" s="8">
        <f t="shared" ca="1" si="60"/>
        <v>9.5000000000582077</v>
      </c>
      <c r="AK573" s="3" t="s">
        <v>98</v>
      </c>
      <c r="AL573" s="3" t="s">
        <v>70</v>
      </c>
      <c r="AM573" s="3" t="s">
        <v>106</v>
      </c>
      <c r="AN573" s="3" t="s">
        <v>106</v>
      </c>
      <c r="AO573" s="3" t="s">
        <v>87</v>
      </c>
      <c r="AP573" s="3" t="s">
        <v>87</v>
      </c>
      <c r="AQ573" s="23">
        <v>45334.629861111112</v>
      </c>
      <c r="AR573" s="3"/>
      <c r="AS573" s="23"/>
      <c r="AT573" s="23"/>
      <c r="AU573" s="3" t="s">
        <v>568</v>
      </c>
      <c r="AV573" s="3" t="s">
        <v>3118</v>
      </c>
      <c r="AW573" s="3" t="s">
        <v>1323</v>
      </c>
      <c r="AX573" s="3">
        <v>3.8783300000000001</v>
      </c>
      <c r="AY573" s="3">
        <v>-73.771940000000001</v>
      </c>
      <c r="AZ573" s="8" t="str">
        <f>+CONCATENATE("Reportan apertura en el enlace ",Tabla4[[#This Row],[Enlace]]," en el ",Tabla4[[#This Row],[Distancia óptica]]," ocasionado por ",Tabla4[[#This Row],[Causa del daño]])</f>
        <v>Reportan apertura en el enlace Villavicencio - Calamar en el Km 51,5 desde granada ocasionado por Intervención de Terceros. No Identificados</v>
      </c>
      <c r="BA573" s="8" t="str">
        <f>+CONCATENATE("Para dar solución al incidente ",Tabla4[[#This Row],[Solución]])</f>
        <v>Para dar solución al incidente se recupera reserva y se crea un empalame de continuidad</v>
      </c>
      <c r="BB573" s="3" t="str">
        <f>+_xlfn.CONCAT(Tabla4[[#This Row],[Causa Raiz]]," ",Tabla4[[#This Row],[Solución2]]," (",Tabla4[[#This Row],[Anillo]],"- Cabecera: ",Tabla4[[#This Row],[Cabecera]],"- Operador: ",Tabla4[[#This Row],[Operador]],")")</f>
        <v>Reportan apertura en el enlace Villavicencio - Calamar en el Km 51,5 desde granada ocasionado por Intervención de Terceros. No Identificados Para dar solución al incidente se recupera reserva y se crea un empalame de continuidad (TRONCAL- Cabecera: GRANADA- Operador: Azteca)</v>
      </c>
    </row>
    <row r="574" spans="1:54" s="2" customFormat="1" ht="199.5">
      <c r="A574" s="38">
        <f t="shared" si="57"/>
        <v>573</v>
      </c>
      <c r="B574" s="3">
        <v>8220221</v>
      </c>
      <c r="C574" s="3" t="s">
        <v>92</v>
      </c>
      <c r="D574" s="23">
        <v>45332.802083333336</v>
      </c>
      <c r="E574" s="23">
        <v>45333.041666666664</v>
      </c>
      <c r="F574" s="1">
        <f t="shared" ca="1" si="62"/>
        <v>0.23958333332848269</v>
      </c>
      <c r="G574" s="3" t="s">
        <v>55</v>
      </c>
      <c r="H574" s="41"/>
      <c r="I574" s="40"/>
      <c r="J574" s="5" t="s">
        <v>56</v>
      </c>
      <c r="K574" s="3" t="s">
        <v>77</v>
      </c>
      <c r="L574" s="9" t="s">
        <v>58</v>
      </c>
      <c r="M574" s="3" t="s">
        <v>79</v>
      </c>
      <c r="N574" s="3" t="s">
        <v>244</v>
      </c>
      <c r="O574" s="3" t="s">
        <v>603</v>
      </c>
      <c r="P574" s="3" t="s">
        <v>3119</v>
      </c>
      <c r="Q574" s="4" t="s">
        <v>3120</v>
      </c>
      <c r="R574" s="3" t="s">
        <v>708</v>
      </c>
      <c r="S574" s="3" t="s">
        <v>249</v>
      </c>
      <c r="T574" s="3" t="s">
        <v>256</v>
      </c>
      <c r="U574" s="3" t="s">
        <v>3121</v>
      </c>
      <c r="V574" s="22" t="str">
        <f t="shared" si="61"/>
        <v>RTNFO; Hora de aviso: 19:15 10/02/2024; Solución: Se refusiona hilos en empalme ubicado en el km 8,4 desde Fusa; Hora de solución: 1:00 11/02/2024; Causa: Falla de Empalme de FiOp</v>
      </c>
      <c r="W574" s="4" t="s">
        <v>160</v>
      </c>
      <c r="X574" s="3"/>
      <c r="Y574" s="3"/>
      <c r="Z574" s="3" t="s">
        <v>69</v>
      </c>
      <c r="AA574" s="3" t="s">
        <v>71</v>
      </c>
      <c r="AB574" s="3">
        <v>0</v>
      </c>
      <c r="AC574" s="3" t="s">
        <v>71</v>
      </c>
      <c r="AD574" s="6">
        <v>7.2916666666666671E-2</v>
      </c>
      <c r="AE574" s="7"/>
      <c r="AF574" s="7"/>
      <c r="AG574" s="6">
        <f>Tabla4[[#This Row],[Tiempo Parada de Reloj]]+Tabla4[[#This Row],[Tiempo Autorizado por Telefonica (no Máximo)]]</f>
        <v>7.2916666666666671E-2</v>
      </c>
      <c r="AH574" s="7">
        <f t="shared" ca="1" si="58"/>
        <v>0.16666666666181601</v>
      </c>
      <c r="AI574" s="8">
        <f t="shared" si="59"/>
        <v>1.75</v>
      </c>
      <c r="AJ574" s="8">
        <f t="shared" ca="1" si="60"/>
        <v>3.9999999998835842</v>
      </c>
      <c r="AK574" s="3" t="s">
        <v>98</v>
      </c>
      <c r="AL574" s="3" t="s">
        <v>70</v>
      </c>
      <c r="AM574" s="3" t="s">
        <v>106</v>
      </c>
      <c r="AN574" s="3" t="s">
        <v>106</v>
      </c>
      <c r="AO574" s="3" t="s">
        <v>87</v>
      </c>
      <c r="AP574" s="3" t="s">
        <v>87</v>
      </c>
      <c r="AQ574" s="23">
        <v>45334.463194444441</v>
      </c>
      <c r="AR574" s="3"/>
      <c r="AS574" s="23" t="s">
        <v>609</v>
      </c>
      <c r="AT574" s="23"/>
      <c r="AU574" s="3" t="s">
        <v>89</v>
      </c>
      <c r="AV574" s="3" t="s">
        <v>3122</v>
      </c>
      <c r="AW574" s="3" t="s">
        <v>1323</v>
      </c>
      <c r="AX574" s="3">
        <v>4.3242000000000003</v>
      </c>
      <c r="AY574" s="3">
        <v>-74.414199999999994</v>
      </c>
      <c r="AZ574" s="8" t="str">
        <f>+CONCATENATE("Reportan apertura en el enlace ",Tabla4[[#This Row],[Enlace]]," en el ",Tabla4[[#This Row],[Distancia óptica]]," ocasionado por ",Tabla4[[#This Row],[Causa del daño]])</f>
        <v>Reportan apertura en el enlace Fusagasugá - Girardot en el Km 8,4 desde Fusagasuga ocasionado por Falla de Empalme de FiOp</v>
      </c>
      <c r="BA574" s="8" t="str">
        <f>+CONCATENATE("Para dar solución al incidente ",Tabla4[[#This Row],[Solución]])</f>
        <v>Para dar solución al incidente Se refusiona hilos en empalme ubicado en el km 8,4 desde Fusa</v>
      </c>
      <c r="BB574" s="3" t="str">
        <f>+_xlfn.CONCAT(Tabla4[[#This Row],[Causa Raiz]]," ",Tabla4[[#This Row],[Solución2]]," (",Tabla4[[#This Row],[Anillo]],"- Cabecera: ",Tabla4[[#This Row],[Cabecera]],"- Operador: ",Tabla4[[#This Row],[Operador]],")")</f>
        <v>Reportan apertura en el enlace Fusagasugá - Girardot en el Km 8,4 desde Fusagasuga ocasionado por Falla de Empalme de FiOp Para dar solución al incidente Se refusiona hilos en empalme ubicado en el km 8,4 desde Fusa (TRONCAL- Cabecera: Fusagasuga - Operador: Colombia Telecomunicaciones)</v>
      </c>
    </row>
    <row r="575" spans="1:54" s="2" customFormat="1" ht="185.25">
      <c r="A575" s="38">
        <f t="shared" si="57"/>
        <v>574</v>
      </c>
      <c r="B575" s="3">
        <v>8220235</v>
      </c>
      <c r="C575" s="3" t="s">
        <v>92</v>
      </c>
      <c r="D575" s="23">
        <v>45332.805555555555</v>
      </c>
      <c r="E575" s="23">
        <v>45333.008333333331</v>
      </c>
      <c r="F575" s="1">
        <f t="shared" ca="1" si="62"/>
        <v>0.20277777777664596</v>
      </c>
      <c r="G575" s="3" t="s">
        <v>55</v>
      </c>
      <c r="H575" s="41"/>
      <c r="I575" s="40"/>
      <c r="J575" s="5" t="s">
        <v>56</v>
      </c>
      <c r="K575" s="3" t="s">
        <v>77</v>
      </c>
      <c r="L575" s="9" t="s">
        <v>58</v>
      </c>
      <c r="M575" s="3" t="s">
        <v>507</v>
      </c>
      <c r="N575" s="3" t="s">
        <v>2654</v>
      </c>
      <c r="O575" s="3" t="s">
        <v>3123</v>
      </c>
      <c r="P575" s="3" t="s">
        <v>3124</v>
      </c>
      <c r="Q575" s="4" t="s">
        <v>3125</v>
      </c>
      <c r="R575" s="3" t="s">
        <v>725</v>
      </c>
      <c r="S575" s="3" t="s">
        <v>158</v>
      </c>
      <c r="T575" s="3" t="s">
        <v>66</v>
      </c>
      <c r="U575" s="3" t="s">
        <v>3126</v>
      </c>
      <c r="V575" s="22" t="str">
        <f t="shared" si="61"/>
        <v>RTNFO; Hora de aviso: 19:20 10/02/2024; Solución: se recuperan 120 metros de F.O de 36 hilos y se crea un empalme nuevo ; Hora de solución: 0:12 11/02/2024; Causa: Vandalismo</v>
      </c>
      <c r="W575" s="4" t="s">
        <v>160</v>
      </c>
      <c r="X575" s="3"/>
      <c r="Y575" s="3"/>
      <c r="Z575" s="3" t="s">
        <v>69</v>
      </c>
      <c r="AA575" s="3" t="s">
        <v>71</v>
      </c>
      <c r="AB575" s="3">
        <v>0</v>
      </c>
      <c r="AC575" s="3" t="s">
        <v>71</v>
      </c>
      <c r="AD575" s="6">
        <v>0</v>
      </c>
      <c r="AE575" s="7"/>
      <c r="AF575" s="7"/>
      <c r="AG575" s="6">
        <f>Tabla4[[#This Row],[Tiempo Parada de Reloj]]+Tabla4[[#This Row],[Tiempo Autorizado por Telefonica (no Máximo)]]</f>
        <v>0</v>
      </c>
      <c r="AH575" s="7">
        <f t="shared" ca="1" si="58"/>
        <v>0.20277777777664596</v>
      </c>
      <c r="AI575" s="8">
        <f t="shared" si="59"/>
        <v>0</v>
      </c>
      <c r="AJ575" s="8">
        <f t="shared" ca="1" si="60"/>
        <v>4.8666666666395031</v>
      </c>
      <c r="AK575" s="3" t="s">
        <v>98</v>
      </c>
      <c r="AL575" s="3" t="s">
        <v>70</v>
      </c>
      <c r="AM575" s="3" t="s">
        <v>106</v>
      </c>
      <c r="AN575" s="3" t="s">
        <v>106</v>
      </c>
      <c r="AO575" s="3" t="s">
        <v>87</v>
      </c>
      <c r="AP575" s="3" t="s">
        <v>87</v>
      </c>
      <c r="AQ575" s="23">
        <v>45334.611805555556</v>
      </c>
      <c r="AR575" s="3"/>
      <c r="AS575" s="23"/>
      <c r="AT575" s="23"/>
      <c r="AU575" s="3" t="s">
        <v>161</v>
      </c>
      <c r="AV575" s="3" t="s">
        <v>736</v>
      </c>
      <c r="AW575" s="3" t="s">
        <v>1323</v>
      </c>
      <c r="AX575" s="3">
        <v>1.4731829999999999</v>
      </c>
      <c r="AY575" s="3">
        <v>-77.280625000000001</v>
      </c>
      <c r="AZ575" s="8" t="str">
        <f>+CONCATENATE("Reportan apertura en el enlace ",Tabla4[[#This Row],[Enlace]]," en el ",Tabla4[[#This Row],[Distancia óptica]]," ocasionado por ",Tabla4[[#This Row],[Causa del daño]])</f>
        <v>Reportan apertura en el enlace Pasto - El Bordo en el Km 40,4 desde Pasto ocasionado por Vandalismo</v>
      </c>
      <c r="BA575" s="8" t="str">
        <f>+CONCATENATE("Para dar solución al incidente ",Tabla4[[#This Row],[Solución]])</f>
        <v xml:space="preserve">Para dar solución al incidente se recuperan 120 metros de F.O de 36 hilos y se crea un empalme nuevo </v>
      </c>
      <c r="BB575" s="3" t="str">
        <f>+_xlfn.CONCAT(Tabla4[[#This Row],[Causa Raiz]]," ",Tabla4[[#This Row],[Solución2]]," (",Tabla4[[#This Row],[Anillo]],"- Cabecera: ",Tabla4[[#This Row],[Cabecera]],"- Operador: ",Tabla4[[#This Row],[Operador]],")")</f>
        <v>Reportan apertura en el enlace Pasto - El Bordo en el Km 40,4 desde Pasto ocasionado por Vandalismo Para dar solución al incidente se recuperan 120 metros de F.O de 36 hilos y se crea un empalme nuevo  (TRONCAL- Cabecera: Pasto centro- Operador: Colombia Telecomunicaciones)</v>
      </c>
    </row>
    <row r="576" spans="1:54" s="2" customFormat="1" ht="199.5">
      <c r="A576" s="38">
        <f t="shared" si="57"/>
        <v>575</v>
      </c>
      <c r="B576" s="3">
        <v>8220315</v>
      </c>
      <c r="C576" s="3" t="s">
        <v>92</v>
      </c>
      <c r="D576" s="23">
        <v>45332.833333333336</v>
      </c>
      <c r="E576" s="23">
        <v>45333.5</v>
      </c>
      <c r="F576" s="1">
        <f t="shared" ca="1" si="62"/>
        <v>0.66666666666424135</v>
      </c>
      <c r="G576" s="3" t="s">
        <v>55</v>
      </c>
      <c r="H576" s="41"/>
      <c r="I576" s="40"/>
      <c r="J576" s="5" t="s">
        <v>56</v>
      </c>
      <c r="K576" s="3" t="s">
        <v>108</v>
      </c>
      <c r="L576" s="9" t="s">
        <v>58</v>
      </c>
      <c r="M576" s="3" t="s">
        <v>109</v>
      </c>
      <c r="N576" s="3" t="s">
        <v>323</v>
      </c>
      <c r="O576" s="3" t="s">
        <v>1029</v>
      </c>
      <c r="P576" s="3" t="s">
        <v>3127</v>
      </c>
      <c r="Q576" s="4" t="s">
        <v>3128</v>
      </c>
      <c r="R576" s="3" t="s">
        <v>327</v>
      </c>
      <c r="S576" s="3" t="s">
        <v>115</v>
      </c>
      <c r="T576" s="3" t="s">
        <v>513</v>
      </c>
      <c r="U576" s="3" t="s">
        <v>3129</v>
      </c>
      <c r="V576" s="22" t="str">
        <f t="shared" si="61"/>
        <v>RTNFO; Hora de aviso: 20:00 10/02/2024; Solución: Tendido de 400 mts de FO y dos empalmes de 36 hilos en caja empalme de 48 hilos; Hora de solución: 12:00 11/02/2024; Causa: Desastre Natural</v>
      </c>
      <c r="W576" s="4" t="s">
        <v>542</v>
      </c>
      <c r="X576" s="3"/>
      <c r="Y576" s="3"/>
      <c r="Z576" s="3" t="s">
        <v>69</v>
      </c>
      <c r="AA576" s="3" t="s">
        <v>71</v>
      </c>
      <c r="AB576" s="3">
        <v>0</v>
      </c>
      <c r="AC576" s="3" t="s">
        <v>71</v>
      </c>
      <c r="AD576" s="6">
        <v>0.45833333333333331</v>
      </c>
      <c r="AE576" s="7"/>
      <c r="AF576" s="7"/>
      <c r="AG576" s="6">
        <f>Tabla4[[#This Row],[Tiempo Parada de Reloj]]+Tabla4[[#This Row],[Tiempo Autorizado por Telefonica (no Máximo)]]</f>
        <v>0.45833333333333331</v>
      </c>
      <c r="AH576" s="7">
        <f t="shared" ca="1" si="58"/>
        <v>0.20833333333090803</v>
      </c>
      <c r="AI576" s="8">
        <f t="shared" si="59"/>
        <v>11</v>
      </c>
      <c r="AJ576" s="8">
        <f t="shared" ca="1" si="60"/>
        <v>4.9999999999417923</v>
      </c>
      <c r="AK576" s="3" t="s">
        <v>98</v>
      </c>
      <c r="AL576" s="3" t="s">
        <v>70</v>
      </c>
      <c r="AM576" s="3" t="s">
        <v>106</v>
      </c>
      <c r="AN576" s="3" t="s">
        <v>120</v>
      </c>
      <c r="AO576" s="3" t="s">
        <v>87</v>
      </c>
      <c r="AP576" s="3" t="s">
        <v>87</v>
      </c>
      <c r="AQ576" s="23">
        <v>45334.468055555553</v>
      </c>
      <c r="AR576" s="3"/>
      <c r="AS576" s="23"/>
      <c r="AT576" s="23"/>
      <c r="AU576" s="3" t="s">
        <v>637</v>
      </c>
      <c r="AV576" s="3" t="s">
        <v>1694</v>
      </c>
      <c r="AW576" s="3" t="s">
        <v>76</v>
      </c>
      <c r="AX576" s="3">
        <v>8.1488800000000001</v>
      </c>
      <c r="AY576" s="3">
        <v>-73.834699999999998</v>
      </c>
      <c r="AZ576" s="8" t="str">
        <f>+CONCATENATE("Reportan apertura en el enlace ",Tabla4[[#This Row],[Enlace]]," en el ",Tabla4[[#This Row],[Distancia óptica]]," ocasionado por ",Tabla4[[#This Row],[Causa del daño]])</f>
        <v>Reportan apertura en el enlace Aguachica - San Alberto en el km 29,3 desde aguachica ocasionado por Desastre Natural</v>
      </c>
      <c r="BA576" s="8" t="str">
        <f>+CONCATENATE("Para dar solución al incidente ",Tabla4[[#This Row],[Solución]])</f>
        <v>Para dar solución al incidente Tendido de 400 mts de FO y dos empalmes de 36 hilos en caja empalme de 48 hilos</v>
      </c>
      <c r="BB576" s="3" t="str">
        <f>+_xlfn.CONCAT(Tabla4[[#This Row],[Causa Raiz]]," ",Tabla4[[#This Row],[Solución2]]," (",Tabla4[[#This Row],[Anillo]],"- Cabecera: ",Tabla4[[#This Row],[Cabecera]],"- Operador: ",Tabla4[[#This Row],[Operador]],")")</f>
        <v>Reportan apertura en el enlace Aguachica - San Alberto en el km 29,3 desde aguachica ocasionado por Desastre Natural Para dar solución al incidente Tendido de 400 mts de FO y dos empalmes de 36 hilos en caja empalme de 48 hilos (Troncal- Cabecera: Aguachica- Operador: Colombia Telecomunicaciones)</v>
      </c>
    </row>
    <row r="577" spans="1:54" s="2" customFormat="1" ht="171">
      <c r="A577" s="38">
        <f t="shared" si="57"/>
        <v>576</v>
      </c>
      <c r="B577" s="3">
        <v>8220142</v>
      </c>
      <c r="C577" s="3" t="s">
        <v>54</v>
      </c>
      <c r="D577" s="23">
        <v>45332.954861111109</v>
      </c>
      <c r="E577" s="23">
        <v>45333.354166666664</v>
      </c>
      <c r="F577" s="1">
        <f t="shared" ca="1" si="62"/>
        <v>0.39930555555474712</v>
      </c>
      <c r="G577" s="3" t="s">
        <v>55</v>
      </c>
      <c r="H577" s="41"/>
      <c r="I577" s="40"/>
      <c r="J577" s="5" t="s">
        <v>56</v>
      </c>
      <c r="K577" s="3" t="s">
        <v>203</v>
      </c>
      <c r="L577" s="9" t="s">
        <v>58</v>
      </c>
      <c r="M577" s="3" t="s">
        <v>169</v>
      </c>
      <c r="N577" s="3" t="s">
        <v>437</v>
      </c>
      <c r="O577" s="3" t="s">
        <v>3130</v>
      </c>
      <c r="P577" s="3" t="s">
        <v>3131</v>
      </c>
      <c r="Q577" s="4" t="s">
        <v>3132</v>
      </c>
      <c r="R577" s="3" t="s">
        <v>2183</v>
      </c>
      <c r="S577" s="3" t="s">
        <v>221</v>
      </c>
      <c r="T577" s="3" t="s">
        <v>146</v>
      </c>
      <c r="U577" s="3" t="s">
        <v>3133</v>
      </c>
      <c r="V577" s="22" t="str">
        <f t="shared" si="61"/>
        <v>RLFO; Hora de aviso: 22:55 10/02/2024; Solución: Miragracion de hilo en odf; Hora de solución: 8:30 11/02/2024; Causa: Falla en la Red FiOp</v>
      </c>
      <c r="W577" s="4" t="s">
        <v>1498</v>
      </c>
      <c r="X577" s="3" t="s">
        <v>1499</v>
      </c>
      <c r="Y577" s="3" t="s">
        <v>3134</v>
      </c>
      <c r="Z577" s="3" t="s">
        <v>119</v>
      </c>
      <c r="AA577" s="3" t="s">
        <v>70</v>
      </c>
      <c r="AB577" s="3">
        <v>8220142</v>
      </c>
      <c r="AC577" s="3" t="s">
        <v>70</v>
      </c>
      <c r="AD577" s="6">
        <v>0.24930555555555556</v>
      </c>
      <c r="AE577" s="7"/>
      <c r="AF577" s="7"/>
      <c r="AG577" s="6">
        <f>Tabla4[[#This Row],[Tiempo Parada de Reloj]]+Tabla4[[#This Row],[Tiempo Autorizado por Telefonica (no Máximo)]]</f>
        <v>0.24930555555555556</v>
      </c>
      <c r="AH577" s="7">
        <f t="shared" ca="1" si="58"/>
        <v>0.14999999999919156</v>
      </c>
      <c r="AI577" s="8">
        <f t="shared" si="59"/>
        <v>5.9833333333333334</v>
      </c>
      <c r="AJ577" s="8">
        <f t="shared" ca="1" si="60"/>
        <v>3.5999999999805974</v>
      </c>
      <c r="AK577" s="3" t="s">
        <v>87</v>
      </c>
      <c r="AL577" s="3" t="s">
        <v>70</v>
      </c>
      <c r="AM577" s="3" t="s">
        <v>120</v>
      </c>
      <c r="AN577" s="3" t="s">
        <v>120</v>
      </c>
      <c r="AO577" s="3" t="s">
        <v>87</v>
      </c>
      <c r="AP577" s="3" t="s">
        <v>87</v>
      </c>
      <c r="AQ577" s="23">
        <v>45334.794444444444</v>
      </c>
      <c r="AR577" s="3"/>
      <c r="AS577" s="23"/>
      <c r="AT577" s="23"/>
      <c r="AU577" s="3" t="s">
        <v>192</v>
      </c>
      <c r="AV577" s="3" t="s">
        <v>445</v>
      </c>
      <c r="AW577" s="3" t="s">
        <v>135</v>
      </c>
      <c r="AX577" s="3">
        <v>7.8672089999999999</v>
      </c>
      <c r="AY577" s="3">
        <v>-72.498233999999997</v>
      </c>
      <c r="AZ577" s="8" t="str">
        <f>+CONCATENATE("Reportan apertura en el enlace ",Tabla4[[#This Row],[Enlace]]," en el ",Tabla4[[#This Row],[Distancia óptica]]," ocasionado por ",Tabla4[[#This Row],[Causa del daño]])</f>
        <v>Reportan apertura en el enlace Avenida Cero - Daniel Jordan en el km 2,935 desde Avenida Cero ocasionado por Falla en la Red FiOp</v>
      </c>
      <c r="BA577" s="8" t="str">
        <f>+CONCATENATE("Para dar solución al incidente ",Tabla4[[#This Row],[Solución]])</f>
        <v>Para dar solución al incidente Miragracion de hilo en odf</v>
      </c>
      <c r="BB577" s="3" t="str">
        <f>+_xlfn.CONCAT(Tabla4[[#This Row],[Causa Raiz]]," ",Tabla4[[#This Row],[Solución2]]," (",Tabla4[[#This Row],[Anillo]],"- Cabecera: ",Tabla4[[#This Row],[Cabecera]],"- Operador: ",Tabla4[[#This Row],[Operador]],")")</f>
        <v>Reportan apertura en el enlace Avenida Cero - Daniel Jordan en el km 2,935 desde Avenida Cero ocasionado por Falla en la Red FiOp Para dar solución al incidente Miragracion de hilo en odf (Lineal- Cabecera: Avenida Cero- Operador: Colombia Telecomunicaciones)</v>
      </c>
    </row>
    <row r="578" spans="1:54" s="2" customFormat="1" ht="185.25">
      <c r="A578" s="38">
        <f t="shared" si="57"/>
        <v>577</v>
      </c>
      <c r="B578" s="3">
        <v>8220906</v>
      </c>
      <c r="C578" s="3" t="s">
        <v>163</v>
      </c>
      <c r="D578" s="23">
        <v>45332.989583333336</v>
      </c>
      <c r="E578" s="23">
        <v>45333.75</v>
      </c>
      <c r="F578" s="1">
        <f t="shared" ca="1" si="62"/>
        <v>0.76041666666424135</v>
      </c>
      <c r="G578" s="3" t="s">
        <v>55</v>
      </c>
      <c r="H578" s="41"/>
      <c r="I578" s="40"/>
      <c r="J578" s="5" t="s">
        <v>56</v>
      </c>
      <c r="K578" s="3" t="s">
        <v>138</v>
      </c>
      <c r="L578" s="9" t="s">
        <v>58</v>
      </c>
      <c r="M578" s="3" t="s">
        <v>139</v>
      </c>
      <c r="N578" s="3" t="s">
        <v>2020</v>
      </c>
      <c r="O578" s="3" t="s">
        <v>1330</v>
      </c>
      <c r="P578" s="3" t="s">
        <v>3135</v>
      </c>
      <c r="Q578" s="4" t="s">
        <v>3136</v>
      </c>
      <c r="R578" s="3" t="s">
        <v>725</v>
      </c>
      <c r="S578" s="3" t="s">
        <v>145</v>
      </c>
      <c r="T578" s="3" t="s">
        <v>66</v>
      </c>
      <c r="U578" s="3" t="s">
        <v>3137</v>
      </c>
      <c r="V578" s="22" t="str">
        <f t="shared" si="61"/>
        <v>RDFO; Hora de aviso: 23:45 10/02/2024; Solución: se recupera 30 mts de reserva y se realiza un empalme de 48 hilos; Hora de solución: 18:00 11/02/2024; Causa: Vandalismo</v>
      </c>
      <c r="W578" s="4" t="s">
        <v>199</v>
      </c>
      <c r="X578" s="3"/>
      <c r="Y578" s="3"/>
      <c r="Z578" s="3" t="s">
        <v>69</v>
      </c>
      <c r="AA578" s="3" t="s">
        <v>71</v>
      </c>
      <c r="AB578" s="3">
        <v>0</v>
      </c>
      <c r="AC578" s="3" t="s">
        <v>71</v>
      </c>
      <c r="AD578" s="6">
        <v>0.35416666666666669</v>
      </c>
      <c r="AE578" s="7"/>
      <c r="AF578" s="7"/>
      <c r="AG578" s="6">
        <f>Tabla4[[#This Row],[Tiempo Parada de Reloj]]+Tabla4[[#This Row],[Tiempo Autorizado por Telefonica (no Máximo)]]</f>
        <v>0.35416666666666669</v>
      </c>
      <c r="AH578" s="7">
        <f t="shared" ca="1" si="58"/>
        <v>0.40624999999757466</v>
      </c>
      <c r="AI578" s="8">
        <f t="shared" si="59"/>
        <v>8.5</v>
      </c>
      <c r="AJ578" s="8">
        <f t="shared" ca="1" si="60"/>
        <v>9.7499999999417923</v>
      </c>
      <c r="AK578" s="3" t="s">
        <v>106</v>
      </c>
      <c r="AL578" s="3" t="s">
        <v>70</v>
      </c>
      <c r="AM578" s="3" t="s">
        <v>120</v>
      </c>
      <c r="AN578" s="3" t="s">
        <v>119</v>
      </c>
      <c r="AO578" s="3" t="s">
        <v>98</v>
      </c>
      <c r="AP578" s="3" t="s">
        <v>98</v>
      </c>
      <c r="AQ578" s="23">
        <v>45336.552777777775</v>
      </c>
      <c r="AR578" s="3"/>
      <c r="AS578" s="23"/>
      <c r="AT578" s="23"/>
      <c r="AU578" s="3" t="s">
        <v>149</v>
      </c>
      <c r="AV578" s="3" t="s">
        <v>2025</v>
      </c>
      <c r="AW578" s="3" t="s">
        <v>3138</v>
      </c>
      <c r="AX578" s="3">
        <v>3.5294840000000001</v>
      </c>
      <c r="AY578" s="3">
        <v>-76.316799000000003</v>
      </c>
      <c r="AZ578" s="8" t="str">
        <f>+CONCATENATE("Reportan apertura en el enlace ",Tabla4[[#This Row],[Enlace]]," en el ",Tabla4[[#This Row],[Distancia óptica]]," ocasionado por ",Tabla4[[#This Row],[Causa del daño]])</f>
        <v>Reportan apertura en el enlace Palmira - Pradera en el Km 1,065 desde palmira ocasionado por Vandalismo</v>
      </c>
      <c r="BA578" s="8" t="str">
        <f>+CONCATENATE("Para dar solución al incidente ",Tabla4[[#This Row],[Solución]])</f>
        <v>Para dar solución al incidente se recupera 30 mts de reserva y se realiza un empalme de 48 hilos</v>
      </c>
      <c r="BB578" s="3" t="str">
        <f>+_xlfn.CONCAT(Tabla4[[#This Row],[Causa Raiz]]," ",Tabla4[[#This Row],[Solución2]]," (",Tabla4[[#This Row],[Anillo]],"- Cabecera: ",Tabla4[[#This Row],[Cabecera]],"- Operador: ",Tabla4[[#This Row],[Operador]],")")</f>
        <v>Reportan apertura en el enlace Palmira - Pradera en el Km 1,065 desde palmira ocasionado por Vandalismo Para dar solución al incidente se recupera 30 mts de reserva y se realiza un empalme de 48 hilos (ANILLO 4 PALMIRA- Cabecera: Palmira- Operador: Colombia Telecomunicaciones)</v>
      </c>
    </row>
    <row r="579" spans="1:54" s="2" customFormat="1" ht="185.25">
      <c r="A579" s="38">
        <f t="shared" ref="A579:A642" si="63">A578+1</f>
        <v>578</v>
      </c>
      <c r="B579" s="3">
        <v>8220409</v>
      </c>
      <c r="C579" s="3" t="s">
        <v>163</v>
      </c>
      <c r="D579" s="23">
        <v>45332.989583333336</v>
      </c>
      <c r="E579" s="23">
        <v>45333.434027777781</v>
      </c>
      <c r="F579" s="1">
        <f t="shared" ca="1" si="62"/>
        <v>0.44444444444525288</v>
      </c>
      <c r="G579" s="3" t="s">
        <v>55</v>
      </c>
      <c r="H579" s="41"/>
      <c r="I579" s="40"/>
      <c r="J579" s="5" t="s">
        <v>56</v>
      </c>
      <c r="K579" s="3" t="s">
        <v>108</v>
      </c>
      <c r="L579" s="9" t="s">
        <v>58</v>
      </c>
      <c r="M579" s="3" t="s">
        <v>228</v>
      </c>
      <c r="N579" s="3" t="s">
        <v>315</v>
      </c>
      <c r="O579" s="3" t="s">
        <v>316</v>
      </c>
      <c r="P579" s="3" t="s">
        <v>3139</v>
      </c>
      <c r="Q579" s="4" t="s">
        <v>3140</v>
      </c>
      <c r="R579" s="3" t="s">
        <v>233</v>
      </c>
      <c r="S579" s="3" t="s">
        <v>115</v>
      </c>
      <c r="T579" s="3" t="s">
        <v>66</v>
      </c>
      <c r="U579" s="3" t="s">
        <v>3141</v>
      </c>
      <c r="V579" s="22" t="str">
        <f t="shared" si="61"/>
        <v>RDFO; Hora de aviso: 23:45 10/02/2024; Solución: Tendido de 70 mts de Fo y 2 empalmes de 24 hillos; Hora de solución: 10:25 11/02/2024; Causa: Vandalismo</v>
      </c>
      <c r="W579" s="4" t="s">
        <v>542</v>
      </c>
      <c r="X579" s="3"/>
      <c r="Y579" s="3"/>
      <c r="Z579" s="3" t="s">
        <v>69</v>
      </c>
      <c r="AA579" s="3" t="s">
        <v>70</v>
      </c>
      <c r="AB579" s="3">
        <v>8220409</v>
      </c>
      <c r="AC579" s="3" t="s">
        <v>71</v>
      </c>
      <c r="AD579" s="6">
        <v>0.29166666666666669</v>
      </c>
      <c r="AE579" s="7"/>
      <c r="AF579" s="7"/>
      <c r="AG579" s="6">
        <f>Tabla4[[#This Row],[Tiempo Parada de Reloj]]+Tabla4[[#This Row],[Tiempo Autorizado por Telefonica (no Máximo)]]</f>
        <v>0.29166666666666669</v>
      </c>
      <c r="AH579" s="7">
        <f t="shared" ref="AH579:AH642" ca="1" si="64">F579-$AD579</f>
        <v>0.1527777777785862</v>
      </c>
      <c r="AI579" s="8">
        <f t="shared" ref="AI579:AI642" si="65">AD579*24</f>
        <v>7</v>
      </c>
      <c r="AJ579" s="8">
        <f t="shared" ref="AJ579:AJ642" ca="1" si="66">AH579*24</f>
        <v>3.6666666666860688</v>
      </c>
      <c r="AK579" s="3" t="s">
        <v>87</v>
      </c>
      <c r="AL579" s="3" t="s">
        <v>70</v>
      </c>
      <c r="AM579" s="3" t="s">
        <v>120</v>
      </c>
      <c r="AN579" s="3" t="s">
        <v>120</v>
      </c>
      <c r="AO579" s="3" t="s">
        <v>98</v>
      </c>
      <c r="AP579" s="3" t="s">
        <v>98</v>
      </c>
      <c r="AQ579" s="23">
        <v>45336.306944444441</v>
      </c>
      <c r="AR579" s="3"/>
      <c r="AS579" s="23"/>
      <c r="AT579" s="23"/>
      <c r="AU579" s="3" t="s">
        <v>237</v>
      </c>
      <c r="AV579" s="3" t="s">
        <v>320</v>
      </c>
      <c r="AW579" s="3" t="s">
        <v>370</v>
      </c>
      <c r="AX579" s="3">
        <v>11.26845</v>
      </c>
      <c r="AY579" s="3">
        <v>-74.068749999999994</v>
      </c>
      <c r="AZ579" s="8" t="str">
        <f>+CONCATENATE("Reportan apertura en el enlace ",Tabla4[[#This Row],[Enlace]]," en el ",Tabla4[[#This Row],[Distancia óptica]]," ocasionado por ",Tabla4[[#This Row],[Causa del daño]])</f>
        <v>Reportan apertura en el enlace Santa Marta - Guachaca en el Km 25 desde Santa Marta ocasionado por Vandalismo</v>
      </c>
      <c r="BA579" s="8" t="str">
        <f>+CONCATENATE("Para dar solución al incidente ",Tabla4[[#This Row],[Solución]])</f>
        <v>Para dar solución al incidente Tendido de 70 mts de Fo y 2 empalmes de 24 hillos</v>
      </c>
      <c r="BB579" s="3" t="str">
        <f>+_xlfn.CONCAT(Tabla4[[#This Row],[Causa Raiz]]," ",Tabla4[[#This Row],[Solución2]]," (",Tabla4[[#This Row],[Anillo]],"- Cabecera: ",Tabla4[[#This Row],[Cabecera]],"- Operador: ",Tabla4[[#This Row],[Operador]],")")</f>
        <v>Reportan apertura en el enlace Santa Marta - Guachaca en el Km 25 desde Santa Marta ocasionado por Vandalismo Para dar solución al incidente Tendido de 70 mts de Fo y 2 empalmes de 24 hillos (lineal- Cabecera: Calle 13- Operador: Colombia Telecomunicaciones)</v>
      </c>
    </row>
    <row r="580" spans="1:54" s="2" customFormat="1" ht="171">
      <c r="A580" s="38">
        <f t="shared" si="63"/>
        <v>579</v>
      </c>
      <c r="B580" s="3">
        <v>8221798</v>
      </c>
      <c r="C580" s="3" t="s">
        <v>92</v>
      </c>
      <c r="D580" s="23">
        <v>45333.229166666664</v>
      </c>
      <c r="E580" s="23">
        <v>45333.319444444445</v>
      </c>
      <c r="F580" s="1">
        <f t="shared" ca="1" si="62"/>
        <v>9.0277777781011537E-2</v>
      </c>
      <c r="G580" s="3" t="s">
        <v>55</v>
      </c>
      <c r="H580" s="41"/>
      <c r="I580" s="40"/>
      <c r="J580" s="5" t="s">
        <v>56</v>
      </c>
      <c r="K580" s="3" t="s">
        <v>108</v>
      </c>
      <c r="L580" s="9" t="s">
        <v>58</v>
      </c>
      <c r="M580" s="3" t="s">
        <v>109</v>
      </c>
      <c r="N580" s="3" t="s">
        <v>110</v>
      </c>
      <c r="O580" s="3" t="s">
        <v>712</v>
      </c>
      <c r="P580" s="3" t="s">
        <v>3142</v>
      </c>
      <c r="Q580" s="4" t="s">
        <v>3143</v>
      </c>
      <c r="R580" s="3" t="s">
        <v>327</v>
      </c>
      <c r="S580" s="3" t="s">
        <v>115</v>
      </c>
      <c r="T580" s="3" t="s">
        <v>256</v>
      </c>
      <c r="U580" s="3" t="s">
        <v>257</v>
      </c>
      <c r="V580" s="22" t="str">
        <f t="shared" ref="V580:V643" si="67">C580&amp;"; Hora de aviso: "&amp;TEXT(D580,"h:mm dd/mm/yyyy")&amp;"; Solución: "&amp;U580&amp;"; Hora de solución: "&amp;TEXT(E580,"h:mm dd/mm/yyyy")&amp;"; Causa: "&amp;T580</f>
        <v>RTNFO; Hora de aviso: 5:30 11/02/2024; Solución: Se refusiona hilo en caja empalme; Hora de solución: 7:40 11/02/2024; Causa: Falla de Empalme de FiOp</v>
      </c>
      <c r="W580" s="4" t="s">
        <v>542</v>
      </c>
      <c r="X580" s="3"/>
      <c r="Y580" s="3"/>
      <c r="Z580" s="3" t="s">
        <v>69</v>
      </c>
      <c r="AA580" s="3" t="s">
        <v>71</v>
      </c>
      <c r="AB580" s="3">
        <v>0</v>
      </c>
      <c r="AC580" s="3" t="s">
        <v>71</v>
      </c>
      <c r="AD580" s="6">
        <v>0</v>
      </c>
      <c r="AE580" s="7"/>
      <c r="AF580" s="7"/>
      <c r="AG580" s="6">
        <f>Tabla4[[#This Row],[Tiempo Parada de Reloj]]+Tabla4[[#This Row],[Tiempo Autorizado por Telefonica (no Máximo)]]</f>
        <v>0</v>
      </c>
      <c r="AH580" s="7">
        <f t="shared" ca="1" si="64"/>
        <v>9.0277777781011537E-2</v>
      </c>
      <c r="AI580" s="8">
        <f t="shared" si="65"/>
        <v>0</v>
      </c>
      <c r="AJ580" s="8">
        <f t="shared" ca="1" si="66"/>
        <v>2.1666666667442769</v>
      </c>
      <c r="AK580" s="3" t="s">
        <v>106</v>
      </c>
      <c r="AL580" s="3" t="s">
        <v>70</v>
      </c>
      <c r="AM580" s="3" t="s">
        <v>120</v>
      </c>
      <c r="AN580" s="3" t="s">
        <v>120</v>
      </c>
      <c r="AO580" s="3" t="s">
        <v>87</v>
      </c>
      <c r="AP580" s="3" t="s">
        <v>87</v>
      </c>
      <c r="AQ580" s="23">
        <v>45334.493055555555</v>
      </c>
      <c r="AR580" s="3"/>
      <c r="AS580" s="23"/>
      <c r="AT580" s="23"/>
      <c r="AU580" s="3" t="s">
        <v>121</v>
      </c>
      <c r="AV580" s="3" t="s">
        <v>282</v>
      </c>
      <c r="AW580" s="3" t="s">
        <v>76</v>
      </c>
      <c r="AX580" s="3">
        <v>10.243368</v>
      </c>
      <c r="AY580" s="3">
        <v>-74.076167999999996</v>
      </c>
      <c r="AZ580" s="8" t="str">
        <f>+CONCATENATE("Reportan apertura en el enlace ",Tabla4[[#This Row],[Enlace]]," en el ",Tabla4[[#This Row],[Distancia óptica]]," ocasionado por ",Tabla4[[#This Row],[Causa del daño]])</f>
        <v>Reportan apertura en el enlace Bosconia - Fundación en el Km 40 desde bosconia ocasionado por Falla de Empalme de FiOp</v>
      </c>
      <c r="BA580" s="8" t="str">
        <f>+CONCATENATE("Para dar solución al incidente ",Tabla4[[#This Row],[Solución]])</f>
        <v>Para dar solución al incidente Se refusiona hilo en caja empalme</v>
      </c>
      <c r="BB580" s="3" t="str">
        <f>+_xlfn.CONCAT(Tabla4[[#This Row],[Causa Raiz]]," ",Tabla4[[#This Row],[Solución2]]," (",Tabla4[[#This Row],[Anillo]],"- Cabecera: ",Tabla4[[#This Row],[Cabecera]],"- Operador: ",Tabla4[[#This Row],[Operador]],")")</f>
        <v>Reportan apertura en el enlace Bosconia - Fundación en el Km 40 desde bosconia ocasionado por Falla de Empalme de FiOp Para dar solución al incidente Se refusiona hilo en caja empalme (Troncal- Cabecera: Bosconia- Operador: Colombia Telecomunicaciones)</v>
      </c>
    </row>
    <row r="581" spans="1:54" s="2" customFormat="1" ht="171">
      <c r="A581" s="38">
        <f t="shared" si="63"/>
        <v>580</v>
      </c>
      <c r="B581" s="3">
        <v>8222084</v>
      </c>
      <c r="C581" s="3" t="s">
        <v>136</v>
      </c>
      <c r="D581" s="23">
        <v>45333.291666666664</v>
      </c>
      <c r="E581" s="23">
        <v>45333.378472222219</v>
      </c>
      <c r="F581" s="1">
        <f t="shared" ca="1" si="62"/>
        <v>8.6805555554747116E-2</v>
      </c>
      <c r="G581" s="3" t="s">
        <v>55</v>
      </c>
      <c r="H581" s="41"/>
      <c r="I581" s="40"/>
      <c r="J581" s="5" t="s">
        <v>137</v>
      </c>
      <c r="K581" s="3" t="s">
        <v>93</v>
      </c>
      <c r="L581" s="9" t="s">
        <v>78</v>
      </c>
      <c r="M581" s="3" t="s">
        <v>59</v>
      </c>
      <c r="N581" s="3" t="s">
        <v>60</v>
      </c>
      <c r="O581" s="3" t="s">
        <v>3144</v>
      </c>
      <c r="P581" s="3" t="s">
        <v>3145</v>
      </c>
      <c r="Q581" s="4" t="s">
        <v>3146</v>
      </c>
      <c r="R581" s="3" t="s">
        <v>947</v>
      </c>
      <c r="S581" s="3" t="s">
        <v>65</v>
      </c>
      <c r="T581" s="3" t="s">
        <v>256</v>
      </c>
      <c r="U581" s="3" t="s">
        <v>257</v>
      </c>
      <c r="V581" s="22" t="str">
        <f t="shared" si="67"/>
        <v>RBHFO; Hora de aviso: 7:00 11/02/2024; Solución: Se refusiona hilo en caja empalme; Hora de solución: 9:05 11/02/2024; Causa: Falla de Empalme de FiOp</v>
      </c>
      <c r="W581" s="4" t="s">
        <v>3071</v>
      </c>
      <c r="X581" s="3"/>
      <c r="Y581" s="3"/>
      <c r="Z581" s="3" t="s">
        <v>69</v>
      </c>
      <c r="AA581" s="3" t="s">
        <v>71</v>
      </c>
      <c r="AB581" s="3">
        <v>0</v>
      </c>
      <c r="AC581" s="3" t="s">
        <v>71</v>
      </c>
      <c r="AD581" s="6">
        <v>0</v>
      </c>
      <c r="AE581" s="7"/>
      <c r="AF581" s="7"/>
      <c r="AG581" s="6">
        <f>Tabla4[[#This Row],[Tiempo Parada de Reloj]]+Tabla4[[#This Row],[Tiempo Autorizado por Telefonica (no Máximo)]]</f>
        <v>0</v>
      </c>
      <c r="AH581" s="7">
        <f t="shared" ca="1" si="64"/>
        <v>8.6805555554747116E-2</v>
      </c>
      <c r="AI581" s="8">
        <f t="shared" si="65"/>
        <v>0</v>
      </c>
      <c r="AJ581" s="8">
        <f t="shared" ca="1" si="66"/>
        <v>2.0833333333139308</v>
      </c>
      <c r="AK581" s="3" t="s">
        <v>120</v>
      </c>
      <c r="AL581" s="3" t="s">
        <v>71</v>
      </c>
      <c r="AM581" s="3" t="s">
        <v>69</v>
      </c>
      <c r="AN581" s="3" t="s">
        <v>120</v>
      </c>
      <c r="AO581" s="3" t="s">
        <v>87</v>
      </c>
      <c r="AP581" s="3" t="s">
        <v>87</v>
      </c>
      <c r="AQ581" s="23">
        <v>45334.59652777778</v>
      </c>
      <c r="AR581" s="3"/>
      <c r="AS581" s="23"/>
      <c r="AT581" s="23"/>
      <c r="AU581" s="3" t="s">
        <v>100</v>
      </c>
      <c r="AV581" s="3" t="s">
        <v>757</v>
      </c>
      <c r="AW581" s="3" t="s">
        <v>474</v>
      </c>
      <c r="AX581" s="3">
        <v>4.6358899999999998</v>
      </c>
      <c r="AY581" s="3">
        <v>-74.161779999999993</v>
      </c>
      <c r="AZ581" s="8" t="str">
        <f>+CONCATENATE("Reportan apertura en el enlace ",Tabla4[[#This Row],[Enlace]]," en el ",Tabla4[[#This Row],[Distancia óptica]]," ocasionado por ",Tabla4[[#This Row],[Causa del daño]])</f>
        <v>Reportan apertura en el enlace Mov. Perpetuo Socorro - Mov. Puente La Vega en el Km 2,7 desde puente la vega ocasionado por Falla de Empalme de FiOp</v>
      </c>
      <c r="BA581" s="8" t="str">
        <f>+CONCATENATE("Para dar solución al incidente ",Tabla4[[#This Row],[Solución]])</f>
        <v>Para dar solución al incidente Se refusiona hilo en caja empalme</v>
      </c>
      <c r="BB581" s="3" t="str">
        <f>+_xlfn.CONCAT(Tabla4[[#This Row],[Causa Raiz]]," ",Tabla4[[#This Row],[Solución2]]," (",Tabla4[[#This Row],[Anillo]],"- Cabecera: ",Tabla4[[#This Row],[Cabecera]],"- Operador: ",Tabla4[[#This Row],[Operador]],")")</f>
        <v>Reportan apertura en el enlace Mov. Perpetuo Socorro - Mov. Puente La Vega en el Km 2,7 desde puente la vega ocasionado por Falla de Empalme de FiOp Para dar solución al incidente Se refusiona hilo en caja empalme (Anillo 64- Cabecera: Asturias- Operador: Infraco)</v>
      </c>
    </row>
    <row r="582" spans="1:54" s="2" customFormat="1" ht="171">
      <c r="A582" s="38">
        <f t="shared" si="63"/>
        <v>581</v>
      </c>
      <c r="B582" s="3">
        <v>8222191</v>
      </c>
      <c r="C582" s="3" t="s">
        <v>54</v>
      </c>
      <c r="D582" s="23">
        <v>45333.340277777781</v>
      </c>
      <c r="E582" s="23">
        <v>45333.645833333336</v>
      </c>
      <c r="F582" s="1">
        <f t="shared" ca="1" si="62"/>
        <v>0.30555555555474712</v>
      </c>
      <c r="G582" s="3" t="s">
        <v>55</v>
      </c>
      <c r="H582" s="41"/>
      <c r="I582" s="40"/>
      <c r="J582" s="5" t="s">
        <v>56</v>
      </c>
      <c r="K582" s="3" t="s">
        <v>77</v>
      </c>
      <c r="L582" s="9" t="s">
        <v>58</v>
      </c>
      <c r="M582" s="3" t="s">
        <v>283</v>
      </c>
      <c r="N582" s="3" t="s">
        <v>284</v>
      </c>
      <c r="O582" s="3" t="s">
        <v>3147</v>
      </c>
      <c r="P582" s="3" t="s">
        <v>3148</v>
      </c>
      <c r="Q582" s="4" t="s">
        <v>3149</v>
      </c>
      <c r="R582" s="3" t="s">
        <v>796</v>
      </c>
      <c r="S582" s="3" t="s">
        <v>289</v>
      </c>
      <c r="T582" s="3" t="s">
        <v>66</v>
      </c>
      <c r="U582" s="3" t="s">
        <v>3150</v>
      </c>
      <c r="V582" s="22" t="str">
        <f t="shared" si="67"/>
        <v>RLFO; Hora de aviso: 8:10 11/02/2024; Solución: Tendido de 100 mts de Fo y dos empalmes de 24 hilos; Hora de solución: 15:30 11/02/2024; Causa: Vandalismo</v>
      </c>
      <c r="W582" s="4" t="s">
        <v>3083</v>
      </c>
      <c r="X582" s="3"/>
      <c r="Y582" s="3"/>
      <c r="Z582" s="3" t="s">
        <v>69</v>
      </c>
      <c r="AA582" s="3" t="s">
        <v>71</v>
      </c>
      <c r="AB582" s="3">
        <v>0</v>
      </c>
      <c r="AC582" s="3" t="s">
        <v>71</v>
      </c>
      <c r="AD582" s="6">
        <v>0.14583333333333334</v>
      </c>
      <c r="AE582" s="7"/>
      <c r="AF582" s="7"/>
      <c r="AG582" s="6">
        <f>Tabla4[[#This Row],[Tiempo Parada de Reloj]]+Tabla4[[#This Row],[Tiempo Autorizado por Telefonica (no Máximo)]]</f>
        <v>0.14583333333333334</v>
      </c>
      <c r="AH582" s="7">
        <f t="shared" ca="1" si="64"/>
        <v>0.15972222222141377</v>
      </c>
      <c r="AI582" s="8">
        <f t="shared" si="65"/>
        <v>3.5</v>
      </c>
      <c r="AJ582" s="8">
        <f t="shared" ca="1" si="66"/>
        <v>3.8333333333139308</v>
      </c>
      <c r="AK582" s="3" t="s">
        <v>120</v>
      </c>
      <c r="AL582" s="3" t="s">
        <v>70</v>
      </c>
      <c r="AM582" s="3" t="s">
        <v>119</v>
      </c>
      <c r="AN582" s="3" t="s">
        <v>119</v>
      </c>
      <c r="AO582" s="3" t="s">
        <v>98</v>
      </c>
      <c r="AP582" s="3" t="s">
        <v>98</v>
      </c>
      <c r="AQ582" s="23">
        <v>45336.634027777778</v>
      </c>
      <c r="AR582" s="3"/>
      <c r="AS582" s="23"/>
      <c r="AT582" s="23"/>
      <c r="AU582" s="3" t="s">
        <v>862</v>
      </c>
      <c r="AV582" s="3" t="s">
        <v>3151</v>
      </c>
      <c r="AW582" s="3" t="s">
        <v>2867</v>
      </c>
      <c r="AX582" s="3">
        <v>4.5439999999999996</v>
      </c>
      <c r="AY582" s="3">
        <v>-75.587699999999998</v>
      </c>
      <c r="AZ582" s="8" t="str">
        <f>+CONCATENATE("Reportan apertura en el enlace ",Tabla4[[#This Row],[Enlace]]," en el ",Tabla4[[#This Row],[Distancia óptica]]," ocasionado por ",Tabla4[[#This Row],[Causa del daño]])</f>
        <v>Reportan apertura en el enlace La Patria - Bosque en el Km 1 desde patria ocasionado por Vandalismo</v>
      </c>
      <c r="BA582" s="8" t="str">
        <f>+CONCATENATE("Para dar solución al incidente ",Tabla4[[#This Row],[Solución]])</f>
        <v>Para dar solución al incidente Tendido de 100 mts de Fo y dos empalmes de 24 hilos</v>
      </c>
      <c r="BB582" s="3" t="str">
        <f>+_xlfn.CONCAT(Tabla4[[#This Row],[Causa Raiz]]," ",Tabla4[[#This Row],[Solución2]]," (",Tabla4[[#This Row],[Anillo]],"- Cabecera: ",Tabla4[[#This Row],[Cabecera]],"- Operador: ",Tabla4[[#This Row],[Operador]],")")</f>
        <v>Reportan apertura en el enlace La Patria - Bosque en el Km 1 desde patria ocasionado por Vandalismo Para dar solución al incidente Tendido de 100 mts de Fo y dos empalmes de 24 hilos (ANILLO 5- Cabecera: BOSQUE- Operador: Colombia Telecomunicaciones)</v>
      </c>
    </row>
    <row r="583" spans="1:54" s="2" customFormat="1" ht="199.5">
      <c r="A583" s="38">
        <f t="shared" si="63"/>
        <v>582</v>
      </c>
      <c r="B583" s="3">
        <v>8222320</v>
      </c>
      <c r="C583" s="3" t="s">
        <v>54</v>
      </c>
      <c r="D583" s="23">
        <v>45333.375</v>
      </c>
      <c r="E583" s="23">
        <v>45333.496527777781</v>
      </c>
      <c r="F583" s="1">
        <f t="shared" ca="1" si="62"/>
        <v>0.12152777778101154</v>
      </c>
      <c r="G583" s="3" t="s">
        <v>55</v>
      </c>
      <c r="H583" s="41"/>
      <c r="I583" s="40"/>
      <c r="J583" s="5" t="s">
        <v>56</v>
      </c>
      <c r="K583" s="3" t="s">
        <v>122</v>
      </c>
      <c r="L583" s="9" t="s">
        <v>78</v>
      </c>
      <c r="M583" s="3" t="s">
        <v>123</v>
      </c>
      <c r="N583" s="3" t="s">
        <v>124</v>
      </c>
      <c r="O583" s="3" t="s">
        <v>3152</v>
      </c>
      <c r="P583" s="3" t="s">
        <v>3153</v>
      </c>
      <c r="Q583" s="4" t="s">
        <v>3154</v>
      </c>
      <c r="R583" s="3" t="s">
        <v>505</v>
      </c>
      <c r="S583" s="3" t="s">
        <v>129</v>
      </c>
      <c r="T583" s="3" t="s">
        <v>66</v>
      </c>
      <c r="U583" s="3" t="s">
        <v>3155</v>
      </c>
      <c r="V583" s="22" t="str">
        <f t="shared" si="67"/>
        <v>RLFO; Hora de aviso: 9:00 11/02/2024; Solución: Recupracion de 300 mts de reserva y un empalme de 8 hilos; Hora de solución: 11:55 11/02/2024; Causa: Vandalismo</v>
      </c>
      <c r="W583" s="4" t="s">
        <v>3077</v>
      </c>
      <c r="X583" s="3"/>
      <c r="Y583" s="3"/>
      <c r="Z583" s="3" t="s">
        <v>69</v>
      </c>
      <c r="AA583" s="3" t="s">
        <v>70</v>
      </c>
      <c r="AB583" s="3" t="s">
        <v>3156</v>
      </c>
      <c r="AC583" s="3" t="s">
        <v>71</v>
      </c>
      <c r="AD583" s="6">
        <v>0</v>
      </c>
      <c r="AE583" s="7"/>
      <c r="AF583" s="7"/>
      <c r="AG583" s="6">
        <f>Tabla4[[#This Row],[Tiempo Parada de Reloj]]+Tabla4[[#This Row],[Tiempo Autorizado por Telefonica (no Máximo)]]</f>
        <v>0</v>
      </c>
      <c r="AH583" s="7">
        <f t="shared" ca="1" si="64"/>
        <v>0.12152777778101154</v>
      </c>
      <c r="AI583" s="8">
        <f t="shared" si="65"/>
        <v>0</v>
      </c>
      <c r="AJ583" s="8">
        <f t="shared" ca="1" si="66"/>
        <v>2.9166666667442769</v>
      </c>
      <c r="AK583" s="3" t="s">
        <v>72</v>
      </c>
      <c r="AL583" s="3" t="s">
        <v>71</v>
      </c>
      <c r="AM583" s="3" t="s">
        <v>69</v>
      </c>
      <c r="AN583" s="3" t="s">
        <v>120</v>
      </c>
      <c r="AO583" s="3" t="s">
        <v>98</v>
      </c>
      <c r="AP583" s="3" t="s">
        <v>106</v>
      </c>
      <c r="AQ583" s="23">
        <v>45393.661805555559</v>
      </c>
      <c r="AR583" s="3"/>
      <c r="AS583" s="23"/>
      <c r="AT583" s="23"/>
      <c r="AU583" s="3" t="s">
        <v>133</v>
      </c>
      <c r="AV583" s="3" t="s">
        <v>3157</v>
      </c>
      <c r="AW583" s="3" t="s">
        <v>370</v>
      </c>
      <c r="AX583" s="3">
        <v>10.959174000000001</v>
      </c>
      <c r="AY583" s="3">
        <v>-74.820565000000002</v>
      </c>
      <c r="AZ583" s="8" t="str">
        <f>+CONCATENATE("Reportan apertura en el enlace ",Tabla4[[#This Row],[Enlace]]," en el ",Tabla4[[#This Row],[Distancia óptica]]," ocasionado por ",Tabla4[[#This Row],[Causa del daño]])</f>
        <v>Reportan apertura en el enlace Mov. Nelson Pinedo - Mov. Romance en el km 0,876 desde nelson Pinedo ocasionado por Vandalismo</v>
      </c>
      <c r="BA583" s="8" t="str">
        <f>+CONCATENATE("Para dar solución al incidente ",Tabla4[[#This Row],[Solución]])</f>
        <v>Para dar solución al incidente Recupracion de 300 mts de reserva y un empalme de 8 hilos</v>
      </c>
      <c r="BB583" s="3" t="str">
        <f>+_xlfn.CONCAT(Tabla4[[#This Row],[Causa Raiz]]," ",Tabla4[[#This Row],[Solución2]]," (",Tabla4[[#This Row],[Anillo]],"- Cabecera: ",Tabla4[[#This Row],[Cabecera]],"- Operador: ",Tabla4[[#This Row],[Operador]],")")</f>
        <v>Reportan apertura en el enlace Mov. Nelson Pinedo - Mov. Romance en el km 0,876 desde nelson Pinedo ocasionado por Vandalismo Para dar solución al incidente Recupracion de 300 mts de reserva y un empalme de 8 hilos (lineal- Cabecera: Romance- Operador: Colombia Telecomunicaciones)</v>
      </c>
    </row>
    <row r="584" spans="1:54" s="2" customFormat="1" ht="213.75">
      <c r="A584" s="38">
        <f t="shared" si="63"/>
        <v>583</v>
      </c>
      <c r="B584" s="3">
        <v>8222415</v>
      </c>
      <c r="C584" s="3" t="s">
        <v>54</v>
      </c>
      <c r="D584" s="23">
        <v>45333.381944444445</v>
      </c>
      <c r="E584" s="23">
        <v>45333.503472222219</v>
      </c>
      <c r="F584" s="1">
        <f t="shared" ca="1" si="62"/>
        <v>0.12152777777373558</v>
      </c>
      <c r="G584" s="3" t="s">
        <v>55</v>
      </c>
      <c r="H584" s="41"/>
      <c r="I584" s="40"/>
      <c r="J584" s="5" t="s">
        <v>56</v>
      </c>
      <c r="K584" s="3" t="s">
        <v>359</v>
      </c>
      <c r="L584" s="9" t="s">
        <v>78</v>
      </c>
      <c r="M584" s="3" t="s">
        <v>360</v>
      </c>
      <c r="N584" s="3" t="s">
        <v>483</v>
      </c>
      <c r="O584" s="3" t="s">
        <v>3158</v>
      </c>
      <c r="P584" s="3" t="s">
        <v>3159</v>
      </c>
      <c r="Q584" s="4" t="s">
        <v>3160</v>
      </c>
      <c r="R584" s="3" t="s">
        <v>1420</v>
      </c>
      <c r="S584" s="3" t="s">
        <v>619</v>
      </c>
      <c r="T584" s="3" t="s">
        <v>176</v>
      </c>
      <c r="U584" s="3" t="s">
        <v>3161</v>
      </c>
      <c r="V584" s="22" t="str">
        <f t="shared" si="67"/>
        <v>RLFO; Hora de aviso: 9:10 11/02/2024; Solución: Recuoeracion de 50 mts de reserva e istalacion de un empalme de 8 hilos; Hora de solución: 12:05 11/02/2024; Causa: Intervención de Terceros. No Identificados</v>
      </c>
      <c r="W584" s="4" t="s">
        <v>3083</v>
      </c>
      <c r="X584" s="3"/>
      <c r="Y584" s="3"/>
      <c r="Z584" s="3" t="s">
        <v>69</v>
      </c>
      <c r="AA584" s="3" t="s">
        <v>70</v>
      </c>
      <c r="AB584" s="3">
        <v>8220581</v>
      </c>
      <c r="AC584" s="3" t="s">
        <v>71</v>
      </c>
      <c r="AD584" s="6">
        <v>0</v>
      </c>
      <c r="AE584" s="7"/>
      <c r="AF584" s="7"/>
      <c r="AG584" s="6">
        <f>Tabla4[[#This Row],[Tiempo Parada de Reloj]]+Tabla4[[#This Row],[Tiempo Autorizado por Telefonica (no Máximo)]]</f>
        <v>0</v>
      </c>
      <c r="AH584" s="7">
        <f t="shared" ca="1" si="64"/>
        <v>0.12152777777373558</v>
      </c>
      <c r="AI584" s="8">
        <f t="shared" si="65"/>
        <v>0</v>
      </c>
      <c r="AJ584" s="8">
        <f t="shared" ca="1" si="66"/>
        <v>2.9166666665696539</v>
      </c>
      <c r="AK584" s="3" t="s">
        <v>120</v>
      </c>
      <c r="AL584" s="3" t="s">
        <v>71</v>
      </c>
      <c r="AM584" s="3" t="s">
        <v>69</v>
      </c>
      <c r="AN584" s="3" t="s">
        <v>120</v>
      </c>
      <c r="AO584" s="3" t="s">
        <v>87</v>
      </c>
      <c r="AP584" s="3" t="s">
        <v>87</v>
      </c>
      <c r="AQ584" s="23">
        <v>45334.581250000003</v>
      </c>
      <c r="AR584" s="3"/>
      <c r="AS584" s="23"/>
      <c r="AT584" s="23"/>
      <c r="AU584" s="3" t="s">
        <v>424</v>
      </c>
      <c r="AV584" s="3" t="s">
        <v>3162</v>
      </c>
      <c r="AW584" s="3" t="s">
        <v>307</v>
      </c>
      <c r="AX584" s="3">
        <v>6.2591700000000001</v>
      </c>
      <c r="AY584" s="3">
        <v>-75.569909999999993</v>
      </c>
      <c r="AZ584" s="8" t="str">
        <f>+CONCATENATE("Reportan apertura en el enlace ",Tabla4[[#This Row],[Enlace]]," en el ",Tabla4[[#This Row],[Distancia óptica]]," ocasionado por ",Tabla4[[#This Row],[Causa del daño]])</f>
        <v>Reportan apertura en el enlace Mov. La Minorista - Mov. Chungalo en el km 0,125 desde Chungalo ocasionado por Intervención de Terceros. No Identificados</v>
      </c>
      <c r="BA584" s="8" t="str">
        <f>+CONCATENATE("Para dar solución al incidente ",Tabla4[[#This Row],[Solución]])</f>
        <v>Para dar solución al incidente Recuoeracion de 50 mts de reserva e istalacion de un empalme de 8 hilos</v>
      </c>
      <c r="BB584" s="3" t="str">
        <f>+_xlfn.CONCAT(Tabla4[[#This Row],[Causa Raiz]]," ",Tabla4[[#This Row],[Solución2]]," (",Tabla4[[#This Row],[Anillo]],"- Cabecera: ",Tabla4[[#This Row],[Cabecera]],"- Operador: ",Tabla4[[#This Row],[Operador]],")")</f>
        <v>Reportan apertura en el enlace Mov. La Minorista - Mov. Chungalo en el km 0,125 desde Chungalo ocasionado por Intervención de Terceros. No Identificados Para dar solución al incidente Recuoeracion de 50 mts de reserva e istalacion de un empalme de 8 hilos (LINEAL- Cabecera: MINORISTA- Operador: Colombia Telecomunicaciones)</v>
      </c>
    </row>
    <row r="585" spans="1:54" s="2" customFormat="1" ht="156.75">
      <c r="A585" s="38">
        <f t="shared" si="63"/>
        <v>584</v>
      </c>
      <c r="B585" s="3">
        <v>8215157</v>
      </c>
      <c r="C585" s="3" t="s">
        <v>136</v>
      </c>
      <c r="D585" s="23">
        <v>45333.402777777781</v>
      </c>
      <c r="E585" s="23">
        <v>45333.628472222219</v>
      </c>
      <c r="F585" s="1">
        <f t="shared" ca="1" si="62"/>
        <v>0.22569444443797693</v>
      </c>
      <c r="G585" s="3" t="s">
        <v>55</v>
      </c>
      <c r="H585" s="41"/>
      <c r="I585" s="40"/>
      <c r="J585" s="5" t="s">
        <v>137</v>
      </c>
      <c r="K585" s="3" t="s">
        <v>77</v>
      </c>
      <c r="L585" s="9" t="s">
        <v>58</v>
      </c>
      <c r="M585" s="3" t="s">
        <v>373</v>
      </c>
      <c r="N585" s="3" t="s">
        <v>374</v>
      </c>
      <c r="O585" s="3" t="s">
        <v>3163</v>
      </c>
      <c r="P585" s="3" t="s">
        <v>3164</v>
      </c>
      <c r="Q585" s="4" t="s">
        <v>3165</v>
      </c>
      <c r="R585" s="3" t="s">
        <v>992</v>
      </c>
      <c r="S585" s="3" t="s">
        <v>249</v>
      </c>
      <c r="T585" s="3" t="s">
        <v>256</v>
      </c>
      <c r="U585" s="3" t="s">
        <v>2089</v>
      </c>
      <c r="V585" s="22" t="str">
        <f t="shared" si="67"/>
        <v>RBHFO; Hora de aviso: 9:40 11/02/2024; Solución: Se refusiona hilo en empalme existente; Hora de solución: 15:05 11/02/2024; Causa: Falla de Empalme de FiOp</v>
      </c>
      <c r="W585" s="4" t="s">
        <v>3083</v>
      </c>
      <c r="X585" s="3"/>
      <c r="Y585" s="3"/>
      <c r="Z585" s="3" t="s">
        <v>69</v>
      </c>
      <c r="AA585" s="3" t="s">
        <v>70</v>
      </c>
      <c r="AB585" s="3">
        <v>8215157</v>
      </c>
      <c r="AC585" s="3" t="s">
        <v>71</v>
      </c>
      <c r="AD585" s="6">
        <v>6.25E-2</v>
      </c>
      <c r="AE585" s="7"/>
      <c r="AF585" s="7"/>
      <c r="AG585" s="6">
        <f>Tabla4[[#This Row],[Tiempo Parada de Reloj]]+Tabla4[[#This Row],[Tiempo Autorizado por Telefonica (no Máximo)]]</f>
        <v>6.25E-2</v>
      </c>
      <c r="AH585" s="7">
        <f t="shared" ca="1" si="64"/>
        <v>0.16319444443797693</v>
      </c>
      <c r="AI585" s="8">
        <f t="shared" si="65"/>
        <v>1.5</v>
      </c>
      <c r="AJ585" s="8">
        <f t="shared" ca="1" si="66"/>
        <v>3.9166666665114462</v>
      </c>
      <c r="AK585" s="3" t="s">
        <v>72</v>
      </c>
      <c r="AL585" s="3" t="s">
        <v>70</v>
      </c>
      <c r="AM585" s="3" t="s">
        <v>119</v>
      </c>
      <c r="AN585" s="3" t="s">
        <v>119</v>
      </c>
      <c r="AO585" s="3" t="s">
        <v>98</v>
      </c>
      <c r="AP585" s="3" t="s">
        <v>98</v>
      </c>
      <c r="AQ585" s="23">
        <v>45335.543749999997</v>
      </c>
      <c r="AR585" s="3"/>
      <c r="AS585" s="23"/>
      <c r="AT585" s="23"/>
      <c r="AU585" s="3" t="s">
        <v>1266</v>
      </c>
      <c r="AV585" s="3" t="s">
        <v>482</v>
      </c>
      <c r="AW585" s="3" t="s">
        <v>1644</v>
      </c>
      <c r="AX585" s="3">
        <v>4.1480560000000004</v>
      </c>
      <c r="AY585" s="3">
        <v>-73.636667000000003</v>
      </c>
      <c r="AZ585" s="8" t="str">
        <f>+CONCATENATE("Reportan apertura en el enlace ",Tabla4[[#This Row],[Enlace]]," en el ",Tabla4[[#This Row],[Distancia óptica]]," ocasionado por ",Tabla4[[#This Row],[Causa del daño]])</f>
        <v>Reportan apertura en el enlace OLT Ceiba - Sansusi en el Km 3,502 desde Sansui ocasionado por Falla de Empalme de FiOp</v>
      </c>
      <c r="BA585" s="8" t="str">
        <f>+CONCATENATE("Para dar solución al incidente ",Tabla4[[#This Row],[Solución]])</f>
        <v>Para dar solución al incidente Se refusiona hilo en empalme existente</v>
      </c>
      <c r="BB585" s="3" t="str">
        <f>+_xlfn.CONCAT(Tabla4[[#This Row],[Causa Raiz]]," ",Tabla4[[#This Row],[Solución2]]," (",Tabla4[[#This Row],[Anillo]],"- Cabecera: ",Tabla4[[#This Row],[Cabecera]],"- Operador: ",Tabla4[[#This Row],[Operador]],")")</f>
        <v>Reportan apertura en el enlace OLT Ceiba - Sansusi en el Km 3,502 desde Sansui ocasionado por Falla de Empalme de FiOp Para dar solución al incidente Se refusiona hilo en empalme existente (Anillo 1- Cabecera: Centro- Operador: Infraco)</v>
      </c>
    </row>
    <row r="586" spans="1:54" s="2" customFormat="1" ht="185.25">
      <c r="A586" s="38">
        <f t="shared" si="63"/>
        <v>585</v>
      </c>
      <c r="B586" s="3">
        <v>8223141</v>
      </c>
      <c r="C586" s="3" t="s">
        <v>163</v>
      </c>
      <c r="D586" s="23">
        <v>45333.548611111109</v>
      </c>
      <c r="E586" s="23">
        <v>45333.763888888891</v>
      </c>
      <c r="F586" s="1">
        <f t="shared" ca="1" si="62"/>
        <v>0.21527777778101154</v>
      </c>
      <c r="G586" s="3" t="s">
        <v>55</v>
      </c>
      <c r="H586" s="41"/>
      <c r="I586" s="40"/>
      <c r="J586" s="5" t="s">
        <v>56</v>
      </c>
      <c r="K586" s="3" t="s">
        <v>77</v>
      </c>
      <c r="L586" s="9" t="s">
        <v>58</v>
      </c>
      <c r="M586" s="3" t="s">
        <v>656</v>
      </c>
      <c r="N586" s="3" t="s">
        <v>657</v>
      </c>
      <c r="O586" s="3" t="s">
        <v>658</v>
      </c>
      <c r="P586" s="3" t="s">
        <v>3166</v>
      </c>
      <c r="Q586" s="4" t="s">
        <v>3167</v>
      </c>
      <c r="R586" s="3" t="s">
        <v>288</v>
      </c>
      <c r="S586" s="3" t="s">
        <v>289</v>
      </c>
      <c r="T586" s="3" t="s">
        <v>66</v>
      </c>
      <c r="U586" s="3" t="s">
        <v>1852</v>
      </c>
      <c r="V586" s="22" t="str">
        <f t="shared" si="67"/>
        <v>RDFO; Hora de aviso: 13:10 11/02/2024; Solución: se recupera 200 mts de reserva y se realiza un emplame de 36 hilos; Hora de solución: 18:20 11/02/2024; Causa: Vandalismo</v>
      </c>
      <c r="W586" s="4" t="s">
        <v>3083</v>
      </c>
      <c r="X586" s="3"/>
      <c r="Y586" s="3"/>
      <c r="Z586" s="3" t="s">
        <v>69</v>
      </c>
      <c r="AA586" s="3" t="s">
        <v>70</v>
      </c>
      <c r="AB586" s="3">
        <v>8222973</v>
      </c>
      <c r="AC586" s="3" t="s">
        <v>71</v>
      </c>
      <c r="AD586" s="6">
        <v>3.125E-2</v>
      </c>
      <c r="AE586" s="7"/>
      <c r="AF586" s="7"/>
      <c r="AG586" s="6">
        <f>Tabla4[[#This Row],[Tiempo Parada de Reloj]]+Tabla4[[#This Row],[Tiempo Autorizado por Telefonica (no Máximo)]]</f>
        <v>3.125E-2</v>
      </c>
      <c r="AH586" s="7">
        <f t="shared" ca="1" si="64"/>
        <v>0.18402777778101154</v>
      </c>
      <c r="AI586" s="8">
        <f t="shared" si="65"/>
        <v>0.75</v>
      </c>
      <c r="AJ586" s="8">
        <f t="shared" ca="1" si="66"/>
        <v>4.4166666667442769</v>
      </c>
      <c r="AK586" s="3" t="s">
        <v>72</v>
      </c>
      <c r="AL586" s="3" t="s">
        <v>70</v>
      </c>
      <c r="AM586" s="3" t="s">
        <v>119</v>
      </c>
      <c r="AN586" s="3" t="s">
        <v>119</v>
      </c>
      <c r="AO586" s="3" t="s">
        <v>98</v>
      </c>
      <c r="AP586" s="3" t="s">
        <v>98</v>
      </c>
      <c r="AQ586" s="23">
        <v>45336.713194444441</v>
      </c>
      <c r="AR586" s="3"/>
      <c r="AS586" s="23"/>
      <c r="AT586" s="23"/>
      <c r="AU586" s="3" t="s">
        <v>862</v>
      </c>
      <c r="AV586" s="3" t="s">
        <v>657</v>
      </c>
      <c r="AW586" s="3" t="s">
        <v>1323</v>
      </c>
      <c r="AX586" s="3">
        <v>5.317374</v>
      </c>
      <c r="AY586" s="3">
        <v>-75.678562999999997</v>
      </c>
      <c r="AZ586" s="8" t="str">
        <f>+CONCATENATE("Reportan apertura en el enlace ",Tabla4[[#This Row],[Enlace]]," en el ",Tabla4[[#This Row],[Distancia óptica]]," ocasionado por ",Tabla4[[#This Row],[Causa del daño]])</f>
        <v>Reportan apertura en el enlace Manizales - Supía en el km 64,3 desde manizales ocasionado por Vandalismo</v>
      </c>
      <c r="BA586" s="8" t="str">
        <f>+CONCATENATE("Para dar solución al incidente ",Tabla4[[#This Row],[Solución]])</f>
        <v>Para dar solución al incidente se recupera 200 mts de reserva y se realiza un emplame de 36 hilos</v>
      </c>
      <c r="BB586" s="3" t="str">
        <f>+_xlfn.CONCAT(Tabla4[[#This Row],[Causa Raiz]]," ",Tabla4[[#This Row],[Solución2]]," (",Tabla4[[#This Row],[Anillo]],"- Cabecera: ",Tabla4[[#This Row],[Cabecera]],"- Operador: ",Tabla4[[#This Row],[Operador]],")")</f>
        <v>Reportan apertura en el enlace Manizales - Supía en el km 64,3 desde manizales ocasionado por Vandalismo Para dar solución al incidente se recupera 200 mts de reserva y se realiza un emplame de 36 hilos (TRONCAL- Cabecera: MANIZALES- Operador: Colombia Telecomunicaciones)</v>
      </c>
    </row>
    <row r="587" spans="1:54" s="2" customFormat="1" ht="171">
      <c r="A587" s="38">
        <f t="shared" si="63"/>
        <v>586</v>
      </c>
      <c r="B587" s="3">
        <v>8223788</v>
      </c>
      <c r="C587" s="3" t="s">
        <v>54</v>
      </c>
      <c r="D587" s="23">
        <v>45333.697916666664</v>
      </c>
      <c r="E587" s="23">
        <v>45334.458333333336</v>
      </c>
      <c r="F587" s="1">
        <f t="shared" ca="1" si="62"/>
        <v>0.76041666667151731</v>
      </c>
      <c r="G587" s="3" t="s">
        <v>55</v>
      </c>
      <c r="H587" s="41"/>
      <c r="I587" s="40"/>
      <c r="J587" s="5" t="s">
        <v>56</v>
      </c>
      <c r="K587" s="3" t="s">
        <v>93</v>
      </c>
      <c r="L587" s="9" t="s">
        <v>58</v>
      </c>
      <c r="M587" s="3" t="s">
        <v>59</v>
      </c>
      <c r="N587" s="3" t="s">
        <v>60</v>
      </c>
      <c r="O587" s="3" t="s">
        <v>3168</v>
      </c>
      <c r="P587" s="3" t="s">
        <v>3169</v>
      </c>
      <c r="Q587" s="4" t="s">
        <v>3170</v>
      </c>
      <c r="R587" s="3" t="s">
        <v>947</v>
      </c>
      <c r="S587" s="3" t="s">
        <v>65</v>
      </c>
      <c r="T587" s="3" t="s">
        <v>256</v>
      </c>
      <c r="U587" s="3" t="s">
        <v>3171</v>
      </c>
      <c r="V587" s="22" t="str">
        <f t="shared" si="67"/>
        <v>RLFO; Hora de aviso: 16:45 11/02/2024; Solución: Se refusioan hilo abierto en caja de empalme existente; Hora de solución: 11:00 12/02/2024; Causa: Falla de Empalme de FiOp</v>
      </c>
      <c r="W587" s="4" t="s">
        <v>3083</v>
      </c>
      <c r="X587" s="3"/>
      <c r="Y587" s="3"/>
      <c r="Z587" s="3" t="s">
        <v>69</v>
      </c>
      <c r="AA587" s="3" t="s">
        <v>71</v>
      </c>
      <c r="AB587" s="3">
        <v>8223180</v>
      </c>
      <c r="AC587" s="3" t="s">
        <v>71</v>
      </c>
      <c r="AD587" s="6">
        <v>0.61458333333333337</v>
      </c>
      <c r="AE587" s="7"/>
      <c r="AF587" s="7"/>
      <c r="AG587" s="6">
        <f>Tabla4[[#This Row],[Tiempo Parada de Reloj]]+Tabla4[[#This Row],[Tiempo Autorizado por Telefonica (no Máximo)]]</f>
        <v>0.61458333333333337</v>
      </c>
      <c r="AH587" s="7">
        <f t="shared" ca="1" si="64"/>
        <v>0.14583333333818393</v>
      </c>
      <c r="AI587" s="8">
        <f t="shared" si="65"/>
        <v>14.75</v>
      </c>
      <c r="AJ587" s="8">
        <f t="shared" ca="1" si="66"/>
        <v>3.5000000001164144</v>
      </c>
      <c r="AK587" s="3" t="s">
        <v>98</v>
      </c>
      <c r="AL587" s="3" t="s">
        <v>70</v>
      </c>
      <c r="AM587" s="3" t="s">
        <v>72</v>
      </c>
      <c r="AN587" s="3" t="s">
        <v>72</v>
      </c>
      <c r="AO587" s="3" t="s">
        <v>119</v>
      </c>
      <c r="AP587" s="3" t="s">
        <v>119</v>
      </c>
      <c r="AQ587" s="23">
        <v>45337.826388888891</v>
      </c>
      <c r="AR587" s="3"/>
      <c r="AS587" s="23"/>
      <c r="AT587" s="23"/>
      <c r="AU587" s="3" t="s">
        <v>89</v>
      </c>
      <c r="AV587" s="3" t="s">
        <v>757</v>
      </c>
      <c r="AW587" s="3" t="s">
        <v>135</v>
      </c>
      <c r="AX587" s="3">
        <v>4.6099199999999998</v>
      </c>
      <c r="AY587" s="3">
        <v>-74.15898</v>
      </c>
      <c r="AZ587" s="8" t="str">
        <f>+CONCATENATE("Reportan apertura en el enlace ",Tabla4[[#This Row],[Enlace]]," en el ",Tabla4[[#This Row],[Distancia óptica]]," ocasionado por ",Tabla4[[#This Row],[Causa del daño]])</f>
        <v>Reportan apertura en el enlace CG2 - Asturias en el km 12,2 desde Cg2 ocasionado por Falla de Empalme de FiOp</v>
      </c>
      <c r="BA587" s="8" t="str">
        <f>+CONCATENATE("Para dar solución al incidente ",Tabla4[[#This Row],[Solución]])</f>
        <v>Para dar solución al incidente Se refusioan hilo abierto en caja de empalme existente</v>
      </c>
      <c r="BB587" s="3" t="str">
        <f>+_xlfn.CONCAT(Tabla4[[#This Row],[Causa Raiz]]," ",Tabla4[[#This Row],[Solución2]]," (",Tabla4[[#This Row],[Anillo]],"- Cabecera: ",Tabla4[[#This Row],[Cabecera]],"- Operador: ",Tabla4[[#This Row],[Operador]],")")</f>
        <v>Reportan apertura en el enlace CG2 - Asturias en el km 12,2 desde Cg2 ocasionado por Falla de Empalme de FiOp Para dar solución al incidente Se refusioan hilo abierto en caja de empalme existente (Lineal- Cabecera: Asturias- Operador: Colombia Telecomunicaciones)</v>
      </c>
    </row>
    <row r="588" spans="1:54" s="2" customFormat="1" ht="185.25">
      <c r="A588" s="38">
        <f t="shared" si="63"/>
        <v>587</v>
      </c>
      <c r="B588" s="3">
        <v>8223199</v>
      </c>
      <c r="C588" s="3" t="s">
        <v>54</v>
      </c>
      <c r="D588" s="23">
        <v>45333.791666666664</v>
      </c>
      <c r="E588" s="23">
        <v>45334.038194444445</v>
      </c>
      <c r="F588" s="1">
        <f t="shared" ca="1" si="62"/>
        <v>0.24652777778101154</v>
      </c>
      <c r="G588" s="3" t="s">
        <v>55</v>
      </c>
      <c r="H588" s="41"/>
      <c r="I588" s="40"/>
      <c r="J588" s="5" t="s">
        <v>56</v>
      </c>
      <c r="K588" s="3" t="s">
        <v>138</v>
      </c>
      <c r="L588" s="9" t="s">
        <v>58</v>
      </c>
      <c r="M588" s="3" t="s">
        <v>139</v>
      </c>
      <c r="N588" s="3" t="s">
        <v>140</v>
      </c>
      <c r="O588" s="3" t="s">
        <v>3172</v>
      </c>
      <c r="P588" s="3" t="s">
        <v>3173</v>
      </c>
      <c r="Q588" s="4" t="s">
        <v>3174</v>
      </c>
      <c r="R588" s="3" t="s">
        <v>512</v>
      </c>
      <c r="S588" s="3" t="s">
        <v>145</v>
      </c>
      <c r="T588" s="3" t="s">
        <v>256</v>
      </c>
      <c r="U588" s="3" t="s">
        <v>3175</v>
      </c>
      <c r="V588" s="22" t="str">
        <f t="shared" si="67"/>
        <v>RLFO; Hora de aviso: 19:00 11/02/2024; Solución: Se realiza refusion hilo en caja de empalme existente; Hora de solución: 0:55 12/02/2024; Causa: Falla de Empalme de FiOp</v>
      </c>
      <c r="W588" s="4" t="s">
        <v>2763</v>
      </c>
      <c r="X588" s="3"/>
      <c r="Y588" s="3"/>
      <c r="Z588" s="3" t="s">
        <v>69</v>
      </c>
      <c r="AA588" s="3" t="s">
        <v>70</v>
      </c>
      <c r="AB588" s="3">
        <v>8223199</v>
      </c>
      <c r="AC588" s="3" t="s">
        <v>71</v>
      </c>
      <c r="AD588" s="6">
        <v>7.9861111111111105E-2</v>
      </c>
      <c r="AE588" s="7"/>
      <c r="AF588" s="7"/>
      <c r="AG588" s="6">
        <f>Tabla4[[#This Row],[Tiempo Parada de Reloj]]+Tabla4[[#This Row],[Tiempo Autorizado por Telefonica (no Máximo)]]</f>
        <v>7.9861111111111105E-2</v>
      </c>
      <c r="AH588" s="7">
        <f t="shared" ca="1" si="64"/>
        <v>0.16666666666990043</v>
      </c>
      <c r="AI588" s="8">
        <f t="shared" si="65"/>
        <v>1.9166666666666665</v>
      </c>
      <c r="AJ588" s="8">
        <f t="shared" ca="1" si="66"/>
        <v>4.0000000000776108</v>
      </c>
      <c r="AK588" s="3" t="s">
        <v>119</v>
      </c>
      <c r="AL588" s="3" t="s">
        <v>70</v>
      </c>
      <c r="AM588" s="3" t="s">
        <v>87</v>
      </c>
      <c r="AN588" s="3" t="s">
        <v>87</v>
      </c>
      <c r="AO588" s="3" t="s">
        <v>119</v>
      </c>
      <c r="AP588" s="3" t="s">
        <v>119</v>
      </c>
      <c r="AQ588" s="23">
        <v>45336.838888888888</v>
      </c>
      <c r="AR588" s="3"/>
      <c r="AS588" s="23"/>
      <c r="AT588" s="23"/>
      <c r="AU588" s="3" t="s">
        <v>1040</v>
      </c>
      <c r="AV588" s="3" t="s">
        <v>582</v>
      </c>
      <c r="AW588" s="3" t="s">
        <v>135</v>
      </c>
      <c r="AX588" s="3">
        <v>3.4054000000000002</v>
      </c>
      <c r="AY588" s="3">
        <v>-76.549499999999995</v>
      </c>
      <c r="AZ588" s="8" t="str">
        <f>+CONCATENATE("Reportan apertura en el enlace ",Tabla4[[#This Row],[Enlace]]," en el ",Tabla4[[#This Row],[Distancia óptica]]," ocasionado por ",Tabla4[[#This Row],[Causa del daño]])</f>
        <v>Reportan apertura en el enlace Refugio - Tequendama en el Km 0,374 desde Refugio  ocasionado por Falla de Empalme de FiOp</v>
      </c>
      <c r="BA588" s="8" t="str">
        <f>+CONCATENATE("Para dar solución al incidente ",Tabla4[[#This Row],[Solución]])</f>
        <v>Para dar solución al incidente Se realiza refusion hilo en caja de empalme existente</v>
      </c>
      <c r="BB588" s="3" t="str">
        <f>+_xlfn.CONCAT(Tabla4[[#This Row],[Causa Raiz]]," ",Tabla4[[#This Row],[Solución2]]," (",Tabla4[[#This Row],[Anillo]],"- Cabecera: ",Tabla4[[#This Row],[Cabecera]],"- Operador: ",Tabla4[[#This Row],[Operador]],")")</f>
        <v>Reportan apertura en el enlace Refugio - Tequendama en el Km 0,374 desde Refugio  ocasionado por Falla de Empalme de FiOp Para dar solución al incidente Se realiza refusion hilo en caja de empalme existente (Lineal- Cabecera: Tequendama- Operador: Colombia Telecomunicaciones)</v>
      </c>
    </row>
    <row r="589" spans="1:54" s="2" customFormat="1" ht="171">
      <c r="A589" s="38">
        <f t="shared" si="63"/>
        <v>588</v>
      </c>
      <c r="B589" s="3">
        <v>8224247</v>
      </c>
      <c r="C589" s="3" t="s">
        <v>54</v>
      </c>
      <c r="D589" s="23">
        <v>45333.791666666664</v>
      </c>
      <c r="E589" s="23">
        <v>45333.833333333336</v>
      </c>
      <c r="F589" s="1">
        <f t="shared" ca="1" si="62"/>
        <v>4.1666666671517305E-2</v>
      </c>
      <c r="G589" s="3" t="s">
        <v>55</v>
      </c>
      <c r="H589" s="41"/>
      <c r="I589" s="40"/>
      <c r="J589" s="5" t="s">
        <v>56</v>
      </c>
      <c r="K589" s="3" t="s">
        <v>77</v>
      </c>
      <c r="L589" s="9" t="s">
        <v>58</v>
      </c>
      <c r="M589" s="3" t="s">
        <v>373</v>
      </c>
      <c r="N589" s="3" t="s">
        <v>2533</v>
      </c>
      <c r="O589" s="3" t="s">
        <v>3176</v>
      </c>
      <c r="P589" s="3" t="s">
        <v>3177</v>
      </c>
      <c r="Q589" s="4" t="s">
        <v>3178</v>
      </c>
      <c r="R589" s="3" t="s">
        <v>1828</v>
      </c>
      <c r="S589" s="3" t="s">
        <v>249</v>
      </c>
      <c r="T589" s="3" t="s">
        <v>146</v>
      </c>
      <c r="U589" s="3" t="s">
        <v>3179</v>
      </c>
      <c r="V589" s="22" t="str">
        <f t="shared" si="67"/>
        <v>RLFO; Hora de aviso: 19:00 11/02/2024; Solución: se realiza migracion de hilos entre nodos en ODFS; Hora de solución: 20:00 11/02/2024; Causa: Falla en la Red FiOp</v>
      </c>
      <c r="W589" s="4" t="s">
        <v>3083</v>
      </c>
      <c r="X589" s="3"/>
      <c r="Y589" s="3"/>
      <c r="Z589" s="3" t="s">
        <v>69</v>
      </c>
      <c r="AA589" s="3" t="s">
        <v>71</v>
      </c>
      <c r="AB589" s="3">
        <v>0</v>
      </c>
      <c r="AC589" s="3" t="s">
        <v>71</v>
      </c>
      <c r="AD589" s="6">
        <v>0</v>
      </c>
      <c r="AE589" s="7"/>
      <c r="AF589" s="7"/>
      <c r="AG589" s="6">
        <f>Tabla4[[#This Row],[Tiempo Parada de Reloj]]+Tabla4[[#This Row],[Tiempo Autorizado por Telefonica (no Máximo)]]</f>
        <v>0</v>
      </c>
      <c r="AH589" s="7">
        <f t="shared" ca="1" si="64"/>
        <v>4.1666666671517305E-2</v>
      </c>
      <c r="AI589" s="8">
        <f t="shared" si="65"/>
        <v>0</v>
      </c>
      <c r="AJ589" s="8">
        <f t="shared" ca="1" si="66"/>
        <v>1.0000000001164153</v>
      </c>
      <c r="AK589" s="3" t="s">
        <v>119</v>
      </c>
      <c r="AL589" s="3" t="s">
        <v>71</v>
      </c>
      <c r="AM589" s="3" t="s">
        <v>69</v>
      </c>
      <c r="AN589" s="3" t="s">
        <v>119</v>
      </c>
      <c r="AO589" s="3" t="s">
        <v>98</v>
      </c>
      <c r="AP589" s="3" t="s">
        <v>98</v>
      </c>
      <c r="AQ589" s="23">
        <v>45336.390972222223</v>
      </c>
      <c r="AR589" s="3"/>
      <c r="AS589" s="23"/>
      <c r="AT589" s="23"/>
      <c r="AU589" s="3" t="s">
        <v>1266</v>
      </c>
      <c r="AV589" s="3" t="s">
        <v>3180</v>
      </c>
      <c r="AW589" s="3" t="s">
        <v>3181</v>
      </c>
      <c r="AX589" s="3">
        <v>4.1437860000000004</v>
      </c>
      <c r="AY589" s="3">
        <v>-73.635337000000007</v>
      </c>
      <c r="AZ589" s="8" t="str">
        <f>+CONCATENATE("Reportan apertura en el enlace ",Tabla4[[#This Row],[Enlace]]," en el ",Tabla4[[#This Row],[Distancia óptica]]," ocasionado por ",Tabla4[[#This Row],[Causa del daño]])</f>
        <v>Reportan apertura en el enlace Ceiba - Caudal en el Km 0,390 desde Ceiba ocasionado por Falla en la Red FiOp</v>
      </c>
      <c r="BA589" s="8" t="str">
        <f>+CONCATENATE("Para dar solución al incidente ",Tabla4[[#This Row],[Solución]])</f>
        <v>Para dar solución al incidente se realiza migracion de hilos entre nodos en ODFS</v>
      </c>
      <c r="BB589" s="3" t="str">
        <f>+_xlfn.CONCAT(Tabla4[[#This Row],[Causa Raiz]]," ",Tabla4[[#This Row],[Solución2]]," (",Tabla4[[#This Row],[Anillo]],"- Cabecera: ",Tabla4[[#This Row],[Cabecera]],"- Operador: ",Tabla4[[#This Row],[Operador]],")")</f>
        <v>Reportan apertura en el enlace Ceiba - Caudal en el Km 0,390 desde Ceiba ocasionado por Falla en la Red FiOp Para dar solución al incidente se realiza migracion de hilos entre nodos en ODFS (ANILLO CEIBA CAUDAL- Cabecera: CEIBA- Operador: Colombia Telecomunicaciones)</v>
      </c>
    </row>
    <row r="590" spans="1:54" s="2" customFormat="1" ht="171">
      <c r="A590" s="38">
        <f t="shared" si="63"/>
        <v>589</v>
      </c>
      <c r="B590" s="3">
        <v>8224582</v>
      </c>
      <c r="C590" s="3" t="s">
        <v>163</v>
      </c>
      <c r="D590" s="23">
        <v>45333.885416666664</v>
      </c>
      <c r="E590" s="23">
        <v>45334.541666666664</v>
      </c>
      <c r="F590" s="1">
        <f t="shared" ca="1" si="62"/>
        <v>0.65625</v>
      </c>
      <c r="G590" s="3" t="s">
        <v>164</v>
      </c>
      <c r="H590" s="41" t="s">
        <v>165</v>
      </c>
      <c r="I590" s="40" t="s">
        <v>3182</v>
      </c>
      <c r="J590" s="5" t="s">
        <v>167</v>
      </c>
      <c r="K590" s="3" t="s">
        <v>168</v>
      </c>
      <c r="L590" s="9" t="s">
        <v>58</v>
      </c>
      <c r="M590" s="3" t="s">
        <v>169</v>
      </c>
      <c r="N590" s="3" t="s">
        <v>1970</v>
      </c>
      <c r="O590" s="3" t="s">
        <v>3183</v>
      </c>
      <c r="P590" s="3" t="s">
        <v>3184</v>
      </c>
      <c r="Q590" s="4" t="s">
        <v>3185</v>
      </c>
      <c r="R590" s="3" t="s">
        <v>174</v>
      </c>
      <c r="S590" s="3" t="s">
        <v>175</v>
      </c>
      <c r="T590" s="3" t="s">
        <v>276</v>
      </c>
      <c r="U590" s="3" t="s">
        <v>3186</v>
      </c>
      <c r="V590" s="22" t="str">
        <f t="shared" si="67"/>
        <v>RDFO; Hora de aviso: 21:15 11/02/2024; Solución: tendido de cable y doble empalme; Hora de solución: 13:00 12/02/2024; Causa: Intervención de Terceros</v>
      </c>
      <c r="W590" s="4" t="s">
        <v>3187</v>
      </c>
      <c r="X590" s="3"/>
      <c r="Y590" s="3"/>
      <c r="Z590" s="3" t="s">
        <v>69</v>
      </c>
      <c r="AA590" s="3" t="s">
        <v>71</v>
      </c>
      <c r="AB590" s="3">
        <v>0</v>
      </c>
      <c r="AC590" s="3" t="s">
        <v>71</v>
      </c>
      <c r="AD590" s="6">
        <v>0</v>
      </c>
      <c r="AE590" s="7"/>
      <c r="AF590" s="7"/>
      <c r="AG590" s="6">
        <f>Tabla4[[#This Row],[Tiempo Parada de Reloj]]+Tabla4[[#This Row],[Tiempo Autorizado por Telefonica (no Máximo)]]</f>
        <v>0</v>
      </c>
      <c r="AH590" s="7">
        <f t="shared" ca="1" si="64"/>
        <v>0.65625</v>
      </c>
      <c r="AI590" s="8">
        <f t="shared" si="65"/>
        <v>0</v>
      </c>
      <c r="AJ590" s="8">
        <f t="shared" ca="1" si="66"/>
        <v>15.75</v>
      </c>
      <c r="AK590" s="3" t="s">
        <v>119</v>
      </c>
      <c r="AL590" s="3" t="s">
        <v>70</v>
      </c>
      <c r="AM590" s="3" t="s">
        <v>87</v>
      </c>
      <c r="AN590" s="3" t="s">
        <v>72</v>
      </c>
      <c r="AO590" s="3"/>
      <c r="AP590" s="3"/>
      <c r="AQ590" s="23">
        <f ca="1">NOW()</f>
        <v>45503.696834953706</v>
      </c>
      <c r="AR590" s="3"/>
      <c r="AS590" s="23"/>
      <c r="AT590" s="23"/>
      <c r="AU590" s="3" t="s">
        <v>168</v>
      </c>
      <c r="AV590" s="3" t="s">
        <v>69</v>
      </c>
      <c r="AW590" s="3" t="s">
        <v>69</v>
      </c>
      <c r="AX590" s="3" t="s">
        <v>69</v>
      </c>
      <c r="AY590" s="3" t="s">
        <v>69</v>
      </c>
      <c r="AZ590" s="8" t="str">
        <f>+CONCATENATE("Reportan apertura en el enlace ",Tabla4[[#This Row],[Enlace]]," en el ",Tabla4[[#This Row],[Distancia óptica]]," ocasionado por ",Tabla4[[#This Row],[Causa del daño]])</f>
        <v>Reportan apertura en el enlace Abrego - Sardinata en el Km 13,34 desde Abrego ocasionado por Intervención de Terceros</v>
      </c>
      <c r="BA590" s="8" t="str">
        <f>+CONCATENATE("Para dar solución al incidente ",Tabla4[[#This Row],[Solución]])</f>
        <v>Para dar solución al incidente tendido de cable y doble empalme</v>
      </c>
      <c r="BB590" s="3" t="str">
        <f>+_xlfn.CONCAT(Tabla4[[#This Row],[Causa Raiz]]," ",Tabla4[[#This Row],[Solución2]]," (",Tabla4[[#This Row],[Anillo]],"- Cabecera: ",Tabla4[[#This Row],[Cabecera]],"- Operador: ",Tabla4[[#This Row],[Operador]],")")</f>
        <v>Reportan apertura en el enlace Abrego - Sardinata en el Km 13,34 desde Abrego ocasionado por Intervención de Terceros Para dar solución al incidente tendido de cable y doble empalme (NA- Cabecera: NA- Operador: Telmex - Claro)</v>
      </c>
    </row>
    <row r="591" spans="1:54" s="2" customFormat="1" ht="185.25">
      <c r="A591" s="38">
        <f t="shared" si="63"/>
        <v>590</v>
      </c>
      <c r="B591" s="3">
        <v>8226389</v>
      </c>
      <c r="C591" s="3" t="s">
        <v>54</v>
      </c>
      <c r="D591" s="23">
        <v>45334.3125</v>
      </c>
      <c r="E591" s="23">
        <v>45334.392361111109</v>
      </c>
      <c r="F591" s="1">
        <f t="shared" ca="1" si="62"/>
        <v>7.9861111109494232E-2</v>
      </c>
      <c r="G591" s="3" t="s">
        <v>55</v>
      </c>
      <c r="H591" s="41"/>
      <c r="I591" s="40"/>
      <c r="J591" s="5" t="s">
        <v>56</v>
      </c>
      <c r="K591" s="3" t="s">
        <v>138</v>
      </c>
      <c r="L591" s="9" t="s">
        <v>58</v>
      </c>
      <c r="M591" s="3" t="s">
        <v>139</v>
      </c>
      <c r="N591" s="3" t="s">
        <v>140</v>
      </c>
      <c r="O591" s="3" t="s">
        <v>3172</v>
      </c>
      <c r="P591" s="3" t="s">
        <v>3188</v>
      </c>
      <c r="Q591" s="4" t="s">
        <v>3174</v>
      </c>
      <c r="R591" s="3" t="s">
        <v>512</v>
      </c>
      <c r="S591" s="3" t="s">
        <v>145</v>
      </c>
      <c r="T591" s="3" t="s">
        <v>256</v>
      </c>
      <c r="U591" s="3" t="s">
        <v>1378</v>
      </c>
      <c r="V591" s="22" t="str">
        <f t="shared" si="67"/>
        <v>RLFO; Hora de aviso: 7:30 12/02/2024; Solución: Se refusiona hilo abierto en caja de empalme existente; Hora de solución: 9:25 12/02/2024; Causa: Falla de Empalme de FiOp</v>
      </c>
      <c r="W591" s="4" t="s">
        <v>2763</v>
      </c>
      <c r="X591" s="3"/>
      <c r="Y591" s="3"/>
      <c r="Z591" s="3" t="s">
        <v>69</v>
      </c>
      <c r="AA591" s="3" t="s">
        <v>70</v>
      </c>
      <c r="AB591" s="3">
        <v>0</v>
      </c>
      <c r="AC591" s="3" t="s">
        <v>71</v>
      </c>
      <c r="AD591" s="6">
        <v>0</v>
      </c>
      <c r="AE591" s="7"/>
      <c r="AF591" s="7"/>
      <c r="AG591" s="6">
        <f>Tabla4[[#This Row],[Tiempo Parada de Reloj]]+Tabla4[[#This Row],[Tiempo Autorizado por Telefonica (no Máximo)]]</f>
        <v>0</v>
      </c>
      <c r="AH591" s="7">
        <f t="shared" ca="1" si="64"/>
        <v>7.9861111109494232E-2</v>
      </c>
      <c r="AI591" s="8">
        <f t="shared" si="65"/>
        <v>0</v>
      </c>
      <c r="AJ591" s="8">
        <f t="shared" ca="1" si="66"/>
        <v>1.9166666666278616</v>
      </c>
      <c r="AK591" s="3" t="s">
        <v>72</v>
      </c>
      <c r="AL591" s="3" t="s">
        <v>71</v>
      </c>
      <c r="AM591" s="3" t="s">
        <v>69</v>
      </c>
      <c r="AN591" s="3" t="s">
        <v>72</v>
      </c>
      <c r="AO591" s="3" t="s">
        <v>119</v>
      </c>
      <c r="AP591" s="3" t="s">
        <v>119</v>
      </c>
      <c r="AQ591" s="23">
        <v>45338.575694444444</v>
      </c>
      <c r="AR591" s="3"/>
      <c r="AS591" s="23"/>
      <c r="AT591" s="23"/>
      <c r="AU591" s="3" t="s">
        <v>149</v>
      </c>
      <c r="AV591" s="3" t="s">
        <v>582</v>
      </c>
      <c r="AW591" s="3" t="s">
        <v>135</v>
      </c>
      <c r="AX591" s="3">
        <v>3.4054000000000002</v>
      </c>
      <c r="AY591" s="3">
        <v>-76.549499999999995</v>
      </c>
      <c r="AZ591" s="8" t="str">
        <f>+CONCATENATE("Reportan apertura en el enlace ",Tabla4[[#This Row],[Enlace]]," en el ",Tabla4[[#This Row],[Distancia óptica]]," ocasionado por ",Tabla4[[#This Row],[Causa del daño]])</f>
        <v>Reportan apertura en el enlace Refugio - Tequendama en el km 0,396 desde Refugio ocasionado por Falla de Empalme de FiOp</v>
      </c>
      <c r="BA591" s="8" t="str">
        <f>+CONCATENATE("Para dar solución al incidente ",Tabla4[[#This Row],[Solución]])</f>
        <v>Para dar solución al incidente Se refusiona hilo abierto en caja de empalme existente</v>
      </c>
      <c r="BB591" s="3" t="str">
        <f>+_xlfn.CONCAT(Tabla4[[#This Row],[Causa Raiz]]," ",Tabla4[[#This Row],[Solución2]]," (",Tabla4[[#This Row],[Anillo]],"- Cabecera: ",Tabla4[[#This Row],[Cabecera]],"- Operador: ",Tabla4[[#This Row],[Operador]],")")</f>
        <v>Reportan apertura en el enlace Refugio - Tequendama en el km 0,396 desde Refugio ocasionado por Falla de Empalme de FiOp Para dar solución al incidente Se refusiona hilo abierto en caja de empalme existente (Lineal- Cabecera: Tequendama- Operador: Colombia Telecomunicaciones)</v>
      </c>
    </row>
    <row r="592" spans="1:54" s="2" customFormat="1" ht="199.5">
      <c r="A592" s="38">
        <f t="shared" si="63"/>
        <v>591</v>
      </c>
      <c r="B592" s="3">
        <v>8226620</v>
      </c>
      <c r="C592" s="3" t="s">
        <v>136</v>
      </c>
      <c r="D592" s="23">
        <v>45334.354166666664</v>
      </c>
      <c r="E592" s="23">
        <v>45334.680555555555</v>
      </c>
      <c r="F592" s="1">
        <f t="shared" ca="1" si="62"/>
        <v>0.32638888889050577</v>
      </c>
      <c r="G592" s="3" t="s">
        <v>55</v>
      </c>
      <c r="H592" s="41"/>
      <c r="I592" s="40"/>
      <c r="J592" s="5" t="s">
        <v>137</v>
      </c>
      <c r="K592" s="3" t="s">
        <v>93</v>
      </c>
      <c r="L592" s="9" t="s">
        <v>78</v>
      </c>
      <c r="M592" s="3" t="s">
        <v>59</v>
      </c>
      <c r="N592" s="3" t="s">
        <v>60</v>
      </c>
      <c r="O592" s="3" t="s">
        <v>3189</v>
      </c>
      <c r="P592" s="3" t="s">
        <v>3190</v>
      </c>
      <c r="Q592" s="4" t="s">
        <v>3191</v>
      </c>
      <c r="R592" s="3" t="s">
        <v>947</v>
      </c>
      <c r="S592" s="3" t="s">
        <v>65</v>
      </c>
      <c r="T592" s="3" t="s">
        <v>66</v>
      </c>
      <c r="U592" s="3" t="s">
        <v>3192</v>
      </c>
      <c r="V592" s="22" t="str">
        <f t="shared" si="67"/>
        <v>RBHFO; Hora de aviso: 8:30 12/02/2024; Solución: Se realiza tendido de 120 m de fo 96 hilos y se instala dos cajas de empalmes de 96 hilos.; Hora de solución: 16:20 12/02/2024; Causa: Vandalismo</v>
      </c>
      <c r="W592" s="4" t="s">
        <v>3193</v>
      </c>
      <c r="X592" s="3"/>
      <c r="Y592" s="3"/>
      <c r="Z592" s="3" t="s">
        <v>69</v>
      </c>
      <c r="AA592" s="3" t="s">
        <v>70</v>
      </c>
      <c r="AB592" s="3">
        <v>8228395</v>
      </c>
      <c r="AC592" s="3" t="s">
        <v>71</v>
      </c>
      <c r="AD592" s="6">
        <v>0.125</v>
      </c>
      <c r="AE592" s="7"/>
      <c r="AF592" s="7"/>
      <c r="AG592" s="6">
        <f>Tabla4[[#This Row],[Tiempo Parada de Reloj]]+Tabla4[[#This Row],[Tiempo Autorizado por Telefonica (no Máximo)]]</f>
        <v>0.125</v>
      </c>
      <c r="AH592" s="7">
        <f t="shared" ca="1" si="64"/>
        <v>0.20138888889050577</v>
      </c>
      <c r="AI592" s="8">
        <f t="shared" si="65"/>
        <v>3</v>
      </c>
      <c r="AJ592" s="8">
        <f t="shared" ca="1" si="66"/>
        <v>4.8333333333721384</v>
      </c>
      <c r="AK592" s="3" t="s">
        <v>72</v>
      </c>
      <c r="AL592" s="3" t="s">
        <v>70</v>
      </c>
      <c r="AM592" s="3" t="s">
        <v>98</v>
      </c>
      <c r="AN592" s="3" t="s">
        <v>98</v>
      </c>
      <c r="AO592" s="3" t="s">
        <v>98</v>
      </c>
      <c r="AP592" s="3" t="s">
        <v>98</v>
      </c>
      <c r="AQ592" s="23">
        <v>45336.415277777778</v>
      </c>
      <c r="AR592" s="3"/>
      <c r="AS592" s="23"/>
      <c r="AT592" s="23"/>
      <c r="AU592" s="3" t="s">
        <v>100</v>
      </c>
      <c r="AV592" s="3" t="s">
        <v>526</v>
      </c>
      <c r="AW592" s="3" t="s">
        <v>3194</v>
      </c>
      <c r="AX592" s="3">
        <v>4.505039</v>
      </c>
      <c r="AY592" s="3">
        <v>-74.104359000000002</v>
      </c>
      <c r="AZ592" s="8" t="str">
        <f>+CONCATENATE("Reportan apertura en el enlace ",Tabla4[[#This Row],[Enlace]]," en el ",Tabla4[[#This Row],[Distancia óptica]]," ocasionado por ",Tabla4[[#This Row],[Causa del daño]])</f>
        <v>Reportan apertura en el enlace Mov. Monte Blanco - Mov. La Coruña II en el km 11,6 desde Marruecos ocasionado por Vandalismo</v>
      </c>
      <c r="BA592" s="8" t="str">
        <f>+CONCATENATE("Para dar solución al incidente ",Tabla4[[#This Row],[Solución]])</f>
        <v>Para dar solución al incidente Se realiza tendido de 120 m de fo 96 hilos y se instala dos cajas de empalmes de 96 hilos.</v>
      </c>
      <c r="BB592" s="3" t="str">
        <f>+_xlfn.CONCAT(Tabla4[[#This Row],[Causa Raiz]]," ",Tabla4[[#This Row],[Solución2]]," (",Tabla4[[#This Row],[Anillo]],"- Cabecera: ",Tabla4[[#This Row],[Cabecera]],"- Operador: ",Tabla4[[#This Row],[Operador]],")")</f>
        <v>Reportan apertura en el enlace Mov. Monte Blanco - Mov. La Coruña II en el km 11,6 desde Marruecos ocasionado por Vandalismo Para dar solución al incidente Se realiza tendido de 120 m de fo 96 hilos y se instala dos cajas de empalmes de 96 hilos. (60 repotenciado- Cabecera: Marruecos- Operador: Infraco)</v>
      </c>
    </row>
    <row r="593" spans="1:54" s="2" customFormat="1" ht="185.25">
      <c r="A593" s="38">
        <f t="shared" si="63"/>
        <v>592</v>
      </c>
      <c r="B593" s="3">
        <v>8226786</v>
      </c>
      <c r="C593" s="3" t="s">
        <v>54</v>
      </c>
      <c r="D593" s="23">
        <v>45334.395833333336</v>
      </c>
      <c r="E593" s="23">
        <v>45334.397222222222</v>
      </c>
      <c r="F593" s="1">
        <f t="shared" ca="1" si="62"/>
        <v>1.3888888861401938E-3</v>
      </c>
      <c r="G593" s="3" t="s">
        <v>55</v>
      </c>
      <c r="H593" s="41"/>
      <c r="I593" s="40"/>
      <c r="J593" s="5" t="s">
        <v>56</v>
      </c>
      <c r="K593" s="3" t="s">
        <v>138</v>
      </c>
      <c r="L593" s="9" t="s">
        <v>78</v>
      </c>
      <c r="M593" s="3" t="s">
        <v>139</v>
      </c>
      <c r="N593" s="3" t="s">
        <v>140</v>
      </c>
      <c r="O593" s="3" t="s">
        <v>3195</v>
      </c>
      <c r="P593" s="3" t="s">
        <v>3196</v>
      </c>
      <c r="Q593" s="4" t="s">
        <v>3197</v>
      </c>
      <c r="R593" s="3" t="s">
        <v>451</v>
      </c>
      <c r="S593" s="3" t="s">
        <v>145</v>
      </c>
      <c r="T593" s="3" t="s">
        <v>104</v>
      </c>
      <c r="U593" s="3" t="s">
        <v>3198</v>
      </c>
      <c r="V593" s="22" t="str">
        <f t="shared" si="67"/>
        <v>RLFO; Hora de aviso: 9:30 12/02/2024; Solución: Hilos cruzados en oDF de Aguacatal; Hora de solución: 9:32 12/02/2024; Causa: Visita Fallida</v>
      </c>
      <c r="W593" s="4" t="s">
        <v>2763</v>
      </c>
      <c r="X593" s="3"/>
      <c r="Y593" s="3"/>
      <c r="Z593" s="3" t="s">
        <v>69</v>
      </c>
      <c r="AA593" s="3" t="s">
        <v>71</v>
      </c>
      <c r="AB593" s="3">
        <v>0</v>
      </c>
      <c r="AC593" s="3" t="s">
        <v>71</v>
      </c>
      <c r="AD593" s="6">
        <v>0</v>
      </c>
      <c r="AE593" s="7"/>
      <c r="AF593" s="7"/>
      <c r="AG593" s="6">
        <f>Tabla4[[#This Row],[Tiempo Parada de Reloj]]+Tabla4[[#This Row],[Tiempo Autorizado por Telefonica (no Máximo)]]</f>
        <v>0</v>
      </c>
      <c r="AH593" s="7">
        <f t="shared" ca="1" si="64"/>
        <v>1.3888888861401938E-3</v>
      </c>
      <c r="AI593" s="8">
        <f t="shared" si="65"/>
        <v>0</v>
      </c>
      <c r="AJ593" s="8">
        <f t="shared" ca="1" si="66"/>
        <v>3.3333333267364651E-2</v>
      </c>
      <c r="AK593" s="3" t="s">
        <v>72</v>
      </c>
      <c r="AL593" s="3" t="s">
        <v>70</v>
      </c>
      <c r="AM593" s="3" t="s">
        <v>98</v>
      </c>
      <c r="AN593" s="3" t="s">
        <v>98</v>
      </c>
      <c r="AO593" s="3" t="s">
        <v>98</v>
      </c>
      <c r="AP593" s="3" t="s">
        <v>98</v>
      </c>
      <c r="AQ593" s="23">
        <v>45334.397222222222</v>
      </c>
      <c r="AR593" s="3"/>
      <c r="AS593" s="23"/>
      <c r="AT593" s="23"/>
      <c r="AU593" s="3" t="s">
        <v>200</v>
      </c>
      <c r="AV593" s="3" t="s">
        <v>69</v>
      </c>
      <c r="AW593" s="3" t="s">
        <v>69</v>
      </c>
      <c r="AX593" s="3" t="s">
        <v>69</v>
      </c>
      <c r="AY593" s="3" t="s">
        <v>69</v>
      </c>
      <c r="AZ593" s="8" t="str">
        <f>+CONCATENATE("Reportan apertura en el enlace ",Tabla4[[#This Row],[Enlace]]," en el ",Tabla4[[#This Row],[Distancia óptica]]," ocasionado por ",Tabla4[[#This Row],[Causa del daño]])</f>
        <v>Reportan apertura en el enlace Mov. Cali Centro - Mov. Lomas De Aguacatal en el Km 0 desde Aguaccatal ocasionado por Visita Fallida</v>
      </c>
      <c r="BA593" s="8" t="str">
        <f>+CONCATENATE("Para dar solución al incidente ",Tabla4[[#This Row],[Solución]])</f>
        <v>Para dar solución al incidente Hilos cruzados en oDF de Aguacatal</v>
      </c>
      <c r="BB593" s="3" t="str">
        <f>+_xlfn.CONCAT(Tabla4[[#This Row],[Causa Raiz]]," ",Tabla4[[#This Row],[Solución2]]," (",Tabla4[[#This Row],[Anillo]],"- Cabecera: ",Tabla4[[#This Row],[Cabecera]],"- Operador: ",Tabla4[[#This Row],[Operador]],")")</f>
        <v>Reportan apertura en el enlace Mov. Cali Centro - Mov. Lomas De Aguacatal en el Km 0 desde Aguaccatal ocasionado por Visita Fallida Para dar solución al incidente Hilos cruzados en oDF de Aguacatal (NA- Cabecera: NA- Operador: Colombia Telecomunicaciones)</v>
      </c>
    </row>
    <row r="594" spans="1:54" s="2" customFormat="1" ht="185.25">
      <c r="A594" s="38">
        <f t="shared" si="63"/>
        <v>593</v>
      </c>
      <c r="B594" s="3">
        <v>8226929</v>
      </c>
      <c r="C594" s="3" t="s">
        <v>54</v>
      </c>
      <c r="D594" s="23">
        <v>45334.416666666664</v>
      </c>
      <c r="E594" s="23">
        <v>45334.701388888891</v>
      </c>
      <c r="F594" s="1">
        <f t="shared" ca="1" si="62"/>
        <v>0.28472222222626442</v>
      </c>
      <c r="G594" s="3" t="s">
        <v>55</v>
      </c>
      <c r="H594" s="41"/>
      <c r="I594" s="40"/>
      <c r="J594" s="5" t="s">
        <v>56</v>
      </c>
      <c r="K594" s="3" t="s">
        <v>203</v>
      </c>
      <c r="L594" s="9" t="s">
        <v>78</v>
      </c>
      <c r="M594" s="3" t="s">
        <v>169</v>
      </c>
      <c r="N594" s="3" t="s">
        <v>437</v>
      </c>
      <c r="O594" s="3" t="s">
        <v>3199</v>
      </c>
      <c r="P594" s="3" t="s">
        <v>3200</v>
      </c>
      <c r="Q594" s="4" t="s">
        <v>3201</v>
      </c>
      <c r="R594" s="3" t="s">
        <v>2183</v>
      </c>
      <c r="S594" s="3" t="s">
        <v>210</v>
      </c>
      <c r="T594" s="3" t="s">
        <v>256</v>
      </c>
      <c r="U594" s="3" t="s">
        <v>2932</v>
      </c>
      <c r="V594" s="22" t="str">
        <f t="shared" si="67"/>
        <v>RLFO; Hora de aviso: 10:00 12/02/2024; Solución: Se refusiona hilo abierto en empalme existente; Hora de solución: 16:50 12/02/2024; Causa: Falla de Empalme de FiOp</v>
      </c>
      <c r="W594" s="4" t="s">
        <v>3202</v>
      </c>
      <c r="X594" s="3" t="s">
        <v>3203</v>
      </c>
      <c r="Y594" s="3" t="s">
        <v>3204</v>
      </c>
      <c r="Z594" s="3" t="s">
        <v>119</v>
      </c>
      <c r="AA594" s="3" t="s">
        <v>70</v>
      </c>
      <c r="AB594" s="3">
        <v>8227507</v>
      </c>
      <c r="AC594" s="3" t="s">
        <v>71</v>
      </c>
      <c r="AD594" s="6">
        <v>0.12152777777777778</v>
      </c>
      <c r="AE594" s="7"/>
      <c r="AF594" s="7"/>
      <c r="AG594" s="6">
        <f>Tabla4[[#This Row],[Tiempo Parada de Reloj]]+Tabla4[[#This Row],[Tiempo Autorizado por Telefonica (no Máximo)]]</f>
        <v>0.12152777777777778</v>
      </c>
      <c r="AH594" s="7">
        <f t="shared" ca="1" si="64"/>
        <v>0.16319444444848663</v>
      </c>
      <c r="AI594" s="8">
        <f t="shared" si="65"/>
        <v>2.9166666666666665</v>
      </c>
      <c r="AJ594" s="8">
        <f t="shared" ca="1" si="66"/>
        <v>3.9166666667636791</v>
      </c>
      <c r="AK594" s="3" t="s">
        <v>72</v>
      </c>
      <c r="AL594" s="3" t="s">
        <v>70</v>
      </c>
      <c r="AM594" s="3" t="s">
        <v>98</v>
      </c>
      <c r="AN594" s="3" t="s">
        <v>98</v>
      </c>
      <c r="AO594" s="3" t="s">
        <v>119</v>
      </c>
      <c r="AP594" s="3" t="s">
        <v>119</v>
      </c>
      <c r="AQ594" s="23">
        <v>45336.986805555556</v>
      </c>
      <c r="AR594" s="3"/>
      <c r="AS594" s="23"/>
      <c r="AT594" s="23"/>
      <c r="AU594" s="3" t="s">
        <v>192</v>
      </c>
      <c r="AV594" s="3" t="s">
        <v>3205</v>
      </c>
      <c r="AW594" s="3" t="s">
        <v>3206</v>
      </c>
      <c r="AX594" s="3">
        <v>8.2379440000000006</v>
      </c>
      <c r="AY594" s="3">
        <v>-73.353615000000005</v>
      </c>
      <c r="AZ594" s="8" t="str">
        <f>+CONCATENATE("Reportan apertura en el enlace ",Tabla4[[#This Row],[Enlace]]," en el ",Tabla4[[#This Row],[Distancia óptica]]," ocasionado por ",Tabla4[[#This Row],[Causa del daño]])</f>
        <v>Reportan apertura en el enlace Mov. Ocaña Plaza - Mov. San Antonio en el km 1,8 desde Mov. San Antonio ocasionado por Falla de Empalme de FiOp</v>
      </c>
      <c r="BA594" s="8" t="str">
        <f>+CONCATENATE("Para dar solución al incidente ",Tabla4[[#This Row],[Solución]])</f>
        <v>Para dar solución al incidente Se refusiona hilo abierto en empalme existente</v>
      </c>
      <c r="BB594" s="3" t="str">
        <f>+_xlfn.CONCAT(Tabla4[[#This Row],[Causa Raiz]]," ",Tabla4[[#This Row],[Solución2]]," (",Tabla4[[#This Row],[Anillo]],"- Cabecera: ",Tabla4[[#This Row],[Cabecera]],"- Operador: ",Tabla4[[#This Row],[Operador]],")")</f>
        <v>Reportan apertura en el enlace Mov. Ocaña Plaza - Mov. San Antonio en el km 1,8 desde Mov. San Antonio ocasionado por Falla de Empalme de FiOp Para dar solución al incidente Se refusiona hilo abierto en empalme existente (Anillo 2- Cabecera: Ocaña Centro- Operador: Colombia Telecomunicaciones)</v>
      </c>
    </row>
    <row r="595" spans="1:54" s="2" customFormat="1" ht="185.25">
      <c r="A595" s="38">
        <f t="shared" si="63"/>
        <v>594</v>
      </c>
      <c r="B595" s="3">
        <v>8226180</v>
      </c>
      <c r="C595" s="3" t="s">
        <v>54</v>
      </c>
      <c r="D595" s="23">
        <v>45334.416666666664</v>
      </c>
      <c r="E595" s="23">
        <v>45334.795138888891</v>
      </c>
      <c r="F595" s="1">
        <f t="shared" ca="1" si="62"/>
        <v>0.37847222222626442</v>
      </c>
      <c r="G595" s="3" t="s">
        <v>55</v>
      </c>
      <c r="H595" s="41"/>
      <c r="I595" s="40"/>
      <c r="J595" s="5" t="s">
        <v>56</v>
      </c>
      <c r="K595" s="3" t="s">
        <v>138</v>
      </c>
      <c r="L595" s="9" t="s">
        <v>58</v>
      </c>
      <c r="M595" s="3" t="s">
        <v>139</v>
      </c>
      <c r="N595" s="3" t="s">
        <v>140</v>
      </c>
      <c r="O595" s="3" t="s">
        <v>3207</v>
      </c>
      <c r="P595" s="3" t="s">
        <v>3208</v>
      </c>
      <c r="Q595" s="4" t="s">
        <v>3209</v>
      </c>
      <c r="R595" s="3" t="s">
        <v>725</v>
      </c>
      <c r="S595" s="3" t="s">
        <v>145</v>
      </c>
      <c r="T595" s="3" t="s">
        <v>146</v>
      </c>
      <c r="U595" s="3" t="s">
        <v>3210</v>
      </c>
      <c r="V595" s="22" t="str">
        <f t="shared" si="67"/>
        <v>RLFO; Hora de aviso: 10:00 12/02/2024; Solución: Se realiza migracion enre empalmes; Hora de solución: 19:05 12/02/2024; Causa: Falla en la Red FiOp</v>
      </c>
      <c r="W595" s="4" t="s">
        <v>2763</v>
      </c>
      <c r="X595" s="3"/>
      <c r="Y595" s="3"/>
      <c r="Z595" s="3" t="s">
        <v>69</v>
      </c>
      <c r="AA595" s="3" t="s">
        <v>70</v>
      </c>
      <c r="AB595" s="3">
        <v>8226180</v>
      </c>
      <c r="AC595" s="3" t="s">
        <v>70</v>
      </c>
      <c r="AD595" s="6">
        <v>0.25694444444444448</v>
      </c>
      <c r="AE595" s="7"/>
      <c r="AF595" s="7"/>
      <c r="AG595" s="6">
        <f>Tabla4[[#This Row],[Tiempo Parada de Reloj]]+Tabla4[[#This Row],[Tiempo Autorizado por Telefonica (no Máximo)]]</f>
        <v>0.25694444444444448</v>
      </c>
      <c r="AH595" s="7">
        <f t="shared" ca="1" si="64"/>
        <v>0.12152777778181995</v>
      </c>
      <c r="AI595" s="8">
        <f t="shared" si="65"/>
        <v>6.1666666666666679</v>
      </c>
      <c r="AJ595" s="8">
        <f t="shared" ca="1" si="66"/>
        <v>2.9166666667636787</v>
      </c>
      <c r="AK595" s="3" t="s">
        <v>73</v>
      </c>
      <c r="AL595" s="3" t="s">
        <v>70</v>
      </c>
      <c r="AM595" s="3" t="s">
        <v>98</v>
      </c>
      <c r="AN595" s="3" t="s">
        <v>98</v>
      </c>
      <c r="AO595" s="3" t="s">
        <v>119</v>
      </c>
      <c r="AP595" s="3" t="s">
        <v>98</v>
      </c>
      <c r="AQ595" s="23">
        <v>45337.431250000001</v>
      </c>
      <c r="AR595" s="3"/>
      <c r="AS595" s="23"/>
      <c r="AT595" s="23"/>
      <c r="AU595" s="3" t="s">
        <v>200</v>
      </c>
      <c r="AV595" s="3" t="s">
        <v>582</v>
      </c>
      <c r="AW595" s="3" t="s">
        <v>3211</v>
      </c>
      <c r="AX595" s="3">
        <v>3.4175270000000002</v>
      </c>
      <c r="AY595" s="3">
        <v>-76.509821000000002</v>
      </c>
      <c r="AZ595" s="8" t="str">
        <f>+CONCATENATE("Reportan apertura en el enlace ",Tabla4[[#This Row],[Enlace]]," en el ",Tabla4[[#This Row],[Distancia óptica]]," ocasionado por ",Tabla4[[#This Row],[Causa del daño]])</f>
        <v>Reportan apertura en el enlace Tequendama - Lideres en el km 8,18 desde Tequendama ocasionado por Falla en la Red FiOp</v>
      </c>
      <c r="BA595" s="8" t="str">
        <f>+CONCATENATE("Para dar solución al incidente ",Tabla4[[#This Row],[Solución]])</f>
        <v>Para dar solución al incidente Se realiza migracion enre empalmes</v>
      </c>
      <c r="BB595" s="3" t="str">
        <f>+_xlfn.CONCAT(Tabla4[[#This Row],[Causa Raiz]]," ",Tabla4[[#This Row],[Solución2]]," (",Tabla4[[#This Row],[Anillo]],"- Cabecera: ",Tabla4[[#This Row],[Cabecera]],"- Operador: ",Tabla4[[#This Row],[Operador]],")")</f>
        <v>Reportan apertura en el enlace Tequendama - Lideres en el km 8,18 desde Tequendama ocasionado por Falla en la Red FiOp Para dar solución al incidente Se realiza migracion enre empalmes (Tequendama lideres- Cabecera: Tequendama- Operador: Colombia Telecomunicaciones)</v>
      </c>
    </row>
    <row r="596" spans="1:54" s="2" customFormat="1" ht="228">
      <c r="A596" s="38">
        <f t="shared" si="63"/>
        <v>595</v>
      </c>
      <c r="B596" s="3">
        <v>8227280</v>
      </c>
      <c r="C596" s="3" t="s">
        <v>54</v>
      </c>
      <c r="D596" s="23">
        <v>45334.517361111109</v>
      </c>
      <c r="E596" s="23">
        <v>45335.020833333336</v>
      </c>
      <c r="F596" s="1">
        <f t="shared" ca="1" si="62"/>
        <v>0.50347222222626442</v>
      </c>
      <c r="G596" s="3" t="s">
        <v>55</v>
      </c>
      <c r="H596" s="41"/>
      <c r="I596" s="40"/>
      <c r="J596" s="5" t="s">
        <v>56</v>
      </c>
      <c r="K596" s="3" t="s">
        <v>77</v>
      </c>
      <c r="L596" s="9" t="s">
        <v>58</v>
      </c>
      <c r="M596" s="3" t="s">
        <v>987</v>
      </c>
      <c r="N596" s="3" t="s">
        <v>988</v>
      </c>
      <c r="O596" s="3" t="s">
        <v>3212</v>
      </c>
      <c r="P596" s="3" t="s">
        <v>3213</v>
      </c>
      <c r="Q596" s="4" t="s">
        <v>3214</v>
      </c>
      <c r="R596" s="3" t="s">
        <v>1304</v>
      </c>
      <c r="S596" s="3" t="s">
        <v>158</v>
      </c>
      <c r="T596" s="3" t="s">
        <v>176</v>
      </c>
      <c r="U596" s="3" t="s">
        <v>3215</v>
      </c>
      <c r="V596" s="22" t="str">
        <f t="shared" si="67"/>
        <v>RLFO; Hora de aviso: 12:25 12/02/2024; Solución: Se realiza un tendido de 122 mts y se hacen dos empalmes de36 hilos con caja de 48 hilos; Hora de solución: 0:30 13/02/2024; Causa: Intervención de Terceros. No Identificados</v>
      </c>
      <c r="W596" s="4" t="s">
        <v>2763</v>
      </c>
      <c r="X596" s="3"/>
      <c r="Y596" s="3"/>
      <c r="Z596" s="3" t="s">
        <v>69</v>
      </c>
      <c r="AA596" s="3" t="s">
        <v>70</v>
      </c>
      <c r="AB596" s="3">
        <v>8227280</v>
      </c>
      <c r="AC596" s="3" t="s">
        <v>71</v>
      </c>
      <c r="AD596" s="6">
        <v>0.32361111111111113</v>
      </c>
      <c r="AE596" s="7">
        <v>1.3194444444444444E-2</v>
      </c>
      <c r="AF596" s="7" t="s">
        <v>2123</v>
      </c>
      <c r="AG596" s="6">
        <f>Tabla4[[#This Row],[Tiempo Parada de Reloj]]+Tabla4[[#This Row],[Tiempo Autorizado por Telefonica (no Máximo)]]</f>
        <v>0.33680555555555558</v>
      </c>
      <c r="AH596" s="7">
        <f t="shared" ca="1" si="64"/>
        <v>0.17986111111515329</v>
      </c>
      <c r="AI596" s="8">
        <f t="shared" si="65"/>
        <v>7.7666666666666675</v>
      </c>
      <c r="AJ596" s="8">
        <f t="shared" ca="1" si="66"/>
        <v>4.3166666667636786</v>
      </c>
      <c r="AK596" s="3" t="s">
        <v>73</v>
      </c>
      <c r="AL596" s="3" t="s">
        <v>70</v>
      </c>
      <c r="AM596" s="3" t="s">
        <v>98</v>
      </c>
      <c r="AN596" s="3" t="s">
        <v>106</v>
      </c>
      <c r="AO596" s="3" t="s">
        <v>98</v>
      </c>
      <c r="AP596" s="3" t="s">
        <v>98</v>
      </c>
      <c r="AQ596" s="23">
        <v>45335.936111111114</v>
      </c>
      <c r="AR596" s="3"/>
      <c r="AS596" s="23"/>
      <c r="AT596" s="23"/>
      <c r="AU596" s="3" t="s">
        <v>752</v>
      </c>
      <c r="AV596" s="3" t="s">
        <v>3216</v>
      </c>
      <c r="AW596" s="3" t="s">
        <v>135</v>
      </c>
      <c r="AX596" s="3">
        <v>1.6251599999999999</v>
      </c>
      <c r="AY596" s="3">
        <v>-75.604410000000001</v>
      </c>
      <c r="AZ596" s="8" t="str">
        <f>+CONCATENATE("Reportan apertura en el enlace ",Tabla4[[#This Row],[Enlace]]," en el ",Tabla4[[#This Row],[Distancia óptica]]," ocasionado por ",Tabla4[[#This Row],[Causa del daño]])</f>
        <v>Reportan apertura en el enlace Cunduy - Gobernación en el km 1,9 desde Cunduy ocasionado por Intervención de Terceros. No Identificados</v>
      </c>
      <c r="BA596" s="8" t="str">
        <f>+CONCATENATE("Para dar solución al incidente ",Tabla4[[#This Row],[Solución]])</f>
        <v>Para dar solución al incidente Se realiza un tendido de 122 mts y se hacen dos empalmes de36 hilos con caja de 48 hilos</v>
      </c>
      <c r="BB596" s="3" t="str">
        <f>+_xlfn.CONCAT(Tabla4[[#This Row],[Causa Raiz]]," ",Tabla4[[#This Row],[Solución2]]," (",Tabla4[[#This Row],[Anillo]],"- Cabecera: ",Tabla4[[#This Row],[Cabecera]],"- Operador: ",Tabla4[[#This Row],[Operador]],")")</f>
        <v>Reportan apertura en el enlace Cunduy - Gobernación en el km 1,9 desde Cunduy ocasionado por Intervención de Terceros. No Identificados Para dar solución al incidente Se realiza un tendido de 122 mts y se hacen dos empalmes de36 hilos con caja de 48 hilos (Lineal- Cabecera: Cunduy- Operador: Colombia Telecomunicaciones)</v>
      </c>
    </row>
    <row r="597" spans="1:54" s="2" customFormat="1" ht="228">
      <c r="A597" s="38">
        <f t="shared" si="63"/>
        <v>596</v>
      </c>
      <c r="B597" s="3">
        <v>8227788</v>
      </c>
      <c r="C597" s="3" t="s">
        <v>163</v>
      </c>
      <c r="D597" s="23">
        <v>45334.559027777781</v>
      </c>
      <c r="E597" s="23">
        <v>45334.770833333336</v>
      </c>
      <c r="F597" s="1">
        <f t="shared" ca="1" si="62"/>
        <v>0.21180555555474712</v>
      </c>
      <c r="G597" s="3" t="s">
        <v>55</v>
      </c>
      <c r="H597" s="41"/>
      <c r="I597" s="40"/>
      <c r="J597" s="5" t="s">
        <v>56</v>
      </c>
      <c r="K597" s="3" t="s">
        <v>203</v>
      </c>
      <c r="L597" s="9" t="s">
        <v>58</v>
      </c>
      <c r="M597" s="3" t="s">
        <v>79</v>
      </c>
      <c r="N597" s="3" t="s">
        <v>3100</v>
      </c>
      <c r="O597" s="3" t="s">
        <v>1899</v>
      </c>
      <c r="P597" s="3" t="s">
        <v>3217</v>
      </c>
      <c r="Q597" s="4" t="s">
        <v>3218</v>
      </c>
      <c r="R597" s="3" t="s">
        <v>84</v>
      </c>
      <c r="S597" s="3" t="s">
        <v>210</v>
      </c>
      <c r="T597" s="3" t="s">
        <v>176</v>
      </c>
      <c r="U597" s="3" t="s">
        <v>3219</v>
      </c>
      <c r="V597" s="22" t="str">
        <f t="shared" si="67"/>
        <v>RDFO; Hora de aviso: 13:25 12/02/2024; Solución: Se recupera 20 mts de reserva y se hace un empalme de 36 hilos con caja de empalme de 48 hilos; Hora de solución: 18:30 12/02/2024; Causa: Intervención de Terceros. No Identificados</v>
      </c>
      <c r="W597" s="4" t="s">
        <v>1987</v>
      </c>
      <c r="X597" s="3"/>
      <c r="Y597" s="3"/>
      <c r="Z597" s="3" t="s">
        <v>69</v>
      </c>
      <c r="AA597" s="3" t="s">
        <v>70</v>
      </c>
      <c r="AB597" s="3">
        <v>8227815</v>
      </c>
      <c r="AC597" s="3" t="s">
        <v>71</v>
      </c>
      <c r="AD597" s="6">
        <v>3.125E-2</v>
      </c>
      <c r="AE597" s="7"/>
      <c r="AF597" s="7"/>
      <c r="AG597" s="6">
        <f>Tabla4[[#This Row],[Tiempo Parada de Reloj]]+Tabla4[[#This Row],[Tiempo Autorizado por Telefonica (no Máximo)]]</f>
        <v>3.125E-2</v>
      </c>
      <c r="AH597" s="7">
        <f t="shared" ca="1" si="64"/>
        <v>0.18055555555474712</v>
      </c>
      <c r="AI597" s="8">
        <f t="shared" si="65"/>
        <v>0.75</v>
      </c>
      <c r="AJ597" s="8">
        <f t="shared" ca="1" si="66"/>
        <v>4.3333333333139308</v>
      </c>
      <c r="AK597" s="3" t="s">
        <v>72</v>
      </c>
      <c r="AL597" s="3" t="s">
        <v>70</v>
      </c>
      <c r="AM597" s="3" t="s">
        <v>98</v>
      </c>
      <c r="AN597" s="3" t="s">
        <v>98</v>
      </c>
      <c r="AO597" s="3" t="s">
        <v>119</v>
      </c>
      <c r="AP597" s="3" t="s">
        <v>73</v>
      </c>
      <c r="AQ597" s="23">
        <v>45343.913888888892</v>
      </c>
      <c r="AR597" s="3"/>
      <c r="AS597" s="23"/>
      <c r="AT597" s="23"/>
      <c r="AU597" s="3" t="s">
        <v>1557</v>
      </c>
      <c r="AV597" s="3" t="s">
        <v>3220</v>
      </c>
      <c r="AW597" s="3" t="s">
        <v>1323</v>
      </c>
      <c r="AX597" s="3">
        <v>5.2872300000000001</v>
      </c>
      <c r="AY597" s="3">
        <v>-73.819540000000003</v>
      </c>
      <c r="AZ597" s="8" t="str">
        <f>+CONCATENATE("Reportan apertura en el enlace ",Tabla4[[#This Row],[Enlace]]," en el ",Tabla4[[#This Row],[Distancia óptica]]," ocasionado por ",Tabla4[[#This Row],[Causa del daño]])</f>
        <v>Reportan apertura en el enlace Zipaquirá - Chiquinquirá en el Km 3,1 desde Ubate ocasionado por Intervención de Terceros. No Identificados</v>
      </c>
      <c r="BA597" s="8" t="str">
        <f>+CONCATENATE("Para dar solución al incidente ",Tabla4[[#This Row],[Solución]])</f>
        <v>Para dar solución al incidente Se recupera 20 mts de reserva y se hace un empalme de 36 hilos con caja de empalme de 48 hilos</v>
      </c>
      <c r="BB597" s="3" t="str">
        <f>+_xlfn.CONCAT(Tabla4[[#This Row],[Causa Raiz]]," ",Tabla4[[#This Row],[Solución2]]," (",Tabla4[[#This Row],[Anillo]],"- Cabecera: ",Tabla4[[#This Row],[Cabecera]],"- Operador: ",Tabla4[[#This Row],[Operador]],")")</f>
        <v>Reportan apertura en el enlace Zipaquirá - Chiquinquirá en el Km 3,1 desde Ubate ocasionado por Intervención de Terceros. No Identificados Para dar solución al incidente Se recupera 20 mts de reserva y se hace un empalme de 36 hilos con caja de empalme de 48 hilos (TRONCAL- Cabecera: Ubate- Operador: Colombia Telecomunicaciones)</v>
      </c>
    </row>
    <row r="598" spans="1:54" s="2" customFormat="1" ht="199.5">
      <c r="A598" s="38">
        <f t="shared" si="63"/>
        <v>597</v>
      </c>
      <c r="B598" s="3">
        <v>8228057</v>
      </c>
      <c r="C598" s="3" t="s">
        <v>136</v>
      </c>
      <c r="D598" s="23">
        <v>45334.583333333336</v>
      </c>
      <c r="E598" s="23">
        <v>45334.711805555555</v>
      </c>
      <c r="F598" s="1">
        <f t="shared" ca="1" si="62"/>
        <v>0.12847222221898846</v>
      </c>
      <c r="G598" s="3" t="s">
        <v>55</v>
      </c>
      <c r="H598" s="41"/>
      <c r="I598" s="40"/>
      <c r="J598" s="5" t="s">
        <v>137</v>
      </c>
      <c r="K598" s="3" t="s">
        <v>77</v>
      </c>
      <c r="L598" s="9" t="s">
        <v>78</v>
      </c>
      <c r="M598" s="3" t="s">
        <v>79</v>
      </c>
      <c r="N598" s="3" t="s">
        <v>771</v>
      </c>
      <c r="O598" s="3" t="s">
        <v>3221</v>
      </c>
      <c r="P598" s="3" t="s">
        <v>3222</v>
      </c>
      <c r="Q598" s="4" t="s">
        <v>3223</v>
      </c>
      <c r="R598" s="3" t="s">
        <v>775</v>
      </c>
      <c r="S598" s="3" t="s">
        <v>249</v>
      </c>
      <c r="T598" s="3" t="s">
        <v>256</v>
      </c>
      <c r="U598" s="3" t="s">
        <v>3224</v>
      </c>
      <c r="V598" s="22" t="str">
        <f t="shared" si="67"/>
        <v>RBHFO; Hora de aviso: 14:00 12/02/2024; Solución: Se refusioan hilo abierto en empalme de sangria a BTS Uniminuto; Hora de solución: 17:05 12/02/2024; Causa: Falla de Empalme de FiOp</v>
      </c>
      <c r="W598" s="4" t="s">
        <v>3225</v>
      </c>
      <c r="X598" s="3"/>
      <c r="Y598" s="3"/>
      <c r="Z598" s="3" t="s">
        <v>69</v>
      </c>
      <c r="AA598" s="3" t="s">
        <v>71</v>
      </c>
      <c r="AB598" s="3">
        <v>0</v>
      </c>
      <c r="AC598" s="3" t="s">
        <v>71</v>
      </c>
      <c r="AD598" s="6">
        <v>0</v>
      </c>
      <c r="AE598" s="7"/>
      <c r="AF598" s="7"/>
      <c r="AG598" s="6">
        <f>Tabla4[[#This Row],[Tiempo Parada de Reloj]]+Tabla4[[#This Row],[Tiempo Autorizado por Telefonica (no Máximo)]]</f>
        <v>0</v>
      </c>
      <c r="AH598" s="7">
        <f t="shared" ca="1" si="64"/>
        <v>0.12847222221898846</v>
      </c>
      <c r="AI598" s="8">
        <f t="shared" si="65"/>
        <v>0</v>
      </c>
      <c r="AJ598" s="8">
        <f t="shared" ca="1" si="66"/>
        <v>3.0833333332557231</v>
      </c>
      <c r="AK598" s="3" t="s">
        <v>98</v>
      </c>
      <c r="AL598" s="3" t="s">
        <v>71</v>
      </c>
      <c r="AM598" s="3" t="s">
        <v>69</v>
      </c>
      <c r="AN598" s="3" t="s">
        <v>98</v>
      </c>
      <c r="AO598" s="3" t="s">
        <v>98</v>
      </c>
      <c r="AP598" s="3" t="s">
        <v>98</v>
      </c>
      <c r="AQ598" s="23">
        <v>45335.50277777778</v>
      </c>
      <c r="AR598" s="3"/>
      <c r="AS598" s="23"/>
      <c r="AT598" s="23"/>
      <c r="AU598" s="3" t="s">
        <v>313</v>
      </c>
      <c r="AV598" s="3" t="s">
        <v>2296</v>
      </c>
      <c r="AW598" s="3" t="s">
        <v>3226</v>
      </c>
      <c r="AX598" s="3">
        <v>4.5826500000000001</v>
      </c>
      <c r="AY598" s="3">
        <v>-74.225750000000005</v>
      </c>
      <c r="AZ598" s="8" t="str">
        <f>+CONCATENATE("Reportan apertura en el enlace ",Tabla4[[#This Row],[Enlace]]," en el ",Tabla4[[#This Row],[Distancia óptica]]," ocasionado por ",Tabla4[[#This Row],[Causa del daño]])</f>
        <v>Reportan apertura en el enlace Mov. Uniminuto - Mov. El Sol Soacha en el Km 0,452 desde Uniminuto ocasionado por Falla de Empalme de FiOp</v>
      </c>
      <c r="BA598" s="8" t="str">
        <f>+CONCATENATE("Para dar solución al incidente ",Tabla4[[#This Row],[Solución]])</f>
        <v>Para dar solución al incidente Se refusioan hilo abierto en empalme de sangria a BTS Uniminuto</v>
      </c>
      <c r="BB598" s="3" t="str">
        <f>+_xlfn.CONCAT(Tabla4[[#This Row],[Causa Raiz]]," ",Tabla4[[#This Row],[Solución2]]," (",Tabla4[[#This Row],[Anillo]],"- Cabecera: ",Tabla4[[#This Row],[Cabecera]],"- Operador: ",Tabla4[[#This Row],[Operador]],")")</f>
        <v>Reportan apertura en el enlace Mov. Uniminuto - Mov. El Sol Soacha en el Km 0,452 desde Uniminuto ocasionado por Falla de Empalme de FiOp Para dar solución al incidente Se refusioan hilo abierto en empalme de sangria a BTS Uniminuto (Anillo 63- Cabecera: CENTRAL SOACHA- Operador: Infraco)</v>
      </c>
    </row>
    <row r="599" spans="1:54" s="2" customFormat="1" ht="213.75">
      <c r="A599" s="38">
        <f t="shared" si="63"/>
        <v>598</v>
      </c>
      <c r="B599" s="3">
        <v>8227372</v>
      </c>
      <c r="C599" s="3" t="s">
        <v>54</v>
      </c>
      <c r="D599" s="23">
        <v>45334.652777777781</v>
      </c>
      <c r="E599" s="23">
        <v>45334.833333333336</v>
      </c>
      <c r="F599" s="1">
        <f t="shared" ca="1" si="62"/>
        <v>0.18055555555474712</v>
      </c>
      <c r="G599" s="3" t="s">
        <v>55</v>
      </c>
      <c r="H599" s="41"/>
      <c r="I599" s="40"/>
      <c r="J599" s="5" t="s">
        <v>56</v>
      </c>
      <c r="K599" s="3" t="s">
        <v>138</v>
      </c>
      <c r="L599" s="9" t="s">
        <v>78</v>
      </c>
      <c r="M599" s="3" t="s">
        <v>139</v>
      </c>
      <c r="N599" s="3" t="s">
        <v>140</v>
      </c>
      <c r="O599" s="3" t="s">
        <v>3227</v>
      </c>
      <c r="P599" s="3" t="s">
        <v>3228</v>
      </c>
      <c r="Q599" s="4" t="s">
        <v>3229</v>
      </c>
      <c r="R599" s="3" t="s">
        <v>3230</v>
      </c>
      <c r="S599" s="3" t="s">
        <v>145</v>
      </c>
      <c r="T599" s="3" t="s">
        <v>66</v>
      </c>
      <c r="U599" s="3" t="s">
        <v>3231</v>
      </c>
      <c r="V599" s="22" t="str">
        <f t="shared" si="67"/>
        <v>RLFO; Hora de aviso: 15:40 12/02/2024; Solución: Se recupero 10 mts de fibra y se realzian un empalme de 8 Hilos con caja de empalme de 48 hilos; Hora de solución: 20:00 12/02/2024; Causa: Vandalismo</v>
      </c>
      <c r="W599" s="4" t="s">
        <v>2763</v>
      </c>
      <c r="X599" s="3"/>
      <c r="Y599" s="3"/>
      <c r="Z599" s="3" t="s">
        <v>69</v>
      </c>
      <c r="AA599" s="3" t="s">
        <v>70</v>
      </c>
      <c r="AB599" s="3">
        <v>540496</v>
      </c>
      <c r="AC599" s="3" t="s">
        <v>71</v>
      </c>
      <c r="AD599" s="6">
        <v>2.8472222222222222E-2</v>
      </c>
      <c r="AE599" s="7"/>
      <c r="AF599" s="7"/>
      <c r="AG599" s="6">
        <f>Tabla4[[#This Row],[Tiempo Parada de Reloj]]+Tabla4[[#This Row],[Tiempo Autorizado por Telefonica (no Máximo)]]</f>
        <v>2.8472222222222222E-2</v>
      </c>
      <c r="AH599" s="7">
        <f t="shared" ca="1" si="64"/>
        <v>0.15208333333252488</v>
      </c>
      <c r="AI599" s="8">
        <f t="shared" si="65"/>
        <v>0.68333333333333335</v>
      </c>
      <c r="AJ599" s="8">
        <f t="shared" ca="1" si="66"/>
        <v>3.6499999999805972</v>
      </c>
      <c r="AK599" s="3" t="s">
        <v>73</v>
      </c>
      <c r="AL599" s="3" t="s">
        <v>70</v>
      </c>
      <c r="AM599" s="3" t="s">
        <v>98</v>
      </c>
      <c r="AN599" s="3" t="s">
        <v>98</v>
      </c>
      <c r="AO599" s="3" t="s">
        <v>98</v>
      </c>
      <c r="AP599" s="3" t="s">
        <v>98</v>
      </c>
      <c r="AQ599" s="23">
        <v>45337.693749999999</v>
      </c>
      <c r="AR599" s="3"/>
      <c r="AS599" s="23"/>
      <c r="AT599" s="23"/>
      <c r="AU599" s="3" t="s">
        <v>200</v>
      </c>
      <c r="AV599" s="3" t="s">
        <v>3232</v>
      </c>
      <c r="AW599" s="3" t="s">
        <v>3233</v>
      </c>
      <c r="AX599" s="3">
        <v>3.38226</v>
      </c>
      <c r="AY599" s="3">
        <v>-76.526849999999996</v>
      </c>
      <c r="AZ599" s="8" t="str">
        <f>+CONCATENATE("Reportan apertura en el enlace ",Tabla4[[#This Row],[Enlace]]," en el ",Tabla4[[#This Row],[Distancia óptica]]," ocasionado por ",Tabla4[[#This Row],[Causa del daño]])</f>
        <v>Reportan apertura en el enlace Mov. San Joaquin - Mov. Ingenio Makrocaney en el Km 0,232 desde San Joaquin ocasionado por Vandalismo</v>
      </c>
      <c r="BA599" s="8" t="str">
        <f>+CONCATENATE("Para dar solución al incidente ",Tabla4[[#This Row],[Solución]])</f>
        <v>Para dar solución al incidente Se recupero 10 mts de fibra y se realzian un empalme de 8 Hilos con caja de empalme de 48 hilos</v>
      </c>
      <c r="BB599" s="3" t="str">
        <f>+_xlfn.CONCAT(Tabla4[[#This Row],[Causa Raiz]]," ",Tabla4[[#This Row],[Solución2]]," (",Tabla4[[#This Row],[Anillo]],"- Cabecera: ",Tabla4[[#This Row],[Cabecera]],"- Operador: ",Tabla4[[#This Row],[Operador]],")")</f>
        <v>Reportan apertura en el enlace Mov. San Joaquin - Mov. Ingenio Makrocaney en el Km 0,232 desde San Joaquin ocasionado por Vandalismo Para dar solución al incidente Se recupero 10 mts de fibra y se realzian un empalme de 8 Hilos con caja de empalme de 48 hilos (Uk San Joaquin- Cabecera: Macrokaney- Operador: Colombia Telecomunicaciones)</v>
      </c>
    </row>
    <row r="600" spans="1:54" s="2" customFormat="1" ht="156.75">
      <c r="A600" s="38">
        <f t="shared" si="63"/>
        <v>599</v>
      </c>
      <c r="B600" s="3">
        <v>8227784</v>
      </c>
      <c r="C600" s="3" t="s">
        <v>54</v>
      </c>
      <c r="D600" s="23">
        <v>45334.649305555555</v>
      </c>
      <c r="E600" s="23">
        <v>45334.650694444441</v>
      </c>
      <c r="F600" s="1">
        <f t="shared" ca="1" si="62"/>
        <v>1.3888888861401938E-3</v>
      </c>
      <c r="G600" s="3" t="s">
        <v>55</v>
      </c>
      <c r="H600" s="41"/>
      <c r="I600" s="40"/>
      <c r="J600" s="5" t="s">
        <v>56</v>
      </c>
      <c r="K600" s="3" t="s">
        <v>57</v>
      </c>
      <c r="L600" s="9" t="s">
        <v>58</v>
      </c>
      <c r="M600" s="3" t="s">
        <v>59</v>
      </c>
      <c r="N600" s="3" t="s">
        <v>60</v>
      </c>
      <c r="O600" s="3" t="s">
        <v>3234</v>
      </c>
      <c r="P600" s="3" t="s">
        <v>3235</v>
      </c>
      <c r="Q600" s="4" t="s">
        <v>3236</v>
      </c>
      <c r="R600" s="3" t="s">
        <v>64</v>
      </c>
      <c r="S600" s="3" t="s">
        <v>65</v>
      </c>
      <c r="T600" s="3" t="s">
        <v>104</v>
      </c>
      <c r="U600" s="3" t="s">
        <v>3237</v>
      </c>
      <c r="V600" s="22" t="str">
        <f t="shared" si="67"/>
        <v>RLFO; Hora de aviso: 15:35 12/02/2024; Solución: Se certifica la FO en Fontibon y la Arabia; Hora de solución: 15:37 12/02/2024; Causa: Visita Fallida</v>
      </c>
      <c r="W600" s="4" t="s">
        <v>3193</v>
      </c>
      <c r="X600" s="3"/>
      <c r="Y600" s="3"/>
      <c r="Z600" s="3" t="s">
        <v>69</v>
      </c>
      <c r="AA600" s="3" t="s">
        <v>70</v>
      </c>
      <c r="AB600" s="3">
        <v>8227784</v>
      </c>
      <c r="AC600" s="3" t="s">
        <v>71</v>
      </c>
      <c r="AD600" s="6">
        <v>0</v>
      </c>
      <c r="AE600" s="7"/>
      <c r="AF600" s="7"/>
      <c r="AG600" s="6">
        <f>Tabla4[[#This Row],[Tiempo Parada de Reloj]]+Tabla4[[#This Row],[Tiempo Autorizado por Telefonica (no Máximo)]]</f>
        <v>0</v>
      </c>
      <c r="AH600" s="7">
        <f t="shared" ca="1" si="64"/>
        <v>1.3888888861401938E-3</v>
      </c>
      <c r="AI600" s="8">
        <f t="shared" si="65"/>
        <v>0</v>
      </c>
      <c r="AJ600" s="8">
        <f t="shared" ca="1" si="66"/>
        <v>3.3333333267364651E-2</v>
      </c>
      <c r="AK600" s="3" t="s">
        <v>73</v>
      </c>
      <c r="AL600" s="3" t="s">
        <v>70</v>
      </c>
      <c r="AM600" s="3" t="s">
        <v>98</v>
      </c>
      <c r="AN600" s="3" t="s">
        <v>98</v>
      </c>
      <c r="AO600" s="3" t="s">
        <v>98</v>
      </c>
      <c r="AP600" s="3" t="s">
        <v>98</v>
      </c>
      <c r="AQ600" s="23">
        <v>45334.650694444441</v>
      </c>
      <c r="AR600" s="3"/>
      <c r="AS600" s="23"/>
      <c r="AT600" s="23"/>
      <c r="AU600" s="3" t="s">
        <v>298</v>
      </c>
      <c r="AV600" s="3" t="s">
        <v>69</v>
      </c>
      <c r="AW600" s="3" t="s">
        <v>69</v>
      </c>
      <c r="AX600" s="3" t="s">
        <v>69</v>
      </c>
      <c r="AY600" s="3" t="s">
        <v>69</v>
      </c>
      <c r="AZ600" s="8" t="str">
        <f>+CONCATENATE("Reportan apertura en el enlace ",Tabla4[[#This Row],[Enlace]]," en el ",Tabla4[[#This Row],[Distancia óptica]]," ocasionado por ",Tabla4[[#This Row],[Causa del daño]])</f>
        <v>Reportan apertura en el enlace Dto 31021 Fontibon - Challenger en el Km 0 desde Fontibon ocasionado por Visita Fallida</v>
      </c>
      <c r="BA600" s="8" t="str">
        <f>+CONCATENATE("Para dar solución al incidente ",Tabla4[[#This Row],[Solución]])</f>
        <v>Para dar solución al incidente Se certifica la FO en Fontibon y la Arabia</v>
      </c>
      <c r="BB600" s="3" t="str">
        <f>+_xlfn.CONCAT(Tabla4[[#This Row],[Causa Raiz]]," ",Tabla4[[#This Row],[Solución2]]," (",Tabla4[[#This Row],[Anillo]],"- Cabecera: ",Tabla4[[#This Row],[Cabecera]],"- Operador: ",Tabla4[[#This Row],[Operador]],")")</f>
        <v>Reportan apertura en el enlace Dto 31021 Fontibon - Challenger en el Km 0 desde Fontibon ocasionado por Visita Fallida Para dar solución al incidente Se certifica la FO en Fontibon y la Arabia (NA- Cabecera: NA- Operador: Colombia Telecomunicaciones)</v>
      </c>
    </row>
    <row r="601" spans="1:54" s="2" customFormat="1" ht="171">
      <c r="A601" s="38">
        <f t="shared" si="63"/>
        <v>600</v>
      </c>
      <c r="B601" s="3">
        <v>8228390</v>
      </c>
      <c r="C601" s="3" t="s">
        <v>136</v>
      </c>
      <c r="D601" s="23">
        <v>45334.652777777781</v>
      </c>
      <c r="E601" s="23">
        <v>45334.833333333336</v>
      </c>
      <c r="F601" s="1">
        <f t="shared" ref="F601:F664" ca="1" si="68">IF(ISBLANK(E601),IF(ISBLANK(D601),0,NOW()-D601),E601-D601)</f>
        <v>0.18055555555474712</v>
      </c>
      <c r="G601" s="3" t="s">
        <v>55</v>
      </c>
      <c r="H601" s="41"/>
      <c r="I601" s="40"/>
      <c r="J601" s="5" t="s">
        <v>137</v>
      </c>
      <c r="K601" s="3" t="s">
        <v>57</v>
      </c>
      <c r="L601" s="9" t="s">
        <v>78</v>
      </c>
      <c r="M601" s="3" t="s">
        <v>59</v>
      </c>
      <c r="N601" s="3" t="s">
        <v>60</v>
      </c>
      <c r="O601" s="3" t="s">
        <v>2970</v>
      </c>
      <c r="P601" s="3" t="s">
        <v>3238</v>
      </c>
      <c r="Q601" s="4" t="s">
        <v>2972</v>
      </c>
      <c r="R601" s="3" t="s">
        <v>980</v>
      </c>
      <c r="S601" s="3" t="s">
        <v>65</v>
      </c>
      <c r="T601" s="3" t="s">
        <v>256</v>
      </c>
      <c r="U601" s="3" t="s">
        <v>2932</v>
      </c>
      <c r="V601" s="22" t="str">
        <f t="shared" si="67"/>
        <v>RBHFO; Hora de aviso: 15:40 12/02/2024; Solución: Se refusiona hilo abierto en empalme existente; Hora de solución: 20:00 12/02/2024; Causa: Falla de Empalme de FiOp</v>
      </c>
      <c r="W601" s="4" t="s">
        <v>3193</v>
      </c>
      <c r="X601" s="3"/>
      <c r="Y601" s="3"/>
      <c r="Z601" s="3" t="s">
        <v>69</v>
      </c>
      <c r="AA601" s="3" t="s">
        <v>71</v>
      </c>
      <c r="AB601" s="3">
        <v>0</v>
      </c>
      <c r="AC601" s="3" t="s">
        <v>71</v>
      </c>
      <c r="AD601" s="6">
        <v>0</v>
      </c>
      <c r="AE601" s="7"/>
      <c r="AF601" s="7"/>
      <c r="AG601" s="6">
        <f>Tabla4[[#This Row],[Tiempo Parada de Reloj]]+Tabla4[[#This Row],[Tiempo Autorizado por Telefonica (no Máximo)]]</f>
        <v>0</v>
      </c>
      <c r="AH601" s="7">
        <f t="shared" ca="1" si="64"/>
        <v>0.18055555555474712</v>
      </c>
      <c r="AI601" s="8">
        <f t="shared" si="65"/>
        <v>0</v>
      </c>
      <c r="AJ601" s="8">
        <f t="shared" ca="1" si="66"/>
        <v>4.3333333333139308</v>
      </c>
      <c r="AK601" s="3" t="s">
        <v>73</v>
      </c>
      <c r="AL601" s="3" t="s">
        <v>70</v>
      </c>
      <c r="AM601" s="3" t="s">
        <v>98</v>
      </c>
      <c r="AN601" s="3" t="s">
        <v>98</v>
      </c>
      <c r="AO601" s="3" t="s">
        <v>119</v>
      </c>
      <c r="AP601" s="3" t="s">
        <v>119</v>
      </c>
      <c r="AQ601" s="23">
        <v>45338.397222222222</v>
      </c>
      <c r="AR601" s="3"/>
      <c r="AS601" s="23"/>
      <c r="AT601" s="23"/>
      <c r="AU601" s="3" t="s">
        <v>107</v>
      </c>
      <c r="AV601" s="3" t="s">
        <v>975</v>
      </c>
      <c r="AW601" s="3" t="s">
        <v>3239</v>
      </c>
      <c r="AX601" s="3">
        <v>4.7111900000000002</v>
      </c>
      <c r="AY601" s="3">
        <v>-74.0685</v>
      </c>
      <c r="AZ601" s="8" t="str">
        <f>+CONCATENATE("Reportan apertura en el enlace ",Tabla4[[#This Row],[Enlace]]," en el ",Tabla4[[#This Row],[Distancia óptica]]," ocasionado por ",Tabla4[[#This Row],[Causa del daño]])</f>
        <v>Reportan apertura en el enlace Mov. Los Frailes - Mov. Colina 2 en el Km 2,27 desde Colina2 ocasionado por Falla de Empalme de FiOp</v>
      </c>
      <c r="BA601" s="8" t="str">
        <f>+CONCATENATE("Para dar solución al incidente ",Tabla4[[#This Row],[Solución]])</f>
        <v>Para dar solución al incidente Se refusiona hilo abierto en empalme existente</v>
      </c>
      <c r="BB601" s="3" t="str">
        <f>+_xlfn.CONCAT(Tabla4[[#This Row],[Causa Raiz]]," ",Tabla4[[#This Row],[Solución2]]," (",Tabla4[[#This Row],[Anillo]],"- Cabecera: ",Tabla4[[#This Row],[Cabecera]],"- Operador: ",Tabla4[[#This Row],[Operador]],")")</f>
        <v>Reportan apertura en el enlace Mov. Los Frailes - Mov. Colina 2 en el Km 2,27 desde Colina2 ocasionado por Falla de Empalme de FiOp Para dar solución al incidente Se refusiona hilo abierto en empalme existente (Anillo 51- Cabecera: Morato- Operador: Infraco)</v>
      </c>
    </row>
    <row r="602" spans="1:54" s="2" customFormat="1" ht="185.25">
      <c r="A602" s="38">
        <f t="shared" si="63"/>
        <v>601</v>
      </c>
      <c r="B602" s="3">
        <v>8228423</v>
      </c>
      <c r="C602" s="3" t="s">
        <v>54</v>
      </c>
      <c r="D602" s="23">
        <v>45334.65625</v>
      </c>
      <c r="E602" s="23">
        <v>45334.657638888886</v>
      </c>
      <c r="F602" s="1">
        <f t="shared" ca="1" si="68"/>
        <v>1.3888888861401938E-3</v>
      </c>
      <c r="G602" s="3" t="s">
        <v>55</v>
      </c>
      <c r="H602" s="41"/>
      <c r="I602" s="40"/>
      <c r="J602" s="5" t="s">
        <v>56</v>
      </c>
      <c r="K602" s="3" t="s">
        <v>122</v>
      </c>
      <c r="L602" s="9" t="s">
        <v>78</v>
      </c>
      <c r="M602" s="3" t="s">
        <v>383</v>
      </c>
      <c r="N602" s="3" t="s">
        <v>384</v>
      </c>
      <c r="O602" s="3" t="s">
        <v>3240</v>
      </c>
      <c r="P602" s="3" t="s">
        <v>3241</v>
      </c>
      <c r="Q602" s="4" t="s">
        <v>3242</v>
      </c>
      <c r="R602" s="3" t="s">
        <v>388</v>
      </c>
      <c r="S602" s="3" t="s">
        <v>389</v>
      </c>
      <c r="T602" s="3" t="s">
        <v>104</v>
      </c>
      <c r="U602" s="3" t="s">
        <v>3243</v>
      </c>
      <c r="V602" s="22" t="str">
        <f t="shared" si="67"/>
        <v>RLFO; Hora de aviso: 15:45 12/02/2024; Solución: Se presentaba problemas de temperatura ya que el ventilador estaba dañado; Hora de solución: 15:47 12/02/2024; Causa: Visita Fallida</v>
      </c>
      <c r="W602" s="4" t="s">
        <v>3077</v>
      </c>
      <c r="X602" s="3"/>
      <c r="Y602" s="3"/>
      <c r="Z602" s="3" t="s">
        <v>69</v>
      </c>
      <c r="AA602" s="3" t="s">
        <v>71</v>
      </c>
      <c r="AB602" s="3">
        <v>0</v>
      </c>
      <c r="AC602" s="3" t="s">
        <v>71</v>
      </c>
      <c r="AD602" s="6">
        <v>0</v>
      </c>
      <c r="AE602" s="7"/>
      <c r="AF602" s="7"/>
      <c r="AG602" s="6">
        <f>Tabla4[[#This Row],[Tiempo Parada de Reloj]]+Tabla4[[#This Row],[Tiempo Autorizado por Telefonica (no Máximo)]]</f>
        <v>0</v>
      </c>
      <c r="AH602" s="7">
        <f t="shared" ca="1" si="64"/>
        <v>1.3888888861401938E-3</v>
      </c>
      <c r="AI602" s="8">
        <f t="shared" si="65"/>
        <v>0</v>
      </c>
      <c r="AJ602" s="8">
        <f t="shared" ca="1" si="66"/>
        <v>3.3333333267364651E-2</v>
      </c>
      <c r="AK602" s="3" t="s">
        <v>73</v>
      </c>
      <c r="AL602" s="3" t="s">
        <v>71</v>
      </c>
      <c r="AM602" s="3" t="s">
        <v>69</v>
      </c>
      <c r="AN602" s="3" t="s">
        <v>98</v>
      </c>
      <c r="AO602" s="3" t="s">
        <v>98</v>
      </c>
      <c r="AP602" s="3" t="s">
        <v>98</v>
      </c>
      <c r="AQ602" s="23">
        <v>45334.657638888886</v>
      </c>
      <c r="AR602" s="3"/>
      <c r="AS602" s="23"/>
      <c r="AT602" s="23"/>
      <c r="AU602" s="3" t="s">
        <v>392</v>
      </c>
      <c r="AV602" s="3" t="s">
        <v>69</v>
      </c>
      <c r="AW602" s="3" t="s">
        <v>69</v>
      </c>
      <c r="AX602" s="3" t="s">
        <v>69</v>
      </c>
      <c r="AY602" s="3" t="s">
        <v>69</v>
      </c>
      <c r="AZ602" s="8" t="str">
        <f>+CONCATENATE("Reportan apertura en el enlace ",Tabla4[[#This Row],[Enlace]]," en el ",Tabla4[[#This Row],[Distancia óptica]]," ocasionado por ",Tabla4[[#This Row],[Causa del daño]])</f>
        <v>Reportan apertura en el enlace Mov. Pedro Martir - Mov. Corales en el Km 0 desde Pedro Martir ocasionado por Visita Fallida</v>
      </c>
      <c r="BA602" s="8" t="str">
        <f>+CONCATENATE("Para dar solución al incidente ",Tabla4[[#This Row],[Solución]])</f>
        <v>Para dar solución al incidente Se presentaba problemas de temperatura ya que el ventilador estaba dañado</v>
      </c>
      <c r="BB602" s="3" t="str">
        <f>+_xlfn.CONCAT(Tabla4[[#This Row],[Causa Raiz]]," ",Tabla4[[#This Row],[Solución2]]," (",Tabla4[[#This Row],[Anillo]],"- Cabecera: ",Tabla4[[#This Row],[Cabecera]],"- Operador: ",Tabla4[[#This Row],[Operador]],")")</f>
        <v>Reportan apertura en el enlace Mov. Pedro Martir - Mov. Corales en el Km 0 desde Pedro Martir ocasionado por Visita Fallida Para dar solución al incidente Se presentaba problemas de temperatura ya que el ventilador estaba dañado (NA- Cabecera: NA- Operador: Colombia Telecomunicaciones)</v>
      </c>
    </row>
    <row r="603" spans="1:54" s="2" customFormat="1" ht="171">
      <c r="A603" s="38">
        <f t="shared" si="63"/>
        <v>602</v>
      </c>
      <c r="B603" s="3">
        <v>8228476</v>
      </c>
      <c r="C603" s="3" t="s">
        <v>92</v>
      </c>
      <c r="D603" s="23">
        <v>45334.65625</v>
      </c>
      <c r="E603" s="23">
        <v>45334.857638888891</v>
      </c>
      <c r="F603" s="1">
        <f t="shared" ca="1" si="68"/>
        <v>0.20138888889050577</v>
      </c>
      <c r="G603" s="3" t="s">
        <v>55</v>
      </c>
      <c r="H603" s="41"/>
      <c r="I603" s="40">
        <v>1292332</v>
      </c>
      <c r="J603" s="5" t="s">
        <v>568</v>
      </c>
      <c r="K603" s="3" t="s">
        <v>568</v>
      </c>
      <c r="L603" s="9" t="s">
        <v>58</v>
      </c>
      <c r="M603" s="3" t="s">
        <v>956</v>
      </c>
      <c r="N603" s="3" t="s">
        <v>1695</v>
      </c>
      <c r="O603" s="3" t="s">
        <v>1696</v>
      </c>
      <c r="P603" s="3" t="s">
        <v>3244</v>
      </c>
      <c r="Q603" s="4" t="s">
        <v>3245</v>
      </c>
      <c r="R603" s="3" t="s">
        <v>1828</v>
      </c>
      <c r="S603" s="3" t="s">
        <v>574</v>
      </c>
      <c r="T603" s="3" t="s">
        <v>176</v>
      </c>
      <c r="U603" s="3" t="s">
        <v>3246</v>
      </c>
      <c r="V603" s="22" t="str">
        <f t="shared" si="67"/>
        <v>RTNFO; Hora de aviso: 15:45 12/02/2024; Solución: Se realiza un tendido y dos empalmes; Hora de solución: 20:35 12/02/2024; Causa: Intervención de Terceros. No Identificados</v>
      </c>
      <c r="W603" s="4" t="s">
        <v>3247</v>
      </c>
      <c r="X603" s="3"/>
      <c r="Y603" s="3"/>
      <c r="Z603" s="3" t="s">
        <v>69</v>
      </c>
      <c r="AA603" s="3" t="s">
        <v>71</v>
      </c>
      <c r="AB603" s="3">
        <v>0</v>
      </c>
      <c r="AC603" s="3" t="s">
        <v>71</v>
      </c>
      <c r="AD603" s="6">
        <v>0</v>
      </c>
      <c r="AE603" s="7"/>
      <c r="AF603" s="7"/>
      <c r="AG603" s="6">
        <f>Tabla4[[#This Row],[Tiempo Parada de Reloj]]+Tabla4[[#This Row],[Tiempo Autorizado por Telefonica (no Máximo)]]</f>
        <v>0</v>
      </c>
      <c r="AH603" s="7">
        <f t="shared" ca="1" si="64"/>
        <v>0.20138888889050577</v>
      </c>
      <c r="AI603" s="8">
        <f t="shared" si="65"/>
        <v>0</v>
      </c>
      <c r="AJ603" s="8">
        <f t="shared" ca="1" si="66"/>
        <v>4.8333333333721384</v>
      </c>
      <c r="AK603" s="3" t="s">
        <v>73</v>
      </c>
      <c r="AL603" s="3" t="s">
        <v>70</v>
      </c>
      <c r="AM603" s="3" t="s">
        <v>98</v>
      </c>
      <c r="AN603" s="3" t="s">
        <v>98</v>
      </c>
      <c r="AO603" s="3" t="s">
        <v>72</v>
      </c>
      <c r="AP603" s="3" t="s">
        <v>72</v>
      </c>
      <c r="AQ603" s="23">
        <v>45335.59375</v>
      </c>
      <c r="AR603" s="3"/>
      <c r="AS603" s="23"/>
      <c r="AT603" s="23"/>
      <c r="AU603" s="3" t="s">
        <v>568</v>
      </c>
      <c r="AV603" s="3" t="s">
        <v>1782</v>
      </c>
      <c r="AW603" s="3" t="s">
        <v>1323</v>
      </c>
      <c r="AX603" s="3">
        <v>4.3897219999999999</v>
      </c>
      <c r="AY603" s="3">
        <v>-73.289444000000003</v>
      </c>
      <c r="AZ603" s="8" t="str">
        <f>+CONCATENATE("Reportan apertura en el enlace ",Tabla4[[#This Row],[Enlace]]," en el ",Tabla4[[#This Row],[Distancia óptica]]," ocasionado por ",Tabla4[[#This Row],[Causa del daño]])</f>
        <v>Reportan apertura en el enlace Villavicencio - Aguazul en el Km 68,346 desde Villavicencio ocasionado por Intervención de Terceros. No Identificados</v>
      </c>
      <c r="BA603" s="8" t="str">
        <f>+CONCATENATE("Para dar solución al incidente ",Tabla4[[#This Row],[Solución]])</f>
        <v>Para dar solución al incidente Se realiza un tendido y dos empalmes</v>
      </c>
      <c r="BB603" s="3" t="str">
        <f>+_xlfn.CONCAT(Tabla4[[#This Row],[Causa Raiz]]," ",Tabla4[[#This Row],[Solución2]]," (",Tabla4[[#This Row],[Anillo]],"- Cabecera: ",Tabla4[[#This Row],[Cabecera]],"- Operador: ",Tabla4[[#This Row],[Operador]],")")</f>
        <v>Reportan apertura en el enlace Villavicencio - Aguazul en el Km 68,346 desde Villavicencio ocasionado por Intervención de Terceros. No Identificados Para dar solución al incidente Se realiza un tendido y dos empalmes (TRONCAL- Cabecera: Villavicencio- Operador: Azteca)</v>
      </c>
    </row>
    <row r="604" spans="1:54" s="2" customFormat="1" ht="171">
      <c r="A604" s="38">
        <f t="shared" si="63"/>
        <v>603</v>
      </c>
      <c r="B604" s="3">
        <v>8228855</v>
      </c>
      <c r="C604" s="3" t="s">
        <v>92</v>
      </c>
      <c r="D604" s="23">
        <v>45334.729166666664</v>
      </c>
      <c r="E604" s="23">
        <v>45335.466666666667</v>
      </c>
      <c r="F604" s="1">
        <f t="shared" ca="1" si="68"/>
        <v>0.73750000000291038</v>
      </c>
      <c r="G604" s="3" t="s">
        <v>55</v>
      </c>
      <c r="H604" s="41"/>
      <c r="I604" s="40" t="s">
        <v>3248</v>
      </c>
      <c r="J604" s="5" t="s">
        <v>322</v>
      </c>
      <c r="K604" s="3" t="s">
        <v>322</v>
      </c>
      <c r="L604" s="9" t="s">
        <v>58</v>
      </c>
      <c r="M604" s="3" t="s">
        <v>109</v>
      </c>
      <c r="N604" s="3" t="s">
        <v>633</v>
      </c>
      <c r="O604" s="3" t="s">
        <v>2992</v>
      </c>
      <c r="P604" s="3" t="s">
        <v>3249</v>
      </c>
      <c r="Q604" s="4" t="s">
        <v>3250</v>
      </c>
      <c r="R604" s="3" t="s">
        <v>327</v>
      </c>
      <c r="S604" s="3" t="s">
        <v>328</v>
      </c>
      <c r="T604" s="3" t="s">
        <v>380</v>
      </c>
      <c r="U604" s="3" t="s">
        <v>3251</v>
      </c>
      <c r="V604" s="22" t="str">
        <f t="shared" si="67"/>
        <v>RTNFO; Hora de aviso: 17:30 12/02/2024; Solución: recuperación de reservas e implementación de caja de empalme; Hora de solución: 11:12 13/02/2024; Causa: Corto Circuito</v>
      </c>
      <c r="W604" s="4" t="s">
        <v>3252</v>
      </c>
      <c r="X604" s="3"/>
      <c r="Y604" s="3"/>
      <c r="Z604" s="3" t="s">
        <v>69</v>
      </c>
      <c r="AA604" s="3" t="s">
        <v>71</v>
      </c>
      <c r="AB604" s="3">
        <v>0</v>
      </c>
      <c r="AC604" s="3" t="s">
        <v>71</v>
      </c>
      <c r="AD604" s="6">
        <v>0.52986111111111112</v>
      </c>
      <c r="AE604" s="7"/>
      <c r="AF604" s="7"/>
      <c r="AG604" s="6">
        <f>Tabla4[[#This Row],[Tiempo Parada de Reloj]]+Tabla4[[#This Row],[Tiempo Autorizado por Telefonica (no Máximo)]]</f>
        <v>0.52986111111111112</v>
      </c>
      <c r="AH604" s="7">
        <f t="shared" ca="1" si="64"/>
        <v>0.20763888889179927</v>
      </c>
      <c r="AI604" s="8">
        <f t="shared" si="65"/>
        <v>12.716666666666667</v>
      </c>
      <c r="AJ604" s="8">
        <f t="shared" ca="1" si="66"/>
        <v>4.9833333334031824</v>
      </c>
      <c r="AK604" s="3" t="s">
        <v>73</v>
      </c>
      <c r="AL604" s="3" t="s">
        <v>70</v>
      </c>
      <c r="AM604" s="3" t="s">
        <v>88</v>
      </c>
      <c r="AN604" s="3" t="s">
        <v>88</v>
      </c>
      <c r="AO604" s="3" t="s">
        <v>98</v>
      </c>
      <c r="AP604" s="3" t="s">
        <v>98</v>
      </c>
      <c r="AQ604" s="23">
        <v>45337.501388888886</v>
      </c>
      <c r="AR604" s="3"/>
      <c r="AS604" s="23"/>
      <c r="AT604" s="23"/>
      <c r="AU604" s="3" t="s">
        <v>322</v>
      </c>
      <c r="AV604" s="3" t="s">
        <v>69</v>
      </c>
      <c r="AW604" s="3" t="s">
        <v>1323</v>
      </c>
      <c r="AX604" s="3">
        <v>8.9541699999999995</v>
      </c>
      <c r="AY604" s="3">
        <v>-73.630830000000003</v>
      </c>
      <c r="AZ604" s="8" t="str">
        <f>+CONCATENATE("Reportan apertura en el enlace ",Tabla4[[#This Row],[Enlace]]," en el ",Tabla4[[#This Row],[Distancia óptica]]," ocasionado por ",Tabla4[[#This Row],[Causa del daño]])</f>
        <v>Reportan apertura en el enlace Curumaní - Pelaya en el Km 14 desde el Burro ocasionado por Corto Circuito</v>
      </c>
      <c r="BA604" s="8" t="str">
        <f>+CONCATENATE("Para dar solución al incidente ",Tabla4[[#This Row],[Solución]])</f>
        <v>Para dar solución al incidente recuperación de reservas e implementación de caja de empalme</v>
      </c>
      <c r="BB604" s="3" t="str">
        <f>+_xlfn.CONCAT(Tabla4[[#This Row],[Causa Raiz]]," ",Tabla4[[#This Row],[Solución2]]," (",Tabla4[[#This Row],[Anillo]],"- Cabecera: ",Tabla4[[#This Row],[Cabecera]],"- Operador: ",Tabla4[[#This Row],[Operador]],")")</f>
        <v>Reportan apertura en el enlace Curumaní - Pelaya en el Km 14 desde el Burro ocasionado por Corto Circuito Para dar solución al incidente recuperación de reservas e implementación de caja de empalme (TRONCAL- Cabecera: NA- Operador: Ufinet)</v>
      </c>
    </row>
    <row r="605" spans="1:54" s="2" customFormat="1" ht="199.5">
      <c r="A605" s="38">
        <f t="shared" si="63"/>
        <v>604</v>
      </c>
      <c r="B605" s="3">
        <v>8228912</v>
      </c>
      <c r="C605" s="3" t="s">
        <v>54</v>
      </c>
      <c r="D605" s="23">
        <v>45334.75</v>
      </c>
      <c r="E605" s="23">
        <v>45334.8125</v>
      </c>
      <c r="F605" s="1">
        <f t="shared" ca="1" si="68"/>
        <v>6.25E-2</v>
      </c>
      <c r="G605" s="3" t="s">
        <v>55</v>
      </c>
      <c r="H605" s="41"/>
      <c r="I605" s="40"/>
      <c r="J605" s="5" t="s">
        <v>56</v>
      </c>
      <c r="K605" s="3" t="s">
        <v>203</v>
      </c>
      <c r="L605" s="9" t="s">
        <v>78</v>
      </c>
      <c r="M605" s="3" t="s">
        <v>169</v>
      </c>
      <c r="N605" s="3" t="s">
        <v>3253</v>
      </c>
      <c r="O605" s="3" t="s">
        <v>3199</v>
      </c>
      <c r="P605" s="3" t="s">
        <v>3254</v>
      </c>
      <c r="Q605" s="4" t="s">
        <v>3255</v>
      </c>
      <c r="R605" s="3" t="s">
        <v>336</v>
      </c>
      <c r="S605" s="3" t="s">
        <v>210</v>
      </c>
      <c r="T605" s="3" t="s">
        <v>146</v>
      </c>
      <c r="U605" s="3" t="s">
        <v>3256</v>
      </c>
      <c r="V605" s="22" t="str">
        <f t="shared" si="67"/>
        <v>RLFO; Hora de aviso: 18:00 12/02/2024; Solución: Se realiza migracion entre empalme y San antonio; Hora de solución: 19:30 12/02/2024; Causa: Falla en la Red FiOp</v>
      </c>
      <c r="W605" s="4" t="s">
        <v>3257</v>
      </c>
      <c r="X605" s="3" t="s">
        <v>3258</v>
      </c>
      <c r="Y605" s="3" t="s">
        <v>3259</v>
      </c>
      <c r="Z605" s="3" t="s">
        <v>119</v>
      </c>
      <c r="AA605" s="3" t="s">
        <v>70</v>
      </c>
      <c r="AB605" s="3">
        <v>8227507</v>
      </c>
      <c r="AC605" s="3" t="s">
        <v>70</v>
      </c>
      <c r="AD605" s="6">
        <v>0</v>
      </c>
      <c r="AE605" s="7"/>
      <c r="AF605" s="7"/>
      <c r="AG605" s="6">
        <f>Tabla4[[#This Row],[Tiempo Parada de Reloj]]+Tabla4[[#This Row],[Tiempo Autorizado por Telefonica (no Máximo)]]</f>
        <v>0</v>
      </c>
      <c r="AH605" s="7">
        <f t="shared" ca="1" si="64"/>
        <v>6.25E-2</v>
      </c>
      <c r="AI605" s="8">
        <f t="shared" si="65"/>
        <v>0</v>
      </c>
      <c r="AJ605" s="8">
        <f t="shared" ca="1" si="66"/>
        <v>1.5</v>
      </c>
      <c r="AK605" s="3" t="s">
        <v>73</v>
      </c>
      <c r="AL605" s="3" t="s">
        <v>70</v>
      </c>
      <c r="AM605" s="3" t="s">
        <v>98</v>
      </c>
      <c r="AN605" s="3" t="s">
        <v>98</v>
      </c>
      <c r="AO605" s="3" t="s">
        <v>119</v>
      </c>
      <c r="AP605" s="3" t="s">
        <v>119</v>
      </c>
      <c r="AQ605" s="23">
        <v>45336.973611111112</v>
      </c>
      <c r="AR605" s="3"/>
      <c r="AS605" s="23"/>
      <c r="AT605" s="23"/>
      <c r="AU605" s="3" t="s">
        <v>192</v>
      </c>
      <c r="AV605" s="3" t="s">
        <v>3260</v>
      </c>
      <c r="AW605" s="3" t="s">
        <v>3206</v>
      </c>
      <c r="AX605" s="3">
        <v>8.2360480000000003</v>
      </c>
      <c r="AY605" s="3">
        <v>-73.353117999999995</v>
      </c>
      <c r="AZ605" s="8" t="str">
        <f>+CONCATENATE("Reportan apertura en el enlace ",Tabla4[[#This Row],[Enlace]]," en el ",Tabla4[[#This Row],[Distancia óptica]]," ocasionado por ",Tabla4[[#This Row],[Causa del daño]])</f>
        <v>Reportan apertura en el enlace Mov. Ocaña Plaza - Mov. San Antonio en el Km 0,680 desde San Antonio ocasionado por Falla en la Red FiOp</v>
      </c>
      <c r="BA605" s="8" t="str">
        <f>+CONCATENATE("Para dar solución al incidente ",Tabla4[[#This Row],[Solución]])</f>
        <v>Para dar solución al incidente Se realiza migracion entre empalme y San antonio</v>
      </c>
      <c r="BB605" s="3" t="str">
        <f>+_xlfn.CONCAT(Tabla4[[#This Row],[Causa Raiz]]," ",Tabla4[[#This Row],[Solución2]]," (",Tabla4[[#This Row],[Anillo]],"- Cabecera: ",Tabla4[[#This Row],[Cabecera]],"- Operador: ",Tabla4[[#This Row],[Operador]],")")</f>
        <v>Reportan apertura en el enlace Mov. Ocaña Plaza - Mov. San Antonio en el Km 0,680 desde San Antonio ocasionado por Falla en la Red FiOp Para dar solución al incidente Se realiza migracion entre empalme y San antonio (Anillo 2- Cabecera: Ocañña Centro- Operador: Colombia Telecomunicaciones)</v>
      </c>
    </row>
    <row r="606" spans="1:54" s="2" customFormat="1" ht="242.25">
      <c r="A606" s="38">
        <f t="shared" si="63"/>
        <v>605</v>
      </c>
      <c r="B606" s="3">
        <v>8228294</v>
      </c>
      <c r="C606" s="3" t="s">
        <v>54</v>
      </c>
      <c r="D606" s="23">
        <v>45334.784722222219</v>
      </c>
      <c r="E606" s="23">
        <v>45334.786111111112</v>
      </c>
      <c r="F606" s="1">
        <f t="shared" ca="1" si="68"/>
        <v>1.3888888934161514E-3</v>
      </c>
      <c r="G606" s="3" t="s">
        <v>55</v>
      </c>
      <c r="H606" s="41"/>
      <c r="I606" s="40"/>
      <c r="J606" s="5" t="s">
        <v>56</v>
      </c>
      <c r="K606" s="3" t="s">
        <v>122</v>
      </c>
      <c r="L606" s="9" t="s">
        <v>78</v>
      </c>
      <c r="M606" s="3" t="s">
        <v>644</v>
      </c>
      <c r="N606" s="3" t="s">
        <v>645</v>
      </c>
      <c r="O606" s="3" t="s">
        <v>3261</v>
      </c>
      <c r="P606" s="3" t="s">
        <v>3262</v>
      </c>
      <c r="Q606" s="4" t="s">
        <v>3263</v>
      </c>
      <c r="R606" s="3" t="s">
        <v>649</v>
      </c>
      <c r="S606" s="3" t="s">
        <v>129</v>
      </c>
      <c r="T606" s="3" t="s">
        <v>104</v>
      </c>
      <c r="U606" s="3" t="s">
        <v>3264</v>
      </c>
      <c r="V606" s="22" t="str">
        <f t="shared" si="67"/>
        <v>RLFO; Hora de aviso: 18:50 12/02/2024; Solución: la falla es enuna metrocelda y personal de FO no atiende Vituvi son cuadrilla de corporativos o de FTTH; Hora de solución: 18:52 12/02/2024; Causa: Visita Fallida</v>
      </c>
      <c r="W606" s="4" t="s">
        <v>3077</v>
      </c>
      <c r="X606" s="3"/>
      <c r="Y606" s="3"/>
      <c r="Z606" s="3" t="s">
        <v>69</v>
      </c>
      <c r="AA606" s="3" t="s">
        <v>70</v>
      </c>
      <c r="AB606" s="3">
        <v>0</v>
      </c>
      <c r="AC606" s="3" t="s">
        <v>71</v>
      </c>
      <c r="AD606" s="6">
        <v>0</v>
      </c>
      <c r="AE606" s="7"/>
      <c r="AF606" s="7"/>
      <c r="AG606" s="6">
        <f>Tabla4[[#This Row],[Tiempo Parada de Reloj]]+Tabla4[[#This Row],[Tiempo Autorizado por Telefonica (no Máximo)]]</f>
        <v>0</v>
      </c>
      <c r="AH606" s="7">
        <f t="shared" ca="1" si="64"/>
        <v>1.3888888934161514E-3</v>
      </c>
      <c r="AI606" s="8">
        <f t="shared" si="65"/>
        <v>0</v>
      </c>
      <c r="AJ606" s="8">
        <f t="shared" ca="1" si="66"/>
        <v>3.3333333441987634E-2</v>
      </c>
      <c r="AK606" s="3" t="s">
        <v>119</v>
      </c>
      <c r="AL606" s="3" t="s">
        <v>70</v>
      </c>
      <c r="AM606" s="3" t="s">
        <v>98</v>
      </c>
      <c r="AN606" s="3" t="s">
        <v>98</v>
      </c>
      <c r="AO606" s="3" t="s">
        <v>98</v>
      </c>
      <c r="AP606" s="3" t="s">
        <v>98</v>
      </c>
      <c r="AQ606" s="23">
        <v>45334.786111111112</v>
      </c>
      <c r="AR606" s="3"/>
      <c r="AS606" s="23"/>
      <c r="AT606" s="23"/>
      <c r="AU606" s="3" t="s">
        <v>655</v>
      </c>
      <c r="AV606" s="3" t="s">
        <v>69</v>
      </c>
      <c r="AW606" s="3" t="s">
        <v>69</v>
      </c>
      <c r="AX606" s="3" t="s">
        <v>69</v>
      </c>
      <c r="AY606" s="3" t="s">
        <v>69</v>
      </c>
      <c r="AZ606" s="8" t="str">
        <f>+CONCATENATE("Reportan apertura en el enlace ",Tabla4[[#This Row],[Enlace]]," en el ",Tabla4[[#This Row],[Distancia óptica]]," ocasionado por ",Tabla4[[#This Row],[Causa del daño]])</f>
        <v>Reportan apertura en el enlace Mov. Estacion la 40 - Mov. Metrocelda fundacion amigos de la salud en el Km 0,345 desde Fundacion amigos de la Salud ocasionado por Visita Fallida</v>
      </c>
      <c r="BA606" s="8" t="str">
        <f>+CONCATENATE("Para dar solución al incidente ",Tabla4[[#This Row],[Solución]])</f>
        <v>Para dar solución al incidente la falla es enuna metrocelda y personal de FO no atiende Vituvi son cuadrilla de corporativos o de FTTH</v>
      </c>
      <c r="BB606" s="3" t="str">
        <f>+_xlfn.CONCAT(Tabla4[[#This Row],[Causa Raiz]]," ",Tabla4[[#This Row],[Solución2]]," (",Tabla4[[#This Row],[Anillo]],"- Cabecera: ",Tabla4[[#This Row],[Cabecera]],"- Operador: ",Tabla4[[#This Row],[Operador]],")")</f>
        <v>Reportan apertura en el enlace Mov. Estacion la 40 - Mov. Metrocelda fundacion amigos de la salud en el Km 0,345 desde Fundacion amigos de la Salud ocasionado por Visita Fallida Para dar solución al incidente la falla es enuna metrocelda y personal de FO no atiende Vituvi son cuadrilla de corporativos o de FTTH (NA- Cabecera: NA- Operador: Colombia Telecomunicaciones)</v>
      </c>
    </row>
    <row r="607" spans="1:54" s="2" customFormat="1" ht="185.25">
      <c r="A607" s="38">
        <f t="shared" si="63"/>
        <v>606</v>
      </c>
      <c r="B607" s="3">
        <v>8228742</v>
      </c>
      <c r="C607" s="3" t="s">
        <v>54</v>
      </c>
      <c r="D607" s="23">
        <v>45334.784722222219</v>
      </c>
      <c r="E607" s="23">
        <v>45334.868055555555</v>
      </c>
      <c r="F607" s="1">
        <f t="shared" ca="1" si="68"/>
        <v>8.3333333335758653E-2</v>
      </c>
      <c r="G607" s="3" t="s">
        <v>55</v>
      </c>
      <c r="H607" s="41"/>
      <c r="I607" s="40"/>
      <c r="J607" s="5" t="s">
        <v>56</v>
      </c>
      <c r="K607" s="3" t="s">
        <v>203</v>
      </c>
      <c r="L607" s="9" t="s">
        <v>58</v>
      </c>
      <c r="M607" s="3" t="s">
        <v>204</v>
      </c>
      <c r="N607" s="3" t="s">
        <v>217</v>
      </c>
      <c r="O607" s="3" t="s">
        <v>3265</v>
      </c>
      <c r="P607" s="3" t="s">
        <v>3266</v>
      </c>
      <c r="Q607" s="4" t="s">
        <v>3267</v>
      </c>
      <c r="R607" s="3" t="s">
        <v>1515</v>
      </c>
      <c r="S607" s="3" t="s">
        <v>221</v>
      </c>
      <c r="T607" s="3" t="s">
        <v>256</v>
      </c>
      <c r="U607" s="3" t="s">
        <v>3268</v>
      </c>
      <c r="V607" s="22" t="str">
        <f t="shared" si="67"/>
        <v>RLFO; Hora de aviso: 18:50 12/02/2024; Solución: se  fusiona hilo abierto en caja de empalme; Hora de solución: 20:50 12/02/2024; Causa: Falla de Empalme de FiOp</v>
      </c>
      <c r="W607" s="4" t="s">
        <v>3269</v>
      </c>
      <c r="X607" s="3" t="s">
        <v>3270</v>
      </c>
      <c r="Y607" s="3" t="s">
        <v>3271</v>
      </c>
      <c r="Z607" s="3" t="s">
        <v>72</v>
      </c>
      <c r="AA607" s="3" t="s">
        <v>70</v>
      </c>
      <c r="AB607" s="3" t="s">
        <v>3272</v>
      </c>
      <c r="AC607" s="3" t="s">
        <v>71</v>
      </c>
      <c r="AD607" s="6">
        <v>0</v>
      </c>
      <c r="AE607" s="7"/>
      <c r="AF607" s="7"/>
      <c r="AG607" s="6">
        <f>Tabla4[[#This Row],[Tiempo Parada de Reloj]]+Tabla4[[#This Row],[Tiempo Autorizado por Telefonica (no Máximo)]]</f>
        <v>0</v>
      </c>
      <c r="AH607" s="7">
        <f t="shared" ca="1" si="64"/>
        <v>8.3333333335758653E-2</v>
      </c>
      <c r="AI607" s="8">
        <f t="shared" si="65"/>
        <v>0</v>
      </c>
      <c r="AJ607" s="8">
        <f t="shared" ca="1" si="66"/>
        <v>2.0000000000582077</v>
      </c>
      <c r="AK607" s="3" t="s">
        <v>119</v>
      </c>
      <c r="AL607" s="3" t="s">
        <v>70</v>
      </c>
      <c r="AM607" s="3" t="s">
        <v>98</v>
      </c>
      <c r="AN607" s="3" t="s">
        <v>98</v>
      </c>
      <c r="AO607" s="3" t="s">
        <v>119</v>
      </c>
      <c r="AP607" s="3" t="s">
        <v>119</v>
      </c>
      <c r="AQ607" s="23">
        <v>45337.865277777775</v>
      </c>
      <c r="AR607" s="3"/>
      <c r="AS607" s="23"/>
      <c r="AT607" s="23"/>
      <c r="AU607" s="3" t="s">
        <v>192</v>
      </c>
      <c r="AV607" s="3" t="s">
        <v>3273</v>
      </c>
      <c r="AW607" s="3" t="s">
        <v>307</v>
      </c>
      <c r="AX607" s="3">
        <v>7.0421199999999997</v>
      </c>
      <c r="AY607" s="3">
        <v>-73.826689999999999</v>
      </c>
      <c r="AZ607" s="8" t="str">
        <f>+CONCATENATE("Reportan apertura en el enlace ",Tabla4[[#This Row],[Enlace]]," en el ",Tabla4[[#This Row],[Distancia óptica]]," ocasionado por ",Tabla4[[#This Row],[Causa del daño]])</f>
        <v>Reportan apertura en el enlace FTTC-2023 Los Laureles - Castillo en el Km 2,1 desde Castillo ocasionado por Falla de Empalme de FiOp</v>
      </c>
      <c r="BA607" s="8" t="str">
        <f>+CONCATENATE("Para dar solución al incidente ",Tabla4[[#This Row],[Solución]])</f>
        <v>Para dar solución al incidente se  fusiona hilo abierto en caja de empalme</v>
      </c>
      <c r="BB607" s="3" t="str">
        <f>+_xlfn.CONCAT(Tabla4[[#This Row],[Causa Raiz]]," ",Tabla4[[#This Row],[Solución2]]," (",Tabla4[[#This Row],[Anillo]],"- Cabecera: ",Tabla4[[#This Row],[Cabecera]],"- Operador: ",Tabla4[[#This Row],[Operador]],")")</f>
        <v>Reportan apertura en el enlace FTTC-2023 Los Laureles - Castillo en el Km 2,1 desde Castillo ocasionado por Falla de Empalme de FiOp Para dar solución al incidente se  fusiona hilo abierto en caja de empalme (LINEAL- Cabecera: BARRANCA ÉXITO- Operador: Colombia Telecomunicaciones)</v>
      </c>
    </row>
    <row r="608" spans="1:54" s="2" customFormat="1" ht="228">
      <c r="A608" s="38">
        <f t="shared" si="63"/>
        <v>607</v>
      </c>
      <c r="B608" s="3">
        <v>8229423</v>
      </c>
      <c r="C608" s="3" t="s">
        <v>163</v>
      </c>
      <c r="D608" s="23">
        <v>45334.770833333336</v>
      </c>
      <c r="E608" s="23">
        <v>45334.895833333336</v>
      </c>
      <c r="F608" s="1">
        <f t="shared" ca="1" si="68"/>
        <v>0.125</v>
      </c>
      <c r="G608" s="3" t="s">
        <v>55</v>
      </c>
      <c r="H608" s="41"/>
      <c r="I608" s="40"/>
      <c r="J608" s="5" t="s">
        <v>56</v>
      </c>
      <c r="K608" s="3" t="s">
        <v>203</v>
      </c>
      <c r="L608" s="9" t="s">
        <v>58</v>
      </c>
      <c r="M608" s="3" t="s">
        <v>79</v>
      </c>
      <c r="N608" s="3" t="s">
        <v>3100</v>
      </c>
      <c r="O608" s="3" t="s">
        <v>1899</v>
      </c>
      <c r="P608" s="3" t="s">
        <v>3274</v>
      </c>
      <c r="Q608" s="4" t="s">
        <v>3275</v>
      </c>
      <c r="R608" s="3" t="s">
        <v>84</v>
      </c>
      <c r="S608" s="3" t="s">
        <v>210</v>
      </c>
      <c r="T608" s="3" t="s">
        <v>176</v>
      </c>
      <c r="U608" s="3" t="s">
        <v>3103</v>
      </c>
      <c r="V608" s="22" t="str">
        <f t="shared" si="67"/>
        <v>RDFO; Hora de aviso: 18:30 12/02/2024; Solución: Se recupera 15 mts de reserva y se hace un empalme de 36 hilos con caja de empalme de 48 hilos ; Hora de solución: 21:30 12/02/2024; Causa: Intervención de Terceros. No Identificados</v>
      </c>
      <c r="W608" s="4" t="s">
        <v>3276</v>
      </c>
      <c r="X608" s="3"/>
      <c r="Y608" s="3"/>
      <c r="Z608" s="3" t="s">
        <v>69</v>
      </c>
      <c r="AA608" s="3" t="s">
        <v>70</v>
      </c>
      <c r="AB608" s="3" t="s">
        <v>3277</v>
      </c>
      <c r="AC608" s="3" t="s">
        <v>71</v>
      </c>
      <c r="AD608" s="6">
        <v>0</v>
      </c>
      <c r="AE608" s="7"/>
      <c r="AF608" s="7"/>
      <c r="AG608" s="6">
        <f>Tabla4[[#This Row],[Tiempo Parada de Reloj]]+Tabla4[[#This Row],[Tiempo Autorizado por Telefonica (no Máximo)]]</f>
        <v>0</v>
      </c>
      <c r="AH608" s="7">
        <f t="shared" ca="1" si="64"/>
        <v>0.125</v>
      </c>
      <c r="AI608" s="8">
        <f t="shared" si="65"/>
        <v>0</v>
      </c>
      <c r="AJ608" s="8">
        <f t="shared" ca="1" si="66"/>
        <v>3</v>
      </c>
      <c r="AK608" s="3" t="s">
        <v>119</v>
      </c>
      <c r="AL608" s="3" t="s">
        <v>70</v>
      </c>
      <c r="AM608" s="3" t="s">
        <v>98</v>
      </c>
      <c r="AN608" s="3" t="s">
        <v>106</v>
      </c>
      <c r="AO608" s="3" t="s">
        <v>119</v>
      </c>
      <c r="AP608" s="3" t="s">
        <v>73</v>
      </c>
      <c r="AQ608" s="23">
        <v>45342.911805555559</v>
      </c>
      <c r="AR608" s="3"/>
      <c r="AS608" s="23"/>
      <c r="AT608" s="23"/>
      <c r="AU608" s="3" t="s">
        <v>610</v>
      </c>
      <c r="AV608" s="3" t="s">
        <v>3220</v>
      </c>
      <c r="AW608" s="3" t="s">
        <v>1323</v>
      </c>
      <c r="AX608" s="3">
        <v>5.2958230000000004</v>
      </c>
      <c r="AY608" s="3">
        <v>-73.815414000000004</v>
      </c>
      <c r="AZ608" s="8" t="str">
        <f>+CONCATENATE("Reportan apertura en el enlace ",Tabla4[[#This Row],[Enlace]]," en el ",Tabla4[[#This Row],[Distancia óptica]]," ocasionado por ",Tabla4[[#This Row],[Causa del daño]])</f>
        <v>Reportan apertura en el enlace Zipaquirá - Chiquinquirá en el Km 2,2 desde Ubate ocasionado por Intervención de Terceros. No Identificados</v>
      </c>
      <c r="BA608" s="8" t="str">
        <f>+CONCATENATE("Para dar solución al incidente ",Tabla4[[#This Row],[Solución]])</f>
        <v xml:space="preserve">Para dar solución al incidente Se recupera 15 mts de reserva y se hace un empalme de 36 hilos con caja de empalme de 48 hilos </v>
      </c>
      <c r="BB608" s="3" t="str">
        <f>+_xlfn.CONCAT(Tabla4[[#This Row],[Causa Raiz]]," ",Tabla4[[#This Row],[Solución2]]," (",Tabla4[[#This Row],[Anillo]],"- Cabecera: ",Tabla4[[#This Row],[Cabecera]],"- Operador: ",Tabla4[[#This Row],[Operador]],")")</f>
        <v>Reportan apertura en el enlace Zipaquirá - Chiquinquirá en el Km 2,2 desde Ubate ocasionado por Intervención de Terceros. No Identificados Para dar solución al incidente Se recupera 15 mts de reserva y se hace un empalme de 36 hilos con caja de empalme de 48 hilos  (TRONCAL- Cabecera: Ubate- Operador: Colombia Telecomunicaciones)</v>
      </c>
    </row>
    <row r="609" spans="1:54" s="2" customFormat="1" ht="185.25">
      <c r="A609" s="38">
        <f t="shared" si="63"/>
        <v>608</v>
      </c>
      <c r="B609" s="3">
        <v>8230010</v>
      </c>
      <c r="C609" s="3" t="s">
        <v>136</v>
      </c>
      <c r="D609" s="23">
        <v>45334.979166666664</v>
      </c>
      <c r="E609" s="23">
        <v>45335.770833333336</v>
      </c>
      <c r="F609" s="1">
        <f t="shared" ca="1" si="68"/>
        <v>0.79166666667151731</v>
      </c>
      <c r="G609" s="3" t="s">
        <v>55</v>
      </c>
      <c r="H609" s="41"/>
      <c r="I609" s="40"/>
      <c r="J609" s="5" t="s">
        <v>137</v>
      </c>
      <c r="K609" s="3" t="s">
        <v>93</v>
      </c>
      <c r="L609" s="9" t="s">
        <v>78</v>
      </c>
      <c r="M609" s="3" t="s">
        <v>59</v>
      </c>
      <c r="N609" s="3" t="s">
        <v>60</v>
      </c>
      <c r="O609" s="3" t="s">
        <v>3278</v>
      </c>
      <c r="P609" s="3" t="s">
        <v>3279</v>
      </c>
      <c r="Q609" s="4" t="s">
        <v>3280</v>
      </c>
      <c r="R609" s="3" t="s">
        <v>947</v>
      </c>
      <c r="S609" s="3" t="s">
        <v>65</v>
      </c>
      <c r="T609" s="3" t="s">
        <v>276</v>
      </c>
      <c r="U609" s="3" t="s">
        <v>3281</v>
      </c>
      <c r="V609" s="22" t="str">
        <f t="shared" si="67"/>
        <v>RBHFO; Hora de aviso: 23:30 12/02/2024; Solución: Tendido de 80 mts de Fo y dos empalmes de 96 hilos; Hora de solución: 18:30 13/02/2024; Causa: Intervención de Terceros</v>
      </c>
      <c r="W609" s="4" t="s">
        <v>3193</v>
      </c>
      <c r="X609" s="3"/>
      <c r="Y609" s="3"/>
      <c r="Z609" s="3" t="s">
        <v>69</v>
      </c>
      <c r="AA609" s="3" t="s">
        <v>71</v>
      </c>
      <c r="AB609" s="3">
        <v>0</v>
      </c>
      <c r="AC609" s="3" t="s">
        <v>70</v>
      </c>
      <c r="AD609" s="6">
        <v>0.58333333333333337</v>
      </c>
      <c r="AE609" s="7"/>
      <c r="AF609" s="7"/>
      <c r="AG609" s="6">
        <f>Tabla4[[#This Row],[Tiempo Parada de Reloj]]+Tabla4[[#This Row],[Tiempo Autorizado por Telefonica (no Máximo)]]</f>
        <v>0.58333333333333337</v>
      </c>
      <c r="AH609" s="7">
        <f t="shared" ca="1" si="64"/>
        <v>0.20833333333818393</v>
      </c>
      <c r="AI609" s="8">
        <f t="shared" si="65"/>
        <v>14</v>
      </c>
      <c r="AJ609" s="8">
        <f t="shared" ca="1" si="66"/>
        <v>5.0000000001164144</v>
      </c>
      <c r="AK609" s="3" t="s">
        <v>87</v>
      </c>
      <c r="AL609" s="3" t="s">
        <v>70</v>
      </c>
      <c r="AM609" s="3" t="s">
        <v>88</v>
      </c>
      <c r="AN609" s="3" t="s">
        <v>120</v>
      </c>
      <c r="AO609" s="3" t="s">
        <v>98</v>
      </c>
      <c r="AP609" s="3" t="s">
        <v>119</v>
      </c>
      <c r="AQ609" s="23">
        <v>45338.383333333331</v>
      </c>
      <c r="AR609" s="3"/>
      <c r="AS609" s="23"/>
      <c r="AT609" s="23"/>
      <c r="AU609" s="3" t="s">
        <v>100</v>
      </c>
      <c r="AV609" s="3" t="s">
        <v>2352</v>
      </c>
      <c r="AW609" s="3" t="s">
        <v>3282</v>
      </c>
      <c r="AX609" s="3">
        <v>4.6489000000000003</v>
      </c>
      <c r="AY609" s="3">
        <v>-74.107200000000006</v>
      </c>
      <c r="AZ609" s="8" t="str">
        <f>+CONCATENATE("Reportan apertura en el enlace ",Tabla4[[#This Row],[Enlace]]," en el ",Tabla4[[#This Row],[Distancia óptica]]," ocasionado por ",Tabla4[[#This Row],[Causa del daño]])</f>
        <v>Reportan apertura en el enlace Mov. Salitre - Mov.Bunker Fiscalia en el km 1,6 desde Salitre ocasionado por Intervención de Terceros</v>
      </c>
      <c r="BA609" s="8" t="str">
        <f>+CONCATENATE("Para dar solución al incidente ",Tabla4[[#This Row],[Solución]])</f>
        <v>Para dar solución al incidente Tendido de 80 mts de Fo y dos empalmes de 96 hilos</v>
      </c>
      <c r="BB609" s="3" t="str">
        <f>+_xlfn.CONCAT(Tabla4[[#This Row],[Causa Raiz]]," ",Tabla4[[#This Row],[Solución2]]," (",Tabla4[[#This Row],[Anillo]],"- Cabecera: ",Tabla4[[#This Row],[Cabecera]],"- Operador: ",Tabla4[[#This Row],[Operador]],")")</f>
        <v>Reportan apertura en el enlace Mov. Salitre - Mov.Bunker Fiscalia en el km 1,6 desde Salitre ocasionado por Intervención de Terceros Para dar solución al incidente Tendido de 80 mts de Fo y dos empalmes de 96 hilos (Anillo 11C- Cabecera: SALITRE- Operador: Infraco)</v>
      </c>
    </row>
    <row r="610" spans="1:54" s="2" customFormat="1" ht="213.75">
      <c r="A610" s="38">
        <f t="shared" si="63"/>
        <v>609</v>
      </c>
      <c r="B610" s="3">
        <v>8230020</v>
      </c>
      <c r="C610" s="3" t="s">
        <v>163</v>
      </c>
      <c r="D610" s="23">
        <v>45334.989583333336</v>
      </c>
      <c r="E610" s="23">
        <v>45335.474999999999</v>
      </c>
      <c r="F610" s="1">
        <f t="shared" ca="1" si="68"/>
        <v>0.48541666666278616</v>
      </c>
      <c r="G610" s="3" t="s">
        <v>55</v>
      </c>
      <c r="H610" s="41"/>
      <c r="I610" s="40"/>
      <c r="J610" s="5" t="s">
        <v>56</v>
      </c>
      <c r="K610" s="3" t="s">
        <v>77</v>
      </c>
      <c r="L610" s="9" t="s">
        <v>78</v>
      </c>
      <c r="M610" s="3" t="s">
        <v>79</v>
      </c>
      <c r="N610" s="3" t="s">
        <v>705</v>
      </c>
      <c r="O610" s="3" t="s">
        <v>3283</v>
      </c>
      <c r="P610" s="3" t="s">
        <v>3284</v>
      </c>
      <c r="Q610" s="4" t="s">
        <v>3285</v>
      </c>
      <c r="R610" s="3" t="s">
        <v>980</v>
      </c>
      <c r="S610" s="3" t="s">
        <v>249</v>
      </c>
      <c r="T610" s="3" t="s">
        <v>211</v>
      </c>
      <c r="U610" s="3" t="s">
        <v>3286</v>
      </c>
      <c r="V610" s="22" t="str">
        <f t="shared" si="67"/>
        <v>RDFO; Hora de aviso: 23:45 12/02/2024; Solución: se realiza tendido de fibra 150 metros de 36 hilos y dos empalmes de 36 hilos con caja de empalme de 48 hilos; Hora de solución: 11:24 13/02/2024; Causa: Podas</v>
      </c>
      <c r="W610" s="4" t="s">
        <v>3083</v>
      </c>
      <c r="X610" s="3"/>
      <c r="Y610" s="3"/>
      <c r="Z610" s="3" t="s">
        <v>69</v>
      </c>
      <c r="AA610" s="3" t="s">
        <v>70</v>
      </c>
      <c r="AB610" s="3">
        <v>8231551</v>
      </c>
      <c r="AC610" s="3" t="s">
        <v>71</v>
      </c>
      <c r="AD610" s="6">
        <v>0.34375</v>
      </c>
      <c r="AE610" s="7"/>
      <c r="AF610" s="7"/>
      <c r="AG610" s="6">
        <f>Tabla4[[#This Row],[Tiempo Parada de Reloj]]+Tabla4[[#This Row],[Tiempo Autorizado por Telefonica (no Máximo)]]</f>
        <v>0.34375</v>
      </c>
      <c r="AH610" s="7">
        <f t="shared" ca="1" si="64"/>
        <v>0.14166666666278616</v>
      </c>
      <c r="AI610" s="8">
        <f t="shared" si="65"/>
        <v>8.25</v>
      </c>
      <c r="AJ610" s="8">
        <f t="shared" ca="1" si="66"/>
        <v>3.3999999999068677</v>
      </c>
      <c r="AK610" s="3" t="s">
        <v>106</v>
      </c>
      <c r="AL610" s="3" t="s">
        <v>70</v>
      </c>
      <c r="AM610" s="3" t="s">
        <v>88</v>
      </c>
      <c r="AN610" s="3" t="s">
        <v>88</v>
      </c>
      <c r="AO610" s="3" t="s">
        <v>98</v>
      </c>
      <c r="AP610" s="3" t="s">
        <v>98</v>
      </c>
      <c r="AQ610" s="23">
        <v>45337.349305555559</v>
      </c>
      <c r="AR610" s="3"/>
      <c r="AS610" s="23"/>
      <c r="AT610" s="23"/>
      <c r="AU610" s="3" t="s">
        <v>710</v>
      </c>
      <c r="AV610" s="3" t="s">
        <v>3287</v>
      </c>
      <c r="AW610" s="3" t="s">
        <v>370</v>
      </c>
      <c r="AX610" s="3">
        <v>4.8296099999999997</v>
      </c>
      <c r="AY610" s="3">
        <v>-74.216875999999999</v>
      </c>
      <c r="AZ610" s="8" t="str">
        <f>+CONCATENATE("Reportan apertura en el enlace ",Tabla4[[#This Row],[Enlace]]," en el ",Tabla4[[#This Row],[Distancia óptica]]," ocasionado por ",Tabla4[[#This Row],[Causa del daño]])</f>
        <v>Reportan apertura en el enlace Mov. Siberia - Mov. Caballo Bayo en el km 1,9 desde caballo Bayo ocasionado por Podas</v>
      </c>
      <c r="BA610" s="8" t="str">
        <f>+CONCATENATE("Para dar solución al incidente ",Tabla4[[#This Row],[Solución]])</f>
        <v>Para dar solución al incidente se realiza tendido de fibra 150 metros de 36 hilos y dos empalmes de 36 hilos con caja de empalme de 48 hilos</v>
      </c>
      <c r="BB610" s="3" t="str">
        <f>+_xlfn.CONCAT(Tabla4[[#This Row],[Causa Raiz]]," ",Tabla4[[#This Row],[Solución2]]," (",Tabla4[[#This Row],[Anillo]],"- Cabecera: ",Tabla4[[#This Row],[Cabecera]],"- Operador: ",Tabla4[[#This Row],[Operador]],")")</f>
        <v>Reportan apertura en el enlace Mov. Siberia - Mov. Caballo Bayo en el km 1,9 desde caballo Bayo ocasionado por Podas Para dar solución al incidente se realiza tendido de fibra 150 metros de 36 hilos y dos empalmes de 36 hilos con caja de empalme de 48 hilos (lineal- Cabecera: Caballo Bayo- Operador: Colombia Telecomunicaciones)</v>
      </c>
    </row>
    <row r="611" spans="1:54" s="2" customFormat="1" ht="213.75">
      <c r="A611" s="38">
        <f t="shared" si="63"/>
        <v>610</v>
      </c>
      <c r="B611" s="3">
        <v>8230259</v>
      </c>
      <c r="C611" s="3" t="s">
        <v>92</v>
      </c>
      <c r="D611" s="23">
        <v>45335.072916666664</v>
      </c>
      <c r="E611" s="23">
        <v>45335.074305555558</v>
      </c>
      <c r="F611" s="1">
        <f t="shared" ca="1" si="68"/>
        <v>1.3888888934161514E-3</v>
      </c>
      <c r="G611" s="3" t="s">
        <v>55</v>
      </c>
      <c r="H611" s="41"/>
      <c r="I611" s="40"/>
      <c r="J611" s="5" t="s">
        <v>56</v>
      </c>
      <c r="K611" s="3" t="s">
        <v>138</v>
      </c>
      <c r="L611" s="9" t="s">
        <v>58</v>
      </c>
      <c r="M611" s="3" t="s">
        <v>139</v>
      </c>
      <c r="N611" s="3" t="s">
        <v>2020</v>
      </c>
      <c r="O611" s="3" t="s">
        <v>1330</v>
      </c>
      <c r="P611" s="3" t="s">
        <v>3288</v>
      </c>
      <c r="Q611" s="4" t="s">
        <v>3289</v>
      </c>
      <c r="R611" s="3" t="s">
        <v>725</v>
      </c>
      <c r="S611" s="3" t="s">
        <v>145</v>
      </c>
      <c r="T611" s="3" t="s">
        <v>104</v>
      </c>
      <c r="U611" s="3" t="s">
        <v>3290</v>
      </c>
      <c r="V611" s="22" t="str">
        <f t="shared" si="67"/>
        <v>RTNFO; Hora de aviso: 1:45 13/02/2024; Solución: Se toma medida desde el nodo de Palmira y se evidencia apertura al km 5252, esa medida se ubica despues del uK que esta ubicado al km 5009 ; Hora de solución: 1:47 13/02/2024; Causa: Visita Fallida</v>
      </c>
      <c r="W611" s="4" t="s">
        <v>2763</v>
      </c>
      <c r="X611" s="3"/>
      <c r="Y611" s="3"/>
      <c r="Z611" s="3" t="s">
        <v>69</v>
      </c>
      <c r="AA611" s="3" t="s">
        <v>71</v>
      </c>
      <c r="AB611" s="3">
        <v>0</v>
      </c>
      <c r="AC611" s="3" t="s">
        <v>71</v>
      </c>
      <c r="AD611" s="6">
        <v>0</v>
      </c>
      <c r="AE611" s="7"/>
      <c r="AF611" s="7"/>
      <c r="AG611" s="6">
        <f>Tabla4[[#This Row],[Tiempo Parada de Reloj]]+Tabla4[[#This Row],[Tiempo Autorizado por Telefonica (no Máximo)]]</f>
        <v>0</v>
      </c>
      <c r="AH611" s="7">
        <f t="shared" ca="1" si="64"/>
        <v>1.3888888934161514E-3</v>
      </c>
      <c r="AI611" s="8">
        <f t="shared" si="65"/>
        <v>0</v>
      </c>
      <c r="AJ611" s="8">
        <f t="shared" ca="1" si="66"/>
        <v>3.3333333441987634E-2</v>
      </c>
      <c r="AK611" s="3" t="s">
        <v>106</v>
      </c>
      <c r="AL611" s="3" t="s">
        <v>71</v>
      </c>
      <c r="AM611" s="3" t="s">
        <v>69</v>
      </c>
      <c r="AN611" s="3" t="s">
        <v>106</v>
      </c>
      <c r="AO611" s="3" t="s">
        <v>106</v>
      </c>
      <c r="AP611" s="3" t="s">
        <v>106</v>
      </c>
      <c r="AQ611" s="23">
        <v>45335.208333333336</v>
      </c>
      <c r="AR611" s="3"/>
      <c r="AS611" s="23"/>
      <c r="AT611" s="23"/>
      <c r="AU611" s="3" t="s">
        <v>149</v>
      </c>
      <c r="AV611" s="3" t="s">
        <v>69</v>
      </c>
      <c r="AW611" s="3" t="s">
        <v>69</v>
      </c>
      <c r="AX611" s="3" t="s">
        <v>69</v>
      </c>
      <c r="AY611" s="3" t="s">
        <v>69</v>
      </c>
      <c r="AZ611" s="8" t="str">
        <f>+CONCATENATE("Reportan apertura en el enlace ",Tabla4[[#This Row],[Enlace]]," en el ",Tabla4[[#This Row],[Distancia óptica]]," ocasionado por ",Tabla4[[#This Row],[Causa del daño]])</f>
        <v>Reportan apertura en el enlace Palmira - Pradera en el km 5,252 desde Palmira ocasionado por Visita Fallida</v>
      </c>
      <c r="BA611" s="8" t="str">
        <f>+CONCATENATE("Para dar solución al incidente ",Tabla4[[#This Row],[Solución]])</f>
        <v xml:space="preserve">Para dar solución al incidente Se toma medida desde el nodo de Palmira y se evidencia apertura al km 5252, esa medida se ubica despues del uK que esta ubicado al km 5009 </v>
      </c>
      <c r="BB611" s="3" t="str">
        <f>+_xlfn.CONCAT(Tabla4[[#This Row],[Causa Raiz]]," ",Tabla4[[#This Row],[Solución2]]," (",Tabla4[[#This Row],[Anillo]],"- Cabecera: ",Tabla4[[#This Row],[Cabecera]],"- Operador: ",Tabla4[[#This Row],[Operador]],")")</f>
        <v>Reportan apertura en el enlace Palmira - Pradera en el km 5,252 desde Palmira ocasionado por Visita Fallida Para dar solución al incidente Se toma medida desde el nodo de Palmira y se evidencia apertura al km 5252, esa medida se ubica despues del uK que esta ubicado al km 5009  (NA- Cabecera: NA- Operador: Colombia Telecomunicaciones)</v>
      </c>
    </row>
    <row r="612" spans="1:54" s="2" customFormat="1" ht="185.25">
      <c r="A612" s="38">
        <f t="shared" si="63"/>
        <v>611</v>
      </c>
      <c r="B612" s="3">
        <v>8230381</v>
      </c>
      <c r="C612" s="3" t="s">
        <v>136</v>
      </c>
      <c r="D612" s="23">
        <v>45334.78125</v>
      </c>
      <c r="E612" s="23">
        <v>45335.638888888891</v>
      </c>
      <c r="F612" s="1">
        <f t="shared" ca="1" si="68"/>
        <v>0.85763888889050577</v>
      </c>
      <c r="G612" s="3" t="s">
        <v>55</v>
      </c>
      <c r="H612" s="41"/>
      <c r="I612" s="40"/>
      <c r="J612" s="5" t="s">
        <v>137</v>
      </c>
      <c r="K612" s="3" t="s">
        <v>77</v>
      </c>
      <c r="L612" s="9" t="s">
        <v>78</v>
      </c>
      <c r="M612" s="3" t="s">
        <v>507</v>
      </c>
      <c r="N612" s="3" t="s">
        <v>888</v>
      </c>
      <c r="O612" s="3" t="s">
        <v>3109</v>
      </c>
      <c r="P612" s="3" t="s">
        <v>3291</v>
      </c>
      <c r="Q612" s="4" t="s">
        <v>3292</v>
      </c>
      <c r="R612" s="3" t="s">
        <v>725</v>
      </c>
      <c r="S612" s="3" t="s">
        <v>158</v>
      </c>
      <c r="T612" s="3" t="s">
        <v>146</v>
      </c>
      <c r="U612" s="3" t="s">
        <v>212</v>
      </c>
      <c r="V612" s="22" t="str">
        <f t="shared" si="67"/>
        <v>RBHFO; Hora de aviso: 18:45 12/02/2024; Solución: Migracion de hilos entre empalmes; Hora de solución: 15:20 13/02/2024; Causa: Falla en la Red FiOp</v>
      </c>
      <c r="W612" s="4" t="s">
        <v>160</v>
      </c>
      <c r="X612" s="3"/>
      <c r="Y612" s="3"/>
      <c r="Z612" s="3" t="s">
        <v>69</v>
      </c>
      <c r="AA612" s="3" t="s">
        <v>71</v>
      </c>
      <c r="AB612" s="3">
        <v>0</v>
      </c>
      <c r="AC612" s="3" t="s">
        <v>71</v>
      </c>
      <c r="AD612" s="6">
        <v>0.65625</v>
      </c>
      <c r="AE612" s="7"/>
      <c r="AF612" s="7"/>
      <c r="AG612" s="6">
        <f>Tabla4[[#This Row],[Tiempo Parada de Reloj]]+Tabla4[[#This Row],[Tiempo Autorizado por Telefonica (no Máximo)]]</f>
        <v>0.65625</v>
      </c>
      <c r="AH612" s="7">
        <f t="shared" ca="1" si="64"/>
        <v>0.20138888889050577</v>
      </c>
      <c r="AI612" s="8">
        <f t="shared" si="65"/>
        <v>15.75</v>
      </c>
      <c r="AJ612" s="8">
        <f t="shared" ca="1" si="66"/>
        <v>4.8333333333721384</v>
      </c>
      <c r="AK612" s="3" t="s">
        <v>106</v>
      </c>
      <c r="AL612" s="3" t="s">
        <v>70</v>
      </c>
      <c r="AM612" s="3" t="s">
        <v>88</v>
      </c>
      <c r="AN612" s="3" t="s">
        <v>120</v>
      </c>
      <c r="AO612" s="3" t="s">
        <v>98</v>
      </c>
      <c r="AP612" s="3" t="s">
        <v>98</v>
      </c>
      <c r="AQ612" s="23">
        <v>45336.796527777777</v>
      </c>
      <c r="AR612" s="3"/>
      <c r="AS612" s="23"/>
      <c r="AT612" s="23"/>
      <c r="AU612" s="3" t="s">
        <v>515</v>
      </c>
      <c r="AV612" s="3" t="s">
        <v>3293</v>
      </c>
      <c r="AW612" s="3" t="s">
        <v>3114</v>
      </c>
      <c r="AX612" s="3">
        <v>2.4511099999999999</v>
      </c>
      <c r="AY612" s="3">
        <v>-76.599490000000003</v>
      </c>
      <c r="AZ612" s="8" t="str">
        <f>+CONCATENATE("Reportan apertura en el enlace ",Tabla4[[#This Row],[Enlace]]," en el ",Tabla4[[#This Row],[Distancia óptica]]," ocasionado por ",Tabla4[[#This Row],[Causa del daño]])</f>
        <v>Reportan apertura en el enlace Mov. GWC La Ladera - Mov. Popayan Centro en el Km 16,48 desde Mov. Popayan Centro ocasionado por Falla en la Red FiOp</v>
      </c>
      <c r="BA612" s="8" t="str">
        <f>+CONCATENATE("Para dar solución al incidente ",Tabla4[[#This Row],[Solución]])</f>
        <v>Para dar solución al incidente Migracion de hilos entre empalmes</v>
      </c>
      <c r="BB612" s="3" t="str">
        <f>+_xlfn.CONCAT(Tabla4[[#This Row],[Causa Raiz]]," ",Tabla4[[#This Row],[Solución2]]," (",Tabla4[[#This Row],[Anillo]],"- Cabecera: ",Tabla4[[#This Row],[Cabecera]],"- Operador: ",Tabla4[[#This Row],[Operador]],")")</f>
        <v>Reportan apertura en el enlace Mov. GWC La Ladera - Mov. Popayan Centro en el Km 16,48 desde Mov. Popayan Centro ocasionado por Falla en la Red FiOp Para dar solución al incidente Migracion de hilos entre empalmes (1B- Cabecera: popayan centro- Operador: Infraco)</v>
      </c>
    </row>
    <row r="613" spans="1:54" s="2" customFormat="1" ht="185.25">
      <c r="A613" s="38">
        <f t="shared" si="63"/>
        <v>612</v>
      </c>
      <c r="B613" s="3">
        <v>8230783</v>
      </c>
      <c r="C613" s="3" t="s">
        <v>163</v>
      </c>
      <c r="D613" s="23">
        <v>45335.177083333336</v>
      </c>
      <c r="E613" s="23">
        <v>45335.402777777781</v>
      </c>
      <c r="F613" s="1">
        <f t="shared" ca="1" si="68"/>
        <v>0.22569444444525288</v>
      </c>
      <c r="G613" s="3" t="s">
        <v>55</v>
      </c>
      <c r="H613" s="41"/>
      <c r="I613" s="40"/>
      <c r="J613" s="5" t="s">
        <v>56</v>
      </c>
      <c r="K613" s="3" t="s">
        <v>138</v>
      </c>
      <c r="L613" s="9" t="s">
        <v>58</v>
      </c>
      <c r="M613" s="3" t="s">
        <v>139</v>
      </c>
      <c r="N613" s="3" t="s">
        <v>140</v>
      </c>
      <c r="O613" s="3" t="s">
        <v>3294</v>
      </c>
      <c r="P613" s="3" t="s">
        <v>3295</v>
      </c>
      <c r="Q613" s="4" t="s">
        <v>3296</v>
      </c>
      <c r="R613" s="3" t="s">
        <v>3297</v>
      </c>
      <c r="S613" s="3" t="s">
        <v>145</v>
      </c>
      <c r="T613" s="3" t="s">
        <v>66</v>
      </c>
      <c r="U613" s="3" t="s">
        <v>3298</v>
      </c>
      <c r="V613" s="22" t="str">
        <f t="shared" si="67"/>
        <v>RDFO; Hora de aviso: 4:15 13/02/2024; Solución: Se recupera 20 metrso de reserva y se realiza un empalme de 48 hilos; Hora de solución: 9:40 13/02/2024; Causa: Vandalismo</v>
      </c>
      <c r="W613" s="4" t="s">
        <v>2763</v>
      </c>
      <c r="X613" s="3"/>
      <c r="Y613" s="3"/>
      <c r="Z613" s="3" t="s">
        <v>69</v>
      </c>
      <c r="AA613" s="3" t="s">
        <v>70</v>
      </c>
      <c r="AB613" s="3" t="s">
        <v>3299</v>
      </c>
      <c r="AC613" s="3" t="s">
        <v>71</v>
      </c>
      <c r="AD613" s="6">
        <v>1.9444444444444445E-2</v>
      </c>
      <c r="AE613" s="7"/>
      <c r="AF613" s="7"/>
      <c r="AG613" s="6">
        <f>Tabla4[[#This Row],[Tiempo Parada de Reloj]]+Tabla4[[#This Row],[Tiempo Autorizado por Telefonica (no Máximo)]]</f>
        <v>1.9444444444444445E-2</v>
      </c>
      <c r="AH613" s="7">
        <f t="shared" ca="1" si="64"/>
        <v>0.20625000000080845</v>
      </c>
      <c r="AI613" s="8">
        <f t="shared" si="65"/>
        <v>0.46666666666666667</v>
      </c>
      <c r="AJ613" s="8">
        <f t="shared" ca="1" si="66"/>
        <v>4.9500000000194024</v>
      </c>
      <c r="AK613" s="3" t="s">
        <v>106</v>
      </c>
      <c r="AL613" s="3" t="s">
        <v>70</v>
      </c>
      <c r="AM613" s="3" t="s">
        <v>88</v>
      </c>
      <c r="AN613" s="3" t="s">
        <v>88</v>
      </c>
      <c r="AO613" s="3" t="s">
        <v>119</v>
      </c>
      <c r="AP613" s="3" t="s">
        <v>119</v>
      </c>
      <c r="AQ613" s="23">
        <v>45338.504861111112</v>
      </c>
      <c r="AR613" s="3"/>
      <c r="AS613" s="23"/>
      <c r="AT613" s="23"/>
      <c r="AU613" s="3" t="s">
        <v>1040</v>
      </c>
      <c r="AV613" s="3" t="s">
        <v>2938</v>
      </c>
      <c r="AW613" s="3" t="s">
        <v>135</v>
      </c>
      <c r="AX613" s="3">
        <v>3.2282899999999999</v>
      </c>
      <c r="AY613" s="3">
        <v>-76.420720000000003</v>
      </c>
      <c r="AZ613" s="8" t="str">
        <f>+CONCATENATE("Reportan apertura en el enlace ",Tabla4[[#This Row],[Enlace]]," en el ",Tabla4[[#This Row],[Distancia óptica]]," ocasionado por ",Tabla4[[#This Row],[Causa del daño]])</f>
        <v>Reportan apertura en el enlace Cali - Pto Tejada en el km 0,613 desde Pto Tejada ocasionado por Vandalismo</v>
      </c>
      <c r="BA613" s="8" t="str">
        <f>+CONCATENATE("Para dar solución al incidente ",Tabla4[[#This Row],[Solución]])</f>
        <v>Para dar solución al incidente Se recupera 20 metrso de reserva y se realiza un empalme de 48 hilos</v>
      </c>
      <c r="BB613" s="3" t="str">
        <f>+_xlfn.CONCAT(Tabla4[[#This Row],[Causa Raiz]]," ",Tabla4[[#This Row],[Solución2]]," (",Tabla4[[#This Row],[Anillo]],"- Cabecera: ",Tabla4[[#This Row],[Cabecera]],"- Operador: ",Tabla4[[#This Row],[Operador]],")")</f>
        <v>Reportan apertura en el enlace Cali - Pto Tejada en el km 0,613 desde Pto Tejada ocasionado por Vandalismo Para dar solución al incidente Se recupera 20 metrso de reserva y se realiza un empalme de 48 hilos (Lineal- Cabecera: Cali centro- Operador: Colombia Telecomunicaciones)</v>
      </c>
    </row>
    <row r="614" spans="1:54" s="2" customFormat="1" ht="213.75">
      <c r="A614" s="38">
        <f t="shared" si="63"/>
        <v>613</v>
      </c>
      <c r="B614" s="3">
        <v>8229155</v>
      </c>
      <c r="C614" s="3" t="s">
        <v>54</v>
      </c>
      <c r="D614" s="23">
        <v>45335.177083333336</v>
      </c>
      <c r="E614" s="23">
        <v>45335.354166666664</v>
      </c>
      <c r="F614" s="1">
        <f t="shared" ca="1" si="68"/>
        <v>0.17708333332848269</v>
      </c>
      <c r="G614" s="3" t="s">
        <v>55</v>
      </c>
      <c r="H614" s="41"/>
      <c r="I614" s="40"/>
      <c r="J614" s="5" t="s">
        <v>56</v>
      </c>
      <c r="K614" s="3" t="s">
        <v>77</v>
      </c>
      <c r="L614" s="9" t="s">
        <v>78</v>
      </c>
      <c r="M614" s="3" t="s">
        <v>373</v>
      </c>
      <c r="N614" s="3" t="s">
        <v>3300</v>
      </c>
      <c r="O614" s="3" t="s">
        <v>3301</v>
      </c>
      <c r="P614" s="3" t="s">
        <v>3302</v>
      </c>
      <c r="Q614" s="4" t="s">
        <v>3303</v>
      </c>
      <c r="R614" s="3" t="s">
        <v>346</v>
      </c>
      <c r="S614" s="3" t="s">
        <v>249</v>
      </c>
      <c r="T614" s="3" t="s">
        <v>146</v>
      </c>
      <c r="U614" s="3" t="s">
        <v>3304</v>
      </c>
      <c r="V614" s="22" t="str">
        <f t="shared" si="67"/>
        <v>RLFO; Hora de aviso: 4:15 13/02/2024; Solución: Se realiza migracion de hilos entre Empalmes; Hora de solución: 8:30 13/02/2024; Causa: Falla en la Red FiOp</v>
      </c>
      <c r="W614" s="4" t="s">
        <v>160</v>
      </c>
      <c r="X614" s="3"/>
      <c r="Y614" s="3"/>
      <c r="Z614" s="3" t="s">
        <v>69</v>
      </c>
      <c r="AA614" s="3" t="s">
        <v>70</v>
      </c>
      <c r="AB614" s="3">
        <v>8229155</v>
      </c>
      <c r="AC614" s="3" t="s">
        <v>71</v>
      </c>
      <c r="AD614" s="6">
        <v>0</v>
      </c>
      <c r="AE614" s="7">
        <v>1.0416666666666666E-2</v>
      </c>
      <c r="AF614" s="7" t="s">
        <v>3305</v>
      </c>
      <c r="AG614" s="6">
        <f>Tabla4[[#This Row],[Tiempo Parada de Reloj]]+Tabla4[[#This Row],[Tiempo Autorizado por Telefonica (no Máximo)]]</f>
        <v>1.0416666666666666E-2</v>
      </c>
      <c r="AH614" s="7">
        <f t="shared" ca="1" si="64"/>
        <v>0.17708333332848269</v>
      </c>
      <c r="AI614" s="8">
        <f t="shared" si="65"/>
        <v>0</v>
      </c>
      <c r="AJ614" s="8">
        <f t="shared" ca="1" si="66"/>
        <v>4.2499999998835847</v>
      </c>
      <c r="AK614" s="3" t="s">
        <v>106</v>
      </c>
      <c r="AL614" s="3" t="s">
        <v>70</v>
      </c>
      <c r="AM614" s="3" t="s">
        <v>88</v>
      </c>
      <c r="AN614" s="3" t="s">
        <v>88</v>
      </c>
      <c r="AO614" s="3" t="s">
        <v>98</v>
      </c>
      <c r="AP614" s="3" t="s">
        <v>98</v>
      </c>
      <c r="AQ614" s="23">
        <v>45337.495138888888</v>
      </c>
      <c r="AR614" s="3"/>
      <c r="AS614" s="23"/>
      <c r="AT614" s="23"/>
      <c r="AU614" s="3" t="s">
        <v>1266</v>
      </c>
      <c r="AV614" s="3" t="s">
        <v>3306</v>
      </c>
      <c r="AW614" s="3" t="s">
        <v>135</v>
      </c>
      <c r="AX614" s="3">
        <v>4.5672199999999998</v>
      </c>
      <c r="AY614" s="3">
        <v>-72.971109999999996</v>
      </c>
      <c r="AZ614" s="8" t="str">
        <f>+CONCATENATE("Reportan apertura en el enlace ",Tabla4[[#This Row],[Enlace]]," en el ",Tabla4[[#This Row],[Distancia óptica]]," ocasionado por ",Tabla4[[#This Row],[Causa del daño]])</f>
        <v>Reportan apertura en el enlace Mov. Villanueva - Mov. Barranca de Upia Centro, en el km 0,306 desde Barranca de Upia Centro ocasionado por Falla en la Red FiOp</v>
      </c>
      <c r="BA614" s="8" t="str">
        <f>+CONCATENATE("Para dar solución al incidente ",Tabla4[[#This Row],[Solución]])</f>
        <v>Para dar solución al incidente Se realiza migracion de hilos entre Empalmes</v>
      </c>
      <c r="BB614" s="3" t="str">
        <f>+_xlfn.CONCAT(Tabla4[[#This Row],[Causa Raiz]]," ",Tabla4[[#This Row],[Solución2]]," (",Tabla4[[#This Row],[Anillo]],"- Cabecera: ",Tabla4[[#This Row],[Cabecera]],"- Operador: ",Tabla4[[#This Row],[Operador]],")")</f>
        <v>Reportan apertura en el enlace Mov. Villanueva - Mov. Barranca de Upia Centro, en el km 0,306 desde Barranca de Upia Centro ocasionado por Falla en la Red FiOp Para dar solución al incidente Se realiza migracion de hilos entre Empalmes (Lineal- Cabecera:  Barranca de Upia Centro- Operador: Colombia Telecomunicaciones)</v>
      </c>
    </row>
    <row r="615" spans="1:54" s="2" customFormat="1" ht="185.25">
      <c r="A615" s="38">
        <f t="shared" si="63"/>
        <v>614</v>
      </c>
      <c r="B615" s="3">
        <v>8231205</v>
      </c>
      <c r="C615" s="3" t="s">
        <v>136</v>
      </c>
      <c r="D615" s="23">
        <v>45335.25</v>
      </c>
      <c r="E615" s="23">
        <v>45335.637499999997</v>
      </c>
      <c r="F615" s="1">
        <f t="shared" ca="1" si="68"/>
        <v>0.38749999999708962</v>
      </c>
      <c r="G615" s="3" t="s">
        <v>55</v>
      </c>
      <c r="H615" s="41"/>
      <c r="I615" s="40"/>
      <c r="J615" s="5" t="s">
        <v>137</v>
      </c>
      <c r="K615" s="3" t="s">
        <v>138</v>
      </c>
      <c r="L615" s="9" t="s">
        <v>78</v>
      </c>
      <c r="M615" s="3" t="s">
        <v>139</v>
      </c>
      <c r="N615" s="3" t="s">
        <v>140</v>
      </c>
      <c r="O615" s="3" t="s">
        <v>3307</v>
      </c>
      <c r="P615" s="3" t="s">
        <v>3308</v>
      </c>
      <c r="Q615" s="4" t="s">
        <v>3309</v>
      </c>
      <c r="R615" s="3" t="s">
        <v>3310</v>
      </c>
      <c r="S615" s="3" t="s">
        <v>145</v>
      </c>
      <c r="T615" s="3" t="s">
        <v>66</v>
      </c>
      <c r="U615" s="3" t="s">
        <v>3311</v>
      </c>
      <c r="V615" s="22" t="str">
        <f t="shared" si="67"/>
        <v>RBHFO; Hora de aviso: 6:00 13/02/2024; Solución: Recuperacion de 10 mts de reserva y un empalme de 96 hilos; Hora de solución: 15:18 13/02/2024; Causa: Vandalismo</v>
      </c>
      <c r="W615" s="4" t="s">
        <v>2763</v>
      </c>
      <c r="X615" s="3"/>
      <c r="Y615" s="3"/>
      <c r="Z615" s="3" t="s">
        <v>69</v>
      </c>
      <c r="AA615" s="3" t="s">
        <v>70</v>
      </c>
      <c r="AB615" s="3">
        <v>8231952</v>
      </c>
      <c r="AC615" s="3" t="s">
        <v>71</v>
      </c>
      <c r="AD615" s="6">
        <v>0.18124999999999999</v>
      </c>
      <c r="AE615" s="7"/>
      <c r="AF615" s="7"/>
      <c r="AG615" s="6">
        <f>Tabla4[[#This Row],[Tiempo Parada de Reloj]]+Tabla4[[#This Row],[Tiempo Autorizado por Telefonica (no Máximo)]]</f>
        <v>0.18124999999999999</v>
      </c>
      <c r="AH615" s="7">
        <f t="shared" ca="1" si="64"/>
        <v>0.20624999999708962</v>
      </c>
      <c r="AI615" s="8">
        <f t="shared" si="65"/>
        <v>4.3499999999999996</v>
      </c>
      <c r="AJ615" s="8">
        <f t="shared" ca="1" si="66"/>
        <v>4.9499999999301512</v>
      </c>
      <c r="AK615" s="3" t="s">
        <v>106</v>
      </c>
      <c r="AL615" s="3" t="s">
        <v>70</v>
      </c>
      <c r="AM615" s="3" t="s">
        <v>88</v>
      </c>
      <c r="AN615" s="3" t="s">
        <v>120</v>
      </c>
      <c r="AO615" s="3" t="s">
        <v>119</v>
      </c>
      <c r="AP615" s="3" t="s">
        <v>119</v>
      </c>
      <c r="AQ615" s="23">
        <v>45338.540972222225</v>
      </c>
      <c r="AR615" s="3"/>
      <c r="AS615" s="23"/>
      <c r="AT615" s="23"/>
      <c r="AU615" s="3" t="s">
        <v>149</v>
      </c>
      <c r="AV615" s="3" t="s">
        <v>3312</v>
      </c>
      <c r="AW615" s="3" t="s">
        <v>3313</v>
      </c>
      <c r="AX615" s="3">
        <v>3.458323</v>
      </c>
      <c r="AY615" s="3">
        <v>-76.535022999999995</v>
      </c>
      <c r="AZ615" s="8" t="str">
        <f>+CONCATENATE("Reportan apertura en el enlace ",Tabla4[[#This Row],[Enlace]]," en el ",Tabla4[[#This Row],[Distancia óptica]]," ocasionado por ",Tabla4[[#This Row],[Causa del daño]])</f>
        <v>Reportan apertura en el enlace Mov. Centro - Mov. Pasarela II en el Km 1,751  desde cali Centro ocasionado por Vandalismo</v>
      </c>
      <c r="BA615" s="8" t="str">
        <f>+CONCATENATE("Para dar solución al incidente ",Tabla4[[#This Row],[Solución]])</f>
        <v>Para dar solución al incidente Recuperacion de 10 mts de reserva y un empalme de 96 hilos</v>
      </c>
      <c r="BB615" s="3" t="str">
        <f>+_xlfn.CONCAT(Tabla4[[#This Row],[Causa Raiz]]," ",Tabla4[[#This Row],[Solución2]]," (",Tabla4[[#This Row],[Anillo]],"- Cabecera: ",Tabla4[[#This Row],[Cabecera]],"- Operador: ",Tabla4[[#This Row],[Operador]],")")</f>
        <v>Reportan apertura en el enlace Mov. Centro - Mov. Pasarela II en el Km 1,751  desde cali Centro ocasionado por Vandalismo Para dar solución al incidente Recuperacion de 10 mts de reserva y un empalme de 96 hilos (Anillo 8 lado b- Cabecera: CALI CENTRO- Operador: Infraco)</v>
      </c>
    </row>
    <row r="616" spans="1:54" s="2" customFormat="1" ht="228">
      <c r="A616" s="38">
        <f t="shared" si="63"/>
        <v>615</v>
      </c>
      <c r="B616" s="3">
        <v>8232287</v>
      </c>
      <c r="C616" s="3" t="s">
        <v>163</v>
      </c>
      <c r="D616" s="23">
        <v>45335.479166666664</v>
      </c>
      <c r="E616" s="23">
        <v>45335.895833333336</v>
      </c>
      <c r="F616" s="1">
        <f t="shared" ca="1" si="68"/>
        <v>0.41666666667151731</v>
      </c>
      <c r="G616" s="3" t="s">
        <v>55</v>
      </c>
      <c r="H616" s="41"/>
      <c r="I616" s="40"/>
      <c r="J616" s="5" t="s">
        <v>56</v>
      </c>
      <c r="K616" s="3" t="s">
        <v>340</v>
      </c>
      <c r="L616" s="9" t="s">
        <v>58</v>
      </c>
      <c r="M616" s="3" t="s">
        <v>341</v>
      </c>
      <c r="N616" s="3" t="s">
        <v>342</v>
      </c>
      <c r="O616" s="3" t="s">
        <v>3314</v>
      </c>
      <c r="P616" s="3" t="s">
        <v>3315</v>
      </c>
      <c r="Q616" s="4" t="s">
        <v>3316</v>
      </c>
      <c r="R616" s="3" t="s">
        <v>346</v>
      </c>
      <c r="S616" s="3" t="s">
        <v>347</v>
      </c>
      <c r="T616" s="3" t="s">
        <v>176</v>
      </c>
      <c r="U616" s="3" t="s">
        <v>3317</v>
      </c>
      <c r="V616" s="22" t="str">
        <f t="shared" si="67"/>
        <v>RDFO; Hora de aviso: 11:30 13/02/2024; Solución: Tendido de 300mts de Fo,  habilitacion de tendido de 4500 mts  y 3 empalme de 36 hilos en caja empalme de 48; Hora de solución: 21:30 13/02/2024; Causa: Intervención de Terceros. No Identificados</v>
      </c>
      <c r="W616" s="4" t="s">
        <v>2763</v>
      </c>
      <c r="X616" s="3"/>
      <c r="Y616" s="3"/>
      <c r="Z616" s="3" t="s">
        <v>69</v>
      </c>
      <c r="AA616" s="3" t="s">
        <v>71</v>
      </c>
      <c r="AB616" s="3">
        <v>0</v>
      </c>
      <c r="AC616" s="3" t="s">
        <v>71</v>
      </c>
      <c r="AD616" s="6">
        <v>0.20902777777777778</v>
      </c>
      <c r="AE616" s="7"/>
      <c r="AF616" s="7"/>
      <c r="AG616" s="6">
        <f>Tabla4[[#This Row],[Tiempo Parada de Reloj]]+Tabla4[[#This Row],[Tiempo Autorizado por Telefonica (no Máximo)]]</f>
        <v>0.20902777777777778</v>
      </c>
      <c r="AH616" s="7">
        <f t="shared" ca="1" si="64"/>
        <v>0.20763888889373952</v>
      </c>
      <c r="AI616" s="8">
        <f t="shared" si="65"/>
        <v>5.0166666666666666</v>
      </c>
      <c r="AJ616" s="8">
        <f t="shared" ca="1" si="66"/>
        <v>4.9833333334497487</v>
      </c>
      <c r="AK616" s="3" t="s">
        <v>88</v>
      </c>
      <c r="AL616" s="3" t="s">
        <v>70</v>
      </c>
      <c r="AM616" s="3" t="s">
        <v>120</v>
      </c>
      <c r="AN616" s="3" t="s">
        <v>120</v>
      </c>
      <c r="AO616" s="3" t="s">
        <v>98</v>
      </c>
      <c r="AP616" s="3" t="s">
        <v>98</v>
      </c>
      <c r="AQ616" s="23">
        <v>45337.707638888889</v>
      </c>
      <c r="AR616" s="3"/>
      <c r="AS616" s="23"/>
      <c r="AT616" s="23"/>
      <c r="AU616" s="3" t="s">
        <v>351</v>
      </c>
      <c r="AV616" s="3" t="s">
        <v>616</v>
      </c>
      <c r="AW616" s="3" t="s">
        <v>76</v>
      </c>
      <c r="AX616" s="3">
        <v>4.9881000000000002</v>
      </c>
      <c r="AY616" s="3">
        <v>-74.900400000000005</v>
      </c>
      <c r="AZ616" s="8" t="str">
        <f>+CONCATENATE("Reportan apertura en el enlace ",Tabla4[[#This Row],[Enlace]]," en el ",Tabla4[[#This Row],[Distancia óptica]]," ocasionado por ",Tabla4[[#This Row],[Causa del daño]])</f>
        <v>Reportan apertura en el enlace Mariquita - Líbano en el Km 68,9 desde ibague ocasionado por Intervención de Terceros. No Identificados</v>
      </c>
      <c r="BA616" s="8" t="str">
        <f>+CONCATENATE("Para dar solución al incidente ",Tabla4[[#This Row],[Solución]])</f>
        <v>Para dar solución al incidente Tendido de 300mts de Fo,  habilitacion de tendido de 4500 mts  y 3 empalme de 36 hilos en caja empalme de 48</v>
      </c>
      <c r="BB616" s="3" t="str">
        <f>+_xlfn.CONCAT(Tabla4[[#This Row],[Causa Raiz]]," ",Tabla4[[#This Row],[Solución2]]," (",Tabla4[[#This Row],[Anillo]],"- Cabecera: ",Tabla4[[#This Row],[Cabecera]],"- Operador: ",Tabla4[[#This Row],[Operador]],")")</f>
        <v>Reportan apertura en el enlace Mariquita - Líbano en el Km 68,9 desde ibague ocasionado por Intervención de Terceros. No Identificados Para dar solución al incidente Tendido de 300mts de Fo,  habilitacion de tendido de 4500 mts  y 3 empalme de 36 hilos en caja empalme de 48 (Troncal- Cabecera: Piedra Pintada- Operador: Colombia Telecomunicaciones)</v>
      </c>
    </row>
    <row r="617" spans="1:54" s="2" customFormat="1" ht="228">
      <c r="A617" s="38">
        <f t="shared" si="63"/>
        <v>616</v>
      </c>
      <c r="B617" s="3">
        <v>8230392</v>
      </c>
      <c r="C617" s="3" t="s">
        <v>54</v>
      </c>
      <c r="D617" s="23">
        <v>45335.506944444445</v>
      </c>
      <c r="E617" s="23">
        <v>45335.638888888891</v>
      </c>
      <c r="F617" s="1">
        <f t="shared" ca="1" si="68"/>
        <v>0.13194444444525288</v>
      </c>
      <c r="G617" s="3" t="s">
        <v>55</v>
      </c>
      <c r="H617" s="41"/>
      <c r="I617" s="40"/>
      <c r="J617" s="5" t="s">
        <v>56</v>
      </c>
      <c r="K617" s="3" t="s">
        <v>138</v>
      </c>
      <c r="L617" s="9" t="s">
        <v>78</v>
      </c>
      <c r="M617" s="3" t="s">
        <v>139</v>
      </c>
      <c r="N617" s="3" t="s">
        <v>2020</v>
      </c>
      <c r="O617" s="3" t="s">
        <v>3318</v>
      </c>
      <c r="P617" s="3" t="s">
        <v>3319</v>
      </c>
      <c r="Q617" s="4" t="s">
        <v>3320</v>
      </c>
      <c r="R617" s="3" t="s">
        <v>1178</v>
      </c>
      <c r="S617" s="3" t="s">
        <v>145</v>
      </c>
      <c r="T617" s="3" t="s">
        <v>66</v>
      </c>
      <c r="U617" s="3" t="s">
        <v>3321</v>
      </c>
      <c r="V617" s="22" t="str">
        <f t="shared" si="67"/>
        <v>RLFO; Hora de aviso: 12:10 13/02/2024; Solución: Recuperacion de 15 mts de reserva y un empalme de 8 hilos en caja empalme de 24; Hora de solución: 15:20 13/02/2024; Causa: Vandalismo</v>
      </c>
      <c r="W617" s="4" t="s">
        <v>2763</v>
      </c>
      <c r="X617" s="3"/>
      <c r="Y617" s="3"/>
      <c r="Z617" s="3" t="s">
        <v>69</v>
      </c>
      <c r="AA617" s="3" t="s">
        <v>70</v>
      </c>
      <c r="AB617" s="3">
        <v>8230392</v>
      </c>
      <c r="AC617" s="3" t="s">
        <v>71</v>
      </c>
      <c r="AD617" s="6">
        <v>0</v>
      </c>
      <c r="AE617" s="7"/>
      <c r="AF617" s="7"/>
      <c r="AG617" s="6">
        <f>Tabla4[[#This Row],[Tiempo Parada de Reloj]]+Tabla4[[#This Row],[Tiempo Autorizado por Telefonica (no Máximo)]]</f>
        <v>0</v>
      </c>
      <c r="AH617" s="7">
        <f t="shared" ca="1" si="64"/>
        <v>0.13194444444525288</v>
      </c>
      <c r="AI617" s="8">
        <f t="shared" si="65"/>
        <v>0</v>
      </c>
      <c r="AJ617" s="8">
        <f t="shared" ca="1" si="66"/>
        <v>3.1666666666860692</v>
      </c>
      <c r="AK617" s="3" t="s">
        <v>88</v>
      </c>
      <c r="AL617" s="3" t="s">
        <v>70</v>
      </c>
      <c r="AM617" s="3" t="s">
        <v>120</v>
      </c>
      <c r="AN617" s="3" t="s">
        <v>120</v>
      </c>
      <c r="AO617" s="3" t="s">
        <v>119</v>
      </c>
      <c r="AP617" s="3" t="s">
        <v>119</v>
      </c>
      <c r="AQ617" s="23">
        <v>45338.572222222225</v>
      </c>
      <c r="AR617" s="3"/>
      <c r="AS617" s="23"/>
      <c r="AT617" s="23"/>
      <c r="AU617" s="3" t="s">
        <v>200</v>
      </c>
      <c r="AV617" s="3" t="s">
        <v>3322</v>
      </c>
      <c r="AW617" s="3" t="s">
        <v>3323</v>
      </c>
      <c r="AX617" s="3">
        <v>3.530008</v>
      </c>
      <c r="AY617" s="3">
        <v>-76.312292999999997</v>
      </c>
      <c r="AZ617" s="8" t="str">
        <f>+CONCATENATE("Reportan apertura en el enlace ",Tabla4[[#This Row],[Enlace]]," en el ",Tabla4[[#This Row],[Distancia óptica]]," ocasionado por ",Tabla4[[#This Row],[Causa del daño]])</f>
        <v>Reportan apertura en el enlace Mov. India Catalina - Mov. Palmira centro en el km 1,0 desde Mov. India Catalina ocasionado por Vandalismo</v>
      </c>
      <c r="BA617" s="8" t="str">
        <f>+CONCATENATE("Para dar solución al incidente ",Tabla4[[#This Row],[Solución]])</f>
        <v>Para dar solución al incidente Recuperacion de 15 mts de reserva y un empalme de 8 hilos en caja empalme de 24</v>
      </c>
      <c r="BB617" s="3" t="str">
        <f>+_xlfn.CONCAT(Tabla4[[#This Row],[Causa Raiz]]," ",Tabla4[[#This Row],[Solución2]]," (",Tabla4[[#This Row],[Anillo]],"- Cabecera: ",Tabla4[[#This Row],[Cabecera]],"- Operador: ",Tabla4[[#This Row],[Operador]],")")</f>
        <v>Reportan apertura en el enlace Mov. India Catalina - Mov. Palmira centro en el km 1,0 desde Mov. India Catalina ocasionado por Vandalismo Para dar solución al incidente Recuperacion de 15 mts de reserva y un empalme de 8 hilos en caja empalme de 24 (Uk india catalina- Cabecera:  Mov. India Catalina- Operador: Colombia Telecomunicaciones)</v>
      </c>
    </row>
    <row r="618" spans="1:54" s="2" customFormat="1" ht="171">
      <c r="A618" s="38">
        <f t="shared" si="63"/>
        <v>617</v>
      </c>
      <c r="B618" s="3">
        <v>8232786</v>
      </c>
      <c r="C618" s="3" t="s">
        <v>54</v>
      </c>
      <c r="D618" s="23">
        <v>45335.5625</v>
      </c>
      <c r="E618" s="23">
        <v>45335.659722222219</v>
      </c>
      <c r="F618" s="1">
        <f t="shared" ca="1" si="68"/>
        <v>9.7222222218988463E-2</v>
      </c>
      <c r="G618" s="3" t="s">
        <v>55</v>
      </c>
      <c r="H618" s="41"/>
      <c r="I618" s="40"/>
      <c r="J618" s="5" t="s">
        <v>56</v>
      </c>
      <c r="K618" s="3" t="s">
        <v>57</v>
      </c>
      <c r="L618" s="9" t="s">
        <v>58</v>
      </c>
      <c r="M618" s="3" t="s">
        <v>59</v>
      </c>
      <c r="N618" s="3" t="s">
        <v>60</v>
      </c>
      <c r="O618" s="3" t="s">
        <v>3324</v>
      </c>
      <c r="P618" s="3" t="s">
        <v>3325</v>
      </c>
      <c r="Q618" s="4" t="s">
        <v>3326</v>
      </c>
      <c r="R618" s="3" t="s">
        <v>980</v>
      </c>
      <c r="S618" s="3" t="s">
        <v>65</v>
      </c>
      <c r="T618" s="3" t="s">
        <v>66</v>
      </c>
      <c r="U618" s="3" t="s">
        <v>942</v>
      </c>
      <c r="V618" s="22" t="str">
        <f t="shared" si="67"/>
        <v>RLFO; Hora de aviso: 13:30 13/02/2024; Solución: Recuperacion de 50 mts de reserva y un empalme de 36 hilos; Hora de solución: 15:50 13/02/2024; Causa: Vandalismo</v>
      </c>
      <c r="W618" s="4" t="s">
        <v>3193</v>
      </c>
      <c r="X618" s="3"/>
      <c r="Y618" s="3"/>
      <c r="Z618" s="3" t="s">
        <v>69</v>
      </c>
      <c r="AA618" s="3" t="s">
        <v>70</v>
      </c>
      <c r="AB618" s="3" t="s">
        <v>3327</v>
      </c>
      <c r="AC618" s="3" t="s">
        <v>71</v>
      </c>
      <c r="AD618" s="6">
        <v>0</v>
      </c>
      <c r="AE618" s="7"/>
      <c r="AF618" s="7"/>
      <c r="AG618" s="6">
        <f>Tabla4[[#This Row],[Tiempo Parada de Reloj]]+Tabla4[[#This Row],[Tiempo Autorizado por Telefonica (no Máximo)]]</f>
        <v>0</v>
      </c>
      <c r="AH618" s="7">
        <f t="shared" ca="1" si="64"/>
        <v>9.7222222218988463E-2</v>
      </c>
      <c r="AI618" s="8">
        <f t="shared" si="65"/>
        <v>0</v>
      </c>
      <c r="AJ618" s="8">
        <f t="shared" ca="1" si="66"/>
        <v>2.3333333332557231</v>
      </c>
      <c r="AK618" s="3" t="s">
        <v>88</v>
      </c>
      <c r="AL618" s="3" t="s">
        <v>70</v>
      </c>
      <c r="AM618" s="3" t="s">
        <v>120</v>
      </c>
      <c r="AN618" s="3" t="s">
        <v>120</v>
      </c>
      <c r="AO618" s="3" t="s">
        <v>98</v>
      </c>
      <c r="AP618" s="3" t="s">
        <v>98</v>
      </c>
      <c r="AQ618" s="23">
        <v>45336.654166666667</v>
      </c>
      <c r="AR618" s="3"/>
      <c r="AS618" s="23"/>
      <c r="AT618" s="23"/>
      <c r="AU618" s="3" t="s">
        <v>74</v>
      </c>
      <c r="AV618" s="3" t="s">
        <v>3328</v>
      </c>
      <c r="AW618" s="3" t="s">
        <v>135</v>
      </c>
      <c r="AX618" s="3">
        <v>4.6723999999999997</v>
      </c>
      <c r="AY618" s="3">
        <v>-74.039349999999999</v>
      </c>
      <c r="AZ618" s="8" t="str">
        <f>+CONCATENATE("Reportan apertura en el enlace ",Tabla4[[#This Row],[Enlace]]," en el ",Tabla4[[#This Row],[Distancia óptica]]," ocasionado por ",Tabla4[[#This Row],[Causa del daño]])</f>
        <v>Reportan apertura en el enlace Calera - Cabrera en el Km 4,2 desde Cabrera ocasionado por Vandalismo</v>
      </c>
      <c r="BA618" s="8" t="str">
        <f>+CONCATENATE("Para dar solución al incidente ",Tabla4[[#This Row],[Solución]])</f>
        <v>Para dar solución al incidente Recuperacion de 50 mts de reserva y un empalme de 36 hilos</v>
      </c>
      <c r="BB618" s="3" t="str">
        <f>+_xlfn.CONCAT(Tabla4[[#This Row],[Causa Raiz]]," ",Tabla4[[#This Row],[Solución2]]," (",Tabla4[[#This Row],[Anillo]],"- Cabecera: ",Tabla4[[#This Row],[Cabecera]],"- Operador: ",Tabla4[[#This Row],[Operador]],")")</f>
        <v>Reportan apertura en el enlace Calera - Cabrera en el Km 4,2 desde Cabrera ocasionado por Vandalismo Para dar solución al incidente Recuperacion de 50 mts de reserva y un empalme de 36 hilos (Lineal- Cabecera: Cabrera- Operador: Colombia Telecomunicaciones)</v>
      </c>
    </row>
    <row r="619" spans="1:54" s="2" customFormat="1" ht="185.25">
      <c r="A619" s="38">
        <f t="shared" si="63"/>
        <v>618</v>
      </c>
      <c r="B619" s="3">
        <v>8233277</v>
      </c>
      <c r="C619" s="3" t="s">
        <v>54</v>
      </c>
      <c r="D619" s="23">
        <v>45335.642361111109</v>
      </c>
      <c r="E619" s="23">
        <v>45335.875</v>
      </c>
      <c r="F619" s="1">
        <f t="shared" ca="1" si="68"/>
        <v>0.23263888889050577</v>
      </c>
      <c r="G619" s="3" t="s">
        <v>55</v>
      </c>
      <c r="H619" s="41"/>
      <c r="I619" s="40"/>
      <c r="J619" s="5" t="s">
        <v>56</v>
      </c>
      <c r="K619" s="3" t="s">
        <v>57</v>
      </c>
      <c r="L619" s="9" t="s">
        <v>78</v>
      </c>
      <c r="M619" s="3" t="s">
        <v>59</v>
      </c>
      <c r="N619" s="3" t="s">
        <v>60</v>
      </c>
      <c r="O619" s="3" t="s">
        <v>3329</v>
      </c>
      <c r="P619" s="3" t="s">
        <v>3330</v>
      </c>
      <c r="Q619" s="4" t="s">
        <v>3331</v>
      </c>
      <c r="R619" s="3" t="s">
        <v>947</v>
      </c>
      <c r="S619" s="3" t="s">
        <v>65</v>
      </c>
      <c r="T619" s="3" t="s">
        <v>176</v>
      </c>
      <c r="U619" s="3" t="s">
        <v>1362</v>
      </c>
      <c r="V619" s="22" t="str">
        <f t="shared" si="67"/>
        <v>RLFO; Hora de aviso: 15:25 13/02/2024; Solución: Se instala caja de empalme de 48 hilos; Hora de solución: 21:00 13/02/2024; Causa: Intervención de Terceros. No Identificados</v>
      </c>
      <c r="W619" s="4" t="s">
        <v>3071</v>
      </c>
      <c r="X619" s="3"/>
      <c r="Y619" s="3"/>
      <c r="Z619" s="3" t="s">
        <v>69</v>
      </c>
      <c r="AA619" s="3" t="s">
        <v>71</v>
      </c>
      <c r="AB619" s="3">
        <v>0</v>
      </c>
      <c r="AC619" s="3" t="s">
        <v>71</v>
      </c>
      <c r="AD619" s="6">
        <v>7.9861111111111105E-2</v>
      </c>
      <c r="AE619" s="7"/>
      <c r="AF619" s="7"/>
      <c r="AG619" s="6">
        <f>Tabla4[[#This Row],[Tiempo Parada de Reloj]]+Tabla4[[#This Row],[Tiempo Autorizado por Telefonica (no Máximo)]]</f>
        <v>7.9861111111111105E-2</v>
      </c>
      <c r="AH619" s="7">
        <f t="shared" ca="1" si="64"/>
        <v>0.15277777777939466</v>
      </c>
      <c r="AI619" s="8">
        <f t="shared" si="65"/>
        <v>1.9166666666666665</v>
      </c>
      <c r="AJ619" s="8">
        <f t="shared" ca="1" si="66"/>
        <v>3.6666666667054719</v>
      </c>
      <c r="AK619" s="3" t="s">
        <v>120</v>
      </c>
      <c r="AL619" s="3" t="s">
        <v>71</v>
      </c>
      <c r="AM619" s="3" t="s">
        <v>69</v>
      </c>
      <c r="AN619" s="3" t="s">
        <v>120</v>
      </c>
      <c r="AO619" s="3" t="s">
        <v>98</v>
      </c>
      <c r="AP619" s="3" t="s">
        <v>98</v>
      </c>
      <c r="AQ619" s="23">
        <v>45337.368750000001</v>
      </c>
      <c r="AR619" s="3"/>
      <c r="AS619" s="23"/>
      <c r="AT619" s="23"/>
      <c r="AU619" s="3" t="s">
        <v>1202</v>
      </c>
      <c r="AV619" s="3" t="s">
        <v>950</v>
      </c>
      <c r="AW619" s="3" t="s">
        <v>3332</v>
      </c>
      <c r="AX619" s="3">
        <v>4.6572899999999997</v>
      </c>
      <c r="AY619" s="3">
        <v>-74.100819999999999</v>
      </c>
      <c r="AZ619" s="8" t="str">
        <f>+CONCATENATE("Reportan apertura en el enlace ",Tabla4[[#This Row],[Enlace]]," en el ",Tabla4[[#This Row],[Distancia óptica]]," ocasionado por ",Tabla4[[#This Row],[Causa del daño]])</f>
        <v>Reportan apertura en el enlace Mov. Salitre - Mov. Parque Simón Bolívar en el Km 3,59 desde Salitre ocasionado por Intervención de Terceros. No Identificados</v>
      </c>
      <c r="BA619" s="8" t="str">
        <f>+CONCATENATE("Para dar solución al incidente ",Tabla4[[#This Row],[Solución]])</f>
        <v>Para dar solución al incidente Se instala caja de empalme de 48 hilos</v>
      </c>
      <c r="BB619" s="3" t="str">
        <f>+_xlfn.CONCAT(Tabla4[[#This Row],[Causa Raiz]]," ",Tabla4[[#This Row],[Solución2]]," (",Tabla4[[#This Row],[Anillo]],"- Cabecera: ",Tabla4[[#This Row],[Cabecera]],"- Operador: ",Tabla4[[#This Row],[Operador]],")")</f>
        <v>Reportan apertura en el enlace Mov. Salitre - Mov. Parque Simón Bolívar en el Km 3,59 desde Salitre ocasionado por Intervención de Terceros. No Identificados Para dar solución al incidente Se instala caja de empalme de 48 hilos (Uk simon bolivar- Cabecera: Salitre- Operador: Colombia Telecomunicaciones)</v>
      </c>
    </row>
    <row r="620" spans="1:54" s="2" customFormat="1" ht="185.25">
      <c r="A620" s="38">
        <f t="shared" si="63"/>
        <v>619</v>
      </c>
      <c r="B620" s="3">
        <v>8233858</v>
      </c>
      <c r="C620" s="3" t="s">
        <v>54</v>
      </c>
      <c r="D620" s="23">
        <v>45335.708333333336</v>
      </c>
      <c r="E620" s="23">
        <v>45335.84375</v>
      </c>
      <c r="F620" s="1">
        <f t="shared" ca="1" si="68"/>
        <v>0.13541666666424135</v>
      </c>
      <c r="G620" s="3" t="s">
        <v>55</v>
      </c>
      <c r="H620" s="41"/>
      <c r="I620" s="40"/>
      <c r="J620" s="5" t="s">
        <v>56</v>
      </c>
      <c r="K620" s="3" t="s">
        <v>138</v>
      </c>
      <c r="L620" s="9" t="s">
        <v>58</v>
      </c>
      <c r="M620" s="3" t="s">
        <v>139</v>
      </c>
      <c r="N620" s="3" t="s">
        <v>140</v>
      </c>
      <c r="O620" s="3" t="s">
        <v>3333</v>
      </c>
      <c r="P620" s="3" t="s">
        <v>3308</v>
      </c>
      <c r="Q620" s="4" t="s">
        <v>3334</v>
      </c>
      <c r="R620" s="3" t="s">
        <v>3310</v>
      </c>
      <c r="S620" s="3" t="s">
        <v>145</v>
      </c>
      <c r="T620" s="3" t="s">
        <v>66</v>
      </c>
      <c r="U620" s="3" t="s">
        <v>3335</v>
      </c>
      <c r="V620" s="22" t="str">
        <f t="shared" si="67"/>
        <v>RLFO; Hora de aviso: 17:00 13/02/2024; Solución: Recuperacion de 8 mts de reserva y un empalme de 6 hilos; Hora de solución: 20:15 13/02/2024; Causa: Vandalismo</v>
      </c>
      <c r="W620" s="4" t="s">
        <v>2763</v>
      </c>
      <c r="X620" s="3"/>
      <c r="Y620" s="3"/>
      <c r="Z620" s="3" t="s">
        <v>69</v>
      </c>
      <c r="AA620" s="3" t="s">
        <v>71</v>
      </c>
      <c r="AB620" s="3">
        <v>0</v>
      </c>
      <c r="AC620" s="3" t="s">
        <v>71</v>
      </c>
      <c r="AD620" s="6">
        <v>0</v>
      </c>
      <c r="AE620" s="7"/>
      <c r="AF620" s="7"/>
      <c r="AG620" s="6">
        <f>Tabla4[[#This Row],[Tiempo Parada de Reloj]]+Tabla4[[#This Row],[Tiempo Autorizado por Telefonica (no Máximo)]]</f>
        <v>0</v>
      </c>
      <c r="AH620" s="7">
        <f t="shared" ca="1" si="64"/>
        <v>0.13541666666424135</v>
      </c>
      <c r="AI620" s="8">
        <f t="shared" si="65"/>
        <v>0</v>
      </c>
      <c r="AJ620" s="8">
        <f t="shared" ca="1" si="66"/>
        <v>3.2499999999417923</v>
      </c>
      <c r="AK620" s="3" t="s">
        <v>120</v>
      </c>
      <c r="AL620" s="3" t="s">
        <v>71</v>
      </c>
      <c r="AM620" s="3" t="s">
        <v>69</v>
      </c>
      <c r="AN620" s="3" t="s">
        <v>120</v>
      </c>
      <c r="AO620" s="3" t="s">
        <v>119</v>
      </c>
      <c r="AP620" s="3" t="s">
        <v>119</v>
      </c>
      <c r="AQ620" s="23">
        <v>45338.556250000001</v>
      </c>
      <c r="AR620" s="3"/>
      <c r="AS620" s="23"/>
      <c r="AT620" s="23"/>
      <c r="AU620" s="3" t="s">
        <v>149</v>
      </c>
      <c r="AV620" s="3" t="s">
        <v>2938</v>
      </c>
      <c r="AW620" s="3" t="s">
        <v>135</v>
      </c>
      <c r="AX620" s="3">
        <v>3.458323</v>
      </c>
      <c r="AY620" s="3">
        <v>-76.535022999999995</v>
      </c>
      <c r="AZ620" s="8" t="str">
        <f>+CONCATENATE("Reportan apertura en el enlace ",Tabla4[[#This Row],[Enlace]]," en el ",Tabla4[[#This Row],[Distancia óptica]]," ocasionado por ",Tabla4[[#This Row],[Causa del daño]])</f>
        <v>Reportan apertura en el enlace Cali Centro - Tres Cruces en el Km 1,751  desde cali Centro ocasionado por Vandalismo</v>
      </c>
      <c r="BA620" s="8" t="str">
        <f>+CONCATENATE("Para dar solución al incidente ",Tabla4[[#This Row],[Solución]])</f>
        <v>Para dar solución al incidente Recuperacion de 8 mts de reserva y un empalme de 6 hilos</v>
      </c>
      <c r="BB620" s="3" t="str">
        <f>+_xlfn.CONCAT(Tabla4[[#This Row],[Causa Raiz]]," ",Tabla4[[#This Row],[Solución2]]," (",Tabla4[[#This Row],[Anillo]],"- Cabecera: ",Tabla4[[#This Row],[Cabecera]],"- Operador: ",Tabla4[[#This Row],[Operador]],")")</f>
        <v>Reportan apertura en el enlace Cali Centro - Tres Cruces en el Km 1,751  desde cali Centro ocasionado por Vandalismo Para dar solución al incidente Recuperacion de 8 mts de reserva y un empalme de 6 hilos (Lineal- Cabecera: Cali centro- Operador: Colombia Telecomunicaciones)</v>
      </c>
    </row>
    <row r="621" spans="1:54" s="2" customFormat="1" ht="242.25">
      <c r="A621" s="38">
        <f t="shared" si="63"/>
        <v>620</v>
      </c>
      <c r="B621" s="3">
        <v>8233096</v>
      </c>
      <c r="C621" s="3" t="s">
        <v>54</v>
      </c>
      <c r="D621" s="23">
        <v>45335.770833333336</v>
      </c>
      <c r="E621" s="23">
        <v>45336.451388888891</v>
      </c>
      <c r="F621" s="1">
        <f t="shared" ca="1" si="68"/>
        <v>0.68055555555474712</v>
      </c>
      <c r="G621" s="3" t="s">
        <v>55</v>
      </c>
      <c r="H621" s="41"/>
      <c r="I621" s="40"/>
      <c r="J621" s="5" t="s">
        <v>56</v>
      </c>
      <c r="K621" s="3" t="s">
        <v>77</v>
      </c>
      <c r="L621" s="9" t="s">
        <v>78</v>
      </c>
      <c r="M621" s="3" t="s">
        <v>139</v>
      </c>
      <c r="N621" s="3" t="s">
        <v>447</v>
      </c>
      <c r="O621" s="3" t="s">
        <v>3336</v>
      </c>
      <c r="P621" s="3" t="s">
        <v>3337</v>
      </c>
      <c r="Q621" s="4" t="s">
        <v>3338</v>
      </c>
      <c r="R621" s="3" t="s">
        <v>1178</v>
      </c>
      <c r="S621" s="3" t="s">
        <v>289</v>
      </c>
      <c r="T621" s="3" t="s">
        <v>176</v>
      </c>
      <c r="U621" s="3" t="s">
        <v>3339</v>
      </c>
      <c r="V621" s="22" t="str">
        <f t="shared" si="67"/>
        <v>RLFO; Hora de aviso: 18:30 13/02/2024; Solución: Se recuperan 50 mts de reserva de fibra de 8 hilos  y se realiza un empalme de 24 Hilos; Hora de solución: 10:50 14/02/2024; Causa: Intervención de Terceros. No Identificados</v>
      </c>
      <c r="W621" s="4" t="s">
        <v>160</v>
      </c>
      <c r="X621" s="3"/>
      <c r="Y621" s="3"/>
      <c r="Z621" s="3" t="s">
        <v>69</v>
      </c>
      <c r="AA621" s="3" t="s">
        <v>70</v>
      </c>
      <c r="AB621" s="3">
        <v>8233096</v>
      </c>
      <c r="AC621" s="3" t="s">
        <v>71</v>
      </c>
      <c r="AD621" s="6">
        <v>0.49305555555555558</v>
      </c>
      <c r="AE621" s="7"/>
      <c r="AF621" s="7"/>
      <c r="AG621" s="6">
        <f>Tabla4[[#This Row],[Tiempo Parada de Reloj]]+Tabla4[[#This Row],[Tiempo Autorizado por Telefonica (no Máximo)]]</f>
        <v>0.49305555555555558</v>
      </c>
      <c r="AH621" s="7">
        <f t="shared" ca="1" si="64"/>
        <v>0.18749999999919154</v>
      </c>
      <c r="AI621" s="8">
        <f t="shared" si="65"/>
        <v>11.833333333333334</v>
      </c>
      <c r="AJ621" s="8">
        <f t="shared" ca="1" si="66"/>
        <v>4.4999999999805969</v>
      </c>
      <c r="AK621" s="3" t="s">
        <v>120</v>
      </c>
      <c r="AL621" s="3" t="s">
        <v>70</v>
      </c>
      <c r="AM621" s="3" t="s">
        <v>73</v>
      </c>
      <c r="AN621" s="3" t="s">
        <v>73</v>
      </c>
      <c r="AO621" s="3" t="s">
        <v>119</v>
      </c>
      <c r="AP621" s="3" t="s">
        <v>120</v>
      </c>
      <c r="AQ621" s="23">
        <v>45342.396527777775</v>
      </c>
      <c r="AR621" s="3"/>
      <c r="AS621" s="23"/>
      <c r="AT621" s="23"/>
      <c r="AU621" s="3" t="s">
        <v>455</v>
      </c>
      <c r="AV621" s="3" t="s">
        <v>2880</v>
      </c>
      <c r="AW621" s="3" t="s">
        <v>1311</v>
      </c>
      <c r="AX621" s="3">
        <v>3.8870200000000001</v>
      </c>
      <c r="AY621" s="3">
        <v>-77.074169999999995</v>
      </c>
      <c r="AZ621" s="8" t="str">
        <f>+CONCATENATE("Reportan apertura en el enlace ",Tabla4[[#This Row],[Enlace]]," en el ",Tabla4[[#This Row],[Distancia óptica]]," ocasionado por ",Tabla4[[#This Row],[Causa del daño]])</f>
        <v>Reportan apertura en el enlace Mov. Los Delfines - Mov. Platamar en el Km 0,096 desde Delfines ocasionado por Intervención de Terceros. No Identificados</v>
      </c>
      <c r="BA621" s="8" t="str">
        <f>+CONCATENATE("Para dar solución al incidente ",Tabla4[[#This Row],[Solución]])</f>
        <v>Para dar solución al incidente Se recuperan 50 mts de reserva de fibra de 8 hilos  y se realiza un empalme de 24 Hilos</v>
      </c>
      <c r="BB621" s="3" t="str">
        <f>+_xlfn.CONCAT(Tabla4[[#This Row],[Causa Raiz]]," ",Tabla4[[#This Row],[Solución2]]," (",Tabla4[[#This Row],[Anillo]],"- Cabecera: ",Tabla4[[#This Row],[Cabecera]],"- Operador: ",Tabla4[[#This Row],[Operador]],")")</f>
        <v>Reportan apertura en el enlace Mov. Los Delfines - Mov. Platamar en el Km 0,096 desde Delfines ocasionado por Intervención de Terceros. No Identificados Para dar solución al incidente Se recuperan 50 mts de reserva de fibra de 8 hilos  y se realiza un empalme de 24 Hilos (UK- Cabecera: BUENAVENTURA CENTRO- Operador: Colombia Telecomunicaciones)</v>
      </c>
    </row>
    <row r="622" spans="1:54" s="2" customFormat="1" ht="213.75">
      <c r="A622" s="38">
        <f t="shared" si="63"/>
        <v>621</v>
      </c>
      <c r="B622" s="3">
        <v>8234422</v>
      </c>
      <c r="C622" s="3" t="s">
        <v>163</v>
      </c>
      <c r="D622" s="23">
        <v>45335.826388888891</v>
      </c>
      <c r="E622" s="23">
        <v>45336.125</v>
      </c>
      <c r="F622" s="1">
        <f t="shared" ca="1" si="68"/>
        <v>0.29861111110949423</v>
      </c>
      <c r="G622" s="3" t="s">
        <v>55</v>
      </c>
      <c r="H622" s="41"/>
      <c r="I622" s="40"/>
      <c r="J622" s="5" t="s">
        <v>56</v>
      </c>
      <c r="K622" s="3" t="s">
        <v>203</v>
      </c>
      <c r="L622" s="9" t="s">
        <v>58</v>
      </c>
      <c r="M622" s="3" t="s">
        <v>204</v>
      </c>
      <c r="N622" s="3" t="s">
        <v>332</v>
      </c>
      <c r="O622" s="3" t="s">
        <v>692</v>
      </c>
      <c r="P622" s="3" t="s">
        <v>3340</v>
      </c>
      <c r="Q622" s="4" t="s">
        <v>3341</v>
      </c>
      <c r="R622" s="3" t="s">
        <v>336</v>
      </c>
      <c r="S622" s="3" t="s">
        <v>210</v>
      </c>
      <c r="T622" s="3" t="s">
        <v>256</v>
      </c>
      <c r="U622" s="3" t="s">
        <v>3342</v>
      </c>
      <c r="V622" s="22" t="str">
        <f t="shared" si="67"/>
        <v>RDFO; Hora de aviso: 19:50 13/02/2024; Solución: re fusion de hilo en empalme existente; Hora de solución: 3:00 14/02/2024; Causa: Falla de Empalme de FiOp</v>
      </c>
      <c r="W622" s="4" t="s">
        <v>3276</v>
      </c>
      <c r="X622" s="3"/>
      <c r="Y622" s="3"/>
      <c r="Z622" s="3" t="s">
        <v>69</v>
      </c>
      <c r="AA622" s="3" t="s">
        <v>71</v>
      </c>
      <c r="AB622" s="3">
        <v>0</v>
      </c>
      <c r="AC622" s="3" t="s">
        <v>71</v>
      </c>
      <c r="AD622" s="6">
        <v>0</v>
      </c>
      <c r="AE622" s="7"/>
      <c r="AF622" s="7"/>
      <c r="AG622" s="6">
        <f>Tabla4[[#This Row],[Tiempo Parada de Reloj]]+Tabla4[[#This Row],[Tiempo Autorizado por Telefonica (no Máximo)]]</f>
        <v>0</v>
      </c>
      <c r="AH622" s="7">
        <f t="shared" ca="1" si="64"/>
        <v>0.29861111110949423</v>
      </c>
      <c r="AI622" s="8">
        <f t="shared" si="65"/>
        <v>0</v>
      </c>
      <c r="AJ622" s="8">
        <f t="shared" ca="1" si="66"/>
        <v>7.1666666666278616</v>
      </c>
      <c r="AK622" s="3" t="s">
        <v>460</v>
      </c>
      <c r="AL622" s="3" t="s">
        <v>70</v>
      </c>
      <c r="AM622" s="3" t="s">
        <v>120</v>
      </c>
      <c r="AN622" s="3" t="s">
        <v>119</v>
      </c>
      <c r="AO622" s="3" t="s">
        <v>119</v>
      </c>
      <c r="AP622" s="3" t="s">
        <v>72</v>
      </c>
      <c r="AQ622" s="23">
        <v>45337.881249999999</v>
      </c>
      <c r="AR622" s="3"/>
      <c r="AS622" s="23"/>
      <c r="AT622" s="23"/>
      <c r="AU622" s="3" t="s">
        <v>214</v>
      </c>
      <c r="AV622" s="3" t="s">
        <v>3343</v>
      </c>
      <c r="AW622" s="3" t="s">
        <v>307</v>
      </c>
      <c r="AX622" s="3">
        <v>7.0540000000000003</v>
      </c>
      <c r="AY622" s="3">
        <v>-73.082369999999997</v>
      </c>
      <c r="AZ622" s="8" t="str">
        <f>+CONCATENATE("Reportan apertura en el enlace ",Tabla4[[#This Row],[Enlace]]," en el ",Tabla4[[#This Row],[Distancia óptica]]," ocasionado por ",Tabla4[[#This Row],[Causa del daño]])</f>
        <v>Reportan apertura en el enlace Bucaramanga - Piedecuesta en el Km 15,86 desde Bucaramanga centro ocasionado por Falla de Empalme de FiOp</v>
      </c>
      <c r="BA622" s="8" t="str">
        <f>+CONCATENATE("Para dar solución al incidente ",Tabla4[[#This Row],[Solución]])</f>
        <v>Para dar solución al incidente re fusion de hilo en empalme existente</v>
      </c>
      <c r="BB622" s="3" t="str">
        <f>+_xlfn.CONCAT(Tabla4[[#This Row],[Causa Raiz]]," ",Tabla4[[#This Row],[Solución2]]," (",Tabla4[[#This Row],[Anillo]],"- Cabecera: ",Tabla4[[#This Row],[Cabecera]],"- Operador: ",Tabla4[[#This Row],[Operador]],")")</f>
        <v>Reportan apertura en el enlace Bucaramanga - Piedecuesta en el Km 15,86 desde Bucaramanga centro ocasionado por Falla de Empalme de FiOp Para dar solución al incidente re fusion de hilo en empalme existente (LINEAL- Cabecera: INTERCONEXION LAGOS PIEDECUESTA- Operador: Colombia Telecomunicaciones)</v>
      </c>
    </row>
    <row r="623" spans="1:54" s="2" customFormat="1" ht="142.5">
      <c r="A623" s="38">
        <f t="shared" si="63"/>
        <v>622</v>
      </c>
      <c r="B623" s="3">
        <v>8234409</v>
      </c>
      <c r="C623" s="3" t="s">
        <v>92</v>
      </c>
      <c r="D623" s="23">
        <v>45335.829861111109</v>
      </c>
      <c r="E623" s="23">
        <v>45336.666666666664</v>
      </c>
      <c r="F623" s="1">
        <f t="shared" ca="1" si="68"/>
        <v>0.83680555555474712</v>
      </c>
      <c r="G623" s="3" t="s">
        <v>55</v>
      </c>
      <c r="H623" s="41"/>
      <c r="I623" s="40">
        <v>1293134</v>
      </c>
      <c r="J623" s="5" t="s">
        <v>568</v>
      </c>
      <c r="K623" s="3" t="s">
        <v>568</v>
      </c>
      <c r="L623" s="9" t="s">
        <v>58</v>
      </c>
      <c r="M623" s="3" t="s">
        <v>152</v>
      </c>
      <c r="N623" s="3" t="s">
        <v>3344</v>
      </c>
      <c r="O623" s="3" t="s">
        <v>3345</v>
      </c>
      <c r="P623" s="3" t="s">
        <v>3346</v>
      </c>
      <c r="Q623" s="4" t="s">
        <v>3347</v>
      </c>
      <c r="R623" s="3" t="s">
        <v>1178</v>
      </c>
      <c r="S623" s="3" t="s">
        <v>574</v>
      </c>
      <c r="T623" s="3" t="s">
        <v>146</v>
      </c>
      <c r="U623" s="3" t="s">
        <v>3348</v>
      </c>
      <c r="V623" s="22" t="str">
        <f t="shared" si="67"/>
        <v>RTNFO; Hora de aviso: 19:55 13/02/2024; Solución: Migracion entre empalmes; Hora de solución: 16:00 14/02/2024; Causa: Falla en la Red FiOp</v>
      </c>
      <c r="W623" s="4" t="s">
        <v>3349</v>
      </c>
      <c r="X623" s="3"/>
      <c r="Y623" s="3"/>
      <c r="Z623" s="3" t="s">
        <v>69</v>
      </c>
      <c r="AA623" s="3" t="s">
        <v>70</v>
      </c>
      <c r="AB623" s="3">
        <v>8234409</v>
      </c>
      <c r="AC623" s="3" t="s">
        <v>71</v>
      </c>
      <c r="AD623" s="6">
        <v>0.4826388888888889</v>
      </c>
      <c r="AE623" s="7"/>
      <c r="AF623" s="7"/>
      <c r="AG623" s="6">
        <f>Tabla4[[#This Row],[Tiempo Parada de Reloj]]+Tabla4[[#This Row],[Tiempo Autorizado por Telefonica (no Máximo)]]</f>
        <v>0.4826388888888889</v>
      </c>
      <c r="AH623" s="7">
        <f t="shared" ca="1" si="64"/>
        <v>0.35416666666585822</v>
      </c>
      <c r="AI623" s="8">
        <f t="shared" si="65"/>
        <v>11.583333333333334</v>
      </c>
      <c r="AJ623" s="8">
        <f t="shared" ca="1" si="66"/>
        <v>8.4999999999805969</v>
      </c>
      <c r="AK623" s="3" t="s">
        <v>120</v>
      </c>
      <c r="AL623" s="3" t="s">
        <v>70</v>
      </c>
      <c r="AM623" s="3" t="s">
        <v>73</v>
      </c>
      <c r="AN623" s="3" t="s">
        <v>72</v>
      </c>
      <c r="AO623" s="3" t="s">
        <v>98</v>
      </c>
      <c r="AP623" s="3" t="s">
        <v>98</v>
      </c>
      <c r="AQ623" s="23">
        <v>45341.628472222219</v>
      </c>
      <c r="AR623" s="3"/>
      <c r="AS623" s="23"/>
      <c r="AT623" s="23"/>
      <c r="AU623" s="3" t="s">
        <v>568</v>
      </c>
      <c r="AV623" s="3" t="s">
        <v>3350</v>
      </c>
      <c r="AW623" s="3" t="s">
        <v>1323</v>
      </c>
      <c r="AX623" s="3">
        <v>1.1638900000000001</v>
      </c>
      <c r="AY623" s="3">
        <v>-77.904719999999998</v>
      </c>
      <c r="AZ623" s="8" t="str">
        <f>+CONCATENATE("Reportan apertura en el enlace ",Tabla4[[#This Row],[Enlace]]," en el ",Tabla4[[#This Row],[Distancia óptica]]," ocasionado por ",Tabla4[[#This Row],[Causa del daño]])</f>
        <v>Reportan apertura en el enlace Pasto - Tumaco en el km 108 desde Llorente ocasionado por Falla en la Red FiOp</v>
      </c>
      <c r="BA623" s="8" t="str">
        <f>+CONCATENATE("Para dar solución al incidente ",Tabla4[[#This Row],[Solución]])</f>
        <v>Para dar solución al incidente Migracion entre empalmes</v>
      </c>
      <c r="BB623" s="3" t="str">
        <f>+_xlfn.CONCAT(Tabla4[[#This Row],[Causa Raiz]]," ",Tabla4[[#This Row],[Solución2]]," (",Tabla4[[#This Row],[Anillo]],"- Cabecera: ",Tabla4[[#This Row],[Cabecera]],"- Operador: ",Tabla4[[#This Row],[Operador]],")")</f>
        <v>Reportan apertura en el enlace Pasto - Tumaco en el km 108 desde Llorente ocasionado por Falla en la Red FiOp Para dar solución al incidente Migracion entre empalmes (TRONCAL- Cabecera: Llorente- Operador: Azteca)</v>
      </c>
    </row>
    <row r="624" spans="1:54" s="2" customFormat="1" ht="185.25">
      <c r="A624" s="38">
        <f t="shared" si="63"/>
        <v>623</v>
      </c>
      <c r="B624" s="3">
        <v>8234867</v>
      </c>
      <c r="C624" s="3" t="s">
        <v>136</v>
      </c>
      <c r="D624" s="23">
        <v>45335.826388888891</v>
      </c>
      <c r="E624" s="23">
        <v>45336.145833333336</v>
      </c>
      <c r="F624" s="1">
        <f t="shared" ca="1" si="68"/>
        <v>0.31944444444525288</v>
      </c>
      <c r="G624" s="3" t="s">
        <v>55</v>
      </c>
      <c r="H624" s="41"/>
      <c r="I624" s="40"/>
      <c r="J624" s="5" t="s">
        <v>137</v>
      </c>
      <c r="K624" s="3" t="s">
        <v>203</v>
      </c>
      <c r="L624" s="9" t="s">
        <v>78</v>
      </c>
      <c r="M624" s="3" t="s">
        <v>204</v>
      </c>
      <c r="N624" s="3" t="s">
        <v>332</v>
      </c>
      <c r="O624" s="3" t="s">
        <v>3351</v>
      </c>
      <c r="P624" s="3" t="s">
        <v>3352</v>
      </c>
      <c r="Q624" s="4" t="s">
        <v>3353</v>
      </c>
      <c r="R624" s="3" t="s">
        <v>336</v>
      </c>
      <c r="S624" s="3" t="s">
        <v>210</v>
      </c>
      <c r="T624" s="3" t="s">
        <v>513</v>
      </c>
      <c r="U624" s="3" t="s">
        <v>234</v>
      </c>
      <c r="V624" s="22" t="str">
        <f t="shared" si="67"/>
        <v>RBHFO; Hora de aviso: 19:50 13/02/2024; Solución: se recupera 150 mts de reserva y se realiza un empalme de 36 hilos ; Hora de solución: 3:30 14/02/2024; Causa: Desastre Natural</v>
      </c>
      <c r="W624" s="4" t="s">
        <v>3276</v>
      </c>
      <c r="X624" s="3"/>
      <c r="Y624" s="3"/>
      <c r="Z624" s="3" t="s">
        <v>69</v>
      </c>
      <c r="AA624" s="3" t="s">
        <v>71</v>
      </c>
      <c r="AB624" s="3">
        <v>0</v>
      </c>
      <c r="AC624" s="3" t="s">
        <v>71</v>
      </c>
      <c r="AD624" s="6">
        <v>0.10694444444444444</v>
      </c>
      <c r="AE624" s="7">
        <v>4.1666666666666666E-3</v>
      </c>
      <c r="AF624" s="7" t="s">
        <v>3354</v>
      </c>
      <c r="AG624" s="6">
        <f>Tabla4[[#This Row],[Tiempo Parada de Reloj]]+Tabla4[[#This Row],[Tiempo Autorizado por Telefonica (no Máximo)]]</f>
        <v>0.1111111111111111</v>
      </c>
      <c r="AH624" s="7">
        <f t="shared" ca="1" si="64"/>
        <v>0.21250000000080843</v>
      </c>
      <c r="AI624" s="8">
        <f t="shared" si="65"/>
        <v>2.5666666666666664</v>
      </c>
      <c r="AJ624" s="8">
        <f t="shared" ca="1" si="66"/>
        <v>5.1000000000194028</v>
      </c>
      <c r="AK624" s="3" t="s">
        <v>120</v>
      </c>
      <c r="AL624" s="3" t="s">
        <v>70</v>
      </c>
      <c r="AM624" s="3" t="s">
        <v>73</v>
      </c>
      <c r="AN624" s="3" t="s">
        <v>73</v>
      </c>
      <c r="AO624" s="3" t="s">
        <v>119</v>
      </c>
      <c r="AP624" s="3" t="s">
        <v>119</v>
      </c>
      <c r="AQ624" s="23">
        <v>45337.902777777781</v>
      </c>
      <c r="AR624" s="3"/>
      <c r="AS624" s="23"/>
      <c r="AT624" s="23"/>
      <c r="AU624" s="3" t="s">
        <v>214</v>
      </c>
      <c r="AV624" s="3" t="s">
        <v>3355</v>
      </c>
      <c r="AW624" s="3" t="s">
        <v>3356</v>
      </c>
      <c r="AX624" s="3">
        <v>7.0540000000000003</v>
      </c>
      <c r="AY624" s="3">
        <v>-73.082369999999997</v>
      </c>
      <c r="AZ624" s="8" t="str">
        <f>+CONCATENATE("Reportan apertura en el enlace ",Tabla4[[#This Row],[Enlace]]," en el ",Tabla4[[#This Row],[Distancia óptica]]," ocasionado por ",Tabla4[[#This Row],[Causa del daño]])</f>
        <v>Reportan apertura en el enlace Mov. Lago - Mov. Usta en el Km 5,85 desde Lago ocasionado por Desastre Natural</v>
      </c>
      <c r="BA624" s="8" t="str">
        <f>+CONCATENATE("Para dar solución al incidente ",Tabla4[[#This Row],[Solución]])</f>
        <v xml:space="preserve">Para dar solución al incidente se recupera 150 mts de reserva y se realiza un empalme de 36 hilos </v>
      </c>
      <c r="BB624" s="3" t="str">
        <f>+_xlfn.CONCAT(Tabla4[[#This Row],[Causa Raiz]]," ",Tabla4[[#This Row],[Solución2]]," (",Tabla4[[#This Row],[Anillo]],"- Cabecera: ",Tabla4[[#This Row],[Cabecera]],"- Operador: ",Tabla4[[#This Row],[Operador]],")")</f>
        <v>Reportan apertura en el enlace Mov. Lago - Mov. Usta en el Km 5,85 desde Lago ocasionado por Desastre Natural Para dar solución al incidente se recupera 150 mts de reserva y se realiza un empalme de 36 hilos  (Anillo Ruitoque lado florida- Cabecera: LAGOS- Operador: Infraco)</v>
      </c>
    </row>
    <row r="625" spans="1:54" s="2" customFormat="1" ht="199.5">
      <c r="A625" s="38">
        <f t="shared" si="63"/>
        <v>624</v>
      </c>
      <c r="B625" s="3">
        <v>8236137</v>
      </c>
      <c r="C625" s="3" t="s">
        <v>54</v>
      </c>
      <c r="D625" s="23">
        <v>45336.229166666664</v>
      </c>
      <c r="E625" s="23">
        <v>45336.371527777781</v>
      </c>
      <c r="F625" s="1">
        <f t="shared" ca="1" si="68"/>
        <v>0.14236111111677019</v>
      </c>
      <c r="G625" s="3" t="s">
        <v>55</v>
      </c>
      <c r="H625" s="41"/>
      <c r="I625" s="40"/>
      <c r="J625" s="5" t="s">
        <v>56</v>
      </c>
      <c r="K625" s="3" t="s">
        <v>359</v>
      </c>
      <c r="L625" s="9" t="s">
        <v>58</v>
      </c>
      <c r="M625" s="3" t="s">
        <v>360</v>
      </c>
      <c r="N625" s="3" t="s">
        <v>483</v>
      </c>
      <c r="O625" s="3" t="s">
        <v>3357</v>
      </c>
      <c r="P625" s="3" t="s">
        <v>3358</v>
      </c>
      <c r="Q625" s="4" t="s">
        <v>3359</v>
      </c>
      <c r="R625" s="3" t="s">
        <v>365</v>
      </c>
      <c r="S625" s="3" t="s">
        <v>366</v>
      </c>
      <c r="T625" s="3" t="s">
        <v>66</v>
      </c>
      <c r="U625" s="3" t="s">
        <v>3360</v>
      </c>
      <c r="V625" s="22" t="str">
        <f t="shared" si="67"/>
        <v>RLFO; Hora de aviso: 5:30 14/02/2024; Solución: Se realiza empalme de 48 Hilos con reserva existente en sitio del corte; Hora de solución: 8:55 14/02/2024; Causa: Vandalismo</v>
      </c>
      <c r="W625" s="4" t="s">
        <v>3091</v>
      </c>
      <c r="X625" s="3"/>
      <c r="Y625" s="3"/>
      <c r="Z625" s="3" t="s">
        <v>69</v>
      </c>
      <c r="AA625" s="3" t="s">
        <v>71</v>
      </c>
      <c r="AB625" s="3">
        <v>0</v>
      </c>
      <c r="AC625" s="3" t="s">
        <v>71</v>
      </c>
      <c r="AD625" s="6">
        <v>0</v>
      </c>
      <c r="AE625" s="7"/>
      <c r="AF625" s="7"/>
      <c r="AG625" s="6">
        <f>Tabla4[[#This Row],[Tiempo Parada de Reloj]]+Tabla4[[#This Row],[Tiempo Autorizado por Telefonica (no Máximo)]]</f>
        <v>0</v>
      </c>
      <c r="AH625" s="7">
        <f t="shared" ca="1" si="64"/>
        <v>0.14236111111677019</v>
      </c>
      <c r="AI625" s="8">
        <f t="shared" si="65"/>
        <v>0</v>
      </c>
      <c r="AJ625" s="8">
        <f t="shared" ca="1" si="66"/>
        <v>3.4166666668024845</v>
      </c>
      <c r="AK625" s="3" t="s">
        <v>119</v>
      </c>
      <c r="AL625" s="3" t="s">
        <v>70</v>
      </c>
      <c r="AM625" s="3" t="s">
        <v>73</v>
      </c>
      <c r="AN625" s="3" t="s">
        <v>73</v>
      </c>
      <c r="AO625" s="3" t="s">
        <v>119</v>
      </c>
      <c r="AP625" s="3" t="s">
        <v>119</v>
      </c>
      <c r="AQ625" s="23">
        <v>45338.333333333336</v>
      </c>
      <c r="AR625" s="3"/>
      <c r="AS625" s="23"/>
      <c r="AT625" s="23"/>
      <c r="AU625" s="3" t="s">
        <v>424</v>
      </c>
      <c r="AV625" s="3" t="s">
        <v>489</v>
      </c>
      <c r="AW625" s="3" t="s">
        <v>135</v>
      </c>
      <c r="AX625" s="3">
        <v>6.2545099999999998</v>
      </c>
      <c r="AY625" s="3">
        <v>-75.563609999999997</v>
      </c>
      <c r="AZ625" s="8" t="str">
        <f>+CONCATENATE("Reportan apertura en el enlace ",Tabla4[[#This Row],[Enlace]]," en el ",Tabla4[[#This Row],[Distancia óptica]]," ocasionado por ",Tabla4[[#This Row],[Causa del daño]])</f>
        <v>Reportan apertura en el enlace Medellin 3500 - Tigo Medellin en el Km 1,295 desde Medellin centro ocasionado por Vandalismo</v>
      </c>
      <c r="BA625" s="8" t="str">
        <f>+CONCATENATE("Para dar solución al incidente ",Tabla4[[#This Row],[Solución]])</f>
        <v>Para dar solución al incidente Se realiza empalme de 48 Hilos con reserva existente en sitio del corte</v>
      </c>
      <c r="BB625" s="3" t="str">
        <f>+_xlfn.CONCAT(Tabla4[[#This Row],[Causa Raiz]]," ",Tabla4[[#This Row],[Solución2]]," (",Tabla4[[#This Row],[Anillo]],"- Cabecera: ",Tabla4[[#This Row],[Cabecera]],"- Operador: ",Tabla4[[#This Row],[Operador]],")")</f>
        <v>Reportan apertura en el enlace Medellin 3500 - Tigo Medellin en el Km 1,295 desde Medellin centro ocasionado por Vandalismo Para dar solución al incidente Se realiza empalme de 48 Hilos con reserva existente en sitio del corte (Lineal- Cabecera: Medellin centro- Operador: Colombia Telecomunicaciones)</v>
      </c>
    </row>
    <row r="626" spans="1:54" s="2" customFormat="1" ht="213.75">
      <c r="A626" s="38">
        <f t="shared" si="63"/>
        <v>625</v>
      </c>
      <c r="B626" s="3">
        <v>8236170</v>
      </c>
      <c r="C626" s="3" t="s">
        <v>136</v>
      </c>
      <c r="D626" s="23">
        <v>45336.25</v>
      </c>
      <c r="E626" s="23">
        <v>45336.489583333336</v>
      </c>
      <c r="F626" s="1">
        <f t="shared" ca="1" si="68"/>
        <v>0.23958333333575865</v>
      </c>
      <c r="G626" s="3" t="s">
        <v>55</v>
      </c>
      <c r="H626" s="41"/>
      <c r="I626" s="40"/>
      <c r="J626" s="5" t="s">
        <v>137</v>
      </c>
      <c r="K626" s="3" t="s">
        <v>93</v>
      </c>
      <c r="L626" s="9" t="s">
        <v>78</v>
      </c>
      <c r="M626" s="3" t="s">
        <v>59</v>
      </c>
      <c r="N626" s="3" t="s">
        <v>60</v>
      </c>
      <c r="O626" s="3" t="s">
        <v>3361</v>
      </c>
      <c r="P626" s="3" t="s">
        <v>3362</v>
      </c>
      <c r="Q626" s="4" t="s">
        <v>3363</v>
      </c>
      <c r="R626" s="3" t="s">
        <v>947</v>
      </c>
      <c r="S626" s="3" t="s">
        <v>65</v>
      </c>
      <c r="T626" s="3" t="s">
        <v>66</v>
      </c>
      <c r="U626" s="3" t="s">
        <v>3364</v>
      </c>
      <c r="V626" s="22" t="str">
        <f t="shared" si="67"/>
        <v>RBHFO; Hora de aviso: 6:00 14/02/2024; Solución: Se recuperan 100 mts de reserva y un empalme de 36 Hilos con caja de empalme de 48 hilos; Hora de solución: 11:45 14/02/2024; Causa: Vandalismo</v>
      </c>
      <c r="W626" s="4" t="s">
        <v>3193</v>
      </c>
      <c r="X626" s="3"/>
      <c r="Y626" s="3"/>
      <c r="Z626" s="3" t="s">
        <v>69</v>
      </c>
      <c r="AA626" s="3" t="s">
        <v>71</v>
      </c>
      <c r="AB626" s="3">
        <v>0</v>
      </c>
      <c r="AC626" s="3" t="s">
        <v>71</v>
      </c>
      <c r="AD626" s="6">
        <v>3.4027777777777775E-2</v>
      </c>
      <c r="AE626" s="7"/>
      <c r="AF626" s="7"/>
      <c r="AG626" s="6">
        <f>Tabla4[[#This Row],[Tiempo Parada de Reloj]]+Tabla4[[#This Row],[Tiempo Autorizado por Telefonica (no Máximo)]]</f>
        <v>3.4027777777777775E-2</v>
      </c>
      <c r="AH626" s="7">
        <f t="shared" ca="1" si="64"/>
        <v>0.20555555555798088</v>
      </c>
      <c r="AI626" s="8">
        <f t="shared" si="65"/>
        <v>0.81666666666666665</v>
      </c>
      <c r="AJ626" s="8">
        <f t="shared" ca="1" si="66"/>
        <v>4.9333333333915412</v>
      </c>
      <c r="AK626" s="3" t="s">
        <v>119</v>
      </c>
      <c r="AL626" s="3" t="s">
        <v>70</v>
      </c>
      <c r="AM626" s="3" t="s">
        <v>73</v>
      </c>
      <c r="AN626" s="3" t="s">
        <v>73</v>
      </c>
      <c r="AO626" s="3" t="s">
        <v>98</v>
      </c>
      <c r="AP626" s="3" t="s">
        <v>98</v>
      </c>
      <c r="AQ626" s="23">
        <v>45338.379166666666</v>
      </c>
      <c r="AR626" s="3"/>
      <c r="AS626" s="23"/>
      <c r="AT626" s="23"/>
      <c r="AU626" s="3" t="s">
        <v>100</v>
      </c>
      <c r="AV626" s="3" t="s">
        <v>1787</v>
      </c>
      <c r="AW626" s="3" t="s">
        <v>3365</v>
      </c>
      <c r="AX626" s="3">
        <v>4.6595899999999997</v>
      </c>
      <c r="AY626" s="3">
        <v>-74.135930000000002</v>
      </c>
      <c r="AZ626" s="8" t="str">
        <f>+CONCATENATE("Reportan apertura en el enlace ",Tabla4[[#This Row],[Enlace]]," en el ",Tabla4[[#This Row],[Distancia óptica]]," ocasionado por ",Tabla4[[#This Row],[Causa del daño]])</f>
        <v>Reportan apertura en el enlace Mov. Hayuelos III - Mov. Predio Nariño Fontibon en el Km 2,6 desde Predio Nariño ocasionado por Vandalismo</v>
      </c>
      <c r="BA626" s="8" t="str">
        <f>+CONCATENATE("Para dar solución al incidente ",Tabla4[[#This Row],[Solución]])</f>
        <v>Para dar solución al incidente Se recuperan 100 mts de reserva y un empalme de 36 Hilos con caja de empalme de 48 hilos</v>
      </c>
      <c r="BB626" s="3" t="str">
        <f>+_xlfn.CONCAT(Tabla4[[#This Row],[Causa Raiz]]," ",Tabla4[[#This Row],[Solución2]]," (",Tabla4[[#This Row],[Anillo]],"- Cabecera: ",Tabla4[[#This Row],[Cabecera]],"- Operador: ",Tabla4[[#This Row],[Operador]],")")</f>
        <v>Reportan apertura en el enlace Mov. Hayuelos III - Mov. Predio Nariño Fontibon en el Km 2,6 desde Predio Nariño ocasionado por Vandalismo Para dar solución al incidente Se recuperan 100 mts de reserva y un empalme de 36 Hilos con caja de empalme de 48 hilos (Anillo 37- Cabecera: CHAPINERO- Operador: Infraco)</v>
      </c>
    </row>
    <row r="627" spans="1:54" s="2" customFormat="1" ht="171">
      <c r="A627" s="38">
        <f t="shared" si="63"/>
        <v>626</v>
      </c>
      <c r="B627" s="3">
        <v>8236343</v>
      </c>
      <c r="C627" s="3" t="s">
        <v>92</v>
      </c>
      <c r="D627" s="23">
        <v>45336.277777777781</v>
      </c>
      <c r="E627" s="23">
        <v>45339.545138888891</v>
      </c>
      <c r="F627" s="1">
        <f t="shared" ca="1" si="68"/>
        <v>3.2673611111094942</v>
      </c>
      <c r="G627" s="3" t="s">
        <v>55</v>
      </c>
      <c r="H627" s="41"/>
      <c r="I627" s="40"/>
      <c r="J627" s="5" t="s">
        <v>56</v>
      </c>
      <c r="K627" s="3" t="s">
        <v>77</v>
      </c>
      <c r="L627" s="9" t="s">
        <v>58</v>
      </c>
      <c r="M627" s="3" t="s">
        <v>283</v>
      </c>
      <c r="N627" s="3" t="s">
        <v>284</v>
      </c>
      <c r="O627" s="3" t="s">
        <v>895</v>
      </c>
      <c r="P627" s="3" t="s">
        <v>3366</v>
      </c>
      <c r="Q627" s="4" t="s">
        <v>3367</v>
      </c>
      <c r="R627" s="3" t="s">
        <v>796</v>
      </c>
      <c r="S627" s="3" t="s">
        <v>289</v>
      </c>
      <c r="T627" s="3" t="s">
        <v>66</v>
      </c>
      <c r="U627" s="3" t="s">
        <v>3368</v>
      </c>
      <c r="V627" s="22" t="str">
        <f t="shared" si="67"/>
        <v>RTNFO; Hora de aviso: 6:40 14/02/2024; Solución: Se instala empalme  de 36 hilos en reserva existente; Hora de solución: 13:05 17/02/2024; Causa: Vandalismo</v>
      </c>
      <c r="W627" s="4" t="s">
        <v>160</v>
      </c>
      <c r="X627" s="3"/>
      <c r="Y627" s="3"/>
      <c r="Z627" s="3" t="s">
        <v>69</v>
      </c>
      <c r="AA627" s="3" t="s">
        <v>70</v>
      </c>
      <c r="AB627" s="3">
        <v>8236643</v>
      </c>
      <c r="AC627" s="3" t="s">
        <v>70</v>
      </c>
      <c r="AD627" s="6">
        <v>3.0833333333333335</v>
      </c>
      <c r="AE627" s="7"/>
      <c r="AF627" s="7"/>
      <c r="AG627" s="6">
        <f>Tabla4[[#This Row],[Tiempo Parada de Reloj]]+Tabla4[[#This Row],[Tiempo Autorizado por Telefonica (no Máximo)]]</f>
        <v>3.0833333333333335</v>
      </c>
      <c r="AH627" s="7">
        <f t="shared" ca="1" si="64"/>
        <v>0.18402777777616075</v>
      </c>
      <c r="AI627" s="8">
        <f t="shared" si="65"/>
        <v>74</v>
      </c>
      <c r="AJ627" s="8">
        <f t="shared" ca="1" si="66"/>
        <v>4.416666666627858</v>
      </c>
      <c r="AK627" s="3" t="s">
        <v>73</v>
      </c>
      <c r="AL627" s="3" t="s">
        <v>70</v>
      </c>
      <c r="AM627" s="3" t="s">
        <v>460</v>
      </c>
      <c r="AN627" s="3" t="s">
        <v>120</v>
      </c>
      <c r="AO627" s="3" t="s">
        <v>120</v>
      </c>
      <c r="AP627" s="3" t="s">
        <v>73</v>
      </c>
      <c r="AQ627" s="23">
        <v>45343.463194444441</v>
      </c>
      <c r="AR627" s="66" t="s">
        <v>899</v>
      </c>
      <c r="AS627" s="23" t="s">
        <v>900</v>
      </c>
      <c r="AT627" s="23"/>
      <c r="AU627" s="3" t="s">
        <v>404</v>
      </c>
      <c r="AV627" s="3" t="s">
        <v>404</v>
      </c>
      <c r="AW627" s="3" t="s">
        <v>76</v>
      </c>
      <c r="AX627" s="3">
        <v>4.4377000000000004</v>
      </c>
      <c r="AY627" s="3">
        <v>-75.493899999999996</v>
      </c>
      <c r="AZ627" s="8" t="str">
        <f>+CONCATENATE("Reportan apertura en el enlace ",Tabla4[[#This Row],[Enlace]]," en el ",Tabla4[[#This Row],[Distancia óptica]]," ocasionado por ",Tabla4[[#This Row],[Causa del daño]])</f>
        <v>Reportan apertura en el enlace Armenia - Ibagué en el Km 43,5 desde Ibague ocasionado por Vandalismo</v>
      </c>
      <c r="BA627" s="8" t="str">
        <f>+CONCATENATE("Para dar solución al incidente ",Tabla4[[#This Row],[Solución]])</f>
        <v>Para dar solución al incidente Se instala empalme  de 36 hilos en reserva existente</v>
      </c>
      <c r="BB627" s="3" t="str">
        <f>+_xlfn.CONCAT(Tabla4[[#This Row],[Causa Raiz]]," ",Tabla4[[#This Row],[Solución2]]," (",Tabla4[[#This Row],[Anillo]],"- Cabecera: ",Tabla4[[#This Row],[Cabecera]],"- Operador: ",Tabla4[[#This Row],[Operador]],")")</f>
        <v>Reportan apertura en el enlace Armenia - Ibagué en el Km 43,5 desde Ibague ocasionado por Vandalismo Para dar solución al incidente Se instala empalme  de 36 hilos en reserva existente (Troncal- Cabecera: Armenia- Operador: Colombia Telecomunicaciones)</v>
      </c>
    </row>
    <row r="628" spans="1:54" s="2" customFormat="1" ht="185.25">
      <c r="A628" s="38">
        <f t="shared" si="63"/>
        <v>627</v>
      </c>
      <c r="B628" s="3">
        <v>8236492</v>
      </c>
      <c r="C628" s="3" t="s">
        <v>92</v>
      </c>
      <c r="D628" s="23">
        <v>45336.315972222219</v>
      </c>
      <c r="E628" s="23">
        <v>45336.482638888891</v>
      </c>
      <c r="F628" s="1">
        <f t="shared" ca="1" si="68"/>
        <v>0.16666666667151731</v>
      </c>
      <c r="G628" s="3" t="s">
        <v>55</v>
      </c>
      <c r="H628" s="41"/>
      <c r="I628" s="40"/>
      <c r="J628" s="5" t="s">
        <v>56</v>
      </c>
      <c r="K628" s="3" t="s">
        <v>122</v>
      </c>
      <c r="L628" s="9" t="s">
        <v>58</v>
      </c>
      <c r="M628" s="3" t="s">
        <v>800</v>
      </c>
      <c r="N628" s="3" t="s">
        <v>801</v>
      </c>
      <c r="O628" s="3" t="s">
        <v>2486</v>
      </c>
      <c r="P628" s="3" t="s">
        <v>3369</v>
      </c>
      <c r="Q628" s="4" t="s">
        <v>3370</v>
      </c>
      <c r="R628" s="3" t="s">
        <v>805</v>
      </c>
      <c r="S628" s="3" t="s">
        <v>129</v>
      </c>
      <c r="T628" s="3" t="s">
        <v>66</v>
      </c>
      <c r="U628" s="3" t="s">
        <v>3371</v>
      </c>
      <c r="V628" s="22" t="str">
        <f t="shared" si="67"/>
        <v>RTNFO; Hora de aviso: 7:35 14/02/2024; Solución: Se realiza tendido de 400 mts de fibra de 36 hilos y dos empalmes de 36 Hilos ; Hora de solución: 11:35 14/02/2024; Causa: Vandalismo</v>
      </c>
      <c r="W628" s="4" t="s">
        <v>3077</v>
      </c>
      <c r="X628" s="3"/>
      <c r="Y628" s="3"/>
      <c r="Z628" s="3" t="s">
        <v>69</v>
      </c>
      <c r="AA628" s="3" t="s">
        <v>71</v>
      </c>
      <c r="AB628" s="3">
        <v>0</v>
      </c>
      <c r="AC628" s="3" t="s">
        <v>71</v>
      </c>
      <c r="AD628" s="6">
        <v>0</v>
      </c>
      <c r="AE628" s="7"/>
      <c r="AF628" s="7"/>
      <c r="AG628" s="6">
        <f>Tabla4[[#This Row],[Tiempo Parada de Reloj]]+Tabla4[[#This Row],[Tiempo Autorizado por Telefonica (no Máximo)]]</f>
        <v>0</v>
      </c>
      <c r="AH628" s="7">
        <f t="shared" ca="1" si="64"/>
        <v>0.16666666667151731</v>
      </c>
      <c r="AI628" s="8">
        <f t="shared" si="65"/>
        <v>0</v>
      </c>
      <c r="AJ628" s="8">
        <f t="shared" ca="1" si="66"/>
        <v>4.0000000001164153</v>
      </c>
      <c r="AK628" s="3" t="s">
        <v>73</v>
      </c>
      <c r="AL628" s="3" t="s">
        <v>71</v>
      </c>
      <c r="AM628" s="3" t="s">
        <v>69</v>
      </c>
      <c r="AN628" s="3" t="s">
        <v>73</v>
      </c>
      <c r="AO628" s="3" t="s">
        <v>119</v>
      </c>
      <c r="AP628" s="3" t="s">
        <v>119</v>
      </c>
      <c r="AQ628" s="23">
        <v>45338.584722222222</v>
      </c>
      <c r="AR628" s="3"/>
      <c r="AS628" s="23"/>
      <c r="AT628" s="23"/>
      <c r="AU628" s="3" t="s">
        <v>655</v>
      </c>
      <c r="AV628" s="3" t="s">
        <v>801</v>
      </c>
      <c r="AW628" s="3" t="s">
        <v>1323</v>
      </c>
      <c r="AX628" s="3">
        <v>9.3351849999999992</v>
      </c>
      <c r="AY628" s="3">
        <v>-75.406638000000001</v>
      </c>
      <c r="AZ628" s="8" t="str">
        <f>+CONCATENATE("Reportan apertura en el enlace ",Tabla4[[#This Row],[Enlace]]," en el ",Tabla4[[#This Row],[Distancia óptica]]," ocasionado por ",Tabla4[[#This Row],[Causa del daño]])</f>
        <v>Reportan apertura en el enlace Sincelejo - Tolú en el Km 39,7 desde Tolu ocasionado por Vandalismo</v>
      </c>
      <c r="BA628" s="8" t="str">
        <f>+CONCATENATE("Para dar solución al incidente ",Tabla4[[#This Row],[Solución]])</f>
        <v xml:space="preserve">Para dar solución al incidente Se realiza tendido de 400 mts de fibra de 36 hilos y dos empalmes de 36 Hilos </v>
      </c>
      <c r="BB628" s="3" t="str">
        <f>+_xlfn.CONCAT(Tabla4[[#This Row],[Causa Raiz]]," ",Tabla4[[#This Row],[Solución2]]," (",Tabla4[[#This Row],[Anillo]],"- Cabecera: ",Tabla4[[#This Row],[Cabecera]],"- Operador: ",Tabla4[[#This Row],[Operador]],")")</f>
        <v>Reportan apertura en el enlace Sincelejo - Tolú en el Km 39,7 desde Tolu ocasionado por Vandalismo Para dar solución al incidente Se realiza tendido de 400 mts de fibra de 36 hilos y dos empalmes de 36 Hilos  (TRONCAL- Cabecera: SINCELEJO- Operador: Colombia Telecomunicaciones)</v>
      </c>
    </row>
    <row r="629" spans="1:54" s="2" customFormat="1" ht="213.75">
      <c r="A629" s="38">
        <f t="shared" si="63"/>
        <v>628</v>
      </c>
      <c r="B629" s="3">
        <v>8234341</v>
      </c>
      <c r="C629" s="3" t="s">
        <v>54</v>
      </c>
      <c r="D629" s="23">
        <v>45336.350694444445</v>
      </c>
      <c r="E629" s="23">
        <v>45336.75</v>
      </c>
      <c r="F629" s="1">
        <f t="shared" ca="1" si="68"/>
        <v>0.39930555555474712</v>
      </c>
      <c r="G629" s="3" t="s">
        <v>55</v>
      </c>
      <c r="H629" s="41"/>
      <c r="I629" s="40"/>
      <c r="J629" s="5" t="s">
        <v>56</v>
      </c>
      <c r="K629" s="3" t="s">
        <v>77</v>
      </c>
      <c r="L629" s="9" t="s">
        <v>78</v>
      </c>
      <c r="M629" s="3" t="s">
        <v>373</v>
      </c>
      <c r="N629" s="3" t="s">
        <v>374</v>
      </c>
      <c r="O629" s="3" t="s">
        <v>3372</v>
      </c>
      <c r="P629" s="3" t="s">
        <v>3373</v>
      </c>
      <c r="Q629" s="4" t="s">
        <v>3374</v>
      </c>
      <c r="R629" s="3" t="s">
        <v>346</v>
      </c>
      <c r="S629" s="3" t="s">
        <v>249</v>
      </c>
      <c r="T629" s="3" t="s">
        <v>146</v>
      </c>
      <c r="U629" s="3" t="s">
        <v>3375</v>
      </c>
      <c r="V629" s="22" t="str">
        <f t="shared" si="67"/>
        <v>RLFO; Hora de aviso: 8:25 14/02/2024; Solución: Se realiza tendido de 800 mts de fibra de 36 hilos  y dos empalmes de 48 hilos ; Hora de solución: 18:00 14/02/2024; Causa: Falla en la Red FiOp</v>
      </c>
      <c r="W629" s="4" t="s">
        <v>160</v>
      </c>
      <c r="X629" s="3"/>
      <c r="Y629" s="3"/>
      <c r="Z629" s="3" t="s">
        <v>69</v>
      </c>
      <c r="AA629" s="3" t="s">
        <v>70</v>
      </c>
      <c r="AB629" s="3">
        <v>8234341</v>
      </c>
      <c r="AC629" s="3" t="s">
        <v>71</v>
      </c>
      <c r="AD629" s="6">
        <v>0.23749999999999999</v>
      </c>
      <c r="AE629" s="7"/>
      <c r="AF629" s="7"/>
      <c r="AG629" s="6">
        <f>Tabla4[[#This Row],[Tiempo Parada de Reloj]]+Tabla4[[#This Row],[Tiempo Autorizado por Telefonica (no Máximo)]]</f>
        <v>0.23749999999999999</v>
      </c>
      <c r="AH629" s="7">
        <f t="shared" ca="1" si="64"/>
        <v>0.16180555555474713</v>
      </c>
      <c r="AI629" s="8">
        <f t="shared" si="65"/>
        <v>5.6999999999999993</v>
      </c>
      <c r="AJ629" s="8">
        <f t="shared" ca="1" si="66"/>
        <v>3.883333333313931</v>
      </c>
      <c r="AK629" s="3" t="s">
        <v>73</v>
      </c>
      <c r="AL629" s="3" t="s">
        <v>70</v>
      </c>
      <c r="AM629" s="3" t="s">
        <v>72</v>
      </c>
      <c r="AN629" s="3" t="s">
        <v>72</v>
      </c>
      <c r="AO629" s="3" t="s">
        <v>98</v>
      </c>
      <c r="AP629" s="3" t="s">
        <v>98</v>
      </c>
      <c r="AQ629" s="23">
        <v>45339.36041666667</v>
      </c>
      <c r="AR629" s="3"/>
      <c r="AS629" s="23"/>
      <c r="AT629" s="23"/>
      <c r="AU629" s="3" t="s">
        <v>610</v>
      </c>
      <c r="AV629" s="3" t="s">
        <v>3376</v>
      </c>
      <c r="AW629" s="3" t="s">
        <v>370</v>
      </c>
      <c r="AX629" s="3">
        <v>4.5714166000000001</v>
      </c>
      <c r="AY629" s="3">
        <v>-72.963367460000001</v>
      </c>
      <c r="AZ629" s="8" t="str">
        <f>+CONCATENATE("Reportan apertura en el enlace ",Tabla4[[#This Row],[Enlace]]," en el ",Tabla4[[#This Row],[Distancia óptica]]," ocasionado por ",Tabla4[[#This Row],[Causa del daño]])</f>
        <v>Reportan apertura en el enlace Mov. Barranca De Upia - Mov. Villanueva en el Km 0,306 desde Barranca de upia  ocasionado por Falla en la Red FiOp</v>
      </c>
      <c r="BA629" s="8" t="str">
        <f>+CONCATENATE("Para dar solución al incidente ",Tabla4[[#This Row],[Solución]])</f>
        <v xml:space="preserve">Para dar solución al incidente Se realiza tendido de 800 mts de fibra de 36 hilos  y dos empalmes de 48 hilos </v>
      </c>
      <c r="BB629" s="3" t="str">
        <f>+_xlfn.CONCAT(Tabla4[[#This Row],[Causa Raiz]]," ",Tabla4[[#This Row],[Solución2]]," (",Tabla4[[#This Row],[Anillo]],"- Cabecera: ",Tabla4[[#This Row],[Cabecera]],"- Operador: ",Tabla4[[#This Row],[Operador]],")")</f>
        <v>Reportan apertura en el enlace Mov. Barranca De Upia - Mov. Villanueva en el Km 0,306 desde Barranca de upia  ocasionado por Falla en la Red FiOp Para dar solución al incidente Se realiza tendido de 800 mts de fibra de 36 hilos  y dos empalmes de 48 hilos  (lineal- Cabecera: Barranca de Uoia- Operador: Colombia Telecomunicaciones)</v>
      </c>
    </row>
    <row r="630" spans="1:54" s="2" customFormat="1" ht="242.25">
      <c r="A630" s="38">
        <f t="shared" si="63"/>
        <v>629</v>
      </c>
      <c r="B630" s="3">
        <v>8237252</v>
      </c>
      <c r="C630" s="3" t="s">
        <v>54</v>
      </c>
      <c r="D630" s="23">
        <v>45336.559027777781</v>
      </c>
      <c r="E630" s="23">
        <v>45336.75</v>
      </c>
      <c r="F630" s="1">
        <f t="shared" ca="1" si="68"/>
        <v>0.19097222221898846</v>
      </c>
      <c r="G630" s="3" t="s">
        <v>55</v>
      </c>
      <c r="H630" s="41"/>
      <c r="I630" s="40"/>
      <c r="J630" s="5" t="s">
        <v>56</v>
      </c>
      <c r="K630" s="3" t="s">
        <v>108</v>
      </c>
      <c r="L630" s="9" t="s">
        <v>78</v>
      </c>
      <c r="M630" s="3" t="s">
        <v>109</v>
      </c>
      <c r="N630" s="3" t="s">
        <v>3024</v>
      </c>
      <c r="O630" s="3" t="s">
        <v>3377</v>
      </c>
      <c r="P630" s="3" t="s">
        <v>3378</v>
      </c>
      <c r="Q630" s="4" t="s">
        <v>3379</v>
      </c>
      <c r="R630" s="3" t="s">
        <v>327</v>
      </c>
      <c r="S630" s="3" t="s">
        <v>115</v>
      </c>
      <c r="T630" s="3" t="s">
        <v>176</v>
      </c>
      <c r="U630" s="3" t="s">
        <v>3380</v>
      </c>
      <c r="V630" s="22" t="str">
        <f t="shared" si="67"/>
        <v>RLFO; Hora de aviso: 13:25 14/02/2024; Solución: Se recuperan 450 metros de reserva y se hace un empalme de 8 hilos en una caja de 48 hilos; Hora de solución: 18:00 14/02/2024; Causa: Intervención de Terceros. No Identificados</v>
      </c>
      <c r="W630" s="4" t="s">
        <v>160</v>
      </c>
      <c r="X630" s="3"/>
      <c r="Y630" s="3"/>
      <c r="Z630" s="3" t="s">
        <v>69</v>
      </c>
      <c r="AA630" s="3" t="s">
        <v>70</v>
      </c>
      <c r="AB630" s="3">
        <v>8237252</v>
      </c>
      <c r="AC630" s="3" t="s">
        <v>71</v>
      </c>
      <c r="AD630" s="6">
        <v>2.7777777777777776E-2</v>
      </c>
      <c r="AE630" s="7"/>
      <c r="AF630" s="7"/>
      <c r="AG630" s="6">
        <f>Tabla4[[#This Row],[Tiempo Parada de Reloj]]+Tabla4[[#This Row],[Tiempo Autorizado por Telefonica (no Máximo)]]</f>
        <v>2.7777777777777776E-2</v>
      </c>
      <c r="AH630" s="7">
        <f t="shared" ca="1" si="64"/>
        <v>0.16319444444121067</v>
      </c>
      <c r="AI630" s="8">
        <f t="shared" si="65"/>
        <v>0.66666666666666663</v>
      </c>
      <c r="AJ630" s="8">
        <f t="shared" ca="1" si="66"/>
        <v>3.9166666665890562</v>
      </c>
      <c r="AK630" s="3" t="s">
        <v>73</v>
      </c>
      <c r="AL630" s="3" t="s">
        <v>70</v>
      </c>
      <c r="AM630" s="3" t="s">
        <v>72</v>
      </c>
      <c r="AN630" s="3" t="s">
        <v>72</v>
      </c>
      <c r="AO630" s="3" t="s">
        <v>98</v>
      </c>
      <c r="AP630" s="3" t="s">
        <v>119</v>
      </c>
      <c r="AQ630" s="23">
        <v>45338.661111111112</v>
      </c>
      <c r="AR630" s="3"/>
      <c r="AS630" s="23"/>
      <c r="AT630" s="23"/>
      <c r="AU630" s="3" t="s">
        <v>637</v>
      </c>
      <c r="AV630" s="3" t="s">
        <v>3024</v>
      </c>
      <c r="AW630" s="3" t="s">
        <v>135</v>
      </c>
      <c r="AX630" s="3">
        <v>10.437796000000001</v>
      </c>
      <c r="AY630" s="3">
        <v>-73.255978999999996</v>
      </c>
      <c r="AZ630" s="8" t="str">
        <f>+CONCATENATE("Reportan apertura en el enlace ",Tabla4[[#This Row],[Enlace]]," en el ",Tabla4[[#This Row],[Distancia óptica]]," ocasionado por ",Tabla4[[#This Row],[Causa del daño]])</f>
        <v>Reportan apertura en el enlace Mov. Villafuente - Mov. Batallon en el km 0,45 desde Mov. Villafuente ocasionado por Intervención de Terceros. No Identificados</v>
      </c>
      <c r="BA630" s="8" t="str">
        <f>+CONCATENATE("Para dar solución al incidente ",Tabla4[[#This Row],[Solución]])</f>
        <v>Para dar solución al incidente Se recuperan 450 metros de reserva y se hace un empalme de 8 hilos en una caja de 48 hilos</v>
      </c>
      <c r="BB630" s="3" t="str">
        <f>+_xlfn.CONCAT(Tabla4[[#This Row],[Causa Raiz]]," ",Tabla4[[#This Row],[Solución2]]," (",Tabla4[[#This Row],[Anillo]],"- Cabecera: ",Tabla4[[#This Row],[Cabecera]],"- Operador: ",Tabla4[[#This Row],[Operador]],")")</f>
        <v>Reportan apertura en el enlace Mov. Villafuente - Mov. Batallon en el km 0,45 desde Mov. Villafuente ocasionado por Intervención de Terceros. No Identificados Para dar solución al incidente Se recuperan 450 metros de reserva y se hace un empalme de 8 hilos en una caja de 48 hilos (Lineal- Cabecera: VALLEDUPAR- Operador: Colombia Telecomunicaciones)</v>
      </c>
    </row>
    <row r="631" spans="1:54" s="2" customFormat="1" ht="213.75">
      <c r="A631" s="38">
        <f t="shared" si="63"/>
        <v>630</v>
      </c>
      <c r="B631" s="3">
        <v>8238216</v>
      </c>
      <c r="C631" s="3" t="s">
        <v>54</v>
      </c>
      <c r="D631" s="23">
        <v>45336.611111111109</v>
      </c>
      <c r="E631" s="23">
        <v>45336.680555555555</v>
      </c>
      <c r="F631" s="1">
        <f t="shared" ca="1" si="68"/>
        <v>6.9444444445252884E-2</v>
      </c>
      <c r="G631" s="3" t="s">
        <v>55</v>
      </c>
      <c r="H631" s="41"/>
      <c r="I631" s="40"/>
      <c r="J631" s="5" t="s">
        <v>56</v>
      </c>
      <c r="K631" s="3" t="s">
        <v>122</v>
      </c>
      <c r="L631" s="9" t="s">
        <v>58</v>
      </c>
      <c r="M631" s="3" t="s">
        <v>123</v>
      </c>
      <c r="N631" s="3" t="s">
        <v>124</v>
      </c>
      <c r="O631" s="3" t="s">
        <v>3381</v>
      </c>
      <c r="P631" s="3" t="s">
        <v>3382</v>
      </c>
      <c r="Q631" s="4" t="s">
        <v>3383</v>
      </c>
      <c r="R631" s="3" t="s">
        <v>128</v>
      </c>
      <c r="S631" s="3" t="s">
        <v>129</v>
      </c>
      <c r="T631" s="3" t="s">
        <v>66</v>
      </c>
      <c r="U631" s="3" t="s">
        <v>3384</v>
      </c>
      <c r="V631" s="22" t="str">
        <f t="shared" si="67"/>
        <v>RLFO; Hora de aviso: 14:40 14/02/2024; Solución: se realiza recuperación de 100 m de reserva y la instalación de una caja de empalme de 48 hilos.; Hora de solución: 16:20 14/02/2024; Causa: Vandalismo</v>
      </c>
      <c r="W631" s="4" t="s">
        <v>3385</v>
      </c>
      <c r="X631" s="3"/>
      <c r="Y631" s="3"/>
      <c r="Z631" s="3" t="s">
        <v>69</v>
      </c>
      <c r="AA631" s="3" t="s">
        <v>71</v>
      </c>
      <c r="AB631" s="3">
        <v>0</v>
      </c>
      <c r="AC631" s="3" t="s">
        <v>71</v>
      </c>
      <c r="AD631" s="6">
        <v>0</v>
      </c>
      <c r="AE631" s="7"/>
      <c r="AF631" s="7"/>
      <c r="AG631" s="6">
        <f>Tabla4[[#This Row],[Tiempo Parada de Reloj]]+Tabla4[[#This Row],[Tiempo Autorizado por Telefonica (no Máximo)]]</f>
        <v>0</v>
      </c>
      <c r="AH631" s="7">
        <f t="shared" ca="1" si="64"/>
        <v>6.9444444445252884E-2</v>
      </c>
      <c r="AI631" s="8">
        <f t="shared" si="65"/>
        <v>0</v>
      </c>
      <c r="AJ631" s="8">
        <f t="shared" ca="1" si="66"/>
        <v>1.6666666666860692</v>
      </c>
      <c r="AK631" s="3" t="s">
        <v>460</v>
      </c>
      <c r="AL631" s="3" t="s">
        <v>71</v>
      </c>
      <c r="AM631" s="3" t="s">
        <v>69</v>
      </c>
      <c r="AN631" s="3" t="s">
        <v>72</v>
      </c>
      <c r="AO631" s="3" t="s">
        <v>98</v>
      </c>
      <c r="AP631" s="3" t="s">
        <v>98</v>
      </c>
      <c r="AQ631" s="23">
        <v>45339.334027777775</v>
      </c>
      <c r="AR631" s="3"/>
      <c r="AS631" s="23"/>
      <c r="AT631" s="23"/>
      <c r="AU631" s="3" t="s">
        <v>133</v>
      </c>
      <c r="AV631" s="3" t="s">
        <v>3386</v>
      </c>
      <c r="AW631" s="3" t="s">
        <v>370</v>
      </c>
      <c r="AX631" s="3">
        <v>11.01609</v>
      </c>
      <c r="AY631" s="3">
        <v>-74.84496</v>
      </c>
      <c r="AZ631" s="8" t="str">
        <f>+CONCATENATE("Reportan apertura en el enlace ",Tabla4[[#This Row],[Enlace]]," en el ",Tabla4[[#This Row],[Distancia óptica]]," ocasionado por ",Tabla4[[#This Row],[Causa del daño]])</f>
        <v>Reportan apertura en el enlace Porto Azul - San Vicente en el km 0,709 desde Porto Azul ocasionado por Vandalismo</v>
      </c>
      <c r="BA631" s="8" t="str">
        <f>+CONCATENATE("Para dar solución al incidente ",Tabla4[[#This Row],[Solución]])</f>
        <v>Para dar solución al incidente se realiza recuperación de 100 m de reserva y la instalación de una caja de empalme de 48 hilos.</v>
      </c>
      <c r="BB631" s="3" t="str">
        <f>+_xlfn.CONCAT(Tabla4[[#This Row],[Causa Raiz]]," ",Tabla4[[#This Row],[Solución2]]," (",Tabla4[[#This Row],[Anillo]],"- Cabecera: ",Tabla4[[#This Row],[Cabecera]],"- Operador: ",Tabla4[[#This Row],[Operador]],")")</f>
        <v>Reportan apertura en el enlace Porto Azul - San Vicente en el km 0,709 desde Porto Azul ocasionado por Vandalismo Para dar solución al incidente se realiza recuperación de 100 m de reserva y la instalación de una caja de empalme de 48 hilos. (lineal- Cabecera: San vicente- Operador: Colombia Telecomunicaciones)</v>
      </c>
    </row>
    <row r="632" spans="1:54" s="2" customFormat="1" ht="213.75">
      <c r="A632" s="38">
        <f t="shared" si="63"/>
        <v>631</v>
      </c>
      <c r="B632" s="3">
        <v>8238137</v>
      </c>
      <c r="C632" s="3" t="s">
        <v>54</v>
      </c>
      <c r="D632" s="23">
        <v>45336.684027777781</v>
      </c>
      <c r="E632" s="23">
        <v>45337.743055555555</v>
      </c>
      <c r="F632" s="1">
        <f t="shared" ca="1" si="68"/>
        <v>1.0590277777737356</v>
      </c>
      <c r="G632" s="3" t="s">
        <v>55</v>
      </c>
      <c r="H632" s="41"/>
      <c r="I632" s="40"/>
      <c r="J632" s="5" t="s">
        <v>56</v>
      </c>
      <c r="K632" s="3" t="s">
        <v>77</v>
      </c>
      <c r="L632" s="9" t="s">
        <v>78</v>
      </c>
      <c r="M632" s="3" t="s">
        <v>139</v>
      </c>
      <c r="N632" s="3" t="s">
        <v>447</v>
      </c>
      <c r="O632" s="3" t="s">
        <v>3387</v>
      </c>
      <c r="P632" s="3" t="s">
        <v>3388</v>
      </c>
      <c r="Q632" s="4" t="s">
        <v>3389</v>
      </c>
      <c r="R632" s="3" t="s">
        <v>1178</v>
      </c>
      <c r="S632" s="3" t="s">
        <v>289</v>
      </c>
      <c r="T632" s="3" t="s">
        <v>66</v>
      </c>
      <c r="U632" s="3" t="s">
        <v>3390</v>
      </c>
      <c r="V632" s="22" t="str">
        <f t="shared" si="67"/>
        <v>RLFO; Hora de aviso: 16:25 14/02/2024; Solución: Se realiza tendido de 350 mts de fibra de 24 hilos  y dos empalmes de 8 hilos en caja empalme de 24 hilos; Hora de solución: 17:50 15/02/2024; Causa: Vandalismo</v>
      </c>
      <c r="W632" s="4" t="s">
        <v>160</v>
      </c>
      <c r="X632" s="3"/>
      <c r="Y632" s="3"/>
      <c r="Z632" s="3" t="s">
        <v>69</v>
      </c>
      <c r="AA632" s="3" t="s">
        <v>70</v>
      </c>
      <c r="AB632" s="3">
        <v>8238137</v>
      </c>
      <c r="AC632" s="3" t="s">
        <v>71</v>
      </c>
      <c r="AD632" s="6">
        <v>0.625</v>
      </c>
      <c r="AE632" s="7"/>
      <c r="AF632" s="7"/>
      <c r="AG632" s="6">
        <f>Tabla4[[#This Row],[Tiempo Parada de Reloj]]+Tabla4[[#This Row],[Tiempo Autorizado por Telefonica (no Máximo)]]</f>
        <v>0.625</v>
      </c>
      <c r="AH632" s="7">
        <f t="shared" ca="1" si="64"/>
        <v>0.43402777777373558</v>
      </c>
      <c r="AI632" s="8">
        <f t="shared" si="65"/>
        <v>15</v>
      </c>
      <c r="AJ632" s="8">
        <f t="shared" ca="1" si="66"/>
        <v>10.416666666569654</v>
      </c>
      <c r="AK632" s="3" t="s">
        <v>460</v>
      </c>
      <c r="AL632" s="3" t="s">
        <v>70</v>
      </c>
      <c r="AM632" s="3" t="s">
        <v>73</v>
      </c>
      <c r="AN632" s="3" t="s">
        <v>120</v>
      </c>
      <c r="AO632" s="3" t="s">
        <v>119</v>
      </c>
      <c r="AP632" s="3" t="s">
        <v>120</v>
      </c>
      <c r="AQ632" s="23">
        <v>45343.453472222223</v>
      </c>
      <c r="AR632" s="3"/>
      <c r="AS632" s="23"/>
      <c r="AT632" s="23"/>
      <c r="AU632" s="3" t="s">
        <v>455</v>
      </c>
      <c r="AV632" s="3" t="s">
        <v>3391</v>
      </c>
      <c r="AW632" s="3" t="s">
        <v>135</v>
      </c>
      <c r="AX632" s="3">
        <v>3.8451300000000002</v>
      </c>
      <c r="AY632" s="3">
        <v>-77.000450000000001</v>
      </c>
      <c r="AZ632" s="8" t="str">
        <f>+CONCATENATE("Reportan apertura en el enlace ",Tabla4[[#This Row],[Enlace]]," en el ",Tabla4[[#This Row],[Distancia óptica]]," ocasionado por ",Tabla4[[#This Row],[Causa del daño]])</f>
        <v>Reportan apertura en el enlace Mov. El Pailon- Mov. Aeropuerto en el Km 4,52 desde Mov. Aeropuerto ocasionado por Vandalismo</v>
      </c>
      <c r="BA632" s="8" t="str">
        <f>+CONCATENATE("Para dar solución al incidente ",Tabla4[[#This Row],[Solución]])</f>
        <v>Para dar solución al incidente Se realiza tendido de 350 mts de fibra de 24 hilos  y dos empalmes de 8 hilos en caja empalme de 24 hilos</v>
      </c>
      <c r="BB632" s="3" t="str">
        <f>+_xlfn.CONCAT(Tabla4[[#This Row],[Causa Raiz]]," ",Tabla4[[#This Row],[Solución2]]," (",Tabla4[[#This Row],[Anillo]],"- Cabecera: ",Tabla4[[#This Row],[Cabecera]],"- Operador: ",Tabla4[[#This Row],[Operador]],")")</f>
        <v>Reportan apertura en el enlace Mov. El Pailon- Mov. Aeropuerto en el Km 4,52 desde Mov. Aeropuerto ocasionado por Vandalismo Para dar solución al incidente Se realiza tendido de 350 mts de fibra de 24 hilos  y dos empalmes de 8 hilos en caja empalme de 24 hilos (Lineal- Cabecera: Pailon- Operador: Colombia Telecomunicaciones)</v>
      </c>
    </row>
    <row r="633" spans="1:54" s="2" customFormat="1" ht="171">
      <c r="A633" s="38">
        <f t="shared" si="63"/>
        <v>632</v>
      </c>
      <c r="B633" s="3">
        <v>8241344</v>
      </c>
      <c r="C633" s="3" t="s">
        <v>54</v>
      </c>
      <c r="D633" s="23">
        <v>45337.333333333336</v>
      </c>
      <c r="E633" s="23">
        <v>45337.334722222222</v>
      </c>
      <c r="F633" s="1">
        <f t="shared" ca="1" si="68"/>
        <v>1.3888888861401938E-3</v>
      </c>
      <c r="G633" s="3" t="s">
        <v>55</v>
      </c>
      <c r="H633" s="41"/>
      <c r="I633" s="40"/>
      <c r="J633" s="5" t="s">
        <v>56</v>
      </c>
      <c r="K633" s="3" t="s">
        <v>340</v>
      </c>
      <c r="L633" s="9" t="s">
        <v>58</v>
      </c>
      <c r="M633" s="3" t="s">
        <v>341</v>
      </c>
      <c r="N633" s="3" t="s">
        <v>698</v>
      </c>
      <c r="O633" s="3" t="s">
        <v>3392</v>
      </c>
      <c r="P633" s="3" t="s">
        <v>3393</v>
      </c>
      <c r="Q633" s="4" t="s">
        <v>3394</v>
      </c>
      <c r="R633" s="3" t="s">
        <v>1828</v>
      </c>
      <c r="S633" s="3" t="s">
        <v>347</v>
      </c>
      <c r="T633" s="3" t="s">
        <v>104</v>
      </c>
      <c r="U633" s="3" t="s">
        <v>3395</v>
      </c>
      <c r="V633" s="22" t="str">
        <f t="shared" si="67"/>
        <v>RLFO; Hora de aviso: 8:00 15/02/2024; Solución: se cambia patchcord en el odf y se restablece el servicio.; Hora de solución: 8:02 15/02/2024; Causa: Visita Fallida</v>
      </c>
      <c r="W633" s="4" t="s">
        <v>349</v>
      </c>
      <c r="X633" s="3"/>
      <c r="Y633" s="3"/>
      <c r="Z633" s="3" t="s">
        <v>69</v>
      </c>
      <c r="AA633" s="3" t="s">
        <v>71</v>
      </c>
      <c r="AB633" s="3">
        <v>0</v>
      </c>
      <c r="AC633" s="3" t="s">
        <v>71</v>
      </c>
      <c r="AD633" s="6">
        <v>0</v>
      </c>
      <c r="AE633" s="7"/>
      <c r="AF633" s="7"/>
      <c r="AG633" s="6">
        <f>Tabla4[[#This Row],[Tiempo Parada de Reloj]]+Tabla4[[#This Row],[Tiempo Autorizado por Telefonica (no Máximo)]]</f>
        <v>0</v>
      </c>
      <c r="AH633" s="7">
        <f t="shared" ca="1" si="64"/>
        <v>1.3888888861401938E-3</v>
      </c>
      <c r="AI633" s="8">
        <f t="shared" si="65"/>
        <v>0</v>
      </c>
      <c r="AJ633" s="8">
        <f t="shared" ca="1" si="66"/>
        <v>3.3333333267364651E-2</v>
      </c>
      <c r="AK633" s="3" t="s">
        <v>88</v>
      </c>
      <c r="AL633" s="3" t="s">
        <v>71</v>
      </c>
      <c r="AM633" s="3" t="s">
        <v>69</v>
      </c>
      <c r="AN633" s="3" t="s">
        <v>88</v>
      </c>
      <c r="AO633" s="3" t="s">
        <v>88</v>
      </c>
      <c r="AP633" s="3" t="s">
        <v>88</v>
      </c>
      <c r="AQ633" s="23">
        <v>45337.334722222222</v>
      </c>
      <c r="AR633" s="3"/>
      <c r="AS633" s="23"/>
      <c r="AT633" s="23"/>
      <c r="AU633" s="3" t="s">
        <v>351</v>
      </c>
      <c r="AV633" s="3" t="s">
        <v>69</v>
      </c>
      <c r="AW633" s="3" t="s">
        <v>69</v>
      </c>
      <c r="AX633" s="3" t="s">
        <v>69</v>
      </c>
      <c r="AY633" s="3" t="s">
        <v>69</v>
      </c>
      <c r="AZ633" s="8" t="str">
        <f>+CONCATENATE("Reportan apertura en el enlace ",Tabla4[[#This Row],[Enlace]]," en el ",Tabla4[[#This Row],[Distancia óptica]]," ocasionado por ",Tabla4[[#This Row],[Causa del daño]])</f>
        <v>Reportan apertura en el enlace Mov. Guamo - Mov. Natagaima en el Km 0 desde guamo ocasionado por Visita Fallida</v>
      </c>
      <c r="BA633" s="8" t="str">
        <f>+CONCATENATE("Para dar solución al incidente ",Tabla4[[#This Row],[Solución]])</f>
        <v>Para dar solución al incidente se cambia patchcord en el odf y se restablece el servicio.</v>
      </c>
      <c r="BB633" s="3" t="str">
        <f>+_xlfn.CONCAT(Tabla4[[#This Row],[Causa Raiz]]," ",Tabla4[[#This Row],[Solución2]]," (",Tabla4[[#This Row],[Anillo]],"- Cabecera: ",Tabla4[[#This Row],[Cabecera]],"- Operador: ",Tabla4[[#This Row],[Operador]],")")</f>
        <v>Reportan apertura en el enlace Mov. Guamo - Mov. Natagaima en el Km 0 desde guamo ocasionado por Visita Fallida Para dar solución al incidente se cambia patchcord en el odf y se restablece el servicio. (NA- Cabecera: NA- Operador: Colombia Telecomunicaciones)</v>
      </c>
    </row>
    <row r="634" spans="1:54" s="2" customFormat="1" ht="256.5">
      <c r="A634" s="38">
        <f t="shared" si="63"/>
        <v>633</v>
      </c>
      <c r="B634" s="3">
        <v>8241459</v>
      </c>
      <c r="C634" s="3" t="s">
        <v>54</v>
      </c>
      <c r="D634" s="23">
        <v>45337.333333333336</v>
      </c>
      <c r="E634" s="23">
        <v>45337.59375</v>
      </c>
      <c r="F634" s="1">
        <f t="shared" ca="1" si="68"/>
        <v>0.26041666666424135</v>
      </c>
      <c r="G634" s="3" t="s">
        <v>55</v>
      </c>
      <c r="H634" s="41"/>
      <c r="I634" s="40"/>
      <c r="J634" s="5" t="s">
        <v>56</v>
      </c>
      <c r="K634" s="3" t="s">
        <v>77</v>
      </c>
      <c r="L634" s="9" t="s">
        <v>78</v>
      </c>
      <c r="M634" s="3" t="s">
        <v>79</v>
      </c>
      <c r="N634" s="3" t="s">
        <v>308</v>
      </c>
      <c r="O634" s="3" t="s">
        <v>3396</v>
      </c>
      <c r="P634" s="3" t="s">
        <v>3397</v>
      </c>
      <c r="Q634" s="4" t="s">
        <v>3398</v>
      </c>
      <c r="R634" s="3" t="s">
        <v>248</v>
      </c>
      <c r="S634" s="3" t="s">
        <v>249</v>
      </c>
      <c r="T634" s="3" t="s">
        <v>176</v>
      </c>
      <c r="U634" s="3" t="s">
        <v>3399</v>
      </c>
      <c r="V634" s="22" t="str">
        <f t="shared" si="67"/>
        <v>RLFO; Hora de aviso: 8:00 15/02/2024; Solución: se tienden 100mtr de fo de 36 hilos y se crea dos empalmes de 8 hilos para dar continuidad al servicio ; Hora de solución: 14:15 15/02/2024; Causa: Intervención de Terceros. No Identificados</v>
      </c>
      <c r="W634" s="4" t="s">
        <v>160</v>
      </c>
      <c r="X634" s="3"/>
      <c r="Y634" s="3"/>
      <c r="Z634" s="3" t="s">
        <v>69</v>
      </c>
      <c r="AA634" s="3" t="s">
        <v>71</v>
      </c>
      <c r="AB634" s="3">
        <v>0</v>
      </c>
      <c r="AC634" s="3" t="s">
        <v>71</v>
      </c>
      <c r="AD634" s="6">
        <v>0.10416666666666667</v>
      </c>
      <c r="AE634" s="7"/>
      <c r="AF634" s="7"/>
      <c r="AG634" s="6">
        <f>Tabla4[[#This Row],[Tiempo Parada de Reloj]]+Tabla4[[#This Row],[Tiempo Autorizado por Telefonica (no Máximo)]]</f>
        <v>0.10416666666666667</v>
      </c>
      <c r="AH634" s="7">
        <f t="shared" ca="1" si="64"/>
        <v>0.15624999999757466</v>
      </c>
      <c r="AI634" s="8">
        <f t="shared" si="65"/>
        <v>2.5</v>
      </c>
      <c r="AJ634" s="8">
        <f t="shared" ca="1" si="66"/>
        <v>3.7499999999417919</v>
      </c>
      <c r="AK634" s="3" t="s">
        <v>88</v>
      </c>
      <c r="AL634" s="3" t="s">
        <v>70</v>
      </c>
      <c r="AM634" s="3" t="s">
        <v>120</v>
      </c>
      <c r="AN634" s="3" t="s">
        <v>120</v>
      </c>
      <c r="AO634" s="3" t="s">
        <v>119</v>
      </c>
      <c r="AP634" s="3" t="s">
        <v>119</v>
      </c>
      <c r="AQ634" s="23">
        <v>45338.372916666667</v>
      </c>
      <c r="AR634" s="3"/>
      <c r="AS634" s="23"/>
      <c r="AT634" s="23"/>
      <c r="AU634" s="3" t="s">
        <v>313</v>
      </c>
      <c r="AV634" s="3" t="s">
        <v>1363</v>
      </c>
      <c r="AW634" s="3" t="s">
        <v>135</v>
      </c>
      <c r="AX634" s="3">
        <v>4.3011299999999997</v>
      </c>
      <c r="AY634" s="3">
        <v>-74.803556999999998</v>
      </c>
      <c r="AZ634" s="8" t="str">
        <f>+CONCATENATE("Reportan apertura en el enlace ",Tabla4[[#This Row],[Enlace]]," en el ",Tabla4[[#This Row],[Distancia óptica]]," ocasionado por ",Tabla4[[#This Row],[Causa del daño]])</f>
        <v>Reportan apertura en el enlace Mov. Club el Peñon - Mov. Girardot Sucre en el Km 8,3 desde Mov. Club el Peñon ocasionado por Intervención de Terceros. No Identificados</v>
      </c>
      <c r="BA634" s="8" t="str">
        <f>+CONCATENATE("Para dar solución al incidente ",Tabla4[[#This Row],[Solución]])</f>
        <v xml:space="preserve">Para dar solución al incidente se tienden 100mtr de fo de 36 hilos y se crea dos empalmes de 8 hilos para dar continuidad al servicio </v>
      </c>
      <c r="BB634" s="3" t="str">
        <f>+_xlfn.CONCAT(Tabla4[[#This Row],[Causa Raiz]]," ",Tabla4[[#This Row],[Solución2]]," (",Tabla4[[#This Row],[Anillo]],"- Cabecera: ",Tabla4[[#This Row],[Cabecera]],"- Operador: ",Tabla4[[#This Row],[Operador]],")")</f>
        <v>Reportan apertura en el enlace Mov. Club el Peñon - Mov. Girardot Sucre en el Km 8,3 desde Mov. Club el Peñon ocasionado por Intervención de Terceros. No Identificados Para dar solución al incidente se tienden 100mtr de fo de 36 hilos y se crea dos empalmes de 8 hilos para dar continuidad al servicio  (Lineal- Cabecera: Girardot Centro- Operador: Colombia Telecomunicaciones)</v>
      </c>
    </row>
    <row r="635" spans="1:54" s="2" customFormat="1" ht="242.25">
      <c r="A635" s="38">
        <f t="shared" si="63"/>
        <v>634</v>
      </c>
      <c r="B635" s="3">
        <v>8241430</v>
      </c>
      <c r="C635" s="3" t="s">
        <v>163</v>
      </c>
      <c r="D635" s="23">
        <v>45337.333333333336</v>
      </c>
      <c r="E635" s="23">
        <v>45337.50277777778</v>
      </c>
      <c r="F635" s="1">
        <f t="shared" ca="1" si="68"/>
        <v>0.16944444444379769</v>
      </c>
      <c r="G635" s="3" t="s">
        <v>55</v>
      </c>
      <c r="H635" s="41"/>
      <c r="I635" s="40"/>
      <c r="J635" s="5" t="s">
        <v>56</v>
      </c>
      <c r="K635" s="3" t="s">
        <v>77</v>
      </c>
      <c r="L635" s="9" t="s">
        <v>78</v>
      </c>
      <c r="M635" s="3" t="s">
        <v>283</v>
      </c>
      <c r="N635" s="3" t="s">
        <v>284</v>
      </c>
      <c r="O635" s="3" t="s">
        <v>3400</v>
      </c>
      <c r="P635" s="3" t="s">
        <v>3401</v>
      </c>
      <c r="Q635" s="4" t="s">
        <v>3402</v>
      </c>
      <c r="R635" s="3" t="s">
        <v>796</v>
      </c>
      <c r="S635" s="3" t="s">
        <v>289</v>
      </c>
      <c r="T635" s="3" t="s">
        <v>176</v>
      </c>
      <c r="U635" s="3" t="s">
        <v>3403</v>
      </c>
      <c r="V635" s="22" t="str">
        <f t="shared" si="67"/>
        <v>RDFO; Hora de aviso: 8:00 15/02/2024; Solución: se recuperan 80 metros de reserva y se crea un empalme de 48 hilos de continuidad y se fusionan 8 hilos; Hora de solución: 12:04 15/02/2024; Causa: Intervención de Terceros. No Identificados</v>
      </c>
      <c r="W635" s="4" t="s">
        <v>160</v>
      </c>
      <c r="X635" s="3"/>
      <c r="Y635" s="3"/>
      <c r="Z635" s="3" t="s">
        <v>69</v>
      </c>
      <c r="AA635" s="3" t="s">
        <v>71</v>
      </c>
      <c r="AB635" s="3">
        <v>0</v>
      </c>
      <c r="AC635" s="3" t="s">
        <v>71</v>
      </c>
      <c r="AD635" s="6">
        <v>0</v>
      </c>
      <c r="AE635" s="7"/>
      <c r="AF635" s="7"/>
      <c r="AG635" s="6">
        <f>Tabla4[[#This Row],[Tiempo Parada de Reloj]]+Tabla4[[#This Row],[Tiempo Autorizado por Telefonica (no Máximo)]]</f>
        <v>0</v>
      </c>
      <c r="AH635" s="7">
        <f t="shared" ca="1" si="64"/>
        <v>0.16944444444379769</v>
      </c>
      <c r="AI635" s="8">
        <f t="shared" si="65"/>
        <v>0</v>
      </c>
      <c r="AJ635" s="8">
        <f t="shared" ca="1" si="66"/>
        <v>4.0666666666511446</v>
      </c>
      <c r="AK635" s="3" t="s">
        <v>88</v>
      </c>
      <c r="AL635" s="3" t="s">
        <v>71</v>
      </c>
      <c r="AM635" s="3" t="s">
        <v>88</v>
      </c>
      <c r="AN635" s="3" t="s">
        <v>88</v>
      </c>
      <c r="AO635" s="3" t="s">
        <v>98</v>
      </c>
      <c r="AP635" s="3" t="s">
        <v>98</v>
      </c>
      <c r="AQ635" s="23">
        <v>45339.386805555558</v>
      </c>
      <c r="AR635" s="3"/>
      <c r="AS635" s="23"/>
      <c r="AT635" s="23"/>
      <c r="AU635" s="3" t="s">
        <v>404</v>
      </c>
      <c r="AV635" s="3" t="s">
        <v>3404</v>
      </c>
      <c r="AW635" s="3" t="s">
        <v>370</v>
      </c>
      <c r="AX635" s="3">
        <v>4.5663999999999998</v>
      </c>
      <c r="AY635" s="3">
        <v>-75.757999999999996</v>
      </c>
      <c r="AZ635" s="8" t="str">
        <f>+CONCATENATE("Reportan apertura en el enlace ",Tabla4[[#This Row],[Enlace]]," en el ",Tabla4[[#This Row],[Distancia óptica]]," ocasionado por ",Tabla4[[#This Row],[Causa del daño]])</f>
        <v>Reportan apertura en el enlace Mov. Montenegro - Mov. Panaca en el Km 0,350 desde Mov. Montenegro ocasionado por Intervención de Terceros. No Identificados</v>
      </c>
      <c r="BA635" s="8" t="str">
        <f>+CONCATENATE("Para dar solución al incidente ",Tabla4[[#This Row],[Solución]])</f>
        <v>Para dar solución al incidente se recuperan 80 metros de reserva y se crea un empalme de 48 hilos de continuidad y se fusionan 8 hilos</v>
      </c>
      <c r="BB635" s="3" t="str">
        <f>+_xlfn.CONCAT(Tabla4[[#This Row],[Causa Raiz]]," ",Tabla4[[#This Row],[Solución2]]," (",Tabla4[[#This Row],[Anillo]],"- Cabecera: ",Tabla4[[#This Row],[Cabecera]],"- Operador: ",Tabla4[[#This Row],[Operador]],")")</f>
        <v>Reportan apertura en el enlace Mov. Montenegro - Mov. Panaca en el Km 0,350 desde Mov. Montenegro ocasionado por Intervención de Terceros. No Identificados Para dar solución al incidente se recuperan 80 metros de reserva y se crea un empalme de 48 hilos de continuidad y se fusionan 8 hilos (lineal- Cabecera: Montenegro- Operador: Colombia Telecomunicaciones)</v>
      </c>
    </row>
    <row r="636" spans="1:54" s="2" customFormat="1" ht="213.75">
      <c r="A636" s="38">
        <f t="shared" si="63"/>
        <v>635</v>
      </c>
      <c r="B636" s="3">
        <v>8240573</v>
      </c>
      <c r="C636" s="3" t="s">
        <v>54</v>
      </c>
      <c r="D636" s="23">
        <v>45337.333333333336</v>
      </c>
      <c r="E636" s="23">
        <v>45337.534722222219</v>
      </c>
      <c r="F636" s="1">
        <f t="shared" ca="1" si="68"/>
        <v>0.20138888888322981</v>
      </c>
      <c r="G636" s="3" t="s">
        <v>55</v>
      </c>
      <c r="H636" s="41"/>
      <c r="I636" s="40"/>
      <c r="J636" s="5" t="s">
        <v>56</v>
      </c>
      <c r="K636" s="3" t="s">
        <v>77</v>
      </c>
      <c r="L636" s="9" t="s">
        <v>78</v>
      </c>
      <c r="M636" s="3" t="s">
        <v>152</v>
      </c>
      <c r="N636" s="3" t="s">
        <v>153</v>
      </c>
      <c r="O636" s="3" t="s">
        <v>3405</v>
      </c>
      <c r="P636" s="3" t="s">
        <v>3406</v>
      </c>
      <c r="Q636" s="4" t="s">
        <v>3407</v>
      </c>
      <c r="R636" s="3" t="s">
        <v>1178</v>
      </c>
      <c r="S636" s="3" t="s">
        <v>158</v>
      </c>
      <c r="T636" s="3" t="s">
        <v>66</v>
      </c>
      <c r="U636" s="3" t="s">
        <v>3408</v>
      </c>
      <c r="V636" s="22" t="str">
        <f t="shared" si="67"/>
        <v>RLFO; Hora de aviso: 8:00 15/02/2024; Solución: Se realiza un tendido de 350 metros de f.o 24 hilos, 2 empalmes de 24 hilos de continuidad; Hora de solución: 12:50 15/02/2024; Causa: Vandalismo</v>
      </c>
      <c r="W636" s="4" t="s">
        <v>160</v>
      </c>
      <c r="X636" s="3"/>
      <c r="Y636" s="3"/>
      <c r="Z636" s="3" t="s">
        <v>69</v>
      </c>
      <c r="AA636" s="3" t="s">
        <v>70</v>
      </c>
      <c r="AB636" s="3">
        <v>8240573</v>
      </c>
      <c r="AC636" s="3" t="s">
        <v>71</v>
      </c>
      <c r="AD636" s="6">
        <v>9.0277777777777776E-2</v>
      </c>
      <c r="AE636" s="7"/>
      <c r="AF636" s="7"/>
      <c r="AG636" s="6">
        <f>Tabla4[[#This Row],[Tiempo Parada de Reloj]]+Tabla4[[#This Row],[Tiempo Autorizado por Telefonica (no Máximo)]]</f>
        <v>9.0277777777777776E-2</v>
      </c>
      <c r="AH636" s="7">
        <f t="shared" ca="1" si="64"/>
        <v>0.11111111110545203</v>
      </c>
      <c r="AI636" s="8">
        <f t="shared" si="65"/>
        <v>2.1666666666666665</v>
      </c>
      <c r="AJ636" s="8">
        <f t="shared" ca="1" si="66"/>
        <v>2.6666666665308489</v>
      </c>
      <c r="AK636" s="3" t="s">
        <v>88</v>
      </c>
      <c r="AL636" s="3" t="s">
        <v>71</v>
      </c>
      <c r="AM636" s="3" t="s">
        <v>88</v>
      </c>
      <c r="AN636" s="3" t="s">
        <v>88</v>
      </c>
      <c r="AO636" s="3" t="s">
        <v>119</v>
      </c>
      <c r="AP636" s="3" t="s">
        <v>119</v>
      </c>
      <c r="AQ636" s="23">
        <v>45338.447222222225</v>
      </c>
      <c r="AR636" s="3"/>
      <c r="AS636" s="23"/>
      <c r="AT636" s="23"/>
      <c r="AU636" s="3" t="s">
        <v>161</v>
      </c>
      <c r="AV636" s="3" t="s">
        <v>482</v>
      </c>
      <c r="AW636" s="3" t="s">
        <v>3409</v>
      </c>
      <c r="AX636" s="3">
        <v>1.21401</v>
      </c>
      <c r="AY636" s="3">
        <v>-77.296229999999994</v>
      </c>
      <c r="AZ636" s="8" t="str">
        <f>+CONCATENATE("Reportan apertura en el enlace ",Tabla4[[#This Row],[Enlace]]," en el ",Tabla4[[#This Row],[Distancia óptica]]," ocasionado por ",Tabla4[[#This Row],[Causa del daño]])</f>
        <v>Reportan apertura en el enlace Mov. Galeras - Mov. Volcán galeras en el Km 0,600 Mov. Galeras ocasionado por Vandalismo</v>
      </c>
      <c r="BA636" s="8" t="str">
        <f>+CONCATENATE("Para dar solución al incidente ",Tabla4[[#This Row],[Solución]])</f>
        <v>Para dar solución al incidente Se realiza un tendido de 350 metros de f.o 24 hilos, 2 empalmes de 24 hilos de continuidad</v>
      </c>
      <c r="BB636" s="3" t="str">
        <f>+_xlfn.CONCAT(Tabla4[[#This Row],[Causa Raiz]]," ",Tabla4[[#This Row],[Solución2]]," (",Tabla4[[#This Row],[Anillo]],"- Cabecera: ",Tabla4[[#This Row],[Cabecera]],"- Operador: ",Tabla4[[#This Row],[Operador]],")")</f>
        <v>Reportan apertura en el enlace Mov. Galeras - Mov. Volcán galeras en el Km 0,600 Mov. Galeras ocasionado por Vandalismo Para dar solución al incidente Se realiza un tendido de 350 metros de f.o 24 hilos, 2 empalmes de 24 hilos de continuidad (Uk Volcan galeras- Cabecera: Centro- Operador: Colombia Telecomunicaciones)</v>
      </c>
    </row>
    <row r="637" spans="1:54" s="2" customFormat="1" ht="199.5">
      <c r="A637" s="38">
        <f t="shared" si="63"/>
        <v>636</v>
      </c>
      <c r="B637" s="3">
        <v>8241607</v>
      </c>
      <c r="C637" s="3" t="s">
        <v>136</v>
      </c>
      <c r="D637" s="23">
        <v>45337.354166666664</v>
      </c>
      <c r="E637" s="23">
        <v>45337.729166666664</v>
      </c>
      <c r="F637" s="1">
        <f t="shared" ca="1" si="68"/>
        <v>0.375</v>
      </c>
      <c r="G637" s="3" t="s">
        <v>55</v>
      </c>
      <c r="H637" s="41"/>
      <c r="I637" s="40"/>
      <c r="J637" s="5" t="s">
        <v>137</v>
      </c>
      <c r="K637" s="3" t="s">
        <v>77</v>
      </c>
      <c r="L637" s="9" t="s">
        <v>78</v>
      </c>
      <c r="M637" s="3" t="s">
        <v>79</v>
      </c>
      <c r="N637" s="3" t="s">
        <v>244</v>
      </c>
      <c r="O637" s="3" t="s">
        <v>3410</v>
      </c>
      <c r="P637" s="3" t="s">
        <v>3411</v>
      </c>
      <c r="Q637" s="4" t="s">
        <v>3412</v>
      </c>
      <c r="R637" s="3" t="s">
        <v>248</v>
      </c>
      <c r="S637" s="3" t="s">
        <v>249</v>
      </c>
      <c r="T637" s="3" t="s">
        <v>256</v>
      </c>
      <c r="U637" s="3" t="s">
        <v>3413</v>
      </c>
      <c r="V637" s="22" t="str">
        <f t="shared" si="67"/>
        <v>RBHFO; Hora de aviso: 8:30 15/02/2024; Solución: Se refusiona Hilo en caja empalme; Hora de solución: 17:30 15/02/2024; Causa: Falla de Empalme de FiOp</v>
      </c>
      <c r="W637" s="4" t="s">
        <v>160</v>
      </c>
      <c r="X637" s="3"/>
      <c r="Y637" s="3"/>
      <c r="Z637" s="3" t="s">
        <v>69</v>
      </c>
      <c r="AA637" s="3" t="s">
        <v>71</v>
      </c>
      <c r="AB637" s="3">
        <v>0</v>
      </c>
      <c r="AC637" s="3" t="s">
        <v>71</v>
      </c>
      <c r="AD637" s="6">
        <v>0.17361111111111113</v>
      </c>
      <c r="AE637" s="7"/>
      <c r="AF637" s="7"/>
      <c r="AG637" s="6">
        <f>Tabla4[[#This Row],[Tiempo Parada de Reloj]]+Tabla4[[#This Row],[Tiempo Autorizado por Telefonica (no Máximo)]]</f>
        <v>0.17361111111111113</v>
      </c>
      <c r="AH637" s="7">
        <f t="shared" ca="1" si="64"/>
        <v>0.20138888888888887</v>
      </c>
      <c r="AI637" s="8">
        <f t="shared" si="65"/>
        <v>4.166666666666667</v>
      </c>
      <c r="AJ637" s="8">
        <f t="shared" ca="1" si="66"/>
        <v>4.833333333333333</v>
      </c>
      <c r="AK637" s="3" t="s">
        <v>88</v>
      </c>
      <c r="AL637" s="3" t="s">
        <v>70</v>
      </c>
      <c r="AM637" s="3" t="s">
        <v>120</v>
      </c>
      <c r="AN637" s="3" t="s">
        <v>120</v>
      </c>
      <c r="AO637" s="3" t="s">
        <v>119</v>
      </c>
      <c r="AP637" s="3" t="s">
        <v>119</v>
      </c>
      <c r="AQ637" s="23">
        <v>45339.372916666667</v>
      </c>
      <c r="AR637" s="3"/>
      <c r="AS637" s="23"/>
      <c r="AT637" s="23"/>
      <c r="AU637" s="3" t="s">
        <v>710</v>
      </c>
      <c r="AV637" s="3" t="s">
        <v>3414</v>
      </c>
      <c r="AW637" s="3" t="s">
        <v>3415</v>
      </c>
      <c r="AX637" s="3">
        <v>4.3313670000000002</v>
      </c>
      <c r="AY637" s="3">
        <v>-74.377395000000007</v>
      </c>
      <c r="AZ637" s="8" t="str">
        <f>+CONCATENATE("Reportan apertura en el enlace ",Tabla4[[#This Row],[Enlace]]," en el ",Tabla4[[#This Row],[Distancia óptica]]," ocasionado por ",Tabla4[[#This Row],[Causa del daño]])</f>
        <v>Reportan apertura en el enlace Mov. Batallon Fusagasuga - Mov.Terminal Fusagasuga en el Km 2,4 desde Mov. Terminal Fusa ocasionado por Falla de Empalme de FiOp</v>
      </c>
      <c r="BA637" s="8" t="str">
        <f>+CONCATENATE("Para dar solución al incidente ",Tabla4[[#This Row],[Solución]])</f>
        <v>Para dar solución al incidente Se refusiona Hilo en caja empalme</v>
      </c>
      <c r="BB637" s="3" t="str">
        <f>+_xlfn.CONCAT(Tabla4[[#This Row],[Causa Raiz]]," ",Tabla4[[#This Row],[Solución2]]," (",Tabla4[[#This Row],[Anillo]],"- Cabecera: ",Tabla4[[#This Row],[Cabecera]],"- Operador: ",Tabla4[[#This Row],[Operador]],")")</f>
        <v>Reportan apertura en el enlace Mov. Batallon Fusagasuga - Mov.Terminal Fusagasuga en el Km 2,4 desde Mov. Terminal Fusa ocasionado por Falla de Empalme de FiOp Para dar solución al incidente Se refusiona Hilo en caja empalme (Anillo 3 lado B- Cabecera: Fusa Centro- Operador: Infraco)</v>
      </c>
    </row>
    <row r="638" spans="1:54" s="2" customFormat="1" ht="213.75">
      <c r="A638" s="38">
        <f t="shared" si="63"/>
        <v>637</v>
      </c>
      <c r="B638" s="3">
        <v>8241697</v>
      </c>
      <c r="C638" s="3" t="s">
        <v>54</v>
      </c>
      <c r="D638" s="23">
        <v>45337.381944444445</v>
      </c>
      <c r="E638" s="23">
        <v>45337.383333333331</v>
      </c>
      <c r="F638" s="1">
        <f t="shared" ca="1" si="68"/>
        <v>1.3888888861401938E-3</v>
      </c>
      <c r="G638" s="3" t="s">
        <v>55</v>
      </c>
      <c r="H638" s="41"/>
      <c r="I638" s="40"/>
      <c r="J638" s="5" t="s">
        <v>56</v>
      </c>
      <c r="K638" s="3" t="s">
        <v>138</v>
      </c>
      <c r="L638" s="9" t="s">
        <v>78</v>
      </c>
      <c r="M638" s="3" t="s">
        <v>139</v>
      </c>
      <c r="N638" s="3" t="s">
        <v>1042</v>
      </c>
      <c r="O638" s="3" t="s">
        <v>3416</v>
      </c>
      <c r="P638" s="3" t="s">
        <v>3417</v>
      </c>
      <c r="Q638" s="4" t="s">
        <v>3418</v>
      </c>
      <c r="R638" s="3" t="s">
        <v>1178</v>
      </c>
      <c r="S638" s="3" t="s">
        <v>145</v>
      </c>
      <c r="T638" s="3" t="s">
        <v>104</v>
      </c>
      <c r="U638" s="3" t="s">
        <v>3419</v>
      </c>
      <c r="V638" s="22" t="str">
        <f t="shared" si="67"/>
        <v>RLFO; Hora de aviso: 9:10 15/02/2024; Solución: Se valida equipo para medir potencia y se encunetra la tarjeta apagada pi valida falla en equipo; Hora de solución: 9:12 15/02/2024; Causa: Visita Fallida</v>
      </c>
      <c r="W638" s="4" t="s">
        <v>160</v>
      </c>
      <c r="X638" s="3"/>
      <c r="Y638" s="3"/>
      <c r="Z638" s="3" t="s">
        <v>69</v>
      </c>
      <c r="AA638" s="3" t="s">
        <v>71</v>
      </c>
      <c r="AB638" s="3">
        <v>0</v>
      </c>
      <c r="AC638" s="3" t="s">
        <v>71</v>
      </c>
      <c r="AD638" s="6">
        <v>0</v>
      </c>
      <c r="AE638" s="7"/>
      <c r="AF638" s="7"/>
      <c r="AG638" s="6">
        <f>Tabla4[[#This Row],[Tiempo Parada de Reloj]]+Tabla4[[#This Row],[Tiempo Autorizado por Telefonica (no Máximo)]]</f>
        <v>0</v>
      </c>
      <c r="AH638" s="7">
        <f t="shared" ca="1" si="64"/>
        <v>1.3888888861401938E-3</v>
      </c>
      <c r="AI638" s="8">
        <f t="shared" si="65"/>
        <v>0</v>
      </c>
      <c r="AJ638" s="8">
        <f t="shared" ca="1" si="66"/>
        <v>3.3333333267364651E-2</v>
      </c>
      <c r="AK638" s="3" t="s">
        <v>88</v>
      </c>
      <c r="AL638" s="3" t="s">
        <v>71</v>
      </c>
      <c r="AM638" s="3" t="s">
        <v>88</v>
      </c>
      <c r="AN638" s="3" t="s">
        <v>88</v>
      </c>
      <c r="AO638" s="3" t="s">
        <v>88</v>
      </c>
      <c r="AP638" s="3" t="s">
        <v>88</v>
      </c>
      <c r="AQ638" s="23">
        <v>45337.383333333331</v>
      </c>
      <c r="AR638" s="3"/>
      <c r="AS638" s="23"/>
      <c r="AT638" s="23"/>
      <c r="AU638" s="3" t="s">
        <v>862</v>
      </c>
      <c r="AV638" s="3" t="s">
        <v>3420</v>
      </c>
      <c r="AW638" s="3" t="s">
        <v>370</v>
      </c>
      <c r="AX638" s="3" t="s">
        <v>69</v>
      </c>
      <c r="AY638" s="3" t="s">
        <v>69</v>
      </c>
      <c r="AZ638" s="8" t="str">
        <f>+CONCATENATE("Reportan apertura en el enlace ",Tabla4[[#This Row],[Enlace]]," en el ",Tabla4[[#This Row],[Distancia óptica]]," ocasionado por ",Tabla4[[#This Row],[Causa del daño]])</f>
        <v>Reportan apertura en el enlace Mov. El Tino - Mov. las Acacias en el Km 0 desde Mov. El Tino  ocasionado por Visita Fallida</v>
      </c>
      <c r="BA638" s="8" t="str">
        <f>+CONCATENATE("Para dar solución al incidente ",Tabla4[[#This Row],[Solución]])</f>
        <v>Para dar solución al incidente Se valida equipo para medir potencia y se encunetra la tarjeta apagada pi valida falla en equipo</v>
      </c>
      <c r="BB638" s="3" t="str">
        <f>+_xlfn.CONCAT(Tabla4[[#This Row],[Causa Raiz]]," ",Tabla4[[#This Row],[Solución2]]," (",Tabla4[[#This Row],[Anillo]],"- Cabecera: ",Tabla4[[#This Row],[Cabecera]],"- Operador: ",Tabla4[[#This Row],[Operador]],")")</f>
        <v>Reportan apertura en el enlace Mov. El Tino - Mov. las Acacias en el Km 0 desde Mov. El Tino  ocasionado por Visita Fallida Para dar solución al incidente Se valida equipo para medir potencia y se encunetra la tarjeta apagada pi valida falla en equipo (lineal- Cabecera: Mov. Tino- Operador: Colombia Telecomunicaciones)</v>
      </c>
    </row>
    <row r="639" spans="1:54" s="2" customFormat="1" ht="171">
      <c r="A639" s="38">
        <f t="shared" si="63"/>
        <v>638</v>
      </c>
      <c r="B639" s="3">
        <v>8242636</v>
      </c>
      <c r="C639" s="3" t="s">
        <v>92</v>
      </c>
      <c r="D639" s="23">
        <v>45337.527777777781</v>
      </c>
      <c r="E639" s="23">
        <v>45337.722222222219</v>
      </c>
      <c r="F639" s="1">
        <f t="shared" ca="1" si="68"/>
        <v>0.19444444443797693</v>
      </c>
      <c r="G639" s="3" t="s">
        <v>55</v>
      </c>
      <c r="H639" s="41"/>
      <c r="I639" s="40">
        <v>1293872</v>
      </c>
      <c r="J639" s="5" t="s">
        <v>568</v>
      </c>
      <c r="K639" s="3" t="s">
        <v>568</v>
      </c>
      <c r="L639" s="9" t="s">
        <v>58</v>
      </c>
      <c r="M639" s="3" t="s">
        <v>3421</v>
      </c>
      <c r="N639" s="3" t="s">
        <v>3422</v>
      </c>
      <c r="O639" s="3" t="s">
        <v>958</v>
      </c>
      <c r="P639" s="3" t="s">
        <v>3423</v>
      </c>
      <c r="Q639" s="4" t="s">
        <v>3424</v>
      </c>
      <c r="R639" s="3" t="s">
        <v>2183</v>
      </c>
      <c r="S639" s="3" t="s">
        <v>574</v>
      </c>
      <c r="T639" s="3" t="s">
        <v>176</v>
      </c>
      <c r="U639" s="3" t="s">
        <v>257</v>
      </c>
      <c r="V639" s="22" t="str">
        <f t="shared" si="67"/>
        <v>RTNFO; Hora de aviso: 12:40 15/02/2024; Solución: Se refusiona hilo en caja empalme; Hora de solución: 17:20 15/02/2024; Causa: Intervención de Terceros. No Identificados</v>
      </c>
      <c r="W639" s="4" t="s">
        <v>2370</v>
      </c>
      <c r="X639" s="3"/>
      <c r="Y639" s="3"/>
      <c r="Z639" s="3" t="s">
        <v>69</v>
      </c>
      <c r="AA639" s="3" t="s">
        <v>71</v>
      </c>
      <c r="AB639" s="3">
        <v>0</v>
      </c>
      <c r="AC639" s="3" t="s">
        <v>71</v>
      </c>
      <c r="AD639" s="6">
        <v>0</v>
      </c>
      <c r="AE639" s="7"/>
      <c r="AF639" s="7"/>
      <c r="AG639" s="6">
        <f>Tabla4[[#This Row],[Tiempo Parada de Reloj]]+Tabla4[[#This Row],[Tiempo Autorizado por Telefonica (no Máximo)]]</f>
        <v>0</v>
      </c>
      <c r="AH639" s="7">
        <f t="shared" ca="1" si="64"/>
        <v>0.19444444443797693</v>
      </c>
      <c r="AI639" s="8">
        <f t="shared" si="65"/>
        <v>0</v>
      </c>
      <c r="AJ639" s="8">
        <f t="shared" ca="1" si="66"/>
        <v>4.6666666665114462</v>
      </c>
      <c r="AK639" s="3" t="s">
        <v>120</v>
      </c>
      <c r="AL639" s="3" t="s">
        <v>71</v>
      </c>
      <c r="AM639" s="3" t="s">
        <v>69</v>
      </c>
      <c r="AN639" s="3" t="s">
        <v>120</v>
      </c>
      <c r="AO639" s="3" t="s">
        <v>98</v>
      </c>
      <c r="AP639" s="3" t="s">
        <v>98</v>
      </c>
      <c r="AQ639" s="23">
        <v>45341.628472222219</v>
      </c>
      <c r="AR639" s="3"/>
      <c r="AS639" s="23"/>
      <c r="AT639" s="23"/>
      <c r="AU639" s="3" t="s">
        <v>568</v>
      </c>
      <c r="AV639" s="3" t="s">
        <v>3425</v>
      </c>
      <c r="AW639" s="3" t="s">
        <v>76</v>
      </c>
      <c r="AX639" s="3">
        <v>6.4472199999999997</v>
      </c>
      <c r="AY639" s="3">
        <v>-71.713120000000004</v>
      </c>
      <c r="AZ639" s="8" t="str">
        <f>+CONCATENATE("Reportan apertura en el enlace ",Tabla4[[#This Row],[Enlace]]," en el ",Tabla4[[#This Row],[Distancia óptica]]," ocasionado por ",Tabla4[[#This Row],[Causa del daño]])</f>
        <v>Reportan apertura en el enlace Sogamoso - Arauca en el Km 4,24 desde tame ocasionado por Intervención de Terceros. No Identificados</v>
      </c>
      <c r="BA639" s="8" t="str">
        <f>+CONCATENATE("Para dar solución al incidente ",Tabla4[[#This Row],[Solución]])</f>
        <v>Para dar solución al incidente Se refusiona hilo en caja empalme</v>
      </c>
      <c r="BB639" s="3" t="str">
        <f>+_xlfn.CONCAT(Tabla4[[#This Row],[Causa Raiz]]," ",Tabla4[[#This Row],[Solución2]]," (",Tabla4[[#This Row],[Anillo]],"- Cabecera: ",Tabla4[[#This Row],[Cabecera]],"- Operador: ",Tabla4[[#This Row],[Operador]],")")</f>
        <v>Reportan apertura en el enlace Sogamoso - Arauca en el Km 4,24 desde tame ocasionado por Intervención de Terceros. No Identificados Para dar solución al incidente Se refusiona hilo en caja empalme (Troncal- Cabecera: Tame- Operador: Azteca)</v>
      </c>
    </row>
    <row r="640" spans="1:54" s="2" customFormat="1" ht="171">
      <c r="A640" s="38">
        <f t="shared" si="63"/>
        <v>639</v>
      </c>
      <c r="B640" s="3">
        <v>8242690</v>
      </c>
      <c r="C640" s="3" t="s">
        <v>92</v>
      </c>
      <c r="D640" s="23">
        <v>45337.541666666664</v>
      </c>
      <c r="E640" s="23">
        <v>45337.715277777781</v>
      </c>
      <c r="F640" s="1">
        <f t="shared" ca="1" si="68"/>
        <v>0.17361111111677019</v>
      </c>
      <c r="G640" s="3" t="s">
        <v>55</v>
      </c>
      <c r="H640" s="41"/>
      <c r="I640" s="40"/>
      <c r="J640" s="5" t="s">
        <v>56</v>
      </c>
      <c r="K640" s="3" t="s">
        <v>203</v>
      </c>
      <c r="L640" s="9" t="s">
        <v>58</v>
      </c>
      <c r="M640" s="3" t="s">
        <v>1429</v>
      </c>
      <c r="N640" s="3" t="s">
        <v>1430</v>
      </c>
      <c r="O640" s="3" t="s">
        <v>1552</v>
      </c>
      <c r="P640" s="3" t="s">
        <v>3426</v>
      </c>
      <c r="Q640" s="4" t="s">
        <v>3427</v>
      </c>
      <c r="R640" s="3" t="s">
        <v>3428</v>
      </c>
      <c r="S640" s="3" t="s">
        <v>210</v>
      </c>
      <c r="T640" s="3" t="s">
        <v>66</v>
      </c>
      <c r="U640" s="3" t="s">
        <v>742</v>
      </c>
      <c r="V640" s="22" t="str">
        <f t="shared" si="67"/>
        <v>RTNFO; Hora de aviso: 13:00 15/02/2024; Solución: Recuperacion de 15 mts de reserva y un empalme de 36 hilos; Hora de solución: 17:10 15/02/2024; Causa: Vandalismo</v>
      </c>
      <c r="W640" s="4" t="s">
        <v>213</v>
      </c>
      <c r="X640" s="3"/>
      <c r="Y640" s="3"/>
      <c r="Z640" s="3" t="s">
        <v>69</v>
      </c>
      <c r="AA640" s="3" t="s">
        <v>70</v>
      </c>
      <c r="AB640" s="3">
        <v>8242646</v>
      </c>
      <c r="AC640" s="3" t="s">
        <v>71</v>
      </c>
      <c r="AD640" s="6">
        <v>0</v>
      </c>
      <c r="AE640" s="7"/>
      <c r="AF640" s="7"/>
      <c r="AG640" s="6">
        <f>Tabla4[[#This Row],[Tiempo Parada de Reloj]]+Tabla4[[#This Row],[Tiempo Autorizado por Telefonica (no Máximo)]]</f>
        <v>0</v>
      </c>
      <c r="AH640" s="7">
        <f t="shared" ca="1" si="64"/>
        <v>0.17361111111677019</v>
      </c>
      <c r="AI640" s="8">
        <f t="shared" si="65"/>
        <v>0</v>
      </c>
      <c r="AJ640" s="8">
        <f t="shared" ca="1" si="66"/>
        <v>4.1666666668024845</v>
      </c>
      <c r="AK640" s="3" t="s">
        <v>120</v>
      </c>
      <c r="AL640" s="3" t="s">
        <v>71</v>
      </c>
      <c r="AM640" s="3" t="s">
        <v>69</v>
      </c>
      <c r="AN640" s="3" t="s">
        <v>120</v>
      </c>
      <c r="AO640" s="3" t="s">
        <v>98</v>
      </c>
      <c r="AP640" s="3" t="s">
        <v>98</v>
      </c>
      <c r="AQ640" s="23">
        <v>45341.441666666666</v>
      </c>
      <c r="AR640" s="3"/>
      <c r="AS640" s="23"/>
      <c r="AT640" s="23"/>
      <c r="AU640" s="3" t="s">
        <v>1557</v>
      </c>
      <c r="AV640" s="3" t="s">
        <v>3429</v>
      </c>
      <c r="AW640" s="3" t="s">
        <v>76</v>
      </c>
      <c r="AX640" s="3">
        <v>5.3139900000000004</v>
      </c>
      <c r="AY640" s="3">
        <v>-73.566540000000003</v>
      </c>
      <c r="AZ640" s="8" t="str">
        <f>+CONCATENATE("Reportan apertura en el enlace ",Tabla4[[#This Row],[Enlace]]," en el ",Tabla4[[#This Row],[Distancia óptica]]," ocasionado por ",Tabla4[[#This Row],[Causa del daño]])</f>
        <v>Reportan apertura en el enlace Chocontá - Tunja en el Km 35,5 desde choconta ocasionado por Vandalismo</v>
      </c>
      <c r="BA640" s="8" t="str">
        <f>+CONCATENATE("Para dar solución al incidente ",Tabla4[[#This Row],[Solución]])</f>
        <v>Para dar solución al incidente Recuperacion de 15 mts de reserva y un empalme de 36 hilos</v>
      </c>
      <c r="BB640" s="3" t="str">
        <f>+_xlfn.CONCAT(Tabla4[[#This Row],[Causa Raiz]]," ",Tabla4[[#This Row],[Solución2]]," (",Tabla4[[#This Row],[Anillo]],"- Cabecera: ",Tabla4[[#This Row],[Cabecera]],"- Operador: ",Tabla4[[#This Row],[Operador]],")")</f>
        <v>Reportan apertura en el enlace Chocontá - Tunja en el Km 35,5 desde choconta ocasionado por Vandalismo Para dar solución al incidente Recuperacion de 15 mts de reserva y un empalme de 36 hilos (Troncal- Cabecera: Tunja- Operador: Colombia Telecomunicaciones)</v>
      </c>
    </row>
    <row r="641" spans="1:54" s="2" customFormat="1" ht="213.75">
      <c r="A641" s="38">
        <f t="shared" si="63"/>
        <v>640</v>
      </c>
      <c r="B641" s="3">
        <v>8243107</v>
      </c>
      <c r="C641" s="3" t="s">
        <v>92</v>
      </c>
      <c r="D641" s="23">
        <v>45337.604166666664</v>
      </c>
      <c r="E641" s="23">
        <v>45337.833333333336</v>
      </c>
      <c r="F641" s="1">
        <f t="shared" ca="1" si="68"/>
        <v>0.22916666667151731</v>
      </c>
      <c r="G641" s="3" t="s">
        <v>55</v>
      </c>
      <c r="H641" s="41"/>
      <c r="I641" s="40"/>
      <c r="J641" s="5" t="s">
        <v>56</v>
      </c>
      <c r="K641" s="3" t="s">
        <v>340</v>
      </c>
      <c r="L641" s="9" t="s">
        <v>58</v>
      </c>
      <c r="M641" s="3" t="s">
        <v>341</v>
      </c>
      <c r="N641" s="3" t="s">
        <v>3430</v>
      </c>
      <c r="O641" s="3" t="s">
        <v>2437</v>
      </c>
      <c r="P641" s="3" t="s">
        <v>3431</v>
      </c>
      <c r="Q641" s="4" t="s">
        <v>3432</v>
      </c>
      <c r="R641" s="3" t="s">
        <v>1828</v>
      </c>
      <c r="S641" s="3" t="s">
        <v>347</v>
      </c>
      <c r="T641" s="3" t="s">
        <v>513</v>
      </c>
      <c r="U641" s="3" t="s">
        <v>3433</v>
      </c>
      <c r="V641" s="22" t="str">
        <f t="shared" si="67"/>
        <v>RTNFO; Hora de aviso: 14:30 15/02/2024; Solución: Recuperacion de 40 mts de reserva y un empalme de 36 hilos en caja empalme de 48; Hora de solución: 20:00 15/02/2024; Causa: Desastre Natural</v>
      </c>
      <c r="W641" s="4" t="s">
        <v>349</v>
      </c>
      <c r="X641" s="3"/>
      <c r="Y641" s="3"/>
      <c r="Z641" s="3" t="s">
        <v>69</v>
      </c>
      <c r="AA641" s="3" t="s">
        <v>70</v>
      </c>
      <c r="AB641" s="3">
        <v>8243544</v>
      </c>
      <c r="AC641" s="3" t="s">
        <v>71</v>
      </c>
      <c r="AD641" s="6">
        <v>4.1666666666666664E-2</v>
      </c>
      <c r="AE641" s="7"/>
      <c r="AF641" s="7"/>
      <c r="AG641" s="6">
        <f>Tabla4[[#This Row],[Tiempo Parada de Reloj]]+Tabla4[[#This Row],[Tiempo Autorizado por Telefonica (no Máximo)]]</f>
        <v>4.1666666666666664E-2</v>
      </c>
      <c r="AH641" s="7">
        <f t="shared" ca="1" si="64"/>
        <v>0.18750000000485065</v>
      </c>
      <c r="AI641" s="8">
        <f t="shared" si="65"/>
        <v>1</v>
      </c>
      <c r="AJ641" s="8">
        <f t="shared" ca="1" si="66"/>
        <v>4.5000000001164153</v>
      </c>
      <c r="AK641" s="3" t="s">
        <v>460</v>
      </c>
      <c r="AL641" s="3" t="s">
        <v>70</v>
      </c>
      <c r="AM641" s="3" t="s">
        <v>73</v>
      </c>
      <c r="AN641" s="3" t="s">
        <v>73</v>
      </c>
      <c r="AO641" s="3" t="s">
        <v>119</v>
      </c>
      <c r="AP641" s="3" t="s">
        <v>119</v>
      </c>
      <c r="AQ641" s="23">
        <v>45338.635416666664</v>
      </c>
      <c r="AR641" s="3"/>
      <c r="AS641" s="23" t="s">
        <v>2441</v>
      </c>
      <c r="AT641" s="23"/>
      <c r="AU641" s="3" t="s">
        <v>351</v>
      </c>
      <c r="AV641" s="3" t="s">
        <v>1363</v>
      </c>
      <c r="AW641" s="3" t="s">
        <v>76</v>
      </c>
      <c r="AX641" s="3">
        <v>3.65</v>
      </c>
      <c r="AY641" s="3">
        <v>-75.086200000000005</v>
      </c>
      <c r="AZ641" s="8" t="str">
        <f>+CONCATENATE("Reportan apertura en el enlace ",Tabla4[[#This Row],[Enlace]]," en el ",Tabla4[[#This Row],[Distancia óptica]]," ocasionado por ",Tabla4[[#This Row],[Causa del daño]])</f>
        <v>Reportan apertura en el enlace Girardot - Natagaima en el Km 4,4 desde natagaima ocasionado por Desastre Natural</v>
      </c>
      <c r="BA641" s="8" t="str">
        <f>+CONCATENATE("Para dar solución al incidente ",Tabla4[[#This Row],[Solución]])</f>
        <v>Para dar solución al incidente Recuperacion de 40 mts de reserva y un empalme de 36 hilos en caja empalme de 48</v>
      </c>
      <c r="BB641" s="3" t="str">
        <f>+_xlfn.CONCAT(Tabla4[[#This Row],[Causa Raiz]]," ",Tabla4[[#This Row],[Solución2]]," (",Tabla4[[#This Row],[Anillo]],"- Cabecera: ",Tabla4[[#This Row],[Cabecera]],"- Operador: ",Tabla4[[#This Row],[Operador]],")")</f>
        <v>Reportan apertura en el enlace Girardot - Natagaima en el Km 4,4 desde natagaima ocasionado por Desastre Natural Para dar solución al incidente Recuperacion de 40 mts de reserva y un empalme de 36 hilos en caja empalme de 48 (Troncal- Cabecera: Girardot Centro- Operador: Colombia Telecomunicaciones)</v>
      </c>
    </row>
    <row r="642" spans="1:54" s="2" customFormat="1" ht="156.75">
      <c r="A642" s="38">
        <f t="shared" si="63"/>
        <v>641</v>
      </c>
      <c r="B642" s="3">
        <v>8242592</v>
      </c>
      <c r="C642" s="3" t="s">
        <v>136</v>
      </c>
      <c r="D642" s="23">
        <v>45337.604166666664</v>
      </c>
      <c r="E642" s="23">
        <v>45337.732638888891</v>
      </c>
      <c r="F642" s="1">
        <f t="shared" ca="1" si="68"/>
        <v>0.12847222222626442</v>
      </c>
      <c r="G642" s="3" t="s">
        <v>55</v>
      </c>
      <c r="H642" s="41"/>
      <c r="I642" s="40"/>
      <c r="J642" s="5" t="s">
        <v>137</v>
      </c>
      <c r="K642" s="3" t="s">
        <v>93</v>
      </c>
      <c r="L642" s="9" t="s">
        <v>58</v>
      </c>
      <c r="M642" s="3" t="s">
        <v>59</v>
      </c>
      <c r="N642" s="3" t="s">
        <v>60</v>
      </c>
      <c r="O642" s="3" t="s">
        <v>3434</v>
      </c>
      <c r="P642" s="3" t="s">
        <v>3435</v>
      </c>
      <c r="Q642" s="4" t="s">
        <v>3436</v>
      </c>
      <c r="R642" s="3" t="s">
        <v>64</v>
      </c>
      <c r="S642" s="3" t="s">
        <v>65</v>
      </c>
      <c r="T642" s="3" t="s">
        <v>256</v>
      </c>
      <c r="U642" s="3" t="s">
        <v>3437</v>
      </c>
      <c r="V642" s="22" t="str">
        <f t="shared" si="67"/>
        <v>RBHFO; Hora de aviso: 14:30 15/02/2024; Solución: Se refusiona hilo abierto en caja empalme; Hora de solución: 17:35 15/02/2024; Causa: Falla de Empalme de FiOp</v>
      </c>
      <c r="W642" s="4" t="s">
        <v>349</v>
      </c>
      <c r="X642" s="3"/>
      <c r="Y642" s="3"/>
      <c r="Z642" s="3" t="s">
        <v>69</v>
      </c>
      <c r="AA642" s="3" t="s">
        <v>70</v>
      </c>
      <c r="AB642" s="3">
        <v>8242592</v>
      </c>
      <c r="AC642" s="3" t="s">
        <v>71</v>
      </c>
      <c r="AD642" s="6">
        <v>0</v>
      </c>
      <c r="AE642" s="7"/>
      <c r="AF642" s="7"/>
      <c r="AG642" s="6">
        <f>Tabla4[[#This Row],[Tiempo Parada de Reloj]]+Tabla4[[#This Row],[Tiempo Autorizado por Telefonica (no Máximo)]]</f>
        <v>0</v>
      </c>
      <c r="AH642" s="7">
        <f t="shared" ca="1" si="64"/>
        <v>0.12847222222626442</v>
      </c>
      <c r="AI642" s="8">
        <f t="shared" si="65"/>
        <v>0</v>
      </c>
      <c r="AJ642" s="8">
        <f t="shared" ca="1" si="66"/>
        <v>3.0833333334303461</v>
      </c>
      <c r="AK642" s="3" t="s">
        <v>460</v>
      </c>
      <c r="AL642" s="3" t="s">
        <v>70</v>
      </c>
      <c r="AM642" s="3" t="s">
        <v>120</v>
      </c>
      <c r="AN642" s="3" t="s">
        <v>120</v>
      </c>
      <c r="AO642" s="3" t="s">
        <v>119</v>
      </c>
      <c r="AP642" s="3" t="s">
        <v>119</v>
      </c>
      <c r="AQ642" s="23">
        <v>45338.867361111108</v>
      </c>
      <c r="AR642" s="3"/>
      <c r="AS642" s="23"/>
      <c r="AT642" s="23"/>
      <c r="AU642" s="3" t="s">
        <v>100</v>
      </c>
      <c r="AV642" s="3" t="s">
        <v>299</v>
      </c>
      <c r="AW642" s="3" t="s">
        <v>3438</v>
      </c>
      <c r="AX642" s="3">
        <v>4.6723999999999997</v>
      </c>
      <c r="AY642" s="3">
        <v>-74.141999999999996</v>
      </c>
      <c r="AZ642" s="8" t="str">
        <f>+CONCATENATE("Reportan apertura en el enlace ",Tabla4[[#This Row],[Enlace]]," en el ",Tabla4[[#This Row],[Distancia óptica]]," ocasionado por ",Tabla4[[#This Row],[Causa del daño]])</f>
        <v>Reportan apertura en el enlace Calle20 - Fontibon en el Km 0,783 desde cale 20 ocasionado por Falla de Empalme de FiOp</v>
      </c>
      <c r="BA642" s="8" t="str">
        <f>+CONCATENATE("Para dar solución al incidente ",Tabla4[[#This Row],[Solución]])</f>
        <v>Para dar solución al incidente Se refusiona hilo abierto en caja empalme</v>
      </c>
      <c r="BB642" s="3" t="str">
        <f>+_xlfn.CONCAT(Tabla4[[#This Row],[Causa Raiz]]," ",Tabla4[[#This Row],[Solución2]]," (",Tabla4[[#This Row],[Anillo]],"- Cabecera: ",Tabla4[[#This Row],[Cabecera]],"- Operador: ",Tabla4[[#This Row],[Operador]],")")</f>
        <v>Reportan apertura en el enlace Calle20 - Fontibon en el Km 0,783 desde cale 20 ocasionado por Falla de Empalme de FiOp Para dar solución al incidente Se refusiona hilo abierto en caja empalme (Anillo 14b- Cabecera: Fontibon- Operador: Infraco)</v>
      </c>
    </row>
    <row r="643" spans="1:54" s="2" customFormat="1" ht="185.25">
      <c r="A643" s="38">
        <f t="shared" ref="A643:A706" si="69">A642+1</f>
        <v>642</v>
      </c>
      <c r="B643" s="3">
        <v>8243689</v>
      </c>
      <c r="C643" s="3" t="s">
        <v>136</v>
      </c>
      <c r="D643" s="23">
        <v>45337.684027777781</v>
      </c>
      <c r="E643" s="23">
        <v>45337.822916666664</v>
      </c>
      <c r="F643" s="1">
        <f t="shared" ca="1" si="68"/>
        <v>0.13888888888322981</v>
      </c>
      <c r="G643" s="3" t="s">
        <v>55</v>
      </c>
      <c r="H643" s="41"/>
      <c r="I643" s="40"/>
      <c r="J643" s="5" t="s">
        <v>137</v>
      </c>
      <c r="K643" s="3" t="s">
        <v>93</v>
      </c>
      <c r="L643" s="9" t="s">
        <v>78</v>
      </c>
      <c r="M643" s="3" t="s">
        <v>59</v>
      </c>
      <c r="N643" s="3" t="s">
        <v>60</v>
      </c>
      <c r="O643" s="3" t="s">
        <v>3439</v>
      </c>
      <c r="P643" s="3" t="s">
        <v>3440</v>
      </c>
      <c r="Q643" s="4" t="s">
        <v>3441</v>
      </c>
      <c r="R643" s="3" t="s">
        <v>378</v>
      </c>
      <c r="S643" s="3" t="s">
        <v>65</v>
      </c>
      <c r="T643" s="3" t="s">
        <v>176</v>
      </c>
      <c r="U643" s="3" t="s">
        <v>3442</v>
      </c>
      <c r="V643" s="22" t="str">
        <f t="shared" si="67"/>
        <v>RBHFO; Hora de aviso: 16:25 15/02/2024; Solución: Se enderesa y se adecua Fo en camara; Hora de solución: 19:45 15/02/2024; Causa: Intervención de Terceros. No Identificados</v>
      </c>
      <c r="W643" s="4" t="s">
        <v>949</v>
      </c>
      <c r="X643" s="3"/>
      <c r="Y643" s="3"/>
      <c r="Z643" s="3" t="s">
        <v>69</v>
      </c>
      <c r="AA643" s="3" t="s">
        <v>71</v>
      </c>
      <c r="AB643" s="3">
        <v>0</v>
      </c>
      <c r="AC643" s="3" t="s">
        <v>71</v>
      </c>
      <c r="AD643" s="6">
        <v>0</v>
      </c>
      <c r="AE643" s="7"/>
      <c r="AF643" s="7"/>
      <c r="AG643" s="6">
        <f>Tabla4[[#This Row],[Tiempo Parada de Reloj]]+Tabla4[[#This Row],[Tiempo Autorizado por Telefonica (no Máximo)]]</f>
        <v>0</v>
      </c>
      <c r="AH643" s="7">
        <f t="shared" ref="AH643:AH706" ca="1" si="70">F643-$AD643</f>
        <v>0.13888888888322981</v>
      </c>
      <c r="AI643" s="8">
        <f t="shared" ref="AI643:AI706" si="71">AD643*24</f>
        <v>0</v>
      </c>
      <c r="AJ643" s="8">
        <f t="shared" ref="AJ643:AJ706" ca="1" si="72">AH643*24</f>
        <v>3.3333333331975155</v>
      </c>
      <c r="AK643" s="3" t="s">
        <v>120</v>
      </c>
      <c r="AL643" s="3" t="s">
        <v>70</v>
      </c>
      <c r="AM643" s="3" t="s">
        <v>73</v>
      </c>
      <c r="AN643" s="3" t="s">
        <v>73</v>
      </c>
      <c r="AO643" s="3" t="s">
        <v>119</v>
      </c>
      <c r="AP643" s="3" t="s">
        <v>119</v>
      </c>
      <c r="AQ643" s="23">
        <v>45338.861111111109</v>
      </c>
      <c r="AR643" s="3"/>
      <c r="AS643" s="23"/>
      <c r="AT643" s="23"/>
      <c r="AU643" s="3" t="s">
        <v>298</v>
      </c>
      <c r="AV643" s="3" t="s">
        <v>526</v>
      </c>
      <c r="AW643" s="3" t="s">
        <v>3443</v>
      </c>
      <c r="AX643" s="3">
        <v>4.5397999999999996</v>
      </c>
      <c r="AY643" s="3">
        <v>-74.132999999999996</v>
      </c>
      <c r="AZ643" s="8" t="str">
        <f>+CONCATENATE("Reportan apertura en el enlace ",Tabla4[[#This Row],[Enlace]]," en el ",Tabla4[[#This Row],[Distancia óptica]]," ocasionado por ",Tabla4[[#This Row],[Causa del daño]])</f>
        <v>Reportan apertura en el enlace Mov. Marruecos - Mov. Lucero del Sur en el Km 19,4 desde  Marruecos ocasionado por Intervención de Terceros. No Identificados</v>
      </c>
      <c r="BA643" s="8" t="str">
        <f>+CONCATENATE("Para dar solución al incidente ",Tabla4[[#This Row],[Solución]])</f>
        <v>Para dar solución al incidente Se enderesa y se adecua Fo en camara</v>
      </c>
      <c r="BB643" s="3" t="str">
        <f>+_xlfn.CONCAT(Tabla4[[#This Row],[Causa Raiz]]," ",Tabla4[[#This Row],[Solución2]]," (",Tabla4[[#This Row],[Anillo]],"- Cabecera: ",Tabla4[[#This Row],[Cabecera]],"- Operador: ",Tabla4[[#This Row],[Operador]],")")</f>
        <v>Reportan apertura en el enlace Mov. Marruecos - Mov. Lucero del Sur en el Km 19,4 desde  Marruecos ocasionado por Intervención de Terceros. No Identificados Para dar solución al incidente Se enderesa y se adecua Fo en camara (Anillo 60R- Cabecera: Marruecos- Operador: Infraco)</v>
      </c>
    </row>
    <row r="644" spans="1:54" s="2" customFormat="1" ht="142.5">
      <c r="A644" s="38">
        <f t="shared" si="69"/>
        <v>643</v>
      </c>
      <c r="B644" s="3">
        <v>8243745</v>
      </c>
      <c r="C644" s="3" t="s">
        <v>92</v>
      </c>
      <c r="D644" s="23">
        <v>45337.694444444445</v>
      </c>
      <c r="E644" s="23">
        <v>45337.854166666664</v>
      </c>
      <c r="F644" s="1">
        <f t="shared" ca="1" si="68"/>
        <v>0.15972222221898846</v>
      </c>
      <c r="G644" s="3" t="s">
        <v>164</v>
      </c>
      <c r="H644" s="41" t="s">
        <v>165</v>
      </c>
      <c r="I644" s="40">
        <v>11744232</v>
      </c>
      <c r="J644" s="5" t="s">
        <v>490</v>
      </c>
      <c r="K644" s="3" t="s">
        <v>490</v>
      </c>
      <c r="L644" s="9" t="s">
        <v>58</v>
      </c>
      <c r="M644" s="3" t="s">
        <v>383</v>
      </c>
      <c r="N644" s="3" t="s">
        <v>384</v>
      </c>
      <c r="O644" s="3" t="s">
        <v>3065</v>
      </c>
      <c r="P644" s="3" t="s">
        <v>3444</v>
      </c>
      <c r="Q644" s="4" t="s">
        <v>3445</v>
      </c>
      <c r="R644" s="3" t="s">
        <v>128</v>
      </c>
      <c r="S644" s="3" t="s">
        <v>494</v>
      </c>
      <c r="T644" s="3" t="s">
        <v>146</v>
      </c>
      <c r="U644" s="3" t="s">
        <v>3446</v>
      </c>
      <c r="V644" s="22" t="str">
        <f t="shared" ref="V644:V707" si="73">C644&amp;"; Hora de aviso: "&amp;TEXT(D644,"h:mm dd/mm/yyyy")&amp;"; Solución: "&amp;U644&amp;"; Hora de solución: "&amp;TEXT(E644,"h:mm dd/mm/yyyy")&amp;"; Causa: "&amp;T644</f>
        <v>RTNFO; Hora de aviso: 16:40 15/02/2024; Solución: Avctividades generadas por Tigo; Hora de solución: 20:30 15/02/2024; Causa: Falla en la Red FiOp</v>
      </c>
      <c r="W644" s="4" t="s">
        <v>496</v>
      </c>
      <c r="X644" s="3"/>
      <c r="Y644" s="3"/>
      <c r="Z644" s="3" t="s">
        <v>69</v>
      </c>
      <c r="AA644" s="3" t="s">
        <v>71</v>
      </c>
      <c r="AB644" s="3">
        <v>0</v>
      </c>
      <c r="AC644" s="3" t="s">
        <v>71</v>
      </c>
      <c r="AD644" s="6">
        <v>0</v>
      </c>
      <c r="AE644" s="7"/>
      <c r="AF644" s="7"/>
      <c r="AG644" s="6">
        <f>Tabla4[[#This Row],[Tiempo Parada de Reloj]]+Tabla4[[#This Row],[Tiempo Autorizado por Telefonica (no Máximo)]]</f>
        <v>0</v>
      </c>
      <c r="AH644" s="7">
        <f t="shared" ca="1" si="70"/>
        <v>0.15972222221898846</v>
      </c>
      <c r="AI644" s="8">
        <f t="shared" si="71"/>
        <v>0</v>
      </c>
      <c r="AJ644" s="8">
        <f t="shared" ca="1" si="72"/>
        <v>3.8333333332557231</v>
      </c>
      <c r="AK644" s="3" t="s">
        <v>460</v>
      </c>
      <c r="AL644" s="3" t="s">
        <v>70</v>
      </c>
      <c r="AM644" s="3" t="s">
        <v>73</v>
      </c>
      <c r="AN644" s="3" t="s">
        <v>73</v>
      </c>
      <c r="AO644" s="3"/>
      <c r="AP644" s="3"/>
      <c r="AQ644" s="23">
        <f ca="1">NOW()</f>
        <v>45503.696834953706</v>
      </c>
      <c r="AR644" s="3"/>
      <c r="AS644" s="23"/>
      <c r="AT644" s="23"/>
      <c r="AU644" s="3" t="s">
        <v>494</v>
      </c>
      <c r="AV644" s="3" t="s">
        <v>69</v>
      </c>
      <c r="AW644" s="3" t="s">
        <v>69</v>
      </c>
      <c r="AX644" s="3" t="s">
        <v>69</v>
      </c>
      <c r="AY644" s="3" t="s">
        <v>69</v>
      </c>
      <c r="AZ644" s="8" t="str">
        <f>+CONCATENATE("Reportan apertura en el enlace ",Tabla4[[#This Row],[Enlace]]," en el ",Tabla4[[#This Row],[Distancia óptica]]," ocasionado por ",Tabla4[[#This Row],[Causa del daño]])</f>
        <v>Reportan apertura en el enlace Cartagena - Sabanalarga en el Km 8,5 desde Tabor ocasionado por Falla en la Red FiOp</v>
      </c>
      <c r="BA644" s="8" t="str">
        <f>+CONCATENATE("Para dar solución al incidente ",Tabla4[[#This Row],[Solución]])</f>
        <v>Para dar solución al incidente Avctividades generadas por Tigo</v>
      </c>
      <c r="BB644" s="3" t="str">
        <f>+_xlfn.CONCAT(Tabla4[[#This Row],[Causa Raiz]]," ",Tabla4[[#This Row],[Solución2]]," (",Tabla4[[#This Row],[Anillo]],"- Cabecera: ",Tabla4[[#This Row],[Cabecera]],"- Operador: ",Tabla4[[#This Row],[Operador]],")")</f>
        <v>Reportan apertura en el enlace Cartagena - Sabanalarga en el Km 8,5 desde Tabor ocasionado por Falla en la Red FiOp Para dar solución al incidente Avctividades generadas por Tigo (NA- Cabecera: NA- Operador: UNE)</v>
      </c>
    </row>
    <row r="645" spans="1:54" s="2" customFormat="1" ht="199.5">
      <c r="A645" s="38">
        <f t="shared" si="69"/>
        <v>644</v>
      </c>
      <c r="B645" s="3">
        <v>8244053</v>
      </c>
      <c r="C645" s="3" t="s">
        <v>163</v>
      </c>
      <c r="D645" s="23">
        <v>45337.75</v>
      </c>
      <c r="E645" s="23">
        <v>45338.020833333336</v>
      </c>
      <c r="F645" s="1">
        <f t="shared" ca="1" si="68"/>
        <v>0.27083333333575865</v>
      </c>
      <c r="G645" s="3" t="s">
        <v>55</v>
      </c>
      <c r="H645" s="41"/>
      <c r="I645" s="40"/>
      <c r="J645" s="5" t="s">
        <v>56</v>
      </c>
      <c r="K645" s="3" t="s">
        <v>77</v>
      </c>
      <c r="L645" s="9" t="s">
        <v>58</v>
      </c>
      <c r="M645" s="3" t="s">
        <v>838</v>
      </c>
      <c r="N645" s="3" t="s">
        <v>839</v>
      </c>
      <c r="O645" s="3" t="s">
        <v>883</v>
      </c>
      <c r="P645" s="3" t="s">
        <v>3447</v>
      </c>
      <c r="Q645" s="4" t="s">
        <v>3448</v>
      </c>
      <c r="R645" s="3" t="s">
        <v>796</v>
      </c>
      <c r="S645" s="3" t="s">
        <v>289</v>
      </c>
      <c r="T645" s="3" t="s">
        <v>66</v>
      </c>
      <c r="U645" s="3" t="s">
        <v>3449</v>
      </c>
      <c r="V645" s="22" t="str">
        <f t="shared" si="73"/>
        <v>RDFO; Hora de aviso: 18:00 15/02/2024; Solución: se recupera 100 mts de reserva y se realiza un empalme de 48 hilos fusiones 36 hilos; Hora de solución: 0:30 16/02/2024; Causa: Vandalismo</v>
      </c>
      <c r="W645" s="4" t="s">
        <v>68</v>
      </c>
      <c r="X645" s="3"/>
      <c r="Y645" s="3"/>
      <c r="Z645" s="3" t="s">
        <v>69</v>
      </c>
      <c r="AA645" s="3" t="s">
        <v>70</v>
      </c>
      <c r="AB645" s="3">
        <v>8245041</v>
      </c>
      <c r="AC645" s="3" t="s">
        <v>71</v>
      </c>
      <c r="AD645" s="6">
        <v>8.3333333333333329E-2</v>
      </c>
      <c r="AE645" s="7"/>
      <c r="AF645" s="7"/>
      <c r="AG645" s="6">
        <f>Tabla4[[#This Row],[Tiempo Parada de Reloj]]+Tabla4[[#This Row],[Tiempo Autorizado por Telefonica (no Máximo)]]</f>
        <v>8.3333333333333329E-2</v>
      </c>
      <c r="AH645" s="7">
        <f t="shared" ca="1" si="70"/>
        <v>0.18750000000242534</v>
      </c>
      <c r="AI645" s="8">
        <f t="shared" si="71"/>
        <v>2</v>
      </c>
      <c r="AJ645" s="8">
        <f t="shared" ca="1" si="72"/>
        <v>4.5000000000582077</v>
      </c>
      <c r="AK645" s="3" t="s">
        <v>460</v>
      </c>
      <c r="AL645" s="3" t="s">
        <v>70</v>
      </c>
      <c r="AM645" s="3" t="s">
        <v>73</v>
      </c>
      <c r="AN645" s="3" t="s">
        <v>119</v>
      </c>
      <c r="AO645" s="3" t="s">
        <v>98</v>
      </c>
      <c r="AP645" s="3" t="s">
        <v>98</v>
      </c>
      <c r="AQ645" s="23">
        <v>45339.432638888888</v>
      </c>
      <c r="AR645" s="3"/>
      <c r="AS645" s="23"/>
      <c r="AT645" s="23"/>
      <c r="AU645" s="3" t="s">
        <v>404</v>
      </c>
      <c r="AV645" s="3" t="s">
        <v>839</v>
      </c>
      <c r="AW645" s="3" t="s">
        <v>307</v>
      </c>
      <c r="AX645" s="3">
        <v>4.829053</v>
      </c>
      <c r="AY645" s="3">
        <v>-75.682765000000003</v>
      </c>
      <c r="AZ645" s="8" t="str">
        <f>+CONCATENATE("Reportan apertura en el enlace ",Tabla4[[#This Row],[Enlace]]," en el ",Tabla4[[#This Row],[Distancia óptica]]," ocasionado por ",Tabla4[[#This Row],[Causa del daño]])</f>
        <v>Reportan apertura en el enlace Pereira - Dosquebradas en el Km 4 desde pereira centro ocasionado por Vandalismo</v>
      </c>
      <c r="BA645" s="8" t="str">
        <f>+CONCATENATE("Para dar solución al incidente ",Tabla4[[#This Row],[Solución]])</f>
        <v>Para dar solución al incidente se recupera 100 mts de reserva y se realiza un empalme de 48 hilos fusiones 36 hilos</v>
      </c>
      <c r="BB645" s="3" t="str">
        <f>+_xlfn.CONCAT(Tabla4[[#This Row],[Causa Raiz]]," ",Tabla4[[#This Row],[Solución2]]," (",Tabla4[[#This Row],[Anillo]],"- Cabecera: ",Tabla4[[#This Row],[Cabecera]],"- Operador: ",Tabla4[[#This Row],[Operador]],")")</f>
        <v>Reportan apertura en el enlace Pereira - Dosquebradas en el Km 4 desde pereira centro ocasionado por Vandalismo Para dar solución al incidente se recupera 100 mts de reserva y se realiza un empalme de 48 hilos fusiones 36 hilos (LINEAL- Cabecera: PEREIRA- Operador: Colombia Telecomunicaciones)</v>
      </c>
    </row>
    <row r="646" spans="1:54" s="2" customFormat="1" ht="199.5">
      <c r="A646" s="38">
        <f t="shared" si="69"/>
        <v>645</v>
      </c>
      <c r="B646" s="3">
        <v>8246220</v>
      </c>
      <c r="C646" s="3" t="s">
        <v>54</v>
      </c>
      <c r="D646" s="23">
        <v>45338.260416666664</v>
      </c>
      <c r="E646" s="23">
        <v>45338.385416666664</v>
      </c>
      <c r="F646" s="1">
        <f t="shared" ca="1" si="68"/>
        <v>0.125</v>
      </c>
      <c r="G646" s="3" t="s">
        <v>55</v>
      </c>
      <c r="H646" s="41"/>
      <c r="I646" s="40"/>
      <c r="J646" s="5" t="s">
        <v>56</v>
      </c>
      <c r="K646" s="3" t="s">
        <v>108</v>
      </c>
      <c r="L646" s="9" t="s">
        <v>78</v>
      </c>
      <c r="M646" s="3" t="s">
        <v>228</v>
      </c>
      <c r="N646" s="3" t="s">
        <v>3450</v>
      </c>
      <c r="O646" s="3" t="s">
        <v>3451</v>
      </c>
      <c r="P646" s="3" t="s">
        <v>3452</v>
      </c>
      <c r="Q646" s="4" t="s">
        <v>3453</v>
      </c>
      <c r="R646" s="3" t="s">
        <v>233</v>
      </c>
      <c r="S646" s="3" t="s">
        <v>115</v>
      </c>
      <c r="T646" s="3" t="s">
        <v>66</v>
      </c>
      <c r="U646" s="3" t="s">
        <v>3454</v>
      </c>
      <c r="V646" s="22" t="str">
        <f t="shared" si="73"/>
        <v>RLFO; Hora de aviso: 6:15 16/02/2024; Solución: se recuperan 60 metros de reserva y se hace un empalme de 8 hilos; Hora de solución: 9:15 16/02/2024; Causa: Vandalismo</v>
      </c>
      <c r="W646" s="4" t="s">
        <v>118</v>
      </c>
      <c r="X646" s="3"/>
      <c r="Y646" s="3"/>
      <c r="Z646" s="3" t="s">
        <v>69</v>
      </c>
      <c r="AA646" s="3" t="s">
        <v>70</v>
      </c>
      <c r="AB646" s="3" t="s">
        <v>3455</v>
      </c>
      <c r="AC646" s="3" t="s">
        <v>71</v>
      </c>
      <c r="AD646" s="6">
        <v>0</v>
      </c>
      <c r="AE646" s="7"/>
      <c r="AF646" s="7"/>
      <c r="AG646" s="6">
        <f>Tabla4[[#This Row],[Tiempo Parada de Reloj]]+Tabla4[[#This Row],[Tiempo Autorizado por Telefonica (no Máximo)]]</f>
        <v>0</v>
      </c>
      <c r="AH646" s="7">
        <f t="shared" ca="1" si="70"/>
        <v>0.125</v>
      </c>
      <c r="AI646" s="8">
        <f t="shared" si="71"/>
        <v>0</v>
      </c>
      <c r="AJ646" s="8">
        <f t="shared" ca="1" si="72"/>
        <v>3</v>
      </c>
      <c r="AK646" s="3" t="s">
        <v>73</v>
      </c>
      <c r="AL646" s="3" t="s">
        <v>71</v>
      </c>
      <c r="AM646" s="3" t="s">
        <v>73</v>
      </c>
      <c r="AN646" s="3" t="s">
        <v>73</v>
      </c>
      <c r="AO646" s="3" t="s">
        <v>98</v>
      </c>
      <c r="AP646" s="3" t="s">
        <v>120</v>
      </c>
      <c r="AQ646" s="23">
        <v>45342.469444444447</v>
      </c>
      <c r="AR646" s="3"/>
      <c r="AS646" s="23"/>
      <c r="AT646" s="23"/>
      <c r="AU646" s="3" t="s">
        <v>237</v>
      </c>
      <c r="AV646" s="3" t="s">
        <v>3456</v>
      </c>
      <c r="AW646" s="3" t="s">
        <v>307</v>
      </c>
      <c r="AX646" s="3">
        <v>10.650679999999999</v>
      </c>
      <c r="AY646" s="3">
        <v>-74.170412999999996</v>
      </c>
      <c r="AZ646" s="8" t="str">
        <f>+CONCATENATE("Reportan apertura en el enlace ",Tabla4[[#This Row],[Enlace]]," en el ",Tabla4[[#This Row],[Distancia óptica]]," ocasionado por ",Tabla4[[#This Row],[Causa del daño]])</f>
        <v>Reportan apertura en el enlace Mov. Tucurinca - Mov. Aracataca Fija en el Km 0,9 desde Tucurinca ocasionado por Vandalismo</v>
      </c>
      <c r="BA646" s="8" t="str">
        <f>+CONCATENATE("Para dar solución al incidente ",Tabla4[[#This Row],[Solución]])</f>
        <v>Para dar solución al incidente se recuperan 60 metros de reserva y se hace un empalme de 8 hilos</v>
      </c>
      <c r="BB646" s="3" t="str">
        <f>+_xlfn.CONCAT(Tabla4[[#This Row],[Causa Raiz]]," ",Tabla4[[#This Row],[Solución2]]," (",Tabla4[[#This Row],[Anillo]],"- Cabecera: ",Tabla4[[#This Row],[Cabecera]],"- Operador: ",Tabla4[[#This Row],[Operador]],")")</f>
        <v>Reportan apertura en el enlace Mov. Tucurinca - Mov. Aracataca Fija en el Km 0,9 desde Tucurinca ocasionado por Vandalismo Para dar solución al incidente se recuperan 60 metros de reserva y se hace un empalme de 8 hilos (LINEAL- Cabecera: TUCURINCA- Operador: Colombia Telecomunicaciones)</v>
      </c>
    </row>
    <row r="647" spans="1:54" s="2" customFormat="1" ht="185.25">
      <c r="A647" s="38">
        <f t="shared" si="69"/>
        <v>646</v>
      </c>
      <c r="B647" s="3">
        <v>8246238</v>
      </c>
      <c r="C647" s="3" t="s">
        <v>136</v>
      </c>
      <c r="D647" s="23">
        <v>45338.260416666664</v>
      </c>
      <c r="E647" s="23">
        <v>45338.347222222219</v>
      </c>
      <c r="F647" s="1">
        <f t="shared" ca="1" si="68"/>
        <v>8.6805555554747116E-2</v>
      </c>
      <c r="G647" s="3" t="s">
        <v>55</v>
      </c>
      <c r="H647" s="41"/>
      <c r="I647" s="40"/>
      <c r="J647" s="5" t="s">
        <v>137</v>
      </c>
      <c r="K647" s="3" t="s">
        <v>77</v>
      </c>
      <c r="L647" s="9" t="s">
        <v>78</v>
      </c>
      <c r="M647" s="3" t="s">
        <v>79</v>
      </c>
      <c r="N647" s="3" t="s">
        <v>771</v>
      </c>
      <c r="O647" s="3" t="s">
        <v>3221</v>
      </c>
      <c r="P647" s="3" t="s">
        <v>3457</v>
      </c>
      <c r="Q647" s="4" t="s">
        <v>3458</v>
      </c>
      <c r="R647" s="3" t="s">
        <v>775</v>
      </c>
      <c r="S647" s="3" t="s">
        <v>249</v>
      </c>
      <c r="T647" s="3" t="s">
        <v>256</v>
      </c>
      <c r="U647" s="3" t="s">
        <v>3459</v>
      </c>
      <c r="V647" s="22" t="str">
        <f t="shared" si="73"/>
        <v>RBHFO; Hora de aviso: 6:15 16/02/2024; Solución: Se refusiona Hilo en Caja de Empalme de la sangría a Uniminuto.; Hora de solución: 8:20 16/02/2024; Causa: Falla de Empalme de FiOp</v>
      </c>
      <c r="W647" s="4" t="s">
        <v>160</v>
      </c>
      <c r="X647" s="3"/>
      <c r="Y647" s="3"/>
      <c r="Z647" s="3" t="s">
        <v>69</v>
      </c>
      <c r="AA647" s="3" t="s">
        <v>71</v>
      </c>
      <c r="AB647" s="3">
        <v>0</v>
      </c>
      <c r="AC647" s="3" t="s">
        <v>71</v>
      </c>
      <c r="AD647" s="6">
        <v>0</v>
      </c>
      <c r="AE647" s="7"/>
      <c r="AF647" s="7"/>
      <c r="AG647" s="6">
        <f>Tabla4[[#This Row],[Tiempo Parada de Reloj]]+Tabla4[[#This Row],[Tiempo Autorizado por Telefonica (no Máximo)]]</f>
        <v>0</v>
      </c>
      <c r="AH647" s="7">
        <f t="shared" ca="1" si="70"/>
        <v>8.6805555554747116E-2</v>
      </c>
      <c r="AI647" s="8">
        <f t="shared" si="71"/>
        <v>0</v>
      </c>
      <c r="AJ647" s="8">
        <f t="shared" ca="1" si="72"/>
        <v>2.0833333333139308</v>
      </c>
      <c r="AK647" s="3" t="s">
        <v>73</v>
      </c>
      <c r="AL647" s="3" t="s">
        <v>71</v>
      </c>
      <c r="AM647" s="3" t="s">
        <v>69</v>
      </c>
      <c r="AN647" s="3" t="s">
        <v>73</v>
      </c>
      <c r="AO647" s="3" t="s">
        <v>98</v>
      </c>
      <c r="AP647" s="3" t="s">
        <v>815</v>
      </c>
      <c r="AQ647" s="23">
        <v>45341.448611111111</v>
      </c>
      <c r="AR647" s="3"/>
      <c r="AS647" s="23"/>
      <c r="AT647" s="23"/>
      <c r="AU647" s="3" t="s">
        <v>89</v>
      </c>
      <c r="AV647" s="3" t="s">
        <v>778</v>
      </c>
      <c r="AW647" s="3" t="s">
        <v>3226</v>
      </c>
      <c r="AX647" s="3">
        <v>4.5825699999999996</v>
      </c>
      <c r="AY647" s="3">
        <v>-74.225639999999999</v>
      </c>
      <c r="AZ647" s="8" t="str">
        <f>+CONCATENATE("Reportan apertura en el enlace ",Tabla4[[#This Row],[Enlace]]," en el ",Tabla4[[#This Row],[Distancia óptica]]," ocasionado por ",Tabla4[[#This Row],[Causa del daño]])</f>
        <v>Reportan apertura en el enlace Mov. Uniminuto - Mov. El Sol Soacha en el Km 0,432 desde Uniminuto ocasionado por Falla de Empalme de FiOp</v>
      </c>
      <c r="BA647" s="8" t="str">
        <f>+CONCATENATE("Para dar solución al incidente ",Tabla4[[#This Row],[Solución]])</f>
        <v>Para dar solución al incidente Se refusiona Hilo en Caja de Empalme de la sangría a Uniminuto.</v>
      </c>
      <c r="BB647" s="3" t="str">
        <f>+_xlfn.CONCAT(Tabla4[[#This Row],[Causa Raiz]]," ",Tabla4[[#This Row],[Solución2]]," (",Tabla4[[#This Row],[Anillo]],"- Cabecera: ",Tabla4[[#This Row],[Cabecera]],"- Operador: ",Tabla4[[#This Row],[Operador]],")")</f>
        <v>Reportan apertura en el enlace Mov. Uniminuto - Mov. El Sol Soacha en el Km 0,432 desde Uniminuto ocasionado por Falla de Empalme de FiOp Para dar solución al incidente Se refusiona Hilo en Caja de Empalme de la sangría a Uniminuto. (Anillo 63- Cabecera: Soacha- Operador: Infraco)</v>
      </c>
    </row>
    <row r="648" spans="1:54" s="2" customFormat="1" ht="199.5">
      <c r="A648" s="38">
        <f t="shared" si="69"/>
        <v>647</v>
      </c>
      <c r="B648" s="3">
        <v>8246235</v>
      </c>
      <c r="C648" s="3" t="s">
        <v>163</v>
      </c>
      <c r="D648" s="23">
        <v>45338.260416666664</v>
      </c>
      <c r="E648" s="23">
        <v>45338.645833333336</v>
      </c>
      <c r="F648" s="1">
        <f t="shared" ca="1" si="68"/>
        <v>0.38541666667151731</v>
      </c>
      <c r="G648" s="3" t="s">
        <v>55</v>
      </c>
      <c r="H648" s="41"/>
      <c r="I648" s="40"/>
      <c r="J648" s="5" t="s">
        <v>56</v>
      </c>
      <c r="K648" s="3" t="s">
        <v>138</v>
      </c>
      <c r="L648" s="9" t="s">
        <v>58</v>
      </c>
      <c r="M648" s="3" t="s">
        <v>139</v>
      </c>
      <c r="N648" s="3" t="s">
        <v>475</v>
      </c>
      <c r="O648" s="3" t="s">
        <v>3460</v>
      </c>
      <c r="P648" s="3" t="s">
        <v>3461</v>
      </c>
      <c r="Q648" s="4" t="s">
        <v>3462</v>
      </c>
      <c r="R648" s="3" t="s">
        <v>1178</v>
      </c>
      <c r="S648" s="3" t="s">
        <v>145</v>
      </c>
      <c r="T648" s="3" t="s">
        <v>380</v>
      </c>
      <c r="U648" s="3" t="s">
        <v>3463</v>
      </c>
      <c r="V648" s="22" t="str">
        <f t="shared" si="73"/>
        <v>RDFO; Hora de aviso: 6:15 16/02/2024; Solución: Se realiza tendido de 130 m de fo 36 hilos y se instala dos cajas de empalmes 48 hilos.; Hora de solución: 15:30 16/02/2024; Causa: Corto Circuito</v>
      </c>
      <c r="W648" s="4" t="s">
        <v>199</v>
      </c>
      <c r="X648" s="3"/>
      <c r="Y648" s="3"/>
      <c r="Z648" s="3" t="s">
        <v>69</v>
      </c>
      <c r="AA648" s="3" t="s">
        <v>71</v>
      </c>
      <c r="AB648" s="3">
        <v>0</v>
      </c>
      <c r="AC648" s="3" t="s">
        <v>71</v>
      </c>
      <c r="AD648" s="6">
        <v>0.19791666666666666</v>
      </c>
      <c r="AE648" s="7"/>
      <c r="AF648" s="7"/>
      <c r="AG648" s="6">
        <f>Tabla4[[#This Row],[Tiempo Parada de Reloj]]+Tabla4[[#This Row],[Tiempo Autorizado por Telefonica (no Máximo)]]</f>
        <v>0.19791666666666666</v>
      </c>
      <c r="AH648" s="7">
        <f t="shared" ca="1" si="70"/>
        <v>0.18750000000485065</v>
      </c>
      <c r="AI648" s="8">
        <f t="shared" si="71"/>
        <v>4.75</v>
      </c>
      <c r="AJ648" s="8">
        <f t="shared" ca="1" si="72"/>
        <v>4.5000000001164153</v>
      </c>
      <c r="AK648" s="3" t="s">
        <v>73</v>
      </c>
      <c r="AL648" s="3" t="s">
        <v>70</v>
      </c>
      <c r="AM648" s="3" t="s">
        <v>72</v>
      </c>
      <c r="AN648" s="3" t="s">
        <v>72</v>
      </c>
      <c r="AO648" s="3" t="s">
        <v>98</v>
      </c>
      <c r="AP648" s="3" t="s">
        <v>98</v>
      </c>
      <c r="AQ648" s="23">
        <v>45340.760416666664</v>
      </c>
      <c r="AR648" s="3"/>
      <c r="AS648" s="23"/>
      <c r="AT648" s="23"/>
      <c r="AU648" s="3" t="s">
        <v>1400</v>
      </c>
      <c r="AV648" s="3" t="s">
        <v>3464</v>
      </c>
      <c r="AW648" s="3" t="s">
        <v>370</v>
      </c>
      <c r="AX648" s="3">
        <v>3.5032800000000002</v>
      </c>
      <c r="AY648" s="3">
        <v>-76.316360000000003</v>
      </c>
      <c r="AZ648" s="8" t="str">
        <f>+CONCATENATE("Reportan apertura en el enlace ",Tabla4[[#This Row],[Enlace]]," en el ",Tabla4[[#This Row],[Distancia óptica]]," ocasionado por ",Tabla4[[#This Row],[Causa del daño]])</f>
        <v>Reportan apertura en el enlace Candelaria - Palmira en el km 3 desde Candelaria ocasionado por Corto Circuito</v>
      </c>
      <c r="BA648" s="8" t="str">
        <f>+CONCATENATE("Para dar solución al incidente ",Tabla4[[#This Row],[Solución]])</f>
        <v>Para dar solución al incidente Se realiza tendido de 130 m de fo 36 hilos y se instala dos cajas de empalmes 48 hilos.</v>
      </c>
      <c r="BB648" s="3" t="str">
        <f>+_xlfn.CONCAT(Tabla4[[#This Row],[Causa Raiz]]," ",Tabla4[[#This Row],[Solución2]]," (",Tabla4[[#This Row],[Anillo]],"- Cabecera: ",Tabla4[[#This Row],[Cabecera]],"- Operador: ",Tabla4[[#This Row],[Operador]],")")</f>
        <v>Reportan apertura en el enlace Candelaria - Palmira en el km 3 desde Candelaria ocasionado por Corto Circuito Para dar solución al incidente Se realiza tendido de 130 m de fo 36 hilos y se instala dos cajas de empalmes 48 hilos. (lineal- Cabecera: Candelaria- Operador: Colombia Telecomunicaciones)</v>
      </c>
    </row>
    <row r="649" spans="1:54" s="2" customFormat="1" ht="171">
      <c r="A649" s="38">
        <f t="shared" si="69"/>
        <v>648</v>
      </c>
      <c r="B649" s="3">
        <v>8246324</v>
      </c>
      <c r="C649" s="3" t="s">
        <v>92</v>
      </c>
      <c r="D649" s="23">
        <v>45338.329861111109</v>
      </c>
      <c r="E649" s="23">
        <v>45338.572916666664</v>
      </c>
      <c r="F649" s="1">
        <f t="shared" ca="1" si="68"/>
        <v>0.24305555555474712</v>
      </c>
      <c r="G649" s="3" t="s">
        <v>55</v>
      </c>
      <c r="H649" s="41"/>
      <c r="I649" s="40"/>
      <c r="J649" s="5" t="s">
        <v>56</v>
      </c>
      <c r="K649" s="3" t="s">
        <v>77</v>
      </c>
      <c r="L649" s="9" t="s">
        <v>58</v>
      </c>
      <c r="M649" s="3" t="s">
        <v>987</v>
      </c>
      <c r="N649" s="3" t="s">
        <v>988</v>
      </c>
      <c r="O649" s="3" t="s">
        <v>1403</v>
      </c>
      <c r="P649" s="3" t="s">
        <v>3465</v>
      </c>
      <c r="Q649" s="4" t="s">
        <v>3466</v>
      </c>
      <c r="R649" s="3" t="s">
        <v>934</v>
      </c>
      <c r="S649" s="3" t="s">
        <v>158</v>
      </c>
      <c r="T649" s="3" t="s">
        <v>66</v>
      </c>
      <c r="U649" s="3" t="s">
        <v>3467</v>
      </c>
      <c r="V649" s="22" t="str">
        <f t="shared" si="73"/>
        <v>RTNFO; Hora de aviso: 7:55 16/02/2024; Solución: Se recuperan 300 mts de reserva y se realiza un empalme ; Hora de solución: 13:45 16/02/2024; Causa: Vandalismo</v>
      </c>
      <c r="W649" s="4" t="s">
        <v>160</v>
      </c>
      <c r="X649" s="3"/>
      <c r="Y649" s="3"/>
      <c r="Z649" s="3" t="s">
        <v>69</v>
      </c>
      <c r="AA649" s="3" t="s">
        <v>70</v>
      </c>
      <c r="AB649" s="3">
        <v>6904335</v>
      </c>
      <c r="AC649" s="3" t="s">
        <v>71</v>
      </c>
      <c r="AD649" s="6">
        <v>6.25E-2</v>
      </c>
      <c r="AE649" s="7"/>
      <c r="AF649" s="7"/>
      <c r="AG649" s="6">
        <f>Tabla4[[#This Row],[Tiempo Parada de Reloj]]+Tabla4[[#This Row],[Tiempo Autorizado por Telefonica (no Máximo)]]</f>
        <v>6.25E-2</v>
      </c>
      <c r="AH649" s="7">
        <f t="shared" ca="1" si="70"/>
        <v>0.18055555555474712</v>
      </c>
      <c r="AI649" s="8">
        <f t="shared" si="71"/>
        <v>1.5</v>
      </c>
      <c r="AJ649" s="8">
        <f t="shared" ca="1" si="72"/>
        <v>4.3333333333139308</v>
      </c>
      <c r="AK649" s="3" t="s">
        <v>73</v>
      </c>
      <c r="AL649" s="3" t="s">
        <v>70</v>
      </c>
      <c r="AM649" s="3" t="s">
        <v>120</v>
      </c>
      <c r="AN649" s="3" t="s">
        <v>120</v>
      </c>
      <c r="AO649" s="3" t="s">
        <v>98</v>
      </c>
      <c r="AP649" s="3" t="s">
        <v>98</v>
      </c>
      <c r="AQ649" s="23">
        <v>45339.45416666667</v>
      </c>
      <c r="AR649" s="3"/>
      <c r="AS649" s="23"/>
      <c r="AT649" s="23"/>
      <c r="AU649" s="3" t="s">
        <v>752</v>
      </c>
      <c r="AV649" s="3" t="s">
        <v>3468</v>
      </c>
      <c r="AW649" s="3" t="s">
        <v>76</v>
      </c>
      <c r="AX649" s="3">
        <v>1.60744</v>
      </c>
      <c r="AY649" s="3">
        <v>-75.599779999999996</v>
      </c>
      <c r="AZ649" s="8" t="str">
        <f>+CONCATENATE("Reportan apertura en el enlace ",Tabla4[[#This Row],[Enlace]]," en el ",Tabla4[[#This Row],[Distancia óptica]]," ocasionado por ",Tabla4[[#This Row],[Causa del daño]])</f>
        <v>Reportan apertura en el enlace Mocoa - Florencia en el Km 3,7 desde Florencia ocasionado por Vandalismo</v>
      </c>
      <c r="BA649" s="8" t="str">
        <f>+CONCATENATE("Para dar solución al incidente ",Tabla4[[#This Row],[Solución]])</f>
        <v xml:space="preserve">Para dar solución al incidente Se recuperan 300 mts de reserva y se realiza un empalme </v>
      </c>
      <c r="BB649" s="3" t="str">
        <f>+_xlfn.CONCAT(Tabla4[[#This Row],[Causa Raiz]]," ",Tabla4[[#This Row],[Solución2]]," (",Tabla4[[#This Row],[Anillo]],"- Cabecera: ",Tabla4[[#This Row],[Cabecera]],"- Operador: ",Tabla4[[#This Row],[Operador]],")")</f>
        <v>Reportan apertura en el enlace Mocoa - Florencia en el Km 3,7 desde Florencia ocasionado por Vandalismo Para dar solución al incidente Se recuperan 300 mts de reserva y se realiza un empalme  (Troncal- Cabecera: COlonos- Operador: Colombia Telecomunicaciones)</v>
      </c>
    </row>
    <row r="650" spans="1:54" s="2" customFormat="1" ht="199.5">
      <c r="A650" s="38">
        <f t="shared" si="69"/>
        <v>649</v>
      </c>
      <c r="B650" s="3">
        <v>8246575</v>
      </c>
      <c r="C650" s="3" t="s">
        <v>163</v>
      </c>
      <c r="D650" s="23">
        <v>45338.354166666664</v>
      </c>
      <c r="E650" s="23">
        <v>45338.770833333336</v>
      </c>
      <c r="F650" s="1">
        <f t="shared" ca="1" si="68"/>
        <v>0.41666666667151731</v>
      </c>
      <c r="G650" s="3" t="s">
        <v>55</v>
      </c>
      <c r="H650" s="41"/>
      <c r="I650" s="40"/>
      <c r="J650" s="5" t="s">
        <v>56</v>
      </c>
      <c r="K650" s="3" t="s">
        <v>77</v>
      </c>
      <c r="L650" s="9" t="s">
        <v>58</v>
      </c>
      <c r="M650" s="3" t="s">
        <v>838</v>
      </c>
      <c r="N650" s="3" t="s">
        <v>839</v>
      </c>
      <c r="O650" s="3" t="s">
        <v>2899</v>
      </c>
      <c r="P650" s="3" t="s">
        <v>3469</v>
      </c>
      <c r="Q650" s="4" t="s">
        <v>3470</v>
      </c>
      <c r="R650" s="3" t="s">
        <v>796</v>
      </c>
      <c r="S650" s="3" t="s">
        <v>289</v>
      </c>
      <c r="T650" s="3" t="s">
        <v>66</v>
      </c>
      <c r="U650" s="3" t="s">
        <v>3471</v>
      </c>
      <c r="V650" s="22" t="str">
        <f t="shared" si="73"/>
        <v>RDFO; Hora de aviso: 8:30 16/02/2024; Solución: Se recupera 15 m de reserva sobre un cable de 36 hilos y se instala una caja de empalme de 48 hilos.; Hora de solución: 18:30 16/02/2024; Causa: Vandalismo</v>
      </c>
      <c r="W650" s="4" t="s">
        <v>1775</v>
      </c>
      <c r="X650" s="3"/>
      <c r="Y650" s="3"/>
      <c r="Z650" s="3" t="s">
        <v>69</v>
      </c>
      <c r="AA650" s="3" t="s">
        <v>71</v>
      </c>
      <c r="AB650" s="3">
        <v>0</v>
      </c>
      <c r="AC650" s="3" t="s">
        <v>71</v>
      </c>
      <c r="AD650" s="6">
        <v>0.22222222222222221</v>
      </c>
      <c r="AE650" s="7"/>
      <c r="AF650" s="7"/>
      <c r="AG650" s="6">
        <f>Tabla4[[#This Row],[Tiempo Parada de Reloj]]+Tabla4[[#This Row],[Tiempo Autorizado por Telefonica (no Máximo)]]</f>
        <v>0.22222222222222221</v>
      </c>
      <c r="AH650" s="7">
        <f t="shared" ca="1" si="70"/>
        <v>0.1944444444492951</v>
      </c>
      <c r="AI650" s="8">
        <f t="shared" si="71"/>
        <v>5.333333333333333</v>
      </c>
      <c r="AJ650" s="8">
        <f t="shared" ca="1" si="72"/>
        <v>4.6666666667830823</v>
      </c>
      <c r="AK650" s="3" t="s">
        <v>88</v>
      </c>
      <c r="AL650" s="3" t="s">
        <v>70</v>
      </c>
      <c r="AM650" s="3" t="s">
        <v>460</v>
      </c>
      <c r="AN650" s="3" t="s">
        <v>460</v>
      </c>
      <c r="AO650" s="3" t="s">
        <v>119</v>
      </c>
      <c r="AP650" s="3" t="s">
        <v>119</v>
      </c>
      <c r="AQ650" s="23">
        <v>45341.808333333334</v>
      </c>
      <c r="AR650" s="3"/>
      <c r="AS650" s="23"/>
      <c r="AT650" s="23"/>
      <c r="AU650" s="3" t="s">
        <v>404</v>
      </c>
      <c r="AV650" s="3" t="s">
        <v>839</v>
      </c>
      <c r="AW650" s="3" t="s">
        <v>307</v>
      </c>
      <c r="AX650" s="3">
        <v>4.8155000000000001</v>
      </c>
      <c r="AY650" s="3">
        <v>-75.687299999999993</v>
      </c>
      <c r="AZ650" s="8" t="str">
        <f>+CONCATENATE("Reportan apertura en el enlace ",Tabla4[[#This Row],[Enlace]]," en el ",Tabla4[[#This Row],[Distancia óptica]]," ocasionado por ",Tabla4[[#This Row],[Causa del daño]])</f>
        <v>Reportan apertura en el enlace Pereira - La Cruz en el Km 0,926 desde Pereira ocasionado por Vandalismo</v>
      </c>
      <c r="BA650" s="8" t="str">
        <f>+CONCATENATE("Para dar solución al incidente ",Tabla4[[#This Row],[Solución]])</f>
        <v>Para dar solución al incidente Se recupera 15 m de reserva sobre un cable de 36 hilos y se instala una caja de empalme de 48 hilos.</v>
      </c>
      <c r="BB650" s="3" t="str">
        <f>+_xlfn.CONCAT(Tabla4[[#This Row],[Causa Raiz]]," ",Tabla4[[#This Row],[Solución2]]," (",Tabla4[[#This Row],[Anillo]],"- Cabecera: ",Tabla4[[#This Row],[Cabecera]],"- Operador: ",Tabla4[[#This Row],[Operador]],")")</f>
        <v>Reportan apertura en el enlace Pereira - La Cruz en el Km 0,926 desde Pereira ocasionado por Vandalismo Para dar solución al incidente Se recupera 15 m de reserva sobre un cable de 36 hilos y se instala una caja de empalme de 48 hilos. (LINEAL- Cabecera: PEREIRA- Operador: Colombia Telecomunicaciones)</v>
      </c>
    </row>
    <row r="651" spans="1:54" s="2" customFormat="1" ht="213.75">
      <c r="A651" s="38">
        <f t="shared" si="69"/>
        <v>650</v>
      </c>
      <c r="B651" s="3">
        <v>8246918</v>
      </c>
      <c r="C651" s="3" t="s">
        <v>54</v>
      </c>
      <c r="D651" s="23">
        <v>45338.413194444445</v>
      </c>
      <c r="E651" s="23">
        <v>45338.548611111109</v>
      </c>
      <c r="F651" s="1">
        <f t="shared" ca="1" si="68"/>
        <v>0.13541666666424135</v>
      </c>
      <c r="G651" s="3" t="s">
        <v>55</v>
      </c>
      <c r="H651" s="41"/>
      <c r="I651" s="40"/>
      <c r="J651" s="5" t="s">
        <v>56</v>
      </c>
      <c r="K651" s="3" t="s">
        <v>57</v>
      </c>
      <c r="L651" s="9" t="s">
        <v>78</v>
      </c>
      <c r="M651" s="3" t="s">
        <v>59</v>
      </c>
      <c r="N651" s="3" t="s">
        <v>60</v>
      </c>
      <c r="O651" s="3" t="s">
        <v>3472</v>
      </c>
      <c r="P651" s="3" t="s">
        <v>3473</v>
      </c>
      <c r="Q651" s="4" t="s">
        <v>3474</v>
      </c>
      <c r="R651" s="3" t="s">
        <v>378</v>
      </c>
      <c r="S651" s="3" t="s">
        <v>65</v>
      </c>
      <c r="T651" s="3" t="s">
        <v>66</v>
      </c>
      <c r="U651" s="3" t="s">
        <v>3475</v>
      </c>
      <c r="V651" s="22" t="str">
        <f t="shared" si="73"/>
        <v>RLFO; Hora de aviso: 9:55 16/02/2024; Solución: Tendido de 100 mts de Fo y dos empalmes de 24 hilos existentes; Hora de solución: 13:10 16/02/2024; Causa: Vandalismo</v>
      </c>
      <c r="W651" s="4" t="s">
        <v>68</v>
      </c>
      <c r="X651" s="3"/>
      <c r="Y651" s="3"/>
      <c r="Z651" s="3" t="s">
        <v>69</v>
      </c>
      <c r="AA651" s="3" t="s">
        <v>71</v>
      </c>
      <c r="AB651" s="3">
        <v>0</v>
      </c>
      <c r="AC651" s="3" t="s">
        <v>71</v>
      </c>
      <c r="AD651" s="6">
        <v>0</v>
      </c>
      <c r="AE651" s="7"/>
      <c r="AF651" s="7"/>
      <c r="AG651" s="6">
        <f>Tabla4[[#This Row],[Tiempo Parada de Reloj]]+Tabla4[[#This Row],[Tiempo Autorizado por Telefonica (no Máximo)]]</f>
        <v>0</v>
      </c>
      <c r="AH651" s="7">
        <f t="shared" ca="1" si="70"/>
        <v>0.13541666666424135</v>
      </c>
      <c r="AI651" s="8">
        <f t="shared" si="71"/>
        <v>0</v>
      </c>
      <c r="AJ651" s="8">
        <f t="shared" ca="1" si="72"/>
        <v>3.2499999999417923</v>
      </c>
      <c r="AK651" s="3" t="s">
        <v>73</v>
      </c>
      <c r="AL651" s="3" t="s">
        <v>70</v>
      </c>
      <c r="AM651" s="3" t="s">
        <v>120</v>
      </c>
      <c r="AN651" s="3" t="s">
        <v>120</v>
      </c>
      <c r="AO651" s="3" t="s">
        <v>119</v>
      </c>
      <c r="AP651" s="3" t="s">
        <v>119</v>
      </c>
      <c r="AQ651" s="23">
        <v>45338.87222222222</v>
      </c>
      <c r="AR651" s="3"/>
      <c r="AS651" s="23"/>
      <c r="AT651" s="23"/>
      <c r="AU651" s="3" t="s">
        <v>100</v>
      </c>
      <c r="AV651" s="3" t="s">
        <v>3476</v>
      </c>
      <c r="AW651" s="3" t="s">
        <v>3477</v>
      </c>
      <c r="AX651" s="3">
        <v>4.5850900000000001</v>
      </c>
      <c r="AY651" s="3">
        <v>-74.082719999999995</v>
      </c>
      <c r="AZ651" s="8" t="str">
        <f>+CONCATENATE("Reportan apertura en el enlace ",Tabla4[[#This Row],[Enlace]]," en el ",Tabla4[[#This Row],[Distancia óptica]]," ocasionado por ",Tabla4[[#This Row],[Causa del daño]])</f>
        <v>Reportan apertura en el enlace Mov. Cruces - Mov. San CristobaL Sur en el Km 0,354 desde San Cristobal ocasionado por Vandalismo</v>
      </c>
      <c r="BA651" s="8" t="str">
        <f>+CONCATENATE("Para dar solución al incidente ",Tabla4[[#This Row],[Solución]])</f>
        <v>Para dar solución al incidente Tendido de 100 mts de Fo y dos empalmes de 24 hilos existentes</v>
      </c>
      <c r="BB651" s="3" t="str">
        <f>+_xlfn.CONCAT(Tabla4[[#This Row],[Causa Raiz]]," ",Tabla4[[#This Row],[Solución2]]," (",Tabla4[[#This Row],[Anillo]],"- Cabecera: ",Tabla4[[#This Row],[Cabecera]],"- Operador: ",Tabla4[[#This Row],[Operador]],")")</f>
        <v>Reportan apertura en el enlace Mov. Cruces - Mov. San CristobaL Sur en el Km 0,354 desde San Cristobal ocasionado por Vandalismo Para dar solución al incidente Tendido de 100 mts de Fo y dos empalmes de 24 hilos existentes (Uk las cruces- Cabecera: Progreso - Operador: Colombia Telecomunicaciones)</v>
      </c>
    </row>
    <row r="652" spans="1:54" s="2" customFormat="1" ht="185.25">
      <c r="A652" s="38">
        <f t="shared" si="69"/>
        <v>651</v>
      </c>
      <c r="B652" s="3">
        <v>8247041</v>
      </c>
      <c r="C652" s="3" t="s">
        <v>92</v>
      </c>
      <c r="D652" s="23">
        <v>45338.4375</v>
      </c>
      <c r="E652" s="23">
        <v>45338.614583333336</v>
      </c>
      <c r="F652" s="1">
        <f t="shared" ca="1" si="68"/>
        <v>0.17708333333575865</v>
      </c>
      <c r="G652" s="3" t="s">
        <v>55</v>
      </c>
      <c r="H652" s="41"/>
      <c r="I652" s="40"/>
      <c r="J652" s="5" t="s">
        <v>56</v>
      </c>
      <c r="K652" s="3" t="s">
        <v>203</v>
      </c>
      <c r="L652" s="9" t="s">
        <v>58</v>
      </c>
      <c r="M652" s="3" t="s">
        <v>79</v>
      </c>
      <c r="N652" s="3" t="s">
        <v>705</v>
      </c>
      <c r="O652" s="3" t="s">
        <v>3478</v>
      </c>
      <c r="P652" s="3" t="s">
        <v>3479</v>
      </c>
      <c r="Q652" s="4" t="s">
        <v>3480</v>
      </c>
      <c r="R652" s="3" t="s">
        <v>741</v>
      </c>
      <c r="S652" s="3" t="s">
        <v>210</v>
      </c>
      <c r="T652" s="3" t="s">
        <v>276</v>
      </c>
      <c r="U652" s="3" t="s">
        <v>3481</v>
      </c>
      <c r="V652" s="22" t="str">
        <f t="shared" si="73"/>
        <v>RTNFO; Hora de aviso: 10:30 16/02/2024; Solución: se realiza tendido de 550 mts y dos empalmes de 36 hilos  ; Hora de solución: 14:45 16/02/2024; Causa: Intervención de Terceros</v>
      </c>
      <c r="W652" s="4" t="s">
        <v>213</v>
      </c>
      <c r="X652" s="3"/>
      <c r="Y652" s="3"/>
      <c r="Z652" s="3" t="s">
        <v>69</v>
      </c>
      <c r="AA652" s="3" t="s">
        <v>70</v>
      </c>
      <c r="AB652" s="3">
        <v>6904639</v>
      </c>
      <c r="AC652" s="3" t="s">
        <v>71</v>
      </c>
      <c r="AD652" s="6">
        <v>0</v>
      </c>
      <c r="AE652" s="7"/>
      <c r="AF652" s="7"/>
      <c r="AG652" s="6">
        <f>Tabla4[[#This Row],[Tiempo Parada de Reloj]]+Tabla4[[#This Row],[Tiempo Autorizado por Telefonica (no Máximo)]]</f>
        <v>0</v>
      </c>
      <c r="AH652" s="7">
        <f t="shared" ca="1" si="70"/>
        <v>0.17708333333575865</v>
      </c>
      <c r="AI652" s="8">
        <f t="shared" si="71"/>
        <v>0</v>
      </c>
      <c r="AJ652" s="8">
        <f t="shared" ca="1" si="72"/>
        <v>4.2500000000582077</v>
      </c>
      <c r="AK652" s="3" t="s">
        <v>73</v>
      </c>
      <c r="AL652" s="3" t="s">
        <v>70</v>
      </c>
      <c r="AM652" s="3" t="s">
        <v>72</v>
      </c>
      <c r="AN652" s="3" t="s">
        <v>72</v>
      </c>
      <c r="AO652" s="3" t="s">
        <v>73</v>
      </c>
      <c r="AP652" s="3" t="s">
        <v>73</v>
      </c>
      <c r="AQ652" s="23">
        <v>45347.89166666667</v>
      </c>
      <c r="AR652" s="3"/>
      <c r="AS652" s="23"/>
      <c r="AT652" s="23"/>
      <c r="AU652" s="3" t="s">
        <v>1557</v>
      </c>
      <c r="AV652" s="3" t="s">
        <v>101</v>
      </c>
      <c r="AW652" s="3" t="s">
        <v>76</v>
      </c>
      <c r="AX652" s="3">
        <v>4.8101000000000003</v>
      </c>
      <c r="AY652" s="3">
        <v>-74.046400000000006</v>
      </c>
      <c r="AZ652" s="8" t="str">
        <f>+CONCATENATE("Reportan apertura en el enlace ",Tabla4[[#This Row],[Enlace]]," en el ",Tabla4[[#This Row],[Distancia óptica]]," ocasionado por ",Tabla4[[#This Row],[Causa del daño]])</f>
        <v>Reportan apertura en el enlace Bogotá - Chía en el Km 9,4 desde Chia  ocasionado por Intervención de Terceros</v>
      </c>
      <c r="BA652" s="8" t="str">
        <f>+CONCATENATE("Para dar solución al incidente ",Tabla4[[#This Row],[Solución]])</f>
        <v xml:space="preserve">Para dar solución al incidente se realiza tendido de 550 mts y dos empalmes de 36 hilos  </v>
      </c>
      <c r="BB652" s="3" t="str">
        <f>+_xlfn.CONCAT(Tabla4[[#This Row],[Causa Raiz]]," ",Tabla4[[#This Row],[Solución2]]," (",Tabla4[[#This Row],[Anillo]],"- Cabecera: ",Tabla4[[#This Row],[Cabecera]],"- Operador: ",Tabla4[[#This Row],[Operador]],")")</f>
        <v>Reportan apertura en el enlace Bogotá - Chía en el Km 9,4 desde Chia  ocasionado por Intervención de Terceros Para dar solución al incidente se realiza tendido de 550 mts y dos empalmes de 36 hilos   (Troncal- Cabecera: Bogota- Operador: Colombia Telecomunicaciones)</v>
      </c>
    </row>
    <row r="653" spans="1:54" s="2" customFormat="1" ht="199.5">
      <c r="A653" s="38">
        <f t="shared" si="69"/>
        <v>652</v>
      </c>
      <c r="B653" s="3">
        <v>8247125</v>
      </c>
      <c r="C653" s="3" t="s">
        <v>54</v>
      </c>
      <c r="D653" s="23">
        <v>45338.447916666664</v>
      </c>
      <c r="E653" s="23">
        <v>45338.638888888891</v>
      </c>
      <c r="F653" s="1">
        <f t="shared" ca="1" si="68"/>
        <v>0.19097222222626442</v>
      </c>
      <c r="G653" s="3" t="s">
        <v>55</v>
      </c>
      <c r="H653" s="41"/>
      <c r="I653" s="40"/>
      <c r="J653" s="5" t="s">
        <v>56</v>
      </c>
      <c r="K653" s="3" t="s">
        <v>77</v>
      </c>
      <c r="L653" s="9" t="s">
        <v>78</v>
      </c>
      <c r="M653" s="3" t="s">
        <v>745</v>
      </c>
      <c r="N653" s="3" t="s">
        <v>746</v>
      </c>
      <c r="O653" s="3" t="s">
        <v>3482</v>
      </c>
      <c r="P653" s="3" t="s">
        <v>3483</v>
      </c>
      <c r="Q653" s="4" t="s">
        <v>3484</v>
      </c>
      <c r="R653" s="3" t="s">
        <v>750</v>
      </c>
      <c r="S653" s="3" t="s">
        <v>158</v>
      </c>
      <c r="T653" s="3" t="s">
        <v>66</v>
      </c>
      <c r="U653" s="3" t="s">
        <v>3485</v>
      </c>
      <c r="V653" s="22" t="str">
        <f t="shared" si="73"/>
        <v>RLFO; Hora de aviso: 10:45 16/02/2024; Solución: Recuperacion de 15 mts de reserva y un empalme de 24 hilos; Hora de solución: 15:20 16/02/2024; Causa: Vandalismo</v>
      </c>
      <c r="W653" s="4" t="s">
        <v>1775</v>
      </c>
      <c r="X653" s="3"/>
      <c r="Y653" s="3"/>
      <c r="Z653" s="3" t="s">
        <v>69</v>
      </c>
      <c r="AA653" s="3" t="s">
        <v>71</v>
      </c>
      <c r="AB653" s="3">
        <v>0</v>
      </c>
      <c r="AC653" s="3" t="s">
        <v>71</v>
      </c>
      <c r="AD653" s="6">
        <v>4.1666666666666664E-2</v>
      </c>
      <c r="AE653" s="7"/>
      <c r="AF653" s="7"/>
      <c r="AG653" s="6">
        <f>Tabla4[[#This Row],[Tiempo Parada de Reloj]]+Tabla4[[#This Row],[Tiempo Autorizado por Telefonica (no Máximo)]]</f>
        <v>4.1666666666666664E-2</v>
      </c>
      <c r="AH653" s="7">
        <f t="shared" ca="1" si="70"/>
        <v>0.14930555555959776</v>
      </c>
      <c r="AI653" s="8">
        <f t="shared" si="71"/>
        <v>1</v>
      </c>
      <c r="AJ653" s="8">
        <f t="shared" ca="1" si="72"/>
        <v>3.5833333334303461</v>
      </c>
      <c r="AK653" s="3" t="s">
        <v>1349</v>
      </c>
      <c r="AL653" s="3" t="s">
        <v>70</v>
      </c>
      <c r="AM653" s="3" t="s">
        <v>72</v>
      </c>
      <c r="AN653" s="3" t="s">
        <v>72</v>
      </c>
      <c r="AO653" s="3" t="s">
        <v>98</v>
      </c>
      <c r="AP653" s="3" t="s">
        <v>98</v>
      </c>
      <c r="AQ653" s="23">
        <v>45339.659722222219</v>
      </c>
      <c r="AR653" s="3"/>
      <c r="AS653" s="23"/>
      <c r="AT653" s="23"/>
      <c r="AU653" s="3" t="s">
        <v>752</v>
      </c>
      <c r="AV653" s="3" t="s">
        <v>3486</v>
      </c>
      <c r="AW653" s="3" t="s">
        <v>3487</v>
      </c>
      <c r="AX653" s="3">
        <v>2.9197199999999999</v>
      </c>
      <c r="AY653" s="3">
        <v>-75.279719999999998</v>
      </c>
      <c r="AZ653" s="8" t="str">
        <f>+CONCATENATE("Reportan apertura en el enlace ",Tabla4[[#This Row],[Enlace]]," en el ",Tabla4[[#This Row],[Distancia óptica]]," ocasionado por ",Tabla4[[#This Row],[Causa del daño]])</f>
        <v>Reportan apertura en el enlace Mov. Manzanares - Mov.Centro Telehuila en el Km 3,559 desde telehuila ocasionado por Vandalismo</v>
      </c>
      <c r="BA653" s="8" t="str">
        <f>+CONCATENATE("Para dar solución al incidente ",Tabla4[[#This Row],[Solución]])</f>
        <v>Para dar solución al incidente Recuperacion de 15 mts de reserva y un empalme de 24 hilos</v>
      </c>
      <c r="BB653" s="3" t="str">
        <f>+_xlfn.CONCAT(Tabla4[[#This Row],[Causa Raiz]]," ",Tabla4[[#This Row],[Solución2]]," (",Tabla4[[#This Row],[Anillo]],"- Cabecera: ",Tabla4[[#This Row],[Cabecera]],"- Operador: ",Tabla4[[#This Row],[Operador]],")")</f>
        <v>Reportan apertura en el enlace Mov. Manzanares - Mov.Centro Telehuila en el Km 3,559 desde telehuila ocasionado por Vandalismo Para dar solución al incidente Recuperacion de 15 mts de reserva y un empalme de 24 hilos (Uk Manzanares- Cabecera: Telehuila- Operador: Colombia Telecomunicaciones)</v>
      </c>
    </row>
    <row r="654" spans="1:54" s="2" customFormat="1" ht="199.5">
      <c r="A654" s="38">
        <f t="shared" si="69"/>
        <v>653</v>
      </c>
      <c r="B654" s="3">
        <v>8247249</v>
      </c>
      <c r="C654" s="3" t="s">
        <v>54</v>
      </c>
      <c r="D654" s="23">
        <v>45338.458333333336</v>
      </c>
      <c r="E654" s="23">
        <v>45338.576388888891</v>
      </c>
      <c r="F654" s="1">
        <f t="shared" ca="1" si="68"/>
        <v>0.11805555555474712</v>
      </c>
      <c r="G654" s="3" t="s">
        <v>55</v>
      </c>
      <c r="H654" s="41"/>
      <c r="I654" s="40"/>
      <c r="J654" s="5" t="s">
        <v>56</v>
      </c>
      <c r="K654" s="3" t="s">
        <v>122</v>
      </c>
      <c r="L654" s="9" t="s">
        <v>58</v>
      </c>
      <c r="M654" s="3" t="s">
        <v>123</v>
      </c>
      <c r="N654" s="3" t="s">
        <v>124</v>
      </c>
      <c r="O654" s="3" t="s">
        <v>3488</v>
      </c>
      <c r="P654" s="3" t="s">
        <v>3489</v>
      </c>
      <c r="Q654" s="4" t="s">
        <v>3490</v>
      </c>
      <c r="R654" s="3" t="s">
        <v>725</v>
      </c>
      <c r="S654" s="3" t="s">
        <v>129</v>
      </c>
      <c r="T654" s="3" t="s">
        <v>176</v>
      </c>
      <c r="U654" s="3" t="s">
        <v>3491</v>
      </c>
      <c r="V654" s="22" t="str">
        <f t="shared" si="73"/>
        <v>RLFO; Hora de aviso: 11:00 16/02/2024; Solución: Tendido de 200 mts de Fo y dos empalmes de 8 hilos en caja empalme de 24; Hora de solución: 13:50 16/02/2024; Causa: Intervención de Terceros. No Identificados</v>
      </c>
      <c r="W654" s="4" t="s">
        <v>3492</v>
      </c>
      <c r="X654" s="3"/>
      <c r="Y654" s="3"/>
      <c r="Z654" s="3" t="s">
        <v>69</v>
      </c>
      <c r="AA654" s="3" t="s">
        <v>71</v>
      </c>
      <c r="AB654" s="3">
        <v>0</v>
      </c>
      <c r="AC654" s="3" t="s">
        <v>71</v>
      </c>
      <c r="AD654" s="6">
        <v>0</v>
      </c>
      <c r="AE654" s="7"/>
      <c r="AF654" s="7"/>
      <c r="AG654" s="6">
        <f>Tabla4[[#This Row],[Tiempo Parada de Reloj]]+Tabla4[[#This Row],[Tiempo Autorizado por Telefonica (no Máximo)]]</f>
        <v>0</v>
      </c>
      <c r="AH654" s="7">
        <f t="shared" ca="1" si="70"/>
        <v>0.11805555555474712</v>
      </c>
      <c r="AI654" s="8">
        <f t="shared" si="71"/>
        <v>0</v>
      </c>
      <c r="AJ654" s="8">
        <f t="shared" ca="1" si="72"/>
        <v>2.8333333333139308</v>
      </c>
      <c r="AK654" s="3" t="s">
        <v>73</v>
      </c>
      <c r="AL654" s="3" t="s">
        <v>70</v>
      </c>
      <c r="AM654" s="3" t="s">
        <v>120</v>
      </c>
      <c r="AN654" s="3" t="s">
        <v>120</v>
      </c>
      <c r="AO654" s="3" t="s">
        <v>98</v>
      </c>
      <c r="AP654" s="3" t="s">
        <v>98</v>
      </c>
      <c r="AQ654" s="23">
        <v>45340.720833333333</v>
      </c>
      <c r="AR654" s="3"/>
      <c r="AS654" s="23"/>
      <c r="AT654" s="23"/>
      <c r="AU654" s="3" t="s">
        <v>133</v>
      </c>
      <c r="AV654" s="3" t="s">
        <v>3493</v>
      </c>
      <c r="AW654" s="3" t="s">
        <v>135</v>
      </c>
      <c r="AX654" s="3">
        <v>10.990816000000001</v>
      </c>
      <c r="AY654" s="3">
        <v>-74.797067999999996</v>
      </c>
      <c r="AZ654" s="8" t="str">
        <f>+CONCATENATE("Reportan apertura en el enlace ",Tabla4[[#This Row],[Enlace]]," en el ",Tabla4[[#This Row],[Distancia óptica]]," ocasionado por ",Tabla4[[#This Row],[Causa del daño]])</f>
        <v>Reportan apertura en el enlace Delicias - Boston en el Km 2,4 desde Delicias ocasionado por Intervención de Terceros. No Identificados</v>
      </c>
      <c r="BA654" s="8" t="str">
        <f>+CONCATENATE("Para dar solución al incidente ",Tabla4[[#This Row],[Solución]])</f>
        <v>Para dar solución al incidente Tendido de 200 mts de Fo y dos empalmes de 8 hilos en caja empalme de 24</v>
      </c>
      <c r="BB654" s="3" t="str">
        <f>+_xlfn.CONCAT(Tabla4[[#This Row],[Causa Raiz]]," ",Tabla4[[#This Row],[Solución2]]," (",Tabla4[[#This Row],[Anillo]],"- Cabecera: ",Tabla4[[#This Row],[Cabecera]],"- Operador: ",Tabla4[[#This Row],[Operador]],")")</f>
        <v>Reportan apertura en el enlace Delicias - Boston en el Km 2,4 desde Delicias ocasionado por Intervención de Terceros. No Identificados Para dar solución al incidente Tendido de 200 mts de Fo y dos empalmes de 8 hilos en caja empalme de 24 (Lineal- Cabecera: Delicias- Operador: Colombia Telecomunicaciones)</v>
      </c>
    </row>
    <row r="655" spans="1:54" s="2" customFormat="1" ht="199.5">
      <c r="A655" s="38">
        <f t="shared" si="69"/>
        <v>654</v>
      </c>
      <c r="B655" s="3">
        <v>8245262</v>
      </c>
      <c r="C655" s="3" t="s">
        <v>54</v>
      </c>
      <c r="D655" s="23">
        <v>45338.548611111109</v>
      </c>
      <c r="E655" s="23">
        <v>45338.694444444445</v>
      </c>
      <c r="F655" s="1">
        <f t="shared" ca="1" si="68"/>
        <v>0.14583333333575865</v>
      </c>
      <c r="G655" s="3" t="s">
        <v>55</v>
      </c>
      <c r="H655" s="41"/>
      <c r="I655" s="40"/>
      <c r="J655" s="5" t="s">
        <v>56</v>
      </c>
      <c r="K655" s="3" t="s">
        <v>122</v>
      </c>
      <c r="L655" s="9" t="s">
        <v>78</v>
      </c>
      <c r="M655" s="3" t="s">
        <v>123</v>
      </c>
      <c r="N655" s="3" t="s">
        <v>538</v>
      </c>
      <c r="O655" s="3" t="s">
        <v>3494</v>
      </c>
      <c r="P655" s="3" t="s">
        <v>3495</v>
      </c>
      <c r="Q655" s="4" t="s">
        <v>3496</v>
      </c>
      <c r="R655" s="3" t="s">
        <v>128</v>
      </c>
      <c r="S655" s="3" t="s">
        <v>129</v>
      </c>
      <c r="T655" s="3" t="s">
        <v>66</v>
      </c>
      <c r="U655" s="3" t="s">
        <v>3497</v>
      </c>
      <c r="V655" s="22" t="str">
        <f t="shared" si="73"/>
        <v>RLFO; Hora de aviso: 13:10 16/02/2024; Solución: Recuperacion de 70 mts de reserva y un empalme de 24 hilos; Hora de solución: 16:40 16/02/2024; Causa: Vandalismo</v>
      </c>
      <c r="W655" s="4" t="s">
        <v>3492</v>
      </c>
      <c r="X655" s="3"/>
      <c r="Y655" s="3"/>
      <c r="Z655" s="3" t="s">
        <v>69</v>
      </c>
      <c r="AA655" s="3" t="s">
        <v>70</v>
      </c>
      <c r="AB655" s="3">
        <v>8245262</v>
      </c>
      <c r="AC655" s="3" t="s">
        <v>71</v>
      </c>
      <c r="AD655" s="6">
        <v>0</v>
      </c>
      <c r="AE655" s="7"/>
      <c r="AF655" s="7"/>
      <c r="AG655" s="6">
        <f>Tabla4[[#This Row],[Tiempo Parada de Reloj]]+Tabla4[[#This Row],[Tiempo Autorizado por Telefonica (no Máximo)]]</f>
        <v>0</v>
      </c>
      <c r="AH655" s="7">
        <f t="shared" ca="1" si="70"/>
        <v>0.14583333333575865</v>
      </c>
      <c r="AI655" s="8">
        <f t="shared" si="71"/>
        <v>0</v>
      </c>
      <c r="AJ655" s="8">
        <f t="shared" ca="1" si="72"/>
        <v>3.5000000000582077</v>
      </c>
      <c r="AK655" s="3" t="s">
        <v>120</v>
      </c>
      <c r="AL655" s="3" t="s">
        <v>70</v>
      </c>
      <c r="AM655" s="3" t="s">
        <v>72</v>
      </c>
      <c r="AN655" s="3" t="s">
        <v>72</v>
      </c>
      <c r="AO655" s="3" t="s">
        <v>98</v>
      </c>
      <c r="AP655" s="3" t="s">
        <v>98</v>
      </c>
      <c r="AQ655" s="23">
        <v>45340.749305555553</v>
      </c>
      <c r="AR655" s="3"/>
      <c r="AS655" s="23"/>
      <c r="AT655" s="23"/>
      <c r="AU655" s="3" t="s">
        <v>467</v>
      </c>
      <c r="AV655" s="3" t="s">
        <v>538</v>
      </c>
      <c r="AW655" s="3" t="s">
        <v>135</v>
      </c>
      <c r="AX655" s="3">
        <v>10.800435</v>
      </c>
      <c r="AY655" s="3">
        <v>-75.012546</v>
      </c>
      <c r="AZ655" s="8" t="str">
        <f>+CONCATENATE("Reportan apertura en el enlace ",Tabla4[[#This Row],[Enlace]]," en el ",Tabla4[[#This Row],[Distancia óptica]]," ocasionado por ",Tabla4[[#This Row],[Causa del daño]])</f>
        <v>Reportan apertura en el enlace Mov. Chorrera - Mov. Juan de Acosta en el km 5,31 desde juan de acosta ocasionado por Vandalismo</v>
      </c>
      <c r="BA655" s="8" t="str">
        <f>+CONCATENATE("Para dar solución al incidente ",Tabla4[[#This Row],[Solución]])</f>
        <v>Para dar solución al incidente Recuperacion de 70 mts de reserva y un empalme de 24 hilos</v>
      </c>
      <c r="BB655" s="3" t="str">
        <f>+_xlfn.CONCAT(Tabla4[[#This Row],[Causa Raiz]]," ",Tabla4[[#This Row],[Solución2]]," (",Tabla4[[#This Row],[Anillo]],"- Cabecera: ",Tabla4[[#This Row],[Cabecera]],"- Operador: ",Tabla4[[#This Row],[Operador]],")")</f>
        <v>Reportan apertura en el enlace Mov. Chorrera - Mov. Juan de Acosta en el km 5,31 desde juan de acosta ocasionado por Vandalismo Para dar solución al incidente Recuperacion de 70 mts de reserva y un empalme de 24 hilos (Lineal- Cabecera: JUAN DE ACOSTA- Operador: Colombia Telecomunicaciones)</v>
      </c>
    </row>
    <row r="656" spans="1:54" s="2" customFormat="1" ht="171">
      <c r="A656" s="38">
        <f t="shared" si="69"/>
        <v>655</v>
      </c>
      <c r="B656" s="3">
        <v>8248305</v>
      </c>
      <c r="C656" s="3" t="s">
        <v>54</v>
      </c>
      <c r="D656" s="23">
        <v>45338.5625</v>
      </c>
      <c r="E656" s="23">
        <v>45338.649305555555</v>
      </c>
      <c r="F656" s="1">
        <f t="shared" ca="1" si="68"/>
        <v>8.6805555554747116E-2</v>
      </c>
      <c r="G656" s="3" t="s">
        <v>55</v>
      </c>
      <c r="H656" s="41"/>
      <c r="I656" s="40"/>
      <c r="J656" s="5" t="s">
        <v>56</v>
      </c>
      <c r="K656" s="3" t="s">
        <v>57</v>
      </c>
      <c r="L656" s="9" t="s">
        <v>58</v>
      </c>
      <c r="M656" s="3" t="s">
        <v>59</v>
      </c>
      <c r="N656" s="3" t="s">
        <v>60</v>
      </c>
      <c r="O656" s="3" t="s">
        <v>3498</v>
      </c>
      <c r="P656" s="3" t="s">
        <v>3499</v>
      </c>
      <c r="Q656" s="4" t="s">
        <v>3500</v>
      </c>
      <c r="R656" s="3" t="s">
        <v>378</v>
      </c>
      <c r="S656" s="3" t="s">
        <v>65</v>
      </c>
      <c r="T656" s="3" t="s">
        <v>66</v>
      </c>
      <c r="U656" s="3" t="s">
        <v>3501</v>
      </c>
      <c r="V656" s="22" t="str">
        <f t="shared" si="73"/>
        <v>RLFO; Hora de aviso: 13:30 16/02/2024; Solución: Recuperacion de 100 de serva y un empalme de 48 hilos; Hora de solución: 15:35 16/02/2024; Causa: Vandalismo</v>
      </c>
      <c r="W656" s="4" t="s">
        <v>68</v>
      </c>
      <c r="X656" s="3"/>
      <c r="Y656" s="3"/>
      <c r="Z656" s="3" t="s">
        <v>69</v>
      </c>
      <c r="AA656" s="3" t="s">
        <v>70</v>
      </c>
      <c r="AB656" s="3">
        <v>0</v>
      </c>
      <c r="AC656" s="3" t="s">
        <v>71</v>
      </c>
      <c r="AD656" s="6">
        <v>0</v>
      </c>
      <c r="AE656" s="7"/>
      <c r="AF656" s="7"/>
      <c r="AG656" s="6">
        <f>Tabla4[[#This Row],[Tiempo Parada de Reloj]]+Tabla4[[#This Row],[Tiempo Autorizado por Telefonica (no Máximo)]]</f>
        <v>0</v>
      </c>
      <c r="AH656" s="7">
        <f t="shared" ca="1" si="70"/>
        <v>8.6805555554747116E-2</v>
      </c>
      <c r="AI656" s="8">
        <f t="shared" si="71"/>
        <v>0</v>
      </c>
      <c r="AJ656" s="8">
        <f t="shared" ca="1" si="72"/>
        <v>2.0833333333139308</v>
      </c>
      <c r="AK656" s="3" t="s">
        <v>120</v>
      </c>
      <c r="AL656" s="3" t="s">
        <v>70</v>
      </c>
      <c r="AM656" s="3" t="s">
        <v>72</v>
      </c>
      <c r="AN656" s="3" t="s">
        <v>72</v>
      </c>
      <c r="AO656" s="3" t="s">
        <v>119</v>
      </c>
      <c r="AP656" s="3" t="s">
        <v>119</v>
      </c>
      <c r="AQ656" s="23">
        <v>45338.864583333336</v>
      </c>
      <c r="AR656" s="3"/>
      <c r="AS656" s="23"/>
      <c r="AT656" s="23"/>
      <c r="AU656" s="3" t="s">
        <v>298</v>
      </c>
      <c r="AV656" s="3" t="s">
        <v>837</v>
      </c>
      <c r="AW656" s="3" t="s">
        <v>135</v>
      </c>
      <c r="AX656" s="3">
        <v>4.5719750000000001</v>
      </c>
      <c r="AY656" s="3">
        <v>-74.089962999999997</v>
      </c>
      <c r="AZ656" s="8" t="str">
        <f>+CONCATENATE("Reportan apertura en el enlace ",Tabla4[[#This Row],[Enlace]]," en el ",Tabla4[[#This Row],[Distancia óptica]]," ocasionado por ",Tabla4[[#This Row],[Causa del daño]])</f>
        <v>Reportan apertura en el enlace Dto 51141 - Porgreso en el Km 1,030 desde 51141 ocasionado por Vandalismo</v>
      </c>
      <c r="BA656" s="8" t="str">
        <f>+CONCATENATE("Para dar solución al incidente ",Tabla4[[#This Row],[Solución]])</f>
        <v>Para dar solución al incidente Recuperacion de 100 de serva y un empalme de 48 hilos</v>
      </c>
      <c r="BB656" s="3" t="str">
        <f>+_xlfn.CONCAT(Tabla4[[#This Row],[Causa Raiz]]," ",Tabla4[[#This Row],[Solución2]]," (",Tabla4[[#This Row],[Anillo]],"- Cabecera: ",Tabla4[[#This Row],[Cabecera]],"- Operador: ",Tabla4[[#This Row],[Operador]],")")</f>
        <v>Reportan apertura en el enlace Dto 51141 - Porgreso en el Km 1,030 desde 51141 ocasionado por Vandalismo Para dar solución al incidente Recuperacion de 100 de serva y un empalme de 48 hilos (Lineal- Cabecera: Progreso- Operador: Colombia Telecomunicaciones)</v>
      </c>
    </row>
    <row r="657" spans="1:54" s="2" customFormat="1" ht="142.5">
      <c r="A657" s="38">
        <f t="shared" si="69"/>
        <v>656</v>
      </c>
      <c r="B657" s="3">
        <v>8247953</v>
      </c>
      <c r="C657" s="3" t="s">
        <v>92</v>
      </c>
      <c r="D657" s="23">
        <v>45338.576388888891</v>
      </c>
      <c r="E657" s="23">
        <v>45338.722222222219</v>
      </c>
      <c r="F657" s="1">
        <f t="shared" ca="1" si="68"/>
        <v>0.14583333332848269</v>
      </c>
      <c r="G657" s="3" t="s">
        <v>55</v>
      </c>
      <c r="H657" s="41"/>
      <c r="I657" s="40">
        <v>1294307</v>
      </c>
      <c r="J657" s="5" t="s">
        <v>568</v>
      </c>
      <c r="K657" s="3" t="s">
        <v>568</v>
      </c>
      <c r="L657" s="9" t="s">
        <v>58</v>
      </c>
      <c r="M657" s="3" t="s">
        <v>3421</v>
      </c>
      <c r="N657" s="3" t="s">
        <v>3422</v>
      </c>
      <c r="O657" s="3" t="s">
        <v>958</v>
      </c>
      <c r="P657" s="3" t="s">
        <v>3502</v>
      </c>
      <c r="Q657" s="4" t="s">
        <v>3503</v>
      </c>
      <c r="R657" s="3" t="s">
        <v>2183</v>
      </c>
      <c r="S657" s="3" t="s">
        <v>574</v>
      </c>
      <c r="T657" s="3" t="s">
        <v>211</v>
      </c>
      <c r="U657" s="3" t="s">
        <v>674</v>
      </c>
      <c r="V657" s="22" t="str">
        <f t="shared" si="73"/>
        <v>RTNFO; Hora de aviso: 13:50 16/02/2024; Solución: Se recupera reserva y se hace un empalme; Hora de solución: 17:20 16/02/2024; Causa: Podas</v>
      </c>
      <c r="W657" s="4" t="s">
        <v>2370</v>
      </c>
      <c r="X657" s="3"/>
      <c r="Y657" s="3"/>
      <c r="Z657" s="3" t="s">
        <v>69</v>
      </c>
      <c r="AA657" s="3" t="s">
        <v>71</v>
      </c>
      <c r="AB657" s="3">
        <v>0</v>
      </c>
      <c r="AC657" s="3" t="s">
        <v>71</v>
      </c>
      <c r="AD657" s="6">
        <v>0</v>
      </c>
      <c r="AE657" s="7"/>
      <c r="AF657" s="7"/>
      <c r="AG657" s="6">
        <f>Tabla4[[#This Row],[Tiempo Parada de Reloj]]+Tabla4[[#This Row],[Tiempo Autorizado por Telefonica (no Máximo)]]</f>
        <v>0</v>
      </c>
      <c r="AH657" s="7">
        <f t="shared" ca="1" si="70"/>
        <v>0.14583333332848269</v>
      </c>
      <c r="AI657" s="8">
        <f t="shared" si="71"/>
        <v>0</v>
      </c>
      <c r="AJ657" s="8">
        <f t="shared" ca="1" si="72"/>
        <v>3.4999999998835847</v>
      </c>
      <c r="AK657" s="3" t="s">
        <v>120</v>
      </c>
      <c r="AL657" s="3" t="s">
        <v>71</v>
      </c>
      <c r="AM657" s="3" t="s">
        <v>69</v>
      </c>
      <c r="AN657" s="3" t="s">
        <v>120</v>
      </c>
      <c r="AO657" s="3" t="s">
        <v>98</v>
      </c>
      <c r="AP657" s="3" t="s">
        <v>98</v>
      </c>
      <c r="AQ657" s="23">
        <v>45341.628472222219</v>
      </c>
      <c r="AR657" s="3"/>
      <c r="AS657" s="23"/>
      <c r="AT657" s="23"/>
      <c r="AU657" s="3" t="s">
        <v>568</v>
      </c>
      <c r="AV657" s="3" t="s">
        <v>3425</v>
      </c>
      <c r="AW657" s="3" t="s">
        <v>76</v>
      </c>
      <c r="AX657" s="3">
        <v>6.4530599999999998</v>
      </c>
      <c r="AY657" s="3">
        <v>-71.71611</v>
      </c>
      <c r="AZ657" s="8" t="str">
        <f>+CONCATENATE("Reportan apertura en el enlace ",Tabla4[[#This Row],[Enlace]]," en el ",Tabla4[[#This Row],[Distancia óptica]]," ocasionado por ",Tabla4[[#This Row],[Causa del daño]])</f>
        <v>Reportan apertura en el enlace Sogamoso - Arauca en el km 4 desde Tame ocasionado por Podas</v>
      </c>
      <c r="BA657" s="8" t="str">
        <f>+CONCATENATE("Para dar solución al incidente ",Tabla4[[#This Row],[Solución]])</f>
        <v>Para dar solución al incidente Se recupera reserva y se hace un empalme</v>
      </c>
      <c r="BB657" s="3" t="str">
        <f>+_xlfn.CONCAT(Tabla4[[#This Row],[Causa Raiz]]," ",Tabla4[[#This Row],[Solución2]]," (",Tabla4[[#This Row],[Anillo]],"- Cabecera: ",Tabla4[[#This Row],[Cabecera]],"- Operador: ",Tabla4[[#This Row],[Operador]],")")</f>
        <v>Reportan apertura en el enlace Sogamoso - Arauca en el km 4 desde Tame ocasionado por Podas Para dar solución al incidente Se recupera reserva y se hace un empalme (Troncal- Cabecera: Tame- Operador: Azteca)</v>
      </c>
    </row>
    <row r="658" spans="1:54" s="2" customFormat="1" ht="228">
      <c r="A658" s="38">
        <f t="shared" si="69"/>
        <v>657</v>
      </c>
      <c r="B658" s="3">
        <v>8247968</v>
      </c>
      <c r="C658" s="3" t="s">
        <v>163</v>
      </c>
      <c r="D658" s="23">
        <v>45338.604166666664</v>
      </c>
      <c r="E658" s="23">
        <v>45338.75</v>
      </c>
      <c r="F658" s="1">
        <f t="shared" ca="1" si="68"/>
        <v>0.14583333333575865</v>
      </c>
      <c r="G658" s="3" t="s">
        <v>55</v>
      </c>
      <c r="H658" s="41"/>
      <c r="I658" s="40"/>
      <c r="J658" s="5" t="s">
        <v>56</v>
      </c>
      <c r="K658" s="3" t="s">
        <v>122</v>
      </c>
      <c r="L658" s="9" t="s">
        <v>78</v>
      </c>
      <c r="M658" s="3" t="s">
        <v>383</v>
      </c>
      <c r="N658" s="3" t="s">
        <v>384</v>
      </c>
      <c r="O658" s="3" t="s">
        <v>3504</v>
      </c>
      <c r="P658" s="3" t="s">
        <v>3505</v>
      </c>
      <c r="Q658" s="4" t="s">
        <v>3506</v>
      </c>
      <c r="R658" s="3" t="s">
        <v>388</v>
      </c>
      <c r="S658" s="3" t="s">
        <v>389</v>
      </c>
      <c r="T658" s="3" t="s">
        <v>380</v>
      </c>
      <c r="U658" s="3" t="s">
        <v>3507</v>
      </c>
      <c r="V658" s="22" t="str">
        <f t="shared" si="73"/>
        <v>RDFO; Hora de aviso: 14:30 16/02/2024; Solución: se realiza tendido de 150 metros de fibra y dos empalmes de 24 hilos pero solo se fusionan 8 hilos en cada extremo; Hora de solución: 18:00 16/02/2024; Causa: Corto Circuito</v>
      </c>
      <c r="W658" s="4" t="s">
        <v>132</v>
      </c>
      <c r="X658" s="3"/>
      <c r="Y658" s="3"/>
      <c r="Z658" s="3" t="s">
        <v>69</v>
      </c>
      <c r="AA658" s="3" t="s">
        <v>71</v>
      </c>
      <c r="AB658" s="3">
        <v>0</v>
      </c>
      <c r="AC658" s="3" t="s">
        <v>71</v>
      </c>
      <c r="AD658" s="6">
        <v>0</v>
      </c>
      <c r="AE658" s="7"/>
      <c r="AF658" s="7"/>
      <c r="AG658" s="6">
        <f>Tabla4[[#This Row],[Tiempo Parada de Reloj]]+Tabla4[[#This Row],[Tiempo Autorizado por Telefonica (no Máximo)]]</f>
        <v>0</v>
      </c>
      <c r="AH658" s="7">
        <f t="shared" ca="1" si="70"/>
        <v>0.14583333333575865</v>
      </c>
      <c r="AI658" s="8">
        <f t="shared" si="71"/>
        <v>0</v>
      </c>
      <c r="AJ658" s="8">
        <f t="shared" ca="1" si="72"/>
        <v>3.5000000000582077</v>
      </c>
      <c r="AK658" s="3" t="s">
        <v>120</v>
      </c>
      <c r="AL658" s="3" t="s">
        <v>70</v>
      </c>
      <c r="AM658" s="3" t="s">
        <v>460</v>
      </c>
      <c r="AN658" s="3" t="s">
        <v>460</v>
      </c>
      <c r="AO658" s="3" t="s">
        <v>73</v>
      </c>
      <c r="AP658" s="3" t="s">
        <v>73</v>
      </c>
      <c r="AQ658" s="23">
        <v>45342.634027777778</v>
      </c>
      <c r="AR658" s="3"/>
      <c r="AS658" s="23"/>
      <c r="AT658" s="23"/>
      <c r="AU658" s="3" t="s">
        <v>392</v>
      </c>
      <c r="AV658" s="3" t="s">
        <v>3508</v>
      </c>
      <c r="AW658" s="3" t="s">
        <v>135</v>
      </c>
      <c r="AX658" s="3">
        <v>10.294727999999999</v>
      </c>
      <c r="AY658" s="3">
        <v>-75.512754000000001</v>
      </c>
      <c r="AZ658" s="8" t="str">
        <f>+CONCATENATE("Reportan apertura en el enlace ",Tabla4[[#This Row],[Enlace]]," en el ",Tabla4[[#This Row],[Distancia óptica]]," ocasionado por ",Tabla4[[#This Row],[Causa del daño]])</f>
        <v>Reportan apertura en el enlace Mov. Lamitech - Mov. Pasacaballo en el km 2,22 desde Mov. Pasacaballo ocasionado por Corto Circuito</v>
      </c>
      <c r="BA658" s="8" t="str">
        <f>+CONCATENATE("Para dar solución al incidente ",Tabla4[[#This Row],[Solución]])</f>
        <v>Para dar solución al incidente se realiza tendido de 150 metros de fibra y dos empalmes de 24 hilos pero solo se fusionan 8 hilos en cada extremo</v>
      </c>
      <c r="BB658" s="3" t="str">
        <f>+_xlfn.CONCAT(Tabla4[[#This Row],[Causa Raiz]]," ",Tabla4[[#This Row],[Solución2]]," (",Tabla4[[#This Row],[Anillo]],"- Cabecera: ",Tabla4[[#This Row],[Cabecera]],"- Operador: ",Tabla4[[#This Row],[Operador]],")")</f>
        <v>Reportan apertura en el enlace Mov. Lamitech - Mov. Pasacaballo en el km 2,22 desde Mov. Pasacaballo ocasionado por Corto Circuito Para dar solución al incidente se realiza tendido de 150 metros de fibra y dos empalmes de 24 hilos pero solo se fusionan 8 hilos en cada extremo (Lineal- Cabecera: mamonal- Operador: Colombia Telecomunicaciones)</v>
      </c>
    </row>
    <row r="659" spans="1:54" s="2" customFormat="1" ht="185.25">
      <c r="A659" s="38">
        <f t="shared" si="69"/>
        <v>658</v>
      </c>
      <c r="B659" s="3">
        <v>8236888</v>
      </c>
      <c r="C659" s="3" t="s">
        <v>54</v>
      </c>
      <c r="D659" s="23">
        <v>45338.604166666664</v>
      </c>
      <c r="E659" s="23">
        <v>45338.708333333336</v>
      </c>
      <c r="F659" s="1">
        <f t="shared" ca="1" si="68"/>
        <v>0.10416666667151731</v>
      </c>
      <c r="G659" s="3" t="s">
        <v>55</v>
      </c>
      <c r="H659" s="41"/>
      <c r="I659" s="40"/>
      <c r="J659" s="5" t="s">
        <v>56</v>
      </c>
      <c r="K659" s="3" t="s">
        <v>122</v>
      </c>
      <c r="L659" s="9" t="s">
        <v>78</v>
      </c>
      <c r="M659" s="3" t="s">
        <v>123</v>
      </c>
      <c r="N659" s="3" t="s">
        <v>124</v>
      </c>
      <c r="O659" s="3" t="s">
        <v>3509</v>
      </c>
      <c r="P659" s="3" t="s">
        <v>3510</v>
      </c>
      <c r="Q659" s="4" t="s">
        <v>3511</v>
      </c>
      <c r="R659" s="3" t="s">
        <v>465</v>
      </c>
      <c r="S659" s="3" t="s">
        <v>129</v>
      </c>
      <c r="T659" s="3" t="s">
        <v>256</v>
      </c>
      <c r="U659" s="3" t="s">
        <v>3512</v>
      </c>
      <c r="V659" s="22" t="str">
        <f t="shared" si="73"/>
        <v>RLFO; Hora de aviso: 14:30 16/02/2024; Solución: Se refusiona hilo abierto en caja de empalme  existente; Hora de solución: 17:00 16/02/2024; Causa: Falla de Empalme de FiOp</v>
      </c>
      <c r="W659" s="4" t="s">
        <v>132</v>
      </c>
      <c r="X659" s="3"/>
      <c r="Y659" s="3"/>
      <c r="Z659" s="3" t="s">
        <v>69</v>
      </c>
      <c r="AA659" s="3" t="s">
        <v>70</v>
      </c>
      <c r="AB659" s="3">
        <v>8236888</v>
      </c>
      <c r="AC659" s="3" t="s">
        <v>71</v>
      </c>
      <c r="AD659" s="6">
        <v>0</v>
      </c>
      <c r="AE659" s="7"/>
      <c r="AF659" s="7"/>
      <c r="AG659" s="6">
        <f>Tabla4[[#This Row],[Tiempo Parada de Reloj]]+Tabla4[[#This Row],[Tiempo Autorizado por Telefonica (no Máximo)]]</f>
        <v>0</v>
      </c>
      <c r="AH659" s="7">
        <f t="shared" ca="1" si="70"/>
        <v>0.10416666667151731</v>
      </c>
      <c r="AI659" s="8">
        <f t="shared" si="71"/>
        <v>0</v>
      </c>
      <c r="AJ659" s="8">
        <f t="shared" ca="1" si="72"/>
        <v>2.5000000001164153</v>
      </c>
      <c r="AK659" s="3" t="s">
        <v>120</v>
      </c>
      <c r="AL659" s="3" t="s">
        <v>70</v>
      </c>
      <c r="AM659" s="3" t="s">
        <v>72</v>
      </c>
      <c r="AN659" s="3" t="s">
        <v>72</v>
      </c>
      <c r="AO659" s="3" t="s">
        <v>98</v>
      </c>
      <c r="AP659" s="3" t="s">
        <v>98</v>
      </c>
      <c r="AQ659" s="23">
        <v>45340.787499999999</v>
      </c>
      <c r="AR659" s="3"/>
      <c r="AS659" s="23"/>
      <c r="AT659" s="23"/>
      <c r="AU659" s="3" t="s">
        <v>133</v>
      </c>
      <c r="AV659" s="3" t="s">
        <v>3513</v>
      </c>
      <c r="AW659" s="3" t="s">
        <v>3514</v>
      </c>
      <c r="AX659" s="3">
        <v>11.004568000000001</v>
      </c>
      <c r="AY659" s="3">
        <v>-74.814257999999995</v>
      </c>
      <c r="AZ659" s="8" t="str">
        <f>+CONCATENATE("Reportan apertura en el enlace ",Tabla4[[#This Row],[Enlace]]," en el ",Tabla4[[#This Row],[Distancia óptica]]," ocasionado por ",Tabla4[[#This Row],[Causa del daño]])</f>
        <v>Reportan apertura en el enlace Mov. Golf - Mov. Allianz en el km 0,9 desde Mov. Golf  ocasionado por Falla de Empalme de FiOp</v>
      </c>
      <c r="BA659" s="8" t="str">
        <f>+CONCATENATE("Para dar solución al incidente ",Tabla4[[#This Row],[Solución]])</f>
        <v>Para dar solución al incidente Se refusiona hilo abierto en caja de empalme  existente</v>
      </c>
      <c r="BB659" s="3" t="str">
        <f>+_xlfn.CONCAT(Tabla4[[#This Row],[Causa Raiz]]," ",Tabla4[[#This Row],[Solución2]]," (",Tabla4[[#This Row],[Anillo]],"- Cabecera: ",Tabla4[[#This Row],[Cabecera]],"- Operador: ",Tabla4[[#This Row],[Operador]],")")</f>
        <v>Reportan apertura en el enlace Mov. Golf - Mov. Allianz en el km 0,9 desde Mov. Golf  ocasionado por Falla de Empalme de FiOp Para dar solución al incidente Se refusiona hilo abierto en caja de empalme  existente (Uk Golf- Cabecera: Mov. Golf- Operador: Colombia Telecomunicaciones)</v>
      </c>
    </row>
    <row r="660" spans="1:54" s="2" customFormat="1" ht="199.5">
      <c r="A660" s="38">
        <f t="shared" si="69"/>
        <v>659</v>
      </c>
      <c r="B660" s="3">
        <v>8248027</v>
      </c>
      <c r="C660" s="3" t="s">
        <v>92</v>
      </c>
      <c r="D660" s="23">
        <v>45338.614583333336</v>
      </c>
      <c r="E660" s="23">
        <v>45339.1875</v>
      </c>
      <c r="F660" s="1">
        <f t="shared" ca="1" si="68"/>
        <v>0.57291666666424135</v>
      </c>
      <c r="G660" s="3" t="s">
        <v>55</v>
      </c>
      <c r="H660" s="41"/>
      <c r="I660" s="40"/>
      <c r="J660" s="5" t="s">
        <v>56</v>
      </c>
      <c r="K660" s="3" t="s">
        <v>203</v>
      </c>
      <c r="L660" s="9" t="s">
        <v>58</v>
      </c>
      <c r="M660" s="3" t="s">
        <v>79</v>
      </c>
      <c r="N660" s="3" t="s">
        <v>872</v>
      </c>
      <c r="O660" s="3" t="s">
        <v>3478</v>
      </c>
      <c r="P660" s="3" t="s">
        <v>3515</v>
      </c>
      <c r="Q660" s="4" t="s">
        <v>3516</v>
      </c>
      <c r="R660" s="3" t="s">
        <v>741</v>
      </c>
      <c r="S660" s="3" t="s">
        <v>210</v>
      </c>
      <c r="T660" s="3" t="s">
        <v>176</v>
      </c>
      <c r="U660" s="3" t="s">
        <v>2134</v>
      </c>
      <c r="V660" s="22" t="str">
        <f t="shared" si="73"/>
        <v>RTNFO; Hora de aviso: 14:45 16/02/2024; Solución: se recuperan 20 metros de reserva y se hace un empalme de 36 hilos; Hora de solución: 4:30 17/02/2024; Causa: Intervención de Terceros. No Identificados</v>
      </c>
      <c r="W660" s="4" t="s">
        <v>213</v>
      </c>
      <c r="X660" s="3"/>
      <c r="Y660" s="3"/>
      <c r="Z660" s="3" t="s">
        <v>69</v>
      </c>
      <c r="AA660" s="3" t="s">
        <v>70</v>
      </c>
      <c r="AB660" s="3">
        <v>6904639</v>
      </c>
      <c r="AC660" s="3" t="s">
        <v>71</v>
      </c>
      <c r="AD660" s="6">
        <v>0</v>
      </c>
      <c r="AE660" s="7"/>
      <c r="AF660" s="7"/>
      <c r="AG660" s="6">
        <f>Tabla4[[#This Row],[Tiempo Parada de Reloj]]+Tabla4[[#This Row],[Tiempo Autorizado por Telefonica (no Máximo)]]</f>
        <v>0</v>
      </c>
      <c r="AH660" s="7">
        <f t="shared" ca="1" si="70"/>
        <v>0.57291666666424135</v>
      </c>
      <c r="AI660" s="8">
        <f t="shared" si="71"/>
        <v>0</v>
      </c>
      <c r="AJ660" s="8">
        <f t="shared" ca="1" si="72"/>
        <v>13.749999999941792</v>
      </c>
      <c r="AK660" s="3" t="s">
        <v>460</v>
      </c>
      <c r="AL660" s="3" t="s">
        <v>70</v>
      </c>
      <c r="AM660" s="3" t="s">
        <v>460</v>
      </c>
      <c r="AN660" s="3" t="s">
        <v>98</v>
      </c>
      <c r="AO660" s="3" t="s">
        <v>73</v>
      </c>
      <c r="AP660" s="3" t="s">
        <v>72</v>
      </c>
      <c r="AQ660" s="23">
        <v>45348.45208333333</v>
      </c>
      <c r="AR660" s="3"/>
      <c r="AS660" s="23"/>
      <c r="AT660" s="23"/>
      <c r="AU660" s="3" t="s">
        <v>743</v>
      </c>
      <c r="AV660" s="3" t="s">
        <v>3517</v>
      </c>
      <c r="AW660" s="3" t="s">
        <v>1323</v>
      </c>
      <c r="AX660" s="3">
        <v>4.8102999999999998</v>
      </c>
      <c r="AY660" s="3">
        <v>-74.045199999999994</v>
      </c>
      <c r="AZ660" s="8" t="str">
        <f>+CONCATENATE("Reportan apertura en el enlace ",Tabla4[[#This Row],[Enlace]]," en el ",Tabla4[[#This Row],[Distancia óptica]]," ocasionado por ",Tabla4[[#This Row],[Causa del daño]])</f>
        <v>Reportan apertura en el enlace Bogotá - Chía en el Km 9,8 desde Chia  ocasionado por Intervención de Terceros. No Identificados</v>
      </c>
      <c r="BA660" s="8" t="str">
        <f>+CONCATENATE("Para dar solución al incidente ",Tabla4[[#This Row],[Solución]])</f>
        <v>Para dar solución al incidente se recuperan 20 metros de reserva y se hace un empalme de 36 hilos</v>
      </c>
      <c r="BB660" s="3" t="str">
        <f>+_xlfn.CONCAT(Tabla4[[#This Row],[Causa Raiz]]," ",Tabla4[[#This Row],[Solución2]]," (",Tabla4[[#This Row],[Anillo]],"- Cabecera: ",Tabla4[[#This Row],[Cabecera]],"- Operador: ",Tabla4[[#This Row],[Operador]],")")</f>
        <v>Reportan apertura en el enlace Bogotá - Chía en el Km 9,8 desde Chia  ocasionado por Intervención de Terceros. No Identificados Para dar solución al incidente se recuperan 20 metros de reserva y se hace un empalme de 36 hilos (TRONCAL- Cabecera: Chia- Operador: Colombia Telecomunicaciones)</v>
      </c>
    </row>
    <row r="661" spans="1:54" s="2" customFormat="1" ht="142.5">
      <c r="A661" s="38">
        <f t="shared" si="69"/>
        <v>660</v>
      </c>
      <c r="B661" s="3">
        <v>8248046</v>
      </c>
      <c r="C661" s="3" t="s">
        <v>54</v>
      </c>
      <c r="D661" s="23">
        <v>45338.625</v>
      </c>
      <c r="E661" s="23">
        <v>45338.626388888886</v>
      </c>
      <c r="F661" s="1">
        <f t="shared" ca="1" si="68"/>
        <v>1.3888888861401938E-3</v>
      </c>
      <c r="G661" s="3" t="s">
        <v>55</v>
      </c>
      <c r="H661" s="41"/>
      <c r="I661" s="40"/>
      <c r="J661" s="5" t="s">
        <v>56</v>
      </c>
      <c r="K661" s="3" t="s">
        <v>77</v>
      </c>
      <c r="L661" s="9" t="s">
        <v>58</v>
      </c>
      <c r="M661" s="3" t="s">
        <v>79</v>
      </c>
      <c r="N661" s="3" t="s">
        <v>771</v>
      </c>
      <c r="O661" s="3" t="s">
        <v>2808</v>
      </c>
      <c r="P661" s="3">
        <v>0</v>
      </c>
      <c r="Q661" s="4" t="s">
        <v>3518</v>
      </c>
      <c r="R661" s="3" t="s">
        <v>3519</v>
      </c>
      <c r="S661" s="3" t="s">
        <v>249</v>
      </c>
      <c r="T661" s="3" t="s">
        <v>104</v>
      </c>
      <c r="U661" s="3" t="s">
        <v>1611</v>
      </c>
      <c r="V661" s="22" t="str">
        <f t="shared" si="73"/>
        <v>RLFO; Hora de aviso: 15:00 16/02/2024; Solución: Personal de Pi realiza limpieza de puertos; Hora de solución: 15:02 16/02/2024; Causa: Visita Fallida</v>
      </c>
      <c r="W661" s="4" t="s">
        <v>160</v>
      </c>
      <c r="X661" s="3"/>
      <c r="Y661" s="3"/>
      <c r="Z661" s="3" t="s">
        <v>69</v>
      </c>
      <c r="AA661" s="3" t="s">
        <v>71</v>
      </c>
      <c r="AB661" s="3">
        <v>0</v>
      </c>
      <c r="AC661" s="3" t="s">
        <v>71</v>
      </c>
      <c r="AD661" s="6">
        <v>0</v>
      </c>
      <c r="AE661" s="7"/>
      <c r="AF661" s="7"/>
      <c r="AG661" s="6">
        <f>Tabla4[[#This Row],[Tiempo Parada de Reloj]]+Tabla4[[#This Row],[Tiempo Autorizado por Telefonica (no Máximo)]]</f>
        <v>0</v>
      </c>
      <c r="AH661" s="7">
        <f t="shared" ca="1" si="70"/>
        <v>1.3888888861401938E-3</v>
      </c>
      <c r="AI661" s="8">
        <f t="shared" si="71"/>
        <v>0</v>
      </c>
      <c r="AJ661" s="8">
        <f t="shared" ca="1" si="72"/>
        <v>3.3333333267364651E-2</v>
      </c>
      <c r="AK661" s="3" t="s">
        <v>1349</v>
      </c>
      <c r="AL661" s="3" t="s">
        <v>70</v>
      </c>
      <c r="AM661" s="3" t="s">
        <v>72</v>
      </c>
      <c r="AN661" s="3" t="s">
        <v>72</v>
      </c>
      <c r="AO661" s="3" t="s">
        <v>72</v>
      </c>
      <c r="AP661" s="3" t="s">
        <v>72</v>
      </c>
      <c r="AQ661" s="23">
        <v>45338.626388888886</v>
      </c>
      <c r="AR661" s="3"/>
      <c r="AS661" s="23"/>
      <c r="AT661" s="23"/>
      <c r="AU661" s="3" t="s">
        <v>89</v>
      </c>
      <c r="AV661" s="3" t="s">
        <v>69</v>
      </c>
      <c r="AW661" s="3" t="s">
        <v>69</v>
      </c>
      <c r="AX661" s="3" t="s">
        <v>69</v>
      </c>
      <c r="AY661" s="3" t="s">
        <v>69</v>
      </c>
      <c r="AZ661" s="8" t="str">
        <f>+CONCATENATE("Reportan apertura en el enlace ",Tabla4[[#This Row],[Enlace]]," en el ",Tabla4[[#This Row],[Distancia óptica]]," ocasionado por ",Tabla4[[#This Row],[Causa del daño]])</f>
        <v>Reportan apertura en el enlace Asovivir - Islandia en el 0 ocasionado por Visita Fallida</v>
      </c>
      <c r="BA661" s="8" t="str">
        <f>+CONCATENATE("Para dar solución al incidente ",Tabla4[[#This Row],[Solución]])</f>
        <v>Para dar solución al incidente Personal de Pi realiza limpieza de puertos</v>
      </c>
      <c r="BB661" s="3" t="str">
        <f>+_xlfn.CONCAT(Tabla4[[#This Row],[Causa Raiz]]," ",Tabla4[[#This Row],[Solución2]]," (",Tabla4[[#This Row],[Anillo]],"- Cabecera: ",Tabla4[[#This Row],[Cabecera]],"- Operador: ",Tabla4[[#This Row],[Operador]],")")</f>
        <v>Reportan apertura en el enlace Asovivir - Islandia en el 0 ocasionado por Visita Fallida Para dar solución al incidente Personal de Pi realiza limpieza de puertos (NA- Cabecera: NA- Operador: Colombia Telecomunicaciones)</v>
      </c>
    </row>
    <row r="662" spans="1:54" s="2" customFormat="1" ht="228">
      <c r="A662" s="38">
        <f t="shared" si="69"/>
        <v>661</v>
      </c>
      <c r="B662" s="3">
        <v>8246610</v>
      </c>
      <c r="C662" s="3" t="s">
        <v>54</v>
      </c>
      <c r="D662" s="23">
        <v>45338.690972222219</v>
      </c>
      <c r="E662" s="23">
        <v>45339.59375</v>
      </c>
      <c r="F662" s="1">
        <f t="shared" ca="1" si="68"/>
        <v>0.90277777778101154</v>
      </c>
      <c r="G662" s="3" t="s">
        <v>55</v>
      </c>
      <c r="H662" s="41"/>
      <c r="I662" s="40"/>
      <c r="J662" s="5" t="s">
        <v>56</v>
      </c>
      <c r="K662" s="3" t="s">
        <v>203</v>
      </c>
      <c r="L662" s="9" t="s">
        <v>78</v>
      </c>
      <c r="M662" s="3" t="s">
        <v>204</v>
      </c>
      <c r="N662" s="3" t="s">
        <v>217</v>
      </c>
      <c r="O662" s="3" t="s">
        <v>3520</v>
      </c>
      <c r="P662" s="3" t="s">
        <v>3521</v>
      </c>
      <c r="Q662" s="4" t="s">
        <v>3522</v>
      </c>
      <c r="R662" s="3" t="s">
        <v>1515</v>
      </c>
      <c r="S662" s="3" t="s">
        <v>210</v>
      </c>
      <c r="T662" s="3" t="s">
        <v>176</v>
      </c>
      <c r="U662" s="3" t="s">
        <v>3523</v>
      </c>
      <c r="V662" s="22" t="str">
        <f t="shared" si="73"/>
        <v>RLFO; Hora de aviso: 16:35 16/02/2024; Solución: Tendido de 150 mts de Fo y dos empalmes de 24 hilos; Hora de solución: 14:15 17/02/2024; Causa: Intervención de Terceros. No Identificados</v>
      </c>
      <c r="W662" s="4" t="s">
        <v>3524</v>
      </c>
      <c r="X662" s="3" t="s">
        <v>3525</v>
      </c>
      <c r="Y662" s="3" t="s">
        <v>3526</v>
      </c>
      <c r="Z662" s="3" t="s">
        <v>1349</v>
      </c>
      <c r="AA662" s="3" t="s">
        <v>70</v>
      </c>
      <c r="AB662" s="3">
        <v>8246610</v>
      </c>
      <c r="AC662" s="3" t="s">
        <v>71</v>
      </c>
      <c r="AD662" s="6">
        <v>0.74305555555555558</v>
      </c>
      <c r="AE662" s="7"/>
      <c r="AF662" s="7"/>
      <c r="AG662" s="6">
        <f>Tabla4[[#This Row],[Tiempo Parada de Reloj]]+Tabla4[[#This Row],[Tiempo Autorizado por Telefonica (no Máximo)]]</f>
        <v>0.74305555555555558</v>
      </c>
      <c r="AH662" s="7">
        <f t="shared" ca="1" si="70"/>
        <v>0.15972222222545596</v>
      </c>
      <c r="AI662" s="8">
        <f t="shared" si="71"/>
        <v>17.833333333333336</v>
      </c>
      <c r="AJ662" s="8">
        <f t="shared" ca="1" si="72"/>
        <v>3.833333333410943</v>
      </c>
      <c r="AK662" s="3" t="s">
        <v>460</v>
      </c>
      <c r="AL662" s="3" t="s">
        <v>70</v>
      </c>
      <c r="AM662" s="3" t="s">
        <v>460</v>
      </c>
      <c r="AN662" s="3" t="s">
        <v>120</v>
      </c>
      <c r="AO662" s="3" t="s">
        <v>119</v>
      </c>
      <c r="AP662" s="3" t="s">
        <v>120</v>
      </c>
      <c r="AQ662" s="23">
        <v>45342.333333333336</v>
      </c>
      <c r="AR662" s="3"/>
      <c r="AS662" s="23"/>
      <c r="AT662" s="23"/>
      <c r="AU662" s="3" t="s">
        <v>192</v>
      </c>
      <c r="AV662" s="3" t="s">
        <v>3527</v>
      </c>
      <c r="AW662" s="3" t="s">
        <v>135</v>
      </c>
      <c r="AX662" s="3">
        <v>7.1284799999999997</v>
      </c>
      <c r="AY662" s="3">
        <v>-73.57002</v>
      </c>
      <c r="AZ662" s="8" t="str">
        <f>+CONCATENATE("Reportan apertura en el enlace ",Tabla4[[#This Row],[Enlace]]," en el ",Tabla4[[#This Row],[Distancia óptica]]," ocasionado por ",Tabla4[[#This Row],[Causa del daño]])</f>
        <v>Reportan apertura en el enlace Mov. Avidesa Meseta San Rafael - Mov. La Fortuna U002 en el km 5,1 desde Mov. Avidesa Meseta San Rafael ocasionado por Intervención de Terceros. No Identificados</v>
      </c>
      <c r="BA662" s="8" t="str">
        <f>+CONCATENATE("Para dar solución al incidente ",Tabla4[[#This Row],[Solución]])</f>
        <v>Para dar solución al incidente Tendido de 150 mts de Fo y dos empalmes de 24 hilos</v>
      </c>
      <c r="BB662" s="3" t="str">
        <f>+_xlfn.CONCAT(Tabla4[[#This Row],[Causa Raiz]]," ",Tabla4[[#This Row],[Solución2]]," (",Tabla4[[#This Row],[Anillo]],"- Cabecera: ",Tabla4[[#This Row],[Cabecera]],"- Operador: ",Tabla4[[#This Row],[Operador]],")")</f>
        <v>Reportan apertura en el enlace Mov. Avidesa Meseta San Rafael - Mov. La Fortuna U002 en el km 5,1 desde Mov. Avidesa Meseta San Rafael ocasionado por Intervención de Terceros. No Identificados Para dar solución al incidente Tendido de 150 mts de Fo y dos empalmes de 24 hilos (Lineal- Cabecera: AviDesa- Operador: Colombia Telecomunicaciones)</v>
      </c>
    </row>
    <row r="663" spans="1:54" s="2" customFormat="1" ht="185.25">
      <c r="A663" s="38">
        <f t="shared" si="69"/>
        <v>662</v>
      </c>
      <c r="B663" s="3">
        <v>8248399</v>
      </c>
      <c r="C663" s="3" t="s">
        <v>92</v>
      </c>
      <c r="D663" s="23">
        <v>45338.694444444445</v>
      </c>
      <c r="E663" s="23">
        <v>45338.972222222219</v>
      </c>
      <c r="F663" s="1">
        <f t="shared" ca="1" si="68"/>
        <v>0.27777777777373558</v>
      </c>
      <c r="G663" s="3" t="s">
        <v>55</v>
      </c>
      <c r="H663" s="41" t="s">
        <v>165</v>
      </c>
      <c r="I663" s="40"/>
      <c r="J663" s="5" t="s">
        <v>56</v>
      </c>
      <c r="K663" s="3" t="s">
        <v>203</v>
      </c>
      <c r="L663" s="9" t="s">
        <v>58</v>
      </c>
      <c r="M663" s="3" t="s">
        <v>169</v>
      </c>
      <c r="N663" s="3" t="s">
        <v>437</v>
      </c>
      <c r="O663" s="3" t="s">
        <v>3528</v>
      </c>
      <c r="P663" s="3" t="s">
        <v>3529</v>
      </c>
      <c r="Q663" s="4" t="s">
        <v>3530</v>
      </c>
      <c r="R663" s="3" t="s">
        <v>174</v>
      </c>
      <c r="S663" s="3" t="s">
        <v>210</v>
      </c>
      <c r="T663" s="3" t="s">
        <v>513</v>
      </c>
      <c r="U663" s="3" t="s">
        <v>3531</v>
      </c>
      <c r="V663" s="22" t="str">
        <f t="shared" si="73"/>
        <v>RTNFO; Hora de aviso: 16:40 16/02/2024; Solución: Se realizo un tendido de 300 mts y se hacen dos empalmes de 36 hilos; Hora de solución: 23:20 16/02/2024; Causa: Desastre Natural</v>
      </c>
      <c r="W663" s="4" t="s">
        <v>3532</v>
      </c>
      <c r="X663" s="3" t="s">
        <v>3533</v>
      </c>
      <c r="Y663" s="3" t="s">
        <v>3534</v>
      </c>
      <c r="Z663" s="3" t="s">
        <v>72</v>
      </c>
      <c r="AA663" s="3" t="s">
        <v>71</v>
      </c>
      <c r="AB663" s="3">
        <v>0</v>
      </c>
      <c r="AC663" s="3" t="s">
        <v>71</v>
      </c>
      <c r="AD663" s="6">
        <v>0.11458333333333333</v>
      </c>
      <c r="AE663" s="7"/>
      <c r="AF663" s="7"/>
      <c r="AG663" s="6">
        <f>Tabla4[[#This Row],[Tiempo Parada de Reloj]]+Tabla4[[#This Row],[Tiempo Autorizado por Telefonica (no Máximo)]]</f>
        <v>0.11458333333333333</v>
      </c>
      <c r="AH663" s="7">
        <f t="shared" ca="1" si="70"/>
        <v>0.16319444444040226</v>
      </c>
      <c r="AI663" s="8">
        <f t="shared" si="71"/>
        <v>2.75</v>
      </c>
      <c r="AJ663" s="8">
        <f t="shared" ca="1" si="72"/>
        <v>3.9166666665696543</v>
      </c>
      <c r="AK663" s="3" t="s">
        <v>120</v>
      </c>
      <c r="AL663" s="3" t="s">
        <v>70</v>
      </c>
      <c r="AM663" s="3" t="s">
        <v>98</v>
      </c>
      <c r="AN663" s="3" t="s">
        <v>98</v>
      </c>
      <c r="AO663" s="3" t="s">
        <v>119</v>
      </c>
      <c r="AP663" s="3" t="s">
        <v>119</v>
      </c>
      <c r="AQ663" s="23">
        <v>45341.902083333334</v>
      </c>
      <c r="AR663" s="3"/>
      <c r="AS663" s="23" t="s">
        <v>3535</v>
      </c>
      <c r="AT663" s="23"/>
      <c r="AU663" s="3" t="s">
        <v>192</v>
      </c>
      <c r="AV663" s="3" t="s">
        <v>3536</v>
      </c>
      <c r="AW663" s="3" t="s">
        <v>76</v>
      </c>
      <c r="AX663" s="3">
        <v>7.7225630000000001</v>
      </c>
      <c r="AY663" s="3">
        <v>-72.570223999999996</v>
      </c>
      <c r="AZ663" s="8" t="str">
        <f>+CONCATENATE("Reportan apertura en el enlace ",Tabla4[[#This Row],[Enlace]]," en el ",Tabla4[[#This Row],[Distancia óptica]]," ocasionado por ",Tabla4[[#This Row],[Causa del daño]])</f>
        <v>Reportan apertura en el enlace Cerro Oriente - Cúcuta en el Km 27,2 desde AV 0 ocasionado por Desastre Natural</v>
      </c>
      <c r="BA663" s="8" t="str">
        <f>+CONCATENATE("Para dar solución al incidente ",Tabla4[[#This Row],[Solución]])</f>
        <v>Para dar solución al incidente Se realizo un tendido de 300 mts y se hacen dos empalmes de 36 hilos</v>
      </c>
      <c r="BB663" s="3" t="str">
        <f>+_xlfn.CONCAT(Tabla4[[#This Row],[Causa Raiz]]," ",Tabla4[[#This Row],[Solución2]]," (",Tabla4[[#This Row],[Anillo]],"- Cabecera: ",Tabla4[[#This Row],[Cabecera]],"- Operador: ",Tabla4[[#This Row],[Operador]],")")</f>
        <v>Reportan apertura en el enlace Cerro Oriente - Cúcuta en el Km 27,2 desde AV 0 ocasionado por Desastre Natural Para dar solución al incidente Se realizo un tendido de 300 mts y se hacen dos empalmes de 36 hilos (Troncal- Cabecera: Cucuta- Operador: Colombia Telecomunicaciones)</v>
      </c>
    </row>
    <row r="664" spans="1:54" s="2" customFormat="1" ht="156.75">
      <c r="A664" s="38">
        <f t="shared" si="69"/>
        <v>663</v>
      </c>
      <c r="B664" s="3">
        <v>8247962</v>
      </c>
      <c r="C664" s="3" t="s">
        <v>54</v>
      </c>
      <c r="D664" s="23">
        <v>45338.736111111109</v>
      </c>
      <c r="E664" s="23">
        <v>45341.361111111109</v>
      </c>
      <c r="F664" s="1">
        <f t="shared" ca="1" si="68"/>
        <v>2.625</v>
      </c>
      <c r="G664" s="3" t="s">
        <v>55</v>
      </c>
      <c r="H664" s="41"/>
      <c r="I664" s="40"/>
      <c r="J664" s="5" t="s">
        <v>56</v>
      </c>
      <c r="K664" s="3" t="s">
        <v>203</v>
      </c>
      <c r="L664" s="9" t="s">
        <v>78</v>
      </c>
      <c r="M664" s="3" t="s">
        <v>79</v>
      </c>
      <c r="N664" s="3" t="s">
        <v>3537</v>
      </c>
      <c r="O664" s="3" t="s">
        <v>3538</v>
      </c>
      <c r="P664" s="3" t="s">
        <v>3539</v>
      </c>
      <c r="Q664" s="4" t="s">
        <v>3540</v>
      </c>
      <c r="R664" s="3" t="s">
        <v>741</v>
      </c>
      <c r="S664" s="3" t="s">
        <v>210</v>
      </c>
      <c r="T664" s="3" t="s">
        <v>116</v>
      </c>
      <c r="U664" s="3" t="s">
        <v>3541</v>
      </c>
      <c r="V664" s="22" t="str">
        <f t="shared" si="73"/>
        <v>RLFO; Hora de aviso: 17:40 16/02/2024; Solución: se instala empalme de 36 hilos; Hora de solución: 8:40 19/02/2024; Causa: Hurto</v>
      </c>
      <c r="W664" s="4" t="s">
        <v>191</v>
      </c>
      <c r="X664" s="3" t="s">
        <v>3542</v>
      </c>
      <c r="Y664" s="3" t="s">
        <v>3543</v>
      </c>
      <c r="Z664" s="3" t="s">
        <v>72</v>
      </c>
      <c r="AA664" s="3" t="s">
        <v>70</v>
      </c>
      <c r="AB664" s="3">
        <v>8247962</v>
      </c>
      <c r="AC664" s="3" t="s">
        <v>71</v>
      </c>
      <c r="AD664" s="6">
        <v>2.4652777777777777</v>
      </c>
      <c r="AE664" s="7"/>
      <c r="AF664" s="7"/>
      <c r="AG664" s="6">
        <f>Tabla4[[#This Row],[Tiempo Parada de Reloj]]+Tabla4[[#This Row],[Tiempo Autorizado por Telefonica (no Máximo)]]</f>
        <v>2.4652777777777777</v>
      </c>
      <c r="AH664" s="7">
        <f t="shared" ca="1" si="70"/>
        <v>0.15972222222222232</v>
      </c>
      <c r="AI664" s="8">
        <f t="shared" si="71"/>
        <v>59.166666666666664</v>
      </c>
      <c r="AJ664" s="8">
        <f t="shared" ca="1" si="72"/>
        <v>3.8333333333333357</v>
      </c>
      <c r="AK664" s="3" t="s">
        <v>120</v>
      </c>
      <c r="AL664" s="3" t="s">
        <v>70</v>
      </c>
      <c r="AM664" s="3" t="s">
        <v>88</v>
      </c>
      <c r="AN664" s="3" t="s">
        <v>88</v>
      </c>
      <c r="AO664" s="3" t="s">
        <v>88</v>
      </c>
      <c r="AP664" s="3" t="s">
        <v>73</v>
      </c>
      <c r="AQ664" s="23">
        <v>45372.951388888891</v>
      </c>
      <c r="AR664" s="3"/>
      <c r="AS664" s="23"/>
      <c r="AT664" s="23"/>
      <c r="AU664" s="3" t="s">
        <v>192</v>
      </c>
      <c r="AV664" s="3" t="s">
        <v>872</v>
      </c>
      <c r="AW664" s="3" t="s">
        <v>370</v>
      </c>
      <c r="AX664" s="3">
        <v>4.920763</v>
      </c>
      <c r="AY664" s="3">
        <v>-74.027191999999999</v>
      </c>
      <c r="AZ664" s="8" t="str">
        <f>+CONCATENATE("Reportan apertura en el enlace ",Tabla4[[#This Row],[Enlace]]," en el ",Tabla4[[#This Row],[Distancia óptica]]," ocasionado por ",Tabla4[[#This Row],[Causa del daño]])</f>
        <v>Reportan apertura en el enlace Mov. La Pradera - Mov. Fontanar en el Km 5,5 desde Fontanar ocasionado por Hurto</v>
      </c>
      <c r="BA664" s="8" t="str">
        <f>+CONCATENATE("Para dar solución al incidente ",Tabla4[[#This Row],[Solución]])</f>
        <v>Para dar solución al incidente se instala empalme de 36 hilos</v>
      </c>
      <c r="BB664" s="3" t="str">
        <f>+_xlfn.CONCAT(Tabla4[[#This Row],[Causa Raiz]]," ",Tabla4[[#This Row],[Solución2]]," (",Tabla4[[#This Row],[Anillo]],"- Cabecera: ",Tabla4[[#This Row],[Cabecera]],"- Operador: ",Tabla4[[#This Row],[Operador]],")")</f>
        <v>Reportan apertura en el enlace Mov. La Pradera - Mov. Fontanar en el Km 5,5 desde Fontanar ocasionado por Hurto Para dar solución al incidente se instala empalme de 36 hilos (lineal- Cabecera: CHIA- Operador: Colombia Telecomunicaciones)</v>
      </c>
    </row>
    <row r="665" spans="1:54" s="2" customFormat="1" ht="171">
      <c r="A665" s="38">
        <f t="shared" si="69"/>
        <v>664</v>
      </c>
      <c r="B665" s="3">
        <v>8248942</v>
      </c>
      <c r="C665" s="3" t="s">
        <v>92</v>
      </c>
      <c r="D665" s="23">
        <v>45338.822916666664</v>
      </c>
      <c r="E665" s="23">
        <v>45339.125</v>
      </c>
      <c r="F665" s="1">
        <f t="shared" ref="F665:F728" ca="1" si="74">IF(ISBLANK(E665),IF(ISBLANK(D665),0,NOW()-D665),E665-D665)</f>
        <v>0.30208333333575865</v>
      </c>
      <c r="G665" s="3" t="s">
        <v>55</v>
      </c>
      <c r="H665" s="41"/>
      <c r="I665" s="40" t="s">
        <v>3544</v>
      </c>
      <c r="J665" s="5" t="s">
        <v>322</v>
      </c>
      <c r="K665" s="3" t="s">
        <v>322</v>
      </c>
      <c r="L665" s="9" t="s">
        <v>58</v>
      </c>
      <c r="M665" s="3" t="s">
        <v>109</v>
      </c>
      <c r="N665" s="3" t="s">
        <v>323</v>
      </c>
      <c r="O665" s="3" t="s">
        <v>1029</v>
      </c>
      <c r="P665" s="3" t="s">
        <v>3545</v>
      </c>
      <c r="Q665" s="4" t="s">
        <v>3546</v>
      </c>
      <c r="R665" s="3" t="s">
        <v>327</v>
      </c>
      <c r="S665" s="3" t="s">
        <v>328</v>
      </c>
      <c r="T665" s="3" t="s">
        <v>513</v>
      </c>
      <c r="U665" s="3" t="s">
        <v>674</v>
      </c>
      <c r="V665" s="22" t="str">
        <f t="shared" si="73"/>
        <v>RTNFO; Hora de aviso: 19:45 16/02/2024; Solución: Se recupera reserva y se hace un empalme; Hora de solución: 3:00 17/02/2024; Causa: Desastre Natural</v>
      </c>
      <c r="W665" s="4" t="s">
        <v>1517</v>
      </c>
      <c r="X665" s="3"/>
      <c r="Y665" s="3"/>
      <c r="Z665" s="3" t="s">
        <v>69</v>
      </c>
      <c r="AA665" s="3" t="s">
        <v>71</v>
      </c>
      <c r="AB665" s="3">
        <v>0</v>
      </c>
      <c r="AC665" s="3" t="s">
        <v>71</v>
      </c>
      <c r="AD665" s="6">
        <v>0</v>
      </c>
      <c r="AE665" s="7"/>
      <c r="AF665" s="7"/>
      <c r="AG665" s="6">
        <f>Tabla4[[#This Row],[Tiempo Parada de Reloj]]+Tabla4[[#This Row],[Tiempo Autorizado por Telefonica (no Máximo)]]</f>
        <v>0</v>
      </c>
      <c r="AH665" s="7">
        <f t="shared" ca="1" si="70"/>
        <v>0.30208333333575865</v>
      </c>
      <c r="AI665" s="8">
        <f t="shared" si="71"/>
        <v>0</v>
      </c>
      <c r="AJ665" s="8">
        <f t="shared" ca="1" si="72"/>
        <v>7.2500000000582077</v>
      </c>
      <c r="AK665" s="3" t="s">
        <v>120</v>
      </c>
      <c r="AL665" s="3" t="s">
        <v>70</v>
      </c>
      <c r="AM665" s="3" t="s">
        <v>88</v>
      </c>
      <c r="AN665" s="3" t="s">
        <v>88</v>
      </c>
      <c r="AO665" s="3" t="s">
        <v>120</v>
      </c>
      <c r="AP665" s="3" t="s">
        <v>120</v>
      </c>
      <c r="AQ665" s="23">
        <v>45342.451388888891</v>
      </c>
      <c r="AR665" s="3"/>
      <c r="AS665" s="23"/>
      <c r="AT665" s="23"/>
      <c r="AU665" s="3" t="s">
        <v>322</v>
      </c>
      <c r="AV665" s="3" t="s">
        <v>3547</v>
      </c>
      <c r="AW665" s="3" t="s">
        <v>1323</v>
      </c>
      <c r="AX665" s="3">
        <v>7.7886100000000003</v>
      </c>
      <c r="AY665" s="3">
        <v>-73.404309999999995</v>
      </c>
      <c r="AZ665" s="8" t="str">
        <f>+CONCATENATE("Reportan apertura en el enlace ",Tabla4[[#This Row],[Enlace]]," en el ",Tabla4[[#This Row],[Distancia óptica]]," ocasionado por ",Tabla4[[#This Row],[Causa del daño]])</f>
        <v>Reportan apertura en el enlace Aguachica - San Alberto en el Km 93,1 desde Aguachica ocasionado por Desastre Natural</v>
      </c>
      <c r="BA665" s="8" t="str">
        <f>+CONCATENATE("Para dar solución al incidente ",Tabla4[[#This Row],[Solución]])</f>
        <v>Para dar solución al incidente Se recupera reserva y se hace un empalme</v>
      </c>
      <c r="BB665" s="3" t="str">
        <f>+_xlfn.CONCAT(Tabla4[[#This Row],[Causa Raiz]]," ",Tabla4[[#This Row],[Solución2]]," (",Tabla4[[#This Row],[Anillo]],"- Cabecera: ",Tabla4[[#This Row],[Cabecera]],"- Operador: ",Tabla4[[#This Row],[Operador]],")")</f>
        <v>Reportan apertura en el enlace Aguachica - San Alberto en el Km 93,1 desde Aguachica ocasionado por Desastre Natural Para dar solución al incidente Se recupera reserva y se hace un empalme (TRONCAL- Cabecera: SAN ALBERTO- Operador: Ufinet)</v>
      </c>
    </row>
    <row r="666" spans="1:54" s="2" customFormat="1" ht="213.75">
      <c r="A666" s="38">
        <f t="shared" si="69"/>
        <v>665</v>
      </c>
      <c r="B666" s="3">
        <v>8248619</v>
      </c>
      <c r="C666" s="3" t="s">
        <v>54</v>
      </c>
      <c r="D666" s="23">
        <v>45338.888888888891</v>
      </c>
      <c r="E666" s="23">
        <v>45338.947916666664</v>
      </c>
      <c r="F666" s="1">
        <f t="shared" ca="1" si="74"/>
        <v>5.9027777773735579E-2</v>
      </c>
      <c r="G666" s="3" t="s">
        <v>55</v>
      </c>
      <c r="H666" s="41"/>
      <c r="I666" s="40"/>
      <c r="J666" s="5" t="s">
        <v>56</v>
      </c>
      <c r="K666" s="3" t="s">
        <v>57</v>
      </c>
      <c r="L666" s="9" t="s">
        <v>58</v>
      </c>
      <c r="M666" s="3" t="s">
        <v>59</v>
      </c>
      <c r="N666" s="3" t="s">
        <v>60</v>
      </c>
      <c r="O666" s="3" t="s">
        <v>3548</v>
      </c>
      <c r="P666" s="3" t="s">
        <v>3549</v>
      </c>
      <c r="Q666" s="4" t="s">
        <v>3550</v>
      </c>
      <c r="R666" s="3" t="s">
        <v>947</v>
      </c>
      <c r="S666" s="3" t="s">
        <v>65</v>
      </c>
      <c r="T666" s="3" t="s">
        <v>176</v>
      </c>
      <c r="U666" s="3" t="s">
        <v>3551</v>
      </c>
      <c r="V666" s="22" t="str">
        <f t="shared" si="73"/>
        <v>RLFO; Hora de aviso: 21:20 16/02/2024; Solución: Se realizo un tendido de 110 mts de FO de 96 hilos y se hacen dos empalmes de 48 hilos; Hora de solución: 22:45 16/02/2024; Causa: Intervención de Terceros. No Identificados</v>
      </c>
      <c r="W666" s="4" t="s">
        <v>68</v>
      </c>
      <c r="X666" s="3"/>
      <c r="Y666" s="3"/>
      <c r="Z666" s="3" t="s">
        <v>69</v>
      </c>
      <c r="AA666" s="3" t="s">
        <v>70</v>
      </c>
      <c r="AB666" s="3">
        <v>8248619</v>
      </c>
      <c r="AC666" s="3" t="s">
        <v>71</v>
      </c>
      <c r="AD666" s="6">
        <v>0</v>
      </c>
      <c r="AE666" s="7"/>
      <c r="AF666" s="7"/>
      <c r="AG666" s="6">
        <f>Tabla4[[#This Row],[Tiempo Parada de Reloj]]+Tabla4[[#This Row],[Tiempo Autorizado por Telefonica (no Máximo)]]</f>
        <v>0</v>
      </c>
      <c r="AH666" s="7">
        <f t="shared" ca="1" si="70"/>
        <v>5.9027777773735579E-2</v>
      </c>
      <c r="AI666" s="8">
        <f t="shared" si="71"/>
        <v>0</v>
      </c>
      <c r="AJ666" s="8">
        <f t="shared" ca="1" si="72"/>
        <v>1.4166666665696539</v>
      </c>
      <c r="AK666" s="3" t="s">
        <v>73</v>
      </c>
      <c r="AL666" s="3" t="s">
        <v>70</v>
      </c>
      <c r="AM666" s="3" t="s">
        <v>98</v>
      </c>
      <c r="AN666" s="3" t="s">
        <v>98</v>
      </c>
      <c r="AO666" s="3" t="s">
        <v>98</v>
      </c>
      <c r="AP666" s="3" t="s">
        <v>98</v>
      </c>
      <c r="AQ666" s="23">
        <v>45342.109027777777</v>
      </c>
      <c r="AR666" s="3"/>
      <c r="AS666" s="23"/>
      <c r="AT666" s="23"/>
      <c r="AU666" s="3" t="s">
        <v>100</v>
      </c>
      <c r="AV666" s="3" t="s">
        <v>757</v>
      </c>
      <c r="AW666" s="3" t="s">
        <v>3552</v>
      </c>
      <c r="AX666" s="3">
        <v>4.6147999999999998</v>
      </c>
      <c r="AY666" s="3">
        <v>-74.145899999999997</v>
      </c>
      <c r="AZ666" s="8" t="str">
        <f>+CONCATENATE("Reportan apertura en el enlace ",Tabla4[[#This Row],[Enlace]]," en el ",Tabla4[[#This Row],[Distancia óptica]]," ocasionado por ",Tabla4[[#This Row],[Causa del daño]])</f>
        <v>Reportan apertura en el enlace Asturias - Tundamá en el Km 1,721 desde asturias ocasionado por Intervención de Terceros. No Identificados</v>
      </c>
      <c r="BA666" s="8" t="str">
        <f>+CONCATENATE("Para dar solución al incidente ",Tabla4[[#This Row],[Solución]])</f>
        <v>Para dar solución al incidente Se realizo un tendido de 110 mts de FO de 96 hilos y se hacen dos empalmes de 48 hilos</v>
      </c>
      <c r="BB666" s="3" t="str">
        <f>+_xlfn.CONCAT(Tabla4[[#This Row],[Causa Raiz]]," ",Tabla4[[#This Row],[Solución2]]," (",Tabla4[[#This Row],[Anillo]],"- Cabecera: ",Tabla4[[#This Row],[Cabecera]],"- Operador: ",Tabla4[[#This Row],[Operador]],")")</f>
        <v>Reportan apertura en el enlace Asturias - Tundamá en el Km 1,721 desde asturias ocasionado por Intervención de Terceros. No Identificados Para dar solución al incidente Se realizo un tendido de 110 mts de FO de 96 hilos y se hacen dos empalmes de 48 hilos (Lado A- Cabecera: Asturias- Operador: Colombia Telecomunicaciones)</v>
      </c>
    </row>
    <row r="667" spans="1:54" s="2" customFormat="1" ht="199.5">
      <c r="A667" s="38">
        <f t="shared" si="69"/>
        <v>666</v>
      </c>
      <c r="B667" s="3">
        <v>8249852</v>
      </c>
      <c r="C667" s="3" t="s">
        <v>54</v>
      </c>
      <c r="D667" s="23">
        <v>45338.947916666664</v>
      </c>
      <c r="E667" s="23">
        <v>45338.949305555558</v>
      </c>
      <c r="F667" s="1">
        <f t="shared" ca="1" si="74"/>
        <v>1.3888888934161514E-3</v>
      </c>
      <c r="G667" s="3" t="s">
        <v>55</v>
      </c>
      <c r="H667" s="41"/>
      <c r="I667" s="40"/>
      <c r="J667" s="5" t="s">
        <v>56</v>
      </c>
      <c r="K667" s="3" t="s">
        <v>93</v>
      </c>
      <c r="L667" s="9" t="s">
        <v>58</v>
      </c>
      <c r="M667" s="3" t="s">
        <v>59</v>
      </c>
      <c r="N667" s="3" t="s">
        <v>60</v>
      </c>
      <c r="O667" s="3" t="s">
        <v>3548</v>
      </c>
      <c r="P667" s="3" t="s">
        <v>3553</v>
      </c>
      <c r="Q667" s="4" t="s">
        <v>3554</v>
      </c>
      <c r="R667" s="3" t="s">
        <v>947</v>
      </c>
      <c r="S667" s="3" t="s">
        <v>65</v>
      </c>
      <c r="T667" s="3" t="s">
        <v>104</v>
      </c>
      <c r="U667" s="3" t="s">
        <v>3555</v>
      </c>
      <c r="V667" s="22" t="str">
        <f t="shared" si="73"/>
        <v>RLFO; Hora de aviso: 22:45 16/02/2024; Solución: Se certifica la FO y al parecer fue problemas de conexión en asturias y Turco; Hora de solución: 22:47 16/02/2024; Causa: Visita Fallida</v>
      </c>
      <c r="W667" s="4" t="s">
        <v>68</v>
      </c>
      <c r="X667" s="3"/>
      <c r="Y667" s="3"/>
      <c r="Z667" s="3" t="s">
        <v>69</v>
      </c>
      <c r="AA667" s="3" t="s">
        <v>71</v>
      </c>
      <c r="AB667" s="3">
        <v>0</v>
      </c>
      <c r="AC667" s="3" t="s">
        <v>71</v>
      </c>
      <c r="AD667" s="6">
        <v>0</v>
      </c>
      <c r="AE667" s="7"/>
      <c r="AF667" s="7"/>
      <c r="AG667" s="6">
        <f>Tabla4[[#This Row],[Tiempo Parada de Reloj]]+Tabla4[[#This Row],[Tiempo Autorizado por Telefonica (no Máximo)]]</f>
        <v>0</v>
      </c>
      <c r="AH667" s="7">
        <f t="shared" ca="1" si="70"/>
        <v>1.3888888934161514E-3</v>
      </c>
      <c r="AI667" s="8">
        <f t="shared" si="71"/>
        <v>0</v>
      </c>
      <c r="AJ667" s="8">
        <f t="shared" ca="1" si="72"/>
        <v>3.3333333441987634E-2</v>
      </c>
      <c r="AK667" s="3" t="s">
        <v>98</v>
      </c>
      <c r="AL667" s="3" t="s">
        <v>71</v>
      </c>
      <c r="AM667" s="3" t="s">
        <v>69</v>
      </c>
      <c r="AN667" s="3" t="s">
        <v>98</v>
      </c>
      <c r="AO667" s="3" t="s">
        <v>98</v>
      </c>
      <c r="AP667" s="3" t="s">
        <v>98</v>
      </c>
      <c r="AQ667" s="23">
        <v>45338.949305555558</v>
      </c>
      <c r="AR667" s="3"/>
      <c r="AS667" s="23"/>
      <c r="AT667" s="23"/>
      <c r="AU667" s="3" t="s">
        <v>100</v>
      </c>
      <c r="AV667" s="3" t="s">
        <v>720</v>
      </c>
      <c r="AW667" s="3" t="s">
        <v>3556</v>
      </c>
      <c r="AX667" s="3" t="s">
        <v>69</v>
      </c>
      <c r="AY667" s="3" t="s">
        <v>69</v>
      </c>
      <c r="AZ667" s="8" t="str">
        <f>+CONCATENATE("Reportan apertura en el enlace ",Tabla4[[#This Row],[Enlace]]," en el ",Tabla4[[#This Row],[Distancia óptica]]," ocasionado por ",Tabla4[[#This Row],[Causa del daño]])</f>
        <v>Reportan apertura en el enlace Asturias - Tundamá en el Km 0,567 desde Asturias ocasionado por Visita Fallida</v>
      </c>
      <c r="BA667" s="8" t="str">
        <f>+CONCATENATE("Para dar solución al incidente ",Tabla4[[#This Row],[Solución]])</f>
        <v>Para dar solución al incidente Se certifica la FO y al parecer fue problemas de conexión en asturias y Turco</v>
      </c>
      <c r="BB667" s="3" t="str">
        <f>+_xlfn.CONCAT(Tabla4[[#This Row],[Causa Raiz]]," ",Tabla4[[#This Row],[Solución2]]," (",Tabla4[[#This Row],[Anillo]],"- Cabecera: ",Tabla4[[#This Row],[Cabecera]],"- Operador: ",Tabla4[[#This Row],[Operador]],")")</f>
        <v>Reportan apertura en el enlace Asturias - Tundamá en el Km 0,567 desde Asturias ocasionado por Visita Fallida Para dar solución al incidente Se certifica la FO y al parecer fue problemas de conexión en asturias y Turco (ANILLO LADO A - Cabecera: ASTURIAS- Operador: Colombia Telecomunicaciones)</v>
      </c>
    </row>
    <row r="668" spans="1:54" s="2" customFormat="1" ht="171">
      <c r="A668" s="38">
        <f t="shared" si="69"/>
        <v>667</v>
      </c>
      <c r="B668" s="3">
        <v>8250769</v>
      </c>
      <c r="C668" s="3" t="s">
        <v>163</v>
      </c>
      <c r="D668" s="23">
        <v>45339.3125</v>
      </c>
      <c r="E668" s="23">
        <v>45339.313888888886</v>
      </c>
      <c r="F668" s="1">
        <f t="shared" ca="1" si="74"/>
        <v>1.3888888861401938E-3</v>
      </c>
      <c r="G668" s="3" t="s">
        <v>55</v>
      </c>
      <c r="H668" s="41"/>
      <c r="I668" s="40"/>
      <c r="J668" s="5" t="s">
        <v>56</v>
      </c>
      <c r="K668" s="3" t="s">
        <v>138</v>
      </c>
      <c r="L668" s="9" t="s">
        <v>78</v>
      </c>
      <c r="M668" s="3" t="s">
        <v>139</v>
      </c>
      <c r="N668" s="3" t="s">
        <v>140</v>
      </c>
      <c r="O668" s="3" t="s">
        <v>3557</v>
      </c>
      <c r="P668" s="3" t="s">
        <v>3558</v>
      </c>
      <c r="Q668" s="4" t="s">
        <v>3559</v>
      </c>
      <c r="R668" s="3" t="s">
        <v>1178</v>
      </c>
      <c r="S668" s="3" t="s">
        <v>145</v>
      </c>
      <c r="T668" s="3" t="s">
        <v>104</v>
      </c>
      <c r="U668" s="3" t="s">
        <v>3560</v>
      </c>
      <c r="V668" s="22" t="str">
        <f t="shared" si="73"/>
        <v>RDFO; Hora de aviso: 7:30 17/02/2024; Solución: Hilos cruzados en ODF de Mov. Candelaria; Hora de solución: 7:32 17/02/2024; Causa: Visita Fallida</v>
      </c>
      <c r="W668" s="4" t="s">
        <v>199</v>
      </c>
      <c r="X668" s="3"/>
      <c r="Y668" s="3"/>
      <c r="Z668" s="3" t="s">
        <v>69</v>
      </c>
      <c r="AA668" s="3" t="s">
        <v>71</v>
      </c>
      <c r="AB668" s="3">
        <v>0</v>
      </c>
      <c r="AC668" s="3" t="s">
        <v>71</v>
      </c>
      <c r="AD668" s="6">
        <v>0</v>
      </c>
      <c r="AE668" s="7"/>
      <c r="AF668" s="7"/>
      <c r="AG668" s="6">
        <f>Tabla4[[#This Row],[Tiempo Parada de Reloj]]+Tabla4[[#This Row],[Tiempo Autorizado por Telefonica (no Máximo)]]</f>
        <v>0</v>
      </c>
      <c r="AH668" s="7">
        <f t="shared" ca="1" si="70"/>
        <v>1.3888888861401938E-3</v>
      </c>
      <c r="AI668" s="8">
        <f t="shared" si="71"/>
        <v>0</v>
      </c>
      <c r="AJ668" s="8">
        <f t="shared" ca="1" si="72"/>
        <v>3.3333333267364651E-2</v>
      </c>
      <c r="AK668" s="3" t="s">
        <v>88</v>
      </c>
      <c r="AL668" s="3" t="s">
        <v>71</v>
      </c>
      <c r="AM668" s="3" t="s">
        <v>88</v>
      </c>
      <c r="AN668" s="3" t="s">
        <v>88</v>
      </c>
      <c r="AO668" s="3" t="s">
        <v>88</v>
      </c>
      <c r="AP668" s="3" t="s">
        <v>88</v>
      </c>
      <c r="AQ668" s="23">
        <v>45339.313888888886</v>
      </c>
      <c r="AR668" s="3"/>
      <c r="AS668" s="23"/>
      <c r="AT668" s="23"/>
      <c r="AU668" s="3" t="s">
        <v>200</v>
      </c>
      <c r="AV668" s="3" t="s">
        <v>69</v>
      </c>
      <c r="AW668" s="3" t="s">
        <v>69</v>
      </c>
      <c r="AX668" s="3" t="s">
        <v>69</v>
      </c>
      <c r="AY668" s="3" t="s">
        <v>69</v>
      </c>
      <c r="AZ668" s="8" t="str">
        <f>+CONCATENATE("Reportan apertura en el enlace ",Tabla4[[#This Row],[Enlace]]," en el ",Tabla4[[#This Row],[Distancia óptica]]," ocasionado por ",Tabla4[[#This Row],[Causa del daño]])</f>
        <v>Reportan apertura en el enlace Mov.Colon - Mov. Candelaria en el Km 0 desde Mov. Candelaria ocasionado por Visita Fallida</v>
      </c>
      <c r="BA668" s="8" t="str">
        <f>+CONCATENATE("Para dar solución al incidente ",Tabla4[[#This Row],[Solución]])</f>
        <v>Para dar solución al incidente Hilos cruzados en ODF de Mov. Candelaria</v>
      </c>
      <c r="BB668" s="3" t="str">
        <f>+_xlfn.CONCAT(Tabla4[[#This Row],[Causa Raiz]]," ",Tabla4[[#This Row],[Solución2]]," (",Tabla4[[#This Row],[Anillo]],"- Cabecera: ",Tabla4[[#This Row],[Cabecera]],"- Operador: ",Tabla4[[#This Row],[Operador]],")")</f>
        <v>Reportan apertura en el enlace Mov.Colon - Mov. Candelaria en el Km 0 desde Mov. Candelaria ocasionado por Visita Fallida Para dar solución al incidente Hilos cruzados en ODF de Mov. Candelaria (NA- Cabecera: NA- Operador: Colombia Telecomunicaciones)</v>
      </c>
    </row>
    <row r="669" spans="1:54" s="2" customFormat="1" ht="213.75">
      <c r="A669" s="38">
        <f t="shared" si="69"/>
        <v>668</v>
      </c>
      <c r="B669" s="3">
        <v>8250855</v>
      </c>
      <c r="C669" s="3" t="s">
        <v>163</v>
      </c>
      <c r="D669" s="23">
        <v>45339.3125</v>
      </c>
      <c r="E669" s="23">
        <v>45339.313888888886</v>
      </c>
      <c r="F669" s="1">
        <f t="shared" ca="1" si="74"/>
        <v>1.3888888861401938E-3</v>
      </c>
      <c r="G669" s="3" t="s">
        <v>55</v>
      </c>
      <c r="H669" s="41"/>
      <c r="I669" s="40"/>
      <c r="J669" s="5" t="s">
        <v>56</v>
      </c>
      <c r="K669" s="3" t="s">
        <v>138</v>
      </c>
      <c r="L669" s="9" t="s">
        <v>78</v>
      </c>
      <c r="M669" s="3" t="s">
        <v>139</v>
      </c>
      <c r="N669" s="3" t="s">
        <v>140</v>
      </c>
      <c r="O669" s="3" t="s">
        <v>3561</v>
      </c>
      <c r="P669" s="3" t="s">
        <v>3562</v>
      </c>
      <c r="Q669" s="4" t="s">
        <v>3563</v>
      </c>
      <c r="R669" s="3" t="s">
        <v>1178</v>
      </c>
      <c r="S669" s="3" t="s">
        <v>145</v>
      </c>
      <c r="T669" s="3" t="s">
        <v>104</v>
      </c>
      <c r="U669" s="3" t="s">
        <v>3564</v>
      </c>
      <c r="V669" s="22" t="str">
        <f t="shared" si="73"/>
        <v>RDFO; Hora de aviso: 7:30 17/02/2024; Solución: se coloca el puente(pacthcord)  que va entre alfaguara  y potrerito que  estaba en este ODF de las piñas para dar continuidad de servicio ; Hora de solución: 7:32 17/02/2024; Causa: Visita Fallida</v>
      </c>
      <c r="W669" s="4" t="s">
        <v>199</v>
      </c>
      <c r="X669" s="3"/>
      <c r="Y669" s="3"/>
      <c r="Z669" s="3" t="s">
        <v>69</v>
      </c>
      <c r="AA669" s="3" t="s">
        <v>71</v>
      </c>
      <c r="AB669" s="3">
        <v>0</v>
      </c>
      <c r="AC669" s="3" t="s">
        <v>71</v>
      </c>
      <c r="AD669" s="6">
        <v>0</v>
      </c>
      <c r="AE669" s="7"/>
      <c r="AF669" s="7"/>
      <c r="AG669" s="6">
        <f>Tabla4[[#This Row],[Tiempo Parada de Reloj]]+Tabla4[[#This Row],[Tiempo Autorizado por Telefonica (no Máximo)]]</f>
        <v>0</v>
      </c>
      <c r="AH669" s="7">
        <f t="shared" ca="1" si="70"/>
        <v>1.3888888861401938E-3</v>
      </c>
      <c r="AI669" s="8">
        <f t="shared" si="71"/>
        <v>0</v>
      </c>
      <c r="AJ669" s="8">
        <f t="shared" ca="1" si="72"/>
        <v>3.3333333267364651E-2</v>
      </c>
      <c r="AK669" s="3" t="s">
        <v>88</v>
      </c>
      <c r="AL669" s="3" t="s">
        <v>71</v>
      </c>
      <c r="AM669" s="3" t="s">
        <v>69</v>
      </c>
      <c r="AN669" s="3" t="s">
        <v>88</v>
      </c>
      <c r="AO669" s="3" t="s">
        <v>88</v>
      </c>
      <c r="AP669" s="3" t="s">
        <v>88</v>
      </c>
      <c r="AQ669" s="23">
        <v>45339.313888888886</v>
      </c>
      <c r="AR669" s="3"/>
      <c r="AS669" s="23"/>
      <c r="AT669" s="23"/>
      <c r="AU669" s="3" t="s">
        <v>1040</v>
      </c>
      <c r="AV669" s="3" t="s">
        <v>69</v>
      </c>
      <c r="AW669" s="3" t="s">
        <v>69</v>
      </c>
      <c r="AX669" s="3" t="s">
        <v>69</v>
      </c>
      <c r="AY669" s="3" t="s">
        <v>69</v>
      </c>
      <c r="AZ669" s="8" t="str">
        <f>+CONCATENATE("Reportan apertura en el enlace ",Tabla4[[#This Row],[Enlace]]," en el ",Tabla4[[#This Row],[Distancia óptica]]," ocasionado por ",Tabla4[[#This Row],[Causa del daño]])</f>
        <v>Reportan apertura en el enlace Mov. Alfragua - Mov. Las piñas en el Km 0 desde Mov.las piñas ocasionado por Visita Fallida</v>
      </c>
      <c r="BA669" s="8" t="str">
        <f>+CONCATENATE("Para dar solución al incidente ",Tabla4[[#This Row],[Solución]])</f>
        <v xml:space="preserve">Para dar solución al incidente se coloca el puente(pacthcord)  que va entre alfaguara  y potrerito que  estaba en este ODF de las piñas para dar continuidad de servicio </v>
      </c>
      <c r="BB669" s="3" t="str">
        <f>+_xlfn.CONCAT(Tabla4[[#This Row],[Causa Raiz]]," ",Tabla4[[#This Row],[Solución2]]," (",Tabla4[[#This Row],[Anillo]],"- Cabecera: ",Tabla4[[#This Row],[Cabecera]],"- Operador: ",Tabla4[[#This Row],[Operador]],")")</f>
        <v>Reportan apertura en el enlace Mov. Alfragua - Mov. Las piñas en el Km 0 desde Mov.las piñas ocasionado por Visita Fallida Para dar solución al incidente se coloca el puente(pacthcord)  que va entre alfaguara  y potrerito que  estaba en este ODF de las piñas para dar continuidad de servicio  (NA- Cabecera: NA- Operador: Colombia Telecomunicaciones)</v>
      </c>
    </row>
    <row r="670" spans="1:54" s="2" customFormat="1" ht="199.5">
      <c r="A670" s="38">
        <f t="shared" si="69"/>
        <v>669</v>
      </c>
      <c r="B670" s="3">
        <v>8250888</v>
      </c>
      <c r="C670" s="3" t="s">
        <v>54</v>
      </c>
      <c r="D670" s="23">
        <v>45339.3125</v>
      </c>
      <c r="E670" s="23">
        <v>45339.513888888891</v>
      </c>
      <c r="F670" s="1">
        <f t="shared" ca="1" si="74"/>
        <v>0.20138888889050577</v>
      </c>
      <c r="G670" s="3" t="s">
        <v>55</v>
      </c>
      <c r="H670" s="41"/>
      <c r="I670" s="40"/>
      <c r="J670" s="5" t="s">
        <v>56</v>
      </c>
      <c r="K670" s="3" t="s">
        <v>93</v>
      </c>
      <c r="L670" s="9" t="s">
        <v>78</v>
      </c>
      <c r="M670" s="3" t="s">
        <v>59</v>
      </c>
      <c r="N670" s="3" t="s">
        <v>60</v>
      </c>
      <c r="O670" s="3" t="s">
        <v>3565</v>
      </c>
      <c r="P670" s="3" t="s">
        <v>3566</v>
      </c>
      <c r="Q670" s="4" t="s">
        <v>3567</v>
      </c>
      <c r="R670" s="3" t="s">
        <v>947</v>
      </c>
      <c r="S670" s="3" t="s">
        <v>65</v>
      </c>
      <c r="T670" s="3" t="s">
        <v>66</v>
      </c>
      <c r="U670" s="3" t="s">
        <v>3568</v>
      </c>
      <c r="V670" s="22" t="str">
        <f t="shared" si="73"/>
        <v>RLFO; Hora de aviso: 7:30 17/02/2024; Solución: se tiende 120 metros  de  fo de 48 hilos y  dos empalmes de 48 hilos; Hora de solución: 12:20 17/02/2024; Causa: Vandalismo</v>
      </c>
      <c r="W670" s="4" t="s">
        <v>68</v>
      </c>
      <c r="X670" s="3"/>
      <c r="Y670" s="3"/>
      <c r="Z670" s="3" t="s">
        <v>69</v>
      </c>
      <c r="AA670" s="3" t="s">
        <v>70</v>
      </c>
      <c r="AB670" s="3">
        <v>8251176</v>
      </c>
      <c r="AC670" s="3" t="s">
        <v>71</v>
      </c>
      <c r="AD670" s="6">
        <v>4.1666666666666664E-2</v>
      </c>
      <c r="AE670" s="7"/>
      <c r="AF670" s="7"/>
      <c r="AG670" s="6">
        <f>Tabla4[[#This Row],[Tiempo Parada de Reloj]]+Tabla4[[#This Row],[Tiempo Autorizado por Telefonica (no Máximo)]]</f>
        <v>4.1666666666666664E-2</v>
      </c>
      <c r="AH670" s="7">
        <f t="shared" ca="1" si="70"/>
        <v>0.15972222222383911</v>
      </c>
      <c r="AI670" s="8">
        <f t="shared" si="71"/>
        <v>1</v>
      </c>
      <c r="AJ670" s="8">
        <f t="shared" ca="1" si="72"/>
        <v>3.8333333333721384</v>
      </c>
      <c r="AK670" s="3" t="s">
        <v>88</v>
      </c>
      <c r="AL670" s="3" t="s">
        <v>71</v>
      </c>
      <c r="AM670" s="3" t="s">
        <v>69</v>
      </c>
      <c r="AN670" s="3" t="s">
        <v>88</v>
      </c>
      <c r="AO670" s="3" t="s">
        <v>98</v>
      </c>
      <c r="AP670" s="3" t="s">
        <v>98</v>
      </c>
      <c r="AQ670" s="23">
        <v>45341.355555555558</v>
      </c>
      <c r="AR670" s="3"/>
      <c r="AS670" s="23"/>
      <c r="AT670" s="23"/>
      <c r="AU670" s="3" t="s">
        <v>100</v>
      </c>
      <c r="AV670" s="3" t="s">
        <v>2311</v>
      </c>
      <c r="AW670" s="3" t="s">
        <v>307</v>
      </c>
      <c r="AX670" s="3">
        <v>4.7236200000000004</v>
      </c>
      <c r="AY670" s="3">
        <v>-74.05565</v>
      </c>
      <c r="AZ670" s="8" t="str">
        <f>+CONCATENATE("Reportan apertura en el enlace ",Tabla4[[#This Row],[Enlace]]," en el ",Tabla4[[#This Row],[Distancia óptica]]," ocasionado por ",Tabla4[[#This Row],[Causa del daño]])</f>
        <v>Reportan apertura en el enlace Mov. Autopista - Mov. Prado Pinzon en el km 1,09 desde  Autopista ocasionado por Vandalismo</v>
      </c>
      <c r="BA670" s="8" t="str">
        <f>+CONCATENATE("Para dar solución al incidente ",Tabla4[[#This Row],[Solución]])</f>
        <v>Para dar solución al incidente se tiende 120 metros  de  fo de 48 hilos y  dos empalmes de 48 hilos</v>
      </c>
      <c r="BB670" s="3" t="str">
        <f>+_xlfn.CONCAT(Tabla4[[#This Row],[Causa Raiz]]," ",Tabla4[[#This Row],[Solución2]]," (",Tabla4[[#This Row],[Anillo]],"- Cabecera: ",Tabla4[[#This Row],[Cabecera]],"- Operador: ",Tabla4[[#This Row],[Operador]],")")</f>
        <v>Reportan apertura en el enlace Mov. Autopista - Mov. Prado Pinzon en el km 1,09 desde  Autopista ocasionado por Vandalismo Para dar solución al incidente se tiende 120 metros  de  fo de 48 hilos y  dos empalmes de 48 hilos (LINEAL- Cabecera: AUTOPISTA- Operador: Colombia Telecomunicaciones)</v>
      </c>
    </row>
    <row r="671" spans="1:54" s="2" customFormat="1" ht="228">
      <c r="A671" s="38">
        <f t="shared" si="69"/>
        <v>670</v>
      </c>
      <c r="B671" s="3">
        <v>8250077</v>
      </c>
      <c r="C671" s="3" t="s">
        <v>163</v>
      </c>
      <c r="D671" s="23">
        <v>45339.333333333336</v>
      </c>
      <c r="E671" s="23">
        <v>45339.489583333336</v>
      </c>
      <c r="F671" s="1">
        <f t="shared" ca="1" si="74"/>
        <v>0.15625</v>
      </c>
      <c r="G671" s="3" t="s">
        <v>55</v>
      </c>
      <c r="H671" s="41"/>
      <c r="I671" s="40"/>
      <c r="J671" s="5" t="s">
        <v>56</v>
      </c>
      <c r="K671" s="3" t="s">
        <v>77</v>
      </c>
      <c r="L671" s="9" t="s">
        <v>78</v>
      </c>
      <c r="M671" s="3" t="s">
        <v>79</v>
      </c>
      <c r="N671" s="3" t="s">
        <v>771</v>
      </c>
      <c r="O671" s="3" t="s">
        <v>3569</v>
      </c>
      <c r="P671" s="3" t="s">
        <v>3570</v>
      </c>
      <c r="Q671" s="4" t="s">
        <v>3571</v>
      </c>
      <c r="R671" s="3" t="s">
        <v>741</v>
      </c>
      <c r="S671" s="3" t="s">
        <v>249</v>
      </c>
      <c r="T671" s="3" t="s">
        <v>66</v>
      </c>
      <c r="U671" s="3" t="s">
        <v>3572</v>
      </c>
      <c r="V671" s="22" t="str">
        <f t="shared" si="73"/>
        <v>RDFO; Hora de aviso: 8:00 17/02/2024; Solución: se tiende 50 metros de fo de 36 hilos y dos empalmes de 48 hilos y se fusionan 8 hilos; Hora de solución: 11:45 17/02/2024; Causa: Vandalismo</v>
      </c>
      <c r="W671" s="4" t="s">
        <v>160</v>
      </c>
      <c r="X671" s="3"/>
      <c r="Y671" s="3"/>
      <c r="Z671" s="3" t="s">
        <v>69</v>
      </c>
      <c r="AA671" s="3" t="s">
        <v>70</v>
      </c>
      <c r="AB671" s="3" t="s">
        <v>3573</v>
      </c>
      <c r="AC671" s="3" t="s">
        <v>71</v>
      </c>
      <c r="AD671" s="6">
        <v>0</v>
      </c>
      <c r="AE671" s="7"/>
      <c r="AF671" s="7"/>
      <c r="AG671" s="6">
        <f>Tabla4[[#This Row],[Tiempo Parada de Reloj]]+Tabla4[[#This Row],[Tiempo Autorizado por Telefonica (no Máximo)]]</f>
        <v>0</v>
      </c>
      <c r="AH671" s="7">
        <f t="shared" ca="1" si="70"/>
        <v>0.15625</v>
      </c>
      <c r="AI671" s="8">
        <f t="shared" si="71"/>
        <v>0</v>
      </c>
      <c r="AJ671" s="8">
        <f t="shared" ca="1" si="72"/>
        <v>3.75</v>
      </c>
      <c r="AK671" s="3" t="s">
        <v>88</v>
      </c>
      <c r="AL671" s="3" t="s">
        <v>71</v>
      </c>
      <c r="AM671" s="3" t="s">
        <v>69</v>
      </c>
      <c r="AN671" s="3" t="s">
        <v>88</v>
      </c>
      <c r="AO671" s="3" t="s">
        <v>119</v>
      </c>
      <c r="AP671" s="3" t="s">
        <v>120</v>
      </c>
      <c r="AQ671" s="23">
        <v>45343.398611111108</v>
      </c>
      <c r="AR671" s="3"/>
      <c r="AS671" s="23"/>
      <c r="AT671" s="23"/>
      <c r="AU671" s="3" t="s">
        <v>313</v>
      </c>
      <c r="AV671" s="3" t="s">
        <v>3574</v>
      </c>
      <c r="AW671" s="3" t="s">
        <v>3575</v>
      </c>
      <c r="AX671" s="3">
        <v>4.5659700000000001</v>
      </c>
      <c r="AY671" s="3">
        <v>-74.235060000000004</v>
      </c>
      <c r="AZ671" s="8" t="str">
        <f>+CONCATENATE("Reportan apertura en el enlace ",Tabla4[[#This Row],[Enlace]]," en el ",Tabla4[[#This Row],[Distancia óptica]]," ocasionado por ",Tabla4[[#This Row],[Causa del daño]])</f>
        <v>Reportan apertura en el enlace Mov. Soacha compartir - Mov.Vivero en el km 0,273 desde Mov. Soacha compartir ocasionado por Vandalismo</v>
      </c>
      <c r="BA671" s="8" t="str">
        <f>+CONCATENATE("Para dar solución al incidente ",Tabla4[[#This Row],[Solución]])</f>
        <v>Para dar solución al incidente se tiende 50 metros de fo de 36 hilos y dos empalmes de 48 hilos y se fusionan 8 hilos</v>
      </c>
      <c r="BB671" s="3" t="str">
        <f>+_xlfn.CONCAT(Tabla4[[#This Row],[Causa Raiz]]," ",Tabla4[[#This Row],[Solución2]]," (",Tabla4[[#This Row],[Anillo]],"- Cabecera: ",Tabla4[[#This Row],[Cabecera]],"- Operador: ",Tabla4[[#This Row],[Operador]],")")</f>
        <v>Reportan apertura en el enlace Mov. Soacha compartir - Mov.Vivero en el km 0,273 desde Mov. Soacha compartir ocasionado por Vandalismo Para dar solución al incidente se tiende 50 metros de fo de 36 hilos y dos empalmes de 48 hilos y se fusionan 8 hilos (Uk Soacha Compartir- Cabecera: Mov. Soacha compartir- Operador: Colombia Telecomunicaciones)</v>
      </c>
    </row>
    <row r="672" spans="1:54" s="2" customFormat="1" ht="185.25">
      <c r="A672" s="38">
        <f t="shared" si="69"/>
        <v>671</v>
      </c>
      <c r="B672" s="3">
        <v>8250404</v>
      </c>
      <c r="C672" s="3" t="s">
        <v>54</v>
      </c>
      <c r="D672" s="23">
        <v>45339.375</v>
      </c>
      <c r="E672" s="23">
        <v>45339.583333333336</v>
      </c>
      <c r="F672" s="1">
        <f t="shared" ca="1" si="74"/>
        <v>0.20833333333575865</v>
      </c>
      <c r="G672" s="3" t="s">
        <v>55</v>
      </c>
      <c r="H672" s="41"/>
      <c r="I672" s="40"/>
      <c r="J672" s="5" t="s">
        <v>56</v>
      </c>
      <c r="K672" s="3" t="s">
        <v>108</v>
      </c>
      <c r="L672" s="9" t="s">
        <v>78</v>
      </c>
      <c r="M672" s="3" t="s">
        <v>109</v>
      </c>
      <c r="N672" s="3" t="s">
        <v>3024</v>
      </c>
      <c r="O672" s="3" t="s">
        <v>3576</v>
      </c>
      <c r="P672" s="3" t="s">
        <v>3577</v>
      </c>
      <c r="Q672" s="4" t="s">
        <v>3578</v>
      </c>
      <c r="R672" s="3" t="s">
        <v>327</v>
      </c>
      <c r="S672" s="3" t="s">
        <v>115</v>
      </c>
      <c r="T672" s="3" t="s">
        <v>66</v>
      </c>
      <c r="U672" s="3" t="s">
        <v>3579</v>
      </c>
      <c r="V672" s="22" t="str">
        <f t="shared" si="73"/>
        <v>RLFO; Hora de aviso: 9:00 17/02/2024; Solución: Recuperacion de 300 mts de Fo y un empalme de 8 hilos; Hora de solución: 14:00 17/02/2024; Causa: Vandalismo</v>
      </c>
      <c r="W672" s="4" t="s">
        <v>3580</v>
      </c>
      <c r="X672" s="3" t="s">
        <v>3581</v>
      </c>
      <c r="Y672" s="3" t="s">
        <v>3582</v>
      </c>
      <c r="Z672" s="3" t="s">
        <v>72</v>
      </c>
      <c r="AA672" s="3" t="s">
        <v>70</v>
      </c>
      <c r="AB672" s="3">
        <v>8250404</v>
      </c>
      <c r="AC672" s="3" t="s">
        <v>71</v>
      </c>
      <c r="AD672" s="6">
        <v>5.2083333333333336E-2</v>
      </c>
      <c r="AE672" s="7"/>
      <c r="AF672" s="7"/>
      <c r="AG672" s="6">
        <f>Tabla4[[#This Row],[Tiempo Parada de Reloj]]+Tabla4[[#This Row],[Tiempo Autorizado por Telefonica (no Máximo)]]</f>
        <v>5.2083333333333336E-2</v>
      </c>
      <c r="AH672" s="7">
        <f t="shared" ca="1" si="70"/>
        <v>0.15625000000242531</v>
      </c>
      <c r="AI672" s="8">
        <f t="shared" si="71"/>
        <v>1.25</v>
      </c>
      <c r="AJ672" s="8">
        <f t="shared" ca="1" si="72"/>
        <v>3.7500000000582077</v>
      </c>
      <c r="AK672" s="3" t="s">
        <v>73</v>
      </c>
      <c r="AL672" s="3" t="s">
        <v>70</v>
      </c>
      <c r="AM672" s="3" t="s">
        <v>120</v>
      </c>
      <c r="AN672" s="3" t="s">
        <v>120</v>
      </c>
      <c r="AO672" s="3" t="s">
        <v>98</v>
      </c>
      <c r="AP672" s="3" t="s">
        <v>98</v>
      </c>
      <c r="AQ672" s="23">
        <v>45341.479861111111</v>
      </c>
      <c r="AR672" s="3"/>
      <c r="AS672" s="23"/>
      <c r="AT672" s="23"/>
      <c r="AU672" s="3" t="s">
        <v>192</v>
      </c>
      <c r="AV672" s="3" t="s">
        <v>3583</v>
      </c>
      <c r="AW672" s="3" t="s">
        <v>135</v>
      </c>
      <c r="AX672" s="3">
        <v>10.478070000000001</v>
      </c>
      <c r="AY672" s="3">
        <v>-73.280221999999995</v>
      </c>
      <c r="AZ672" s="8" t="str">
        <f>+CONCATENATE("Reportan apertura en el enlace ",Tabla4[[#This Row],[Enlace]]," en el ",Tabla4[[#This Row],[Distancia óptica]]," ocasionado por ",Tabla4[[#This Row],[Causa del daño]])</f>
        <v>Reportan apertura en el enlace Mov. Nevada II - Mov. Divino Salvador en el Km 0,900 desde Mov. Nevada II ocasionado por Vandalismo</v>
      </c>
      <c r="BA672" s="8" t="str">
        <f>+CONCATENATE("Para dar solución al incidente ",Tabla4[[#This Row],[Solución]])</f>
        <v>Para dar solución al incidente Recuperacion de 300 mts de Fo y un empalme de 8 hilos</v>
      </c>
      <c r="BB672" s="3" t="str">
        <f>+_xlfn.CONCAT(Tabla4[[#This Row],[Causa Raiz]]," ",Tabla4[[#This Row],[Solución2]]," (",Tabla4[[#This Row],[Anillo]],"- Cabecera: ",Tabla4[[#This Row],[Cabecera]],"- Operador: ",Tabla4[[#This Row],[Operador]],")")</f>
        <v>Reportan apertura en el enlace Mov. Nevada II - Mov. Divino Salvador en el Km 0,900 desde Mov. Nevada II ocasionado por Vandalismo Para dar solución al incidente Recuperacion de 300 mts de Fo y un empalme de 8 hilos (Lineal- Cabecera: Simon Bolivar- Operador: Colombia Telecomunicaciones)</v>
      </c>
    </row>
    <row r="673" spans="1:54" s="2" customFormat="1" ht="199.5">
      <c r="A673" s="38">
        <f t="shared" si="69"/>
        <v>672</v>
      </c>
      <c r="B673" s="3">
        <v>8251284</v>
      </c>
      <c r="C673" s="3" t="s">
        <v>54</v>
      </c>
      <c r="D673" s="23">
        <v>45339.413194444445</v>
      </c>
      <c r="E673" s="23">
        <v>45339.638888888891</v>
      </c>
      <c r="F673" s="1">
        <f t="shared" ca="1" si="74"/>
        <v>0.22569444444525288</v>
      </c>
      <c r="G673" s="3" t="s">
        <v>55</v>
      </c>
      <c r="H673" s="41"/>
      <c r="I673" s="40"/>
      <c r="J673" s="5" t="s">
        <v>56</v>
      </c>
      <c r="K673" s="3" t="s">
        <v>57</v>
      </c>
      <c r="L673" s="9" t="s">
        <v>78</v>
      </c>
      <c r="M673" s="3" t="s">
        <v>59</v>
      </c>
      <c r="N673" s="3" t="s">
        <v>60</v>
      </c>
      <c r="O673" s="3" t="s">
        <v>3584</v>
      </c>
      <c r="P673" s="3" t="s">
        <v>3585</v>
      </c>
      <c r="Q673" s="4" t="s">
        <v>3586</v>
      </c>
      <c r="R673" s="3" t="s">
        <v>947</v>
      </c>
      <c r="S673" s="3" t="s">
        <v>65</v>
      </c>
      <c r="T673" s="3" t="s">
        <v>66</v>
      </c>
      <c r="U673" s="3" t="s">
        <v>2998</v>
      </c>
      <c r="V673" s="22" t="str">
        <f t="shared" si="73"/>
        <v>RLFO; Hora de aviso: 9:55 17/02/2024; Solución: Recuperacion de 200 mts de reserva y un empalme de 48 hilos; Hora de solución: 15:20 17/02/2024; Causa: Vandalismo</v>
      </c>
      <c r="W673" s="4" t="s">
        <v>68</v>
      </c>
      <c r="X673" s="3"/>
      <c r="Y673" s="3"/>
      <c r="Z673" s="3" t="s">
        <v>69</v>
      </c>
      <c r="AA673" s="3" t="s">
        <v>71</v>
      </c>
      <c r="AB673" s="3">
        <v>0</v>
      </c>
      <c r="AC673" s="3" t="s">
        <v>71</v>
      </c>
      <c r="AD673" s="6">
        <v>6.25E-2</v>
      </c>
      <c r="AE673" s="7"/>
      <c r="AF673" s="7"/>
      <c r="AG673" s="6">
        <f>Tabla4[[#This Row],[Tiempo Parada de Reloj]]+Tabla4[[#This Row],[Tiempo Autorizado por Telefonica (no Máximo)]]</f>
        <v>6.25E-2</v>
      </c>
      <c r="AH673" s="7">
        <f t="shared" ca="1" si="70"/>
        <v>0.16319444444525288</v>
      </c>
      <c r="AI673" s="8">
        <f t="shared" si="71"/>
        <v>1.5</v>
      </c>
      <c r="AJ673" s="8">
        <f t="shared" ca="1" si="72"/>
        <v>3.9166666666860692</v>
      </c>
      <c r="AK673" s="3" t="s">
        <v>73</v>
      </c>
      <c r="AL673" s="3" t="s">
        <v>70</v>
      </c>
      <c r="AM673" s="3" t="s">
        <v>120</v>
      </c>
      <c r="AN673" s="3" t="s">
        <v>120</v>
      </c>
      <c r="AO673" s="3" t="s">
        <v>98</v>
      </c>
      <c r="AP673" s="3" t="s">
        <v>98</v>
      </c>
      <c r="AQ673" s="23">
        <v>45341.361111111109</v>
      </c>
      <c r="AR673" s="3"/>
      <c r="AS673" s="23"/>
      <c r="AT673" s="23"/>
      <c r="AU673" s="3" t="s">
        <v>1202</v>
      </c>
      <c r="AV673" s="3" t="s">
        <v>3587</v>
      </c>
      <c r="AW673" s="3" t="s">
        <v>135</v>
      </c>
      <c r="AX673" s="3">
        <v>4.69672</v>
      </c>
      <c r="AY673" s="3">
        <v>-74.110529999999997</v>
      </c>
      <c r="AZ673" s="8" t="str">
        <f>+CONCATENATE("Reportan apertura en el enlace ",Tabla4[[#This Row],[Enlace]]," en el ",Tabla4[[#This Row],[Distancia óptica]]," ocasionado por ",Tabla4[[#This Row],[Causa del daño]])</f>
        <v>Reportan apertura en el enlace Mov. Chapinero - Mov. J.A.C Floridablanca en el km 15,4 desde Chapinero ocasionado por Vandalismo</v>
      </c>
      <c r="BA673" s="8" t="str">
        <f>+CONCATENATE("Para dar solución al incidente ",Tabla4[[#This Row],[Solución]])</f>
        <v>Para dar solución al incidente Recuperacion de 200 mts de reserva y un empalme de 48 hilos</v>
      </c>
      <c r="BB673" s="3" t="str">
        <f>+_xlfn.CONCAT(Tabla4[[#This Row],[Causa Raiz]]," ",Tabla4[[#This Row],[Solución2]]," (",Tabla4[[#This Row],[Anillo]],"- Cabecera: ",Tabla4[[#This Row],[Cabecera]],"- Operador: ",Tabla4[[#This Row],[Operador]],")")</f>
        <v>Reportan apertura en el enlace Mov. Chapinero - Mov. J.A.C Floridablanca en el km 15,4 desde Chapinero ocasionado por Vandalismo Para dar solución al incidente Recuperacion de 200 mts de reserva y un empalme de 48 hilos (Lineal- Cabecera: Chapinero - Operador: Colombia Telecomunicaciones)</v>
      </c>
    </row>
    <row r="674" spans="1:54" s="2" customFormat="1" ht="171">
      <c r="A674" s="38">
        <f t="shared" si="69"/>
        <v>673</v>
      </c>
      <c r="B674" s="3">
        <v>8250480</v>
      </c>
      <c r="C674" s="3" t="s">
        <v>54</v>
      </c>
      <c r="D674" s="23">
        <v>45339.454861111109</v>
      </c>
      <c r="E674" s="23">
        <v>45339.541666666664</v>
      </c>
      <c r="F674" s="1">
        <f t="shared" ca="1" si="74"/>
        <v>8.6805555554747116E-2</v>
      </c>
      <c r="G674" s="3" t="s">
        <v>55</v>
      </c>
      <c r="H674" s="41"/>
      <c r="I674" s="40"/>
      <c r="J674" s="5" t="s">
        <v>56</v>
      </c>
      <c r="K674" s="3" t="s">
        <v>203</v>
      </c>
      <c r="L674" s="9" t="s">
        <v>58</v>
      </c>
      <c r="M674" s="3" t="s">
        <v>79</v>
      </c>
      <c r="N674" s="3" t="s">
        <v>1286</v>
      </c>
      <c r="O674" s="3" t="s">
        <v>3588</v>
      </c>
      <c r="P674" s="3" t="s">
        <v>3589</v>
      </c>
      <c r="Q674" s="4" t="s">
        <v>3590</v>
      </c>
      <c r="R674" s="3" t="s">
        <v>741</v>
      </c>
      <c r="S674" s="3" t="s">
        <v>210</v>
      </c>
      <c r="T674" s="3" t="s">
        <v>682</v>
      </c>
      <c r="U674" s="3" t="s">
        <v>3591</v>
      </c>
      <c r="V674" s="22" t="str">
        <f t="shared" si="73"/>
        <v>RLFO; Hora de aviso: 10:55 17/02/2024; Solución: Se refusiona hilo en ODF  ; Hora de solución: 13:00 17/02/2024; Causa: Falla en ODF Planta Externa</v>
      </c>
      <c r="W674" s="4" t="s">
        <v>191</v>
      </c>
      <c r="X674" s="3"/>
      <c r="Y674" s="3"/>
      <c r="Z674" s="3"/>
      <c r="AA674" s="3" t="s">
        <v>70</v>
      </c>
      <c r="AB674" s="3">
        <v>8250480</v>
      </c>
      <c r="AC674" s="3" t="s">
        <v>71</v>
      </c>
      <c r="AD674" s="6">
        <v>0</v>
      </c>
      <c r="AE674" s="7"/>
      <c r="AF674" s="7"/>
      <c r="AG674" s="6">
        <f>Tabla4[[#This Row],[Tiempo Parada de Reloj]]+Tabla4[[#This Row],[Tiempo Autorizado por Telefonica (no Máximo)]]</f>
        <v>0</v>
      </c>
      <c r="AH674" s="7">
        <f t="shared" ca="1" si="70"/>
        <v>8.6805555554747116E-2</v>
      </c>
      <c r="AI674" s="8">
        <f t="shared" si="71"/>
        <v>0</v>
      </c>
      <c r="AJ674" s="8">
        <f t="shared" ca="1" si="72"/>
        <v>2.0833333333139308</v>
      </c>
      <c r="AK674" s="3" t="s">
        <v>73</v>
      </c>
      <c r="AL674" s="3" t="s">
        <v>71</v>
      </c>
      <c r="AM674" s="3" t="s">
        <v>69</v>
      </c>
      <c r="AN674" s="3" t="s">
        <v>73</v>
      </c>
      <c r="AO674" s="3" t="s">
        <v>73</v>
      </c>
      <c r="AP674" s="3" t="s">
        <v>73</v>
      </c>
      <c r="AQ674" s="23">
        <v>45348.90347222222</v>
      </c>
      <c r="AR674" s="3"/>
      <c r="AS674" s="23"/>
      <c r="AT674" s="23"/>
      <c r="AU674" s="3" t="s">
        <v>192</v>
      </c>
      <c r="AV674" s="3" t="s">
        <v>3592</v>
      </c>
      <c r="AW674" s="3" t="s">
        <v>135</v>
      </c>
      <c r="AX674" s="3">
        <v>4.8605799999999997</v>
      </c>
      <c r="AY674" s="3">
        <v>-74.060689999999994</v>
      </c>
      <c r="AZ674" s="8" t="str">
        <f>+CONCATENATE("Reportan apertura en el enlace ",Tabla4[[#This Row],[Enlace]]," en el ",Tabla4[[#This Row],[Distancia óptica]]," ocasionado por ",Tabla4[[#This Row],[Causa del daño]])</f>
        <v>Reportan apertura en el enlace Alborada Cota - Chia Matriz en el Km 0 desde Chia ocasionado por Falla en ODF Planta Externa</v>
      </c>
      <c r="BA674" s="8" t="str">
        <f>+CONCATENATE("Para dar solución al incidente ",Tabla4[[#This Row],[Solución]])</f>
        <v xml:space="preserve">Para dar solución al incidente Se refusiona hilo en ODF  </v>
      </c>
      <c r="BB674" s="3" t="str">
        <f>+_xlfn.CONCAT(Tabla4[[#This Row],[Causa Raiz]]," ",Tabla4[[#This Row],[Solución2]]," (",Tabla4[[#This Row],[Anillo]],"- Cabecera: ",Tabla4[[#This Row],[Cabecera]],"- Operador: ",Tabla4[[#This Row],[Operador]],")")</f>
        <v>Reportan apertura en el enlace Alborada Cota - Chia Matriz en el Km 0 desde Chia ocasionado por Falla en ODF Planta Externa Para dar solución al incidente Se refusiona hilo en ODF   (Lineal- Cabecera: Chia matriz- Operador: Colombia Telecomunicaciones)</v>
      </c>
    </row>
    <row r="675" spans="1:54" s="2" customFormat="1" ht="213.75">
      <c r="A675" s="38">
        <f t="shared" si="69"/>
        <v>674</v>
      </c>
      <c r="B675" s="3">
        <v>8250433</v>
      </c>
      <c r="C675" s="3" t="s">
        <v>54</v>
      </c>
      <c r="D675" s="23">
        <v>45339.479166666664</v>
      </c>
      <c r="E675" s="23">
        <v>45339.53125</v>
      </c>
      <c r="F675" s="1">
        <f t="shared" ca="1" si="74"/>
        <v>5.2083333335758653E-2</v>
      </c>
      <c r="G675" s="3" t="s">
        <v>55</v>
      </c>
      <c r="H675" s="41"/>
      <c r="I675" s="40"/>
      <c r="J675" s="5" t="s">
        <v>56</v>
      </c>
      <c r="K675" s="3" t="s">
        <v>77</v>
      </c>
      <c r="L675" s="9" t="s">
        <v>58</v>
      </c>
      <c r="M675" s="3" t="s">
        <v>745</v>
      </c>
      <c r="N675" s="3" t="s">
        <v>746</v>
      </c>
      <c r="O675" s="3" t="s">
        <v>3593</v>
      </c>
      <c r="P675" s="3" t="s">
        <v>3594</v>
      </c>
      <c r="Q675" s="4" t="s">
        <v>3595</v>
      </c>
      <c r="R675" s="3" t="s">
        <v>750</v>
      </c>
      <c r="S675" s="3" t="s">
        <v>158</v>
      </c>
      <c r="T675" s="3" t="s">
        <v>66</v>
      </c>
      <c r="U675" s="3" t="s">
        <v>3596</v>
      </c>
      <c r="V675" s="22" t="str">
        <f t="shared" si="73"/>
        <v>RLFO; Hora de aviso: 11:30 17/02/2024; Solución: se recupero 20 mts fo de 8 hilo de reserva y se hace un empalme de 24 hilos con 8 fusiones; Hora de solución: 12:45 17/02/2024; Causa: Vandalismo</v>
      </c>
      <c r="W675" s="4" t="s">
        <v>160</v>
      </c>
      <c r="X675" s="3"/>
      <c r="Y675" s="3"/>
      <c r="Z675" s="3" t="s">
        <v>69</v>
      </c>
      <c r="AA675" s="3" t="s">
        <v>70</v>
      </c>
      <c r="AB675" s="3">
        <v>8250433</v>
      </c>
      <c r="AC675" s="3" t="s">
        <v>71</v>
      </c>
      <c r="AD675" s="6">
        <v>0</v>
      </c>
      <c r="AE675" s="7"/>
      <c r="AF675" s="7"/>
      <c r="AG675" s="6">
        <f>Tabla4[[#This Row],[Tiempo Parada de Reloj]]+Tabla4[[#This Row],[Tiempo Autorizado por Telefonica (no Máximo)]]</f>
        <v>0</v>
      </c>
      <c r="AH675" s="7">
        <f t="shared" ca="1" si="70"/>
        <v>5.2083333335758653E-2</v>
      </c>
      <c r="AI675" s="8">
        <f t="shared" si="71"/>
        <v>0</v>
      </c>
      <c r="AJ675" s="8">
        <f t="shared" ca="1" si="72"/>
        <v>1.2500000000582077</v>
      </c>
      <c r="AK675" s="3" t="s">
        <v>73</v>
      </c>
      <c r="AL675" s="3" t="s">
        <v>70</v>
      </c>
      <c r="AM675" s="3" t="s">
        <v>88</v>
      </c>
      <c r="AN675" s="3" t="s">
        <v>88</v>
      </c>
      <c r="AO675" s="3" t="s">
        <v>119</v>
      </c>
      <c r="AP675" s="3" t="s">
        <v>119</v>
      </c>
      <c r="AQ675" s="23">
        <v>45339.688888888886</v>
      </c>
      <c r="AR675" s="3"/>
      <c r="AS675" s="23"/>
      <c r="AT675" s="23"/>
      <c r="AU675" s="3" t="s">
        <v>752</v>
      </c>
      <c r="AV675" s="3" t="s">
        <v>1142</v>
      </c>
      <c r="AW675" s="3" t="s">
        <v>3597</v>
      </c>
      <c r="AX675" s="3">
        <v>2.9227799999999999</v>
      </c>
      <c r="AY675" s="3">
        <v>-75.270830000000004</v>
      </c>
      <c r="AZ675" s="8" t="str">
        <f>+CONCATENATE("Reportan apertura en el enlace ",Tabla4[[#This Row],[Enlace]]," en el ",Tabla4[[#This Row],[Distancia óptica]]," ocasionado por ",Tabla4[[#This Row],[Causa del daño]])</f>
        <v>Reportan apertura en el enlace Nueva Granada - Central Tuquila en el Km 0,145 Nueva Granada ocasionado por Vandalismo</v>
      </c>
      <c r="BA675" s="8" t="str">
        <f>+CONCATENATE("Para dar solución al incidente ",Tabla4[[#This Row],[Solución]])</f>
        <v>Para dar solución al incidente se recupero 20 mts fo de 8 hilo de reserva y se hace un empalme de 24 hilos con 8 fusiones</v>
      </c>
      <c r="BB675" s="3" t="str">
        <f>+_xlfn.CONCAT(Tabla4[[#This Row],[Causa Raiz]]," ",Tabla4[[#This Row],[Solución2]]," (",Tabla4[[#This Row],[Anillo]],"- Cabecera: ",Tabla4[[#This Row],[Cabecera]],"- Operador: ",Tabla4[[#This Row],[Operador]],")")</f>
        <v>Reportan apertura en el enlace Nueva Granada - Central Tuquila en el Km 0,145 Nueva Granada ocasionado por Vandalismo Para dar solución al incidente se recupero 20 mts fo de 8 hilo de reserva y se hace un empalme de 24 hilos con 8 fusiones (Armario FTTC 135- Cabecera: Tuquila- Operador: Colombia Telecomunicaciones)</v>
      </c>
    </row>
    <row r="676" spans="1:54" s="2" customFormat="1" ht="228">
      <c r="A676" s="38">
        <f t="shared" si="69"/>
        <v>675</v>
      </c>
      <c r="B676" s="3">
        <v>8251648</v>
      </c>
      <c r="C676" s="3" t="s">
        <v>54</v>
      </c>
      <c r="D676" s="23">
        <v>45339.5</v>
      </c>
      <c r="E676" s="23">
        <v>45339.732638888891</v>
      </c>
      <c r="F676" s="1">
        <f t="shared" ca="1" si="74"/>
        <v>0.23263888889050577</v>
      </c>
      <c r="G676" s="3" t="s">
        <v>55</v>
      </c>
      <c r="H676" s="41"/>
      <c r="I676" s="40"/>
      <c r="J676" s="5" t="s">
        <v>56</v>
      </c>
      <c r="K676" s="3" t="s">
        <v>108</v>
      </c>
      <c r="L676" s="9" t="s">
        <v>78</v>
      </c>
      <c r="M676" s="3" t="s">
        <v>228</v>
      </c>
      <c r="N676" s="3" t="s">
        <v>3598</v>
      </c>
      <c r="O676" s="3" t="s">
        <v>3599</v>
      </c>
      <c r="P676" s="3" t="s">
        <v>3600</v>
      </c>
      <c r="Q676" s="4" t="s">
        <v>3601</v>
      </c>
      <c r="R676" s="3" t="s">
        <v>233</v>
      </c>
      <c r="S676" s="3" t="s">
        <v>115</v>
      </c>
      <c r="T676" s="3" t="s">
        <v>66</v>
      </c>
      <c r="U676" s="3" t="s">
        <v>3602</v>
      </c>
      <c r="V676" s="22" t="str">
        <f t="shared" si="73"/>
        <v>RLFO; Hora de aviso: 12:00 17/02/2024; Solución: Instalacion de 200 mts de Fo de 36 hilos, 100 mts para cada cable y 4 empalmes, 2 de 8 hilos y dos de 24 hilos  ; Hora de solución: 17:35 17/02/2024; Causa: Vandalismo</v>
      </c>
      <c r="W676" s="4" t="s">
        <v>3603</v>
      </c>
      <c r="X676" s="3"/>
      <c r="Y676" s="3"/>
      <c r="Z676" s="3" t="s">
        <v>69</v>
      </c>
      <c r="AA676" s="3" t="s">
        <v>71</v>
      </c>
      <c r="AB676" s="3">
        <v>0</v>
      </c>
      <c r="AC676" s="3" t="s">
        <v>70</v>
      </c>
      <c r="AD676" s="6">
        <v>7.2916666666666671E-2</v>
      </c>
      <c r="AE676" s="7"/>
      <c r="AF676" s="7"/>
      <c r="AG676" s="6">
        <f>Tabla4[[#This Row],[Tiempo Parada de Reloj]]+Tabla4[[#This Row],[Tiempo Autorizado por Telefonica (no Máximo)]]</f>
        <v>7.2916666666666671E-2</v>
      </c>
      <c r="AH676" s="7">
        <f t="shared" ca="1" si="70"/>
        <v>0.15972222222383908</v>
      </c>
      <c r="AI676" s="8">
        <f t="shared" si="71"/>
        <v>1.75</v>
      </c>
      <c r="AJ676" s="8">
        <f t="shared" ca="1" si="72"/>
        <v>3.833333333372138</v>
      </c>
      <c r="AK676" s="3" t="s">
        <v>73</v>
      </c>
      <c r="AL676" s="3" t="s">
        <v>70</v>
      </c>
      <c r="AM676" s="3" t="s">
        <v>120</v>
      </c>
      <c r="AN676" s="3" t="s">
        <v>120</v>
      </c>
      <c r="AO676" s="3" t="s">
        <v>98</v>
      </c>
      <c r="AP676" s="3" t="s">
        <v>98</v>
      </c>
      <c r="AQ676" s="23">
        <v>45341.475694444445</v>
      </c>
      <c r="AR676" s="3"/>
      <c r="AS676" s="23"/>
      <c r="AT676" s="23"/>
      <c r="AU676" s="3" t="s">
        <v>237</v>
      </c>
      <c r="AV676" s="3" t="s">
        <v>3604</v>
      </c>
      <c r="AW676" s="3" t="s">
        <v>135</v>
      </c>
      <c r="AX676" s="3">
        <v>10.516318999999999</v>
      </c>
      <c r="AY676" s="3">
        <v>-74.191102000000001</v>
      </c>
      <c r="AZ676" s="8" t="str">
        <f>+CONCATENATE("Reportan apertura en el enlace ",Tabla4[[#This Row],[Enlace]]," en el ",Tabla4[[#This Row],[Distancia óptica]]," ocasionado por ",Tabla4[[#This Row],[Causa del daño]])</f>
        <v>Reportan apertura en el enlace Mov.Fundacion 3 - Mov. Fundacion en el Km 0,5 desde movil  fundacion ocasionado por Vandalismo</v>
      </c>
      <c r="BA676" s="8" t="str">
        <f>+CONCATENATE("Para dar solución al incidente ",Tabla4[[#This Row],[Solución]])</f>
        <v xml:space="preserve">Para dar solución al incidente Instalacion de 200 mts de Fo de 36 hilos, 100 mts para cada cable y 4 empalmes, 2 de 8 hilos y dos de 24 hilos  </v>
      </c>
      <c r="BB676" s="3" t="str">
        <f>+_xlfn.CONCAT(Tabla4[[#This Row],[Causa Raiz]]," ",Tabla4[[#This Row],[Solución2]]," (",Tabla4[[#This Row],[Anillo]],"- Cabecera: ",Tabla4[[#This Row],[Cabecera]],"- Operador: ",Tabla4[[#This Row],[Operador]],")")</f>
        <v>Reportan apertura en el enlace Mov.Fundacion 3 - Mov. Fundacion en el Km 0,5 desde movil  fundacion ocasionado por Vandalismo Para dar solución al incidente Instalacion de 200 mts de Fo de 36 hilos, 100 mts para cada cable y 4 empalmes, 2 de 8 hilos y dos de 24 hilos   (Lineal- Cabecera: fundacion repetidora- Operador: Colombia Telecomunicaciones)</v>
      </c>
    </row>
    <row r="677" spans="1:54" s="2" customFormat="1" ht="242.25">
      <c r="A677" s="38">
        <f t="shared" si="69"/>
        <v>676</v>
      </c>
      <c r="B677" s="3">
        <v>8251924</v>
      </c>
      <c r="C677" s="3" t="s">
        <v>92</v>
      </c>
      <c r="D677" s="23">
        <v>45339.5625</v>
      </c>
      <c r="E677" s="23">
        <v>45339.722222222219</v>
      </c>
      <c r="F677" s="1">
        <f t="shared" ca="1" si="74"/>
        <v>0.15972222221898846</v>
      </c>
      <c r="G677" s="3" t="s">
        <v>55</v>
      </c>
      <c r="H677" s="41"/>
      <c r="I677" s="40"/>
      <c r="J677" s="5" t="s">
        <v>56</v>
      </c>
      <c r="K677" s="3" t="s">
        <v>57</v>
      </c>
      <c r="L677" s="9" t="s">
        <v>58</v>
      </c>
      <c r="M677" s="3" t="s">
        <v>59</v>
      </c>
      <c r="N677" s="3" t="s">
        <v>60</v>
      </c>
      <c r="O677" s="3" t="s">
        <v>3478</v>
      </c>
      <c r="P677" s="3" t="s">
        <v>3605</v>
      </c>
      <c r="Q677" s="4" t="s">
        <v>3606</v>
      </c>
      <c r="R677" s="3" t="s">
        <v>741</v>
      </c>
      <c r="S677" s="3" t="s">
        <v>65</v>
      </c>
      <c r="T677" s="3" t="s">
        <v>176</v>
      </c>
      <c r="U677" s="3" t="s">
        <v>3607</v>
      </c>
      <c r="V677" s="22" t="str">
        <f t="shared" si="73"/>
        <v>RTNFO; Hora de aviso: 13:30 17/02/2024; Solución: Recuperacion de 80 mts de reserva y un empalme de 36 hilos en caja empalme de 48; Hora de solución: 17:20 17/02/2024; Causa: Intervención de Terceros. No Identificados</v>
      </c>
      <c r="W677" s="4" t="s">
        <v>213</v>
      </c>
      <c r="X677" s="3"/>
      <c r="Y677" s="3"/>
      <c r="Z677" s="3" t="s">
        <v>69</v>
      </c>
      <c r="AA677" s="3" t="s">
        <v>71</v>
      </c>
      <c r="AB677" s="3">
        <v>0</v>
      </c>
      <c r="AC677" s="3" t="s">
        <v>71</v>
      </c>
      <c r="AD677" s="6">
        <v>0</v>
      </c>
      <c r="AE677" s="7"/>
      <c r="AF677" s="7"/>
      <c r="AG677" s="6">
        <f>Tabla4[[#This Row],[Tiempo Parada de Reloj]]+Tabla4[[#This Row],[Tiempo Autorizado por Telefonica (no Máximo)]]</f>
        <v>0</v>
      </c>
      <c r="AH677" s="7">
        <f t="shared" ca="1" si="70"/>
        <v>0.15972222221898846</v>
      </c>
      <c r="AI677" s="8">
        <f t="shared" si="71"/>
        <v>0</v>
      </c>
      <c r="AJ677" s="8">
        <f t="shared" ca="1" si="72"/>
        <v>3.8333333332557231</v>
      </c>
      <c r="AK677" s="3" t="s">
        <v>73</v>
      </c>
      <c r="AL677" s="3" t="s">
        <v>70</v>
      </c>
      <c r="AM677" s="3" t="s">
        <v>120</v>
      </c>
      <c r="AN677" s="3" t="s">
        <v>120</v>
      </c>
      <c r="AO677" s="3" t="s">
        <v>98</v>
      </c>
      <c r="AP677" s="3" t="s">
        <v>98</v>
      </c>
      <c r="AQ677" s="23">
        <v>45342.109027777777</v>
      </c>
      <c r="AR677" s="3"/>
      <c r="AS677" s="23"/>
      <c r="AT677" s="23"/>
      <c r="AU677" s="3" t="s">
        <v>298</v>
      </c>
      <c r="AV677" s="3" t="s">
        <v>183</v>
      </c>
      <c r="AW677" s="3" t="s">
        <v>370</v>
      </c>
      <c r="AX677" s="3">
        <v>4.8101000000000003</v>
      </c>
      <c r="AY677" s="3">
        <v>-74.045400000000001</v>
      </c>
      <c r="AZ677" s="8" t="str">
        <f>+CONCATENATE("Reportan apertura en el enlace ",Tabla4[[#This Row],[Enlace]]," en el ",Tabla4[[#This Row],[Distancia óptica]]," ocasionado por ",Tabla4[[#This Row],[Causa del daño]])</f>
        <v>Reportan apertura en el enlace Bogotá - Chía en el Km 16,2 desde autopista ocasionado por Intervención de Terceros. No Identificados</v>
      </c>
      <c r="BA677" s="8" t="str">
        <f>+CONCATENATE("Para dar solución al incidente ",Tabla4[[#This Row],[Solución]])</f>
        <v>Para dar solución al incidente Recuperacion de 80 mts de reserva y un empalme de 36 hilos en caja empalme de 48</v>
      </c>
      <c r="BB677" s="3" t="str">
        <f>+_xlfn.CONCAT(Tabla4[[#This Row],[Causa Raiz]]," ",Tabla4[[#This Row],[Solución2]]," (",Tabla4[[#This Row],[Anillo]],"- Cabecera: ",Tabla4[[#This Row],[Cabecera]],"- Operador: ",Tabla4[[#This Row],[Operador]],")")</f>
        <v>Reportan apertura en el enlace Bogotá - Chía en el Km 16,2 desde autopista ocasionado por Intervención de Terceros. No Identificados Para dar solución al incidente Recuperacion de 80 mts de reserva y un empalme de 36 hilos en caja empalme de 48 (lineal- Cabecera: Toberin- Operador: Colombia Telecomunicaciones)</v>
      </c>
    </row>
    <row r="678" spans="1:54" s="2" customFormat="1" ht="199.5">
      <c r="A678" s="38">
        <f t="shared" si="69"/>
        <v>677</v>
      </c>
      <c r="B678" s="3">
        <v>8251754</v>
      </c>
      <c r="C678" s="3" t="s">
        <v>54</v>
      </c>
      <c r="D678" s="23">
        <v>45339.760416666664</v>
      </c>
      <c r="E678" s="23">
        <v>45340</v>
      </c>
      <c r="F678" s="1">
        <f t="shared" ca="1" si="74"/>
        <v>0.23958333333575865</v>
      </c>
      <c r="G678" s="3" t="s">
        <v>55</v>
      </c>
      <c r="H678" s="41"/>
      <c r="I678" s="40"/>
      <c r="J678" s="5" t="s">
        <v>56</v>
      </c>
      <c r="K678" s="3" t="s">
        <v>203</v>
      </c>
      <c r="L678" s="9" t="s">
        <v>78</v>
      </c>
      <c r="M678" s="3" t="s">
        <v>79</v>
      </c>
      <c r="N678" s="3" t="s">
        <v>3608</v>
      </c>
      <c r="O678" s="3" t="s">
        <v>3609</v>
      </c>
      <c r="P678" s="3" t="s">
        <v>3610</v>
      </c>
      <c r="Q678" s="4" t="s">
        <v>3611</v>
      </c>
      <c r="R678" s="3" t="s">
        <v>741</v>
      </c>
      <c r="S678" s="3" t="s">
        <v>210</v>
      </c>
      <c r="T678" s="3" t="s">
        <v>176</v>
      </c>
      <c r="U678" s="3" t="s">
        <v>3612</v>
      </c>
      <c r="V678" s="22" t="str">
        <f t="shared" si="73"/>
        <v>RLFO; Hora de aviso: 18:15 17/02/2024; Solución: Tendido de 120 mts de Fo y dos empalmes de 36 hilos en caja empalme de 48; Hora de solución: 0:00 18/02/2024; Causa: Intervención de Terceros. No Identificados</v>
      </c>
      <c r="W678" s="4" t="s">
        <v>213</v>
      </c>
      <c r="X678" s="3"/>
      <c r="Y678" s="3"/>
      <c r="Z678" s="3" t="s">
        <v>69</v>
      </c>
      <c r="AA678" s="3" t="s">
        <v>70</v>
      </c>
      <c r="AB678" s="3">
        <v>8251754</v>
      </c>
      <c r="AC678" s="3" t="s">
        <v>71</v>
      </c>
      <c r="AD678" s="6">
        <v>0</v>
      </c>
      <c r="AE678" s="7"/>
      <c r="AF678" s="7"/>
      <c r="AG678" s="6">
        <f>Tabla4[[#This Row],[Tiempo Parada de Reloj]]+Tabla4[[#This Row],[Tiempo Autorizado por Telefonica (no Máximo)]]</f>
        <v>0</v>
      </c>
      <c r="AH678" s="7">
        <f t="shared" ca="1" si="70"/>
        <v>0.23958333333575865</v>
      </c>
      <c r="AI678" s="8">
        <f t="shared" si="71"/>
        <v>0</v>
      </c>
      <c r="AJ678" s="8">
        <f t="shared" ca="1" si="72"/>
        <v>5.7500000000582077</v>
      </c>
      <c r="AK678" s="3" t="s">
        <v>120</v>
      </c>
      <c r="AL678" s="3" t="s">
        <v>70</v>
      </c>
      <c r="AM678" s="3" t="s">
        <v>119</v>
      </c>
      <c r="AN678" s="3" t="s">
        <v>119</v>
      </c>
      <c r="AO678" s="3" t="s">
        <v>73</v>
      </c>
      <c r="AP678" s="3" t="s">
        <v>73</v>
      </c>
      <c r="AQ678" s="23">
        <v>45344.897916666669</v>
      </c>
      <c r="AR678" s="3"/>
      <c r="AS678" s="23"/>
      <c r="AT678" s="23"/>
      <c r="AU678" s="3" t="s">
        <v>1557</v>
      </c>
      <c r="AV678" s="3" t="s">
        <v>3537</v>
      </c>
      <c r="AW678" s="3" t="s">
        <v>307</v>
      </c>
      <c r="AX678" s="3">
        <v>4.9235629999999997</v>
      </c>
      <c r="AY678" s="3">
        <v>-74.081996000000004</v>
      </c>
      <c r="AZ678" s="8" t="str">
        <f>+CONCATENATE("Reportan apertura en el enlace ",Tabla4[[#This Row],[Enlace]]," en el ",Tabla4[[#This Row],[Distancia óptica]]," ocasionado por ",Tabla4[[#This Row],[Causa del daño]])</f>
        <v>Reportan apertura en el enlace Mov. Cajica - Mov. Tabio en el Km 9,7 desde Cajica ocasionado por Intervención de Terceros. No Identificados</v>
      </c>
      <c r="BA678" s="8" t="str">
        <f>+CONCATENATE("Para dar solución al incidente ",Tabla4[[#This Row],[Solución]])</f>
        <v>Para dar solución al incidente Tendido de 120 mts de Fo y dos empalmes de 36 hilos en caja empalme de 48</v>
      </c>
      <c r="BB678" s="3" t="str">
        <f>+_xlfn.CONCAT(Tabla4[[#This Row],[Causa Raiz]]," ",Tabla4[[#This Row],[Solución2]]," (",Tabla4[[#This Row],[Anillo]],"- Cabecera: ",Tabla4[[#This Row],[Cabecera]],"- Operador: ",Tabla4[[#This Row],[Operador]],")")</f>
        <v>Reportan apertura en el enlace Mov. Cajica - Mov. Tabio en el Km 9,7 desde Cajica ocasionado por Intervención de Terceros. No Identificados Para dar solución al incidente Tendido de 120 mts de Fo y dos empalmes de 36 hilos en caja empalme de 48 (LINEAL- Cabecera: CAJICA- Operador: Colombia Telecomunicaciones)</v>
      </c>
    </row>
    <row r="679" spans="1:54" s="2" customFormat="1" ht="199.5">
      <c r="A679" s="38">
        <f t="shared" si="69"/>
        <v>678</v>
      </c>
      <c r="B679" s="3">
        <v>8253564</v>
      </c>
      <c r="C679" s="3" t="s">
        <v>54</v>
      </c>
      <c r="D679" s="23">
        <v>45340</v>
      </c>
      <c r="E679" s="23">
        <v>45340.145833333336</v>
      </c>
      <c r="F679" s="1">
        <f t="shared" ca="1" si="74"/>
        <v>0.14583333333575865</v>
      </c>
      <c r="G679" s="3" t="s">
        <v>55</v>
      </c>
      <c r="H679" s="41"/>
      <c r="I679" s="40"/>
      <c r="J679" s="5" t="s">
        <v>56</v>
      </c>
      <c r="K679" s="3" t="s">
        <v>57</v>
      </c>
      <c r="L679" s="9" t="s">
        <v>78</v>
      </c>
      <c r="M679" s="3" t="s">
        <v>59</v>
      </c>
      <c r="N679" s="3" t="s">
        <v>60</v>
      </c>
      <c r="O679" s="3" t="s">
        <v>3613</v>
      </c>
      <c r="P679" s="3" t="s">
        <v>3614</v>
      </c>
      <c r="Q679" s="4" t="s">
        <v>3615</v>
      </c>
      <c r="R679" s="3" t="s">
        <v>947</v>
      </c>
      <c r="S679" s="3" t="s">
        <v>65</v>
      </c>
      <c r="T679" s="3" t="s">
        <v>116</v>
      </c>
      <c r="U679" s="3" t="s">
        <v>3616</v>
      </c>
      <c r="V679" s="22" t="str">
        <f t="shared" si="73"/>
        <v>RLFO; Hora de aviso: 0:00 18/02/2024; Solución: se realiza tendido de 150 mts de fo de 96 hilos y dos empalmes existentes; Hora de solución: 3:30 18/02/2024; Causa: Hurto</v>
      </c>
      <c r="W679" s="4" t="s">
        <v>68</v>
      </c>
      <c r="X679" s="3"/>
      <c r="Y679" s="3"/>
      <c r="Z679" s="3" t="s">
        <v>69</v>
      </c>
      <c r="AA679" s="3" t="s">
        <v>70</v>
      </c>
      <c r="AB679" s="3">
        <v>8253810</v>
      </c>
      <c r="AC679" s="3" t="s">
        <v>71</v>
      </c>
      <c r="AD679" s="6">
        <v>0</v>
      </c>
      <c r="AE679" s="7"/>
      <c r="AF679" s="7"/>
      <c r="AG679" s="6">
        <f>Tabla4[[#This Row],[Tiempo Parada de Reloj]]+Tabla4[[#This Row],[Tiempo Autorizado por Telefonica (no Máximo)]]</f>
        <v>0</v>
      </c>
      <c r="AH679" s="7">
        <f t="shared" ca="1" si="70"/>
        <v>0.14583333333575865</v>
      </c>
      <c r="AI679" s="8">
        <f t="shared" si="71"/>
        <v>0</v>
      </c>
      <c r="AJ679" s="8">
        <f t="shared" ca="1" si="72"/>
        <v>3.5000000000582077</v>
      </c>
      <c r="AK679" s="3" t="s">
        <v>119</v>
      </c>
      <c r="AL679" s="3" t="s">
        <v>71</v>
      </c>
      <c r="AM679" s="3" t="s">
        <v>69</v>
      </c>
      <c r="AN679" s="3" t="s">
        <v>119</v>
      </c>
      <c r="AO679" s="3" t="s">
        <v>119</v>
      </c>
      <c r="AP679" s="3" t="s">
        <v>119</v>
      </c>
      <c r="AQ679" s="23">
        <v>45341.603472222225</v>
      </c>
      <c r="AR679" s="3"/>
      <c r="AS679" s="23"/>
      <c r="AT679" s="23"/>
      <c r="AU679" s="3" t="s">
        <v>100</v>
      </c>
      <c r="AV679" s="3" t="s">
        <v>2311</v>
      </c>
      <c r="AW679" s="3" t="s">
        <v>1916</v>
      </c>
      <c r="AX679" s="3">
        <v>4.7238199999999999</v>
      </c>
      <c r="AY679" s="3">
        <v>-74.056240000000003</v>
      </c>
      <c r="AZ679" s="8" t="str">
        <f>+CONCATENATE("Reportan apertura en el enlace ",Tabla4[[#This Row],[Enlace]]," en el ",Tabla4[[#This Row],[Distancia óptica]]," ocasionado por ",Tabla4[[#This Row],[Causa del daño]])</f>
        <v>Reportan apertura en el enlace Mov. Autopista - Mov. Monet en el Km 1,086 desde Autopista  ocasionado por Hurto</v>
      </c>
      <c r="BA679" s="8" t="str">
        <f>+CONCATENATE("Para dar solución al incidente ",Tabla4[[#This Row],[Solución]])</f>
        <v>Para dar solución al incidente se realiza tendido de 150 mts de fo de 96 hilos y dos empalmes existentes</v>
      </c>
      <c r="BB679" s="3" t="str">
        <f>+_xlfn.CONCAT(Tabla4[[#This Row],[Causa Raiz]]," ",Tabla4[[#This Row],[Solución2]]," (",Tabla4[[#This Row],[Anillo]],"- Cabecera: ",Tabla4[[#This Row],[Cabecera]],"- Operador: ",Tabla4[[#This Row],[Operador]],")")</f>
        <v>Reportan apertura en el enlace Mov. Autopista - Mov. Monet en el Km 1,086 desde Autopista  ocasionado por Hurto Para dar solución al incidente se realiza tendido de 150 mts de fo de 96 hilos y dos empalmes existentes (LINEAL - Cabecera: AUTOPISTA- Operador: Colombia Telecomunicaciones)</v>
      </c>
    </row>
    <row r="680" spans="1:54" s="2" customFormat="1" ht="228">
      <c r="A680" s="38">
        <f t="shared" si="69"/>
        <v>679</v>
      </c>
      <c r="B680" s="3">
        <v>8254555</v>
      </c>
      <c r="C680" s="3" t="s">
        <v>136</v>
      </c>
      <c r="D680" s="23">
        <v>45340.260416666664</v>
      </c>
      <c r="E680" s="23">
        <v>45340.458333333336</v>
      </c>
      <c r="F680" s="1">
        <f t="shared" ca="1" si="74"/>
        <v>0.19791666667151731</v>
      </c>
      <c r="G680" s="3" t="s">
        <v>55</v>
      </c>
      <c r="H680" s="41"/>
      <c r="I680" s="40"/>
      <c r="J680" s="5" t="s">
        <v>137</v>
      </c>
      <c r="K680" s="3" t="s">
        <v>77</v>
      </c>
      <c r="L680" s="9" t="s">
        <v>78</v>
      </c>
      <c r="M680" s="3" t="s">
        <v>79</v>
      </c>
      <c r="N680" s="3" t="s">
        <v>771</v>
      </c>
      <c r="O680" s="3" t="s">
        <v>3617</v>
      </c>
      <c r="P680" s="3" t="s">
        <v>3618</v>
      </c>
      <c r="Q680" s="4" t="s">
        <v>3619</v>
      </c>
      <c r="R680" s="3" t="s">
        <v>741</v>
      </c>
      <c r="S680" s="3" t="s">
        <v>85</v>
      </c>
      <c r="T680" s="3" t="s">
        <v>66</v>
      </c>
      <c r="U680" s="3" t="s">
        <v>3620</v>
      </c>
      <c r="V680" s="22" t="str">
        <f t="shared" si="73"/>
        <v>RBHFO; Hora de aviso: 6:15 18/02/2024; Solución: Se recuperan 200 mts de reserva de FO de 44 hilos y se realiza un empalme de 48 Hilos ; Hora de solución: 11:00 18/02/2024; Causa: Vandalismo</v>
      </c>
      <c r="W680" s="4" t="s">
        <v>3603</v>
      </c>
      <c r="X680" s="3"/>
      <c r="Y680" s="3"/>
      <c r="Z680" s="3" t="s">
        <v>69</v>
      </c>
      <c r="AA680" s="3" t="s">
        <v>70</v>
      </c>
      <c r="AB680" s="3" t="s">
        <v>3621</v>
      </c>
      <c r="AC680" s="3" t="s">
        <v>71</v>
      </c>
      <c r="AD680" s="6">
        <v>0</v>
      </c>
      <c r="AE680" s="7"/>
      <c r="AF680" s="7"/>
      <c r="AG680" s="6">
        <f>Tabla4[[#This Row],[Tiempo Parada de Reloj]]+Tabla4[[#This Row],[Tiempo Autorizado por Telefonica (no Máximo)]]</f>
        <v>0</v>
      </c>
      <c r="AH680" s="7">
        <f t="shared" ca="1" si="70"/>
        <v>0.19791666667151731</v>
      </c>
      <c r="AI680" s="8">
        <f t="shared" si="71"/>
        <v>0</v>
      </c>
      <c r="AJ680" s="8">
        <f t="shared" ca="1" si="72"/>
        <v>4.7500000001164153</v>
      </c>
      <c r="AK680" s="3" t="s">
        <v>73</v>
      </c>
      <c r="AL680" s="3" t="s">
        <v>70</v>
      </c>
      <c r="AM680" s="3" t="s">
        <v>69</v>
      </c>
      <c r="AN680" s="3" t="s">
        <v>73</v>
      </c>
      <c r="AO680" s="3" t="s">
        <v>119</v>
      </c>
      <c r="AP680" s="3" t="s">
        <v>815</v>
      </c>
      <c r="AQ680" s="23">
        <v>45340.826388888891</v>
      </c>
      <c r="AR680" s="3"/>
      <c r="AS680" s="23"/>
      <c r="AT680" s="23"/>
      <c r="AU680" s="3" t="s">
        <v>313</v>
      </c>
      <c r="AV680" s="3" t="s">
        <v>2296</v>
      </c>
      <c r="AW680" s="3" t="s">
        <v>3622</v>
      </c>
      <c r="AX680" s="3">
        <v>4.5811000000000002</v>
      </c>
      <c r="AY680" s="3">
        <v>-74.209165999999996</v>
      </c>
      <c r="AZ680" s="8" t="str">
        <f>+CONCATENATE("Reportan apertura en el enlace ",Tabla4[[#This Row],[Enlace]]," en el ",Tabla4[[#This Row],[Distancia óptica]]," ocasionado por ",Tabla4[[#This Row],[Causa del daño]])</f>
        <v>Reportan apertura en el enlace Mov. Soacha Centro - Mov. Soacha El Porvenir en el Km 0,472 desde Soacha centro ocasionado por Vandalismo</v>
      </c>
      <c r="BA680" s="8" t="str">
        <f>+CONCATENATE("Para dar solución al incidente ",Tabla4[[#This Row],[Solución]])</f>
        <v xml:space="preserve">Para dar solución al incidente Se recuperan 200 mts de reserva de FO de 44 hilos y se realiza un empalme de 48 Hilos </v>
      </c>
      <c r="BB680" s="3" t="str">
        <f>+_xlfn.CONCAT(Tabla4[[#This Row],[Causa Raiz]]," ",Tabla4[[#This Row],[Solución2]]," (",Tabla4[[#This Row],[Anillo]],"- Cabecera: ",Tabla4[[#This Row],[Cabecera]],"- Operador: ",Tabla4[[#This Row],[Operador]],")")</f>
        <v>Reportan apertura en el enlace Mov. Soacha Centro - Mov. Soacha El Porvenir en el Km 0,472 desde Soacha centro ocasionado por Vandalismo Para dar solución al incidente Se recuperan 200 mts de reserva de FO de 44 hilos y se realiza un empalme de 48 Hilos  (Uk Soacha Centro- Cabecera: CENTRAL SOACHA- Operador: Infraco)</v>
      </c>
    </row>
    <row r="681" spans="1:54" s="2" customFormat="1" ht="142.5">
      <c r="A681" s="38">
        <f t="shared" si="69"/>
        <v>680</v>
      </c>
      <c r="B681" s="3">
        <v>8254713</v>
      </c>
      <c r="C681" s="3" t="s">
        <v>54</v>
      </c>
      <c r="D681" s="23">
        <v>45340.309027777781</v>
      </c>
      <c r="E681" s="23">
        <v>45340.541666666664</v>
      </c>
      <c r="F681" s="1">
        <f t="shared" ca="1" si="74"/>
        <v>0.23263888888322981</v>
      </c>
      <c r="G681" s="3" t="s">
        <v>55</v>
      </c>
      <c r="H681" s="41"/>
      <c r="I681" s="40"/>
      <c r="J681" s="5" t="s">
        <v>56</v>
      </c>
      <c r="K681" s="3" t="s">
        <v>122</v>
      </c>
      <c r="L681" s="9" t="s">
        <v>78</v>
      </c>
      <c r="M681" s="3" t="s">
        <v>123</v>
      </c>
      <c r="N681" s="3" t="s">
        <v>124</v>
      </c>
      <c r="O681" s="3" t="s">
        <v>2336</v>
      </c>
      <c r="P681" s="3" t="s">
        <v>3623</v>
      </c>
      <c r="Q681" s="4" t="s">
        <v>3624</v>
      </c>
      <c r="R681" s="3" t="s">
        <v>128</v>
      </c>
      <c r="S681" s="3" t="s">
        <v>129</v>
      </c>
      <c r="T681" s="3" t="s">
        <v>66</v>
      </c>
      <c r="U681" s="3" t="s">
        <v>3625</v>
      </c>
      <c r="V681" s="22" t="str">
        <f t="shared" si="73"/>
        <v>RLFO; Hora de aviso: 7:25 18/02/2024; Solución: Se rehace Caja de Empalme; Hora de solución: 13:00 18/02/2024; Causa: Vandalismo</v>
      </c>
      <c r="W681" s="4" t="s">
        <v>132</v>
      </c>
      <c r="X681" s="3"/>
      <c r="Y681" s="3"/>
      <c r="Z681" s="3" t="s">
        <v>69</v>
      </c>
      <c r="AA681" s="3" t="s">
        <v>71</v>
      </c>
      <c r="AB681" s="3">
        <v>0</v>
      </c>
      <c r="AC681" s="3" t="s">
        <v>71</v>
      </c>
      <c r="AD681" s="6">
        <v>7.6388888888888895E-2</v>
      </c>
      <c r="AE681" s="7"/>
      <c r="AF681" s="7"/>
      <c r="AG681" s="6">
        <f>Tabla4[[#This Row],[Tiempo Parada de Reloj]]+Tabla4[[#This Row],[Tiempo Autorizado por Telefonica (no Máximo)]]</f>
        <v>7.6388888888888895E-2</v>
      </c>
      <c r="AH681" s="7">
        <f t="shared" ca="1" si="70"/>
        <v>0.15624999999434092</v>
      </c>
      <c r="AI681" s="8">
        <f t="shared" si="71"/>
        <v>1.8333333333333335</v>
      </c>
      <c r="AJ681" s="8">
        <f t="shared" ca="1" si="72"/>
        <v>3.749999999864182</v>
      </c>
      <c r="AK681" s="3" t="s">
        <v>73</v>
      </c>
      <c r="AL681" s="3" t="s">
        <v>71</v>
      </c>
      <c r="AM681" s="3" t="s">
        <v>69</v>
      </c>
      <c r="AN681" s="3" t="s">
        <v>73</v>
      </c>
      <c r="AO681" s="3" t="s">
        <v>119</v>
      </c>
      <c r="AP681" s="3" t="s">
        <v>119</v>
      </c>
      <c r="AQ681" s="23">
        <v>45341.868055555555</v>
      </c>
      <c r="AR681" s="3"/>
      <c r="AS681" s="23"/>
      <c r="AT681" s="23"/>
      <c r="AU681" s="3" t="s">
        <v>467</v>
      </c>
      <c r="AV681" s="3" t="s">
        <v>1342</v>
      </c>
      <c r="AW681" s="3" t="s">
        <v>135</v>
      </c>
      <c r="AX681" s="3">
        <v>10.839874999999999</v>
      </c>
      <c r="AY681" s="3">
        <v>-75.139647999999994</v>
      </c>
      <c r="AZ681" s="8" t="str">
        <f>+CONCATENATE("Reportan apertura en el enlace ",Tabla4[[#This Row],[Enlace]]," en el ",Tabla4[[#This Row],[Distancia óptica]]," ocasionado por ",Tabla4[[#This Row],[Causa del daño]])</f>
        <v>Reportan apertura en el enlace Mov. Aguamarina - Mov. Pelu en el Km 55,2 desde Pelu ocasionado por Vandalismo</v>
      </c>
      <c r="BA681" s="8" t="str">
        <f>+CONCATENATE("Para dar solución al incidente ",Tabla4[[#This Row],[Solución]])</f>
        <v>Para dar solución al incidente Se rehace Caja de Empalme</v>
      </c>
      <c r="BB681" s="3" t="str">
        <f>+_xlfn.CONCAT(Tabla4[[#This Row],[Causa Raiz]]," ",Tabla4[[#This Row],[Solución2]]," (",Tabla4[[#This Row],[Anillo]],"- Cabecera: ",Tabla4[[#This Row],[Cabecera]],"- Operador: ",Tabla4[[#This Row],[Operador]],")")</f>
        <v>Reportan apertura en el enlace Mov. Aguamarina - Mov. Pelu en el Km 55,2 desde Pelu ocasionado por Vandalismo Para dar solución al incidente Se rehace Caja de Empalme (Lineal- Cabecera: Pelu- Operador: Colombia Telecomunicaciones)</v>
      </c>
    </row>
    <row r="682" spans="1:54" s="2" customFormat="1" ht="185.25">
      <c r="A682" s="38">
        <f t="shared" si="69"/>
        <v>681</v>
      </c>
      <c r="B682" s="3">
        <v>8254700</v>
      </c>
      <c r="C682" s="3" t="s">
        <v>92</v>
      </c>
      <c r="D682" s="23">
        <v>45340.305555555555</v>
      </c>
      <c r="E682" s="23">
        <v>45340.496527777781</v>
      </c>
      <c r="F682" s="1">
        <f t="shared" ca="1" si="74"/>
        <v>0.19097222222626442</v>
      </c>
      <c r="G682" s="3" t="s">
        <v>55</v>
      </c>
      <c r="H682" s="41"/>
      <c r="I682" s="40">
        <v>1294652</v>
      </c>
      <c r="J682" s="5" t="s">
        <v>568</v>
      </c>
      <c r="K682" s="3" t="s">
        <v>568</v>
      </c>
      <c r="L682" s="9" t="s">
        <v>58</v>
      </c>
      <c r="M682" s="3" t="s">
        <v>3421</v>
      </c>
      <c r="N682" s="3" t="s">
        <v>3422</v>
      </c>
      <c r="O682" s="3" t="s">
        <v>958</v>
      </c>
      <c r="P682" s="3" t="s">
        <v>3626</v>
      </c>
      <c r="Q682" s="4" t="s">
        <v>3627</v>
      </c>
      <c r="R682" s="3" t="s">
        <v>2183</v>
      </c>
      <c r="S682" s="3" t="s">
        <v>574</v>
      </c>
      <c r="T682" s="3" t="s">
        <v>176</v>
      </c>
      <c r="U682" s="3" t="s">
        <v>3628</v>
      </c>
      <c r="V682" s="22" t="str">
        <f t="shared" si="73"/>
        <v>RTNFO; Hora de aviso: 7:20 18/02/2024; Solución: Se realzia recuperación de reserva y un empalme; Hora de solución: 11:55 18/02/2024; Causa: Intervención de Terceros. No Identificados</v>
      </c>
      <c r="W682" s="4" t="s">
        <v>2370</v>
      </c>
      <c r="X682" s="3"/>
      <c r="Y682" s="3"/>
      <c r="Z682" s="3" t="s">
        <v>69</v>
      </c>
      <c r="AA682" s="3" t="s">
        <v>71</v>
      </c>
      <c r="AB682" s="3">
        <v>0</v>
      </c>
      <c r="AC682" s="3" t="s">
        <v>71</v>
      </c>
      <c r="AD682" s="6">
        <v>0</v>
      </c>
      <c r="AE682" s="7"/>
      <c r="AF682" s="7"/>
      <c r="AG682" s="6">
        <f>Tabla4[[#This Row],[Tiempo Parada de Reloj]]+Tabla4[[#This Row],[Tiempo Autorizado por Telefonica (no Máximo)]]</f>
        <v>0</v>
      </c>
      <c r="AH682" s="7">
        <f t="shared" ca="1" si="70"/>
        <v>0.19097222222626442</v>
      </c>
      <c r="AI682" s="8">
        <f t="shared" si="71"/>
        <v>0</v>
      </c>
      <c r="AJ682" s="8">
        <f t="shared" ca="1" si="72"/>
        <v>4.5833333334303461</v>
      </c>
      <c r="AK682" s="3" t="s">
        <v>73</v>
      </c>
      <c r="AL682" s="3" t="s">
        <v>71</v>
      </c>
      <c r="AM682" s="3" t="s">
        <v>69</v>
      </c>
      <c r="AN682" s="3" t="s">
        <v>73</v>
      </c>
      <c r="AO682" s="3" t="s">
        <v>98</v>
      </c>
      <c r="AP682" s="3" t="s">
        <v>98</v>
      </c>
      <c r="AQ682" s="23">
        <v>45341.628472222219</v>
      </c>
      <c r="AR682" s="3"/>
      <c r="AS682" s="23"/>
      <c r="AT682" s="23"/>
      <c r="AU682" s="3" t="s">
        <v>568</v>
      </c>
      <c r="AV682" s="3" t="s">
        <v>3425</v>
      </c>
      <c r="AW682" s="3" t="s">
        <v>1323</v>
      </c>
      <c r="AX682" s="3">
        <v>5.8978000000000002</v>
      </c>
      <c r="AY682" s="3">
        <v>-71.901759999999996</v>
      </c>
      <c r="AZ682" s="8" t="str">
        <f>+CONCATENATE("Reportan apertura en el enlace ",Tabla4[[#This Row],[Enlace]]," en el ",Tabla4[[#This Row],[Distancia óptica]]," ocasionado por ",Tabla4[[#This Row],[Causa del daño]])</f>
        <v>Reportan apertura en el enlace Sogamoso - Arauca en el Km 98,5 desde Tame ocasionado por Intervención de Terceros. No Identificados</v>
      </c>
      <c r="BA682" s="8" t="str">
        <f>+CONCATENATE("Para dar solución al incidente ",Tabla4[[#This Row],[Solución]])</f>
        <v>Para dar solución al incidente Se realzia recuperación de reserva y un empalme</v>
      </c>
      <c r="BB682" s="3" t="str">
        <f>+_xlfn.CONCAT(Tabla4[[#This Row],[Causa Raiz]]," ",Tabla4[[#This Row],[Solución2]]," (",Tabla4[[#This Row],[Anillo]],"- Cabecera: ",Tabla4[[#This Row],[Cabecera]],"- Operador: ",Tabla4[[#This Row],[Operador]],")")</f>
        <v>Reportan apertura en el enlace Sogamoso - Arauca en el Km 98,5 desde Tame ocasionado por Intervención de Terceros. No Identificados Para dar solución al incidente Se realzia recuperación de reserva y un empalme (TRONCAL- Cabecera: Tame- Operador: Azteca)</v>
      </c>
    </row>
    <row r="683" spans="1:54" s="2" customFormat="1" ht="171">
      <c r="A683" s="38">
        <f t="shared" si="69"/>
        <v>682</v>
      </c>
      <c r="B683" s="3">
        <v>8254756</v>
      </c>
      <c r="C683" s="3" t="s">
        <v>54</v>
      </c>
      <c r="D683" s="23">
        <v>45340.319444444445</v>
      </c>
      <c r="E683" s="23">
        <v>45340.320833333331</v>
      </c>
      <c r="F683" s="1">
        <f t="shared" ca="1" si="74"/>
        <v>1.3888888861401938E-3</v>
      </c>
      <c r="G683" s="3" t="s">
        <v>55</v>
      </c>
      <c r="H683" s="41"/>
      <c r="I683" s="40"/>
      <c r="J683" s="5" t="s">
        <v>56</v>
      </c>
      <c r="K683" s="3" t="s">
        <v>138</v>
      </c>
      <c r="L683" s="9" t="s">
        <v>78</v>
      </c>
      <c r="M683" s="3" t="s">
        <v>139</v>
      </c>
      <c r="N683" s="3" t="s">
        <v>2020</v>
      </c>
      <c r="O683" s="3" t="s">
        <v>3629</v>
      </c>
      <c r="P683" s="3" t="s">
        <v>325</v>
      </c>
      <c r="Q683" s="4" t="s">
        <v>3630</v>
      </c>
      <c r="R683" s="3" t="s">
        <v>1178</v>
      </c>
      <c r="S683" s="3" t="s">
        <v>145</v>
      </c>
      <c r="T683" s="3" t="s">
        <v>104</v>
      </c>
      <c r="U683" s="3" t="s">
        <v>3631</v>
      </c>
      <c r="V683" s="22" t="str">
        <f t="shared" si="73"/>
        <v>RLFO; Hora de aviso: 7:40 18/02/2024; Solución: Cuadrilla realiza medida y limpieza y enlace sube; Hora de solución: 7:42 18/02/2024; Causa: Visita Fallida</v>
      </c>
      <c r="W683" s="4" t="s">
        <v>199</v>
      </c>
      <c r="X683" s="3"/>
      <c r="Y683" s="3"/>
      <c r="Z683" s="3" t="s">
        <v>69</v>
      </c>
      <c r="AA683" s="3" t="s">
        <v>71</v>
      </c>
      <c r="AB683" s="3">
        <v>0</v>
      </c>
      <c r="AC683" s="3" t="s">
        <v>71</v>
      </c>
      <c r="AD683" s="6">
        <v>0</v>
      </c>
      <c r="AE683" s="7"/>
      <c r="AF683" s="7"/>
      <c r="AG683" s="6">
        <f>Tabla4[[#This Row],[Tiempo Parada de Reloj]]+Tabla4[[#This Row],[Tiempo Autorizado por Telefonica (no Máximo)]]</f>
        <v>0</v>
      </c>
      <c r="AH683" s="7">
        <f t="shared" ca="1" si="70"/>
        <v>1.3888888861401938E-3</v>
      </c>
      <c r="AI683" s="8">
        <f t="shared" si="71"/>
        <v>0</v>
      </c>
      <c r="AJ683" s="8">
        <f t="shared" ca="1" si="72"/>
        <v>3.3333333267364651E-2</v>
      </c>
      <c r="AK683" s="3" t="s">
        <v>73</v>
      </c>
      <c r="AL683" s="3" t="s">
        <v>71</v>
      </c>
      <c r="AM683" s="3" t="s">
        <v>69</v>
      </c>
      <c r="AN683" s="3" t="s">
        <v>73</v>
      </c>
      <c r="AO683" s="3" t="s">
        <v>73</v>
      </c>
      <c r="AP683" s="3" t="s">
        <v>73</v>
      </c>
      <c r="AQ683" s="23">
        <v>45340.320833333331</v>
      </c>
      <c r="AR683" s="3"/>
      <c r="AS683" s="23"/>
      <c r="AT683" s="23"/>
      <c r="AU683" s="3" t="s">
        <v>1040</v>
      </c>
      <c r="AV683" s="3" t="s">
        <v>69</v>
      </c>
      <c r="AW683" s="3" t="s">
        <v>69</v>
      </c>
      <c r="AX683" s="3" t="s">
        <v>69</v>
      </c>
      <c r="AY683" s="3" t="s">
        <v>69</v>
      </c>
      <c r="AZ683" s="8" t="str">
        <f>+CONCATENATE("Reportan apertura en el enlace ",Tabla4[[#This Row],[Enlace]]," en el ",Tabla4[[#This Row],[Distancia óptica]]," ocasionado por ",Tabla4[[#This Row],[Causa del daño]])</f>
        <v>Reportan apertura en el enlace Mov. Ciat - Mov. Parque Llano Grande Palmira en el Km 0 ocasionado por Visita Fallida</v>
      </c>
      <c r="BA683" s="8" t="str">
        <f>+CONCATENATE("Para dar solución al incidente ",Tabla4[[#This Row],[Solución]])</f>
        <v>Para dar solución al incidente Cuadrilla realiza medida y limpieza y enlace sube</v>
      </c>
      <c r="BB683" s="3" t="str">
        <f>+_xlfn.CONCAT(Tabla4[[#This Row],[Causa Raiz]]," ",Tabla4[[#This Row],[Solución2]]," (",Tabla4[[#This Row],[Anillo]],"- Cabecera: ",Tabla4[[#This Row],[Cabecera]],"- Operador: ",Tabla4[[#This Row],[Operador]],")")</f>
        <v>Reportan apertura en el enlace Mov. Ciat - Mov. Parque Llano Grande Palmira en el Km 0 ocasionado por Visita Fallida Para dar solución al incidente Cuadrilla realiza medida y limpieza y enlace sube (NA- Cabecera: NA- Operador: Colombia Telecomunicaciones)</v>
      </c>
    </row>
    <row r="684" spans="1:54" s="2" customFormat="1" ht="199.5">
      <c r="A684" s="38">
        <f t="shared" si="69"/>
        <v>683</v>
      </c>
      <c r="B684" s="3">
        <v>8255259</v>
      </c>
      <c r="C684" s="3" t="s">
        <v>92</v>
      </c>
      <c r="D684" s="23">
        <v>45340.427083333336</v>
      </c>
      <c r="E684" s="23">
        <v>45342.020833333336</v>
      </c>
      <c r="F684" s="1">
        <f t="shared" ca="1" si="74"/>
        <v>1.59375</v>
      </c>
      <c r="G684" s="3" t="s">
        <v>55</v>
      </c>
      <c r="H684" s="41"/>
      <c r="I684" s="40"/>
      <c r="J684" s="5" t="s">
        <v>56</v>
      </c>
      <c r="K684" s="3" t="s">
        <v>77</v>
      </c>
      <c r="L684" s="9" t="s">
        <v>58</v>
      </c>
      <c r="M684" s="3" t="s">
        <v>507</v>
      </c>
      <c r="N684" s="3" t="s">
        <v>888</v>
      </c>
      <c r="O684" s="3" t="s">
        <v>889</v>
      </c>
      <c r="P684" s="3" t="s">
        <v>3632</v>
      </c>
      <c r="Q684" s="4" t="s">
        <v>3633</v>
      </c>
      <c r="R684" s="3" t="s">
        <v>3634</v>
      </c>
      <c r="S684" s="3" t="s">
        <v>158</v>
      </c>
      <c r="T684" s="3" t="s">
        <v>176</v>
      </c>
      <c r="U684" s="3" t="s">
        <v>3635</v>
      </c>
      <c r="V684" s="22" t="str">
        <f t="shared" si="73"/>
        <v>RTNFO; Hora de aviso: 10:15 18/02/2024; Solución: se realiza tendido de 80 metros y dos empalmes e 48 hilos; Hora de solución: 0:30 20/02/2024; Causa: Intervención de Terceros. No Identificados</v>
      </c>
      <c r="W684" s="4" t="s">
        <v>160</v>
      </c>
      <c r="X684" s="3"/>
      <c r="Y684" s="3"/>
      <c r="Z684" s="3" t="s">
        <v>69</v>
      </c>
      <c r="AA684" s="3" t="s">
        <v>71</v>
      </c>
      <c r="AB684" s="3">
        <v>0</v>
      </c>
      <c r="AC684" s="3" t="s">
        <v>70</v>
      </c>
      <c r="AD684" s="6">
        <v>0.5</v>
      </c>
      <c r="AE684" s="7"/>
      <c r="AF684" s="7"/>
      <c r="AG684" s="6">
        <f>Tabla4[[#This Row],[Tiempo Parada de Reloj]]+Tabla4[[#This Row],[Tiempo Autorizado por Telefonica (no Máximo)]]</f>
        <v>0.5</v>
      </c>
      <c r="AH684" s="7">
        <f t="shared" ca="1" si="70"/>
        <v>1.09375</v>
      </c>
      <c r="AI684" s="8">
        <f t="shared" si="71"/>
        <v>12</v>
      </c>
      <c r="AJ684" s="8">
        <f t="shared" ca="1" si="72"/>
        <v>26.25</v>
      </c>
      <c r="AK684" s="3" t="s">
        <v>73</v>
      </c>
      <c r="AL684" s="3" t="s">
        <v>70</v>
      </c>
      <c r="AM684" s="3" t="s">
        <v>460</v>
      </c>
      <c r="AN684" s="3" t="s">
        <v>119</v>
      </c>
      <c r="AO684" s="3" t="s">
        <v>73</v>
      </c>
      <c r="AP684" s="3" t="s">
        <v>120</v>
      </c>
      <c r="AQ684" s="23">
        <v>45343.303472222222</v>
      </c>
      <c r="AR684" s="3"/>
      <c r="AS684" s="23"/>
      <c r="AT684" s="23"/>
      <c r="AU684" s="3" t="s">
        <v>515</v>
      </c>
      <c r="AV684" s="3" t="s">
        <v>888</v>
      </c>
      <c r="AW684" s="3" t="s">
        <v>76</v>
      </c>
      <c r="AX684" s="3">
        <v>2.9619444000000001</v>
      </c>
      <c r="AY684" s="3">
        <v>-76.524166600000001</v>
      </c>
      <c r="AZ684" s="8" t="str">
        <f>+CONCATENATE("Reportan apertura en el enlace ",Tabla4[[#This Row],[Enlace]]," en el ",Tabla4[[#This Row],[Distancia óptica]]," ocasionado por ",Tabla4[[#This Row],[Causa del daño]])</f>
        <v>Reportan apertura en el enlace Cali - Popayán en el Km 8,6 desde santader de qulichao ocasionado por Intervención de Terceros. No Identificados</v>
      </c>
      <c r="BA684" s="8" t="str">
        <f>+CONCATENATE("Para dar solución al incidente ",Tabla4[[#This Row],[Solución]])</f>
        <v>Para dar solución al incidente se realiza tendido de 80 metros y dos empalmes e 48 hilos</v>
      </c>
      <c r="BB684" s="3" t="str">
        <f>+_xlfn.CONCAT(Tabla4[[#This Row],[Causa Raiz]]," ",Tabla4[[#This Row],[Solución2]]," (",Tabla4[[#This Row],[Anillo]],"- Cabecera: ",Tabla4[[#This Row],[Cabecera]],"- Operador: ",Tabla4[[#This Row],[Operador]],")")</f>
        <v>Reportan apertura en el enlace Cali - Popayán en el Km 8,6 desde santader de qulichao ocasionado por Intervención de Terceros. No Identificados Para dar solución al incidente se realiza tendido de 80 metros y dos empalmes e 48 hilos (Troncal- Cabecera: POPAYAN- Operador: Colombia Telecomunicaciones)</v>
      </c>
    </row>
    <row r="685" spans="1:54" s="2" customFormat="1" ht="156.75">
      <c r="A685" s="38">
        <f t="shared" si="69"/>
        <v>684</v>
      </c>
      <c r="B685" s="3">
        <v>8255518</v>
      </c>
      <c r="C685" s="3" t="s">
        <v>92</v>
      </c>
      <c r="D685" s="23">
        <v>45340.493055555555</v>
      </c>
      <c r="E685" s="23">
        <v>45340.565972222219</v>
      </c>
      <c r="F685" s="1">
        <f t="shared" ca="1" si="74"/>
        <v>7.2916666664241347E-2</v>
      </c>
      <c r="G685" s="3" t="s">
        <v>164</v>
      </c>
      <c r="H685" s="41" t="s">
        <v>3019</v>
      </c>
      <c r="I685" s="40">
        <v>1294735</v>
      </c>
      <c r="J685" s="5" t="s">
        <v>568</v>
      </c>
      <c r="K685" s="3" t="s">
        <v>568</v>
      </c>
      <c r="L685" s="9" t="s">
        <v>58</v>
      </c>
      <c r="M685" s="3" t="s">
        <v>373</v>
      </c>
      <c r="N685" s="3" t="s">
        <v>374</v>
      </c>
      <c r="O685" s="3" t="s">
        <v>3115</v>
      </c>
      <c r="P685" s="3"/>
      <c r="Q685" s="4" t="s">
        <v>3636</v>
      </c>
      <c r="R685" s="3" t="s">
        <v>346</v>
      </c>
      <c r="S685" s="3" t="s">
        <v>574</v>
      </c>
      <c r="T685" s="3" t="s">
        <v>176</v>
      </c>
      <c r="U685" s="3" t="s">
        <v>3637</v>
      </c>
      <c r="V685" s="22" t="str">
        <f t="shared" si="73"/>
        <v>RTNFO; Hora de aviso: 11:50 18/02/2024; Solución: se recupera reserva y se realiza un empalme; Hora de solución: 13:35 18/02/2024; Causa: Intervención de Terceros. No Identificados</v>
      </c>
      <c r="W685" s="4" t="s">
        <v>2370</v>
      </c>
      <c r="X685" s="3"/>
      <c r="Y685" s="3"/>
      <c r="Z685" s="3" t="s">
        <v>69</v>
      </c>
      <c r="AA685" s="3" t="s">
        <v>71</v>
      </c>
      <c r="AB685" s="3">
        <v>0</v>
      </c>
      <c r="AC685" s="3" t="s">
        <v>71</v>
      </c>
      <c r="AD685" s="6">
        <v>0</v>
      </c>
      <c r="AE685" s="7"/>
      <c r="AF685" s="7"/>
      <c r="AG685" s="6">
        <f>Tabla4[[#This Row],[Tiempo Parada de Reloj]]+Tabla4[[#This Row],[Tiempo Autorizado por Telefonica (no Máximo)]]</f>
        <v>0</v>
      </c>
      <c r="AH685" s="7">
        <f t="shared" ca="1" si="70"/>
        <v>7.2916666664241347E-2</v>
      </c>
      <c r="AI685" s="8">
        <f t="shared" si="71"/>
        <v>0</v>
      </c>
      <c r="AJ685" s="8">
        <f t="shared" ca="1" si="72"/>
        <v>1.7499999999417923</v>
      </c>
      <c r="AK685" s="3" t="s">
        <v>73</v>
      </c>
      <c r="AL685" s="3" t="s">
        <v>70</v>
      </c>
      <c r="AM685" s="3" t="s">
        <v>460</v>
      </c>
      <c r="AN685" s="3" t="s">
        <v>460</v>
      </c>
      <c r="AO685" s="3" t="s">
        <v>98</v>
      </c>
      <c r="AP685" s="3"/>
      <c r="AQ685" s="23">
        <f ca="1">NOW()</f>
        <v>45503.696834953706</v>
      </c>
      <c r="AR685" s="3"/>
      <c r="AS685" s="23"/>
      <c r="AT685" s="23"/>
      <c r="AU685" s="3" t="s">
        <v>568</v>
      </c>
      <c r="AV685" s="3" t="s">
        <v>69</v>
      </c>
      <c r="AW685" s="3" t="s">
        <v>1323</v>
      </c>
      <c r="AX685" s="3">
        <v>2.5392899999999998</v>
      </c>
      <c r="AY685" s="3">
        <v>-72.633089999999996</v>
      </c>
      <c r="AZ685" s="8" t="str">
        <f>+CONCATENATE("Reportan apertura en el enlace ",Tabla4[[#This Row],[Enlace]]," en el ",Tabla4[[#This Row],[Distancia óptica]]," ocasionado por ",Tabla4[[#This Row],[Causa del daño]])</f>
        <v>Reportan apertura en el enlace Villavicencio - Calamar en el  ocasionado por Intervención de Terceros. No Identificados</v>
      </c>
      <c r="BA685" s="8" t="str">
        <f>+CONCATENATE("Para dar solución al incidente ",Tabla4[[#This Row],[Solución]])</f>
        <v>Para dar solución al incidente se recupera reserva y se realiza un empalme</v>
      </c>
      <c r="BB685" s="3" t="str">
        <f>+_xlfn.CONCAT(Tabla4[[#This Row],[Causa Raiz]]," ",Tabla4[[#This Row],[Solución2]]," (",Tabla4[[#This Row],[Anillo]],"- Cabecera: ",Tabla4[[#This Row],[Cabecera]],"- Operador: ",Tabla4[[#This Row],[Operador]],")")</f>
        <v>Reportan apertura en el enlace Villavicencio - Calamar en el  ocasionado por Intervención de Terceros. No Identificados Para dar solución al incidente se recupera reserva y se realiza un empalme (TRONCAL- Cabecera: NA- Operador: Azteca)</v>
      </c>
    </row>
    <row r="686" spans="1:54" s="2" customFormat="1" ht="199.5">
      <c r="A686" s="38">
        <f t="shared" si="69"/>
        <v>685</v>
      </c>
      <c r="B686" s="3">
        <v>8254926</v>
      </c>
      <c r="C686" s="3" t="s">
        <v>54</v>
      </c>
      <c r="D686" s="23">
        <v>45340.503472222219</v>
      </c>
      <c r="E686" s="23">
        <v>45340.572916666664</v>
      </c>
      <c r="F686" s="1">
        <f t="shared" ca="1" si="74"/>
        <v>6.9444444445252884E-2</v>
      </c>
      <c r="G686" s="3" t="s">
        <v>55</v>
      </c>
      <c r="H686" s="41"/>
      <c r="I686" s="40"/>
      <c r="J686" s="5" t="s">
        <v>56</v>
      </c>
      <c r="K686" s="3" t="s">
        <v>203</v>
      </c>
      <c r="L686" s="9" t="s">
        <v>78</v>
      </c>
      <c r="M686" s="3" t="s">
        <v>204</v>
      </c>
      <c r="N686" s="3" t="s">
        <v>205</v>
      </c>
      <c r="O686" s="3" t="s">
        <v>3638</v>
      </c>
      <c r="P686" s="3" t="s">
        <v>3639</v>
      </c>
      <c r="Q686" s="4" t="s">
        <v>3640</v>
      </c>
      <c r="R686" s="3" t="s">
        <v>640</v>
      </c>
      <c r="S686" s="3" t="s">
        <v>210</v>
      </c>
      <c r="T686" s="3" t="s">
        <v>66</v>
      </c>
      <c r="U686" s="3" t="s">
        <v>3641</v>
      </c>
      <c r="V686" s="22" t="str">
        <f t="shared" si="73"/>
        <v>RLFO; Hora de aviso: 12:05 18/02/2024; Solución: Se recuperan 30 mts de reserva de 8 hilos y se instala caka de empalme de 48 Hilos; Hora de solución: 13:45 18/02/2024; Causa: Vandalismo</v>
      </c>
      <c r="W686" s="4" t="s">
        <v>213</v>
      </c>
      <c r="X686" s="3"/>
      <c r="Y686" s="3"/>
      <c r="Z686" s="3" t="s">
        <v>69</v>
      </c>
      <c r="AA686" s="3" t="s">
        <v>70</v>
      </c>
      <c r="AB686" s="3">
        <v>8254926</v>
      </c>
      <c r="AC686" s="3" t="s">
        <v>71</v>
      </c>
      <c r="AD686" s="6">
        <v>0</v>
      </c>
      <c r="AE686" s="7"/>
      <c r="AF686" s="7"/>
      <c r="AG686" s="6">
        <f>Tabla4[[#This Row],[Tiempo Parada de Reloj]]+Tabla4[[#This Row],[Tiempo Autorizado por Telefonica (no Máximo)]]</f>
        <v>0</v>
      </c>
      <c r="AH686" s="7">
        <f t="shared" ca="1" si="70"/>
        <v>6.9444444445252884E-2</v>
      </c>
      <c r="AI686" s="8">
        <f t="shared" si="71"/>
        <v>0</v>
      </c>
      <c r="AJ686" s="8">
        <f t="shared" ca="1" si="72"/>
        <v>1.6666666666860692</v>
      </c>
      <c r="AK686" s="3" t="s">
        <v>73</v>
      </c>
      <c r="AL686" s="3" t="s">
        <v>70</v>
      </c>
      <c r="AM686" s="3" t="s">
        <v>460</v>
      </c>
      <c r="AN686" s="3" t="s">
        <v>460</v>
      </c>
      <c r="AO686" s="3" t="s">
        <v>120</v>
      </c>
      <c r="AP686" s="3" t="s">
        <v>120</v>
      </c>
      <c r="AQ686" s="23">
        <v>45342.460416666669</v>
      </c>
      <c r="AR686" s="3"/>
      <c r="AS686" s="23"/>
      <c r="AT686" s="23"/>
      <c r="AU686" s="3" t="s">
        <v>356</v>
      </c>
      <c r="AV686" s="3" t="s">
        <v>3642</v>
      </c>
      <c r="AW686" s="3" t="s">
        <v>135</v>
      </c>
      <c r="AX686" s="3">
        <v>7.0537000000000001</v>
      </c>
      <c r="AY686" s="3">
        <v>-73.166391000000004</v>
      </c>
      <c r="AZ686" s="8" t="str">
        <f>+CONCATENATE("Reportan apertura en el enlace ",Tabla4[[#This Row],[Enlace]]," en el ",Tabla4[[#This Row],[Distancia óptica]]," ocasionado por ",Tabla4[[#This Row],[Causa del daño]])</f>
        <v>Reportan apertura en el enlace Mov. Arenales - Mov Giron Centro en el Km 0,131 desde Arenales ocasionado por Vandalismo</v>
      </c>
      <c r="BA686" s="8" t="str">
        <f>+CONCATENATE("Para dar solución al incidente ",Tabla4[[#This Row],[Solución]])</f>
        <v>Para dar solución al incidente Se recuperan 30 mts de reserva de 8 hilos y se instala caka de empalme de 48 Hilos</v>
      </c>
      <c r="BB686" s="3" t="str">
        <f>+_xlfn.CONCAT(Tabla4[[#This Row],[Causa Raiz]]," ",Tabla4[[#This Row],[Solución2]]," (",Tabla4[[#This Row],[Anillo]],"- Cabecera: ",Tabla4[[#This Row],[Cabecera]],"- Operador: ",Tabla4[[#This Row],[Operador]],")")</f>
        <v>Reportan apertura en el enlace Mov. Arenales - Mov Giron Centro en el Km 0,131 desde Arenales ocasionado por Vandalismo Para dar solución al incidente Se recuperan 30 mts de reserva de 8 hilos y se instala caka de empalme de 48 Hilos (Lineal- Cabecera: Arenales- Operador: Colombia Telecomunicaciones)</v>
      </c>
    </row>
    <row r="687" spans="1:54" s="2" customFormat="1" ht="156.75">
      <c r="A687" s="38">
        <f t="shared" si="69"/>
        <v>686</v>
      </c>
      <c r="B687" s="3">
        <v>8255812</v>
      </c>
      <c r="C687" s="3" t="s">
        <v>54</v>
      </c>
      <c r="D687" s="23">
        <v>45340.541666666664</v>
      </c>
      <c r="E687" s="23">
        <v>45340.583333333336</v>
      </c>
      <c r="F687" s="1">
        <f t="shared" ca="1" si="74"/>
        <v>4.1666666671517305E-2</v>
      </c>
      <c r="G687" s="3" t="s">
        <v>55</v>
      </c>
      <c r="H687" s="41"/>
      <c r="I687" s="40"/>
      <c r="J687" s="5" t="s">
        <v>56</v>
      </c>
      <c r="K687" s="3" t="s">
        <v>122</v>
      </c>
      <c r="L687" s="9" t="s">
        <v>78</v>
      </c>
      <c r="M687" s="3" t="s">
        <v>123</v>
      </c>
      <c r="N687" s="3" t="s">
        <v>124</v>
      </c>
      <c r="O687" s="3" t="s">
        <v>2336</v>
      </c>
      <c r="P687" s="3" t="s">
        <v>3643</v>
      </c>
      <c r="Q687" s="4" t="s">
        <v>3644</v>
      </c>
      <c r="R687" s="3" t="s">
        <v>128</v>
      </c>
      <c r="S687" s="3" t="s">
        <v>129</v>
      </c>
      <c r="T687" s="3" t="s">
        <v>256</v>
      </c>
      <c r="U687" s="3" t="s">
        <v>3645</v>
      </c>
      <c r="V687" s="22" t="str">
        <f t="shared" si="73"/>
        <v>RLFO; Hora de aviso: 13:00 18/02/2024; Solución: se refusiona hilo para dar solucion ; Hora de solución: 14:00 18/02/2024; Causa: Falla de Empalme de FiOp</v>
      </c>
      <c r="W687" s="4" t="s">
        <v>132</v>
      </c>
      <c r="X687" s="3"/>
      <c r="Y687" s="3"/>
      <c r="Z687" s="3" t="s">
        <v>69</v>
      </c>
      <c r="AA687" s="3" t="s">
        <v>71</v>
      </c>
      <c r="AB687" s="3">
        <v>0</v>
      </c>
      <c r="AC687" s="3" t="s">
        <v>71</v>
      </c>
      <c r="AD687" s="6">
        <v>0</v>
      </c>
      <c r="AE687" s="7"/>
      <c r="AF687" s="7"/>
      <c r="AG687" s="6">
        <f>Tabla4[[#This Row],[Tiempo Parada de Reloj]]+Tabla4[[#This Row],[Tiempo Autorizado por Telefonica (no Máximo)]]</f>
        <v>0</v>
      </c>
      <c r="AH687" s="7">
        <f t="shared" ca="1" si="70"/>
        <v>4.1666666671517305E-2</v>
      </c>
      <c r="AI687" s="8">
        <f t="shared" si="71"/>
        <v>0</v>
      </c>
      <c r="AJ687" s="8">
        <f t="shared" ca="1" si="72"/>
        <v>1.0000000001164153</v>
      </c>
      <c r="AK687" s="3" t="s">
        <v>73</v>
      </c>
      <c r="AL687" s="3" t="s">
        <v>70</v>
      </c>
      <c r="AM687" s="3" t="s">
        <v>460</v>
      </c>
      <c r="AN687" s="3" t="s">
        <v>460</v>
      </c>
      <c r="AO687" s="3" t="s">
        <v>120</v>
      </c>
      <c r="AP687" s="3" t="s">
        <v>120</v>
      </c>
      <c r="AQ687" s="23">
        <v>45343.406944444447</v>
      </c>
      <c r="AR687" s="3"/>
      <c r="AS687" s="23"/>
      <c r="AT687" s="23"/>
      <c r="AU687" s="3" t="s">
        <v>467</v>
      </c>
      <c r="AV687" s="3" t="s">
        <v>3646</v>
      </c>
      <c r="AW687" s="3" t="s">
        <v>135</v>
      </c>
      <c r="AX687" s="3">
        <v>10.837823999999999</v>
      </c>
      <c r="AY687" s="3">
        <v>-75.140851999999995</v>
      </c>
      <c r="AZ687" s="8" t="str">
        <f>+CONCATENATE("Reportan apertura en el enlace ",Tabla4[[#This Row],[Enlace]]," en el ",Tabla4[[#This Row],[Distancia óptica]]," ocasionado por ",Tabla4[[#This Row],[Causa del daño]])</f>
        <v>Reportan apertura en el enlace Mov. Aguamarina - Mov. Pelu en el Km 55,4 desde Pelu ocasionado por Falla de Empalme de FiOp</v>
      </c>
      <c r="BA687" s="8" t="str">
        <f>+CONCATENATE("Para dar solución al incidente ",Tabla4[[#This Row],[Solución]])</f>
        <v xml:space="preserve">Para dar solución al incidente se refusiona hilo para dar solucion </v>
      </c>
      <c r="BB687" s="3" t="str">
        <f>+_xlfn.CONCAT(Tabla4[[#This Row],[Causa Raiz]]," ",Tabla4[[#This Row],[Solución2]]," (",Tabla4[[#This Row],[Anillo]],"- Cabecera: ",Tabla4[[#This Row],[Cabecera]],"- Operador: ",Tabla4[[#This Row],[Operador]],")")</f>
        <v>Reportan apertura en el enlace Mov. Aguamarina - Mov. Pelu en el Km 55,4 desde Pelu ocasionado por Falla de Empalme de FiOp Para dar solución al incidente se refusiona hilo para dar solucion  (Lineal- Cabecera: pelu- Operador: Colombia Telecomunicaciones)</v>
      </c>
    </row>
    <row r="688" spans="1:54" s="2" customFormat="1" ht="199.5">
      <c r="A688" s="38">
        <f t="shared" si="69"/>
        <v>687</v>
      </c>
      <c r="B688" s="3">
        <v>8256380</v>
      </c>
      <c r="C688" s="3" t="s">
        <v>163</v>
      </c>
      <c r="D688" s="23">
        <v>45341.25</v>
      </c>
      <c r="E688" s="23">
        <v>45341.520833333336</v>
      </c>
      <c r="F688" s="1">
        <f t="shared" ca="1" si="74"/>
        <v>0.27083333333575865</v>
      </c>
      <c r="G688" s="3" t="s">
        <v>55</v>
      </c>
      <c r="H688" s="41"/>
      <c r="I688" s="40"/>
      <c r="J688" s="5" t="s">
        <v>56</v>
      </c>
      <c r="K688" s="3" t="s">
        <v>108</v>
      </c>
      <c r="L688" s="9" t="s">
        <v>78</v>
      </c>
      <c r="M688" s="3" t="s">
        <v>228</v>
      </c>
      <c r="N688" s="3" t="s">
        <v>315</v>
      </c>
      <c r="O688" s="3" t="s">
        <v>3647</v>
      </c>
      <c r="P688" s="3" t="s">
        <v>3648</v>
      </c>
      <c r="Q688" s="4" t="s">
        <v>3649</v>
      </c>
      <c r="R688" s="3" t="s">
        <v>233</v>
      </c>
      <c r="S688" s="3" t="s">
        <v>115</v>
      </c>
      <c r="T688" s="3" t="s">
        <v>66</v>
      </c>
      <c r="U688" s="3" t="s">
        <v>3650</v>
      </c>
      <c r="V688" s="22" t="str">
        <f t="shared" si="73"/>
        <v>RDFO; Hora de aviso: 6:00 19/02/2024; Solución: se identifica los hilos desde Guachaca y calle 13, se hace un empalme de 36 hilos, con cable existente; Hora de solución: 12:30 19/02/2024; Causa: Vandalismo</v>
      </c>
      <c r="W688" s="4" t="s">
        <v>118</v>
      </c>
      <c r="X688" s="3"/>
      <c r="Y688" s="3"/>
      <c r="Z688" s="3" t="s">
        <v>69</v>
      </c>
      <c r="AA688" s="3" t="s">
        <v>70</v>
      </c>
      <c r="AB688" s="3">
        <v>8256380</v>
      </c>
      <c r="AC688" s="3" t="s">
        <v>71</v>
      </c>
      <c r="AD688" s="6">
        <v>6.25E-2</v>
      </c>
      <c r="AE688" s="7"/>
      <c r="AF688" s="7"/>
      <c r="AG688" s="6">
        <f>Tabla4[[#This Row],[Tiempo Parada de Reloj]]+Tabla4[[#This Row],[Tiempo Autorizado por Telefonica (no Máximo)]]</f>
        <v>6.25E-2</v>
      </c>
      <c r="AH688" s="7">
        <f t="shared" ca="1" si="70"/>
        <v>0.20833333333575865</v>
      </c>
      <c r="AI688" s="8">
        <f t="shared" si="71"/>
        <v>1.5</v>
      </c>
      <c r="AJ688" s="8">
        <f t="shared" ca="1" si="72"/>
        <v>5.0000000000582077</v>
      </c>
      <c r="AK688" s="3" t="s">
        <v>98</v>
      </c>
      <c r="AL688" s="3" t="s">
        <v>70</v>
      </c>
      <c r="AM688" s="3" t="s">
        <v>88</v>
      </c>
      <c r="AN688" s="3" t="s">
        <v>88</v>
      </c>
      <c r="AO688" s="3" t="s">
        <v>73</v>
      </c>
      <c r="AP688" s="3" t="s">
        <v>73</v>
      </c>
      <c r="AQ688" s="23">
        <v>45342.875</v>
      </c>
      <c r="AR688" s="3"/>
      <c r="AS688" s="23"/>
      <c r="AT688" s="23"/>
      <c r="AU688" s="3" t="s">
        <v>237</v>
      </c>
      <c r="AV688" s="3" t="s">
        <v>320</v>
      </c>
      <c r="AW688" s="3" t="s">
        <v>370</v>
      </c>
      <c r="AX688" s="3">
        <v>11.26389</v>
      </c>
      <c r="AY688" s="3">
        <v>-74.097596999999993</v>
      </c>
      <c r="AZ688" s="8" t="str">
        <f>+CONCATENATE("Reportan apertura en el enlace ",Tabla4[[#This Row],[Enlace]]," en el ",Tabla4[[#This Row],[Distancia óptica]]," ocasionado por ",Tabla4[[#This Row],[Causa del daño]])</f>
        <v>Reportan apertura en el enlace Mov. Santa Marta - Mov. Guachaca en el km 19,2 desde Guachaca ocasionado por Vandalismo</v>
      </c>
      <c r="BA688" s="8" t="str">
        <f>+CONCATENATE("Para dar solución al incidente ",Tabla4[[#This Row],[Solución]])</f>
        <v>Para dar solución al incidente se identifica los hilos desde Guachaca y calle 13, se hace un empalme de 36 hilos, con cable existente</v>
      </c>
      <c r="BB688" s="3" t="str">
        <f>+_xlfn.CONCAT(Tabla4[[#This Row],[Causa Raiz]]," ",Tabla4[[#This Row],[Solución2]]," (",Tabla4[[#This Row],[Anillo]],"- Cabecera: ",Tabla4[[#This Row],[Cabecera]],"- Operador: ",Tabla4[[#This Row],[Operador]],")")</f>
        <v>Reportan apertura en el enlace Mov. Santa Marta - Mov. Guachaca en el km 19,2 desde Guachaca ocasionado por Vandalismo Para dar solución al incidente se identifica los hilos desde Guachaca y calle 13, se hace un empalme de 36 hilos, con cable existente (lineal- Cabecera: Calle 13- Operador: Colombia Telecomunicaciones)</v>
      </c>
    </row>
    <row r="689" spans="1:54" s="2" customFormat="1" ht="171">
      <c r="A689" s="38">
        <f t="shared" si="69"/>
        <v>688</v>
      </c>
      <c r="B689" s="3">
        <v>8259206</v>
      </c>
      <c r="C689" s="3" t="s">
        <v>54</v>
      </c>
      <c r="D689" s="23">
        <v>45341.333333333336</v>
      </c>
      <c r="E689" s="23">
        <v>45341.451388888891</v>
      </c>
      <c r="F689" s="1">
        <f t="shared" ca="1" si="74"/>
        <v>0.11805555555474712</v>
      </c>
      <c r="G689" s="3" t="s">
        <v>55</v>
      </c>
      <c r="H689" s="41"/>
      <c r="I689" s="40"/>
      <c r="J689" s="5" t="s">
        <v>56</v>
      </c>
      <c r="K689" s="3" t="s">
        <v>93</v>
      </c>
      <c r="L689" s="9" t="s">
        <v>58</v>
      </c>
      <c r="M689" s="3" t="s">
        <v>59</v>
      </c>
      <c r="N689" s="3" t="s">
        <v>60</v>
      </c>
      <c r="O689" s="3" t="s">
        <v>3651</v>
      </c>
      <c r="P689" s="3" t="s">
        <v>3652</v>
      </c>
      <c r="Q689" s="4" t="s">
        <v>3653</v>
      </c>
      <c r="R689" s="3" t="s">
        <v>947</v>
      </c>
      <c r="S689" s="3" t="s">
        <v>65</v>
      </c>
      <c r="T689" s="3" t="s">
        <v>256</v>
      </c>
      <c r="U689" s="3" t="s">
        <v>3654</v>
      </c>
      <c r="V689" s="22" t="str">
        <f t="shared" si="73"/>
        <v>RLFO; Hora de aviso: 8:00 19/02/2024; Solución: Se realiza fusion de hilo en falla  de empalme existente; Hora de solución: 10:50 19/02/2024; Causa: Falla de Empalme de FiOp</v>
      </c>
      <c r="W689" s="4" t="s">
        <v>68</v>
      </c>
      <c r="X689" s="3"/>
      <c r="Y689" s="3"/>
      <c r="Z689" s="3" t="s">
        <v>69</v>
      </c>
      <c r="AA689" s="3" t="s">
        <v>71</v>
      </c>
      <c r="AB689" s="3">
        <v>0</v>
      </c>
      <c r="AC689" s="3" t="s">
        <v>71</v>
      </c>
      <c r="AD689" s="6">
        <v>0</v>
      </c>
      <c r="AE689" s="7"/>
      <c r="AF689" s="7"/>
      <c r="AG689" s="6">
        <f>Tabla4[[#This Row],[Tiempo Parada de Reloj]]+Tabla4[[#This Row],[Tiempo Autorizado por Telefonica (no Máximo)]]</f>
        <v>0</v>
      </c>
      <c r="AH689" s="7">
        <f t="shared" ca="1" si="70"/>
        <v>0.11805555555474712</v>
      </c>
      <c r="AI689" s="8">
        <f t="shared" si="71"/>
        <v>0</v>
      </c>
      <c r="AJ689" s="8">
        <f t="shared" ca="1" si="72"/>
        <v>2.8333333333139308</v>
      </c>
      <c r="AK689" s="3" t="s">
        <v>88</v>
      </c>
      <c r="AL689" s="3" t="s">
        <v>71</v>
      </c>
      <c r="AM689" s="3" t="s">
        <v>88</v>
      </c>
      <c r="AN689" s="3" t="s">
        <v>88</v>
      </c>
      <c r="AO689" s="3" t="s">
        <v>73</v>
      </c>
      <c r="AP689" s="3" t="s">
        <v>73</v>
      </c>
      <c r="AQ689" s="23">
        <v>45344.67083333333</v>
      </c>
      <c r="AR689" s="3"/>
      <c r="AS689" s="23"/>
      <c r="AT689" s="23"/>
      <c r="AU689" s="3" t="s">
        <v>100</v>
      </c>
      <c r="AV689" s="3" t="s">
        <v>3655</v>
      </c>
      <c r="AW689" s="3" t="s">
        <v>370</v>
      </c>
      <c r="AX689" s="3">
        <v>4.6917900000000001</v>
      </c>
      <c r="AY689" s="3">
        <v>-74.155940000000001</v>
      </c>
      <c r="AZ689" s="8" t="str">
        <f>+CONCATENATE("Reportan apertura en el enlace ",Tabla4[[#This Row],[Enlace]]," en el ",Tabla4[[#This Row],[Distancia óptica]]," ocasionado por ",Tabla4[[#This Row],[Causa del daño]])</f>
        <v>Reportan apertura en el enlace Jerico - Atahualpa en el km 2,3 desde Atahualpa ocasionado por Falla de Empalme de FiOp</v>
      </c>
      <c r="BA689" s="8" t="str">
        <f>+CONCATENATE("Para dar solución al incidente ",Tabla4[[#This Row],[Solución]])</f>
        <v>Para dar solución al incidente Se realiza fusion de hilo en falla  de empalme existente</v>
      </c>
      <c r="BB689" s="3" t="str">
        <f>+_xlfn.CONCAT(Tabla4[[#This Row],[Causa Raiz]]," ",Tabla4[[#This Row],[Solución2]]," (",Tabla4[[#This Row],[Anillo]],"- Cabecera: ",Tabla4[[#This Row],[Cabecera]],"- Operador: ",Tabla4[[#This Row],[Operador]],")")</f>
        <v>Reportan apertura en el enlace Jerico - Atahualpa en el km 2,3 desde Atahualpa ocasionado por Falla de Empalme de FiOp Para dar solución al incidente Se realiza fusion de hilo en falla  de empalme existente (lineal- Cabecera: Atahualpa- Operador: Colombia Telecomunicaciones)</v>
      </c>
    </row>
    <row r="690" spans="1:54" s="2" customFormat="1" ht="242.25">
      <c r="A690" s="38">
        <f t="shared" si="69"/>
        <v>689</v>
      </c>
      <c r="B690" s="3">
        <v>8258689</v>
      </c>
      <c r="C690" s="3" t="s">
        <v>54</v>
      </c>
      <c r="D690" s="23">
        <v>45341.381944444445</v>
      </c>
      <c r="E690" s="23">
        <v>45341.506944444445</v>
      </c>
      <c r="F690" s="1">
        <f t="shared" ca="1" si="74"/>
        <v>0.125</v>
      </c>
      <c r="G690" s="3" t="s">
        <v>55</v>
      </c>
      <c r="H690" s="41" t="s">
        <v>1551</v>
      </c>
      <c r="I690" s="40"/>
      <c r="J690" s="5" t="s">
        <v>56</v>
      </c>
      <c r="K690" s="3" t="s">
        <v>108</v>
      </c>
      <c r="L690" s="9" t="s">
        <v>78</v>
      </c>
      <c r="M690" s="3" t="s">
        <v>228</v>
      </c>
      <c r="N690" s="3" t="s">
        <v>315</v>
      </c>
      <c r="O690" s="3" t="s">
        <v>3656</v>
      </c>
      <c r="P690" s="3" t="s">
        <v>3657</v>
      </c>
      <c r="Q690" s="4" t="s">
        <v>3658</v>
      </c>
      <c r="R690" s="3" t="s">
        <v>233</v>
      </c>
      <c r="S690" s="3" t="s">
        <v>115</v>
      </c>
      <c r="T690" s="3" t="s">
        <v>513</v>
      </c>
      <c r="U690" s="3" t="s">
        <v>3659</v>
      </c>
      <c r="V690" s="22" t="str">
        <f t="shared" si="73"/>
        <v>RLFO; Hora de aviso: 9:10 19/02/2024; Solución: Se adecuo la fibra, colocando herrajes se deja provisional, no es posible tensionar por árboles caídos sobre la fibra, a la espera del retiro de estos, para hacer definitivo,; Hora de solución: 12:10 19/02/2024; Causa: Desastre Natural</v>
      </c>
      <c r="W690" s="4" t="s">
        <v>3660</v>
      </c>
      <c r="X690" s="3" t="s">
        <v>3661</v>
      </c>
      <c r="Y690" s="3" t="s">
        <v>3662</v>
      </c>
      <c r="Z690" s="3" t="s">
        <v>119</v>
      </c>
      <c r="AA690" s="3" t="s">
        <v>70</v>
      </c>
      <c r="AB690" s="3">
        <v>8258689</v>
      </c>
      <c r="AC690" s="3" t="s">
        <v>71</v>
      </c>
      <c r="AD690" s="6">
        <v>0</v>
      </c>
      <c r="AE690" s="7"/>
      <c r="AF690" s="7"/>
      <c r="AG690" s="6">
        <f>Tabla4[[#This Row],[Tiempo Parada de Reloj]]+Tabla4[[#This Row],[Tiempo Autorizado por Telefonica (no Máximo)]]</f>
        <v>0</v>
      </c>
      <c r="AH690" s="7">
        <f t="shared" ca="1" si="70"/>
        <v>0.125</v>
      </c>
      <c r="AI690" s="8">
        <f t="shared" si="71"/>
        <v>0</v>
      </c>
      <c r="AJ690" s="8">
        <f t="shared" ca="1" si="72"/>
        <v>3</v>
      </c>
      <c r="AK690" s="3" t="s">
        <v>88</v>
      </c>
      <c r="AL690" s="3" t="s">
        <v>71</v>
      </c>
      <c r="AM690" s="3" t="s">
        <v>88</v>
      </c>
      <c r="AN690" s="3" t="s">
        <v>88</v>
      </c>
      <c r="AO690" s="3" t="s">
        <v>73</v>
      </c>
      <c r="AP690" s="3" t="s">
        <v>73</v>
      </c>
      <c r="AQ690" s="23">
        <v>45342.892361111109</v>
      </c>
      <c r="AR690" s="3"/>
      <c r="AS690" s="23"/>
      <c r="AT690" s="23"/>
      <c r="AU690" s="3" t="s">
        <v>192</v>
      </c>
      <c r="AV690" s="3" t="s">
        <v>3663</v>
      </c>
      <c r="AW690" s="3" t="s">
        <v>370</v>
      </c>
      <c r="AX690" s="3">
        <v>11.227778000000001</v>
      </c>
      <c r="AY690" s="3">
        <v>-74.200553999999997</v>
      </c>
      <c r="AZ690" s="8" t="str">
        <f>+CONCATENATE("Reportan apertura en el enlace ",Tabla4[[#This Row],[Enlace]]," en el ",Tabla4[[#This Row],[Distancia óptica]]," ocasionado por ",Tabla4[[#This Row],[Causa del daño]])</f>
        <v>Reportan apertura en el enlace Mov. Pando - Mov. Samaria en el Km 0 Mov. Pando ocasionado por Desastre Natural</v>
      </c>
      <c r="BA690" s="8" t="str">
        <f>+CONCATENATE("Para dar solución al incidente ",Tabla4[[#This Row],[Solución]])</f>
        <v>Para dar solución al incidente Se adecuo la fibra, colocando herrajes se deja provisional, no es posible tensionar por árboles caídos sobre la fibra, a la espera del retiro de estos, para hacer definitivo,</v>
      </c>
      <c r="BB690" s="3" t="str">
        <f>+_xlfn.CONCAT(Tabla4[[#This Row],[Causa Raiz]]," ",Tabla4[[#This Row],[Solución2]]," (",Tabla4[[#This Row],[Anillo]],"- Cabecera: ",Tabla4[[#This Row],[Cabecera]],"- Operador: ",Tabla4[[#This Row],[Operador]],")")</f>
        <v>Reportan apertura en el enlace Mov. Pando - Mov. Samaria en el Km 0 Mov. Pando ocasionado por Desastre Natural Para dar solución al incidente Se adecuo la fibra, colocando herrajes se deja provisional, no es posible tensionar por árboles caídos sobre la fibra, a la espera del retiro de estos, para hacer definitivo, (lineal- Cabecera: Mov.pando- Operador: Colombia Telecomunicaciones)</v>
      </c>
    </row>
    <row r="691" spans="1:54" s="2" customFormat="1" ht="213.75">
      <c r="A691" s="38">
        <f t="shared" si="69"/>
        <v>690</v>
      </c>
      <c r="B691" s="3">
        <v>8258430</v>
      </c>
      <c r="C691" s="3" t="s">
        <v>54</v>
      </c>
      <c r="D691" s="23">
        <v>45341.381944444445</v>
      </c>
      <c r="E691" s="23">
        <v>45341.541666666664</v>
      </c>
      <c r="F691" s="1">
        <f t="shared" ca="1" si="74"/>
        <v>0.15972222221898846</v>
      </c>
      <c r="G691" s="3" t="s">
        <v>55</v>
      </c>
      <c r="H691" s="41"/>
      <c r="I691" s="40"/>
      <c r="J691" s="5" t="s">
        <v>56</v>
      </c>
      <c r="K691" s="3" t="s">
        <v>93</v>
      </c>
      <c r="L691" s="9" t="s">
        <v>78</v>
      </c>
      <c r="M691" s="3" t="s">
        <v>59</v>
      </c>
      <c r="N691" s="3" t="s">
        <v>60</v>
      </c>
      <c r="O691" s="3" t="s">
        <v>3664</v>
      </c>
      <c r="P691" s="3" t="s">
        <v>3665</v>
      </c>
      <c r="Q691" s="4" t="s">
        <v>3666</v>
      </c>
      <c r="R691" s="3" t="s">
        <v>378</v>
      </c>
      <c r="S691" s="3" t="s">
        <v>65</v>
      </c>
      <c r="T691" s="3" t="s">
        <v>66</v>
      </c>
      <c r="U691" s="3" t="s">
        <v>3667</v>
      </c>
      <c r="V691" s="22" t="str">
        <f t="shared" si="73"/>
        <v>RLFO; Hora de aviso: 9:10 19/02/2024; Solución: se realizar un tendido de 100 metros de fibra 36 hilos y dos cajas de empalme de 48 hilos; Hora de solución: 13:00 19/02/2024; Causa: Vandalismo</v>
      </c>
      <c r="W691" s="4" t="s">
        <v>68</v>
      </c>
      <c r="X691" s="3"/>
      <c r="Y691" s="3"/>
      <c r="Z691" s="3" t="s">
        <v>69</v>
      </c>
      <c r="AA691" s="3" t="s">
        <v>70</v>
      </c>
      <c r="AB691" s="3">
        <v>8258430</v>
      </c>
      <c r="AC691" s="3" t="s">
        <v>71</v>
      </c>
      <c r="AD691" s="6">
        <v>0</v>
      </c>
      <c r="AE691" s="7"/>
      <c r="AF691" s="7"/>
      <c r="AG691" s="6">
        <f>Tabla4[[#This Row],[Tiempo Parada de Reloj]]+Tabla4[[#This Row],[Tiempo Autorizado por Telefonica (no Máximo)]]</f>
        <v>0</v>
      </c>
      <c r="AH691" s="7">
        <f t="shared" ca="1" si="70"/>
        <v>0.15972222221898846</v>
      </c>
      <c r="AI691" s="8">
        <f t="shared" si="71"/>
        <v>0</v>
      </c>
      <c r="AJ691" s="8">
        <f t="shared" ca="1" si="72"/>
        <v>3.8333333332557231</v>
      </c>
      <c r="AK691" s="3" t="s">
        <v>88</v>
      </c>
      <c r="AL691" s="3" t="s">
        <v>71</v>
      </c>
      <c r="AM691" s="3" t="s">
        <v>69</v>
      </c>
      <c r="AN691" s="3" t="s">
        <v>815</v>
      </c>
      <c r="AO691" s="3" t="s">
        <v>73</v>
      </c>
      <c r="AP691" s="3" t="s">
        <v>73</v>
      </c>
      <c r="AQ691" s="23">
        <v>45342.549305555556</v>
      </c>
      <c r="AR691" s="3"/>
      <c r="AS691" s="23"/>
      <c r="AT691" s="23"/>
      <c r="AU691" s="3" t="s">
        <v>100</v>
      </c>
      <c r="AV691" s="3" t="s">
        <v>526</v>
      </c>
      <c r="AW691" s="3" t="s">
        <v>135</v>
      </c>
      <c r="AX691" s="3">
        <v>4.5457039999999997</v>
      </c>
      <c r="AY691" s="3">
        <v>-74.097442999999998</v>
      </c>
      <c r="AZ691" s="8" t="str">
        <f>+CONCATENATE("Reportan apertura en el enlace ",Tabla4[[#This Row],[Enlace]]," en el ",Tabla4[[#This Row],[Distancia óptica]]," ocasionado por ",Tabla4[[#This Row],[Causa del daño]])</f>
        <v>Reportan apertura en el enlace Mov. Santarita - Mov.Marruecos en el km 3,6 desde Mov. Santarita ocasionado por Vandalismo</v>
      </c>
      <c r="BA691" s="8" t="str">
        <f>+CONCATENATE("Para dar solución al incidente ",Tabla4[[#This Row],[Solución]])</f>
        <v>Para dar solución al incidente se realizar un tendido de 100 metros de fibra 36 hilos y dos cajas de empalme de 48 hilos</v>
      </c>
      <c r="BB691" s="3" t="str">
        <f>+_xlfn.CONCAT(Tabla4[[#This Row],[Causa Raiz]]," ",Tabla4[[#This Row],[Solución2]]," (",Tabla4[[#This Row],[Anillo]],"- Cabecera: ",Tabla4[[#This Row],[Cabecera]],"- Operador: ",Tabla4[[#This Row],[Operador]],")")</f>
        <v>Reportan apertura en el enlace Mov. Santarita - Mov.Marruecos en el km 3,6 desde Mov. Santarita ocasionado por Vandalismo Para dar solución al incidente se realizar un tendido de 100 metros de fibra 36 hilos y dos cajas de empalme de 48 hilos (Lineal- Cabecera: Marruecos- Operador: Colombia Telecomunicaciones)</v>
      </c>
    </row>
    <row r="692" spans="1:54" s="2" customFormat="1" ht="171">
      <c r="A692" s="38">
        <f t="shared" si="69"/>
        <v>691</v>
      </c>
      <c r="B692" s="3">
        <v>8257501</v>
      </c>
      <c r="C692" s="3" t="s">
        <v>54</v>
      </c>
      <c r="D692" s="23">
        <v>45341.416666666664</v>
      </c>
      <c r="E692" s="23">
        <v>45341.583333333336</v>
      </c>
      <c r="F692" s="1">
        <f t="shared" ca="1" si="74"/>
        <v>0.16666666667151731</v>
      </c>
      <c r="G692" s="3" t="s">
        <v>55</v>
      </c>
      <c r="H692" s="41"/>
      <c r="I692" s="40"/>
      <c r="J692" s="5" t="s">
        <v>56</v>
      </c>
      <c r="K692" s="3" t="s">
        <v>93</v>
      </c>
      <c r="L692" s="9" t="s">
        <v>58</v>
      </c>
      <c r="M692" s="3" t="s">
        <v>59</v>
      </c>
      <c r="N692" s="3" t="s">
        <v>60</v>
      </c>
      <c r="O692" s="3" t="s">
        <v>3668</v>
      </c>
      <c r="P692" s="3" t="s">
        <v>3669</v>
      </c>
      <c r="Q692" s="4" t="s">
        <v>3670</v>
      </c>
      <c r="R692" s="3" t="s">
        <v>980</v>
      </c>
      <c r="S692" s="3" t="s">
        <v>65</v>
      </c>
      <c r="T692" s="3" t="s">
        <v>130</v>
      </c>
      <c r="U692" s="3" t="s">
        <v>3671</v>
      </c>
      <c r="V692" s="22" t="str">
        <f t="shared" si="73"/>
        <v>RLFO; Hora de aviso: 10:00 19/02/2024; Solución: Se recuperaron 50 mts de reserva y se rehace caja terminal de 8 hilos; Hora de solución: 14:00 19/02/2024; Causa: Plagas</v>
      </c>
      <c r="W692" s="4" t="s">
        <v>68</v>
      </c>
      <c r="X692" s="3"/>
      <c r="Y692" s="3"/>
      <c r="Z692" s="3" t="s">
        <v>69</v>
      </c>
      <c r="AA692" s="3" t="s">
        <v>70</v>
      </c>
      <c r="AB692" s="3">
        <v>8257501</v>
      </c>
      <c r="AC692" s="3" t="s">
        <v>71</v>
      </c>
      <c r="AD692" s="6">
        <v>0</v>
      </c>
      <c r="AE692" s="7"/>
      <c r="AF692" s="7"/>
      <c r="AG692" s="6">
        <f>Tabla4[[#This Row],[Tiempo Parada de Reloj]]+Tabla4[[#This Row],[Tiempo Autorizado por Telefonica (no Máximo)]]</f>
        <v>0</v>
      </c>
      <c r="AH692" s="7">
        <f t="shared" ca="1" si="70"/>
        <v>0.16666666667151731</v>
      </c>
      <c r="AI692" s="8">
        <f t="shared" si="71"/>
        <v>0</v>
      </c>
      <c r="AJ692" s="8">
        <f t="shared" ca="1" si="72"/>
        <v>4.0000000001164153</v>
      </c>
      <c r="AK692" s="3" t="s">
        <v>88</v>
      </c>
      <c r="AL692" s="3" t="s">
        <v>70</v>
      </c>
      <c r="AM692" s="3" t="s">
        <v>120</v>
      </c>
      <c r="AN692" s="3" t="s">
        <v>120</v>
      </c>
      <c r="AO692" s="3" t="s">
        <v>120</v>
      </c>
      <c r="AP692" s="3" t="s">
        <v>120</v>
      </c>
      <c r="AQ692" s="23">
        <v>45343.331944444442</v>
      </c>
      <c r="AR692" s="3"/>
      <c r="AS692" s="23"/>
      <c r="AT692" s="23"/>
      <c r="AU692" s="3" t="s">
        <v>298</v>
      </c>
      <c r="AV692" s="3" t="s">
        <v>183</v>
      </c>
      <c r="AW692" s="3" t="s">
        <v>135</v>
      </c>
      <c r="AX692" s="3">
        <v>4.7324900000000003</v>
      </c>
      <c r="AY692" s="3">
        <v>-74.042029999999997</v>
      </c>
      <c r="AZ692" s="8" t="str">
        <f>+CONCATENATE("Reportan apertura en el enlace ",Tabla4[[#This Row],[Enlace]]," en el ",Tabla4[[#This Row],[Distancia óptica]]," ocasionado por ",Tabla4[[#This Row],[Causa del daño]])</f>
        <v>Reportan apertura en el enlace Dto 12055 - Toberin en el Km 0,024 desde 12055 ocasionado por Plagas</v>
      </c>
      <c r="BA692" s="8" t="str">
        <f>+CONCATENATE("Para dar solución al incidente ",Tabla4[[#This Row],[Solución]])</f>
        <v>Para dar solución al incidente Se recuperaron 50 mts de reserva y se rehace caja terminal de 8 hilos</v>
      </c>
      <c r="BB692" s="3" t="str">
        <f>+_xlfn.CONCAT(Tabla4[[#This Row],[Causa Raiz]]," ",Tabla4[[#This Row],[Solución2]]," (",Tabla4[[#This Row],[Anillo]],"- Cabecera: ",Tabla4[[#This Row],[Cabecera]],"- Operador: ",Tabla4[[#This Row],[Operador]],")")</f>
        <v>Reportan apertura en el enlace Dto 12055 - Toberin en el Km 0,024 desde 12055 ocasionado por Plagas Para dar solución al incidente Se recuperaron 50 mts de reserva y se rehace caja terminal de 8 hilos (Lineal- Cabecera: Toberin- Operador: Colombia Telecomunicaciones)</v>
      </c>
    </row>
    <row r="693" spans="1:54" s="2" customFormat="1" ht="199.5">
      <c r="A693" s="38">
        <f t="shared" si="69"/>
        <v>692</v>
      </c>
      <c r="B693" s="3">
        <v>8259640</v>
      </c>
      <c r="C693" s="3" t="s">
        <v>54</v>
      </c>
      <c r="D693" s="23">
        <v>45341.361111111109</v>
      </c>
      <c r="E693" s="23">
        <v>45341.4375</v>
      </c>
      <c r="F693" s="1">
        <f t="shared" ca="1" si="74"/>
        <v>7.6388888890505768E-2</v>
      </c>
      <c r="G693" s="3" t="s">
        <v>55</v>
      </c>
      <c r="H693" s="41"/>
      <c r="I693" s="40"/>
      <c r="J693" s="5" t="s">
        <v>56</v>
      </c>
      <c r="K693" s="3" t="s">
        <v>203</v>
      </c>
      <c r="L693" s="9" t="s">
        <v>78</v>
      </c>
      <c r="M693" s="3" t="s">
        <v>79</v>
      </c>
      <c r="N693" s="3" t="s">
        <v>3537</v>
      </c>
      <c r="O693" s="3" t="s">
        <v>3672</v>
      </c>
      <c r="P693" s="3" t="s">
        <v>3673</v>
      </c>
      <c r="Q693" s="4" t="s">
        <v>3674</v>
      </c>
      <c r="R693" s="3" t="s">
        <v>741</v>
      </c>
      <c r="S693" s="3" t="s">
        <v>210</v>
      </c>
      <c r="T693" s="3" t="s">
        <v>256</v>
      </c>
      <c r="U693" s="3" t="s">
        <v>3675</v>
      </c>
      <c r="V693" s="22" t="str">
        <f t="shared" si="73"/>
        <v>RLFO; Hora de aviso: 8:40 19/02/2024; Solución: Se refusiona hilos abiertos en caja de empalme existente.; Hora de solución: 10:30 19/02/2024; Causa: Falla de Empalme de FiOp</v>
      </c>
      <c r="W693" s="4" t="s">
        <v>213</v>
      </c>
      <c r="X693" s="3"/>
      <c r="Y693" s="3"/>
      <c r="Z693" s="3" t="s">
        <v>69</v>
      </c>
      <c r="AA693" s="3" t="s">
        <v>71</v>
      </c>
      <c r="AB693" s="3">
        <v>0</v>
      </c>
      <c r="AC693" s="3" t="s">
        <v>71</v>
      </c>
      <c r="AD693" s="6">
        <v>0</v>
      </c>
      <c r="AE693" s="7"/>
      <c r="AF693" s="7"/>
      <c r="AG693" s="6">
        <f>Tabla4[[#This Row],[Tiempo Parada de Reloj]]+Tabla4[[#This Row],[Tiempo Autorizado por Telefonica (no Máximo)]]</f>
        <v>0</v>
      </c>
      <c r="AH693" s="7">
        <f t="shared" ca="1" si="70"/>
        <v>7.6388888890505768E-2</v>
      </c>
      <c r="AI693" s="8">
        <f t="shared" si="71"/>
        <v>0</v>
      </c>
      <c r="AJ693" s="8">
        <f t="shared" ca="1" si="72"/>
        <v>1.8333333333721384</v>
      </c>
      <c r="AK693" s="3" t="s">
        <v>88</v>
      </c>
      <c r="AL693" s="3" t="s">
        <v>71</v>
      </c>
      <c r="AM693" s="3" t="s">
        <v>69</v>
      </c>
      <c r="AN693" s="3" t="s">
        <v>88</v>
      </c>
      <c r="AO693" s="3" t="s">
        <v>88</v>
      </c>
      <c r="AP693" s="3" t="s">
        <v>88</v>
      </c>
      <c r="AQ693" s="23">
        <v>45352.968055555553</v>
      </c>
      <c r="AR693" s="3"/>
      <c r="AS693" s="23"/>
      <c r="AT693" s="23"/>
      <c r="AU693" s="3" t="s">
        <v>610</v>
      </c>
      <c r="AV693" s="3" t="s">
        <v>69</v>
      </c>
      <c r="AW693" s="3" t="s">
        <v>69</v>
      </c>
      <c r="AX693" s="3">
        <v>4.9207999999999998</v>
      </c>
      <c r="AY693" s="3">
        <v>-74.027100000000004</v>
      </c>
      <c r="AZ693" s="8" t="str">
        <f>+CONCATENATE("Reportan apertura en el enlace ",Tabla4[[#This Row],[Enlace]]," en el ",Tabla4[[#This Row],[Distancia óptica]]," ocasionado por ",Tabla4[[#This Row],[Causa del daño]])</f>
        <v>Reportan apertura en el enlace Mov. La Pradera Cajica - Mov. Mocawa en el km 1,3 desde Mov La Pradera Cajica ocasionado por Falla de Empalme de FiOp</v>
      </c>
      <c r="BA693" s="8" t="str">
        <f>+CONCATENATE("Para dar solución al incidente ",Tabla4[[#This Row],[Solución]])</f>
        <v>Para dar solución al incidente Se refusiona hilos abiertos en caja de empalme existente.</v>
      </c>
      <c r="BB693" s="3" t="str">
        <f>+_xlfn.CONCAT(Tabla4[[#This Row],[Causa Raiz]]," ",Tabla4[[#This Row],[Solución2]]," (",Tabla4[[#This Row],[Anillo]],"- Cabecera: ",Tabla4[[#This Row],[Cabecera]],"- Operador: ",Tabla4[[#This Row],[Operador]],")")</f>
        <v>Reportan apertura en el enlace Mov. La Pradera Cajica - Mov. Mocawa en el km 1,3 desde Mov La Pradera Cajica ocasionado por Falla de Empalme de FiOp Para dar solución al incidente Se refusiona hilos abiertos en caja de empalme existente. (NA- Cabecera: NA- Operador: Colombia Telecomunicaciones)</v>
      </c>
    </row>
    <row r="694" spans="1:54" s="2" customFormat="1" ht="199.5">
      <c r="A694" s="38">
        <f t="shared" si="69"/>
        <v>693</v>
      </c>
      <c r="B694" s="3">
        <v>8259540</v>
      </c>
      <c r="C694" s="3" t="s">
        <v>54</v>
      </c>
      <c r="D694" s="23">
        <v>45341.395833333336</v>
      </c>
      <c r="E694" s="23">
        <v>45341.5</v>
      </c>
      <c r="F694" s="1">
        <f t="shared" ca="1" si="74"/>
        <v>0.10416666666424135</v>
      </c>
      <c r="G694" s="3" t="s">
        <v>55</v>
      </c>
      <c r="H694" s="41"/>
      <c r="I694" s="40"/>
      <c r="J694" s="5" t="s">
        <v>56</v>
      </c>
      <c r="K694" s="3" t="s">
        <v>77</v>
      </c>
      <c r="L694" s="9" t="s">
        <v>78</v>
      </c>
      <c r="M694" s="3" t="s">
        <v>79</v>
      </c>
      <c r="N694" s="3" t="s">
        <v>2053</v>
      </c>
      <c r="O694" s="3" t="s">
        <v>3676</v>
      </c>
      <c r="P694" s="3" t="s">
        <v>3677</v>
      </c>
      <c r="Q694" s="4" t="s">
        <v>3678</v>
      </c>
      <c r="R694" s="3" t="s">
        <v>741</v>
      </c>
      <c r="S694" s="3" t="s">
        <v>249</v>
      </c>
      <c r="T694" s="3" t="s">
        <v>146</v>
      </c>
      <c r="U694" s="3" t="s">
        <v>3679</v>
      </c>
      <c r="V694" s="22" t="str">
        <f t="shared" si="73"/>
        <v>RLFO; Hora de aviso: 9:30 19/02/2024; Solución: Se realizo migracion de hilos entre nodo para restablecer el servicio; Hora de solución: 12:00 19/02/2024; Causa: Falla en la Red FiOp</v>
      </c>
      <c r="W694" s="4" t="s">
        <v>160</v>
      </c>
      <c r="X694" s="3"/>
      <c r="Y694" s="3"/>
      <c r="Z694" s="3" t="s">
        <v>69</v>
      </c>
      <c r="AA694" s="3" t="s">
        <v>70</v>
      </c>
      <c r="AB694" s="3">
        <v>8259540</v>
      </c>
      <c r="AC694" s="3" t="s">
        <v>71</v>
      </c>
      <c r="AD694" s="6">
        <v>0</v>
      </c>
      <c r="AE694" s="7"/>
      <c r="AF694" s="7"/>
      <c r="AG694" s="6">
        <f>Tabla4[[#This Row],[Tiempo Parada de Reloj]]+Tabla4[[#This Row],[Tiempo Autorizado por Telefonica (no Máximo)]]</f>
        <v>0</v>
      </c>
      <c r="AH694" s="7">
        <f t="shared" ca="1" si="70"/>
        <v>0.10416666666424135</v>
      </c>
      <c r="AI694" s="8">
        <f t="shared" si="71"/>
        <v>0</v>
      </c>
      <c r="AJ694" s="8">
        <f t="shared" ca="1" si="72"/>
        <v>2.4999999999417923</v>
      </c>
      <c r="AK694" s="3" t="s">
        <v>88</v>
      </c>
      <c r="AL694" s="3" t="s">
        <v>71</v>
      </c>
      <c r="AM694" s="3" t="s">
        <v>69</v>
      </c>
      <c r="AN694" s="3" t="s">
        <v>88</v>
      </c>
      <c r="AO694" s="3" t="s">
        <v>120</v>
      </c>
      <c r="AP694" s="3" t="s">
        <v>120</v>
      </c>
      <c r="AQ694" s="23">
        <v>45344.429166666669</v>
      </c>
      <c r="AR694" s="3"/>
      <c r="AS694" s="23"/>
      <c r="AT694" s="23"/>
      <c r="AU694" s="3" t="s">
        <v>710</v>
      </c>
      <c r="AV694" s="3" t="s">
        <v>2728</v>
      </c>
      <c r="AW694" s="3" t="s">
        <v>370</v>
      </c>
      <c r="AX694" s="3">
        <v>4.9986699999999997</v>
      </c>
      <c r="AY694" s="3">
        <v>-74.473231999999996</v>
      </c>
      <c r="AZ694" s="8" t="str">
        <f>+CONCATENATE("Reportan apertura en el enlace ",Tabla4[[#This Row],[Enlace]]," en el ",Tabla4[[#This Row],[Distancia óptica]]," ocasionado por ",Tabla4[[#This Row],[Causa del daño]])</f>
        <v>Reportan apertura en el enlace Mov. Facatativá - Mov. Villeta en el km 55,5 desde Facatativa ocasionado por Falla en la Red FiOp</v>
      </c>
      <c r="BA694" s="8" t="str">
        <f>+CONCATENATE("Para dar solución al incidente ",Tabla4[[#This Row],[Solución]])</f>
        <v>Para dar solución al incidente Se realizo migracion de hilos entre nodo para restablecer el servicio</v>
      </c>
      <c r="BB694" s="3" t="str">
        <f>+_xlfn.CONCAT(Tabla4[[#This Row],[Causa Raiz]]," ",Tabla4[[#This Row],[Solución2]]," (",Tabla4[[#This Row],[Anillo]],"- Cabecera: ",Tabla4[[#This Row],[Cabecera]],"- Operador: ",Tabla4[[#This Row],[Operador]],")")</f>
        <v>Reportan apertura en el enlace Mov. Facatativá - Mov. Villeta en el km 55,5 desde Facatativa ocasionado por Falla en la Red FiOp Para dar solución al incidente Se realizo migracion de hilos entre nodo para restablecer el servicio (lineal- Cabecera: Facatativa Centro- Operador: Colombia Telecomunicaciones)</v>
      </c>
    </row>
    <row r="695" spans="1:54" s="2" customFormat="1" ht="171">
      <c r="A695" s="38">
        <f t="shared" si="69"/>
        <v>694</v>
      </c>
      <c r="B695" s="3">
        <v>8260166</v>
      </c>
      <c r="C695" s="3" t="s">
        <v>54</v>
      </c>
      <c r="D695" s="23">
        <v>45341.479166666664</v>
      </c>
      <c r="E695" s="23">
        <v>45341.690972222219</v>
      </c>
      <c r="F695" s="1">
        <f t="shared" ca="1" si="74"/>
        <v>0.21180555555474712</v>
      </c>
      <c r="G695" s="3" t="s">
        <v>55</v>
      </c>
      <c r="H695" s="41"/>
      <c r="I695" s="40"/>
      <c r="J695" s="5" t="s">
        <v>56</v>
      </c>
      <c r="K695" s="3" t="s">
        <v>122</v>
      </c>
      <c r="L695" s="9" t="s">
        <v>78</v>
      </c>
      <c r="M695" s="3" t="s">
        <v>383</v>
      </c>
      <c r="N695" s="3" t="s">
        <v>384</v>
      </c>
      <c r="O695" s="3" t="s">
        <v>3680</v>
      </c>
      <c r="P695" s="3" t="s">
        <v>3681</v>
      </c>
      <c r="Q695" s="4" t="s">
        <v>3682</v>
      </c>
      <c r="R695" s="3" t="s">
        <v>388</v>
      </c>
      <c r="S695" s="3" t="s">
        <v>129</v>
      </c>
      <c r="T695" s="3" t="s">
        <v>66</v>
      </c>
      <c r="U695" s="3" t="s">
        <v>3683</v>
      </c>
      <c r="V695" s="22" t="str">
        <f t="shared" si="73"/>
        <v>RLFO; Hora de aviso: 11:30 19/02/2024; Solución: Tendido de 200 mts de Fo y dos empalmes de 8 hilos; Hora de solución: 16:35 19/02/2024; Causa: Vandalismo</v>
      </c>
      <c r="W695" s="4" t="s">
        <v>132</v>
      </c>
      <c r="X695" s="3"/>
      <c r="Y695" s="3"/>
      <c r="Z695" s="3" t="s">
        <v>69</v>
      </c>
      <c r="AA695" s="3" t="s">
        <v>71</v>
      </c>
      <c r="AB695" s="3">
        <v>0</v>
      </c>
      <c r="AC695" s="3" t="s">
        <v>71</v>
      </c>
      <c r="AD695" s="6">
        <v>4.8611111111111112E-2</v>
      </c>
      <c r="AE695" s="7"/>
      <c r="AF695" s="7"/>
      <c r="AG695" s="6">
        <f>Tabla4[[#This Row],[Tiempo Parada de Reloj]]+Tabla4[[#This Row],[Tiempo Autorizado por Telefonica (no Máximo)]]</f>
        <v>4.8611111111111112E-2</v>
      </c>
      <c r="AH695" s="7">
        <f t="shared" ca="1" si="70"/>
        <v>0.16319444444363601</v>
      </c>
      <c r="AI695" s="8">
        <f t="shared" si="71"/>
        <v>1.1666666666666667</v>
      </c>
      <c r="AJ695" s="8">
        <f t="shared" ca="1" si="72"/>
        <v>3.9166666666472643</v>
      </c>
      <c r="AK695" s="3" t="s">
        <v>88</v>
      </c>
      <c r="AL695" s="3" t="s">
        <v>70</v>
      </c>
      <c r="AM695" s="3" t="s">
        <v>88</v>
      </c>
      <c r="AN695" s="3" t="s">
        <v>120</v>
      </c>
      <c r="AO695" s="3" t="s">
        <v>120</v>
      </c>
      <c r="AP695" s="3" t="s">
        <v>120</v>
      </c>
      <c r="AQ695" s="23">
        <v>45344.431944444441</v>
      </c>
      <c r="AR695" s="3"/>
      <c r="AS695" s="23"/>
      <c r="AT695" s="23"/>
      <c r="AU695" s="3" t="s">
        <v>392</v>
      </c>
      <c r="AV695" s="3" t="s">
        <v>69</v>
      </c>
      <c r="AW695" s="3" t="s">
        <v>69</v>
      </c>
      <c r="AX695" s="3">
        <v>10.3279</v>
      </c>
      <c r="AY695" s="3">
        <v>-75.419898000000003</v>
      </c>
      <c r="AZ695" s="8" t="str">
        <f>+CONCATENATE("Reportan apertura en el enlace ",Tabla4[[#This Row],[Enlace]]," en el ",Tabla4[[#This Row],[Distancia óptica]]," ocasionado por ",Tabla4[[#This Row],[Causa del daño]])</f>
        <v>Reportan apertura en el enlace Mov. Turbaco - Movz. Pedro Heredia en el km 1,9 desde Mov. Turbaco  ocasionado por Vandalismo</v>
      </c>
      <c r="BA695" s="8" t="str">
        <f>+CONCATENATE("Para dar solución al incidente ",Tabla4[[#This Row],[Solución]])</f>
        <v>Para dar solución al incidente Tendido de 200 mts de Fo y dos empalmes de 8 hilos</v>
      </c>
      <c r="BB695" s="3" t="str">
        <f>+_xlfn.CONCAT(Tabla4[[#This Row],[Causa Raiz]]," ",Tabla4[[#This Row],[Solución2]]," (",Tabla4[[#This Row],[Anillo]],"- Cabecera: ",Tabla4[[#This Row],[Cabecera]],"- Operador: ",Tabla4[[#This Row],[Operador]],")")</f>
        <v>Reportan apertura en el enlace Mov. Turbaco - Movz. Pedro Heredia en el km 1,9 desde Mov. Turbaco  ocasionado por Vandalismo Para dar solución al incidente Tendido de 200 mts de Fo y dos empalmes de 8 hilos (NA- Cabecera: NA- Operador: Colombia Telecomunicaciones)</v>
      </c>
    </row>
    <row r="696" spans="1:54" s="2" customFormat="1" ht="199.5">
      <c r="A696" s="38">
        <f t="shared" si="69"/>
        <v>695</v>
      </c>
      <c r="B696" s="3">
        <v>8260409</v>
      </c>
      <c r="C696" s="3" t="s">
        <v>54</v>
      </c>
      <c r="D696" s="23">
        <v>45341.541666666664</v>
      </c>
      <c r="E696" s="23">
        <v>45341.75</v>
      </c>
      <c r="F696" s="1">
        <f t="shared" ca="1" si="74"/>
        <v>0.20833333333575865</v>
      </c>
      <c r="G696" s="3" t="s">
        <v>55</v>
      </c>
      <c r="H696" s="41"/>
      <c r="I696" s="40"/>
      <c r="J696" s="5" t="s">
        <v>56</v>
      </c>
      <c r="K696" s="3" t="s">
        <v>122</v>
      </c>
      <c r="L696" s="9" t="s">
        <v>78</v>
      </c>
      <c r="M696" s="3" t="s">
        <v>123</v>
      </c>
      <c r="N696" s="3" t="s">
        <v>124</v>
      </c>
      <c r="O696" s="3" t="s">
        <v>3684</v>
      </c>
      <c r="P696" s="3" t="s">
        <v>3685</v>
      </c>
      <c r="Q696" s="4" t="s">
        <v>3686</v>
      </c>
      <c r="R696" s="3" t="s">
        <v>128</v>
      </c>
      <c r="S696" s="3" t="s">
        <v>129</v>
      </c>
      <c r="T696" s="3" t="s">
        <v>176</v>
      </c>
      <c r="U696" s="3" t="s">
        <v>2784</v>
      </c>
      <c r="V696" s="22" t="str">
        <f t="shared" si="73"/>
        <v>RLFO; Hora de aviso: 13:00 19/02/2024; Solución: Tendido de 200 mts de Fo y dos empalmes de 36 hilos; Hora de solución: 18:00 19/02/2024; Causa: Intervención de Terceros. No Identificados</v>
      </c>
      <c r="W696" s="4" t="s">
        <v>132</v>
      </c>
      <c r="X696" s="3"/>
      <c r="Y696" s="3"/>
      <c r="Z696" s="3" t="s">
        <v>69</v>
      </c>
      <c r="AA696" s="3" t="s">
        <v>70</v>
      </c>
      <c r="AB696" s="3">
        <v>8260409</v>
      </c>
      <c r="AC696" s="3" t="s">
        <v>71</v>
      </c>
      <c r="AD696" s="6">
        <v>4.1666666666666664E-2</v>
      </c>
      <c r="AE696" s="7"/>
      <c r="AF696" s="7"/>
      <c r="AG696" s="6">
        <f>Tabla4[[#This Row],[Tiempo Parada de Reloj]]+Tabla4[[#This Row],[Tiempo Autorizado por Telefonica (no Máximo)]]</f>
        <v>4.1666666666666664E-2</v>
      </c>
      <c r="AH696" s="7">
        <f t="shared" ca="1" si="70"/>
        <v>0.166666666669092</v>
      </c>
      <c r="AI696" s="8">
        <f t="shared" si="71"/>
        <v>1</v>
      </c>
      <c r="AJ696" s="8">
        <f t="shared" ca="1" si="72"/>
        <v>4.0000000000582077</v>
      </c>
      <c r="AK696" s="3" t="s">
        <v>88</v>
      </c>
      <c r="AL696" s="3" t="s">
        <v>70</v>
      </c>
      <c r="AM696" s="3" t="s">
        <v>120</v>
      </c>
      <c r="AN696" s="3" t="s">
        <v>120</v>
      </c>
      <c r="AO696" s="3" t="s">
        <v>73</v>
      </c>
      <c r="AP696" s="3" t="s">
        <v>73</v>
      </c>
      <c r="AQ696" s="23">
        <v>45342.7</v>
      </c>
      <c r="AR696" s="3"/>
      <c r="AS696" s="23"/>
      <c r="AT696" s="23"/>
      <c r="AU696" s="3" t="s">
        <v>133</v>
      </c>
      <c r="AV696" s="3" t="s">
        <v>3687</v>
      </c>
      <c r="AW696" s="3" t="s">
        <v>370</v>
      </c>
      <c r="AX696" s="3">
        <v>10.964382000000001</v>
      </c>
      <c r="AY696" s="3">
        <v>-74.874206999999998</v>
      </c>
      <c r="AZ696" s="8" t="str">
        <f>+CONCATENATE("Reportan apertura en el enlace ",Tabla4[[#This Row],[Enlace]]," en el ",Tabla4[[#This Row],[Distancia óptica]]," ocasionado por ",Tabla4[[#This Row],[Causa del daño]])</f>
        <v>Reportan apertura en el enlace Mov. Zofracar -Mov. Colina Campestre en el Km 7,55 desde colina ocasionado por Intervención de Terceros. No Identificados</v>
      </c>
      <c r="BA696" s="8" t="str">
        <f>+CONCATENATE("Para dar solución al incidente ",Tabla4[[#This Row],[Solución]])</f>
        <v>Para dar solución al incidente Tendido de 200 mts de Fo y dos empalmes de 36 hilos</v>
      </c>
      <c r="BB696" s="3" t="str">
        <f>+_xlfn.CONCAT(Tabla4[[#This Row],[Causa Raiz]]," ",Tabla4[[#This Row],[Solución2]]," (",Tabla4[[#This Row],[Anillo]],"- Cabecera: ",Tabla4[[#This Row],[Cabecera]],"- Operador: ",Tabla4[[#This Row],[Operador]],")")</f>
        <v>Reportan apertura en el enlace Mov. Zofracar -Mov. Colina Campestre en el Km 7,55 desde colina ocasionado por Intervención de Terceros. No Identificados Para dar solución al incidente Tendido de 200 mts de Fo y dos empalmes de 36 hilos (lineal- Cabecera: Colinas- Operador: Colombia Telecomunicaciones)</v>
      </c>
    </row>
    <row r="697" spans="1:54" s="2" customFormat="1" ht="171">
      <c r="A697" s="38">
        <f t="shared" si="69"/>
        <v>696</v>
      </c>
      <c r="B697" s="3">
        <v>8260651</v>
      </c>
      <c r="C697" s="3" t="s">
        <v>163</v>
      </c>
      <c r="D697" s="23">
        <v>45341.520833333336</v>
      </c>
      <c r="E697" s="23">
        <v>45341.548611111109</v>
      </c>
      <c r="F697" s="1">
        <f t="shared" ca="1" si="74"/>
        <v>2.7777777773735579E-2</v>
      </c>
      <c r="G697" s="3" t="s">
        <v>55</v>
      </c>
      <c r="H697" s="41"/>
      <c r="I697" s="40"/>
      <c r="J697" s="5" t="s">
        <v>56</v>
      </c>
      <c r="K697" s="3" t="s">
        <v>108</v>
      </c>
      <c r="L697" s="9" t="s">
        <v>78</v>
      </c>
      <c r="M697" s="3" t="s">
        <v>228</v>
      </c>
      <c r="N697" s="3" t="s">
        <v>315</v>
      </c>
      <c r="O697" s="3" t="s">
        <v>3647</v>
      </c>
      <c r="P697" s="3" t="s">
        <v>3688</v>
      </c>
      <c r="Q697" s="4" t="s">
        <v>3649</v>
      </c>
      <c r="R697" s="3" t="s">
        <v>233</v>
      </c>
      <c r="S697" s="3" t="s">
        <v>115</v>
      </c>
      <c r="T697" s="3" t="s">
        <v>256</v>
      </c>
      <c r="U697" s="3" t="s">
        <v>3689</v>
      </c>
      <c r="V697" s="22" t="str">
        <f t="shared" si="73"/>
        <v>RDFO; Hora de aviso: 12:30 19/02/2024; Solución: se refusiona hilos en caja en caja empalme; Hora de solución: 13:10 19/02/2024; Causa: Falla de Empalme de FiOp</v>
      </c>
      <c r="W697" s="4" t="s">
        <v>118</v>
      </c>
      <c r="X697" s="3"/>
      <c r="Y697" s="3"/>
      <c r="Z697" s="3" t="s">
        <v>69</v>
      </c>
      <c r="AA697" s="3" t="s">
        <v>70</v>
      </c>
      <c r="AB697" s="3">
        <v>8256380</v>
      </c>
      <c r="AC697" s="3" t="s">
        <v>71</v>
      </c>
      <c r="AD697" s="6">
        <v>0</v>
      </c>
      <c r="AE697" s="7"/>
      <c r="AF697" s="7"/>
      <c r="AG697" s="6">
        <f>Tabla4[[#This Row],[Tiempo Parada de Reloj]]+Tabla4[[#This Row],[Tiempo Autorizado por Telefonica (no Máximo)]]</f>
        <v>0</v>
      </c>
      <c r="AH697" s="7">
        <f t="shared" ca="1" si="70"/>
        <v>2.7777777773735579E-2</v>
      </c>
      <c r="AI697" s="8">
        <f t="shared" si="71"/>
        <v>0</v>
      </c>
      <c r="AJ697" s="8">
        <f t="shared" ca="1" si="72"/>
        <v>0.6666666665696539</v>
      </c>
      <c r="AK697" s="3" t="s">
        <v>88</v>
      </c>
      <c r="AL697" s="3" t="s">
        <v>70</v>
      </c>
      <c r="AM697" s="3" t="s">
        <v>120</v>
      </c>
      <c r="AN697" s="3" t="s">
        <v>120</v>
      </c>
      <c r="AO697" s="3" t="s">
        <v>73</v>
      </c>
      <c r="AP697" s="3" t="s">
        <v>73</v>
      </c>
      <c r="AQ697" s="23">
        <v>45343.476388888892</v>
      </c>
      <c r="AR697" s="3"/>
      <c r="AS697" s="23"/>
      <c r="AT697" s="23"/>
      <c r="AU697" s="3" t="s">
        <v>237</v>
      </c>
      <c r="AV697" s="3" t="s">
        <v>320</v>
      </c>
      <c r="AW697" s="3" t="s">
        <v>135</v>
      </c>
      <c r="AX697" s="3">
        <v>11.23814</v>
      </c>
      <c r="AY697" s="3">
        <v>-74.071619999999996</v>
      </c>
      <c r="AZ697" s="8" t="str">
        <f>+CONCATENATE("Reportan apertura en el enlace ",Tabla4[[#This Row],[Enlace]]," en el ",Tabla4[[#This Row],[Distancia óptica]]," ocasionado por ",Tabla4[[#This Row],[Causa del daño]])</f>
        <v>Reportan apertura en el enlace Mov. Santa Marta - Mov. Guachaca en el km 24 desde Guachaca ocasionado por Falla de Empalme de FiOp</v>
      </c>
      <c r="BA697" s="8" t="str">
        <f>+CONCATENATE("Para dar solución al incidente ",Tabla4[[#This Row],[Solución]])</f>
        <v>Para dar solución al incidente se refusiona hilos en caja en caja empalme</v>
      </c>
      <c r="BB697" s="3" t="str">
        <f>+_xlfn.CONCAT(Tabla4[[#This Row],[Causa Raiz]]," ",Tabla4[[#This Row],[Solución2]]," (",Tabla4[[#This Row],[Anillo]],"- Cabecera: ",Tabla4[[#This Row],[Cabecera]],"- Operador: ",Tabla4[[#This Row],[Operador]],")")</f>
        <v>Reportan apertura en el enlace Mov. Santa Marta - Mov. Guachaca en el km 24 desde Guachaca ocasionado por Falla de Empalme de FiOp Para dar solución al incidente se refusiona hilos en caja en caja empalme (Lineal- Cabecera: Calle 13- Operador: Colombia Telecomunicaciones)</v>
      </c>
    </row>
    <row r="698" spans="1:54" s="2" customFormat="1" ht="199.5">
      <c r="A698" s="38">
        <f t="shared" si="69"/>
        <v>697</v>
      </c>
      <c r="B698" s="3">
        <v>8260736</v>
      </c>
      <c r="C698" s="3" t="s">
        <v>136</v>
      </c>
      <c r="D698" s="23">
        <v>45341.569444444445</v>
      </c>
      <c r="E698" s="23">
        <v>45341.670138888891</v>
      </c>
      <c r="F698" s="1">
        <f t="shared" ca="1" si="74"/>
        <v>0.10069444444525288</v>
      </c>
      <c r="G698" s="3" t="s">
        <v>55</v>
      </c>
      <c r="H698" s="41"/>
      <c r="I698" s="40"/>
      <c r="J698" s="5" t="s">
        <v>137</v>
      </c>
      <c r="K698" s="3" t="s">
        <v>93</v>
      </c>
      <c r="L698" s="9" t="s">
        <v>78</v>
      </c>
      <c r="M698" s="3" t="s">
        <v>59</v>
      </c>
      <c r="N698" s="3" t="s">
        <v>60</v>
      </c>
      <c r="O698" s="3" t="s">
        <v>3690</v>
      </c>
      <c r="P698" s="3" t="s">
        <v>3691</v>
      </c>
      <c r="Q698" s="4" t="s">
        <v>3692</v>
      </c>
      <c r="R698" s="3" t="s">
        <v>947</v>
      </c>
      <c r="S698" s="3" t="s">
        <v>65</v>
      </c>
      <c r="T698" s="3" t="s">
        <v>276</v>
      </c>
      <c r="U698" s="3" t="s">
        <v>3693</v>
      </c>
      <c r="V698" s="22" t="str">
        <f t="shared" si="73"/>
        <v>RBHFO; Hora de aviso: 13:40 19/02/2024; Solución: Se reincerta punta de la fibra y se rehacen empalmes; Hora de solución: 16:05 19/02/2024; Causa: Intervención de Terceros</v>
      </c>
      <c r="W698" s="4" t="s">
        <v>68</v>
      </c>
      <c r="X698" s="3"/>
      <c r="Y698" s="3"/>
      <c r="Z698" s="3" t="s">
        <v>69</v>
      </c>
      <c r="AA698" s="3" t="s">
        <v>70</v>
      </c>
      <c r="AB698" s="3">
        <v>8259514</v>
      </c>
      <c r="AC698" s="3" t="s">
        <v>71</v>
      </c>
      <c r="AD698" s="6">
        <v>0</v>
      </c>
      <c r="AE698" s="7"/>
      <c r="AF698" s="7"/>
      <c r="AG698" s="6">
        <f>Tabla4[[#This Row],[Tiempo Parada de Reloj]]+Tabla4[[#This Row],[Tiempo Autorizado por Telefonica (no Máximo)]]</f>
        <v>0</v>
      </c>
      <c r="AH698" s="7">
        <f t="shared" ca="1" si="70"/>
        <v>0.10069444444525288</v>
      </c>
      <c r="AI698" s="8">
        <f t="shared" si="71"/>
        <v>0</v>
      </c>
      <c r="AJ698" s="8">
        <f t="shared" ca="1" si="72"/>
        <v>2.4166666666860692</v>
      </c>
      <c r="AK698" s="3" t="s">
        <v>88</v>
      </c>
      <c r="AL698" s="3" t="s">
        <v>70</v>
      </c>
      <c r="AM698" s="3" t="s">
        <v>120</v>
      </c>
      <c r="AN698" s="3" t="s">
        <v>120</v>
      </c>
      <c r="AO698" s="3" t="s">
        <v>73</v>
      </c>
      <c r="AP698" s="3" t="s">
        <v>73</v>
      </c>
      <c r="AQ698" s="23">
        <v>45344.736111111109</v>
      </c>
      <c r="AR698" s="3"/>
      <c r="AS698" s="23"/>
      <c r="AT698" s="23"/>
      <c r="AU698" s="3" t="s">
        <v>100</v>
      </c>
      <c r="AV698" s="3" t="s">
        <v>757</v>
      </c>
      <c r="AW698" s="3" t="s">
        <v>1166</v>
      </c>
      <c r="AX698" s="3">
        <v>4.6397219999999999</v>
      </c>
      <c r="AY698" s="3">
        <v>-74.115499999999997</v>
      </c>
      <c r="AZ698" s="8" t="str">
        <f>+CONCATENATE("Reportan apertura en el enlace ",Tabla4[[#This Row],[Enlace]]," en el ",Tabla4[[#This Row],[Distancia óptica]]," ocasionado por ",Tabla4[[#This Row],[Causa del daño]])</f>
        <v>Reportan apertura en el enlace Mov. centro industrial II - Mov. Montevideo en el Km 0,713 desde centrp industrial II ocasionado por Intervención de Terceros</v>
      </c>
      <c r="BA698" s="8" t="str">
        <f>+CONCATENATE("Para dar solución al incidente ",Tabla4[[#This Row],[Solución]])</f>
        <v>Para dar solución al incidente Se reincerta punta de la fibra y se rehacen empalmes</v>
      </c>
      <c r="BB698" s="3" t="str">
        <f>+_xlfn.CONCAT(Tabla4[[#This Row],[Causa Raiz]]," ",Tabla4[[#This Row],[Solución2]]," (",Tabla4[[#This Row],[Anillo]],"- Cabecera: ",Tabla4[[#This Row],[Cabecera]],"- Operador: ",Tabla4[[#This Row],[Operador]],")")</f>
        <v>Reportan apertura en el enlace Mov. centro industrial II - Mov. Montevideo en el Km 0,713 desde centrp industrial II ocasionado por Intervención de Terceros Para dar solución al incidente Se reincerta punta de la fibra y se rehacen empalmes (Anillo 53- Cabecera: Asturias- Operador: Infraco)</v>
      </c>
    </row>
    <row r="699" spans="1:54" s="2" customFormat="1" ht="213.75">
      <c r="A699" s="38">
        <f t="shared" si="69"/>
        <v>698</v>
      </c>
      <c r="B699" s="3">
        <v>8260619</v>
      </c>
      <c r="C699" s="3" t="s">
        <v>54</v>
      </c>
      <c r="D699" s="23">
        <v>45341.645833333336</v>
      </c>
      <c r="E699" s="23">
        <v>45342.465277777781</v>
      </c>
      <c r="F699" s="1">
        <f t="shared" ca="1" si="74"/>
        <v>0.81944444444525288</v>
      </c>
      <c r="G699" s="3" t="s">
        <v>55</v>
      </c>
      <c r="H699" s="41"/>
      <c r="I699" s="40"/>
      <c r="J699" s="5" t="s">
        <v>56</v>
      </c>
      <c r="K699" s="3" t="s">
        <v>77</v>
      </c>
      <c r="L699" s="9" t="s">
        <v>78</v>
      </c>
      <c r="M699" s="3" t="s">
        <v>79</v>
      </c>
      <c r="N699" s="3" t="s">
        <v>771</v>
      </c>
      <c r="O699" s="3" t="s">
        <v>3694</v>
      </c>
      <c r="P699" s="3" t="s">
        <v>3695</v>
      </c>
      <c r="Q699" s="4" t="s">
        <v>3696</v>
      </c>
      <c r="R699" s="3" t="s">
        <v>708</v>
      </c>
      <c r="S699" s="3" t="s">
        <v>249</v>
      </c>
      <c r="T699" s="3" t="s">
        <v>66</v>
      </c>
      <c r="U699" s="3" t="s">
        <v>3697</v>
      </c>
      <c r="V699" s="22" t="str">
        <f t="shared" si="73"/>
        <v>RLFO; Hora de aviso: 15:30 19/02/2024; Solución: Se recupera 200 m de reserva sobre un cable de 24 hilos y se realizan dos empalmes de 48 hilos.; Hora de solución: 11:10 20/02/2024; Causa: Vandalismo</v>
      </c>
      <c r="W699" s="4" t="s">
        <v>160</v>
      </c>
      <c r="X699" s="3"/>
      <c r="Y699" s="3"/>
      <c r="Z699" s="3" t="s">
        <v>69</v>
      </c>
      <c r="AA699" s="3" t="s">
        <v>70</v>
      </c>
      <c r="AB699" s="3">
        <v>8260619</v>
      </c>
      <c r="AC699" s="3" t="s">
        <v>71</v>
      </c>
      <c r="AD699" s="6">
        <v>0.71319444444444446</v>
      </c>
      <c r="AE699" s="7"/>
      <c r="AF699" s="7"/>
      <c r="AG699" s="6">
        <f>Tabla4[[#This Row],[Tiempo Parada de Reloj]]+Tabla4[[#This Row],[Tiempo Autorizado por Telefonica (no Máximo)]]</f>
        <v>0.71319444444444446</v>
      </c>
      <c r="AH699" s="7">
        <f t="shared" ca="1" si="70"/>
        <v>0.10625000000080842</v>
      </c>
      <c r="AI699" s="8">
        <f t="shared" si="71"/>
        <v>17.116666666666667</v>
      </c>
      <c r="AJ699" s="8">
        <f t="shared" ca="1" si="72"/>
        <v>2.5500000000194021</v>
      </c>
      <c r="AK699" s="3" t="s">
        <v>120</v>
      </c>
      <c r="AL699" s="3" t="s">
        <v>70</v>
      </c>
      <c r="AM699" s="3" t="s">
        <v>72</v>
      </c>
      <c r="AN699" s="3" t="s">
        <v>72</v>
      </c>
      <c r="AO699" s="3" t="s">
        <v>73</v>
      </c>
      <c r="AP699" s="3" t="s">
        <v>73</v>
      </c>
      <c r="AQ699" s="23">
        <v>45343.57708333333</v>
      </c>
      <c r="AR699" s="3"/>
      <c r="AS699" s="23"/>
      <c r="AT699" s="23"/>
      <c r="AU699" s="3" t="s">
        <v>313</v>
      </c>
      <c r="AV699" s="3" t="s">
        <v>2296</v>
      </c>
      <c r="AW699" s="3" t="s">
        <v>1311</v>
      </c>
      <c r="AX699" s="3">
        <v>4.62277</v>
      </c>
      <c r="AY699" s="3">
        <v>-74.206659999999999</v>
      </c>
      <c r="AZ699" s="8" t="str">
        <f>+CONCATENATE("Reportan apertura en el enlace ",Tabla4[[#This Row],[Enlace]]," en el ",Tabla4[[#This Row],[Distancia óptica]]," ocasionado por ",Tabla4[[#This Row],[Causa del daño]])</f>
        <v>Reportan apertura en el enlace Mov. Potrerito Bosa II - Mov. San XIX en el Km 3,3 desde san bernardino ocasionado por Vandalismo</v>
      </c>
      <c r="BA699" s="8" t="str">
        <f>+CONCATENATE("Para dar solución al incidente ",Tabla4[[#This Row],[Solución]])</f>
        <v>Para dar solución al incidente Se recupera 200 m de reserva sobre un cable de 24 hilos y se realizan dos empalmes de 48 hilos.</v>
      </c>
      <c r="BB699" s="3" t="str">
        <f>+_xlfn.CONCAT(Tabla4[[#This Row],[Causa Raiz]]," ",Tabla4[[#This Row],[Solución2]]," (",Tabla4[[#This Row],[Anillo]],"- Cabecera: ",Tabla4[[#This Row],[Cabecera]],"- Operador: ",Tabla4[[#This Row],[Operador]],")")</f>
        <v>Reportan apertura en el enlace Mov. Potrerito Bosa II - Mov. San XIX en el Km 3,3 desde san bernardino ocasionado por Vandalismo Para dar solución al incidente Se recupera 200 m de reserva sobre un cable de 24 hilos y se realizan dos empalmes de 48 hilos. (UK- Cabecera: CENTRAL SOACHA- Operador: Colombia Telecomunicaciones)</v>
      </c>
    </row>
    <row r="700" spans="1:54" s="2" customFormat="1" ht="185.25">
      <c r="A700" s="38">
        <f t="shared" si="69"/>
        <v>699</v>
      </c>
      <c r="B700" s="3">
        <v>8261639</v>
      </c>
      <c r="C700" s="3" t="s">
        <v>54</v>
      </c>
      <c r="D700" s="23">
        <v>45341.680555555555</v>
      </c>
      <c r="E700" s="23">
        <v>45341.760416666664</v>
      </c>
      <c r="F700" s="1">
        <f t="shared" ca="1" si="74"/>
        <v>7.9861111109494232E-2</v>
      </c>
      <c r="G700" s="3" t="s">
        <v>55</v>
      </c>
      <c r="H700" s="41"/>
      <c r="I700" s="40"/>
      <c r="J700" s="5" t="s">
        <v>56</v>
      </c>
      <c r="K700" s="3" t="s">
        <v>77</v>
      </c>
      <c r="L700" s="9" t="s">
        <v>78</v>
      </c>
      <c r="M700" s="3" t="s">
        <v>373</v>
      </c>
      <c r="N700" s="3" t="s">
        <v>374</v>
      </c>
      <c r="O700" s="3" t="s">
        <v>3698</v>
      </c>
      <c r="P700" s="3" t="s">
        <v>3699</v>
      </c>
      <c r="Q700" s="4" t="s">
        <v>3700</v>
      </c>
      <c r="R700" s="3" t="s">
        <v>346</v>
      </c>
      <c r="S700" s="3" t="s">
        <v>249</v>
      </c>
      <c r="T700" s="3" t="s">
        <v>146</v>
      </c>
      <c r="U700" s="3" t="s">
        <v>3701</v>
      </c>
      <c r="V700" s="22" t="str">
        <f t="shared" si="73"/>
        <v>RLFO; Hora de aviso: 16:20 19/02/2024; Solución: Se migra hilo entre empalmes; Hora de solución: 18:15 19/02/2024; Causa: Falla en la Red FiOp</v>
      </c>
      <c r="W700" s="4" t="s">
        <v>160</v>
      </c>
      <c r="X700" s="3"/>
      <c r="Y700" s="3"/>
      <c r="Z700" s="3" t="s">
        <v>69</v>
      </c>
      <c r="AA700" s="3" t="s">
        <v>71</v>
      </c>
      <c r="AB700" s="3">
        <v>0</v>
      </c>
      <c r="AC700" s="3" t="s">
        <v>71</v>
      </c>
      <c r="AD700" s="6">
        <v>0</v>
      </c>
      <c r="AE700" s="7"/>
      <c r="AF700" s="7"/>
      <c r="AG700" s="6">
        <f>Tabla4[[#This Row],[Tiempo Parada de Reloj]]+Tabla4[[#This Row],[Tiempo Autorizado por Telefonica (no Máximo)]]</f>
        <v>0</v>
      </c>
      <c r="AH700" s="7">
        <f t="shared" ca="1" si="70"/>
        <v>7.9861111109494232E-2</v>
      </c>
      <c r="AI700" s="8">
        <f t="shared" si="71"/>
        <v>0</v>
      </c>
      <c r="AJ700" s="8">
        <f t="shared" ca="1" si="72"/>
        <v>1.9166666666278616</v>
      </c>
      <c r="AK700" s="3" t="s">
        <v>120</v>
      </c>
      <c r="AL700" s="3" t="s">
        <v>71</v>
      </c>
      <c r="AM700" s="3" t="s">
        <v>69</v>
      </c>
      <c r="AN700" s="3" t="s">
        <v>120</v>
      </c>
      <c r="AO700" s="3" t="s">
        <v>120</v>
      </c>
      <c r="AP700" s="3" t="s">
        <v>120</v>
      </c>
      <c r="AQ700" s="23">
        <v>45343.425694444442</v>
      </c>
      <c r="AR700" s="3"/>
      <c r="AS700" s="23"/>
      <c r="AT700" s="23"/>
      <c r="AU700" s="3" t="s">
        <v>1266</v>
      </c>
      <c r="AV700" s="3" t="s">
        <v>3702</v>
      </c>
      <c r="AW700" s="3" t="s">
        <v>370</v>
      </c>
      <c r="AX700" s="3">
        <v>4.1385649999999998</v>
      </c>
      <c r="AY700" s="3">
        <v>-73.600347999999997</v>
      </c>
      <c r="AZ700" s="8" t="str">
        <f>+CONCATENATE("Reportan apertura en el enlace ",Tabla4[[#This Row],[Enlace]]," en el ",Tabla4[[#This Row],[Distancia óptica]]," ocasionado por ",Tabla4[[#This Row],[Causa del daño]])</f>
        <v>Reportan apertura en el enlace Mov. Terminal - Mov. Morichal en el Km 1,7 desde terminal ocasionado por Falla en la Red FiOp</v>
      </c>
      <c r="BA700" s="8" t="str">
        <f>+CONCATENATE("Para dar solución al incidente ",Tabla4[[#This Row],[Solución]])</f>
        <v>Para dar solución al incidente Se migra hilo entre empalmes</v>
      </c>
      <c r="BB700" s="3" t="str">
        <f>+_xlfn.CONCAT(Tabla4[[#This Row],[Causa Raiz]]," ",Tabla4[[#This Row],[Solución2]]," (",Tabla4[[#This Row],[Anillo]],"- Cabecera: ",Tabla4[[#This Row],[Cabecera]],"- Operador: ",Tabla4[[#This Row],[Operador]],")")</f>
        <v>Reportan apertura en el enlace Mov. Terminal - Mov. Morichal en el Km 1,7 desde terminal ocasionado por Falla en la Red FiOp Para dar solución al incidente Se migra hilo entre empalmes (lineal- Cabecera: Terminal Villavicencio- Operador: Colombia Telecomunicaciones)</v>
      </c>
    </row>
    <row r="701" spans="1:54" s="2" customFormat="1" ht="270.75">
      <c r="A701" s="38">
        <f t="shared" si="69"/>
        <v>700</v>
      </c>
      <c r="B701" s="3">
        <v>8261978</v>
      </c>
      <c r="C701" s="3" t="s">
        <v>92</v>
      </c>
      <c r="D701" s="23">
        <v>45341.736111111109</v>
      </c>
      <c r="E701" s="23">
        <v>45341.986111111109</v>
      </c>
      <c r="F701" s="1">
        <f t="shared" ca="1" si="74"/>
        <v>0.25</v>
      </c>
      <c r="G701" s="3" t="s">
        <v>55</v>
      </c>
      <c r="H701" s="41"/>
      <c r="I701" s="40"/>
      <c r="J701" s="5" t="s">
        <v>56</v>
      </c>
      <c r="K701" s="3" t="s">
        <v>57</v>
      </c>
      <c r="L701" s="9" t="s">
        <v>58</v>
      </c>
      <c r="M701" s="3" t="s">
        <v>59</v>
      </c>
      <c r="N701" s="3" t="s">
        <v>60</v>
      </c>
      <c r="O701" s="3" t="s">
        <v>94</v>
      </c>
      <c r="P701" s="3" t="s">
        <v>3703</v>
      </c>
      <c r="Q701" s="4" t="s">
        <v>3704</v>
      </c>
      <c r="R701" s="3" t="s">
        <v>378</v>
      </c>
      <c r="S701" s="3" t="s">
        <v>65</v>
      </c>
      <c r="T701" s="3" t="s">
        <v>66</v>
      </c>
      <c r="U701" s="3" t="s">
        <v>3705</v>
      </c>
      <c r="V701" s="22" t="str">
        <f t="shared" si="73"/>
        <v>RTNFO; Hora de aviso: 17:40 19/02/2024; Solución: recuperación de 240 mts de reserva, 60 mts para 4 cables. tendido de 60 mts de fo de 144 hilos, tendido de 60 mts de fo de 96 hilos y 6 empalmes nuevos, 4 de 48 hilos, 1 de 144 y uno de 96 hilos ; Hora de solución: 23:40 19/02/2024; Causa: Vandalismo</v>
      </c>
      <c r="W701" s="4" t="s">
        <v>949</v>
      </c>
      <c r="X701" s="3"/>
      <c r="Y701" s="3"/>
      <c r="Z701" s="3" t="s">
        <v>69</v>
      </c>
      <c r="AA701" s="3" t="s">
        <v>70</v>
      </c>
      <c r="AB701" s="3" t="s">
        <v>3706</v>
      </c>
      <c r="AC701" s="3" t="s">
        <v>71</v>
      </c>
      <c r="AD701" s="6">
        <v>5.2083333333333336E-2</v>
      </c>
      <c r="AE701" s="7"/>
      <c r="AF701" s="7"/>
      <c r="AG701" s="6">
        <f>Tabla4[[#This Row],[Tiempo Parada de Reloj]]+Tabla4[[#This Row],[Tiempo Autorizado por Telefonica (no Máximo)]]</f>
        <v>5.2083333333333336E-2</v>
      </c>
      <c r="AH701" s="7">
        <f t="shared" ca="1" si="70"/>
        <v>0.19791666666666666</v>
      </c>
      <c r="AI701" s="8">
        <f t="shared" si="71"/>
        <v>1.25</v>
      </c>
      <c r="AJ701" s="8">
        <f t="shared" ca="1" si="72"/>
        <v>4.75</v>
      </c>
      <c r="AK701" s="3" t="s">
        <v>120</v>
      </c>
      <c r="AL701" s="3" t="s">
        <v>70</v>
      </c>
      <c r="AM701" s="3" t="s">
        <v>119</v>
      </c>
      <c r="AN701" s="3" t="s">
        <v>119</v>
      </c>
      <c r="AO701" s="3" t="s">
        <v>73</v>
      </c>
      <c r="AP701" s="3" t="s">
        <v>73</v>
      </c>
      <c r="AQ701" s="23">
        <v>45344.911805555559</v>
      </c>
      <c r="AR701" s="3"/>
      <c r="AS701" s="23" t="s">
        <v>99</v>
      </c>
      <c r="AT701" s="23"/>
      <c r="AU701" s="3" t="s">
        <v>100</v>
      </c>
      <c r="AV701" s="3" t="s">
        <v>3707</v>
      </c>
      <c r="AW701" s="3" t="s">
        <v>1323</v>
      </c>
      <c r="AX701" s="3">
        <v>4.6156699999999997</v>
      </c>
      <c r="AY701" s="3">
        <v>-74.127290000000002</v>
      </c>
      <c r="AZ701" s="8" t="str">
        <f>+CONCATENATE("Reportan apertura en el enlace ",Tabla4[[#This Row],[Enlace]]," en el ",Tabla4[[#This Row],[Distancia óptica]]," ocasionado por ",Tabla4[[#This Row],[Causa del daño]])</f>
        <v>Reportan apertura en el enlace Bogotá - Fusagasugá en el Km 11,8 desde Bgota centro ocasionado por Vandalismo</v>
      </c>
      <c r="BA701" s="8" t="str">
        <f>+CONCATENATE("Para dar solución al incidente ",Tabla4[[#This Row],[Solución]])</f>
        <v xml:space="preserve">Para dar solución al incidente recuperación de 240 mts de reserva, 60 mts para 4 cables. tendido de 60 mts de fo de 144 hilos, tendido de 60 mts de fo de 96 hilos y 6 empalmes nuevos, 4 de 48 hilos, 1 de 144 y uno de 96 hilos </v>
      </c>
      <c r="BB701" s="3" t="str">
        <f>+_xlfn.CONCAT(Tabla4[[#This Row],[Causa Raiz]]," ",Tabla4[[#This Row],[Solución2]]," (",Tabla4[[#This Row],[Anillo]],"- Cabecera: ",Tabla4[[#This Row],[Cabecera]],"- Operador: ",Tabla4[[#This Row],[Operador]],")")</f>
        <v>Reportan apertura en el enlace Bogotá - Fusagasugá en el Km 11,8 desde Bgota centro ocasionado por Vandalismo Para dar solución al incidente recuperación de 240 mts de reserva, 60 mts para 4 cables. tendido de 60 mts de fo de 144 hilos, tendido de 60 mts de fo de 96 hilos y 6 empalmes nuevos, 4 de 48 hilos, 1 de 144 y uno de 96 hilos  (TRONCAL- Cabecera: BOGOTA CENTRO- Operador: Colombia Telecomunicaciones)</v>
      </c>
    </row>
    <row r="702" spans="1:54" s="2" customFormat="1" ht="185.25">
      <c r="A702" s="38">
        <f t="shared" si="69"/>
        <v>701</v>
      </c>
      <c r="B702" s="3">
        <v>8261966</v>
      </c>
      <c r="C702" s="3" t="s">
        <v>163</v>
      </c>
      <c r="D702" s="23">
        <v>45341.736111111109</v>
      </c>
      <c r="E702" s="23">
        <v>45341.902777777781</v>
      </c>
      <c r="F702" s="1">
        <f t="shared" ca="1" si="74"/>
        <v>0.16666666667151731</v>
      </c>
      <c r="G702" s="3" t="s">
        <v>55</v>
      </c>
      <c r="H702" s="41"/>
      <c r="I702" s="40"/>
      <c r="J702" s="5" t="s">
        <v>56</v>
      </c>
      <c r="K702" s="3" t="s">
        <v>122</v>
      </c>
      <c r="L702" s="9" t="s">
        <v>58</v>
      </c>
      <c r="M702" s="3" t="s">
        <v>383</v>
      </c>
      <c r="N702" s="3" t="s">
        <v>384</v>
      </c>
      <c r="O702" s="3" t="s">
        <v>3708</v>
      </c>
      <c r="P702" s="3" t="s">
        <v>3709</v>
      </c>
      <c r="Q702" s="4" t="s">
        <v>3710</v>
      </c>
      <c r="R702" s="3" t="s">
        <v>388</v>
      </c>
      <c r="S702" s="3" t="s">
        <v>389</v>
      </c>
      <c r="T702" s="3" t="s">
        <v>176</v>
      </c>
      <c r="U702" s="3" t="s">
        <v>3711</v>
      </c>
      <c r="V702" s="22" t="str">
        <f t="shared" si="73"/>
        <v>RDFO; Hora de aviso: 17:40 19/02/2024; Solución: Se habilita tendido existente de 350 mts y dos empalmes de 36 hilos; Hora de solución: 21:40 19/02/2024; Causa: Intervención de Terceros. No Identificados</v>
      </c>
      <c r="W702" s="4" t="s">
        <v>191</v>
      </c>
      <c r="X702" s="3"/>
      <c r="Y702" s="3"/>
      <c r="Z702" s="3"/>
      <c r="AA702" s="3" t="s">
        <v>71</v>
      </c>
      <c r="AB702" s="3">
        <v>0</v>
      </c>
      <c r="AC702" s="3" t="s">
        <v>71</v>
      </c>
      <c r="AD702" s="6">
        <v>0</v>
      </c>
      <c r="AE702" s="7"/>
      <c r="AF702" s="7"/>
      <c r="AG702" s="6">
        <f>Tabla4[[#This Row],[Tiempo Parada de Reloj]]+Tabla4[[#This Row],[Tiempo Autorizado por Telefonica (no Máximo)]]</f>
        <v>0</v>
      </c>
      <c r="AH702" s="7">
        <f t="shared" ca="1" si="70"/>
        <v>0.16666666667151731</v>
      </c>
      <c r="AI702" s="8">
        <f t="shared" si="71"/>
        <v>0</v>
      </c>
      <c r="AJ702" s="8">
        <f t="shared" ca="1" si="72"/>
        <v>4.0000000001164153</v>
      </c>
      <c r="AK702" s="3" t="s">
        <v>120</v>
      </c>
      <c r="AL702" s="3" t="s">
        <v>70</v>
      </c>
      <c r="AM702" s="3" t="s">
        <v>119</v>
      </c>
      <c r="AN702" s="3" t="s">
        <v>119</v>
      </c>
      <c r="AO702" s="3" t="s">
        <v>73</v>
      </c>
      <c r="AP702" s="3" t="s">
        <v>73</v>
      </c>
      <c r="AQ702" s="23">
        <v>45345.762499999997</v>
      </c>
      <c r="AR702" s="3"/>
      <c r="AS702" s="23"/>
      <c r="AT702" s="23"/>
      <c r="AU702" s="3" t="s">
        <v>192</v>
      </c>
      <c r="AV702" s="3" t="s">
        <v>3712</v>
      </c>
      <c r="AW702" s="3" t="s">
        <v>135</v>
      </c>
      <c r="AX702" s="3">
        <v>10.373511000000001</v>
      </c>
      <c r="AY702" s="3">
        <v>-75.457611999999997</v>
      </c>
      <c r="AZ702" s="8" t="str">
        <f>+CONCATENATE("Reportan apertura en el enlace ",Tabla4[[#This Row],[Enlace]]," en el ",Tabla4[[#This Row],[Distancia óptica]]," ocasionado por ",Tabla4[[#This Row],[Causa del daño]])</f>
        <v>Reportan apertura en el enlace Turbaco - Badel en el Km 5,097 desde Badel ocasionado por Intervención de Terceros. No Identificados</v>
      </c>
      <c r="BA702" s="8" t="str">
        <f>+CONCATENATE("Para dar solución al incidente ",Tabla4[[#This Row],[Solución]])</f>
        <v>Para dar solución al incidente Se habilita tendido existente de 350 mts y dos empalmes de 36 hilos</v>
      </c>
      <c r="BB702" s="3" t="str">
        <f>+_xlfn.CONCAT(Tabla4[[#This Row],[Causa Raiz]]," ",Tabla4[[#This Row],[Solución2]]," (",Tabla4[[#This Row],[Anillo]],"- Cabecera: ",Tabla4[[#This Row],[Cabecera]],"- Operador: ",Tabla4[[#This Row],[Operador]],")")</f>
        <v>Reportan apertura en el enlace Turbaco - Badel en el Km 5,097 desde Badel ocasionado por Intervención de Terceros. No Identificados Para dar solución al incidente Se habilita tendido existente de 350 mts y dos empalmes de 36 hilos (Lineal- Cabecera: Badel- Operador: Colombia Telecomunicaciones)</v>
      </c>
    </row>
    <row r="703" spans="1:54" s="2" customFormat="1" ht="185.25">
      <c r="A703" s="38">
        <f t="shared" si="69"/>
        <v>702</v>
      </c>
      <c r="B703" s="3">
        <v>8262196</v>
      </c>
      <c r="C703" s="3" t="s">
        <v>92</v>
      </c>
      <c r="D703" s="23">
        <v>45341.791666666664</v>
      </c>
      <c r="E703" s="23">
        <v>45342.09375</v>
      </c>
      <c r="F703" s="1">
        <f t="shared" ca="1" si="74"/>
        <v>0.30208333333575865</v>
      </c>
      <c r="G703" s="3" t="s">
        <v>55</v>
      </c>
      <c r="H703" s="41"/>
      <c r="I703" s="40" t="s">
        <v>3713</v>
      </c>
      <c r="J703" s="5" t="s">
        <v>322</v>
      </c>
      <c r="K703" s="3" t="s">
        <v>322</v>
      </c>
      <c r="L703" s="9" t="s">
        <v>58</v>
      </c>
      <c r="M703" s="3" t="s">
        <v>656</v>
      </c>
      <c r="N703" s="3" t="s">
        <v>657</v>
      </c>
      <c r="O703" s="3" t="s">
        <v>3714</v>
      </c>
      <c r="P703" s="3" t="s">
        <v>3715</v>
      </c>
      <c r="Q703" s="4" t="s">
        <v>3716</v>
      </c>
      <c r="R703" s="3" t="s">
        <v>796</v>
      </c>
      <c r="S703" s="3" t="s">
        <v>328</v>
      </c>
      <c r="T703" s="3" t="s">
        <v>66</v>
      </c>
      <c r="U703" s="3" t="s">
        <v>3717</v>
      </c>
      <c r="V703" s="22" t="str">
        <f t="shared" si="73"/>
        <v>RTNFO; Hora de aviso: 19:00 19/02/2024; Solución: Se realiza tendido y dos empalmes actividad ejecutada por Ufinet ; Hora de solución: 2:15 20/02/2024; Causa: Vandalismo</v>
      </c>
      <c r="W703" s="4" t="s">
        <v>331</v>
      </c>
      <c r="X703" s="3"/>
      <c r="Y703" s="3"/>
      <c r="Z703" s="3" t="s">
        <v>69</v>
      </c>
      <c r="AA703" s="3" t="s">
        <v>71</v>
      </c>
      <c r="AB703" s="3">
        <v>0</v>
      </c>
      <c r="AC703" s="3" t="s">
        <v>71</v>
      </c>
      <c r="AD703" s="6">
        <v>0</v>
      </c>
      <c r="AE703" s="7"/>
      <c r="AF703" s="7"/>
      <c r="AG703" s="6">
        <f>Tabla4[[#This Row],[Tiempo Parada de Reloj]]+Tabla4[[#This Row],[Tiempo Autorizado por Telefonica (no Máximo)]]</f>
        <v>0</v>
      </c>
      <c r="AH703" s="7">
        <f t="shared" ca="1" si="70"/>
        <v>0.30208333333575865</v>
      </c>
      <c r="AI703" s="8">
        <f t="shared" si="71"/>
        <v>0</v>
      </c>
      <c r="AJ703" s="8">
        <f t="shared" ca="1" si="72"/>
        <v>7.2500000000582077</v>
      </c>
      <c r="AK703" s="3" t="s">
        <v>120</v>
      </c>
      <c r="AL703" s="3" t="s">
        <v>70</v>
      </c>
      <c r="AM703" s="3" t="s">
        <v>119</v>
      </c>
      <c r="AN703" s="3" t="s">
        <v>119</v>
      </c>
      <c r="AO703" s="3" t="s">
        <v>120</v>
      </c>
      <c r="AP703" s="3" t="s">
        <v>120</v>
      </c>
      <c r="AQ703" s="23">
        <v>45343.395833333336</v>
      </c>
      <c r="AR703" s="3"/>
      <c r="AS703" s="23"/>
      <c r="AT703" s="23"/>
      <c r="AU703" s="3" t="s">
        <v>322</v>
      </c>
      <c r="AV703" s="3" t="s">
        <v>663</v>
      </c>
      <c r="AW703" s="3" t="s">
        <v>76</v>
      </c>
      <c r="AX703" s="3">
        <v>5.0836269999999999</v>
      </c>
      <c r="AY703" s="3">
        <v>-75.527023</v>
      </c>
      <c r="AZ703" s="8" t="str">
        <f>+CONCATENATE("Reportan apertura en el enlace ",Tabla4[[#This Row],[Enlace]]," en el ",Tabla4[[#This Row],[Distancia óptica]]," ocasionado por ",Tabla4[[#This Row],[Causa del daño]])</f>
        <v>Reportan apertura en el enlace Manizales - Manzanares en el km 1,753 desde manizales   ocasionado por Vandalismo</v>
      </c>
      <c r="BA703" s="8" t="str">
        <f>+CONCATENATE("Para dar solución al incidente ",Tabla4[[#This Row],[Solución]])</f>
        <v xml:space="preserve">Para dar solución al incidente Se realiza tendido y dos empalmes actividad ejecutada por Ufinet </v>
      </c>
      <c r="BB703" s="3" t="str">
        <f>+_xlfn.CONCAT(Tabla4[[#This Row],[Causa Raiz]]," ",Tabla4[[#This Row],[Solución2]]," (",Tabla4[[#This Row],[Anillo]],"- Cabecera: ",Tabla4[[#This Row],[Cabecera]],"- Operador: ",Tabla4[[#This Row],[Operador]],")")</f>
        <v>Reportan apertura en el enlace Manizales - Manzanares en el km 1,753 desde manizales   ocasionado por Vandalismo Para dar solución al incidente Se realiza tendido y dos empalmes actividad ejecutada por Ufinet  (Troncal- Cabecera: Manizales- Operador: Ufinet)</v>
      </c>
    </row>
    <row r="704" spans="1:54" s="2" customFormat="1" ht="199.5">
      <c r="A704" s="38">
        <f t="shared" si="69"/>
        <v>703</v>
      </c>
      <c r="B704" s="3">
        <v>8262136</v>
      </c>
      <c r="C704" s="3" t="s">
        <v>54</v>
      </c>
      <c r="D704" s="23">
        <v>45341.791666666664</v>
      </c>
      <c r="E704" s="23">
        <v>45341.875</v>
      </c>
      <c r="F704" s="1">
        <f t="shared" ca="1" si="74"/>
        <v>8.3333333335758653E-2</v>
      </c>
      <c r="G704" s="3" t="s">
        <v>55</v>
      </c>
      <c r="H704" s="41"/>
      <c r="I704" s="40"/>
      <c r="J704" s="5" t="s">
        <v>56</v>
      </c>
      <c r="K704" s="3" t="s">
        <v>77</v>
      </c>
      <c r="L704" s="9" t="s">
        <v>78</v>
      </c>
      <c r="M704" s="3" t="s">
        <v>79</v>
      </c>
      <c r="N704" s="3" t="s">
        <v>2053</v>
      </c>
      <c r="O704" s="3" t="s">
        <v>3676</v>
      </c>
      <c r="P704" s="3" t="s">
        <v>3718</v>
      </c>
      <c r="Q704" s="4" t="s">
        <v>3678</v>
      </c>
      <c r="R704" s="3" t="s">
        <v>741</v>
      </c>
      <c r="S704" s="3" t="s">
        <v>249</v>
      </c>
      <c r="T704" s="3" t="s">
        <v>146</v>
      </c>
      <c r="U704" s="3" t="s">
        <v>3679</v>
      </c>
      <c r="V704" s="22" t="str">
        <f t="shared" si="73"/>
        <v>RLFO; Hora de aviso: 19:00 19/02/2024; Solución: Se realizo migracion de hilos entre nodo para restablecer el servicio; Hora de solución: 21:00 19/02/2024; Causa: Falla en la Red FiOp</v>
      </c>
      <c r="W704" s="4" t="s">
        <v>160</v>
      </c>
      <c r="X704" s="3"/>
      <c r="Y704" s="3"/>
      <c r="Z704" s="3" t="s">
        <v>69</v>
      </c>
      <c r="AA704" s="3" t="s">
        <v>70</v>
      </c>
      <c r="AB704" s="3">
        <v>8262136</v>
      </c>
      <c r="AC704" s="3" t="s">
        <v>70</v>
      </c>
      <c r="AD704" s="6">
        <v>0</v>
      </c>
      <c r="AE704" s="7"/>
      <c r="AF704" s="7"/>
      <c r="AG704" s="6">
        <f>Tabla4[[#This Row],[Tiempo Parada de Reloj]]+Tabla4[[#This Row],[Tiempo Autorizado por Telefonica (no Máximo)]]</f>
        <v>0</v>
      </c>
      <c r="AH704" s="7">
        <f t="shared" ca="1" si="70"/>
        <v>8.3333333335758653E-2</v>
      </c>
      <c r="AI704" s="8">
        <f t="shared" si="71"/>
        <v>0</v>
      </c>
      <c r="AJ704" s="8">
        <f t="shared" ca="1" si="72"/>
        <v>2.0000000000582077</v>
      </c>
      <c r="AK704" s="3" t="s">
        <v>120</v>
      </c>
      <c r="AL704" s="3" t="s">
        <v>71</v>
      </c>
      <c r="AM704" s="3" t="s">
        <v>69</v>
      </c>
      <c r="AN704" s="3" t="s">
        <v>120</v>
      </c>
      <c r="AO704" s="3" t="s">
        <v>120</v>
      </c>
      <c r="AP704" s="3" t="s">
        <v>120</v>
      </c>
      <c r="AQ704" s="23">
        <v>45344.429861111108</v>
      </c>
      <c r="AR704" s="3"/>
      <c r="AS704" s="23"/>
      <c r="AT704" s="23"/>
      <c r="AU704" s="3" t="s">
        <v>710</v>
      </c>
      <c r="AV704" s="3" t="s">
        <v>2728</v>
      </c>
      <c r="AW704" s="3" t="s">
        <v>370</v>
      </c>
      <c r="AX704" s="3">
        <v>4.8114999999999997</v>
      </c>
      <c r="AY704" s="3">
        <v>-74.354249999999993</v>
      </c>
      <c r="AZ704" s="8" t="str">
        <f>+CONCATENATE("Reportan apertura en el enlace ",Tabla4[[#This Row],[Enlace]]," en el ",Tabla4[[#This Row],[Distancia óptica]]," ocasionado por ",Tabla4[[#This Row],[Causa del daño]])</f>
        <v>Reportan apertura en el enlace Mov. Facatativá - Mov. Villeta en el km 54,4 desde Facatativa ocasionado por Falla en la Red FiOp</v>
      </c>
      <c r="BA704" s="8" t="str">
        <f>+CONCATENATE("Para dar solución al incidente ",Tabla4[[#This Row],[Solución]])</f>
        <v>Para dar solución al incidente Se realizo migracion de hilos entre nodo para restablecer el servicio</v>
      </c>
      <c r="BB704" s="3" t="str">
        <f>+_xlfn.CONCAT(Tabla4[[#This Row],[Causa Raiz]]," ",Tabla4[[#This Row],[Solución2]]," (",Tabla4[[#This Row],[Anillo]],"- Cabecera: ",Tabla4[[#This Row],[Cabecera]],"- Operador: ",Tabla4[[#This Row],[Operador]],")")</f>
        <v>Reportan apertura en el enlace Mov. Facatativá - Mov. Villeta en el km 54,4 desde Facatativa ocasionado por Falla en la Red FiOp Para dar solución al incidente Se realizo migracion de hilos entre nodo para restablecer el servicio (lineal- Cabecera: Facatativa Centro- Operador: Colombia Telecomunicaciones)</v>
      </c>
    </row>
    <row r="705" spans="1:54" s="2" customFormat="1" ht="199.5">
      <c r="A705" s="38">
        <f t="shared" si="69"/>
        <v>704</v>
      </c>
      <c r="B705" s="3">
        <v>8263605</v>
      </c>
      <c r="C705" s="3" t="s">
        <v>92</v>
      </c>
      <c r="D705" s="23">
        <v>45342.083333333336</v>
      </c>
      <c r="E705" s="23">
        <v>45342.135416666664</v>
      </c>
      <c r="F705" s="1">
        <f t="shared" ca="1" si="74"/>
        <v>5.2083333328482695E-2</v>
      </c>
      <c r="G705" s="3" t="s">
        <v>55</v>
      </c>
      <c r="H705" s="41"/>
      <c r="I705" s="40"/>
      <c r="J705" s="5" t="s">
        <v>56</v>
      </c>
      <c r="K705" s="3" t="s">
        <v>93</v>
      </c>
      <c r="L705" s="9" t="s">
        <v>58</v>
      </c>
      <c r="M705" s="3" t="s">
        <v>59</v>
      </c>
      <c r="N705" s="3" t="s">
        <v>60</v>
      </c>
      <c r="O705" s="3" t="s">
        <v>94</v>
      </c>
      <c r="P705" s="3" t="s">
        <v>3719</v>
      </c>
      <c r="Q705" s="4" t="s">
        <v>3720</v>
      </c>
      <c r="R705" s="3" t="s">
        <v>378</v>
      </c>
      <c r="S705" s="3" t="s">
        <v>65</v>
      </c>
      <c r="T705" s="3" t="s">
        <v>66</v>
      </c>
      <c r="U705" s="3" t="s">
        <v>3721</v>
      </c>
      <c r="V705" s="22" t="str">
        <f t="shared" si="73"/>
        <v>RTNFO; Hora de aviso: 2:00 20/02/2024; Solución: se realiza tendido de 70 mts de fo de 96 hilos y dos empalmes de 24 hilos; Hora de solución: 3:15 20/02/2024; Causa: Vandalismo</v>
      </c>
      <c r="W705" s="4" t="s">
        <v>68</v>
      </c>
      <c r="X705" s="3"/>
      <c r="Y705" s="3"/>
      <c r="Z705" s="3" t="s">
        <v>69</v>
      </c>
      <c r="AA705" s="3" t="s">
        <v>70</v>
      </c>
      <c r="AB705" s="3" t="s">
        <v>3722</v>
      </c>
      <c r="AC705" s="3" t="s">
        <v>71</v>
      </c>
      <c r="AD705" s="6">
        <v>0</v>
      </c>
      <c r="AE705" s="7"/>
      <c r="AF705" s="7"/>
      <c r="AG705" s="6">
        <f>Tabla4[[#This Row],[Tiempo Parada de Reloj]]+Tabla4[[#This Row],[Tiempo Autorizado por Telefonica (no Máximo)]]</f>
        <v>0</v>
      </c>
      <c r="AH705" s="7">
        <f t="shared" ca="1" si="70"/>
        <v>5.2083333328482695E-2</v>
      </c>
      <c r="AI705" s="8">
        <f t="shared" si="71"/>
        <v>0</v>
      </c>
      <c r="AJ705" s="8">
        <f t="shared" ca="1" si="72"/>
        <v>1.2499999998835847</v>
      </c>
      <c r="AK705" s="3" t="s">
        <v>119</v>
      </c>
      <c r="AL705" s="3" t="s">
        <v>71</v>
      </c>
      <c r="AM705" s="3" t="s">
        <v>69</v>
      </c>
      <c r="AN705" s="3" t="s">
        <v>119</v>
      </c>
      <c r="AO705" s="3" t="s">
        <v>73</v>
      </c>
      <c r="AP705" s="3" t="s">
        <v>73</v>
      </c>
      <c r="AQ705" s="23">
        <v>45343.739583333336</v>
      </c>
      <c r="AR705" s="3"/>
      <c r="AS705" s="23" t="s">
        <v>99</v>
      </c>
      <c r="AT705" s="23"/>
      <c r="AU705" s="3" t="s">
        <v>264</v>
      </c>
      <c r="AV705" s="3" t="s">
        <v>3707</v>
      </c>
      <c r="AW705" s="3" t="s">
        <v>1323</v>
      </c>
      <c r="AX705" s="3">
        <v>4.6210000000000004</v>
      </c>
      <c r="AY705" s="3">
        <v>-74.121200000000002</v>
      </c>
      <c r="AZ705" s="8" t="str">
        <f>+CONCATENATE("Reportan apertura en el enlace ",Tabla4[[#This Row],[Enlace]]," en el ",Tabla4[[#This Row],[Distancia óptica]]," ocasionado por ",Tabla4[[#This Row],[Causa del daño]])</f>
        <v>Reportan apertura en el enlace Bogotá - Fusagasugá en el Km 10,2 desde Bogota Centro ocasionado por Vandalismo</v>
      </c>
      <c r="BA705" s="8" t="str">
        <f>+CONCATENATE("Para dar solución al incidente ",Tabla4[[#This Row],[Solución]])</f>
        <v>Para dar solución al incidente se realiza tendido de 70 mts de fo de 96 hilos y dos empalmes de 24 hilos</v>
      </c>
      <c r="BB705" s="3" t="str">
        <f>+_xlfn.CONCAT(Tabla4[[#This Row],[Causa Raiz]]," ",Tabla4[[#This Row],[Solución2]]," (",Tabla4[[#This Row],[Anillo]],"- Cabecera: ",Tabla4[[#This Row],[Cabecera]],"- Operador: ",Tabla4[[#This Row],[Operador]],")")</f>
        <v>Reportan apertura en el enlace Bogotá - Fusagasugá en el Km 10,2 desde Bogota Centro ocasionado por Vandalismo Para dar solución al incidente se realiza tendido de 70 mts de fo de 96 hilos y dos empalmes de 24 hilos (TRONCAL- Cabecera: BOGOTA CENTRO- Operador: Colombia Telecomunicaciones)</v>
      </c>
    </row>
    <row r="706" spans="1:54" s="2" customFormat="1" ht="171">
      <c r="A706" s="38">
        <f t="shared" si="69"/>
        <v>705</v>
      </c>
      <c r="B706" s="3">
        <v>8263947</v>
      </c>
      <c r="C706" s="3" t="s">
        <v>163</v>
      </c>
      <c r="D706" s="23">
        <v>45342.166666666664</v>
      </c>
      <c r="E706" s="23">
        <v>45342.168055555558</v>
      </c>
      <c r="F706" s="1">
        <f t="shared" ca="1" si="74"/>
        <v>1.3888888934161514E-3</v>
      </c>
      <c r="G706" s="3" t="s">
        <v>55</v>
      </c>
      <c r="H706" s="41"/>
      <c r="I706" s="40"/>
      <c r="J706" s="5" t="s">
        <v>56</v>
      </c>
      <c r="K706" s="3" t="s">
        <v>93</v>
      </c>
      <c r="L706" s="9" t="s">
        <v>58</v>
      </c>
      <c r="M706" s="3" t="s">
        <v>59</v>
      </c>
      <c r="N706" s="3" t="s">
        <v>60</v>
      </c>
      <c r="O706" s="3" t="s">
        <v>3723</v>
      </c>
      <c r="P706" s="3"/>
      <c r="Q706" s="4" t="s">
        <v>3724</v>
      </c>
      <c r="R706" s="3" t="s">
        <v>947</v>
      </c>
      <c r="S706" s="3" t="s">
        <v>65</v>
      </c>
      <c r="T706" s="3" t="s">
        <v>104</v>
      </c>
      <c r="U706" s="3" t="s">
        <v>3725</v>
      </c>
      <c r="V706" s="22" t="str">
        <f t="shared" si="73"/>
        <v>RDFO; Hora de aviso: 4:00 20/02/2024; Solución: se realizan medidas enlace sube no se tiene intervencion de fo hilos continuos ; Hora de solución: 4:02 20/02/2024; Causa: Visita Fallida</v>
      </c>
      <c r="W706" s="4" t="s">
        <v>68</v>
      </c>
      <c r="X706" s="3"/>
      <c r="Y706" s="3"/>
      <c r="Z706" s="3" t="s">
        <v>69</v>
      </c>
      <c r="AA706" s="3" t="s">
        <v>71</v>
      </c>
      <c r="AB706" s="3">
        <v>0</v>
      </c>
      <c r="AC706" s="3" t="s">
        <v>71</v>
      </c>
      <c r="AD706" s="6">
        <v>0</v>
      </c>
      <c r="AE706" s="7"/>
      <c r="AF706" s="7"/>
      <c r="AG706" s="6">
        <f>Tabla4[[#This Row],[Tiempo Parada de Reloj]]+Tabla4[[#This Row],[Tiempo Autorizado por Telefonica (no Máximo)]]</f>
        <v>0</v>
      </c>
      <c r="AH706" s="7">
        <f t="shared" ca="1" si="70"/>
        <v>1.3888888934161514E-3</v>
      </c>
      <c r="AI706" s="8">
        <f t="shared" si="71"/>
        <v>0</v>
      </c>
      <c r="AJ706" s="8">
        <f t="shared" ca="1" si="72"/>
        <v>3.3333333441987634E-2</v>
      </c>
      <c r="AK706" s="3" t="s">
        <v>119</v>
      </c>
      <c r="AL706" s="3" t="s">
        <v>71</v>
      </c>
      <c r="AM706" s="3" t="s">
        <v>69</v>
      </c>
      <c r="AN706" s="3" t="s">
        <v>119</v>
      </c>
      <c r="AO706" s="3" t="s">
        <v>119</v>
      </c>
      <c r="AP706" s="3" t="s">
        <v>119</v>
      </c>
      <c r="AQ706" s="23">
        <v>45342.1875</v>
      </c>
      <c r="AR706" s="3"/>
      <c r="AS706" s="23"/>
      <c r="AT706" s="23"/>
      <c r="AU706" s="3" t="s">
        <v>100</v>
      </c>
      <c r="AV706" s="3" t="s">
        <v>69</v>
      </c>
      <c r="AW706" s="3" t="s">
        <v>69</v>
      </c>
      <c r="AX706" s="3" t="s">
        <v>69</v>
      </c>
      <c r="AY706" s="3" t="s">
        <v>69</v>
      </c>
      <c r="AZ706" s="8" t="str">
        <f>+CONCATENATE("Reportan apertura en el enlace ",Tabla4[[#This Row],[Enlace]]," en el ",Tabla4[[#This Row],[Distancia óptica]]," ocasionado por ",Tabla4[[#This Row],[Causa del daño]])</f>
        <v>Reportan apertura en el enlace Asturias - Salitre en el  ocasionado por Visita Fallida</v>
      </c>
      <c r="BA706" s="8" t="str">
        <f>+CONCATENATE("Para dar solución al incidente ",Tabla4[[#This Row],[Solución]])</f>
        <v xml:space="preserve">Para dar solución al incidente se realizan medidas enlace sube no se tiene intervencion de fo hilos continuos </v>
      </c>
      <c r="BB706" s="3" t="str">
        <f>+_xlfn.CONCAT(Tabla4[[#This Row],[Causa Raiz]]," ",Tabla4[[#This Row],[Solución2]]," (",Tabla4[[#This Row],[Anillo]],"- Cabecera: ",Tabla4[[#This Row],[Cabecera]],"- Operador: ",Tabla4[[#This Row],[Operador]],")")</f>
        <v>Reportan apertura en el enlace Asturias - Salitre en el  ocasionado por Visita Fallida Para dar solución al incidente se realizan medidas enlace sube no se tiene intervencion de fo hilos continuos  (NA- Cabecera: NA- Operador: Colombia Telecomunicaciones)</v>
      </c>
    </row>
    <row r="707" spans="1:54" s="2" customFormat="1" ht="156.75">
      <c r="A707" s="38">
        <f t="shared" ref="A707:A770" si="75">A706+1</f>
        <v>706</v>
      </c>
      <c r="B707" s="3">
        <v>8261146</v>
      </c>
      <c r="C707" s="3" t="s">
        <v>54</v>
      </c>
      <c r="D707" s="23">
        <v>45342.274305555555</v>
      </c>
      <c r="E707" s="23">
        <v>45342.275694444441</v>
      </c>
      <c r="F707" s="1">
        <f t="shared" ca="1" si="74"/>
        <v>1.3888888861401938E-3</v>
      </c>
      <c r="G707" s="3" t="s">
        <v>55</v>
      </c>
      <c r="H707" s="41"/>
      <c r="I707" s="40"/>
      <c r="J707" s="5" t="s">
        <v>56</v>
      </c>
      <c r="K707" s="3" t="s">
        <v>57</v>
      </c>
      <c r="L707" s="9" t="s">
        <v>58</v>
      </c>
      <c r="M707" s="3" t="s">
        <v>59</v>
      </c>
      <c r="N707" s="3" t="s">
        <v>60</v>
      </c>
      <c r="O707" s="3" t="s">
        <v>3726</v>
      </c>
      <c r="P707" s="3">
        <v>0</v>
      </c>
      <c r="Q707" s="4" t="s">
        <v>3727</v>
      </c>
      <c r="R707" s="3" t="s">
        <v>980</v>
      </c>
      <c r="S707" s="3" t="s">
        <v>65</v>
      </c>
      <c r="T707" s="3" t="s">
        <v>104</v>
      </c>
      <c r="U707" s="3" t="s">
        <v>2399</v>
      </c>
      <c r="V707" s="22" t="str">
        <f t="shared" si="73"/>
        <v>RLFO; Hora de aviso: 6:35 20/02/2024; Solución: Personal de PI realiza limpieza a los puertos; Hora de solución: 6:37 20/02/2024; Causa: Visita Fallida</v>
      </c>
      <c r="W707" s="4" t="s">
        <v>68</v>
      </c>
      <c r="X707" s="3"/>
      <c r="Y707" s="3"/>
      <c r="Z707" s="3" t="s">
        <v>69</v>
      </c>
      <c r="AA707" s="3" t="s">
        <v>70</v>
      </c>
      <c r="AB707" s="3">
        <v>0</v>
      </c>
      <c r="AC707" s="3" t="s">
        <v>71</v>
      </c>
      <c r="AD707" s="6">
        <v>0</v>
      </c>
      <c r="AE707" s="7"/>
      <c r="AF707" s="7"/>
      <c r="AG707" s="6">
        <f>Tabla4[[#This Row],[Tiempo Parada de Reloj]]+Tabla4[[#This Row],[Tiempo Autorizado por Telefonica (no Máximo)]]</f>
        <v>0</v>
      </c>
      <c r="AH707" s="7">
        <f t="shared" ref="AH707:AH770" ca="1" si="76">F707-$AD707</f>
        <v>1.3888888861401938E-3</v>
      </c>
      <c r="AI707" s="8">
        <f t="shared" ref="AI707:AI770" si="77">AD707*24</f>
        <v>0</v>
      </c>
      <c r="AJ707" s="8">
        <f t="shared" ref="AJ707:AJ770" ca="1" si="78">AH707*24</f>
        <v>3.3333333267364651E-2</v>
      </c>
      <c r="AK707" s="3" t="s">
        <v>119</v>
      </c>
      <c r="AL707" s="3" t="s">
        <v>70</v>
      </c>
      <c r="AM707" s="3" t="s">
        <v>72</v>
      </c>
      <c r="AN707" s="3" t="s">
        <v>72</v>
      </c>
      <c r="AO707" s="3" t="s">
        <v>72</v>
      </c>
      <c r="AP707" s="3" t="s">
        <v>72</v>
      </c>
      <c r="AQ707" s="23">
        <v>45342.275694444441</v>
      </c>
      <c r="AR707" s="3"/>
      <c r="AS707" s="23"/>
      <c r="AT707" s="23"/>
      <c r="AU707" s="3" t="s">
        <v>100</v>
      </c>
      <c r="AV707" s="3" t="s">
        <v>69</v>
      </c>
      <c r="AW707" s="3" t="s">
        <v>69</v>
      </c>
      <c r="AX707" s="3" t="s">
        <v>69</v>
      </c>
      <c r="AY707" s="3" t="s">
        <v>69</v>
      </c>
      <c r="AZ707" s="8" t="str">
        <f>+CONCATENATE("Reportan apertura en el enlace ",Tabla4[[#This Row],[Enlace]]," en el ",Tabla4[[#This Row],[Distancia óptica]]," ocasionado por ",Tabla4[[#This Row],[Causa del daño]])</f>
        <v>Reportan apertura en el enlace 12093 Cerro norte alto - 12055 Santa Francisca Romana en el 0 ocasionado por Visita Fallida</v>
      </c>
      <c r="BA707" s="8" t="str">
        <f>+CONCATENATE("Para dar solución al incidente ",Tabla4[[#This Row],[Solución]])</f>
        <v>Para dar solución al incidente Personal de PI realiza limpieza a los puertos</v>
      </c>
      <c r="BB707" s="3" t="str">
        <f>+_xlfn.CONCAT(Tabla4[[#This Row],[Causa Raiz]]," ",Tabla4[[#This Row],[Solución2]]," (",Tabla4[[#This Row],[Anillo]],"- Cabecera: ",Tabla4[[#This Row],[Cabecera]],"- Operador: ",Tabla4[[#This Row],[Operador]],")")</f>
        <v>Reportan apertura en el enlace 12093 Cerro norte alto - 12055 Santa Francisca Romana en el 0 ocasionado por Visita Fallida Para dar solución al incidente Personal de PI realiza limpieza a los puertos (NA- Cabecera: NA- Operador: Colombia Telecomunicaciones)</v>
      </c>
    </row>
    <row r="708" spans="1:54" s="2" customFormat="1" ht="142.5">
      <c r="A708" s="38">
        <f t="shared" si="75"/>
        <v>707</v>
      </c>
      <c r="B708" s="3">
        <v>8264545</v>
      </c>
      <c r="C708" s="3" t="s">
        <v>92</v>
      </c>
      <c r="D708" s="23">
        <v>45342.322916666664</v>
      </c>
      <c r="E708" s="23">
        <v>45342.354166666664</v>
      </c>
      <c r="F708" s="1">
        <f t="shared" ca="1" si="74"/>
        <v>3.125E-2</v>
      </c>
      <c r="G708" s="3" t="s">
        <v>55</v>
      </c>
      <c r="H708" s="41"/>
      <c r="I708" s="40"/>
      <c r="J708" s="5" t="s">
        <v>56</v>
      </c>
      <c r="K708" s="3" t="s">
        <v>77</v>
      </c>
      <c r="L708" s="9" t="s">
        <v>58</v>
      </c>
      <c r="M708" s="3" t="s">
        <v>79</v>
      </c>
      <c r="N708" s="3" t="s">
        <v>2053</v>
      </c>
      <c r="O708" s="3" t="s">
        <v>3728</v>
      </c>
      <c r="P708" s="3" t="s">
        <v>3729</v>
      </c>
      <c r="Q708" s="4" t="s">
        <v>3730</v>
      </c>
      <c r="R708" s="3" t="s">
        <v>741</v>
      </c>
      <c r="S708" s="3" t="s">
        <v>249</v>
      </c>
      <c r="T708" s="3" t="s">
        <v>146</v>
      </c>
      <c r="U708" s="3" t="s">
        <v>3731</v>
      </c>
      <c r="V708" s="22" t="str">
        <f t="shared" ref="V708:V771" si="79">C708&amp;"; Hora de aviso: "&amp;TEXT(D708,"h:mm dd/mm/yyyy")&amp;"; Solución: "&amp;U708&amp;"; Hora de solución: "&amp;TEXT(E708,"h:mm dd/mm/yyyy")&amp;"; Causa: "&amp;T708</f>
        <v>RTNFO; Hora de aviso: 7:45 20/02/2024; Solución: Se levanta reserva caida de un poste; Hora de solución: 8:30 20/02/2024; Causa: Falla en la Red FiOp</v>
      </c>
      <c r="W708" s="4" t="s">
        <v>160</v>
      </c>
      <c r="X708" s="3"/>
      <c r="Y708" s="3"/>
      <c r="Z708" s="3" t="s">
        <v>69</v>
      </c>
      <c r="AA708" s="3" t="s">
        <v>71</v>
      </c>
      <c r="AB708" s="3">
        <v>0</v>
      </c>
      <c r="AC708" s="3" t="s">
        <v>71</v>
      </c>
      <c r="AD708" s="6">
        <v>0</v>
      </c>
      <c r="AE708" s="7"/>
      <c r="AF708" s="7"/>
      <c r="AG708" s="6">
        <f>Tabla4[[#This Row],[Tiempo Parada de Reloj]]+Tabla4[[#This Row],[Tiempo Autorizado por Telefonica (no Máximo)]]</f>
        <v>0</v>
      </c>
      <c r="AH708" s="7">
        <f t="shared" ca="1" si="76"/>
        <v>3.125E-2</v>
      </c>
      <c r="AI708" s="8">
        <f t="shared" si="77"/>
        <v>0</v>
      </c>
      <c r="AJ708" s="8">
        <f t="shared" ca="1" si="78"/>
        <v>0.75</v>
      </c>
      <c r="AK708" s="3" t="s">
        <v>119</v>
      </c>
      <c r="AL708" s="3" t="s">
        <v>70</v>
      </c>
      <c r="AM708" s="3" t="s">
        <v>72</v>
      </c>
      <c r="AN708" s="3" t="s">
        <v>72</v>
      </c>
      <c r="AO708" s="3" t="s">
        <v>120</v>
      </c>
      <c r="AP708" s="3" t="s">
        <v>120</v>
      </c>
      <c r="AQ708" s="23">
        <v>45344.445833333331</v>
      </c>
      <c r="AR708" s="3"/>
      <c r="AS708" s="23"/>
      <c r="AT708" s="23"/>
      <c r="AU708" s="3" t="s">
        <v>662</v>
      </c>
      <c r="AV708" s="3" t="s">
        <v>69</v>
      </c>
      <c r="AW708" s="3" t="s">
        <v>69</v>
      </c>
      <c r="AX708" s="3">
        <v>5.1227879999999999</v>
      </c>
      <c r="AY708" s="3">
        <v>-74.637868999999995</v>
      </c>
      <c r="AZ708" s="8" t="str">
        <f>+CONCATENATE("Reportan apertura en el enlace ",Tabla4[[#This Row],[Enlace]]," en el ",Tabla4[[#This Row],[Distancia óptica]]," ocasionado por ",Tabla4[[#This Row],[Causa del daño]])</f>
        <v>Reportan apertura en el enlace Villeta - Honda en el km 10,8 desde Villeta ocasionado por Falla en la Red FiOp</v>
      </c>
      <c r="BA708" s="8" t="str">
        <f>+CONCATENATE("Para dar solución al incidente ",Tabla4[[#This Row],[Solución]])</f>
        <v>Para dar solución al incidente Se levanta reserva caida de un poste</v>
      </c>
      <c r="BB708" s="3" t="str">
        <f>+_xlfn.CONCAT(Tabla4[[#This Row],[Causa Raiz]]," ",Tabla4[[#This Row],[Solución2]]," (",Tabla4[[#This Row],[Anillo]],"- Cabecera: ",Tabla4[[#This Row],[Cabecera]],"- Operador: ",Tabla4[[#This Row],[Operador]],")")</f>
        <v>Reportan apertura en el enlace Villeta - Honda en el km 10,8 desde Villeta ocasionado por Falla en la Red FiOp Para dar solución al incidente Se levanta reserva caida de un poste (NA- Cabecera: NA- Operador: Colombia Telecomunicaciones)</v>
      </c>
    </row>
    <row r="709" spans="1:54" s="2" customFormat="1" ht="213.75">
      <c r="A709" s="38">
        <f t="shared" si="75"/>
        <v>708</v>
      </c>
      <c r="B709" s="3">
        <v>8263859</v>
      </c>
      <c r="C709" s="3" t="s">
        <v>54</v>
      </c>
      <c r="D709" s="23">
        <v>45342.329861111109</v>
      </c>
      <c r="E709" s="23">
        <v>45342.416666666664</v>
      </c>
      <c r="F709" s="1">
        <f t="shared" ca="1" si="74"/>
        <v>8.6805555554747116E-2</v>
      </c>
      <c r="G709" s="3" t="s">
        <v>55</v>
      </c>
      <c r="H709" s="41"/>
      <c r="I709" s="40"/>
      <c r="J709" s="5" t="s">
        <v>56</v>
      </c>
      <c r="K709" s="3" t="s">
        <v>340</v>
      </c>
      <c r="L709" s="9" t="s">
        <v>78</v>
      </c>
      <c r="M709" s="3" t="s">
        <v>341</v>
      </c>
      <c r="N709" s="3" t="s">
        <v>342</v>
      </c>
      <c r="O709" s="3" t="s">
        <v>3732</v>
      </c>
      <c r="P709" s="3" t="s">
        <v>3733</v>
      </c>
      <c r="Q709" s="4" t="s">
        <v>3734</v>
      </c>
      <c r="R709" s="3" t="s">
        <v>1828</v>
      </c>
      <c r="S709" s="3" t="s">
        <v>347</v>
      </c>
      <c r="T709" s="3" t="s">
        <v>66</v>
      </c>
      <c r="U709" s="3" t="s">
        <v>3735</v>
      </c>
      <c r="V709" s="22" t="str">
        <f t="shared" si="79"/>
        <v>RLFO; Hora de aviso: 7:55 20/02/2024; Solución: Se realiza recuperacion de 20 m de reserva y se instala una caja de empalme de 48 hilos.; Hora de solución: 10:00 20/02/2024; Causa: Vandalismo</v>
      </c>
      <c r="W709" s="4" t="s">
        <v>349</v>
      </c>
      <c r="X709" s="3"/>
      <c r="Y709" s="3"/>
      <c r="Z709" s="3" t="s">
        <v>69</v>
      </c>
      <c r="AA709" s="3" t="s">
        <v>70</v>
      </c>
      <c r="AB709" s="3">
        <v>8263859</v>
      </c>
      <c r="AC709" s="3" t="s">
        <v>71</v>
      </c>
      <c r="AD709" s="6">
        <v>0</v>
      </c>
      <c r="AE709" s="7"/>
      <c r="AF709" s="7"/>
      <c r="AG709" s="6">
        <f>Tabla4[[#This Row],[Tiempo Parada de Reloj]]+Tabla4[[#This Row],[Tiempo Autorizado por Telefonica (no Máximo)]]</f>
        <v>0</v>
      </c>
      <c r="AH709" s="7">
        <f t="shared" ca="1" si="76"/>
        <v>8.6805555554747116E-2</v>
      </c>
      <c r="AI709" s="8">
        <f t="shared" si="77"/>
        <v>0</v>
      </c>
      <c r="AJ709" s="8">
        <f t="shared" ca="1" si="78"/>
        <v>2.0833333333139308</v>
      </c>
      <c r="AK709" s="3" t="s">
        <v>119</v>
      </c>
      <c r="AL709" s="3" t="s">
        <v>70</v>
      </c>
      <c r="AM709" s="3" t="s">
        <v>72</v>
      </c>
      <c r="AN709" s="3" t="s">
        <v>72</v>
      </c>
      <c r="AO709" s="3" t="s">
        <v>120</v>
      </c>
      <c r="AP709" s="3" t="s">
        <v>120</v>
      </c>
      <c r="AQ709" s="23">
        <v>45346.381944444445</v>
      </c>
      <c r="AR709" s="3"/>
      <c r="AS709" s="23"/>
      <c r="AT709" s="23"/>
      <c r="AU709" s="3" t="s">
        <v>351</v>
      </c>
      <c r="AV709" s="3" t="s">
        <v>3736</v>
      </c>
      <c r="AW709" s="3" t="s">
        <v>3737</v>
      </c>
      <c r="AX709" s="3">
        <v>4.4314</v>
      </c>
      <c r="AY709" s="3">
        <v>-75.233699999999999</v>
      </c>
      <c r="AZ709" s="8" t="str">
        <f>+CONCATENATE("Reportan apertura en el enlace ",Tabla4[[#This Row],[Enlace]]," en el ",Tabla4[[#This Row],[Distancia óptica]]," ocasionado por ",Tabla4[[#This Row],[Causa del daño]])</f>
        <v>Reportan apertura en el enlace Mov. Licorera Tolima - Mov. Echandia en el km 0,212 desde  Mov. Licorera Tolima ocasionado por Vandalismo</v>
      </c>
      <c r="BA709" s="8" t="str">
        <f>+CONCATENATE("Para dar solución al incidente ",Tabla4[[#This Row],[Solución]])</f>
        <v>Para dar solución al incidente Se realiza recuperacion de 20 m de reserva y se instala una caja de empalme de 48 hilos.</v>
      </c>
      <c r="BB709" s="3" t="str">
        <f>+_xlfn.CONCAT(Tabla4[[#This Row],[Causa Raiz]]," ",Tabla4[[#This Row],[Solución2]]," (",Tabla4[[#This Row],[Anillo]],"- Cabecera: ",Tabla4[[#This Row],[Cabecera]],"- Operador: ",Tabla4[[#This Row],[Operador]],")")</f>
        <v>Reportan apertura en el enlace Mov. Licorera Tolima - Mov. Echandia en el km 0,212 desde  Mov. Licorera Tolima ocasionado por Vandalismo Para dar solución al incidente Se realiza recuperacion de 20 m de reserva y se instala una caja de empalme de 48 hilos. (Uk - Cabecera: Licorera- Operador: Colombia Telecomunicaciones)</v>
      </c>
    </row>
    <row r="710" spans="1:54" s="2" customFormat="1" ht="171">
      <c r="A710" s="38">
        <f t="shared" si="75"/>
        <v>709</v>
      </c>
      <c r="B710" s="3">
        <v>8265118</v>
      </c>
      <c r="C710" s="3" t="s">
        <v>92</v>
      </c>
      <c r="D710" s="23">
        <v>45342.416666666664</v>
      </c>
      <c r="E710" s="23">
        <v>45342.5</v>
      </c>
      <c r="F710" s="1">
        <f t="shared" ca="1" si="74"/>
        <v>8.3333333335758653E-2</v>
      </c>
      <c r="G710" s="3" t="s">
        <v>55</v>
      </c>
      <c r="H710" s="41"/>
      <c r="I710" s="40"/>
      <c r="J710" s="5" t="s">
        <v>56</v>
      </c>
      <c r="K710" s="3" t="s">
        <v>108</v>
      </c>
      <c r="L710" s="9" t="s">
        <v>58</v>
      </c>
      <c r="M710" s="3" t="s">
        <v>109</v>
      </c>
      <c r="N710" s="3" t="s">
        <v>110</v>
      </c>
      <c r="O710" s="3" t="s">
        <v>676</v>
      </c>
      <c r="P710" s="3" t="s">
        <v>3738</v>
      </c>
      <c r="Q710" s="4" t="s">
        <v>3739</v>
      </c>
      <c r="R710" s="3" t="s">
        <v>327</v>
      </c>
      <c r="S710" s="3" t="s">
        <v>115</v>
      </c>
      <c r="T710" s="3" t="s">
        <v>116</v>
      </c>
      <c r="U710" s="3" t="s">
        <v>3740</v>
      </c>
      <c r="V710" s="22" t="str">
        <f t="shared" si="79"/>
        <v>RTNFO; Hora de aviso: 10:00 20/02/2024; Solución: Se realiza una caja de empalme ; Hora de solución: 12:00 20/02/2024; Causa: Hurto</v>
      </c>
      <c r="W710" s="4" t="s">
        <v>3603</v>
      </c>
      <c r="X710" s="3"/>
      <c r="Y710" s="3"/>
      <c r="Z710" s="3" t="s">
        <v>69</v>
      </c>
      <c r="AA710" s="3" t="s">
        <v>71</v>
      </c>
      <c r="AB710" s="3">
        <v>0</v>
      </c>
      <c r="AC710" s="3" t="s">
        <v>71</v>
      </c>
      <c r="AD710" s="6">
        <v>0</v>
      </c>
      <c r="AE710" s="7"/>
      <c r="AF710" s="7"/>
      <c r="AG710" s="6">
        <f>Tabla4[[#This Row],[Tiempo Parada de Reloj]]+Tabla4[[#This Row],[Tiempo Autorizado por Telefonica (no Máximo)]]</f>
        <v>0</v>
      </c>
      <c r="AH710" s="7">
        <f t="shared" ca="1" si="76"/>
        <v>8.3333333335758653E-2</v>
      </c>
      <c r="AI710" s="8">
        <f t="shared" si="77"/>
        <v>0</v>
      </c>
      <c r="AJ710" s="8">
        <f t="shared" ca="1" si="78"/>
        <v>2.0000000000582077</v>
      </c>
      <c r="AK710" s="3" t="s">
        <v>72</v>
      </c>
      <c r="AL710" s="3" t="s">
        <v>71</v>
      </c>
      <c r="AM710" s="3" t="s">
        <v>69</v>
      </c>
      <c r="AN710" s="3" t="s">
        <v>72</v>
      </c>
      <c r="AO710" s="3" t="s">
        <v>73</v>
      </c>
      <c r="AP710" s="3" t="s">
        <v>73</v>
      </c>
      <c r="AQ710" s="23">
        <v>45343.698611111111</v>
      </c>
      <c r="AR710" s="3"/>
      <c r="AS710" s="23"/>
      <c r="AT710" s="23"/>
      <c r="AU710" s="3" t="s">
        <v>121</v>
      </c>
      <c r="AV710" s="3" t="s">
        <v>282</v>
      </c>
      <c r="AW710" s="3" t="s">
        <v>76</v>
      </c>
      <c r="AX710" s="3">
        <v>10.22959</v>
      </c>
      <c r="AY710" s="3">
        <v>-73.480598999999998</v>
      </c>
      <c r="AZ710" s="8" t="str">
        <f>+CONCATENATE("Reportan apertura en el enlace ",Tabla4[[#This Row],[Enlace]]," en el ",Tabla4[[#This Row],[Distancia óptica]]," ocasionado por ",Tabla4[[#This Row],[Causa del daño]])</f>
        <v>Reportan apertura en el enlace Bosconia - Valledupar en el Km 45,7 desde valledupar ocasionado por Hurto</v>
      </c>
      <c r="BA710" s="8" t="str">
        <f>+CONCATENATE("Para dar solución al incidente ",Tabla4[[#This Row],[Solución]])</f>
        <v xml:space="preserve">Para dar solución al incidente Se realiza una caja de empalme </v>
      </c>
      <c r="BB710" s="3" t="str">
        <f>+_xlfn.CONCAT(Tabla4[[#This Row],[Causa Raiz]]," ",Tabla4[[#This Row],[Solución2]]," (",Tabla4[[#This Row],[Anillo]],"- Cabecera: ",Tabla4[[#This Row],[Cabecera]],"- Operador: ",Tabla4[[#This Row],[Operador]],")")</f>
        <v>Reportan apertura en el enlace Bosconia - Valledupar en el Km 45,7 desde valledupar ocasionado por Hurto Para dar solución al incidente Se realiza una caja de empalme  (Troncal- Cabecera: Bosconia- Operador: Colombia Telecomunicaciones)</v>
      </c>
    </row>
    <row r="711" spans="1:54" s="2" customFormat="1" ht="199.5">
      <c r="A711" s="38">
        <f t="shared" si="75"/>
        <v>710</v>
      </c>
      <c r="B711" s="3">
        <v>8265041</v>
      </c>
      <c r="C711" s="3" t="s">
        <v>92</v>
      </c>
      <c r="D711" s="23">
        <v>45342.416666666664</v>
      </c>
      <c r="E711" s="23">
        <v>45342.527777777781</v>
      </c>
      <c r="F711" s="1">
        <f t="shared" ca="1" si="74"/>
        <v>0.11111111111677019</v>
      </c>
      <c r="G711" s="3" t="s">
        <v>55</v>
      </c>
      <c r="H711" s="41"/>
      <c r="I711" s="40"/>
      <c r="J711" s="5" t="s">
        <v>56</v>
      </c>
      <c r="K711" s="3" t="s">
        <v>359</v>
      </c>
      <c r="L711" s="9" t="s">
        <v>58</v>
      </c>
      <c r="M711" s="3" t="s">
        <v>360</v>
      </c>
      <c r="N711" s="3" t="s">
        <v>361</v>
      </c>
      <c r="O711" s="3" t="s">
        <v>793</v>
      </c>
      <c r="P711" s="3" t="s">
        <v>3741</v>
      </c>
      <c r="Q711" s="4" t="s">
        <v>3742</v>
      </c>
      <c r="R711" s="3" t="s">
        <v>1420</v>
      </c>
      <c r="S711" s="3" t="s">
        <v>619</v>
      </c>
      <c r="T711" s="3" t="s">
        <v>66</v>
      </c>
      <c r="U711" s="3" t="s">
        <v>3743</v>
      </c>
      <c r="V711" s="22" t="str">
        <f t="shared" si="79"/>
        <v>RTNFO; Hora de aviso: 10:00 20/02/2024; Solución: Se recupera 50 m de reserva y se realiza un empalme de 36 hilos.; Hora de solución: 12:40 20/02/2024; Causa: Vandalismo</v>
      </c>
      <c r="W711" s="4" t="s">
        <v>423</v>
      </c>
      <c r="X711" s="3"/>
      <c r="Y711" s="3"/>
      <c r="Z711" s="3" t="s">
        <v>69</v>
      </c>
      <c r="AA711" s="3" t="s">
        <v>71</v>
      </c>
      <c r="AB711" s="3">
        <v>0</v>
      </c>
      <c r="AC711" s="3" t="s">
        <v>71</v>
      </c>
      <c r="AD711" s="6">
        <v>0</v>
      </c>
      <c r="AE711" s="7"/>
      <c r="AF711" s="7"/>
      <c r="AG711" s="6">
        <f>Tabla4[[#This Row],[Tiempo Parada de Reloj]]+Tabla4[[#This Row],[Tiempo Autorizado por Telefonica (no Máximo)]]</f>
        <v>0</v>
      </c>
      <c r="AH711" s="7">
        <f t="shared" ca="1" si="76"/>
        <v>0.11111111111677019</v>
      </c>
      <c r="AI711" s="8">
        <f t="shared" si="77"/>
        <v>0</v>
      </c>
      <c r="AJ711" s="8">
        <f t="shared" ca="1" si="78"/>
        <v>2.6666666668024845</v>
      </c>
      <c r="AK711" s="3" t="s">
        <v>72</v>
      </c>
      <c r="AL711" s="3" t="s">
        <v>71</v>
      </c>
      <c r="AM711" s="3" t="s">
        <v>69</v>
      </c>
      <c r="AN711" s="3" t="s">
        <v>72</v>
      </c>
      <c r="AO711" s="3" t="s">
        <v>73</v>
      </c>
      <c r="AP711" s="3" t="s">
        <v>73</v>
      </c>
      <c r="AQ711" s="23">
        <v>45343.676388888889</v>
      </c>
      <c r="AR711" s="3"/>
      <c r="AS711" s="23" t="s">
        <v>798</v>
      </c>
      <c r="AT711" s="65" t="s">
        <v>799</v>
      </c>
      <c r="AU711" s="3" t="s">
        <v>424</v>
      </c>
      <c r="AV711" s="3" t="s">
        <v>1229</v>
      </c>
      <c r="AW711" s="3" t="s">
        <v>76</v>
      </c>
      <c r="AX711" s="3">
        <v>5.6167699999999998</v>
      </c>
      <c r="AY711" s="3">
        <v>-75.585179999999994</v>
      </c>
      <c r="AZ711" s="8" t="str">
        <f>+CONCATENATE("Reportan apertura en el enlace ",Tabla4[[#This Row],[Enlace]]," en el ",Tabla4[[#This Row],[Distancia óptica]]," ocasionado por ",Tabla4[[#This Row],[Causa del daño]])</f>
        <v>Reportan apertura en el enlace Manizales - La Pintada en el km 22,0 desde la pintada ocasionado por Vandalismo</v>
      </c>
      <c r="BA711" s="8" t="str">
        <f>+CONCATENATE("Para dar solución al incidente ",Tabla4[[#This Row],[Solución]])</f>
        <v>Para dar solución al incidente Se recupera 50 m de reserva y se realiza un empalme de 36 hilos.</v>
      </c>
      <c r="BB711" s="3" t="str">
        <f>+_xlfn.CONCAT(Tabla4[[#This Row],[Causa Raiz]]," ",Tabla4[[#This Row],[Solución2]]," (",Tabla4[[#This Row],[Anillo]],"- Cabecera: ",Tabla4[[#This Row],[Cabecera]],"- Operador: ",Tabla4[[#This Row],[Operador]],")")</f>
        <v>Reportan apertura en el enlace Manizales - La Pintada en el km 22,0 desde la pintada ocasionado por Vandalismo Para dar solución al incidente Se recupera 50 m de reserva y se realiza un empalme de 36 hilos. (Troncal- Cabecera: La Pintada- Operador: Colombia Telecomunicaciones)</v>
      </c>
    </row>
    <row r="712" spans="1:54" s="2" customFormat="1" ht="185.25">
      <c r="A712" s="38">
        <f t="shared" si="75"/>
        <v>711</v>
      </c>
      <c r="B712" s="3">
        <v>8265145</v>
      </c>
      <c r="C712" s="3" t="s">
        <v>92</v>
      </c>
      <c r="D712" s="23">
        <v>45342.416666666664</v>
      </c>
      <c r="E712" s="23">
        <v>45342.604166666664</v>
      </c>
      <c r="F712" s="1">
        <f t="shared" ca="1" si="74"/>
        <v>0.1875</v>
      </c>
      <c r="G712" s="3" t="s">
        <v>55</v>
      </c>
      <c r="H712" s="41"/>
      <c r="I712" s="40"/>
      <c r="J712" s="5" t="s">
        <v>56</v>
      </c>
      <c r="K712" s="3" t="s">
        <v>359</v>
      </c>
      <c r="L712" s="9" t="s">
        <v>58</v>
      </c>
      <c r="M712" s="3" t="s">
        <v>360</v>
      </c>
      <c r="N712" s="3" t="s">
        <v>938</v>
      </c>
      <c r="O712" s="3" t="s">
        <v>939</v>
      </c>
      <c r="P712" s="3" t="s">
        <v>1615</v>
      </c>
      <c r="Q712" s="4" t="s">
        <v>3744</v>
      </c>
      <c r="R712" s="3" t="s">
        <v>1420</v>
      </c>
      <c r="S712" s="3" t="s">
        <v>619</v>
      </c>
      <c r="T712" s="3" t="s">
        <v>513</v>
      </c>
      <c r="U712" s="3" t="s">
        <v>3745</v>
      </c>
      <c r="V712" s="22" t="str">
        <f t="shared" si="79"/>
        <v>RTNFO; Hora de aviso: 10:00 20/02/2024; Solución: Se realiza tendido de 380 metros de fibra 36 hilos y dos empalmes de 36 hilos; Hora de solución: 14:30 20/02/2024; Causa: Desastre Natural</v>
      </c>
      <c r="W712" s="4" t="s">
        <v>423</v>
      </c>
      <c r="X712" s="3"/>
      <c r="Y712" s="3"/>
      <c r="Z712" s="3" t="s">
        <v>69</v>
      </c>
      <c r="AA712" s="3" t="s">
        <v>70</v>
      </c>
      <c r="AB712" s="3">
        <v>8265145</v>
      </c>
      <c r="AC712" s="3" t="s">
        <v>71</v>
      </c>
      <c r="AD712" s="6">
        <v>0</v>
      </c>
      <c r="AE712" s="7"/>
      <c r="AF712" s="7"/>
      <c r="AG712" s="6">
        <f>Tabla4[[#This Row],[Tiempo Parada de Reloj]]+Tabla4[[#This Row],[Tiempo Autorizado por Telefonica (no Máximo)]]</f>
        <v>0</v>
      </c>
      <c r="AH712" s="7">
        <f t="shared" ca="1" si="76"/>
        <v>0.1875</v>
      </c>
      <c r="AI712" s="8">
        <f t="shared" si="77"/>
        <v>0</v>
      </c>
      <c r="AJ712" s="8">
        <f t="shared" ca="1" si="78"/>
        <v>4.5</v>
      </c>
      <c r="AK712" s="3" t="s">
        <v>72</v>
      </c>
      <c r="AL712" s="3" t="s">
        <v>70</v>
      </c>
      <c r="AM712" s="3" t="s">
        <v>106</v>
      </c>
      <c r="AN712" s="3" t="s">
        <v>106</v>
      </c>
      <c r="AO712" s="3" t="s">
        <v>73</v>
      </c>
      <c r="AP712" s="3" t="s">
        <v>73</v>
      </c>
      <c r="AQ712" s="23">
        <v>45343.786805555559</v>
      </c>
      <c r="AR712" s="3"/>
      <c r="AS712" s="23"/>
      <c r="AT712" s="23"/>
      <c r="AU712" s="3" t="s">
        <v>622</v>
      </c>
      <c r="AV712" s="3" t="s">
        <v>3746</v>
      </c>
      <c r="AW712" s="3" t="s">
        <v>1323</v>
      </c>
      <c r="AX712" s="3">
        <v>7.2840299999999996</v>
      </c>
      <c r="AY712" s="3">
        <v>-75.392719999999997</v>
      </c>
      <c r="AZ712" s="8" t="str">
        <f>+CONCATENATE("Reportan apertura en el enlace ",Tabla4[[#This Row],[Enlace]]," en el ",Tabla4[[#This Row],[Distancia óptica]]," ocasionado por ",Tabla4[[#This Row],[Causa del daño]])</f>
        <v>Reportan apertura en el enlace Tarazá - Yarumal en el km 56,3 desde yarumal ocasionado por Desastre Natural</v>
      </c>
      <c r="BA712" s="8" t="str">
        <f>+CONCATENATE("Para dar solución al incidente ",Tabla4[[#This Row],[Solución]])</f>
        <v>Para dar solución al incidente Se realiza tendido de 380 metros de fibra 36 hilos y dos empalmes de 36 hilos</v>
      </c>
      <c r="BB712" s="3" t="str">
        <f>+_xlfn.CONCAT(Tabla4[[#This Row],[Causa Raiz]]," ",Tabla4[[#This Row],[Solución2]]," (",Tabla4[[#This Row],[Anillo]],"- Cabecera: ",Tabla4[[#This Row],[Cabecera]],"- Operador: ",Tabla4[[#This Row],[Operador]],")")</f>
        <v>Reportan apertura en el enlace Tarazá - Yarumal en el km 56,3 desde yarumal ocasionado por Desastre Natural Para dar solución al incidente Se realiza tendido de 380 metros de fibra 36 hilos y dos empalmes de 36 hilos (TRONCAL- Cabecera: YARUMAL- Operador: Colombia Telecomunicaciones)</v>
      </c>
    </row>
    <row r="713" spans="1:54" s="2" customFormat="1" ht="213.75">
      <c r="A713" s="38">
        <f t="shared" si="75"/>
        <v>712</v>
      </c>
      <c r="B713" s="3">
        <v>8263690</v>
      </c>
      <c r="C713" s="3" t="s">
        <v>54</v>
      </c>
      <c r="D713" s="23">
        <v>45342.416666666664</v>
      </c>
      <c r="E713" s="23">
        <v>45342.8125</v>
      </c>
      <c r="F713" s="1">
        <f t="shared" ca="1" si="74"/>
        <v>0.39583333333575865</v>
      </c>
      <c r="G713" s="3" t="s">
        <v>55</v>
      </c>
      <c r="H713" s="41"/>
      <c r="I713" s="40"/>
      <c r="J713" s="5" t="s">
        <v>56</v>
      </c>
      <c r="K713" s="3" t="s">
        <v>122</v>
      </c>
      <c r="L713" s="9" t="s">
        <v>58</v>
      </c>
      <c r="M713" s="3" t="s">
        <v>123</v>
      </c>
      <c r="N713" s="3" t="s">
        <v>124</v>
      </c>
      <c r="O713" s="3" t="s">
        <v>3747</v>
      </c>
      <c r="P713" s="3" t="s">
        <v>3748</v>
      </c>
      <c r="Q713" s="4" t="s">
        <v>3749</v>
      </c>
      <c r="R713" s="3" t="s">
        <v>128</v>
      </c>
      <c r="S713" s="3" t="s">
        <v>129</v>
      </c>
      <c r="T713" s="3" t="s">
        <v>66</v>
      </c>
      <c r="U713" s="3" t="s">
        <v>3750</v>
      </c>
      <c r="V713" s="22" t="str">
        <f t="shared" si="79"/>
        <v>RLFO; Hora de aviso: 10:00 20/02/2024; Solución: se realiza tendido de 300 metros  F.O de 96 hilos, y se crean dos empalmes nuevos de 96 hilos  ; Hora de solución: 19:30 20/02/2024; Causa: Vandalismo</v>
      </c>
      <c r="W713" s="4" t="s">
        <v>132</v>
      </c>
      <c r="X713" s="3"/>
      <c r="Y713" s="3"/>
      <c r="Z713" s="3" t="s">
        <v>69</v>
      </c>
      <c r="AA713" s="3" t="s">
        <v>70</v>
      </c>
      <c r="AB713" s="3">
        <v>8263690</v>
      </c>
      <c r="AC713" s="3" t="s">
        <v>71</v>
      </c>
      <c r="AD713" s="6">
        <v>0.22916666666666666</v>
      </c>
      <c r="AE713" s="7"/>
      <c r="AF713" s="7"/>
      <c r="AG713" s="6">
        <f>Tabla4[[#This Row],[Tiempo Parada de Reloj]]+Tabla4[[#This Row],[Tiempo Autorizado por Telefonica (no Máximo)]]</f>
        <v>0.22916666666666666</v>
      </c>
      <c r="AH713" s="7">
        <f t="shared" ca="1" si="76"/>
        <v>0.166666666669092</v>
      </c>
      <c r="AI713" s="8">
        <f t="shared" si="77"/>
        <v>5.5</v>
      </c>
      <c r="AJ713" s="8">
        <f t="shared" ca="1" si="78"/>
        <v>4.0000000000582077</v>
      </c>
      <c r="AK713" s="3" t="s">
        <v>87</v>
      </c>
      <c r="AL713" s="3" t="s">
        <v>70</v>
      </c>
      <c r="AM713" s="3" t="s">
        <v>106</v>
      </c>
      <c r="AN713" s="3" t="s">
        <v>106</v>
      </c>
      <c r="AO713" s="3" t="s">
        <v>73</v>
      </c>
      <c r="AP713" s="3" t="s">
        <v>73</v>
      </c>
      <c r="AQ713" s="23">
        <v>45344.840277777781</v>
      </c>
      <c r="AR713" s="3"/>
      <c r="AS713" s="23"/>
      <c r="AT713" s="23"/>
      <c r="AU713" s="3" t="s">
        <v>271</v>
      </c>
      <c r="AV713" s="3" t="s">
        <v>3751</v>
      </c>
      <c r="AW713" s="3" t="s">
        <v>151</v>
      </c>
      <c r="AX713" s="3">
        <v>10.851699999999999</v>
      </c>
      <c r="AY713" s="3">
        <v>-74.770499999999998</v>
      </c>
      <c r="AZ713" s="8" t="str">
        <f>+CONCATENATE("Reportan apertura en el enlace ",Tabla4[[#This Row],[Enlace]]," en el ",Tabla4[[#This Row],[Distancia óptica]]," ocasionado por ",Tabla4[[#This Row],[Causa del daño]])</f>
        <v>Reportan apertura en el enlace Bellavista Metrotel - Malambo Metrotel en el km 1,73 desde  Bellavista Metrotel ocasionado por Vandalismo</v>
      </c>
      <c r="BA713" s="8" t="str">
        <f>+CONCATENATE("Para dar solución al incidente ",Tabla4[[#This Row],[Solución]])</f>
        <v xml:space="preserve">Para dar solución al incidente se realiza tendido de 300 metros  F.O de 96 hilos, y se crean dos empalmes nuevos de 96 hilos  </v>
      </c>
      <c r="BB713" s="3" t="str">
        <f>+_xlfn.CONCAT(Tabla4[[#This Row],[Causa Raiz]]," ",Tabla4[[#This Row],[Solución2]]," (",Tabla4[[#This Row],[Anillo]],"- Cabecera: ",Tabla4[[#This Row],[Cabecera]],"- Operador: ",Tabla4[[#This Row],[Operador]],")")</f>
        <v>Reportan apertura en el enlace Bellavista Metrotel - Malambo Metrotel en el km 1,73 desde  Bellavista Metrotel ocasionado por Vandalismo Para dar solución al incidente se realiza tendido de 300 metros  F.O de 96 hilos, y se crean dos empalmes nuevos de 96 hilos   (Lineal - Cabecera: Malambo Centro - Operador: Colombia Telecomunicaciones)</v>
      </c>
    </row>
    <row r="714" spans="1:54" s="2" customFormat="1" ht="156.75">
      <c r="A714" s="38">
        <f t="shared" si="75"/>
        <v>713</v>
      </c>
      <c r="B714" s="3">
        <v>8265240</v>
      </c>
      <c r="C714" s="3" t="s">
        <v>54</v>
      </c>
      <c r="D714" s="23">
        <v>45342.444444444445</v>
      </c>
      <c r="E714" s="23">
        <v>45342.445833333331</v>
      </c>
      <c r="F714" s="1">
        <f t="shared" ca="1" si="74"/>
        <v>1.3888888861401938E-3</v>
      </c>
      <c r="G714" s="3" t="s">
        <v>55</v>
      </c>
      <c r="H714" s="41"/>
      <c r="I714" s="40"/>
      <c r="J714" s="5" t="s">
        <v>56</v>
      </c>
      <c r="K714" s="3" t="s">
        <v>77</v>
      </c>
      <c r="L714" s="9" t="s">
        <v>78</v>
      </c>
      <c r="M714" s="3" t="s">
        <v>745</v>
      </c>
      <c r="N714" s="3" t="s">
        <v>746</v>
      </c>
      <c r="O714" s="3" t="s">
        <v>3752</v>
      </c>
      <c r="P714" s="3">
        <v>0</v>
      </c>
      <c r="Q714" s="4" t="s">
        <v>3753</v>
      </c>
      <c r="R714" s="3" t="s">
        <v>750</v>
      </c>
      <c r="S714" s="3" t="s">
        <v>158</v>
      </c>
      <c r="T714" s="3" t="s">
        <v>104</v>
      </c>
      <c r="U714" s="3" t="s">
        <v>3754</v>
      </c>
      <c r="V714" s="22" t="str">
        <f t="shared" si="79"/>
        <v>RLFO; Hora de aviso: 10:40 20/02/2024; Solución: Personal de PI realiza cambio de pacht cord; Hora de solución: 10:42 20/02/2024; Causa: Visita Fallida</v>
      </c>
      <c r="W714" s="4" t="s">
        <v>1775</v>
      </c>
      <c r="X714" s="3"/>
      <c r="Y714" s="3"/>
      <c r="Z714" s="3" t="s">
        <v>69</v>
      </c>
      <c r="AA714" s="3" t="s">
        <v>71</v>
      </c>
      <c r="AB714" s="3">
        <v>0</v>
      </c>
      <c r="AC714" s="3" t="s">
        <v>71</v>
      </c>
      <c r="AD714" s="6">
        <v>0</v>
      </c>
      <c r="AE714" s="7"/>
      <c r="AF714" s="7"/>
      <c r="AG714" s="6">
        <f>Tabla4[[#This Row],[Tiempo Parada de Reloj]]+Tabla4[[#This Row],[Tiempo Autorizado por Telefonica (no Máximo)]]</f>
        <v>0</v>
      </c>
      <c r="AH714" s="7">
        <f t="shared" ca="1" si="76"/>
        <v>1.3888888861401938E-3</v>
      </c>
      <c r="AI714" s="8">
        <f t="shared" si="77"/>
        <v>0</v>
      </c>
      <c r="AJ714" s="8">
        <f t="shared" ca="1" si="78"/>
        <v>3.3333333267364651E-2</v>
      </c>
      <c r="AK714" s="3" t="s">
        <v>87</v>
      </c>
      <c r="AL714" s="3" t="s">
        <v>70</v>
      </c>
      <c r="AM714" s="3" t="s">
        <v>72</v>
      </c>
      <c r="AN714" s="3" t="s">
        <v>72</v>
      </c>
      <c r="AO714" s="3" t="s">
        <v>72</v>
      </c>
      <c r="AP714" s="3" t="s">
        <v>72</v>
      </c>
      <c r="AQ714" s="23">
        <v>45342.444444444445</v>
      </c>
      <c r="AR714" s="3"/>
      <c r="AS714" s="23"/>
      <c r="AT714" s="23"/>
      <c r="AU714" s="3" t="s">
        <v>752</v>
      </c>
      <c r="AV714" s="3" t="s">
        <v>69</v>
      </c>
      <c r="AW714" s="3" t="s">
        <v>69</v>
      </c>
      <c r="AX714" s="3" t="s">
        <v>69</v>
      </c>
      <c r="AY714" s="3" t="s">
        <v>69</v>
      </c>
      <c r="AZ714" s="8" t="str">
        <f>+CONCATENATE("Reportan apertura en el enlace ",Tabla4[[#This Row],[Enlace]]," en el ",Tabla4[[#This Row],[Distancia óptica]]," ocasionado por ",Tabla4[[#This Row],[Causa del daño]])</f>
        <v>Reportan apertura en el enlace Mov. Benito Sala - Mov. La Ceiba en Neiva en el 0 ocasionado por Visita Fallida</v>
      </c>
      <c r="BA714" s="8" t="str">
        <f>+CONCATENATE("Para dar solución al incidente ",Tabla4[[#This Row],[Solución]])</f>
        <v>Para dar solución al incidente Personal de PI realiza cambio de pacht cord</v>
      </c>
      <c r="BB714" s="3" t="str">
        <f>+_xlfn.CONCAT(Tabla4[[#This Row],[Causa Raiz]]," ",Tabla4[[#This Row],[Solución2]]," (",Tabla4[[#This Row],[Anillo]],"- Cabecera: ",Tabla4[[#This Row],[Cabecera]],"- Operador: ",Tabla4[[#This Row],[Operador]],")")</f>
        <v>Reportan apertura en el enlace Mov. Benito Sala - Mov. La Ceiba en Neiva en el 0 ocasionado por Visita Fallida Para dar solución al incidente Personal de PI realiza cambio de pacht cord (NA- Cabecera: NA- Operador: Colombia Telecomunicaciones)</v>
      </c>
    </row>
    <row r="715" spans="1:54" s="2" customFormat="1" ht="185.25">
      <c r="A715" s="38">
        <f t="shared" si="75"/>
        <v>714</v>
      </c>
      <c r="B715" s="3">
        <v>8265438</v>
      </c>
      <c r="C715" s="3" t="s">
        <v>92</v>
      </c>
      <c r="D715" s="23">
        <v>45342.479166666664</v>
      </c>
      <c r="E715" s="23">
        <v>45342.65625</v>
      </c>
      <c r="F715" s="1">
        <f t="shared" ca="1" si="74"/>
        <v>0.17708333333575865</v>
      </c>
      <c r="G715" s="3" t="s">
        <v>55</v>
      </c>
      <c r="H715" s="41"/>
      <c r="I715" s="40"/>
      <c r="J715" s="5" t="s">
        <v>56</v>
      </c>
      <c r="K715" s="3" t="s">
        <v>77</v>
      </c>
      <c r="L715" s="9" t="s">
        <v>58</v>
      </c>
      <c r="M715" s="3" t="s">
        <v>745</v>
      </c>
      <c r="N715" s="3" t="s">
        <v>3755</v>
      </c>
      <c r="O715" s="3" t="s">
        <v>3756</v>
      </c>
      <c r="P715" s="3" t="s">
        <v>3757</v>
      </c>
      <c r="Q715" s="4" t="s">
        <v>3758</v>
      </c>
      <c r="R715" s="3" t="s">
        <v>750</v>
      </c>
      <c r="S715" s="3" t="s">
        <v>158</v>
      </c>
      <c r="T715" s="3" t="s">
        <v>66</v>
      </c>
      <c r="U715" s="3" t="s">
        <v>3759</v>
      </c>
      <c r="V715" s="22" t="str">
        <f t="shared" si="79"/>
        <v>RTNFO; Hora de aviso: 11:30 20/02/2024; Solución: se realiza tendido de 200 de F.O 36 hilos y se crea 2 empalmes nuevos ; Hora de solución: 15:45 20/02/2024; Causa: Vandalismo</v>
      </c>
      <c r="W715" s="4" t="s">
        <v>1775</v>
      </c>
      <c r="X715" s="3"/>
      <c r="Y715" s="3"/>
      <c r="Z715" s="3" t="s">
        <v>69</v>
      </c>
      <c r="AA715" s="3" t="s">
        <v>70</v>
      </c>
      <c r="AB715" s="3">
        <v>8265438</v>
      </c>
      <c r="AC715" s="3" t="s">
        <v>71</v>
      </c>
      <c r="AD715" s="6">
        <v>0</v>
      </c>
      <c r="AE715" s="7"/>
      <c r="AF715" s="7"/>
      <c r="AG715" s="6">
        <f>Tabla4[[#This Row],[Tiempo Parada de Reloj]]+Tabla4[[#This Row],[Tiempo Autorizado por Telefonica (no Máximo)]]</f>
        <v>0</v>
      </c>
      <c r="AH715" s="7">
        <f t="shared" ca="1" si="76"/>
        <v>0.17708333333575865</v>
      </c>
      <c r="AI715" s="8">
        <f t="shared" si="77"/>
        <v>0</v>
      </c>
      <c r="AJ715" s="8">
        <f t="shared" ca="1" si="78"/>
        <v>4.2500000000582077</v>
      </c>
      <c r="AK715" s="3" t="s">
        <v>72</v>
      </c>
      <c r="AL715" s="3" t="s">
        <v>70</v>
      </c>
      <c r="AM715" s="3" t="s">
        <v>106</v>
      </c>
      <c r="AN715" s="3" t="s">
        <v>106</v>
      </c>
      <c r="AO715" s="3" t="s">
        <v>73</v>
      </c>
      <c r="AP715" s="3" t="s">
        <v>73</v>
      </c>
      <c r="AQ715" s="23">
        <v>45343.479861111111</v>
      </c>
      <c r="AR715" s="3"/>
      <c r="AS715" s="23"/>
      <c r="AT715" s="23"/>
      <c r="AU715" s="3" t="s">
        <v>752</v>
      </c>
      <c r="AV715" s="3" t="s">
        <v>3486</v>
      </c>
      <c r="AW715" s="3" t="s">
        <v>1323</v>
      </c>
      <c r="AX715" s="3">
        <v>2.6922199999999998</v>
      </c>
      <c r="AY715" s="3">
        <v>-75.321939999999998</v>
      </c>
      <c r="AZ715" s="8" t="str">
        <f>+CONCATENATE("Reportan apertura en el enlace ",Tabla4[[#This Row],[Enlace]]," en el ",Tabla4[[#This Row],[Distancia óptica]]," ocasionado por ",Tabla4[[#This Row],[Causa del daño]])</f>
        <v>Reportan apertura en el enlace Neiva - Garzón en el Km 33,8 desde Neiva ocasionado por Vandalismo</v>
      </c>
      <c r="BA715" s="8" t="str">
        <f>+CONCATENATE("Para dar solución al incidente ",Tabla4[[#This Row],[Solución]])</f>
        <v xml:space="preserve">Para dar solución al incidente se realiza tendido de 200 de F.O 36 hilos y se crea 2 empalmes nuevos </v>
      </c>
      <c r="BB715" s="3" t="str">
        <f>+_xlfn.CONCAT(Tabla4[[#This Row],[Causa Raiz]]," ",Tabla4[[#This Row],[Solución2]]," (",Tabla4[[#This Row],[Anillo]],"- Cabecera: ",Tabla4[[#This Row],[Cabecera]],"- Operador: ",Tabla4[[#This Row],[Operador]],")")</f>
        <v>Reportan apertura en el enlace Neiva - Garzón en el Km 33,8 desde Neiva ocasionado por Vandalismo Para dar solución al incidente se realiza tendido de 200 de F.O 36 hilos y se crea 2 empalmes nuevos  (TRONCAL- Cabecera: Telehuila- Operador: Colombia Telecomunicaciones)</v>
      </c>
    </row>
    <row r="716" spans="1:54" s="2" customFormat="1" ht="199.5">
      <c r="A716" s="38">
        <f t="shared" si="75"/>
        <v>715</v>
      </c>
      <c r="B716" s="3">
        <v>8265561</v>
      </c>
      <c r="C716" s="3" t="s">
        <v>136</v>
      </c>
      <c r="D716" s="23">
        <v>45342.5</v>
      </c>
      <c r="E716" s="23">
        <v>45342.75</v>
      </c>
      <c r="F716" s="1">
        <f t="shared" ca="1" si="74"/>
        <v>0.25</v>
      </c>
      <c r="G716" s="3" t="s">
        <v>55</v>
      </c>
      <c r="H716" s="41"/>
      <c r="I716" s="40"/>
      <c r="J716" s="5" t="s">
        <v>137</v>
      </c>
      <c r="K716" s="3" t="s">
        <v>93</v>
      </c>
      <c r="L716" s="9" t="s">
        <v>78</v>
      </c>
      <c r="M716" s="3" t="s">
        <v>59</v>
      </c>
      <c r="N716" s="3" t="s">
        <v>60</v>
      </c>
      <c r="O716" s="3" t="s">
        <v>3760</v>
      </c>
      <c r="P716" s="3" t="s">
        <v>3761</v>
      </c>
      <c r="Q716" s="4" t="s">
        <v>3762</v>
      </c>
      <c r="R716" s="3" t="s">
        <v>64</v>
      </c>
      <c r="S716" s="3" t="s">
        <v>65</v>
      </c>
      <c r="T716" s="3" t="s">
        <v>66</v>
      </c>
      <c r="U716" s="3" t="s">
        <v>3763</v>
      </c>
      <c r="V716" s="22" t="str">
        <f t="shared" si="79"/>
        <v>RBHFO; Hora de aviso: 12:00 20/02/2024; Solución: se recupero 450 metros de reserva de F.O de 96 hilos y se creo una caja de empalme nueva de 96 hilos  ; Hora de solución: 18:00 20/02/2024; Causa: Vandalismo</v>
      </c>
      <c r="W716" s="4" t="s">
        <v>68</v>
      </c>
      <c r="X716" s="3"/>
      <c r="Y716" s="3"/>
      <c r="Z716" s="3" t="s">
        <v>69</v>
      </c>
      <c r="AA716" s="3" t="s">
        <v>71</v>
      </c>
      <c r="AB716" s="3">
        <v>0</v>
      </c>
      <c r="AC716" s="3" t="s">
        <v>71</v>
      </c>
      <c r="AD716" s="6">
        <v>4.1666666666666664E-2</v>
      </c>
      <c r="AE716" s="7"/>
      <c r="AF716" s="7"/>
      <c r="AG716" s="6">
        <f>Tabla4[[#This Row],[Tiempo Parada de Reloj]]+Tabla4[[#This Row],[Tiempo Autorizado por Telefonica (no Máximo)]]</f>
        <v>4.1666666666666664E-2</v>
      </c>
      <c r="AH716" s="7">
        <f t="shared" ca="1" si="76"/>
        <v>0.20833333333333334</v>
      </c>
      <c r="AI716" s="8">
        <f t="shared" si="77"/>
        <v>1</v>
      </c>
      <c r="AJ716" s="8">
        <f t="shared" ca="1" si="78"/>
        <v>5</v>
      </c>
      <c r="AK716" s="3" t="s">
        <v>87</v>
      </c>
      <c r="AL716" s="3" t="s">
        <v>70</v>
      </c>
      <c r="AM716" s="3" t="s">
        <v>106</v>
      </c>
      <c r="AN716" s="3" t="s">
        <v>106</v>
      </c>
      <c r="AO716" s="3" t="s">
        <v>73</v>
      </c>
      <c r="AP716" s="3" t="s">
        <v>120</v>
      </c>
      <c r="AQ716" s="23">
        <v>45344.440972222219</v>
      </c>
      <c r="AR716" s="3"/>
      <c r="AS716" s="23"/>
      <c r="AT716" s="23"/>
      <c r="AU716" s="3" t="s">
        <v>100</v>
      </c>
      <c r="AV716" s="3" t="s">
        <v>3587</v>
      </c>
      <c r="AW716" s="3" t="s">
        <v>3764</v>
      </c>
      <c r="AX716" s="3">
        <v>4.6402999999999999</v>
      </c>
      <c r="AY716" s="3">
        <v>-74.059610000000006</v>
      </c>
      <c r="AZ716" s="8" t="str">
        <f>+CONCATENATE("Reportan apertura en el enlace ",Tabla4[[#This Row],[Enlace]]," en el ",Tabla4[[#This Row],[Distancia óptica]]," ocasionado por ",Tabla4[[#This Row],[Causa del daño]])</f>
        <v>Reportan apertura en el enlace Mov. Piloto II - Mov. Hospital Militar en el km 1,8 desde Mov. Piloto II ocasionado por Vandalismo</v>
      </c>
      <c r="BA716" s="8" t="str">
        <f>+CONCATENATE("Para dar solución al incidente ",Tabla4[[#This Row],[Solución]])</f>
        <v xml:space="preserve">Para dar solución al incidente se recupero 450 metros de reserva de F.O de 96 hilos y se creo una caja de empalme nueva de 96 hilos  </v>
      </c>
      <c r="BB716" s="3" t="str">
        <f>+_xlfn.CONCAT(Tabla4[[#This Row],[Causa Raiz]]," ",Tabla4[[#This Row],[Solución2]]," (",Tabla4[[#This Row],[Anillo]],"- Cabecera: ",Tabla4[[#This Row],[Cabecera]],"- Operador: ",Tabla4[[#This Row],[Operador]],")")</f>
        <v>Reportan apertura en el enlace Mov. Piloto II - Mov. Hospital Militar en el km 1,8 desde Mov. Piloto II ocasionado por Vandalismo Para dar solución al incidente se recupero 450 metros de reserva de F.O de 96 hilos y se creo una caja de empalme nueva de 96 hilos   (anillo 9B- Cabecera: Chapinero - Operador: Infraco)</v>
      </c>
    </row>
    <row r="717" spans="1:54" s="2" customFormat="1" ht="213.75">
      <c r="A717" s="38">
        <f t="shared" si="75"/>
        <v>716</v>
      </c>
      <c r="B717" s="3">
        <v>8260434</v>
      </c>
      <c r="C717" s="3" t="s">
        <v>54</v>
      </c>
      <c r="D717" s="23">
        <v>45342.517361111109</v>
      </c>
      <c r="E717" s="23">
        <v>45342.518750000003</v>
      </c>
      <c r="F717" s="1">
        <f t="shared" ca="1" si="74"/>
        <v>1.3888888934161514E-3</v>
      </c>
      <c r="G717" s="3" t="s">
        <v>55</v>
      </c>
      <c r="H717" s="41"/>
      <c r="I717" s="40"/>
      <c r="J717" s="5" t="s">
        <v>56</v>
      </c>
      <c r="K717" s="3" t="s">
        <v>340</v>
      </c>
      <c r="L717" s="9" t="s">
        <v>58</v>
      </c>
      <c r="M717" s="3" t="s">
        <v>341</v>
      </c>
      <c r="N717" s="3" t="s">
        <v>342</v>
      </c>
      <c r="O717" s="3" t="s">
        <v>3765</v>
      </c>
      <c r="P717" s="3" t="s">
        <v>3766</v>
      </c>
      <c r="Q717" s="4" t="s">
        <v>3767</v>
      </c>
      <c r="R717" s="3" t="s">
        <v>1828</v>
      </c>
      <c r="S717" s="3" t="s">
        <v>347</v>
      </c>
      <c r="T717" s="3" t="s">
        <v>104</v>
      </c>
      <c r="U717" s="3" t="s">
        <v>3768</v>
      </c>
      <c r="V717" s="22" t="str">
        <f t="shared" si="79"/>
        <v>RLFO; Hora de aviso: 12:25 20/02/2024; Solución: Splitter se debe identificar los hilos que alimentan lo ot después del enlace y se debe continuar atendido  con personal de ftth ; Hora de solución: 12:27 20/02/2024; Causa: Visita Fallida</v>
      </c>
      <c r="W717" s="4" t="s">
        <v>3769</v>
      </c>
      <c r="X717" s="3"/>
      <c r="Y717" s="3"/>
      <c r="Z717" s="3" t="s">
        <v>69</v>
      </c>
      <c r="AA717" s="3" t="s">
        <v>70</v>
      </c>
      <c r="AB717" s="3">
        <v>0</v>
      </c>
      <c r="AC717" s="3" t="s">
        <v>71</v>
      </c>
      <c r="AD717" s="6">
        <v>0</v>
      </c>
      <c r="AE717" s="7"/>
      <c r="AF717" s="7"/>
      <c r="AG717" s="6">
        <f>Tabla4[[#This Row],[Tiempo Parada de Reloj]]+Tabla4[[#This Row],[Tiempo Autorizado por Telefonica (no Máximo)]]</f>
        <v>0</v>
      </c>
      <c r="AH717" s="7">
        <f t="shared" ca="1" si="76"/>
        <v>1.3888888934161514E-3</v>
      </c>
      <c r="AI717" s="8">
        <f t="shared" si="77"/>
        <v>0</v>
      </c>
      <c r="AJ717" s="8">
        <f t="shared" ca="1" si="78"/>
        <v>3.3333333441987634E-2</v>
      </c>
      <c r="AK717" s="3" t="s">
        <v>87</v>
      </c>
      <c r="AL717" s="3" t="s">
        <v>70</v>
      </c>
      <c r="AM717" s="3" t="s">
        <v>106</v>
      </c>
      <c r="AN717" s="3" t="s">
        <v>87</v>
      </c>
      <c r="AO717" s="3" t="s">
        <v>87</v>
      </c>
      <c r="AP717" s="3" t="s">
        <v>87</v>
      </c>
      <c r="AQ717" s="23">
        <v>45342.518750000003</v>
      </c>
      <c r="AR717" s="3"/>
      <c r="AS717" s="23"/>
      <c r="AT717" s="23"/>
      <c r="AU717" s="3" t="s">
        <v>351</v>
      </c>
      <c r="AV717" s="3" t="s">
        <v>69</v>
      </c>
      <c r="AW717" s="3" t="s">
        <v>69</v>
      </c>
      <c r="AX717" s="3" t="s">
        <v>69</v>
      </c>
      <c r="AY717" s="3" t="s">
        <v>69</v>
      </c>
      <c r="AZ717" s="8" t="str">
        <f>+CONCATENATE("Reportan apertura en el enlace ",Tabla4[[#This Row],[Enlace]]," en el ",Tabla4[[#This Row],[Distancia óptica]]," ocasionado por ",Tabla4[[#This Row],[Causa del daño]])</f>
        <v>Reportan apertura en el enlace Forteza - Salento en el km 4,4 desde Forteza ocasionado por Visita Fallida</v>
      </c>
      <c r="BA717" s="8" t="str">
        <f>+CONCATENATE("Para dar solución al incidente ",Tabla4[[#This Row],[Solución]])</f>
        <v xml:space="preserve">Para dar solución al incidente Splitter se debe identificar los hilos que alimentan lo ot después del enlace y se debe continuar atendido  con personal de ftth </v>
      </c>
      <c r="BB717" s="3" t="str">
        <f>+_xlfn.CONCAT(Tabla4[[#This Row],[Causa Raiz]]," ",Tabla4[[#This Row],[Solución2]]," (",Tabla4[[#This Row],[Anillo]],"- Cabecera: ",Tabla4[[#This Row],[Cabecera]],"- Operador: ",Tabla4[[#This Row],[Operador]],")")</f>
        <v>Reportan apertura en el enlace Forteza - Salento en el km 4,4 desde Forteza ocasionado por Visita Fallida Para dar solución al incidente Splitter se debe identificar los hilos que alimentan lo ot después del enlace y se debe continuar atendido  con personal de ftth  (NA- Cabecera: NA- Operador: Colombia Telecomunicaciones)</v>
      </c>
    </row>
    <row r="718" spans="1:54" s="2" customFormat="1" ht="114">
      <c r="A718" s="38">
        <f t="shared" si="75"/>
        <v>717</v>
      </c>
      <c r="B718" s="3">
        <v>8265780</v>
      </c>
      <c r="C718" s="3" t="s">
        <v>92</v>
      </c>
      <c r="D718" s="23">
        <v>45342.520833333336</v>
      </c>
      <c r="E718" s="23">
        <v>45342.522222222222</v>
      </c>
      <c r="F718" s="1">
        <f t="shared" ca="1" si="74"/>
        <v>1.3888888861401938E-3</v>
      </c>
      <c r="G718" s="3" t="s">
        <v>55</v>
      </c>
      <c r="H718" s="41"/>
      <c r="I718" s="40">
        <v>11752685</v>
      </c>
      <c r="J718" s="5" t="s">
        <v>490</v>
      </c>
      <c r="K718" s="3" t="s">
        <v>490</v>
      </c>
      <c r="L718" s="9" t="s">
        <v>58</v>
      </c>
      <c r="M718" s="3" t="s">
        <v>360</v>
      </c>
      <c r="N718" s="3" t="s">
        <v>3746</v>
      </c>
      <c r="O718" s="3" t="s">
        <v>3770</v>
      </c>
      <c r="P718" s="3" t="s">
        <v>1865</v>
      </c>
      <c r="Q718" s="4" t="s">
        <v>3771</v>
      </c>
      <c r="R718" s="3" t="s">
        <v>1420</v>
      </c>
      <c r="S718" s="3" t="s">
        <v>494</v>
      </c>
      <c r="T718" s="3" t="s">
        <v>104</v>
      </c>
      <c r="U718" s="3" t="s">
        <v>3772</v>
      </c>
      <c r="V718" s="22" t="str">
        <f t="shared" si="79"/>
        <v>RTNFO; Hora de aviso: 12:30 20/02/2024; Solución: Subio Sin intervencion de cuadrilla.; Hora de solución: 12:32 20/02/2024; Causa: Visita Fallida</v>
      </c>
      <c r="W718" s="4" t="s">
        <v>496</v>
      </c>
      <c r="X718" s="3"/>
      <c r="Y718" s="3"/>
      <c r="Z718" s="3" t="s">
        <v>69</v>
      </c>
      <c r="AA718" s="3" t="s">
        <v>71</v>
      </c>
      <c r="AB718" s="3">
        <v>0</v>
      </c>
      <c r="AC718" s="3" t="s">
        <v>71</v>
      </c>
      <c r="AD718" s="6">
        <v>0</v>
      </c>
      <c r="AE718" s="7"/>
      <c r="AF718" s="7"/>
      <c r="AG718" s="6">
        <f>Tabla4[[#This Row],[Tiempo Parada de Reloj]]+Tabla4[[#This Row],[Tiempo Autorizado por Telefonica (no Máximo)]]</f>
        <v>0</v>
      </c>
      <c r="AH718" s="7">
        <f t="shared" ca="1" si="76"/>
        <v>1.3888888861401938E-3</v>
      </c>
      <c r="AI718" s="8">
        <f t="shared" si="77"/>
        <v>0</v>
      </c>
      <c r="AJ718" s="8">
        <f t="shared" ca="1" si="78"/>
        <v>3.3333333267364651E-2</v>
      </c>
      <c r="AK718" s="3" t="s">
        <v>87</v>
      </c>
      <c r="AL718" s="3" t="s">
        <v>70</v>
      </c>
      <c r="AM718" s="3" t="s">
        <v>106</v>
      </c>
      <c r="AN718" s="3" t="s">
        <v>106</v>
      </c>
      <c r="AO718" s="3"/>
      <c r="AP718" s="3"/>
      <c r="AQ718" s="23">
        <v>45342.593055555553</v>
      </c>
      <c r="AR718" s="3"/>
      <c r="AS718" s="23"/>
      <c r="AT718" s="23"/>
      <c r="AU718" s="3" t="s">
        <v>494</v>
      </c>
      <c r="AV718" s="3" t="s">
        <v>69</v>
      </c>
      <c r="AW718" s="3" t="s">
        <v>69</v>
      </c>
      <c r="AX718" s="3" t="s">
        <v>69</v>
      </c>
      <c r="AY718" s="3" t="s">
        <v>69</v>
      </c>
      <c r="AZ718" s="8" t="str">
        <f>+CONCATENATE("Reportan apertura en el enlace ",Tabla4[[#This Row],[Enlace]]," en el ",Tabla4[[#This Row],[Distancia óptica]]," ocasionado por ",Tabla4[[#This Row],[Causa del daño]])</f>
        <v>Reportan apertura en el enlace Yarumal - Medellín en el km 0 ocasionado por Visita Fallida</v>
      </c>
      <c r="BA718" s="8" t="str">
        <f>+CONCATENATE("Para dar solución al incidente ",Tabla4[[#This Row],[Solución]])</f>
        <v>Para dar solución al incidente Subio Sin intervencion de cuadrilla.</v>
      </c>
      <c r="BB718" s="3" t="str">
        <f>+_xlfn.CONCAT(Tabla4[[#This Row],[Causa Raiz]]," ",Tabla4[[#This Row],[Solución2]]," (",Tabla4[[#This Row],[Anillo]],"- Cabecera: ",Tabla4[[#This Row],[Cabecera]],"- Operador: ",Tabla4[[#This Row],[Operador]],")")</f>
        <v>Reportan apertura en el enlace Yarumal - Medellín en el km 0 ocasionado por Visita Fallida Para dar solución al incidente Subio Sin intervencion de cuadrilla. (NA- Cabecera: NA- Operador: UNE)</v>
      </c>
    </row>
    <row r="719" spans="1:54" s="2" customFormat="1" ht="114">
      <c r="A719" s="38">
        <f t="shared" si="75"/>
        <v>718</v>
      </c>
      <c r="B719" s="3">
        <v>8265948</v>
      </c>
      <c r="C719" s="3" t="s">
        <v>92</v>
      </c>
      <c r="D719" s="23">
        <v>45342.555555555555</v>
      </c>
      <c r="E719" s="23">
        <v>45342.556944444441</v>
      </c>
      <c r="F719" s="1">
        <f t="shared" ca="1" si="74"/>
        <v>1.3888888861401938E-3</v>
      </c>
      <c r="G719" s="3" t="s">
        <v>55</v>
      </c>
      <c r="H719" s="41"/>
      <c r="I719" s="40">
        <v>11752773</v>
      </c>
      <c r="J719" s="5" t="s">
        <v>490</v>
      </c>
      <c r="K719" s="3" t="s">
        <v>490</v>
      </c>
      <c r="L719" s="9" t="s">
        <v>58</v>
      </c>
      <c r="M719" s="3" t="s">
        <v>383</v>
      </c>
      <c r="N719" s="3" t="s">
        <v>384</v>
      </c>
      <c r="O719" s="3" t="s">
        <v>3773</v>
      </c>
      <c r="P719" s="3" t="s">
        <v>1865</v>
      </c>
      <c r="Q719" s="4" t="s">
        <v>3774</v>
      </c>
      <c r="R719" s="3" t="s">
        <v>649</v>
      </c>
      <c r="S719" s="3" t="s">
        <v>494</v>
      </c>
      <c r="T719" s="3" t="s">
        <v>104</v>
      </c>
      <c r="U719" s="3" t="s">
        <v>3772</v>
      </c>
      <c r="V719" s="22" t="str">
        <f t="shared" si="79"/>
        <v>RTNFO; Hora de aviso: 13:20 20/02/2024; Solución: Subio Sin intervencion de cuadrilla.; Hora de solución: 13:22 20/02/2024; Causa: Visita Fallida</v>
      </c>
      <c r="W719" s="4" t="s">
        <v>496</v>
      </c>
      <c r="X719" s="3"/>
      <c r="Y719" s="3"/>
      <c r="Z719" s="3" t="s">
        <v>69</v>
      </c>
      <c r="AA719" s="3" t="s">
        <v>71</v>
      </c>
      <c r="AB719" s="3">
        <v>0</v>
      </c>
      <c r="AC719" s="3" t="s">
        <v>71</v>
      </c>
      <c r="AD719" s="6">
        <v>0</v>
      </c>
      <c r="AE719" s="7"/>
      <c r="AF719" s="7"/>
      <c r="AG719" s="6">
        <f>Tabla4[[#This Row],[Tiempo Parada de Reloj]]+Tabla4[[#This Row],[Tiempo Autorizado por Telefonica (no Máximo)]]</f>
        <v>0</v>
      </c>
      <c r="AH719" s="7">
        <f t="shared" ca="1" si="76"/>
        <v>1.3888888861401938E-3</v>
      </c>
      <c r="AI719" s="8">
        <f t="shared" si="77"/>
        <v>0</v>
      </c>
      <c r="AJ719" s="8">
        <f t="shared" ca="1" si="78"/>
        <v>3.3333333267364651E-2</v>
      </c>
      <c r="AK719" s="3" t="s">
        <v>87</v>
      </c>
      <c r="AL719" s="3" t="s">
        <v>70</v>
      </c>
      <c r="AM719" s="3" t="s">
        <v>106</v>
      </c>
      <c r="AN719" s="3" t="s">
        <v>106</v>
      </c>
      <c r="AO719" s="3"/>
      <c r="AP719" s="3"/>
      <c r="AQ719" s="23">
        <v>45342.583333333336</v>
      </c>
      <c r="AR719" s="3"/>
      <c r="AS719" s="23"/>
      <c r="AT719" s="23"/>
      <c r="AU719" s="3" t="s">
        <v>494</v>
      </c>
      <c r="AV719" s="3" t="s">
        <v>69</v>
      </c>
      <c r="AW719" s="3" t="s">
        <v>69</v>
      </c>
      <c r="AX719" s="3" t="s">
        <v>69</v>
      </c>
      <c r="AY719" s="3" t="s">
        <v>69</v>
      </c>
      <c r="AZ719" s="8" t="str">
        <f>+CONCATENATE("Reportan apertura en el enlace ",Tabla4[[#This Row],[Enlace]]," en el ",Tabla4[[#This Row],[Distancia óptica]]," ocasionado por ",Tabla4[[#This Row],[Causa del daño]])</f>
        <v>Reportan apertura en el enlace Cartagena - Tolu en el km 0 ocasionado por Visita Fallida</v>
      </c>
      <c r="BA719" s="8" t="str">
        <f>+CONCATENATE("Para dar solución al incidente ",Tabla4[[#This Row],[Solución]])</f>
        <v>Para dar solución al incidente Subio Sin intervencion de cuadrilla.</v>
      </c>
      <c r="BB719" s="3" t="str">
        <f>+_xlfn.CONCAT(Tabla4[[#This Row],[Causa Raiz]]," ",Tabla4[[#This Row],[Solución2]]," (",Tabla4[[#This Row],[Anillo]],"- Cabecera: ",Tabla4[[#This Row],[Cabecera]],"- Operador: ",Tabla4[[#This Row],[Operador]],")")</f>
        <v>Reportan apertura en el enlace Cartagena - Tolu en el km 0 ocasionado por Visita Fallida Para dar solución al incidente Subio Sin intervencion de cuadrilla. (NA- Cabecera: NA- Operador: UNE)</v>
      </c>
    </row>
    <row r="720" spans="1:54" s="2" customFormat="1" ht="213.75">
      <c r="A720" s="38">
        <f t="shared" si="75"/>
        <v>719</v>
      </c>
      <c r="B720" s="3">
        <v>8266023</v>
      </c>
      <c r="C720" s="3" t="s">
        <v>163</v>
      </c>
      <c r="D720" s="23">
        <v>45342.677083333336</v>
      </c>
      <c r="E720" s="23">
        <v>45343.517361111109</v>
      </c>
      <c r="F720" s="1">
        <f t="shared" ca="1" si="74"/>
        <v>0.84027777777373558</v>
      </c>
      <c r="G720" s="3" t="s">
        <v>55</v>
      </c>
      <c r="H720" s="41"/>
      <c r="I720" s="40"/>
      <c r="J720" s="5" t="s">
        <v>56</v>
      </c>
      <c r="K720" s="3" t="s">
        <v>340</v>
      </c>
      <c r="L720" s="9" t="s">
        <v>78</v>
      </c>
      <c r="M720" s="3" t="s">
        <v>341</v>
      </c>
      <c r="N720" s="3" t="s">
        <v>3775</v>
      </c>
      <c r="O720" s="3" t="s">
        <v>3776</v>
      </c>
      <c r="P720" s="3" t="s">
        <v>3777</v>
      </c>
      <c r="Q720" s="4" t="s">
        <v>3778</v>
      </c>
      <c r="R720" s="3" t="s">
        <v>1828</v>
      </c>
      <c r="S720" s="3" t="s">
        <v>347</v>
      </c>
      <c r="T720" s="3" t="s">
        <v>176</v>
      </c>
      <c r="U720" s="3" t="s">
        <v>3779</v>
      </c>
      <c r="V720" s="22" t="str">
        <f t="shared" si="79"/>
        <v>RDFO; Hora de aviso: 16:15 20/02/2024; Solución: Se realiza Tendido de 500 mts de fibra y , 2 empalmes x 48 Hilos; Hora de solución: 12:25 21/02/2024; Causa: Intervención de Terceros. No Identificados</v>
      </c>
      <c r="W720" s="4" t="s">
        <v>3769</v>
      </c>
      <c r="X720" s="3"/>
      <c r="Y720" s="3"/>
      <c r="Z720" s="3" t="s">
        <v>69</v>
      </c>
      <c r="AA720" s="3" t="s">
        <v>70</v>
      </c>
      <c r="AB720" s="3">
        <v>8266023</v>
      </c>
      <c r="AC720" s="3" t="s">
        <v>71</v>
      </c>
      <c r="AD720" s="6">
        <v>0.64583333333333337</v>
      </c>
      <c r="AE720" s="7"/>
      <c r="AF720" s="7"/>
      <c r="AG720" s="6">
        <f>Tabla4[[#This Row],[Tiempo Parada de Reloj]]+Tabla4[[#This Row],[Tiempo Autorizado por Telefonica (no Máximo)]]</f>
        <v>0.64583333333333337</v>
      </c>
      <c r="AH720" s="7">
        <f t="shared" ca="1" si="76"/>
        <v>0.19444444444040221</v>
      </c>
      <c r="AI720" s="8">
        <f t="shared" si="77"/>
        <v>15.5</v>
      </c>
      <c r="AJ720" s="8">
        <f t="shared" ca="1" si="78"/>
        <v>4.666666666569653</v>
      </c>
      <c r="AK720" s="3" t="s">
        <v>106</v>
      </c>
      <c r="AL720" s="3" t="s">
        <v>70</v>
      </c>
      <c r="AM720" s="3" t="s">
        <v>73</v>
      </c>
      <c r="AN720" s="3" t="s">
        <v>73</v>
      </c>
      <c r="AO720" s="3" t="s">
        <v>73</v>
      </c>
      <c r="AP720" s="3" t="s">
        <v>73</v>
      </c>
      <c r="AQ720" s="23">
        <v>45344.694444444445</v>
      </c>
      <c r="AR720" s="3"/>
      <c r="AS720" s="23"/>
      <c r="AT720" s="23"/>
      <c r="AU720" s="3" t="s">
        <v>2267</v>
      </c>
      <c r="AV720" s="3" t="s">
        <v>3780</v>
      </c>
      <c r="AW720" s="3" t="s">
        <v>370</v>
      </c>
      <c r="AX720" s="3">
        <v>3.9202499999999998</v>
      </c>
      <c r="AY720" s="3">
        <v>-74.018219999999999</v>
      </c>
      <c r="AZ720" s="8" t="str">
        <f>+CONCATENATE("Reportan apertura en el enlace ",Tabla4[[#This Row],[Enlace]]," en el ",Tabla4[[#This Row],[Distancia óptica]]," ocasionado por ",Tabla4[[#This Row],[Causa del daño]])</f>
        <v>Reportan apertura en el enlace Mov. Purificación - Mov. Saldaña en el km 3,38 desde Saldaña ocasionado por Intervención de Terceros. No Identificados</v>
      </c>
      <c r="BA720" s="8" t="str">
        <f>+CONCATENATE("Para dar solución al incidente ",Tabla4[[#This Row],[Solución]])</f>
        <v>Para dar solución al incidente Se realiza Tendido de 500 mts de fibra y , 2 empalmes x 48 Hilos</v>
      </c>
      <c r="BB720" s="3" t="str">
        <f>+_xlfn.CONCAT(Tabla4[[#This Row],[Causa Raiz]]," ",Tabla4[[#This Row],[Solución2]]," (",Tabla4[[#This Row],[Anillo]],"- Cabecera: ",Tabla4[[#This Row],[Cabecera]],"- Operador: ",Tabla4[[#This Row],[Operador]],")")</f>
        <v>Reportan apertura en el enlace Mov. Purificación - Mov. Saldaña en el km 3,38 desde Saldaña ocasionado por Intervención de Terceros. No Identificados Para dar solución al incidente Se realiza Tendido de 500 mts de fibra y , 2 empalmes x 48 Hilos (lineal- Cabecera: Saldaña- Operador: Colombia Telecomunicaciones)</v>
      </c>
    </row>
    <row r="721" spans="1:57" s="2" customFormat="1" ht="185.25">
      <c r="A721" s="38">
        <f t="shared" si="75"/>
        <v>720</v>
      </c>
      <c r="B721" s="3">
        <v>8267415</v>
      </c>
      <c r="C721" s="3" t="s">
        <v>136</v>
      </c>
      <c r="D721" s="23">
        <v>45342.78125</v>
      </c>
      <c r="E721" s="23">
        <v>45342.916666666664</v>
      </c>
      <c r="F721" s="1">
        <f t="shared" ca="1" si="74"/>
        <v>0.13541666666424135</v>
      </c>
      <c r="G721" s="3" t="s">
        <v>55</v>
      </c>
      <c r="H721" s="41"/>
      <c r="I721" s="40"/>
      <c r="J721" s="5" t="s">
        <v>137</v>
      </c>
      <c r="K721" s="3" t="s">
        <v>138</v>
      </c>
      <c r="L721" s="9" t="s">
        <v>78</v>
      </c>
      <c r="M721" s="3" t="s">
        <v>139</v>
      </c>
      <c r="N721" s="3" t="s">
        <v>140</v>
      </c>
      <c r="O721" s="3" t="s">
        <v>3781</v>
      </c>
      <c r="P721" s="3" t="s">
        <v>3782</v>
      </c>
      <c r="Q721" s="4" t="s">
        <v>3783</v>
      </c>
      <c r="R721" s="3" t="s">
        <v>144</v>
      </c>
      <c r="S721" s="3" t="s">
        <v>145</v>
      </c>
      <c r="T721" s="3" t="s">
        <v>256</v>
      </c>
      <c r="U721" s="3" t="s">
        <v>2433</v>
      </c>
      <c r="V721" s="22" t="str">
        <f t="shared" si="79"/>
        <v>RBHFO; Hora de aviso: 18:45 20/02/2024; Solución: Se re fusiona hilo de servicio en el punto de la medida; Hora de solución: 22:00 20/02/2024; Causa: Falla de Empalme de FiOp</v>
      </c>
      <c r="W721" s="4" t="s">
        <v>557</v>
      </c>
      <c r="X721" s="3"/>
      <c r="Y721" s="3"/>
      <c r="Z721" s="3" t="s">
        <v>69</v>
      </c>
      <c r="AA721" s="3" t="s">
        <v>71</v>
      </c>
      <c r="AB721" s="3">
        <v>0</v>
      </c>
      <c r="AC721" s="3" t="s">
        <v>71</v>
      </c>
      <c r="AD721" s="6">
        <v>0</v>
      </c>
      <c r="AE721" s="7"/>
      <c r="AF721" s="7"/>
      <c r="AG721" s="6">
        <f>Tabla4[[#This Row],[Tiempo Parada de Reloj]]+Tabla4[[#This Row],[Tiempo Autorizado por Telefonica (no Máximo)]]</f>
        <v>0</v>
      </c>
      <c r="AH721" s="7">
        <f t="shared" ca="1" si="76"/>
        <v>0.13541666666424135</v>
      </c>
      <c r="AI721" s="8">
        <f t="shared" si="77"/>
        <v>0</v>
      </c>
      <c r="AJ721" s="8">
        <f t="shared" ca="1" si="78"/>
        <v>3.2499999999417923</v>
      </c>
      <c r="AK721" s="3" t="s">
        <v>106</v>
      </c>
      <c r="AL721" s="3" t="s">
        <v>71</v>
      </c>
      <c r="AM721" s="3" t="s">
        <v>69</v>
      </c>
      <c r="AN721" s="3" t="s">
        <v>106</v>
      </c>
      <c r="AO721" s="3" t="s">
        <v>73</v>
      </c>
      <c r="AP721" s="3" t="s">
        <v>73</v>
      </c>
      <c r="AQ721" s="23">
        <v>45344.940972222219</v>
      </c>
      <c r="AR721" s="3"/>
      <c r="AS721" s="23"/>
      <c r="AT721" s="23"/>
      <c r="AU721" s="3" t="s">
        <v>1040</v>
      </c>
      <c r="AV721" s="3" t="s">
        <v>3784</v>
      </c>
      <c r="AW721" s="3" t="s">
        <v>3785</v>
      </c>
      <c r="AX721" s="3">
        <v>3.4550999999999998</v>
      </c>
      <c r="AY721" s="3">
        <v>-76.536699999999996</v>
      </c>
      <c r="AZ721" s="8" t="str">
        <f>+CONCATENATE("Reportan apertura en el enlace ",Tabla4[[#This Row],[Enlace]]," en el ",Tabla4[[#This Row],[Distancia óptica]]," ocasionado por ",Tabla4[[#This Row],[Causa del daño]])</f>
        <v>Reportan apertura en el enlace Mov. Centro - Mov. Juanambú en el km 1,6 desde Juanambu ocasionado por Falla de Empalme de FiOp</v>
      </c>
      <c r="BA721" s="8" t="str">
        <f>+CONCATENATE("Para dar solución al incidente ",Tabla4[[#This Row],[Solución]])</f>
        <v>Para dar solución al incidente Se re fusiona hilo de servicio en el punto de la medida</v>
      </c>
      <c r="BB721" s="3" t="str">
        <f>+_xlfn.CONCAT(Tabla4[[#This Row],[Causa Raiz]]," ",Tabla4[[#This Row],[Solución2]]," (",Tabla4[[#This Row],[Anillo]],"- Cabecera: ",Tabla4[[#This Row],[Cabecera]],"- Operador: ",Tabla4[[#This Row],[Operador]],")")</f>
        <v>Reportan apertura en el enlace Mov. Centro - Mov. Juanambú en el km 1,6 desde Juanambu ocasionado por Falla de Empalme de FiOp Para dar solución al incidente Se re fusiona hilo de servicio en el punto de la medida (Anillo 1B lado calle 10- Cabecera: cali centro - Operador: Infraco)</v>
      </c>
    </row>
    <row r="722" spans="1:57" s="2" customFormat="1" ht="199.5">
      <c r="A722" s="38">
        <f t="shared" si="75"/>
        <v>721</v>
      </c>
      <c r="B722" s="3">
        <v>8266622</v>
      </c>
      <c r="C722" s="3" t="s">
        <v>54</v>
      </c>
      <c r="D722" s="23">
        <v>45342.833333333336</v>
      </c>
      <c r="E722" s="23">
        <v>45342.895833333336</v>
      </c>
      <c r="F722" s="1">
        <f t="shared" ca="1" si="74"/>
        <v>6.25E-2</v>
      </c>
      <c r="G722" s="3" t="s">
        <v>55</v>
      </c>
      <c r="H722" s="41"/>
      <c r="I722" s="40"/>
      <c r="J722" s="5" t="s">
        <v>56</v>
      </c>
      <c r="K722" s="3" t="s">
        <v>57</v>
      </c>
      <c r="L722" s="9" t="s">
        <v>58</v>
      </c>
      <c r="M722" s="3" t="s">
        <v>59</v>
      </c>
      <c r="N722" s="3" t="s">
        <v>60</v>
      </c>
      <c r="O722" s="3" t="s">
        <v>3786</v>
      </c>
      <c r="P722" s="3" t="s">
        <v>3787</v>
      </c>
      <c r="Q722" s="4" t="s">
        <v>3788</v>
      </c>
      <c r="R722" s="3" t="s">
        <v>64</v>
      </c>
      <c r="S722" s="3" t="s">
        <v>65</v>
      </c>
      <c r="T722" s="3" t="s">
        <v>256</v>
      </c>
      <c r="U722" s="3" t="s">
        <v>3789</v>
      </c>
      <c r="V722" s="22" t="str">
        <f t="shared" si="79"/>
        <v>RLFO; Hora de aviso: 20:00 20/02/2024; Solución: Se entuta hilo del brazo de la OLT Colfrigos en emplame ubicado en el lugar de la medida ; Hora de solución: 21:30 20/02/2024; Causa: Falla de Empalme de FiOp</v>
      </c>
      <c r="W722" s="4" t="s">
        <v>68</v>
      </c>
      <c r="X722" s="3"/>
      <c r="Y722" s="3"/>
      <c r="Z722" s="3" t="s">
        <v>69</v>
      </c>
      <c r="AA722" s="3" t="s">
        <v>70</v>
      </c>
      <c r="AB722" s="3">
        <v>8266622</v>
      </c>
      <c r="AC722" s="3" t="s">
        <v>71</v>
      </c>
      <c r="AD722" s="6">
        <v>0</v>
      </c>
      <c r="AE722" s="7"/>
      <c r="AF722" s="7"/>
      <c r="AG722" s="6">
        <f>Tabla4[[#This Row],[Tiempo Parada de Reloj]]+Tabla4[[#This Row],[Tiempo Autorizado por Telefonica (no Máximo)]]</f>
        <v>0</v>
      </c>
      <c r="AH722" s="7">
        <f t="shared" ca="1" si="76"/>
        <v>6.25E-2</v>
      </c>
      <c r="AI722" s="8">
        <f t="shared" si="77"/>
        <v>0</v>
      </c>
      <c r="AJ722" s="8">
        <f t="shared" ca="1" si="78"/>
        <v>1.5</v>
      </c>
      <c r="AK722" s="3" t="s">
        <v>106</v>
      </c>
      <c r="AL722" s="3" t="s">
        <v>71</v>
      </c>
      <c r="AM722" s="3" t="s">
        <v>69</v>
      </c>
      <c r="AN722" s="3" t="s">
        <v>106</v>
      </c>
      <c r="AO722" s="3" t="s">
        <v>120</v>
      </c>
      <c r="AP722" s="3" t="s">
        <v>120</v>
      </c>
      <c r="AQ722" s="23">
        <v>45344.62222222222</v>
      </c>
      <c r="AR722" s="3"/>
      <c r="AS722" s="23"/>
      <c r="AT722" s="23"/>
      <c r="AU722" s="3" t="s">
        <v>100</v>
      </c>
      <c r="AV722" s="3" t="s">
        <v>299</v>
      </c>
      <c r="AW722" s="3" t="s">
        <v>300</v>
      </c>
      <c r="AX722" s="3">
        <v>4.6837999999999997</v>
      </c>
      <c r="AY722" s="3">
        <v>-74.147900000000007</v>
      </c>
      <c r="AZ722" s="8" t="str">
        <f>+CONCATENATE("Reportan apertura en el enlace ",Tabla4[[#This Row],[Enlace]]," en el ",Tabla4[[#This Row],[Distancia óptica]]," ocasionado por ",Tabla4[[#This Row],[Causa del daño]])</f>
        <v>Reportan apertura en el enlace Dto 31021 - Dto 31050 en el km 1,36 desde Dto 32050 ocasionado por Falla de Empalme de FiOp</v>
      </c>
      <c r="BA722" s="8" t="str">
        <f>+CONCATENATE("Para dar solución al incidente ",Tabla4[[#This Row],[Solución]])</f>
        <v xml:space="preserve">Para dar solución al incidente Se entuta hilo del brazo de la OLT Colfrigos en emplame ubicado en el lugar de la medida </v>
      </c>
      <c r="BB722" s="3" t="str">
        <f>+_xlfn.CONCAT(Tabla4[[#This Row],[Causa Raiz]]," ",Tabla4[[#This Row],[Solución2]]," (",Tabla4[[#This Row],[Anillo]],"- Cabecera: ",Tabla4[[#This Row],[Cabecera]],"- Operador: ",Tabla4[[#This Row],[Operador]],")")</f>
        <v>Reportan apertura en el enlace Dto 31021 - Dto 31050 en el km 1,36 desde Dto 32050 ocasionado por Falla de Empalme de FiOp Para dar solución al incidente Se entuta hilo del brazo de la OLT Colfrigos en emplame ubicado en el lugar de la medida  (Anillo 57- Cabecera: Fontibon- Operador: Colombia Telecomunicaciones)</v>
      </c>
    </row>
    <row r="723" spans="1:57" s="2" customFormat="1" ht="213.75">
      <c r="A723" s="38">
        <f t="shared" si="75"/>
        <v>722</v>
      </c>
      <c r="B723" s="3">
        <v>8268233</v>
      </c>
      <c r="C723" s="3" t="s">
        <v>54</v>
      </c>
      <c r="D723" s="23">
        <v>45342.958333333336</v>
      </c>
      <c r="E723" s="23">
        <v>45343.506944444445</v>
      </c>
      <c r="F723" s="1">
        <f t="shared" ca="1" si="74"/>
        <v>0.54861111110949423</v>
      </c>
      <c r="G723" s="3" t="s">
        <v>55</v>
      </c>
      <c r="H723" s="41"/>
      <c r="I723" s="40"/>
      <c r="J723" s="5" t="s">
        <v>56</v>
      </c>
      <c r="K723" s="3" t="s">
        <v>122</v>
      </c>
      <c r="L723" s="9" t="s">
        <v>78</v>
      </c>
      <c r="M723" s="3" t="s">
        <v>383</v>
      </c>
      <c r="N723" s="3" t="s">
        <v>384</v>
      </c>
      <c r="O723" s="3" t="s">
        <v>3790</v>
      </c>
      <c r="P723" s="3" t="s">
        <v>3791</v>
      </c>
      <c r="Q723" s="4" t="s">
        <v>3792</v>
      </c>
      <c r="R723" s="3" t="s">
        <v>388</v>
      </c>
      <c r="S723" s="3" t="s">
        <v>389</v>
      </c>
      <c r="T723" s="3" t="s">
        <v>276</v>
      </c>
      <c r="U723" s="3" t="s">
        <v>3793</v>
      </c>
      <c r="V723" s="22" t="str">
        <f t="shared" si="79"/>
        <v>RLFO; Hora de aviso: 23:00 20/02/2024; Solución: Se realiza tendido de 100 mts de fibra de 48 hilos y 2 empalmes de 48 ; Hora de solución: 12:10 21/02/2024; Causa: Intervención de Terceros</v>
      </c>
      <c r="W723" s="4" t="s">
        <v>191</v>
      </c>
      <c r="X723" s="3"/>
      <c r="Y723" s="3"/>
      <c r="Z723" s="3"/>
      <c r="AA723" s="3" t="s">
        <v>71</v>
      </c>
      <c r="AB723" s="3">
        <v>0</v>
      </c>
      <c r="AC723" s="3" t="s">
        <v>71</v>
      </c>
      <c r="AD723" s="6">
        <v>0.3888888888888889</v>
      </c>
      <c r="AE723" s="7"/>
      <c r="AF723" s="7"/>
      <c r="AG723" s="6">
        <f>Tabla4[[#This Row],[Tiempo Parada de Reloj]]+Tabla4[[#This Row],[Tiempo Autorizado por Telefonica (no Máximo)]]</f>
        <v>0.3888888888888889</v>
      </c>
      <c r="AH723" s="7">
        <f t="shared" ca="1" si="76"/>
        <v>0.15972222222060534</v>
      </c>
      <c r="AI723" s="8">
        <f t="shared" si="77"/>
        <v>9.3333333333333339</v>
      </c>
      <c r="AJ723" s="8">
        <f t="shared" ca="1" si="78"/>
        <v>3.8333333332945281</v>
      </c>
      <c r="AK723" s="3" t="s">
        <v>73</v>
      </c>
      <c r="AL723" s="3" t="s">
        <v>70</v>
      </c>
      <c r="AM723" s="3" t="s">
        <v>87</v>
      </c>
      <c r="AN723" s="3" t="s">
        <v>87</v>
      </c>
      <c r="AO723" s="3" t="s">
        <v>120</v>
      </c>
      <c r="AP723" s="3" t="s">
        <v>120</v>
      </c>
      <c r="AQ723" s="23">
        <v>45345.588888888888</v>
      </c>
      <c r="AR723" s="3"/>
      <c r="AS723" s="23"/>
      <c r="AT723" s="23"/>
      <c r="AU723" s="3" t="s">
        <v>192</v>
      </c>
      <c r="AV723" s="3" t="s">
        <v>3794</v>
      </c>
      <c r="AW723" s="3" t="s">
        <v>135</v>
      </c>
      <c r="AX723" s="3">
        <v>10.388207</v>
      </c>
      <c r="AY723" s="3">
        <v>-75.504619000000005</v>
      </c>
      <c r="AZ723" s="8" t="str">
        <f>+CONCATENATE("Reportan apertura en el enlace ",Tabla4[[#This Row],[Enlace]]," en el ",Tabla4[[#This Row],[Distancia óptica]]," ocasionado por ",Tabla4[[#This Row],[Causa del daño]])</f>
        <v>Reportan apertura en el enlace Mov. Bosquesitos - Mov. La Campiña en el Km 1,230 desde Bosquesitos ocasionado por Intervención de Terceros</v>
      </c>
      <c r="BA723" s="8" t="str">
        <f>+CONCATENATE("Para dar solución al incidente ",Tabla4[[#This Row],[Solución]])</f>
        <v xml:space="preserve">Para dar solución al incidente Se realiza tendido de 100 mts de fibra de 48 hilos y 2 empalmes de 48 </v>
      </c>
      <c r="BB723" s="3" t="str">
        <f>+_xlfn.CONCAT(Tabla4[[#This Row],[Causa Raiz]]," ",Tabla4[[#This Row],[Solución2]]," (",Tabla4[[#This Row],[Anillo]],"- Cabecera: ",Tabla4[[#This Row],[Cabecera]],"- Operador: ",Tabla4[[#This Row],[Operador]],")")</f>
        <v>Reportan apertura en el enlace Mov. Bosquesitos - Mov. La Campiña en el Km 1,230 desde Bosquesitos ocasionado por Intervención de Terceros Para dar solución al incidente Se realiza tendido de 100 mts de fibra de 48 hilos y 2 empalmes de 48  (Lineal- Cabecera: Bosque- Operador: Colombia Telecomunicaciones)</v>
      </c>
    </row>
    <row r="724" spans="1:57" s="2" customFormat="1" ht="213.75">
      <c r="A724" s="38">
        <f t="shared" si="75"/>
        <v>723</v>
      </c>
      <c r="B724" s="3">
        <v>8268838</v>
      </c>
      <c r="C724" s="3" t="s">
        <v>54</v>
      </c>
      <c r="D724" s="23">
        <v>45343.125</v>
      </c>
      <c r="E724" s="23">
        <v>45343.541666666664</v>
      </c>
      <c r="F724" s="1">
        <f t="shared" ca="1" si="74"/>
        <v>0.41666666666424135</v>
      </c>
      <c r="G724" s="3" t="s">
        <v>55</v>
      </c>
      <c r="H724" s="41"/>
      <c r="I724" s="40"/>
      <c r="J724" s="5" t="s">
        <v>56</v>
      </c>
      <c r="K724" s="3" t="s">
        <v>77</v>
      </c>
      <c r="L724" s="9" t="s">
        <v>58</v>
      </c>
      <c r="M724" s="3" t="s">
        <v>283</v>
      </c>
      <c r="N724" s="3" t="s">
        <v>284</v>
      </c>
      <c r="O724" s="3" t="s">
        <v>3795</v>
      </c>
      <c r="P724" s="3" t="s">
        <v>3796</v>
      </c>
      <c r="Q724" s="4" t="s">
        <v>3797</v>
      </c>
      <c r="R724" s="3" t="s">
        <v>796</v>
      </c>
      <c r="S724" s="3" t="s">
        <v>289</v>
      </c>
      <c r="T724" s="3" t="s">
        <v>66</v>
      </c>
      <c r="U724" s="3" t="s">
        <v>3798</v>
      </c>
      <c r="V724" s="22" t="str">
        <f t="shared" si="79"/>
        <v>RLFO; Hora de aviso: 3:00 21/02/2024; Solución: Se recupero reserva de 14 mtrs y 1 empalme de 36 hilos para restablecer el servicio ; Hora de solución: 13:00 21/02/2024; Causa: Vandalismo</v>
      </c>
      <c r="W724" s="4" t="s">
        <v>1775</v>
      </c>
      <c r="X724" s="3"/>
      <c r="Y724" s="3"/>
      <c r="Z724" s="3" t="s">
        <v>69</v>
      </c>
      <c r="AA724" s="3" t="s">
        <v>70</v>
      </c>
      <c r="AB724" s="3">
        <v>8268756</v>
      </c>
      <c r="AC724" s="3" t="s">
        <v>71</v>
      </c>
      <c r="AD724" s="6">
        <v>0.25</v>
      </c>
      <c r="AE724" s="7"/>
      <c r="AF724" s="7"/>
      <c r="AG724" s="6">
        <f>Tabla4[[#This Row],[Tiempo Parada de Reloj]]+Tabla4[[#This Row],[Tiempo Autorizado por Telefonica (no Máximo)]]</f>
        <v>0.25</v>
      </c>
      <c r="AH724" s="7">
        <f t="shared" ca="1" si="76"/>
        <v>0.16666666666424135</v>
      </c>
      <c r="AI724" s="8">
        <f t="shared" si="77"/>
        <v>6</v>
      </c>
      <c r="AJ724" s="8">
        <f t="shared" ca="1" si="78"/>
        <v>3.9999999999417923</v>
      </c>
      <c r="AK724" s="3" t="s">
        <v>73</v>
      </c>
      <c r="AL724" s="3" t="s">
        <v>70</v>
      </c>
      <c r="AM724" s="3" t="s">
        <v>87</v>
      </c>
      <c r="AN724" s="3" t="s">
        <v>88</v>
      </c>
      <c r="AO724" s="3" t="s">
        <v>120</v>
      </c>
      <c r="AP724" s="3" t="s">
        <v>120</v>
      </c>
      <c r="AQ724" s="23">
        <v>45345.572222222225</v>
      </c>
      <c r="AR724" s="3"/>
      <c r="AS724" s="23"/>
      <c r="AT724" s="23"/>
      <c r="AU724" s="3" t="s">
        <v>404</v>
      </c>
      <c r="AV724" s="3" t="s">
        <v>284</v>
      </c>
      <c r="AW724" s="3" t="s">
        <v>307</v>
      </c>
      <c r="AX724" s="3">
        <v>4.524</v>
      </c>
      <c r="AY724" s="3">
        <v>-74.684899999999999</v>
      </c>
      <c r="AZ724" s="8" t="str">
        <f>+CONCATENATE("Reportan apertura en el enlace ",Tabla4[[#This Row],[Enlace]]," en el ",Tabla4[[#This Row],[Distancia óptica]]," ocasionado por ",Tabla4[[#This Row],[Causa del daño]])</f>
        <v>Reportan apertura en el enlace Armenia Sur - Armenia Larga Distancia en el km 1,15 desde armenia sur fija ocasionado por Vandalismo</v>
      </c>
      <c r="BA724" s="8" t="str">
        <f>+CONCATENATE("Para dar solución al incidente ",Tabla4[[#This Row],[Solución]])</f>
        <v xml:space="preserve">Para dar solución al incidente Se recupero reserva de 14 mtrs y 1 empalme de 36 hilos para restablecer el servicio </v>
      </c>
      <c r="BB724" s="3" t="str">
        <f>+_xlfn.CONCAT(Tabla4[[#This Row],[Causa Raiz]]," ",Tabla4[[#This Row],[Solución2]]," (",Tabla4[[#This Row],[Anillo]],"- Cabecera: ",Tabla4[[#This Row],[Cabecera]],"- Operador: ",Tabla4[[#This Row],[Operador]],")")</f>
        <v>Reportan apertura en el enlace Armenia Sur - Armenia Larga Distancia en el km 1,15 desde armenia sur fija ocasionado por Vandalismo Para dar solución al incidente Se recupero reserva de 14 mtrs y 1 empalme de 36 hilos para restablecer el servicio  (LINEAL- Cabecera: ARMENIA- Operador: Colombia Telecomunicaciones)</v>
      </c>
      <c r="BE724" s="2" t="s">
        <v>3799</v>
      </c>
    </row>
    <row r="725" spans="1:57" s="2" customFormat="1" ht="213.75">
      <c r="A725" s="38">
        <f t="shared" si="75"/>
        <v>724</v>
      </c>
      <c r="B725" s="3">
        <v>8269463</v>
      </c>
      <c r="C725" s="3" t="s">
        <v>54</v>
      </c>
      <c r="D725" s="23">
        <v>45343.274305555555</v>
      </c>
      <c r="E725" s="23">
        <v>45343.743055555555</v>
      </c>
      <c r="F725" s="1">
        <f t="shared" ca="1" si="74"/>
        <v>0.46875</v>
      </c>
      <c r="G725" s="3" t="s">
        <v>55</v>
      </c>
      <c r="H725" s="41"/>
      <c r="I725" s="40"/>
      <c r="J725" s="5" t="s">
        <v>56</v>
      </c>
      <c r="K725" s="3" t="s">
        <v>77</v>
      </c>
      <c r="L725" s="9" t="s">
        <v>58</v>
      </c>
      <c r="M725" s="3" t="s">
        <v>139</v>
      </c>
      <c r="N725" s="3" t="s">
        <v>447</v>
      </c>
      <c r="O725" s="3" t="s">
        <v>3800</v>
      </c>
      <c r="P725" s="3" t="s">
        <v>3801</v>
      </c>
      <c r="Q725" s="4" t="s">
        <v>3802</v>
      </c>
      <c r="R725" s="3" t="s">
        <v>479</v>
      </c>
      <c r="S725" s="3" t="s">
        <v>289</v>
      </c>
      <c r="T725" s="3" t="s">
        <v>66</v>
      </c>
      <c r="U725" s="3" t="s">
        <v>3803</v>
      </c>
      <c r="V725" s="22" t="str">
        <f t="shared" si="79"/>
        <v>RLFO; Hora de aviso: 6:35 21/02/2024; Solución: Se realiza Tendido de 231  mtrs y 2 empalmes de 96 hilos; Hora de solución: 17:50 21/02/2024; Causa: Vandalismo</v>
      </c>
      <c r="W725" s="4" t="s">
        <v>1775</v>
      </c>
      <c r="X725" s="3"/>
      <c r="Y725" s="3"/>
      <c r="Z725" s="3" t="s">
        <v>69</v>
      </c>
      <c r="AA725" s="3" t="s">
        <v>71</v>
      </c>
      <c r="AB725" s="3">
        <v>0</v>
      </c>
      <c r="AC725" s="3" t="s">
        <v>70</v>
      </c>
      <c r="AD725" s="6">
        <v>0</v>
      </c>
      <c r="AE725" s="7"/>
      <c r="AF725" s="7"/>
      <c r="AG725" s="6">
        <f>Tabla4[[#This Row],[Tiempo Parada de Reloj]]+Tabla4[[#This Row],[Tiempo Autorizado por Telefonica (no Máximo)]]</f>
        <v>0</v>
      </c>
      <c r="AH725" s="7">
        <f t="shared" ca="1" si="76"/>
        <v>0.46875</v>
      </c>
      <c r="AI725" s="8">
        <f t="shared" si="77"/>
        <v>0</v>
      </c>
      <c r="AJ725" s="8">
        <f t="shared" ca="1" si="78"/>
        <v>11.25</v>
      </c>
      <c r="AK725" s="3" t="s">
        <v>87</v>
      </c>
      <c r="AL725" s="3" t="s">
        <v>70</v>
      </c>
      <c r="AM725" s="3" t="s">
        <v>87</v>
      </c>
      <c r="AN725" s="3" t="s">
        <v>88</v>
      </c>
      <c r="AO725" s="3" t="s">
        <v>73</v>
      </c>
      <c r="AP725" s="3" t="s">
        <v>120</v>
      </c>
      <c r="AQ725" s="23">
        <v>45346.311111111114</v>
      </c>
      <c r="AR725" s="3"/>
      <c r="AS725" s="23"/>
      <c r="AT725" s="23"/>
      <c r="AU725" s="3" t="s">
        <v>862</v>
      </c>
      <c r="AV725" s="3" t="s">
        <v>2880</v>
      </c>
      <c r="AW725" s="3" t="s">
        <v>307</v>
      </c>
      <c r="AX725" s="3">
        <v>3.88374</v>
      </c>
      <c r="AY725" s="3">
        <v>-77.07011</v>
      </c>
      <c r="AZ725" s="8" t="str">
        <f>+CONCATENATE("Reportan apertura en el enlace ",Tabla4[[#This Row],[Enlace]]," en el ",Tabla4[[#This Row],[Distancia óptica]]," ocasionado por ",Tabla4[[#This Row],[Causa del daño]])</f>
        <v>Reportan apertura en el enlace Buenaventura los pinos - Buenaventura centro en el Km 2,155 desde buenaventura centro ocasionado por Vandalismo</v>
      </c>
      <c r="BA725" s="8" t="str">
        <f>+CONCATENATE("Para dar solución al incidente ",Tabla4[[#This Row],[Solución]])</f>
        <v>Para dar solución al incidente Se realiza Tendido de 231  mtrs y 2 empalmes de 96 hilos</v>
      </c>
      <c r="BB725" s="3" t="str">
        <f>+_xlfn.CONCAT(Tabla4[[#This Row],[Causa Raiz]]," ",Tabla4[[#This Row],[Solución2]]," (",Tabla4[[#This Row],[Anillo]],"- Cabecera: ",Tabla4[[#This Row],[Cabecera]],"- Operador: ",Tabla4[[#This Row],[Operador]],")")</f>
        <v>Reportan apertura en el enlace Buenaventura los pinos - Buenaventura centro en el Km 2,155 desde buenaventura centro ocasionado por Vandalismo Para dar solución al incidente Se realiza Tendido de 231  mtrs y 2 empalmes de 96 hilos (LINEAL- Cabecera: BUENAVENTURA CENTRO- Operador: Colombia Telecomunicaciones)</v>
      </c>
    </row>
    <row r="726" spans="1:57" s="2" customFormat="1" ht="228">
      <c r="A726" s="38">
        <f t="shared" si="75"/>
        <v>725</v>
      </c>
      <c r="B726" s="3">
        <v>8268037</v>
      </c>
      <c r="C726" s="3" t="s">
        <v>54</v>
      </c>
      <c r="D726" s="23">
        <v>45343.288194444445</v>
      </c>
      <c r="E726" s="23">
        <v>45343.381944444445</v>
      </c>
      <c r="F726" s="1">
        <f t="shared" ca="1" si="74"/>
        <v>9.375E-2</v>
      </c>
      <c r="G726" s="3" t="s">
        <v>55</v>
      </c>
      <c r="H726" s="41"/>
      <c r="I726" s="40"/>
      <c r="J726" s="5" t="s">
        <v>56</v>
      </c>
      <c r="K726" s="3" t="s">
        <v>108</v>
      </c>
      <c r="L726" s="9" t="s">
        <v>78</v>
      </c>
      <c r="M726" s="3" t="s">
        <v>431</v>
      </c>
      <c r="N726" s="3" t="s">
        <v>664</v>
      </c>
      <c r="O726" s="3" t="s">
        <v>3804</v>
      </c>
      <c r="P726" s="3" t="s">
        <v>3805</v>
      </c>
      <c r="Q726" s="4" t="s">
        <v>3806</v>
      </c>
      <c r="R726" s="3" t="s">
        <v>114</v>
      </c>
      <c r="S726" s="3" t="s">
        <v>115</v>
      </c>
      <c r="T726" s="3" t="s">
        <v>66</v>
      </c>
      <c r="U726" s="3" t="s">
        <v>3807</v>
      </c>
      <c r="V726" s="22" t="str">
        <f t="shared" si="79"/>
        <v>RLFO; Hora de aviso: 6:55 21/02/2024; Solución: Se recupera 150 mtrs de reserva y se hace un empalme de 8 hilos ,se instala una caja de empalme de 48 hilos ; Hora de solución: 9:10 21/02/2024; Causa: Vandalismo</v>
      </c>
      <c r="W726" s="4" t="s">
        <v>542</v>
      </c>
      <c r="X726" s="3"/>
      <c r="Y726" s="3"/>
      <c r="Z726" s="3" t="s">
        <v>69</v>
      </c>
      <c r="AA726" s="3" t="s">
        <v>70</v>
      </c>
      <c r="AB726" s="3">
        <v>8268037</v>
      </c>
      <c r="AC726" s="3" t="s">
        <v>71</v>
      </c>
      <c r="AD726" s="6">
        <v>0</v>
      </c>
      <c r="AE726" s="7"/>
      <c r="AF726" s="7"/>
      <c r="AG726" s="6">
        <f>Tabla4[[#This Row],[Tiempo Parada de Reloj]]+Tabla4[[#This Row],[Tiempo Autorizado por Telefonica (no Máximo)]]</f>
        <v>0</v>
      </c>
      <c r="AH726" s="7">
        <f t="shared" ca="1" si="76"/>
        <v>9.375E-2</v>
      </c>
      <c r="AI726" s="8">
        <f t="shared" si="77"/>
        <v>0</v>
      </c>
      <c r="AJ726" s="8">
        <f t="shared" ca="1" si="78"/>
        <v>2.25</v>
      </c>
      <c r="AK726" s="3" t="s">
        <v>87</v>
      </c>
      <c r="AL726" s="3" t="s">
        <v>71</v>
      </c>
      <c r="AM726" s="3" t="s">
        <v>87</v>
      </c>
      <c r="AN726" s="3" t="s">
        <v>87</v>
      </c>
      <c r="AO726" s="3" t="s">
        <v>73</v>
      </c>
      <c r="AP726" s="3" t="s">
        <v>120</v>
      </c>
      <c r="AQ726" s="23">
        <v>45344.343055555553</v>
      </c>
      <c r="AR726" s="3"/>
      <c r="AS726" s="23"/>
      <c r="AT726" s="23"/>
      <c r="AU726" s="3" t="s">
        <v>436</v>
      </c>
      <c r="AV726" s="3" t="s">
        <v>2978</v>
      </c>
      <c r="AW726" s="3" t="s">
        <v>307</v>
      </c>
      <c r="AX726" s="3">
        <v>11.378</v>
      </c>
      <c r="AY726" s="3">
        <v>-72.251000000000005</v>
      </c>
      <c r="AZ726" s="8" t="str">
        <f>+CONCATENATE("Reportan apertura en el enlace ",Tabla4[[#This Row],[Enlace]]," en el ",Tabla4[[#This Row],[Distancia óptica]]," ocasionado por ",Tabla4[[#This Row],[Causa del daño]])</f>
        <v>Reportan apertura en el enlace Mov.Maicao - Mov.Chichamaya en el Km 1,1  de Chichamaya ocasionado por Vandalismo</v>
      </c>
      <c r="BA726" s="8" t="str">
        <f>+CONCATENATE("Para dar solución al incidente ",Tabla4[[#This Row],[Solución]])</f>
        <v xml:space="preserve">Para dar solución al incidente Se recupera 150 mtrs de reserva y se hace un empalme de 8 hilos ,se instala una caja de empalme de 48 hilos </v>
      </c>
      <c r="BB726" s="3" t="str">
        <f>+_xlfn.CONCAT(Tabla4[[#This Row],[Causa Raiz]]," ",Tabla4[[#This Row],[Solución2]]," (",Tabla4[[#This Row],[Anillo]],"- Cabecera: ",Tabla4[[#This Row],[Cabecera]],"- Operador: ",Tabla4[[#This Row],[Operador]],")")</f>
        <v>Reportan apertura en el enlace Mov.Maicao - Mov.Chichamaya en el Km 1,1  de Chichamaya ocasionado por Vandalismo Para dar solución al incidente Se recupera 150 mtrs de reserva y se hace un empalme de 8 hilos ,se instala una caja de empalme de 48 hilos  (LINEAL- Cabecera: RIOHACHA- Operador: Colombia Telecomunicaciones)</v>
      </c>
    </row>
    <row r="727" spans="1:57" s="2" customFormat="1" ht="185.25">
      <c r="A727" s="38">
        <f t="shared" si="75"/>
        <v>726</v>
      </c>
      <c r="B727" s="3">
        <v>8269568</v>
      </c>
      <c r="C727" s="3" t="s">
        <v>54</v>
      </c>
      <c r="D727" s="23">
        <v>45343.291666666664</v>
      </c>
      <c r="E727" s="23">
        <v>45343.475694444445</v>
      </c>
      <c r="F727" s="1">
        <f t="shared" ca="1" si="74"/>
        <v>0.18402777778101154</v>
      </c>
      <c r="G727" s="3" t="s">
        <v>55</v>
      </c>
      <c r="H727" s="41"/>
      <c r="I727" s="40"/>
      <c r="J727" s="5" t="s">
        <v>56</v>
      </c>
      <c r="K727" s="3" t="s">
        <v>77</v>
      </c>
      <c r="L727" s="9" t="s">
        <v>78</v>
      </c>
      <c r="M727" s="3" t="s">
        <v>79</v>
      </c>
      <c r="N727" s="3" t="s">
        <v>771</v>
      </c>
      <c r="O727" s="3" t="s">
        <v>3808</v>
      </c>
      <c r="P727" s="3" t="s">
        <v>3809</v>
      </c>
      <c r="Q727" s="4" t="s">
        <v>3810</v>
      </c>
      <c r="R727" s="3" t="s">
        <v>775</v>
      </c>
      <c r="S727" s="3" t="s">
        <v>249</v>
      </c>
      <c r="T727" s="3" t="s">
        <v>66</v>
      </c>
      <c r="U727" s="3" t="s">
        <v>3811</v>
      </c>
      <c r="V727" s="22" t="str">
        <f t="shared" si="79"/>
        <v>RLFO; Hora de aviso: 7:00 21/02/2024; Solución: Tendido de 100 mtrs y dos emplames de 24 hilos ; Hora de solución: 11:25 21/02/2024; Causa: Vandalismo</v>
      </c>
      <c r="W727" s="4" t="s">
        <v>160</v>
      </c>
      <c r="X727" s="3"/>
      <c r="Y727" s="3"/>
      <c r="Z727" s="3" t="s">
        <v>69</v>
      </c>
      <c r="AA727" s="3" t="s">
        <v>70</v>
      </c>
      <c r="AB727" s="3">
        <v>8268948</v>
      </c>
      <c r="AC727" s="3" t="s">
        <v>71</v>
      </c>
      <c r="AD727" s="6">
        <v>2.4305555555555556E-2</v>
      </c>
      <c r="AE727" s="7"/>
      <c r="AF727" s="7"/>
      <c r="AG727" s="6">
        <f>Tabla4[[#This Row],[Tiempo Parada de Reloj]]+Tabla4[[#This Row],[Tiempo Autorizado por Telefonica (no Máximo)]]</f>
        <v>2.4305555555555556E-2</v>
      </c>
      <c r="AH727" s="7">
        <f t="shared" ca="1" si="76"/>
        <v>0.15972222222545598</v>
      </c>
      <c r="AI727" s="8">
        <f t="shared" si="77"/>
        <v>0.58333333333333337</v>
      </c>
      <c r="AJ727" s="8">
        <f t="shared" ca="1" si="78"/>
        <v>3.8333333334109438</v>
      </c>
      <c r="AK727" s="3" t="s">
        <v>87</v>
      </c>
      <c r="AL727" s="3" t="s">
        <v>71</v>
      </c>
      <c r="AM727" s="3" t="s">
        <v>87</v>
      </c>
      <c r="AN727" s="3" t="s">
        <v>87</v>
      </c>
      <c r="AO727" s="3" t="s">
        <v>120</v>
      </c>
      <c r="AP727" s="3" t="s">
        <v>120</v>
      </c>
      <c r="AQ727" s="23">
        <v>45345.615972222222</v>
      </c>
      <c r="AR727" s="3"/>
      <c r="AS727" s="23"/>
      <c r="AT727" s="23"/>
      <c r="AU727" s="3" t="s">
        <v>313</v>
      </c>
      <c r="AV727" s="3" t="s">
        <v>778</v>
      </c>
      <c r="AW727" s="3" t="s">
        <v>3737</v>
      </c>
      <c r="AX727" s="3">
        <v>4.5830419999999998</v>
      </c>
      <c r="AY727" s="3">
        <v>-74.186273999999997</v>
      </c>
      <c r="AZ727" s="8" t="str">
        <f>+CONCATENATE("Reportan apertura en el enlace ",Tabla4[[#This Row],[Enlace]]," en el ",Tabla4[[#This Row],[Distancia óptica]]," ocasionado por ",Tabla4[[#This Row],[Causa del daño]])</f>
        <v>Reportan apertura en el enlace Mov.Cuidadela - Mov.Altos de cazucas en el km 0,37 desde alto de cazuca ocasionado por Vandalismo</v>
      </c>
      <c r="BA727" s="8" t="str">
        <f>+CONCATENATE("Para dar solución al incidente ",Tabla4[[#This Row],[Solución]])</f>
        <v xml:space="preserve">Para dar solución al incidente Tendido de 100 mtrs y dos emplames de 24 hilos </v>
      </c>
      <c r="BB727" s="3" t="str">
        <f>+_xlfn.CONCAT(Tabla4[[#This Row],[Causa Raiz]]," ",Tabla4[[#This Row],[Solución2]]," (",Tabla4[[#This Row],[Anillo]],"- Cabecera: ",Tabla4[[#This Row],[Cabecera]],"- Operador: ",Tabla4[[#This Row],[Operador]],")")</f>
        <v>Reportan apertura en el enlace Mov.Cuidadela - Mov.Altos de cazucas en el km 0,37 desde alto de cazuca ocasionado por Vandalismo Para dar solución al incidente Tendido de 100 mtrs y dos emplames de 24 hilos  (Uk - Cabecera: Soacha- Operador: Colombia Telecomunicaciones)</v>
      </c>
    </row>
    <row r="728" spans="1:57" s="2" customFormat="1" ht="185.25">
      <c r="A728" s="38">
        <f t="shared" si="75"/>
        <v>727</v>
      </c>
      <c r="B728" s="3">
        <v>8270066</v>
      </c>
      <c r="C728" s="3" t="s">
        <v>92</v>
      </c>
      <c r="D728" s="23">
        <v>45343.385416666664</v>
      </c>
      <c r="E728" s="23">
        <v>45344.493055555555</v>
      </c>
      <c r="F728" s="1">
        <f t="shared" ca="1" si="74"/>
        <v>1.1076388888905058</v>
      </c>
      <c r="G728" s="3" t="s">
        <v>55</v>
      </c>
      <c r="H728" s="41"/>
      <c r="I728" s="40"/>
      <c r="J728" s="5" t="s">
        <v>56</v>
      </c>
      <c r="K728" s="3" t="s">
        <v>77</v>
      </c>
      <c r="L728" s="9" t="s">
        <v>58</v>
      </c>
      <c r="M728" s="3" t="s">
        <v>838</v>
      </c>
      <c r="N728" s="3" t="s">
        <v>839</v>
      </c>
      <c r="O728" s="3" t="s">
        <v>1215</v>
      </c>
      <c r="P728" s="3" t="s">
        <v>3812</v>
      </c>
      <c r="Q728" s="4" t="s">
        <v>3813</v>
      </c>
      <c r="R728" s="3" t="s">
        <v>3814</v>
      </c>
      <c r="S728" s="3" t="s">
        <v>289</v>
      </c>
      <c r="T728" s="3" t="s">
        <v>66</v>
      </c>
      <c r="U728" s="3" t="s">
        <v>3815</v>
      </c>
      <c r="V728" s="22" t="str">
        <f t="shared" si="79"/>
        <v>RTNFO; Hora de aviso: 9:15 21/02/2024; Solución: Se crea punte nueva y se rehace empalme existente ; Hora de solución: 11:50 22/02/2024; Causa: Vandalismo</v>
      </c>
      <c r="W728" s="4" t="s">
        <v>160</v>
      </c>
      <c r="X728" s="3"/>
      <c r="Y728" s="3"/>
      <c r="Z728" s="3" t="s">
        <v>69</v>
      </c>
      <c r="AA728" s="3" t="s">
        <v>71</v>
      </c>
      <c r="AB728" s="3">
        <v>0</v>
      </c>
      <c r="AC728" s="3" t="s">
        <v>71</v>
      </c>
      <c r="AD728" s="6">
        <v>0.58333333333333337</v>
      </c>
      <c r="AE728" s="7"/>
      <c r="AF728" s="7"/>
      <c r="AG728" s="6">
        <f>Tabla4[[#This Row],[Tiempo Parada de Reloj]]+Tabla4[[#This Row],[Tiempo Autorizado por Telefonica (no Máximo)]]</f>
        <v>0.58333333333333337</v>
      </c>
      <c r="AH728" s="7">
        <f t="shared" ca="1" si="76"/>
        <v>0.5243055555571724</v>
      </c>
      <c r="AI728" s="8">
        <f t="shared" si="77"/>
        <v>14</v>
      </c>
      <c r="AJ728" s="8">
        <f t="shared" ca="1" si="78"/>
        <v>12.583333333372138</v>
      </c>
      <c r="AK728" s="3" t="s">
        <v>87</v>
      </c>
      <c r="AL728" s="3" t="s">
        <v>70</v>
      </c>
      <c r="AM728" s="3" t="s">
        <v>72</v>
      </c>
      <c r="AN728" s="3" t="s">
        <v>72</v>
      </c>
      <c r="AO728" s="3" t="s">
        <v>73</v>
      </c>
      <c r="AP728" s="3" t="s">
        <v>120</v>
      </c>
      <c r="AQ728" s="23">
        <v>45346.306250000001</v>
      </c>
      <c r="AR728" s="3"/>
      <c r="AS728" s="23"/>
      <c r="AT728" s="23"/>
      <c r="AU728" s="3" t="s">
        <v>404</v>
      </c>
      <c r="AV728" s="3" t="s">
        <v>839</v>
      </c>
      <c r="AW728" s="3" t="s">
        <v>1323</v>
      </c>
      <c r="AX728" s="3">
        <v>4.8044229999999999</v>
      </c>
      <c r="AY728" s="3">
        <v>-75.701421999999994</v>
      </c>
      <c r="AZ728" s="8" t="str">
        <f>+CONCATENATE("Reportan apertura en el enlace ",Tabla4[[#This Row],[Enlace]]," en el ",Tabla4[[#This Row],[Distancia óptica]]," ocasionado por ",Tabla4[[#This Row],[Causa del daño]])</f>
        <v>Reportan apertura en el enlace Pereira - Roldanillo en el Km 5,5 desde pereira ocasionado por Vandalismo</v>
      </c>
      <c r="BA728" s="8" t="str">
        <f>+CONCATENATE("Para dar solución al incidente ",Tabla4[[#This Row],[Solución]])</f>
        <v xml:space="preserve">Para dar solución al incidente Se crea punte nueva y se rehace empalme existente </v>
      </c>
      <c r="BB728" s="3" t="str">
        <f>+_xlfn.CONCAT(Tabla4[[#This Row],[Causa Raiz]]," ",Tabla4[[#This Row],[Solución2]]," (",Tabla4[[#This Row],[Anillo]],"- Cabecera: ",Tabla4[[#This Row],[Cabecera]],"- Operador: ",Tabla4[[#This Row],[Operador]],")")</f>
        <v>Reportan apertura en el enlace Pereira - Roldanillo en el Km 5,5 desde pereira ocasionado por Vandalismo Para dar solución al incidente Se crea punte nueva y se rehace empalme existente  (TRONCAL- Cabecera: PEREIRA- Operador: Colombia Telecomunicaciones)</v>
      </c>
    </row>
    <row r="729" spans="1:57" s="2" customFormat="1" ht="156.75">
      <c r="A729" s="38">
        <f t="shared" si="75"/>
        <v>728</v>
      </c>
      <c r="B729" s="3">
        <v>8270407</v>
      </c>
      <c r="C729" s="3" t="s">
        <v>92</v>
      </c>
      <c r="D729" s="23">
        <v>45343.423611111109</v>
      </c>
      <c r="E729" s="23">
        <v>45343.583333333336</v>
      </c>
      <c r="F729" s="1">
        <f t="shared" ref="F729:F792" ca="1" si="80">IF(ISBLANK(E729),IF(ISBLANK(D729),0,NOW()-D729),E729-D729)</f>
        <v>0.15972222222626442</v>
      </c>
      <c r="G729" s="3" t="s">
        <v>55</v>
      </c>
      <c r="H729" s="41"/>
      <c r="I729" s="40"/>
      <c r="J729" s="5" t="s">
        <v>56</v>
      </c>
      <c r="K729" s="3" t="s">
        <v>77</v>
      </c>
      <c r="L729" s="9" t="s">
        <v>58</v>
      </c>
      <c r="M729" s="3" t="s">
        <v>79</v>
      </c>
      <c r="N729" s="3" t="s">
        <v>2053</v>
      </c>
      <c r="O729" s="3" t="s">
        <v>3816</v>
      </c>
      <c r="P729" s="3" t="s">
        <v>3817</v>
      </c>
      <c r="Q729" s="4" t="s">
        <v>3818</v>
      </c>
      <c r="R729" s="3" t="s">
        <v>741</v>
      </c>
      <c r="S729" s="3" t="s">
        <v>249</v>
      </c>
      <c r="T729" s="3" t="s">
        <v>130</v>
      </c>
      <c r="U729" s="3" t="s">
        <v>3819</v>
      </c>
      <c r="V729" s="22" t="str">
        <f t="shared" si="79"/>
        <v>RTNFO; Hora de aviso: 10:10 21/02/2024; Solución: Tendido de 300 mtrs y dos empalmes de 36 hilos ; Hora de solución: 14:00 21/02/2024; Causa: Plagas</v>
      </c>
      <c r="W729" s="4" t="s">
        <v>160</v>
      </c>
      <c r="X729" s="3"/>
      <c r="Y729" s="3"/>
      <c r="Z729" s="3" t="s">
        <v>69</v>
      </c>
      <c r="AA729" s="3" t="s">
        <v>71</v>
      </c>
      <c r="AB729" s="3">
        <v>0</v>
      </c>
      <c r="AC729" s="3" t="s">
        <v>71</v>
      </c>
      <c r="AD729" s="6">
        <v>0</v>
      </c>
      <c r="AE729" s="7"/>
      <c r="AF729" s="7"/>
      <c r="AG729" s="6">
        <f>Tabla4[[#This Row],[Tiempo Parada de Reloj]]+Tabla4[[#This Row],[Tiempo Autorizado por Telefonica (no Máximo)]]</f>
        <v>0</v>
      </c>
      <c r="AH729" s="7">
        <f t="shared" ca="1" si="76"/>
        <v>0.15972222222626442</v>
      </c>
      <c r="AI729" s="8">
        <f t="shared" si="77"/>
        <v>0</v>
      </c>
      <c r="AJ729" s="8">
        <f t="shared" ca="1" si="78"/>
        <v>3.8333333334303461</v>
      </c>
      <c r="AK729" s="3" t="s">
        <v>87</v>
      </c>
      <c r="AL729" s="3" t="s">
        <v>70</v>
      </c>
      <c r="AM729" s="3" t="s">
        <v>87</v>
      </c>
      <c r="AN729" s="3" t="s">
        <v>88</v>
      </c>
      <c r="AO729" s="3" t="s">
        <v>120</v>
      </c>
      <c r="AP729" s="3" t="s">
        <v>120</v>
      </c>
      <c r="AQ729" s="23">
        <v>45345.600694444445</v>
      </c>
      <c r="AR729" s="3"/>
      <c r="AS729" s="23"/>
      <c r="AT729" s="23"/>
      <c r="AU729" s="3" t="s">
        <v>89</v>
      </c>
      <c r="AV729" s="3" t="s">
        <v>2053</v>
      </c>
      <c r="AW729" s="3" t="s">
        <v>76</v>
      </c>
      <c r="AX729" s="3">
        <v>4.9980650000000004</v>
      </c>
      <c r="AY729" s="3">
        <v>-74.472722000000005</v>
      </c>
      <c r="AZ729" s="8" t="str">
        <f>+CONCATENATE("Reportan apertura en el enlace ",Tabla4[[#This Row],[Enlace]]," en el ",Tabla4[[#This Row],[Distancia óptica]]," ocasionado por ",Tabla4[[#This Row],[Causa del daño]])</f>
        <v>Reportan apertura en el enlace Facatativá - Villeta en el km 2,2 desde villeta  ocasionado por Plagas</v>
      </c>
      <c r="BA729" s="8" t="str">
        <f>+CONCATENATE("Para dar solución al incidente ",Tabla4[[#This Row],[Solución]])</f>
        <v xml:space="preserve">Para dar solución al incidente Tendido de 300 mtrs y dos empalmes de 36 hilos </v>
      </c>
      <c r="BB729" s="3" t="str">
        <f>+_xlfn.CONCAT(Tabla4[[#This Row],[Causa Raiz]]," ",Tabla4[[#This Row],[Solución2]]," (",Tabla4[[#This Row],[Anillo]],"- Cabecera: ",Tabla4[[#This Row],[Cabecera]],"- Operador: ",Tabla4[[#This Row],[Operador]],")")</f>
        <v>Reportan apertura en el enlace Facatativá - Villeta en el km 2,2 desde villeta  ocasionado por Plagas Para dar solución al incidente Tendido de 300 mtrs y dos empalmes de 36 hilos  (Troncal- Cabecera: VILLETA- Operador: Colombia Telecomunicaciones)</v>
      </c>
    </row>
    <row r="730" spans="1:57" s="2" customFormat="1" ht="156.75">
      <c r="A730" s="38">
        <f t="shared" si="75"/>
        <v>729</v>
      </c>
      <c r="B730" s="3">
        <v>8270427</v>
      </c>
      <c r="C730" s="3" t="s">
        <v>54</v>
      </c>
      <c r="D730" s="23">
        <v>45343.423611111109</v>
      </c>
      <c r="E730" s="23">
        <v>45343.425000000003</v>
      </c>
      <c r="F730" s="1">
        <f t="shared" ca="1" si="80"/>
        <v>1.3888888934161514E-3</v>
      </c>
      <c r="G730" s="3" t="s">
        <v>55</v>
      </c>
      <c r="H730" s="41"/>
      <c r="I730" s="40"/>
      <c r="J730" s="5" t="s">
        <v>56</v>
      </c>
      <c r="K730" s="3" t="s">
        <v>93</v>
      </c>
      <c r="L730" s="9" t="s">
        <v>78</v>
      </c>
      <c r="M730" s="3" t="s">
        <v>59</v>
      </c>
      <c r="N730" s="3" t="s">
        <v>60</v>
      </c>
      <c r="O730" s="3" t="s">
        <v>3820</v>
      </c>
      <c r="P730" s="3" t="s">
        <v>1865</v>
      </c>
      <c r="Q730" s="4" t="s">
        <v>3821</v>
      </c>
      <c r="R730" s="3" t="s">
        <v>980</v>
      </c>
      <c r="S730" s="3" t="s">
        <v>65</v>
      </c>
      <c r="T730" s="3" t="s">
        <v>104</v>
      </c>
      <c r="U730" s="3" t="s">
        <v>3822</v>
      </c>
      <c r="V730" s="22" t="str">
        <f t="shared" si="79"/>
        <v>RLFO; Hora de aviso: 10:10 21/02/2024; Solución: Se certifico fibra no es problema , equipo directamente ; Hora de solución: 10:12 21/02/2024; Causa: Visita Fallida</v>
      </c>
      <c r="W730" s="4" t="s">
        <v>68</v>
      </c>
      <c r="X730" s="3"/>
      <c r="Y730" s="3"/>
      <c r="Z730" s="3" t="s">
        <v>69</v>
      </c>
      <c r="AA730" s="3" t="s">
        <v>71</v>
      </c>
      <c r="AB730" s="3">
        <v>0</v>
      </c>
      <c r="AC730" s="3" t="s">
        <v>71</v>
      </c>
      <c r="AD730" s="6">
        <v>0</v>
      </c>
      <c r="AE730" s="7"/>
      <c r="AF730" s="7"/>
      <c r="AG730" s="6">
        <f>Tabla4[[#This Row],[Tiempo Parada de Reloj]]+Tabla4[[#This Row],[Tiempo Autorizado por Telefonica (no Máximo)]]</f>
        <v>0</v>
      </c>
      <c r="AH730" s="7">
        <f t="shared" ca="1" si="76"/>
        <v>1.3888888934161514E-3</v>
      </c>
      <c r="AI730" s="8">
        <f t="shared" si="77"/>
        <v>0</v>
      </c>
      <c r="AJ730" s="8">
        <f t="shared" ca="1" si="78"/>
        <v>3.3333333441987634E-2</v>
      </c>
      <c r="AK730" s="3" t="s">
        <v>72</v>
      </c>
      <c r="AL730" s="3" t="s">
        <v>71</v>
      </c>
      <c r="AM730" s="3" t="s">
        <v>87</v>
      </c>
      <c r="AN730" s="3" t="s">
        <v>87</v>
      </c>
      <c r="AO730" s="3" t="s">
        <v>87</v>
      </c>
      <c r="AP730" s="3" t="s">
        <v>87</v>
      </c>
      <c r="AQ730" s="23">
        <v>45343.591666666667</v>
      </c>
      <c r="AR730" s="3"/>
      <c r="AS730" s="23"/>
      <c r="AT730" s="23"/>
      <c r="AU730" s="3" t="s">
        <v>100</v>
      </c>
      <c r="AV730" s="3" t="s">
        <v>69</v>
      </c>
      <c r="AW730" s="3" t="s">
        <v>69</v>
      </c>
      <c r="AX730" s="3" t="s">
        <v>69</v>
      </c>
      <c r="AY730" s="3" t="s">
        <v>69</v>
      </c>
      <c r="AZ730" s="8" t="str">
        <f>+CONCATENATE("Reportan apertura en el enlace ",Tabla4[[#This Row],[Enlace]]," en el ",Tabla4[[#This Row],[Distancia óptica]]," ocasionado por ",Tabla4[[#This Row],[Causa del daño]])</f>
        <v>Reportan apertura en el enlace Mov. Colina II - Mov. los Frailes en el km 0 ocasionado por Visita Fallida</v>
      </c>
      <c r="BA730" s="8" t="str">
        <f>+CONCATENATE("Para dar solución al incidente ",Tabla4[[#This Row],[Solución]])</f>
        <v xml:space="preserve">Para dar solución al incidente Se certifico fibra no es problema , equipo directamente </v>
      </c>
      <c r="BB730" s="3" t="str">
        <f>+_xlfn.CONCAT(Tabla4[[#This Row],[Causa Raiz]]," ",Tabla4[[#This Row],[Solución2]]," (",Tabla4[[#This Row],[Anillo]],"- Cabecera: ",Tabla4[[#This Row],[Cabecera]],"- Operador: ",Tabla4[[#This Row],[Operador]],")")</f>
        <v>Reportan apertura en el enlace Mov. Colina II - Mov. los Frailes en el km 0 ocasionado por Visita Fallida Para dar solución al incidente Se certifico fibra no es problema , equipo directamente  (NA- Cabecera: NA- Operador: Colombia Telecomunicaciones)</v>
      </c>
    </row>
    <row r="731" spans="1:57" s="2" customFormat="1" ht="171">
      <c r="A731" s="38">
        <f t="shared" si="75"/>
        <v>730</v>
      </c>
      <c r="B731" s="3">
        <v>8270474</v>
      </c>
      <c r="C731" s="3" t="s">
        <v>163</v>
      </c>
      <c r="D731" s="23">
        <v>45343.444444444445</v>
      </c>
      <c r="E731" s="23">
        <v>45343.625</v>
      </c>
      <c r="F731" s="1">
        <f t="shared" ca="1" si="80"/>
        <v>0.18055555555474712</v>
      </c>
      <c r="G731" s="3" t="s">
        <v>55</v>
      </c>
      <c r="H731" s="41"/>
      <c r="I731" s="40"/>
      <c r="J731" s="5" t="s">
        <v>56</v>
      </c>
      <c r="K731" s="3" t="s">
        <v>122</v>
      </c>
      <c r="L731" s="9" t="s">
        <v>58</v>
      </c>
      <c r="M731" s="3" t="s">
        <v>800</v>
      </c>
      <c r="N731" s="3" t="s">
        <v>801</v>
      </c>
      <c r="O731" s="3" t="s">
        <v>3823</v>
      </c>
      <c r="P731" s="3" t="s">
        <v>3824</v>
      </c>
      <c r="Q731" s="4" t="s">
        <v>3825</v>
      </c>
      <c r="R731" s="3" t="s">
        <v>649</v>
      </c>
      <c r="S731" s="3" t="s">
        <v>129</v>
      </c>
      <c r="T731" s="3" t="s">
        <v>146</v>
      </c>
      <c r="U731" s="3" t="s">
        <v>3826</v>
      </c>
      <c r="V731" s="22" t="str">
        <f t="shared" si="79"/>
        <v>RDFO; Hora de aviso: 10:40 21/02/2024; Solución: Se realiza migracion de hilos entre los nodos ; Hora de solución: 15:00 21/02/2024; Causa: Falla en la Red FiOp</v>
      </c>
      <c r="W731" s="4" t="s">
        <v>132</v>
      </c>
      <c r="X731" s="3"/>
      <c r="Y731" s="3"/>
      <c r="Z731" s="3" t="s">
        <v>69</v>
      </c>
      <c r="AA731" s="3" t="s">
        <v>71</v>
      </c>
      <c r="AB731" s="3">
        <v>0</v>
      </c>
      <c r="AC731" s="3" t="s">
        <v>71</v>
      </c>
      <c r="AD731" s="6">
        <v>3.125E-2</v>
      </c>
      <c r="AE731" s="7"/>
      <c r="AF731" s="7"/>
      <c r="AG731" s="6">
        <f>Tabla4[[#This Row],[Tiempo Parada de Reloj]]+Tabla4[[#This Row],[Tiempo Autorizado por Telefonica (no Máximo)]]</f>
        <v>3.125E-2</v>
      </c>
      <c r="AH731" s="7">
        <f t="shared" ca="1" si="76"/>
        <v>0.14930555555474712</v>
      </c>
      <c r="AI731" s="8">
        <f t="shared" si="77"/>
        <v>0.75</v>
      </c>
      <c r="AJ731" s="8">
        <f t="shared" ca="1" si="78"/>
        <v>3.5833333333139308</v>
      </c>
      <c r="AK731" s="3" t="s">
        <v>72</v>
      </c>
      <c r="AL731" s="3" t="s">
        <v>70</v>
      </c>
      <c r="AM731" s="3" t="s">
        <v>88</v>
      </c>
      <c r="AN731" s="3" t="s">
        <v>106</v>
      </c>
      <c r="AO731" s="3" t="s">
        <v>120</v>
      </c>
      <c r="AP731" s="3" t="s">
        <v>120</v>
      </c>
      <c r="AQ731" s="23">
        <v>45345.656944444447</v>
      </c>
      <c r="AR731" s="3"/>
      <c r="AS731" s="23"/>
      <c r="AT731" s="23"/>
      <c r="AU731" s="3" t="s">
        <v>655</v>
      </c>
      <c r="AV731" s="3" t="s">
        <v>3827</v>
      </c>
      <c r="AW731" s="3" t="s">
        <v>2450</v>
      </c>
      <c r="AX731" s="3">
        <v>9.2558600000000002</v>
      </c>
      <c r="AY731" s="3">
        <v>-75.411636000000001</v>
      </c>
      <c r="AZ731" s="8" t="str">
        <f>+CONCATENATE("Reportan apertura en el enlace ",Tabla4[[#This Row],[Enlace]]," en el ",Tabla4[[#This Row],[Distancia óptica]]," ocasionado por ",Tabla4[[#This Row],[Causa del daño]])</f>
        <v>Reportan apertura en el enlace Sincelejo - Sahagun en el Km 7,5 desde Sincelejo ocasionado por Falla en la Red FiOp</v>
      </c>
      <c r="BA731" s="8" t="str">
        <f>+CONCATENATE("Para dar solución al incidente ",Tabla4[[#This Row],[Solución]])</f>
        <v xml:space="preserve">Para dar solución al incidente Se realiza migracion de hilos entre los nodos </v>
      </c>
      <c r="BB731" s="3" t="str">
        <f>+_xlfn.CONCAT(Tabla4[[#This Row],[Causa Raiz]]," ",Tabla4[[#This Row],[Solución2]]," (",Tabla4[[#This Row],[Anillo]],"- Cabecera: ",Tabla4[[#This Row],[Cabecera]],"- Operador: ",Tabla4[[#This Row],[Operador]],")")</f>
        <v>Reportan apertura en el enlace Sincelejo - Sahagun en el Km 7,5 desde Sincelejo ocasionado por Falla en la Red FiOp Para dar solución al incidente Se realiza migracion de hilos entre los nodos  (troncal- Cabecera: Sincelejo- Operador: Colombia Telecomunicaciones)</v>
      </c>
    </row>
    <row r="732" spans="1:57" s="2" customFormat="1" ht="185.25">
      <c r="A732" s="38">
        <f t="shared" si="75"/>
        <v>731</v>
      </c>
      <c r="B732" s="3">
        <v>8270780</v>
      </c>
      <c r="C732" s="3" t="s">
        <v>54</v>
      </c>
      <c r="D732" s="23">
        <v>45343.493055555555</v>
      </c>
      <c r="E732" s="23">
        <v>45343.494444444441</v>
      </c>
      <c r="F732" s="1">
        <f t="shared" ca="1" si="80"/>
        <v>1.3888888861401938E-3</v>
      </c>
      <c r="G732" s="3" t="s">
        <v>55</v>
      </c>
      <c r="H732" s="41"/>
      <c r="I732" s="40"/>
      <c r="J732" s="5" t="s">
        <v>56</v>
      </c>
      <c r="K732" s="3" t="s">
        <v>203</v>
      </c>
      <c r="L732" s="9" t="s">
        <v>78</v>
      </c>
      <c r="M732" s="3" t="s">
        <v>204</v>
      </c>
      <c r="N732" s="3" t="s">
        <v>437</v>
      </c>
      <c r="O732" s="3" t="s">
        <v>3828</v>
      </c>
      <c r="P732" s="3" t="s">
        <v>3829</v>
      </c>
      <c r="Q732" s="4" t="s">
        <v>3830</v>
      </c>
      <c r="R732" s="3" t="s">
        <v>174</v>
      </c>
      <c r="S732" s="3" t="s">
        <v>210</v>
      </c>
      <c r="T732" s="3" t="s">
        <v>104</v>
      </c>
      <c r="U732" s="3" t="s">
        <v>3831</v>
      </c>
      <c r="V732" s="22" t="str">
        <f t="shared" si="79"/>
        <v>RLFO; Hora de aviso: 11:50 21/02/2024; Solución: se realiza limpieza, cambio de patchcord y enfrentadores en U119; Hora de solución: 11:52 21/02/2024; Causa: Visita Fallida</v>
      </c>
      <c r="W732" s="4" t="s">
        <v>3832</v>
      </c>
      <c r="X732" s="3" t="s">
        <v>3833</v>
      </c>
      <c r="Y732" s="3" t="s">
        <v>3834</v>
      </c>
      <c r="Z732" s="3" t="s">
        <v>72</v>
      </c>
      <c r="AA732" s="3" t="s">
        <v>71</v>
      </c>
      <c r="AB732" s="3">
        <v>0</v>
      </c>
      <c r="AC732" s="3" t="s">
        <v>71</v>
      </c>
      <c r="AD732" s="6">
        <v>0</v>
      </c>
      <c r="AE732" s="7"/>
      <c r="AF732" s="7"/>
      <c r="AG732" s="6">
        <f>Tabla4[[#This Row],[Tiempo Parada de Reloj]]+Tabla4[[#This Row],[Tiempo Autorizado por Telefonica (no Máximo)]]</f>
        <v>0</v>
      </c>
      <c r="AH732" s="7">
        <f t="shared" ca="1" si="76"/>
        <v>1.3888888861401938E-3</v>
      </c>
      <c r="AI732" s="8">
        <f t="shared" si="77"/>
        <v>0</v>
      </c>
      <c r="AJ732" s="8">
        <f t="shared" ca="1" si="78"/>
        <v>3.3333333267364651E-2</v>
      </c>
      <c r="AK732" s="3" t="s">
        <v>87</v>
      </c>
      <c r="AL732" s="3" t="s">
        <v>70</v>
      </c>
      <c r="AM732" s="3" t="s">
        <v>88</v>
      </c>
      <c r="AN732" s="3" t="s">
        <v>120</v>
      </c>
      <c r="AO732" s="3" t="s">
        <v>73</v>
      </c>
      <c r="AP732" s="3" t="s">
        <v>73</v>
      </c>
      <c r="AQ732" s="23">
        <v>45346.997916666667</v>
      </c>
      <c r="AR732" s="3"/>
      <c r="AS732" s="23"/>
      <c r="AT732" s="23"/>
      <c r="AU732" s="3" t="s">
        <v>192</v>
      </c>
      <c r="AV732" s="3" t="s">
        <v>69</v>
      </c>
      <c r="AW732" s="3" t="s">
        <v>69</v>
      </c>
      <c r="AX732" s="3" t="s">
        <v>69</v>
      </c>
      <c r="AY732" s="3" t="s">
        <v>69</v>
      </c>
      <c r="AZ732" s="8" t="str">
        <f>+CONCATENATE("Reportan apertura en el enlace ",Tabla4[[#This Row],[Enlace]]," en el ",Tabla4[[#This Row],[Distancia óptica]]," ocasionado por ",Tabla4[[#This Row],[Causa del daño]])</f>
        <v>Reportan apertura en el enlace Mov. Torcoroma - Mov. U UFPS en el km 3.7 desde Mov. Torcoroma ocasionado por Visita Fallida</v>
      </c>
      <c r="BA732" s="8" t="str">
        <f>+CONCATENATE("Para dar solución al incidente ",Tabla4[[#This Row],[Solución]])</f>
        <v>Para dar solución al incidente se realiza limpieza, cambio de patchcord y enfrentadores en U119</v>
      </c>
      <c r="BB732" s="3" t="str">
        <f>+_xlfn.CONCAT(Tabla4[[#This Row],[Causa Raiz]]," ",Tabla4[[#This Row],[Solución2]]," (",Tabla4[[#This Row],[Anillo]],"- Cabecera: ",Tabla4[[#This Row],[Cabecera]],"- Operador: ",Tabla4[[#This Row],[Operador]],")")</f>
        <v>Reportan apertura en el enlace Mov. Torcoroma - Mov. U UFPS en el km 3.7 desde Mov. Torcoroma ocasionado por Visita Fallida Para dar solución al incidente se realiza limpieza, cambio de patchcord y enfrentadores en U119 (NA- Cabecera: NA- Operador: Colombia Telecomunicaciones)</v>
      </c>
    </row>
    <row r="733" spans="1:57" s="2" customFormat="1" ht="213.75">
      <c r="A733" s="38">
        <f t="shared" si="75"/>
        <v>732</v>
      </c>
      <c r="B733" s="3">
        <v>8270936</v>
      </c>
      <c r="C733" s="3" t="s">
        <v>92</v>
      </c>
      <c r="D733" s="23">
        <v>45343.520833333336</v>
      </c>
      <c r="E733" s="23">
        <v>45343.680555555555</v>
      </c>
      <c r="F733" s="1">
        <f t="shared" ca="1" si="80"/>
        <v>0.15972222221898846</v>
      </c>
      <c r="G733" s="3" t="s">
        <v>55</v>
      </c>
      <c r="H733" s="41"/>
      <c r="I733" s="40"/>
      <c r="J733" s="5" t="s">
        <v>56</v>
      </c>
      <c r="K733" s="3" t="s">
        <v>203</v>
      </c>
      <c r="L733" s="9" t="s">
        <v>58</v>
      </c>
      <c r="M733" s="3" t="s">
        <v>169</v>
      </c>
      <c r="N733" s="3" t="s">
        <v>3835</v>
      </c>
      <c r="O733" s="3" t="s">
        <v>3528</v>
      </c>
      <c r="P733" s="3" t="s">
        <v>3836</v>
      </c>
      <c r="Q733" s="4" t="s">
        <v>3837</v>
      </c>
      <c r="R733" s="3" t="s">
        <v>174</v>
      </c>
      <c r="S733" s="3" t="s">
        <v>210</v>
      </c>
      <c r="T733" s="3" t="s">
        <v>66</v>
      </c>
      <c r="U733" s="3" t="s">
        <v>3838</v>
      </c>
      <c r="V733" s="22" t="str">
        <f t="shared" si="79"/>
        <v>RTNFO; Hora de aviso: 12:30 21/02/2024; Solución: Se recuperan 10 metros de reserva y se crea un empalme nuevo de 36 hilos de continuidad; Hora de solución: 16:20 21/02/2024; Causa: Vandalismo</v>
      </c>
      <c r="W733" s="4" t="s">
        <v>3839</v>
      </c>
      <c r="X733" s="3" t="s">
        <v>3840</v>
      </c>
      <c r="Y733" s="3" t="s">
        <v>3841</v>
      </c>
      <c r="Z733" s="3" t="s">
        <v>72</v>
      </c>
      <c r="AA733" s="3" t="s">
        <v>71</v>
      </c>
      <c r="AB733" s="3">
        <v>0</v>
      </c>
      <c r="AC733" s="3" t="s">
        <v>71</v>
      </c>
      <c r="AD733" s="6">
        <v>0</v>
      </c>
      <c r="AE733" s="7"/>
      <c r="AF733" s="7"/>
      <c r="AG733" s="6">
        <f>Tabla4[[#This Row],[Tiempo Parada de Reloj]]+Tabla4[[#This Row],[Tiempo Autorizado por Telefonica (no Máximo)]]</f>
        <v>0</v>
      </c>
      <c r="AH733" s="7">
        <f t="shared" ca="1" si="76"/>
        <v>0.15972222221898846</v>
      </c>
      <c r="AI733" s="8">
        <f t="shared" si="77"/>
        <v>0</v>
      </c>
      <c r="AJ733" s="8">
        <f t="shared" ca="1" si="78"/>
        <v>3.8333333332557231</v>
      </c>
      <c r="AK733" s="3" t="s">
        <v>72</v>
      </c>
      <c r="AL733" s="3" t="s">
        <v>70</v>
      </c>
      <c r="AM733" s="3" t="s">
        <v>106</v>
      </c>
      <c r="AN733" s="3" t="s">
        <v>106</v>
      </c>
      <c r="AO733" s="3" t="s">
        <v>73</v>
      </c>
      <c r="AP733" s="3" t="s">
        <v>72</v>
      </c>
      <c r="AQ733" s="23">
        <v>45345.896527777775</v>
      </c>
      <c r="AR733" s="3"/>
      <c r="AS733" s="23" t="s">
        <v>3535</v>
      </c>
      <c r="AT733" s="23"/>
      <c r="AU733" s="3" t="s">
        <v>192</v>
      </c>
      <c r="AV733" s="3" t="s">
        <v>3536</v>
      </c>
      <c r="AW733" s="3" t="s">
        <v>76</v>
      </c>
      <c r="AX733" s="3">
        <v>7.7205500000000002</v>
      </c>
      <c r="AY733" s="3">
        <v>-72.720550000000003</v>
      </c>
      <c r="AZ733" s="8" t="str">
        <f>+CONCATENATE("Reportan apertura en el enlace ",Tabla4[[#This Row],[Enlace]]," en el ",Tabla4[[#This Row],[Distancia óptica]]," ocasionado por ",Tabla4[[#This Row],[Causa del daño]])</f>
        <v>Reportan apertura en el enlace Cerro Oriente - Cúcuta en el km 29,8 desde cucuta ocasionado por Vandalismo</v>
      </c>
      <c r="BA733" s="8" t="str">
        <f>+CONCATENATE("Para dar solución al incidente ",Tabla4[[#This Row],[Solución]])</f>
        <v>Para dar solución al incidente Se recuperan 10 metros de reserva y se crea un empalme nuevo de 36 hilos de continuidad</v>
      </c>
      <c r="BB733" s="3" t="str">
        <f>+_xlfn.CONCAT(Tabla4[[#This Row],[Causa Raiz]]," ",Tabla4[[#This Row],[Solución2]]," (",Tabla4[[#This Row],[Anillo]],"- Cabecera: ",Tabla4[[#This Row],[Cabecera]],"- Operador: ",Tabla4[[#This Row],[Operador]],")")</f>
        <v>Reportan apertura en el enlace Cerro Oriente - Cúcuta en el km 29,8 desde cucuta ocasionado por Vandalismo Para dar solución al incidente Se recuperan 10 metros de reserva y se crea un empalme nuevo de 36 hilos de continuidad (Troncal- Cabecera: Cucuta- Operador: Colombia Telecomunicaciones)</v>
      </c>
    </row>
    <row r="734" spans="1:57" s="2" customFormat="1" ht="185.25">
      <c r="A734" s="38">
        <f t="shared" si="75"/>
        <v>733</v>
      </c>
      <c r="B734" s="3">
        <v>8271249</v>
      </c>
      <c r="C734" s="3" t="s">
        <v>54</v>
      </c>
      <c r="D734" s="23">
        <v>45343.5625</v>
      </c>
      <c r="E734" s="23">
        <v>45343.563888888886</v>
      </c>
      <c r="F734" s="1">
        <f t="shared" ca="1" si="80"/>
        <v>1.3888888861401938E-3</v>
      </c>
      <c r="G734" s="3" t="s">
        <v>55</v>
      </c>
      <c r="H734" s="41"/>
      <c r="I734" s="40"/>
      <c r="J734" s="5" t="s">
        <v>56</v>
      </c>
      <c r="K734" s="3" t="s">
        <v>138</v>
      </c>
      <c r="L734" s="9" t="s">
        <v>78</v>
      </c>
      <c r="M734" s="3" t="s">
        <v>139</v>
      </c>
      <c r="N734" s="3" t="s">
        <v>140</v>
      </c>
      <c r="O734" s="3" t="s">
        <v>3842</v>
      </c>
      <c r="P734" s="3"/>
      <c r="Q734" s="4" t="s">
        <v>3843</v>
      </c>
      <c r="R734" s="3" t="s">
        <v>144</v>
      </c>
      <c r="S734" s="3" t="s">
        <v>145</v>
      </c>
      <c r="T734" s="3" t="s">
        <v>104</v>
      </c>
      <c r="U734" s="3" t="s">
        <v>3844</v>
      </c>
      <c r="V734" s="22" t="str">
        <f t="shared" si="79"/>
        <v>RLFO; Hora de aviso: 13:30 21/02/2024; Solución: Se realiza limpieza en el Nodo Piloto y enlace sube sin manipulacion por personal de fibra ; Hora de solución: 13:32 21/02/2024; Causa: Visita Fallida</v>
      </c>
      <c r="W734" s="4" t="s">
        <v>557</v>
      </c>
      <c r="X734" s="3"/>
      <c r="Y734" s="3"/>
      <c r="Z734" s="3" t="s">
        <v>69</v>
      </c>
      <c r="AA734" s="3" t="s">
        <v>71</v>
      </c>
      <c r="AB734" s="3">
        <v>0</v>
      </c>
      <c r="AC734" s="3" t="s">
        <v>71</v>
      </c>
      <c r="AD734" s="6">
        <v>0</v>
      </c>
      <c r="AE734" s="7"/>
      <c r="AF734" s="7"/>
      <c r="AG734" s="6">
        <f>Tabla4[[#This Row],[Tiempo Parada de Reloj]]+Tabla4[[#This Row],[Tiempo Autorizado por Telefonica (no Máximo)]]</f>
        <v>0</v>
      </c>
      <c r="AH734" s="7">
        <f t="shared" ca="1" si="76"/>
        <v>1.3888888861401938E-3</v>
      </c>
      <c r="AI734" s="8">
        <f t="shared" si="77"/>
        <v>0</v>
      </c>
      <c r="AJ734" s="8">
        <f t="shared" ca="1" si="78"/>
        <v>3.3333333267364651E-2</v>
      </c>
      <c r="AK734" s="3" t="s">
        <v>72</v>
      </c>
      <c r="AL734" s="3" t="s">
        <v>70</v>
      </c>
      <c r="AM734" s="3" t="s">
        <v>88</v>
      </c>
      <c r="AN734" s="3" t="s">
        <v>106</v>
      </c>
      <c r="AO734" s="3"/>
      <c r="AP734" s="3"/>
      <c r="AQ734" s="23">
        <v>45343.6875</v>
      </c>
      <c r="AR734" s="3"/>
      <c r="AS734" s="23"/>
      <c r="AT734" s="23"/>
      <c r="AU734" s="3" t="s">
        <v>1040</v>
      </c>
      <c r="AV734" s="3" t="s">
        <v>69</v>
      </c>
      <c r="AW734" s="3" t="s">
        <v>69</v>
      </c>
      <c r="AX734" s="3" t="s">
        <v>69</v>
      </c>
      <c r="AY734" s="3" t="s">
        <v>69</v>
      </c>
      <c r="AZ734" s="8" t="str">
        <f>+CONCATENATE("Reportan apertura en el enlace ",Tabla4[[#This Row],[Enlace]]," en el ",Tabla4[[#This Row],[Distancia óptica]]," ocasionado por ",Tabla4[[#This Row],[Causa del daño]])</f>
        <v>Reportan apertura en el enlace Mov. Calvario - Mov. Piloto en el  ocasionado por Visita Fallida</v>
      </c>
      <c r="BA734" s="8" t="str">
        <f>+CONCATENATE("Para dar solución al incidente ",Tabla4[[#This Row],[Solución]])</f>
        <v xml:space="preserve">Para dar solución al incidente Se realiza limpieza en el Nodo Piloto y enlace sube sin manipulacion por personal de fibra </v>
      </c>
      <c r="BB734" s="3" t="str">
        <f>+_xlfn.CONCAT(Tabla4[[#This Row],[Causa Raiz]]," ",Tabla4[[#This Row],[Solución2]]," (",Tabla4[[#This Row],[Anillo]],"- Cabecera: ",Tabla4[[#This Row],[Cabecera]],"- Operador: ",Tabla4[[#This Row],[Operador]],")")</f>
        <v>Reportan apertura en el enlace Mov. Calvario - Mov. Piloto en el  ocasionado por Visita Fallida Para dar solución al incidente Se realiza limpieza en el Nodo Piloto y enlace sube sin manipulacion por personal de fibra  (NA- Cabecera: NA- Operador: Colombia Telecomunicaciones)</v>
      </c>
    </row>
    <row r="735" spans="1:57" s="2" customFormat="1" ht="171">
      <c r="A735" s="38">
        <f t="shared" si="75"/>
        <v>734</v>
      </c>
      <c r="B735" s="3">
        <v>8271327</v>
      </c>
      <c r="C735" s="3" t="s">
        <v>136</v>
      </c>
      <c r="D735" s="23">
        <v>45343.583333333336</v>
      </c>
      <c r="E735" s="23">
        <v>45344.583333333336</v>
      </c>
      <c r="F735" s="1">
        <f t="shared" ca="1" si="80"/>
        <v>1</v>
      </c>
      <c r="G735" s="3" t="s">
        <v>55</v>
      </c>
      <c r="H735" s="41"/>
      <c r="I735" s="40"/>
      <c r="J735" s="5" t="s">
        <v>137</v>
      </c>
      <c r="K735" s="3" t="s">
        <v>57</v>
      </c>
      <c r="L735" s="9" t="s">
        <v>78</v>
      </c>
      <c r="M735" s="3" t="s">
        <v>59</v>
      </c>
      <c r="N735" s="3" t="s">
        <v>60</v>
      </c>
      <c r="O735" s="3" t="s">
        <v>3845</v>
      </c>
      <c r="P735" s="3" t="s">
        <v>3846</v>
      </c>
      <c r="Q735" s="4" t="s">
        <v>3847</v>
      </c>
      <c r="R735" s="3" t="s">
        <v>980</v>
      </c>
      <c r="S735" s="3" t="s">
        <v>65</v>
      </c>
      <c r="T735" s="3" t="s">
        <v>66</v>
      </c>
      <c r="U735" s="3" t="s">
        <v>3848</v>
      </c>
      <c r="V735" s="22" t="str">
        <f t="shared" si="79"/>
        <v>RBHFO; Hora de aviso: 14:00 21/02/2024; Solución: Se rehace caja de empalme existente de 48 hilos.; Hora de solución: 14:00 22/02/2024; Causa: Vandalismo</v>
      </c>
      <c r="W735" s="4" t="s">
        <v>68</v>
      </c>
      <c r="X735" s="3"/>
      <c r="Y735" s="3"/>
      <c r="Z735" s="3" t="s">
        <v>69</v>
      </c>
      <c r="AA735" s="3" t="s">
        <v>71</v>
      </c>
      <c r="AB735" s="3">
        <v>0</v>
      </c>
      <c r="AC735" s="3" t="s">
        <v>71</v>
      </c>
      <c r="AD735" s="6">
        <v>0.84027777777777779</v>
      </c>
      <c r="AE735" s="7"/>
      <c r="AF735" s="7"/>
      <c r="AG735" s="6">
        <f>Tabla4[[#This Row],[Tiempo Parada de Reloj]]+Tabla4[[#This Row],[Tiempo Autorizado por Telefonica (no Máximo)]]</f>
        <v>0.84027777777777779</v>
      </c>
      <c r="AH735" s="7">
        <f t="shared" ca="1" si="76"/>
        <v>0.15972222222222221</v>
      </c>
      <c r="AI735" s="8">
        <f t="shared" si="77"/>
        <v>20.166666666666668</v>
      </c>
      <c r="AJ735" s="8">
        <f t="shared" ca="1" si="78"/>
        <v>3.833333333333333</v>
      </c>
      <c r="AK735" s="3" t="s">
        <v>72</v>
      </c>
      <c r="AL735" s="3" t="s">
        <v>71</v>
      </c>
      <c r="AM735" s="3" t="s">
        <v>72</v>
      </c>
      <c r="AN735" s="3" t="s">
        <v>72</v>
      </c>
      <c r="AO735" s="3" t="s">
        <v>815</v>
      </c>
      <c r="AP735" s="3" t="s">
        <v>815</v>
      </c>
      <c r="AQ735" s="23">
        <v>45348.361111111109</v>
      </c>
      <c r="AR735" s="3"/>
      <c r="AS735" s="23"/>
      <c r="AT735" s="23"/>
      <c r="AU735" s="3" t="s">
        <v>100</v>
      </c>
      <c r="AV735" s="3" t="s">
        <v>2558</v>
      </c>
      <c r="AW735" s="3" t="s">
        <v>3849</v>
      </c>
      <c r="AX735" s="3">
        <v>4.718261</v>
      </c>
      <c r="AY735" s="3">
        <v>-74.091378000000006</v>
      </c>
      <c r="AZ735" s="8" t="str">
        <f>+CONCATENATE("Reportan apertura en el enlace ",Tabla4[[#This Row],[Enlace]]," en el ",Tabla4[[#This Row],[Distancia óptica]]," ocasionado por ",Tabla4[[#This Row],[Causa del daño]])</f>
        <v>Reportan apertura en el enlace Mov. Bosques de Gratamira - Mov. Palmas en el km 5,2 desde Gratamira ocasionado por Vandalismo</v>
      </c>
      <c r="BA735" s="8" t="str">
        <f>+CONCATENATE("Para dar solución al incidente ",Tabla4[[#This Row],[Solución]])</f>
        <v>Para dar solución al incidente Se rehace caja de empalme existente de 48 hilos.</v>
      </c>
      <c r="BB735" s="3" t="str">
        <f>+_xlfn.CONCAT(Tabla4[[#This Row],[Causa Raiz]]," ",Tabla4[[#This Row],[Solución2]]," (",Tabla4[[#This Row],[Anillo]],"- Cabecera: ",Tabla4[[#This Row],[Cabecera]],"- Operador: ",Tabla4[[#This Row],[Operador]],")")</f>
        <v>Reportan apertura en el enlace Mov. Bosques de Gratamira - Mov. Palmas en el km 5,2 desde Gratamira ocasionado por Vandalismo Para dar solución al incidente Se rehace caja de empalme existente de 48 hilos. (Anillo 55A- Cabecera: Villa Maria- Operador: Infraco)</v>
      </c>
    </row>
    <row r="736" spans="1:57" s="2" customFormat="1" ht="185.25">
      <c r="A736" s="38">
        <f t="shared" si="75"/>
        <v>735</v>
      </c>
      <c r="B736" s="3">
        <v>8271572</v>
      </c>
      <c r="C736" s="3" t="s">
        <v>54</v>
      </c>
      <c r="D736" s="23">
        <v>45343.583333333336</v>
      </c>
      <c r="E736" s="23">
        <v>45343.625</v>
      </c>
      <c r="F736" s="1">
        <f t="shared" ca="1" si="80"/>
        <v>4.1666666664241347E-2</v>
      </c>
      <c r="G736" s="3" t="s">
        <v>55</v>
      </c>
      <c r="H736" s="41"/>
      <c r="I736" s="40"/>
      <c r="J736" s="5" t="s">
        <v>56</v>
      </c>
      <c r="K736" s="3" t="s">
        <v>122</v>
      </c>
      <c r="L736" s="9" t="s">
        <v>58</v>
      </c>
      <c r="M736" s="3" t="s">
        <v>383</v>
      </c>
      <c r="N736" s="3" t="s">
        <v>384</v>
      </c>
      <c r="O736" s="3" t="s">
        <v>3850</v>
      </c>
      <c r="P736" s="3" t="s">
        <v>3851</v>
      </c>
      <c r="Q736" s="4" t="s">
        <v>3852</v>
      </c>
      <c r="R736" s="3" t="s">
        <v>388</v>
      </c>
      <c r="S736" s="3" t="s">
        <v>389</v>
      </c>
      <c r="T736" s="3" t="s">
        <v>176</v>
      </c>
      <c r="U736" s="3" t="s">
        <v>3811</v>
      </c>
      <c r="V736" s="22" t="str">
        <f t="shared" si="79"/>
        <v>RLFO; Hora de aviso: 14:00 21/02/2024; Solución: Tendido de 100 mtrs y dos emplames de 24 hilos ; Hora de solución: 15:00 21/02/2024; Causa: Intervención de Terceros. No Identificados</v>
      </c>
      <c r="W736" s="4" t="s">
        <v>132</v>
      </c>
      <c r="X736" s="3"/>
      <c r="Y736" s="3"/>
      <c r="Z736" s="3" t="s">
        <v>69</v>
      </c>
      <c r="AA736" s="3" t="s">
        <v>71</v>
      </c>
      <c r="AB736" s="3">
        <v>0</v>
      </c>
      <c r="AC736" s="3" t="s">
        <v>71</v>
      </c>
      <c r="AD736" s="6">
        <v>0</v>
      </c>
      <c r="AE736" s="7"/>
      <c r="AF736" s="7"/>
      <c r="AG736" s="6">
        <f>Tabla4[[#This Row],[Tiempo Parada de Reloj]]+Tabla4[[#This Row],[Tiempo Autorizado por Telefonica (no Máximo)]]</f>
        <v>0</v>
      </c>
      <c r="AH736" s="7">
        <f t="shared" ca="1" si="76"/>
        <v>4.1666666664241347E-2</v>
      </c>
      <c r="AI736" s="8">
        <f t="shared" si="77"/>
        <v>0</v>
      </c>
      <c r="AJ736" s="8">
        <f t="shared" ca="1" si="78"/>
        <v>0.99999999994179234</v>
      </c>
      <c r="AK736" s="3" t="s">
        <v>87</v>
      </c>
      <c r="AL736" s="3" t="s">
        <v>71</v>
      </c>
      <c r="AM736" s="3" t="s">
        <v>87</v>
      </c>
      <c r="AN736" s="3" t="s">
        <v>87</v>
      </c>
      <c r="AO736" s="3" t="s">
        <v>73</v>
      </c>
      <c r="AP736" s="3" t="s">
        <v>73</v>
      </c>
      <c r="AQ736" s="23">
        <v>45345.6875</v>
      </c>
      <c r="AR736" s="3"/>
      <c r="AS736" s="23"/>
      <c r="AT736" s="23"/>
      <c r="AU736" s="3" t="s">
        <v>133</v>
      </c>
      <c r="AV736" s="3" t="s">
        <v>3151</v>
      </c>
      <c r="AW736" s="3" t="s">
        <v>1311</v>
      </c>
      <c r="AX736" s="3">
        <v>10.400105999999999</v>
      </c>
      <c r="AY736" s="3">
        <v>-75.512754999999999</v>
      </c>
      <c r="AZ736" s="8" t="str">
        <f>+CONCATENATE("Reportan apertura en el enlace ",Tabla4[[#This Row],[Enlace]]," en el ",Tabla4[[#This Row],[Distancia óptica]]," ocasionado por ",Tabla4[[#This Row],[Causa del daño]])</f>
        <v>Reportan apertura en el enlace Acuacar - Junin en el Km 0,375 desde acuacar ocasionado por Intervención de Terceros. No Identificados</v>
      </c>
      <c r="BA736" s="8" t="str">
        <f>+CONCATENATE("Para dar solución al incidente ",Tabla4[[#This Row],[Solución]])</f>
        <v xml:space="preserve">Para dar solución al incidente Tendido de 100 mtrs y dos emplames de 24 hilos </v>
      </c>
      <c r="BB736" s="3" t="str">
        <f>+_xlfn.CONCAT(Tabla4[[#This Row],[Causa Raiz]]," ",Tabla4[[#This Row],[Solución2]]," (",Tabla4[[#This Row],[Anillo]],"- Cabecera: ",Tabla4[[#This Row],[Cabecera]],"- Operador: ",Tabla4[[#This Row],[Operador]],")")</f>
        <v>Reportan apertura en el enlace Acuacar - Junin en el Km 0,375 desde acuacar ocasionado por Intervención de Terceros. No Identificados Para dar solución al incidente Tendido de 100 mtrs y dos emplames de 24 hilos  (UK- Cabecera: BOSQUE- Operador: Colombia Telecomunicaciones)</v>
      </c>
    </row>
    <row r="737" spans="1:54" s="2" customFormat="1" ht="142.5">
      <c r="A737" s="38">
        <f t="shared" si="75"/>
        <v>736</v>
      </c>
      <c r="B737" s="3">
        <v>8271507</v>
      </c>
      <c r="C737" s="3" t="s">
        <v>92</v>
      </c>
      <c r="D737" s="23">
        <v>45343.583333333336</v>
      </c>
      <c r="E737" s="23">
        <v>45343.701388888891</v>
      </c>
      <c r="F737" s="1">
        <f t="shared" ca="1" si="80"/>
        <v>0.11805555555474712</v>
      </c>
      <c r="G737" s="3" t="s">
        <v>164</v>
      </c>
      <c r="H737" s="41" t="s">
        <v>165</v>
      </c>
      <c r="I737" s="40"/>
      <c r="J737" s="5" t="s">
        <v>322</v>
      </c>
      <c r="K737" s="3" t="s">
        <v>322</v>
      </c>
      <c r="L737" s="9" t="s">
        <v>58</v>
      </c>
      <c r="M737" s="3" t="s">
        <v>109</v>
      </c>
      <c r="N737" s="3" t="s">
        <v>3024</v>
      </c>
      <c r="O737" s="3" t="s">
        <v>3853</v>
      </c>
      <c r="P737" s="3"/>
      <c r="Q737" s="4" t="s">
        <v>3854</v>
      </c>
      <c r="R737" s="3" t="s">
        <v>327</v>
      </c>
      <c r="S737" s="3" t="s">
        <v>328</v>
      </c>
      <c r="T737" s="3" t="s">
        <v>1509</v>
      </c>
      <c r="U737" s="3" t="s">
        <v>3855</v>
      </c>
      <c r="V737" s="22" t="str">
        <f t="shared" si="79"/>
        <v>RTNFO; Hora de aviso: 14:00 21/02/2024; Solución: pendiente info prove; Hora de solución: 16:50 21/02/2024; Causa: EPRO - Falla Generada Por Trabajo Programado</v>
      </c>
      <c r="W737" s="4" t="s">
        <v>331</v>
      </c>
      <c r="X737" s="3"/>
      <c r="Y737" s="3"/>
      <c r="Z737" s="3" t="s">
        <v>69</v>
      </c>
      <c r="AA737" s="3" t="s">
        <v>71</v>
      </c>
      <c r="AB737" s="3">
        <v>0</v>
      </c>
      <c r="AC737" s="3" t="s">
        <v>71</v>
      </c>
      <c r="AD737" s="6">
        <v>0</v>
      </c>
      <c r="AE737" s="7"/>
      <c r="AF737" s="7"/>
      <c r="AG737" s="6">
        <f>Tabla4[[#This Row],[Tiempo Parada de Reloj]]+Tabla4[[#This Row],[Tiempo Autorizado por Telefonica (no Máximo)]]</f>
        <v>0</v>
      </c>
      <c r="AH737" s="7">
        <f t="shared" ca="1" si="76"/>
        <v>0.11805555555474712</v>
      </c>
      <c r="AI737" s="8">
        <f t="shared" si="77"/>
        <v>0</v>
      </c>
      <c r="AJ737" s="8">
        <f t="shared" ca="1" si="78"/>
        <v>2.8333333333139308</v>
      </c>
      <c r="AK737" s="3" t="s">
        <v>72</v>
      </c>
      <c r="AL737" s="3" t="s">
        <v>70</v>
      </c>
      <c r="AM737" s="3" t="s">
        <v>87</v>
      </c>
      <c r="AN737" s="3" t="s">
        <v>88</v>
      </c>
      <c r="AO737" s="3"/>
      <c r="AP737" s="3"/>
      <c r="AQ737" s="23">
        <f ca="1">NOW()</f>
        <v>45503.696834953706</v>
      </c>
      <c r="AR737" s="3"/>
      <c r="AS737" s="23"/>
      <c r="AT737" s="23"/>
      <c r="AU737" s="3" t="s">
        <v>322</v>
      </c>
      <c r="AV737" s="3" t="s">
        <v>69</v>
      </c>
      <c r="AW737" s="3" t="s">
        <v>69</v>
      </c>
      <c r="AX737" s="3" t="s">
        <v>69</v>
      </c>
      <c r="AY737" s="3" t="s">
        <v>69</v>
      </c>
      <c r="AZ737" s="8" t="str">
        <f>+CONCATENATE("Reportan apertura en el enlace ",Tabla4[[#This Row],[Enlace]]," en el ",Tabla4[[#This Row],[Distancia óptica]]," ocasionado por ",Tabla4[[#This Row],[Causa del daño]])</f>
        <v>Reportan apertura en el enlace Codazzi - La Jagua en el  ocasionado por EPRO - Falla Generada Por Trabajo Programado</v>
      </c>
      <c r="BA737" s="8" t="str">
        <f>+CONCATENATE("Para dar solución al incidente ",Tabla4[[#This Row],[Solución]])</f>
        <v>Para dar solución al incidente pendiente info prove</v>
      </c>
      <c r="BB737" s="3" t="str">
        <f>+_xlfn.CONCAT(Tabla4[[#This Row],[Causa Raiz]]," ",Tabla4[[#This Row],[Solución2]]," (",Tabla4[[#This Row],[Anillo]],"- Cabecera: ",Tabla4[[#This Row],[Cabecera]],"- Operador: ",Tabla4[[#This Row],[Operador]],")")</f>
        <v>Reportan apertura en el enlace Codazzi - La Jagua en el  ocasionado por EPRO - Falla Generada Por Trabajo Programado Para dar solución al incidente pendiente info prove (NA- Cabecera: NA- Operador: Ufinet)</v>
      </c>
    </row>
    <row r="738" spans="1:54" s="2" customFormat="1" ht="213.75">
      <c r="A738" s="38">
        <f t="shared" si="75"/>
        <v>737</v>
      </c>
      <c r="B738" s="3">
        <v>8271528</v>
      </c>
      <c r="C738" s="3" t="s">
        <v>136</v>
      </c>
      <c r="D738" s="23">
        <v>45343.618055555555</v>
      </c>
      <c r="E738" s="23">
        <v>45343.833333333336</v>
      </c>
      <c r="F738" s="1">
        <f t="shared" ca="1" si="80"/>
        <v>0.21527777778101154</v>
      </c>
      <c r="G738" s="3" t="s">
        <v>55</v>
      </c>
      <c r="H738" s="41"/>
      <c r="I738" s="40"/>
      <c r="J738" s="5" t="s">
        <v>137</v>
      </c>
      <c r="K738" s="3" t="s">
        <v>57</v>
      </c>
      <c r="L738" s="9" t="s">
        <v>78</v>
      </c>
      <c r="M738" s="3" t="s">
        <v>59</v>
      </c>
      <c r="N738" s="3" t="s">
        <v>60</v>
      </c>
      <c r="O738" s="3" t="s">
        <v>3856</v>
      </c>
      <c r="P738" s="3" t="s">
        <v>3857</v>
      </c>
      <c r="Q738" s="4" t="s">
        <v>3858</v>
      </c>
      <c r="R738" s="3" t="s">
        <v>980</v>
      </c>
      <c r="S738" s="3" t="s">
        <v>65</v>
      </c>
      <c r="T738" s="3" t="s">
        <v>276</v>
      </c>
      <c r="U738" s="3" t="s">
        <v>3859</v>
      </c>
      <c r="V738" s="22" t="str">
        <f t="shared" si="79"/>
        <v>RBHFO; Hora de aviso: 14:50 21/02/2024; Solución: se recupero 40 metros de fibra de 144 y se crea un empalme de 96 hilos en caja empalme de 144; Hora de solución: 20:00 21/02/2024; Causa: Intervención de Terceros</v>
      </c>
      <c r="W738" s="4" t="s">
        <v>68</v>
      </c>
      <c r="X738" s="3"/>
      <c r="Y738" s="3"/>
      <c r="Z738" s="3" t="s">
        <v>69</v>
      </c>
      <c r="AA738" s="3" t="s">
        <v>71</v>
      </c>
      <c r="AB738" s="3">
        <v>0</v>
      </c>
      <c r="AC738" s="3" t="s">
        <v>71</v>
      </c>
      <c r="AD738" s="6">
        <v>0</v>
      </c>
      <c r="AE738" s="7">
        <v>6.9444444444444441E-3</v>
      </c>
      <c r="AF738" s="7" t="s">
        <v>3860</v>
      </c>
      <c r="AG738" s="6">
        <f>Tabla4[[#This Row],[Tiempo Parada de Reloj]]+Tabla4[[#This Row],[Tiempo Autorizado por Telefonica (no Máximo)]]</f>
        <v>6.9444444444444441E-3</v>
      </c>
      <c r="AH738" s="7">
        <f t="shared" ca="1" si="76"/>
        <v>0.21527777778101154</v>
      </c>
      <c r="AI738" s="8">
        <f t="shared" si="77"/>
        <v>0</v>
      </c>
      <c r="AJ738" s="8">
        <f t="shared" ca="1" si="78"/>
        <v>5.1666666667442769</v>
      </c>
      <c r="AK738" s="3" t="s">
        <v>1349</v>
      </c>
      <c r="AL738" s="3" t="s">
        <v>70</v>
      </c>
      <c r="AM738" s="3" t="s">
        <v>88</v>
      </c>
      <c r="AN738" s="3" t="s">
        <v>106</v>
      </c>
      <c r="AO738" s="3" t="s">
        <v>120</v>
      </c>
      <c r="AP738" s="3" t="s">
        <v>73</v>
      </c>
      <c r="AQ738" s="23">
        <v>45346.463194444441</v>
      </c>
      <c r="AR738" s="3"/>
      <c r="AS738" s="23"/>
      <c r="AT738" s="23"/>
      <c r="AU738" s="3" t="s">
        <v>264</v>
      </c>
      <c r="AV738" s="3" t="s">
        <v>3861</v>
      </c>
      <c r="AW738" s="3" t="s">
        <v>3862</v>
      </c>
      <c r="AX738" s="3">
        <v>4.7400900000000004</v>
      </c>
      <c r="AY738" s="3">
        <v>-74.057599999999994</v>
      </c>
      <c r="AZ738" s="8" t="str">
        <f>+CONCATENATE("Reportan apertura en el enlace ",Tabla4[[#This Row],[Enlace]]," en el ",Tabla4[[#This Row],[Distancia óptica]]," ocasionado por ",Tabla4[[#This Row],[Causa del daño]])</f>
        <v>Reportan apertura en el enlace Mov. Victoria Norte II - Mov. Britalia Suba Carmel en el Km 1,2 desde Gilmar ocasionado por Intervención de Terceros</v>
      </c>
      <c r="BA738" s="8" t="str">
        <f>+CONCATENATE("Para dar solución al incidente ",Tabla4[[#This Row],[Solución]])</f>
        <v>Para dar solución al incidente se recupero 40 metros de fibra de 144 y se crea un empalme de 96 hilos en caja empalme de 144</v>
      </c>
      <c r="BB738" s="3" t="str">
        <f>+_xlfn.CONCAT(Tabla4[[#This Row],[Causa Raiz]]," ",Tabla4[[#This Row],[Solución2]]," (",Tabla4[[#This Row],[Anillo]],"- Cabecera: ",Tabla4[[#This Row],[Cabecera]],"- Operador: ",Tabla4[[#This Row],[Operador]],")")</f>
        <v>Reportan apertura en el enlace Mov. Victoria Norte II - Mov. Britalia Suba Carmel en el Km 1,2 desde Gilmar ocasionado por Intervención de Terceros Para dar solución al incidente se recupero 40 metros de fibra de 144 y se crea un empalme de 96 hilos en caja empalme de 144 (Anillo 45- Cabecera: Dto 11086- Operador: Infraco)</v>
      </c>
    </row>
    <row r="739" spans="1:54" s="2" customFormat="1" ht="213.75">
      <c r="A739" s="38">
        <f t="shared" si="75"/>
        <v>738</v>
      </c>
      <c r="B739" s="3">
        <v>8270716</v>
      </c>
      <c r="C739" s="3" t="s">
        <v>54</v>
      </c>
      <c r="D739" s="23">
        <v>45343.604166666664</v>
      </c>
      <c r="E739" s="23">
        <v>45343.833333333336</v>
      </c>
      <c r="F739" s="1">
        <f t="shared" ca="1" si="80"/>
        <v>0.22916666667151731</v>
      </c>
      <c r="G739" s="3" t="s">
        <v>55</v>
      </c>
      <c r="H739" s="41"/>
      <c r="I739" s="40"/>
      <c r="J739" s="5" t="s">
        <v>56</v>
      </c>
      <c r="K739" s="3" t="s">
        <v>57</v>
      </c>
      <c r="L739" s="9" t="s">
        <v>58</v>
      </c>
      <c r="M739" s="3" t="s">
        <v>59</v>
      </c>
      <c r="N739" s="3" t="s">
        <v>60</v>
      </c>
      <c r="O739" s="3" t="s">
        <v>3863</v>
      </c>
      <c r="P739" s="3" t="s">
        <v>3864</v>
      </c>
      <c r="Q739" s="4" t="s">
        <v>3865</v>
      </c>
      <c r="R739" s="3" t="s">
        <v>980</v>
      </c>
      <c r="S739" s="3" t="s">
        <v>65</v>
      </c>
      <c r="T739" s="3" t="s">
        <v>276</v>
      </c>
      <c r="U739" s="3" t="s">
        <v>3866</v>
      </c>
      <c r="V739" s="22" t="str">
        <f t="shared" si="79"/>
        <v>RLFO; Hora de aviso: 14:30 21/02/2024; Solución: se reahace un empalme de 48 hilos con 8 fusiones para poder restablecer el servicio ; Hora de solución: 20:00 21/02/2024; Causa: Intervención de Terceros</v>
      </c>
      <c r="W739" s="4" t="s">
        <v>68</v>
      </c>
      <c r="X739" s="3"/>
      <c r="Y739" s="3"/>
      <c r="Z739" s="3" t="s">
        <v>69</v>
      </c>
      <c r="AA739" s="3" t="s">
        <v>70</v>
      </c>
      <c r="AB739" s="3">
        <v>8270716</v>
      </c>
      <c r="AC739" s="3" t="s">
        <v>71</v>
      </c>
      <c r="AD739" s="6">
        <v>6.25E-2</v>
      </c>
      <c r="AE739" s="7"/>
      <c r="AF739" s="7"/>
      <c r="AG739" s="6">
        <f>Tabla4[[#This Row],[Tiempo Parada de Reloj]]+Tabla4[[#This Row],[Tiempo Autorizado por Telefonica (no Máximo)]]</f>
        <v>6.25E-2</v>
      </c>
      <c r="AH739" s="7">
        <f t="shared" ca="1" si="76"/>
        <v>0.16666666667151731</v>
      </c>
      <c r="AI739" s="8">
        <f t="shared" si="77"/>
        <v>1.5</v>
      </c>
      <c r="AJ739" s="8">
        <f t="shared" ca="1" si="78"/>
        <v>4.0000000001164153</v>
      </c>
      <c r="AK739" s="3" t="s">
        <v>1349</v>
      </c>
      <c r="AL739" s="3" t="s">
        <v>70</v>
      </c>
      <c r="AM739" s="3" t="s">
        <v>88</v>
      </c>
      <c r="AN739" s="3" t="s">
        <v>106</v>
      </c>
      <c r="AO739" s="3" t="s">
        <v>73</v>
      </c>
      <c r="AP739" s="3" t="s">
        <v>73</v>
      </c>
      <c r="AQ739" s="23">
        <v>45346.465277777781</v>
      </c>
      <c r="AR739" s="3"/>
      <c r="AS739" s="23"/>
      <c r="AT739" s="23"/>
      <c r="AU739" s="3" t="s">
        <v>100</v>
      </c>
      <c r="AV739" s="3" t="s">
        <v>3861</v>
      </c>
      <c r="AW739" s="3" t="s">
        <v>1311</v>
      </c>
      <c r="AX739" s="3">
        <v>4.74</v>
      </c>
      <c r="AY739" s="3">
        <v>-74.057599999999994</v>
      </c>
      <c r="AZ739" s="8" t="str">
        <f>+CONCATENATE("Reportan apertura en el enlace ",Tabla4[[#This Row],[Enlace]]," en el ",Tabla4[[#This Row],[Distancia óptica]]," ocasionado por ",Tabla4[[#This Row],[Causa del daño]])</f>
        <v>Reportan apertura en el enlace Tenerife - Mediterraneo en el Km 6,2 desde Autopista ocasionado por Intervención de Terceros</v>
      </c>
      <c r="BA739" s="8" t="str">
        <f>+CONCATENATE("Para dar solución al incidente ",Tabla4[[#This Row],[Solución]])</f>
        <v xml:space="preserve">Para dar solución al incidente se reahace un empalme de 48 hilos con 8 fusiones para poder restablecer el servicio </v>
      </c>
      <c r="BB739" s="3" t="str">
        <f>+_xlfn.CONCAT(Tabla4[[#This Row],[Causa Raiz]]," ",Tabla4[[#This Row],[Solución2]]," (",Tabla4[[#This Row],[Anillo]],"- Cabecera: ",Tabla4[[#This Row],[Cabecera]],"- Operador: ",Tabla4[[#This Row],[Operador]],")")</f>
        <v>Reportan apertura en el enlace Tenerife - Mediterraneo en el Km 6,2 desde Autopista ocasionado por Intervención de Terceros Para dar solución al incidente se reahace un empalme de 48 hilos con 8 fusiones para poder restablecer el servicio  (UK- Cabecera: Dto 11086- Operador: Colombia Telecomunicaciones)</v>
      </c>
    </row>
    <row r="740" spans="1:54" s="2" customFormat="1" ht="213.75">
      <c r="A740" s="38">
        <f t="shared" si="75"/>
        <v>739</v>
      </c>
      <c r="B740" s="3">
        <v>8271696</v>
      </c>
      <c r="C740" s="3" t="s">
        <v>54</v>
      </c>
      <c r="D740" s="23">
        <v>45343.916666666664</v>
      </c>
      <c r="E740" s="23">
        <v>45344.732638888891</v>
      </c>
      <c r="F740" s="1">
        <f t="shared" ca="1" si="80"/>
        <v>0.81597222222626442</v>
      </c>
      <c r="G740" s="3" t="s">
        <v>55</v>
      </c>
      <c r="H740" s="41"/>
      <c r="I740" s="40"/>
      <c r="J740" s="5" t="s">
        <v>56</v>
      </c>
      <c r="K740" s="3" t="s">
        <v>77</v>
      </c>
      <c r="L740" s="9" t="s">
        <v>58</v>
      </c>
      <c r="M740" s="3" t="s">
        <v>283</v>
      </c>
      <c r="N740" s="3" t="s">
        <v>284</v>
      </c>
      <c r="O740" s="3" t="s">
        <v>3795</v>
      </c>
      <c r="P740" s="3" t="s">
        <v>3867</v>
      </c>
      <c r="Q740" s="4" t="s">
        <v>3797</v>
      </c>
      <c r="R740" s="3" t="s">
        <v>796</v>
      </c>
      <c r="S740" s="3" t="s">
        <v>289</v>
      </c>
      <c r="T740" s="3" t="s">
        <v>256</v>
      </c>
      <c r="U740" s="3" t="s">
        <v>3868</v>
      </c>
      <c r="V740" s="22" t="str">
        <f t="shared" si="79"/>
        <v>RLFO; Hora de aviso: 22:00 21/02/2024; Solución: Se refusionan hilos en Caja de Empalme y cambio de patch cord en jntos extremos; Hora de solución: 17:35 22/02/2024; Causa: Falla de Empalme de FiOp</v>
      </c>
      <c r="W740" s="4" t="s">
        <v>160</v>
      </c>
      <c r="X740" s="3"/>
      <c r="Y740" s="3"/>
      <c r="Z740" s="3" t="s">
        <v>69</v>
      </c>
      <c r="AA740" s="3" t="s">
        <v>71</v>
      </c>
      <c r="AB740" s="3">
        <v>0</v>
      </c>
      <c r="AC740" s="3" t="s">
        <v>71</v>
      </c>
      <c r="AD740" s="6">
        <v>0.66319444444444442</v>
      </c>
      <c r="AE740" s="7"/>
      <c r="AF740" s="7"/>
      <c r="AG740" s="6">
        <f>Tabla4[[#This Row],[Tiempo Parada de Reloj]]+Tabla4[[#This Row],[Tiempo Autorizado por Telefonica (no Máximo)]]</f>
        <v>0.66319444444444442</v>
      </c>
      <c r="AH740" s="7">
        <f t="shared" ca="1" si="76"/>
        <v>0.15277777778182</v>
      </c>
      <c r="AI740" s="8">
        <f t="shared" si="77"/>
        <v>15.916666666666666</v>
      </c>
      <c r="AJ740" s="8">
        <f t="shared" ca="1" si="78"/>
        <v>3.66666666676368</v>
      </c>
      <c r="AK740" s="3" t="s">
        <v>88</v>
      </c>
      <c r="AL740" s="3" t="s">
        <v>70</v>
      </c>
      <c r="AM740" s="3" t="s">
        <v>120</v>
      </c>
      <c r="AN740" s="3" t="s">
        <v>73</v>
      </c>
      <c r="AO740" s="3" t="s">
        <v>120</v>
      </c>
      <c r="AP740" s="3" t="s">
        <v>120</v>
      </c>
      <c r="AQ740" s="23">
        <v>45348.342361111114</v>
      </c>
      <c r="AR740" s="3"/>
      <c r="AS740" s="23"/>
      <c r="AT740" s="23"/>
      <c r="AU740" s="3" t="s">
        <v>662</v>
      </c>
      <c r="AV740" s="3" t="s">
        <v>901</v>
      </c>
      <c r="AW740" s="3" t="s">
        <v>135</v>
      </c>
      <c r="AX740" s="3">
        <v>4.5251799999999998</v>
      </c>
      <c r="AY740" s="3">
        <v>-75.683970000000002</v>
      </c>
      <c r="AZ740" s="8" t="str">
        <f>+CONCATENATE("Reportan apertura en el enlace ",Tabla4[[#This Row],[Enlace]]," en el ",Tabla4[[#This Row],[Distancia óptica]]," ocasionado por ",Tabla4[[#This Row],[Causa del daño]])</f>
        <v>Reportan apertura en el enlace Armenia Sur - Armenia Larga Distancia en el km 1,4 desde armenia sur fija ocasionado por Falla de Empalme de FiOp</v>
      </c>
      <c r="BA740" s="8" t="str">
        <f>+CONCATENATE("Para dar solución al incidente ",Tabla4[[#This Row],[Solución]])</f>
        <v>Para dar solución al incidente Se refusionan hilos en Caja de Empalme y cambio de patch cord en jntos extremos</v>
      </c>
      <c r="BB740" s="3" t="str">
        <f>+_xlfn.CONCAT(Tabla4[[#This Row],[Causa Raiz]]," ",Tabla4[[#This Row],[Solución2]]," (",Tabla4[[#This Row],[Anillo]],"- Cabecera: ",Tabla4[[#This Row],[Cabecera]],"- Operador: ",Tabla4[[#This Row],[Operador]],")")</f>
        <v>Reportan apertura en el enlace Armenia Sur - Armenia Larga Distancia en el km 1,4 desde armenia sur fija ocasionado por Falla de Empalme de FiOp Para dar solución al incidente Se refusionan hilos en Caja de Empalme y cambio de patch cord en jntos extremos (Lineal- Cabecera: Armenia LD- Operador: Colombia Telecomunicaciones)</v>
      </c>
    </row>
    <row r="741" spans="1:54" s="2" customFormat="1" ht="185.25">
      <c r="A741" s="38">
        <f t="shared" si="75"/>
        <v>740</v>
      </c>
      <c r="B741" s="3">
        <v>8271932</v>
      </c>
      <c r="C741" s="3" t="s">
        <v>163</v>
      </c>
      <c r="D741" s="23">
        <v>45343.673611111109</v>
      </c>
      <c r="E741" s="23">
        <v>45343.675000000003</v>
      </c>
      <c r="F741" s="1">
        <f t="shared" ca="1" si="80"/>
        <v>1.3888888934161514E-3</v>
      </c>
      <c r="G741" s="3" t="s">
        <v>55</v>
      </c>
      <c r="H741" s="41"/>
      <c r="I741" s="40"/>
      <c r="J741" s="5" t="s">
        <v>56</v>
      </c>
      <c r="K741" s="3" t="s">
        <v>77</v>
      </c>
      <c r="L741" s="9" t="s">
        <v>58</v>
      </c>
      <c r="M741" s="3" t="s">
        <v>656</v>
      </c>
      <c r="N741" s="3" t="s">
        <v>361</v>
      </c>
      <c r="O741" s="3" t="s">
        <v>793</v>
      </c>
      <c r="P741" s="3" t="s">
        <v>3869</v>
      </c>
      <c r="Q741" s="4" t="s">
        <v>3870</v>
      </c>
      <c r="R741" s="3" t="s">
        <v>3814</v>
      </c>
      <c r="S741" s="3" t="s">
        <v>289</v>
      </c>
      <c r="T741" s="3" t="s">
        <v>104</v>
      </c>
      <c r="U741" s="3" t="s">
        <v>3871</v>
      </c>
      <c r="V741" s="22" t="str">
        <f t="shared" si="79"/>
        <v>RDFO; Hora de aviso: 16:10 21/02/2024; Solución: servisio se restablece sin manipulacion del personal de fo; Hora de solución: 16:12 21/02/2024; Causa: Visita Fallida</v>
      </c>
      <c r="W741" s="4" t="s">
        <v>3872</v>
      </c>
      <c r="X741" s="3"/>
      <c r="Y741" s="3"/>
      <c r="Z741" s="3" t="s">
        <v>69</v>
      </c>
      <c r="AA741" s="3" t="s">
        <v>71</v>
      </c>
      <c r="AB741" s="3">
        <v>0</v>
      </c>
      <c r="AC741" s="3" t="s">
        <v>71</v>
      </c>
      <c r="AD741" s="6">
        <v>0</v>
      </c>
      <c r="AE741" s="7"/>
      <c r="AF741" s="7"/>
      <c r="AG741" s="6">
        <f>Tabla4[[#This Row],[Tiempo Parada de Reloj]]+Tabla4[[#This Row],[Tiempo Autorizado por Telefonica (no Máximo)]]</f>
        <v>0</v>
      </c>
      <c r="AH741" s="7">
        <f t="shared" ca="1" si="76"/>
        <v>1.3888888934161514E-3</v>
      </c>
      <c r="AI741" s="8">
        <f t="shared" si="77"/>
        <v>0</v>
      </c>
      <c r="AJ741" s="8">
        <f t="shared" ca="1" si="78"/>
        <v>3.3333333441987634E-2</v>
      </c>
      <c r="AK741" s="3" t="s">
        <v>88</v>
      </c>
      <c r="AL741" s="3" t="s">
        <v>71</v>
      </c>
      <c r="AM741" s="3" t="s">
        <v>69</v>
      </c>
      <c r="AN741" s="3" t="s">
        <v>88</v>
      </c>
      <c r="AO741" s="3" t="s">
        <v>88</v>
      </c>
      <c r="AP741" s="3" t="s">
        <v>88</v>
      </c>
      <c r="AQ741" s="23">
        <v>45343.964189351849</v>
      </c>
      <c r="AR741" s="3"/>
      <c r="AS741" s="23" t="s">
        <v>798</v>
      </c>
      <c r="AT741" s="65" t="s">
        <v>799</v>
      </c>
      <c r="AU741" s="3" t="s">
        <v>424</v>
      </c>
      <c r="AV741" s="3" t="s">
        <v>69</v>
      </c>
      <c r="AW741" s="3" t="s">
        <v>69</v>
      </c>
      <c r="AX741" s="3" t="s">
        <v>69</v>
      </c>
      <c r="AY741" s="3" t="s">
        <v>69</v>
      </c>
      <c r="AZ741" s="8" t="str">
        <f>+CONCATENATE("Reportan apertura en el enlace ",Tabla4[[#This Row],[Enlace]]," en el ",Tabla4[[#This Row],[Distancia óptica]]," ocasionado por ",Tabla4[[#This Row],[Causa del daño]])</f>
        <v>Reportan apertura en el enlace Manizales - La Pintada en el 19 kms desde La Pintada ocasionado por Visita Fallida</v>
      </c>
      <c r="BA741" s="8" t="str">
        <f>+CONCATENATE("Para dar solución al incidente ",Tabla4[[#This Row],[Solución]])</f>
        <v>Para dar solución al incidente servisio se restablece sin manipulacion del personal de fo</v>
      </c>
      <c r="BB741" s="3" t="str">
        <f>+_xlfn.CONCAT(Tabla4[[#This Row],[Causa Raiz]]," ",Tabla4[[#This Row],[Solución2]]," (",Tabla4[[#This Row],[Anillo]],"- Cabecera: ",Tabla4[[#This Row],[Cabecera]],"- Operador: ",Tabla4[[#This Row],[Operador]],")")</f>
        <v>Reportan apertura en el enlace Manizales - La Pintada en el 19 kms desde La Pintada ocasionado por Visita Fallida Para dar solución al incidente servisio se restablece sin manipulacion del personal de fo (NA- Cabecera: NA- Operador: Colombia Telecomunicaciones)</v>
      </c>
    </row>
    <row r="742" spans="1:54" s="2" customFormat="1" ht="185.25">
      <c r="A742" s="38">
        <f t="shared" si="75"/>
        <v>741</v>
      </c>
      <c r="B742" s="3">
        <v>8272095</v>
      </c>
      <c r="C742" s="3" t="s">
        <v>136</v>
      </c>
      <c r="D742" s="23">
        <v>45343.697916666664</v>
      </c>
      <c r="E742" s="23">
        <v>45344.027777777781</v>
      </c>
      <c r="F742" s="1">
        <f t="shared" ca="1" si="80"/>
        <v>0.32986111111677019</v>
      </c>
      <c r="G742" s="3" t="s">
        <v>55</v>
      </c>
      <c r="H742" s="41"/>
      <c r="I742" s="40"/>
      <c r="J742" s="5" t="s">
        <v>137</v>
      </c>
      <c r="K742" s="3" t="s">
        <v>77</v>
      </c>
      <c r="L742" s="9" t="s">
        <v>78</v>
      </c>
      <c r="M742" s="3" t="s">
        <v>152</v>
      </c>
      <c r="N742" s="3" t="s">
        <v>3873</v>
      </c>
      <c r="O742" s="3" t="s">
        <v>3874</v>
      </c>
      <c r="P742" s="3" t="s">
        <v>3875</v>
      </c>
      <c r="Q742" s="4" t="s">
        <v>3876</v>
      </c>
      <c r="R742" s="3" t="s">
        <v>1178</v>
      </c>
      <c r="S742" s="3" t="s">
        <v>158</v>
      </c>
      <c r="T742" s="3" t="s">
        <v>176</v>
      </c>
      <c r="U742" s="3" t="s">
        <v>3877</v>
      </c>
      <c r="V742" s="22" t="str">
        <f t="shared" si="79"/>
        <v>RBHFO; Hora de aviso: 16:45 21/02/2024; Solución: Recuperacion de 500 mts de Fo y un empalme de 36 hilos; Hora de solución: 0:40 22/02/2024; Causa: Intervención de Terceros. No Identificados</v>
      </c>
      <c r="W742" s="4" t="s">
        <v>160</v>
      </c>
      <c r="X742" s="3"/>
      <c r="Y742" s="3"/>
      <c r="Z742" s="3" t="s">
        <v>69</v>
      </c>
      <c r="AA742" s="3" t="s">
        <v>71</v>
      </c>
      <c r="AB742" s="3">
        <v>0</v>
      </c>
      <c r="AC742" s="3" t="s">
        <v>71</v>
      </c>
      <c r="AD742" s="6">
        <v>0.12152777777777778</v>
      </c>
      <c r="AE742" s="7"/>
      <c r="AF742" s="7"/>
      <c r="AG742" s="6">
        <f>Tabla4[[#This Row],[Tiempo Parada de Reloj]]+Tabla4[[#This Row],[Tiempo Autorizado por Telefonica (no Máximo)]]</f>
        <v>0.12152777777777778</v>
      </c>
      <c r="AH742" s="7">
        <f t="shared" ca="1" si="76"/>
        <v>0.2083333333389924</v>
      </c>
      <c r="AI742" s="8">
        <f t="shared" si="77"/>
        <v>2.9166666666666665</v>
      </c>
      <c r="AJ742" s="8">
        <f t="shared" ca="1" si="78"/>
        <v>5.0000000001358176</v>
      </c>
      <c r="AK742" s="3" t="s">
        <v>106</v>
      </c>
      <c r="AL742" s="3" t="s">
        <v>70</v>
      </c>
      <c r="AM742" s="3" t="s">
        <v>120</v>
      </c>
      <c r="AN742" s="3" t="s">
        <v>120</v>
      </c>
      <c r="AO742" s="3" t="s">
        <v>73</v>
      </c>
      <c r="AP742" s="3" t="s">
        <v>73</v>
      </c>
      <c r="AQ742" s="23">
        <v>45344.872916666667</v>
      </c>
      <c r="AR742" s="3"/>
      <c r="AS742" s="23"/>
      <c r="AT742" s="23"/>
      <c r="AU742" s="3" t="s">
        <v>161</v>
      </c>
      <c r="AV742" s="3" t="s">
        <v>482</v>
      </c>
      <c r="AW742" s="3" t="s">
        <v>3878</v>
      </c>
      <c r="AX742" s="3">
        <v>0.82160089999999997</v>
      </c>
      <c r="AY742" s="3">
        <v>-77.629041000000001</v>
      </c>
      <c r="AZ742" s="8" t="str">
        <f>+CONCATENATE("Reportan apertura en el enlace ",Tabla4[[#This Row],[Enlace]]," en el ",Tabla4[[#This Row],[Distancia óptica]]," ocasionado por ",Tabla4[[#This Row],[Causa del daño]])</f>
        <v>Reportan apertura en el enlace Mov. Centro - Mov. Rio Blanco en el km 1,7 desde Ipiales  ocasionado por Intervención de Terceros. No Identificados</v>
      </c>
      <c r="BA742" s="8" t="str">
        <f>+CONCATENATE("Para dar solución al incidente ",Tabla4[[#This Row],[Solución]])</f>
        <v>Para dar solución al incidente Recuperacion de 500 mts de Fo y un empalme de 36 hilos</v>
      </c>
      <c r="BB742" s="3" t="str">
        <f>+_xlfn.CONCAT(Tabla4[[#This Row],[Causa Raiz]]," ",Tabla4[[#This Row],[Solución2]]," (",Tabla4[[#This Row],[Anillo]],"- Cabecera: ",Tabla4[[#This Row],[Cabecera]],"- Operador: ",Tabla4[[#This Row],[Operador]],")")</f>
        <v>Reportan apertura en el enlace Mov. Centro - Mov. Rio Blanco en el km 1,7 desde Ipiales  ocasionado por Intervención de Terceros. No Identificados Para dar solución al incidente Recuperacion de 500 mts de Fo y un empalme de 36 hilos (Anillo 1 norte- Cabecera: Centro- Operador: Infraco)</v>
      </c>
    </row>
    <row r="743" spans="1:54" s="2" customFormat="1" ht="199.5">
      <c r="A743" s="38">
        <f t="shared" si="75"/>
        <v>742</v>
      </c>
      <c r="B743" s="3">
        <v>8272428</v>
      </c>
      <c r="C743" s="3" t="s">
        <v>54</v>
      </c>
      <c r="D743" s="23">
        <v>45343.697916666664</v>
      </c>
      <c r="E743" s="23">
        <v>45343.753472222219</v>
      </c>
      <c r="F743" s="1">
        <f t="shared" ca="1" si="80"/>
        <v>5.5555555554747116E-2</v>
      </c>
      <c r="G743" s="3" t="s">
        <v>55</v>
      </c>
      <c r="H743" s="41"/>
      <c r="I743" s="40"/>
      <c r="J743" s="5" t="s">
        <v>56</v>
      </c>
      <c r="K743" s="3" t="s">
        <v>122</v>
      </c>
      <c r="L743" s="9" t="s">
        <v>78</v>
      </c>
      <c r="M743" s="3" t="s">
        <v>383</v>
      </c>
      <c r="N743" s="3" t="s">
        <v>384</v>
      </c>
      <c r="O743" s="3" t="s">
        <v>3879</v>
      </c>
      <c r="P743" s="3" t="s">
        <v>3880</v>
      </c>
      <c r="Q743" s="4" t="s">
        <v>3881</v>
      </c>
      <c r="R743" s="3" t="s">
        <v>388</v>
      </c>
      <c r="S743" s="3" t="s">
        <v>389</v>
      </c>
      <c r="T743" s="3" t="s">
        <v>256</v>
      </c>
      <c r="U743" s="3" t="s">
        <v>3882</v>
      </c>
      <c r="V743" s="22" t="str">
        <f t="shared" si="79"/>
        <v>RLFO; Hora de aviso: 16:45 21/02/2024; Solución: Se realiza fusion de hilo afectado para dar continuidad al servicio ; Hora de solución: 18:05 21/02/2024; Causa: Falla de Empalme de FiOp</v>
      </c>
      <c r="W743" s="4" t="s">
        <v>132</v>
      </c>
      <c r="X743" s="3"/>
      <c r="Y743" s="3"/>
      <c r="Z743" s="3" t="s">
        <v>69</v>
      </c>
      <c r="AA743" s="3" t="s">
        <v>71</v>
      </c>
      <c r="AB743" s="3">
        <v>0</v>
      </c>
      <c r="AC743" s="3" t="s">
        <v>71</v>
      </c>
      <c r="AD743" s="6">
        <v>0</v>
      </c>
      <c r="AE743" s="7"/>
      <c r="AF743" s="7"/>
      <c r="AG743" s="6">
        <f>Tabla4[[#This Row],[Tiempo Parada de Reloj]]+Tabla4[[#This Row],[Tiempo Autorizado por Telefonica (no Máximo)]]</f>
        <v>0</v>
      </c>
      <c r="AH743" s="7">
        <f t="shared" ca="1" si="76"/>
        <v>5.5555555554747116E-2</v>
      </c>
      <c r="AI743" s="8">
        <f t="shared" si="77"/>
        <v>0</v>
      </c>
      <c r="AJ743" s="8">
        <f t="shared" ca="1" si="78"/>
        <v>1.3333333333139308</v>
      </c>
      <c r="AK743" s="3" t="s">
        <v>106</v>
      </c>
      <c r="AL743" s="3" t="s">
        <v>71</v>
      </c>
      <c r="AM743" s="3" t="s">
        <v>69</v>
      </c>
      <c r="AN743" s="3" t="s">
        <v>88</v>
      </c>
      <c r="AO743" s="3" t="s">
        <v>73</v>
      </c>
      <c r="AP743" s="3" t="s">
        <v>460</v>
      </c>
      <c r="AQ743" s="23">
        <v>45345.76458333333</v>
      </c>
      <c r="AR743" s="3"/>
      <c r="AS743" s="23"/>
      <c r="AT743" s="23"/>
      <c r="AU743" s="3" t="s">
        <v>392</v>
      </c>
      <c r="AV743" s="3" t="s">
        <v>3883</v>
      </c>
      <c r="AW743" s="3" t="s">
        <v>307</v>
      </c>
      <c r="AX743" s="3">
        <v>10.345067999999999</v>
      </c>
      <c r="AY743" s="3">
        <v>-75.486418999999998</v>
      </c>
      <c r="AZ743" s="8" t="str">
        <f>+CONCATENATE("Reportan apertura en el enlace ",Tabla4[[#This Row],[Enlace]]," en el ",Tabla4[[#This Row],[Distancia óptica]]," ocasionado por ",Tabla4[[#This Row],[Causa del daño]])</f>
        <v>Reportan apertura en el enlace Mov. Arroz Barato - Mov. Campestre en el Km 1,4 desde mamonal ocasionado por Falla de Empalme de FiOp</v>
      </c>
      <c r="BA743" s="8" t="str">
        <f>+CONCATENATE("Para dar solución al incidente ",Tabla4[[#This Row],[Solución]])</f>
        <v xml:space="preserve">Para dar solución al incidente Se realiza fusion de hilo afectado para dar continuidad al servicio </v>
      </c>
      <c r="BB743" s="3" t="str">
        <f>+_xlfn.CONCAT(Tabla4[[#This Row],[Causa Raiz]]," ",Tabla4[[#This Row],[Solución2]]," (",Tabla4[[#This Row],[Anillo]],"- Cabecera: ",Tabla4[[#This Row],[Cabecera]],"- Operador: ",Tabla4[[#This Row],[Operador]],")")</f>
        <v>Reportan apertura en el enlace Mov. Arroz Barato - Mov. Campestre en el Km 1,4 desde mamonal ocasionado por Falla de Empalme de FiOp Para dar solución al incidente Se realiza fusion de hilo afectado para dar continuidad al servicio  (LINEAL- Cabecera: MAMONAL- Operador: Colombia Telecomunicaciones)</v>
      </c>
    </row>
    <row r="744" spans="1:54" s="2" customFormat="1" ht="185.25">
      <c r="A744" s="38">
        <f t="shared" si="75"/>
        <v>743</v>
      </c>
      <c r="B744" s="3">
        <v>8273499</v>
      </c>
      <c r="C744" s="3" t="s">
        <v>54</v>
      </c>
      <c r="D744" s="23">
        <v>45344.097222222219</v>
      </c>
      <c r="E744" s="23">
        <v>45344.638888888891</v>
      </c>
      <c r="F744" s="1">
        <f t="shared" ca="1" si="80"/>
        <v>0.54166666667151731</v>
      </c>
      <c r="G744" s="3" t="s">
        <v>55</v>
      </c>
      <c r="H744" s="41"/>
      <c r="I744" s="40"/>
      <c r="J744" s="5" t="s">
        <v>56</v>
      </c>
      <c r="K744" s="3" t="s">
        <v>77</v>
      </c>
      <c r="L744" s="9" t="s">
        <v>58</v>
      </c>
      <c r="M744" s="3" t="s">
        <v>283</v>
      </c>
      <c r="N744" s="3" t="s">
        <v>284</v>
      </c>
      <c r="O744" s="3" t="s">
        <v>3884</v>
      </c>
      <c r="P744" s="3" t="s">
        <v>3885</v>
      </c>
      <c r="Q744" s="4" t="s">
        <v>3886</v>
      </c>
      <c r="R744" s="3" t="s">
        <v>2716</v>
      </c>
      <c r="S744" s="3" t="s">
        <v>289</v>
      </c>
      <c r="T744" s="3" t="s">
        <v>66</v>
      </c>
      <c r="U744" s="3" t="s">
        <v>3887</v>
      </c>
      <c r="V744" s="22" t="str">
        <f t="shared" si="79"/>
        <v>RLFO; Hora de aviso: 2:20 22/02/2024; Solución: Se recuepra 10 m de reserva y se instala una caja de empalme de 48 hilos.; Hora de solución: 15:20 22/02/2024; Causa: Vandalismo</v>
      </c>
      <c r="W744" s="4" t="s">
        <v>191</v>
      </c>
      <c r="X744" s="3"/>
      <c r="Y744" s="3"/>
      <c r="Z744" s="3"/>
      <c r="AA744" s="3" t="s">
        <v>70</v>
      </c>
      <c r="AB744" s="3">
        <v>8273499</v>
      </c>
      <c r="AC744" s="3" t="s">
        <v>71</v>
      </c>
      <c r="AD744" s="6">
        <v>0</v>
      </c>
      <c r="AE744" s="7"/>
      <c r="AF744" s="7"/>
      <c r="AG744" s="6">
        <f>Tabla4[[#This Row],[Tiempo Parada de Reloj]]+Tabla4[[#This Row],[Tiempo Autorizado por Telefonica (no Máximo)]]</f>
        <v>0</v>
      </c>
      <c r="AH744" s="7">
        <f t="shared" ca="1" si="76"/>
        <v>0.54166666667151731</v>
      </c>
      <c r="AI744" s="8">
        <f t="shared" si="77"/>
        <v>0</v>
      </c>
      <c r="AJ744" s="8">
        <f t="shared" ca="1" si="78"/>
        <v>13.000000000116415</v>
      </c>
      <c r="AK744" s="3" t="s">
        <v>120</v>
      </c>
      <c r="AL744" s="3" t="s">
        <v>70</v>
      </c>
      <c r="AM744" s="3" t="s">
        <v>72</v>
      </c>
      <c r="AN744" s="3" t="s">
        <v>72</v>
      </c>
      <c r="AO744" s="3" t="s">
        <v>73</v>
      </c>
      <c r="AP744" s="3" t="s">
        <v>73</v>
      </c>
      <c r="AQ744" s="23">
        <v>45346.527777777781</v>
      </c>
      <c r="AR744" s="3"/>
      <c r="AS744" s="23"/>
      <c r="AT744" s="23"/>
      <c r="AU744" s="3" t="s">
        <v>192</v>
      </c>
      <c r="AV744" s="3" t="s">
        <v>284</v>
      </c>
      <c r="AW744" s="3" t="s">
        <v>307</v>
      </c>
      <c r="AX744" s="3">
        <v>5.5354999999999999</v>
      </c>
      <c r="AY744" s="3">
        <v>-75.677899999999994</v>
      </c>
      <c r="AZ744" s="8" t="str">
        <f>+CONCATENATE("Reportan apertura en el enlace ",Tabla4[[#This Row],[Enlace]]," en el ",Tabla4[[#This Row],[Distancia óptica]]," ocasionado por ",Tabla4[[#This Row],[Causa del daño]])</f>
        <v>Reportan apertura en el enlace Galan - Carmen en el km 3,3 desde Galan ocasionado por Vandalismo</v>
      </c>
      <c r="BA744" s="8" t="str">
        <f>+CONCATENATE("Para dar solución al incidente ",Tabla4[[#This Row],[Solución]])</f>
        <v>Para dar solución al incidente Se recuepra 10 m de reserva y se instala una caja de empalme de 48 hilos.</v>
      </c>
      <c r="BB744" s="3" t="str">
        <f>+_xlfn.CONCAT(Tabla4[[#This Row],[Causa Raiz]]," ",Tabla4[[#This Row],[Solución2]]," (",Tabla4[[#This Row],[Anillo]],"- Cabecera: ",Tabla4[[#This Row],[Cabecera]],"- Operador: ",Tabla4[[#This Row],[Operador]],")")</f>
        <v>Reportan apertura en el enlace Galan - Carmen en el km 3,3 desde Galan ocasionado por Vandalismo Para dar solución al incidente Se recuepra 10 m de reserva y se instala una caja de empalme de 48 hilos. (LINEAL- Cabecera: ARMENIA- Operador: Colombia Telecomunicaciones)</v>
      </c>
    </row>
    <row r="745" spans="1:54" s="2" customFormat="1" ht="185.25">
      <c r="A745" s="38">
        <f t="shared" si="75"/>
        <v>744</v>
      </c>
      <c r="B745" s="3">
        <v>8269272</v>
      </c>
      <c r="C745" s="3" t="s">
        <v>54</v>
      </c>
      <c r="D745" s="23">
        <v>45344.256944444445</v>
      </c>
      <c r="E745" s="23">
        <v>45344.416666666664</v>
      </c>
      <c r="F745" s="1">
        <f t="shared" ca="1" si="80"/>
        <v>0.15972222221898846</v>
      </c>
      <c r="G745" s="3" t="s">
        <v>55</v>
      </c>
      <c r="H745" s="41"/>
      <c r="I745" s="40"/>
      <c r="J745" s="5" t="s">
        <v>56</v>
      </c>
      <c r="K745" s="3" t="s">
        <v>122</v>
      </c>
      <c r="L745" s="9" t="s">
        <v>58</v>
      </c>
      <c r="M745" s="3" t="s">
        <v>123</v>
      </c>
      <c r="N745" s="3" t="s">
        <v>124</v>
      </c>
      <c r="O745" s="3" t="s">
        <v>3888</v>
      </c>
      <c r="P745" s="3" t="s">
        <v>3889</v>
      </c>
      <c r="Q745" s="4" t="s">
        <v>3890</v>
      </c>
      <c r="R745" s="3" t="s">
        <v>128</v>
      </c>
      <c r="S745" s="3" t="s">
        <v>129</v>
      </c>
      <c r="T745" s="3" t="s">
        <v>256</v>
      </c>
      <c r="U745" s="3" t="s">
        <v>1378</v>
      </c>
      <c r="V745" s="22" t="str">
        <f t="shared" si="79"/>
        <v>RLFO; Hora de aviso: 6:10 22/02/2024; Solución: Se refusiona hilo abierto en caja de empalme existente; Hora de solución: 10:00 22/02/2024; Causa: Falla de Empalme de FiOp</v>
      </c>
      <c r="W745" s="4" t="s">
        <v>132</v>
      </c>
      <c r="X745" s="3"/>
      <c r="Y745" s="3"/>
      <c r="Z745" s="3" t="s">
        <v>69</v>
      </c>
      <c r="AA745" s="3" t="s">
        <v>70</v>
      </c>
      <c r="AB745" s="3">
        <v>8273499</v>
      </c>
      <c r="AC745" s="3" t="s">
        <v>71</v>
      </c>
      <c r="AD745" s="6">
        <v>0</v>
      </c>
      <c r="AE745" s="7"/>
      <c r="AF745" s="7"/>
      <c r="AG745" s="6">
        <f>Tabla4[[#This Row],[Tiempo Parada de Reloj]]+Tabla4[[#This Row],[Tiempo Autorizado por Telefonica (no Máximo)]]</f>
        <v>0</v>
      </c>
      <c r="AH745" s="7">
        <f t="shared" ca="1" si="76"/>
        <v>0.15972222221898846</v>
      </c>
      <c r="AI745" s="8">
        <f t="shared" si="77"/>
        <v>0</v>
      </c>
      <c r="AJ745" s="8">
        <f t="shared" ca="1" si="78"/>
        <v>3.8333333332557231</v>
      </c>
      <c r="AK745" s="3" t="s">
        <v>72</v>
      </c>
      <c r="AL745" s="3" t="s">
        <v>71</v>
      </c>
      <c r="AM745" s="3" t="s">
        <v>69</v>
      </c>
      <c r="AN745" s="3" t="s">
        <v>72</v>
      </c>
      <c r="AO745" s="3" t="s">
        <v>120</v>
      </c>
      <c r="AP745" s="3" t="s">
        <v>120</v>
      </c>
      <c r="AQ745" s="23">
        <v>45346.384722222225</v>
      </c>
      <c r="AR745" s="3"/>
      <c r="AS745" s="23"/>
      <c r="AT745" s="23"/>
      <c r="AU745" s="3" t="s">
        <v>271</v>
      </c>
      <c r="AV745" s="3" t="s">
        <v>3891</v>
      </c>
      <c r="AW745" s="3" t="s">
        <v>3892</v>
      </c>
      <c r="AX745" s="3">
        <v>11.015416999999999</v>
      </c>
      <c r="AY745" s="3">
        <v>-74.814071999999996</v>
      </c>
      <c r="AZ745" s="8" t="str">
        <f>+CONCATENATE("Reportan apertura en el enlace ",Tabla4[[#This Row],[Enlace]]," en el ",Tabla4[[#This Row],[Distancia óptica]]," ocasionado por ",Tabla4[[#This Row],[Causa del daño]])</f>
        <v>Reportan apertura en el enlace Armario 92 - Caribe en el km 1,73 desde Caribe ocasionado por Falla de Empalme de FiOp</v>
      </c>
      <c r="BA745" s="8" t="str">
        <f>+CONCATENATE("Para dar solución al incidente ",Tabla4[[#This Row],[Solución]])</f>
        <v>Para dar solución al incidente Se refusiona hilo abierto en caja de empalme existente</v>
      </c>
      <c r="BB745" s="3" t="str">
        <f>+_xlfn.CONCAT(Tabla4[[#This Row],[Causa Raiz]]," ",Tabla4[[#This Row],[Solución2]]," (",Tabla4[[#This Row],[Anillo]],"- Cabecera: ",Tabla4[[#This Row],[Cabecera]],"- Operador: ",Tabla4[[#This Row],[Operador]],")")</f>
        <v>Reportan apertura en el enlace Armario 92 - Caribe en el km 1,73 desde Caribe ocasionado por Falla de Empalme de FiOp Para dar solución al incidente Se refusiona hilo abierto en caja de empalme existente (Uk Armario 92- Cabecera: Caibe- Operador: Colombia Telecomunicaciones)</v>
      </c>
    </row>
    <row r="746" spans="1:54" s="2" customFormat="1" ht="213.75">
      <c r="A746" s="38">
        <f t="shared" si="75"/>
        <v>745</v>
      </c>
      <c r="B746" s="3">
        <v>8273938</v>
      </c>
      <c r="C746" s="3" t="s">
        <v>54</v>
      </c>
      <c r="D746" s="23">
        <v>45344.295138888891</v>
      </c>
      <c r="E746" s="23">
        <v>45344.416666666664</v>
      </c>
      <c r="F746" s="1">
        <f t="shared" ca="1" si="80"/>
        <v>0.12152777777373558</v>
      </c>
      <c r="G746" s="3" t="s">
        <v>55</v>
      </c>
      <c r="H746" s="41"/>
      <c r="I746" s="40"/>
      <c r="J746" s="5" t="s">
        <v>56</v>
      </c>
      <c r="K746" s="3" t="s">
        <v>77</v>
      </c>
      <c r="L746" s="9" t="s">
        <v>78</v>
      </c>
      <c r="M746" s="3" t="s">
        <v>745</v>
      </c>
      <c r="N746" s="3" t="s">
        <v>746</v>
      </c>
      <c r="O746" s="3" t="s">
        <v>3893</v>
      </c>
      <c r="P746" s="3" t="s">
        <v>3894</v>
      </c>
      <c r="Q746" s="4" t="s">
        <v>3895</v>
      </c>
      <c r="R746" s="3" t="s">
        <v>992</v>
      </c>
      <c r="S746" s="3" t="s">
        <v>158</v>
      </c>
      <c r="T746" s="3" t="s">
        <v>66</v>
      </c>
      <c r="U746" s="3" t="s">
        <v>3896</v>
      </c>
      <c r="V746" s="22" t="str">
        <f t="shared" si="79"/>
        <v>RLFO; Hora de aviso: 7:05 22/02/2024; Solución: Se recupera 30 m de reserva y se instala una caja de empalme de 24 hilos.; Hora de solución: 10:00 22/02/2024; Causa: Vandalismo</v>
      </c>
      <c r="W746" s="4" t="s">
        <v>160</v>
      </c>
      <c r="X746" s="3"/>
      <c r="Y746" s="3"/>
      <c r="Z746" s="3" t="s">
        <v>69</v>
      </c>
      <c r="AA746" s="3" t="s">
        <v>70</v>
      </c>
      <c r="AB746" s="3">
        <v>8273938</v>
      </c>
      <c r="AC746" s="3" t="s">
        <v>71</v>
      </c>
      <c r="AD746" s="6">
        <v>0</v>
      </c>
      <c r="AE746" s="7"/>
      <c r="AF746" s="7"/>
      <c r="AG746" s="6">
        <f>Tabla4[[#This Row],[Tiempo Parada de Reloj]]+Tabla4[[#This Row],[Tiempo Autorizado por Telefonica (no Máximo)]]</f>
        <v>0</v>
      </c>
      <c r="AH746" s="7">
        <f t="shared" ca="1" si="76"/>
        <v>0.12152777777373558</v>
      </c>
      <c r="AI746" s="8">
        <f t="shared" si="77"/>
        <v>0</v>
      </c>
      <c r="AJ746" s="8">
        <f t="shared" ca="1" si="78"/>
        <v>2.9166666665696539</v>
      </c>
      <c r="AK746" s="3" t="s">
        <v>72</v>
      </c>
      <c r="AL746" s="3" t="s">
        <v>71</v>
      </c>
      <c r="AM746" s="3" t="s">
        <v>69</v>
      </c>
      <c r="AN746" s="3" t="s">
        <v>72</v>
      </c>
      <c r="AO746" s="3" t="s">
        <v>73</v>
      </c>
      <c r="AP746" s="3" t="s">
        <v>120</v>
      </c>
      <c r="AQ746" s="23">
        <v>45346.454861111109</v>
      </c>
      <c r="AR746" s="3"/>
      <c r="AS746" s="23"/>
      <c r="AT746" s="23"/>
      <c r="AU746" s="3" t="s">
        <v>752</v>
      </c>
      <c r="AV746" s="3" t="s">
        <v>75</v>
      </c>
      <c r="AW746" s="3" t="s">
        <v>1311</v>
      </c>
      <c r="AX746" s="3">
        <v>2.9227780000000001</v>
      </c>
      <c r="AY746" s="3">
        <v>-75.262777999999997</v>
      </c>
      <c r="AZ746" s="8" t="str">
        <f>+CONCATENATE("Reportan apertura en el enlace ",Tabla4[[#This Row],[Enlace]]," en el ",Tabla4[[#This Row],[Distancia óptica]]," ocasionado por ",Tabla4[[#This Row],[Causa del daño]])</f>
        <v>Reportan apertura en el enlace Mov. Policia - Mov. Lievano Neiva en el km 0,1 desde Mov. Lievano Neiva ocasionado por Vandalismo</v>
      </c>
      <c r="BA746" s="8" t="str">
        <f>+CONCATENATE("Para dar solución al incidente ",Tabla4[[#This Row],[Solución]])</f>
        <v>Para dar solución al incidente Se recupera 30 m de reserva y se instala una caja de empalme de 24 hilos.</v>
      </c>
      <c r="BB746" s="3" t="str">
        <f>+_xlfn.CONCAT(Tabla4[[#This Row],[Causa Raiz]]," ",Tabla4[[#This Row],[Solución2]]," (",Tabla4[[#This Row],[Anillo]],"- Cabecera: ",Tabla4[[#This Row],[Cabecera]],"- Operador: ",Tabla4[[#This Row],[Operador]],")")</f>
        <v>Reportan apertura en el enlace Mov. Policia - Mov. Lievano Neiva en el km 0,1 desde Mov. Lievano Neiva ocasionado por Vandalismo Para dar solución al incidente Se recupera 30 m de reserva y se instala una caja de empalme de 24 hilos. (UK- Cabecera: CENTRO- Operador: Colombia Telecomunicaciones)</v>
      </c>
    </row>
    <row r="747" spans="1:54" s="2" customFormat="1" ht="213.75">
      <c r="A747" s="38">
        <f t="shared" si="75"/>
        <v>746</v>
      </c>
      <c r="B747" s="3">
        <v>8273935</v>
      </c>
      <c r="C747" s="3" t="s">
        <v>54</v>
      </c>
      <c r="D747" s="23">
        <v>45344.378472222219</v>
      </c>
      <c r="E747" s="23">
        <v>45344.527777777781</v>
      </c>
      <c r="F747" s="1">
        <f t="shared" ca="1" si="80"/>
        <v>0.14930555556202307</v>
      </c>
      <c r="G747" s="3" t="s">
        <v>55</v>
      </c>
      <c r="H747" s="41"/>
      <c r="I747" s="40"/>
      <c r="J747" s="5" t="s">
        <v>56</v>
      </c>
      <c r="K747" s="3" t="s">
        <v>122</v>
      </c>
      <c r="L747" s="9" t="s">
        <v>78</v>
      </c>
      <c r="M747" s="3" t="s">
        <v>644</v>
      </c>
      <c r="N747" s="3" t="s">
        <v>645</v>
      </c>
      <c r="O747" s="3" t="s">
        <v>3897</v>
      </c>
      <c r="P747" s="3" t="s">
        <v>3898</v>
      </c>
      <c r="Q747" s="4" t="s">
        <v>3899</v>
      </c>
      <c r="R747" s="3" t="s">
        <v>805</v>
      </c>
      <c r="S747" s="3" t="s">
        <v>129</v>
      </c>
      <c r="T747" s="3" t="s">
        <v>176</v>
      </c>
      <c r="U747" s="3" t="s">
        <v>3900</v>
      </c>
      <c r="V747" s="22" t="str">
        <f t="shared" si="79"/>
        <v>RLFO; Hora de aviso: 9:05 22/02/2024; Solución: Se realiza un tendido de 300 mts de cable de 24 hilos y empalmes de 24 hilos; Hora de solución: 12:40 22/02/2024; Causa: Intervención de Terceros. No Identificados</v>
      </c>
      <c r="W747" s="4" t="s">
        <v>132</v>
      </c>
      <c r="X747" s="3"/>
      <c r="Y747" s="3"/>
      <c r="Z747" s="3" t="s">
        <v>69</v>
      </c>
      <c r="AA747" s="3" t="s">
        <v>70</v>
      </c>
      <c r="AB747" s="3">
        <v>8273935</v>
      </c>
      <c r="AC747" s="3" t="s">
        <v>71</v>
      </c>
      <c r="AD747" s="6">
        <v>0</v>
      </c>
      <c r="AE747" s="7"/>
      <c r="AF747" s="7"/>
      <c r="AG747" s="6">
        <f>Tabla4[[#This Row],[Tiempo Parada de Reloj]]+Tabla4[[#This Row],[Tiempo Autorizado por Telefonica (no Máximo)]]</f>
        <v>0</v>
      </c>
      <c r="AH747" s="7">
        <f t="shared" ca="1" si="76"/>
        <v>0.14930555556202307</v>
      </c>
      <c r="AI747" s="8">
        <f t="shared" si="77"/>
        <v>0</v>
      </c>
      <c r="AJ747" s="8">
        <f t="shared" ca="1" si="78"/>
        <v>3.5833333334885538</v>
      </c>
      <c r="AK747" s="3" t="s">
        <v>72</v>
      </c>
      <c r="AL747" s="3" t="s">
        <v>71</v>
      </c>
      <c r="AM747" s="3" t="s">
        <v>69</v>
      </c>
      <c r="AN747" s="3" t="s">
        <v>72</v>
      </c>
      <c r="AO747" s="3" t="s">
        <v>73</v>
      </c>
      <c r="AP747" s="3" t="s">
        <v>73</v>
      </c>
      <c r="AQ747" s="23">
        <v>45346.707638888889</v>
      </c>
      <c r="AR747" s="3"/>
      <c r="AS747" s="23"/>
      <c r="AT747" s="23"/>
      <c r="AU747" s="3" t="s">
        <v>655</v>
      </c>
      <c r="AV747" s="3" t="s">
        <v>3901</v>
      </c>
      <c r="AW747" s="3" t="s">
        <v>307</v>
      </c>
      <c r="AX747" s="3">
        <v>8.7287630000000007</v>
      </c>
      <c r="AY747" s="3">
        <v>-75.889257999999998</v>
      </c>
      <c r="AZ747" s="8" t="str">
        <f>+CONCATENATE("Reportan apertura en el enlace ",Tabla4[[#This Row],[Enlace]]," en el ",Tabla4[[#This Row],[Distancia óptica]]," ocasionado por ",Tabla4[[#This Row],[Causa del daño]])</f>
        <v>Reportan apertura en el enlace Mov. Sinu - Mov. Rio Sinu en el km 1,9 desde Rio Sinu ocasionado por Intervención de Terceros. No Identificados</v>
      </c>
      <c r="BA747" s="8" t="str">
        <f>+CONCATENATE("Para dar solución al incidente ",Tabla4[[#This Row],[Solución]])</f>
        <v>Para dar solución al incidente Se realiza un tendido de 300 mts de cable de 24 hilos y empalmes de 24 hilos</v>
      </c>
      <c r="BB747" s="3" t="str">
        <f>+_xlfn.CONCAT(Tabla4[[#This Row],[Causa Raiz]]," ",Tabla4[[#This Row],[Solución2]]," (",Tabla4[[#This Row],[Anillo]],"- Cabecera: ",Tabla4[[#This Row],[Cabecera]],"- Operador: ",Tabla4[[#This Row],[Operador]],")")</f>
        <v>Reportan apertura en el enlace Mov. Sinu - Mov. Rio Sinu en el km 1,9 desde Rio Sinu ocasionado por Intervención de Terceros. No Identificados Para dar solución al incidente Se realiza un tendido de 300 mts de cable de 24 hilos y empalmes de 24 hilos (LINEAL- Cabecera: SINU- Operador: Colombia Telecomunicaciones)</v>
      </c>
    </row>
    <row r="748" spans="1:54" s="2" customFormat="1" ht="213.75">
      <c r="A748" s="38">
        <f t="shared" si="75"/>
        <v>747</v>
      </c>
      <c r="B748" s="3">
        <v>8274834</v>
      </c>
      <c r="C748" s="3" t="s">
        <v>54</v>
      </c>
      <c r="D748" s="23">
        <v>45344.378472222219</v>
      </c>
      <c r="E748" s="23">
        <v>45344.5625</v>
      </c>
      <c r="F748" s="1">
        <f t="shared" ca="1" si="80"/>
        <v>0.18402777778101154</v>
      </c>
      <c r="G748" s="3" t="s">
        <v>55</v>
      </c>
      <c r="H748" s="41"/>
      <c r="I748" s="40"/>
      <c r="J748" s="5" t="s">
        <v>56</v>
      </c>
      <c r="K748" s="3" t="s">
        <v>77</v>
      </c>
      <c r="L748" s="9" t="s">
        <v>58</v>
      </c>
      <c r="M748" s="3" t="s">
        <v>79</v>
      </c>
      <c r="N748" s="3" t="s">
        <v>771</v>
      </c>
      <c r="O748" s="3" t="s">
        <v>3168</v>
      </c>
      <c r="P748" s="3" t="s">
        <v>3902</v>
      </c>
      <c r="Q748" s="4" t="s">
        <v>3903</v>
      </c>
      <c r="R748" s="3" t="s">
        <v>947</v>
      </c>
      <c r="S748" s="3" t="s">
        <v>249</v>
      </c>
      <c r="T748" s="3" t="s">
        <v>66</v>
      </c>
      <c r="U748" s="3" t="s">
        <v>3904</v>
      </c>
      <c r="V748" s="22" t="str">
        <f t="shared" si="79"/>
        <v>RLFO; Hora de aviso: 9:05 22/02/2024; Solución: Se realiza recuperacion de 800 m de reserva y se instala una caja de empalme de 48 hilos.; Hora de solución: 13:30 22/02/2024; Causa: Vandalismo</v>
      </c>
      <c r="W748" s="4" t="s">
        <v>160</v>
      </c>
      <c r="X748" s="3"/>
      <c r="Y748" s="3"/>
      <c r="Z748" s="3" t="s">
        <v>69</v>
      </c>
      <c r="AA748" s="3" t="s">
        <v>70</v>
      </c>
      <c r="AB748" s="3">
        <v>8274834</v>
      </c>
      <c r="AC748" s="3" t="s">
        <v>71</v>
      </c>
      <c r="AD748" s="6">
        <v>2.0833333333333332E-2</v>
      </c>
      <c r="AE748" s="7"/>
      <c r="AF748" s="7"/>
      <c r="AG748" s="6">
        <f>Tabla4[[#This Row],[Tiempo Parada de Reloj]]+Tabla4[[#This Row],[Tiempo Autorizado por Telefonica (no Máximo)]]</f>
        <v>2.0833333333333332E-2</v>
      </c>
      <c r="AH748" s="7">
        <f t="shared" ca="1" si="76"/>
        <v>0.16319444444767819</v>
      </c>
      <c r="AI748" s="8">
        <f t="shared" si="77"/>
        <v>0.5</v>
      </c>
      <c r="AJ748" s="8">
        <f t="shared" ca="1" si="78"/>
        <v>3.9166666667442769</v>
      </c>
      <c r="AK748" s="3" t="s">
        <v>72</v>
      </c>
      <c r="AL748" s="3" t="s">
        <v>71</v>
      </c>
      <c r="AM748" s="3" t="s">
        <v>69</v>
      </c>
      <c r="AN748" s="3" t="s">
        <v>72</v>
      </c>
      <c r="AO748" s="3" t="s">
        <v>120</v>
      </c>
      <c r="AP748" s="3" t="s">
        <v>120</v>
      </c>
      <c r="AQ748" s="23">
        <v>45345.582638888889</v>
      </c>
      <c r="AR748" s="3"/>
      <c r="AS748" s="23"/>
      <c r="AT748" s="23"/>
      <c r="AU748" s="3" t="s">
        <v>264</v>
      </c>
      <c r="AV748" s="3" t="s">
        <v>757</v>
      </c>
      <c r="AW748" s="3" t="s">
        <v>135</v>
      </c>
      <c r="AX748" s="3">
        <v>4.0853000000000002</v>
      </c>
      <c r="AY748" s="3">
        <v>-74.180390000000003</v>
      </c>
      <c r="AZ748" s="8" t="str">
        <f>+CONCATENATE("Reportan apertura en el enlace ",Tabla4[[#This Row],[Enlace]]," en el ",Tabla4[[#This Row],[Distancia óptica]]," ocasionado por ",Tabla4[[#This Row],[Causa del daño]])</f>
        <v>Reportan apertura en el enlace CG2 - Asturias en el km 5,7 desde Centro de Gravedad 2 ocasionado por Vandalismo</v>
      </c>
      <c r="BA748" s="8" t="str">
        <f>+CONCATENATE("Para dar solución al incidente ",Tabla4[[#This Row],[Solución]])</f>
        <v>Para dar solución al incidente Se realiza recuperacion de 800 m de reserva y se instala una caja de empalme de 48 hilos.</v>
      </c>
      <c r="BB748" s="3" t="str">
        <f>+_xlfn.CONCAT(Tabla4[[#This Row],[Causa Raiz]]," ",Tabla4[[#This Row],[Solución2]]," (",Tabla4[[#This Row],[Anillo]],"- Cabecera: ",Tabla4[[#This Row],[Cabecera]],"- Operador: ",Tabla4[[#This Row],[Operador]],")")</f>
        <v>Reportan apertura en el enlace CG2 - Asturias en el km 5,7 desde Centro de Gravedad 2 ocasionado por Vandalismo Para dar solución al incidente Se realiza recuperacion de 800 m de reserva y se instala una caja de empalme de 48 hilos. (Lineal- Cabecera: Asturias- Operador: Colombia Telecomunicaciones)</v>
      </c>
    </row>
    <row r="749" spans="1:54" s="2" customFormat="1" ht="199.5">
      <c r="A749" s="38">
        <f t="shared" si="75"/>
        <v>748</v>
      </c>
      <c r="B749" s="3">
        <v>8275084</v>
      </c>
      <c r="C749" s="3" t="s">
        <v>136</v>
      </c>
      <c r="D749" s="23">
        <v>45344.388888888891</v>
      </c>
      <c r="E749" s="23">
        <v>45344.618055555555</v>
      </c>
      <c r="F749" s="1">
        <f t="shared" ca="1" si="80"/>
        <v>0.22916666666424135</v>
      </c>
      <c r="G749" s="3" t="s">
        <v>55</v>
      </c>
      <c r="H749" s="41"/>
      <c r="I749" s="40"/>
      <c r="J749" s="5" t="s">
        <v>137</v>
      </c>
      <c r="K749" s="3" t="s">
        <v>77</v>
      </c>
      <c r="L749" s="9" t="s">
        <v>78</v>
      </c>
      <c r="M749" s="3" t="s">
        <v>79</v>
      </c>
      <c r="N749" s="3" t="s">
        <v>771</v>
      </c>
      <c r="O749" s="3" t="s">
        <v>3905</v>
      </c>
      <c r="P749" s="3" t="s">
        <v>3906</v>
      </c>
      <c r="Q749" s="4" t="s">
        <v>3907</v>
      </c>
      <c r="R749" s="3" t="s">
        <v>775</v>
      </c>
      <c r="S749" s="3" t="s">
        <v>249</v>
      </c>
      <c r="T749" s="3" t="s">
        <v>66</v>
      </c>
      <c r="U749" s="3" t="s">
        <v>3908</v>
      </c>
      <c r="V749" s="22" t="str">
        <f t="shared" si="79"/>
        <v>RBHFO; Hora de aviso: 9:20 22/02/2024; Solución: Se recupera 50 m de reserva y se realiza un empalme de 48hilos.; Hora de solución: 14:50 22/02/2024; Causa: Vandalismo</v>
      </c>
      <c r="W749" s="4" t="s">
        <v>160</v>
      </c>
      <c r="X749" s="3"/>
      <c r="Y749" s="3"/>
      <c r="Z749" s="3" t="s">
        <v>69</v>
      </c>
      <c r="AA749" s="3" t="s">
        <v>71</v>
      </c>
      <c r="AB749" s="3">
        <v>0</v>
      </c>
      <c r="AC749" s="3" t="s">
        <v>70</v>
      </c>
      <c r="AD749" s="6">
        <v>2.0833333333333332E-2</v>
      </c>
      <c r="AE749" s="7"/>
      <c r="AF749" s="7"/>
      <c r="AG749" s="6">
        <f>Tabla4[[#This Row],[Tiempo Parada de Reloj]]+Tabla4[[#This Row],[Tiempo Autorizado por Telefonica (no Máximo)]]</f>
        <v>2.0833333333333332E-2</v>
      </c>
      <c r="AH749" s="7">
        <f t="shared" ca="1" si="76"/>
        <v>0.208333333330908</v>
      </c>
      <c r="AI749" s="8">
        <f t="shared" si="77"/>
        <v>0.5</v>
      </c>
      <c r="AJ749" s="8">
        <f t="shared" ca="1" si="78"/>
        <v>4.9999999999417923</v>
      </c>
      <c r="AK749" s="3" t="s">
        <v>72</v>
      </c>
      <c r="AL749" s="3" t="s">
        <v>71</v>
      </c>
      <c r="AM749" s="3" t="s">
        <v>69</v>
      </c>
      <c r="AN749" s="3" t="s">
        <v>72</v>
      </c>
      <c r="AO749" s="3" t="s">
        <v>120</v>
      </c>
      <c r="AP749" s="3" t="s">
        <v>120</v>
      </c>
      <c r="AQ749" s="23">
        <v>45345.593055555553</v>
      </c>
      <c r="AR749" s="3"/>
      <c r="AS749" s="23"/>
      <c r="AT749" s="23"/>
      <c r="AU749" s="3" t="s">
        <v>313</v>
      </c>
      <c r="AV749" s="3" t="s">
        <v>757</v>
      </c>
      <c r="AW749" s="3" t="s">
        <v>3909</v>
      </c>
      <c r="AX749" s="3">
        <v>4.6092230000000001</v>
      </c>
      <c r="AY749" s="3">
        <v>-74.181679000000003</v>
      </c>
      <c r="AZ749" s="8" t="str">
        <f>+CONCATENATE("Reportan apertura en el enlace ",Tabla4[[#This Row],[Enlace]]," en el ",Tabla4[[#This Row],[Distancia óptica]]," ocasionado por ",Tabla4[[#This Row],[Causa del daño]])</f>
        <v>Reportan apertura en el enlace Mov. potrerito Bosa II - Mov. Bosa Antonia Santos en el km 7,5 desde Potrerito II ocasionado por Vandalismo</v>
      </c>
      <c r="BA749" s="8" t="str">
        <f>+CONCATENATE("Para dar solución al incidente ",Tabla4[[#This Row],[Solución]])</f>
        <v>Para dar solución al incidente Se recupera 50 m de reserva y se realiza un empalme de 48hilos.</v>
      </c>
      <c r="BB749" s="3" t="str">
        <f>+_xlfn.CONCAT(Tabla4[[#This Row],[Causa Raiz]]," ",Tabla4[[#This Row],[Solución2]]," (",Tabla4[[#This Row],[Anillo]],"- Cabecera: ",Tabla4[[#This Row],[Cabecera]],"- Operador: ",Tabla4[[#This Row],[Operador]],")")</f>
        <v>Reportan apertura en el enlace Mov. potrerito Bosa II - Mov. Bosa Antonia Santos en el km 7,5 desde Potrerito II ocasionado por Vandalismo Para dar solución al incidente Se recupera 50 m de reserva y se realiza un empalme de 48hilos. (Anillo 48 Rep- Cabecera: Asturias- Operador: Infraco)</v>
      </c>
    </row>
    <row r="750" spans="1:54" s="2" customFormat="1" ht="185.25">
      <c r="A750" s="38">
        <f t="shared" si="75"/>
        <v>749</v>
      </c>
      <c r="B750" s="3">
        <v>8275182</v>
      </c>
      <c r="C750" s="3" t="s">
        <v>54</v>
      </c>
      <c r="D750" s="23">
        <v>45344.430555555555</v>
      </c>
      <c r="E750" s="23">
        <v>45344.431944444441</v>
      </c>
      <c r="F750" s="1">
        <f t="shared" ca="1" si="80"/>
        <v>1.3888888861401938E-3</v>
      </c>
      <c r="G750" s="3" t="s">
        <v>55</v>
      </c>
      <c r="H750" s="41"/>
      <c r="I750" s="40"/>
      <c r="J750" s="5" t="s">
        <v>56</v>
      </c>
      <c r="K750" s="3" t="s">
        <v>203</v>
      </c>
      <c r="L750" s="9" t="s">
        <v>78</v>
      </c>
      <c r="M750" s="3" t="s">
        <v>79</v>
      </c>
      <c r="N750" s="3" t="s">
        <v>3537</v>
      </c>
      <c r="O750" s="3" t="s">
        <v>3910</v>
      </c>
      <c r="P750" s="3">
        <v>0</v>
      </c>
      <c r="Q750" s="4" t="s">
        <v>3911</v>
      </c>
      <c r="R750" s="3" t="s">
        <v>84</v>
      </c>
      <c r="S750" s="3" t="s">
        <v>210</v>
      </c>
      <c r="T750" s="3" t="s">
        <v>104</v>
      </c>
      <c r="U750" s="3" t="s">
        <v>3912</v>
      </c>
      <c r="V750" s="22" t="str">
        <f t="shared" si="79"/>
        <v>RLFO; Hora de aviso: 10:20 22/02/2024; Solución: Ing luis ramos confirma que sube el enlace sin manipulacion de fo; Hora de solución: 10:22 22/02/2024; Causa: Visita Fallida</v>
      </c>
      <c r="W750" s="4" t="s">
        <v>213</v>
      </c>
      <c r="X750" s="3"/>
      <c r="Y750" s="3"/>
      <c r="Z750" s="3" t="s">
        <v>69</v>
      </c>
      <c r="AA750" s="3" t="s">
        <v>70</v>
      </c>
      <c r="AB750" s="3">
        <v>8275182</v>
      </c>
      <c r="AC750" s="3" t="s">
        <v>71</v>
      </c>
      <c r="AD750" s="6">
        <v>0</v>
      </c>
      <c r="AE750" s="7"/>
      <c r="AF750" s="7"/>
      <c r="AG750" s="6">
        <f>Tabla4[[#This Row],[Tiempo Parada de Reloj]]+Tabla4[[#This Row],[Tiempo Autorizado por Telefonica (no Máximo)]]</f>
        <v>0</v>
      </c>
      <c r="AH750" s="7">
        <f t="shared" ca="1" si="76"/>
        <v>1.3888888861401938E-3</v>
      </c>
      <c r="AI750" s="8">
        <f t="shared" si="77"/>
        <v>0</v>
      </c>
      <c r="AJ750" s="8">
        <f t="shared" ca="1" si="78"/>
        <v>3.3333333267364651E-2</v>
      </c>
      <c r="AK750" s="3" t="s">
        <v>72</v>
      </c>
      <c r="AL750" s="3" t="s">
        <v>71</v>
      </c>
      <c r="AM750" s="3" t="s">
        <v>69</v>
      </c>
      <c r="AN750" s="3" t="s">
        <v>72</v>
      </c>
      <c r="AO750" s="3" t="s">
        <v>72</v>
      </c>
      <c r="AP750" s="3" t="s">
        <v>72</v>
      </c>
      <c r="AQ750" s="23">
        <v>45344.431944444441</v>
      </c>
      <c r="AR750" s="3"/>
      <c r="AS750" s="23"/>
      <c r="AT750" s="23"/>
      <c r="AU750" s="3" t="s">
        <v>610</v>
      </c>
      <c r="AV750" s="3" t="s">
        <v>69</v>
      </c>
      <c r="AW750" s="3" t="s">
        <v>69</v>
      </c>
      <c r="AX750" s="3" t="s">
        <v>69</v>
      </c>
      <c r="AY750" s="3" t="s">
        <v>69</v>
      </c>
      <c r="AZ750" s="8" t="str">
        <f>+CONCATENATE("Reportan apertura en el enlace ",Tabla4[[#This Row],[Enlace]]," en el ",Tabla4[[#This Row],[Distancia óptica]]," ocasionado por ",Tabla4[[#This Row],[Causa del daño]])</f>
        <v>Reportan apertura en el enlace Mov. Praderas Cajica - Mov. Mocawa Cajica en el 0 ocasionado por Visita Fallida</v>
      </c>
      <c r="BA750" s="8" t="str">
        <f>+CONCATENATE("Para dar solución al incidente ",Tabla4[[#This Row],[Solución]])</f>
        <v>Para dar solución al incidente Ing luis ramos confirma que sube el enlace sin manipulacion de fo</v>
      </c>
      <c r="BB750" s="3" t="str">
        <f>+_xlfn.CONCAT(Tabla4[[#This Row],[Causa Raiz]]," ",Tabla4[[#This Row],[Solución2]]," (",Tabla4[[#This Row],[Anillo]],"- Cabecera: ",Tabla4[[#This Row],[Cabecera]],"- Operador: ",Tabla4[[#This Row],[Operador]],")")</f>
        <v>Reportan apertura en el enlace Mov. Praderas Cajica - Mov. Mocawa Cajica en el 0 ocasionado por Visita Fallida Para dar solución al incidente Ing luis ramos confirma que sube el enlace sin manipulacion de fo (NA- Cabecera: NA- Operador: Colombia Telecomunicaciones)</v>
      </c>
    </row>
    <row r="751" spans="1:54" s="2" customFormat="1" ht="228">
      <c r="A751" s="38">
        <f t="shared" si="75"/>
        <v>750</v>
      </c>
      <c r="B751" s="3">
        <v>8275456</v>
      </c>
      <c r="C751" s="3" t="s">
        <v>163</v>
      </c>
      <c r="D751" s="23">
        <v>45344.440972222219</v>
      </c>
      <c r="E751" s="23">
        <v>45344.8125</v>
      </c>
      <c r="F751" s="1">
        <f t="shared" ca="1" si="80"/>
        <v>0.37152777778101154</v>
      </c>
      <c r="G751" s="3" t="s">
        <v>55</v>
      </c>
      <c r="H751" s="41"/>
      <c r="I751" s="40"/>
      <c r="J751" s="5" t="s">
        <v>56</v>
      </c>
      <c r="K751" s="3" t="s">
        <v>77</v>
      </c>
      <c r="L751" s="9" t="s">
        <v>58</v>
      </c>
      <c r="M751" s="3" t="s">
        <v>838</v>
      </c>
      <c r="N751" s="3" t="s">
        <v>839</v>
      </c>
      <c r="O751" s="3" t="s">
        <v>3913</v>
      </c>
      <c r="P751" s="3" t="s">
        <v>3914</v>
      </c>
      <c r="Q751" s="4" t="s">
        <v>3915</v>
      </c>
      <c r="R751" s="3" t="s">
        <v>2716</v>
      </c>
      <c r="S751" s="3" t="s">
        <v>289</v>
      </c>
      <c r="T751" s="3" t="s">
        <v>176</v>
      </c>
      <c r="U751" s="3" t="s">
        <v>3916</v>
      </c>
      <c r="V751" s="22" t="str">
        <f t="shared" si="79"/>
        <v>RDFO; Hora de aviso: 10:35 22/02/2024; Solución: Se realiza recuperación de reserva con una longitud de 230 metros y se crea empalme de continudad ; Hora de solución: 19:30 22/02/2024; Causa: Intervención de Terceros. No Identificados</v>
      </c>
      <c r="W751" s="4" t="s">
        <v>160</v>
      </c>
      <c r="X751" s="3"/>
      <c r="Y751" s="3"/>
      <c r="Z751" s="3" t="s">
        <v>69</v>
      </c>
      <c r="AA751" s="3" t="s">
        <v>71</v>
      </c>
      <c r="AB751" s="3">
        <v>0</v>
      </c>
      <c r="AC751" s="3" t="s">
        <v>71</v>
      </c>
      <c r="AD751" s="6">
        <v>0</v>
      </c>
      <c r="AE751" s="7"/>
      <c r="AF751" s="7"/>
      <c r="AG751" s="6">
        <f>Tabla4[[#This Row],[Tiempo Parada de Reloj]]+Tabla4[[#This Row],[Tiempo Autorizado por Telefonica (no Máximo)]]</f>
        <v>0</v>
      </c>
      <c r="AH751" s="7">
        <f t="shared" ca="1" si="76"/>
        <v>0.37152777778101154</v>
      </c>
      <c r="AI751" s="8">
        <f t="shared" si="77"/>
        <v>0</v>
      </c>
      <c r="AJ751" s="8">
        <f t="shared" ca="1" si="78"/>
        <v>8.9166666667442769</v>
      </c>
      <c r="AK751" s="3" t="s">
        <v>1349</v>
      </c>
      <c r="AL751" s="3" t="s">
        <v>70</v>
      </c>
      <c r="AM751" s="3" t="s">
        <v>106</v>
      </c>
      <c r="AN751" s="3" t="s">
        <v>106</v>
      </c>
      <c r="AO751" s="3" t="s">
        <v>73</v>
      </c>
      <c r="AP751" s="3" t="s">
        <v>73</v>
      </c>
      <c r="AQ751" s="23">
        <v>45346.581250000003</v>
      </c>
      <c r="AR751" s="3"/>
      <c r="AS751" s="23"/>
      <c r="AT751" s="23"/>
      <c r="AU751" s="3" t="s">
        <v>862</v>
      </c>
      <c r="AV751" s="3" t="s">
        <v>839</v>
      </c>
      <c r="AW751" s="3" t="s">
        <v>48</v>
      </c>
      <c r="AX751" s="3">
        <v>4.8230000000000004</v>
      </c>
      <c r="AY751" s="3">
        <v>-75.841899999999995</v>
      </c>
      <c r="AZ751" s="8" t="str">
        <f>+CONCATENATE("Reportan apertura en el enlace ",Tabla4[[#This Row],[Enlace]]," en el ",Tabla4[[#This Row],[Distancia óptica]]," ocasionado por ",Tabla4[[#This Row],[Causa del daño]])</f>
        <v>Reportan apertura en el enlace Pereira - La Virginia en el km 23,8 desde Pereira ocasionado por Intervención de Terceros. No Identificados</v>
      </c>
      <c r="BA751" s="8" t="str">
        <f>+CONCATENATE("Para dar solución al incidente ",Tabla4[[#This Row],[Solución]])</f>
        <v xml:space="preserve">Para dar solución al incidente Se realiza recuperación de reserva con una longitud de 230 metros y se crea empalme de continudad </v>
      </c>
      <c r="BB751" s="3" t="str">
        <f>+_xlfn.CONCAT(Tabla4[[#This Row],[Causa Raiz]]," ",Tabla4[[#This Row],[Solución2]]," (",Tabla4[[#This Row],[Anillo]],"- Cabecera: ",Tabla4[[#This Row],[Cabecera]],"- Operador: ",Tabla4[[#This Row],[Operador]],")")</f>
        <v>Reportan apertura en el enlace Pereira - La Virginia en el km 23,8 desde Pereira ocasionado por Intervención de Terceros. No Identificados Para dar solución al incidente Se realiza recuperación de reserva con una longitud de 230 metros y se crea empalme de continudad  (Anillo- Cabecera: PEREIRA- Operador: Colombia Telecomunicaciones)</v>
      </c>
    </row>
    <row r="752" spans="1:54" s="2" customFormat="1" ht="171">
      <c r="A752" s="38">
        <f t="shared" si="75"/>
        <v>751</v>
      </c>
      <c r="B752" s="3">
        <v>8275496</v>
      </c>
      <c r="C752" s="3" t="s">
        <v>92</v>
      </c>
      <c r="D752" s="23">
        <v>45344.447916666664</v>
      </c>
      <c r="E752" s="23">
        <v>45344.708333333336</v>
      </c>
      <c r="F752" s="1">
        <f t="shared" ca="1" si="80"/>
        <v>0.26041666667151731</v>
      </c>
      <c r="G752" s="3" t="s">
        <v>55</v>
      </c>
      <c r="H752" s="41"/>
      <c r="I752" s="40">
        <v>11757290</v>
      </c>
      <c r="J752" s="5" t="s">
        <v>490</v>
      </c>
      <c r="K752" s="3" t="s">
        <v>490</v>
      </c>
      <c r="L752" s="9" t="s">
        <v>58</v>
      </c>
      <c r="M752" s="3" t="s">
        <v>360</v>
      </c>
      <c r="N752" s="3" t="s">
        <v>3917</v>
      </c>
      <c r="O752" s="3" t="s">
        <v>3918</v>
      </c>
      <c r="P752" s="3" t="s">
        <v>3919</v>
      </c>
      <c r="Q752" s="4" t="s">
        <v>3920</v>
      </c>
      <c r="R752" s="3" t="s">
        <v>1420</v>
      </c>
      <c r="S752" s="3" t="s">
        <v>494</v>
      </c>
      <c r="T752" s="3" t="s">
        <v>276</v>
      </c>
      <c r="U752" s="3" t="s">
        <v>3921</v>
      </c>
      <c r="V752" s="22" t="str">
        <f t="shared" si="79"/>
        <v>RTNFO; Hora de aviso: 10:45 22/02/2024; Solución: se realiza tendido de fibra y se crean 2 cajas de empalme.; Hora de solución: 17:00 22/02/2024; Causa: Intervención de Terceros</v>
      </c>
      <c r="W752" s="4" t="s">
        <v>3922</v>
      </c>
      <c r="X752" s="3"/>
      <c r="Y752" s="3"/>
      <c r="Z752" s="3" t="s">
        <v>69</v>
      </c>
      <c r="AA752" s="3" t="s">
        <v>71</v>
      </c>
      <c r="AB752" s="3">
        <v>0</v>
      </c>
      <c r="AC752" s="3" t="s">
        <v>71</v>
      </c>
      <c r="AD752" s="6">
        <v>0</v>
      </c>
      <c r="AE752" s="7"/>
      <c r="AF752" s="7"/>
      <c r="AG752" s="6">
        <f>Tabla4[[#This Row],[Tiempo Parada de Reloj]]+Tabla4[[#This Row],[Tiempo Autorizado por Telefonica (no Máximo)]]</f>
        <v>0</v>
      </c>
      <c r="AH752" s="7">
        <f t="shared" ca="1" si="76"/>
        <v>0.26041666667151731</v>
      </c>
      <c r="AI752" s="8">
        <f t="shared" si="77"/>
        <v>0</v>
      </c>
      <c r="AJ752" s="8">
        <f t="shared" ca="1" si="78"/>
        <v>6.2500000001164153</v>
      </c>
      <c r="AK752" s="3" t="s">
        <v>1349</v>
      </c>
      <c r="AL752" s="3" t="s">
        <v>70</v>
      </c>
      <c r="AM752" s="3" t="s">
        <v>106</v>
      </c>
      <c r="AN752" s="3" t="s">
        <v>106</v>
      </c>
      <c r="AO752" s="3" t="s">
        <v>119</v>
      </c>
      <c r="AP752" s="3" t="s">
        <v>119</v>
      </c>
      <c r="AQ752" s="23">
        <v>45482.748611111114</v>
      </c>
      <c r="AR752" s="3"/>
      <c r="AS752" s="23"/>
      <c r="AT752" s="23"/>
      <c r="AU752" s="3" t="s">
        <v>494</v>
      </c>
      <c r="AV752" s="3" t="s">
        <v>2671</v>
      </c>
      <c r="AW752" s="3" t="s">
        <v>1323</v>
      </c>
      <c r="AX752" s="3">
        <v>8.0902778000000009</v>
      </c>
      <c r="AY752" s="3">
        <v>-75.553611110000006</v>
      </c>
      <c r="AZ752" s="8" t="str">
        <f>+CONCATENATE("Reportan apertura en el enlace ",Tabla4[[#This Row],[Enlace]]," en el ",Tabla4[[#This Row],[Distancia óptica]]," ocasionado por ",Tabla4[[#This Row],[Causa del daño]])</f>
        <v>Reportan apertura en el enlace Caucasia - Salitral en el km 116,2 desde Salitral ocasionado por Intervención de Terceros</v>
      </c>
      <c r="BA752" s="8" t="str">
        <f>+CONCATENATE("Para dar solución al incidente ",Tabla4[[#This Row],[Solución]])</f>
        <v>Para dar solución al incidente se realiza tendido de fibra y se crean 2 cajas de empalme.</v>
      </c>
      <c r="BB752" s="3" t="str">
        <f>+_xlfn.CONCAT(Tabla4[[#This Row],[Causa Raiz]]," ",Tabla4[[#This Row],[Solución2]]," (",Tabla4[[#This Row],[Anillo]],"- Cabecera: ",Tabla4[[#This Row],[Cabecera]],"- Operador: ",Tabla4[[#This Row],[Operador]],")")</f>
        <v>Reportan apertura en el enlace Caucasia - Salitral en el km 116,2 desde Salitral ocasionado por Intervención de Terceros Para dar solución al incidente se realiza tendido de fibra y se crean 2 cajas de empalme. (TRONCAL- Cabecera: SALITRAL- Operador: UNE)</v>
      </c>
    </row>
    <row r="753" spans="1:54" s="2" customFormat="1" ht="199.5">
      <c r="A753" s="38">
        <f t="shared" si="75"/>
        <v>752</v>
      </c>
      <c r="B753" s="3">
        <v>8275558</v>
      </c>
      <c r="C753" s="3" t="s">
        <v>136</v>
      </c>
      <c r="D753" s="23">
        <v>45344.465277777781</v>
      </c>
      <c r="E753" s="23">
        <v>45344.802083333336</v>
      </c>
      <c r="F753" s="1">
        <f t="shared" ca="1" si="80"/>
        <v>0.33680555555474712</v>
      </c>
      <c r="G753" s="3" t="s">
        <v>55</v>
      </c>
      <c r="H753" s="41"/>
      <c r="I753" s="40"/>
      <c r="J753" s="5" t="s">
        <v>137</v>
      </c>
      <c r="K753" s="3" t="s">
        <v>77</v>
      </c>
      <c r="L753" s="9" t="s">
        <v>78</v>
      </c>
      <c r="M753" s="3" t="s">
        <v>3923</v>
      </c>
      <c r="N753" s="3" t="s">
        <v>3924</v>
      </c>
      <c r="O753" s="3" t="s">
        <v>3925</v>
      </c>
      <c r="P753" s="3" t="s">
        <v>3926</v>
      </c>
      <c r="Q753" s="4" t="s">
        <v>3927</v>
      </c>
      <c r="R753" s="3" t="s">
        <v>346</v>
      </c>
      <c r="S753" s="3" t="s">
        <v>249</v>
      </c>
      <c r="T753" s="3" t="s">
        <v>256</v>
      </c>
      <c r="U753" s="3" t="s">
        <v>2433</v>
      </c>
      <c r="V753" s="22" t="str">
        <f t="shared" si="79"/>
        <v>RBHFO; Hora de aviso: 11:10 22/02/2024; Solución: Se re fusiona hilo de servicio en el punto de la medida; Hora de solución: 19:15 22/02/2024; Causa: Falla de Empalme de FiOp</v>
      </c>
      <c r="W753" s="4" t="s">
        <v>160</v>
      </c>
      <c r="X753" s="3"/>
      <c r="Y753" s="3"/>
      <c r="Z753" s="3" t="s">
        <v>69</v>
      </c>
      <c r="AA753" s="3" t="s">
        <v>71</v>
      </c>
      <c r="AB753" s="3">
        <v>0</v>
      </c>
      <c r="AC753" s="3" t="s">
        <v>71</v>
      </c>
      <c r="AD753" s="6">
        <v>0.18402777777777779</v>
      </c>
      <c r="AE753" s="7"/>
      <c r="AF753" s="7"/>
      <c r="AG753" s="6">
        <f>Tabla4[[#This Row],[Tiempo Parada de Reloj]]+Tabla4[[#This Row],[Tiempo Autorizado por Telefonica (no Máximo)]]</f>
        <v>0.18402777777777779</v>
      </c>
      <c r="AH753" s="7">
        <f t="shared" ca="1" si="76"/>
        <v>0.15277777777696933</v>
      </c>
      <c r="AI753" s="8">
        <f t="shared" si="77"/>
        <v>4.416666666666667</v>
      </c>
      <c r="AJ753" s="8">
        <f t="shared" ca="1" si="78"/>
        <v>3.6666666666472638</v>
      </c>
      <c r="AK753" s="3" t="s">
        <v>1349</v>
      </c>
      <c r="AL753" s="3" t="s">
        <v>70</v>
      </c>
      <c r="AM753" s="3" t="s">
        <v>106</v>
      </c>
      <c r="AN753" s="3" t="s">
        <v>106</v>
      </c>
      <c r="AO753" s="3" t="s">
        <v>88</v>
      </c>
      <c r="AP753" s="3" t="s">
        <v>88</v>
      </c>
      <c r="AQ753" s="23">
        <v>45350.566666666666</v>
      </c>
      <c r="AR753" s="3"/>
      <c r="AS753" s="23"/>
      <c r="AT753" s="23"/>
      <c r="AU753" s="3" t="s">
        <v>1266</v>
      </c>
      <c r="AV753" s="3" t="s">
        <v>3928</v>
      </c>
      <c r="AW753" s="3" t="s">
        <v>3929</v>
      </c>
      <c r="AX753" s="3">
        <v>2.5577800000000002</v>
      </c>
      <c r="AY753" s="3">
        <v>-72.644720000000007</v>
      </c>
      <c r="AZ753" s="8" t="str">
        <f>+CONCATENATE("Reportan apertura en el enlace ",Tabla4[[#This Row],[Enlace]]," en el ",Tabla4[[#This Row],[Distancia óptica]]," ocasionado por ",Tabla4[[#This Row],[Causa del daño]])</f>
        <v>Reportan apertura en el enlace Mov. san Jose del Guaviare Modelo - Mov. San Jose del Guaviare en el km 0,182 desde San Jose ocasionado por Falla de Empalme de FiOp</v>
      </c>
      <c r="BA753" s="8" t="str">
        <f>+CONCATENATE("Para dar solución al incidente ",Tabla4[[#This Row],[Solución]])</f>
        <v>Para dar solución al incidente Se re fusiona hilo de servicio en el punto de la medida</v>
      </c>
      <c r="BB753" s="3" t="str">
        <f>+_xlfn.CONCAT(Tabla4[[#This Row],[Causa Raiz]]," ",Tabla4[[#This Row],[Solución2]]," (",Tabla4[[#This Row],[Anillo]],"- Cabecera: ",Tabla4[[#This Row],[Cabecera]],"- Operador: ",Tabla4[[#This Row],[Operador]],")")</f>
        <v>Reportan apertura en el enlace Mov. san Jose del Guaviare Modelo - Mov. San Jose del Guaviare en el km 0,182 desde San Jose ocasionado por Falla de Empalme de FiOp Para dar solución al incidente Se re fusiona hilo de servicio en el punto de la medida (Anillo San jose - Cabecera: Movil Modelo - Operador: Infraco)</v>
      </c>
    </row>
    <row r="754" spans="1:54" s="2" customFormat="1" ht="228">
      <c r="A754" s="38">
        <f t="shared" si="75"/>
        <v>753</v>
      </c>
      <c r="B754" s="3">
        <v>8274430</v>
      </c>
      <c r="C754" s="3" t="s">
        <v>54</v>
      </c>
      <c r="D754" s="23">
        <v>45344.46875</v>
      </c>
      <c r="E754" s="23">
        <v>45344.583333333336</v>
      </c>
      <c r="F754" s="1">
        <f t="shared" ca="1" si="80"/>
        <v>0.11458333333575865</v>
      </c>
      <c r="G754" s="3" t="s">
        <v>55</v>
      </c>
      <c r="H754" s="41"/>
      <c r="I754" s="40"/>
      <c r="J754" s="5" t="s">
        <v>56</v>
      </c>
      <c r="K754" s="3" t="s">
        <v>138</v>
      </c>
      <c r="L754" s="9" t="s">
        <v>78</v>
      </c>
      <c r="M754" s="3" t="s">
        <v>139</v>
      </c>
      <c r="N754" s="3" t="s">
        <v>140</v>
      </c>
      <c r="O754" s="3" t="s">
        <v>2393</v>
      </c>
      <c r="P754" s="3" t="s">
        <v>3930</v>
      </c>
      <c r="Q754" s="4" t="s">
        <v>3931</v>
      </c>
      <c r="R754" s="3" t="s">
        <v>144</v>
      </c>
      <c r="S754" s="3" t="s">
        <v>145</v>
      </c>
      <c r="T754" s="3" t="s">
        <v>176</v>
      </c>
      <c r="U754" s="3" t="s">
        <v>3932</v>
      </c>
      <c r="V754" s="22" t="str">
        <f t="shared" si="79"/>
        <v>RLFO; Hora de aviso: 11:15 22/02/2024; Solución: se realiza tendido de 100 mts de fo de 36 hilos y dos empalmes de 24 hilos ; Hora de solución: 14:00 22/02/2024; Causa: Intervención de Terceros. No Identificados</v>
      </c>
      <c r="W754" s="4" t="s">
        <v>199</v>
      </c>
      <c r="X754" s="3"/>
      <c r="Y754" s="3"/>
      <c r="Z754" s="3" t="s">
        <v>69</v>
      </c>
      <c r="AA754" s="3" t="s">
        <v>70</v>
      </c>
      <c r="AB754" s="3">
        <v>8274430</v>
      </c>
      <c r="AC754" s="3" t="s">
        <v>71</v>
      </c>
      <c r="AD754" s="6">
        <v>0</v>
      </c>
      <c r="AE754" s="7"/>
      <c r="AF754" s="7"/>
      <c r="AG754" s="6">
        <f>Tabla4[[#This Row],[Tiempo Parada de Reloj]]+Tabla4[[#This Row],[Tiempo Autorizado por Telefonica (no Máximo)]]</f>
        <v>0</v>
      </c>
      <c r="AH754" s="7">
        <f t="shared" ca="1" si="76"/>
        <v>0.11458333333575865</v>
      </c>
      <c r="AI754" s="8">
        <f t="shared" si="77"/>
        <v>0</v>
      </c>
      <c r="AJ754" s="8">
        <f t="shared" ca="1" si="78"/>
        <v>2.7500000000582077</v>
      </c>
      <c r="AK754" s="3" t="s">
        <v>1349</v>
      </c>
      <c r="AL754" s="3" t="s">
        <v>70</v>
      </c>
      <c r="AM754" s="3" t="s">
        <v>106</v>
      </c>
      <c r="AN754" s="3" t="s">
        <v>106</v>
      </c>
      <c r="AO754" s="3" t="s">
        <v>73</v>
      </c>
      <c r="AP754" s="3" t="s">
        <v>73</v>
      </c>
      <c r="AQ754" s="23">
        <v>45345.890277777777</v>
      </c>
      <c r="AR754" s="3"/>
      <c r="AS754" s="23"/>
      <c r="AT754" s="23"/>
      <c r="AU754" s="3" t="s">
        <v>149</v>
      </c>
      <c r="AV754" s="3" t="s">
        <v>582</v>
      </c>
      <c r="AW754" s="3" t="s">
        <v>91</v>
      </c>
      <c r="AX754" s="3">
        <v>3.4062999999999999</v>
      </c>
      <c r="AY754" s="3">
        <v>-76.508700000000005</v>
      </c>
      <c r="AZ754" s="8" t="str">
        <f>+CONCATENATE("Reportan apertura en el enlace ",Tabla4[[#This Row],[Enlace]]," en el ",Tabla4[[#This Row],[Distancia óptica]]," ocasionado por ",Tabla4[[#This Row],[Causa del daño]])</f>
        <v>Reportan apertura en el enlace Mov. Tequendama - Mov. Apache en el km 0,060 desde Mov Apache ocasionado por Intervención de Terceros. No Identificados</v>
      </c>
      <c r="BA754" s="8" t="str">
        <f>+CONCATENATE("Para dar solución al incidente ",Tabla4[[#This Row],[Solución]])</f>
        <v xml:space="preserve">Para dar solución al incidente se realiza tendido de 100 mts de fo de 36 hilos y dos empalmes de 24 hilos </v>
      </c>
      <c r="BB754" s="3" t="str">
        <f>+_xlfn.CONCAT(Tabla4[[#This Row],[Causa Raiz]]," ",Tabla4[[#This Row],[Solución2]]," (",Tabla4[[#This Row],[Anillo]],"- Cabecera: ",Tabla4[[#This Row],[Cabecera]],"- Operador: ",Tabla4[[#This Row],[Operador]],")")</f>
        <v>Reportan apertura en el enlace Mov. Tequendama - Mov. Apache en el km 0,060 desde Mov Apache ocasionado por Intervención de Terceros. No Identificados Para dar solución al incidente se realiza tendido de 100 mts de fo de 36 hilos y dos empalmes de 24 hilos  (Uk- Cabecera: Tequendama- Operador: Colombia Telecomunicaciones)</v>
      </c>
    </row>
    <row r="755" spans="1:54" s="2" customFormat="1" ht="185.25">
      <c r="A755" s="38">
        <f t="shared" si="75"/>
        <v>754</v>
      </c>
      <c r="B755" s="3">
        <v>8275930</v>
      </c>
      <c r="C755" s="3" t="s">
        <v>54</v>
      </c>
      <c r="D755" s="23">
        <v>45344.46875</v>
      </c>
      <c r="E755" s="23">
        <v>45344.572916666664</v>
      </c>
      <c r="F755" s="1">
        <f t="shared" ca="1" si="80"/>
        <v>0.10416666666424135</v>
      </c>
      <c r="G755" s="3" t="s">
        <v>55</v>
      </c>
      <c r="H755" s="41"/>
      <c r="I755" s="40"/>
      <c r="J755" s="5" t="s">
        <v>56</v>
      </c>
      <c r="K755" s="3" t="s">
        <v>122</v>
      </c>
      <c r="L755" s="9" t="s">
        <v>78</v>
      </c>
      <c r="M755" s="3" t="s">
        <v>383</v>
      </c>
      <c r="N755" s="3" t="s">
        <v>384</v>
      </c>
      <c r="O755" s="3" t="s">
        <v>3933</v>
      </c>
      <c r="P755" s="3" t="s">
        <v>3934</v>
      </c>
      <c r="Q755" s="4" t="s">
        <v>3935</v>
      </c>
      <c r="R755" s="3" t="s">
        <v>388</v>
      </c>
      <c r="S755" s="3" t="s">
        <v>129</v>
      </c>
      <c r="T755" s="3" t="s">
        <v>146</v>
      </c>
      <c r="U755" s="3" t="s">
        <v>1046</v>
      </c>
      <c r="V755" s="22" t="str">
        <f t="shared" si="79"/>
        <v>RLFO; Hora de aviso: 11:15 22/02/2024; Solución: se realiza migracion entre nodos; Hora de solución: 13:45 22/02/2024; Causa: Falla en la Red FiOp</v>
      </c>
      <c r="W755" s="4" t="s">
        <v>132</v>
      </c>
      <c r="X755" s="3"/>
      <c r="Y755" s="3"/>
      <c r="Z755" s="3" t="s">
        <v>69</v>
      </c>
      <c r="AA755" s="3" t="s">
        <v>71</v>
      </c>
      <c r="AB755" s="3">
        <v>0</v>
      </c>
      <c r="AC755" s="3" t="s">
        <v>70</v>
      </c>
      <c r="AD755" s="6">
        <v>0</v>
      </c>
      <c r="AE755" s="7"/>
      <c r="AF755" s="7"/>
      <c r="AG755" s="6">
        <f>Tabla4[[#This Row],[Tiempo Parada de Reloj]]+Tabla4[[#This Row],[Tiempo Autorizado por Telefonica (no Máximo)]]</f>
        <v>0</v>
      </c>
      <c r="AH755" s="7">
        <f t="shared" ca="1" si="76"/>
        <v>0.10416666666424135</v>
      </c>
      <c r="AI755" s="8">
        <f t="shared" si="77"/>
        <v>0</v>
      </c>
      <c r="AJ755" s="8">
        <f t="shared" ca="1" si="78"/>
        <v>2.4999999999417923</v>
      </c>
      <c r="AK755" s="3" t="s">
        <v>72</v>
      </c>
      <c r="AL755" s="3" t="s">
        <v>71</v>
      </c>
      <c r="AM755" s="3" t="s">
        <v>69</v>
      </c>
      <c r="AN755" s="3" t="s">
        <v>72</v>
      </c>
      <c r="AO755" s="3" t="s">
        <v>73</v>
      </c>
      <c r="AP755" s="3" t="s">
        <v>73</v>
      </c>
      <c r="AQ755" s="23">
        <v>45345.804166666669</v>
      </c>
      <c r="AR755" s="3"/>
      <c r="AS755" s="23"/>
      <c r="AT755" s="23"/>
      <c r="AU755" s="3" t="s">
        <v>392</v>
      </c>
      <c r="AV755" s="3" t="s">
        <v>1868</v>
      </c>
      <c r="AW755" s="3" t="s">
        <v>307</v>
      </c>
      <c r="AX755" s="3">
        <v>10.42314</v>
      </c>
      <c r="AY755" s="3">
        <v>-75.525131999999999</v>
      </c>
      <c r="AZ755" s="8" t="str">
        <f>+CONCATENATE("Reportan apertura en el enlace ",Tabla4[[#This Row],[Enlace]]," en el ",Tabla4[[#This Row],[Distancia óptica]]," ocasionado por ",Tabla4[[#This Row],[Causa del daño]])</f>
        <v>Reportan apertura en el enlace Mov. Heredia - Mov. La Popa en el Km 4,607 desde Mov. La Popa ocasionado por Falla en la Red FiOp</v>
      </c>
      <c r="BA755" s="8" t="str">
        <f>+CONCATENATE("Para dar solución al incidente ",Tabla4[[#This Row],[Solución]])</f>
        <v>Para dar solución al incidente se realiza migracion entre nodos</v>
      </c>
      <c r="BB755" s="3" t="str">
        <f>+_xlfn.CONCAT(Tabla4[[#This Row],[Causa Raiz]]," ",Tabla4[[#This Row],[Solución2]]," (",Tabla4[[#This Row],[Anillo]],"- Cabecera: ",Tabla4[[#This Row],[Cabecera]],"- Operador: ",Tabla4[[#This Row],[Operador]],")")</f>
        <v>Reportan apertura en el enlace Mov. Heredia - Mov. La Popa en el Km 4,607 desde Mov. La Popa ocasionado por Falla en la Red FiOp Para dar solución al incidente se realiza migracion entre nodos (LINEAL- Cabecera: HEREDIA- Operador: Colombia Telecomunicaciones)</v>
      </c>
    </row>
    <row r="756" spans="1:54" s="2" customFormat="1" ht="199.5">
      <c r="A756" s="38">
        <f t="shared" si="75"/>
        <v>755</v>
      </c>
      <c r="B756" s="3">
        <v>8275918</v>
      </c>
      <c r="C756" s="3" t="s">
        <v>163</v>
      </c>
      <c r="D756" s="23">
        <v>45344.5</v>
      </c>
      <c r="E756" s="23">
        <v>45344.708333333336</v>
      </c>
      <c r="F756" s="1">
        <f t="shared" ca="1" si="80"/>
        <v>0.20833333333575865</v>
      </c>
      <c r="G756" s="3" t="s">
        <v>55</v>
      </c>
      <c r="H756" s="41"/>
      <c r="I756" s="40"/>
      <c r="J756" s="5" t="s">
        <v>56</v>
      </c>
      <c r="K756" s="3" t="s">
        <v>340</v>
      </c>
      <c r="L756" s="9" t="s">
        <v>58</v>
      </c>
      <c r="M756" s="3" t="s">
        <v>341</v>
      </c>
      <c r="N756" s="3" t="s">
        <v>698</v>
      </c>
      <c r="O756" s="3" t="s">
        <v>2540</v>
      </c>
      <c r="P756" s="3" t="s">
        <v>3936</v>
      </c>
      <c r="Q756" s="4" t="s">
        <v>3937</v>
      </c>
      <c r="R756" s="3" t="s">
        <v>750</v>
      </c>
      <c r="S756" s="3" t="s">
        <v>347</v>
      </c>
      <c r="T756" s="3" t="s">
        <v>146</v>
      </c>
      <c r="U756" s="3" t="s">
        <v>3938</v>
      </c>
      <c r="V756" s="22" t="str">
        <f t="shared" si="79"/>
        <v>RDFO; Hora de aviso: 12:00 22/02/2024; Solución: Se realiza migracion entre empalme ubicado al km 48,8 y empalme ubicado al km 47,8; Hora de solución: 17:00 22/02/2024; Causa: Falla en la Red FiOp</v>
      </c>
      <c r="W756" s="4" t="s">
        <v>349</v>
      </c>
      <c r="X756" s="3"/>
      <c r="Y756" s="3"/>
      <c r="Z756" s="3" t="s">
        <v>69</v>
      </c>
      <c r="AA756" s="3" t="s">
        <v>71</v>
      </c>
      <c r="AB756" s="3">
        <v>0</v>
      </c>
      <c r="AC756" s="3" t="s">
        <v>70</v>
      </c>
      <c r="AD756" s="6">
        <v>0</v>
      </c>
      <c r="AE756" s="7"/>
      <c r="AF756" s="7"/>
      <c r="AG756" s="6">
        <f>Tabla4[[#This Row],[Tiempo Parada de Reloj]]+Tabla4[[#This Row],[Tiempo Autorizado por Telefonica (no Máximo)]]</f>
        <v>0</v>
      </c>
      <c r="AH756" s="7">
        <f t="shared" ca="1" si="76"/>
        <v>0.20833333333575865</v>
      </c>
      <c r="AI756" s="8">
        <f t="shared" si="77"/>
        <v>0</v>
      </c>
      <c r="AJ756" s="8">
        <f t="shared" ca="1" si="78"/>
        <v>5.0000000000582077</v>
      </c>
      <c r="AK756" s="3" t="s">
        <v>72</v>
      </c>
      <c r="AL756" s="3" t="s">
        <v>70</v>
      </c>
      <c r="AM756" s="3" t="s">
        <v>106</v>
      </c>
      <c r="AN756" s="3" t="s">
        <v>106</v>
      </c>
      <c r="AO756" s="3" t="s">
        <v>120</v>
      </c>
      <c r="AP756" s="3" t="s">
        <v>120</v>
      </c>
      <c r="AQ756" s="23">
        <v>45348.353472222225</v>
      </c>
      <c r="AR756" s="3"/>
      <c r="AS756" s="23"/>
      <c r="AT756" s="23"/>
      <c r="AU756" s="3" t="s">
        <v>2267</v>
      </c>
      <c r="AV756" s="3" t="s">
        <v>3939</v>
      </c>
      <c r="AW756" s="3" t="s">
        <v>76</v>
      </c>
      <c r="AX756" s="3">
        <v>3.8997999999999999</v>
      </c>
      <c r="AY756" s="3">
        <v>-75.238299999999995</v>
      </c>
      <c r="AZ756" s="8" t="str">
        <f>+CONCATENATE("Reportan apertura en el enlace ",Tabla4[[#This Row],[Enlace]]," en el ",Tabla4[[#This Row],[Distancia óptica]]," ocasionado por ",Tabla4[[#This Row],[Causa del daño]])</f>
        <v>Reportan apertura en el enlace Guamo - Chaparral en el Km 47,8 desde Guamo ocasionado por Falla en la Red FiOp</v>
      </c>
      <c r="BA756" s="8" t="str">
        <f>+CONCATENATE("Para dar solución al incidente ",Tabla4[[#This Row],[Solución]])</f>
        <v>Para dar solución al incidente Se realiza migracion entre empalme ubicado al km 48,8 y empalme ubicado al km 47,8</v>
      </c>
      <c r="BB756" s="3" t="str">
        <f>+_xlfn.CONCAT(Tabla4[[#This Row],[Causa Raiz]]," ",Tabla4[[#This Row],[Solución2]]," (",Tabla4[[#This Row],[Anillo]],"- Cabecera: ",Tabla4[[#This Row],[Cabecera]],"- Operador: ",Tabla4[[#This Row],[Operador]],")")</f>
        <v>Reportan apertura en el enlace Guamo - Chaparral en el Km 47,8 desde Guamo ocasionado por Falla en la Red FiOp Para dar solución al incidente Se realiza migracion entre empalme ubicado al km 48,8 y empalme ubicado al km 47,8 (Troncal- Cabecera: Guamo - Operador: Colombia Telecomunicaciones)</v>
      </c>
    </row>
    <row r="757" spans="1:54" s="2" customFormat="1" ht="228">
      <c r="A757" s="38">
        <f t="shared" si="75"/>
        <v>756</v>
      </c>
      <c r="B757" s="3">
        <v>8275923</v>
      </c>
      <c r="C757" s="3" t="s">
        <v>54</v>
      </c>
      <c r="D757" s="23">
        <v>45344.5</v>
      </c>
      <c r="E757" s="23">
        <v>45344.677083333336</v>
      </c>
      <c r="F757" s="1">
        <f t="shared" ca="1" si="80"/>
        <v>0.17708333333575865</v>
      </c>
      <c r="G757" s="3" t="s">
        <v>55</v>
      </c>
      <c r="H757" s="41"/>
      <c r="I757" s="40"/>
      <c r="J757" s="5" t="s">
        <v>56</v>
      </c>
      <c r="K757" s="3" t="s">
        <v>57</v>
      </c>
      <c r="L757" s="9" t="s">
        <v>78</v>
      </c>
      <c r="M757" s="3" t="s">
        <v>59</v>
      </c>
      <c r="N757" s="3" t="s">
        <v>60</v>
      </c>
      <c r="O757" s="3" t="s">
        <v>3940</v>
      </c>
      <c r="P757" s="3" t="s">
        <v>3941</v>
      </c>
      <c r="Q757" s="4" t="s">
        <v>3942</v>
      </c>
      <c r="R757" s="3" t="s">
        <v>980</v>
      </c>
      <c r="S757" s="3" t="s">
        <v>65</v>
      </c>
      <c r="T757" s="3" t="s">
        <v>276</v>
      </c>
      <c r="U757" s="3" t="s">
        <v>3943</v>
      </c>
      <c r="V757" s="22" t="str">
        <f t="shared" si="79"/>
        <v>RLFO; Hora de aviso: 12:00 22/02/2024; Solución: Se desmonta 150 metros de F.O de 48 hilos y se instala nuevamente y se Re hace empalme de 48 hilos ; Hora de solución: 16:15 22/02/2024; Causa: Intervención de Terceros</v>
      </c>
      <c r="W757" s="4" t="s">
        <v>68</v>
      </c>
      <c r="X757" s="3"/>
      <c r="Y757" s="3"/>
      <c r="Z757" s="3" t="s">
        <v>69</v>
      </c>
      <c r="AA757" s="3" t="s">
        <v>71</v>
      </c>
      <c r="AB757" s="3">
        <v>0</v>
      </c>
      <c r="AC757" s="3" t="s">
        <v>71</v>
      </c>
      <c r="AD757" s="6">
        <v>2.0833333333333332E-2</v>
      </c>
      <c r="AE757" s="7"/>
      <c r="AF757" s="7"/>
      <c r="AG757" s="6">
        <f>Tabla4[[#This Row],[Tiempo Parada de Reloj]]+Tabla4[[#This Row],[Tiempo Autorizado por Telefonica (no Máximo)]]</f>
        <v>2.0833333333333332E-2</v>
      </c>
      <c r="AH757" s="7">
        <f t="shared" ca="1" si="76"/>
        <v>0.15625000000242531</v>
      </c>
      <c r="AI757" s="8">
        <f t="shared" si="77"/>
        <v>0.5</v>
      </c>
      <c r="AJ757" s="8">
        <f t="shared" ca="1" si="78"/>
        <v>3.7500000000582077</v>
      </c>
      <c r="AK757" s="3" t="s">
        <v>72</v>
      </c>
      <c r="AL757" s="3" t="s">
        <v>70</v>
      </c>
      <c r="AM757" s="3" t="s">
        <v>106</v>
      </c>
      <c r="AN757" s="3" t="s">
        <v>106</v>
      </c>
      <c r="AO757" s="3" t="s">
        <v>73</v>
      </c>
      <c r="AP757" s="3" t="s">
        <v>73</v>
      </c>
      <c r="AQ757" s="23">
        <v>45347.863194444442</v>
      </c>
      <c r="AR757" s="3"/>
      <c r="AS757" s="23"/>
      <c r="AT757" s="23"/>
      <c r="AU757" s="3" t="s">
        <v>298</v>
      </c>
      <c r="AV757" s="3" t="s">
        <v>3944</v>
      </c>
      <c r="AW757" s="3" t="s">
        <v>3945</v>
      </c>
      <c r="AX757" s="3">
        <v>4.7695999999999996</v>
      </c>
      <c r="AY757" s="3">
        <v>-74.059600000000003</v>
      </c>
      <c r="AZ757" s="8" t="str">
        <f>+CONCATENATE("Reportan apertura en el enlace ",Tabla4[[#This Row],[Enlace]]," en el ",Tabla4[[#This Row],[Distancia óptica]]," ocasionado por ",Tabla4[[#This Row],[Causa del daño]])</f>
        <v>Reportan apertura en el enlace Mov. Terminal Del Norte Bogotá -Mov. Bima en el km 3 desde Toberin ocasionado por Intervención de Terceros</v>
      </c>
      <c r="BA757" s="8" t="str">
        <f>+CONCATENATE("Para dar solución al incidente ",Tabla4[[#This Row],[Solución]])</f>
        <v xml:space="preserve">Para dar solución al incidente Se desmonta 150 metros de F.O de 48 hilos y se instala nuevamente y se Re hace empalme de 48 hilos </v>
      </c>
      <c r="BB757" s="3" t="str">
        <f>+_xlfn.CONCAT(Tabla4[[#This Row],[Causa Raiz]]," ",Tabla4[[#This Row],[Solución2]]," (",Tabla4[[#This Row],[Anillo]],"- Cabecera: ",Tabla4[[#This Row],[Cabecera]],"- Operador: ",Tabla4[[#This Row],[Operador]],")")</f>
        <v>Reportan apertura en el enlace Mov. Terminal Del Norte Bogotá -Mov. Bima en el km 3 desde Toberin ocasionado por Intervención de Terceros Para dar solución al incidente Se desmonta 150 metros de F.O de 48 hilos y se instala nuevamente y se Re hace empalme de 48 hilos  (UK Bima- Cabecera: Toberin - Operador: Colombia Telecomunicaciones)</v>
      </c>
    </row>
    <row r="758" spans="1:54" s="2" customFormat="1" ht="171">
      <c r="A758" s="38">
        <f t="shared" si="75"/>
        <v>757</v>
      </c>
      <c r="B758" s="3">
        <v>8275926</v>
      </c>
      <c r="C758" s="3" t="s">
        <v>54</v>
      </c>
      <c r="D758" s="23">
        <v>45344.5</v>
      </c>
      <c r="E758" s="23">
        <v>45344.501388888886</v>
      </c>
      <c r="F758" s="1">
        <f t="shared" ca="1" si="80"/>
        <v>1.3888888861401938E-3</v>
      </c>
      <c r="G758" s="3" t="s">
        <v>55</v>
      </c>
      <c r="H758" s="41"/>
      <c r="I758" s="40"/>
      <c r="J758" s="5" t="s">
        <v>56</v>
      </c>
      <c r="K758" s="3" t="s">
        <v>77</v>
      </c>
      <c r="L758" s="9" t="s">
        <v>78</v>
      </c>
      <c r="M758" s="3" t="s">
        <v>745</v>
      </c>
      <c r="N758" s="3" t="s">
        <v>3946</v>
      </c>
      <c r="O758" s="3" t="s">
        <v>3947</v>
      </c>
      <c r="P758" s="3" t="s">
        <v>325</v>
      </c>
      <c r="Q758" s="4" t="s">
        <v>3948</v>
      </c>
      <c r="R758" s="3" t="s">
        <v>750</v>
      </c>
      <c r="S758" s="3" t="s">
        <v>3949</v>
      </c>
      <c r="T758" s="3" t="s">
        <v>104</v>
      </c>
      <c r="U758" s="3" t="s">
        <v>3950</v>
      </c>
      <c r="V758" s="22" t="str">
        <f t="shared" si="79"/>
        <v>RLFO; Hora de aviso: 12:00 22/02/2024; Solución: Se realiza cambio de pacht cord con persoanl de PI; Hora de solución: 12:02 22/02/2024; Causa: Visita Fallida</v>
      </c>
      <c r="W758" s="4" t="s">
        <v>160</v>
      </c>
      <c r="X758" s="3"/>
      <c r="Y758" s="3"/>
      <c r="Z758" s="3" t="s">
        <v>69</v>
      </c>
      <c r="AA758" s="3" t="s">
        <v>71</v>
      </c>
      <c r="AB758" s="3">
        <v>0</v>
      </c>
      <c r="AC758" s="3" t="s">
        <v>71</v>
      </c>
      <c r="AD758" s="6">
        <v>0</v>
      </c>
      <c r="AE758" s="7"/>
      <c r="AF758" s="7"/>
      <c r="AG758" s="6">
        <f>Tabla4[[#This Row],[Tiempo Parada de Reloj]]+Tabla4[[#This Row],[Tiempo Autorizado por Telefonica (no Máximo)]]</f>
        <v>0</v>
      </c>
      <c r="AH758" s="7">
        <f t="shared" ca="1" si="76"/>
        <v>1.3888888861401938E-3</v>
      </c>
      <c r="AI758" s="8">
        <f t="shared" si="77"/>
        <v>0</v>
      </c>
      <c r="AJ758" s="8">
        <f t="shared" ca="1" si="78"/>
        <v>3.3333333267364651E-2</v>
      </c>
      <c r="AK758" s="3" t="s">
        <v>72</v>
      </c>
      <c r="AL758" s="3" t="s">
        <v>71</v>
      </c>
      <c r="AM758" s="3" t="s">
        <v>69</v>
      </c>
      <c r="AN758" s="3" t="s">
        <v>72</v>
      </c>
      <c r="AO758" s="3" t="s">
        <v>72</v>
      </c>
      <c r="AP758" s="3" t="s">
        <v>72</v>
      </c>
      <c r="AQ758" s="23">
        <v>45344.501388888886</v>
      </c>
      <c r="AR758" s="3"/>
      <c r="AS758" s="23"/>
      <c r="AT758" s="23"/>
      <c r="AU758" s="3" t="s">
        <v>752</v>
      </c>
      <c r="AV758" s="3" t="s">
        <v>69</v>
      </c>
      <c r="AW758" s="3" t="s">
        <v>69</v>
      </c>
      <c r="AX758" s="3" t="s">
        <v>69</v>
      </c>
      <c r="AY758" s="3" t="s">
        <v>69</v>
      </c>
      <c r="AZ758" s="8" t="str">
        <f>+CONCATENATE("Reportan apertura en el enlace ",Tabla4[[#This Row],[Enlace]]," en el ",Tabla4[[#This Row],[Distancia óptica]]," ocasionado por ",Tabla4[[#This Row],[Causa del daño]])</f>
        <v>Reportan apertura en el enlace Mov. Campo Alegre Fija - Mov. Gigante Huila en el Km 0 ocasionado por Visita Fallida</v>
      </c>
      <c r="BA758" s="8" t="str">
        <f>+CONCATENATE("Para dar solución al incidente ",Tabla4[[#This Row],[Solución]])</f>
        <v>Para dar solución al incidente Se realiza cambio de pacht cord con persoanl de PI</v>
      </c>
      <c r="BB758" s="3" t="str">
        <f>+_xlfn.CONCAT(Tabla4[[#This Row],[Causa Raiz]]," ",Tabla4[[#This Row],[Solución2]]," (",Tabla4[[#This Row],[Anillo]],"- Cabecera: ",Tabla4[[#This Row],[Cabecera]],"- Operador: ",Tabla4[[#This Row],[Operador]],")")</f>
        <v>Reportan apertura en el enlace Mov. Campo Alegre Fija - Mov. Gigante Huila en el Km 0 ocasionado por Visita Fallida Para dar solución al incidente Se realiza cambio de pacht cord con persoanl de PI (NA- Cabecera: NA- Operador: Colombia Telecomunicaciones)</v>
      </c>
    </row>
    <row r="759" spans="1:54" s="2" customFormat="1" ht="128.25">
      <c r="A759" s="38">
        <f t="shared" si="75"/>
        <v>758</v>
      </c>
      <c r="B759" s="3">
        <v>8276414</v>
      </c>
      <c r="C759" s="3" t="s">
        <v>92</v>
      </c>
      <c r="D759" s="23">
        <v>45344.607638888891</v>
      </c>
      <c r="E759" s="23">
        <v>45344.609027777777</v>
      </c>
      <c r="F759" s="1">
        <f t="shared" ca="1" si="80"/>
        <v>1.3888888861401938E-3</v>
      </c>
      <c r="G759" s="3" t="s">
        <v>55</v>
      </c>
      <c r="H759" s="41"/>
      <c r="I759" s="40" t="s">
        <v>3951</v>
      </c>
      <c r="J759" s="5" t="s">
        <v>322</v>
      </c>
      <c r="K759" s="3" t="s">
        <v>322</v>
      </c>
      <c r="L759" s="9" t="s">
        <v>58</v>
      </c>
      <c r="M759" s="3" t="s">
        <v>109</v>
      </c>
      <c r="N759" s="3" t="s">
        <v>323</v>
      </c>
      <c r="O759" s="3" t="s">
        <v>324</v>
      </c>
      <c r="P759" s="3" t="s">
        <v>1865</v>
      </c>
      <c r="Q759" s="4" t="s">
        <v>3952</v>
      </c>
      <c r="R759" s="3" t="s">
        <v>327</v>
      </c>
      <c r="S759" s="3" t="s">
        <v>115</v>
      </c>
      <c r="T759" s="3" t="s">
        <v>104</v>
      </c>
      <c r="U759" s="3" t="s">
        <v>3953</v>
      </c>
      <c r="V759" s="22" t="str">
        <f t="shared" si="79"/>
        <v>RTNFO; Hora de aviso: 14:35 22/02/2024; Solución: Sube enlace sin manipulacion ; Hora de solución: 14:37 22/02/2024; Causa: Visita Fallida</v>
      </c>
      <c r="W759" s="4" t="s">
        <v>1517</v>
      </c>
      <c r="X759" s="3"/>
      <c r="Y759" s="3"/>
      <c r="Z759" s="3" t="s">
        <v>69</v>
      </c>
      <c r="AA759" s="3" t="s">
        <v>71</v>
      </c>
      <c r="AB759" s="3">
        <v>0</v>
      </c>
      <c r="AC759" s="3" t="s">
        <v>71</v>
      </c>
      <c r="AD759" s="6">
        <v>0</v>
      </c>
      <c r="AE759" s="7"/>
      <c r="AF759" s="7"/>
      <c r="AG759" s="6">
        <f>Tabla4[[#This Row],[Tiempo Parada de Reloj]]+Tabla4[[#This Row],[Tiempo Autorizado por Telefonica (no Máximo)]]</f>
        <v>0</v>
      </c>
      <c r="AH759" s="7">
        <f t="shared" ca="1" si="76"/>
        <v>1.3888888861401938E-3</v>
      </c>
      <c r="AI759" s="8">
        <f t="shared" si="77"/>
        <v>0</v>
      </c>
      <c r="AJ759" s="8">
        <f t="shared" ca="1" si="78"/>
        <v>3.3333333267364651E-2</v>
      </c>
      <c r="AK759" s="3" t="s">
        <v>72</v>
      </c>
      <c r="AL759" s="3" t="s">
        <v>70</v>
      </c>
      <c r="AM759" s="3" t="s">
        <v>106</v>
      </c>
      <c r="AN759" s="3" t="s">
        <v>106</v>
      </c>
      <c r="AO759" s="3" t="s">
        <v>106</v>
      </c>
      <c r="AP759" s="3" t="s">
        <v>106</v>
      </c>
      <c r="AQ759" s="23">
        <v>45344.697916666664</v>
      </c>
      <c r="AR759" s="3"/>
      <c r="AS759" s="23"/>
      <c r="AT759" s="23"/>
      <c r="AU759" s="3" t="s">
        <v>322</v>
      </c>
      <c r="AV759" s="3" t="s">
        <v>69</v>
      </c>
      <c r="AW759" s="3" t="s">
        <v>69</v>
      </c>
      <c r="AX759" s="3" t="s">
        <v>69</v>
      </c>
      <c r="AY759" s="3" t="s">
        <v>69</v>
      </c>
      <c r="AZ759" s="8" t="str">
        <f>+CONCATENATE("Reportan apertura en el enlace ",Tabla4[[#This Row],[Enlace]]," en el ",Tabla4[[#This Row],[Distancia óptica]]," ocasionado por ",Tabla4[[#This Row],[Causa del daño]])</f>
        <v>Reportan apertura en el enlace Aguachica - Ocaña en el km 0 ocasionado por Visita Fallida</v>
      </c>
      <c r="BA759" s="8" t="str">
        <f>+CONCATENATE("Para dar solución al incidente ",Tabla4[[#This Row],[Solución]])</f>
        <v xml:space="preserve">Para dar solución al incidente Sube enlace sin manipulacion </v>
      </c>
      <c r="BB759" s="3" t="str">
        <f>+_xlfn.CONCAT(Tabla4[[#This Row],[Causa Raiz]]," ",Tabla4[[#This Row],[Solución2]]," (",Tabla4[[#This Row],[Anillo]],"- Cabecera: ",Tabla4[[#This Row],[Cabecera]],"- Operador: ",Tabla4[[#This Row],[Operador]],")")</f>
        <v>Reportan apertura en el enlace Aguachica - Ocaña en el km 0 ocasionado por Visita Fallida Para dar solución al incidente Sube enlace sin manipulacion  (NA- Cabecera: NA- Operador: Ufinet)</v>
      </c>
    </row>
    <row r="760" spans="1:54" s="2" customFormat="1" ht="228">
      <c r="A760" s="38">
        <f t="shared" si="75"/>
        <v>759</v>
      </c>
      <c r="B760" s="3">
        <v>8276600</v>
      </c>
      <c r="C760" s="3" t="s">
        <v>136</v>
      </c>
      <c r="D760" s="23">
        <v>45344.645833333336</v>
      </c>
      <c r="E760" s="23">
        <v>45344.802083333336</v>
      </c>
      <c r="F760" s="1">
        <f t="shared" ca="1" si="80"/>
        <v>0.15625</v>
      </c>
      <c r="G760" s="3" t="s">
        <v>55</v>
      </c>
      <c r="H760" s="41"/>
      <c r="I760" s="40"/>
      <c r="J760" s="5" t="s">
        <v>137</v>
      </c>
      <c r="K760" s="3" t="s">
        <v>93</v>
      </c>
      <c r="L760" s="9" t="s">
        <v>78</v>
      </c>
      <c r="M760" s="3" t="s">
        <v>59</v>
      </c>
      <c r="N760" s="3" t="s">
        <v>60</v>
      </c>
      <c r="O760" s="3" t="s">
        <v>3954</v>
      </c>
      <c r="P760" s="3" t="s">
        <v>3955</v>
      </c>
      <c r="Q760" s="4" t="s">
        <v>3956</v>
      </c>
      <c r="R760" s="3" t="s">
        <v>1476</v>
      </c>
      <c r="S760" s="3" t="s">
        <v>65</v>
      </c>
      <c r="T760" s="3" t="s">
        <v>66</v>
      </c>
      <c r="U760" s="3" t="s">
        <v>3957</v>
      </c>
      <c r="V760" s="22" t="str">
        <f t="shared" si="79"/>
        <v>RBHFO; Hora de aviso: 15:30 22/02/2024; Solución:  se realizara el tendido de 150 metros de fibra de 96 hilos y se creara un empalme nuevo para dar continuidad el otro empalme será re usado; Hora de solución: 19:15 22/02/2024; Causa: Vandalismo</v>
      </c>
      <c r="W760" s="4" t="s">
        <v>68</v>
      </c>
      <c r="X760" s="3"/>
      <c r="Y760" s="3"/>
      <c r="Z760" s="3" t="s">
        <v>69</v>
      </c>
      <c r="AA760" s="3" t="s">
        <v>71</v>
      </c>
      <c r="AB760" s="3">
        <v>0</v>
      </c>
      <c r="AC760" s="3" t="s">
        <v>71</v>
      </c>
      <c r="AD760" s="6">
        <v>0</v>
      </c>
      <c r="AE760" s="7"/>
      <c r="AF760" s="7"/>
      <c r="AG760" s="6">
        <f>Tabla4[[#This Row],[Tiempo Parada de Reloj]]+Tabla4[[#This Row],[Tiempo Autorizado por Telefonica (no Máximo)]]</f>
        <v>0</v>
      </c>
      <c r="AH760" s="7">
        <f t="shared" ca="1" si="76"/>
        <v>0.15625</v>
      </c>
      <c r="AI760" s="8">
        <f t="shared" si="77"/>
        <v>0</v>
      </c>
      <c r="AJ760" s="8">
        <f t="shared" ca="1" si="78"/>
        <v>3.75</v>
      </c>
      <c r="AK760" s="3" t="s">
        <v>72</v>
      </c>
      <c r="AL760" s="3" t="s">
        <v>70</v>
      </c>
      <c r="AM760" s="3" t="s">
        <v>106</v>
      </c>
      <c r="AN760" s="3" t="s">
        <v>106</v>
      </c>
      <c r="AO760" s="3" t="s">
        <v>73</v>
      </c>
      <c r="AP760" s="3" t="s">
        <v>73</v>
      </c>
      <c r="AQ760" s="23">
        <v>45345.96875</v>
      </c>
      <c r="AR760" s="3"/>
      <c r="AS760" s="23"/>
      <c r="AT760" s="23"/>
      <c r="AU760" s="3" t="s">
        <v>100</v>
      </c>
      <c r="AV760" s="3" t="s">
        <v>3958</v>
      </c>
      <c r="AW760" s="3" t="s">
        <v>3959</v>
      </c>
      <c r="AX760" s="3">
        <v>4.5518999999999998</v>
      </c>
      <c r="AY760" s="3">
        <v>-74.118099999999998</v>
      </c>
      <c r="AZ760" s="8" t="str">
        <f>+CONCATENATE("Reportan apertura en el enlace ",Tabla4[[#This Row],[Enlace]]," en el ",Tabla4[[#This Row],[Distancia óptica]]," ocasionado por ",Tabla4[[#This Row],[Causa del daño]])</f>
        <v>Reportan apertura en el enlace Mov. Palermo Sur Bogota - Mov. Barcelona Sur en el km 0,473 desde Palermo sur  ocasionado por Vandalismo</v>
      </c>
      <c r="BA760" s="8" t="str">
        <f>+CONCATENATE("Para dar solución al incidente ",Tabla4[[#This Row],[Solución]])</f>
        <v>Para dar solución al incidente  se realizara el tendido de 150 metros de fibra de 96 hilos y se creara un empalme nuevo para dar continuidad el otro empalme será re usado</v>
      </c>
      <c r="BB760" s="3" t="str">
        <f>+_xlfn.CONCAT(Tabla4[[#This Row],[Causa Raiz]]," ",Tabla4[[#This Row],[Solución2]]," (",Tabla4[[#This Row],[Anillo]],"- Cabecera: ",Tabla4[[#This Row],[Cabecera]],"- Operador: ",Tabla4[[#This Row],[Operador]],")")</f>
        <v>Reportan apertura en el enlace Mov. Palermo Sur Bogota - Mov. Barcelona Sur en el km 0,473 desde Palermo sur  ocasionado por Vandalismo Para dar solución al incidente  se realizara el tendido de 150 metros de fibra de 96 hilos y se creara un empalme nuevo para dar continuidad el otro empalme será re usado (Anillo 54 - Cabecera: Claret - Operador: Infraco)</v>
      </c>
    </row>
    <row r="761" spans="1:54" s="2" customFormat="1" ht="185.25">
      <c r="A761" s="38">
        <f t="shared" si="75"/>
        <v>760</v>
      </c>
      <c r="B761" s="3">
        <v>8276605</v>
      </c>
      <c r="C761" s="3" t="s">
        <v>54</v>
      </c>
      <c r="D761" s="23">
        <v>45344.645833333336</v>
      </c>
      <c r="E761" s="23">
        <v>45344.854166666664</v>
      </c>
      <c r="F761" s="1">
        <f t="shared" ca="1" si="80"/>
        <v>0.20833333332848269</v>
      </c>
      <c r="G761" s="3" t="s">
        <v>55</v>
      </c>
      <c r="H761" s="41"/>
      <c r="I761" s="40"/>
      <c r="J761" s="5" t="s">
        <v>56</v>
      </c>
      <c r="K761" s="3" t="s">
        <v>122</v>
      </c>
      <c r="L761" s="9" t="s">
        <v>58</v>
      </c>
      <c r="M761" s="3" t="s">
        <v>383</v>
      </c>
      <c r="N761" s="3" t="s">
        <v>384</v>
      </c>
      <c r="O761" s="3" t="s">
        <v>3960</v>
      </c>
      <c r="P761" s="3" t="s">
        <v>3961</v>
      </c>
      <c r="Q761" s="4" t="s">
        <v>3962</v>
      </c>
      <c r="R761" s="3" t="s">
        <v>388</v>
      </c>
      <c r="S761" s="3" t="s">
        <v>129</v>
      </c>
      <c r="T761" s="3" t="s">
        <v>146</v>
      </c>
      <c r="U761" s="3" t="s">
        <v>3963</v>
      </c>
      <c r="V761" s="22" t="str">
        <f t="shared" si="79"/>
        <v>RLFO; Hora de aviso: 15:30 22/02/2024; Solución: Se realiza fusion de hilo en caja de empalme; Hora de solución: 20:30 22/02/2024; Causa: Falla en la Red FiOp</v>
      </c>
      <c r="W761" s="4" t="s">
        <v>132</v>
      </c>
      <c r="X761" s="3"/>
      <c r="Y761" s="3"/>
      <c r="Z761" s="3" t="s">
        <v>69</v>
      </c>
      <c r="AA761" s="3" t="s">
        <v>71</v>
      </c>
      <c r="AB761" s="3">
        <v>0</v>
      </c>
      <c r="AC761" s="3" t="s">
        <v>71</v>
      </c>
      <c r="AD761" s="6">
        <v>4.1666666666666664E-2</v>
      </c>
      <c r="AE761" s="7"/>
      <c r="AF761" s="7"/>
      <c r="AG761" s="6">
        <f>Tabla4[[#This Row],[Tiempo Parada de Reloj]]+Tabla4[[#This Row],[Tiempo Autorizado por Telefonica (no Máximo)]]</f>
        <v>4.1666666666666664E-2</v>
      </c>
      <c r="AH761" s="7">
        <f t="shared" ca="1" si="76"/>
        <v>0.16666666666181604</v>
      </c>
      <c r="AI761" s="8">
        <f t="shared" si="77"/>
        <v>1</v>
      </c>
      <c r="AJ761" s="8">
        <f t="shared" ca="1" si="78"/>
        <v>3.9999999998835847</v>
      </c>
      <c r="AK761" s="3" t="s">
        <v>72</v>
      </c>
      <c r="AL761" s="3" t="s">
        <v>70</v>
      </c>
      <c r="AM761" s="3" t="s">
        <v>106</v>
      </c>
      <c r="AN761" s="3" t="s">
        <v>106</v>
      </c>
      <c r="AO761" s="3" t="s">
        <v>73</v>
      </c>
      <c r="AP761" s="3" t="s">
        <v>73</v>
      </c>
      <c r="AQ761" s="23">
        <v>45345.964583333334</v>
      </c>
      <c r="AR761" s="3"/>
      <c r="AS761" s="23"/>
      <c r="AT761" s="23"/>
      <c r="AU761" s="3" t="s">
        <v>392</v>
      </c>
      <c r="AV761" s="3" t="s">
        <v>3883</v>
      </c>
      <c r="AW761" s="3" t="s">
        <v>3964</v>
      </c>
      <c r="AX761" s="3">
        <v>10.345020999999999</v>
      </c>
      <c r="AY761" s="3">
        <v>-75.486395999999999</v>
      </c>
      <c r="AZ761" s="8" t="str">
        <f>+CONCATENATE("Reportan apertura en el enlace ",Tabla4[[#This Row],[Enlace]]," en el ",Tabla4[[#This Row],[Distancia óptica]]," ocasionado por ",Tabla4[[#This Row],[Causa del daño]])</f>
        <v>Reportan apertura en el enlace Heredia - Mamonal en el km 1,4 desde Mamonal  ocasionado por Falla en la Red FiOp</v>
      </c>
      <c r="BA761" s="8" t="str">
        <f>+CONCATENATE("Para dar solución al incidente ",Tabla4[[#This Row],[Solución]])</f>
        <v>Para dar solución al incidente Se realiza fusion de hilo en caja de empalme</v>
      </c>
      <c r="BB761" s="3" t="str">
        <f>+_xlfn.CONCAT(Tabla4[[#This Row],[Causa Raiz]]," ",Tabla4[[#This Row],[Solución2]]," (",Tabla4[[#This Row],[Anillo]],"- Cabecera: ",Tabla4[[#This Row],[Cabecera]],"- Operador: ",Tabla4[[#This Row],[Operador]],")")</f>
        <v>Reportan apertura en el enlace Heredia - Mamonal en el km 1,4 desde Mamonal  ocasionado por Falla en la Red FiOp Para dar solución al incidente Se realiza fusion de hilo en caja de empalme (Uk Mamonal- Cabecera: MAMONAL- Operador: Colombia Telecomunicaciones)</v>
      </c>
    </row>
    <row r="762" spans="1:54" s="2" customFormat="1" ht="213.75">
      <c r="A762" s="38">
        <f t="shared" si="75"/>
        <v>761</v>
      </c>
      <c r="B762" s="3">
        <v>8276704</v>
      </c>
      <c r="C762" s="3" t="s">
        <v>92</v>
      </c>
      <c r="D762" s="23">
        <v>45344.666666666664</v>
      </c>
      <c r="E762" s="23">
        <v>45344.78125</v>
      </c>
      <c r="F762" s="1">
        <f t="shared" ca="1" si="80"/>
        <v>0.11458333333575865</v>
      </c>
      <c r="G762" s="3" t="s">
        <v>55</v>
      </c>
      <c r="H762" s="41"/>
      <c r="I762" s="40"/>
      <c r="J762" s="5" t="s">
        <v>56</v>
      </c>
      <c r="K762" s="3" t="s">
        <v>359</v>
      </c>
      <c r="L762" s="9" t="s">
        <v>58</v>
      </c>
      <c r="M762" s="3" t="s">
        <v>360</v>
      </c>
      <c r="N762" s="3" t="s">
        <v>361</v>
      </c>
      <c r="O762" s="3" t="s">
        <v>793</v>
      </c>
      <c r="P762" s="3" t="s">
        <v>3965</v>
      </c>
      <c r="Q762" s="4" t="s">
        <v>3966</v>
      </c>
      <c r="R762" s="3" t="s">
        <v>3814</v>
      </c>
      <c r="S762" s="3" t="s">
        <v>487</v>
      </c>
      <c r="T762" s="3" t="s">
        <v>66</v>
      </c>
      <c r="U762" s="3" t="s">
        <v>3967</v>
      </c>
      <c r="V762" s="22" t="str">
        <f t="shared" si="79"/>
        <v>RTNFO; Hora de aviso: 16:00 22/02/2024; Solución: Se Recuperan 100 metros de reserva de F.O de 36 hilos y se crea un empalme de 36 hilos ; Hora de solución: 18:45 22/02/2024; Causa: Vandalismo</v>
      </c>
      <c r="W762" s="4" t="s">
        <v>3872</v>
      </c>
      <c r="X762" s="3"/>
      <c r="Y762" s="3"/>
      <c r="Z762" s="3" t="s">
        <v>69</v>
      </c>
      <c r="AA762" s="3" t="s">
        <v>71</v>
      </c>
      <c r="AB762" s="3">
        <v>0</v>
      </c>
      <c r="AC762" s="3" t="s">
        <v>71</v>
      </c>
      <c r="AD762" s="6">
        <v>0</v>
      </c>
      <c r="AE762" s="7"/>
      <c r="AF762" s="7"/>
      <c r="AG762" s="6">
        <f>Tabla4[[#This Row],[Tiempo Parada de Reloj]]+Tabla4[[#This Row],[Tiempo Autorizado por Telefonica (no Máximo)]]</f>
        <v>0</v>
      </c>
      <c r="AH762" s="7">
        <f t="shared" ca="1" si="76"/>
        <v>0.11458333333575865</v>
      </c>
      <c r="AI762" s="8">
        <f t="shared" si="77"/>
        <v>0</v>
      </c>
      <c r="AJ762" s="8">
        <f t="shared" ca="1" si="78"/>
        <v>2.7500000000582077</v>
      </c>
      <c r="AK762" s="3" t="s">
        <v>72</v>
      </c>
      <c r="AL762" s="3" t="s">
        <v>70</v>
      </c>
      <c r="AM762" s="3" t="s">
        <v>106</v>
      </c>
      <c r="AN762" s="3" t="s">
        <v>106</v>
      </c>
      <c r="AO762" s="3" t="s">
        <v>72</v>
      </c>
      <c r="AP762" s="3" t="s">
        <v>72</v>
      </c>
      <c r="AQ762" s="23">
        <v>45349.552083333336</v>
      </c>
      <c r="AR762" s="3"/>
      <c r="AS762" s="23" t="s">
        <v>798</v>
      </c>
      <c r="AT762" s="65" t="s">
        <v>799</v>
      </c>
      <c r="AU762" s="3" t="s">
        <v>424</v>
      </c>
      <c r="AV762" s="3" t="s">
        <v>1229</v>
      </c>
      <c r="AW762" s="3" t="s">
        <v>76</v>
      </c>
      <c r="AX762" s="3">
        <v>5.6334999999999997</v>
      </c>
      <c r="AY762" s="3">
        <v>-75.5916</v>
      </c>
      <c r="AZ762" s="8" t="str">
        <f>+CONCATENATE("Reportan apertura en el enlace ",Tabla4[[#This Row],[Enlace]]," en el ",Tabla4[[#This Row],[Distancia óptica]]," ocasionado por ",Tabla4[[#This Row],[Causa del daño]])</f>
        <v>Reportan apertura en el enlace Manizales - La Pintada en el Km 19,4 desde la pintada ocasionado por Vandalismo</v>
      </c>
      <c r="BA762" s="8" t="str">
        <f>+CONCATENATE("Para dar solución al incidente ",Tabla4[[#This Row],[Solución]])</f>
        <v xml:space="preserve">Para dar solución al incidente Se Recuperan 100 metros de reserva de F.O de 36 hilos y se crea un empalme de 36 hilos </v>
      </c>
      <c r="BB762" s="3" t="str">
        <f>+_xlfn.CONCAT(Tabla4[[#This Row],[Causa Raiz]]," ",Tabla4[[#This Row],[Solución2]]," (",Tabla4[[#This Row],[Anillo]],"- Cabecera: ",Tabla4[[#This Row],[Cabecera]],"- Operador: ",Tabla4[[#This Row],[Operador]],")")</f>
        <v>Reportan apertura en el enlace Manizales - La Pintada en el Km 19,4 desde la pintada ocasionado por Vandalismo Para dar solución al incidente Se Recuperan 100 metros de reserva de F.O de 36 hilos y se crea un empalme de 36 hilos  (Troncal- Cabecera: La Pintada- Operador: Colombia Telecomunicaciones)</v>
      </c>
    </row>
    <row r="763" spans="1:54" s="2" customFormat="1" ht="185.25">
      <c r="A763" s="38">
        <f t="shared" si="75"/>
        <v>762</v>
      </c>
      <c r="B763" s="3">
        <v>8276738</v>
      </c>
      <c r="C763" s="3" t="s">
        <v>54</v>
      </c>
      <c r="D763" s="23">
        <v>45344.638888888891</v>
      </c>
      <c r="E763" s="23">
        <v>45344.930555555555</v>
      </c>
      <c r="F763" s="1">
        <f t="shared" ca="1" si="80"/>
        <v>0.29166666666424135</v>
      </c>
      <c r="G763" s="3" t="s">
        <v>55</v>
      </c>
      <c r="H763" s="41"/>
      <c r="I763" s="40"/>
      <c r="J763" s="5" t="s">
        <v>56</v>
      </c>
      <c r="K763" s="3" t="s">
        <v>77</v>
      </c>
      <c r="L763" s="9" t="s">
        <v>58</v>
      </c>
      <c r="M763" s="3" t="s">
        <v>283</v>
      </c>
      <c r="N763" s="3" t="s">
        <v>284</v>
      </c>
      <c r="O763" s="3" t="s">
        <v>3968</v>
      </c>
      <c r="P763" s="3" t="s">
        <v>3969</v>
      </c>
      <c r="Q763" s="4" t="s">
        <v>3970</v>
      </c>
      <c r="R763" s="3" t="s">
        <v>2716</v>
      </c>
      <c r="S763" s="3" t="s">
        <v>289</v>
      </c>
      <c r="T763" s="3" t="s">
        <v>66</v>
      </c>
      <c r="U763" s="3" t="s">
        <v>3971</v>
      </c>
      <c r="V763" s="22" t="str">
        <f t="shared" si="79"/>
        <v>RLFO; Hora de aviso: 15:20 22/02/2024; Solución: Se realiza tendido de 100 mts y dos empalmes de 24 Hilos; Hora de solución: 22:20 22/02/2024; Causa: Vandalismo</v>
      </c>
      <c r="W763" s="4" t="s">
        <v>191</v>
      </c>
      <c r="X763" s="3"/>
      <c r="Y763" s="3"/>
      <c r="Z763" s="3"/>
      <c r="AA763" s="3" t="s">
        <v>70</v>
      </c>
      <c r="AB763" s="3">
        <v>8276738</v>
      </c>
      <c r="AC763" s="3" t="s">
        <v>71</v>
      </c>
      <c r="AD763" s="6">
        <v>0</v>
      </c>
      <c r="AE763" s="7"/>
      <c r="AF763" s="7"/>
      <c r="AG763" s="6">
        <f>Tabla4[[#This Row],[Tiempo Parada de Reloj]]+Tabla4[[#This Row],[Tiempo Autorizado por Telefonica (no Máximo)]]</f>
        <v>0</v>
      </c>
      <c r="AH763" s="7">
        <f t="shared" ca="1" si="76"/>
        <v>0.29166666666424135</v>
      </c>
      <c r="AI763" s="8">
        <f t="shared" si="77"/>
        <v>0</v>
      </c>
      <c r="AJ763" s="8">
        <f t="shared" ca="1" si="78"/>
        <v>6.9999999999417923</v>
      </c>
      <c r="AK763" s="3" t="s">
        <v>72</v>
      </c>
      <c r="AL763" s="3" t="s">
        <v>70</v>
      </c>
      <c r="AM763" s="3" t="s">
        <v>73</v>
      </c>
      <c r="AN763" s="3" t="s">
        <v>73</v>
      </c>
      <c r="AO763" s="3" t="s">
        <v>73</v>
      </c>
      <c r="AP763" s="3" t="s">
        <v>73</v>
      </c>
      <c r="AQ763" s="23">
        <v>45346.632638888892</v>
      </c>
      <c r="AR763" s="3"/>
      <c r="AS763" s="23"/>
      <c r="AT763" s="23"/>
      <c r="AU763" s="3" t="s">
        <v>192</v>
      </c>
      <c r="AV763" s="3" t="s">
        <v>3972</v>
      </c>
      <c r="AW763" s="3" t="s">
        <v>307</v>
      </c>
      <c r="AX763" s="3">
        <v>4.8239000000000001</v>
      </c>
      <c r="AY763" s="3">
        <v>-75.841899999999995</v>
      </c>
      <c r="AZ763" s="8" t="str">
        <f>+CONCATENATE("Reportan apertura en el enlace ",Tabla4[[#This Row],[Enlace]]," en el ",Tabla4[[#This Row],[Distancia óptica]]," ocasionado por ",Tabla4[[#This Row],[Causa del daño]])</f>
        <v>Reportan apertura en el enlace Mov. Miraflores - Mov. San Jose en el km 3,315 desde Galan ocasionado por Vandalismo</v>
      </c>
      <c r="BA763" s="8" t="str">
        <f>+CONCATENATE("Para dar solución al incidente ",Tabla4[[#This Row],[Solución]])</f>
        <v>Para dar solución al incidente Se realiza tendido de 100 mts y dos empalmes de 24 Hilos</v>
      </c>
      <c r="BB763" s="3" t="str">
        <f>+_xlfn.CONCAT(Tabla4[[#This Row],[Causa Raiz]]," ",Tabla4[[#This Row],[Solución2]]," (",Tabla4[[#This Row],[Anillo]],"- Cabecera: ",Tabla4[[#This Row],[Cabecera]],"- Operador: ",Tabla4[[#This Row],[Operador]],")")</f>
        <v>Reportan apertura en el enlace Mov. Miraflores - Mov. San Jose en el km 3,315 desde Galan ocasionado por Vandalismo Para dar solución al incidente Se realiza tendido de 100 mts y dos empalmes de 24 Hilos (LINEAL- Cabecera: GALAN- Operador: Colombia Telecomunicaciones)</v>
      </c>
    </row>
    <row r="764" spans="1:54" s="2" customFormat="1" ht="171">
      <c r="A764" s="38">
        <f t="shared" si="75"/>
        <v>763</v>
      </c>
      <c r="B764" s="3">
        <v>8274772</v>
      </c>
      <c r="C764" s="3" t="s">
        <v>54</v>
      </c>
      <c r="D764" s="23">
        <v>45344.84375</v>
      </c>
      <c r="E764" s="23">
        <v>45344.979166666664</v>
      </c>
      <c r="F764" s="1">
        <f t="shared" ca="1" si="80"/>
        <v>0.13541666666424135</v>
      </c>
      <c r="G764" s="3" t="s">
        <v>55</v>
      </c>
      <c r="H764" s="41"/>
      <c r="I764" s="40"/>
      <c r="J764" s="5" t="s">
        <v>56</v>
      </c>
      <c r="K764" s="3" t="s">
        <v>122</v>
      </c>
      <c r="L764" s="9" t="s">
        <v>58</v>
      </c>
      <c r="M764" s="3" t="s">
        <v>123</v>
      </c>
      <c r="N764" s="3" t="s">
        <v>124</v>
      </c>
      <c r="O764" s="3" t="s">
        <v>3973</v>
      </c>
      <c r="P764" s="3" t="s">
        <v>3974</v>
      </c>
      <c r="Q764" s="4" t="s">
        <v>3975</v>
      </c>
      <c r="R764" s="3" t="s">
        <v>128</v>
      </c>
      <c r="S764" s="3" t="s">
        <v>129</v>
      </c>
      <c r="T764" s="3" t="s">
        <v>130</v>
      </c>
      <c r="U764" s="3" t="s">
        <v>3976</v>
      </c>
      <c r="V764" s="22" t="str">
        <f t="shared" si="79"/>
        <v>RLFO; Hora de aviso: 20:15 22/02/2024; Solución: Recuperacion de 100 mts de Fo y un empalme de 8 hilos; Hora de solución: 23:30 22/02/2024; Causa: Plagas</v>
      </c>
      <c r="W764" s="4" t="s">
        <v>132</v>
      </c>
      <c r="X764" s="3"/>
      <c r="Y764" s="3"/>
      <c r="Z764" s="3" t="s">
        <v>69</v>
      </c>
      <c r="AA764" s="3" t="s">
        <v>70</v>
      </c>
      <c r="AB764" s="3">
        <v>8274772</v>
      </c>
      <c r="AC764" s="3" t="s">
        <v>71</v>
      </c>
      <c r="AD764" s="6">
        <v>0</v>
      </c>
      <c r="AE764" s="7"/>
      <c r="AF764" s="7"/>
      <c r="AG764" s="6">
        <f>Tabla4[[#This Row],[Tiempo Parada de Reloj]]+Tabla4[[#This Row],[Tiempo Autorizado por Telefonica (no Máximo)]]</f>
        <v>0</v>
      </c>
      <c r="AH764" s="7">
        <f t="shared" ca="1" si="76"/>
        <v>0.13541666666424135</v>
      </c>
      <c r="AI764" s="8">
        <f t="shared" si="77"/>
        <v>0</v>
      </c>
      <c r="AJ764" s="8">
        <f t="shared" ca="1" si="78"/>
        <v>3.2499999999417923</v>
      </c>
      <c r="AK764" s="3" t="s">
        <v>106</v>
      </c>
      <c r="AL764" s="3" t="s">
        <v>70</v>
      </c>
      <c r="AM764" s="3" t="s">
        <v>73</v>
      </c>
      <c r="AN764" s="3" t="s">
        <v>73</v>
      </c>
      <c r="AO764" s="3" t="s">
        <v>73</v>
      </c>
      <c r="AP764" s="3" t="s">
        <v>73</v>
      </c>
      <c r="AQ764" s="23">
        <v>45346.863888888889</v>
      </c>
      <c r="AR764" s="3"/>
      <c r="AS764" s="23"/>
      <c r="AT764" s="23"/>
      <c r="AU764" s="3" t="s">
        <v>133</v>
      </c>
      <c r="AV764" s="3" t="s">
        <v>3977</v>
      </c>
      <c r="AW764" s="3" t="s">
        <v>1311</v>
      </c>
      <c r="AX764" s="3">
        <v>10.953013</v>
      </c>
      <c r="AY764" s="3">
        <v>-74.795160999999993</v>
      </c>
      <c r="AZ764" s="8" t="str">
        <f>+CONCATENATE("Reportan apertura en el enlace ",Tabla4[[#This Row],[Enlace]]," en el ",Tabla4[[#This Row],[Distancia óptica]]," ocasionado por ",Tabla4[[#This Row],[Causa del daño]])</f>
        <v>Reportan apertura en el enlace Victoria 97 Damas - Victoria en el Km 0,368 desde Armario ocasionado por Plagas</v>
      </c>
      <c r="BA764" s="8" t="str">
        <f>+CONCATENATE("Para dar solución al incidente ",Tabla4[[#This Row],[Solución]])</f>
        <v>Para dar solución al incidente Recuperacion de 100 mts de Fo y un empalme de 8 hilos</v>
      </c>
      <c r="BB764" s="3" t="str">
        <f>+_xlfn.CONCAT(Tabla4[[#This Row],[Causa Raiz]]," ",Tabla4[[#This Row],[Solución2]]," (",Tabla4[[#This Row],[Anillo]],"- Cabecera: ",Tabla4[[#This Row],[Cabecera]],"- Operador: ",Tabla4[[#This Row],[Operador]],")")</f>
        <v>Reportan apertura en el enlace Victoria 97 Damas - Victoria en el Km 0,368 desde Armario ocasionado por Plagas Para dar solución al incidente Recuperacion de 100 mts de Fo y un empalme de 8 hilos (UK- Cabecera: VICtoria- Operador: Colombia Telecomunicaciones)</v>
      </c>
    </row>
    <row r="765" spans="1:54" s="2" customFormat="1" ht="185.25">
      <c r="A765" s="38">
        <f t="shared" si="75"/>
        <v>764</v>
      </c>
      <c r="B765" s="3">
        <v>8278704</v>
      </c>
      <c r="C765" s="3" t="s">
        <v>54</v>
      </c>
      <c r="D765" s="23">
        <v>45345</v>
      </c>
      <c r="E765" s="23">
        <v>45345.555555555555</v>
      </c>
      <c r="F765" s="1">
        <f t="shared" ca="1" si="80"/>
        <v>0.55555555555474712</v>
      </c>
      <c r="G765" s="3" t="s">
        <v>55</v>
      </c>
      <c r="H765" s="41"/>
      <c r="I765" s="40"/>
      <c r="J765" s="5" t="s">
        <v>56</v>
      </c>
      <c r="K765" s="3" t="s">
        <v>77</v>
      </c>
      <c r="L765" s="9" t="s">
        <v>58</v>
      </c>
      <c r="M765" s="3" t="s">
        <v>283</v>
      </c>
      <c r="N765" s="3" t="s">
        <v>284</v>
      </c>
      <c r="O765" s="3" t="s">
        <v>3978</v>
      </c>
      <c r="P765" s="3" t="s">
        <v>3979</v>
      </c>
      <c r="Q765" s="4" t="s">
        <v>3980</v>
      </c>
      <c r="R765" s="3" t="s">
        <v>2603</v>
      </c>
      <c r="S765" s="3" t="s">
        <v>289</v>
      </c>
      <c r="T765" s="3" t="s">
        <v>66</v>
      </c>
      <c r="U765" s="3" t="s">
        <v>3981</v>
      </c>
      <c r="V765" s="22" t="str">
        <f t="shared" si="79"/>
        <v>RLFO; Hora de aviso: 0:00 23/02/2024; Solución: Se recupera reserva 10 mtrs y un emplame de 24 hilos ; Hora de solución: 13:20 23/02/2024; Causa: Vandalismo</v>
      </c>
      <c r="W765" s="4" t="s">
        <v>160</v>
      </c>
      <c r="X765" s="3"/>
      <c r="Y765" s="3"/>
      <c r="Z765" s="3" t="s">
        <v>69</v>
      </c>
      <c r="AA765" s="3" t="s">
        <v>71</v>
      </c>
      <c r="AB765" s="3">
        <v>0</v>
      </c>
      <c r="AC765" s="3" t="s">
        <v>71</v>
      </c>
      <c r="AD765" s="6">
        <v>0.41666666666666669</v>
      </c>
      <c r="AE765" s="7"/>
      <c r="AF765" s="7"/>
      <c r="AG765" s="6">
        <f>Tabla4[[#This Row],[Tiempo Parada de Reloj]]+Tabla4[[#This Row],[Tiempo Autorizado por Telefonica (no Máximo)]]</f>
        <v>0.41666666666666669</v>
      </c>
      <c r="AH765" s="7">
        <f t="shared" ca="1" si="76"/>
        <v>0.13888888888808043</v>
      </c>
      <c r="AI765" s="8">
        <f t="shared" si="77"/>
        <v>10</v>
      </c>
      <c r="AJ765" s="8">
        <f t="shared" ca="1" si="78"/>
        <v>3.3333333333139303</v>
      </c>
      <c r="AK765" s="3" t="s">
        <v>73</v>
      </c>
      <c r="AL765" s="3" t="s">
        <v>70</v>
      </c>
      <c r="AM765" s="3" t="s">
        <v>87</v>
      </c>
      <c r="AN765" s="3" t="s">
        <v>87</v>
      </c>
      <c r="AO765" s="3" t="s">
        <v>73</v>
      </c>
      <c r="AP765" s="3" t="s">
        <v>73</v>
      </c>
      <c r="AQ765" s="23">
        <v>45348.630555555559</v>
      </c>
      <c r="AR765" s="3"/>
      <c r="AS765" s="23"/>
      <c r="AT765" s="23"/>
      <c r="AU765" s="3" t="s">
        <v>404</v>
      </c>
      <c r="AV765" s="3" t="s">
        <v>3982</v>
      </c>
      <c r="AW765" s="3" t="s">
        <v>370</v>
      </c>
      <c r="AX765" s="3">
        <v>4.524</v>
      </c>
      <c r="AY765" s="3">
        <v>-75.684899999999999</v>
      </c>
      <c r="AZ765" s="8" t="str">
        <f>+CONCATENATE("Reportan apertura en el enlace ",Tabla4[[#This Row],[Enlace]]," en el ",Tabla4[[#This Row],[Distancia óptica]]," ocasionado por ",Tabla4[[#This Row],[Causa del daño]])</f>
        <v>Reportan apertura en el enlace Fttc Armenia la merced - Armenia Galan en el Km 3,710 desde Armenia galan ocasionado por Vandalismo</v>
      </c>
      <c r="BA765" s="8" t="str">
        <f>+CONCATENATE("Para dar solución al incidente ",Tabla4[[#This Row],[Solución]])</f>
        <v xml:space="preserve">Para dar solución al incidente Se recupera reserva 10 mtrs y un emplame de 24 hilos </v>
      </c>
      <c r="BB765" s="3" t="str">
        <f>+_xlfn.CONCAT(Tabla4[[#This Row],[Causa Raiz]]," ",Tabla4[[#This Row],[Solución2]]," (",Tabla4[[#This Row],[Anillo]],"- Cabecera: ",Tabla4[[#This Row],[Cabecera]],"- Operador: ",Tabla4[[#This Row],[Operador]],")")</f>
        <v>Reportan apertura en el enlace Fttc Armenia la merced - Armenia Galan en el Km 3,710 desde Armenia galan ocasionado por Vandalismo Para dar solución al incidente Se recupera reserva 10 mtrs y un emplame de 24 hilos  (lineal- Cabecera: GaLAN- Operador: Colombia Telecomunicaciones)</v>
      </c>
    </row>
    <row r="766" spans="1:54" s="2" customFormat="1" ht="213.75">
      <c r="A766" s="38">
        <f t="shared" si="75"/>
        <v>765</v>
      </c>
      <c r="B766" s="3">
        <v>8278924</v>
      </c>
      <c r="C766" s="3" t="s">
        <v>92</v>
      </c>
      <c r="D766" s="23">
        <v>45345.125</v>
      </c>
      <c r="E766" s="23">
        <v>45345.75</v>
      </c>
      <c r="F766" s="1">
        <f t="shared" ca="1" si="80"/>
        <v>0.625</v>
      </c>
      <c r="G766" s="3" t="s">
        <v>55</v>
      </c>
      <c r="H766" s="41"/>
      <c r="I766" s="40"/>
      <c r="J766" s="5" t="s">
        <v>56</v>
      </c>
      <c r="K766" s="3" t="s">
        <v>340</v>
      </c>
      <c r="L766" s="9" t="s">
        <v>58</v>
      </c>
      <c r="M766" s="3" t="s">
        <v>341</v>
      </c>
      <c r="N766" s="3" t="s">
        <v>342</v>
      </c>
      <c r="O766" s="3" t="s">
        <v>895</v>
      </c>
      <c r="P766" s="3" t="s">
        <v>3983</v>
      </c>
      <c r="Q766" s="4" t="s">
        <v>3984</v>
      </c>
      <c r="R766" s="3" t="s">
        <v>992</v>
      </c>
      <c r="S766" s="3" t="s">
        <v>347</v>
      </c>
      <c r="T766" s="3" t="s">
        <v>66</v>
      </c>
      <c r="U766" s="3" t="s">
        <v>3985</v>
      </c>
      <c r="V766" s="22" t="str">
        <f t="shared" si="79"/>
        <v>RTNFO; Hora de aviso: 3:00 23/02/2024; Solución: Se recupera 50 metros de reserva de fibra de 36 hilos y se re hace empalme de 48 hilos para 36 fusiones; Hora de solución: 18:00 23/02/2024; Causa: Vandalismo</v>
      </c>
      <c r="W766" s="4" t="s">
        <v>160</v>
      </c>
      <c r="X766" s="3"/>
      <c r="Y766" s="3"/>
      <c r="Z766" s="3" t="s">
        <v>69</v>
      </c>
      <c r="AA766" s="3" t="s">
        <v>70</v>
      </c>
      <c r="AB766" s="3" t="s">
        <v>3986</v>
      </c>
      <c r="AC766" s="3" t="s">
        <v>71</v>
      </c>
      <c r="AD766" s="6">
        <v>0.4375</v>
      </c>
      <c r="AE766" s="7"/>
      <c r="AF766" s="7"/>
      <c r="AG766" s="6">
        <f>Tabla4[[#This Row],[Tiempo Parada de Reloj]]+Tabla4[[#This Row],[Tiempo Autorizado por Telefonica (no Máximo)]]</f>
        <v>0.4375</v>
      </c>
      <c r="AH766" s="7">
        <f t="shared" ca="1" si="76"/>
        <v>0.1875</v>
      </c>
      <c r="AI766" s="8">
        <f t="shared" si="77"/>
        <v>10.5</v>
      </c>
      <c r="AJ766" s="8">
        <f t="shared" ca="1" si="78"/>
        <v>4.5</v>
      </c>
      <c r="AK766" s="3" t="s">
        <v>73</v>
      </c>
      <c r="AL766" s="3" t="s">
        <v>70</v>
      </c>
      <c r="AM766" s="3" t="s">
        <v>72</v>
      </c>
      <c r="AN766" s="3" t="s">
        <v>106</v>
      </c>
      <c r="AO766" s="3" t="s">
        <v>73</v>
      </c>
      <c r="AP766" s="3" t="s">
        <v>73</v>
      </c>
      <c r="AQ766" s="23">
        <v>45348.624305555553</v>
      </c>
      <c r="AR766" s="66" t="s">
        <v>899</v>
      </c>
      <c r="AS766" s="23" t="s">
        <v>900</v>
      </c>
      <c r="AT766" s="23"/>
      <c r="AU766" s="3" t="s">
        <v>404</v>
      </c>
      <c r="AV766" s="3" t="s">
        <v>1662</v>
      </c>
      <c r="AW766" s="3" t="s">
        <v>1323</v>
      </c>
      <c r="AX766" s="3">
        <v>4.4389000000000003</v>
      </c>
      <c r="AY766" s="3">
        <v>-75.491799999999998</v>
      </c>
      <c r="AZ766" s="8" t="str">
        <f>+CONCATENATE("Reportan apertura en el enlace ",Tabla4[[#This Row],[Enlace]]," en el ",Tabla4[[#This Row],[Distancia óptica]]," ocasionado por ",Tabla4[[#This Row],[Causa del daño]])</f>
        <v>Reportan apertura en el enlace Armenia - Ibagué en el Km 43 desde Ibague ocasionado por Vandalismo</v>
      </c>
      <c r="BA766" s="8" t="str">
        <f>+CONCATENATE("Para dar solución al incidente ",Tabla4[[#This Row],[Solución]])</f>
        <v>Para dar solución al incidente Se recupera 50 metros de reserva de fibra de 36 hilos y se re hace empalme de 48 hilos para 36 fusiones</v>
      </c>
      <c r="BB766" s="3" t="str">
        <f>+_xlfn.CONCAT(Tabla4[[#This Row],[Causa Raiz]]," ",Tabla4[[#This Row],[Solución2]]," (",Tabla4[[#This Row],[Anillo]],"- Cabecera: ",Tabla4[[#This Row],[Cabecera]],"- Operador: ",Tabla4[[#This Row],[Operador]],")")</f>
        <v>Reportan apertura en el enlace Armenia - Ibagué en el Km 43 desde Ibague ocasionado por Vandalismo Para dar solución al incidente Se recupera 50 metros de reserva de fibra de 36 hilos y se re hace empalme de 48 hilos para 36 fusiones (TRONCAL- Cabecera: Ibague- Operador: Colombia Telecomunicaciones)</v>
      </c>
    </row>
    <row r="767" spans="1:54" s="2" customFormat="1" ht="185.25">
      <c r="A767" s="38">
        <f t="shared" si="75"/>
        <v>766</v>
      </c>
      <c r="B767" s="3">
        <v>8278867</v>
      </c>
      <c r="C767" s="3" t="s">
        <v>163</v>
      </c>
      <c r="D767" s="23">
        <v>45345.125</v>
      </c>
      <c r="E767" s="23">
        <v>45345.40625</v>
      </c>
      <c r="F767" s="1">
        <f t="shared" ca="1" si="80"/>
        <v>0.28125</v>
      </c>
      <c r="G767" s="3" t="s">
        <v>55</v>
      </c>
      <c r="H767" s="41"/>
      <c r="I767" s="40"/>
      <c r="J767" s="5" t="s">
        <v>56</v>
      </c>
      <c r="K767" s="3" t="s">
        <v>77</v>
      </c>
      <c r="L767" s="9" t="s">
        <v>58</v>
      </c>
      <c r="M767" s="3" t="s">
        <v>987</v>
      </c>
      <c r="N767" s="3" t="s">
        <v>988</v>
      </c>
      <c r="O767" s="3" t="s">
        <v>3987</v>
      </c>
      <c r="P767" s="3" t="s">
        <v>3988</v>
      </c>
      <c r="Q767" s="4" t="s">
        <v>3989</v>
      </c>
      <c r="R767" s="3" t="s">
        <v>992</v>
      </c>
      <c r="S767" s="3" t="s">
        <v>158</v>
      </c>
      <c r="T767" s="3" t="s">
        <v>66</v>
      </c>
      <c r="U767" s="3" t="s">
        <v>3990</v>
      </c>
      <c r="V767" s="22" t="str">
        <f t="shared" si="79"/>
        <v>RDFO; Hora de aviso: 3:00 23/02/2024; Solución: Se recupera reserva de 130 mtrs y un empalme de 48 hilos ; Hora de solución: 9:45 23/02/2024; Causa: Vandalismo</v>
      </c>
      <c r="W767" s="4" t="s">
        <v>160</v>
      </c>
      <c r="X767" s="3"/>
      <c r="Y767" s="3"/>
      <c r="Z767" s="3" t="s">
        <v>69</v>
      </c>
      <c r="AA767" s="3" t="s">
        <v>70</v>
      </c>
      <c r="AB767" s="3">
        <v>8278867</v>
      </c>
      <c r="AC767" s="3" t="s">
        <v>71</v>
      </c>
      <c r="AD767" s="6">
        <v>0.125</v>
      </c>
      <c r="AE767" s="7"/>
      <c r="AF767" s="7"/>
      <c r="AG767" s="6">
        <f>Tabla4[[#This Row],[Tiempo Parada de Reloj]]+Tabla4[[#This Row],[Tiempo Autorizado por Telefonica (no Máximo)]]</f>
        <v>0.125</v>
      </c>
      <c r="AH767" s="7">
        <f t="shared" ca="1" si="76"/>
        <v>0.15625</v>
      </c>
      <c r="AI767" s="8">
        <f t="shared" si="77"/>
        <v>3</v>
      </c>
      <c r="AJ767" s="8">
        <f t="shared" ca="1" si="78"/>
        <v>3.75</v>
      </c>
      <c r="AK767" s="3" t="s">
        <v>73</v>
      </c>
      <c r="AL767" s="3" t="s">
        <v>70</v>
      </c>
      <c r="AM767" s="3" t="s">
        <v>87</v>
      </c>
      <c r="AN767" s="3" t="s">
        <v>87</v>
      </c>
      <c r="AO767" s="3" t="s">
        <v>73</v>
      </c>
      <c r="AP767" s="3" t="s">
        <v>73</v>
      </c>
      <c r="AQ767" s="23">
        <v>45345.758333333331</v>
      </c>
      <c r="AR767" s="3"/>
      <c r="AS767" s="23"/>
      <c r="AT767" s="23"/>
      <c r="AU767" s="3" t="s">
        <v>752</v>
      </c>
      <c r="AV767" s="3" t="s">
        <v>2118</v>
      </c>
      <c r="AW767" s="3" t="s">
        <v>1744</v>
      </c>
      <c r="AX767" s="3">
        <v>1.6083000000000001</v>
      </c>
      <c r="AY767" s="3">
        <v>-75.599400000000003</v>
      </c>
      <c r="AZ767" s="8" t="str">
        <f>+CONCATENATE("Reportan apertura en el enlace ",Tabla4[[#This Row],[Enlace]]," en el ",Tabla4[[#This Row],[Distancia óptica]]," ocasionado por ",Tabla4[[#This Row],[Causa del daño]])</f>
        <v>Reportan apertura en el enlace Florencia - La Fragua en el Km 3,9 desde Florencia ocasionado por Vandalismo</v>
      </c>
      <c r="BA767" s="8" t="str">
        <f>+CONCATENATE("Para dar solución al incidente ",Tabla4[[#This Row],[Solución]])</f>
        <v xml:space="preserve">Para dar solución al incidente Se recupera reserva de 130 mtrs y un empalme de 48 hilos </v>
      </c>
      <c r="BB767" s="3" t="str">
        <f>+_xlfn.CONCAT(Tabla4[[#This Row],[Causa Raiz]]," ",Tabla4[[#This Row],[Solución2]]," (",Tabla4[[#This Row],[Anillo]],"- Cabecera: ",Tabla4[[#This Row],[Cabecera]],"- Operador: ",Tabla4[[#This Row],[Operador]],")")</f>
        <v>Reportan apertura en el enlace Florencia - La Fragua en el Km 3,9 desde Florencia ocasionado por Vandalismo Para dar solución al incidente Se recupera reserva de 130 mtrs y un empalme de 48 hilos  (ANILLO 3G- Cabecera: COLONOS- Operador: Colombia Telecomunicaciones)</v>
      </c>
    </row>
    <row r="768" spans="1:54" s="2" customFormat="1" ht="185.25">
      <c r="A768" s="38">
        <f t="shared" si="75"/>
        <v>767</v>
      </c>
      <c r="B768" s="3">
        <v>8279869</v>
      </c>
      <c r="C768" s="3" t="s">
        <v>54</v>
      </c>
      <c r="D768" s="23">
        <v>45345.333333333336</v>
      </c>
      <c r="E768" s="23">
        <v>45345.5</v>
      </c>
      <c r="F768" s="1">
        <f t="shared" ca="1" si="80"/>
        <v>0.16666666666424135</v>
      </c>
      <c r="G768" s="3" t="s">
        <v>55</v>
      </c>
      <c r="H768" s="41"/>
      <c r="I768" s="40"/>
      <c r="J768" s="5" t="s">
        <v>56</v>
      </c>
      <c r="K768" s="3" t="s">
        <v>340</v>
      </c>
      <c r="L768" s="9" t="s">
        <v>58</v>
      </c>
      <c r="M768" s="3" t="s">
        <v>341</v>
      </c>
      <c r="N768" s="3" t="s">
        <v>342</v>
      </c>
      <c r="O768" s="3" t="s">
        <v>3991</v>
      </c>
      <c r="P768" s="3" t="s">
        <v>3992</v>
      </c>
      <c r="Q768" s="4" t="s">
        <v>3993</v>
      </c>
      <c r="R768" s="3" t="s">
        <v>1828</v>
      </c>
      <c r="S768" s="3" t="s">
        <v>347</v>
      </c>
      <c r="T768" s="3" t="s">
        <v>66</v>
      </c>
      <c r="U768" s="3" t="s">
        <v>3994</v>
      </c>
      <c r="V768" s="22" t="str">
        <f t="shared" si="79"/>
        <v>RLFO; Hora de aviso: 8:00 23/02/2024; Solución: se recupera reserva de 30 mtrs y un emplame de 48 hilos ; Hora de solución: 12:00 23/02/2024; Causa: Vandalismo</v>
      </c>
      <c r="W768" s="4" t="s">
        <v>349</v>
      </c>
      <c r="X768" s="3"/>
      <c r="Y768" s="3"/>
      <c r="Z768" s="3" t="s">
        <v>69</v>
      </c>
      <c r="AA768" s="3" t="s">
        <v>71</v>
      </c>
      <c r="AB768" s="3">
        <v>0</v>
      </c>
      <c r="AC768" s="3" t="s">
        <v>71</v>
      </c>
      <c r="AD768" s="6">
        <v>0</v>
      </c>
      <c r="AE768" s="7"/>
      <c r="AF768" s="7"/>
      <c r="AG768" s="6">
        <f>Tabla4[[#This Row],[Tiempo Parada de Reloj]]+Tabla4[[#This Row],[Tiempo Autorizado por Telefonica (no Máximo)]]</f>
        <v>0</v>
      </c>
      <c r="AH768" s="7">
        <f t="shared" ca="1" si="76"/>
        <v>0.16666666666424135</v>
      </c>
      <c r="AI768" s="8">
        <f t="shared" si="77"/>
        <v>0</v>
      </c>
      <c r="AJ768" s="8">
        <f t="shared" ca="1" si="78"/>
        <v>3.9999999999417923</v>
      </c>
      <c r="AK768" s="3" t="s">
        <v>87</v>
      </c>
      <c r="AL768" s="3" t="s">
        <v>71</v>
      </c>
      <c r="AM768" s="3" t="s">
        <v>69</v>
      </c>
      <c r="AN768" s="3" t="s">
        <v>87</v>
      </c>
      <c r="AO768" s="3" t="s">
        <v>73</v>
      </c>
      <c r="AP768" s="3" t="s">
        <v>73</v>
      </c>
      <c r="AQ768" s="23">
        <v>45348.665277777778</v>
      </c>
      <c r="AR768" s="3"/>
      <c r="AS768" s="23"/>
      <c r="AT768" s="23"/>
      <c r="AU768" s="3" t="s">
        <v>2267</v>
      </c>
      <c r="AV768" s="3" t="s">
        <v>3995</v>
      </c>
      <c r="AW768" s="3" t="s">
        <v>370</v>
      </c>
      <c r="AX768" s="3">
        <v>4.4382000000000001</v>
      </c>
      <c r="AY768" s="3">
        <v>-75.161100000000005</v>
      </c>
      <c r="AZ768" s="8" t="str">
        <f>+CONCATENATE("Reportan apertura en el enlace ",Tabla4[[#This Row],[Enlace]]," en el ",Tabla4[[#This Row],[Distancia óptica]]," ocasionado por ",Tabla4[[#This Row],[Causa del daño]])</f>
        <v>Reportan apertura en el enlace Santa ana - Central campestre en el km 1,4 desde santa ana ocasionado por Vandalismo</v>
      </c>
      <c r="BA768" s="8" t="str">
        <f>+CONCATENATE("Para dar solución al incidente ",Tabla4[[#This Row],[Solución]])</f>
        <v xml:space="preserve">Para dar solución al incidente se recupera reserva de 30 mtrs y un emplame de 48 hilos </v>
      </c>
      <c r="BB768" s="3" t="str">
        <f>+_xlfn.CONCAT(Tabla4[[#This Row],[Causa Raiz]]," ",Tabla4[[#This Row],[Solución2]]," (",Tabla4[[#This Row],[Anillo]],"- Cabecera: ",Tabla4[[#This Row],[Cabecera]],"- Operador: ",Tabla4[[#This Row],[Operador]],")")</f>
        <v>Reportan apertura en el enlace Santa ana - Central campestre en el km 1,4 desde santa ana ocasionado por Vandalismo Para dar solución al incidente se recupera reserva de 30 mtrs y un emplame de 48 hilos  (lineal- Cabecera: santa ana- Operador: Colombia Telecomunicaciones)</v>
      </c>
    </row>
    <row r="769" spans="1:54" s="2" customFormat="1" ht="171">
      <c r="A769" s="38">
        <f t="shared" si="75"/>
        <v>768</v>
      </c>
      <c r="B769" s="3">
        <v>8279961</v>
      </c>
      <c r="C769" s="3" t="s">
        <v>136</v>
      </c>
      <c r="D769" s="23">
        <v>45345.364583333336</v>
      </c>
      <c r="E769" s="23">
        <v>45345.569444444445</v>
      </c>
      <c r="F769" s="1">
        <f t="shared" ca="1" si="80"/>
        <v>0.20486111110949423</v>
      </c>
      <c r="G769" s="3" t="s">
        <v>55</v>
      </c>
      <c r="H769" s="41"/>
      <c r="I769" s="40"/>
      <c r="J769" s="5" t="s">
        <v>137</v>
      </c>
      <c r="K769" s="3" t="s">
        <v>93</v>
      </c>
      <c r="L769" s="9" t="s">
        <v>78</v>
      </c>
      <c r="M769" s="3" t="s">
        <v>59</v>
      </c>
      <c r="N769" s="3" t="s">
        <v>60</v>
      </c>
      <c r="O769" s="3" t="s">
        <v>3996</v>
      </c>
      <c r="P769" s="3" t="s">
        <v>3997</v>
      </c>
      <c r="Q769" s="4" t="s">
        <v>3998</v>
      </c>
      <c r="R769" s="3" t="s">
        <v>1476</v>
      </c>
      <c r="S769" s="3" t="s">
        <v>65</v>
      </c>
      <c r="T769" s="3" t="s">
        <v>66</v>
      </c>
      <c r="U769" s="3" t="s">
        <v>3999</v>
      </c>
      <c r="V769" s="22" t="str">
        <f t="shared" si="79"/>
        <v>RBHFO; Hora de aviso: 8:45 23/02/2024; Solución: Se instala una caja de empalme de 96 hilos; Hora de solución: 13:40 23/02/2024; Causa: Vandalismo</v>
      </c>
      <c r="W769" s="4" t="s">
        <v>2237</v>
      </c>
      <c r="X769" s="3"/>
      <c r="Y769" s="3"/>
      <c r="Z769" s="3" t="s">
        <v>69</v>
      </c>
      <c r="AA769" s="3" t="s">
        <v>71</v>
      </c>
      <c r="AB769" s="3">
        <v>0</v>
      </c>
      <c r="AC769" s="3" t="s">
        <v>71</v>
      </c>
      <c r="AD769" s="6">
        <v>0</v>
      </c>
      <c r="AE769" s="7"/>
      <c r="AF769" s="7"/>
      <c r="AG769" s="6">
        <f>Tabla4[[#This Row],[Tiempo Parada de Reloj]]+Tabla4[[#This Row],[Tiempo Autorizado por Telefonica (no Máximo)]]</f>
        <v>0</v>
      </c>
      <c r="AH769" s="7">
        <f t="shared" ca="1" si="76"/>
        <v>0.20486111110949423</v>
      </c>
      <c r="AI769" s="8">
        <f t="shared" si="77"/>
        <v>0</v>
      </c>
      <c r="AJ769" s="8">
        <f t="shared" ca="1" si="78"/>
        <v>4.9166666666278616</v>
      </c>
      <c r="AK769" s="3" t="s">
        <v>87</v>
      </c>
      <c r="AL769" s="3" t="s">
        <v>71</v>
      </c>
      <c r="AM769" s="3" t="s">
        <v>69</v>
      </c>
      <c r="AN769" s="3" t="s">
        <v>87</v>
      </c>
      <c r="AO769" s="3" t="s">
        <v>73</v>
      </c>
      <c r="AP769" s="3" t="s">
        <v>73</v>
      </c>
      <c r="AQ769" s="23">
        <v>45347.848611111112</v>
      </c>
      <c r="AR769" s="3"/>
      <c r="AS769" s="23"/>
      <c r="AT769" s="23"/>
      <c r="AU769" s="3" t="s">
        <v>100</v>
      </c>
      <c r="AV769" s="3" t="s">
        <v>4000</v>
      </c>
      <c r="AW769" s="3" t="s">
        <v>4001</v>
      </c>
      <c r="AX769" s="3">
        <v>4.6161810000000001</v>
      </c>
      <c r="AY769" s="3">
        <v>-74.082367000000005</v>
      </c>
      <c r="AZ769" s="8" t="str">
        <f>+CONCATENATE("Reportan apertura en el enlace ",Tabla4[[#This Row],[Enlace]]," en el ",Tabla4[[#This Row],[Distancia óptica]]," ocasionado por ",Tabla4[[#This Row],[Causa del daño]])</f>
        <v>Reportan apertura en el enlace Mov. Santafe - Mov. Usatama en el Km 1,48 desde Centro  ocasionado por Vandalismo</v>
      </c>
      <c r="BA769" s="8" t="str">
        <f>+CONCATENATE("Para dar solución al incidente ",Tabla4[[#This Row],[Solución]])</f>
        <v>Para dar solución al incidente Se instala una caja de empalme de 96 hilos</v>
      </c>
      <c r="BB769" s="3" t="str">
        <f>+_xlfn.CONCAT(Tabla4[[#This Row],[Causa Raiz]]," ",Tabla4[[#This Row],[Solución2]]," (",Tabla4[[#This Row],[Anillo]],"- Cabecera: ",Tabla4[[#This Row],[Cabecera]],"- Operador: ",Tabla4[[#This Row],[Operador]],")")</f>
        <v>Reportan apertura en el enlace Mov. Santafe - Mov. Usatama en el Km 1,48 desde Centro  ocasionado por Vandalismo Para dar solución al incidente Se instala una caja de empalme de 96 hilos (anillo 3b- Cabecera: 51261 telecom centro- Operador: Infraco)</v>
      </c>
    </row>
    <row r="770" spans="1:54" s="2" customFormat="1" ht="128.25">
      <c r="A770" s="38">
        <f t="shared" si="75"/>
        <v>769</v>
      </c>
      <c r="B770" s="3">
        <v>8269281</v>
      </c>
      <c r="C770" s="3" t="s">
        <v>54</v>
      </c>
      <c r="D770" s="23">
        <v>45345.388888888891</v>
      </c>
      <c r="E770" s="23">
        <v>45345.390277777777</v>
      </c>
      <c r="F770" s="1">
        <f t="shared" ca="1" si="80"/>
        <v>1.3888888861401938E-3</v>
      </c>
      <c r="G770" s="3" t="s">
        <v>55</v>
      </c>
      <c r="H770" s="41"/>
      <c r="I770" s="40"/>
      <c r="J770" s="5" t="s">
        <v>56</v>
      </c>
      <c r="K770" s="3" t="s">
        <v>122</v>
      </c>
      <c r="L770" s="9" t="s">
        <v>58</v>
      </c>
      <c r="M770" s="3" t="s">
        <v>383</v>
      </c>
      <c r="N770" s="3" t="s">
        <v>384</v>
      </c>
      <c r="O770" s="3" t="s">
        <v>4002</v>
      </c>
      <c r="P770" s="3" t="s">
        <v>2381</v>
      </c>
      <c r="Q770" s="4" t="s">
        <v>4003</v>
      </c>
      <c r="R770" s="3" t="s">
        <v>562</v>
      </c>
      <c r="S770" s="3" t="s">
        <v>389</v>
      </c>
      <c r="T770" s="3" t="s">
        <v>104</v>
      </c>
      <c r="U770" s="3" t="s">
        <v>4004</v>
      </c>
      <c r="V770" s="22" t="str">
        <f t="shared" si="79"/>
        <v>RLFO; Hora de aviso: 9:20 23/02/2024; Solución: No se encuentra eventos por fibra ; Hora de solución: 9:22 23/02/2024; Causa: Visita Fallida</v>
      </c>
      <c r="W770" s="4" t="s">
        <v>132</v>
      </c>
      <c r="X770" s="3"/>
      <c r="Y770" s="3"/>
      <c r="Z770" s="3" t="s">
        <v>69</v>
      </c>
      <c r="AA770" s="3" t="s">
        <v>70</v>
      </c>
      <c r="AB770" s="3">
        <v>0</v>
      </c>
      <c r="AC770" s="3" t="s">
        <v>71</v>
      </c>
      <c r="AD770" s="6">
        <v>0</v>
      </c>
      <c r="AE770" s="7"/>
      <c r="AF770" s="7"/>
      <c r="AG770" s="6">
        <f>Tabla4[[#This Row],[Tiempo Parada de Reloj]]+Tabla4[[#This Row],[Tiempo Autorizado por Telefonica (no Máximo)]]</f>
        <v>0</v>
      </c>
      <c r="AH770" s="7">
        <f t="shared" ca="1" si="76"/>
        <v>1.3888888861401938E-3</v>
      </c>
      <c r="AI770" s="8">
        <f t="shared" si="77"/>
        <v>0</v>
      </c>
      <c r="AJ770" s="8">
        <f t="shared" ca="1" si="78"/>
        <v>3.3333333267364651E-2</v>
      </c>
      <c r="AK770" s="3" t="s">
        <v>87</v>
      </c>
      <c r="AL770" s="3" t="s">
        <v>71</v>
      </c>
      <c r="AM770" s="3" t="s">
        <v>87</v>
      </c>
      <c r="AN770" s="3" t="s">
        <v>87</v>
      </c>
      <c r="AO770" s="3" t="s">
        <v>87</v>
      </c>
      <c r="AP770" s="3" t="s">
        <v>87</v>
      </c>
      <c r="AQ770" s="23">
        <v>45345.527777777781</v>
      </c>
      <c r="AR770" s="3"/>
      <c r="AS770" s="23"/>
      <c r="AT770" s="23"/>
      <c r="AU770" s="3" t="s">
        <v>392</v>
      </c>
      <c r="AV770" s="3" t="s">
        <v>69</v>
      </c>
      <c r="AW770" s="3" t="s">
        <v>69</v>
      </c>
      <c r="AX770" s="3" t="s">
        <v>69</v>
      </c>
      <c r="AY770" s="3" t="s">
        <v>69</v>
      </c>
      <c r="AZ770" s="8" t="str">
        <f>+CONCATENATE("Reportan apertura en el enlace ",Tabla4[[#This Row],[Enlace]]," en el ",Tabla4[[#This Row],[Distancia óptica]]," ocasionado por ",Tabla4[[#This Row],[Causa del daño]])</f>
        <v>Reportan apertura en el enlace Polinal - Electribol en el Km 0  ocasionado por Visita Fallida</v>
      </c>
      <c r="BA770" s="8" t="str">
        <f>+CONCATENATE("Para dar solución al incidente ",Tabla4[[#This Row],[Solución]])</f>
        <v xml:space="preserve">Para dar solución al incidente No se encuentra eventos por fibra </v>
      </c>
      <c r="BB770" s="3" t="str">
        <f>+_xlfn.CONCAT(Tabla4[[#This Row],[Causa Raiz]]," ",Tabla4[[#This Row],[Solución2]]," (",Tabla4[[#This Row],[Anillo]],"- Cabecera: ",Tabla4[[#This Row],[Cabecera]],"- Operador: ",Tabla4[[#This Row],[Operador]],")")</f>
        <v>Reportan apertura en el enlace Polinal - Electribol en el Km 0  ocasionado por Visita Fallida Para dar solución al incidente No se encuentra eventos por fibra  (NA- Cabecera: NA- Operador: Colombia Telecomunicaciones)</v>
      </c>
    </row>
    <row r="771" spans="1:54" s="2" customFormat="1" ht="185.25">
      <c r="A771" s="38">
        <f t="shared" ref="A771:A834" si="81">A770+1</f>
        <v>770</v>
      </c>
      <c r="B771" s="3">
        <v>8274456</v>
      </c>
      <c r="C771" s="3" t="s">
        <v>54</v>
      </c>
      <c r="D771" s="23">
        <v>45345.390972222223</v>
      </c>
      <c r="E771" s="23">
        <v>45345.479166666664</v>
      </c>
      <c r="F771" s="1">
        <f t="shared" ca="1" si="80"/>
        <v>8.819444444088731E-2</v>
      </c>
      <c r="G771" s="3" t="s">
        <v>55</v>
      </c>
      <c r="H771" s="41"/>
      <c r="I771" s="40"/>
      <c r="J771" s="5" t="s">
        <v>56</v>
      </c>
      <c r="K771" s="3" t="s">
        <v>122</v>
      </c>
      <c r="L771" s="9" t="s">
        <v>58</v>
      </c>
      <c r="M771" s="3" t="s">
        <v>123</v>
      </c>
      <c r="N771" s="3" t="s">
        <v>124</v>
      </c>
      <c r="O771" s="3" t="s">
        <v>4005</v>
      </c>
      <c r="P771" s="3" t="s">
        <v>4006</v>
      </c>
      <c r="Q771" s="4" t="s">
        <v>4007</v>
      </c>
      <c r="R771" s="3" t="s">
        <v>128</v>
      </c>
      <c r="S771" s="3" t="s">
        <v>129</v>
      </c>
      <c r="T771" s="3" t="s">
        <v>66</v>
      </c>
      <c r="U771" s="3" t="s">
        <v>4008</v>
      </c>
      <c r="V771" s="22" t="str">
        <f t="shared" si="79"/>
        <v>RLFO; Hora de aviso: 9:23 23/02/2024; Solución: Se recuperaron 70 mts de reserva y se realiza empalme de 8 hilos; Hora de solución: 11:30 23/02/2024; Causa: Vandalismo</v>
      </c>
      <c r="W771" s="4" t="s">
        <v>132</v>
      </c>
      <c r="X771" s="3"/>
      <c r="Y771" s="3"/>
      <c r="Z771" s="3" t="s">
        <v>69</v>
      </c>
      <c r="AA771" s="3" t="s">
        <v>70</v>
      </c>
      <c r="AB771" s="3">
        <v>8274456</v>
      </c>
      <c r="AC771" s="3" t="s">
        <v>71</v>
      </c>
      <c r="AD771" s="6">
        <v>0</v>
      </c>
      <c r="AE771" s="7"/>
      <c r="AF771" s="7"/>
      <c r="AG771" s="6">
        <f>Tabla4[[#This Row],[Tiempo Parada de Reloj]]+Tabla4[[#This Row],[Tiempo Autorizado por Telefonica (no Máximo)]]</f>
        <v>0</v>
      </c>
      <c r="AH771" s="7">
        <f t="shared" ref="AH771:AH834" ca="1" si="82">F771-$AD771</f>
        <v>8.819444444088731E-2</v>
      </c>
      <c r="AI771" s="8">
        <f t="shared" ref="AI771:AI834" si="83">AD771*24</f>
        <v>0</v>
      </c>
      <c r="AJ771" s="8">
        <f t="shared" ref="AJ771:AJ834" ca="1" si="84">AH771*24</f>
        <v>2.1166666665812954</v>
      </c>
      <c r="AK771" s="3" t="s">
        <v>87</v>
      </c>
      <c r="AL771" s="3" t="s">
        <v>71</v>
      </c>
      <c r="AM771" s="3" t="s">
        <v>69</v>
      </c>
      <c r="AN771" s="3" t="s">
        <v>87</v>
      </c>
      <c r="AO771" s="3" t="s">
        <v>73</v>
      </c>
      <c r="AP771" s="3" t="s">
        <v>73</v>
      </c>
      <c r="AQ771" s="23">
        <v>45346.908333333333</v>
      </c>
      <c r="AR771" s="3"/>
      <c r="AS771" s="23"/>
      <c r="AT771" s="23"/>
      <c r="AU771" s="3" t="s">
        <v>467</v>
      </c>
      <c r="AV771" s="3" t="s">
        <v>4009</v>
      </c>
      <c r="AW771" s="3" t="s">
        <v>1951</v>
      </c>
      <c r="AX771" s="3">
        <v>10.9695</v>
      </c>
      <c r="AY771" s="3">
        <v>-74.789599999999993</v>
      </c>
      <c r="AZ771" s="8" t="str">
        <f>+CONCATENATE("Reportan apertura en el enlace ",Tabla4[[#This Row],[Enlace]]," en el ",Tabla4[[#This Row],[Distancia óptica]]," ocasionado por ",Tabla4[[#This Row],[Causa del daño]])</f>
        <v>Reportan apertura en el enlace Armario Altos de San Isidro - Victoria en el km 0,399 desde San Isidro ocasionado por Vandalismo</v>
      </c>
      <c r="BA771" s="8" t="str">
        <f>+CONCATENATE("Para dar solución al incidente ",Tabla4[[#This Row],[Solución]])</f>
        <v>Para dar solución al incidente Se recuperaron 70 mts de reserva y se realiza empalme de 8 hilos</v>
      </c>
      <c r="BB771" s="3" t="str">
        <f>+_xlfn.CONCAT(Tabla4[[#This Row],[Causa Raiz]]," ",Tabla4[[#This Row],[Solución2]]," (",Tabla4[[#This Row],[Anillo]],"- Cabecera: ",Tabla4[[#This Row],[Cabecera]],"- Operador: ",Tabla4[[#This Row],[Operador]],")")</f>
        <v>Reportan apertura en el enlace Armario Altos de San Isidro - Victoria en el km 0,399 desde San Isidro ocasionado por Vandalismo Para dar solución al incidente Se recuperaron 70 mts de reserva y se realiza empalme de 8 hilos (uk- Cabecera: Sur- Operador: Colombia Telecomunicaciones)</v>
      </c>
    </row>
    <row r="772" spans="1:54" s="2" customFormat="1" ht="171">
      <c r="A772" s="38">
        <f t="shared" si="81"/>
        <v>771</v>
      </c>
      <c r="B772" s="3">
        <v>8274895</v>
      </c>
      <c r="C772" s="3" t="s">
        <v>54</v>
      </c>
      <c r="D772" s="23">
        <v>45345.454861111109</v>
      </c>
      <c r="E772" s="23">
        <v>45345.541666666664</v>
      </c>
      <c r="F772" s="1">
        <f t="shared" ca="1" si="80"/>
        <v>8.6805555554747116E-2</v>
      </c>
      <c r="G772" s="3" t="s">
        <v>55</v>
      </c>
      <c r="H772" s="41" t="s">
        <v>1551</v>
      </c>
      <c r="I772" s="40"/>
      <c r="J772" s="5" t="s">
        <v>56</v>
      </c>
      <c r="K772" s="3" t="s">
        <v>122</v>
      </c>
      <c r="L772" s="9" t="s">
        <v>58</v>
      </c>
      <c r="M772" s="3" t="s">
        <v>383</v>
      </c>
      <c r="N772" s="3" t="s">
        <v>384</v>
      </c>
      <c r="O772" s="3" t="s">
        <v>4010</v>
      </c>
      <c r="P772" s="3" t="s">
        <v>4011</v>
      </c>
      <c r="Q772" s="4" t="s">
        <v>4012</v>
      </c>
      <c r="R772" s="3" t="s">
        <v>388</v>
      </c>
      <c r="S772" s="3" t="s">
        <v>389</v>
      </c>
      <c r="T772" s="3" t="s">
        <v>146</v>
      </c>
      <c r="U772" s="3" t="s">
        <v>4013</v>
      </c>
      <c r="V772" s="22" t="str">
        <f t="shared" ref="V772:V835" si="85">C772&amp;"; Hora de aviso: "&amp;TEXT(D772,"h:mm dd/mm/yyyy")&amp;"; Solución: "&amp;U772&amp;"; Hora de solución: "&amp;TEXT(E772,"h:mm dd/mm/yyyy")&amp;"; Causa: "&amp;T772</f>
        <v>RLFO; Hora de aviso: 10:55 23/02/2024; Solución: Se realzia migracion entre nodos.; Hora de solución: 13:00 23/02/2024; Causa: Falla en la Red FiOp</v>
      </c>
      <c r="W772" s="4" t="s">
        <v>132</v>
      </c>
      <c r="X772" s="3"/>
      <c r="Y772" s="3"/>
      <c r="Z772" s="3" t="s">
        <v>69</v>
      </c>
      <c r="AA772" s="3" t="s">
        <v>70</v>
      </c>
      <c r="AB772" s="3">
        <v>8274895</v>
      </c>
      <c r="AC772" s="3" t="s">
        <v>71</v>
      </c>
      <c r="AD772" s="6">
        <v>6.5972222222222224E-2</v>
      </c>
      <c r="AE772" s="7"/>
      <c r="AF772" s="7"/>
      <c r="AG772" s="6">
        <f>Tabla4[[#This Row],[Tiempo Parada de Reloj]]+Tabla4[[#This Row],[Tiempo Autorizado por Telefonica (no Máximo)]]</f>
        <v>6.5972222222222224E-2</v>
      </c>
      <c r="AH772" s="7">
        <f t="shared" ca="1" si="82"/>
        <v>2.0833333332524892E-2</v>
      </c>
      <c r="AI772" s="8">
        <f t="shared" si="83"/>
        <v>1.5833333333333335</v>
      </c>
      <c r="AJ772" s="8">
        <f t="shared" ca="1" si="84"/>
        <v>0.49999999998059741</v>
      </c>
      <c r="AK772" s="3" t="s">
        <v>87</v>
      </c>
      <c r="AL772" s="3" t="s">
        <v>71</v>
      </c>
      <c r="AM772" s="3" t="s">
        <v>69</v>
      </c>
      <c r="AN772" s="3" t="s">
        <v>87</v>
      </c>
      <c r="AO772" s="3" t="s">
        <v>73</v>
      </c>
      <c r="AP772" s="3" t="s">
        <v>73</v>
      </c>
      <c r="AQ772" s="23">
        <v>45348.84375</v>
      </c>
      <c r="AR772" s="3"/>
      <c r="AS772" s="23"/>
      <c r="AT772" s="23"/>
      <c r="AU772" s="3" t="s">
        <v>392</v>
      </c>
      <c r="AV772" s="3" t="s">
        <v>1868</v>
      </c>
      <c r="AW772" s="3" t="s">
        <v>307</v>
      </c>
      <c r="AX772" s="3">
        <v>10.432066000000001</v>
      </c>
      <c r="AY772" s="3">
        <v>-75.532382999999996</v>
      </c>
      <c r="AZ772" s="8" t="str">
        <f>+CONCATENATE("Reportan apertura en el enlace ",Tabla4[[#This Row],[Enlace]]," en el ",Tabla4[[#This Row],[Distancia óptica]]," ocasionado por ",Tabla4[[#This Row],[Causa del daño]])</f>
        <v>Reportan apertura en el enlace Heredia - Torices en el km 0,985 desde torices ocasionado por Falla en la Red FiOp</v>
      </c>
      <c r="BA772" s="8" t="str">
        <f>+CONCATENATE("Para dar solución al incidente ",Tabla4[[#This Row],[Solución]])</f>
        <v>Para dar solución al incidente Se realzia migracion entre nodos.</v>
      </c>
      <c r="BB772" s="3" t="str">
        <f>+_xlfn.CONCAT(Tabla4[[#This Row],[Causa Raiz]]," ",Tabla4[[#This Row],[Solución2]]," (",Tabla4[[#This Row],[Anillo]],"- Cabecera: ",Tabla4[[#This Row],[Cabecera]],"- Operador: ",Tabla4[[#This Row],[Operador]],")")</f>
        <v>Reportan apertura en el enlace Heredia - Torices en el km 0,985 desde torices ocasionado por Falla en la Red FiOp Para dar solución al incidente Se realzia migracion entre nodos. (LINEAL- Cabecera: HEREDIA- Operador: Colombia Telecomunicaciones)</v>
      </c>
    </row>
    <row r="773" spans="1:54" s="2" customFormat="1" ht="142.5">
      <c r="A773" s="38">
        <f t="shared" si="81"/>
        <v>772</v>
      </c>
      <c r="B773" s="3">
        <v>8280406</v>
      </c>
      <c r="C773" s="3" t="s">
        <v>92</v>
      </c>
      <c r="D773" s="23">
        <v>45345.447916666664</v>
      </c>
      <c r="E773" s="23">
        <v>45346.291666666664</v>
      </c>
      <c r="F773" s="1">
        <f t="shared" ca="1" si="80"/>
        <v>0.84375</v>
      </c>
      <c r="G773" s="3" t="s">
        <v>164</v>
      </c>
      <c r="H773" s="41" t="s">
        <v>165</v>
      </c>
      <c r="I773" s="40" t="s">
        <v>4014</v>
      </c>
      <c r="J773" s="5" t="s">
        <v>167</v>
      </c>
      <c r="K773" s="3" t="s">
        <v>168</v>
      </c>
      <c r="L773" s="9" t="s">
        <v>58</v>
      </c>
      <c r="M773" s="3" t="s">
        <v>4015</v>
      </c>
      <c r="N773" s="3" t="s">
        <v>4016</v>
      </c>
      <c r="O773" s="3" t="s">
        <v>1403</v>
      </c>
      <c r="P773" s="3" t="s">
        <v>1865</v>
      </c>
      <c r="Q773" s="4" t="s">
        <v>4017</v>
      </c>
      <c r="R773" s="3" t="s">
        <v>388</v>
      </c>
      <c r="S773" s="3" t="s">
        <v>175</v>
      </c>
      <c r="T773" s="3" t="s">
        <v>146</v>
      </c>
      <c r="U773" s="3" t="s">
        <v>1421</v>
      </c>
      <c r="V773" s="22" t="str">
        <f t="shared" si="85"/>
        <v>RTNFO; Hora de aviso: 10:45 23/02/2024; Solución: a espera de causa y solucion por parte del operador; Hora de solución: 7:00 24/02/2024; Causa: Falla en la Red FiOp</v>
      </c>
      <c r="W773" s="4" t="s">
        <v>1407</v>
      </c>
      <c r="X773" s="3"/>
      <c r="Y773" s="3"/>
      <c r="Z773" s="3" t="s">
        <v>69</v>
      </c>
      <c r="AA773" s="3" t="s">
        <v>71</v>
      </c>
      <c r="AB773" s="3">
        <v>0</v>
      </c>
      <c r="AC773" s="3" t="s">
        <v>71</v>
      </c>
      <c r="AD773" s="6">
        <v>0.45833333333333331</v>
      </c>
      <c r="AE773" s="7"/>
      <c r="AF773" s="7"/>
      <c r="AG773" s="6">
        <f>Tabla4[[#This Row],[Tiempo Parada de Reloj]]+Tabla4[[#This Row],[Tiempo Autorizado por Telefonica (no Máximo)]]</f>
        <v>0.45833333333333331</v>
      </c>
      <c r="AH773" s="7">
        <f t="shared" ca="1" si="82"/>
        <v>0.38541666666666669</v>
      </c>
      <c r="AI773" s="8">
        <f t="shared" si="83"/>
        <v>11</v>
      </c>
      <c r="AJ773" s="8">
        <f t="shared" ca="1" si="84"/>
        <v>9.25</v>
      </c>
      <c r="AK773" s="3" t="s">
        <v>72</v>
      </c>
      <c r="AL773" s="3" t="s">
        <v>70</v>
      </c>
      <c r="AM773" s="3" t="s">
        <v>87</v>
      </c>
      <c r="AN773" s="3" t="s">
        <v>87</v>
      </c>
      <c r="AO773" s="3"/>
      <c r="AP773" s="3"/>
      <c r="AQ773" s="23">
        <f ca="1">NOW()</f>
        <v>45503.696834953706</v>
      </c>
      <c r="AR773" s="3"/>
      <c r="AS773" s="23"/>
      <c r="AT773" s="23"/>
      <c r="AU773" s="3" t="s">
        <v>168</v>
      </c>
      <c r="AV773" s="3" t="s">
        <v>69</v>
      </c>
      <c r="AW773" s="3" t="s">
        <v>69</v>
      </c>
      <c r="AX773" s="3" t="s">
        <v>69</v>
      </c>
      <c r="AY773" s="3" t="s">
        <v>69</v>
      </c>
      <c r="AZ773" s="8" t="str">
        <f>+CONCATENATE("Reportan apertura en el enlace ",Tabla4[[#This Row],[Enlace]]," en el ",Tabla4[[#This Row],[Distancia óptica]]," ocasionado por ",Tabla4[[#This Row],[Causa del daño]])</f>
        <v>Reportan apertura en el enlace Mocoa - Florencia en el km 0 ocasionado por Falla en la Red FiOp</v>
      </c>
      <c r="BA773" s="8" t="str">
        <f>+CONCATENATE("Para dar solución al incidente ",Tabla4[[#This Row],[Solución]])</f>
        <v>Para dar solución al incidente a espera de causa y solucion por parte del operador</v>
      </c>
      <c r="BB773" s="3" t="str">
        <f>+_xlfn.CONCAT(Tabla4[[#This Row],[Causa Raiz]]," ",Tabla4[[#This Row],[Solución2]]," (",Tabla4[[#This Row],[Anillo]],"- Cabecera: ",Tabla4[[#This Row],[Cabecera]],"- Operador: ",Tabla4[[#This Row],[Operador]],")")</f>
        <v>Reportan apertura en el enlace Mocoa - Florencia en el km 0 ocasionado por Falla en la Red FiOp Para dar solución al incidente a espera de causa y solucion por parte del operador (NA- Cabecera: NA- Operador: Telmex - Claro)</v>
      </c>
    </row>
    <row r="774" spans="1:54" s="2" customFormat="1" ht="199.5">
      <c r="A774" s="38">
        <f t="shared" si="81"/>
        <v>773</v>
      </c>
      <c r="B774" s="3">
        <v>8271951</v>
      </c>
      <c r="C774" s="3" t="s">
        <v>54</v>
      </c>
      <c r="D774" s="23">
        <v>45345.479166666664</v>
      </c>
      <c r="E774" s="23">
        <v>45350.5</v>
      </c>
      <c r="F774" s="1">
        <f t="shared" ca="1" si="80"/>
        <v>5.0208333333357587</v>
      </c>
      <c r="G774" s="3" t="s">
        <v>55</v>
      </c>
      <c r="H774" s="41"/>
      <c r="I774" s="40"/>
      <c r="J774" s="5" t="s">
        <v>56</v>
      </c>
      <c r="K774" s="3" t="s">
        <v>93</v>
      </c>
      <c r="L774" s="9" t="s">
        <v>78</v>
      </c>
      <c r="M774" s="3" t="s">
        <v>59</v>
      </c>
      <c r="N774" s="3" t="s">
        <v>60</v>
      </c>
      <c r="O774" s="3" t="s">
        <v>4018</v>
      </c>
      <c r="P774" s="3" t="s">
        <v>4019</v>
      </c>
      <c r="Q774" s="4" t="s">
        <v>4020</v>
      </c>
      <c r="R774" s="3" t="s">
        <v>1476</v>
      </c>
      <c r="S774" s="3" t="s">
        <v>65</v>
      </c>
      <c r="T774" s="3" t="s">
        <v>513</v>
      </c>
      <c r="U774" s="3" t="s">
        <v>4021</v>
      </c>
      <c r="V774" s="22" t="str">
        <f t="shared" si="85"/>
        <v>RLFO; Hora de aviso: 11:30 23/02/2024; Solución: Se realiza un tendido de 100 mts y se hacen dos empalmes de continuidad de 24 hilos; Hora de solución: 12:00 28/02/2024; Causa: Desastre Natural</v>
      </c>
      <c r="W774" s="4" t="s">
        <v>68</v>
      </c>
      <c r="X774" s="3"/>
      <c r="Y774" s="3"/>
      <c r="Z774" s="3" t="s">
        <v>69</v>
      </c>
      <c r="AA774" s="3" t="s">
        <v>70</v>
      </c>
      <c r="AB774" s="3">
        <v>8271951</v>
      </c>
      <c r="AC774" s="3" t="s">
        <v>71</v>
      </c>
      <c r="AD774" s="6">
        <v>4.8402777777777777</v>
      </c>
      <c r="AE774" s="7">
        <v>2.0833333333333332E-2</v>
      </c>
      <c r="AF774" s="7" t="s">
        <v>4022</v>
      </c>
      <c r="AG774" s="6">
        <f>Tabla4[[#This Row],[Tiempo Parada de Reloj]]+Tabla4[[#This Row],[Tiempo Autorizado por Telefonica (no Máximo)]]</f>
        <v>4.8611111111111107</v>
      </c>
      <c r="AH774" s="7">
        <f t="shared" ca="1" si="82"/>
        <v>0.18055555555798097</v>
      </c>
      <c r="AI774" s="8">
        <f t="shared" si="83"/>
        <v>116.16666666666666</v>
      </c>
      <c r="AJ774" s="8">
        <f t="shared" ca="1" si="84"/>
        <v>4.3333333333915434</v>
      </c>
      <c r="AK774" s="3" t="s">
        <v>1349</v>
      </c>
      <c r="AL774" s="3" t="s">
        <v>70</v>
      </c>
      <c r="AM774" s="3" t="s">
        <v>88</v>
      </c>
      <c r="AN774" s="3" t="s">
        <v>106</v>
      </c>
      <c r="AO774" s="3" t="s">
        <v>72</v>
      </c>
      <c r="AP774" s="3" t="s">
        <v>72</v>
      </c>
      <c r="AQ774" s="23">
        <v>45351.729861111111</v>
      </c>
      <c r="AR774" s="3"/>
      <c r="AS774" s="23"/>
      <c r="AT774" s="23"/>
      <c r="AU774" s="3" t="s">
        <v>264</v>
      </c>
      <c r="AV774" s="3" t="s">
        <v>299</v>
      </c>
      <c r="AW774" s="3" t="s">
        <v>4023</v>
      </c>
      <c r="AX774" s="3">
        <v>4.6801000000000004</v>
      </c>
      <c r="AY774" s="3">
        <v>-74.171449999999993</v>
      </c>
      <c r="AZ774" s="8" t="str">
        <f>+CONCATENATE("Reportan apertura en el enlace ",Tabla4[[#This Row],[Enlace]]," en el ",Tabla4[[#This Row],[Distancia óptica]]," ocasionado por ",Tabla4[[#This Row],[Causa del daño]])</f>
        <v>Reportan apertura en el enlace Mov. Zona Franca - Mov. El Charco en el km 0,28 desde El Charco ocasionado por Desastre Natural</v>
      </c>
      <c r="BA774" s="8" t="str">
        <f>+CONCATENATE("Para dar solución al incidente ",Tabla4[[#This Row],[Solución]])</f>
        <v>Para dar solución al incidente Se realiza un tendido de 100 mts y se hacen dos empalmes de continuidad de 24 hilos</v>
      </c>
      <c r="BB774" s="3" t="str">
        <f>+_xlfn.CONCAT(Tabla4[[#This Row],[Causa Raiz]]," ",Tabla4[[#This Row],[Solución2]]," (",Tabla4[[#This Row],[Anillo]],"- Cabecera: ",Tabla4[[#This Row],[Cabecera]],"- Operador: ",Tabla4[[#This Row],[Operador]],")")</f>
        <v>Reportan apertura en el enlace Mov. Zona Franca - Mov. El Charco en el km 0,28 desde El Charco ocasionado por Desastre Natural Para dar solución al incidente Se realiza un tendido de 100 mts y se hacen dos empalmes de continuidad de 24 hilos (UK Charco- Cabecera: Fontibon- Operador: Colombia Telecomunicaciones)</v>
      </c>
    </row>
    <row r="775" spans="1:54" s="2" customFormat="1" ht="199.5">
      <c r="A775" s="38">
        <f t="shared" si="81"/>
        <v>774</v>
      </c>
      <c r="B775" s="3">
        <v>8280568</v>
      </c>
      <c r="C775" s="3" t="s">
        <v>54</v>
      </c>
      <c r="D775" s="23">
        <v>45345.479166666664</v>
      </c>
      <c r="E775" s="23">
        <v>45345.569444444445</v>
      </c>
      <c r="F775" s="1">
        <f t="shared" ca="1" si="80"/>
        <v>9.0277777781011537E-2</v>
      </c>
      <c r="G775" s="3" t="s">
        <v>55</v>
      </c>
      <c r="H775" s="41" t="s">
        <v>165</v>
      </c>
      <c r="I775" s="40"/>
      <c r="J775" s="5" t="s">
        <v>56</v>
      </c>
      <c r="K775" s="3" t="s">
        <v>93</v>
      </c>
      <c r="L775" s="9" t="s">
        <v>58</v>
      </c>
      <c r="M775" s="3" t="s">
        <v>59</v>
      </c>
      <c r="N775" s="3" t="s">
        <v>60</v>
      </c>
      <c r="O775" s="3" t="s">
        <v>4024</v>
      </c>
      <c r="P775" s="3" t="s">
        <v>4025</v>
      </c>
      <c r="Q775" s="4" t="s">
        <v>4026</v>
      </c>
      <c r="R775" s="3" t="s">
        <v>1476</v>
      </c>
      <c r="S775" s="3" t="s">
        <v>65</v>
      </c>
      <c r="T775" s="3" t="s">
        <v>66</v>
      </c>
      <c r="U775" s="3" t="s">
        <v>4027</v>
      </c>
      <c r="V775" s="22" t="str">
        <f t="shared" si="85"/>
        <v>RLFO; Hora de aviso: 11:30 23/02/2024; Solución: Se instala una caja de empalme de 48 hilos; Hora de solución: 13:40 23/02/2024; Causa: Vandalismo</v>
      </c>
      <c r="W775" s="4" t="s">
        <v>68</v>
      </c>
      <c r="X775" s="3"/>
      <c r="Y775" s="3"/>
      <c r="Z775" s="3" t="s">
        <v>69</v>
      </c>
      <c r="AA775" s="3" t="s">
        <v>71</v>
      </c>
      <c r="AB775" s="3">
        <v>0</v>
      </c>
      <c r="AC775" s="3" t="s">
        <v>70</v>
      </c>
      <c r="AD775" s="6">
        <v>0</v>
      </c>
      <c r="AE775" s="7"/>
      <c r="AF775" s="7"/>
      <c r="AG775" s="6">
        <f>Tabla4[[#This Row],[Tiempo Parada de Reloj]]+Tabla4[[#This Row],[Tiempo Autorizado por Telefonica (no Máximo)]]</f>
        <v>0</v>
      </c>
      <c r="AH775" s="7">
        <f t="shared" ca="1" si="82"/>
        <v>9.0277777781011537E-2</v>
      </c>
      <c r="AI775" s="8">
        <f t="shared" si="83"/>
        <v>0</v>
      </c>
      <c r="AJ775" s="8">
        <f t="shared" ca="1" si="84"/>
        <v>2.1666666667442769</v>
      </c>
      <c r="AK775" s="3" t="s">
        <v>72</v>
      </c>
      <c r="AL775" s="3" t="s">
        <v>70</v>
      </c>
      <c r="AM775" s="3" t="s">
        <v>87</v>
      </c>
      <c r="AN775" s="3" t="s">
        <v>87</v>
      </c>
      <c r="AO775" s="3" t="s">
        <v>120</v>
      </c>
      <c r="AP775" s="3" t="s">
        <v>120</v>
      </c>
      <c r="AQ775" s="23">
        <v>45347.844444444447</v>
      </c>
      <c r="AR775" s="3"/>
      <c r="AS775" s="23"/>
      <c r="AT775" s="23"/>
      <c r="AU775" s="3" t="s">
        <v>100</v>
      </c>
      <c r="AV775" s="3" t="s">
        <v>4000</v>
      </c>
      <c r="AW775" s="3" t="s">
        <v>4028</v>
      </c>
      <c r="AX775" s="3">
        <v>4.6161810000000001</v>
      </c>
      <c r="AY775" s="3">
        <v>-74.082367000000005</v>
      </c>
      <c r="AZ775" s="8" t="str">
        <f>+CONCATENATE("Reportan apertura en el enlace ",Tabla4[[#This Row],[Enlace]]," en el ",Tabla4[[#This Row],[Distancia óptica]]," ocasionado por ",Tabla4[[#This Row],[Causa del daño]])</f>
        <v>Reportan apertura en el enlace Bogotá Centro - Ortezal en el Km 1,5 desde Centro  ocasionado por Vandalismo</v>
      </c>
      <c r="BA775" s="8" t="str">
        <f>+CONCATENATE("Para dar solución al incidente ",Tabla4[[#This Row],[Solución]])</f>
        <v>Para dar solución al incidente Se instala una caja de empalme de 48 hilos</v>
      </c>
      <c r="BB775" s="3" t="str">
        <f>+_xlfn.CONCAT(Tabla4[[#This Row],[Causa Raiz]]," ",Tabla4[[#This Row],[Solución2]]," (",Tabla4[[#This Row],[Anillo]],"- Cabecera: ",Tabla4[[#This Row],[Cabecera]],"- Operador: ",Tabla4[[#This Row],[Operador]],")")</f>
        <v>Reportan apertura en el enlace Bogotá Centro - Ortezal en el Km 1,5 desde Centro  ocasionado por Vandalismo Para dar solución al incidente Se instala una caja de empalme de 48 hilos (Lineal Ortesal- Cabecera: 51261 telecom centro- Operador: Colombia Telecomunicaciones)</v>
      </c>
    </row>
    <row r="776" spans="1:54" s="2" customFormat="1" ht="199.5">
      <c r="A776" s="38">
        <f t="shared" si="81"/>
        <v>775</v>
      </c>
      <c r="B776" s="3">
        <v>8280680</v>
      </c>
      <c r="C776" s="3" t="s">
        <v>92</v>
      </c>
      <c r="D776" s="23">
        <v>45345.506944444445</v>
      </c>
      <c r="E776" s="23">
        <v>45345.715277777781</v>
      </c>
      <c r="F776" s="1">
        <f t="shared" ca="1" si="80"/>
        <v>0.20833333333575865</v>
      </c>
      <c r="G776" s="3" t="s">
        <v>55</v>
      </c>
      <c r="H776" s="41"/>
      <c r="I776" s="40" t="s">
        <v>4029</v>
      </c>
      <c r="J776" s="5" t="s">
        <v>322</v>
      </c>
      <c r="K776" s="3" t="s">
        <v>322</v>
      </c>
      <c r="L776" s="9" t="s">
        <v>58</v>
      </c>
      <c r="M776" s="3" t="s">
        <v>204</v>
      </c>
      <c r="N776" s="3" t="s">
        <v>332</v>
      </c>
      <c r="O776" s="3" t="s">
        <v>4030</v>
      </c>
      <c r="P776" s="3"/>
      <c r="Q776" s="4" t="s">
        <v>4031</v>
      </c>
      <c r="R776" s="3" t="s">
        <v>336</v>
      </c>
      <c r="S776" s="3" t="s">
        <v>328</v>
      </c>
      <c r="T776" s="3" t="s">
        <v>176</v>
      </c>
      <c r="U776" s="3" t="s">
        <v>4032</v>
      </c>
      <c r="V776" s="22" t="str">
        <f t="shared" si="85"/>
        <v>RTNFO; Hora de aviso: 12:10 23/02/2024; Solución: Recuperación de reservas e implementación de caja de empalme; Hora de solución: 17:10 23/02/2024; Causa: Intervención de Terceros. No Identificados</v>
      </c>
      <c r="W776" s="4" t="s">
        <v>1407</v>
      </c>
      <c r="X776" s="3"/>
      <c r="Y776" s="3"/>
      <c r="Z776" s="3" t="s">
        <v>69</v>
      </c>
      <c r="AA776" s="3" t="s">
        <v>71</v>
      </c>
      <c r="AB776" s="3">
        <v>0</v>
      </c>
      <c r="AC776" s="3" t="s">
        <v>71</v>
      </c>
      <c r="AD776" s="6">
        <v>0</v>
      </c>
      <c r="AE776" s="7"/>
      <c r="AF776" s="7"/>
      <c r="AG776" s="6">
        <f>Tabla4[[#This Row],[Tiempo Parada de Reloj]]+Tabla4[[#This Row],[Tiempo Autorizado por Telefonica (no Máximo)]]</f>
        <v>0</v>
      </c>
      <c r="AH776" s="7">
        <f t="shared" ca="1" si="82"/>
        <v>0.20833333333575865</v>
      </c>
      <c r="AI776" s="8">
        <f t="shared" si="83"/>
        <v>0</v>
      </c>
      <c r="AJ776" s="8">
        <f t="shared" ca="1" si="84"/>
        <v>5.0000000000582077</v>
      </c>
      <c r="AK776" s="3" t="s">
        <v>72</v>
      </c>
      <c r="AL776" s="3" t="s">
        <v>70</v>
      </c>
      <c r="AM776" s="3" t="s">
        <v>88</v>
      </c>
      <c r="AN776" s="3" t="s">
        <v>88</v>
      </c>
      <c r="AO776" s="3" t="s">
        <v>72</v>
      </c>
      <c r="AP776" s="3" t="s">
        <v>72</v>
      </c>
      <c r="AQ776" s="23">
        <v>45349.67291666667</v>
      </c>
      <c r="AR776" s="3"/>
      <c r="AS776" s="23"/>
      <c r="AT776" s="23"/>
      <c r="AU776" s="3" t="s">
        <v>322</v>
      </c>
      <c r="AV776" s="3" t="s">
        <v>332</v>
      </c>
      <c r="AW776" s="3" t="s">
        <v>1323</v>
      </c>
      <c r="AX776" s="3">
        <v>7.0426235000000004</v>
      </c>
      <c r="AY776" s="3">
        <v>-73.825662800000003</v>
      </c>
      <c r="AZ776" s="8" t="str">
        <f>+CONCATENATE("Reportan apertura en el enlace ",Tabla4[[#This Row],[Enlace]]," en el ",Tabla4[[#This Row],[Distancia óptica]]," ocasionado por ",Tabla4[[#This Row],[Causa del daño]])</f>
        <v>Reportan apertura en el enlace Bucaramanga - Barrancabermeja en el  ocasionado por Intervención de Terceros. No Identificados</v>
      </c>
      <c r="BA776" s="8" t="str">
        <f>+CONCATENATE("Para dar solución al incidente ",Tabla4[[#This Row],[Solución]])</f>
        <v>Para dar solución al incidente Recuperación de reservas e implementación de caja de empalme</v>
      </c>
      <c r="BB776" s="3" t="str">
        <f>+_xlfn.CONCAT(Tabla4[[#This Row],[Causa Raiz]]," ",Tabla4[[#This Row],[Solución2]]," (",Tabla4[[#This Row],[Anillo]],"- Cabecera: ",Tabla4[[#This Row],[Cabecera]],"- Operador: ",Tabla4[[#This Row],[Operador]],")")</f>
        <v>Reportan apertura en el enlace Bucaramanga - Barrancabermeja en el  ocasionado por Intervención de Terceros. No Identificados Para dar solución al incidente Recuperación de reservas e implementación de caja de empalme (TRONCAL- Cabecera: BUCARAMANGA- Operador: Ufinet)</v>
      </c>
    </row>
    <row r="777" spans="1:54" s="2" customFormat="1" ht="171">
      <c r="A777" s="38">
        <f t="shared" si="81"/>
        <v>776</v>
      </c>
      <c r="B777" s="3">
        <v>8280812</v>
      </c>
      <c r="C777" s="3" t="s">
        <v>163</v>
      </c>
      <c r="D777" s="23">
        <v>45345.53125</v>
      </c>
      <c r="E777" s="23">
        <v>45345.885416666664</v>
      </c>
      <c r="F777" s="1">
        <f t="shared" ca="1" si="80"/>
        <v>0.35416666666424135</v>
      </c>
      <c r="G777" s="3" t="s">
        <v>164</v>
      </c>
      <c r="H777" s="41" t="s">
        <v>165</v>
      </c>
      <c r="I777" s="40" t="s">
        <v>4033</v>
      </c>
      <c r="J777" s="5" t="s">
        <v>167</v>
      </c>
      <c r="K777" s="3" t="s">
        <v>168</v>
      </c>
      <c r="L777" s="9" t="s">
        <v>58</v>
      </c>
      <c r="M777" s="3" t="s">
        <v>360</v>
      </c>
      <c r="N777" s="3" t="s">
        <v>483</v>
      </c>
      <c r="O777" s="3" t="s">
        <v>1418</v>
      </c>
      <c r="P777" s="3" t="s">
        <v>4034</v>
      </c>
      <c r="Q777" s="4" t="s">
        <v>4035</v>
      </c>
      <c r="R777" s="3" t="s">
        <v>1420</v>
      </c>
      <c r="S777" s="3" t="s">
        <v>175</v>
      </c>
      <c r="T777" s="3" t="s">
        <v>146</v>
      </c>
      <c r="U777" s="3" t="s">
        <v>4036</v>
      </c>
      <c r="V777" s="22" t="str">
        <f t="shared" si="85"/>
        <v>RDFO; Hora de aviso: 12:45 23/02/2024; Solución: Actividades realziadas por claro; Hora de solución: 21:15 23/02/2024; Causa: Falla en la Red FiOp</v>
      </c>
      <c r="W777" s="4" t="s">
        <v>1407</v>
      </c>
      <c r="X777" s="3"/>
      <c r="Y777" s="3"/>
      <c r="Z777" s="3" t="s">
        <v>69</v>
      </c>
      <c r="AA777" s="3" t="s">
        <v>71</v>
      </c>
      <c r="AB777" s="3">
        <v>0</v>
      </c>
      <c r="AC777" s="3" t="s">
        <v>71</v>
      </c>
      <c r="AD777" s="6">
        <v>0</v>
      </c>
      <c r="AE777" s="7"/>
      <c r="AF777" s="7"/>
      <c r="AG777" s="6">
        <f>Tabla4[[#This Row],[Tiempo Parada de Reloj]]+Tabla4[[#This Row],[Tiempo Autorizado por Telefonica (no Máximo)]]</f>
        <v>0</v>
      </c>
      <c r="AH777" s="7">
        <f t="shared" ca="1" si="82"/>
        <v>0.35416666666424135</v>
      </c>
      <c r="AI777" s="8">
        <f t="shared" si="83"/>
        <v>0</v>
      </c>
      <c r="AJ777" s="8">
        <f t="shared" ca="1" si="84"/>
        <v>8.4999999999417923</v>
      </c>
      <c r="AK777" s="3" t="s">
        <v>87</v>
      </c>
      <c r="AL777" s="3" t="s">
        <v>70</v>
      </c>
      <c r="AM777" s="3" t="s">
        <v>88</v>
      </c>
      <c r="AN777" s="3" t="s">
        <v>88</v>
      </c>
      <c r="AO777" s="3"/>
      <c r="AP777" s="3"/>
      <c r="AQ777" s="23">
        <f ca="1">NOW()</f>
        <v>45503.696834953706</v>
      </c>
      <c r="AR777" s="3"/>
      <c r="AS777" s="23"/>
      <c r="AT777" s="23"/>
      <c r="AU777" s="3" t="s">
        <v>168</v>
      </c>
      <c r="AV777" s="3" t="s">
        <v>2756</v>
      </c>
      <c r="AW777" s="3" t="s">
        <v>76</v>
      </c>
      <c r="AX777" s="3" t="s">
        <v>69</v>
      </c>
      <c r="AY777" s="3" t="s">
        <v>69</v>
      </c>
      <c r="AZ777" s="8" t="str">
        <f>+CONCATENATE("Reportan apertura en el enlace ",Tabla4[[#This Row],[Enlace]]," en el ",Tabla4[[#This Row],[Distancia óptica]]," ocasionado por ",Tabla4[[#This Row],[Causa del daño]])</f>
        <v>Reportan apertura en el enlace Bello - Copacabana en el km 11,5 desde Copa Cabana  ocasionado por Falla en la Red FiOp</v>
      </c>
      <c r="BA777" s="8" t="str">
        <f>+CONCATENATE("Para dar solución al incidente ",Tabla4[[#This Row],[Solución]])</f>
        <v>Para dar solución al incidente Actividades realziadas por claro</v>
      </c>
      <c r="BB777" s="3" t="str">
        <f>+_xlfn.CONCAT(Tabla4[[#This Row],[Causa Raiz]]," ",Tabla4[[#This Row],[Solución2]]," (",Tabla4[[#This Row],[Anillo]],"- Cabecera: ",Tabla4[[#This Row],[Cabecera]],"- Operador: ",Tabla4[[#This Row],[Operador]],")")</f>
        <v>Reportan apertura en el enlace Bello - Copacabana en el km 11,5 desde Copa Cabana  ocasionado por Falla en la Red FiOp Para dar solución al incidente Actividades realziadas por claro (Troncal- Cabecera: Bello- Operador: Telmex - Claro)</v>
      </c>
    </row>
    <row r="778" spans="1:54" s="2" customFormat="1" ht="199.5">
      <c r="A778" s="38">
        <f t="shared" si="81"/>
        <v>777</v>
      </c>
      <c r="B778" s="3">
        <v>8280437</v>
      </c>
      <c r="C778" s="3" t="s">
        <v>163</v>
      </c>
      <c r="D778" s="23">
        <v>45345.548611111109</v>
      </c>
      <c r="E778" s="23">
        <v>45345.704861111109</v>
      </c>
      <c r="F778" s="1">
        <f t="shared" ca="1" si="80"/>
        <v>0.15625</v>
      </c>
      <c r="G778" s="3" t="s">
        <v>55</v>
      </c>
      <c r="H778" s="41"/>
      <c r="I778" s="40"/>
      <c r="J778" s="5" t="s">
        <v>56</v>
      </c>
      <c r="K778" s="3" t="s">
        <v>340</v>
      </c>
      <c r="L778" s="9" t="s">
        <v>78</v>
      </c>
      <c r="M778" s="3" t="s">
        <v>341</v>
      </c>
      <c r="N778" s="3" t="s">
        <v>342</v>
      </c>
      <c r="O778" s="3" t="s">
        <v>4037</v>
      </c>
      <c r="P778" s="3" t="s">
        <v>4038</v>
      </c>
      <c r="Q778" s="4" t="s">
        <v>4039</v>
      </c>
      <c r="R778" s="3" t="s">
        <v>1828</v>
      </c>
      <c r="S778" s="3" t="s">
        <v>347</v>
      </c>
      <c r="T778" s="3" t="s">
        <v>513</v>
      </c>
      <c r="U778" s="3" t="s">
        <v>4040</v>
      </c>
      <c r="V778" s="22" t="str">
        <f t="shared" si="85"/>
        <v>RDFO; Hora de aviso: 13:10 23/02/2024; Solución: se recuperan 50 metros de reserva y se crea un empalme de 48 hilos; Hora de solución: 16:55 23/02/2024; Causa: Desastre Natural</v>
      </c>
      <c r="W778" s="4" t="s">
        <v>349</v>
      </c>
      <c r="X778" s="3"/>
      <c r="Y778" s="3"/>
      <c r="Z778" s="3" t="s">
        <v>69</v>
      </c>
      <c r="AA778" s="3" t="s">
        <v>70</v>
      </c>
      <c r="AB778" s="3">
        <v>8280437</v>
      </c>
      <c r="AC778" s="3" t="s">
        <v>71</v>
      </c>
      <c r="AD778" s="6">
        <v>0</v>
      </c>
      <c r="AE778" s="7"/>
      <c r="AF778" s="7"/>
      <c r="AG778" s="6">
        <f>Tabla4[[#This Row],[Tiempo Parada de Reloj]]+Tabla4[[#This Row],[Tiempo Autorizado por Telefonica (no Máximo)]]</f>
        <v>0</v>
      </c>
      <c r="AH778" s="7">
        <f t="shared" ca="1" si="82"/>
        <v>0.15625</v>
      </c>
      <c r="AI778" s="8">
        <f t="shared" si="83"/>
        <v>0</v>
      </c>
      <c r="AJ778" s="8">
        <f t="shared" ca="1" si="84"/>
        <v>3.75</v>
      </c>
      <c r="AK778" s="3" t="s">
        <v>72</v>
      </c>
      <c r="AL778" s="3" t="s">
        <v>70</v>
      </c>
      <c r="AM778" s="3" t="s">
        <v>88</v>
      </c>
      <c r="AN778" s="3" t="s">
        <v>88</v>
      </c>
      <c r="AO778" s="3" t="s">
        <v>73</v>
      </c>
      <c r="AP778" s="3" t="s">
        <v>73</v>
      </c>
      <c r="AQ778" s="23">
        <v>45348.684027777781</v>
      </c>
      <c r="AR778" s="3"/>
      <c r="AS778" s="23"/>
      <c r="AT778" s="23"/>
      <c r="AU778" s="3" t="s">
        <v>351</v>
      </c>
      <c r="AV778" s="3" t="s">
        <v>4041</v>
      </c>
      <c r="AW778" s="3" t="s">
        <v>370</v>
      </c>
      <c r="AX778" s="3">
        <v>4.4059999999999997</v>
      </c>
      <c r="AY778" s="3">
        <v>-75.144300000000001</v>
      </c>
      <c r="AZ778" s="8" t="str">
        <f>+CONCATENATE("Reportan apertura en el enlace ",Tabla4[[#This Row],[Enlace]]," en el ",Tabla4[[#This Row],[Distancia óptica]]," ocasionado por ",Tabla4[[#This Row],[Causa del daño]])</f>
        <v>Reportan apertura en el enlace Mov. Los Tunjos - Mov. Piedra Pintada en el km 0,396 desde Mov. Los Tunjos  ocasionado por Desastre Natural</v>
      </c>
      <c r="BA778" s="8" t="str">
        <f>+CONCATENATE("Para dar solución al incidente ",Tabla4[[#This Row],[Solución]])</f>
        <v>Para dar solución al incidente se recuperan 50 metros de reserva y se crea un empalme de 48 hilos</v>
      </c>
      <c r="BB778" s="3" t="str">
        <f>+_xlfn.CONCAT(Tabla4[[#This Row],[Causa Raiz]]," ",Tabla4[[#This Row],[Solución2]]," (",Tabla4[[#This Row],[Anillo]],"- Cabecera: ",Tabla4[[#This Row],[Cabecera]],"- Operador: ",Tabla4[[#This Row],[Operador]],")")</f>
        <v>Reportan apertura en el enlace Mov. Los Tunjos - Mov. Piedra Pintada en el km 0,396 desde Mov. Los Tunjos  ocasionado por Desastre Natural Para dar solución al incidente se recuperan 50 metros de reserva y se crea un empalme de 48 hilos (lineal- Cabecera: Campestre- Operador: Colombia Telecomunicaciones)</v>
      </c>
    </row>
    <row r="779" spans="1:54" s="2" customFormat="1" ht="228">
      <c r="A779" s="38">
        <f t="shared" si="81"/>
        <v>778</v>
      </c>
      <c r="B779" s="3">
        <v>8280971</v>
      </c>
      <c r="C779" s="3" t="s">
        <v>54</v>
      </c>
      <c r="D779" s="23">
        <v>45345.555555555555</v>
      </c>
      <c r="E779" s="23">
        <v>45345.770833333336</v>
      </c>
      <c r="F779" s="1">
        <f t="shared" ca="1" si="80"/>
        <v>0.21527777778101154</v>
      </c>
      <c r="G779" s="3" t="s">
        <v>55</v>
      </c>
      <c r="H779" s="41"/>
      <c r="I779" s="40"/>
      <c r="J779" s="5" t="s">
        <v>56</v>
      </c>
      <c r="K779" s="3" t="s">
        <v>77</v>
      </c>
      <c r="L779" s="9" t="s">
        <v>58</v>
      </c>
      <c r="M779" s="3" t="s">
        <v>283</v>
      </c>
      <c r="N779" s="3" t="s">
        <v>284</v>
      </c>
      <c r="O779" s="3" t="s">
        <v>3978</v>
      </c>
      <c r="P779" s="3" t="s">
        <v>4042</v>
      </c>
      <c r="Q779" s="4" t="s">
        <v>4043</v>
      </c>
      <c r="R779" s="3" t="s">
        <v>2603</v>
      </c>
      <c r="S779" s="3" t="s">
        <v>289</v>
      </c>
      <c r="T779" s="3" t="s">
        <v>66</v>
      </c>
      <c r="U779" s="3" t="s">
        <v>4044</v>
      </c>
      <c r="V779" s="22" t="str">
        <f t="shared" si="85"/>
        <v>RLFO; Hora de aviso: 13:20 23/02/2024; Solución: se realiza sangria para recuperar Buffers afectados  y crear un empalme de continuidad de 48 hilos; Hora de solución: 18:30 23/02/2024; Causa: Vandalismo</v>
      </c>
      <c r="W779" s="4" t="s">
        <v>160</v>
      </c>
      <c r="X779" s="3"/>
      <c r="Y779" s="3"/>
      <c r="Z779" s="3" t="s">
        <v>69</v>
      </c>
      <c r="AA779" s="3" t="s">
        <v>70</v>
      </c>
      <c r="AB779" s="3">
        <v>8276738</v>
      </c>
      <c r="AC779" s="3" t="s">
        <v>71</v>
      </c>
      <c r="AD779" s="6">
        <v>5.2083333333333336E-2</v>
      </c>
      <c r="AE779" s="7"/>
      <c r="AF779" s="7"/>
      <c r="AG779" s="6">
        <f>Tabla4[[#This Row],[Tiempo Parada de Reloj]]+Tabla4[[#This Row],[Tiempo Autorizado por Telefonica (no Máximo)]]</f>
        <v>5.2083333333333336E-2</v>
      </c>
      <c r="AH779" s="7">
        <f t="shared" ca="1" si="82"/>
        <v>0.16319444444767819</v>
      </c>
      <c r="AI779" s="8">
        <f t="shared" si="83"/>
        <v>1.25</v>
      </c>
      <c r="AJ779" s="8">
        <f t="shared" ca="1" si="84"/>
        <v>3.9166666667442769</v>
      </c>
      <c r="AK779" s="3" t="s">
        <v>73</v>
      </c>
      <c r="AL779" s="3" t="s">
        <v>70</v>
      </c>
      <c r="AM779" s="3" t="s">
        <v>88</v>
      </c>
      <c r="AN779" s="3" t="s">
        <v>88</v>
      </c>
      <c r="AO779" s="3" t="s">
        <v>73</v>
      </c>
      <c r="AP779" s="3" t="s">
        <v>73</v>
      </c>
      <c r="AQ779" s="23">
        <v>45348.701388888891</v>
      </c>
      <c r="AR779" s="3"/>
      <c r="AS779" s="23"/>
      <c r="AT779" s="23"/>
      <c r="AU779" s="3" t="s">
        <v>404</v>
      </c>
      <c r="AV779" s="3" t="s">
        <v>284</v>
      </c>
      <c r="AW779" s="3" t="s">
        <v>307</v>
      </c>
      <c r="AX779" s="3">
        <v>4.524</v>
      </c>
      <c r="AY779" s="3">
        <v>-75.684899999999999</v>
      </c>
      <c r="AZ779" s="8" t="str">
        <f>+CONCATENATE("Reportan apertura en el enlace ",Tabla4[[#This Row],[Enlace]]," en el ",Tabla4[[#This Row],[Distancia óptica]]," ocasionado por ",Tabla4[[#This Row],[Causa del daño]])</f>
        <v>Reportan apertura en el enlace Fttc Armenia la merced - Armenia Galan en el km 3,7 desde Armenia Galan ocasionado por Vandalismo</v>
      </c>
      <c r="BA779" s="8" t="str">
        <f>+CONCATENATE("Para dar solución al incidente ",Tabla4[[#This Row],[Solución]])</f>
        <v>Para dar solución al incidente se realiza sangria para recuperar Buffers afectados  y crear un empalme de continuidad de 48 hilos</v>
      </c>
      <c r="BB779" s="3" t="str">
        <f>+_xlfn.CONCAT(Tabla4[[#This Row],[Causa Raiz]]," ",Tabla4[[#This Row],[Solución2]]," (",Tabla4[[#This Row],[Anillo]],"- Cabecera: ",Tabla4[[#This Row],[Cabecera]],"- Operador: ",Tabla4[[#This Row],[Operador]],")")</f>
        <v>Reportan apertura en el enlace Fttc Armenia la merced - Armenia Galan en el km 3,7 desde Armenia Galan ocasionado por Vandalismo Para dar solución al incidente se realiza sangria para recuperar Buffers afectados  y crear un empalme de continuidad de 48 hilos (LINEAL- Cabecera: ARMENIA- Operador: Colombia Telecomunicaciones)</v>
      </c>
    </row>
    <row r="780" spans="1:54" s="2" customFormat="1" ht="171">
      <c r="A780" s="38">
        <f t="shared" si="81"/>
        <v>779</v>
      </c>
      <c r="B780" s="3">
        <v>8281437</v>
      </c>
      <c r="C780" s="3" t="s">
        <v>163</v>
      </c>
      <c r="D780" s="23">
        <v>45345.635416666664</v>
      </c>
      <c r="E780" s="23">
        <v>45346.236111111109</v>
      </c>
      <c r="F780" s="1">
        <f t="shared" ca="1" si="80"/>
        <v>0.60069444444525288</v>
      </c>
      <c r="G780" s="3" t="s">
        <v>55</v>
      </c>
      <c r="H780" s="41"/>
      <c r="I780" s="40" t="s">
        <v>4045</v>
      </c>
      <c r="J780" s="5" t="s">
        <v>167</v>
      </c>
      <c r="K780" s="3" t="s">
        <v>168</v>
      </c>
      <c r="L780" s="9" t="s">
        <v>58</v>
      </c>
      <c r="M780" s="3" t="s">
        <v>360</v>
      </c>
      <c r="N780" s="3" t="s">
        <v>483</v>
      </c>
      <c r="O780" s="3" t="s">
        <v>4046</v>
      </c>
      <c r="P780" s="3" t="s">
        <v>4047</v>
      </c>
      <c r="Q780" s="4" t="s">
        <v>4048</v>
      </c>
      <c r="R780" s="3" t="s">
        <v>1420</v>
      </c>
      <c r="S780" s="3" t="s">
        <v>175</v>
      </c>
      <c r="T780" s="3" t="s">
        <v>66</v>
      </c>
      <c r="U780" s="3" t="s">
        <v>4049</v>
      </c>
      <c r="V780" s="22" t="str">
        <f t="shared" si="85"/>
        <v>RDFO; Hora de aviso: 15:15 23/02/2024; Solución: Recuperacion de reserva y un empalme; Hora de solución: 5:40 24/02/2024; Causa: Vandalismo</v>
      </c>
      <c r="W780" s="4" t="s">
        <v>178</v>
      </c>
      <c r="X780" s="3"/>
      <c r="Y780" s="3"/>
      <c r="Z780" s="3" t="s">
        <v>69</v>
      </c>
      <c r="AA780" s="3" t="s">
        <v>70</v>
      </c>
      <c r="AB780" s="3">
        <v>8281437</v>
      </c>
      <c r="AC780" s="3" t="s">
        <v>71</v>
      </c>
      <c r="AD780" s="6">
        <v>0</v>
      </c>
      <c r="AE780" s="7"/>
      <c r="AF780" s="7"/>
      <c r="AG780" s="6">
        <f>Tabla4[[#This Row],[Tiempo Parada de Reloj]]+Tabla4[[#This Row],[Tiempo Autorizado por Telefonica (no Máximo)]]</f>
        <v>0</v>
      </c>
      <c r="AH780" s="7">
        <f t="shared" ca="1" si="82"/>
        <v>0.60069444444525288</v>
      </c>
      <c r="AI780" s="8">
        <f t="shared" si="83"/>
        <v>0</v>
      </c>
      <c r="AJ780" s="8">
        <f t="shared" ca="1" si="84"/>
        <v>14.416666666686069</v>
      </c>
      <c r="AK780" s="3" t="s">
        <v>106</v>
      </c>
      <c r="AL780" s="3" t="s">
        <v>70</v>
      </c>
      <c r="AM780" s="3" t="s">
        <v>120</v>
      </c>
      <c r="AN780" s="3" t="s">
        <v>120</v>
      </c>
      <c r="AO780" s="3" t="s">
        <v>73</v>
      </c>
      <c r="AP780" s="3" t="s">
        <v>73</v>
      </c>
      <c r="AQ780" s="23">
        <v>45350.670138888891</v>
      </c>
      <c r="AR780" s="3"/>
      <c r="AS780" s="23"/>
      <c r="AT780" s="23"/>
      <c r="AU780" s="3" t="s">
        <v>168</v>
      </c>
      <c r="AV780" s="3"/>
      <c r="AW780" s="3" t="s">
        <v>1323</v>
      </c>
      <c r="AX780" s="3">
        <v>6.152431</v>
      </c>
      <c r="AY780" s="3">
        <v>-75.545561000000006</v>
      </c>
      <c r="AZ780" s="8" t="str">
        <f>+CONCATENATE("Reportan apertura en el enlace ",Tabla4[[#This Row],[Enlace]]," en el ",Tabla4[[#This Row],[Distancia óptica]]," ocasionado por ",Tabla4[[#This Row],[Causa del daño]])</f>
        <v>Reportan apertura en el enlace Palmas - Rionegro en el Km 16 desde palmas ocasionado por Vandalismo</v>
      </c>
      <c r="BA780" s="8" t="str">
        <f>+CONCATENATE("Para dar solución al incidente ",Tabla4[[#This Row],[Solución]])</f>
        <v>Para dar solución al incidente Recuperacion de reserva y un empalme</v>
      </c>
      <c r="BB780" s="3" t="str">
        <f>+_xlfn.CONCAT(Tabla4[[#This Row],[Causa Raiz]]," ",Tabla4[[#This Row],[Solución2]]," (",Tabla4[[#This Row],[Anillo]],"- Cabecera: ",Tabla4[[#This Row],[Cabecera]],"- Operador: ",Tabla4[[#This Row],[Operador]],")")</f>
        <v>Reportan apertura en el enlace Palmas - Rionegro en el Km 16 desde palmas ocasionado por Vandalismo Para dar solución al incidente Recuperacion de reserva y un empalme (TRONCAL- Cabecera: - Operador: Telmex - Claro)</v>
      </c>
    </row>
    <row r="781" spans="1:54" s="2" customFormat="1" ht="242.25">
      <c r="A781" s="38">
        <f t="shared" si="81"/>
        <v>780</v>
      </c>
      <c r="B781" s="3">
        <v>8281749</v>
      </c>
      <c r="C781" s="3" t="s">
        <v>136</v>
      </c>
      <c r="D781" s="23">
        <v>45345.690972222219</v>
      </c>
      <c r="E781" s="23">
        <v>45345.916666666664</v>
      </c>
      <c r="F781" s="1">
        <f t="shared" ca="1" si="80"/>
        <v>0.22569444444525288</v>
      </c>
      <c r="G781" s="3" t="s">
        <v>55</v>
      </c>
      <c r="H781" s="41"/>
      <c r="I781" s="40"/>
      <c r="J781" s="5" t="s">
        <v>137</v>
      </c>
      <c r="K781" s="3" t="s">
        <v>108</v>
      </c>
      <c r="L781" s="9" t="s">
        <v>78</v>
      </c>
      <c r="M781" s="3" t="s">
        <v>109</v>
      </c>
      <c r="N781" s="3" t="s">
        <v>323</v>
      </c>
      <c r="O781" s="3" t="s">
        <v>4050</v>
      </c>
      <c r="P781" s="3" t="s">
        <v>4051</v>
      </c>
      <c r="Q781" s="4" t="s">
        <v>4052</v>
      </c>
      <c r="R781" s="3" t="s">
        <v>327</v>
      </c>
      <c r="S781" s="3" t="s">
        <v>115</v>
      </c>
      <c r="T781" s="3" t="s">
        <v>66</v>
      </c>
      <c r="U781" s="3" t="s">
        <v>4053</v>
      </c>
      <c r="V781" s="22" t="str">
        <f t="shared" si="85"/>
        <v>RBHFO; Hora de aviso: 16:35 23/02/2024; Solución: Se recuperan 300 metros de reserva y se hace una sangría, se empalmaron 12 hilos en fibra de 48 hilos, se instala una caja empalme de 48 hilos; Hora de solución: 22:00 23/02/2024; Causa: Vandalismo</v>
      </c>
      <c r="W781" s="4" t="s">
        <v>118</v>
      </c>
      <c r="X781" s="3"/>
      <c r="Y781" s="3"/>
      <c r="Z781" s="3" t="s">
        <v>69</v>
      </c>
      <c r="AA781" s="3" t="s">
        <v>71</v>
      </c>
      <c r="AB781" s="3">
        <v>0</v>
      </c>
      <c r="AC781" s="3" t="s">
        <v>71</v>
      </c>
      <c r="AD781" s="6">
        <v>0</v>
      </c>
      <c r="AE781" s="7"/>
      <c r="AF781" s="7"/>
      <c r="AG781" s="6">
        <f>Tabla4[[#This Row],[Tiempo Parada de Reloj]]+Tabla4[[#This Row],[Tiempo Autorizado por Telefonica (no Máximo)]]</f>
        <v>0</v>
      </c>
      <c r="AH781" s="7">
        <f t="shared" ca="1" si="82"/>
        <v>0.22569444444525288</v>
      </c>
      <c r="AI781" s="8">
        <f t="shared" si="83"/>
        <v>0</v>
      </c>
      <c r="AJ781" s="8">
        <f t="shared" ca="1" si="84"/>
        <v>5.4166666666860692</v>
      </c>
      <c r="AK781" s="3" t="s">
        <v>106</v>
      </c>
      <c r="AL781" s="3" t="s">
        <v>71</v>
      </c>
      <c r="AM781" s="3" t="s">
        <v>88</v>
      </c>
      <c r="AN781" s="3" t="s">
        <v>88</v>
      </c>
      <c r="AO781" s="3" t="s">
        <v>73</v>
      </c>
      <c r="AP781" s="3" t="s">
        <v>73</v>
      </c>
      <c r="AQ781" s="23">
        <v>45346.490972222222</v>
      </c>
      <c r="AR781" s="3"/>
      <c r="AS781" s="23"/>
      <c r="AT781" s="23"/>
      <c r="AU781" s="3" t="s">
        <v>436</v>
      </c>
      <c r="AV781" s="3" t="s">
        <v>323</v>
      </c>
      <c r="AW781" s="3" t="s">
        <v>4054</v>
      </c>
      <c r="AX781" s="3">
        <v>8.3114139999999992</v>
      </c>
      <c r="AY781" s="3">
        <v>-73.599351999999996</v>
      </c>
      <c r="AZ781" s="8" t="str">
        <f>+CONCATENATE("Reportan apertura en el enlace ",Tabla4[[#This Row],[Enlace]]," en el ",Tabla4[[#This Row],[Distancia óptica]]," ocasionado por ",Tabla4[[#This Row],[Causa del daño]])</f>
        <v>Reportan apertura en el enlace Mov. Aguachica Norte - Mov.Aguachica Oriente en el Km 1,4  desde la Mov Oriente ocasionado por Vandalismo</v>
      </c>
      <c r="BA781" s="8" t="str">
        <f>+CONCATENATE("Para dar solución al incidente ",Tabla4[[#This Row],[Solución]])</f>
        <v>Para dar solución al incidente Se recuperan 300 metros de reserva y se hace una sangría, se empalmaron 12 hilos en fibra de 48 hilos, se instala una caja empalme de 48 hilos</v>
      </c>
      <c r="BB781" s="3" t="str">
        <f>+_xlfn.CONCAT(Tabla4[[#This Row],[Causa Raiz]]," ",Tabla4[[#This Row],[Solución2]]," (",Tabla4[[#This Row],[Anillo]],"- Cabecera: ",Tabla4[[#This Row],[Cabecera]],"- Operador: ",Tabla4[[#This Row],[Operador]],")")</f>
        <v>Reportan apertura en el enlace Mov. Aguachica Norte - Mov.Aguachica Oriente en el Km 1,4  desde la Mov Oriente ocasionado por Vandalismo Para dar solución al incidente Se recuperan 300 metros de reserva y se hace una sangría, se empalmaron 12 hilos en fibra de 48 hilos, se instala una caja empalme de 48 hilos (Anillo las antenas- Cabecera: AGUACHICA- Operador: Infraco)</v>
      </c>
    </row>
    <row r="782" spans="1:54" s="2" customFormat="1" ht="199.5">
      <c r="A782" s="38">
        <f t="shared" si="81"/>
        <v>781</v>
      </c>
      <c r="B782" s="3">
        <v>8281005</v>
      </c>
      <c r="C782" s="3" t="s">
        <v>54</v>
      </c>
      <c r="D782" s="23">
        <v>45345.739583333336</v>
      </c>
      <c r="E782" s="23">
        <v>45345.822916666664</v>
      </c>
      <c r="F782" s="1">
        <f t="shared" ca="1" si="80"/>
        <v>8.3333333328482695E-2</v>
      </c>
      <c r="G782" s="3" t="s">
        <v>55</v>
      </c>
      <c r="H782" s="41" t="s">
        <v>1551</v>
      </c>
      <c r="I782" s="40"/>
      <c r="J782" s="5" t="s">
        <v>56</v>
      </c>
      <c r="K782" s="3" t="s">
        <v>57</v>
      </c>
      <c r="L782" s="9" t="s">
        <v>58</v>
      </c>
      <c r="M782" s="3" t="s">
        <v>59</v>
      </c>
      <c r="N782" s="3" t="s">
        <v>60</v>
      </c>
      <c r="O782" s="3" t="s">
        <v>4055</v>
      </c>
      <c r="P782" s="3" t="s">
        <v>4056</v>
      </c>
      <c r="Q782" s="4" t="s">
        <v>4057</v>
      </c>
      <c r="R782" s="3" t="s">
        <v>980</v>
      </c>
      <c r="S782" s="3" t="s">
        <v>65</v>
      </c>
      <c r="T782" s="3" t="s">
        <v>146</v>
      </c>
      <c r="U782" s="3" t="s">
        <v>4058</v>
      </c>
      <c r="V782" s="22" t="str">
        <f t="shared" si="85"/>
        <v>RLFO; Hora de aviso: 17:45 23/02/2024; Solución: Se realiza liberacion de la fibra que estaba estresada y se recupera el servcio; Hora de solución: 19:45 23/02/2024; Causa: Falla en la Red FiOp</v>
      </c>
      <c r="W782" s="4" t="s">
        <v>68</v>
      </c>
      <c r="X782" s="3"/>
      <c r="Y782" s="3"/>
      <c r="Z782" s="3" t="s">
        <v>69</v>
      </c>
      <c r="AA782" s="3" t="s">
        <v>70</v>
      </c>
      <c r="AB782" s="3">
        <v>8281005</v>
      </c>
      <c r="AC782" s="3" t="s">
        <v>71</v>
      </c>
      <c r="AD782" s="6">
        <v>0</v>
      </c>
      <c r="AE782" s="7"/>
      <c r="AF782" s="7"/>
      <c r="AG782" s="6">
        <f>Tabla4[[#This Row],[Tiempo Parada de Reloj]]+Tabla4[[#This Row],[Tiempo Autorizado por Telefonica (no Máximo)]]</f>
        <v>0</v>
      </c>
      <c r="AH782" s="7">
        <f t="shared" ca="1" si="82"/>
        <v>8.3333333328482695E-2</v>
      </c>
      <c r="AI782" s="8">
        <f t="shared" si="83"/>
        <v>0</v>
      </c>
      <c r="AJ782" s="8">
        <f t="shared" ca="1" si="84"/>
        <v>1.9999999998835847</v>
      </c>
      <c r="AK782" s="3" t="s">
        <v>106</v>
      </c>
      <c r="AL782" s="3" t="s">
        <v>70</v>
      </c>
      <c r="AM782" s="3" t="s">
        <v>88</v>
      </c>
      <c r="AN782" s="3" t="s">
        <v>88</v>
      </c>
      <c r="AO782" s="3" t="s">
        <v>73</v>
      </c>
      <c r="AP782" s="3" t="s">
        <v>73</v>
      </c>
      <c r="AQ782" s="23">
        <v>45348.684027777781</v>
      </c>
      <c r="AR782" s="3"/>
      <c r="AS782" s="23"/>
      <c r="AT782" s="23"/>
      <c r="AU782" s="3" t="s">
        <v>100</v>
      </c>
      <c r="AV782" s="3" t="s">
        <v>720</v>
      </c>
      <c r="AW782" s="3" t="s">
        <v>2863</v>
      </c>
      <c r="AX782" s="3">
        <v>4.6154000000000002</v>
      </c>
      <c r="AY782" s="3">
        <v>-74.161600000000007</v>
      </c>
      <c r="AZ782" s="8" t="str">
        <f>+CONCATENATE("Reportan apertura en el enlace ",Tabla4[[#This Row],[Enlace]]," en el ",Tabla4[[#This Row],[Distancia óptica]]," ocasionado por ",Tabla4[[#This Row],[Causa del daño]])</f>
        <v>Reportan apertura en el enlace Dto 42003 - Asturias en el Km 6,7 desde asturias ocasionado por Falla en la Red FiOp</v>
      </c>
      <c r="BA782" s="8" t="str">
        <f>+CONCATENATE("Para dar solución al incidente ",Tabla4[[#This Row],[Solución]])</f>
        <v>Para dar solución al incidente Se realiza liberacion de la fibra que estaba estresada y se recupera el servcio</v>
      </c>
      <c r="BB782" s="3" t="str">
        <f>+_xlfn.CONCAT(Tabla4[[#This Row],[Causa Raiz]]," ",Tabla4[[#This Row],[Solución2]]," (",Tabla4[[#This Row],[Anillo]],"- Cabecera: ",Tabla4[[#This Row],[Cabecera]],"- Operador: ",Tabla4[[#This Row],[Operador]],")")</f>
        <v>Reportan apertura en el enlace Dto 42003 - Asturias en el Km 6,7 desde asturias ocasionado por Falla en la Red FiOp Para dar solución al incidente Se realiza liberacion de la fibra que estaba estresada y se recupera el servcio (Anillo 48- Cabecera: ASTURIAS- Operador: Colombia Telecomunicaciones)</v>
      </c>
    </row>
    <row r="783" spans="1:54" s="2" customFormat="1" ht="185.25">
      <c r="A783" s="38">
        <f t="shared" si="81"/>
        <v>782</v>
      </c>
      <c r="B783" s="3">
        <v>8282591</v>
      </c>
      <c r="C783" s="3" t="s">
        <v>54</v>
      </c>
      <c r="D783" s="23">
        <v>45345.770833333336</v>
      </c>
      <c r="E783" s="23">
        <v>45345.772222222222</v>
      </c>
      <c r="F783" s="1">
        <f t="shared" ca="1" si="80"/>
        <v>1.3888888861401938E-3</v>
      </c>
      <c r="G783" s="3" t="s">
        <v>55</v>
      </c>
      <c r="H783" s="41"/>
      <c r="I783" s="40"/>
      <c r="J783" s="5" t="s">
        <v>56</v>
      </c>
      <c r="K783" s="3" t="s">
        <v>77</v>
      </c>
      <c r="L783" s="9" t="s">
        <v>58</v>
      </c>
      <c r="M783" s="3" t="s">
        <v>283</v>
      </c>
      <c r="N783" s="3" t="s">
        <v>284</v>
      </c>
      <c r="O783" s="3" t="s">
        <v>4059</v>
      </c>
      <c r="P783" s="3" t="s">
        <v>4060</v>
      </c>
      <c r="Q783" s="4" t="s">
        <v>4061</v>
      </c>
      <c r="R783" s="3" t="s">
        <v>2603</v>
      </c>
      <c r="S783" s="3" t="s">
        <v>289</v>
      </c>
      <c r="T783" s="3" t="s">
        <v>104</v>
      </c>
      <c r="U783" s="3" t="s">
        <v>4062</v>
      </c>
      <c r="V783" s="22" t="str">
        <f t="shared" si="85"/>
        <v>RLFO; Hora de aviso: 18:30 23/02/2024; Solución: Se realiza cambio de pacht cord con persoanl de PI y realzian cambio de tarjeta; Hora de solución: 18:32 23/02/2024; Causa: Visita Fallida</v>
      </c>
      <c r="W783" s="4" t="s">
        <v>160</v>
      </c>
      <c r="X783" s="3"/>
      <c r="Y783" s="3"/>
      <c r="Z783" s="3" t="s">
        <v>69</v>
      </c>
      <c r="AA783" s="3" t="s">
        <v>70</v>
      </c>
      <c r="AB783" s="3">
        <v>8276738</v>
      </c>
      <c r="AC783" s="3" t="s">
        <v>71</v>
      </c>
      <c r="AD783" s="6">
        <v>0</v>
      </c>
      <c r="AE783" s="7"/>
      <c r="AF783" s="7"/>
      <c r="AG783" s="6">
        <f>Tabla4[[#This Row],[Tiempo Parada de Reloj]]+Tabla4[[#This Row],[Tiempo Autorizado por Telefonica (no Máximo)]]</f>
        <v>0</v>
      </c>
      <c r="AH783" s="7">
        <f t="shared" ca="1" si="82"/>
        <v>1.3888888861401938E-3</v>
      </c>
      <c r="AI783" s="8">
        <f t="shared" si="83"/>
        <v>0</v>
      </c>
      <c r="AJ783" s="8">
        <f t="shared" ca="1" si="84"/>
        <v>3.3333333267364651E-2</v>
      </c>
      <c r="AK783" s="3" t="s">
        <v>88</v>
      </c>
      <c r="AL783" s="3" t="s">
        <v>70</v>
      </c>
      <c r="AM783" s="3" t="s">
        <v>87</v>
      </c>
      <c r="AN783" s="3" t="s">
        <v>87</v>
      </c>
      <c r="AO783" s="3" t="s">
        <v>87</v>
      </c>
      <c r="AP783" s="3" t="s">
        <v>87</v>
      </c>
      <c r="AQ783" s="23">
        <v>45345.772222222222</v>
      </c>
      <c r="AR783" s="3"/>
      <c r="AS783" s="23"/>
      <c r="AT783" s="23"/>
      <c r="AU783" s="3" t="s">
        <v>662</v>
      </c>
      <c r="AV783" s="3" t="s">
        <v>69</v>
      </c>
      <c r="AW783" s="3" t="s">
        <v>69</v>
      </c>
      <c r="AX783" s="3" t="s">
        <v>69</v>
      </c>
      <c r="AY783" s="3" t="s">
        <v>69</v>
      </c>
      <c r="AZ783" s="8" t="str">
        <f>+CONCATENATE("Reportan apertura en el enlace ",Tabla4[[#This Row],[Enlace]]," en el ",Tabla4[[#This Row],[Distancia óptica]]," ocasionado por ",Tabla4[[#This Row],[Causa del daño]])</f>
        <v>Reportan apertura en el enlace Armenia Galán - FTTC 232 en el Km 1.7 desde FTTC 232 ocasionado por Visita Fallida</v>
      </c>
      <c r="BA783" s="8" t="str">
        <f>+CONCATENATE("Para dar solución al incidente ",Tabla4[[#This Row],[Solución]])</f>
        <v>Para dar solución al incidente Se realiza cambio de pacht cord con persoanl de PI y realzian cambio de tarjeta</v>
      </c>
      <c r="BB783" s="3" t="str">
        <f>+_xlfn.CONCAT(Tabla4[[#This Row],[Causa Raiz]]," ",Tabla4[[#This Row],[Solución2]]," (",Tabla4[[#This Row],[Anillo]],"- Cabecera: ",Tabla4[[#This Row],[Cabecera]],"- Operador: ",Tabla4[[#This Row],[Operador]],")")</f>
        <v>Reportan apertura en el enlace Armenia Galán - FTTC 232 en el Km 1.7 desde FTTC 232 ocasionado por Visita Fallida Para dar solución al incidente Se realiza cambio de pacht cord con persoanl de PI y realzian cambio de tarjeta (NA- Cabecera: NA- Operador: Colombia Telecomunicaciones)</v>
      </c>
    </row>
    <row r="784" spans="1:54" s="2" customFormat="1" ht="242.25">
      <c r="A784" s="38">
        <f t="shared" si="81"/>
        <v>783</v>
      </c>
      <c r="B784" s="3">
        <v>8281824</v>
      </c>
      <c r="C784" s="3" t="s">
        <v>54</v>
      </c>
      <c r="D784" s="23">
        <v>45346.25</v>
      </c>
      <c r="E784" s="23">
        <v>45346.604166666664</v>
      </c>
      <c r="F784" s="1">
        <f t="shared" ca="1" si="80"/>
        <v>0.35416666666424135</v>
      </c>
      <c r="G784" s="3" t="s">
        <v>55</v>
      </c>
      <c r="H784" s="41"/>
      <c r="I784" s="40"/>
      <c r="J784" s="5" t="s">
        <v>56</v>
      </c>
      <c r="K784" s="3" t="s">
        <v>108</v>
      </c>
      <c r="L784" s="9" t="s">
        <v>78</v>
      </c>
      <c r="M784" s="3" t="s">
        <v>109</v>
      </c>
      <c r="N784" s="3" t="s">
        <v>3024</v>
      </c>
      <c r="O784" s="3" t="s">
        <v>4063</v>
      </c>
      <c r="P784" s="3" t="s">
        <v>4064</v>
      </c>
      <c r="Q784" s="4" t="s">
        <v>4065</v>
      </c>
      <c r="R784" s="3" t="s">
        <v>327</v>
      </c>
      <c r="S784" s="3" t="s">
        <v>115</v>
      </c>
      <c r="T784" s="3" t="s">
        <v>66</v>
      </c>
      <c r="U784" s="3" t="s">
        <v>4066</v>
      </c>
      <c r="V784" s="22" t="str">
        <f t="shared" si="85"/>
        <v>RLFO; Hora de aviso: 6:00 24/02/2024; Solución: Se realiza tendido de 340 metros de fibra de 48 hilos, se recuperan 400 metros de reserva del otro extremo y se instala dos cajas de empalmes de 48 hilos.; Hora de solución: 14:30 24/02/2024; Causa: Vandalismo</v>
      </c>
      <c r="W784" s="4" t="s">
        <v>4067</v>
      </c>
      <c r="X784" s="3" t="s">
        <v>4068</v>
      </c>
      <c r="Y784" s="3" t="s">
        <v>4069</v>
      </c>
      <c r="Z784" s="3" t="s">
        <v>72</v>
      </c>
      <c r="AA784" s="3" t="s">
        <v>70</v>
      </c>
      <c r="AB784" s="3">
        <v>8281824</v>
      </c>
      <c r="AC784" s="3" t="s">
        <v>71</v>
      </c>
      <c r="AD784" s="6">
        <v>0.1875</v>
      </c>
      <c r="AE784" s="7"/>
      <c r="AF784" s="7"/>
      <c r="AG784" s="6">
        <f>Tabla4[[#This Row],[Tiempo Parada de Reloj]]+Tabla4[[#This Row],[Tiempo Autorizado por Telefonica (no Máximo)]]</f>
        <v>0.1875</v>
      </c>
      <c r="AH784" s="7">
        <f t="shared" ca="1" si="82"/>
        <v>0.16666666666424135</v>
      </c>
      <c r="AI784" s="8">
        <f t="shared" si="83"/>
        <v>4.5</v>
      </c>
      <c r="AJ784" s="8">
        <f t="shared" ca="1" si="84"/>
        <v>3.9999999999417923</v>
      </c>
      <c r="AK784" s="3" t="s">
        <v>120</v>
      </c>
      <c r="AL784" s="3" t="s">
        <v>70</v>
      </c>
      <c r="AM784" s="3" t="s">
        <v>72</v>
      </c>
      <c r="AN784" s="3" t="s">
        <v>106</v>
      </c>
      <c r="AO784" s="3" t="s">
        <v>73</v>
      </c>
      <c r="AP784" s="3" t="s">
        <v>73</v>
      </c>
      <c r="AQ784" s="23">
        <v>45348.443749999999</v>
      </c>
      <c r="AR784" s="3"/>
      <c r="AS784" s="23"/>
      <c r="AT784" s="23"/>
      <c r="AU784" s="3" t="s">
        <v>192</v>
      </c>
      <c r="AV784" s="3" t="s">
        <v>3583</v>
      </c>
      <c r="AW784" s="3" t="s">
        <v>151</v>
      </c>
      <c r="AX784" s="3">
        <v>10.481169</v>
      </c>
      <c r="AY784" s="3">
        <v>-73.279053000000005</v>
      </c>
      <c r="AZ784" s="8" t="str">
        <f>+CONCATENATE("Reportan apertura en el enlace ",Tabla4[[#This Row],[Enlace]]," en el ",Tabla4[[#This Row],[Distancia óptica]]," ocasionado por ",Tabla4[[#This Row],[Causa del daño]])</f>
        <v>Reportan apertura en el enlace Mov. Nevada - Mov. Divino Salvador en el km 1,2 desde Mov. Nevada ocasionado por Vandalismo</v>
      </c>
      <c r="BA784" s="8" t="str">
        <f>+CONCATENATE("Para dar solución al incidente ",Tabla4[[#This Row],[Solución]])</f>
        <v>Para dar solución al incidente Se realiza tendido de 340 metros de fibra de 48 hilos, se recuperan 400 metros de reserva del otro extremo y se instala dos cajas de empalmes de 48 hilos.</v>
      </c>
      <c r="BB784" s="3" t="str">
        <f>+_xlfn.CONCAT(Tabla4[[#This Row],[Causa Raiz]]," ",Tabla4[[#This Row],[Solución2]]," (",Tabla4[[#This Row],[Anillo]],"- Cabecera: ",Tabla4[[#This Row],[Cabecera]],"- Operador: ",Tabla4[[#This Row],[Operador]],")")</f>
        <v>Reportan apertura en el enlace Mov. Nevada - Mov. Divino Salvador en el km 1,2 desde Mov. Nevada ocasionado por Vandalismo Para dar solución al incidente Se realiza tendido de 340 metros de fibra de 48 hilos, se recuperan 400 metros de reserva del otro extremo y se instala dos cajas de empalmes de 48 hilos. (Lineal - Cabecera: Simon Bolivar- Operador: Colombia Telecomunicaciones)</v>
      </c>
    </row>
    <row r="785" spans="1:54" s="2" customFormat="1" ht="213.75">
      <c r="A785" s="38">
        <f t="shared" si="81"/>
        <v>784</v>
      </c>
      <c r="B785" s="3">
        <v>8283894</v>
      </c>
      <c r="C785" s="3" t="s">
        <v>54</v>
      </c>
      <c r="D785" s="23">
        <v>45346.25</v>
      </c>
      <c r="E785" s="23">
        <v>45347.576388888891</v>
      </c>
      <c r="F785" s="1">
        <f t="shared" ca="1" si="80"/>
        <v>1.3263888888905058</v>
      </c>
      <c r="G785" s="3" t="s">
        <v>55</v>
      </c>
      <c r="H785" s="41"/>
      <c r="I785" s="40"/>
      <c r="J785" s="5" t="s">
        <v>56</v>
      </c>
      <c r="K785" s="3" t="s">
        <v>77</v>
      </c>
      <c r="L785" s="9" t="s">
        <v>78</v>
      </c>
      <c r="M785" s="3" t="s">
        <v>139</v>
      </c>
      <c r="N785" s="3" t="s">
        <v>447</v>
      </c>
      <c r="O785" s="3" t="s">
        <v>4070</v>
      </c>
      <c r="P785" s="3" t="s">
        <v>4071</v>
      </c>
      <c r="Q785" s="4" t="s">
        <v>4072</v>
      </c>
      <c r="R785" s="3" t="s">
        <v>144</v>
      </c>
      <c r="S785" s="3" t="s">
        <v>289</v>
      </c>
      <c r="T785" s="3" t="s">
        <v>66</v>
      </c>
      <c r="U785" s="3" t="s">
        <v>4073</v>
      </c>
      <c r="V785" s="22" t="str">
        <f t="shared" si="85"/>
        <v>RLFO; Hora de aviso: 6:00 24/02/2024; Solución: Se realiza tendido de 300 metros de fibra de 48 hilos y se instala dos cajas de empalmes de 48 hilos.; Hora de solución: 13:50 25/02/2024; Causa: Vandalismo</v>
      </c>
      <c r="W785" s="4" t="s">
        <v>160</v>
      </c>
      <c r="X785" s="3"/>
      <c r="Y785" s="3"/>
      <c r="Z785" s="3" t="s">
        <v>69</v>
      </c>
      <c r="AA785" s="3" t="s">
        <v>70</v>
      </c>
      <c r="AB785" s="3" t="s">
        <v>4074</v>
      </c>
      <c r="AC785" s="3" t="s">
        <v>71</v>
      </c>
      <c r="AD785" s="6">
        <v>0.79166666666666663</v>
      </c>
      <c r="AE785" s="7"/>
      <c r="AF785" s="7"/>
      <c r="AG785" s="6">
        <f>Tabla4[[#This Row],[Tiempo Parada de Reloj]]+Tabla4[[#This Row],[Tiempo Autorizado por Telefonica (no Máximo)]]</f>
        <v>0.79166666666666663</v>
      </c>
      <c r="AH785" s="7">
        <f t="shared" ca="1" si="82"/>
        <v>0.53472222222383914</v>
      </c>
      <c r="AI785" s="8">
        <f t="shared" si="83"/>
        <v>19</v>
      </c>
      <c r="AJ785" s="8">
        <f t="shared" ca="1" si="84"/>
        <v>12.833333333372138</v>
      </c>
      <c r="AK785" s="3" t="s">
        <v>120</v>
      </c>
      <c r="AL785" s="3" t="s">
        <v>70</v>
      </c>
      <c r="AM785" s="3" t="s">
        <v>88</v>
      </c>
      <c r="AN785" s="3" t="s">
        <v>88</v>
      </c>
      <c r="AO785" s="3" t="s">
        <v>72</v>
      </c>
      <c r="AP785" s="3" t="s">
        <v>72</v>
      </c>
      <c r="AQ785" s="23">
        <v>45349.761111111111</v>
      </c>
      <c r="AR785" s="3"/>
      <c r="AS785" s="23"/>
      <c r="AT785" s="23"/>
      <c r="AU785" s="3" t="s">
        <v>1040</v>
      </c>
      <c r="AV785" s="3" t="s">
        <v>4075</v>
      </c>
      <c r="AW785" s="3" t="s">
        <v>4076</v>
      </c>
      <c r="AX785" s="3">
        <v>3.8838110000000001</v>
      </c>
      <c r="AY785" s="3">
        <v>-77.070194999999998</v>
      </c>
      <c r="AZ785" s="8" t="str">
        <f>+CONCATENATE("Reportan apertura en el enlace ",Tabla4[[#This Row],[Enlace]]," en el ",Tabla4[[#This Row],[Distancia óptica]]," ocasionado por ",Tabla4[[#This Row],[Causa del daño]])</f>
        <v>Reportan apertura en el enlace Mov. Playita - Mov. Centenario en el km 1,2 desde Mov. Centenario ocasionado por Vandalismo</v>
      </c>
      <c r="BA785" s="8" t="str">
        <f>+CONCATENATE("Para dar solución al incidente ",Tabla4[[#This Row],[Solución]])</f>
        <v>Para dar solución al incidente Se realiza tendido de 300 metros de fibra de 48 hilos y se instala dos cajas de empalmes de 48 hilos.</v>
      </c>
      <c r="BB785" s="3" t="str">
        <f>+_xlfn.CONCAT(Tabla4[[#This Row],[Causa Raiz]]," ",Tabla4[[#This Row],[Solución2]]," (",Tabla4[[#This Row],[Anillo]],"- Cabecera: ",Tabla4[[#This Row],[Cabecera]],"- Operador: ",Tabla4[[#This Row],[Operador]],")")</f>
        <v>Reportan apertura en el enlace Mov. Playita - Mov. Centenario en el km 1,2 desde Mov. Centenario ocasionado por Vandalismo Para dar solución al incidente Se realiza tendido de 300 metros de fibra de 48 hilos y se instala dos cajas de empalmes de 48 hilos. (Anillo 2B- Cabecera: juan 23- Operador: Colombia Telecomunicaciones)</v>
      </c>
    </row>
    <row r="786" spans="1:54" s="2" customFormat="1" ht="185.25">
      <c r="A786" s="38">
        <f t="shared" si="81"/>
        <v>785</v>
      </c>
      <c r="B786" s="3">
        <v>8284118</v>
      </c>
      <c r="C786" s="3" t="s">
        <v>136</v>
      </c>
      <c r="D786" s="23">
        <v>45346.291666666664</v>
      </c>
      <c r="E786" s="23">
        <v>45346.472222222219</v>
      </c>
      <c r="F786" s="1">
        <f t="shared" ca="1" si="80"/>
        <v>0.18055555555474712</v>
      </c>
      <c r="G786" s="3" t="s">
        <v>55</v>
      </c>
      <c r="H786" s="41"/>
      <c r="I786" s="40"/>
      <c r="J786" s="5" t="s">
        <v>137</v>
      </c>
      <c r="K786" s="3" t="s">
        <v>93</v>
      </c>
      <c r="L786" s="9" t="s">
        <v>58</v>
      </c>
      <c r="M786" s="3" t="s">
        <v>59</v>
      </c>
      <c r="N786" s="3" t="s">
        <v>60</v>
      </c>
      <c r="O786" s="3" t="s">
        <v>4077</v>
      </c>
      <c r="P786" s="3" t="s">
        <v>4078</v>
      </c>
      <c r="Q786" s="4" t="s">
        <v>4079</v>
      </c>
      <c r="R786" s="3" t="s">
        <v>980</v>
      </c>
      <c r="S786" s="3" t="s">
        <v>65</v>
      </c>
      <c r="T786" s="3" t="s">
        <v>146</v>
      </c>
      <c r="U786" s="3" t="s">
        <v>4080</v>
      </c>
      <c r="V786" s="22" t="str">
        <f t="shared" si="85"/>
        <v>RBHFO; Hora de aviso: 7:00 24/02/2024; Solución: Se realiza recuperacion de 100 mts de reserva y   sangria de 48 hilos; Hora de solución: 11:20 24/02/2024; Causa: Falla en la Red FiOp</v>
      </c>
      <c r="W786" s="4" t="s">
        <v>68</v>
      </c>
      <c r="X786" s="3"/>
      <c r="Y786" s="3"/>
      <c r="Z786" s="3" t="s">
        <v>69</v>
      </c>
      <c r="AA786" s="3" t="s">
        <v>70</v>
      </c>
      <c r="AB786" s="3">
        <v>8282536</v>
      </c>
      <c r="AC786" s="3" t="s">
        <v>71</v>
      </c>
      <c r="AD786" s="6">
        <v>0</v>
      </c>
      <c r="AE786" s="7"/>
      <c r="AF786" s="7"/>
      <c r="AG786" s="6">
        <f>Tabla4[[#This Row],[Tiempo Parada de Reloj]]+Tabla4[[#This Row],[Tiempo Autorizado por Telefonica (no Máximo)]]</f>
        <v>0</v>
      </c>
      <c r="AH786" s="7">
        <f t="shared" ca="1" si="82"/>
        <v>0.18055555555474712</v>
      </c>
      <c r="AI786" s="8">
        <f t="shared" si="83"/>
        <v>0</v>
      </c>
      <c r="AJ786" s="8">
        <f t="shared" ca="1" si="84"/>
        <v>4.3333333333139308</v>
      </c>
      <c r="AK786" s="3" t="s">
        <v>120</v>
      </c>
      <c r="AL786" s="3" t="s">
        <v>70</v>
      </c>
      <c r="AM786" s="3" t="s">
        <v>72</v>
      </c>
      <c r="AN786" s="3" t="s">
        <v>72</v>
      </c>
      <c r="AO786" s="3" t="s">
        <v>120</v>
      </c>
      <c r="AP786" s="3" t="s">
        <v>120</v>
      </c>
      <c r="AQ786" s="23">
        <v>45348.395138888889</v>
      </c>
      <c r="AR786" s="3"/>
      <c r="AS786" s="23"/>
      <c r="AT786" s="23"/>
      <c r="AU786" s="3" t="s">
        <v>100</v>
      </c>
      <c r="AV786" s="3" t="s">
        <v>720</v>
      </c>
      <c r="AW786" s="3" t="s">
        <v>4081</v>
      </c>
      <c r="AX786" s="3">
        <v>4.6153899999999997</v>
      </c>
      <c r="AY786" s="3">
        <v>-74.161609999999996</v>
      </c>
      <c r="AZ786" s="8" t="str">
        <f>+CONCATENATE("Reportan apertura en el enlace ",Tabla4[[#This Row],[Enlace]]," en el ",Tabla4[[#This Row],[Distancia óptica]]," ocasionado por ",Tabla4[[#This Row],[Causa del daño]])</f>
        <v>Reportan apertura en el enlace Asturias - Los Almendros en el km 6,9 desde Asturias ocasionado por Falla en la Red FiOp</v>
      </c>
      <c r="BA786" s="8" t="str">
        <f>+CONCATENATE("Para dar solución al incidente ",Tabla4[[#This Row],[Solución]])</f>
        <v>Para dar solución al incidente Se realiza recuperacion de 100 mts de reserva y   sangria de 48 hilos</v>
      </c>
      <c r="BB786" s="3" t="str">
        <f>+_xlfn.CONCAT(Tabla4[[#This Row],[Causa Raiz]]," ",Tabla4[[#This Row],[Solución2]]," (",Tabla4[[#This Row],[Anillo]],"- Cabecera: ",Tabla4[[#This Row],[Cabecera]],"- Operador: ",Tabla4[[#This Row],[Operador]],")")</f>
        <v>Reportan apertura en el enlace Asturias - Los Almendros en el km 6,9 desde Asturias ocasionado por Falla en la Red FiOp Para dar solución al incidente Se realiza recuperacion de 100 mts de reserva y   sangria de 48 hilos (Anillo 48 Lado A- Cabecera: ASTURIAS- Operador: Infraco)</v>
      </c>
    </row>
    <row r="787" spans="1:54" s="2" customFormat="1" ht="185.25">
      <c r="A787" s="38">
        <f t="shared" si="81"/>
        <v>786</v>
      </c>
      <c r="B787" s="3">
        <v>8284104</v>
      </c>
      <c r="C787" s="3" t="s">
        <v>92</v>
      </c>
      <c r="D787" s="23">
        <v>45346.291666666664</v>
      </c>
      <c r="E787" s="23">
        <v>45346.479166666664</v>
      </c>
      <c r="F787" s="1">
        <f t="shared" ca="1" si="80"/>
        <v>0.1875</v>
      </c>
      <c r="G787" s="3" t="s">
        <v>55</v>
      </c>
      <c r="H787" s="41"/>
      <c r="I787" s="40"/>
      <c r="J787" s="5" t="s">
        <v>56</v>
      </c>
      <c r="K787" s="3" t="s">
        <v>340</v>
      </c>
      <c r="L787" s="9" t="s">
        <v>58</v>
      </c>
      <c r="M787" s="3" t="s">
        <v>341</v>
      </c>
      <c r="N787" s="3" t="s">
        <v>342</v>
      </c>
      <c r="O787" s="3" t="s">
        <v>2228</v>
      </c>
      <c r="P787" s="3" t="s">
        <v>4082</v>
      </c>
      <c r="Q787" s="4" t="s">
        <v>4083</v>
      </c>
      <c r="R787" s="3" t="s">
        <v>1828</v>
      </c>
      <c r="S787" s="3" t="s">
        <v>347</v>
      </c>
      <c r="T787" s="3" t="s">
        <v>513</v>
      </c>
      <c r="U787" s="3" t="s">
        <v>4084</v>
      </c>
      <c r="V787" s="22" t="str">
        <f t="shared" si="85"/>
        <v>RTNFO; Hora de aviso: 7:00 24/02/2024; Solución: Se recupera 30 m de reserva y se instala una caja de empalme de 48 hilos.; Hora de solución: 11:30 24/02/2024; Causa: Desastre Natural</v>
      </c>
      <c r="W787" s="4" t="s">
        <v>2842</v>
      </c>
      <c r="X787" s="3"/>
      <c r="Y787" s="3"/>
      <c r="Z787" s="3" t="s">
        <v>69</v>
      </c>
      <c r="AA787" s="3" t="s">
        <v>70</v>
      </c>
      <c r="AB787" s="3" t="s">
        <v>4085</v>
      </c>
      <c r="AC787" s="3" t="s">
        <v>71</v>
      </c>
      <c r="AD787" s="6">
        <v>0</v>
      </c>
      <c r="AE787" s="7"/>
      <c r="AF787" s="7"/>
      <c r="AG787" s="6">
        <f>Tabla4[[#This Row],[Tiempo Parada de Reloj]]+Tabla4[[#This Row],[Tiempo Autorizado por Telefonica (no Máximo)]]</f>
        <v>0</v>
      </c>
      <c r="AH787" s="7">
        <f t="shared" ca="1" si="82"/>
        <v>0.1875</v>
      </c>
      <c r="AI787" s="8">
        <f t="shared" si="83"/>
        <v>0</v>
      </c>
      <c r="AJ787" s="8">
        <f t="shared" ca="1" si="84"/>
        <v>4.5</v>
      </c>
      <c r="AK787" s="3" t="s">
        <v>72</v>
      </c>
      <c r="AL787" s="3" t="s">
        <v>70</v>
      </c>
      <c r="AM787" s="3" t="s">
        <v>106</v>
      </c>
      <c r="AN787" s="3" t="s">
        <v>106</v>
      </c>
      <c r="AO787" s="3" t="s">
        <v>73</v>
      </c>
      <c r="AP787" s="3" t="s">
        <v>73</v>
      </c>
      <c r="AQ787" s="23">
        <v>45348.703472222223</v>
      </c>
      <c r="AR787" s="3"/>
      <c r="AS787" s="23" t="s">
        <v>2232</v>
      </c>
      <c r="AT787" s="23"/>
      <c r="AU787" s="3" t="s">
        <v>351</v>
      </c>
      <c r="AV787" s="3" t="s">
        <v>342</v>
      </c>
      <c r="AW787" s="3" t="s">
        <v>1323</v>
      </c>
      <c r="AX787" s="3">
        <v>4.2939999999999996</v>
      </c>
      <c r="AY787" s="3">
        <v>-75.044300000000007</v>
      </c>
      <c r="AZ787" s="8" t="str">
        <f>+CONCATENATE("Reportan apertura en el enlace ",Tabla4[[#This Row],[Enlace]]," en el ",Tabla4[[#This Row],[Distancia óptica]]," ocasionado por ",Tabla4[[#This Row],[Causa del daño]])</f>
        <v>Reportan apertura en el enlace Girardot - Ibagué en el km 30,6 desde Ibagué ocasionado por Desastre Natural</v>
      </c>
      <c r="BA787" s="8" t="str">
        <f>+CONCATENATE("Para dar solución al incidente ",Tabla4[[#This Row],[Solución]])</f>
        <v>Para dar solución al incidente Se recupera 30 m de reserva y se instala una caja de empalme de 48 hilos.</v>
      </c>
      <c r="BB787" s="3" t="str">
        <f>+_xlfn.CONCAT(Tabla4[[#This Row],[Causa Raiz]]," ",Tabla4[[#This Row],[Solución2]]," (",Tabla4[[#This Row],[Anillo]],"- Cabecera: ",Tabla4[[#This Row],[Cabecera]],"- Operador: ",Tabla4[[#This Row],[Operador]],")")</f>
        <v>Reportan apertura en el enlace Girardot - Ibagué en el km 30,6 desde Ibagué ocasionado por Desastre Natural Para dar solución al incidente Se recupera 30 m de reserva y se instala una caja de empalme de 48 hilos. (TRONCAL- Cabecera: IBAGUE- Operador: Colombia Telecomunicaciones)</v>
      </c>
    </row>
    <row r="788" spans="1:54" s="2" customFormat="1" ht="171">
      <c r="A788" s="38">
        <f t="shared" si="81"/>
        <v>787</v>
      </c>
      <c r="B788" s="3">
        <v>8284200</v>
      </c>
      <c r="C788" s="3" t="s">
        <v>54</v>
      </c>
      <c r="D788" s="23">
        <v>45346.347222222219</v>
      </c>
      <c r="E788" s="23">
        <v>45346.348611111112</v>
      </c>
      <c r="F788" s="1">
        <f t="shared" ca="1" si="80"/>
        <v>1.3888888934161514E-3</v>
      </c>
      <c r="G788" s="3" t="s">
        <v>55</v>
      </c>
      <c r="H788" s="41"/>
      <c r="I788" s="40"/>
      <c r="J788" s="5" t="s">
        <v>56</v>
      </c>
      <c r="K788" s="3" t="s">
        <v>93</v>
      </c>
      <c r="L788" s="9" t="s">
        <v>58</v>
      </c>
      <c r="M788" s="3" t="s">
        <v>59</v>
      </c>
      <c r="N788" s="3" t="s">
        <v>60</v>
      </c>
      <c r="O788" s="3" t="s">
        <v>4086</v>
      </c>
      <c r="P788" s="3" t="s">
        <v>325</v>
      </c>
      <c r="Q788" s="4" t="s">
        <v>4087</v>
      </c>
      <c r="R788" s="3" t="s">
        <v>980</v>
      </c>
      <c r="S788" s="3" t="s">
        <v>65</v>
      </c>
      <c r="T788" s="3" t="s">
        <v>104</v>
      </c>
      <c r="U788" s="3" t="s">
        <v>4088</v>
      </c>
      <c r="V788" s="22" t="str">
        <f t="shared" si="85"/>
        <v>RLFO; Hora de aviso: 8:20 24/02/2024; Solución: Rolando Sanchez de Zona indica que se descarta falla por fo; Hora de solución: 8:22 24/02/2024; Causa: Visita Fallida</v>
      </c>
      <c r="W788" s="4" t="s">
        <v>68</v>
      </c>
      <c r="X788" s="3"/>
      <c r="Y788" s="3"/>
      <c r="Z788" s="3" t="s">
        <v>69</v>
      </c>
      <c r="AA788" s="3" t="s">
        <v>70</v>
      </c>
      <c r="AB788" s="3">
        <v>8281005</v>
      </c>
      <c r="AC788" s="3" t="s">
        <v>71</v>
      </c>
      <c r="AD788" s="6">
        <v>0</v>
      </c>
      <c r="AE788" s="7"/>
      <c r="AF788" s="7"/>
      <c r="AG788" s="6">
        <f>Tabla4[[#This Row],[Tiempo Parada de Reloj]]+Tabla4[[#This Row],[Tiempo Autorizado por Telefonica (no Máximo)]]</f>
        <v>0</v>
      </c>
      <c r="AH788" s="7">
        <f t="shared" ca="1" si="82"/>
        <v>1.3888888934161514E-3</v>
      </c>
      <c r="AI788" s="8">
        <f t="shared" si="83"/>
        <v>0</v>
      </c>
      <c r="AJ788" s="8">
        <f t="shared" ca="1" si="84"/>
        <v>3.3333333441987634E-2</v>
      </c>
      <c r="AK788" s="3" t="s">
        <v>72</v>
      </c>
      <c r="AL788" s="3" t="s">
        <v>71</v>
      </c>
      <c r="AM788" s="3" t="s">
        <v>69</v>
      </c>
      <c r="AN788" s="3" t="s">
        <v>72</v>
      </c>
      <c r="AO788" s="3" t="s">
        <v>72</v>
      </c>
      <c r="AP788" s="3" t="s">
        <v>72</v>
      </c>
      <c r="AQ788" s="23">
        <v>45346.348611111112</v>
      </c>
      <c r="AR788" s="3"/>
      <c r="AS788" s="23"/>
      <c r="AT788" s="23"/>
      <c r="AU788" s="3" t="s">
        <v>100</v>
      </c>
      <c r="AV788" s="3" t="s">
        <v>69</v>
      </c>
      <c r="AW788" s="3" t="s">
        <v>69</v>
      </c>
      <c r="AX788" s="3" t="s">
        <v>69</v>
      </c>
      <c r="AY788" s="3" t="s">
        <v>69</v>
      </c>
      <c r="AZ788" s="8" t="str">
        <f>+CONCATENATE("Reportan apertura en el enlace ",Tabla4[[#This Row],[Enlace]]," en el ",Tabla4[[#This Row],[Distancia óptica]]," ocasionado por ",Tabla4[[#This Row],[Causa del daño]])</f>
        <v>Reportan apertura en el enlace Asturias - Dto 42003 Quintas de Santa Cecilia en el Km 0 ocasionado por Visita Fallida</v>
      </c>
      <c r="BA788" s="8" t="str">
        <f>+CONCATENATE("Para dar solución al incidente ",Tabla4[[#This Row],[Solución]])</f>
        <v>Para dar solución al incidente Rolando Sanchez de Zona indica que se descarta falla por fo</v>
      </c>
      <c r="BB788" s="3" t="str">
        <f>+_xlfn.CONCAT(Tabla4[[#This Row],[Causa Raiz]]," ",Tabla4[[#This Row],[Solución2]]," (",Tabla4[[#This Row],[Anillo]],"- Cabecera: ",Tabla4[[#This Row],[Cabecera]],"- Operador: ",Tabla4[[#This Row],[Operador]],")")</f>
        <v>Reportan apertura en el enlace Asturias - Dto 42003 Quintas de Santa Cecilia en el Km 0 ocasionado por Visita Fallida Para dar solución al incidente Rolando Sanchez de Zona indica que se descarta falla por fo (NA- Cabecera: NA- Operador: Colombia Telecomunicaciones)</v>
      </c>
    </row>
    <row r="789" spans="1:54" s="2" customFormat="1" ht="156.75">
      <c r="A789" s="38">
        <f t="shared" si="81"/>
        <v>788</v>
      </c>
      <c r="B789" s="3">
        <v>8284277</v>
      </c>
      <c r="C789" s="3" t="s">
        <v>163</v>
      </c>
      <c r="D789" s="23">
        <v>45346.347222222219</v>
      </c>
      <c r="E789" s="23">
        <v>45346.348611111112</v>
      </c>
      <c r="F789" s="1">
        <f t="shared" ca="1" si="80"/>
        <v>1.3888888934161514E-3</v>
      </c>
      <c r="G789" s="3" t="s">
        <v>55</v>
      </c>
      <c r="H789" s="41"/>
      <c r="I789" s="40"/>
      <c r="J789" s="5" t="s">
        <v>56</v>
      </c>
      <c r="K789" s="3" t="s">
        <v>77</v>
      </c>
      <c r="L789" s="9" t="s">
        <v>58</v>
      </c>
      <c r="M789" s="3" t="s">
        <v>838</v>
      </c>
      <c r="N789" s="3" t="s">
        <v>839</v>
      </c>
      <c r="O789" s="3" t="s">
        <v>4089</v>
      </c>
      <c r="P789" s="3" t="s">
        <v>325</v>
      </c>
      <c r="Q789" s="4" t="s">
        <v>4090</v>
      </c>
      <c r="R789" s="3" t="s">
        <v>2716</v>
      </c>
      <c r="S789" s="3" t="s">
        <v>289</v>
      </c>
      <c r="T789" s="3" t="s">
        <v>104</v>
      </c>
      <c r="U789" s="3" t="s">
        <v>4091</v>
      </c>
      <c r="V789" s="22" t="str">
        <f t="shared" si="85"/>
        <v>RDFO; Hora de aviso: 8:20 24/02/2024; Solución: Persoanl de PI relaiza cambio de pacht cord; Hora de solución: 8:22 24/02/2024; Causa: Visita Fallida</v>
      </c>
      <c r="W789" s="4" t="s">
        <v>160</v>
      </c>
      <c r="X789" s="3"/>
      <c r="Y789" s="3"/>
      <c r="Z789" s="3" t="s">
        <v>69</v>
      </c>
      <c r="AA789" s="3" t="s">
        <v>71</v>
      </c>
      <c r="AB789" s="3">
        <v>0</v>
      </c>
      <c r="AC789" s="3" t="s">
        <v>71</v>
      </c>
      <c r="AD789" s="6">
        <v>0</v>
      </c>
      <c r="AE789" s="7"/>
      <c r="AF789" s="7"/>
      <c r="AG789" s="6">
        <f>Tabla4[[#This Row],[Tiempo Parada de Reloj]]+Tabla4[[#This Row],[Tiempo Autorizado por Telefonica (no Máximo)]]</f>
        <v>0</v>
      </c>
      <c r="AH789" s="7">
        <f t="shared" ca="1" si="82"/>
        <v>1.3888888934161514E-3</v>
      </c>
      <c r="AI789" s="8">
        <f t="shared" si="83"/>
        <v>0</v>
      </c>
      <c r="AJ789" s="8">
        <f t="shared" ca="1" si="84"/>
        <v>3.3333333441987634E-2</v>
      </c>
      <c r="AK789" s="3" t="s">
        <v>87</v>
      </c>
      <c r="AL789" s="3" t="s">
        <v>70</v>
      </c>
      <c r="AM789" s="3" t="s">
        <v>72</v>
      </c>
      <c r="AN789" s="3" t="s">
        <v>72</v>
      </c>
      <c r="AO789" s="3" t="s">
        <v>72</v>
      </c>
      <c r="AP789" s="3" t="s">
        <v>72</v>
      </c>
      <c r="AQ789" s="23">
        <v>45346.348611111112</v>
      </c>
      <c r="AR789" s="3"/>
      <c r="AS789" s="23"/>
      <c r="AT789" s="23"/>
      <c r="AU789" s="3" t="s">
        <v>404</v>
      </c>
      <c r="AV789" s="3" t="s">
        <v>69</v>
      </c>
      <c r="AW789" s="3" t="s">
        <v>69</v>
      </c>
      <c r="AX789" s="3" t="s">
        <v>69</v>
      </c>
      <c r="AY789" s="3" t="s">
        <v>69</v>
      </c>
      <c r="AZ789" s="8" t="str">
        <f>+CONCATENATE("Reportan apertura en el enlace ",Tabla4[[#This Row],[Enlace]]," en el ",Tabla4[[#This Row],[Distancia óptica]]," ocasionado por ",Tabla4[[#This Row],[Causa del daño]])</f>
        <v>Reportan apertura en el enlace Pereira - Sw Dosquebradas en el Km 0 ocasionado por Visita Fallida</v>
      </c>
      <c r="BA789" s="8" t="str">
        <f>+CONCATENATE("Para dar solución al incidente ",Tabla4[[#This Row],[Solución]])</f>
        <v>Para dar solución al incidente Persoanl de PI relaiza cambio de pacht cord</v>
      </c>
      <c r="BB789" s="3" t="str">
        <f>+_xlfn.CONCAT(Tabla4[[#This Row],[Causa Raiz]]," ",Tabla4[[#This Row],[Solución2]]," (",Tabla4[[#This Row],[Anillo]],"- Cabecera: ",Tabla4[[#This Row],[Cabecera]],"- Operador: ",Tabla4[[#This Row],[Operador]],")")</f>
        <v>Reportan apertura en el enlace Pereira - Sw Dosquebradas en el Km 0 ocasionado por Visita Fallida Para dar solución al incidente Persoanl de PI relaiza cambio de pacht cord (NA- Cabecera: NA- Operador: Colombia Telecomunicaciones)</v>
      </c>
    </row>
    <row r="790" spans="1:54" s="2" customFormat="1" ht="199.5">
      <c r="A790" s="38">
        <f t="shared" si="81"/>
        <v>789</v>
      </c>
      <c r="B790" s="3">
        <v>8284373</v>
      </c>
      <c r="C790" s="3" t="s">
        <v>54</v>
      </c>
      <c r="D790" s="23">
        <v>45346.375</v>
      </c>
      <c r="E790" s="23">
        <v>45346.465277777781</v>
      </c>
      <c r="F790" s="1">
        <f t="shared" ca="1" si="80"/>
        <v>9.0277777781011537E-2</v>
      </c>
      <c r="G790" s="3" t="s">
        <v>55</v>
      </c>
      <c r="H790" s="41"/>
      <c r="I790" s="40"/>
      <c r="J790" s="5" t="s">
        <v>56</v>
      </c>
      <c r="K790" s="3" t="s">
        <v>77</v>
      </c>
      <c r="L790" s="9" t="s">
        <v>58</v>
      </c>
      <c r="M790" s="3" t="s">
        <v>283</v>
      </c>
      <c r="N790" s="3" t="s">
        <v>284</v>
      </c>
      <c r="O790" s="3" t="s">
        <v>4092</v>
      </c>
      <c r="P790" s="3" t="s">
        <v>4093</v>
      </c>
      <c r="Q790" s="4" t="s">
        <v>4094</v>
      </c>
      <c r="R790" s="3" t="s">
        <v>2603</v>
      </c>
      <c r="S790" s="3" t="s">
        <v>289</v>
      </c>
      <c r="T790" s="3" t="s">
        <v>256</v>
      </c>
      <c r="U790" s="3" t="s">
        <v>3675</v>
      </c>
      <c r="V790" s="22" t="str">
        <f t="shared" si="85"/>
        <v>RLFO; Hora de aviso: 9:00 24/02/2024; Solución: Se refusiona hilos abiertos en caja de empalme existente.; Hora de solución: 11:10 24/02/2024; Causa: Falla de Empalme de FiOp</v>
      </c>
      <c r="W790" s="4" t="s">
        <v>160</v>
      </c>
      <c r="X790" s="3"/>
      <c r="Y790" s="3"/>
      <c r="Z790" s="3" t="s">
        <v>69</v>
      </c>
      <c r="AA790" s="3" t="s">
        <v>71</v>
      </c>
      <c r="AB790" s="3">
        <v>0</v>
      </c>
      <c r="AC790" s="3" t="s">
        <v>71</v>
      </c>
      <c r="AD790" s="6">
        <v>0</v>
      </c>
      <c r="AE790" s="7"/>
      <c r="AF790" s="7"/>
      <c r="AG790" s="6">
        <f>Tabla4[[#This Row],[Tiempo Parada de Reloj]]+Tabla4[[#This Row],[Tiempo Autorizado por Telefonica (no Máximo)]]</f>
        <v>0</v>
      </c>
      <c r="AH790" s="7">
        <f t="shared" ca="1" si="82"/>
        <v>9.0277777781011537E-2</v>
      </c>
      <c r="AI790" s="8">
        <f t="shared" si="83"/>
        <v>0</v>
      </c>
      <c r="AJ790" s="8">
        <f t="shared" ca="1" si="84"/>
        <v>2.1666666667442769</v>
      </c>
      <c r="AK790" s="3" t="s">
        <v>72</v>
      </c>
      <c r="AL790" s="3" t="s">
        <v>71</v>
      </c>
      <c r="AM790" s="3" t="s">
        <v>69</v>
      </c>
      <c r="AN790" s="3" t="s">
        <v>72</v>
      </c>
      <c r="AO790" s="3" t="s">
        <v>72</v>
      </c>
      <c r="AP790" s="3" t="s">
        <v>72</v>
      </c>
      <c r="AQ790" s="23">
        <v>45349.506944444445</v>
      </c>
      <c r="AR790" s="3"/>
      <c r="AS790" s="23"/>
      <c r="AT790" s="23"/>
      <c r="AU790" s="3" t="s">
        <v>662</v>
      </c>
      <c r="AV790" s="3" t="s">
        <v>4095</v>
      </c>
      <c r="AW790" s="3" t="s">
        <v>307</v>
      </c>
      <c r="AX790" s="3">
        <v>4.5257470199999998</v>
      </c>
      <c r="AY790" s="3">
        <v>-75.683480450000005</v>
      </c>
      <c r="AZ790" s="8" t="str">
        <f>+CONCATENATE("Reportan apertura en el enlace ",Tabla4[[#This Row],[Enlace]]," en el ",Tabla4[[#This Row],[Distancia óptica]]," ocasionado por ",Tabla4[[#This Row],[Causa del daño]])</f>
        <v>Reportan apertura en el enlace OLT Armenia Sur - Bosque en el km 1,2 desde OLT Armenia Sur ocasionado por Falla de Empalme de FiOp</v>
      </c>
      <c r="BA790" s="8" t="str">
        <f>+CONCATENATE("Para dar solución al incidente ",Tabla4[[#This Row],[Solución]])</f>
        <v>Para dar solución al incidente Se refusiona hilos abiertos en caja de empalme existente.</v>
      </c>
      <c r="BB790" s="3" t="str">
        <f>+_xlfn.CONCAT(Tabla4[[#This Row],[Causa Raiz]]," ",Tabla4[[#This Row],[Solución2]]," (",Tabla4[[#This Row],[Anillo]],"- Cabecera: ",Tabla4[[#This Row],[Cabecera]],"- Operador: ",Tabla4[[#This Row],[Operador]],")")</f>
        <v>Reportan apertura en el enlace OLT Armenia Sur - Bosque en el km 1,2 desde OLT Armenia Sur ocasionado por Falla de Empalme de FiOp Para dar solución al incidente Se refusiona hilos abiertos en caja de empalme existente. (LINEAL- Cabecera: ARMENIA SUR- Operador: Colombia Telecomunicaciones)</v>
      </c>
    </row>
    <row r="791" spans="1:54" s="2" customFormat="1" ht="228">
      <c r="A791" s="38">
        <f t="shared" si="81"/>
        <v>790</v>
      </c>
      <c r="B791" s="3">
        <v>8280533</v>
      </c>
      <c r="C791" s="3" t="s">
        <v>54</v>
      </c>
      <c r="D791" s="23">
        <v>45346.489583333336</v>
      </c>
      <c r="E791" s="23">
        <v>45346.697916666664</v>
      </c>
      <c r="F791" s="1">
        <f t="shared" ca="1" si="80"/>
        <v>0.20833333332848269</v>
      </c>
      <c r="G791" s="3" t="s">
        <v>55</v>
      </c>
      <c r="H791" s="41"/>
      <c r="I791" s="40"/>
      <c r="J791" s="5" t="s">
        <v>56</v>
      </c>
      <c r="K791" s="3" t="s">
        <v>4096</v>
      </c>
      <c r="L791" s="9" t="s">
        <v>58</v>
      </c>
      <c r="M791" s="3" t="s">
        <v>204</v>
      </c>
      <c r="N791" s="3" t="s">
        <v>332</v>
      </c>
      <c r="O791" s="3" t="s">
        <v>4097</v>
      </c>
      <c r="P791" s="3" t="s">
        <v>4098</v>
      </c>
      <c r="Q791" s="4" t="s">
        <v>4099</v>
      </c>
      <c r="R791" s="3" t="s">
        <v>1082</v>
      </c>
      <c r="S791" s="3" t="s">
        <v>4100</v>
      </c>
      <c r="T791" s="3" t="s">
        <v>176</v>
      </c>
      <c r="U791" s="3" t="s">
        <v>4101</v>
      </c>
      <c r="V791" s="22" t="str">
        <f t="shared" si="85"/>
        <v>RLFO; Hora de aviso: 11:45 24/02/2024; Solución: Se realiza tendido de 80 metros de F.O de 24 hilos y se crean 2 empalmes ; Hora de solución: 16:45 24/02/2024; Causa: Intervención de Terceros. No Identificados</v>
      </c>
      <c r="W791" s="4" t="s">
        <v>4102</v>
      </c>
      <c r="X791" s="3" t="s">
        <v>4103</v>
      </c>
      <c r="Y791" s="3" t="s">
        <v>4104</v>
      </c>
      <c r="Z791" s="3" t="s">
        <v>1349</v>
      </c>
      <c r="AA791" s="3" t="s">
        <v>70</v>
      </c>
      <c r="AB791" s="3">
        <v>8280533</v>
      </c>
      <c r="AC791" s="3" t="s">
        <v>71</v>
      </c>
      <c r="AD791" s="6">
        <v>4.1666666666666664E-2</v>
      </c>
      <c r="AE791" s="7"/>
      <c r="AF791" s="7"/>
      <c r="AG791" s="6">
        <f>Tabla4[[#This Row],[Tiempo Parada de Reloj]]+Tabla4[[#This Row],[Tiempo Autorizado por Telefonica (no Máximo)]]</f>
        <v>4.1666666666666664E-2</v>
      </c>
      <c r="AH791" s="7">
        <f t="shared" ca="1" si="82"/>
        <v>0.16666666666181604</v>
      </c>
      <c r="AI791" s="8">
        <f t="shared" si="83"/>
        <v>1</v>
      </c>
      <c r="AJ791" s="8">
        <f t="shared" ca="1" si="84"/>
        <v>3.9999999998835847</v>
      </c>
      <c r="AK791" s="3" t="s">
        <v>72</v>
      </c>
      <c r="AL791" s="3" t="s">
        <v>70</v>
      </c>
      <c r="AM791" s="3" t="s">
        <v>106</v>
      </c>
      <c r="AN791" s="3" t="s">
        <v>106</v>
      </c>
      <c r="AO791" s="3" t="s">
        <v>88</v>
      </c>
      <c r="AP791" s="3" t="s">
        <v>88</v>
      </c>
      <c r="AQ791" s="23">
        <v>45350.40902777778</v>
      </c>
      <c r="AR791" s="3"/>
      <c r="AS791" s="23"/>
      <c r="AT791" s="23"/>
      <c r="AU791" s="3" t="s">
        <v>192</v>
      </c>
      <c r="AV791" s="3" t="s">
        <v>4105</v>
      </c>
      <c r="AW791" s="3" t="s">
        <v>151</v>
      </c>
      <c r="AX791" s="3">
        <v>7.1292999999999997</v>
      </c>
      <c r="AY791" s="3">
        <v>-73.106800000000007</v>
      </c>
      <c r="AZ791" s="8" t="str">
        <f>+CONCATENATE("Reportan apertura en el enlace ",Tabla4[[#This Row],[Enlace]]," en el ",Tabla4[[#This Row],[Distancia óptica]]," ocasionado por ",Tabla4[[#This Row],[Causa del daño]])</f>
        <v>Reportan apertura en el enlace Armario 3596 - Parque Telebucaramanga en el km 0,89 desde Armario 3596 ocasionado por Intervención de Terceros. No Identificados</v>
      </c>
      <c r="BA791" s="8" t="str">
        <f>+CONCATENATE("Para dar solución al incidente ",Tabla4[[#This Row],[Solución]])</f>
        <v xml:space="preserve">Para dar solución al incidente Se realiza tendido de 80 metros de F.O de 24 hilos y se crean 2 empalmes </v>
      </c>
      <c r="BB791" s="3" t="str">
        <f>+_xlfn.CONCAT(Tabla4[[#This Row],[Causa Raiz]]," ",Tabla4[[#This Row],[Solución2]]," (",Tabla4[[#This Row],[Anillo]],"- Cabecera: ",Tabla4[[#This Row],[Cabecera]],"- Operador: ",Tabla4[[#This Row],[Operador]],")")</f>
        <v>Reportan apertura en el enlace Armario 3596 - Parque Telebucaramanga en el km 0,89 desde Armario 3596 ocasionado por Intervención de Terceros. No Identificados Para dar solución al incidente Se realiza tendido de 80 metros de F.O de 24 hilos y se crean 2 empalmes  (Lineal - Cabecera: Nodo parque- Operador: Colombia Telecomunicaciones)</v>
      </c>
    </row>
    <row r="792" spans="1:54" s="2" customFormat="1" ht="213.75">
      <c r="A792" s="38">
        <f t="shared" si="81"/>
        <v>791</v>
      </c>
      <c r="B792" s="3">
        <v>8285449</v>
      </c>
      <c r="C792" s="3" t="s">
        <v>136</v>
      </c>
      <c r="D792" s="23">
        <v>45346.604166666664</v>
      </c>
      <c r="E792" s="23">
        <v>45347.802083333336</v>
      </c>
      <c r="F792" s="1">
        <f t="shared" ca="1" si="80"/>
        <v>1.1979166666715173</v>
      </c>
      <c r="G792" s="3" t="s">
        <v>55</v>
      </c>
      <c r="H792" s="41"/>
      <c r="I792" s="40"/>
      <c r="J792" s="5" t="s">
        <v>137</v>
      </c>
      <c r="K792" s="3" t="s">
        <v>138</v>
      </c>
      <c r="L792" s="9" t="s">
        <v>78</v>
      </c>
      <c r="M792" s="3" t="s">
        <v>139</v>
      </c>
      <c r="N792" s="3" t="s">
        <v>140</v>
      </c>
      <c r="O792" s="3" t="s">
        <v>4106</v>
      </c>
      <c r="P792" s="3" t="s">
        <v>4107</v>
      </c>
      <c r="Q792" s="4" t="s">
        <v>4108</v>
      </c>
      <c r="R792" s="3" t="s">
        <v>144</v>
      </c>
      <c r="S792" s="3" t="s">
        <v>145</v>
      </c>
      <c r="T792" s="3" t="s">
        <v>146</v>
      </c>
      <c r="U792" s="3" t="s">
        <v>4109</v>
      </c>
      <c r="V792" s="22" t="str">
        <f t="shared" si="85"/>
        <v>RBHFO; Hora de aviso: 14:30 24/02/2024; Solución: Se recuperan 10 metros de F.O de 48 hilos y se sangra el cable para crear empalme de 48 hilos ; Hora de solución: 19:15 25/02/2024; Causa: Falla en la Red FiOp</v>
      </c>
      <c r="W792" s="4" t="s">
        <v>557</v>
      </c>
      <c r="X792" s="3"/>
      <c r="Y792" s="3"/>
      <c r="Z792" s="3" t="s">
        <v>69</v>
      </c>
      <c r="AA792" s="3" t="s">
        <v>71</v>
      </c>
      <c r="AB792" s="3">
        <v>0</v>
      </c>
      <c r="AC792" s="3" t="s">
        <v>71</v>
      </c>
      <c r="AD792" s="6">
        <v>0.78611111111111109</v>
      </c>
      <c r="AE792" s="7"/>
      <c r="AF792" s="7"/>
      <c r="AG792" s="6">
        <f>Tabla4[[#This Row],[Tiempo Parada de Reloj]]+Tabla4[[#This Row],[Tiempo Autorizado por Telefonica (no Máximo)]]</f>
        <v>0.78611111111111109</v>
      </c>
      <c r="AH792" s="7">
        <f t="shared" ca="1" si="82"/>
        <v>0.41180555556040621</v>
      </c>
      <c r="AI792" s="8">
        <f t="shared" si="83"/>
        <v>18.866666666666667</v>
      </c>
      <c r="AJ792" s="8">
        <f t="shared" ca="1" si="84"/>
        <v>9.8833333334497482</v>
      </c>
      <c r="AK792" s="3" t="s">
        <v>106</v>
      </c>
      <c r="AL792" s="3" t="s">
        <v>70</v>
      </c>
      <c r="AM792" s="3" t="s">
        <v>88</v>
      </c>
      <c r="AN792" s="3" t="s">
        <v>88</v>
      </c>
      <c r="AO792" s="3" t="s">
        <v>72</v>
      </c>
      <c r="AP792" s="3" t="s">
        <v>72</v>
      </c>
      <c r="AQ792" s="23">
        <v>45349.929861111108</v>
      </c>
      <c r="AR792" s="3"/>
      <c r="AS792" s="23"/>
      <c r="AT792" s="23"/>
      <c r="AU792" s="3" t="s">
        <v>200</v>
      </c>
      <c r="AV792" s="3" t="s">
        <v>558</v>
      </c>
      <c r="AW792" s="3" t="s">
        <v>4110</v>
      </c>
      <c r="AX792" s="3">
        <v>3.3730000000000002</v>
      </c>
      <c r="AY792" s="3">
        <v>-76.540000000000006</v>
      </c>
      <c r="AZ792" s="8" t="str">
        <f>+CONCATENATE("Reportan apertura en el enlace ",Tabla4[[#This Row],[Enlace]]," en el ",Tabla4[[#This Row],[Distancia óptica]]," ocasionado por ",Tabla4[[#This Row],[Causa del daño]])</f>
        <v>Reportan apertura en el enlace Mov. Plazoleta Bochalema - Mov. Makrocaney en el km 4,123 desde Makrocaney ocasionado por Falla en la Red FiOp</v>
      </c>
      <c r="BA792" s="8" t="str">
        <f>+CONCATENATE("Para dar solución al incidente ",Tabla4[[#This Row],[Solución]])</f>
        <v xml:space="preserve">Para dar solución al incidente Se recuperan 10 metros de F.O de 48 hilos y se sangra el cable para crear empalme de 48 hilos </v>
      </c>
      <c r="BB792" s="3" t="str">
        <f>+_xlfn.CONCAT(Tabla4[[#This Row],[Causa Raiz]]," ",Tabla4[[#This Row],[Solución2]]," (",Tabla4[[#This Row],[Anillo]],"- Cabecera: ",Tabla4[[#This Row],[Cabecera]],"- Operador: ",Tabla4[[#This Row],[Operador]],")")</f>
        <v>Reportan apertura en el enlace Mov. Plazoleta Bochalema - Mov. Makrocaney en el km 4,123 desde Makrocaney ocasionado por Falla en la Red FiOp Para dar solución al incidente Se recuperan 10 metros de F.O de 48 hilos y se sangra el cable para crear empalme de 48 hilos  (anillo 4- Cabecera: Makrocaney- Operador: Infraco)</v>
      </c>
    </row>
    <row r="793" spans="1:54" s="2" customFormat="1" ht="199.5">
      <c r="A793" s="38">
        <f t="shared" si="81"/>
        <v>792</v>
      </c>
      <c r="B793" s="3">
        <v>8285428</v>
      </c>
      <c r="C793" s="3" t="s">
        <v>92</v>
      </c>
      <c r="D793" s="23">
        <v>45346.604166666664</v>
      </c>
      <c r="E793" s="23">
        <v>45346.677083333336</v>
      </c>
      <c r="F793" s="1">
        <f t="shared" ref="F793:F848" ca="1" si="86">IF(ISBLANK(E793),IF(ISBLANK(D793),0,NOW()-D793),E793-D793)</f>
        <v>7.2916666671517305E-2</v>
      </c>
      <c r="G793" s="3" t="s">
        <v>55</v>
      </c>
      <c r="H793" s="41"/>
      <c r="I793" s="40"/>
      <c r="J793" s="5" t="s">
        <v>56</v>
      </c>
      <c r="K793" s="3" t="s">
        <v>122</v>
      </c>
      <c r="L793" s="9" t="s">
        <v>58</v>
      </c>
      <c r="M793" s="3" t="s">
        <v>800</v>
      </c>
      <c r="N793" s="3" t="s">
        <v>801</v>
      </c>
      <c r="O793" s="3" t="s">
        <v>2486</v>
      </c>
      <c r="P793" s="3" t="s">
        <v>4111</v>
      </c>
      <c r="Q793" s="4" t="s">
        <v>4112</v>
      </c>
      <c r="R793" s="3" t="s">
        <v>805</v>
      </c>
      <c r="S793" s="3" t="s">
        <v>129</v>
      </c>
      <c r="T793" s="3" t="s">
        <v>66</v>
      </c>
      <c r="U793" s="3" t="s">
        <v>4113</v>
      </c>
      <c r="V793" s="22" t="str">
        <f t="shared" si="85"/>
        <v>RTNFO; Hora de aviso: 14:30 24/02/2024; Solución: Se recuperarn 200 metros de Reserva de F.O de 36 hilos y se crea un empalme de 48 hilos; Hora de solución: 16:15 24/02/2024; Causa: Vandalismo</v>
      </c>
      <c r="W793" s="4" t="s">
        <v>4114</v>
      </c>
      <c r="X793" s="3" t="s">
        <v>4115</v>
      </c>
      <c r="Y793" s="3" t="s">
        <v>4116</v>
      </c>
      <c r="Z793" s="3" t="s">
        <v>119</v>
      </c>
      <c r="AA793" s="3" t="s">
        <v>71</v>
      </c>
      <c r="AB793" s="3">
        <v>0</v>
      </c>
      <c r="AC793" s="3" t="s">
        <v>71</v>
      </c>
      <c r="AD793" s="6">
        <v>0</v>
      </c>
      <c r="AE793" s="7"/>
      <c r="AF793" s="7"/>
      <c r="AG793" s="6">
        <f>Tabla4[[#This Row],[Tiempo Parada de Reloj]]+Tabla4[[#This Row],[Tiempo Autorizado por Telefonica (no Máximo)]]</f>
        <v>0</v>
      </c>
      <c r="AH793" s="7">
        <f t="shared" ca="1" si="82"/>
        <v>7.2916666671517305E-2</v>
      </c>
      <c r="AI793" s="8">
        <f t="shared" si="83"/>
        <v>0</v>
      </c>
      <c r="AJ793" s="8">
        <f t="shared" ca="1" si="84"/>
        <v>1.7500000001164153</v>
      </c>
      <c r="AK793" s="3" t="s">
        <v>106</v>
      </c>
      <c r="AL793" s="3" t="s">
        <v>71</v>
      </c>
      <c r="AM793" s="3" t="s">
        <v>69</v>
      </c>
      <c r="AN793" s="3" t="s">
        <v>106</v>
      </c>
      <c r="AO793" s="3" t="s">
        <v>73</v>
      </c>
      <c r="AP793" s="3" t="s">
        <v>73</v>
      </c>
      <c r="AQ793" s="23">
        <v>45348.895138888889</v>
      </c>
      <c r="AR793" s="3"/>
      <c r="AS793" s="23"/>
      <c r="AT793" s="23"/>
      <c r="AU793" s="3" t="s">
        <v>192</v>
      </c>
      <c r="AV793" s="3" t="s">
        <v>3827</v>
      </c>
      <c r="AW793" s="3" t="s">
        <v>1323</v>
      </c>
      <c r="AX793" s="3">
        <v>9.3493999999999993</v>
      </c>
      <c r="AY793" s="3">
        <v>-75.418999999999997</v>
      </c>
      <c r="AZ793" s="8" t="str">
        <f>+CONCATENATE("Reportan apertura en el enlace ",Tabla4[[#This Row],[Enlace]]," en el ",Tabla4[[#This Row],[Distancia óptica]]," ocasionado por ",Tabla4[[#This Row],[Causa del daño]])</f>
        <v>Reportan apertura en el enlace Sincelejo - Tolú en el km 36,9 desde Tolu ocasionado por Vandalismo</v>
      </c>
      <c r="BA793" s="8" t="str">
        <f>+CONCATENATE("Para dar solución al incidente ",Tabla4[[#This Row],[Solución]])</f>
        <v>Para dar solución al incidente Se recuperarn 200 metros de Reserva de F.O de 36 hilos y se crea un empalme de 48 hilos</v>
      </c>
      <c r="BB793" s="3" t="str">
        <f>+_xlfn.CONCAT(Tabla4[[#This Row],[Causa Raiz]]," ",Tabla4[[#This Row],[Solución2]]," (",Tabla4[[#This Row],[Anillo]],"- Cabecera: ",Tabla4[[#This Row],[Cabecera]],"- Operador: ",Tabla4[[#This Row],[Operador]],")")</f>
        <v>Reportan apertura en el enlace Sincelejo - Tolú en el km 36,9 desde Tolu ocasionado por Vandalismo Para dar solución al incidente Se recuperarn 200 metros de Reserva de F.O de 36 hilos y se crea un empalme de 48 hilos (TRONCAL- Cabecera: Sincelejo- Operador: Colombia Telecomunicaciones)</v>
      </c>
    </row>
    <row r="794" spans="1:54" s="2" customFormat="1" ht="213.75">
      <c r="A794" s="38">
        <f t="shared" si="81"/>
        <v>793</v>
      </c>
      <c r="B794" s="3">
        <v>8285958</v>
      </c>
      <c r="C794" s="3" t="s">
        <v>163</v>
      </c>
      <c r="D794" s="23">
        <v>45346.78125</v>
      </c>
      <c r="E794" s="23">
        <v>45347.069444444445</v>
      </c>
      <c r="F794" s="1">
        <f t="shared" ca="1" si="86"/>
        <v>0.28819444444525288</v>
      </c>
      <c r="G794" s="3" t="s">
        <v>55</v>
      </c>
      <c r="H794" s="41"/>
      <c r="I794" s="40"/>
      <c r="J794" s="5" t="s">
        <v>56</v>
      </c>
      <c r="K794" s="3" t="s">
        <v>203</v>
      </c>
      <c r="L794" s="9" t="s">
        <v>58</v>
      </c>
      <c r="M794" s="3" t="s">
        <v>204</v>
      </c>
      <c r="N794" s="3" t="s">
        <v>4117</v>
      </c>
      <c r="O794" s="3" t="s">
        <v>4118</v>
      </c>
      <c r="P794" s="3" t="s">
        <v>4119</v>
      </c>
      <c r="Q794" s="4" t="s">
        <v>4120</v>
      </c>
      <c r="R794" s="3" t="s">
        <v>209</v>
      </c>
      <c r="S794" s="3" t="s">
        <v>210</v>
      </c>
      <c r="T794" s="3" t="s">
        <v>66</v>
      </c>
      <c r="U794" s="3" t="s">
        <v>4121</v>
      </c>
      <c r="V794" s="22" t="str">
        <f t="shared" si="85"/>
        <v>RDFO; Hora de aviso: 18:45 24/02/2024; Solución: Se realiza tendido de 70 mts de fibra de de 36 H y se utilizan dos cajas de emplame de 48 Hilos, se realizan 12 fusiones por extremo; Hora de solución: 1:40 25/02/2024; Causa: Vandalismo</v>
      </c>
      <c r="W794" s="4" t="s">
        <v>213</v>
      </c>
      <c r="X794" s="3"/>
      <c r="Y794" s="3"/>
      <c r="Z794" s="3" t="s">
        <v>69</v>
      </c>
      <c r="AA794" s="3" t="s">
        <v>70</v>
      </c>
      <c r="AB794" s="3">
        <v>8285958</v>
      </c>
      <c r="AC794" s="3" t="s">
        <v>70</v>
      </c>
      <c r="AD794" s="6">
        <v>9.375E-2</v>
      </c>
      <c r="AE794" s="7"/>
      <c r="AF794" s="7"/>
      <c r="AG794" s="6">
        <f>Tabla4[[#This Row],[Tiempo Parada de Reloj]]+Tabla4[[#This Row],[Tiempo Autorizado por Telefonica (no Máximo)]]</f>
        <v>9.375E-2</v>
      </c>
      <c r="AH794" s="7">
        <f t="shared" ca="1" si="82"/>
        <v>0.19444444444525288</v>
      </c>
      <c r="AI794" s="8">
        <f t="shared" si="83"/>
        <v>2.25</v>
      </c>
      <c r="AJ794" s="8">
        <f t="shared" ca="1" si="84"/>
        <v>4.6666666666860692</v>
      </c>
      <c r="AK794" s="3" t="s">
        <v>106</v>
      </c>
      <c r="AL794" s="3" t="s">
        <v>70</v>
      </c>
      <c r="AM794" s="3" t="s">
        <v>73</v>
      </c>
      <c r="AN794" s="3" t="s">
        <v>73</v>
      </c>
      <c r="AO794" s="3" t="s">
        <v>72</v>
      </c>
      <c r="AP794" s="3" t="s">
        <v>72</v>
      </c>
      <c r="AQ794" s="23">
        <v>45349.630555555559</v>
      </c>
      <c r="AR794" s="3"/>
      <c r="AS794" s="23"/>
      <c r="AT794" s="23"/>
      <c r="AU794" s="3" t="s">
        <v>501</v>
      </c>
      <c r="AV794" s="3" t="s">
        <v>2622</v>
      </c>
      <c r="AW794" s="3" t="s">
        <v>307</v>
      </c>
      <c r="AX794" s="3">
        <v>6.0021000000000004</v>
      </c>
      <c r="AY794" s="3">
        <v>-73.672399999999996</v>
      </c>
      <c r="AZ794" s="8" t="str">
        <f>+CONCATENATE("Reportan apertura en el enlace ",Tabla4[[#This Row],[Enlace]]," en el ",Tabla4[[#This Row],[Distancia óptica]]," ocasionado por ",Tabla4[[#This Row],[Causa del daño]])</f>
        <v>Reportan apertura en el enlace Barbosa - Velez en el Km 3 desde Velez ocasionado por Vandalismo</v>
      </c>
      <c r="BA794" s="8" t="str">
        <f>+CONCATENATE("Para dar solución al incidente ",Tabla4[[#This Row],[Solución]])</f>
        <v>Para dar solución al incidente Se realiza tendido de 70 mts de fibra de de 36 H y se utilizan dos cajas de emplame de 48 Hilos, se realizan 12 fusiones por extremo</v>
      </c>
      <c r="BB794" s="3" t="str">
        <f>+_xlfn.CONCAT(Tabla4[[#This Row],[Causa Raiz]]," ",Tabla4[[#This Row],[Solución2]]," (",Tabla4[[#This Row],[Anillo]],"- Cabecera: ",Tabla4[[#This Row],[Cabecera]],"- Operador: ",Tabla4[[#This Row],[Operador]],")")</f>
        <v>Reportan apertura en el enlace Barbosa - Velez en el Km 3 desde Velez ocasionado por Vandalismo Para dar solución al incidente Se realiza tendido de 70 mts de fibra de de 36 H y se utilizan dos cajas de emplame de 48 Hilos, se realizan 12 fusiones por extremo (LINEAL- Cabecera: BARBOSA- Operador: Colombia Telecomunicaciones)</v>
      </c>
    </row>
    <row r="795" spans="1:54" s="2" customFormat="1" ht="156.75">
      <c r="A795" s="38">
        <f t="shared" si="81"/>
        <v>794</v>
      </c>
      <c r="B795" s="3">
        <v>8288001</v>
      </c>
      <c r="C795" s="3" t="s">
        <v>92</v>
      </c>
      <c r="D795" s="23">
        <v>45347.284722222219</v>
      </c>
      <c r="E795" s="23">
        <v>45347.486111111109</v>
      </c>
      <c r="F795" s="1">
        <f t="shared" ca="1" si="86"/>
        <v>0.20138888889050577</v>
      </c>
      <c r="G795" s="3" t="s">
        <v>164</v>
      </c>
      <c r="H795" s="41" t="s">
        <v>165</v>
      </c>
      <c r="I795" s="40" t="s">
        <v>4122</v>
      </c>
      <c r="J795" s="5" t="s">
        <v>167</v>
      </c>
      <c r="K795" s="3" t="s">
        <v>168</v>
      </c>
      <c r="L795" s="9" t="s">
        <v>58</v>
      </c>
      <c r="M795" s="3" t="s">
        <v>3923</v>
      </c>
      <c r="N795" s="3" t="s">
        <v>3924</v>
      </c>
      <c r="O795" s="3" t="s">
        <v>671</v>
      </c>
      <c r="P795" s="3" t="s">
        <v>4123</v>
      </c>
      <c r="Q795" s="4" t="s">
        <v>4124</v>
      </c>
      <c r="R795" s="3" t="s">
        <v>992</v>
      </c>
      <c r="S795" s="3" t="s">
        <v>175</v>
      </c>
      <c r="T795" s="3" t="s">
        <v>256</v>
      </c>
      <c r="U795" s="3" t="s">
        <v>631</v>
      </c>
      <c r="V795" s="22" t="str">
        <f t="shared" si="85"/>
        <v>RTNFO; Hora de aviso: 6:50 25/02/2024; Solución: Se refusiona hilo en caja existente ; Hora de solución: 11:40 25/02/2024; Causa: Falla de Empalme de FiOp</v>
      </c>
      <c r="W795" s="4" t="s">
        <v>178</v>
      </c>
      <c r="X795" s="3"/>
      <c r="Y795" s="3"/>
      <c r="Z795" s="3" t="s">
        <v>69</v>
      </c>
      <c r="AA795" s="3" t="s">
        <v>71</v>
      </c>
      <c r="AB795" s="3">
        <v>0</v>
      </c>
      <c r="AC795" s="3" t="s">
        <v>71</v>
      </c>
      <c r="AD795" s="6">
        <v>0</v>
      </c>
      <c r="AE795" s="7"/>
      <c r="AF795" s="7"/>
      <c r="AG795" s="6">
        <f>Tabla4[[#This Row],[Tiempo Parada de Reloj]]+Tabla4[[#This Row],[Tiempo Autorizado por Telefonica (no Máximo)]]</f>
        <v>0</v>
      </c>
      <c r="AH795" s="7">
        <f t="shared" ca="1" si="82"/>
        <v>0.20138888889050577</v>
      </c>
      <c r="AI795" s="8">
        <f t="shared" si="83"/>
        <v>0</v>
      </c>
      <c r="AJ795" s="8">
        <f t="shared" ca="1" si="84"/>
        <v>4.8333333333721384</v>
      </c>
      <c r="AK795" s="3" t="s">
        <v>87</v>
      </c>
      <c r="AL795" s="3" t="s">
        <v>71</v>
      </c>
      <c r="AM795" s="3" t="s">
        <v>87</v>
      </c>
      <c r="AN795" s="3" t="s">
        <v>87</v>
      </c>
      <c r="AO795" s="3"/>
      <c r="AP795" s="3"/>
      <c r="AQ795" s="23">
        <f ca="1">NOW()</f>
        <v>45503.696834953706</v>
      </c>
      <c r="AR795" s="3"/>
      <c r="AS795" s="23"/>
      <c r="AT795" s="23"/>
      <c r="AU795" s="3" t="s">
        <v>168</v>
      </c>
      <c r="AV795" s="3" t="s">
        <v>69</v>
      </c>
      <c r="AW795" s="3" t="s">
        <v>69</v>
      </c>
      <c r="AX795" s="3" t="s">
        <v>69</v>
      </c>
      <c r="AY795" s="3" t="s">
        <v>69</v>
      </c>
      <c r="AZ795" s="8" t="str">
        <f>+CONCATENATE("Reportan apertura en el enlace ",Tabla4[[#This Row],[Enlace]]," en el ",Tabla4[[#This Row],[Distancia óptica]]," ocasionado por ",Tabla4[[#This Row],[Causa del daño]])</f>
        <v>Reportan apertura en el enlace Pto Lleras - San José del Guaviare en el km 0  ocasionado por Falla de Empalme de FiOp</v>
      </c>
      <c r="BA795" s="8" t="str">
        <f>+CONCATENATE("Para dar solución al incidente ",Tabla4[[#This Row],[Solución]])</f>
        <v xml:space="preserve">Para dar solución al incidente Se refusiona hilo en caja existente </v>
      </c>
      <c r="BB795" s="3" t="str">
        <f>+_xlfn.CONCAT(Tabla4[[#This Row],[Causa Raiz]]," ",Tabla4[[#This Row],[Solución2]]," (",Tabla4[[#This Row],[Anillo]],"- Cabecera: ",Tabla4[[#This Row],[Cabecera]],"- Operador: ",Tabla4[[#This Row],[Operador]],")")</f>
        <v>Reportan apertura en el enlace Pto Lleras - San José del Guaviare en el km 0  ocasionado por Falla de Empalme de FiOp Para dar solución al incidente Se refusiona hilo en caja existente  (NA- Cabecera: NA- Operador: Telmex - Claro)</v>
      </c>
    </row>
    <row r="796" spans="1:54" s="2" customFormat="1" ht="156.75">
      <c r="A796" s="38">
        <f t="shared" si="81"/>
        <v>795</v>
      </c>
      <c r="B796" s="3">
        <v>8288259</v>
      </c>
      <c r="C796" s="3" t="s">
        <v>163</v>
      </c>
      <c r="D796" s="23">
        <v>45347.347222222219</v>
      </c>
      <c r="E796" s="23">
        <v>45348.645833333336</v>
      </c>
      <c r="F796" s="1">
        <f t="shared" ca="1" si="86"/>
        <v>1.2986111111167702</v>
      </c>
      <c r="G796" s="3" t="s">
        <v>164</v>
      </c>
      <c r="H796" s="41" t="s">
        <v>165</v>
      </c>
      <c r="I796" s="40" t="s">
        <v>4125</v>
      </c>
      <c r="J796" s="5" t="s">
        <v>167</v>
      </c>
      <c r="K796" s="3" t="s">
        <v>168</v>
      </c>
      <c r="L796" s="9" t="s">
        <v>58</v>
      </c>
      <c r="M796" s="3" t="s">
        <v>169</v>
      </c>
      <c r="N796" s="3" t="s">
        <v>170</v>
      </c>
      <c r="O796" s="3" t="s">
        <v>171</v>
      </c>
      <c r="P796" s="3" t="s">
        <v>4126</v>
      </c>
      <c r="Q796" s="4" t="s">
        <v>4127</v>
      </c>
      <c r="R796" s="3" t="s">
        <v>2183</v>
      </c>
      <c r="S796" s="3" t="s">
        <v>175</v>
      </c>
      <c r="T796" s="3" t="s">
        <v>256</v>
      </c>
      <c r="U796" s="3" t="s">
        <v>2433</v>
      </c>
      <c r="V796" s="22" t="str">
        <f t="shared" si="85"/>
        <v>RDFO; Hora de aviso: 8:20 25/02/2024; Solución: Se re fusiona hilo de servicio en el punto de la medida; Hora de solución: 15:30 26/02/2024; Causa: Falla de Empalme de FiOp</v>
      </c>
      <c r="W796" s="4" t="s">
        <v>178</v>
      </c>
      <c r="X796" s="3"/>
      <c r="Y796" s="3"/>
      <c r="Z796" s="3" t="s">
        <v>69</v>
      </c>
      <c r="AA796" s="3" t="s">
        <v>71</v>
      </c>
      <c r="AB796" s="3">
        <v>0</v>
      </c>
      <c r="AC796" s="3" t="s">
        <v>71</v>
      </c>
      <c r="AD796" s="6">
        <v>0</v>
      </c>
      <c r="AE796" s="7"/>
      <c r="AF796" s="7"/>
      <c r="AG796" s="6">
        <f>Tabla4[[#This Row],[Tiempo Parada de Reloj]]+Tabla4[[#This Row],[Tiempo Autorizado por Telefonica (no Máximo)]]</f>
        <v>0</v>
      </c>
      <c r="AH796" s="7">
        <f t="shared" ca="1" si="82"/>
        <v>1.2986111111167702</v>
      </c>
      <c r="AI796" s="8">
        <f t="shared" si="83"/>
        <v>0</v>
      </c>
      <c r="AJ796" s="8">
        <f t="shared" ca="1" si="84"/>
        <v>31.166666666802485</v>
      </c>
      <c r="AK796" s="3" t="s">
        <v>87</v>
      </c>
      <c r="AL796" s="3" t="s">
        <v>70</v>
      </c>
      <c r="AM796" s="3" t="s">
        <v>106</v>
      </c>
      <c r="AN796" s="3" t="s">
        <v>106</v>
      </c>
      <c r="AO796" s="3"/>
      <c r="AP796" s="3"/>
      <c r="AQ796" s="23">
        <f ca="1">NOW()</f>
        <v>45503.696834953706</v>
      </c>
      <c r="AR796" s="3"/>
      <c r="AS796" s="23"/>
      <c r="AT796" s="23"/>
      <c r="AU796" s="3" t="s">
        <v>168</v>
      </c>
      <c r="AV796" s="3" t="s">
        <v>69</v>
      </c>
      <c r="AW796" s="3" t="s">
        <v>69</v>
      </c>
      <c r="AX796" s="3" t="s">
        <v>69</v>
      </c>
      <c r="AY796" s="3" t="s">
        <v>69</v>
      </c>
      <c r="AZ796" s="8" t="str">
        <f>+CONCATENATE("Reportan apertura en el enlace ",Tabla4[[#This Row],[Enlace]]," en el ",Tabla4[[#This Row],[Distancia óptica]]," ocasionado por ",Tabla4[[#This Row],[Causa del daño]])</f>
        <v>Reportan apertura en el enlace Zulia - Sardinata  en el Km 62 las cruces  ocasionado por Falla de Empalme de FiOp</v>
      </c>
      <c r="BA796" s="8" t="str">
        <f>+CONCATENATE("Para dar solución al incidente ",Tabla4[[#This Row],[Solución]])</f>
        <v>Para dar solución al incidente Se re fusiona hilo de servicio en el punto de la medida</v>
      </c>
      <c r="BB796" s="3" t="str">
        <f>+_xlfn.CONCAT(Tabla4[[#This Row],[Causa Raiz]]," ",Tabla4[[#This Row],[Solución2]]," (",Tabla4[[#This Row],[Anillo]],"- Cabecera: ",Tabla4[[#This Row],[Cabecera]],"- Operador: ",Tabla4[[#This Row],[Operador]],")")</f>
        <v>Reportan apertura en el enlace Zulia - Sardinata  en el Km 62 las cruces  ocasionado por Falla de Empalme de FiOp Para dar solución al incidente Se re fusiona hilo de servicio en el punto de la medida (NA- Cabecera: NA- Operador: Telmex - Claro)</v>
      </c>
    </row>
    <row r="797" spans="1:54" s="2" customFormat="1" ht="199.5">
      <c r="A797" s="38">
        <f t="shared" si="81"/>
        <v>796</v>
      </c>
      <c r="B797" s="3">
        <v>8288398</v>
      </c>
      <c r="C797" s="3" t="s">
        <v>136</v>
      </c>
      <c r="D797" s="23">
        <v>45347.378472222219</v>
      </c>
      <c r="E797" s="23">
        <v>45348.59375</v>
      </c>
      <c r="F797" s="1">
        <f t="shared" ca="1" si="86"/>
        <v>1.2152777777810115</v>
      </c>
      <c r="G797" s="3" t="s">
        <v>55</v>
      </c>
      <c r="H797" s="41"/>
      <c r="I797" s="40"/>
      <c r="J797" s="5" t="s">
        <v>137</v>
      </c>
      <c r="K797" s="3" t="s">
        <v>57</v>
      </c>
      <c r="L797" s="9" t="s">
        <v>78</v>
      </c>
      <c r="M797" s="3" t="s">
        <v>59</v>
      </c>
      <c r="N797" s="3" t="s">
        <v>60</v>
      </c>
      <c r="O797" s="3" t="s">
        <v>4128</v>
      </c>
      <c r="P797" s="3" t="s">
        <v>4129</v>
      </c>
      <c r="Q797" s="4" t="s">
        <v>4130</v>
      </c>
      <c r="R797" s="3" t="s">
        <v>775</v>
      </c>
      <c r="S797" s="3" t="s">
        <v>65</v>
      </c>
      <c r="T797" s="3" t="s">
        <v>66</v>
      </c>
      <c r="U797" s="3" t="s">
        <v>4131</v>
      </c>
      <c r="V797" s="22" t="str">
        <f t="shared" si="85"/>
        <v>RBHFO; Hora de aviso: 9:05 25/02/2024; Solución: Se realiza tendido de 100 mts de fibra de 96 Hilos y se instalan dos cajas de empalme de 48 Hilos; Hora de solución: 14:15 26/02/2024; Causa: Vandalismo</v>
      </c>
      <c r="W797" s="4" t="s">
        <v>160</v>
      </c>
      <c r="X797" s="3"/>
      <c r="Y797" s="3"/>
      <c r="Z797" s="3" t="s">
        <v>69</v>
      </c>
      <c r="AA797" s="3" t="s">
        <v>71</v>
      </c>
      <c r="AB797" s="3">
        <v>0</v>
      </c>
      <c r="AC797" s="3" t="s">
        <v>71</v>
      </c>
      <c r="AD797" s="6">
        <v>0.98958333333333337</v>
      </c>
      <c r="AE797" s="7">
        <v>1.7361111111111112E-2</v>
      </c>
      <c r="AF797" s="7" t="s">
        <v>4132</v>
      </c>
      <c r="AG797" s="6">
        <f>Tabla4[[#This Row],[Tiempo Parada de Reloj]]+Tabla4[[#This Row],[Tiempo Autorizado por Telefonica (no Máximo)]]</f>
        <v>1.0069444444444444</v>
      </c>
      <c r="AH797" s="7">
        <f t="shared" ca="1" si="82"/>
        <v>0.22569444444767817</v>
      </c>
      <c r="AI797" s="8">
        <f t="shared" si="83"/>
        <v>23.75</v>
      </c>
      <c r="AJ797" s="8">
        <f t="shared" ca="1" si="84"/>
        <v>5.416666666744276</v>
      </c>
      <c r="AK797" s="3" t="s">
        <v>87</v>
      </c>
      <c r="AL797" s="3" t="s">
        <v>70</v>
      </c>
      <c r="AM797" s="3" t="s">
        <v>106</v>
      </c>
      <c r="AN797" s="3" t="s">
        <v>106</v>
      </c>
      <c r="AO797" s="3" t="s">
        <v>73</v>
      </c>
      <c r="AP797" s="3" t="s">
        <v>73</v>
      </c>
      <c r="AQ797" s="23">
        <v>45348.759722222225</v>
      </c>
      <c r="AR797" s="3"/>
      <c r="AS797" s="23"/>
      <c r="AT797" s="23"/>
      <c r="AU797" s="3" t="s">
        <v>89</v>
      </c>
      <c r="AV797" s="3" t="s">
        <v>757</v>
      </c>
      <c r="AW797" s="3" t="s">
        <v>4133</v>
      </c>
      <c r="AX797" s="3">
        <v>4.6108000000000002</v>
      </c>
      <c r="AY797" s="3">
        <v>-74.178399999999996</v>
      </c>
      <c r="AZ797" s="8" t="str">
        <f>+CONCATENATE("Reportan apertura en el enlace ",Tabla4[[#This Row],[Enlace]]," en el ",Tabla4[[#This Row],[Distancia óptica]]," ocasionado por ",Tabla4[[#This Row],[Causa del daño]])</f>
        <v>Reportan apertura en el enlace Mov.La arboleda - Mov.Asturias en el Km 7,9 desde asturias ocasionado por Vandalismo</v>
      </c>
      <c r="BA797" s="8" t="str">
        <f>+CONCATENATE("Para dar solución al incidente ",Tabla4[[#This Row],[Solución]])</f>
        <v>Para dar solución al incidente Se realiza tendido de 100 mts de fibra de 96 Hilos y se instalan dos cajas de empalme de 48 Hilos</v>
      </c>
      <c r="BB797" s="3" t="str">
        <f>+_xlfn.CONCAT(Tabla4[[#This Row],[Causa Raiz]]," ",Tabla4[[#This Row],[Solución2]]," (",Tabla4[[#This Row],[Anillo]],"- Cabecera: ",Tabla4[[#This Row],[Cabecera]],"- Operador: ",Tabla4[[#This Row],[Operador]],")")</f>
        <v>Reportan apertura en el enlace Mov.La arboleda - Mov.Asturias en el Km 7,9 desde asturias ocasionado por Vandalismo Para dar solución al incidente Se realiza tendido de 100 mts de fibra de 96 Hilos y se instalan dos cajas de empalme de 48 Hilos (Anillo 48 Rep Lado B- Cabecera: Asturias- Operador: Infraco)</v>
      </c>
    </row>
    <row r="798" spans="1:54" s="2" customFormat="1" ht="185.25">
      <c r="A798" s="38">
        <f t="shared" si="81"/>
        <v>797</v>
      </c>
      <c r="B798" s="3">
        <v>8288414</v>
      </c>
      <c r="C798" s="3" t="s">
        <v>136</v>
      </c>
      <c r="D798" s="23">
        <v>45347.381944444445</v>
      </c>
      <c r="E798" s="23">
        <v>45347.822222222225</v>
      </c>
      <c r="F798" s="1">
        <f t="shared" ca="1" si="86"/>
        <v>0.44027777777955635</v>
      </c>
      <c r="G798" s="3" t="s">
        <v>55</v>
      </c>
      <c r="H798" s="41"/>
      <c r="I798" s="40"/>
      <c r="J798" s="5" t="s">
        <v>137</v>
      </c>
      <c r="K798" s="3" t="s">
        <v>57</v>
      </c>
      <c r="L798" s="9" t="s">
        <v>78</v>
      </c>
      <c r="M798" s="3" t="s">
        <v>59</v>
      </c>
      <c r="N798" s="3" t="s">
        <v>60</v>
      </c>
      <c r="O798" s="3" t="s">
        <v>4134</v>
      </c>
      <c r="P798" s="3" t="s">
        <v>4135</v>
      </c>
      <c r="Q798" s="4" t="s">
        <v>4136</v>
      </c>
      <c r="R798" s="3" t="s">
        <v>980</v>
      </c>
      <c r="S798" s="3" t="s">
        <v>65</v>
      </c>
      <c r="T798" s="3" t="s">
        <v>130</v>
      </c>
      <c r="U798" s="3" t="s">
        <v>4137</v>
      </c>
      <c r="V798" s="22" t="str">
        <f t="shared" si="85"/>
        <v>RBHFO; Hora de aviso: 9:10 25/02/2024; Solución: Se reahace un empalmne de continuidad de 36 hilos; Hora de solución: 19:44 25/02/2024; Causa: Plagas</v>
      </c>
      <c r="W798" s="4" t="s">
        <v>68</v>
      </c>
      <c r="X798" s="3"/>
      <c r="Y798" s="3"/>
      <c r="Z798" s="3" t="s">
        <v>69</v>
      </c>
      <c r="AA798" s="3" t="s">
        <v>71</v>
      </c>
      <c r="AB798" s="3">
        <v>0</v>
      </c>
      <c r="AC798" s="3" t="s">
        <v>71</v>
      </c>
      <c r="AD798" s="6">
        <v>0.27777777777777779</v>
      </c>
      <c r="AE798" s="7"/>
      <c r="AF798" s="7"/>
      <c r="AG798" s="6">
        <f>Tabla4[[#This Row],[Tiempo Parada de Reloj]]+Tabla4[[#This Row],[Tiempo Autorizado por Telefonica (no Máximo)]]</f>
        <v>0.27777777777777779</v>
      </c>
      <c r="AH798" s="7">
        <f t="shared" ca="1" si="82"/>
        <v>0.16250000000177856</v>
      </c>
      <c r="AI798" s="8">
        <f t="shared" si="83"/>
        <v>6.666666666666667</v>
      </c>
      <c r="AJ798" s="8">
        <f t="shared" ca="1" si="84"/>
        <v>3.9000000000426853</v>
      </c>
      <c r="AK798" s="3" t="s">
        <v>87</v>
      </c>
      <c r="AL798" s="3" t="s">
        <v>71</v>
      </c>
      <c r="AM798" s="3" t="s">
        <v>88</v>
      </c>
      <c r="AN798" s="3" t="s">
        <v>88</v>
      </c>
      <c r="AO798" s="3" t="s">
        <v>73</v>
      </c>
      <c r="AP798" s="3" t="s">
        <v>73</v>
      </c>
      <c r="AQ798" s="23">
        <v>45348.755555555559</v>
      </c>
      <c r="AR798" s="3"/>
      <c r="AS798" s="23"/>
      <c r="AT798" s="23"/>
      <c r="AU798" s="3" t="s">
        <v>264</v>
      </c>
      <c r="AV798" s="3" t="s">
        <v>1545</v>
      </c>
      <c r="AW798" s="3" t="s">
        <v>1721</v>
      </c>
      <c r="AX798" s="3">
        <v>4.6758329999999999</v>
      </c>
      <c r="AY798" s="3">
        <v>-74.144999999999996</v>
      </c>
      <c r="AZ798" s="8" t="str">
        <f>+CONCATENATE("Reportan apertura en el enlace ",Tabla4[[#This Row],[Enlace]]," en el ",Tabla4[[#This Row],[Distancia óptica]]," ocasionado por ",Tabla4[[#This Row],[Causa del daño]])</f>
        <v>Reportan apertura en el enlace Mov.Zarzamora - Mov.Chapinero en el km 10,1 desde Mov.Zarzamora ocasionado por Plagas</v>
      </c>
      <c r="BA798" s="8" t="str">
        <f>+CONCATENATE("Para dar solución al incidente ",Tabla4[[#This Row],[Solución]])</f>
        <v>Para dar solución al incidente Se reahace un empalmne de continuidad de 36 hilos</v>
      </c>
      <c r="BB798" s="3" t="str">
        <f>+_xlfn.CONCAT(Tabla4[[#This Row],[Causa Raiz]]," ",Tabla4[[#This Row],[Solución2]]," (",Tabla4[[#This Row],[Anillo]],"- Cabecera: ",Tabla4[[#This Row],[Cabecera]],"- Operador: ",Tabla4[[#This Row],[Operador]],")")</f>
        <v>Reportan apertura en el enlace Mov.Zarzamora - Mov.Chapinero en el km 10,1 desde Mov.Zarzamora ocasionado por Plagas Para dar solución al incidente Se reahace un empalmne de continuidad de 36 hilos (anillo 1- Cabecera: Chapinero- Operador: Infraco)</v>
      </c>
    </row>
    <row r="799" spans="1:54" s="2" customFormat="1" ht="199.5">
      <c r="A799" s="38">
        <f t="shared" si="81"/>
        <v>798</v>
      </c>
      <c r="B799" s="3">
        <v>8288672</v>
      </c>
      <c r="C799" s="3" t="s">
        <v>136</v>
      </c>
      <c r="D799" s="23">
        <v>45347.451388888891</v>
      </c>
      <c r="E799" s="23">
        <v>45347.493055555555</v>
      </c>
      <c r="F799" s="1">
        <f t="shared" ca="1" si="86"/>
        <v>4.1666666664241347E-2</v>
      </c>
      <c r="G799" s="3" t="s">
        <v>55</v>
      </c>
      <c r="H799" s="41"/>
      <c r="I799" s="40"/>
      <c r="J799" s="5" t="s">
        <v>137</v>
      </c>
      <c r="K799" s="3" t="s">
        <v>93</v>
      </c>
      <c r="L799" s="9" t="s">
        <v>78</v>
      </c>
      <c r="M799" s="3" t="s">
        <v>59</v>
      </c>
      <c r="N799" s="3" t="s">
        <v>60</v>
      </c>
      <c r="O799" s="3" t="s">
        <v>4138</v>
      </c>
      <c r="P799" s="3" t="s">
        <v>4139</v>
      </c>
      <c r="Q799" s="4" t="s">
        <v>4140</v>
      </c>
      <c r="R799" s="3" t="s">
        <v>980</v>
      </c>
      <c r="S799" s="3" t="s">
        <v>65</v>
      </c>
      <c r="T799" s="3" t="s">
        <v>256</v>
      </c>
      <c r="U799" s="3" t="s">
        <v>4141</v>
      </c>
      <c r="V799" s="22" t="str">
        <f t="shared" si="85"/>
        <v>RBHFO; Hora de aviso: 10:50 25/02/2024; Solución: se refusiona hilo en la caja de empalme de la sangría; Hora de solución: 11:50 25/02/2024; Causa: Falla de Empalme de FiOp</v>
      </c>
      <c r="W799" s="4" t="s">
        <v>68</v>
      </c>
      <c r="X799" s="3"/>
      <c r="Y799" s="3"/>
      <c r="Z799" s="3" t="s">
        <v>69</v>
      </c>
      <c r="AA799" s="3" t="s">
        <v>71</v>
      </c>
      <c r="AB799" s="3">
        <v>0</v>
      </c>
      <c r="AC799" s="3" t="s">
        <v>71</v>
      </c>
      <c r="AD799" s="6">
        <v>0</v>
      </c>
      <c r="AE799" s="7"/>
      <c r="AF799" s="7"/>
      <c r="AG799" s="6">
        <f>Tabla4[[#This Row],[Tiempo Parada de Reloj]]+Tabla4[[#This Row],[Tiempo Autorizado por Telefonica (no Máximo)]]</f>
        <v>0</v>
      </c>
      <c r="AH799" s="7">
        <f t="shared" ca="1" si="82"/>
        <v>4.1666666664241347E-2</v>
      </c>
      <c r="AI799" s="8">
        <f t="shared" si="83"/>
        <v>0</v>
      </c>
      <c r="AJ799" s="8">
        <f t="shared" ca="1" si="84"/>
        <v>0.99999999994179234</v>
      </c>
      <c r="AK799" s="3" t="s">
        <v>87</v>
      </c>
      <c r="AL799" s="3" t="s">
        <v>71</v>
      </c>
      <c r="AM799" s="3" t="s">
        <v>87</v>
      </c>
      <c r="AN799" s="3" t="s">
        <v>87</v>
      </c>
      <c r="AO799" s="3" t="s">
        <v>120</v>
      </c>
      <c r="AP799" s="3" t="s">
        <v>120</v>
      </c>
      <c r="AQ799" s="23">
        <v>45348.392361111109</v>
      </c>
      <c r="AR799" s="3"/>
      <c r="AS799" s="23"/>
      <c r="AT799" s="23"/>
      <c r="AU799" s="3" t="s">
        <v>100</v>
      </c>
      <c r="AV799" s="3" t="s">
        <v>4142</v>
      </c>
      <c r="AW799" s="3" t="s">
        <v>4143</v>
      </c>
      <c r="AX799" s="3">
        <v>4.5698100000000004</v>
      </c>
      <c r="AY799" s="3">
        <v>-74.124399999999994</v>
      </c>
      <c r="AZ799" s="8" t="str">
        <f>+CONCATENATE("Reportan apertura en el enlace ",Tabla4[[#This Row],[Enlace]]," en el ",Tabla4[[#This Row],[Distancia óptica]]," ocasionado por ",Tabla4[[#This Row],[Causa del daño]])</f>
        <v>Reportan apertura en el enlace Mov. San francisco - Mov.Marco fidel suarez en el Km 0,09 desde marco fidel  ocasionado por Falla de Empalme de FiOp</v>
      </c>
      <c r="BA799" s="8" t="str">
        <f>+CONCATENATE("Para dar solución al incidente ",Tabla4[[#This Row],[Solución]])</f>
        <v>Para dar solución al incidente se refusiona hilo en la caja de empalme de la sangría</v>
      </c>
      <c r="BB799" s="3" t="str">
        <f>+_xlfn.CONCAT(Tabla4[[#This Row],[Causa Raiz]]," ",Tabla4[[#This Row],[Solución2]]," (",Tabla4[[#This Row],[Anillo]],"- Cabecera: ",Tabla4[[#This Row],[Cabecera]],"- Operador: ",Tabla4[[#This Row],[Operador]],")")</f>
        <v>Reportan apertura en el enlace Mov. San francisco - Mov.Marco fidel suarez en el Km 0,09 desde marco fidel  ocasionado por Falla de Empalme de FiOp Para dar solución al incidente se refusiona hilo en la caja de empalme de la sangría (Anillo 54- Cabecera: Colpatria Claret- Operador: Infraco)</v>
      </c>
    </row>
    <row r="800" spans="1:54" s="2" customFormat="1" ht="199.5">
      <c r="A800" s="38">
        <f t="shared" si="81"/>
        <v>799</v>
      </c>
      <c r="B800" s="3">
        <v>8288461</v>
      </c>
      <c r="C800" s="3" t="s">
        <v>54</v>
      </c>
      <c r="D800" s="23">
        <v>45352.548611111109</v>
      </c>
      <c r="E800" s="23">
        <v>45352.600694444445</v>
      </c>
      <c r="F800" s="1">
        <f t="shared" ca="1" si="86"/>
        <v>5.2083333335758653E-2</v>
      </c>
      <c r="G800" s="3" t="s">
        <v>55</v>
      </c>
      <c r="H800" s="41"/>
      <c r="I800" s="40"/>
      <c r="J800" s="5" t="s">
        <v>56</v>
      </c>
      <c r="K800" s="3" t="s">
        <v>340</v>
      </c>
      <c r="L800" s="9" t="s">
        <v>58</v>
      </c>
      <c r="M800" s="3" t="s">
        <v>341</v>
      </c>
      <c r="N800" s="3" t="s">
        <v>342</v>
      </c>
      <c r="O800" s="3" t="s">
        <v>4144</v>
      </c>
      <c r="P800" s="3" t="s">
        <v>4145</v>
      </c>
      <c r="Q800" s="4" t="s">
        <v>4146</v>
      </c>
      <c r="R800" s="3" t="s">
        <v>992</v>
      </c>
      <c r="S800" s="3" t="s">
        <v>347</v>
      </c>
      <c r="T800" s="3" t="s">
        <v>66</v>
      </c>
      <c r="U800" s="3" t="s">
        <v>4147</v>
      </c>
      <c r="V800" s="22" t="str">
        <f t="shared" si="85"/>
        <v>RLFO; Hora de aviso: 13:10 01/03/2024; Solución: Se recuperan 40m de reserva y se haca una caja de empalmes de 144 hilos ; Hora de solución: 14:25 01/03/2024; Causa: Vandalismo</v>
      </c>
      <c r="W800" s="4" t="s">
        <v>349</v>
      </c>
      <c r="X800" s="3"/>
      <c r="Y800" s="3"/>
      <c r="Z800" s="3" t="s">
        <v>69</v>
      </c>
      <c r="AA800" s="3" t="s">
        <v>70</v>
      </c>
      <c r="AB800" s="3">
        <v>8288461</v>
      </c>
      <c r="AC800" s="3" t="s">
        <v>71</v>
      </c>
      <c r="AD800" s="6">
        <v>0</v>
      </c>
      <c r="AE800" s="7"/>
      <c r="AF800" s="7"/>
      <c r="AG800" s="6">
        <f>Tabla4[[#This Row],[Tiempo Parada de Reloj]]+Tabla4[[#This Row],[Tiempo Autorizado por Telefonica (no Máximo)]]</f>
        <v>0</v>
      </c>
      <c r="AH800" s="7">
        <f t="shared" ca="1" si="82"/>
        <v>5.2083333335758653E-2</v>
      </c>
      <c r="AI800" s="8">
        <f t="shared" si="83"/>
        <v>0</v>
      </c>
      <c r="AJ800" s="8">
        <f t="shared" ca="1" si="84"/>
        <v>1.2500000000582077</v>
      </c>
      <c r="AK800" s="3" t="s">
        <v>1349</v>
      </c>
      <c r="AL800" s="3" t="s">
        <v>71</v>
      </c>
      <c r="AM800" s="3" t="s">
        <v>69</v>
      </c>
      <c r="AN800" s="3" t="s">
        <v>1349</v>
      </c>
      <c r="AO800" s="3" t="s">
        <v>87</v>
      </c>
      <c r="AP800" s="3" t="s">
        <v>87</v>
      </c>
      <c r="AQ800" s="23">
        <v>45357.379166666666</v>
      </c>
      <c r="AR800" s="3"/>
      <c r="AS800" s="23"/>
      <c r="AT800" s="23"/>
      <c r="AU800" s="3" t="s">
        <v>351</v>
      </c>
      <c r="AV800" s="3" t="s">
        <v>4148</v>
      </c>
      <c r="AW800" s="3" t="s">
        <v>370</v>
      </c>
      <c r="AX800" s="3">
        <v>4.4249999999999998</v>
      </c>
      <c r="AY800" s="3">
        <v>-75.191100000000006</v>
      </c>
      <c r="AZ800" s="8" t="str">
        <f>+CONCATENATE("Reportan apertura en el enlace ",Tabla4[[#This Row],[Enlace]]," en el ",Tabla4[[#This Row],[Distancia óptica]]," ocasionado por ",Tabla4[[#This Row],[Causa del daño]])</f>
        <v>Reportan apertura en el enlace Campestre - Margaritass en el Km 4,5 desde Campestre  ocasionado por Vandalismo</v>
      </c>
      <c r="BA800" s="8" t="str">
        <f>+CONCATENATE("Para dar solución al incidente ",Tabla4[[#This Row],[Solución]])</f>
        <v xml:space="preserve">Para dar solución al incidente Se recuperan 40m de reserva y se haca una caja de empalmes de 144 hilos </v>
      </c>
      <c r="BB800" s="3" t="str">
        <f>+_xlfn.CONCAT(Tabla4[[#This Row],[Causa Raiz]]," ",Tabla4[[#This Row],[Solución2]]," (",Tabla4[[#This Row],[Anillo]],"- Cabecera: ",Tabla4[[#This Row],[Cabecera]],"- Operador: ",Tabla4[[#This Row],[Operador]],")")</f>
        <v>Reportan apertura en el enlace Campestre - Margaritass en el Km 4,5 desde Campestre  ocasionado por Vandalismo Para dar solución al incidente Se recuperan 40m de reserva y se haca una caja de empalmes de 144 hilos  (lineal- Cabecera: campestre - Operador: Colombia Telecomunicaciones)</v>
      </c>
    </row>
    <row r="801" spans="1:54" s="2" customFormat="1" ht="199.5">
      <c r="A801" s="38">
        <f t="shared" si="81"/>
        <v>800</v>
      </c>
      <c r="B801" s="3">
        <v>8288680</v>
      </c>
      <c r="C801" s="3" t="s">
        <v>136</v>
      </c>
      <c r="D801" s="23">
        <v>45347.595833333333</v>
      </c>
      <c r="E801" s="23">
        <v>45348.791666666664</v>
      </c>
      <c r="F801" s="1">
        <f t="shared" ca="1" si="86"/>
        <v>1.1958333333313931</v>
      </c>
      <c r="G801" s="3" t="s">
        <v>55</v>
      </c>
      <c r="H801" s="41"/>
      <c r="I801" s="40"/>
      <c r="J801" s="5" t="s">
        <v>137</v>
      </c>
      <c r="K801" s="3" t="s">
        <v>77</v>
      </c>
      <c r="L801" s="9" t="s">
        <v>78</v>
      </c>
      <c r="M801" s="3" t="s">
        <v>139</v>
      </c>
      <c r="N801" s="3" t="s">
        <v>447</v>
      </c>
      <c r="O801" s="3" t="s">
        <v>4149</v>
      </c>
      <c r="P801" s="3" t="s">
        <v>4150</v>
      </c>
      <c r="Q801" s="4" t="s">
        <v>4151</v>
      </c>
      <c r="R801" s="3" t="s">
        <v>144</v>
      </c>
      <c r="S801" s="3" t="s">
        <v>289</v>
      </c>
      <c r="T801" s="3" t="s">
        <v>116</v>
      </c>
      <c r="U801" s="3" t="s">
        <v>4152</v>
      </c>
      <c r="V801" s="22" t="str">
        <f t="shared" si="85"/>
        <v>RBHFO; Hora de aviso: 14:18 25/02/2024; Solución: Se realiza Tendido de 600 metros de F.O de 48 hilos y la instalacion de 2 empalmes de 48 hilo ; Hora de solución: 19:00 26/02/2024; Causa: Hurto</v>
      </c>
      <c r="W801" s="4" t="s">
        <v>160</v>
      </c>
      <c r="X801" s="3"/>
      <c r="Y801" s="3"/>
      <c r="Z801" s="3" t="s">
        <v>69</v>
      </c>
      <c r="AA801" s="3" t="s">
        <v>70</v>
      </c>
      <c r="AB801" s="3">
        <v>8288680</v>
      </c>
      <c r="AC801" s="3" t="s">
        <v>71</v>
      </c>
      <c r="AD801" s="6">
        <v>0.79166666666666663</v>
      </c>
      <c r="AE801" s="7"/>
      <c r="AF801" s="7"/>
      <c r="AG801" s="6">
        <f>Tabla4[[#This Row],[Tiempo Parada de Reloj]]+Tabla4[[#This Row],[Tiempo Autorizado por Telefonica (no Máximo)]]</f>
        <v>0.79166666666666663</v>
      </c>
      <c r="AH801" s="7">
        <f t="shared" ca="1" si="82"/>
        <v>0.40416666666472645</v>
      </c>
      <c r="AI801" s="8">
        <f t="shared" si="83"/>
        <v>19</v>
      </c>
      <c r="AJ801" s="8">
        <f t="shared" ca="1" si="84"/>
        <v>9.6999999999534339</v>
      </c>
      <c r="AK801" s="3" t="s">
        <v>87</v>
      </c>
      <c r="AL801" s="3" t="s">
        <v>70</v>
      </c>
      <c r="AM801" s="3" t="s">
        <v>88</v>
      </c>
      <c r="AN801" s="3" t="s">
        <v>106</v>
      </c>
      <c r="AO801" s="3" t="s">
        <v>88</v>
      </c>
      <c r="AP801" s="3" t="s">
        <v>88</v>
      </c>
      <c r="AQ801" s="23">
        <v>45350.715277777781</v>
      </c>
      <c r="AR801" s="3"/>
      <c r="AS801" s="23"/>
      <c r="AT801" s="23"/>
      <c r="AU801" s="3" t="s">
        <v>100</v>
      </c>
      <c r="AV801" s="3" t="s">
        <v>4153</v>
      </c>
      <c r="AW801" s="3" t="s">
        <v>4154</v>
      </c>
      <c r="AX801" s="3">
        <v>3.8822899999999998</v>
      </c>
      <c r="AY801" s="3">
        <v>-77.028840000000002</v>
      </c>
      <c r="AZ801" s="8" t="str">
        <f>+CONCATENATE("Reportan apertura en el enlace ",Tabla4[[#This Row],[Enlace]]," en el ",Tabla4[[#This Row],[Distancia óptica]]," ocasionado por ",Tabla4[[#This Row],[Causa del daño]])</f>
        <v>Reportan apertura en el enlace Mov. Rockefeller - Mov. Independencia en el Km 1,36 desde juan 23 ocasionado por Hurto</v>
      </c>
      <c r="BA801" s="8" t="str">
        <f>+CONCATENATE("Para dar solución al incidente ",Tabla4[[#This Row],[Solución]])</f>
        <v xml:space="preserve">Para dar solución al incidente Se realiza Tendido de 600 metros de F.O de 48 hilos y la instalacion de 2 empalmes de 48 hilo </v>
      </c>
      <c r="BB801" s="3" t="str">
        <f>+_xlfn.CONCAT(Tabla4[[#This Row],[Causa Raiz]]," ",Tabla4[[#This Row],[Solución2]]," (",Tabla4[[#This Row],[Anillo]],"- Cabecera: ",Tabla4[[#This Row],[Cabecera]],"- Operador: ",Tabla4[[#This Row],[Operador]],")")</f>
        <v>Reportan apertura en el enlace Mov. Rockefeller - Mov. Independencia en el Km 1,36 desde juan 23 ocasionado por Hurto Para dar solución al incidente Se realiza Tendido de 600 metros de F.O de 48 hilos y la instalacion de 2 empalmes de 48 hilo  (Anillo 2A- Cabecera: Juan 23- Operador: Infraco)</v>
      </c>
    </row>
    <row r="802" spans="1:54" s="2" customFormat="1" ht="185.25">
      <c r="A802" s="38">
        <f t="shared" si="81"/>
        <v>801</v>
      </c>
      <c r="B802" s="3">
        <v>8289916</v>
      </c>
      <c r="C802" s="3" t="s">
        <v>54</v>
      </c>
      <c r="D802" s="23">
        <v>45347.708333333336</v>
      </c>
      <c r="E802" s="23">
        <v>45349.361111111109</v>
      </c>
      <c r="F802" s="1">
        <f t="shared" ca="1" si="86"/>
        <v>1.6527777777737356</v>
      </c>
      <c r="G802" s="3" t="s">
        <v>55</v>
      </c>
      <c r="H802" s="41"/>
      <c r="I802" s="40"/>
      <c r="J802" s="5" t="s">
        <v>56</v>
      </c>
      <c r="K802" s="3" t="s">
        <v>77</v>
      </c>
      <c r="L802" s="9" t="s">
        <v>58</v>
      </c>
      <c r="M802" s="3" t="s">
        <v>79</v>
      </c>
      <c r="N802" s="3" t="s">
        <v>771</v>
      </c>
      <c r="O802" s="3" t="s">
        <v>4155</v>
      </c>
      <c r="P802" s="3" t="s">
        <v>4156</v>
      </c>
      <c r="Q802" s="4" t="s">
        <v>4157</v>
      </c>
      <c r="R802" s="3" t="s">
        <v>980</v>
      </c>
      <c r="S802" s="3" t="s">
        <v>249</v>
      </c>
      <c r="T802" s="3" t="s">
        <v>176</v>
      </c>
      <c r="U802" s="3" t="s">
        <v>4158</v>
      </c>
      <c r="V802" s="22" t="str">
        <f t="shared" si="85"/>
        <v>RLFO; Hora de aviso: 17:00 25/02/2024; Solución: se recupera 500 mts de fo y se realiza un empalme de 48 hilos; Hora de solución: 8:40 27/02/2024; Causa: Intervención de Terceros. No Identificados</v>
      </c>
      <c r="W802" s="4" t="s">
        <v>68</v>
      </c>
      <c r="X802" s="3"/>
      <c r="Y802" s="3"/>
      <c r="Z802" s="3" t="s">
        <v>69</v>
      </c>
      <c r="AA802" s="3" t="s">
        <v>71</v>
      </c>
      <c r="AB802" s="3">
        <v>0</v>
      </c>
      <c r="AC802" s="3" t="s">
        <v>71</v>
      </c>
      <c r="AD802" s="6">
        <v>1.5486111111111109</v>
      </c>
      <c r="AE802" s="7"/>
      <c r="AF802" s="7"/>
      <c r="AG802" s="6">
        <f>Tabla4[[#This Row],[Tiempo Parada de Reloj]]+Tabla4[[#This Row],[Tiempo Autorizado por Telefonica (no Máximo)]]</f>
        <v>1.5486111111111109</v>
      </c>
      <c r="AH802" s="7">
        <f t="shared" ca="1" si="82"/>
        <v>0.10416666666262464</v>
      </c>
      <c r="AI802" s="8">
        <f t="shared" si="83"/>
        <v>37.166666666666664</v>
      </c>
      <c r="AJ802" s="8">
        <f t="shared" ca="1" si="84"/>
        <v>2.4999999999029914</v>
      </c>
      <c r="AK802" s="3" t="s">
        <v>88</v>
      </c>
      <c r="AL802" s="3" t="s">
        <v>70</v>
      </c>
      <c r="AM802" s="3" t="s">
        <v>73</v>
      </c>
      <c r="AN802" s="3" t="s">
        <v>119</v>
      </c>
      <c r="AO802" s="3" t="s">
        <v>88</v>
      </c>
      <c r="AP802" s="3" t="s">
        <v>88</v>
      </c>
      <c r="AQ802" s="23">
        <v>45350.472916666666</v>
      </c>
      <c r="AR802" s="3"/>
      <c r="AS802" s="23"/>
      <c r="AT802" s="23"/>
      <c r="AU802" s="3" t="s">
        <v>710</v>
      </c>
      <c r="AV802" s="3" t="s">
        <v>757</v>
      </c>
      <c r="AW802" s="3" t="s">
        <v>307</v>
      </c>
      <c r="AX802" s="3">
        <v>4.6287950000000002</v>
      </c>
      <c r="AY802" s="3">
        <v>-74.190811999999994</v>
      </c>
      <c r="AZ802" s="8" t="str">
        <f>+CONCATENATE("Reportan apertura en el enlace ",Tabla4[[#This Row],[Enlace]]," en el ",Tabla4[[#This Row],[Distancia óptica]]," ocasionado por ",Tabla4[[#This Row],[Causa del daño]])</f>
        <v>Reportan apertura en el enlace Asturias - CG2 en el km 16,5 desde Asturias ocasionado por Intervención de Terceros. No Identificados</v>
      </c>
      <c r="BA802" s="8" t="str">
        <f>+CONCATENATE("Para dar solución al incidente ",Tabla4[[#This Row],[Solución]])</f>
        <v>Para dar solución al incidente se recupera 500 mts de fo y se realiza un empalme de 48 hilos</v>
      </c>
      <c r="BB802" s="3" t="str">
        <f>+_xlfn.CONCAT(Tabla4[[#This Row],[Causa Raiz]]," ",Tabla4[[#This Row],[Solución2]]," (",Tabla4[[#This Row],[Anillo]],"- Cabecera: ",Tabla4[[#This Row],[Cabecera]],"- Operador: ",Tabla4[[#This Row],[Operador]],")")</f>
        <v>Reportan apertura en el enlace Asturias - CG2 en el km 16,5 desde Asturias ocasionado por Intervención de Terceros. No Identificados Para dar solución al incidente se recupera 500 mts de fo y se realiza un empalme de 48 hilos (LINEAL- Cabecera: Asturias- Operador: Colombia Telecomunicaciones)</v>
      </c>
    </row>
    <row r="803" spans="1:54" s="2" customFormat="1" ht="199.5">
      <c r="A803" s="38">
        <f t="shared" si="81"/>
        <v>802</v>
      </c>
      <c r="B803" s="3">
        <v>8289186</v>
      </c>
      <c r="C803" s="3" t="s">
        <v>163</v>
      </c>
      <c r="D803" s="23">
        <v>45347.736111111109</v>
      </c>
      <c r="E803" s="23">
        <v>45348.645833333336</v>
      </c>
      <c r="F803" s="1">
        <f t="shared" ca="1" si="86"/>
        <v>0.90972222222626442</v>
      </c>
      <c r="G803" s="3" t="s">
        <v>55</v>
      </c>
      <c r="H803" s="41"/>
      <c r="I803" s="40"/>
      <c r="J803" s="5" t="s">
        <v>56</v>
      </c>
      <c r="K803" s="3" t="s">
        <v>340</v>
      </c>
      <c r="L803" s="9" t="s">
        <v>58</v>
      </c>
      <c r="M803" s="3" t="s">
        <v>341</v>
      </c>
      <c r="N803" s="3" t="s">
        <v>4159</v>
      </c>
      <c r="O803" s="3" t="s">
        <v>4160</v>
      </c>
      <c r="P803" s="3" t="s">
        <v>4161</v>
      </c>
      <c r="Q803" s="4" t="s">
        <v>4162</v>
      </c>
      <c r="R803" s="3" t="s">
        <v>992</v>
      </c>
      <c r="S803" s="3" t="s">
        <v>347</v>
      </c>
      <c r="T803" s="3" t="s">
        <v>146</v>
      </c>
      <c r="U803" s="3" t="s">
        <v>4163</v>
      </c>
      <c r="V803" s="22" t="str">
        <f t="shared" si="85"/>
        <v>RDFO; Hora de aviso: 17:40 25/02/2024; Solución: se realiza tendido aproximadamnente 300 mts, 2 empalmes x 48; Hora de solución: 15:30 26/02/2024; Causa: Falla en la Red FiOp</v>
      </c>
      <c r="W803" s="4" t="s">
        <v>349</v>
      </c>
      <c r="X803" s="3"/>
      <c r="Y803" s="3"/>
      <c r="Z803" s="3" t="s">
        <v>69</v>
      </c>
      <c r="AA803" s="3" t="s">
        <v>70</v>
      </c>
      <c r="AB803" s="3">
        <v>8289186</v>
      </c>
      <c r="AC803" s="3" t="s">
        <v>70</v>
      </c>
      <c r="AD803" s="6">
        <v>0.72222222222222221</v>
      </c>
      <c r="AE803" s="7"/>
      <c r="AF803" s="7"/>
      <c r="AG803" s="6">
        <f>Tabla4[[#This Row],[Tiempo Parada de Reloj]]+Tabla4[[#This Row],[Tiempo Autorizado por Telefonica (no Máximo)]]</f>
        <v>0.72222222222222221</v>
      </c>
      <c r="AH803" s="7">
        <f t="shared" ca="1" si="82"/>
        <v>0.18750000000404221</v>
      </c>
      <c r="AI803" s="8">
        <f t="shared" si="83"/>
        <v>17.333333333333332</v>
      </c>
      <c r="AJ803" s="8">
        <f t="shared" ca="1" si="84"/>
        <v>4.5000000000970131</v>
      </c>
      <c r="AK803" s="3" t="s">
        <v>88</v>
      </c>
      <c r="AL803" s="3" t="s">
        <v>70</v>
      </c>
      <c r="AM803" s="3" t="s">
        <v>120</v>
      </c>
      <c r="AN803" s="3" t="s">
        <v>106</v>
      </c>
      <c r="AO803" s="3" t="s">
        <v>72</v>
      </c>
      <c r="AP803" s="3" t="s">
        <v>72</v>
      </c>
      <c r="AQ803" s="23">
        <v>45349.616666666669</v>
      </c>
      <c r="AR803" s="3"/>
      <c r="AS803" s="23"/>
      <c r="AT803" s="23"/>
      <c r="AU803" s="3" t="s">
        <v>351</v>
      </c>
      <c r="AV803" s="3" t="s">
        <v>2543</v>
      </c>
      <c r="AW803" s="3" t="s">
        <v>1323</v>
      </c>
      <c r="AX803" s="3">
        <v>4.0083000000000002</v>
      </c>
      <c r="AY803" s="3">
        <v>-74.799700000000001</v>
      </c>
      <c r="AZ803" s="8" t="str">
        <f>+CONCATENATE("Reportan apertura en el enlace ",Tabla4[[#This Row],[Enlace]]," en el ",Tabla4[[#This Row],[Distancia óptica]]," ocasionado por ",Tabla4[[#This Row],[Causa del daño]])</f>
        <v>Reportan apertura en el enlace Saldaña - Guamo en el km 3,055 desde el Guamo ocasionado por Falla en la Red FiOp</v>
      </c>
      <c r="BA803" s="8" t="str">
        <f>+CONCATENATE("Para dar solución al incidente ",Tabla4[[#This Row],[Solución]])</f>
        <v>Para dar solución al incidente se realiza tendido aproximadamnente 300 mts, 2 empalmes x 48</v>
      </c>
      <c r="BB803" s="3" t="str">
        <f>+_xlfn.CONCAT(Tabla4[[#This Row],[Causa Raiz]]," ",Tabla4[[#This Row],[Solución2]]," (",Tabla4[[#This Row],[Anillo]],"- Cabecera: ",Tabla4[[#This Row],[Cabecera]],"- Operador: ",Tabla4[[#This Row],[Operador]],")")</f>
        <v>Reportan apertura en el enlace Saldaña - Guamo en el km 3,055 desde el Guamo ocasionado por Falla en la Red FiOp Para dar solución al incidente se realiza tendido aproximadamnente 300 mts, 2 empalmes x 48 (TRONCAL- Cabecera: Guamo- Operador: Colombia Telecomunicaciones)</v>
      </c>
    </row>
    <row r="804" spans="1:54" s="2" customFormat="1" ht="199.5">
      <c r="A804" s="38">
        <f t="shared" si="81"/>
        <v>803</v>
      </c>
      <c r="B804" s="3">
        <v>8290342</v>
      </c>
      <c r="C804" s="3" t="s">
        <v>54</v>
      </c>
      <c r="D804" s="23">
        <v>45347.864583333336</v>
      </c>
      <c r="E804" s="23">
        <v>45348.059027777781</v>
      </c>
      <c r="F804" s="1">
        <f t="shared" ca="1" si="86"/>
        <v>0.19444444444525288</v>
      </c>
      <c r="G804" s="3" t="s">
        <v>55</v>
      </c>
      <c r="H804" s="41"/>
      <c r="I804" s="40"/>
      <c r="J804" s="5" t="s">
        <v>56</v>
      </c>
      <c r="K804" s="3" t="s">
        <v>203</v>
      </c>
      <c r="L804" s="9" t="s">
        <v>58</v>
      </c>
      <c r="M804" s="3" t="s">
        <v>79</v>
      </c>
      <c r="N804" s="3" t="s">
        <v>4164</v>
      </c>
      <c r="O804" s="3" t="s">
        <v>4165</v>
      </c>
      <c r="P804" s="3" t="s">
        <v>4166</v>
      </c>
      <c r="Q804" s="4" t="s">
        <v>4167</v>
      </c>
      <c r="R804" s="3" t="s">
        <v>4168</v>
      </c>
      <c r="S804" s="3" t="s">
        <v>210</v>
      </c>
      <c r="T804" s="3" t="s">
        <v>176</v>
      </c>
      <c r="U804" s="3" t="s">
        <v>4169</v>
      </c>
      <c r="V804" s="22" t="str">
        <f t="shared" si="85"/>
        <v>RLFO; Hora de aviso: 20:45 25/02/2024; Solución: Recuperacion de 15 mts de reserva e instalacion de caja empalme de 24 hilos; Hora de solución: 1:25 26/02/2024; Causa: Intervención de Terceros. No Identificados</v>
      </c>
      <c r="W804" s="4" t="s">
        <v>213</v>
      </c>
      <c r="X804" s="3"/>
      <c r="Y804" s="3"/>
      <c r="Z804" s="3" t="s">
        <v>69</v>
      </c>
      <c r="AA804" s="3" t="s">
        <v>70</v>
      </c>
      <c r="AB804" s="3">
        <v>8290342</v>
      </c>
      <c r="AC804" s="3" t="s">
        <v>70</v>
      </c>
      <c r="AD804" s="6">
        <v>3.125E-2</v>
      </c>
      <c r="AE804" s="7"/>
      <c r="AF804" s="7"/>
      <c r="AG804" s="6">
        <f>Tabla4[[#This Row],[Tiempo Parada de Reloj]]+Tabla4[[#This Row],[Tiempo Autorizado por Telefonica (no Máximo)]]</f>
        <v>3.125E-2</v>
      </c>
      <c r="AH804" s="7">
        <f t="shared" ca="1" si="82"/>
        <v>0.16319444444525288</v>
      </c>
      <c r="AI804" s="8">
        <f t="shared" si="83"/>
        <v>0.75</v>
      </c>
      <c r="AJ804" s="8">
        <f t="shared" ca="1" si="84"/>
        <v>3.9166666666860692</v>
      </c>
      <c r="AK804" s="3" t="s">
        <v>88</v>
      </c>
      <c r="AL804" s="3" t="s">
        <v>70</v>
      </c>
      <c r="AM804" s="3" t="s">
        <v>120</v>
      </c>
      <c r="AN804" s="3" t="s">
        <v>120</v>
      </c>
      <c r="AO804" s="3" t="s">
        <v>72</v>
      </c>
      <c r="AP804" s="3" t="s">
        <v>72</v>
      </c>
      <c r="AQ804" s="23">
        <v>45349.888194444444</v>
      </c>
      <c r="AR804" s="3"/>
      <c r="AS804" s="23"/>
      <c r="AT804" s="23"/>
      <c r="AU804" s="3" t="s">
        <v>1557</v>
      </c>
      <c r="AV804" s="3" t="s">
        <v>4170</v>
      </c>
      <c r="AW804" s="3" t="s">
        <v>76</v>
      </c>
      <c r="AX804" s="3">
        <v>4.9121199999999998</v>
      </c>
      <c r="AY804" s="3">
        <v>-73.941379999999995</v>
      </c>
      <c r="AZ804" s="8" t="str">
        <f>+CONCATENATE("Reportan apertura en el enlace ",Tabla4[[#This Row],[Enlace]]," en el ",Tabla4[[#This Row],[Distancia óptica]]," ocasionado por ",Tabla4[[#This Row],[Causa del daño]])</f>
        <v>Reportan apertura en el enlace Sopo - Calera en el Km 0,5 desde Sopo ocasionado por Intervención de Terceros. No Identificados</v>
      </c>
      <c r="BA804" s="8" t="str">
        <f>+CONCATENATE("Para dar solución al incidente ",Tabla4[[#This Row],[Solución]])</f>
        <v>Para dar solución al incidente Recuperacion de 15 mts de reserva e instalacion de caja empalme de 24 hilos</v>
      </c>
      <c r="BB804" s="3" t="str">
        <f>+_xlfn.CONCAT(Tabla4[[#This Row],[Causa Raiz]]," ",Tabla4[[#This Row],[Solución2]]," (",Tabla4[[#This Row],[Anillo]],"- Cabecera: ",Tabla4[[#This Row],[Cabecera]],"- Operador: ",Tabla4[[#This Row],[Operador]],")")</f>
        <v>Reportan apertura en el enlace Sopo - Calera en el Km 0,5 desde Sopo ocasionado por Intervención de Terceros. No Identificados Para dar solución al incidente Recuperacion de 15 mts de reserva e instalacion de caja empalme de 24 hilos (Troncal- Cabecera: Sopo- Operador: Colombia Telecomunicaciones)</v>
      </c>
    </row>
    <row r="805" spans="1:54" s="2" customFormat="1" ht="185.25">
      <c r="A805" s="38">
        <f t="shared" si="81"/>
        <v>804</v>
      </c>
      <c r="B805" s="3">
        <v>8291933</v>
      </c>
      <c r="C805" s="3" t="s">
        <v>136</v>
      </c>
      <c r="D805" s="23">
        <v>45348.246527777781</v>
      </c>
      <c r="E805" s="23">
        <v>45348.520833333336</v>
      </c>
      <c r="F805" s="1">
        <f t="shared" ca="1" si="86"/>
        <v>0.27430555555474712</v>
      </c>
      <c r="G805" s="3" t="s">
        <v>55</v>
      </c>
      <c r="H805" s="41"/>
      <c r="I805" s="40"/>
      <c r="J805" s="5" t="s">
        <v>137</v>
      </c>
      <c r="K805" s="3" t="s">
        <v>77</v>
      </c>
      <c r="L805" s="9" t="s">
        <v>78</v>
      </c>
      <c r="M805" s="3" t="s">
        <v>79</v>
      </c>
      <c r="N805" s="3" t="s">
        <v>771</v>
      </c>
      <c r="O805" s="3" t="s">
        <v>4171</v>
      </c>
      <c r="P805" s="3" t="s">
        <v>4172</v>
      </c>
      <c r="Q805" s="4" t="s">
        <v>4173</v>
      </c>
      <c r="R805" s="3" t="s">
        <v>248</v>
      </c>
      <c r="S805" s="3" t="s">
        <v>249</v>
      </c>
      <c r="T805" s="3" t="s">
        <v>66</v>
      </c>
      <c r="U805" s="3" t="s">
        <v>4174</v>
      </c>
      <c r="V805" s="22" t="str">
        <f t="shared" si="85"/>
        <v>RBHFO; Hora de aviso: 5:55 26/02/2024; Solución: Se realiza tendido de 80 metros de fibra 48 hilos y dos empalmes de 48 hilos; Hora de solución: 12:30 26/02/2024; Causa: Vandalismo</v>
      </c>
      <c r="W805" s="4" t="s">
        <v>160</v>
      </c>
      <c r="X805" s="3"/>
      <c r="Y805" s="3"/>
      <c r="Z805" s="3" t="s">
        <v>69</v>
      </c>
      <c r="AA805" s="3" t="s">
        <v>71</v>
      </c>
      <c r="AB805" s="3">
        <v>0</v>
      </c>
      <c r="AC805" s="3" t="s">
        <v>71</v>
      </c>
      <c r="AD805" s="6">
        <v>8.3333333333333329E-2</v>
      </c>
      <c r="AE805" s="7"/>
      <c r="AF805" s="7"/>
      <c r="AG805" s="6">
        <f>Tabla4[[#This Row],[Tiempo Parada de Reloj]]+Tabla4[[#This Row],[Tiempo Autorizado por Telefonica (no Máximo)]]</f>
        <v>8.3333333333333329E-2</v>
      </c>
      <c r="AH805" s="7">
        <f t="shared" ca="1" si="82"/>
        <v>0.1909722222214138</v>
      </c>
      <c r="AI805" s="8">
        <f t="shared" si="83"/>
        <v>2</v>
      </c>
      <c r="AJ805" s="8">
        <f t="shared" ca="1" si="84"/>
        <v>4.5833333333139308</v>
      </c>
      <c r="AK805" s="3" t="s">
        <v>120</v>
      </c>
      <c r="AL805" s="3" t="s">
        <v>70</v>
      </c>
      <c r="AM805" s="3" t="s">
        <v>72</v>
      </c>
      <c r="AN805" s="3" t="s">
        <v>106</v>
      </c>
      <c r="AO805" s="3" t="s">
        <v>88</v>
      </c>
      <c r="AP805" s="3" t="s">
        <v>88</v>
      </c>
      <c r="AQ805" s="23">
        <v>45350.432638888888</v>
      </c>
      <c r="AR805" s="3"/>
      <c r="AS805" s="23"/>
      <c r="AT805" s="23"/>
      <c r="AU805" s="3" t="s">
        <v>89</v>
      </c>
      <c r="AV805" s="3" t="s">
        <v>4175</v>
      </c>
      <c r="AW805" s="3" t="s">
        <v>4176</v>
      </c>
      <c r="AX805" s="3">
        <v>4.5902690000000002</v>
      </c>
      <c r="AY805" s="3">
        <v>-74.185790999999995</v>
      </c>
      <c r="AZ805" s="8" t="str">
        <f>+CONCATENATE("Reportan apertura en el enlace ",Tabla4[[#This Row],[Enlace]]," en el ",Tabla4[[#This Row],[Distancia óptica]]," ocasionado por ",Tabla4[[#This Row],[Causa del daño]])</f>
        <v>Reportan apertura en el enlace Mov. Caracoli - Mov. Villa Sandra Soacha en el km 4,81 desde Soacha ocasionado por Vandalismo</v>
      </c>
      <c r="BA805" s="8" t="str">
        <f>+CONCATENATE("Para dar solución al incidente ",Tabla4[[#This Row],[Solución]])</f>
        <v>Para dar solución al incidente Se realiza tendido de 80 metros de fibra 48 hilos y dos empalmes de 48 hilos</v>
      </c>
      <c r="BB805" s="3" t="str">
        <f>+_xlfn.CONCAT(Tabla4[[#This Row],[Causa Raiz]]," ",Tabla4[[#This Row],[Solución2]]," (",Tabla4[[#This Row],[Anillo]],"- Cabecera: ",Tabla4[[#This Row],[Cabecera]],"- Operador: ",Tabla4[[#This Row],[Operador]],")")</f>
        <v>Reportan apertura en el enlace Mov. Caracoli - Mov. Villa Sandra Soacha en el km 4,81 desde Soacha ocasionado por Vandalismo Para dar solución al incidente Se realiza tendido de 80 metros de fibra 48 hilos y dos empalmes de 48 hilos (48 B- Cabecera: Soacha  - Operador: Infraco)</v>
      </c>
    </row>
    <row r="806" spans="1:54" s="2" customFormat="1" ht="142.5">
      <c r="A806" s="38">
        <f t="shared" si="81"/>
        <v>805</v>
      </c>
      <c r="B806" s="3">
        <v>8292121</v>
      </c>
      <c r="C806" s="3" t="s">
        <v>54</v>
      </c>
      <c r="D806" s="23">
        <v>45348.291666666664</v>
      </c>
      <c r="E806" s="23">
        <v>45348.293055555558</v>
      </c>
      <c r="F806" s="1">
        <f t="shared" ca="1" si="86"/>
        <v>1.3888888934161514E-3</v>
      </c>
      <c r="G806" s="3" t="s">
        <v>55</v>
      </c>
      <c r="H806" s="41"/>
      <c r="I806" s="40"/>
      <c r="J806" s="5" t="s">
        <v>56</v>
      </c>
      <c r="K806" s="3" t="s">
        <v>93</v>
      </c>
      <c r="L806" s="9" t="s">
        <v>58</v>
      </c>
      <c r="M806" s="3" t="s">
        <v>59</v>
      </c>
      <c r="N806" s="3" t="s">
        <v>60</v>
      </c>
      <c r="O806" s="3" t="s">
        <v>4177</v>
      </c>
      <c r="P806" s="3">
        <v>0</v>
      </c>
      <c r="Q806" s="4" t="s">
        <v>4178</v>
      </c>
      <c r="R806" s="3" t="s">
        <v>64</v>
      </c>
      <c r="S806" s="3" t="s">
        <v>65</v>
      </c>
      <c r="T806" s="3" t="s">
        <v>104</v>
      </c>
      <c r="U806" s="3" t="s">
        <v>4179</v>
      </c>
      <c r="V806" s="22" t="str">
        <f t="shared" si="85"/>
        <v>RLFO; Hora de aviso: 7:00 26/02/2024; Solución: Falla por energia; Hora de solución: 7:02 26/02/2024; Causa: Visita Fallida</v>
      </c>
      <c r="W806" s="4" t="s">
        <v>68</v>
      </c>
      <c r="X806" s="3"/>
      <c r="Y806" s="3"/>
      <c r="Z806" s="3" t="s">
        <v>69</v>
      </c>
      <c r="AA806" s="3" t="s">
        <v>70</v>
      </c>
      <c r="AB806" s="3">
        <v>0</v>
      </c>
      <c r="AC806" s="3" t="s">
        <v>71</v>
      </c>
      <c r="AD806" s="6">
        <v>0</v>
      </c>
      <c r="AE806" s="7"/>
      <c r="AF806" s="7"/>
      <c r="AG806" s="6">
        <f>Tabla4[[#This Row],[Tiempo Parada de Reloj]]+Tabla4[[#This Row],[Tiempo Autorizado por Telefonica (no Máximo)]]</f>
        <v>0</v>
      </c>
      <c r="AH806" s="7">
        <f t="shared" ca="1" si="82"/>
        <v>1.3888888934161514E-3</v>
      </c>
      <c r="AI806" s="8">
        <f t="shared" si="83"/>
        <v>0</v>
      </c>
      <c r="AJ806" s="8">
        <f t="shared" ca="1" si="84"/>
        <v>3.3333333441987634E-2</v>
      </c>
      <c r="AK806" s="3" t="s">
        <v>72</v>
      </c>
      <c r="AL806" s="3" t="s">
        <v>71</v>
      </c>
      <c r="AM806" s="3" t="s">
        <v>69</v>
      </c>
      <c r="AN806" s="3" t="s">
        <v>72</v>
      </c>
      <c r="AO806" s="3" t="s">
        <v>72</v>
      </c>
      <c r="AP806" s="3" t="s">
        <v>72</v>
      </c>
      <c r="AQ806" s="23">
        <v>45348.293055555558</v>
      </c>
      <c r="AR806" s="3"/>
      <c r="AS806" s="23"/>
      <c r="AT806" s="23"/>
      <c r="AU806" s="3" t="s">
        <v>100</v>
      </c>
      <c r="AV806" s="3" t="s">
        <v>69</v>
      </c>
      <c r="AW806" s="3" t="s">
        <v>69</v>
      </c>
      <c r="AX806" s="3" t="s">
        <v>69</v>
      </c>
      <c r="AY806" s="3" t="s">
        <v>69</v>
      </c>
      <c r="AZ806" s="8" t="str">
        <f>+CONCATENATE("Reportan apertura en el enlace ",Tabla4[[#This Row],[Enlace]]," en el ",Tabla4[[#This Row],[Distancia óptica]]," ocasionado por ",Tabla4[[#This Row],[Causa del daño]])</f>
        <v>Reportan apertura en el enlace Dto 31004 La Perrera - Dto 31049 Engativa en el 0 ocasionado por Visita Fallida</v>
      </c>
      <c r="BA806" s="8" t="str">
        <f>+CONCATENATE("Para dar solución al incidente ",Tabla4[[#This Row],[Solución]])</f>
        <v>Para dar solución al incidente Falla por energia</v>
      </c>
      <c r="BB806" s="3" t="str">
        <f>+_xlfn.CONCAT(Tabla4[[#This Row],[Causa Raiz]]," ",Tabla4[[#This Row],[Solución2]]," (",Tabla4[[#This Row],[Anillo]],"- Cabecera: ",Tabla4[[#This Row],[Cabecera]],"- Operador: ",Tabla4[[#This Row],[Operador]],")")</f>
        <v>Reportan apertura en el enlace Dto 31004 La Perrera - Dto 31049 Engativa en el 0 ocasionado por Visita Fallida Para dar solución al incidente Falla por energia (NA- Cabecera: NA- Operador: Colombia Telecomunicaciones)</v>
      </c>
    </row>
    <row r="807" spans="1:54" s="2" customFormat="1" ht="242.25">
      <c r="A807" s="38">
        <f t="shared" si="81"/>
        <v>806</v>
      </c>
      <c r="B807" s="3">
        <v>8292367</v>
      </c>
      <c r="C807" s="3" t="s">
        <v>92</v>
      </c>
      <c r="D807" s="23">
        <v>45348.333333333336</v>
      </c>
      <c r="E807" s="23">
        <v>45348.572916666664</v>
      </c>
      <c r="F807" s="1">
        <f t="shared" ca="1" si="86"/>
        <v>0.23958333332848269</v>
      </c>
      <c r="G807" s="3" t="s">
        <v>55</v>
      </c>
      <c r="H807" s="41"/>
      <c r="I807" s="40" t="s">
        <v>4180</v>
      </c>
      <c r="J807" s="5" t="s">
        <v>322</v>
      </c>
      <c r="K807" s="3" t="s">
        <v>322</v>
      </c>
      <c r="L807" s="9" t="s">
        <v>58</v>
      </c>
      <c r="M807" s="3" t="s">
        <v>204</v>
      </c>
      <c r="N807" s="3" t="s">
        <v>332</v>
      </c>
      <c r="O807" s="3" t="s">
        <v>4030</v>
      </c>
      <c r="P807" s="3" t="s">
        <v>4181</v>
      </c>
      <c r="Q807" s="4" t="s">
        <v>4182</v>
      </c>
      <c r="R807" s="3" t="s">
        <v>1082</v>
      </c>
      <c r="S807" s="3" t="s">
        <v>328</v>
      </c>
      <c r="T807" s="3" t="s">
        <v>176</v>
      </c>
      <c r="U807" s="3" t="s">
        <v>4183</v>
      </c>
      <c r="V807" s="22" t="str">
        <f t="shared" si="85"/>
        <v>RTNFO; Hora de aviso: 8:00 26/02/2024; Solución: Se realiza la recuperacion de reserva y la ceracion de 1 emplame de continuidad Ufinet no proporciona cantidades ; Hora de solución: 13:45 26/02/2024; Causa: Intervención de Terceros. No Identificados</v>
      </c>
      <c r="W807" s="4" t="s">
        <v>4184</v>
      </c>
      <c r="X807" s="3"/>
      <c r="Y807" s="3"/>
      <c r="Z807" s="3" t="s">
        <v>69</v>
      </c>
      <c r="AA807" s="3" t="s">
        <v>71</v>
      </c>
      <c r="AB807" s="3">
        <v>0</v>
      </c>
      <c r="AC807" s="3" t="s">
        <v>71</v>
      </c>
      <c r="AD807" s="6">
        <v>0</v>
      </c>
      <c r="AE807" s="7"/>
      <c r="AF807" s="7"/>
      <c r="AG807" s="6">
        <f>Tabla4[[#This Row],[Tiempo Parada de Reloj]]+Tabla4[[#This Row],[Tiempo Autorizado por Telefonica (no Máximo)]]</f>
        <v>0</v>
      </c>
      <c r="AH807" s="7">
        <f t="shared" ca="1" si="82"/>
        <v>0.23958333332848269</v>
      </c>
      <c r="AI807" s="8">
        <f t="shared" si="83"/>
        <v>0</v>
      </c>
      <c r="AJ807" s="8">
        <f t="shared" ca="1" si="84"/>
        <v>5.7499999998835847</v>
      </c>
      <c r="AK807" s="3" t="s">
        <v>72</v>
      </c>
      <c r="AL807" s="3" t="s">
        <v>70</v>
      </c>
      <c r="AM807" s="3" t="s">
        <v>106</v>
      </c>
      <c r="AN807" s="3" t="s">
        <v>106</v>
      </c>
      <c r="AO807" s="3" t="s">
        <v>88</v>
      </c>
      <c r="AP807" s="3" t="s">
        <v>88</v>
      </c>
      <c r="AQ807" s="23">
        <v>45350.684027777781</v>
      </c>
      <c r="AR807" s="3"/>
      <c r="AS807" s="23"/>
      <c r="AT807" s="23"/>
      <c r="AU807" s="3" t="s">
        <v>322</v>
      </c>
      <c r="AV807" s="3" t="s">
        <v>332</v>
      </c>
      <c r="AW807" s="3" t="s">
        <v>1323</v>
      </c>
      <c r="AX807" s="3">
        <v>7.1323460000000001</v>
      </c>
      <c r="AY807" s="3">
        <v>-73.512630799999997</v>
      </c>
      <c r="AZ807" s="8" t="str">
        <f>+CONCATENATE("Reportan apertura en el enlace ",Tabla4[[#This Row],[Enlace]]," en el ",Tabla4[[#This Row],[Distancia óptica]]," ocasionado por ",Tabla4[[#This Row],[Causa del daño]])</f>
        <v>Reportan apertura en el enlace Bucaramanga - Barrancabermeja en el km 57,5 desde Bucaramanga ocasionado por Intervención de Terceros. No Identificados</v>
      </c>
      <c r="BA807" s="8" t="str">
        <f>+CONCATENATE("Para dar solución al incidente ",Tabla4[[#This Row],[Solución]])</f>
        <v xml:space="preserve">Para dar solución al incidente Se realiza la recuperacion de reserva y la ceracion de 1 emplame de continuidad Ufinet no proporciona cantidades </v>
      </c>
      <c r="BB807" s="3" t="str">
        <f>+_xlfn.CONCAT(Tabla4[[#This Row],[Causa Raiz]]," ",Tabla4[[#This Row],[Solución2]]," (",Tabla4[[#This Row],[Anillo]],"- Cabecera: ",Tabla4[[#This Row],[Cabecera]],"- Operador: ",Tabla4[[#This Row],[Operador]],")")</f>
        <v>Reportan apertura en el enlace Bucaramanga - Barrancabermeja en el km 57,5 desde Bucaramanga ocasionado por Intervención de Terceros. No Identificados Para dar solución al incidente Se realiza la recuperacion de reserva y la ceracion de 1 emplame de continuidad Ufinet no proporciona cantidades  (TRONCAL- Cabecera: BUCARAMANGA- Operador: Ufinet)</v>
      </c>
    </row>
    <row r="808" spans="1:54" s="2" customFormat="1" ht="228">
      <c r="A808" s="38">
        <f t="shared" si="81"/>
        <v>807</v>
      </c>
      <c r="B808" s="3">
        <v>8292423</v>
      </c>
      <c r="C808" s="3" t="s">
        <v>163</v>
      </c>
      <c r="D808" s="23">
        <v>45348.333333333336</v>
      </c>
      <c r="E808" s="23">
        <v>45348.614583333336</v>
      </c>
      <c r="F808" s="1">
        <f t="shared" ca="1" si="86"/>
        <v>0.28125</v>
      </c>
      <c r="G808" s="3" t="s">
        <v>55</v>
      </c>
      <c r="H808" s="41"/>
      <c r="I808" s="40"/>
      <c r="J808" s="5" t="s">
        <v>56</v>
      </c>
      <c r="K808" s="3" t="s">
        <v>77</v>
      </c>
      <c r="L808" s="9" t="s">
        <v>78</v>
      </c>
      <c r="M808" s="3" t="s">
        <v>79</v>
      </c>
      <c r="N808" s="3" t="s">
        <v>308</v>
      </c>
      <c r="O808" s="3" t="s">
        <v>4185</v>
      </c>
      <c r="P808" s="3" t="s">
        <v>4186</v>
      </c>
      <c r="Q808" s="4" t="s">
        <v>4187</v>
      </c>
      <c r="R808" s="3" t="s">
        <v>248</v>
      </c>
      <c r="S808" s="3" t="s">
        <v>249</v>
      </c>
      <c r="T808" s="3" t="s">
        <v>146</v>
      </c>
      <c r="U808" s="3" t="s">
        <v>4188</v>
      </c>
      <c r="V808" s="22" t="str">
        <f t="shared" si="85"/>
        <v>RDFO; Hora de aviso: 8:00 26/02/2024; Solución: se realiza migracion del hilo Desde Cerro Charrasquero hacia el empalme donde ingresa la uk de Girardot Norte; Hora de solución: 14:45 26/02/2024; Causa: Falla en la Red FiOp</v>
      </c>
      <c r="W808" s="4" t="s">
        <v>160</v>
      </c>
      <c r="X808" s="3"/>
      <c r="Y808" s="3"/>
      <c r="Z808" s="3" t="s">
        <v>69</v>
      </c>
      <c r="AA808" s="3" t="s">
        <v>71</v>
      </c>
      <c r="AB808" s="3">
        <v>0</v>
      </c>
      <c r="AC808" s="3" t="s">
        <v>71</v>
      </c>
      <c r="AD808" s="6">
        <v>0.11458333333333333</v>
      </c>
      <c r="AE808" s="7"/>
      <c r="AF808" s="7"/>
      <c r="AG808" s="6">
        <f>Tabla4[[#This Row],[Tiempo Parada de Reloj]]+Tabla4[[#This Row],[Tiempo Autorizado por Telefonica (no Máximo)]]</f>
        <v>0.11458333333333333</v>
      </c>
      <c r="AH808" s="7">
        <f t="shared" ca="1" si="82"/>
        <v>0.16666666666666669</v>
      </c>
      <c r="AI808" s="8">
        <f t="shared" si="83"/>
        <v>2.75</v>
      </c>
      <c r="AJ808" s="8">
        <f t="shared" ca="1" si="84"/>
        <v>4</v>
      </c>
      <c r="AK808" s="3" t="s">
        <v>72</v>
      </c>
      <c r="AL808" s="3" t="s">
        <v>70</v>
      </c>
      <c r="AM808" s="3" t="s">
        <v>106</v>
      </c>
      <c r="AN808" s="3" t="s">
        <v>106</v>
      </c>
      <c r="AO808" s="3" t="s">
        <v>88</v>
      </c>
      <c r="AP808" s="3" t="s">
        <v>88</v>
      </c>
      <c r="AQ808" s="23">
        <v>45350.425694444442</v>
      </c>
      <c r="AR808" s="3"/>
      <c r="AS808" s="23"/>
      <c r="AT808" s="23"/>
      <c r="AU808" s="3" t="s">
        <v>313</v>
      </c>
      <c r="AV808" s="3" t="s">
        <v>4189</v>
      </c>
      <c r="AW808" s="3" t="s">
        <v>135</v>
      </c>
      <c r="AX808" s="3">
        <v>4.32158</v>
      </c>
      <c r="AY808" s="3">
        <v>-74.802819999999997</v>
      </c>
      <c r="AZ808" s="8" t="str">
        <f>+CONCATENATE("Reportan apertura en el enlace ",Tabla4[[#This Row],[Enlace]]," en el ",Tabla4[[#This Row],[Distancia óptica]]," ocasionado por ",Tabla4[[#This Row],[Causa del daño]])</f>
        <v>Reportan apertura en el enlace Mov. Norte - Mov. Charrasquero en el km 2,1 desde charrasquero ocasionado por Falla en la Red FiOp</v>
      </c>
      <c r="BA808" s="8" t="str">
        <f>+CONCATENATE("Para dar solución al incidente ",Tabla4[[#This Row],[Solución]])</f>
        <v>Para dar solución al incidente se realiza migracion del hilo Desde Cerro Charrasquero hacia el empalme donde ingresa la uk de Girardot Norte</v>
      </c>
      <c r="BB808" s="3" t="str">
        <f>+_xlfn.CONCAT(Tabla4[[#This Row],[Causa Raiz]]," ",Tabla4[[#This Row],[Solución2]]," (",Tabla4[[#This Row],[Anillo]],"- Cabecera: ",Tabla4[[#This Row],[Cabecera]],"- Operador: ",Tabla4[[#This Row],[Operador]],")")</f>
        <v>Reportan apertura en el enlace Mov. Norte - Mov. Charrasquero en el km 2,1 desde charrasquero ocasionado por Falla en la Red FiOp Para dar solución al incidente se realiza migracion del hilo Desde Cerro Charrasquero hacia el empalme donde ingresa la uk de Girardot Norte (Lineal- Cabecera:  Central Girardot - Operador: Colombia Telecomunicaciones)</v>
      </c>
    </row>
    <row r="809" spans="1:54" s="2" customFormat="1" ht="199.5">
      <c r="A809" s="38">
        <f t="shared" si="81"/>
        <v>808</v>
      </c>
      <c r="B809" s="3">
        <v>8292613</v>
      </c>
      <c r="C809" s="3" t="s">
        <v>54</v>
      </c>
      <c r="D809" s="23">
        <v>45348.354166666664</v>
      </c>
      <c r="E809" s="23">
        <v>45348.5625</v>
      </c>
      <c r="F809" s="1">
        <f t="shared" ca="1" si="86"/>
        <v>0.20833333333575865</v>
      </c>
      <c r="G809" s="3" t="s">
        <v>55</v>
      </c>
      <c r="H809" s="41"/>
      <c r="I809" s="40"/>
      <c r="J809" s="5" t="s">
        <v>56</v>
      </c>
      <c r="K809" s="3" t="s">
        <v>359</v>
      </c>
      <c r="L809" s="9" t="s">
        <v>78</v>
      </c>
      <c r="M809" s="3" t="s">
        <v>360</v>
      </c>
      <c r="N809" s="3" t="s">
        <v>4190</v>
      </c>
      <c r="O809" s="3" t="s">
        <v>4191</v>
      </c>
      <c r="P809" s="3" t="s">
        <v>4192</v>
      </c>
      <c r="Q809" s="4" t="s">
        <v>4193</v>
      </c>
      <c r="R809" s="3" t="s">
        <v>1420</v>
      </c>
      <c r="S809" s="3" t="s">
        <v>619</v>
      </c>
      <c r="T809" s="3" t="s">
        <v>130</v>
      </c>
      <c r="U809" s="3" t="s">
        <v>4194</v>
      </c>
      <c r="V809" s="22" t="str">
        <f t="shared" si="85"/>
        <v>RLFO; Hora de aviso: 8:30 26/02/2024; Solución: Se recuepra 100 m de reserva y se instala una caja de empalme de 48 hilos.; Hora de solución: 13:30 26/02/2024; Causa: Plagas</v>
      </c>
      <c r="W809" s="4" t="s">
        <v>423</v>
      </c>
      <c r="X809" s="3"/>
      <c r="Y809" s="3"/>
      <c r="Z809" s="3" t="s">
        <v>69</v>
      </c>
      <c r="AA809" s="3" t="s">
        <v>71</v>
      </c>
      <c r="AB809" s="3">
        <v>0</v>
      </c>
      <c r="AC809" s="3" t="s">
        <v>71</v>
      </c>
      <c r="AD809" s="6">
        <v>4.1666666666666664E-2</v>
      </c>
      <c r="AE809" s="7"/>
      <c r="AF809" s="7"/>
      <c r="AG809" s="6">
        <f>Tabla4[[#This Row],[Tiempo Parada de Reloj]]+Tabla4[[#This Row],[Tiempo Autorizado por Telefonica (no Máximo)]]</f>
        <v>4.1666666666666664E-2</v>
      </c>
      <c r="AH809" s="7">
        <f t="shared" ca="1" si="82"/>
        <v>0.166666666669092</v>
      </c>
      <c r="AI809" s="8">
        <f t="shared" si="83"/>
        <v>1</v>
      </c>
      <c r="AJ809" s="8">
        <f t="shared" ca="1" si="84"/>
        <v>4.0000000000582077</v>
      </c>
      <c r="AK809" s="3" t="s">
        <v>87</v>
      </c>
      <c r="AL809" s="3" t="s">
        <v>70</v>
      </c>
      <c r="AM809" s="3" t="s">
        <v>72</v>
      </c>
      <c r="AN809" s="3" t="s">
        <v>72</v>
      </c>
      <c r="AO809" s="3" t="s">
        <v>72</v>
      </c>
      <c r="AP809" s="3" t="s">
        <v>72</v>
      </c>
      <c r="AQ809" s="23">
        <v>45349.556250000001</v>
      </c>
      <c r="AR809" s="3"/>
      <c r="AS809" s="23"/>
      <c r="AT809" s="23"/>
      <c r="AU809" s="3" t="s">
        <v>622</v>
      </c>
      <c r="AV809" s="3" t="s">
        <v>4195</v>
      </c>
      <c r="AW809" s="3" t="s">
        <v>135</v>
      </c>
      <c r="AX809" s="3">
        <v>6.1975899999999999</v>
      </c>
      <c r="AY809" s="3">
        <v>-75.583969999999994</v>
      </c>
      <c r="AZ809" s="8" t="str">
        <f>+CONCATENATE("Reportan apertura en el enlace ",Tabla4[[#This Row],[Enlace]]," en el ",Tabla4[[#This Row],[Distancia óptica]]," ocasionado por ",Tabla4[[#This Row],[Causa del daño]])</f>
        <v>Reportan apertura en el enlace Mov. Itagui - Mov.Guayabal en el km 3,5 desde Mov.Guayabal ocasionado por Plagas</v>
      </c>
      <c r="BA809" s="8" t="str">
        <f>+CONCATENATE("Para dar solución al incidente ",Tabla4[[#This Row],[Solución]])</f>
        <v>Para dar solución al incidente Se recuepra 100 m de reserva y se instala una caja de empalme de 48 hilos.</v>
      </c>
      <c r="BB809" s="3" t="str">
        <f>+_xlfn.CONCAT(Tabla4[[#This Row],[Causa Raiz]]," ",Tabla4[[#This Row],[Solución2]]," (",Tabla4[[#This Row],[Anillo]],"- Cabecera: ",Tabla4[[#This Row],[Cabecera]],"- Operador: ",Tabla4[[#This Row],[Operador]],")")</f>
        <v>Reportan apertura en el enlace Mov. Itagui - Mov.Guayabal en el km 3,5 desde Mov.Guayabal ocasionado por Plagas Para dar solución al incidente Se recuepra 100 m de reserva y se instala una caja de empalme de 48 hilos. (Lineal- Cabecera: Guayabal- Operador: Colombia Telecomunicaciones)</v>
      </c>
    </row>
    <row r="810" spans="1:54" s="2" customFormat="1" ht="199.5">
      <c r="A810" s="38">
        <f t="shared" si="81"/>
        <v>809</v>
      </c>
      <c r="B810" s="3">
        <v>8292741</v>
      </c>
      <c r="C810" s="3" t="s">
        <v>92</v>
      </c>
      <c r="D810" s="23">
        <v>45348.385416666664</v>
      </c>
      <c r="E810" s="23">
        <v>45348.5625</v>
      </c>
      <c r="F810" s="1">
        <f t="shared" ca="1" si="86"/>
        <v>0.17708333333575865</v>
      </c>
      <c r="G810" s="3" t="s">
        <v>55</v>
      </c>
      <c r="H810" s="41"/>
      <c r="I810" s="40"/>
      <c r="J810" s="5" t="s">
        <v>56</v>
      </c>
      <c r="K810" s="3" t="s">
        <v>203</v>
      </c>
      <c r="L810" s="9" t="s">
        <v>58</v>
      </c>
      <c r="M810" s="3" t="s">
        <v>169</v>
      </c>
      <c r="N810" s="3" t="s">
        <v>437</v>
      </c>
      <c r="O810" s="3" t="s">
        <v>3528</v>
      </c>
      <c r="P810" s="3" t="s">
        <v>4196</v>
      </c>
      <c r="Q810" s="4" t="s">
        <v>4197</v>
      </c>
      <c r="R810" s="3" t="s">
        <v>174</v>
      </c>
      <c r="S810" s="3" t="s">
        <v>210</v>
      </c>
      <c r="T810" s="3" t="s">
        <v>66</v>
      </c>
      <c r="U810" s="3" t="s">
        <v>4198</v>
      </c>
      <c r="V810" s="22" t="str">
        <f t="shared" si="85"/>
        <v>RTNFO; Hora de aviso: 9:15 26/02/2024; Solución:  se recupera reserva de 20 mtrs de reserva y un empalme de 48 hilos ; Hora de solución: 13:30 26/02/2024; Causa: Vandalismo</v>
      </c>
      <c r="W810" s="4" t="s">
        <v>4199</v>
      </c>
      <c r="X810" s="3" t="s">
        <v>4200</v>
      </c>
      <c r="Y810" s="3" t="s">
        <v>4201</v>
      </c>
      <c r="Z810" s="3" t="s">
        <v>72</v>
      </c>
      <c r="AA810" s="3" t="s">
        <v>71</v>
      </c>
      <c r="AB810" s="3">
        <v>0</v>
      </c>
      <c r="AC810" s="3" t="s">
        <v>71</v>
      </c>
      <c r="AD810" s="6">
        <v>0</v>
      </c>
      <c r="AE810" s="7"/>
      <c r="AF810" s="7"/>
      <c r="AG810" s="6">
        <f>Tabla4[[#This Row],[Tiempo Parada de Reloj]]+Tabla4[[#This Row],[Tiempo Autorizado por Telefonica (no Máximo)]]</f>
        <v>0</v>
      </c>
      <c r="AH810" s="7">
        <f t="shared" ca="1" si="82"/>
        <v>0.17708333333575865</v>
      </c>
      <c r="AI810" s="8">
        <f t="shared" si="83"/>
        <v>0</v>
      </c>
      <c r="AJ810" s="8">
        <f t="shared" ca="1" si="84"/>
        <v>4.2500000000582077</v>
      </c>
      <c r="AK810" s="3" t="s">
        <v>72</v>
      </c>
      <c r="AL810" s="3" t="s">
        <v>71</v>
      </c>
      <c r="AM810" s="3" t="s">
        <v>69</v>
      </c>
      <c r="AN810" s="3" t="s">
        <v>72</v>
      </c>
      <c r="AO810" s="3" t="s">
        <v>88</v>
      </c>
      <c r="AP810" s="3" t="s">
        <v>88</v>
      </c>
      <c r="AQ810" s="23">
        <v>45324.900694444441</v>
      </c>
      <c r="AR810" s="3"/>
      <c r="AS810" s="23" t="s">
        <v>3535</v>
      </c>
      <c r="AT810" s="23"/>
      <c r="AU810" s="3" t="s">
        <v>192</v>
      </c>
      <c r="AV810" s="3" t="s">
        <v>437</v>
      </c>
      <c r="AW810" s="3" t="s">
        <v>1323</v>
      </c>
      <c r="AX810" s="3">
        <v>7.702998</v>
      </c>
      <c r="AY810" s="3">
        <v>-72.581394000000003</v>
      </c>
      <c r="AZ810" s="8" t="str">
        <f>+CONCATENATE("Reportan apertura en el enlace ",Tabla4[[#This Row],[Enlace]]," en el ",Tabla4[[#This Row],[Distancia óptica]]," ocasionado por ",Tabla4[[#This Row],[Causa del daño]])</f>
        <v>Reportan apertura en el enlace Cerro Oriente - Cúcuta en el Km 52,4 desde Pamplona ocasionado por Vandalismo</v>
      </c>
      <c r="BA810" s="8" t="str">
        <f>+CONCATENATE("Para dar solución al incidente ",Tabla4[[#This Row],[Solución]])</f>
        <v>Para dar solución al incidente  se recupera reserva de 20 mtrs de reserva y un empalme de 48 hilos </v>
      </c>
      <c r="BB810" s="3" t="str">
        <f>+_xlfn.CONCAT(Tabla4[[#This Row],[Causa Raiz]]," ",Tabla4[[#This Row],[Solución2]]," (",Tabla4[[#This Row],[Anillo]],"- Cabecera: ",Tabla4[[#This Row],[Cabecera]],"- Operador: ",Tabla4[[#This Row],[Operador]],")")</f>
        <v>Reportan apertura en el enlace Cerro Oriente - Cúcuta en el Km 52,4 desde Pamplona ocasionado por Vandalismo Para dar solución al incidente  se recupera reserva de 20 mtrs de reserva y un empalme de 48 hilos  (TRONCAL- Cabecera: CUCUTA- Operador: Colombia Telecomunicaciones)</v>
      </c>
    </row>
    <row r="811" spans="1:54" s="2" customFormat="1" ht="199.5">
      <c r="A811" s="38">
        <f t="shared" si="81"/>
        <v>810</v>
      </c>
      <c r="B811" s="3">
        <v>8292858</v>
      </c>
      <c r="C811" s="3" t="s">
        <v>54</v>
      </c>
      <c r="D811" s="23">
        <v>45348.402777777781</v>
      </c>
      <c r="E811" s="23">
        <v>45348.541666666664</v>
      </c>
      <c r="F811" s="1">
        <f t="shared" ca="1" si="86"/>
        <v>0.13888888888322981</v>
      </c>
      <c r="G811" s="3" t="s">
        <v>55</v>
      </c>
      <c r="H811" s="41"/>
      <c r="I811" s="40"/>
      <c r="J811" s="5" t="s">
        <v>56</v>
      </c>
      <c r="K811" s="3" t="s">
        <v>77</v>
      </c>
      <c r="L811" s="9" t="s">
        <v>58</v>
      </c>
      <c r="M811" s="3" t="s">
        <v>987</v>
      </c>
      <c r="N811" s="3" t="s">
        <v>988</v>
      </c>
      <c r="O811" s="3" t="s">
        <v>4202</v>
      </c>
      <c r="P811" s="3" t="s">
        <v>4203</v>
      </c>
      <c r="Q811" s="4" t="s">
        <v>4204</v>
      </c>
      <c r="R811" s="3" t="s">
        <v>1304</v>
      </c>
      <c r="S811" s="3" t="s">
        <v>158</v>
      </c>
      <c r="T811" s="3" t="s">
        <v>66</v>
      </c>
      <c r="U811" s="3" t="s">
        <v>4205</v>
      </c>
      <c r="V811" s="22" t="str">
        <f t="shared" si="85"/>
        <v>RLFO; Hora de aviso: 9:40 26/02/2024; Solución: Se realiza tendido de 200 m de fo 24 hilos y se instala dos cajas de empalmes de 24 hilos.; Hora de solución: 13:00 26/02/2024; Causa: Vandalismo</v>
      </c>
      <c r="W811" s="4" t="s">
        <v>1775</v>
      </c>
      <c r="X811" s="3"/>
      <c r="Y811" s="3"/>
      <c r="Z811" s="3" t="s">
        <v>69</v>
      </c>
      <c r="AA811" s="3" t="s">
        <v>71</v>
      </c>
      <c r="AB811" s="3">
        <v>0</v>
      </c>
      <c r="AC811" s="3" t="s">
        <v>71</v>
      </c>
      <c r="AD811" s="6">
        <v>0</v>
      </c>
      <c r="AE811" s="7"/>
      <c r="AF811" s="7"/>
      <c r="AG811" s="6">
        <f>Tabla4[[#This Row],[Tiempo Parada de Reloj]]+Tabla4[[#This Row],[Tiempo Autorizado por Telefonica (no Máximo)]]</f>
        <v>0</v>
      </c>
      <c r="AH811" s="7">
        <f t="shared" ca="1" si="82"/>
        <v>0.13888888888322981</v>
      </c>
      <c r="AI811" s="8">
        <f t="shared" si="83"/>
        <v>0</v>
      </c>
      <c r="AJ811" s="8">
        <f t="shared" ca="1" si="84"/>
        <v>3.3333333331975155</v>
      </c>
      <c r="AK811" s="3" t="s">
        <v>87</v>
      </c>
      <c r="AL811" s="3" t="s">
        <v>70</v>
      </c>
      <c r="AM811" s="3" t="s">
        <v>72</v>
      </c>
      <c r="AN811" s="3" t="s">
        <v>72</v>
      </c>
      <c r="AO811" s="3" t="s">
        <v>72</v>
      </c>
      <c r="AP811" s="3" t="s">
        <v>72</v>
      </c>
      <c r="AQ811" s="23">
        <v>45349.498611111114</v>
      </c>
      <c r="AR811" s="3"/>
      <c r="AS811" s="23"/>
      <c r="AT811" s="23"/>
      <c r="AU811" s="3" t="s">
        <v>752</v>
      </c>
      <c r="AV811" s="3" t="s">
        <v>994</v>
      </c>
      <c r="AW811" s="3" t="s">
        <v>135</v>
      </c>
      <c r="AX811" s="3">
        <v>1.609003</v>
      </c>
      <c r="AY811" s="3">
        <v>-75.604074999999995</v>
      </c>
      <c r="AZ811" s="8" t="str">
        <f>+CONCATENATE("Reportan apertura en el enlace ",Tabla4[[#This Row],[Enlace]]," en el ",Tabla4[[#This Row],[Distancia óptica]]," ocasionado por ",Tabla4[[#This Row],[Causa del daño]])</f>
        <v>Reportan apertura en el enlace Colonos - Florencia en el km 0,39 desde colonos ocasionado por Vandalismo</v>
      </c>
      <c r="BA811" s="8" t="str">
        <f>+CONCATENATE("Para dar solución al incidente ",Tabla4[[#This Row],[Solución]])</f>
        <v>Para dar solución al incidente Se realiza tendido de 200 m de fo 24 hilos y se instala dos cajas de empalmes de 24 hilos.</v>
      </c>
      <c r="BB811" s="3" t="str">
        <f>+_xlfn.CONCAT(Tabla4[[#This Row],[Causa Raiz]]," ",Tabla4[[#This Row],[Solución2]]," (",Tabla4[[#This Row],[Anillo]],"- Cabecera: ",Tabla4[[#This Row],[Cabecera]],"- Operador: ",Tabla4[[#This Row],[Operador]],")")</f>
        <v>Reportan apertura en el enlace Colonos - Florencia en el km 0,39 desde colonos ocasionado por Vandalismo Para dar solución al incidente Se realiza tendido de 200 m de fo 24 hilos y se instala dos cajas de empalmes de 24 hilos. (Lineal- Cabecera: Colonos- Operador: Colombia Telecomunicaciones)</v>
      </c>
    </row>
    <row r="812" spans="1:54" s="2" customFormat="1" ht="228">
      <c r="A812" s="38">
        <f t="shared" si="81"/>
        <v>811</v>
      </c>
      <c r="B812" s="3">
        <v>8292988</v>
      </c>
      <c r="C812" s="3" t="s">
        <v>54</v>
      </c>
      <c r="D812" s="23">
        <v>45348.427083333336</v>
      </c>
      <c r="E812" s="23">
        <v>45348.428472222222</v>
      </c>
      <c r="F812" s="1">
        <f t="shared" ca="1" si="86"/>
        <v>1.3888888861401938E-3</v>
      </c>
      <c r="G812" s="3" t="s">
        <v>55</v>
      </c>
      <c r="H812" s="41"/>
      <c r="I812" s="40"/>
      <c r="J812" s="5" t="s">
        <v>56</v>
      </c>
      <c r="K812" s="3" t="s">
        <v>77</v>
      </c>
      <c r="L812" s="9" t="s">
        <v>58</v>
      </c>
      <c r="M812" s="3" t="s">
        <v>283</v>
      </c>
      <c r="N812" s="3" t="s">
        <v>284</v>
      </c>
      <c r="O812" s="3" t="s">
        <v>4206</v>
      </c>
      <c r="P812" s="3" t="s">
        <v>1865</v>
      </c>
      <c r="Q812" s="4" t="s">
        <v>4207</v>
      </c>
      <c r="R812" s="3" t="s">
        <v>2716</v>
      </c>
      <c r="S812" s="3" t="s">
        <v>289</v>
      </c>
      <c r="T812" s="3" t="s">
        <v>104</v>
      </c>
      <c r="U812" s="3" t="s">
        <v>4208</v>
      </c>
      <c r="V812" s="22" t="str">
        <f t="shared" si="85"/>
        <v>RLFO; Hora de aviso: 10:15 26/02/2024; Solución: EECC realiza limpieza en el nodo de Galan y enlace sube sin manipulacion se debe revisar tema de Pact Cord por parte de PI porque enlace sube atenuado ; Hora de solución: 10:17 26/02/2024; Causa: Visita Fallida</v>
      </c>
      <c r="W812" s="4" t="s">
        <v>1775</v>
      </c>
      <c r="X812" s="3"/>
      <c r="Y812" s="3"/>
      <c r="Z812" s="3" t="s">
        <v>69</v>
      </c>
      <c r="AA812" s="3" t="s">
        <v>71</v>
      </c>
      <c r="AB812" s="3">
        <v>0</v>
      </c>
      <c r="AC812" s="3" t="s">
        <v>71</v>
      </c>
      <c r="AD812" s="6">
        <v>0</v>
      </c>
      <c r="AE812" s="7"/>
      <c r="AF812" s="7"/>
      <c r="AG812" s="6">
        <f>Tabla4[[#This Row],[Tiempo Parada de Reloj]]+Tabla4[[#This Row],[Tiempo Autorizado por Telefonica (no Máximo)]]</f>
        <v>0</v>
      </c>
      <c r="AH812" s="7">
        <f t="shared" ca="1" si="82"/>
        <v>1.3888888861401938E-3</v>
      </c>
      <c r="AI812" s="8">
        <f t="shared" si="83"/>
        <v>0</v>
      </c>
      <c r="AJ812" s="8">
        <f t="shared" ca="1" si="84"/>
        <v>3.3333333267364651E-2</v>
      </c>
      <c r="AK812" s="3" t="s">
        <v>72</v>
      </c>
      <c r="AL812" s="3" t="s">
        <v>70</v>
      </c>
      <c r="AM812" s="3" t="s">
        <v>106</v>
      </c>
      <c r="AN812" s="3" t="s">
        <v>106</v>
      </c>
      <c r="AO812" s="3" t="s">
        <v>106</v>
      </c>
      <c r="AP812" s="3" t="s">
        <v>106</v>
      </c>
      <c r="AQ812" s="23">
        <v>45348.591666666667</v>
      </c>
      <c r="AR812" s="3"/>
      <c r="AS812" s="23"/>
      <c r="AT812" s="23"/>
      <c r="AU812" s="3" t="s">
        <v>404</v>
      </c>
      <c r="AV812" s="3" t="s">
        <v>69</v>
      </c>
      <c r="AW812" s="3" t="s">
        <v>69</v>
      </c>
      <c r="AX812" s="3" t="s">
        <v>69</v>
      </c>
      <c r="AY812" s="3" t="s">
        <v>69</v>
      </c>
      <c r="AZ812" s="8" t="str">
        <f>+CONCATENATE("Reportan apertura en el enlace ",Tabla4[[#This Row],[Enlace]]," en el ",Tabla4[[#This Row],[Distancia óptica]]," ocasionado por ",Tabla4[[#This Row],[Causa del daño]])</f>
        <v>Reportan apertura en el enlace Galan - El Carmen en el km 0 ocasionado por Visita Fallida</v>
      </c>
      <c r="BA812" s="8" t="str">
        <f>+CONCATENATE("Para dar solución al incidente ",Tabla4[[#This Row],[Solución]])</f>
        <v xml:space="preserve">Para dar solución al incidente EECC realiza limpieza en el nodo de Galan y enlace sube sin manipulacion se debe revisar tema de Pact Cord por parte de PI porque enlace sube atenuado </v>
      </c>
      <c r="BB812" s="3" t="str">
        <f>+_xlfn.CONCAT(Tabla4[[#This Row],[Causa Raiz]]," ",Tabla4[[#This Row],[Solución2]]," (",Tabla4[[#This Row],[Anillo]],"- Cabecera: ",Tabla4[[#This Row],[Cabecera]],"- Operador: ",Tabla4[[#This Row],[Operador]],")")</f>
        <v>Reportan apertura en el enlace Galan - El Carmen en el km 0 ocasionado por Visita Fallida Para dar solución al incidente EECC realiza limpieza en el nodo de Galan y enlace sube sin manipulacion se debe revisar tema de Pact Cord por parte de PI porque enlace sube atenuado  (NA- Cabecera: NA- Operador: Colombia Telecomunicaciones)</v>
      </c>
    </row>
    <row r="813" spans="1:54" s="2" customFormat="1" ht="185.25">
      <c r="A813" s="38">
        <f t="shared" si="81"/>
        <v>812</v>
      </c>
      <c r="B813" s="3">
        <v>8293614</v>
      </c>
      <c r="C813" s="3" t="s">
        <v>54</v>
      </c>
      <c r="D813" s="23">
        <v>45348.538194444445</v>
      </c>
      <c r="E813" s="23">
        <v>45348.539583333331</v>
      </c>
      <c r="F813" s="1">
        <f t="shared" ca="1" si="86"/>
        <v>1.3888888861401938E-3</v>
      </c>
      <c r="G813" s="3" t="s">
        <v>55</v>
      </c>
      <c r="H813" s="41"/>
      <c r="I813" s="40"/>
      <c r="J813" s="5" t="s">
        <v>56</v>
      </c>
      <c r="K813" s="3" t="s">
        <v>203</v>
      </c>
      <c r="L813" s="9" t="s">
        <v>78</v>
      </c>
      <c r="M813" s="3" t="s">
        <v>79</v>
      </c>
      <c r="N813" s="3" t="s">
        <v>3537</v>
      </c>
      <c r="O813" s="3" t="s">
        <v>4209</v>
      </c>
      <c r="P813" s="3" t="s">
        <v>1865</v>
      </c>
      <c r="Q813" s="4" t="s">
        <v>4210</v>
      </c>
      <c r="R813" s="3" t="s">
        <v>741</v>
      </c>
      <c r="S813" s="3" t="s">
        <v>210</v>
      </c>
      <c r="T813" s="3" t="s">
        <v>104</v>
      </c>
      <c r="U813" s="3" t="s">
        <v>4211</v>
      </c>
      <c r="V813" s="22" t="str">
        <f t="shared" si="85"/>
        <v>RLFO; Hora de aviso: 12:55 26/02/2024; Solución: Se raaliza limpieza y el enlace sube sin manipular ; Hora de solución: 12:57 26/02/2024; Causa: Visita Fallida</v>
      </c>
      <c r="W813" s="4" t="s">
        <v>1987</v>
      </c>
      <c r="X813" s="3"/>
      <c r="Y813" s="3"/>
      <c r="Z813" s="3" t="s">
        <v>69</v>
      </c>
      <c r="AA813" s="3" t="s">
        <v>71</v>
      </c>
      <c r="AB813" s="3">
        <v>0</v>
      </c>
      <c r="AC813" s="3" t="s">
        <v>71</v>
      </c>
      <c r="AD813" s="6">
        <v>0</v>
      </c>
      <c r="AE813" s="7"/>
      <c r="AF813" s="7"/>
      <c r="AG813" s="6">
        <f>Tabla4[[#This Row],[Tiempo Parada de Reloj]]+Tabla4[[#This Row],[Tiempo Autorizado por Telefonica (no Máximo)]]</f>
        <v>0</v>
      </c>
      <c r="AH813" s="7">
        <f t="shared" ca="1" si="82"/>
        <v>1.3888888861401938E-3</v>
      </c>
      <c r="AI813" s="8">
        <f t="shared" si="83"/>
        <v>0</v>
      </c>
      <c r="AJ813" s="8">
        <f t="shared" ca="1" si="84"/>
        <v>3.3333333267364651E-2</v>
      </c>
      <c r="AK813" s="3" t="s">
        <v>87</v>
      </c>
      <c r="AL813" s="3" t="s">
        <v>70</v>
      </c>
      <c r="AM813" s="3" t="s">
        <v>106</v>
      </c>
      <c r="AN813" s="3" t="s">
        <v>106</v>
      </c>
      <c r="AO813" s="3" t="s">
        <v>106</v>
      </c>
      <c r="AP813" s="3" t="s">
        <v>106</v>
      </c>
      <c r="AQ813" s="23">
        <v>45348.539583333331</v>
      </c>
      <c r="AR813" s="3"/>
      <c r="AS813" s="23"/>
      <c r="AT813" s="23"/>
      <c r="AU813" s="3" t="s">
        <v>610</v>
      </c>
      <c r="AV813" s="3" t="s">
        <v>69</v>
      </c>
      <c r="AW813" s="3" t="s">
        <v>69</v>
      </c>
      <c r="AX813" s="3" t="s">
        <v>69</v>
      </c>
      <c r="AY813" s="3" t="s">
        <v>69</v>
      </c>
      <c r="AZ813" s="8" t="str">
        <f>+CONCATENATE("Reportan apertura en el enlace ",Tabla4[[#This Row],[Enlace]]," en el ",Tabla4[[#This Row],[Distancia óptica]]," ocasionado por ",Tabla4[[#This Row],[Causa del daño]])</f>
        <v>Reportan apertura en el enlace Mov.centro comercial fontanar - Mov.La pradera Cajica en el km 0 ocasionado por Visita Fallida</v>
      </c>
      <c r="BA813" s="8" t="str">
        <f>+CONCATENATE("Para dar solución al incidente ",Tabla4[[#This Row],[Solución]])</f>
        <v xml:space="preserve">Para dar solución al incidente Se raaliza limpieza y el enlace sube sin manipular </v>
      </c>
      <c r="BB813" s="3" t="str">
        <f>+_xlfn.CONCAT(Tabla4[[#This Row],[Causa Raiz]]," ",Tabla4[[#This Row],[Solución2]]," (",Tabla4[[#This Row],[Anillo]],"- Cabecera: ",Tabla4[[#This Row],[Cabecera]],"- Operador: ",Tabla4[[#This Row],[Operador]],")")</f>
        <v>Reportan apertura en el enlace Mov.centro comercial fontanar - Mov.La pradera Cajica en el km 0 ocasionado por Visita Fallida Para dar solución al incidente Se raaliza limpieza y el enlace sube sin manipular  (NA- Cabecera: NA- Operador: Colombia Telecomunicaciones)</v>
      </c>
    </row>
    <row r="814" spans="1:54" s="2" customFormat="1" ht="185.25">
      <c r="A814" s="38">
        <f t="shared" si="81"/>
        <v>813</v>
      </c>
      <c r="B814" s="3">
        <v>8292999</v>
      </c>
      <c r="C814" s="3" t="s">
        <v>54</v>
      </c>
      <c r="D814" s="23">
        <v>45348.541666666664</v>
      </c>
      <c r="E814" s="23">
        <v>45348.614583333336</v>
      </c>
      <c r="F814" s="1">
        <f t="shared" ca="1" si="86"/>
        <v>7.2916666671517305E-2</v>
      </c>
      <c r="G814" s="3" t="s">
        <v>55</v>
      </c>
      <c r="H814" s="41"/>
      <c r="I814" s="40"/>
      <c r="J814" s="5" t="s">
        <v>56</v>
      </c>
      <c r="K814" s="3" t="s">
        <v>77</v>
      </c>
      <c r="L814" s="9" t="s">
        <v>78</v>
      </c>
      <c r="M814" s="3" t="s">
        <v>79</v>
      </c>
      <c r="N814" s="3" t="s">
        <v>771</v>
      </c>
      <c r="O814" s="3" t="s">
        <v>4212</v>
      </c>
      <c r="P814" s="3" t="s">
        <v>4213</v>
      </c>
      <c r="Q814" s="4" t="s">
        <v>4214</v>
      </c>
      <c r="R814" s="3" t="s">
        <v>708</v>
      </c>
      <c r="S814" s="3" t="s">
        <v>249</v>
      </c>
      <c r="T814" s="3" t="s">
        <v>66</v>
      </c>
      <c r="U814" s="3" t="s">
        <v>4215</v>
      </c>
      <c r="V814" s="22" t="str">
        <f t="shared" si="85"/>
        <v>RLFO; Hora de aviso: 13:00 26/02/2024; Solución: Se recupera 60 metros de reserva y se crea una caja de empalme ; Hora de solución: 14:45 26/02/2024; Causa: Vandalismo</v>
      </c>
      <c r="W814" s="4" t="s">
        <v>160</v>
      </c>
      <c r="X814" s="3"/>
      <c r="Y814" s="3"/>
      <c r="Z814" s="3" t="s">
        <v>69</v>
      </c>
      <c r="AA814" s="3" t="s">
        <v>70</v>
      </c>
      <c r="AB814" s="3">
        <v>8292999</v>
      </c>
      <c r="AC814" s="3" t="s">
        <v>71</v>
      </c>
      <c r="AD814" s="6">
        <v>0</v>
      </c>
      <c r="AE814" s="7"/>
      <c r="AF814" s="7"/>
      <c r="AG814" s="6">
        <f>Tabla4[[#This Row],[Tiempo Parada de Reloj]]+Tabla4[[#This Row],[Tiempo Autorizado por Telefonica (no Máximo)]]</f>
        <v>0</v>
      </c>
      <c r="AH814" s="7">
        <f t="shared" ca="1" si="82"/>
        <v>7.2916666671517305E-2</v>
      </c>
      <c r="AI814" s="8">
        <f t="shared" si="83"/>
        <v>0</v>
      </c>
      <c r="AJ814" s="8">
        <f t="shared" ca="1" si="84"/>
        <v>1.7500000001164153</v>
      </c>
      <c r="AK814" s="3" t="s">
        <v>72</v>
      </c>
      <c r="AL814" s="3" t="s">
        <v>70</v>
      </c>
      <c r="AM814" s="3" t="s">
        <v>106</v>
      </c>
      <c r="AN814" s="3" t="s">
        <v>106</v>
      </c>
      <c r="AO814" s="3" t="s">
        <v>88</v>
      </c>
      <c r="AP814" s="3" t="s">
        <v>88</v>
      </c>
      <c r="AQ814" s="23">
        <v>45350.44027777778</v>
      </c>
      <c r="AR814" s="3"/>
      <c r="AS814" s="23"/>
      <c r="AT814" s="23"/>
      <c r="AU814" s="3" t="s">
        <v>313</v>
      </c>
      <c r="AV814" s="3" t="s">
        <v>3051</v>
      </c>
      <c r="AW814" s="3" t="s">
        <v>1311</v>
      </c>
      <c r="AX814" s="3">
        <v>4.5871000000000004</v>
      </c>
      <c r="AY814" s="3">
        <v>-74.201999999999998</v>
      </c>
      <c r="AZ814" s="8" t="str">
        <f>+CONCATENATE("Reportan apertura en el enlace ",Tabla4[[#This Row],[Enlace]]," en el ",Tabla4[[#This Row],[Distancia óptica]]," ocasionado por ",Tabla4[[#This Row],[Causa del daño]])</f>
        <v>Reportan apertura en el enlace Mov. Pablo VI - Mov. Soacha Norte II en el km 0,30 desde Soacha Norte  ocasionado por Vandalismo</v>
      </c>
      <c r="BA814" s="8" t="str">
        <f>+CONCATENATE("Para dar solución al incidente ",Tabla4[[#This Row],[Solución]])</f>
        <v xml:space="preserve">Para dar solución al incidente Se recupera 60 metros de reserva y se crea una caja de empalme </v>
      </c>
      <c r="BB814" s="3" t="str">
        <f>+_xlfn.CONCAT(Tabla4[[#This Row],[Causa Raiz]]," ",Tabla4[[#This Row],[Solución2]]," (",Tabla4[[#This Row],[Anillo]],"- Cabecera: ",Tabla4[[#This Row],[Cabecera]],"- Operador: ",Tabla4[[#This Row],[Operador]],")")</f>
        <v>Reportan apertura en el enlace Mov. Pablo VI - Mov. Soacha Norte II en el km 0,30 desde Soacha Norte  ocasionado por Vandalismo Para dar solución al incidente Se recupera 60 metros de reserva y se crea una caja de empalme  (UK- Cabecera: soacha norte - Operador: Colombia Telecomunicaciones)</v>
      </c>
    </row>
    <row r="815" spans="1:54" s="2" customFormat="1" ht="228">
      <c r="A815" s="38">
        <f t="shared" si="81"/>
        <v>814</v>
      </c>
      <c r="B815" s="3">
        <v>8294219</v>
      </c>
      <c r="C815" s="3" t="s">
        <v>54</v>
      </c>
      <c r="D815" s="23">
        <v>45348.583333333336</v>
      </c>
      <c r="E815" s="23">
        <v>45348.729166666664</v>
      </c>
      <c r="F815" s="1">
        <f t="shared" ca="1" si="86"/>
        <v>0.14583333332848269</v>
      </c>
      <c r="G815" s="3" t="s">
        <v>55</v>
      </c>
      <c r="H815" s="41"/>
      <c r="I815" s="40"/>
      <c r="J815" s="5" t="s">
        <v>56</v>
      </c>
      <c r="K815" s="3" t="s">
        <v>359</v>
      </c>
      <c r="L815" s="9" t="s">
        <v>78</v>
      </c>
      <c r="M815" s="3" t="s">
        <v>360</v>
      </c>
      <c r="N815" s="3" t="s">
        <v>483</v>
      </c>
      <c r="O815" s="3" t="s">
        <v>4216</v>
      </c>
      <c r="P815" s="3" t="s">
        <v>4217</v>
      </c>
      <c r="Q815" s="4" t="s">
        <v>4218</v>
      </c>
      <c r="R815" s="3" t="s">
        <v>1420</v>
      </c>
      <c r="S815" s="3" t="s">
        <v>619</v>
      </c>
      <c r="T815" s="3" t="s">
        <v>176</v>
      </c>
      <c r="U815" s="3" t="s">
        <v>4219</v>
      </c>
      <c r="V815" s="22" t="str">
        <f t="shared" si="85"/>
        <v>RLFO; Hora de aviso: 14:00 26/02/2024; Solución: se recupera 50 metros de F.O de 48 hilos y se crea un empalme de 48 hilos; Hora de solución: 17:30 26/02/2024; Causa: Intervención de Terceros. No Identificados</v>
      </c>
      <c r="W815" s="4" t="s">
        <v>423</v>
      </c>
      <c r="X815" s="3"/>
      <c r="Y815" s="3"/>
      <c r="Z815" s="3" t="s">
        <v>69</v>
      </c>
      <c r="AA815" s="3" t="s">
        <v>71</v>
      </c>
      <c r="AB815" s="3">
        <v>0</v>
      </c>
      <c r="AC815" s="3" t="s">
        <v>71</v>
      </c>
      <c r="AD815" s="6">
        <v>0</v>
      </c>
      <c r="AE815" s="7"/>
      <c r="AF815" s="7"/>
      <c r="AG815" s="6">
        <f>Tabla4[[#This Row],[Tiempo Parada de Reloj]]+Tabla4[[#This Row],[Tiempo Autorizado por Telefonica (no Máximo)]]</f>
        <v>0</v>
      </c>
      <c r="AH815" s="7">
        <f t="shared" ca="1" si="82"/>
        <v>0.14583333332848269</v>
      </c>
      <c r="AI815" s="8">
        <f t="shared" si="83"/>
        <v>0</v>
      </c>
      <c r="AJ815" s="8">
        <f t="shared" ca="1" si="84"/>
        <v>3.4999999998835847</v>
      </c>
      <c r="AK815" s="3" t="s">
        <v>72</v>
      </c>
      <c r="AL815" s="3" t="s">
        <v>70</v>
      </c>
      <c r="AM815" s="3" t="s">
        <v>106</v>
      </c>
      <c r="AN815" s="3" t="s">
        <v>106</v>
      </c>
      <c r="AO815" s="3" t="s">
        <v>72</v>
      </c>
      <c r="AP815" s="3" t="s">
        <v>72</v>
      </c>
      <c r="AQ815" s="23">
        <v>45349.580555555556</v>
      </c>
      <c r="AR815" s="3"/>
      <c r="AS815" s="23"/>
      <c r="AT815" s="23"/>
      <c r="AU815" s="3" t="s">
        <v>622</v>
      </c>
      <c r="AV815" s="3" t="s">
        <v>4220</v>
      </c>
      <c r="AW815" s="3" t="s">
        <v>4221</v>
      </c>
      <c r="AX815" s="3">
        <v>6.2164000000000001</v>
      </c>
      <c r="AY815" s="3">
        <v>-75.584500000000006</v>
      </c>
      <c r="AZ815" s="8" t="str">
        <f>+CONCATENATE("Reportan apertura en el enlace ",Tabla4[[#This Row],[Enlace]]," en el ",Tabla4[[#This Row],[Distancia óptica]]," ocasionado por ",Tabla4[[#This Row],[Causa del daño]])</f>
        <v>Reportan apertura en el enlace Mov. Campo Amor Medellín - Mov. Manzanares Medellín en el km 1,1 desde Campo Amor ocasionado por Intervención de Terceros. No Identificados</v>
      </c>
      <c r="BA815" s="8" t="str">
        <f>+CONCATENATE("Para dar solución al incidente ",Tabla4[[#This Row],[Solución]])</f>
        <v>Para dar solución al incidente se recupera 50 metros de F.O de 48 hilos y se crea un empalme de 48 hilos</v>
      </c>
      <c r="BB815" s="3" t="str">
        <f>+_xlfn.CONCAT(Tabla4[[#This Row],[Causa Raiz]]," ",Tabla4[[#This Row],[Solución2]]," (",Tabla4[[#This Row],[Anillo]],"- Cabecera: ",Tabla4[[#This Row],[Cabecera]],"- Operador: ",Tabla4[[#This Row],[Operador]],")")</f>
        <v>Reportan apertura en el enlace Mov. Campo Amor Medellín - Mov. Manzanares Medellín en el km 1,1 desde Campo Amor ocasionado por Intervención de Terceros. No Identificados Para dar solución al incidente se recupera 50 metros de F.O de 48 hilos y se crea un empalme de 48 hilos (Anillo Trinidad- Cabecera: Campo amor- Operador: Colombia Telecomunicaciones)</v>
      </c>
    </row>
    <row r="816" spans="1:54" s="2" customFormat="1" ht="213.75">
      <c r="A816" s="38">
        <f t="shared" si="81"/>
        <v>815</v>
      </c>
      <c r="B816" s="3">
        <v>8294241</v>
      </c>
      <c r="C816" s="3" t="s">
        <v>54</v>
      </c>
      <c r="D816" s="23">
        <v>45348.625</v>
      </c>
      <c r="E816" s="23">
        <v>45348.711805555555</v>
      </c>
      <c r="F816" s="1">
        <f t="shared" ca="1" si="86"/>
        <v>8.6805555554747116E-2</v>
      </c>
      <c r="G816" s="3" t="s">
        <v>55</v>
      </c>
      <c r="H816" s="41"/>
      <c r="I816" s="40"/>
      <c r="J816" s="5" t="s">
        <v>56</v>
      </c>
      <c r="K816" s="3" t="s">
        <v>203</v>
      </c>
      <c r="L816" s="9" t="s">
        <v>78</v>
      </c>
      <c r="M816" s="3" t="s">
        <v>169</v>
      </c>
      <c r="N816" s="3" t="s">
        <v>3253</v>
      </c>
      <c r="O816" s="3" t="s">
        <v>4222</v>
      </c>
      <c r="P816" s="3" t="s">
        <v>4223</v>
      </c>
      <c r="Q816" s="4" t="s">
        <v>4224</v>
      </c>
      <c r="R816" s="3" t="s">
        <v>174</v>
      </c>
      <c r="S816" s="3" t="s">
        <v>210</v>
      </c>
      <c r="T816" s="3" t="s">
        <v>146</v>
      </c>
      <c r="U816" s="3" t="s">
        <v>4225</v>
      </c>
      <c r="V816" s="22" t="str">
        <f t="shared" si="85"/>
        <v>RLFO; Hora de aviso: 15:00 26/02/2024; Solución: se realiza migracion de hilos entre empalmes para dar continuidad del servicio ; Hora de solución: 17:05 26/02/2024; Causa: Falla en la Red FiOp</v>
      </c>
      <c r="W816" s="4" t="s">
        <v>4226</v>
      </c>
      <c r="X816" s="3" t="s">
        <v>4227</v>
      </c>
      <c r="Y816" s="3" t="s">
        <v>4228</v>
      </c>
      <c r="Z816" s="3" t="s">
        <v>119</v>
      </c>
      <c r="AA816" s="3" t="s">
        <v>71</v>
      </c>
      <c r="AB816" s="3">
        <v>0</v>
      </c>
      <c r="AC816" s="3" t="s">
        <v>71</v>
      </c>
      <c r="AD816" s="6">
        <v>0</v>
      </c>
      <c r="AE816" s="7"/>
      <c r="AF816" s="7"/>
      <c r="AG816" s="6">
        <f>Tabla4[[#This Row],[Tiempo Parada de Reloj]]+Tabla4[[#This Row],[Tiempo Autorizado por Telefonica (no Máximo)]]</f>
        <v>0</v>
      </c>
      <c r="AH816" s="7">
        <f t="shared" ca="1" si="82"/>
        <v>8.6805555554747116E-2</v>
      </c>
      <c r="AI816" s="8">
        <f t="shared" si="83"/>
        <v>0</v>
      </c>
      <c r="AJ816" s="8">
        <f t="shared" ca="1" si="84"/>
        <v>2.0833333333139308</v>
      </c>
      <c r="AK816" s="3" t="s">
        <v>1349</v>
      </c>
      <c r="AL816" s="3" t="s">
        <v>70</v>
      </c>
      <c r="AM816" s="3" t="s">
        <v>88</v>
      </c>
      <c r="AN816" s="3" t="s">
        <v>88</v>
      </c>
      <c r="AO816" s="3" t="s">
        <v>88</v>
      </c>
      <c r="AP816" s="3" t="s">
        <v>88</v>
      </c>
      <c r="AQ816" s="23">
        <v>45350.931250000001</v>
      </c>
      <c r="AR816" s="3"/>
      <c r="AS816" s="23"/>
      <c r="AT816" s="23"/>
      <c r="AU816" s="3" t="s">
        <v>192</v>
      </c>
      <c r="AV816" s="3" t="s">
        <v>4229</v>
      </c>
      <c r="AW816" s="3" t="s">
        <v>370</v>
      </c>
      <c r="AX816" s="3">
        <v>8.2359760000000009</v>
      </c>
      <c r="AY816" s="3">
        <v>-73.353099</v>
      </c>
      <c r="AZ816" s="8" t="str">
        <f>+CONCATENATE("Reportan apertura en el enlace ",Tabla4[[#This Row],[Enlace]]," en el ",Tabla4[[#This Row],[Distancia óptica]]," ocasionado por ",Tabla4[[#This Row],[Causa del daño]])</f>
        <v>Reportan apertura en el enlace Mov. Ocaña Plaza - Mov. Antonio Ocaña en el Km 0,117 desde Mov. San Antonio ocasionado por Falla en la Red FiOp</v>
      </c>
      <c r="BA816" s="8" t="str">
        <f>+CONCATENATE("Para dar solución al incidente ",Tabla4[[#This Row],[Solución]])</f>
        <v xml:space="preserve">Para dar solución al incidente se realiza migracion de hilos entre empalmes para dar continuidad del servicio </v>
      </c>
      <c r="BB816" s="3" t="str">
        <f>+_xlfn.CONCAT(Tabla4[[#This Row],[Causa Raiz]]," ",Tabla4[[#This Row],[Solución2]]," (",Tabla4[[#This Row],[Anillo]],"- Cabecera: ",Tabla4[[#This Row],[Cabecera]],"- Operador: ",Tabla4[[#This Row],[Operador]],")")</f>
        <v>Reportan apertura en el enlace Mov. Ocaña Plaza - Mov. Antonio Ocaña en el Km 0,117 desde Mov. San Antonio ocasionado por Falla en la Red FiOp Para dar solución al incidente se realiza migracion de hilos entre empalmes para dar continuidad del servicio  (lineal- Cabecera:  San Antonio- Operador: Colombia Telecomunicaciones)</v>
      </c>
    </row>
    <row r="817" spans="1:54" s="2" customFormat="1" ht="199.5">
      <c r="A817" s="38">
        <f t="shared" si="81"/>
        <v>816</v>
      </c>
      <c r="B817" s="3">
        <v>8294440</v>
      </c>
      <c r="C817" s="3" t="s">
        <v>54</v>
      </c>
      <c r="D817" s="23">
        <v>45348.635416666664</v>
      </c>
      <c r="E817" s="23">
        <v>45348.916666666664</v>
      </c>
      <c r="F817" s="1">
        <f t="shared" ca="1" si="86"/>
        <v>0.28125</v>
      </c>
      <c r="G817" s="3" t="s">
        <v>55</v>
      </c>
      <c r="H817" s="41"/>
      <c r="I817" s="40"/>
      <c r="J817" s="5" t="s">
        <v>56</v>
      </c>
      <c r="K817" s="3" t="s">
        <v>138</v>
      </c>
      <c r="L817" s="9" t="s">
        <v>58</v>
      </c>
      <c r="M817" s="3" t="s">
        <v>139</v>
      </c>
      <c r="N817" s="3" t="s">
        <v>140</v>
      </c>
      <c r="O817" s="3" t="s">
        <v>4230</v>
      </c>
      <c r="P817" s="3" t="s">
        <v>4231</v>
      </c>
      <c r="Q817" s="4" t="s">
        <v>4232</v>
      </c>
      <c r="R817" s="3" t="s">
        <v>144</v>
      </c>
      <c r="S817" s="3" t="s">
        <v>145</v>
      </c>
      <c r="T817" s="3" t="s">
        <v>66</v>
      </c>
      <c r="U817" s="3" t="s">
        <v>4233</v>
      </c>
      <c r="V817" s="22" t="str">
        <f t="shared" si="85"/>
        <v>RLFO; Hora de aviso: 15:15 26/02/2024; Solución: Se recuperan 20 mts de reserva y se realiza un empalme de 12 Hilos; Hora de solución: 22:00 26/02/2024; Causa: Vandalismo</v>
      </c>
      <c r="W817" s="4" t="s">
        <v>4234</v>
      </c>
      <c r="X817" s="3"/>
      <c r="Y817" s="3"/>
      <c r="Z817" s="3" t="s">
        <v>69</v>
      </c>
      <c r="AA817" s="3" t="s">
        <v>71</v>
      </c>
      <c r="AB817" s="3">
        <v>0</v>
      </c>
      <c r="AC817" s="3" t="s">
        <v>71</v>
      </c>
      <c r="AD817" s="6">
        <v>0.11458333333333333</v>
      </c>
      <c r="AE817" s="7"/>
      <c r="AF817" s="7"/>
      <c r="AG817" s="6">
        <f>Tabla4[[#This Row],[Tiempo Parada de Reloj]]+Tabla4[[#This Row],[Tiempo Autorizado por Telefonica (no Máximo)]]</f>
        <v>0.11458333333333333</v>
      </c>
      <c r="AH817" s="7">
        <f t="shared" ca="1" si="82"/>
        <v>0.16666666666666669</v>
      </c>
      <c r="AI817" s="8">
        <f t="shared" si="83"/>
        <v>2.75</v>
      </c>
      <c r="AJ817" s="8">
        <f t="shared" ca="1" si="84"/>
        <v>4</v>
      </c>
      <c r="AK817" s="3" t="s">
        <v>106</v>
      </c>
      <c r="AL817" s="3" t="s">
        <v>70</v>
      </c>
      <c r="AM817" s="3" t="s">
        <v>73</v>
      </c>
      <c r="AN817" s="3" t="s">
        <v>73</v>
      </c>
      <c r="AO817" s="3" t="s">
        <v>88</v>
      </c>
      <c r="AP817" s="3" t="s">
        <v>88</v>
      </c>
      <c r="AQ817" s="23">
        <v>45352.29791666667</v>
      </c>
      <c r="AR817" s="3"/>
      <c r="AS817" s="23"/>
      <c r="AT817" s="23"/>
      <c r="AU817" s="3" t="s">
        <v>200</v>
      </c>
      <c r="AV817" s="3" t="s">
        <v>863</v>
      </c>
      <c r="AW817" s="3" t="s">
        <v>4235</v>
      </c>
      <c r="AX817" s="3">
        <v>3.3997000000000002</v>
      </c>
      <c r="AY817" s="3">
        <v>-76.518299999999996</v>
      </c>
      <c r="AZ817" s="8" t="str">
        <f>+CONCATENATE("Reportan apertura en el enlace ",Tabla4[[#This Row],[Enlace]]," en el ",Tabla4[[#This Row],[Distancia óptica]]," ocasionado por ",Tabla4[[#This Row],[Causa del daño]])</f>
        <v>Reportan apertura en el enlace Cali Acopi - Republica de Israel en el km 1,6 desde Republica de Israel ocasionado por Vandalismo</v>
      </c>
      <c r="BA817" s="8" t="str">
        <f>+CONCATENATE("Para dar solución al incidente ",Tabla4[[#This Row],[Solución]])</f>
        <v>Para dar solución al incidente Se recuperan 20 mts de reserva y se realiza un empalme de 12 Hilos</v>
      </c>
      <c r="BB817" s="3" t="str">
        <f>+_xlfn.CONCAT(Tabla4[[#This Row],[Causa Raiz]]," ",Tabla4[[#This Row],[Solución2]]," (",Tabla4[[#This Row],[Anillo]],"- Cabecera: ",Tabla4[[#This Row],[Cabecera]],"- Operador: ",Tabla4[[#This Row],[Operador]],")")</f>
        <v>Reportan apertura en el enlace Cali Acopi - Republica de Israel en el km 1,6 desde Republica de Israel ocasionado por Vandalismo Para dar solución al incidente Se recuperan 20 mts de reserva y se realiza un empalme de 12 Hilos (UK Republica de Israel - Cabecera: Acopi- Operador: Colombia Telecomunicaciones)</v>
      </c>
    </row>
    <row r="818" spans="1:54" s="2" customFormat="1" ht="185.25">
      <c r="A818" s="38">
        <f t="shared" si="81"/>
        <v>817</v>
      </c>
      <c r="B818" s="3">
        <v>8294664</v>
      </c>
      <c r="C818" s="3" t="s">
        <v>136</v>
      </c>
      <c r="D818" s="23">
        <v>45348.625</v>
      </c>
      <c r="E818" s="23">
        <v>45348.71875</v>
      </c>
      <c r="F818" s="1">
        <f t="shared" ca="1" si="86"/>
        <v>9.375E-2</v>
      </c>
      <c r="G818" s="3" t="s">
        <v>55</v>
      </c>
      <c r="H818" s="41"/>
      <c r="I818" s="40"/>
      <c r="J818" s="5" t="s">
        <v>137</v>
      </c>
      <c r="K818" s="3" t="s">
        <v>77</v>
      </c>
      <c r="L818" s="9" t="s">
        <v>78</v>
      </c>
      <c r="M818" s="3" t="s">
        <v>79</v>
      </c>
      <c r="N818" s="3" t="s">
        <v>771</v>
      </c>
      <c r="O818" s="3" t="s">
        <v>4236</v>
      </c>
      <c r="P818" s="3" t="s">
        <v>4237</v>
      </c>
      <c r="Q818" s="4" t="s">
        <v>4238</v>
      </c>
      <c r="R818" s="3" t="s">
        <v>248</v>
      </c>
      <c r="S818" s="3" t="s">
        <v>249</v>
      </c>
      <c r="T818" s="3" t="s">
        <v>66</v>
      </c>
      <c r="U818" s="3" t="s">
        <v>4239</v>
      </c>
      <c r="V818" s="22" t="str">
        <f t="shared" si="85"/>
        <v>RBHFO; Hora de aviso: 15:00 26/02/2024; Solución: Se Recuperan 20 metros de reserva de F.O de 144 y se crea caja de empalme de 48 hilos ; Hora de solución: 17:15 26/02/2024; Causa: Vandalismo</v>
      </c>
      <c r="W818" s="4" t="s">
        <v>160</v>
      </c>
      <c r="X818" s="3"/>
      <c r="Y818" s="3"/>
      <c r="Z818" s="3" t="s">
        <v>69</v>
      </c>
      <c r="AA818" s="3" t="s">
        <v>71</v>
      </c>
      <c r="AB818" s="3">
        <v>0</v>
      </c>
      <c r="AC818" s="3" t="s">
        <v>71</v>
      </c>
      <c r="AD818" s="6">
        <v>0</v>
      </c>
      <c r="AE818" s="7"/>
      <c r="AF818" s="7"/>
      <c r="AG818" s="6">
        <f>Tabla4[[#This Row],[Tiempo Parada de Reloj]]+Tabla4[[#This Row],[Tiempo Autorizado por Telefonica (no Máximo)]]</f>
        <v>0</v>
      </c>
      <c r="AH818" s="7">
        <f t="shared" ca="1" si="82"/>
        <v>9.375E-2</v>
      </c>
      <c r="AI818" s="8">
        <f t="shared" si="83"/>
        <v>0</v>
      </c>
      <c r="AJ818" s="8">
        <f t="shared" ca="1" si="84"/>
        <v>2.25</v>
      </c>
      <c r="AK818" s="3" t="s">
        <v>106</v>
      </c>
      <c r="AL818" s="3" t="s">
        <v>71</v>
      </c>
      <c r="AM818" s="3" t="s">
        <v>69</v>
      </c>
      <c r="AN818" s="3" t="s">
        <v>106</v>
      </c>
      <c r="AO818" s="3" t="s">
        <v>88</v>
      </c>
      <c r="AP818" s="3" t="s">
        <v>88</v>
      </c>
      <c r="AQ818" s="23">
        <v>45350.554166666669</v>
      </c>
      <c r="AR818" s="3"/>
      <c r="AS818" s="23"/>
      <c r="AT818" s="23"/>
      <c r="AU818" s="3" t="s">
        <v>710</v>
      </c>
      <c r="AV818" s="3" t="s">
        <v>778</v>
      </c>
      <c r="AW818" s="3" t="s">
        <v>4240</v>
      </c>
      <c r="AX818" s="3">
        <v>4.5936000000000003</v>
      </c>
      <c r="AY818" s="3">
        <v>-74.190600000000003</v>
      </c>
      <c r="AZ818" s="8" t="str">
        <f>+CONCATENATE("Reportan apertura en el enlace ",Tabla4[[#This Row],[Enlace]]," en el ",Tabla4[[#This Row],[Distancia óptica]]," ocasionado por ",Tabla4[[#This Row],[Causa del daño]])</f>
        <v>Reportan apertura en el enlace Mov. Las Brisas Sur - Mov. CC Ventura en el km 3,3 desde CC Ventura ocasionado por Vandalismo</v>
      </c>
      <c r="BA818" s="8" t="str">
        <f>+CONCATENATE("Para dar solución al incidente ",Tabla4[[#This Row],[Solución]])</f>
        <v xml:space="preserve">Para dar solución al incidente Se Recuperan 20 metros de reserva de F.O de 144 y se crea caja de empalme de 48 hilos </v>
      </c>
      <c r="BB818" s="3" t="str">
        <f>+_xlfn.CONCAT(Tabla4[[#This Row],[Causa Raiz]]," ",Tabla4[[#This Row],[Solución2]]," (",Tabla4[[#This Row],[Anillo]],"- Cabecera: ",Tabla4[[#This Row],[Cabecera]],"- Operador: ",Tabla4[[#This Row],[Operador]],")")</f>
        <v>Reportan apertura en el enlace Mov. Las Brisas Sur - Mov. CC Ventura en el km 3,3 desde CC Ventura ocasionado por Vandalismo Para dar solución al incidente Se Recuperan 20 metros de reserva de F.O de 144 y se crea caja de empalme de 48 hilos  (Anillo 48 B Rep- Cabecera: Soacha- Operador: Infraco)</v>
      </c>
    </row>
    <row r="819" spans="1:54" s="2" customFormat="1" ht="185.25">
      <c r="A819" s="38">
        <f t="shared" si="81"/>
        <v>818</v>
      </c>
      <c r="B819" s="3">
        <v>8294978</v>
      </c>
      <c r="C819" s="3" t="s">
        <v>54</v>
      </c>
      <c r="D819" s="23">
        <v>45348.739583333336</v>
      </c>
      <c r="E819" s="23">
        <v>45348.740972222222</v>
      </c>
      <c r="F819" s="1">
        <f t="shared" ca="1" si="86"/>
        <v>1.3888888861401938E-3</v>
      </c>
      <c r="G819" s="3" t="s">
        <v>55</v>
      </c>
      <c r="H819" s="41"/>
      <c r="I819" s="40"/>
      <c r="J819" s="5" t="s">
        <v>56</v>
      </c>
      <c r="K819" s="3" t="s">
        <v>138</v>
      </c>
      <c r="L819" s="9" t="s">
        <v>78</v>
      </c>
      <c r="M819" s="3" t="s">
        <v>139</v>
      </c>
      <c r="N819" s="3" t="s">
        <v>140</v>
      </c>
      <c r="O819" s="3" t="s">
        <v>4241</v>
      </c>
      <c r="P819" s="3" t="s">
        <v>1865</v>
      </c>
      <c r="Q819" s="4" t="s">
        <v>4242</v>
      </c>
      <c r="R819" s="3" t="s">
        <v>144</v>
      </c>
      <c r="S819" s="3" t="s">
        <v>145</v>
      </c>
      <c r="T819" s="3" t="s">
        <v>104</v>
      </c>
      <c r="U819" s="3" t="s">
        <v>4243</v>
      </c>
      <c r="V819" s="22" t="str">
        <f t="shared" si="85"/>
        <v>RLFO; Hora de aviso: 17:45 26/02/2024; Solución: Plataformas confirma q este enlace de Aranjuez II lo cambio ingenieria y ya se normalizo; Hora de solución: 17:47 26/02/2024; Causa: Visita Fallida</v>
      </c>
      <c r="W819" s="4" t="s">
        <v>4234</v>
      </c>
      <c r="X819" s="3"/>
      <c r="Y819" s="3"/>
      <c r="Z819" s="3" t="s">
        <v>69</v>
      </c>
      <c r="AA819" s="3" t="s">
        <v>71</v>
      </c>
      <c r="AB819" s="3">
        <v>0</v>
      </c>
      <c r="AC819" s="3" t="s">
        <v>71</v>
      </c>
      <c r="AD819" s="6">
        <v>0</v>
      </c>
      <c r="AE819" s="7"/>
      <c r="AF819" s="7"/>
      <c r="AG819" s="6">
        <f>Tabla4[[#This Row],[Tiempo Parada de Reloj]]+Tabla4[[#This Row],[Tiempo Autorizado por Telefonica (no Máximo)]]</f>
        <v>0</v>
      </c>
      <c r="AH819" s="7">
        <f t="shared" ca="1" si="82"/>
        <v>1.3888888861401938E-3</v>
      </c>
      <c r="AI819" s="8">
        <f t="shared" si="83"/>
        <v>0</v>
      </c>
      <c r="AJ819" s="8">
        <f t="shared" ca="1" si="84"/>
        <v>3.3333333267364651E-2</v>
      </c>
      <c r="AK819" s="3" t="s">
        <v>88</v>
      </c>
      <c r="AL819" s="3" t="s">
        <v>71</v>
      </c>
      <c r="AM819" s="3" t="s">
        <v>69</v>
      </c>
      <c r="AN819" s="3" t="s">
        <v>106</v>
      </c>
      <c r="AO819" s="3" t="s">
        <v>106</v>
      </c>
      <c r="AP819" s="3" t="s">
        <v>106</v>
      </c>
      <c r="AQ819" s="23">
        <v>45348.740972222222</v>
      </c>
      <c r="AR819" s="3"/>
      <c r="AS819" s="23"/>
      <c r="AT819" s="23"/>
      <c r="AU819" s="3" t="s">
        <v>481</v>
      </c>
      <c r="AV819" s="3" t="s">
        <v>69</v>
      </c>
      <c r="AW819" s="3" t="s">
        <v>69</v>
      </c>
      <c r="AX819" s="3" t="s">
        <v>69</v>
      </c>
      <c r="AY819" s="3" t="s">
        <v>69</v>
      </c>
      <c r="AZ819" s="8" t="str">
        <f>+CONCATENATE("Reportan apertura en el enlace ",Tabla4[[#This Row],[Enlace]]," en el ",Tabla4[[#This Row],[Distancia óptica]]," ocasionado por ",Tabla4[[#This Row],[Causa del daño]])</f>
        <v>Reportan apertura en el enlace Aranjuez 2 - Mov.Benjamin Herrera en el km 0 ocasionado por Visita Fallida</v>
      </c>
      <c r="BA819" s="8" t="str">
        <f>+CONCATENATE("Para dar solución al incidente ",Tabla4[[#This Row],[Solución]])</f>
        <v>Para dar solución al incidente Plataformas confirma q este enlace de Aranjuez II lo cambio ingenieria y ya se normalizo</v>
      </c>
      <c r="BB819" s="3" t="str">
        <f>+_xlfn.CONCAT(Tabla4[[#This Row],[Causa Raiz]]," ",Tabla4[[#This Row],[Solución2]]," (",Tabla4[[#This Row],[Anillo]],"- Cabecera: ",Tabla4[[#This Row],[Cabecera]],"- Operador: ",Tabla4[[#This Row],[Operador]],")")</f>
        <v>Reportan apertura en el enlace Aranjuez 2 - Mov.Benjamin Herrera en el km 0 ocasionado por Visita Fallida Para dar solución al incidente Plataformas confirma q este enlace de Aranjuez II lo cambio ingenieria y ya se normalizo (NA- Cabecera: NA- Operador: Colombia Telecomunicaciones)</v>
      </c>
    </row>
    <row r="820" spans="1:54" s="2" customFormat="1" ht="185.25">
      <c r="A820" s="38">
        <f t="shared" si="81"/>
        <v>819</v>
      </c>
      <c r="B820" s="3">
        <v>8297240</v>
      </c>
      <c r="C820" s="3" t="s">
        <v>54</v>
      </c>
      <c r="D820" s="23">
        <v>45349.25</v>
      </c>
      <c r="E820" s="23">
        <v>45349.4375</v>
      </c>
      <c r="F820" s="1">
        <f t="shared" ca="1" si="86"/>
        <v>0.1875</v>
      </c>
      <c r="G820" s="3" t="s">
        <v>55</v>
      </c>
      <c r="H820" s="41"/>
      <c r="I820" s="40"/>
      <c r="J820" s="5" t="s">
        <v>56</v>
      </c>
      <c r="K820" s="3" t="s">
        <v>57</v>
      </c>
      <c r="L820" s="9" t="s">
        <v>58</v>
      </c>
      <c r="M820" s="3" t="s">
        <v>59</v>
      </c>
      <c r="N820" s="3" t="s">
        <v>60</v>
      </c>
      <c r="O820" s="3" t="s">
        <v>4244</v>
      </c>
      <c r="P820" s="3" t="s">
        <v>4245</v>
      </c>
      <c r="Q820" s="4" t="s">
        <v>4246</v>
      </c>
      <c r="R820" s="3" t="s">
        <v>378</v>
      </c>
      <c r="S820" s="3" t="s">
        <v>65</v>
      </c>
      <c r="T820" s="3" t="s">
        <v>116</v>
      </c>
      <c r="U820" s="3" t="s">
        <v>4247</v>
      </c>
      <c r="V820" s="22" t="str">
        <f t="shared" si="85"/>
        <v>RLFO; Hora de aviso: 6:00 27/02/2024; Solución: se recupera 50 mts de reserva y se realiza un empalme de 36 hilos; Hora de solución: 10:30 27/02/2024; Causa: Hurto</v>
      </c>
      <c r="W820" s="4" t="s">
        <v>68</v>
      </c>
      <c r="X820" s="3"/>
      <c r="Y820" s="3"/>
      <c r="Z820" s="3" t="s">
        <v>69</v>
      </c>
      <c r="AA820" s="3" t="s">
        <v>70</v>
      </c>
      <c r="AB820" s="3">
        <v>8297076</v>
      </c>
      <c r="AC820" s="3" t="s">
        <v>71</v>
      </c>
      <c r="AD820" s="6">
        <v>4.1666666666666664E-2</v>
      </c>
      <c r="AE820" s="7"/>
      <c r="AF820" s="7"/>
      <c r="AG820" s="6">
        <f>Tabla4[[#This Row],[Tiempo Parada de Reloj]]+Tabla4[[#This Row],[Tiempo Autorizado por Telefonica (no Máximo)]]</f>
        <v>4.1666666666666664E-2</v>
      </c>
      <c r="AH820" s="7">
        <f t="shared" ca="1" si="82"/>
        <v>0.14583333333333334</v>
      </c>
      <c r="AI820" s="8">
        <f t="shared" si="83"/>
        <v>1</v>
      </c>
      <c r="AJ820" s="8">
        <f t="shared" ca="1" si="84"/>
        <v>3.5</v>
      </c>
      <c r="AK820" s="3" t="s">
        <v>119</v>
      </c>
      <c r="AL820" s="3" t="s">
        <v>71</v>
      </c>
      <c r="AM820" s="3" t="s">
        <v>69</v>
      </c>
      <c r="AN820" s="3" t="s">
        <v>119</v>
      </c>
      <c r="AO820" s="3" t="s">
        <v>88</v>
      </c>
      <c r="AP820" s="3" t="s">
        <v>88</v>
      </c>
      <c r="AQ820" s="23">
        <v>45350.64166666667</v>
      </c>
      <c r="AR820" s="3"/>
      <c r="AS820" s="23"/>
      <c r="AT820" s="23"/>
      <c r="AU820" s="3" t="s">
        <v>107</v>
      </c>
      <c r="AV820" s="3" t="s">
        <v>4248</v>
      </c>
      <c r="AW820" s="3" t="s">
        <v>307</v>
      </c>
      <c r="AX820" s="3">
        <v>4.5940200000000004</v>
      </c>
      <c r="AY820" s="3">
        <v>-74.087869999999995</v>
      </c>
      <c r="AZ820" s="8" t="str">
        <f>+CONCATENATE("Reportan apertura en el enlace ",Tabla4[[#This Row],[Enlace]]," en el ",Tabla4[[#This Row],[Distancia óptica]]," ocasionado por ",Tabla4[[#This Row],[Causa del daño]])</f>
        <v>Reportan apertura en el enlace Progreso - Murillo Toro en el Km 1,372 desde Progreso ocasionado por Hurto</v>
      </c>
      <c r="BA820" s="8" t="str">
        <f>+CONCATENATE("Para dar solución al incidente ",Tabla4[[#This Row],[Solución]])</f>
        <v>Para dar solución al incidente se recupera 50 mts de reserva y se realiza un empalme de 36 hilos</v>
      </c>
      <c r="BB820" s="3" t="str">
        <f>+_xlfn.CONCAT(Tabla4[[#This Row],[Causa Raiz]]," ",Tabla4[[#This Row],[Solución2]]," (",Tabla4[[#This Row],[Anillo]],"- Cabecera: ",Tabla4[[#This Row],[Cabecera]],"- Operador: ",Tabla4[[#This Row],[Operador]],")")</f>
        <v>Reportan apertura en el enlace Progreso - Murillo Toro en el Km 1,372 desde Progreso ocasionado por Hurto Para dar solución al incidente se recupera 50 mts de reserva y se realiza un empalme de 36 hilos (LINEAL- Cabecera: PROGRESO- Operador: Colombia Telecomunicaciones)</v>
      </c>
    </row>
    <row r="821" spans="1:54" s="2" customFormat="1" ht="171">
      <c r="A821" s="38">
        <f t="shared" si="81"/>
        <v>820</v>
      </c>
      <c r="B821" s="3">
        <v>8297357</v>
      </c>
      <c r="C821" s="3" t="s">
        <v>54</v>
      </c>
      <c r="D821" s="23">
        <v>45349.291666666664</v>
      </c>
      <c r="E821" s="23">
        <v>45349.388888888891</v>
      </c>
      <c r="F821" s="1">
        <f t="shared" ca="1" si="86"/>
        <v>9.7222222226264421E-2</v>
      </c>
      <c r="G821" s="3" t="s">
        <v>55</v>
      </c>
      <c r="H821" s="41"/>
      <c r="I821" s="40"/>
      <c r="J821" s="5" t="s">
        <v>56</v>
      </c>
      <c r="K821" s="3" t="s">
        <v>340</v>
      </c>
      <c r="L821" s="9" t="s">
        <v>78</v>
      </c>
      <c r="M821" s="3" t="s">
        <v>341</v>
      </c>
      <c r="N821" s="3" t="s">
        <v>698</v>
      </c>
      <c r="O821" s="3" t="s">
        <v>4249</v>
      </c>
      <c r="P821" s="3" t="s">
        <v>4250</v>
      </c>
      <c r="Q821" s="4" t="s">
        <v>4251</v>
      </c>
      <c r="R821" s="3" t="s">
        <v>1304</v>
      </c>
      <c r="S821" s="3" t="s">
        <v>347</v>
      </c>
      <c r="T821" s="3" t="s">
        <v>146</v>
      </c>
      <c r="U821" s="3" t="s">
        <v>2633</v>
      </c>
      <c r="V821" s="22" t="str">
        <f t="shared" si="85"/>
        <v>RLFO; Hora de aviso: 7:00 27/02/2024; Solución: se realiza migracion de hilos entre nodos; Hora de solución: 9:20 27/02/2024; Causa: Falla en la Red FiOp</v>
      </c>
      <c r="W821" s="4" t="s">
        <v>4252</v>
      </c>
      <c r="X821" s="3"/>
      <c r="Y821" s="3"/>
      <c r="Z821" s="3" t="s">
        <v>69</v>
      </c>
      <c r="AA821" s="3" t="s">
        <v>71</v>
      </c>
      <c r="AB821" s="3">
        <v>0</v>
      </c>
      <c r="AC821" s="3" t="s">
        <v>70</v>
      </c>
      <c r="AD821" s="6">
        <v>0</v>
      </c>
      <c r="AE821" s="7"/>
      <c r="AF821" s="7"/>
      <c r="AG821" s="6">
        <f>Tabla4[[#This Row],[Tiempo Parada de Reloj]]+Tabla4[[#This Row],[Tiempo Autorizado por Telefonica (no Máximo)]]</f>
        <v>0</v>
      </c>
      <c r="AH821" s="7">
        <f t="shared" ca="1" si="82"/>
        <v>9.7222222226264421E-2</v>
      </c>
      <c r="AI821" s="8">
        <f t="shared" si="83"/>
        <v>0</v>
      </c>
      <c r="AJ821" s="8">
        <f t="shared" ca="1" si="84"/>
        <v>2.3333333334303461</v>
      </c>
      <c r="AK821" s="3" t="s">
        <v>119</v>
      </c>
      <c r="AL821" s="3" t="s">
        <v>71</v>
      </c>
      <c r="AM821" s="3" t="s">
        <v>69</v>
      </c>
      <c r="AN821" s="3" t="s">
        <v>119</v>
      </c>
      <c r="AO821" s="3" t="s">
        <v>88</v>
      </c>
      <c r="AP821" s="3" t="s">
        <v>88</v>
      </c>
      <c r="AQ821" s="23">
        <v>45352.509722222225</v>
      </c>
      <c r="AR821" s="3"/>
      <c r="AS821" s="23"/>
      <c r="AT821" s="23"/>
      <c r="AU821" s="3" t="s">
        <v>2267</v>
      </c>
      <c r="AV821" s="3" t="s">
        <v>698</v>
      </c>
      <c r="AW821" s="3" t="s">
        <v>307</v>
      </c>
      <c r="AX821" s="3">
        <v>4.0288000000000004</v>
      </c>
      <c r="AY821" s="3">
        <v>-74.971000000000004</v>
      </c>
      <c r="AZ821" s="8" t="str">
        <f>+CONCATENATE("Reportan apertura en el enlace ",Tabla4[[#This Row],[Enlace]]," en el ",Tabla4[[#This Row],[Distancia óptica]]," ocasionado por ",Tabla4[[#This Row],[Causa del daño]])</f>
        <v>Reportan apertura en el enlace Mov.Guamo - Mov. Saldaña en el Km 3,086 desde Guamo  ocasionado por Falla en la Red FiOp</v>
      </c>
      <c r="BA821" s="8" t="str">
        <f>+CONCATENATE("Para dar solución al incidente ",Tabla4[[#This Row],[Solución]])</f>
        <v>Para dar solución al incidente se realiza migracion de hilos entre nodos</v>
      </c>
      <c r="BB821" s="3" t="str">
        <f>+_xlfn.CONCAT(Tabla4[[#This Row],[Causa Raiz]]," ",Tabla4[[#This Row],[Solución2]]," (",Tabla4[[#This Row],[Anillo]],"- Cabecera: ",Tabla4[[#This Row],[Cabecera]],"- Operador: ",Tabla4[[#This Row],[Operador]],")")</f>
        <v>Reportan apertura en el enlace Mov.Guamo - Mov. Saldaña en el Km 3,086 desde Guamo  ocasionado por Falla en la Red FiOp Para dar solución al incidente se realiza migracion de hilos entre nodos (LINEAL- Cabecera: GUAMO- Operador: Colombia Telecomunicaciones)</v>
      </c>
    </row>
    <row r="822" spans="1:54" s="2" customFormat="1" ht="285">
      <c r="A822" s="38">
        <f t="shared" si="81"/>
        <v>821</v>
      </c>
      <c r="B822" s="3">
        <v>8297373</v>
      </c>
      <c r="C822" s="3" t="s">
        <v>54</v>
      </c>
      <c r="D822" s="23">
        <v>45349.291666666664</v>
      </c>
      <c r="E822" s="23">
        <v>45349.659722222219</v>
      </c>
      <c r="F822" s="1">
        <f t="shared" ca="1" si="86"/>
        <v>0.36805555555474712</v>
      </c>
      <c r="G822" s="3" t="s">
        <v>55</v>
      </c>
      <c r="H822" s="41"/>
      <c r="I822" s="40"/>
      <c r="J822" s="5" t="s">
        <v>56</v>
      </c>
      <c r="K822" s="3" t="s">
        <v>57</v>
      </c>
      <c r="L822" s="9" t="s">
        <v>78</v>
      </c>
      <c r="M822" s="3" t="s">
        <v>59</v>
      </c>
      <c r="N822" s="3" t="s">
        <v>60</v>
      </c>
      <c r="O822" s="3" t="s">
        <v>4253</v>
      </c>
      <c r="P822" s="3" t="s">
        <v>4254</v>
      </c>
      <c r="Q822" s="4" t="s">
        <v>4255</v>
      </c>
      <c r="R822" s="3" t="s">
        <v>947</v>
      </c>
      <c r="S822" s="3" t="s">
        <v>65</v>
      </c>
      <c r="T822" s="3" t="s">
        <v>176</v>
      </c>
      <c r="U822" s="3" t="s">
        <v>4256</v>
      </c>
      <c r="V822" s="22" t="str">
        <f t="shared" si="85"/>
        <v>RLFO; Hora de aviso: 7:00 27/02/2024; Solución: Se realizo un tendido de 83 mts de cable de 24 hilos y se hacen dos empalmes de 24 hilos con cajas de empalme de 48 hilos ; Hora de solución: 15:50 27/02/2024; Causa: Intervención de Terceros. No Identificados</v>
      </c>
      <c r="W822" s="4" t="s">
        <v>68</v>
      </c>
      <c r="X822" s="3"/>
      <c r="Y822" s="3"/>
      <c r="Z822" s="3" t="s">
        <v>69</v>
      </c>
      <c r="AA822" s="3" t="s">
        <v>70</v>
      </c>
      <c r="AB822" s="3">
        <v>8294429</v>
      </c>
      <c r="AC822" s="3" t="s">
        <v>71</v>
      </c>
      <c r="AD822" s="6">
        <v>0.22916666666666666</v>
      </c>
      <c r="AE822" s="7"/>
      <c r="AF822" s="7"/>
      <c r="AG822" s="6">
        <f>Tabla4[[#This Row],[Tiempo Parada de Reloj]]+Tabla4[[#This Row],[Tiempo Autorizado por Telefonica (no Máximo)]]</f>
        <v>0.22916666666666666</v>
      </c>
      <c r="AH822" s="7">
        <f t="shared" ca="1" si="82"/>
        <v>0.13888888888808046</v>
      </c>
      <c r="AI822" s="8">
        <f t="shared" si="83"/>
        <v>5.5</v>
      </c>
      <c r="AJ822" s="8">
        <f t="shared" ca="1" si="84"/>
        <v>3.3333333333139308</v>
      </c>
      <c r="AK822" s="3" t="s">
        <v>106</v>
      </c>
      <c r="AL822" s="3" t="s">
        <v>70</v>
      </c>
      <c r="AM822" s="3" t="s">
        <v>98</v>
      </c>
      <c r="AN822" s="3" t="s">
        <v>98</v>
      </c>
      <c r="AO822" s="3" t="s">
        <v>72</v>
      </c>
      <c r="AP822" s="3" t="s">
        <v>72</v>
      </c>
      <c r="AQ822" s="23">
        <v>45351.554166666669</v>
      </c>
      <c r="AR822" s="3"/>
      <c r="AS822" s="23"/>
      <c r="AT822" s="23"/>
      <c r="AU822" s="3" t="s">
        <v>74</v>
      </c>
      <c r="AV822" s="3" t="s">
        <v>299</v>
      </c>
      <c r="AW822" s="3" t="s">
        <v>4257</v>
      </c>
      <c r="AX822" s="3">
        <v>4.66988</v>
      </c>
      <c r="AY822" s="3">
        <v>-74.149289999999993</v>
      </c>
      <c r="AZ822" s="8" t="str">
        <f>+CONCATENATE("Reportan apertura en el enlace ",Tabla4[[#This Row],[Enlace]]," en el ",Tabla4[[#This Row],[Distancia óptica]]," ocasionado por ",Tabla4[[#This Row],[Causa del daño]])</f>
        <v>Reportan apertura en el enlace Mov. Predio Nariño - Mov. Fontibon san pedro traslado en el Km 3,648 desde Mov. Fontibon San Pedro Traslado  ocasionado por Intervención de Terceros. No Identificados</v>
      </c>
      <c r="BA822" s="8" t="str">
        <f>+CONCATENATE("Para dar solución al incidente ",Tabla4[[#This Row],[Solución]])</f>
        <v xml:space="preserve">Para dar solución al incidente Se realizo un tendido de 83 mts de cable de 24 hilos y se hacen dos empalmes de 24 hilos con cajas de empalme de 48 hilos </v>
      </c>
      <c r="BB822" s="3" t="str">
        <f>+_xlfn.CONCAT(Tabla4[[#This Row],[Causa Raiz]]," ",Tabla4[[#This Row],[Solución2]]," (",Tabla4[[#This Row],[Anillo]],"- Cabecera: ",Tabla4[[#This Row],[Cabecera]],"- Operador: ",Tabla4[[#This Row],[Operador]],")")</f>
        <v>Reportan apertura en el enlace Mov. Predio Nariño - Mov. Fontibon san pedro traslado en el Km 3,648 desde Mov. Fontibon San Pedro Traslado  ocasionado por Intervención de Terceros. No Identificados Para dar solución al incidente Se realizo un tendido de 83 mts de cable de 24 hilos y se hacen dos empalmes de 24 hilos con cajas de empalme de 48 hilos  (Uk Fontibon San Pedro- Cabecera: Fontibon- Operador: Colombia Telecomunicaciones)</v>
      </c>
    </row>
    <row r="823" spans="1:54" s="2" customFormat="1" ht="199.5">
      <c r="A823" s="38">
        <f t="shared" si="81"/>
        <v>822</v>
      </c>
      <c r="B823" s="3">
        <v>8297574</v>
      </c>
      <c r="C823" s="3" t="s">
        <v>54</v>
      </c>
      <c r="D823" s="23">
        <v>45349.291666666664</v>
      </c>
      <c r="E823" s="23">
        <v>45349.534722222219</v>
      </c>
      <c r="F823" s="1">
        <f t="shared" ca="1" si="86"/>
        <v>0.24305555555474712</v>
      </c>
      <c r="G823" s="3" t="s">
        <v>55</v>
      </c>
      <c r="H823" s="41"/>
      <c r="I823" s="40"/>
      <c r="J823" s="5" t="s">
        <v>56</v>
      </c>
      <c r="K823" s="3" t="s">
        <v>122</v>
      </c>
      <c r="L823" s="9" t="s">
        <v>78</v>
      </c>
      <c r="M823" s="3" t="s">
        <v>383</v>
      </c>
      <c r="N823" s="3" t="s">
        <v>384</v>
      </c>
      <c r="O823" s="3" t="s">
        <v>4258</v>
      </c>
      <c r="P823" s="3" t="s">
        <v>4259</v>
      </c>
      <c r="Q823" s="4" t="s">
        <v>4260</v>
      </c>
      <c r="R823" s="3" t="s">
        <v>388</v>
      </c>
      <c r="S823" s="3" t="s">
        <v>129</v>
      </c>
      <c r="T823" s="3" t="s">
        <v>146</v>
      </c>
      <c r="U823" s="3" t="s">
        <v>4261</v>
      </c>
      <c r="V823" s="22" t="str">
        <f t="shared" si="85"/>
        <v>RLFO; Hora de aviso: 7:00 27/02/2024; Solución: se realiza tendido de 100 mts y dos empalmes de 48 hilos se fusionan 18 hilos; Hora de solución: 12:50 27/02/2024; Causa: Falla en la Red FiOp</v>
      </c>
      <c r="W823" s="4" t="s">
        <v>132</v>
      </c>
      <c r="X823" s="3"/>
      <c r="Y823" s="3"/>
      <c r="Z823" s="3" t="s">
        <v>69</v>
      </c>
      <c r="AA823" s="3" t="s">
        <v>70</v>
      </c>
      <c r="AB823" s="3">
        <v>8297574</v>
      </c>
      <c r="AC823" s="3" t="s">
        <v>71</v>
      </c>
      <c r="AD823" s="6">
        <v>8.3333333333333329E-2</v>
      </c>
      <c r="AE823" s="7"/>
      <c r="AF823" s="7"/>
      <c r="AG823" s="6">
        <f>Tabla4[[#This Row],[Tiempo Parada de Reloj]]+Tabla4[[#This Row],[Tiempo Autorizado por Telefonica (no Máximo)]]</f>
        <v>8.3333333333333329E-2</v>
      </c>
      <c r="AH823" s="7">
        <f t="shared" ca="1" si="82"/>
        <v>0.1597222222214138</v>
      </c>
      <c r="AI823" s="8">
        <f t="shared" si="83"/>
        <v>2</v>
      </c>
      <c r="AJ823" s="8">
        <f t="shared" ca="1" si="84"/>
        <v>3.8333333333139312</v>
      </c>
      <c r="AK823" s="3" t="s">
        <v>119</v>
      </c>
      <c r="AL823" s="3" t="s">
        <v>71</v>
      </c>
      <c r="AM823" s="3" t="s">
        <v>69</v>
      </c>
      <c r="AN823" s="3" t="s">
        <v>119</v>
      </c>
      <c r="AO823" s="3" t="s">
        <v>88</v>
      </c>
      <c r="AP823" s="3" t="s">
        <v>88</v>
      </c>
      <c r="AQ823" s="23">
        <v>45350.536111111112</v>
      </c>
      <c r="AR823" s="3"/>
      <c r="AS823" s="23"/>
      <c r="AT823" s="23"/>
      <c r="AU823" s="3" t="s">
        <v>392</v>
      </c>
      <c r="AV823" s="3" t="s">
        <v>3883</v>
      </c>
      <c r="AW823" s="3" t="s">
        <v>307</v>
      </c>
      <c r="AX823" s="3">
        <v>10.309707</v>
      </c>
      <c r="AY823" s="3">
        <v>-75.491821999999999</v>
      </c>
      <c r="AZ823" s="8" t="str">
        <f>+CONCATENATE("Reportan apertura en el enlace ",Tabla4[[#This Row],[Enlace]]," en el ",Tabla4[[#This Row],[Distancia óptica]]," ocasionado por ",Tabla4[[#This Row],[Causa del daño]])</f>
        <v>Reportan apertura en el enlace Mov. Mamonal - Mov. Reficar en el Km 0,633 desde Mamonal ocasionado por Falla en la Red FiOp</v>
      </c>
      <c r="BA823" s="8" t="str">
        <f>+CONCATENATE("Para dar solución al incidente ",Tabla4[[#This Row],[Solución]])</f>
        <v>Para dar solución al incidente se realiza tendido de 100 mts y dos empalmes de 48 hilos se fusionan 18 hilos</v>
      </c>
      <c r="BB823" s="3" t="str">
        <f>+_xlfn.CONCAT(Tabla4[[#This Row],[Causa Raiz]]," ",Tabla4[[#This Row],[Solución2]]," (",Tabla4[[#This Row],[Anillo]],"- Cabecera: ",Tabla4[[#This Row],[Cabecera]],"- Operador: ",Tabla4[[#This Row],[Operador]],")")</f>
        <v>Reportan apertura en el enlace Mov. Mamonal - Mov. Reficar en el Km 0,633 desde Mamonal ocasionado por Falla en la Red FiOp Para dar solución al incidente se realiza tendido de 100 mts y dos empalmes de 48 hilos se fusionan 18 hilos (LINEAL- Cabecera: MAMONAL- Operador: Colombia Telecomunicaciones)</v>
      </c>
    </row>
    <row r="824" spans="1:54" s="2" customFormat="1" ht="156.75">
      <c r="A824" s="38">
        <f t="shared" si="81"/>
        <v>823</v>
      </c>
      <c r="B824" s="3">
        <v>8297385</v>
      </c>
      <c r="C824" s="3" t="s">
        <v>92</v>
      </c>
      <c r="D824" s="23">
        <v>45349.291666666664</v>
      </c>
      <c r="E824" s="23">
        <v>45349.354166666664</v>
      </c>
      <c r="F824" s="1">
        <f t="shared" ca="1" si="86"/>
        <v>6.25E-2</v>
      </c>
      <c r="G824" s="3" t="s">
        <v>55</v>
      </c>
      <c r="H824" s="41"/>
      <c r="I824" s="40"/>
      <c r="J824" s="5" t="s">
        <v>56</v>
      </c>
      <c r="K824" s="3" t="s">
        <v>108</v>
      </c>
      <c r="L824" s="9" t="s">
        <v>58</v>
      </c>
      <c r="M824" s="3" t="s">
        <v>109</v>
      </c>
      <c r="N824" s="3" t="s">
        <v>110</v>
      </c>
      <c r="O824" s="3" t="s">
        <v>111</v>
      </c>
      <c r="P824" s="3" t="s">
        <v>325</v>
      </c>
      <c r="Q824" s="4" t="s">
        <v>4262</v>
      </c>
      <c r="R824" s="3" t="s">
        <v>233</v>
      </c>
      <c r="S824" s="3" t="s">
        <v>115</v>
      </c>
      <c r="T824" s="3" t="s">
        <v>146</v>
      </c>
      <c r="U824" s="3" t="s">
        <v>4263</v>
      </c>
      <c r="V824" s="22" t="str">
        <f t="shared" si="85"/>
        <v>RTNFO; Hora de aviso: 7:00 27/02/2024; Solución: Se refusiona hilo en la salida del ODF; Hora de solución: 8:30 27/02/2024; Causa: Falla en la Red FiOp</v>
      </c>
      <c r="W824" s="4" t="s">
        <v>118</v>
      </c>
      <c r="X824" s="3"/>
      <c r="Y824" s="3"/>
      <c r="Z824" s="3" t="s">
        <v>69</v>
      </c>
      <c r="AA824" s="3" t="s">
        <v>71</v>
      </c>
      <c r="AB824" s="3">
        <v>0</v>
      </c>
      <c r="AC824" s="3" t="s">
        <v>71</v>
      </c>
      <c r="AD824" s="6">
        <v>0</v>
      </c>
      <c r="AE824" s="7"/>
      <c r="AF824" s="7"/>
      <c r="AG824" s="6">
        <f>Tabla4[[#This Row],[Tiempo Parada de Reloj]]+Tabla4[[#This Row],[Tiempo Autorizado por Telefonica (no Máximo)]]</f>
        <v>0</v>
      </c>
      <c r="AH824" s="7">
        <f t="shared" ca="1" si="82"/>
        <v>6.25E-2</v>
      </c>
      <c r="AI824" s="8">
        <f t="shared" si="83"/>
        <v>0</v>
      </c>
      <c r="AJ824" s="8">
        <f t="shared" ca="1" si="84"/>
        <v>1.5</v>
      </c>
      <c r="AK824" s="3" t="s">
        <v>119</v>
      </c>
      <c r="AL824" s="3" t="s">
        <v>71</v>
      </c>
      <c r="AM824" s="3" t="s">
        <v>69</v>
      </c>
      <c r="AN824" s="3" t="s">
        <v>119</v>
      </c>
      <c r="AO824" s="3" t="s">
        <v>88</v>
      </c>
      <c r="AP824" s="3" t="s">
        <v>88</v>
      </c>
      <c r="AQ824" s="23">
        <v>45350.763194444444</v>
      </c>
      <c r="AR824" s="3"/>
      <c r="AS824" s="23"/>
      <c r="AT824" s="23"/>
      <c r="AU824" s="3" t="s">
        <v>121</v>
      </c>
      <c r="AV824" s="3" t="s">
        <v>110</v>
      </c>
      <c r="AW824" s="3" t="s">
        <v>1323</v>
      </c>
      <c r="AX824" s="3">
        <v>9.9719460000000009</v>
      </c>
      <c r="AY824" s="3">
        <v>-73.886534999999995</v>
      </c>
      <c r="AZ824" s="8" t="str">
        <f>+CONCATENATE("Reportan apertura en el enlace ",Tabla4[[#This Row],[Enlace]]," en el ",Tabla4[[#This Row],[Distancia óptica]]," ocasionado por ",Tabla4[[#This Row],[Causa del daño]])</f>
        <v>Reportan apertura en el enlace Bosconia - Curumaní en el Km 0 ocasionado por Falla en la Red FiOp</v>
      </c>
      <c r="BA824" s="8" t="str">
        <f>+CONCATENATE("Para dar solución al incidente ",Tabla4[[#This Row],[Solución]])</f>
        <v>Para dar solución al incidente Se refusiona hilo en la salida del ODF</v>
      </c>
      <c r="BB824" s="3" t="str">
        <f>+_xlfn.CONCAT(Tabla4[[#This Row],[Causa Raiz]]," ",Tabla4[[#This Row],[Solución2]]," (",Tabla4[[#This Row],[Anillo]],"- Cabecera: ",Tabla4[[#This Row],[Cabecera]],"- Operador: ",Tabla4[[#This Row],[Operador]],")")</f>
        <v>Reportan apertura en el enlace Bosconia - Curumaní en el Km 0 ocasionado por Falla en la Red FiOp Para dar solución al incidente Se refusiona hilo en la salida del ODF (TRONCAL- Cabecera: BOSCONIA- Operador: Colombia Telecomunicaciones)</v>
      </c>
    </row>
    <row r="825" spans="1:54" s="2" customFormat="1" ht="213.75">
      <c r="A825" s="38">
        <f t="shared" si="81"/>
        <v>824</v>
      </c>
      <c r="B825" s="3">
        <v>8297666</v>
      </c>
      <c r="C825" s="3" t="s">
        <v>54</v>
      </c>
      <c r="D825" s="23">
        <v>45349.364583333336</v>
      </c>
      <c r="E825" s="23">
        <v>45349.520833333336</v>
      </c>
      <c r="F825" s="1">
        <f t="shared" ca="1" si="86"/>
        <v>0.15625</v>
      </c>
      <c r="G825" s="3" t="s">
        <v>55</v>
      </c>
      <c r="H825" s="41"/>
      <c r="I825" s="40"/>
      <c r="J825" s="5" t="s">
        <v>56</v>
      </c>
      <c r="K825" s="3" t="s">
        <v>77</v>
      </c>
      <c r="L825" s="9" t="s">
        <v>78</v>
      </c>
      <c r="M825" s="3" t="s">
        <v>838</v>
      </c>
      <c r="N825" s="3" t="s">
        <v>839</v>
      </c>
      <c r="O825" s="3" t="s">
        <v>4264</v>
      </c>
      <c r="P825" s="3" t="s">
        <v>4265</v>
      </c>
      <c r="Q825" s="4" t="s">
        <v>4266</v>
      </c>
      <c r="R825" s="3" t="s">
        <v>2716</v>
      </c>
      <c r="S825" s="3" t="s">
        <v>289</v>
      </c>
      <c r="T825" s="3" t="s">
        <v>176</v>
      </c>
      <c r="U825" s="3" t="s">
        <v>4267</v>
      </c>
      <c r="V825" s="22" t="str">
        <f t="shared" si="85"/>
        <v>RLFO; Hora de aviso: 8:45 27/02/2024; Solución: se realiza tendido de 85 mts y dos empalmes de 48 hilos se fusionan 16 hilos; Hora de solución: 12:30 27/02/2024; Causa: Intervención de Terceros. No Identificados</v>
      </c>
      <c r="W825" s="4" t="s">
        <v>160</v>
      </c>
      <c r="X825" s="3"/>
      <c r="Y825" s="3"/>
      <c r="Z825" s="3" t="s">
        <v>69</v>
      </c>
      <c r="AA825" s="3" t="s">
        <v>71</v>
      </c>
      <c r="AB825" s="3">
        <v>0</v>
      </c>
      <c r="AC825" s="3" t="s">
        <v>71</v>
      </c>
      <c r="AD825" s="6">
        <v>0</v>
      </c>
      <c r="AE825" s="7"/>
      <c r="AF825" s="7"/>
      <c r="AG825" s="6">
        <f>Tabla4[[#This Row],[Tiempo Parada de Reloj]]+Tabla4[[#This Row],[Tiempo Autorizado por Telefonica (no Máximo)]]</f>
        <v>0</v>
      </c>
      <c r="AH825" s="7">
        <f t="shared" ca="1" si="82"/>
        <v>0.15625</v>
      </c>
      <c r="AI825" s="8">
        <f t="shared" si="83"/>
        <v>0</v>
      </c>
      <c r="AJ825" s="8">
        <f t="shared" ca="1" si="84"/>
        <v>3.75</v>
      </c>
      <c r="AK825" s="3" t="s">
        <v>106</v>
      </c>
      <c r="AL825" s="3" t="s">
        <v>70</v>
      </c>
      <c r="AM825" s="3" t="s">
        <v>119</v>
      </c>
      <c r="AN825" s="3" t="s">
        <v>119</v>
      </c>
      <c r="AO825" s="3" t="s">
        <v>72</v>
      </c>
      <c r="AP825" s="3" t="s">
        <v>72</v>
      </c>
      <c r="AQ825" s="23">
        <v>45351.386805555558</v>
      </c>
      <c r="AR825" s="3"/>
      <c r="AS825" s="23"/>
      <c r="AT825" s="23"/>
      <c r="AU825" s="3" t="s">
        <v>862</v>
      </c>
      <c r="AV825" s="3" t="s">
        <v>839</v>
      </c>
      <c r="AW825" s="3" t="s">
        <v>4268</v>
      </c>
      <c r="AX825" s="3">
        <v>4.8003</v>
      </c>
      <c r="AY825" s="3">
        <v>-75.674300000000002</v>
      </c>
      <c r="AZ825" s="8" t="str">
        <f>+CONCATENATE("Reportan apertura en el enlace ",Tabla4[[#This Row],[Enlace]]," en el ",Tabla4[[#This Row],[Distancia óptica]]," ocasionado por ",Tabla4[[#This Row],[Causa del daño]])</f>
        <v>Reportan apertura en el enlace Mov. Comfamiliar - Mov. Tokio en el Km 3,446 desde Mov. Tokyo  ocasionado por Intervención de Terceros. No Identificados</v>
      </c>
      <c r="BA825" s="8" t="str">
        <f>+CONCATENATE("Para dar solución al incidente ",Tabla4[[#This Row],[Solución]])</f>
        <v>Para dar solución al incidente se realiza tendido de 85 mts y dos empalmes de 48 hilos se fusionan 16 hilos</v>
      </c>
      <c r="BB825" s="3" t="str">
        <f>+_xlfn.CONCAT(Tabla4[[#This Row],[Causa Raiz]]," ",Tabla4[[#This Row],[Solución2]]," (",Tabla4[[#This Row],[Anillo]],"- Cabecera: ",Tabla4[[#This Row],[Cabecera]],"- Operador: ",Tabla4[[#This Row],[Operador]],")")</f>
        <v>Reportan apertura en el enlace Mov. Comfamiliar - Mov. Tokio en el Km 3,446 desde Mov. Tokyo  ocasionado por Intervención de Terceros. No Identificados Para dar solución al incidente se realiza tendido de 85 mts y dos empalmes de 48 hilos se fusionan 16 hilos (Uk Tokio- Cabecera: PEREIRA- Operador: Colombia Telecomunicaciones)</v>
      </c>
    </row>
    <row r="826" spans="1:54" s="2" customFormat="1" ht="199.5">
      <c r="A826" s="38">
        <f t="shared" si="81"/>
        <v>825</v>
      </c>
      <c r="B826" s="3">
        <v>8298087</v>
      </c>
      <c r="C826" s="3" t="s">
        <v>54</v>
      </c>
      <c r="D826" s="23">
        <v>45349.375</v>
      </c>
      <c r="E826" s="23">
        <v>45350.520833333336</v>
      </c>
      <c r="F826" s="1">
        <f t="shared" ca="1" si="86"/>
        <v>1.1458333333357587</v>
      </c>
      <c r="G826" s="3" t="s">
        <v>55</v>
      </c>
      <c r="H826" s="41"/>
      <c r="I826" s="40"/>
      <c r="J826" s="5" t="s">
        <v>56</v>
      </c>
      <c r="K826" s="3" t="s">
        <v>77</v>
      </c>
      <c r="L826" s="9" t="s">
        <v>78</v>
      </c>
      <c r="M826" s="3" t="s">
        <v>139</v>
      </c>
      <c r="N826" s="3" t="s">
        <v>447</v>
      </c>
      <c r="O826" s="3" t="s">
        <v>4269</v>
      </c>
      <c r="P826" s="3" t="s">
        <v>4270</v>
      </c>
      <c r="Q826" s="4" t="s">
        <v>4271</v>
      </c>
      <c r="R826" s="3" t="s">
        <v>451</v>
      </c>
      <c r="S826" s="3" t="s">
        <v>289</v>
      </c>
      <c r="T826" s="3" t="s">
        <v>116</v>
      </c>
      <c r="U826" s="3" t="s">
        <v>4272</v>
      </c>
      <c r="V826" s="22" t="str">
        <f t="shared" si="85"/>
        <v>RLFO; Hora de aviso: 9:00 27/02/2024; Solución: Se recupera 150 mts de reserva y se hace un empalme de 48 hiilos; Hora de solución: 12:30 28/02/2024; Causa: Hurto</v>
      </c>
      <c r="W826" s="4" t="s">
        <v>160</v>
      </c>
      <c r="X826" s="3"/>
      <c r="Y826" s="3"/>
      <c r="Z826" s="3" t="s">
        <v>69</v>
      </c>
      <c r="AA826" s="3" t="s">
        <v>71</v>
      </c>
      <c r="AB826" s="3">
        <v>0</v>
      </c>
      <c r="AC826" s="3" t="s">
        <v>71</v>
      </c>
      <c r="AD826" s="6">
        <v>0.625</v>
      </c>
      <c r="AE826" s="7"/>
      <c r="AF826" s="7"/>
      <c r="AG826" s="6">
        <f>Tabla4[[#This Row],[Tiempo Parada de Reloj]]+Tabla4[[#This Row],[Tiempo Autorizado por Telefonica (no Máximo)]]</f>
        <v>0.625</v>
      </c>
      <c r="AH826" s="7">
        <f t="shared" ca="1" si="82"/>
        <v>0.52083333333575865</v>
      </c>
      <c r="AI826" s="8">
        <f t="shared" si="83"/>
        <v>15</v>
      </c>
      <c r="AJ826" s="8">
        <f t="shared" ca="1" si="84"/>
        <v>12.500000000058208</v>
      </c>
      <c r="AK826" s="3" t="s">
        <v>106</v>
      </c>
      <c r="AL826" s="3" t="s">
        <v>70</v>
      </c>
      <c r="AM826" s="3" t="s">
        <v>98</v>
      </c>
      <c r="AN826" s="3" t="s">
        <v>106</v>
      </c>
      <c r="AO826" s="3" t="s">
        <v>88</v>
      </c>
      <c r="AP826" s="3" t="s">
        <v>88</v>
      </c>
      <c r="AQ826" s="23">
        <v>45352.668055555558</v>
      </c>
      <c r="AR826" s="3"/>
      <c r="AS826" s="23"/>
      <c r="AT826" s="23"/>
      <c r="AU826" s="3" t="s">
        <v>862</v>
      </c>
      <c r="AV826" s="3" t="s">
        <v>4273</v>
      </c>
      <c r="AW826" s="3" t="s">
        <v>4274</v>
      </c>
      <c r="AX826" s="3">
        <v>3.8852790000000001</v>
      </c>
      <c r="AY826" s="3">
        <v>-77.023427999999996</v>
      </c>
      <c r="AZ826" s="8" t="str">
        <f>+CONCATENATE("Reportan apertura en el enlace ",Tabla4[[#This Row],[Enlace]]," en el ",Tabla4[[#This Row],[Distancia óptica]]," ocasionado por ",Tabla4[[#This Row],[Causa del daño]])</f>
        <v>Reportan apertura en el enlace Mov. Buenaventura - Mov. Pacifico en el km 2,434 desde Juan XXIII ocasionado por Hurto</v>
      </c>
      <c r="BA826" s="8" t="str">
        <f>+CONCATENATE("Para dar solución al incidente ",Tabla4[[#This Row],[Solución]])</f>
        <v>Para dar solución al incidente Se recupera 150 mts de reserva y se hace un empalme de 48 hiilos</v>
      </c>
      <c r="BB826" s="3" t="str">
        <f>+_xlfn.CONCAT(Tabla4[[#This Row],[Causa Raiz]]," ",Tabla4[[#This Row],[Solución2]]," (",Tabla4[[#This Row],[Anillo]],"- Cabecera: ",Tabla4[[#This Row],[Cabecera]],"- Operador: ",Tabla4[[#This Row],[Operador]],")")</f>
        <v>Reportan apertura en el enlace Mov. Buenaventura - Mov. Pacifico en el km 2,434 desde Juan XXIII ocasionado por Hurto Para dar solución al incidente Se recupera 150 mts de reserva y se hace un empalme de 48 hiilos (2AV- Cabecera: Juan XXIII- Operador: Colombia Telecomunicaciones)</v>
      </c>
    </row>
    <row r="827" spans="1:54" s="2" customFormat="1" ht="156.75">
      <c r="A827" s="38">
        <f t="shared" si="81"/>
        <v>826</v>
      </c>
      <c r="B827" s="3">
        <v>8298328</v>
      </c>
      <c r="C827" s="3" t="s">
        <v>92</v>
      </c>
      <c r="D827" s="23">
        <v>45349.4375</v>
      </c>
      <c r="E827" s="23">
        <v>45349.8125</v>
      </c>
      <c r="F827" s="1">
        <f t="shared" ca="1" si="86"/>
        <v>0.375</v>
      </c>
      <c r="G827" s="3" t="s">
        <v>164</v>
      </c>
      <c r="H827" s="41" t="s">
        <v>165</v>
      </c>
      <c r="I827" s="40" t="s">
        <v>4275</v>
      </c>
      <c r="J827" s="5" t="s">
        <v>372</v>
      </c>
      <c r="K827" s="3" t="s">
        <v>372</v>
      </c>
      <c r="L827" s="9" t="s">
        <v>58</v>
      </c>
      <c r="M827" s="3" t="s">
        <v>59</v>
      </c>
      <c r="N827" s="3" t="s">
        <v>60</v>
      </c>
      <c r="O827" s="3" t="s">
        <v>375</v>
      </c>
      <c r="P827" s="3" t="s">
        <v>4276</v>
      </c>
      <c r="Q827" s="4" t="s">
        <v>4277</v>
      </c>
      <c r="R827" s="3" t="s">
        <v>992</v>
      </c>
      <c r="S827" s="3" t="s">
        <v>379</v>
      </c>
      <c r="T827" s="3" t="s">
        <v>256</v>
      </c>
      <c r="U827" s="3" t="s">
        <v>4278</v>
      </c>
      <c r="V827" s="22" t="str">
        <f t="shared" si="85"/>
        <v>RTNFO; Hora de aviso: 10:30 27/02/2024; Solución: Se rehace Caja de empalme; Hora de solución: 19:30 27/02/2024; Causa: Falla de Empalme de FiOp</v>
      </c>
      <c r="W827" s="4" t="s">
        <v>1781</v>
      </c>
      <c r="X827" s="3"/>
      <c r="Y827" s="3"/>
      <c r="Z827" s="3" t="s">
        <v>69</v>
      </c>
      <c r="AA827" s="3" t="s">
        <v>71</v>
      </c>
      <c r="AB827" s="3">
        <v>0</v>
      </c>
      <c r="AC827" s="3" t="s">
        <v>71</v>
      </c>
      <c r="AD827" s="6">
        <v>0</v>
      </c>
      <c r="AE827" s="7"/>
      <c r="AF827" s="7"/>
      <c r="AG827" s="6">
        <f>Tabla4[[#This Row],[Tiempo Parada de Reloj]]+Tabla4[[#This Row],[Tiempo Autorizado por Telefonica (no Máximo)]]</f>
        <v>0</v>
      </c>
      <c r="AH827" s="7">
        <f t="shared" ca="1" si="82"/>
        <v>0.375</v>
      </c>
      <c r="AI827" s="8">
        <f t="shared" si="83"/>
        <v>0</v>
      </c>
      <c r="AJ827" s="8">
        <f t="shared" ca="1" si="84"/>
        <v>9</v>
      </c>
      <c r="AK827" s="3" t="s">
        <v>106</v>
      </c>
      <c r="AL827" s="3" t="s">
        <v>70</v>
      </c>
      <c r="AM827" s="3" t="s">
        <v>98</v>
      </c>
      <c r="AN827" s="3" t="s">
        <v>98</v>
      </c>
      <c r="AO827" s="3"/>
      <c r="AP827" s="3"/>
      <c r="AQ827" s="23">
        <f ca="1">NOW()</f>
        <v>45503.696834953706</v>
      </c>
      <c r="AR827" s="3"/>
      <c r="AS827" s="23"/>
      <c r="AT827" s="23"/>
      <c r="AU827" s="3" t="s">
        <v>372</v>
      </c>
      <c r="AV827" s="3" t="s">
        <v>4248</v>
      </c>
      <c r="AW827" s="3" t="s">
        <v>76</v>
      </c>
      <c r="AX827" s="3">
        <v>4.1441670000000004</v>
      </c>
      <c r="AY827" s="3">
        <v>-73.634721999999996</v>
      </c>
      <c r="AZ827" s="8" t="str">
        <f>+CONCATENATE("Reportan apertura en el enlace ",Tabla4[[#This Row],[Enlace]]," en el ",Tabla4[[#This Row],[Distancia óptica]]," ocasionado por ",Tabla4[[#This Row],[Causa del daño]])</f>
        <v>Reportan apertura en el enlace Bogotá - Villavicencio en el Km 51,7 desde Progreso  ocasionado por Falla de Empalme de FiOp</v>
      </c>
      <c r="BA827" s="8" t="str">
        <f>+CONCATENATE("Para dar solución al incidente ",Tabla4[[#This Row],[Solución]])</f>
        <v>Para dar solución al incidente Se rehace Caja de empalme</v>
      </c>
      <c r="BB827" s="3" t="str">
        <f>+_xlfn.CONCAT(Tabla4[[#This Row],[Causa Raiz]]," ",Tabla4[[#This Row],[Solución2]]," (",Tabla4[[#This Row],[Anillo]],"- Cabecera: ",Tabla4[[#This Row],[Cabecera]],"- Operador: ",Tabla4[[#This Row],[Operador]],")")</f>
        <v>Reportan apertura en el enlace Bogotá - Villavicencio en el Km 51,7 desde Progreso  ocasionado por Falla de Empalme de FiOp Para dar solución al incidente Se rehace Caja de empalme (Troncal- Cabecera: PROGRESO- Operador: Internexa)</v>
      </c>
    </row>
    <row r="828" spans="1:54" s="2" customFormat="1" ht="185.25">
      <c r="A828" s="38">
        <f t="shared" si="81"/>
        <v>827</v>
      </c>
      <c r="B828" s="3">
        <v>8298347</v>
      </c>
      <c r="C828" s="3" t="s">
        <v>54</v>
      </c>
      <c r="D828" s="23">
        <v>45349.447916666664</v>
      </c>
      <c r="E828" s="23">
        <v>45349.449305555558</v>
      </c>
      <c r="F828" s="1">
        <f t="shared" ca="1" si="86"/>
        <v>1.3888888934161514E-3</v>
      </c>
      <c r="G828" s="3" t="s">
        <v>55</v>
      </c>
      <c r="H828" s="41"/>
      <c r="I828" s="40"/>
      <c r="J828" s="5" t="s">
        <v>56</v>
      </c>
      <c r="K828" s="3" t="s">
        <v>138</v>
      </c>
      <c r="L828" s="9" t="s">
        <v>78</v>
      </c>
      <c r="M828" s="3" t="s">
        <v>139</v>
      </c>
      <c r="N828" s="3" t="s">
        <v>140</v>
      </c>
      <c r="O828" s="3" t="s">
        <v>4279</v>
      </c>
      <c r="P828" s="3" t="s">
        <v>325</v>
      </c>
      <c r="Q828" s="4" t="s">
        <v>4280</v>
      </c>
      <c r="R828" s="3" t="s">
        <v>451</v>
      </c>
      <c r="S828" s="3" t="s">
        <v>145</v>
      </c>
      <c r="T828" s="3" t="s">
        <v>104</v>
      </c>
      <c r="U828" s="3" t="s">
        <v>4281</v>
      </c>
      <c r="V828" s="22" t="str">
        <f t="shared" si="85"/>
        <v>RLFO; Hora de aviso: 10:45 27/02/2024; Solución: Personal de Nokia trabajando en sitio con equipos no se tiene eventos en la FO ; Hora de solución: 10:47 27/02/2024; Causa: Visita Fallida</v>
      </c>
      <c r="W828" s="4" t="s">
        <v>199</v>
      </c>
      <c r="X828" s="3"/>
      <c r="Y828" s="3"/>
      <c r="Z828" s="3" t="s">
        <v>69</v>
      </c>
      <c r="AA828" s="3" t="s">
        <v>71</v>
      </c>
      <c r="AB828" s="3">
        <v>0</v>
      </c>
      <c r="AC828" s="3" t="s">
        <v>71</v>
      </c>
      <c r="AD828" s="6">
        <v>0</v>
      </c>
      <c r="AE828" s="7"/>
      <c r="AF828" s="7"/>
      <c r="AG828" s="6">
        <f>Tabla4[[#This Row],[Tiempo Parada de Reloj]]+Tabla4[[#This Row],[Tiempo Autorizado por Telefonica (no Máximo)]]</f>
        <v>0</v>
      </c>
      <c r="AH828" s="7">
        <f t="shared" ca="1" si="82"/>
        <v>1.3888888934161514E-3</v>
      </c>
      <c r="AI828" s="8">
        <f t="shared" si="83"/>
        <v>0</v>
      </c>
      <c r="AJ828" s="8">
        <f t="shared" ca="1" si="84"/>
        <v>3.3333333441987634E-2</v>
      </c>
      <c r="AK828" s="3" t="s">
        <v>106</v>
      </c>
      <c r="AL828" s="3" t="s">
        <v>70</v>
      </c>
      <c r="AM828" s="3" t="s">
        <v>119</v>
      </c>
      <c r="AN828" s="3" t="s">
        <v>119</v>
      </c>
      <c r="AO828" s="3" t="s">
        <v>119</v>
      </c>
      <c r="AP828" s="3" t="s">
        <v>119</v>
      </c>
      <c r="AQ828" s="23">
        <v>45349.572916666664</v>
      </c>
      <c r="AR828" s="3"/>
      <c r="AS828" s="23"/>
      <c r="AT828" s="23"/>
      <c r="AU828" s="3" t="s">
        <v>200</v>
      </c>
      <c r="AV828" s="3" t="s">
        <v>69</v>
      </c>
      <c r="AW828" s="3" t="s">
        <v>69</v>
      </c>
      <c r="AX828" s="3" t="s">
        <v>69</v>
      </c>
      <c r="AY828" s="3" t="s">
        <v>69</v>
      </c>
      <c r="AZ828" s="8" t="str">
        <f>+CONCATENATE("Reportan apertura en el enlace ",Tabla4[[#This Row],[Enlace]]," en el ",Tabla4[[#This Row],[Distancia óptica]]," ocasionado por ",Tabla4[[#This Row],[Causa del daño]])</f>
        <v>Reportan apertura en el enlace Mov. Campestre 2 - Mov. Poblado campestre 3 en el Km 0 ocasionado por Visita Fallida</v>
      </c>
      <c r="BA828" s="8" t="str">
        <f>+CONCATENATE("Para dar solución al incidente ",Tabla4[[#This Row],[Solución]])</f>
        <v xml:space="preserve">Para dar solución al incidente Personal de Nokia trabajando en sitio con equipos no se tiene eventos en la FO </v>
      </c>
      <c r="BB828" s="3" t="str">
        <f>+_xlfn.CONCAT(Tabla4[[#This Row],[Causa Raiz]]," ",Tabla4[[#This Row],[Solución2]]," (",Tabla4[[#This Row],[Anillo]],"- Cabecera: ",Tabla4[[#This Row],[Cabecera]],"- Operador: ",Tabla4[[#This Row],[Operador]],")")</f>
        <v>Reportan apertura en el enlace Mov. Campestre 2 - Mov. Poblado campestre 3 en el Km 0 ocasionado por Visita Fallida Para dar solución al incidente Personal de Nokia trabajando en sitio con equipos no se tiene eventos en la FO  (NA- Cabecera: NA- Operador: Colombia Telecomunicaciones)</v>
      </c>
    </row>
    <row r="829" spans="1:54" s="2" customFormat="1" ht="156.75">
      <c r="A829" s="38">
        <f t="shared" si="81"/>
        <v>828</v>
      </c>
      <c r="B829" s="3">
        <v>8298366</v>
      </c>
      <c r="C829" s="3" t="s">
        <v>54</v>
      </c>
      <c r="D829" s="23">
        <v>45349.447916666664</v>
      </c>
      <c r="E829" s="23">
        <v>45349.449305555558</v>
      </c>
      <c r="F829" s="1">
        <f t="shared" ca="1" si="86"/>
        <v>1.3888888934161514E-3</v>
      </c>
      <c r="G829" s="3" t="s">
        <v>55</v>
      </c>
      <c r="H829" s="41"/>
      <c r="I829" s="40"/>
      <c r="J829" s="5" t="s">
        <v>56</v>
      </c>
      <c r="K829" s="3" t="s">
        <v>77</v>
      </c>
      <c r="L829" s="9" t="s">
        <v>58</v>
      </c>
      <c r="M829" s="3" t="s">
        <v>283</v>
      </c>
      <c r="N829" s="3" t="s">
        <v>284</v>
      </c>
      <c r="O829" s="3" t="s">
        <v>4282</v>
      </c>
      <c r="P829" s="3" t="s">
        <v>4283</v>
      </c>
      <c r="Q829" s="4" t="s">
        <v>4284</v>
      </c>
      <c r="R829" s="3" t="s">
        <v>2716</v>
      </c>
      <c r="S829" s="3" t="s">
        <v>289</v>
      </c>
      <c r="T829" s="3" t="s">
        <v>104</v>
      </c>
      <c r="U829" s="3" t="s">
        <v>4285</v>
      </c>
      <c r="V829" s="22" t="str">
        <f t="shared" si="85"/>
        <v>RLFO; Hora de aviso: 10:45 27/02/2024; Solución: Hurto acometida electrica cerca al Amario Plaza de Toros; Hora de solución: 10:47 27/02/2024; Causa: Visita Fallida</v>
      </c>
      <c r="W829" s="4" t="s">
        <v>160</v>
      </c>
      <c r="X829" s="3"/>
      <c r="Y829" s="3"/>
      <c r="Z829" s="3" t="s">
        <v>69</v>
      </c>
      <c r="AA829" s="3" t="s">
        <v>70</v>
      </c>
      <c r="AB829" s="3"/>
      <c r="AC829" s="3" t="s">
        <v>71</v>
      </c>
      <c r="AD829" s="6">
        <v>0</v>
      </c>
      <c r="AE829" s="7"/>
      <c r="AF829" s="7"/>
      <c r="AG829" s="6">
        <f>Tabla4[[#This Row],[Tiempo Parada de Reloj]]+Tabla4[[#This Row],[Tiempo Autorizado por Telefonica (no Máximo)]]</f>
        <v>0</v>
      </c>
      <c r="AH829" s="7">
        <f t="shared" ca="1" si="82"/>
        <v>1.3888888934161514E-3</v>
      </c>
      <c r="AI829" s="8">
        <f t="shared" si="83"/>
        <v>0</v>
      </c>
      <c r="AJ829" s="8">
        <f t="shared" ca="1" si="84"/>
        <v>3.3333333441987634E-2</v>
      </c>
      <c r="AK829" s="3" t="s">
        <v>106</v>
      </c>
      <c r="AL829" s="3" t="s">
        <v>70</v>
      </c>
      <c r="AM829" s="3" t="s">
        <v>98</v>
      </c>
      <c r="AN829" s="3" t="s">
        <v>98</v>
      </c>
      <c r="AO829" s="3" t="s">
        <v>98</v>
      </c>
      <c r="AP829" s="3" t="s">
        <v>98</v>
      </c>
      <c r="AQ829" s="23">
        <v>45349.449305555558</v>
      </c>
      <c r="AR829" s="3"/>
      <c r="AS829" s="23"/>
      <c r="AT829" s="23"/>
      <c r="AU829" s="3" t="s">
        <v>862</v>
      </c>
      <c r="AV829" s="3" t="s">
        <v>69</v>
      </c>
      <c r="AW829" s="3" t="s">
        <v>69</v>
      </c>
      <c r="AX829" s="3">
        <v>4.5369999999999999</v>
      </c>
      <c r="AY829" s="3">
        <v>-75.681100000000001</v>
      </c>
      <c r="AZ829" s="8" t="str">
        <f>+CONCATENATE("Reportan apertura en el enlace ",Tabla4[[#This Row],[Enlace]]," en el ",Tabla4[[#This Row],[Distancia óptica]]," ocasionado por ",Tabla4[[#This Row],[Causa del daño]])</f>
        <v>Reportan apertura en el enlace Armenia - Plaza de toros en el Km Plaza de toros ocasionado por Visita Fallida</v>
      </c>
      <c r="BA829" s="8" t="str">
        <f>+CONCATENATE("Para dar solución al incidente ",Tabla4[[#This Row],[Solución]])</f>
        <v>Para dar solución al incidente Hurto acometida electrica cerca al Amario Plaza de Toros</v>
      </c>
      <c r="BB829" s="3" t="str">
        <f>+_xlfn.CONCAT(Tabla4[[#This Row],[Causa Raiz]]," ",Tabla4[[#This Row],[Solución2]]," (",Tabla4[[#This Row],[Anillo]],"- Cabecera: ",Tabla4[[#This Row],[Cabecera]],"- Operador: ",Tabla4[[#This Row],[Operador]],")")</f>
        <v>Reportan apertura en el enlace Armenia - Plaza de toros en el Km Plaza de toros ocasionado por Visita Fallida Para dar solución al incidente Hurto acometida electrica cerca al Amario Plaza de Toros (NA- Cabecera: NA- Operador: Colombia Telecomunicaciones)</v>
      </c>
    </row>
    <row r="830" spans="1:54" s="2" customFormat="1" ht="213.75">
      <c r="A830" s="38">
        <f t="shared" si="81"/>
        <v>829</v>
      </c>
      <c r="B830" s="3">
        <v>8298367</v>
      </c>
      <c r="C830" s="3" t="s">
        <v>163</v>
      </c>
      <c r="D830" s="23">
        <v>45349.447916666664</v>
      </c>
      <c r="E830" s="23">
        <v>45349.666666666664</v>
      </c>
      <c r="F830" s="1">
        <f t="shared" ca="1" si="86"/>
        <v>0.21875</v>
      </c>
      <c r="G830" s="3" t="s">
        <v>55</v>
      </c>
      <c r="H830" s="41"/>
      <c r="I830" s="40"/>
      <c r="J830" s="5" t="s">
        <v>56</v>
      </c>
      <c r="K830" s="3" t="s">
        <v>77</v>
      </c>
      <c r="L830" s="9" t="s">
        <v>78</v>
      </c>
      <c r="M830" s="3" t="s">
        <v>79</v>
      </c>
      <c r="N830" s="3" t="s">
        <v>705</v>
      </c>
      <c r="O830" s="3" t="s">
        <v>4286</v>
      </c>
      <c r="P830" s="3" t="s">
        <v>4287</v>
      </c>
      <c r="Q830" s="4" t="s">
        <v>4288</v>
      </c>
      <c r="R830" s="3" t="s">
        <v>741</v>
      </c>
      <c r="S830" s="3" t="s">
        <v>249</v>
      </c>
      <c r="T830" s="3" t="s">
        <v>146</v>
      </c>
      <c r="U830" s="3" t="s">
        <v>4289</v>
      </c>
      <c r="V830" s="22" t="str">
        <f t="shared" si="85"/>
        <v>RDFO; Hora de aviso: 10:45 27/02/2024; Solución: Se realiza migracion entre un empalme y caja terminal de Quintas del Marquez; Hora de solución: 16:00 27/02/2024; Causa: Falla en la Red FiOp</v>
      </c>
      <c r="W830" s="4" t="s">
        <v>160</v>
      </c>
      <c r="X830" s="3"/>
      <c r="Y830" s="3"/>
      <c r="Z830" s="3" t="s">
        <v>69</v>
      </c>
      <c r="AA830" s="3" t="s">
        <v>71</v>
      </c>
      <c r="AB830" s="3">
        <v>0</v>
      </c>
      <c r="AC830" s="3" t="s">
        <v>70</v>
      </c>
      <c r="AD830" s="6">
        <v>8.6805555555555566E-2</v>
      </c>
      <c r="AE830" s="7"/>
      <c r="AF830" s="7"/>
      <c r="AG830" s="6">
        <f>Tabla4[[#This Row],[Tiempo Parada de Reloj]]+Tabla4[[#This Row],[Tiempo Autorizado por Telefonica (no Máximo)]]</f>
        <v>8.6805555555555566E-2</v>
      </c>
      <c r="AH830" s="7">
        <f t="shared" ca="1" si="82"/>
        <v>0.13194444444444442</v>
      </c>
      <c r="AI830" s="8">
        <f t="shared" si="83"/>
        <v>2.0833333333333335</v>
      </c>
      <c r="AJ830" s="8">
        <f t="shared" ca="1" si="84"/>
        <v>3.1666666666666661</v>
      </c>
      <c r="AK830" s="3" t="s">
        <v>106</v>
      </c>
      <c r="AL830" s="3" t="s">
        <v>70</v>
      </c>
      <c r="AM830" s="3" t="s">
        <v>98</v>
      </c>
      <c r="AN830" s="3" t="s">
        <v>98</v>
      </c>
      <c r="AO830" s="3" t="s">
        <v>72</v>
      </c>
      <c r="AP830" s="3" t="s">
        <v>72</v>
      </c>
      <c r="AQ830" s="23">
        <v>45351.551388888889</v>
      </c>
      <c r="AR830" s="3"/>
      <c r="AS830" s="23"/>
      <c r="AT830" s="23"/>
      <c r="AU830" s="3" t="s">
        <v>89</v>
      </c>
      <c r="AV830" s="3" t="s">
        <v>848</v>
      </c>
      <c r="AW830" s="3" t="s">
        <v>4290</v>
      </c>
      <c r="AX830" s="3">
        <v>4.707033</v>
      </c>
      <c r="AY830" s="3">
        <v>-74.231671000000006</v>
      </c>
      <c r="AZ830" s="8" t="str">
        <f>+CONCATENATE("Reportan apertura en el enlace ",Tabla4[[#This Row],[Enlace]]," en el ",Tabla4[[#This Row],[Distancia óptica]]," ocasionado por ",Tabla4[[#This Row],[Causa del daño]])</f>
        <v>Reportan apertura en el enlace Mov. Quintas del Márquez - Mov. Funza en el Km 1,2 desde Quintas del Marquez ocasionado por Falla en la Red FiOp</v>
      </c>
      <c r="BA830" s="8" t="str">
        <f>+CONCATENATE("Para dar solución al incidente ",Tabla4[[#This Row],[Solución]])</f>
        <v>Para dar solución al incidente Se realiza migracion entre un empalme y caja terminal de Quintas del Marquez</v>
      </c>
      <c r="BB830" s="3" t="str">
        <f>+_xlfn.CONCAT(Tabla4[[#This Row],[Causa Raiz]]," ",Tabla4[[#This Row],[Solución2]]," (",Tabla4[[#This Row],[Anillo]],"- Cabecera: ",Tabla4[[#This Row],[Cabecera]],"- Operador: ",Tabla4[[#This Row],[Operador]],")")</f>
        <v>Reportan apertura en el enlace Mov. Quintas del Márquez - Mov. Funza en el Km 1,2 desde Quintas del Marquez ocasionado por Falla en la Red FiOp Para dar solución al incidente Se realiza migracion entre un empalme y caja terminal de Quintas del Marquez (Uk Quinta del Marquez- Cabecera: Funza- Operador: Colombia Telecomunicaciones)</v>
      </c>
    </row>
    <row r="831" spans="1:54" s="2" customFormat="1" ht="228">
      <c r="A831" s="38">
        <f t="shared" si="81"/>
        <v>830</v>
      </c>
      <c r="B831" s="3">
        <v>8298738</v>
      </c>
      <c r="C831" s="3" t="s">
        <v>54</v>
      </c>
      <c r="D831" s="23">
        <v>45349.513888888891</v>
      </c>
      <c r="E831" s="23">
        <v>45349.694444444445</v>
      </c>
      <c r="F831" s="1">
        <f t="shared" ca="1" si="86"/>
        <v>0.18055555555474712</v>
      </c>
      <c r="G831" s="3" t="s">
        <v>55</v>
      </c>
      <c r="H831" s="41"/>
      <c r="I831" s="40"/>
      <c r="J831" s="5" t="s">
        <v>56</v>
      </c>
      <c r="K831" s="3" t="s">
        <v>57</v>
      </c>
      <c r="L831" s="9" t="s">
        <v>78</v>
      </c>
      <c r="M831" s="3" t="s">
        <v>59</v>
      </c>
      <c r="N831" s="3" t="s">
        <v>60</v>
      </c>
      <c r="O831" s="3" t="s">
        <v>4291</v>
      </c>
      <c r="P831" s="3" t="s">
        <v>4292</v>
      </c>
      <c r="Q831" s="4" t="s">
        <v>4293</v>
      </c>
      <c r="R831" s="3" t="s">
        <v>378</v>
      </c>
      <c r="S831" s="3" t="s">
        <v>65</v>
      </c>
      <c r="T831" s="3" t="s">
        <v>176</v>
      </c>
      <c r="U831" s="3" t="s">
        <v>4294</v>
      </c>
      <c r="V831" s="22" t="str">
        <f t="shared" si="85"/>
        <v>RLFO; Hora de aviso: 12:20 27/02/2024; Solución: Se realizo un tendido de 100 mts y se hacen dos empalmes de 24 hilos; Hora de solución: 16:40 27/02/2024; Causa: Intervención de Terceros. No Identificados</v>
      </c>
      <c r="W831" s="4" t="s">
        <v>68</v>
      </c>
      <c r="X831" s="3"/>
      <c r="Y831" s="3"/>
      <c r="Z831" s="3" t="s">
        <v>69</v>
      </c>
      <c r="AA831" s="3" t="s">
        <v>71</v>
      </c>
      <c r="AB831" s="3">
        <v>0</v>
      </c>
      <c r="AC831" s="3" t="s">
        <v>71</v>
      </c>
      <c r="AD831" s="6">
        <v>0</v>
      </c>
      <c r="AE831" s="7">
        <v>1.3888888888888888E-2</v>
      </c>
      <c r="AF831" s="7" t="s">
        <v>4295</v>
      </c>
      <c r="AG831" s="6">
        <f>Tabla4[[#This Row],[Tiempo Parada de Reloj]]+Tabla4[[#This Row],[Tiempo Autorizado por Telefonica (no Máximo)]]</f>
        <v>1.3888888888888888E-2</v>
      </c>
      <c r="AH831" s="7">
        <f t="shared" ca="1" si="82"/>
        <v>0.18055555555474712</v>
      </c>
      <c r="AI831" s="8">
        <f t="shared" si="83"/>
        <v>0</v>
      </c>
      <c r="AJ831" s="8">
        <f t="shared" ca="1" si="84"/>
        <v>4.3333333333139308</v>
      </c>
      <c r="AK831" s="3" t="s">
        <v>106</v>
      </c>
      <c r="AL831" s="3" t="s">
        <v>70</v>
      </c>
      <c r="AM831" s="3" t="s">
        <v>98</v>
      </c>
      <c r="AN831" s="3" t="s">
        <v>98</v>
      </c>
      <c r="AO831" s="3" t="s">
        <v>88</v>
      </c>
      <c r="AP831" s="3" t="s">
        <v>88</v>
      </c>
      <c r="AQ831" s="23">
        <v>45350.756944444445</v>
      </c>
      <c r="AR831" s="3"/>
      <c r="AS831" s="23"/>
      <c r="AT831" s="23"/>
      <c r="AU831" s="3" t="s">
        <v>264</v>
      </c>
      <c r="AV831" s="3" t="s">
        <v>526</v>
      </c>
      <c r="AW831" s="3" t="s">
        <v>4296</v>
      </c>
      <c r="AX831" s="3">
        <v>4.5397800000000004</v>
      </c>
      <c r="AY831" s="3">
        <v>-74.138580000000005</v>
      </c>
      <c r="AZ831" s="8" t="str">
        <f>+CONCATENATE("Reportan apertura en el enlace ",Tabla4[[#This Row],[Enlace]]," en el ",Tabla4[[#This Row],[Distancia óptica]]," ocasionado por ",Tabla4[[#This Row],[Causa del daño]])</f>
        <v>Reportan apertura en el enlace Mov. Quiba Alto - Mov. Marichuela en el Km 12,616 desde Mov. Marichuela ocasionado por Intervención de Terceros. No Identificados</v>
      </c>
      <c r="BA831" s="8" t="str">
        <f>+CONCATENATE("Para dar solución al incidente ",Tabla4[[#This Row],[Solución]])</f>
        <v>Para dar solución al incidente Se realizo un tendido de 100 mts y se hacen dos empalmes de 24 hilos</v>
      </c>
      <c r="BB831" s="3" t="str">
        <f>+_xlfn.CONCAT(Tabla4[[#This Row],[Causa Raiz]]," ",Tabla4[[#This Row],[Solución2]]," (",Tabla4[[#This Row],[Anillo]],"- Cabecera: ",Tabla4[[#This Row],[Cabecera]],"- Operador: ",Tabla4[[#This Row],[Operador]],")")</f>
        <v>Reportan apertura en el enlace Mov. Quiba Alto - Mov. Marichuela en el Km 12,616 desde Mov. Marichuela ocasionado por Intervención de Terceros. No Identificados Para dar solución al incidente Se realizo un tendido de 100 mts y se hacen dos empalmes de 24 hilos (Uk Quiba Alto- Cabecera: Marruecos- Operador: Colombia Telecomunicaciones)</v>
      </c>
    </row>
    <row r="832" spans="1:54" s="2" customFormat="1" ht="228">
      <c r="A832" s="38">
        <f t="shared" si="81"/>
        <v>831</v>
      </c>
      <c r="B832" s="3">
        <v>8294231</v>
      </c>
      <c r="C832" s="3" t="s">
        <v>54</v>
      </c>
      <c r="D832" s="23">
        <v>45349.53125</v>
      </c>
      <c r="E832" s="23">
        <v>45350.472222222219</v>
      </c>
      <c r="F832" s="1">
        <f t="shared" ca="1" si="86"/>
        <v>0.94097222221898846</v>
      </c>
      <c r="G832" s="3" t="s">
        <v>55</v>
      </c>
      <c r="H832" s="41"/>
      <c r="I832" s="40"/>
      <c r="J832" s="5" t="s">
        <v>56</v>
      </c>
      <c r="K832" s="3" t="s">
        <v>359</v>
      </c>
      <c r="L832" s="9" t="s">
        <v>58</v>
      </c>
      <c r="M832" s="3" t="s">
        <v>569</v>
      </c>
      <c r="N832" s="3" t="s">
        <v>570</v>
      </c>
      <c r="O832" s="3" t="s">
        <v>4297</v>
      </c>
      <c r="P832" s="3" t="s">
        <v>4298</v>
      </c>
      <c r="Q832" s="4" t="s">
        <v>4299</v>
      </c>
      <c r="R832" s="3" t="s">
        <v>2742</v>
      </c>
      <c r="S832" s="3" t="s">
        <v>366</v>
      </c>
      <c r="T832" s="3" t="s">
        <v>380</v>
      </c>
      <c r="U832" s="3" t="s">
        <v>4300</v>
      </c>
      <c r="V832" s="22" t="str">
        <f t="shared" si="85"/>
        <v>RLFO; Hora de aviso: 12:45 27/02/2024; Solución: Se recupera 40 mts de reserva y se hace un empalme de 24 hilos con caja de empalme de 48 hilos; Hora de solución: 11:20 28/02/2024; Causa: Corto Circuito</v>
      </c>
      <c r="W832" s="4" t="s">
        <v>4301</v>
      </c>
      <c r="X832" s="3" t="s">
        <v>4302</v>
      </c>
      <c r="Y832" s="3" t="s">
        <v>4303</v>
      </c>
      <c r="Z832" s="3" t="s">
        <v>87</v>
      </c>
      <c r="AA832" s="3" t="s">
        <v>70</v>
      </c>
      <c r="AB832" s="3">
        <v>0</v>
      </c>
      <c r="AC832" s="3" t="s">
        <v>71</v>
      </c>
      <c r="AD832" s="6">
        <v>0.77430555555555547</v>
      </c>
      <c r="AE832" s="7"/>
      <c r="AF832" s="7"/>
      <c r="AG832" s="6">
        <f>Tabla4[[#This Row],[Tiempo Parada de Reloj]]+Tabla4[[#This Row],[Tiempo Autorizado por Telefonica (no Máximo)]]</f>
        <v>0.77430555555555547</v>
      </c>
      <c r="AH832" s="7">
        <f t="shared" ca="1" si="82"/>
        <v>0.16666666666343299</v>
      </c>
      <c r="AI832" s="8">
        <f t="shared" si="83"/>
        <v>18.583333333333332</v>
      </c>
      <c r="AJ832" s="8">
        <f t="shared" ca="1" si="84"/>
        <v>3.9999999999223919</v>
      </c>
      <c r="AK832" s="3" t="s">
        <v>106</v>
      </c>
      <c r="AL832" s="3" t="s">
        <v>70</v>
      </c>
      <c r="AM832" s="3" t="s">
        <v>98</v>
      </c>
      <c r="AN832" s="3" t="s">
        <v>87</v>
      </c>
      <c r="AO832" s="3" t="s">
        <v>72</v>
      </c>
      <c r="AP832" s="3" t="s">
        <v>72</v>
      </c>
      <c r="AQ832" s="23">
        <v>45351.530555555553</v>
      </c>
      <c r="AR832" s="3"/>
      <c r="AS832" s="23"/>
      <c r="AT832" s="23"/>
      <c r="AU832" s="3" t="s">
        <v>192</v>
      </c>
      <c r="AV832" s="3" t="s">
        <v>4304</v>
      </c>
      <c r="AW832" s="3" t="s">
        <v>4305</v>
      </c>
      <c r="AX832" s="3">
        <v>5.6939000000000002</v>
      </c>
      <c r="AY832" s="3">
        <v>-76.658439999999999</v>
      </c>
      <c r="AZ832" s="8" t="str">
        <f>+CONCATENATE("Reportan apertura en el enlace ",Tabla4[[#This Row],[Enlace]]," en el ",Tabla4[[#This Row],[Distancia óptica]]," ocasionado por ",Tabla4[[#This Row],[Causa del daño]])</f>
        <v>Reportan apertura en el enlace Mov. Quibdo 3 - Mov. Caraño en el Km 0,760 desde Quibdo Centro ocasionado por Corto Circuito</v>
      </c>
      <c r="BA832" s="8" t="str">
        <f>+CONCATENATE("Para dar solución al incidente ",Tabla4[[#This Row],[Solución]])</f>
        <v>Para dar solución al incidente Se recupera 40 mts de reserva y se hace un empalme de 24 hilos con caja de empalme de 48 hilos</v>
      </c>
      <c r="BB832" s="3" t="str">
        <f>+_xlfn.CONCAT(Tabla4[[#This Row],[Causa Raiz]]," ",Tabla4[[#This Row],[Solución2]]," (",Tabla4[[#This Row],[Anillo]],"- Cabecera: ",Tabla4[[#This Row],[Cabecera]],"- Operador: ",Tabla4[[#This Row],[Operador]],")")</f>
        <v>Reportan apertura en el enlace Mov. Quibdo 3 - Mov. Caraño en el Km 0,760 desde Quibdo Centro ocasionado por Corto Circuito Para dar solución al incidente Se recupera 40 mts de reserva y se hace un empalme de 24 hilos con caja de empalme de 48 hilos (Uk Quibdo Centro- Cabecera: Quibdo Centro- Operador: Colombia Telecomunicaciones)</v>
      </c>
    </row>
    <row r="833" spans="1:54" s="2" customFormat="1" ht="213.75">
      <c r="A833" s="38">
        <f t="shared" si="81"/>
        <v>832</v>
      </c>
      <c r="B833" s="3">
        <v>8299249</v>
      </c>
      <c r="C833" s="3" t="s">
        <v>163</v>
      </c>
      <c r="D833" s="23">
        <v>45349.618055555555</v>
      </c>
      <c r="E833" s="23">
        <v>45349.708333333336</v>
      </c>
      <c r="F833" s="1">
        <f t="shared" ca="1" si="86"/>
        <v>9.0277777781011537E-2</v>
      </c>
      <c r="G833" s="3" t="s">
        <v>55</v>
      </c>
      <c r="H833" s="41"/>
      <c r="I833" s="40"/>
      <c r="J833" s="5" t="s">
        <v>56</v>
      </c>
      <c r="K833" s="3" t="s">
        <v>77</v>
      </c>
      <c r="L833" s="9" t="s">
        <v>58</v>
      </c>
      <c r="M833" s="3" t="s">
        <v>373</v>
      </c>
      <c r="N833" s="3" t="s">
        <v>374</v>
      </c>
      <c r="O833" s="3" t="s">
        <v>1587</v>
      </c>
      <c r="P833" s="3" t="s">
        <v>4306</v>
      </c>
      <c r="Q833" s="4" t="s">
        <v>4307</v>
      </c>
      <c r="R833" s="3" t="s">
        <v>992</v>
      </c>
      <c r="S833" s="3" t="s">
        <v>249</v>
      </c>
      <c r="T833" s="3" t="s">
        <v>66</v>
      </c>
      <c r="U833" s="3" t="s">
        <v>4308</v>
      </c>
      <c r="V833" s="22" t="str">
        <f t="shared" si="85"/>
        <v>RDFO; Hora de aviso: 14:50 27/02/2024; Solución: Se recupera 5 mts de reserva y se hace 24 fusiones en empalme existente de 144 hilos; Hora de solución: 17:00 27/02/2024; Causa: Vandalismo</v>
      </c>
      <c r="W833" s="4" t="s">
        <v>160</v>
      </c>
      <c r="X833" s="3"/>
      <c r="Y833" s="3"/>
      <c r="Z833" s="3" t="s">
        <v>69</v>
      </c>
      <c r="AA833" s="3" t="s">
        <v>71</v>
      </c>
      <c r="AB833" s="3">
        <v>0</v>
      </c>
      <c r="AC833" s="3" t="s">
        <v>71</v>
      </c>
      <c r="AD833" s="6">
        <v>1.7361111111111112E-2</v>
      </c>
      <c r="AE833" s="7"/>
      <c r="AF833" s="7"/>
      <c r="AG833" s="6">
        <f>Tabla4[[#This Row],[Tiempo Parada de Reloj]]+Tabla4[[#This Row],[Tiempo Autorizado por Telefonica (no Máximo)]]</f>
        <v>1.7361111111111112E-2</v>
      </c>
      <c r="AH833" s="7">
        <f t="shared" ca="1" si="82"/>
        <v>7.2916666669900432E-2</v>
      </c>
      <c r="AI833" s="8">
        <f t="shared" si="83"/>
        <v>0.41666666666666669</v>
      </c>
      <c r="AJ833" s="8">
        <f t="shared" ca="1" si="84"/>
        <v>1.7500000000776104</v>
      </c>
      <c r="AK833" s="3" t="s">
        <v>98</v>
      </c>
      <c r="AL833" s="3" t="s">
        <v>71</v>
      </c>
      <c r="AM833" s="3" t="s">
        <v>69</v>
      </c>
      <c r="AN833" s="3" t="s">
        <v>98</v>
      </c>
      <c r="AO833" s="3" t="s">
        <v>88</v>
      </c>
      <c r="AP833" s="3" t="s">
        <v>88</v>
      </c>
      <c r="AQ833" s="23">
        <v>45350.676388888889</v>
      </c>
      <c r="AR833" s="3"/>
      <c r="AS833" s="23"/>
      <c r="AT833" s="23"/>
      <c r="AU833" s="3" t="s">
        <v>1266</v>
      </c>
      <c r="AV833" s="3" t="s">
        <v>1592</v>
      </c>
      <c r="AW833" s="3" t="s">
        <v>3046</v>
      </c>
      <c r="AX833" s="3">
        <v>4.1433299999999997</v>
      </c>
      <c r="AY833" s="3">
        <v>-73.634439999999998</v>
      </c>
      <c r="AZ833" s="8" t="str">
        <f>+CONCATENATE("Reportan apertura en el enlace ",Tabla4[[#This Row],[Enlace]]," en el ",Tabla4[[#This Row],[Distancia óptica]]," ocasionado por ",Tabla4[[#This Row],[Causa del daño]])</f>
        <v>Reportan apertura en el enlace Esperanza - Centro en el Km 1,5 desde Esperanza ocasionado por Vandalismo</v>
      </c>
      <c r="BA833" s="8" t="str">
        <f>+CONCATENATE("Para dar solución al incidente ",Tabla4[[#This Row],[Solución]])</f>
        <v>Para dar solución al incidente Se recupera 5 mts de reserva y se hace 24 fusiones en empalme existente de 144 hilos</v>
      </c>
      <c r="BB833" s="3" t="str">
        <f>+_xlfn.CONCAT(Tabla4[[#This Row],[Causa Raiz]]," ",Tabla4[[#This Row],[Solución2]]," (",Tabla4[[#This Row],[Anillo]],"- Cabecera: ",Tabla4[[#This Row],[Cabecera]],"- Operador: ",Tabla4[[#This Row],[Operador]],")")</f>
        <v>Reportan apertura en el enlace Esperanza - Centro en el Km 1,5 desde Esperanza ocasionado por Vandalismo Para dar solución al incidente Se recupera 5 mts de reserva y se hace 24 fusiones en empalme existente de 144 hilos (Esperanza centro- Cabecera: Esperanza- Operador: Colombia Telecomunicaciones)</v>
      </c>
    </row>
    <row r="834" spans="1:54" s="2" customFormat="1" ht="185.25">
      <c r="A834" s="38">
        <f t="shared" si="81"/>
        <v>833</v>
      </c>
      <c r="B834" s="3">
        <v>8299260</v>
      </c>
      <c r="C834" s="3" t="s">
        <v>54</v>
      </c>
      <c r="D834" s="23">
        <v>45349.618055555555</v>
      </c>
      <c r="E834" s="23">
        <v>45349.722222222219</v>
      </c>
      <c r="F834" s="1">
        <f t="shared" ca="1" si="86"/>
        <v>0.10416666666424135</v>
      </c>
      <c r="G834" s="3" t="s">
        <v>55</v>
      </c>
      <c r="H834" s="41"/>
      <c r="I834" s="40"/>
      <c r="J834" s="5" t="s">
        <v>56</v>
      </c>
      <c r="K834" s="3" t="s">
        <v>122</v>
      </c>
      <c r="L834" s="9" t="s">
        <v>78</v>
      </c>
      <c r="M834" s="3" t="s">
        <v>383</v>
      </c>
      <c r="N834" s="3" t="s">
        <v>384</v>
      </c>
      <c r="O834" s="3" t="s">
        <v>4309</v>
      </c>
      <c r="P834" s="3" t="s">
        <v>4310</v>
      </c>
      <c r="Q834" s="4" t="s">
        <v>4311</v>
      </c>
      <c r="R834" s="3" t="s">
        <v>388</v>
      </c>
      <c r="S834" s="3" t="s">
        <v>389</v>
      </c>
      <c r="T834" s="3" t="s">
        <v>66</v>
      </c>
      <c r="U834" s="3" t="s">
        <v>4312</v>
      </c>
      <c r="V834" s="22" t="str">
        <f t="shared" si="85"/>
        <v>RLFO; Hora de aviso: 14:50 27/02/2024; Solución: Se recupero 50 mts de reserva y se instala un empalme de 48 hilos y se realizan 8 fusiones; Hora de solución: 17:20 27/02/2024; Causa: Vandalismo</v>
      </c>
      <c r="W834" s="4" t="s">
        <v>132</v>
      </c>
      <c r="X834" s="3"/>
      <c r="Y834" s="3"/>
      <c r="Z834" s="3" t="s">
        <v>69</v>
      </c>
      <c r="AA834" s="3" t="s">
        <v>71</v>
      </c>
      <c r="AB834" s="3">
        <v>0</v>
      </c>
      <c r="AC834" s="3" t="s">
        <v>71</v>
      </c>
      <c r="AD834" s="6">
        <v>0</v>
      </c>
      <c r="AE834" s="7"/>
      <c r="AF834" s="7"/>
      <c r="AG834" s="6">
        <f>Tabla4[[#This Row],[Tiempo Parada de Reloj]]+Tabla4[[#This Row],[Tiempo Autorizado por Telefonica (no Máximo)]]</f>
        <v>0</v>
      </c>
      <c r="AH834" s="7">
        <f t="shared" ca="1" si="82"/>
        <v>0.10416666666424135</v>
      </c>
      <c r="AI834" s="8">
        <f t="shared" si="83"/>
        <v>0</v>
      </c>
      <c r="AJ834" s="8">
        <f t="shared" ca="1" si="84"/>
        <v>2.4999999999417923</v>
      </c>
      <c r="AK834" s="3" t="s">
        <v>98</v>
      </c>
      <c r="AL834" s="3" t="s">
        <v>71</v>
      </c>
      <c r="AM834" s="3" t="s">
        <v>69</v>
      </c>
      <c r="AN834" s="3" t="s">
        <v>98</v>
      </c>
      <c r="AO834" s="3" t="s">
        <v>88</v>
      </c>
      <c r="AP834" s="3" t="s">
        <v>88</v>
      </c>
      <c r="AQ834" s="23">
        <v>45350.590277777781</v>
      </c>
      <c r="AR834" s="3"/>
      <c r="AS834" s="23"/>
      <c r="AT834" s="23"/>
      <c r="AU834" s="3" t="s">
        <v>392</v>
      </c>
      <c r="AV834" s="3" t="s">
        <v>3712</v>
      </c>
      <c r="AW834" s="3" t="s">
        <v>4313</v>
      </c>
      <c r="AX834" s="3">
        <v>10.3879</v>
      </c>
      <c r="AY834" s="3">
        <v>-75.482237999999995</v>
      </c>
      <c r="AZ834" s="8" t="str">
        <f>+CONCATENATE("Reportan apertura en el enlace ",Tabla4[[#This Row],[Enlace]]," en el ",Tabla4[[#This Row],[Distancia óptica]]," ocasionado por ",Tabla4[[#This Row],[Causa del daño]])</f>
        <v>Reportan apertura en el enlace Mov. Alpes - Mov. Zocorro en el Km 0,936 desde Alpes ocasionado por Vandalismo</v>
      </c>
      <c r="BA834" s="8" t="str">
        <f>+CONCATENATE("Para dar solución al incidente ",Tabla4[[#This Row],[Solución]])</f>
        <v>Para dar solución al incidente Se recupero 50 mts de reserva y se instala un empalme de 48 hilos y se realizan 8 fusiones</v>
      </c>
      <c r="BB834" s="3" t="str">
        <f>+_xlfn.CONCAT(Tabla4[[#This Row],[Causa Raiz]]," ",Tabla4[[#This Row],[Solución2]]," (",Tabla4[[#This Row],[Anillo]],"- Cabecera: ",Tabla4[[#This Row],[Cabecera]],"- Operador: ",Tabla4[[#This Row],[Operador]],")")</f>
        <v>Reportan apertura en el enlace Mov. Alpes - Mov. Zocorro en el Km 0,936 desde Alpes ocasionado por Vandalismo Para dar solución al incidente Se recupero 50 mts de reserva y se instala un empalme de 48 hilos y se realizan 8 fusiones (Uk Alpes- Cabecera: Badel- Operador: Colombia Telecomunicaciones)</v>
      </c>
    </row>
    <row r="835" spans="1:54" s="2" customFormat="1" ht="228">
      <c r="A835" s="38">
        <f t="shared" ref="A835:A898" si="87">A834+1</f>
        <v>834</v>
      </c>
      <c r="B835" s="3">
        <v>8299271</v>
      </c>
      <c r="C835" s="3" t="s">
        <v>54</v>
      </c>
      <c r="D835" s="23">
        <v>45349.618055555555</v>
      </c>
      <c r="E835" s="23">
        <v>45349.743055555555</v>
      </c>
      <c r="F835" s="1">
        <f t="shared" ca="1" si="86"/>
        <v>0.125</v>
      </c>
      <c r="G835" s="3" t="s">
        <v>55</v>
      </c>
      <c r="H835" s="41"/>
      <c r="I835" s="40"/>
      <c r="J835" s="5" t="s">
        <v>56</v>
      </c>
      <c r="K835" s="3" t="s">
        <v>77</v>
      </c>
      <c r="L835" s="9" t="s">
        <v>78</v>
      </c>
      <c r="M835" s="3" t="s">
        <v>838</v>
      </c>
      <c r="N835" s="3" t="s">
        <v>1365</v>
      </c>
      <c r="O835" s="3" t="s">
        <v>4314</v>
      </c>
      <c r="P835" s="3" t="s">
        <v>4315</v>
      </c>
      <c r="Q835" s="4" t="s">
        <v>4316</v>
      </c>
      <c r="R835" s="3" t="s">
        <v>2716</v>
      </c>
      <c r="S835" s="3" t="s">
        <v>289</v>
      </c>
      <c r="T835" s="3" t="s">
        <v>66</v>
      </c>
      <c r="U835" s="3" t="s">
        <v>4317</v>
      </c>
      <c r="V835" s="22" t="str">
        <f t="shared" si="85"/>
        <v>RLFO; Hora de aviso: 14:50 27/02/2024; Solución: Se recupero 20 mts de reserva y se instala un empalme de 48 hilos y se fusionan 8 hilos; Hora de solución: 17:50 27/02/2024; Causa: Vandalismo</v>
      </c>
      <c r="W835" s="4" t="s">
        <v>160</v>
      </c>
      <c r="X835" s="3"/>
      <c r="Y835" s="3"/>
      <c r="Z835" s="3" t="s">
        <v>69</v>
      </c>
      <c r="AA835" s="3" t="s">
        <v>71</v>
      </c>
      <c r="AB835" s="3">
        <v>0</v>
      </c>
      <c r="AC835" s="3" t="s">
        <v>71</v>
      </c>
      <c r="AD835" s="6">
        <v>0</v>
      </c>
      <c r="AE835" s="7"/>
      <c r="AF835" s="7"/>
      <c r="AG835" s="6">
        <f>Tabla4[[#This Row],[Tiempo Parada de Reloj]]+Tabla4[[#This Row],[Tiempo Autorizado por Telefonica (no Máximo)]]</f>
        <v>0</v>
      </c>
      <c r="AH835" s="7">
        <f t="shared" ref="AH835:AH898" ca="1" si="88">F835-$AD835</f>
        <v>0.125</v>
      </c>
      <c r="AI835" s="8">
        <f t="shared" ref="AI835:AI898" si="89">AD835*24</f>
        <v>0</v>
      </c>
      <c r="AJ835" s="8">
        <f t="shared" ref="AJ835:AJ898" ca="1" si="90">AH835*24</f>
        <v>3</v>
      </c>
      <c r="AK835" s="3" t="s">
        <v>98</v>
      </c>
      <c r="AL835" s="3" t="s">
        <v>71</v>
      </c>
      <c r="AM835" s="3" t="s">
        <v>69</v>
      </c>
      <c r="AN835" s="3" t="s">
        <v>98</v>
      </c>
      <c r="AO835" s="3" t="s">
        <v>72</v>
      </c>
      <c r="AP835" s="3" t="s">
        <v>72</v>
      </c>
      <c r="AQ835" s="23">
        <v>45351.42083333333</v>
      </c>
      <c r="AR835" s="3"/>
      <c r="AS835" s="23"/>
      <c r="AT835" s="23"/>
      <c r="AU835" s="3" t="s">
        <v>404</v>
      </c>
      <c r="AV835" s="3" t="s">
        <v>2502</v>
      </c>
      <c r="AW835" s="3" t="s">
        <v>4318</v>
      </c>
      <c r="AX835" s="3">
        <v>4.8522999999999996</v>
      </c>
      <c r="AY835" s="3">
        <v>-75.6614</v>
      </c>
      <c r="AZ835" s="8" t="str">
        <f>+CONCATENATE("Reportan apertura en el enlace ",Tabla4[[#This Row],[Enlace]]," en el ",Tabla4[[#This Row],[Distancia óptica]]," ocasionado por ",Tabla4[[#This Row],[Causa del daño]])</f>
        <v>Reportan apertura en el enlace Mov. Bosques de la Acuarela – Mov. Camilo Torres en el Km 2,705 desde Camilo Torres ocasionado por Vandalismo</v>
      </c>
      <c r="BA835" s="8" t="str">
        <f>+CONCATENATE("Para dar solución al incidente ",Tabla4[[#This Row],[Solución]])</f>
        <v>Para dar solución al incidente Se recupero 20 mts de reserva y se instala un empalme de 48 hilos y se fusionan 8 hilos</v>
      </c>
      <c r="BB835" s="3" t="str">
        <f>+_xlfn.CONCAT(Tabla4[[#This Row],[Causa Raiz]]," ",Tabla4[[#This Row],[Solución2]]," (",Tabla4[[#This Row],[Anillo]],"- Cabecera: ",Tabla4[[#This Row],[Cabecera]],"- Operador: ",Tabla4[[#This Row],[Operador]],")")</f>
        <v>Reportan apertura en el enlace Mov. Bosques de la Acuarela – Mov. Camilo Torres en el Km 2,705 desde Camilo Torres ocasionado por Vandalismo Para dar solución al incidente Se recupero 20 mts de reserva y se instala un empalme de 48 hilos y se fusionan 8 hilos (Uk Bosques de Acuarela- Cabecera: Santa Isabel - Operador: Colombia Telecomunicaciones)</v>
      </c>
    </row>
    <row r="836" spans="1:54" s="2" customFormat="1" ht="171">
      <c r="A836" s="38">
        <f t="shared" si="87"/>
        <v>835</v>
      </c>
      <c r="B836" s="3">
        <v>8299222</v>
      </c>
      <c r="C836" s="3" t="s">
        <v>92</v>
      </c>
      <c r="D836" s="23">
        <v>45349.625</v>
      </c>
      <c r="E836" s="23">
        <v>45350.4375</v>
      </c>
      <c r="F836" s="1">
        <f t="shared" ca="1" si="86"/>
        <v>0.8125</v>
      </c>
      <c r="G836" s="3" t="s">
        <v>55</v>
      </c>
      <c r="H836" s="41"/>
      <c r="I836" s="40" t="s">
        <v>4319</v>
      </c>
      <c r="J836" s="5" t="s">
        <v>322</v>
      </c>
      <c r="K836" s="3" t="s">
        <v>322</v>
      </c>
      <c r="L836" s="9" t="s">
        <v>58</v>
      </c>
      <c r="M836" s="3" t="s">
        <v>109</v>
      </c>
      <c r="N836" s="3" t="s">
        <v>3024</v>
      </c>
      <c r="O836" s="3" t="s">
        <v>676</v>
      </c>
      <c r="P836" s="3" t="s">
        <v>4320</v>
      </c>
      <c r="Q836" s="4" t="s">
        <v>4321</v>
      </c>
      <c r="R836" s="3" t="s">
        <v>327</v>
      </c>
      <c r="S836" s="3" t="s">
        <v>328</v>
      </c>
      <c r="T836" s="3" t="s">
        <v>146</v>
      </c>
      <c r="U836" s="3" t="s">
        <v>4322</v>
      </c>
      <c r="V836" s="22" t="str">
        <f t="shared" ref="V836:V899" si="91">C836&amp;"; Hora de aviso: "&amp;TEXT(D836,"h:mm dd/mm/yyyy")&amp;"; Solución: "&amp;U836&amp;"; Hora de solución: "&amp;TEXT(E836,"h:mm dd/mm/yyyy")&amp;"; Causa: "&amp;T836</f>
        <v>RTNFO; Hora de aviso: 15:00 27/02/2024; Solución: Se Realiza migracion de hilos entre empalme; Hora de solución: 10:30 28/02/2024; Causa: Falla en la Red FiOp</v>
      </c>
      <c r="W836" s="4" t="s">
        <v>1517</v>
      </c>
      <c r="X836" s="3"/>
      <c r="Y836" s="3"/>
      <c r="Z836" s="3" t="s">
        <v>69</v>
      </c>
      <c r="AA836" s="3" t="s">
        <v>71</v>
      </c>
      <c r="AB836" s="3">
        <v>0</v>
      </c>
      <c r="AC836" s="3" t="s">
        <v>71</v>
      </c>
      <c r="AD836" s="6">
        <v>0.54166666666666663</v>
      </c>
      <c r="AE836" s="7"/>
      <c r="AF836" s="7"/>
      <c r="AG836" s="6">
        <f>Tabla4[[#This Row],[Tiempo Parada de Reloj]]+Tabla4[[#This Row],[Tiempo Autorizado por Telefonica (no Máximo)]]</f>
        <v>0.54166666666666663</v>
      </c>
      <c r="AH836" s="7">
        <f t="shared" ca="1" si="88"/>
        <v>0.27083333333333337</v>
      </c>
      <c r="AI836" s="8">
        <f t="shared" si="89"/>
        <v>13</v>
      </c>
      <c r="AJ836" s="8">
        <f t="shared" ca="1" si="90"/>
        <v>6.5000000000000009</v>
      </c>
      <c r="AK836" s="3" t="s">
        <v>106</v>
      </c>
      <c r="AL836" s="3" t="s">
        <v>70</v>
      </c>
      <c r="AM836" s="3" t="s">
        <v>98</v>
      </c>
      <c r="AN836" s="3" t="s">
        <v>106</v>
      </c>
      <c r="AO836" s="3" t="s">
        <v>72</v>
      </c>
      <c r="AP836" s="3" t="s">
        <v>72</v>
      </c>
      <c r="AQ836" s="23">
        <v>45351.477083333331</v>
      </c>
      <c r="AR836" s="3"/>
      <c r="AS836" s="23"/>
      <c r="AT836" s="23"/>
      <c r="AU836" s="3" t="s">
        <v>322</v>
      </c>
      <c r="AV836" s="3" t="s">
        <v>110</v>
      </c>
      <c r="AW836" s="3" t="s">
        <v>1323</v>
      </c>
      <c r="AX836" s="3">
        <v>10.051757</v>
      </c>
      <c r="AY836" s="3">
        <v>-73.786692599999995</v>
      </c>
      <c r="AZ836" s="8" t="str">
        <f>+CONCATENATE("Reportan apertura en el enlace ",Tabla4[[#This Row],[Enlace]]," en el ",Tabla4[[#This Row],[Distancia óptica]]," ocasionado por ",Tabla4[[#This Row],[Causa del daño]])</f>
        <v>Reportan apertura en el enlace Bosconia - Valledupar en el Km 15,1 desde Bosconia ocasionado por Falla en la Red FiOp</v>
      </c>
      <c r="BA836" s="8" t="str">
        <f>+CONCATENATE("Para dar solución al incidente ",Tabla4[[#This Row],[Solución]])</f>
        <v>Para dar solución al incidente Se Realiza migracion de hilos entre empalme</v>
      </c>
      <c r="BB836" s="3" t="str">
        <f>+_xlfn.CONCAT(Tabla4[[#This Row],[Causa Raiz]]," ",Tabla4[[#This Row],[Solución2]]," (",Tabla4[[#This Row],[Anillo]],"- Cabecera: ",Tabla4[[#This Row],[Cabecera]],"- Operador: ",Tabla4[[#This Row],[Operador]],")")</f>
        <v>Reportan apertura en el enlace Bosconia - Valledupar en el Km 15,1 desde Bosconia ocasionado por Falla en la Red FiOp Para dar solución al incidente Se Realiza migracion de hilos entre empalme (TRONCAL- Cabecera: BOSCONIA- Operador: Ufinet)</v>
      </c>
    </row>
    <row r="837" spans="1:54" s="2" customFormat="1" ht="199.5">
      <c r="A837" s="38">
        <f t="shared" si="87"/>
        <v>836</v>
      </c>
      <c r="B837" s="3">
        <v>8299872</v>
      </c>
      <c r="C837" s="3" t="s">
        <v>54</v>
      </c>
      <c r="D837" s="23">
        <v>45349.729166666664</v>
      </c>
      <c r="E837" s="23">
        <v>45350.510416666664</v>
      </c>
      <c r="F837" s="1">
        <f t="shared" ca="1" si="86"/>
        <v>0.78125</v>
      </c>
      <c r="G837" s="3" t="s">
        <v>55</v>
      </c>
      <c r="H837" s="41"/>
      <c r="I837" s="40"/>
      <c r="J837" s="5" t="s">
        <v>56</v>
      </c>
      <c r="K837" s="3" t="s">
        <v>93</v>
      </c>
      <c r="L837" s="9" t="s">
        <v>58</v>
      </c>
      <c r="M837" s="3" t="s">
        <v>59</v>
      </c>
      <c r="N837" s="3" t="s">
        <v>60</v>
      </c>
      <c r="O837" s="3" t="s">
        <v>4323</v>
      </c>
      <c r="P837" s="3" t="s">
        <v>4324</v>
      </c>
      <c r="Q837" s="4" t="s">
        <v>4325</v>
      </c>
      <c r="R837" s="3" t="s">
        <v>775</v>
      </c>
      <c r="S837" s="3" t="s">
        <v>65</v>
      </c>
      <c r="T837" s="3" t="s">
        <v>66</v>
      </c>
      <c r="U837" s="3" t="s">
        <v>4326</v>
      </c>
      <c r="V837" s="22" t="str">
        <f t="shared" si="91"/>
        <v>RLFO; Hora de aviso: 17:30 27/02/2024; Solución: Se recupera 130 metros de fibra  de 96 metros y dos empalmes de continuidad de 48 hilos; Hora de solución: 12:15 28/02/2024; Causa: Vandalismo</v>
      </c>
      <c r="W837" s="4" t="s">
        <v>68</v>
      </c>
      <c r="X837" s="3"/>
      <c r="Y837" s="3"/>
      <c r="Z837" s="3" t="s">
        <v>69</v>
      </c>
      <c r="AA837" s="3" t="s">
        <v>71</v>
      </c>
      <c r="AB837" s="3">
        <v>0</v>
      </c>
      <c r="AC837" s="3" t="s">
        <v>71</v>
      </c>
      <c r="AD837" s="6">
        <v>0.61805555555555558</v>
      </c>
      <c r="AE837" s="7"/>
      <c r="AF837" s="7"/>
      <c r="AG837" s="6">
        <f>Tabla4[[#This Row],[Tiempo Parada de Reloj]]+Tabla4[[#This Row],[Tiempo Autorizado por Telefonica (no Máximo)]]</f>
        <v>0.61805555555555558</v>
      </c>
      <c r="AH837" s="7">
        <f t="shared" ca="1" si="88"/>
        <v>0.16319444444444442</v>
      </c>
      <c r="AI837" s="8">
        <f t="shared" si="89"/>
        <v>14.833333333333334</v>
      </c>
      <c r="AJ837" s="8">
        <f t="shared" ca="1" si="90"/>
        <v>3.9166666666666661</v>
      </c>
      <c r="AK837" s="3" t="s">
        <v>1349</v>
      </c>
      <c r="AL837" s="3" t="s">
        <v>70</v>
      </c>
      <c r="AM837" s="3" t="s">
        <v>88</v>
      </c>
      <c r="AN837" s="3" t="s">
        <v>106</v>
      </c>
      <c r="AO837" s="3" t="s">
        <v>72</v>
      </c>
      <c r="AP837" s="3" t="s">
        <v>72</v>
      </c>
      <c r="AQ837" s="23">
        <v>45351.711805555555</v>
      </c>
      <c r="AR837" s="3"/>
      <c r="AS837" s="23"/>
      <c r="AT837" s="23"/>
      <c r="AU837" s="3" t="s">
        <v>100</v>
      </c>
      <c r="AV837" s="3" t="s">
        <v>1675</v>
      </c>
      <c r="AW837" s="3" t="s">
        <v>474</v>
      </c>
      <c r="AX837" s="3">
        <v>4.6280999999999999</v>
      </c>
      <c r="AY837" s="3">
        <v>-74.166200000000003</v>
      </c>
      <c r="AZ837" s="8" t="str">
        <f>+CONCATENATE("Reportan apertura en el enlace ",Tabla4[[#This Row],[Enlace]]," en el ",Tabla4[[#This Row],[Distancia óptica]]," ocasionado por ",Tabla4[[#This Row],[Causa del daño]])</f>
        <v>Reportan apertura en el enlace CG 7 - CG 8 en el Km 1 desde CG 8 ocasionado por Vandalismo</v>
      </c>
      <c r="BA837" s="8" t="str">
        <f>+CONCATENATE("Para dar solución al incidente ",Tabla4[[#This Row],[Solución]])</f>
        <v>Para dar solución al incidente Se recupera 130 metros de fibra  de 96 metros y dos empalmes de continuidad de 48 hilos</v>
      </c>
      <c r="BB837" s="3" t="str">
        <f>+_xlfn.CONCAT(Tabla4[[#This Row],[Causa Raiz]]," ",Tabla4[[#This Row],[Solución2]]," (",Tabla4[[#This Row],[Anillo]],"- Cabecera: ",Tabla4[[#This Row],[Cabecera]],"- Operador: ",Tabla4[[#This Row],[Operador]],")")</f>
        <v>Reportan apertura en el enlace CG 7 - CG 8 en el Km 1 desde CG 8 ocasionado por Vandalismo Para dar solución al incidente Se recupera 130 metros de fibra  de 96 metros y dos empalmes de continuidad de 48 hilos (Anillo 64- Cabecera: Asturias - Operador: Colombia Telecomunicaciones)</v>
      </c>
    </row>
    <row r="838" spans="1:54" s="2" customFormat="1" ht="171">
      <c r="A838" s="38">
        <f t="shared" si="87"/>
        <v>837</v>
      </c>
      <c r="B838" s="3">
        <v>8300494</v>
      </c>
      <c r="C838" s="3" t="s">
        <v>92</v>
      </c>
      <c r="D838" s="23">
        <v>45349.791666666664</v>
      </c>
      <c r="E838" s="23">
        <v>45350.479166666664</v>
      </c>
      <c r="F838" s="1">
        <f t="shared" ca="1" si="86"/>
        <v>0.6875</v>
      </c>
      <c r="G838" s="3" t="s">
        <v>55</v>
      </c>
      <c r="H838" s="41"/>
      <c r="I838" s="40">
        <v>1299301</v>
      </c>
      <c r="J838" s="5" t="s">
        <v>568</v>
      </c>
      <c r="K838" s="3" t="s">
        <v>568</v>
      </c>
      <c r="L838" s="9" t="s">
        <v>58</v>
      </c>
      <c r="M838" s="3" t="s">
        <v>569</v>
      </c>
      <c r="N838" s="3" t="s">
        <v>570</v>
      </c>
      <c r="O838" s="3" t="s">
        <v>571</v>
      </c>
      <c r="P838" s="3" t="s">
        <v>4327</v>
      </c>
      <c r="Q838" s="4" t="s">
        <v>4328</v>
      </c>
      <c r="R838" s="3" t="s">
        <v>365</v>
      </c>
      <c r="S838" s="3" t="s">
        <v>574</v>
      </c>
      <c r="T838" s="3" t="s">
        <v>256</v>
      </c>
      <c r="U838" s="3" t="s">
        <v>2433</v>
      </c>
      <c r="V838" s="22" t="str">
        <f t="shared" si="91"/>
        <v>RTNFO; Hora de aviso: 19:00 27/02/2024; Solución: Se re fusiona hilo de servicio en el punto de la medida; Hora de solución: 11:30 28/02/2024; Causa: Falla de Empalme de FiOp</v>
      </c>
      <c r="W838" s="4" t="s">
        <v>961</v>
      </c>
      <c r="X838" s="3"/>
      <c r="Y838" s="3"/>
      <c r="Z838" s="3" t="s">
        <v>69</v>
      </c>
      <c r="AA838" s="3" t="s">
        <v>70</v>
      </c>
      <c r="AB838" s="3" t="s">
        <v>4329</v>
      </c>
      <c r="AC838" s="3" t="s">
        <v>71</v>
      </c>
      <c r="AD838" s="6">
        <v>0.4375</v>
      </c>
      <c r="AE838" s="7"/>
      <c r="AF838" s="7"/>
      <c r="AG838" s="6">
        <f>Tabla4[[#This Row],[Tiempo Parada de Reloj]]+Tabla4[[#This Row],[Tiempo Autorizado por Telefonica (no Máximo)]]</f>
        <v>0.4375</v>
      </c>
      <c r="AH838" s="7">
        <f t="shared" ca="1" si="88"/>
        <v>0.25</v>
      </c>
      <c r="AI838" s="8">
        <f t="shared" si="89"/>
        <v>10.5</v>
      </c>
      <c r="AJ838" s="8">
        <f t="shared" ca="1" si="90"/>
        <v>6</v>
      </c>
      <c r="AK838" s="3" t="s">
        <v>87</v>
      </c>
      <c r="AL838" s="3" t="s">
        <v>70</v>
      </c>
      <c r="AM838" s="3" t="s">
        <v>88</v>
      </c>
      <c r="AN838" s="3" t="s">
        <v>106</v>
      </c>
      <c r="AO838" s="3" t="s">
        <v>72</v>
      </c>
      <c r="AP838" s="3" t="s">
        <v>72</v>
      </c>
      <c r="AQ838" s="23">
        <v>45351.464583333334</v>
      </c>
      <c r="AR838" s="3"/>
      <c r="AS838" s="23"/>
      <c r="AT838" s="23"/>
      <c r="AU838" s="3" t="s">
        <v>568</v>
      </c>
      <c r="AV838" s="3" t="s">
        <v>4330</v>
      </c>
      <c r="AW838" s="3" t="s">
        <v>1323</v>
      </c>
      <c r="AX838" s="3">
        <v>5.1694440000000004</v>
      </c>
      <c r="AY838" s="3">
        <v>-76.682777999999999</v>
      </c>
      <c r="AZ838" s="8" t="str">
        <f>+CONCATENATE("Reportan apertura en el enlace ",Tabla4[[#This Row],[Enlace]]," en el ",Tabla4[[#This Row],[Distancia óptica]]," ocasionado por ",Tabla4[[#This Row],[Causa del daño]])</f>
        <v>Reportan apertura en el enlace Manizales - Quibdó en el km 2,3 desde Istmina ocasionado por Falla de Empalme de FiOp</v>
      </c>
      <c r="BA838" s="8" t="str">
        <f>+CONCATENATE("Para dar solución al incidente ",Tabla4[[#This Row],[Solución]])</f>
        <v>Para dar solución al incidente Se re fusiona hilo de servicio en el punto de la medida</v>
      </c>
      <c r="BB838" s="3" t="str">
        <f>+_xlfn.CONCAT(Tabla4[[#This Row],[Causa Raiz]]," ",Tabla4[[#This Row],[Solución2]]," (",Tabla4[[#This Row],[Anillo]],"- Cabecera: ",Tabla4[[#This Row],[Cabecera]],"- Operador: ",Tabla4[[#This Row],[Operador]],")")</f>
        <v>Reportan apertura en el enlace Manizales - Quibdó en el km 2,3 desde Istmina ocasionado por Falla de Empalme de FiOp Para dar solución al incidente Se re fusiona hilo de servicio en el punto de la medida (TRONCAL- Cabecera:  MANIZALES- Operador: Azteca)</v>
      </c>
    </row>
    <row r="839" spans="1:54" s="2" customFormat="1" ht="199.5">
      <c r="A839" s="38">
        <f t="shared" si="87"/>
        <v>838</v>
      </c>
      <c r="B839" s="3">
        <v>8300583</v>
      </c>
      <c r="C839" s="3" t="s">
        <v>92</v>
      </c>
      <c r="D839" s="23">
        <v>45349.833333333336</v>
      </c>
      <c r="E839" s="23">
        <v>45351.208333333336</v>
      </c>
      <c r="F839" s="1">
        <f t="shared" ca="1" si="86"/>
        <v>1.375</v>
      </c>
      <c r="G839" s="3" t="s">
        <v>164</v>
      </c>
      <c r="H839" s="41" t="s">
        <v>165</v>
      </c>
      <c r="I839" s="40" t="s">
        <v>4331</v>
      </c>
      <c r="J839" s="5" t="s">
        <v>167</v>
      </c>
      <c r="K839" s="3" t="s">
        <v>168</v>
      </c>
      <c r="L839" s="9" t="s">
        <v>58</v>
      </c>
      <c r="M839" s="3" t="s">
        <v>360</v>
      </c>
      <c r="N839" s="3" t="s">
        <v>483</v>
      </c>
      <c r="O839" s="3" t="s">
        <v>1418</v>
      </c>
      <c r="P839" s="3" t="s">
        <v>4332</v>
      </c>
      <c r="Q839" s="4" t="s">
        <v>4333</v>
      </c>
      <c r="R839" s="3" t="s">
        <v>365</v>
      </c>
      <c r="S839" s="3" t="s">
        <v>175</v>
      </c>
      <c r="T839" s="3" t="s">
        <v>176</v>
      </c>
      <c r="U839" s="3" t="s">
        <v>4334</v>
      </c>
      <c r="V839" s="22" t="str">
        <f t="shared" si="91"/>
        <v>RTNFO; Hora de aviso: 20:00 27/02/2024; Solución: A la espera de confirmacion del operador; Hora de solución: 5:00 29/02/2024; Causa: Intervención de Terceros. No Identificados</v>
      </c>
      <c r="W839" s="4" t="s">
        <v>178</v>
      </c>
      <c r="X839" s="3"/>
      <c r="Y839" s="3"/>
      <c r="Z839" s="3" t="s">
        <v>69</v>
      </c>
      <c r="AA839" s="3" t="s">
        <v>70</v>
      </c>
      <c r="AB839" s="3">
        <v>8300583</v>
      </c>
      <c r="AC839" s="3" t="s">
        <v>71</v>
      </c>
      <c r="AD839" s="6">
        <v>0</v>
      </c>
      <c r="AE839" s="7"/>
      <c r="AF839" s="7"/>
      <c r="AG839" s="6">
        <f>Tabla4[[#This Row],[Tiempo Parada de Reloj]]+Tabla4[[#This Row],[Tiempo Autorizado por Telefonica (no Máximo)]]</f>
        <v>0</v>
      </c>
      <c r="AH839" s="7">
        <f t="shared" ca="1" si="88"/>
        <v>1.375</v>
      </c>
      <c r="AI839" s="8">
        <f t="shared" si="89"/>
        <v>0</v>
      </c>
      <c r="AJ839" s="8">
        <f t="shared" ca="1" si="90"/>
        <v>33</v>
      </c>
      <c r="AK839" s="3" t="s">
        <v>87</v>
      </c>
      <c r="AL839" s="3" t="s">
        <v>70</v>
      </c>
      <c r="AM839" s="3" t="s">
        <v>88</v>
      </c>
      <c r="AN839" s="3" t="s">
        <v>88</v>
      </c>
      <c r="AO839" s="3"/>
      <c r="AP839" s="3"/>
      <c r="AQ839" s="23">
        <f ca="1">NOW()</f>
        <v>45503.696834953706</v>
      </c>
      <c r="AR839" s="3"/>
      <c r="AS839" s="23"/>
      <c r="AT839" s="23"/>
      <c r="AU839" s="3" t="s">
        <v>168</v>
      </c>
      <c r="AV839" s="3" t="s">
        <v>4335</v>
      </c>
      <c r="AW839" s="3" t="s">
        <v>4336</v>
      </c>
      <c r="AX839" s="3" t="s">
        <v>69</v>
      </c>
      <c r="AY839" s="3" t="s">
        <v>69</v>
      </c>
      <c r="AZ839" s="8" t="str">
        <f>+CONCATENATE("Reportan apertura en el enlace ",Tabla4[[#This Row],[Enlace]]," en el ",Tabla4[[#This Row],[Distancia óptica]]," ocasionado por ",Tabla4[[#This Row],[Causa del daño]])</f>
        <v>Reportan apertura en el enlace Bello - Copacabana en el Km 1.291  desde Copacabana ocasionado por Intervención de Terceros. No Identificados</v>
      </c>
      <c r="BA839" s="8" t="str">
        <f>+CONCATENATE("Para dar solución al incidente ",Tabla4[[#This Row],[Solución]])</f>
        <v>Para dar solución al incidente A la espera de confirmacion del operador</v>
      </c>
      <c r="BB839" s="3" t="str">
        <f>+_xlfn.CONCAT(Tabla4[[#This Row],[Causa Raiz]]," ",Tabla4[[#This Row],[Solución2]]," (",Tabla4[[#This Row],[Anillo]],"- Cabecera: ",Tabla4[[#This Row],[Cabecera]],"- Operador: ",Tabla4[[#This Row],[Operador]],")")</f>
        <v>Reportan apertura en el enlace Bello - Copacabana en el Km 1.291  desde Copacabana ocasionado por Intervención de Terceros. No Identificados Para dar solución al incidente A la espera de confirmacion del operador (lienal- Cabecera: Copacabana- Operador: Telmex - Claro)</v>
      </c>
    </row>
    <row r="840" spans="1:54" s="2" customFormat="1" ht="213.75">
      <c r="A840" s="38">
        <f t="shared" si="87"/>
        <v>839</v>
      </c>
      <c r="B840" s="3">
        <v>8300599</v>
      </c>
      <c r="C840" s="3" t="s">
        <v>54</v>
      </c>
      <c r="D840" s="23">
        <v>45349.840277777781</v>
      </c>
      <c r="E840" s="23">
        <v>45350.427083333336</v>
      </c>
      <c r="F840" s="1">
        <f t="shared" ca="1" si="86"/>
        <v>0.58680555555474712</v>
      </c>
      <c r="G840" s="3" t="s">
        <v>55</v>
      </c>
      <c r="H840" s="41"/>
      <c r="I840" s="40"/>
      <c r="J840" s="5" t="s">
        <v>56</v>
      </c>
      <c r="K840" s="3" t="s">
        <v>122</v>
      </c>
      <c r="L840" s="9" t="s">
        <v>78</v>
      </c>
      <c r="M840" s="3" t="s">
        <v>383</v>
      </c>
      <c r="N840" s="3" t="s">
        <v>384</v>
      </c>
      <c r="O840" s="3" t="s">
        <v>4337</v>
      </c>
      <c r="P840" s="3" t="s">
        <v>4338</v>
      </c>
      <c r="Q840" s="4" t="s">
        <v>4339</v>
      </c>
      <c r="R840" s="3" t="s">
        <v>562</v>
      </c>
      <c r="S840" s="3" t="s">
        <v>389</v>
      </c>
      <c r="T840" s="3" t="s">
        <v>66</v>
      </c>
      <c r="U840" s="3" t="s">
        <v>4340</v>
      </c>
      <c r="V840" s="22" t="str">
        <f t="shared" si="91"/>
        <v>RLFO; Hora de aviso: 20:10 27/02/2024; Solución: Se recuperan 100 metros de Reserva de F.O de 48 hilos y se crea un empalme de 48 hilos ; Hora de solución: 10:15 28/02/2024; Causa: Vandalismo</v>
      </c>
      <c r="W840" s="4" t="s">
        <v>132</v>
      </c>
      <c r="X840" s="3"/>
      <c r="Y840" s="3"/>
      <c r="Z840" s="3" t="s">
        <v>69</v>
      </c>
      <c r="AA840" s="3" t="s">
        <v>71</v>
      </c>
      <c r="AB840" s="3">
        <v>0</v>
      </c>
      <c r="AC840" s="3" t="s">
        <v>71</v>
      </c>
      <c r="AD840" s="6">
        <v>0.4236111111111111</v>
      </c>
      <c r="AE840" s="7">
        <v>3.472222222222222E-3</v>
      </c>
      <c r="AF840" s="7" t="s">
        <v>4341</v>
      </c>
      <c r="AG840" s="6">
        <f>Tabla4[[#This Row],[Tiempo Parada de Reloj]]+Tabla4[[#This Row],[Tiempo Autorizado por Telefonica (no Máximo)]]</f>
        <v>0.42708333333333331</v>
      </c>
      <c r="AH840" s="7">
        <f t="shared" ca="1" si="88"/>
        <v>0.16319444444363601</v>
      </c>
      <c r="AI840" s="8">
        <f t="shared" si="89"/>
        <v>10.166666666666666</v>
      </c>
      <c r="AJ840" s="8">
        <f t="shared" ca="1" si="90"/>
        <v>3.9166666666472643</v>
      </c>
      <c r="AK840" s="3" t="s">
        <v>87</v>
      </c>
      <c r="AL840" s="3" t="s">
        <v>70</v>
      </c>
      <c r="AM840" s="3" t="s">
        <v>88</v>
      </c>
      <c r="AN840" s="3" t="s">
        <v>106</v>
      </c>
      <c r="AO840" s="3" t="s">
        <v>4342</v>
      </c>
      <c r="AP840" s="3" t="s">
        <v>88</v>
      </c>
      <c r="AQ840" s="23">
        <v>45352.874305555553</v>
      </c>
      <c r="AR840" s="3"/>
      <c r="AS840" s="23"/>
      <c r="AT840" s="23"/>
      <c r="AU840" s="3" t="s">
        <v>392</v>
      </c>
      <c r="AV840" s="3" t="s">
        <v>4343</v>
      </c>
      <c r="AW840" s="3" t="s">
        <v>76</v>
      </c>
      <c r="AX840" s="3">
        <v>10.405799999999999</v>
      </c>
      <c r="AY840" s="3">
        <v>-75.525499999999994</v>
      </c>
      <c r="AZ840" s="8" t="str">
        <f>+CONCATENATE("Reportan apertura en el enlace ",Tabla4[[#This Row],[Enlace]]," en el ",Tabla4[[#This Row],[Distancia óptica]]," ocasionado por ",Tabla4[[#This Row],[Causa del daño]])</f>
        <v>Reportan apertura en el enlace Mov. Martines Marcelo – Mov. Bosque en el km 1,21 desde Mov. Bosque ocasionado por Vandalismo</v>
      </c>
      <c r="BA840" s="8" t="str">
        <f>+CONCATENATE("Para dar solución al incidente ",Tabla4[[#This Row],[Solución]])</f>
        <v xml:space="preserve">Para dar solución al incidente Se recuperan 100 metros de Reserva de F.O de 48 hilos y se crea un empalme de 48 hilos </v>
      </c>
      <c r="BB840" s="3" t="str">
        <f>+_xlfn.CONCAT(Tabla4[[#This Row],[Causa Raiz]]," ",Tabla4[[#This Row],[Solución2]]," (",Tabla4[[#This Row],[Anillo]],"- Cabecera: ",Tabla4[[#This Row],[Cabecera]],"- Operador: ",Tabla4[[#This Row],[Operador]],")")</f>
        <v>Reportan apertura en el enlace Mov. Martines Marcelo – Mov. Bosque en el km 1,21 desde Mov. Bosque ocasionado por Vandalismo Para dar solución al incidente Se recuperan 100 metros de Reserva de F.O de 48 hilos y se crea un empalme de 48 hilos  (Troncal- Cabecera: Central Bosque - Operador: Colombia Telecomunicaciones)</v>
      </c>
    </row>
    <row r="841" spans="1:54" s="2" customFormat="1" ht="185.25">
      <c r="A841" s="38">
        <f t="shared" si="87"/>
        <v>840</v>
      </c>
      <c r="B841" s="3">
        <v>8301034</v>
      </c>
      <c r="C841" s="3" t="s">
        <v>54</v>
      </c>
      <c r="D841" s="23">
        <v>45349.961805555555</v>
      </c>
      <c r="E841" s="23">
        <v>45350.083333333336</v>
      </c>
      <c r="F841" s="1">
        <f t="shared" ca="1" si="86"/>
        <v>0.12152777778101154</v>
      </c>
      <c r="G841" s="3" t="s">
        <v>55</v>
      </c>
      <c r="H841" s="41"/>
      <c r="I841" s="40"/>
      <c r="J841" s="5" t="s">
        <v>56</v>
      </c>
      <c r="K841" s="3" t="s">
        <v>138</v>
      </c>
      <c r="L841" s="9" t="s">
        <v>58</v>
      </c>
      <c r="M841" s="3" t="s">
        <v>139</v>
      </c>
      <c r="N841" s="3" t="s">
        <v>140</v>
      </c>
      <c r="O841" s="3" t="s">
        <v>4344</v>
      </c>
      <c r="P841" s="3" t="s">
        <v>4345</v>
      </c>
      <c r="Q841" s="4" t="s">
        <v>4346</v>
      </c>
      <c r="R841" s="3" t="s">
        <v>144</v>
      </c>
      <c r="S841" s="3" t="s">
        <v>145</v>
      </c>
      <c r="T841" s="3" t="s">
        <v>146</v>
      </c>
      <c r="U841" s="3" t="s">
        <v>4347</v>
      </c>
      <c r="V841" s="22" t="str">
        <f t="shared" si="91"/>
        <v>RLFO; Hora de aviso: 23:05 27/02/2024; Solución: Se realiza migracion entre nodos; Hora de solución: 2:00 28/02/2024; Causa: Falla en la Red FiOp</v>
      </c>
      <c r="W841" s="4" t="s">
        <v>4234</v>
      </c>
      <c r="X841" s="3"/>
      <c r="Y841" s="3"/>
      <c r="Z841" s="3" t="s">
        <v>69</v>
      </c>
      <c r="AA841" s="3" t="s">
        <v>71</v>
      </c>
      <c r="AB841" s="3">
        <v>0</v>
      </c>
      <c r="AC841" s="3" t="s">
        <v>71</v>
      </c>
      <c r="AD841" s="6">
        <v>0</v>
      </c>
      <c r="AE841" s="7"/>
      <c r="AF841" s="7"/>
      <c r="AG841" s="6">
        <f>Tabla4[[#This Row],[Tiempo Parada de Reloj]]+Tabla4[[#This Row],[Tiempo Autorizado por Telefonica (no Máximo)]]</f>
        <v>0</v>
      </c>
      <c r="AH841" s="7">
        <f t="shared" ca="1" si="88"/>
        <v>0.12152777778101154</v>
      </c>
      <c r="AI841" s="8">
        <f t="shared" si="89"/>
        <v>0</v>
      </c>
      <c r="AJ841" s="8">
        <f t="shared" ca="1" si="90"/>
        <v>2.9166666667442769</v>
      </c>
      <c r="AK841" s="3" t="s">
        <v>72</v>
      </c>
      <c r="AL841" s="3" t="s">
        <v>71</v>
      </c>
      <c r="AM841" s="3" t="s">
        <v>69</v>
      </c>
      <c r="AN841" s="3" t="s">
        <v>72</v>
      </c>
      <c r="AO841" s="3" t="s">
        <v>88</v>
      </c>
      <c r="AP841" s="3" t="s">
        <v>88</v>
      </c>
      <c r="AQ841" s="23">
        <v>45352.308333333334</v>
      </c>
      <c r="AR841" s="3"/>
      <c r="AS841" s="23"/>
      <c r="AT841" s="23"/>
      <c r="AU841" s="3" t="s">
        <v>200</v>
      </c>
      <c r="AV841" s="3" t="s">
        <v>3312</v>
      </c>
      <c r="AW841" s="3" t="s">
        <v>307</v>
      </c>
      <c r="AX841" s="3">
        <v>3.4416799999999999</v>
      </c>
      <c r="AY841" s="3">
        <v>-76.539860000000004</v>
      </c>
      <c r="AZ841" s="8" t="str">
        <f>+CONCATENATE("Reportan apertura en el enlace ",Tabla4[[#This Row],[Enlace]]," en el ",Tabla4[[#This Row],[Distancia óptica]]," ocasionado por ",Tabla4[[#This Row],[Causa del daño]])</f>
        <v>Reportan apertura en el enlace Cali Centro - Tequendama en el km 2,71 desde Cali Centro ocasionado por Falla en la Red FiOp</v>
      </c>
      <c r="BA841" s="8" t="str">
        <f>+CONCATENATE("Para dar solución al incidente ",Tabla4[[#This Row],[Solución]])</f>
        <v>Para dar solución al incidente Se realiza migracion entre nodos</v>
      </c>
      <c r="BB841" s="3" t="str">
        <f>+_xlfn.CONCAT(Tabla4[[#This Row],[Causa Raiz]]," ",Tabla4[[#This Row],[Solución2]]," (",Tabla4[[#This Row],[Anillo]],"- Cabecera: ",Tabla4[[#This Row],[Cabecera]],"- Operador: ",Tabla4[[#This Row],[Operador]],")")</f>
        <v>Reportan apertura en el enlace Cali Centro - Tequendama en el km 2,71 desde Cali Centro ocasionado por Falla en la Red FiOp Para dar solución al incidente Se realiza migracion entre nodos (LINEAL- Cabecera: CALI CENTRO- Operador: Colombia Telecomunicaciones)</v>
      </c>
    </row>
    <row r="842" spans="1:54" s="2" customFormat="1" ht="171">
      <c r="A842" s="38">
        <f t="shared" si="87"/>
        <v>841</v>
      </c>
      <c r="B842" s="3">
        <v>8297727</v>
      </c>
      <c r="C842" s="3" t="s">
        <v>54</v>
      </c>
      <c r="D842" s="23">
        <v>45349.902777777781</v>
      </c>
      <c r="E842" s="23">
        <v>45350.427083333336</v>
      </c>
      <c r="F842" s="1">
        <f t="shared" ca="1" si="86"/>
        <v>0.52430555555474712</v>
      </c>
      <c r="G842" s="3" t="s">
        <v>55</v>
      </c>
      <c r="H842" s="41"/>
      <c r="I842" s="40"/>
      <c r="J842" s="5" t="s">
        <v>56</v>
      </c>
      <c r="K842" s="3" t="s">
        <v>108</v>
      </c>
      <c r="L842" s="9" t="s">
        <v>58</v>
      </c>
      <c r="M842" s="3" t="s">
        <v>228</v>
      </c>
      <c r="N842" s="3" t="s">
        <v>315</v>
      </c>
      <c r="O842" s="3" t="s">
        <v>4348</v>
      </c>
      <c r="P842" s="3" t="s">
        <v>4349</v>
      </c>
      <c r="Q842" s="4" t="s">
        <v>4350</v>
      </c>
      <c r="R842" s="3" t="s">
        <v>233</v>
      </c>
      <c r="S842" s="3" t="s">
        <v>115</v>
      </c>
      <c r="T842" s="3" t="s">
        <v>146</v>
      </c>
      <c r="U842" s="3" t="s">
        <v>4351</v>
      </c>
      <c r="V842" s="22" t="str">
        <f t="shared" si="91"/>
        <v>RLFO; Hora de aviso: 21:40 27/02/2024; Solución: se realiza migracion entre empalmes; Hora de solución: 10:15 28/02/2024; Causa: Falla en la Red FiOp</v>
      </c>
      <c r="W842" s="4" t="s">
        <v>2838</v>
      </c>
      <c r="X842" s="3"/>
      <c r="Y842" s="3"/>
      <c r="Z842" s="3" t="s">
        <v>69</v>
      </c>
      <c r="AA842" s="3" t="s">
        <v>70</v>
      </c>
      <c r="AB842" s="3">
        <v>8297727</v>
      </c>
      <c r="AC842" s="3" t="s">
        <v>71</v>
      </c>
      <c r="AD842" s="6">
        <v>0.3888888888888889</v>
      </c>
      <c r="AE842" s="7"/>
      <c r="AF842" s="7"/>
      <c r="AG842" s="6">
        <f>Tabla4[[#This Row],[Tiempo Parada de Reloj]]+Tabla4[[#This Row],[Tiempo Autorizado por Telefonica (no Máximo)]]</f>
        <v>0.3888888888888889</v>
      </c>
      <c r="AH842" s="7">
        <f t="shared" ca="1" si="88"/>
        <v>0.13541666666585822</v>
      </c>
      <c r="AI842" s="8">
        <f t="shared" si="89"/>
        <v>9.3333333333333339</v>
      </c>
      <c r="AJ842" s="8">
        <f t="shared" ca="1" si="90"/>
        <v>3.2499999999805973</v>
      </c>
      <c r="AK842" s="3" t="s">
        <v>98</v>
      </c>
      <c r="AL842" s="3" t="s">
        <v>70</v>
      </c>
      <c r="AM842" s="3" t="s">
        <v>88</v>
      </c>
      <c r="AN842" s="3" t="s">
        <v>106</v>
      </c>
      <c r="AO842" s="3" t="s">
        <v>72</v>
      </c>
      <c r="AP842" s="3" t="s">
        <v>72</v>
      </c>
      <c r="AQ842" s="23">
        <v>45351.776388888888</v>
      </c>
      <c r="AR842" s="3"/>
      <c r="AS842" s="23"/>
      <c r="AT842" s="23"/>
      <c r="AU842" s="3" t="s">
        <v>237</v>
      </c>
      <c r="AV842" s="3" t="s">
        <v>2168</v>
      </c>
      <c r="AW842" s="3" t="s">
        <v>4352</v>
      </c>
      <c r="AX842" s="3">
        <v>11.232799999999999</v>
      </c>
      <c r="AY842" s="3">
        <v>-74.204300000000003</v>
      </c>
      <c r="AZ842" s="8" t="str">
        <f>+CONCATENATE("Reportan apertura en el enlace ",Tabla4[[#This Row],[Enlace]]," en el ",Tabla4[[#This Row],[Distancia óptica]]," ocasionado por ",Tabla4[[#This Row],[Causa del daño]])</f>
        <v>Reportan apertura en el enlace Calle 12 - Armario 016 Bavaria en el km 1,1 desde Armario 316 ocasionado por Falla en la Red FiOp</v>
      </c>
      <c r="BA842" s="8" t="str">
        <f>+CONCATENATE("Para dar solución al incidente ",Tabla4[[#This Row],[Solución]])</f>
        <v>Para dar solución al incidente se realiza migracion entre empalmes</v>
      </c>
      <c r="BB842" s="3" t="str">
        <f>+_xlfn.CONCAT(Tabla4[[#This Row],[Causa Raiz]]," ",Tabla4[[#This Row],[Solución2]]," (",Tabla4[[#This Row],[Anillo]],"- Cabecera: ",Tabla4[[#This Row],[Cabecera]],"- Operador: ",Tabla4[[#This Row],[Operador]],")")</f>
        <v>Reportan apertura en el enlace Calle 12 - Armario 016 Bavaria en el km 1,1 desde Armario 316 ocasionado por Falla en la Red FiOp Para dar solución al incidente se realiza migracion entre empalmes (Anillo FTTC- Cabecera: Calle 12- Operador: Colombia Telecomunicaciones)</v>
      </c>
    </row>
    <row r="843" spans="1:54" s="2" customFormat="1" ht="213.75">
      <c r="A843" s="38">
        <f t="shared" si="87"/>
        <v>842</v>
      </c>
      <c r="B843" s="3">
        <v>8302107</v>
      </c>
      <c r="C843" s="3" t="s">
        <v>54</v>
      </c>
      <c r="D843" s="23">
        <v>45350.166666666664</v>
      </c>
      <c r="E843" s="23">
        <v>45350.722222222219</v>
      </c>
      <c r="F843" s="1">
        <f t="shared" ca="1" si="86"/>
        <v>0.55555555555474712</v>
      </c>
      <c r="G843" s="3" t="s">
        <v>55</v>
      </c>
      <c r="H843" s="41"/>
      <c r="I843" s="40"/>
      <c r="J843" s="5" t="s">
        <v>56</v>
      </c>
      <c r="K843" s="3" t="s">
        <v>203</v>
      </c>
      <c r="L843" s="9" t="s">
        <v>78</v>
      </c>
      <c r="M843" s="3" t="s">
        <v>204</v>
      </c>
      <c r="N843" s="3" t="s">
        <v>217</v>
      </c>
      <c r="O843" s="3" t="s">
        <v>4353</v>
      </c>
      <c r="P843" s="3" t="s">
        <v>4354</v>
      </c>
      <c r="Q843" s="4" t="s">
        <v>4355</v>
      </c>
      <c r="R843" s="3" t="s">
        <v>1515</v>
      </c>
      <c r="S843" s="3" t="s">
        <v>221</v>
      </c>
      <c r="T843" s="3" t="s">
        <v>66</v>
      </c>
      <c r="U843" s="3" t="s">
        <v>4356</v>
      </c>
      <c r="V843" s="22" t="str">
        <f t="shared" si="91"/>
        <v>RLFO; Hora de aviso: 4:00 28/02/2024; Solución: Se recupera 20 metros de reserva y se intala 1 empalmes de 48 hilos; Hora de solución: 17:20 28/02/2024; Causa: Vandalismo</v>
      </c>
      <c r="W843" s="4" t="s">
        <v>4357</v>
      </c>
      <c r="X843" s="3" t="s">
        <v>4358</v>
      </c>
      <c r="Y843" s="3" t="s">
        <v>4359</v>
      </c>
      <c r="Z843" s="3" t="s">
        <v>72</v>
      </c>
      <c r="AA843" s="3" t="s">
        <v>70</v>
      </c>
      <c r="AB843" s="3">
        <v>8304713</v>
      </c>
      <c r="AC843" s="3" t="s">
        <v>71</v>
      </c>
      <c r="AD843" s="6">
        <v>0</v>
      </c>
      <c r="AE843" s="7"/>
      <c r="AF843" s="7"/>
      <c r="AG843" s="6">
        <f>Tabla4[[#This Row],[Tiempo Parada de Reloj]]+Tabla4[[#This Row],[Tiempo Autorizado por Telefonica (no Máximo)]]</f>
        <v>0</v>
      </c>
      <c r="AH843" s="7">
        <f t="shared" ca="1" si="88"/>
        <v>0.55555555555474712</v>
      </c>
      <c r="AI843" s="8">
        <f t="shared" si="89"/>
        <v>0</v>
      </c>
      <c r="AJ843" s="8">
        <f t="shared" ca="1" si="90"/>
        <v>13.333333333313931</v>
      </c>
      <c r="AK843" s="3" t="s">
        <v>88</v>
      </c>
      <c r="AL843" s="3" t="s">
        <v>70</v>
      </c>
      <c r="AM843" s="3" t="s">
        <v>87</v>
      </c>
      <c r="AN843" s="3" t="s">
        <v>87</v>
      </c>
      <c r="AO843" s="3" t="s">
        <v>88</v>
      </c>
      <c r="AP843" s="3" t="s">
        <v>88</v>
      </c>
      <c r="AQ843" s="23">
        <v>45352.966666666667</v>
      </c>
      <c r="AR843" s="3"/>
      <c r="AS843" s="23"/>
      <c r="AT843" s="23"/>
      <c r="AU843" s="3" t="s">
        <v>192</v>
      </c>
      <c r="AV843" s="3" t="s">
        <v>4360</v>
      </c>
      <c r="AW843" s="3" t="s">
        <v>2881</v>
      </c>
      <c r="AX843" s="3">
        <v>7.0620000000000003</v>
      </c>
      <c r="AY843" s="3">
        <v>-73.850999999999999</v>
      </c>
      <c r="AZ843" s="8" t="str">
        <f>+CONCATENATE("Reportan apertura en el enlace ",Tabla4[[#This Row],[Enlace]]," en el ",Tabla4[[#This Row],[Distancia óptica]]," ocasionado por ",Tabla4[[#This Row],[Causa del daño]])</f>
        <v>Reportan apertura en el enlace Barranca floresta - Barranca primero de mayo en el km 3,157 desde central Éxito ocasionado por Vandalismo</v>
      </c>
      <c r="BA843" s="8" t="str">
        <f>+CONCATENATE("Para dar solución al incidente ",Tabla4[[#This Row],[Solución]])</f>
        <v>Para dar solución al incidente Se recupera 20 metros de reserva y se intala 1 empalmes de 48 hilos</v>
      </c>
      <c r="BB843" s="3" t="str">
        <f>+_xlfn.CONCAT(Tabla4[[#This Row],[Causa Raiz]]," ",Tabla4[[#This Row],[Solución2]]," (",Tabla4[[#This Row],[Anillo]],"- Cabecera: ",Tabla4[[#This Row],[Cabecera]],"- Operador: ",Tabla4[[#This Row],[Operador]],")")</f>
        <v>Reportan apertura en el enlace Barranca floresta - Barranca primero de mayo en el km 3,157 desde central Éxito ocasionado por Vandalismo Para dar solución al incidente Se recupera 20 metros de reserva y se intala 1 empalmes de 48 hilos (anillo- Cabecera: centro éxito- Operador: Colombia Telecomunicaciones)</v>
      </c>
    </row>
    <row r="844" spans="1:54" s="2" customFormat="1" ht="213.75">
      <c r="A844" s="38">
        <f t="shared" si="87"/>
        <v>843</v>
      </c>
      <c r="B844" s="3">
        <v>8302581</v>
      </c>
      <c r="C844" s="3" t="s">
        <v>54</v>
      </c>
      <c r="D844" s="23">
        <v>45350.291666666664</v>
      </c>
      <c r="E844" s="23">
        <v>45350.576388888891</v>
      </c>
      <c r="F844" s="1">
        <f t="shared" ca="1" si="86"/>
        <v>0.28472222222626442</v>
      </c>
      <c r="G844" s="3" t="s">
        <v>55</v>
      </c>
      <c r="H844" s="41"/>
      <c r="I844" s="40"/>
      <c r="J844" s="5" t="s">
        <v>56</v>
      </c>
      <c r="K844" s="3" t="s">
        <v>108</v>
      </c>
      <c r="L844" s="9" t="s">
        <v>78</v>
      </c>
      <c r="M844" s="3" t="s">
        <v>431</v>
      </c>
      <c r="N844" s="3" t="s">
        <v>2978</v>
      </c>
      <c r="O844" s="3" t="s">
        <v>4361</v>
      </c>
      <c r="P844" s="3" t="s">
        <v>4362</v>
      </c>
      <c r="Q844" s="4" t="s">
        <v>4363</v>
      </c>
      <c r="R844" s="3" t="s">
        <v>327</v>
      </c>
      <c r="S844" s="3" t="s">
        <v>115</v>
      </c>
      <c r="T844" s="3" t="s">
        <v>66</v>
      </c>
      <c r="U844" s="3" t="s">
        <v>4364</v>
      </c>
      <c r="V844" s="22" t="str">
        <f t="shared" si="91"/>
        <v>RLFO; Hora de aviso: 7:00 28/02/2024; Solución: Se recuperan 150 metros de reserva de F.O de 48 hilos y se instala una caja de 48 hilos  ; Hora de solución: 13:50 28/02/2024; Causa: Vandalismo</v>
      </c>
      <c r="W844" s="4" t="s">
        <v>2838</v>
      </c>
      <c r="X844" s="3"/>
      <c r="Y844" s="3"/>
      <c r="Z844" s="3" t="s">
        <v>69</v>
      </c>
      <c r="AA844" s="3" t="s">
        <v>71</v>
      </c>
      <c r="AB844" s="3">
        <v>0</v>
      </c>
      <c r="AC844" s="3" t="s">
        <v>71</v>
      </c>
      <c r="AD844" s="6">
        <v>0.11805555555555557</v>
      </c>
      <c r="AE844" s="7"/>
      <c r="AF844" s="7"/>
      <c r="AG844" s="6">
        <f>Tabla4[[#This Row],[Tiempo Parada de Reloj]]+Tabla4[[#This Row],[Tiempo Autorizado por Telefonica (no Máximo)]]</f>
        <v>0.11805555555555557</v>
      </c>
      <c r="AH844" s="7">
        <f t="shared" ca="1" si="88"/>
        <v>0.16666666667070884</v>
      </c>
      <c r="AI844" s="8">
        <f t="shared" si="89"/>
        <v>2.8333333333333335</v>
      </c>
      <c r="AJ844" s="8">
        <f t="shared" ca="1" si="90"/>
        <v>4.0000000000970122</v>
      </c>
      <c r="AK844" s="3" t="s">
        <v>106</v>
      </c>
      <c r="AL844" s="3" t="s">
        <v>70</v>
      </c>
      <c r="AM844" s="3" t="s">
        <v>87</v>
      </c>
      <c r="AN844" s="3" t="s">
        <v>87</v>
      </c>
      <c r="AO844" s="3" t="s">
        <v>88</v>
      </c>
      <c r="AP844" s="3" t="s">
        <v>88</v>
      </c>
      <c r="AQ844" s="23">
        <v>45350.702777777777</v>
      </c>
      <c r="AR844" s="3"/>
      <c r="AS844" s="23"/>
      <c r="AT844" s="23"/>
      <c r="AU844" s="3" t="s">
        <v>436</v>
      </c>
      <c r="AV844" s="3" t="s">
        <v>2978</v>
      </c>
      <c r="AW844" s="3" t="s">
        <v>4365</v>
      </c>
      <c r="AX844" s="3">
        <v>11.536899999999999</v>
      </c>
      <c r="AY844" s="3">
        <v>-72.906999999999996</v>
      </c>
      <c r="AZ844" s="8" t="str">
        <f>+CONCATENATE("Reportan apertura en el enlace ",Tabla4[[#This Row],[Enlace]]," en el ",Tabla4[[#This Row],[Distancia óptica]]," ocasionado por ",Tabla4[[#This Row],[Causa del daño]])</f>
        <v>Reportan apertura en el enlace Mov.Techo Rojo - Mov.Villa Comfamiliar en el km 1,1 desde Central Riohacha ocasionado por Vandalismo</v>
      </c>
      <c r="BA844" s="8" t="str">
        <f>+CONCATENATE("Para dar solución al incidente ",Tabla4[[#This Row],[Solución]])</f>
        <v xml:space="preserve">Para dar solución al incidente Se recuperan 150 metros de reserva de F.O de 48 hilos y se instala una caja de 48 hilos  </v>
      </c>
      <c r="BB844" s="3" t="str">
        <f>+_xlfn.CONCAT(Tabla4[[#This Row],[Causa Raiz]]," ",Tabla4[[#This Row],[Solución2]]," (",Tabla4[[#This Row],[Anillo]],"- Cabecera: ",Tabla4[[#This Row],[Cabecera]],"- Operador: ",Tabla4[[#This Row],[Operador]],")")</f>
        <v>Reportan apertura en el enlace Mov.Techo Rojo - Mov.Villa Comfamiliar en el km 1,1 desde Central Riohacha ocasionado por Vandalismo Para dar solución al incidente Se recuperan 150 metros de reserva de F.O de 48 hilos y se instala una caja de 48 hilos   (Anillo Logico- Cabecera: RIOHACHA- Operador: Colombia Telecomunicaciones)</v>
      </c>
    </row>
    <row r="845" spans="1:54" s="2" customFormat="1" ht="199.5">
      <c r="A845" s="38">
        <f t="shared" si="87"/>
        <v>844</v>
      </c>
      <c r="B845" s="3">
        <v>8302558</v>
      </c>
      <c r="C845" s="3" t="s">
        <v>163</v>
      </c>
      <c r="D845" s="23">
        <v>45350.291666666664</v>
      </c>
      <c r="E845" s="23">
        <v>45350.5</v>
      </c>
      <c r="F845" s="1">
        <f t="shared" ca="1" si="86"/>
        <v>0.20833333333575865</v>
      </c>
      <c r="G845" s="3" t="s">
        <v>55</v>
      </c>
      <c r="H845" s="41"/>
      <c r="I845" s="40"/>
      <c r="J845" s="5" t="s">
        <v>56</v>
      </c>
      <c r="K845" s="3" t="s">
        <v>77</v>
      </c>
      <c r="L845" s="9" t="s">
        <v>78</v>
      </c>
      <c r="M845" s="3" t="s">
        <v>838</v>
      </c>
      <c r="N845" s="3" t="s">
        <v>839</v>
      </c>
      <c r="O845" s="3" t="s">
        <v>4366</v>
      </c>
      <c r="P845" s="3" t="s">
        <v>4367</v>
      </c>
      <c r="Q845" s="4" t="s">
        <v>4368</v>
      </c>
      <c r="R845" s="3" t="s">
        <v>2716</v>
      </c>
      <c r="S845" s="3" t="s">
        <v>289</v>
      </c>
      <c r="T845" s="3" t="s">
        <v>146</v>
      </c>
      <c r="U845" s="3" t="s">
        <v>1345</v>
      </c>
      <c r="V845" s="22" t="str">
        <f t="shared" si="91"/>
        <v>RDFO; Hora de aviso: 7:00 28/02/2024; Solución: Se realiza migracion entre empalmes; Hora de solución: 12:00 28/02/2024; Causa: Falla en la Red FiOp</v>
      </c>
      <c r="W845" s="4" t="s">
        <v>2806</v>
      </c>
      <c r="X845" s="3"/>
      <c r="Y845" s="3"/>
      <c r="Z845" s="3" t="s">
        <v>69</v>
      </c>
      <c r="AA845" s="3" t="s">
        <v>71</v>
      </c>
      <c r="AB845" s="3">
        <v>0</v>
      </c>
      <c r="AC845" s="3" t="s">
        <v>71</v>
      </c>
      <c r="AD845" s="6">
        <v>0</v>
      </c>
      <c r="AE845" s="7"/>
      <c r="AF845" s="7"/>
      <c r="AG845" s="6">
        <f>Tabla4[[#This Row],[Tiempo Parada de Reloj]]+Tabla4[[#This Row],[Tiempo Autorizado por Telefonica (no Máximo)]]</f>
        <v>0</v>
      </c>
      <c r="AH845" s="7">
        <f t="shared" ca="1" si="88"/>
        <v>0.20833333333575865</v>
      </c>
      <c r="AI845" s="8">
        <f t="shared" si="89"/>
        <v>0</v>
      </c>
      <c r="AJ845" s="8">
        <f t="shared" ca="1" si="90"/>
        <v>5.0000000000582077</v>
      </c>
      <c r="AK845" s="3" t="s">
        <v>106</v>
      </c>
      <c r="AL845" s="3" t="s">
        <v>70</v>
      </c>
      <c r="AM845" s="3" t="s">
        <v>87</v>
      </c>
      <c r="AN845" s="3" t="s">
        <v>87</v>
      </c>
      <c r="AO845" s="3" t="s">
        <v>88</v>
      </c>
      <c r="AP845" s="3" t="s">
        <v>88</v>
      </c>
      <c r="AQ845" s="23">
        <v>45352.693749999999</v>
      </c>
      <c r="AR845" s="3"/>
      <c r="AS845" s="23"/>
      <c r="AT845" s="23"/>
      <c r="AU845" s="3" t="s">
        <v>662</v>
      </c>
      <c r="AV845" s="3" t="s">
        <v>4369</v>
      </c>
      <c r="AW845" s="3" t="s">
        <v>135</v>
      </c>
      <c r="AX845" s="3">
        <v>4.8250000000000002</v>
      </c>
      <c r="AY845" s="3">
        <v>-75.841999999999999</v>
      </c>
      <c r="AZ845" s="8" t="str">
        <f>+CONCATENATE("Reportan apertura en el enlace ",Tabla4[[#This Row],[Enlace]]," en el ",Tabla4[[#This Row],[Distancia óptica]]," ocasionado por ",Tabla4[[#This Row],[Causa del daño]])</f>
        <v>Reportan apertura en el enlace Mov. Pereira - Mov. La virginia en el km 31,6 desde Telecom centro ocasionado por Falla en la Red FiOp</v>
      </c>
      <c r="BA845" s="8" t="str">
        <f>+CONCATENATE("Para dar solución al incidente ",Tabla4[[#This Row],[Solución]])</f>
        <v>Para dar solución al incidente Se realiza migracion entre empalmes</v>
      </c>
      <c r="BB845" s="3" t="str">
        <f>+_xlfn.CONCAT(Tabla4[[#This Row],[Causa Raiz]]," ",Tabla4[[#This Row],[Solución2]]," (",Tabla4[[#This Row],[Anillo]],"- Cabecera: ",Tabla4[[#This Row],[Cabecera]],"- Operador: ",Tabla4[[#This Row],[Operador]],")")</f>
        <v>Reportan apertura en el enlace Mov. Pereira - Mov. La virginia en el km 31,6 desde Telecom centro ocasionado por Falla en la Red FiOp Para dar solución al incidente Se realiza migracion entre empalmes (Lineal- Cabecera: telecom centro- Operador: Colombia Telecomunicaciones)</v>
      </c>
    </row>
    <row r="846" spans="1:54" s="2" customFormat="1" ht="185.25">
      <c r="A846" s="38">
        <f t="shared" si="87"/>
        <v>845</v>
      </c>
      <c r="B846" s="3">
        <v>8302733</v>
      </c>
      <c r="C846" s="3" t="s">
        <v>136</v>
      </c>
      <c r="D846" s="23">
        <v>45350.333333333336</v>
      </c>
      <c r="E846" s="23">
        <v>45350.541666666664</v>
      </c>
      <c r="F846" s="1">
        <f t="shared" ca="1" si="86"/>
        <v>0.20833333332848269</v>
      </c>
      <c r="G846" s="3" t="s">
        <v>55</v>
      </c>
      <c r="H846" s="41"/>
      <c r="I846" s="40"/>
      <c r="J846" s="5" t="s">
        <v>137</v>
      </c>
      <c r="K846" s="3" t="s">
        <v>57</v>
      </c>
      <c r="L846" s="9" t="s">
        <v>78</v>
      </c>
      <c r="M846" s="3" t="s">
        <v>59</v>
      </c>
      <c r="N846" s="3" t="s">
        <v>60</v>
      </c>
      <c r="O846" s="3" t="s">
        <v>4370</v>
      </c>
      <c r="P846" s="3" t="s">
        <v>4371</v>
      </c>
      <c r="Q846" s="4" t="s">
        <v>4372</v>
      </c>
      <c r="R846" s="3" t="s">
        <v>378</v>
      </c>
      <c r="S846" s="3" t="s">
        <v>65</v>
      </c>
      <c r="T846" s="3" t="s">
        <v>66</v>
      </c>
      <c r="U846" s="3" t="s">
        <v>4373</v>
      </c>
      <c r="V846" s="22" t="str">
        <f t="shared" si="91"/>
        <v>RBHFO; Hora de aviso: 8:00 28/02/2024; Solución: Se recuperan 50 metros de reserva de 96 hilos y se crea caja de empalme de 144 hilos ; Hora de solución: 13:00 28/02/2024; Causa: Vandalismo</v>
      </c>
      <c r="W846" s="4" t="s">
        <v>68</v>
      </c>
      <c r="X846" s="3"/>
      <c r="Y846" s="3"/>
      <c r="Z846" s="3" t="s">
        <v>69</v>
      </c>
      <c r="AA846" s="3" t="s">
        <v>70</v>
      </c>
      <c r="AB846" s="3">
        <v>8297077</v>
      </c>
      <c r="AC846" s="3" t="s">
        <v>71</v>
      </c>
      <c r="AD846" s="6">
        <v>0</v>
      </c>
      <c r="AE846" s="7"/>
      <c r="AF846" s="7"/>
      <c r="AG846" s="6">
        <f>Tabla4[[#This Row],[Tiempo Parada de Reloj]]+Tabla4[[#This Row],[Tiempo Autorizado por Telefonica (no Máximo)]]</f>
        <v>0</v>
      </c>
      <c r="AH846" s="7">
        <f t="shared" ca="1" si="88"/>
        <v>0.20833333332848269</v>
      </c>
      <c r="AI846" s="8">
        <f t="shared" si="89"/>
        <v>0</v>
      </c>
      <c r="AJ846" s="8">
        <f t="shared" ca="1" si="90"/>
        <v>4.9999999998835847</v>
      </c>
      <c r="AK846" s="3" t="s">
        <v>106</v>
      </c>
      <c r="AL846" s="3" t="s">
        <v>71</v>
      </c>
      <c r="AM846" s="3" t="s">
        <v>69</v>
      </c>
      <c r="AN846" s="3" t="s">
        <v>106</v>
      </c>
      <c r="AO846" s="3" t="s">
        <v>88</v>
      </c>
      <c r="AP846" s="3" t="s">
        <v>88</v>
      </c>
      <c r="AQ846" s="23">
        <v>45352.397222222222</v>
      </c>
      <c r="AR846" s="3"/>
      <c r="AS846" s="23"/>
      <c r="AT846" s="23"/>
      <c r="AU846" s="3" t="s">
        <v>100</v>
      </c>
      <c r="AV846" s="3" t="s">
        <v>4374</v>
      </c>
      <c r="AW846" s="3" t="s">
        <v>4375</v>
      </c>
      <c r="AX846" s="3">
        <v>4.5936000000000003</v>
      </c>
      <c r="AY846" s="3">
        <v>-74.087599999999995</v>
      </c>
      <c r="AZ846" s="8" t="str">
        <f>+CONCATENATE("Reportan apertura en el enlace ",Tabla4[[#This Row],[Enlace]]," en el ",Tabla4[[#This Row],[Distancia óptica]]," ocasionado por ",Tabla4[[#This Row],[Causa del daño]])</f>
        <v>Reportan apertura en el enlace Mov. La Playa - Mov. Colegio Giralda en el km 1,5 desde La Playa ocasionado por Vandalismo</v>
      </c>
      <c r="BA846" s="8" t="str">
        <f>+CONCATENATE("Para dar solución al incidente ",Tabla4[[#This Row],[Solución]])</f>
        <v xml:space="preserve">Para dar solución al incidente Se recuperan 50 metros de reserva de 96 hilos y se crea caja de empalme de 144 hilos </v>
      </c>
      <c r="BB846" s="3" t="str">
        <f>+_xlfn.CONCAT(Tabla4[[#This Row],[Causa Raiz]]," ",Tabla4[[#This Row],[Solución2]]," (",Tabla4[[#This Row],[Anillo]],"- Cabecera: ",Tabla4[[#This Row],[Cabecera]],"- Operador: ",Tabla4[[#This Row],[Operador]],")")</f>
        <v>Reportan apertura en el enlace Mov. La Playa - Mov. Colegio Giralda en el km 1,5 desde La Playa ocasionado por Vandalismo Para dar solución al incidente Se recuperan 50 metros de reserva de 96 hilos y se crea caja de empalme de 144 hilos  (Anillo 5A- Cabecera: Kimberly- Operador: Infraco)</v>
      </c>
    </row>
    <row r="847" spans="1:54" s="2" customFormat="1" ht="185.25">
      <c r="A847" s="38">
        <f t="shared" si="87"/>
        <v>846</v>
      </c>
      <c r="B847" s="3">
        <v>8298558</v>
      </c>
      <c r="C847" s="3" t="s">
        <v>54</v>
      </c>
      <c r="D847" s="23">
        <v>45350.40625</v>
      </c>
      <c r="E847" s="23">
        <v>45350.407638888886</v>
      </c>
      <c r="F847" s="1">
        <f t="shared" ca="1" si="86"/>
        <v>1.3888888861401938E-3</v>
      </c>
      <c r="G847" s="3" t="s">
        <v>55</v>
      </c>
      <c r="H847" s="41"/>
      <c r="I847" s="40"/>
      <c r="J847" s="5" t="s">
        <v>56</v>
      </c>
      <c r="K847" s="3" t="s">
        <v>122</v>
      </c>
      <c r="L847" s="9" t="s">
        <v>58</v>
      </c>
      <c r="M847" s="3" t="s">
        <v>644</v>
      </c>
      <c r="N847" s="3" t="s">
        <v>645</v>
      </c>
      <c r="O847" s="3" t="s">
        <v>4376</v>
      </c>
      <c r="P847" s="3" t="s">
        <v>4377</v>
      </c>
      <c r="Q847" s="4" t="s">
        <v>4378</v>
      </c>
      <c r="R847" s="3" t="s">
        <v>649</v>
      </c>
      <c r="S847" s="3" t="s">
        <v>129</v>
      </c>
      <c r="T847" s="3" t="s">
        <v>104</v>
      </c>
      <c r="U847" s="3" t="s">
        <v>4379</v>
      </c>
      <c r="V847" s="22" t="str">
        <f t="shared" si="91"/>
        <v>RLFO; Hora de aviso: 9:45 28/02/2024; Solución: EECC realiza la normalizacion de Patch Cord en el nodo de Castella y enlace sube ; Hora de solución: 9:47 28/02/2024; Causa: Visita Fallida</v>
      </c>
      <c r="W847" s="4" t="s">
        <v>132</v>
      </c>
      <c r="X847" s="3"/>
      <c r="Y847" s="3"/>
      <c r="Z847" s="3" t="s">
        <v>69</v>
      </c>
      <c r="AA847" s="3" t="s">
        <v>70</v>
      </c>
      <c r="AB847" s="3">
        <v>0</v>
      </c>
      <c r="AC847" s="3" t="s">
        <v>71</v>
      </c>
      <c r="AD847" s="6">
        <v>0</v>
      </c>
      <c r="AE847" s="7"/>
      <c r="AF847" s="7"/>
      <c r="AG847" s="6">
        <f>Tabla4[[#This Row],[Tiempo Parada de Reloj]]+Tabla4[[#This Row],[Tiempo Autorizado por Telefonica (no Máximo)]]</f>
        <v>0</v>
      </c>
      <c r="AH847" s="7">
        <f t="shared" ca="1" si="88"/>
        <v>1.3888888861401938E-3</v>
      </c>
      <c r="AI847" s="8">
        <f t="shared" si="89"/>
        <v>0</v>
      </c>
      <c r="AJ847" s="8">
        <f t="shared" ca="1" si="90"/>
        <v>3.3333333267364651E-2</v>
      </c>
      <c r="AK847" s="3" t="s">
        <v>106</v>
      </c>
      <c r="AL847" s="3" t="s">
        <v>71</v>
      </c>
      <c r="AM847" s="3" t="s">
        <v>69</v>
      </c>
      <c r="AN847" s="3" t="s">
        <v>106</v>
      </c>
      <c r="AO847" s="3" t="s">
        <v>106</v>
      </c>
      <c r="AP847" s="3" t="s">
        <v>106</v>
      </c>
      <c r="AQ847" s="23">
        <v>45350.541666666664</v>
      </c>
      <c r="AR847" s="3"/>
      <c r="AS847" s="23"/>
      <c r="AT847" s="23"/>
      <c r="AU847" s="3" t="s">
        <v>655</v>
      </c>
      <c r="AV847" s="3" t="s">
        <v>69</v>
      </c>
      <c r="AW847" s="3" t="s">
        <v>69</v>
      </c>
      <c r="AX847" s="3" t="s">
        <v>69</v>
      </c>
      <c r="AY847" s="3" t="s">
        <v>69</v>
      </c>
      <c r="AZ847" s="8" t="str">
        <f>+CONCATENATE("Reportan apertura en el enlace ",Tabla4[[#This Row],[Enlace]]," en el ",Tabla4[[#This Row],[Distancia óptica]]," ocasionado por ",Tabla4[[#This Row],[Causa del daño]])</f>
        <v>Reportan apertura en el enlace FTTC 3028 - Castellana en el km 2,16 desde el armario  ocasionado por Visita Fallida</v>
      </c>
      <c r="BA847" s="8" t="str">
        <f>+CONCATENATE("Para dar solución al incidente ",Tabla4[[#This Row],[Solución]])</f>
        <v xml:space="preserve">Para dar solución al incidente EECC realiza la normalizacion de Patch Cord en el nodo de Castella y enlace sube </v>
      </c>
      <c r="BB847" s="3" t="str">
        <f>+_xlfn.CONCAT(Tabla4[[#This Row],[Causa Raiz]]," ",Tabla4[[#This Row],[Solución2]]," (",Tabla4[[#This Row],[Anillo]],"- Cabecera: ",Tabla4[[#This Row],[Cabecera]],"- Operador: ",Tabla4[[#This Row],[Operador]],")")</f>
        <v>Reportan apertura en el enlace FTTC 3028 - Castellana en el km 2,16 desde el armario  ocasionado por Visita Fallida Para dar solución al incidente EECC realiza la normalizacion de Patch Cord en el nodo de Castella y enlace sube  (NA- Cabecera: NA- Operador: Colombia Telecomunicaciones)</v>
      </c>
    </row>
    <row r="848" spans="1:54" s="2" customFormat="1" ht="171">
      <c r="A848" s="38">
        <f t="shared" si="87"/>
        <v>847</v>
      </c>
      <c r="B848" s="3">
        <v>8303245</v>
      </c>
      <c r="C848" s="3" t="s">
        <v>92</v>
      </c>
      <c r="D848" s="23">
        <v>45350.427083333336</v>
      </c>
      <c r="E848" s="23">
        <v>45351.729166666664</v>
      </c>
      <c r="F848" s="1">
        <f t="shared" ca="1" si="86"/>
        <v>1.3020833333284827</v>
      </c>
      <c r="G848" s="3" t="s">
        <v>55</v>
      </c>
      <c r="H848" s="41"/>
      <c r="I848" s="40"/>
      <c r="J848" s="5" t="s">
        <v>56</v>
      </c>
      <c r="K848" s="3" t="s">
        <v>108</v>
      </c>
      <c r="L848" s="9" t="s">
        <v>58</v>
      </c>
      <c r="M848" s="3" t="s">
        <v>109</v>
      </c>
      <c r="N848" s="3" t="s">
        <v>110</v>
      </c>
      <c r="O848" s="3" t="s">
        <v>4380</v>
      </c>
      <c r="P848" s="3" t="s">
        <v>4381</v>
      </c>
      <c r="Q848" s="4" t="s">
        <v>4382</v>
      </c>
      <c r="R848" s="3" t="s">
        <v>327</v>
      </c>
      <c r="S848" s="3" t="s">
        <v>115</v>
      </c>
      <c r="T848" s="3" t="s">
        <v>146</v>
      </c>
      <c r="U848" s="3" t="s">
        <v>4383</v>
      </c>
      <c r="V848" s="22" t="str">
        <f t="shared" si="91"/>
        <v>RTNFO; Hora de aviso: 10:15 28/02/2024; Solución: Se migra el hilo entre empalmes; Hora de solución: 17:30 29/02/2024; Causa: Falla en la Red FiOp</v>
      </c>
      <c r="W848" s="4" t="s">
        <v>2838</v>
      </c>
      <c r="X848" s="3"/>
      <c r="Y848" s="3"/>
      <c r="Z848" s="3" t="s">
        <v>69</v>
      </c>
      <c r="AA848" s="3" t="s">
        <v>71</v>
      </c>
      <c r="AB848" s="3">
        <v>0</v>
      </c>
      <c r="AC848" s="3" t="s">
        <v>71</v>
      </c>
      <c r="AD848" s="6">
        <v>0.65972222222222221</v>
      </c>
      <c r="AE848" s="7"/>
      <c r="AF848" s="7"/>
      <c r="AG848" s="6">
        <f>Tabla4[[#This Row],[Tiempo Parada de Reloj]]+Tabla4[[#This Row],[Tiempo Autorizado por Telefonica (no Máximo)]]</f>
        <v>0.65972222222222221</v>
      </c>
      <c r="AH848" s="7">
        <f t="shared" ca="1" si="88"/>
        <v>0.64236111110626049</v>
      </c>
      <c r="AI848" s="8">
        <f t="shared" si="89"/>
        <v>15.833333333333332</v>
      </c>
      <c r="AJ848" s="8">
        <f t="shared" ca="1" si="90"/>
        <v>15.416666666550253</v>
      </c>
      <c r="AK848" s="3" t="s">
        <v>106</v>
      </c>
      <c r="AL848" s="3" t="s">
        <v>70</v>
      </c>
      <c r="AM848" s="3" t="s">
        <v>87</v>
      </c>
      <c r="AN848" s="3" t="s">
        <v>98</v>
      </c>
      <c r="AO848" s="3" t="s">
        <v>72</v>
      </c>
      <c r="AP848" s="3" t="s">
        <v>72</v>
      </c>
      <c r="AQ848" s="23">
        <v>45353.383333333331</v>
      </c>
      <c r="AR848" s="3"/>
      <c r="AS848" s="23"/>
      <c r="AT848" s="23"/>
      <c r="AU848" s="3" t="s">
        <v>121</v>
      </c>
      <c r="AV848" s="3" t="s">
        <v>110</v>
      </c>
      <c r="AW848" s="3" t="s">
        <v>1323</v>
      </c>
      <c r="AX848" s="3">
        <v>9.6453249999999997</v>
      </c>
      <c r="AY848" s="3">
        <v>-73.644102000000004</v>
      </c>
      <c r="AZ848" s="8" t="str">
        <f>+CONCATENATE("Reportan apertura en el enlace ",Tabla4[[#This Row],[Enlace]]," en el ",Tabla4[[#This Row],[Distancia óptica]]," ocasionado por ",Tabla4[[#This Row],[Causa del daño]])</f>
        <v>Reportan apertura en el enlace Bosconia - Curumani en el Km 55 desde Bosconia ocasionado por Falla en la Red FiOp</v>
      </c>
      <c r="BA848" s="8" t="str">
        <f>+CONCATENATE("Para dar solución al incidente ",Tabla4[[#This Row],[Solución]])</f>
        <v>Para dar solución al incidente Se migra el hilo entre empalmes</v>
      </c>
      <c r="BB848" s="3" t="str">
        <f>+_xlfn.CONCAT(Tabla4[[#This Row],[Causa Raiz]]," ",Tabla4[[#This Row],[Solución2]]," (",Tabla4[[#This Row],[Anillo]],"- Cabecera: ",Tabla4[[#This Row],[Cabecera]],"- Operador: ",Tabla4[[#This Row],[Operador]],")")</f>
        <v>Reportan apertura en el enlace Bosconia - Curumani en el Km 55 desde Bosconia ocasionado por Falla en la Red FiOp Para dar solución al incidente Se migra el hilo entre empalmes (TRONCAL- Cabecera: BOSCONIA- Operador: Colombia Telecomunicaciones)</v>
      </c>
    </row>
    <row r="849" spans="1:54" s="2" customFormat="1" ht="156.75">
      <c r="A849" s="38">
        <f t="shared" si="87"/>
        <v>848</v>
      </c>
      <c r="B849" s="3">
        <v>8303341</v>
      </c>
      <c r="C849" s="3" t="s">
        <v>54</v>
      </c>
      <c r="D849" s="23">
        <v>45350.479166666664</v>
      </c>
      <c r="E849" s="23">
        <v>45350.510416666664</v>
      </c>
      <c r="F849" s="1">
        <v>1.3888888888888889E-3</v>
      </c>
      <c r="G849" s="3" t="s">
        <v>55</v>
      </c>
      <c r="H849" s="41"/>
      <c r="I849" s="40"/>
      <c r="J849" s="5" t="s">
        <v>56</v>
      </c>
      <c r="K849" s="3" t="s">
        <v>57</v>
      </c>
      <c r="L849" s="9" t="s">
        <v>78</v>
      </c>
      <c r="M849" s="3" t="s">
        <v>59</v>
      </c>
      <c r="N849" s="3" t="s">
        <v>60</v>
      </c>
      <c r="O849" s="3" t="s">
        <v>4384</v>
      </c>
      <c r="P849" s="3" t="s">
        <v>69</v>
      </c>
      <c r="Q849" s="4" t="s">
        <v>4385</v>
      </c>
      <c r="R849" s="3" t="s">
        <v>775</v>
      </c>
      <c r="S849" s="3" t="s">
        <v>65</v>
      </c>
      <c r="T849" s="3" t="s">
        <v>104</v>
      </c>
      <c r="U849" s="3" t="s">
        <v>4386</v>
      </c>
      <c r="V849" s="22" t="str">
        <f t="shared" si="91"/>
        <v>RLFO; Hora de aviso: 11:30 28/02/2024; Solución: Sin manipulación de personal de FI, posible falla de energía; Hora de solución: 12:15 28/02/2024; Causa: Visita Fallida</v>
      </c>
      <c r="W849" s="4" t="s">
        <v>68</v>
      </c>
      <c r="X849" s="3"/>
      <c r="Y849" s="3"/>
      <c r="Z849" s="3" t="s">
        <v>69</v>
      </c>
      <c r="AA849" s="3" t="s">
        <v>70</v>
      </c>
      <c r="AB849" s="3">
        <v>0</v>
      </c>
      <c r="AC849" s="3" t="s">
        <v>71</v>
      </c>
      <c r="AD849" s="6">
        <v>0</v>
      </c>
      <c r="AE849" s="7"/>
      <c r="AF849" s="7"/>
      <c r="AG849" s="6">
        <f>Tabla4[[#This Row],[Tiempo Parada de Reloj]]+Tabla4[[#This Row],[Tiempo Autorizado por Telefonica (no Máximo)]]</f>
        <v>0</v>
      </c>
      <c r="AH849" s="7">
        <f t="shared" si="88"/>
        <v>1.3888888888888889E-3</v>
      </c>
      <c r="AI849" s="8">
        <f t="shared" si="89"/>
        <v>0</v>
      </c>
      <c r="AJ849" s="8">
        <f t="shared" si="90"/>
        <v>3.3333333333333333E-2</v>
      </c>
      <c r="AK849" s="3" t="s">
        <v>106</v>
      </c>
      <c r="AL849" s="3" t="s">
        <v>70</v>
      </c>
      <c r="AM849" s="3" t="s">
        <v>87</v>
      </c>
      <c r="AN849" s="3" t="s">
        <v>87</v>
      </c>
      <c r="AO849" s="3" t="s">
        <v>87</v>
      </c>
      <c r="AP849" s="3" t="s">
        <v>87</v>
      </c>
      <c r="AQ849" s="23">
        <v>45350.677083333336</v>
      </c>
      <c r="AR849" s="3"/>
      <c r="AS849" s="23"/>
      <c r="AT849" s="23"/>
      <c r="AU849" s="3" t="s">
        <v>264</v>
      </c>
      <c r="AV849" s="3" t="s">
        <v>69</v>
      </c>
      <c r="AW849" s="3" t="s">
        <v>69</v>
      </c>
      <c r="AX849" s="3" t="s">
        <v>69</v>
      </c>
      <c r="AY849" s="3" t="s">
        <v>69</v>
      </c>
      <c r="AZ849" s="8" t="str">
        <f>+CONCATENATE("Reportan apertura en el enlace ",Tabla4[[#This Row],[Enlace]]," en el ",Tabla4[[#This Row],[Distancia óptica]]," ocasionado por ",Tabla4[[#This Row],[Causa del daño]])</f>
        <v>Reportan apertura en el enlace Mov. Nuevo Kennedy - Mov. Paraiso II en el NA ocasionado por Visita Fallida</v>
      </c>
      <c r="BA849" s="8" t="str">
        <f>+CONCATENATE("Para dar solución al incidente ",Tabla4[[#This Row],[Solución]])</f>
        <v>Para dar solución al incidente Sin manipulación de personal de FI, posible falla de energía</v>
      </c>
      <c r="BB849" s="3" t="str">
        <f>+_xlfn.CONCAT(Tabla4[[#This Row],[Causa Raiz]]," ",Tabla4[[#This Row],[Solución2]]," (",Tabla4[[#This Row],[Anillo]],"- Cabecera: ",Tabla4[[#This Row],[Cabecera]],"- Operador: ",Tabla4[[#This Row],[Operador]],")")</f>
        <v>Reportan apertura en el enlace Mov. Nuevo Kennedy - Mov. Paraiso II en el NA ocasionado por Visita Fallida Para dar solución al incidente Sin manipulación de personal de FI, posible falla de energía (NA- Cabecera: NA- Operador: Colombia Telecomunicaciones)</v>
      </c>
    </row>
    <row r="850" spans="1:54" s="2" customFormat="1" ht="185.25">
      <c r="A850" s="38">
        <f t="shared" si="87"/>
        <v>849</v>
      </c>
      <c r="B850" s="3">
        <v>8303460</v>
      </c>
      <c r="C850" s="3" t="s">
        <v>163</v>
      </c>
      <c r="D850" s="23">
        <v>45350.479166666664</v>
      </c>
      <c r="E850" s="23">
        <v>45350.875</v>
      </c>
      <c r="F850" s="1">
        <f t="shared" ref="F850:F913" ca="1" si="92">IF(ISBLANK(E850),IF(ISBLANK(D850),0,NOW()-D850),E850-D850)</f>
        <v>0.39583333333575865</v>
      </c>
      <c r="G850" s="3" t="s">
        <v>55</v>
      </c>
      <c r="H850" s="41"/>
      <c r="I850" s="40"/>
      <c r="J850" s="5" t="s">
        <v>56</v>
      </c>
      <c r="K850" s="3" t="s">
        <v>138</v>
      </c>
      <c r="L850" s="9" t="s">
        <v>58</v>
      </c>
      <c r="M850" s="3" t="s">
        <v>139</v>
      </c>
      <c r="N850" s="3" t="s">
        <v>4387</v>
      </c>
      <c r="O850" s="3" t="s">
        <v>4388</v>
      </c>
      <c r="P850" s="3" t="s">
        <v>4389</v>
      </c>
      <c r="Q850" s="4" t="s">
        <v>4390</v>
      </c>
      <c r="R850" s="3" t="s">
        <v>451</v>
      </c>
      <c r="S850" s="3" t="s">
        <v>145</v>
      </c>
      <c r="T850" s="3" t="s">
        <v>176</v>
      </c>
      <c r="U850" s="3" t="s">
        <v>4391</v>
      </c>
      <c r="V850" s="22" t="str">
        <f t="shared" si="91"/>
        <v>RDFO; Hora de aviso: 11:30 28/02/2024; Solución: Tendido 130 mtrs de fibra de 36 y 2 empalmes de 48 hilos; Hora de solución: 21:00 28/02/2024; Causa: Intervención de Terceros. No Identificados</v>
      </c>
      <c r="W850" s="4" t="s">
        <v>557</v>
      </c>
      <c r="X850" s="3"/>
      <c r="Y850" s="3"/>
      <c r="Z850" s="3" t="s">
        <v>69</v>
      </c>
      <c r="AA850" s="3" t="s">
        <v>70</v>
      </c>
      <c r="AB850" s="3">
        <v>0</v>
      </c>
      <c r="AC850" s="3" t="s">
        <v>71</v>
      </c>
      <c r="AD850" s="6">
        <v>0</v>
      </c>
      <c r="AE850" s="7"/>
      <c r="AF850" s="7"/>
      <c r="AG850" s="6">
        <f>Tabla4[[#This Row],[Tiempo Parada de Reloj]]+Tabla4[[#This Row],[Tiempo Autorizado por Telefonica (no Máximo)]]</f>
        <v>0</v>
      </c>
      <c r="AH850" s="7">
        <f t="shared" ca="1" si="88"/>
        <v>0.39583333333575865</v>
      </c>
      <c r="AI850" s="8">
        <f t="shared" si="89"/>
        <v>0</v>
      </c>
      <c r="AJ850" s="8">
        <f t="shared" ca="1" si="90"/>
        <v>9.5000000000582077</v>
      </c>
      <c r="AK850" s="3" t="s">
        <v>106</v>
      </c>
      <c r="AL850" s="3" t="s">
        <v>70</v>
      </c>
      <c r="AM850" s="3" t="s">
        <v>87</v>
      </c>
      <c r="AN850" s="3" t="s">
        <v>87</v>
      </c>
      <c r="AO850" s="3" t="s">
        <v>88</v>
      </c>
      <c r="AP850" s="3" t="s">
        <v>88</v>
      </c>
      <c r="AQ850" s="23">
        <v>45352.321527777778</v>
      </c>
      <c r="AR850" s="3"/>
      <c r="AS850" s="23"/>
      <c r="AT850" s="23"/>
      <c r="AU850" s="3" t="s">
        <v>481</v>
      </c>
      <c r="AV850" s="3" t="s">
        <v>4392</v>
      </c>
      <c r="AW850" s="3" t="s">
        <v>135</v>
      </c>
      <c r="AX850" s="3">
        <v>3.8988</v>
      </c>
      <c r="AY850" s="3">
        <v>-76.307599999999994</v>
      </c>
      <c r="AZ850" s="8" t="str">
        <f>+CONCATENATE("Reportan apertura en el enlace ",Tabla4[[#This Row],[Enlace]]," en el ",Tabla4[[#This Row],[Distancia óptica]]," ocasionado por ",Tabla4[[#This Row],[Causa del daño]])</f>
        <v>Reportan apertura en el enlace Cerrito - Buga en el km 1,992 desde Buga  ocasionado por Intervención de Terceros. No Identificados</v>
      </c>
      <c r="BA850" s="8" t="str">
        <f>+CONCATENATE("Para dar solución al incidente ",Tabla4[[#This Row],[Solución]])</f>
        <v>Para dar solución al incidente Tendido 130 mtrs de fibra de 36 y 2 empalmes de 48 hilos</v>
      </c>
      <c r="BB850" s="3" t="str">
        <f>+_xlfn.CONCAT(Tabla4[[#This Row],[Causa Raiz]]," ",Tabla4[[#This Row],[Solución2]]," (",Tabla4[[#This Row],[Anillo]],"- Cabecera: ",Tabla4[[#This Row],[Cabecera]],"- Operador: ",Tabla4[[#This Row],[Operador]],")")</f>
        <v>Reportan apertura en el enlace Cerrito - Buga en el km 1,992 desde Buga  ocasionado por Intervención de Terceros. No Identificados Para dar solución al incidente Tendido 130 mtrs de fibra de 36 y 2 empalmes de 48 hilos (Lineal- Cabecera: BUGA- Operador: Colombia Telecomunicaciones)</v>
      </c>
    </row>
    <row r="851" spans="1:54" s="2" customFormat="1" ht="242.25">
      <c r="A851" s="38">
        <f t="shared" si="87"/>
        <v>850</v>
      </c>
      <c r="B851" s="3">
        <v>8304292</v>
      </c>
      <c r="C851" s="3" t="s">
        <v>54</v>
      </c>
      <c r="D851" s="23">
        <v>45350.291666666664</v>
      </c>
      <c r="E851" s="23">
        <v>45350.489583333336</v>
      </c>
      <c r="F851" s="1">
        <f t="shared" ca="1" si="92"/>
        <v>0.19791666667151731</v>
      </c>
      <c r="G851" s="3" t="s">
        <v>55</v>
      </c>
      <c r="H851" s="41"/>
      <c r="I851" s="40"/>
      <c r="J851" s="5" t="s">
        <v>56</v>
      </c>
      <c r="K851" s="3" t="s">
        <v>77</v>
      </c>
      <c r="L851" s="9" t="s">
        <v>78</v>
      </c>
      <c r="M851" s="3" t="s">
        <v>987</v>
      </c>
      <c r="N851" s="3" t="s">
        <v>988</v>
      </c>
      <c r="O851" s="3" t="s">
        <v>4393</v>
      </c>
      <c r="P851" s="3" t="s">
        <v>4394</v>
      </c>
      <c r="Q851" s="4" t="s">
        <v>4395</v>
      </c>
      <c r="R851" s="3" t="s">
        <v>1304</v>
      </c>
      <c r="S851" s="3" t="s">
        <v>158</v>
      </c>
      <c r="T851" s="3" t="s">
        <v>66</v>
      </c>
      <c r="U851" s="3" t="s">
        <v>4396</v>
      </c>
      <c r="V851" s="22" t="str">
        <f t="shared" si="91"/>
        <v>RLFO; Hora de aviso: 7:00 28/02/2024; Solución: Se preparan 6 metros de Reserva de F.O 48 hilo y se crea una caja de empalme de 24 hilos con una bandeja adicional ; Hora de solución: 11:45 28/02/2024; Causa: Vandalismo</v>
      </c>
      <c r="W851" s="4" t="s">
        <v>2806</v>
      </c>
      <c r="X851" s="3"/>
      <c r="Y851" s="3"/>
      <c r="Z851" s="3" t="s">
        <v>69</v>
      </c>
      <c r="AA851" s="3" t="s">
        <v>71</v>
      </c>
      <c r="AB851" s="3">
        <v>0</v>
      </c>
      <c r="AC851" s="3" t="s">
        <v>71</v>
      </c>
      <c r="AD851" s="6">
        <v>4.1666666666666664E-2</v>
      </c>
      <c r="AE851" s="7"/>
      <c r="AF851" s="7"/>
      <c r="AG851" s="6">
        <f>Tabla4[[#This Row],[Tiempo Parada de Reloj]]+Tabla4[[#This Row],[Tiempo Autorizado por Telefonica (no Máximo)]]</f>
        <v>4.1666666666666664E-2</v>
      </c>
      <c r="AH851" s="7">
        <f t="shared" ca="1" si="88"/>
        <v>0.15625000000485065</v>
      </c>
      <c r="AI851" s="8">
        <f t="shared" si="89"/>
        <v>1</v>
      </c>
      <c r="AJ851" s="8">
        <f t="shared" ca="1" si="90"/>
        <v>3.7500000001164153</v>
      </c>
      <c r="AK851" s="3" t="s">
        <v>106</v>
      </c>
      <c r="AL851" s="3" t="s">
        <v>71</v>
      </c>
      <c r="AM851" s="3" t="s">
        <v>69</v>
      </c>
      <c r="AN851" s="3" t="s">
        <v>106</v>
      </c>
      <c r="AO851" s="3" t="s">
        <v>88</v>
      </c>
      <c r="AP851" s="3" t="s">
        <v>88</v>
      </c>
      <c r="AQ851" s="23">
        <v>45352.640277777777</v>
      </c>
      <c r="AR851" s="3"/>
      <c r="AS851" s="23"/>
      <c r="AT851" s="23"/>
      <c r="AU851" s="3" t="s">
        <v>1306</v>
      </c>
      <c r="AV851" s="3" t="s">
        <v>2118</v>
      </c>
      <c r="AW851" s="3" t="s">
        <v>4397</v>
      </c>
      <c r="AX851" s="3">
        <v>1.6079300000000001</v>
      </c>
      <c r="AY851" s="3">
        <v>-75.60472</v>
      </c>
      <c r="AZ851" s="8" t="str">
        <f>+CONCATENATE("Reportan apertura en el enlace ",Tabla4[[#This Row],[Enlace]]," en el ",Tabla4[[#This Row],[Distancia óptica]]," ocasionado por ",Tabla4[[#This Row],[Causa del daño]])</f>
        <v>Reportan apertura en el enlace Mov. Sagrada Familia - Mov. Colonos en el km 10,427 desde Sagrada Familia  ocasionado por Vandalismo</v>
      </c>
      <c r="BA851" s="8" t="str">
        <f>+CONCATENATE("Para dar solución al incidente ",Tabla4[[#This Row],[Solución]])</f>
        <v xml:space="preserve">Para dar solución al incidente Se preparan 6 metros de Reserva de F.O 48 hilo y se crea una caja de empalme de 24 hilos con una bandeja adicional </v>
      </c>
      <c r="BB851" s="3" t="str">
        <f>+_xlfn.CONCAT(Tabla4[[#This Row],[Causa Raiz]]," ",Tabla4[[#This Row],[Solución2]]," (",Tabla4[[#This Row],[Anillo]],"- Cabecera: ",Tabla4[[#This Row],[Cabecera]],"- Operador: ",Tabla4[[#This Row],[Operador]],")")</f>
        <v>Reportan apertura en el enlace Mov. Sagrada Familia - Mov. Colonos en el km 10,427 desde Sagrada Familia  ocasionado por Vandalismo Para dar solución al incidente Se preparan 6 metros de Reserva de F.O 48 hilo y se crea una caja de empalme de 24 hilos con una bandeja adicional  (Anillo 3G- Cabecera: COLONOS- Operador: Colombia Telecomunicaciones)</v>
      </c>
    </row>
    <row r="852" spans="1:54" s="2" customFormat="1" ht="213.75">
      <c r="A852" s="38">
        <f t="shared" si="87"/>
        <v>851</v>
      </c>
      <c r="B852" s="3">
        <v>8304349</v>
      </c>
      <c r="C852" s="3" t="s">
        <v>163</v>
      </c>
      <c r="D852" s="23">
        <v>45350.604166666664</v>
      </c>
      <c r="E852" s="23">
        <v>45351.416666666664</v>
      </c>
      <c r="F852" s="1">
        <f t="shared" ca="1" si="92"/>
        <v>0.8125</v>
      </c>
      <c r="G852" s="3" t="s">
        <v>55</v>
      </c>
      <c r="H852" s="41"/>
      <c r="I852" s="40"/>
      <c r="J852" s="5" t="s">
        <v>56</v>
      </c>
      <c r="K852" s="3" t="s">
        <v>77</v>
      </c>
      <c r="L852" s="9" t="s">
        <v>78</v>
      </c>
      <c r="M852" s="3" t="s">
        <v>79</v>
      </c>
      <c r="N852" s="3" t="s">
        <v>771</v>
      </c>
      <c r="O852" s="3" t="s">
        <v>4398</v>
      </c>
      <c r="P852" s="3" t="s">
        <v>4399</v>
      </c>
      <c r="Q852" s="4" t="s">
        <v>4400</v>
      </c>
      <c r="R852" s="3" t="s">
        <v>775</v>
      </c>
      <c r="S852" s="3" t="s">
        <v>249</v>
      </c>
      <c r="T852" s="3" t="s">
        <v>256</v>
      </c>
      <c r="U852" s="3" t="s">
        <v>4401</v>
      </c>
      <c r="V852" s="22" t="str">
        <f t="shared" si="91"/>
        <v>RDFO; Hora de aviso: 14:30 28/02/2024; Solución: Se realizan migracion de hilos entyre central subachoque y la mov caballo bayo ; Hora de solución: 10:00 29/02/2024; Causa: Falla de Empalme de FiOp</v>
      </c>
      <c r="W852" s="4" t="s">
        <v>2806</v>
      </c>
      <c r="X852" s="3"/>
      <c r="Y852" s="3"/>
      <c r="Z852" s="3" t="s">
        <v>69</v>
      </c>
      <c r="AA852" s="3" t="s">
        <v>71</v>
      </c>
      <c r="AB852" s="3">
        <v>0</v>
      </c>
      <c r="AC852" s="3" t="s">
        <v>70</v>
      </c>
      <c r="AD852" s="6">
        <v>0.60416666666666663</v>
      </c>
      <c r="AE852" s="7"/>
      <c r="AF852" s="7"/>
      <c r="AG852" s="6">
        <f>Tabla4[[#This Row],[Tiempo Parada de Reloj]]+Tabla4[[#This Row],[Tiempo Autorizado por Telefonica (no Máximo)]]</f>
        <v>0.60416666666666663</v>
      </c>
      <c r="AH852" s="7">
        <f t="shared" ca="1" si="88"/>
        <v>0.20833333333333337</v>
      </c>
      <c r="AI852" s="8">
        <f t="shared" si="89"/>
        <v>14.5</v>
      </c>
      <c r="AJ852" s="8">
        <f t="shared" ca="1" si="90"/>
        <v>5.0000000000000009</v>
      </c>
      <c r="AK852" s="3" t="s">
        <v>87</v>
      </c>
      <c r="AL852" s="3" t="s">
        <v>70</v>
      </c>
      <c r="AM852" s="3" t="s">
        <v>72</v>
      </c>
      <c r="AN852" s="3" t="s">
        <v>119</v>
      </c>
      <c r="AO852" s="3" t="s">
        <v>72</v>
      </c>
      <c r="AP852" s="3" t="s">
        <v>72</v>
      </c>
      <c r="AQ852" s="23">
        <v>45353.396527777775</v>
      </c>
      <c r="AR852" s="3"/>
      <c r="AS852" s="23"/>
      <c r="AT852" s="23"/>
      <c r="AU852" s="3" t="s">
        <v>313</v>
      </c>
      <c r="AV852" s="3" t="s">
        <v>4402</v>
      </c>
      <c r="AW852" s="3" t="s">
        <v>307</v>
      </c>
      <c r="AX852" s="3">
        <v>4.8397110000000003</v>
      </c>
      <c r="AY852" s="3">
        <v>-74.215812999999997</v>
      </c>
      <c r="AZ852" s="8" t="str">
        <f>+CONCATENATE("Reportan apertura en el enlace ",Tabla4[[#This Row],[Enlace]]," en el ",Tabla4[[#This Row],[Distancia óptica]]," ocasionado por ",Tabla4[[#This Row],[Causa del daño]])</f>
        <v>Reportan apertura en el enlace Mov.Subachoque - Mov.Caballo Bayo en el Km 1,6 desde Caballo Bayo ocasionado por Falla de Empalme de FiOp</v>
      </c>
      <c r="BA852" s="8" t="str">
        <f>+CONCATENATE("Para dar solución al incidente ",Tabla4[[#This Row],[Solución]])</f>
        <v xml:space="preserve">Para dar solución al incidente Se realizan migracion de hilos entyre central subachoque y la mov caballo bayo </v>
      </c>
      <c r="BB852" s="3" t="str">
        <f>+_xlfn.CONCAT(Tabla4[[#This Row],[Causa Raiz]]," ",Tabla4[[#This Row],[Solución2]]," (",Tabla4[[#This Row],[Anillo]],"- Cabecera: ",Tabla4[[#This Row],[Cabecera]],"- Operador: ",Tabla4[[#This Row],[Operador]],")")</f>
        <v>Reportan apertura en el enlace Mov.Subachoque - Mov.Caballo Bayo en el Km 1,6 desde Caballo Bayo ocasionado por Falla de Empalme de FiOp Para dar solución al incidente Se realizan migracion de hilos entyre central subachoque y la mov caballo bayo  (LINEAL- Cabecera: SUBACHOQUE- Operador: Colombia Telecomunicaciones)</v>
      </c>
    </row>
    <row r="853" spans="1:54" s="2" customFormat="1" ht="213.75">
      <c r="A853" s="38">
        <f t="shared" si="87"/>
        <v>852</v>
      </c>
      <c r="B853" s="3">
        <v>8303996</v>
      </c>
      <c r="C853" s="3" t="s">
        <v>54</v>
      </c>
      <c r="D853" s="23">
        <v>45350.666666666664</v>
      </c>
      <c r="E853" s="23">
        <v>45351.083333333336</v>
      </c>
      <c r="F853" s="1">
        <f t="shared" ca="1" si="92"/>
        <v>0.41666666667151731</v>
      </c>
      <c r="G853" s="3" t="s">
        <v>55</v>
      </c>
      <c r="H853" s="41"/>
      <c r="I853" s="40"/>
      <c r="J853" s="5" t="s">
        <v>56</v>
      </c>
      <c r="K853" s="3" t="s">
        <v>77</v>
      </c>
      <c r="L853" s="9" t="s">
        <v>78</v>
      </c>
      <c r="M853" s="3" t="s">
        <v>79</v>
      </c>
      <c r="N853" s="3" t="s">
        <v>308</v>
      </c>
      <c r="O853" s="3" t="s">
        <v>4403</v>
      </c>
      <c r="P853" s="3" t="s">
        <v>4404</v>
      </c>
      <c r="Q853" s="4" t="s">
        <v>4405</v>
      </c>
      <c r="R853" s="3" t="s">
        <v>248</v>
      </c>
      <c r="S853" s="3" t="s">
        <v>249</v>
      </c>
      <c r="T853" s="3" t="s">
        <v>211</v>
      </c>
      <c r="U853" s="3" t="s">
        <v>4406</v>
      </c>
      <c r="V853" s="22" t="str">
        <f t="shared" si="91"/>
        <v>RLFO; Hora de aviso: 16:00 28/02/2024; Solución: Se recupera 100 metros de reserva y se instala caja de empalme de 36 hilos; Hora de solución: 2:00 29/02/2024; Causa: Podas</v>
      </c>
      <c r="W853" s="4" t="s">
        <v>2806</v>
      </c>
      <c r="X853" s="3"/>
      <c r="Y853" s="3"/>
      <c r="Z853" s="3" t="s">
        <v>69</v>
      </c>
      <c r="AA853" s="3" t="s">
        <v>70</v>
      </c>
      <c r="AB853" s="3">
        <v>8303996</v>
      </c>
      <c r="AC853" s="3" t="s">
        <v>71</v>
      </c>
      <c r="AD853" s="6">
        <v>0.25</v>
      </c>
      <c r="AE853" s="7"/>
      <c r="AF853" s="7"/>
      <c r="AG853" s="6">
        <f>Tabla4[[#This Row],[Tiempo Parada de Reloj]]+Tabla4[[#This Row],[Tiempo Autorizado por Telefonica (no Máximo)]]</f>
        <v>0.25</v>
      </c>
      <c r="AH853" s="7">
        <f t="shared" ca="1" si="88"/>
        <v>0.16666666667151731</v>
      </c>
      <c r="AI853" s="8">
        <f t="shared" si="89"/>
        <v>6</v>
      </c>
      <c r="AJ853" s="8">
        <f t="shared" ca="1" si="90"/>
        <v>4.0000000001164153</v>
      </c>
      <c r="AK853" s="3" t="s">
        <v>98</v>
      </c>
      <c r="AL853" s="3" t="s">
        <v>70</v>
      </c>
      <c r="AM853" s="3" t="s">
        <v>88</v>
      </c>
      <c r="AN853" s="3" t="s">
        <v>88</v>
      </c>
      <c r="AO853" s="3" t="s">
        <v>88</v>
      </c>
      <c r="AP853" s="3" t="s">
        <v>88</v>
      </c>
      <c r="AQ853" s="23">
        <v>45352.491666666669</v>
      </c>
      <c r="AR853" s="3"/>
      <c r="AS853" s="23"/>
      <c r="AT853" s="23"/>
      <c r="AU853" s="3" t="s">
        <v>89</v>
      </c>
      <c r="AV853" s="3" t="s">
        <v>314</v>
      </c>
      <c r="AW853" s="3" t="s">
        <v>4336</v>
      </c>
      <c r="AX853" s="3">
        <v>4.307677</v>
      </c>
      <c r="AY853" s="3">
        <v>-74.803967999999998</v>
      </c>
      <c r="AZ853" s="8" t="str">
        <f>+CONCATENATE("Reportan apertura en el enlace ",Tabla4[[#This Row],[Enlace]]," en el ",Tabla4[[#This Row],[Distancia óptica]]," ocasionado por ",Tabla4[[#This Row],[Causa del daño]])</f>
        <v>Reportan apertura en el enlace Mov. Parques de Andalucia - Mov. Villa Tatiana Girardot en el km 0,758 Mov. Villa Tatiana Girardot ocasionado por Podas</v>
      </c>
      <c r="BA853" s="8" t="str">
        <f>+CONCATENATE("Para dar solución al incidente ",Tabla4[[#This Row],[Solución]])</f>
        <v>Para dar solución al incidente Se recupera 100 metros de reserva y se instala caja de empalme de 36 hilos</v>
      </c>
      <c r="BB853" s="3" t="str">
        <f>+_xlfn.CONCAT(Tabla4[[#This Row],[Causa Raiz]]," ",Tabla4[[#This Row],[Solución2]]," (",Tabla4[[#This Row],[Anillo]],"- Cabecera: ",Tabla4[[#This Row],[Cabecera]],"- Operador: ",Tabla4[[#This Row],[Operador]],")")</f>
        <v>Reportan apertura en el enlace Mov. Parques de Andalucia - Mov. Villa Tatiana Girardot en el km 0,758 Mov. Villa Tatiana Girardot ocasionado por Podas Para dar solución al incidente Se recupera 100 metros de reserva y se instala caja de empalme de 36 hilos (lienal- Cabecera: Girardot- Operador: Colombia Telecomunicaciones)</v>
      </c>
    </row>
    <row r="854" spans="1:54" s="2" customFormat="1" ht="171">
      <c r="A854" s="38">
        <f t="shared" si="87"/>
        <v>853</v>
      </c>
      <c r="B854" s="3">
        <v>8303169</v>
      </c>
      <c r="C854" s="3" t="s">
        <v>54</v>
      </c>
      <c r="D854" s="23">
        <v>45350.677083333336</v>
      </c>
      <c r="E854" s="23">
        <v>45350.770833333336</v>
      </c>
      <c r="F854" s="1">
        <f t="shared" ca="1" si="92"/>
        <v>9.375E-2</v>
      </c>
      <c r="G854" s="3" t="s">
        <v>55</v>
      </c>
      <c r="H854" s="41"/>
      <c r="I854" s="40"/>
      <c r="J854" s="5" t="s">
        <v>56</v>
      </c>
      <c r="K854" s="3" t="s">
        <v>122</v>
      </c>
      <c r="L854" s="9" t="s">
        <v>78</v>
      </c>
      <c r="M854" s="3" t="s">
        <v>123</v>
      </c>
      <c r="N854" s="3" t="s">
        <v>461</v>
      </c>
      <c r="O854" s="3" t="s">
        <v>4407</v>
      </c>
      <c r="P854" s="3" t="s">
        <v>4408</v>
      </c>
      <c r="Q854" s="4" t="s">
        <v>4409</v>
      </c>
      <c r="R854" s="3" t="s">
        <v>505</v>
      </c>
      <c r="S854" s="3" t="s">
        <v>129</v>
      </c>
      <c r="T854" s="3" t="s">
        <v>211</v>
      </c>
      <c r="U854" s="3" t="s">
        <v>4410</v>
      </c>
      <c r="V854" s="22" t="str">
        <f t="shared" si="91"/>
        <v>RLFO; Hora de aviso: 16:15 28/02/2024; Solución: Se recupero 100 mts  y se realizó un empalme de 8 hilos; Hora de solución: 18:30 28/02/2024; Causa: Podas</v>
      </c>
      <c r="W854" s="4" t="s">
        <v>2771</v>
      </c>
      <c r="X854" s="3"/>
      <c r="Y854" s="3"/>
      <c r="Z854" s="3" t="s">
        <v>69</v>
      </c>
      <c r="AA854" s="3" t="s">
        <v>70</v>
      </c>
      <c r="AB854" s="3">
        <v>8303169</v>
      </c>
      <c r="AC854" s="3" t="s">
        <v>71</v>
      </c>
      <c r="AD854" s="6">
        <v>0</v>
      </c>
      <c r="AE854" s="7"/>
      <c r="AF854" s="7"/>
      <c r="AG854" s="6">
        <f>Tabla4[[#This Row],[Tiempo Parada de Reloj]]+Tabla4[[#This Row],[Tiempo Autorizado por Telefonica (no Máximo)]]</f>
        <v>0</v>
      </c>
      <c r="AH854" s="7">
        <f t="shared" ca="1" si="88"/>
        <v>9.375E-2</v>
      </c>
      <c r="AI854" s="8">
        <f t="shared" si="89"/>
        <v>0</v>
      </c>
      <c r="AJ854" s="8">
        <f t="shared" ca="1" si="90"/>
        <v>2.25</v>
      </c>
      <c r="AK854" s="3" t="s">
        <v>98</v>
      </c>
      <c r="AL854" s="3" t="s">
        <v>71</v>
      </c>
      <c r="AM854" s="3" t="s">
        <v>87</v>
      </c>
      <c r="AN854" s="3" t="s">
        <v>87</v>
      </c>
      <c r="AO854" s="3" t="s">
        <v>72</v>
      </c>
      <c r="AP854" s="3" t="s">
        <v>72</v>
      </c>
      <c r="AQ854" s="23">
        <v>45353.329861111109</v>
      </c>
      <c r="AR854" s="3"/>
      <c r="AS854" s="23"/>
      <c r="AT854" s="23"/>
      <c r="AU854" s="3" t="s">
        <v>271</v>
      </c>
      <c r="AV854" s="3" t="s">
        <v>4411</v>
      </c>
      <c r="AW854" s="3" t="s">
        <v>1311</v>
      </c>
      <c r="AX854" s="3">
        <v>11.023999999999999</v>
      </c>
      <c r="AY854" s="3">
        <v>-74.888000000000005</v>
      </c>
      <c r="AZ854" s="8" t="str">
        <f>+CONCATENATE("Reportan apertura en el enlace ",Tabla4[[#This Row],[Enlace]]," en el ",Tabla4[[#This Row],[Distancia óptica]]," ocasionado por ",Tabla4[[#This Row],[Causa del daño]])</f>
        <v>Reportan apertura en el enlace Mov.Caujaral - Mov.Pelu en el Km 0,181 desde Cuajaral  ocasionado por Podas</v>
      </c>
      <c r="BA854" s="8" t="str">
        <f>+CONCATENATE("Para dar solución al incidente ",Tabla4[[#This Row],[Solución]])</f>
        <v>Para dar solución al incidente Se recupero 100 mts  y se realizó un empalme de 8 hilos</v>
      </c>
      <c r="BB854" s="3" t="str">
        <f>+_xlfn.CONCAT(Tabla4[[#This Row],[Causa Raiz]]," ",Tabla4[[#This Row],[Solución2]]," (",Tabla4[[#This Row],[Anillo]],"- Cabecera: ",Tabla4[[#This Row],[Cabecera]],"- Operador: ",Tabla4[[#This Row],[Operador]],")")</f>
        <v>Reportan apertura en el enlace Mov.Caujaral - Mov.Pelu en el Km 0,181 desde Cuajaral  ocasionado por Podas Para dar solución al incidente Se recupero 100 mts  y se realizó un empalme de 8 hilos (UK- Cabecera:  Cuajaral - Operador: Colombia Telecomunicaciones)</v>
      </c>
    </row>
    <row r="855" spans="1:54" s="2" customFormat="1" ht="185.25">
      <c r="A855" s="38">
        <f t="shared" si="87"/>
        <v>854</v>
      </c>
      <c r="B855" s="3">
        <v>8304830</v>
      </c>
      <c r="C855" s="3" t="s">
        <v>163</v>
      </c>
      <c r="D855" s="23">
        <v>45350.680555555555</v>
      </c>
      <c r="E855" s="23">
        <v>45351.427083333336</v>
      </c>
      <c r="F855" s="1">
        <f t="shared" ca="1" si="92"/>
        <v>0.74652777778101154</v>
      </c>
      <c r="G855" s="3" t="s">
        <v>55</v>
      </c>
      <c r="H855" s="41"/>
      <c r="I855" s="40"/>
      <c r="J855" s="5" t="s">
        <v>56</v>
      </c>
      <c r="K855" s="3" t="s">
        <v>138</v>
      </c>
      <c r="L855" s="9" t="s">
        <v>58</v>
      </c>
      <c r="M855" s="3" t="s">
        <v>139</v>
      </c>
      <c r="N855" s="3" t="s">
        <v>1329</v>
      </c>
      <c r="O855" s="3" t="s">
        <v>4412</v>
      </c>
      <c r="P855" s="3" t="s">
        <v>4413</v>
      </c>
      <c r="Q855" s="4" t="s">
        <v>4414</v>
      </c>
      <c r="R855" s="3" t="s">
        <v>3230</v>
      </c>
      <c r="S855" s="3" t="s">
        <v>145</v>
      </c>
      <c r="T855" s="3" t="s">
        <v>256</v>
      </c>
      <c r="U855" s="3" t="s">
        <v>4415</v>
      </c>
      <c r="V855" s="22" t="str">
        <f t="shared" si="91"/>
        <v>RDFO; Hora de aviso: 16:20 28/02/2024; Solución: hilo abierto en caja de empalme se refusiona el mismo ; Hora de solución: 10:15 29/02/2024; Causa: Falla de Empalme de FiOp</v>
      </c>
      <c r="W855" s="4" t="s">
        <v>199</v>
      </c>
      <c r="X855" s="3"/>
      <c r="Y855" s="3"/>
      <c r="Z855" s="3" t="s">
        <v>69</v>
      </c>
      <c r="AA855" s="3" t="s">
        <v>71</v>
      </c>
      <c r="AB855" s="3">
        <v>0</v>
      </c>
      <c r="AC855" s="3" t="s">
        <v>71</v>
      </c>
      <c r="AD855" s="6">
        <v>0.54166666666666663</v>
      </c>
      <c r="AE855" s="7"/>
      <c r="AF855" s="7"/>
      <c r="AG855" s="6">
        <f>Tabla4[[#This Row],[Tiempo Parada de Reloj]]+Tabla4[[#This Row],[Tiempo Autorizado por Telefonica (no Máximo)]]</f>
        <v>0.54166666666666663</v>
      </c>
      <c r="AH855" s="7">
        <f t="shared" ca="1" si="88"/>
        <v>0.20486111111434491</v>
      </c>
      <c r="AI855" s="8">
        <f t="shared" si="89"/>
        <v>13</v>
      </c>
      <c r="AJ855" s="8">
        <f t="shared" ca="1" si="90"/>
        <v>4.9166666667442778</v>
      </c>
      <c r="AK855" s="3" t="s">
        <v>87</v>
      </c>
      <c r="AL855" s="3" t="s">
        <v>70</v>
      </c>
      <c r="AM855" s="3" t="s">
        <v>72</v>
      </c>
      <c r="AN855" s="3" t="s">
        <v>119</v>
      </c>
      <c r="AO855" s="3" t="s">
        <v>88</v>
      </c>
      <c r="AP855" s="3" t="s">
        <v>88</v>
      </c>
      <c r="AQ855" s="23">
        <v>45354.549305555556</v>
      </c>
      <c r="AR855" s="3"/>
      <c r="AS855" s="23"/>
      <c r="AT855" s="23"/>
      <c r="AU855" s="3" t="s">
        <v>200</v>
      </c>
      <c r="AV855" s="3" t="s">
        <v>4416</v>
      </c>
      <c r="AW855" s="3" t="s">
        <v>307</v>
      </c>
      <c r="AX855" s="3">
        <v>3.3387500000000001</v>
      </c>
      <c r="AY855" s="3">
        <v>-76.254199999999997</v>
      </c>
      <c r="AZ855" s="8" t="str">
        <f>+CONCATENATE("Reportan apertura en el enlace ",Tabla4[[#This Row],[Enlace]]," en el ",Tabla4[[#This Row],[Distancia óptica]]," ocasionado por ",Tabla4[[#This Row],[Causa del daño]])</f>
        <v>Reportan apertura en el enlace Pradera - Florida en el Km 18,6 desde Florida  ocasionado por Falla de Empalme de FiOp</v>
      </c>
      <c r="BA855" s="8" t="str">
        <f>+CONCATENATE("Para dar solución al incidente ",Tabla4[[#This Row],[Solución]])</f>
        <v xml:space="preserve">Para dar solución al incidente hilo abierto en caja de empalme se refusiona el mismo </v>
      </c>
      <c r="BB855" s="3" t="str">
        <f>+_xlfn.CONCAT(Tabla4[[#This Row],[Causa Raiz]]," ",Tabla4[[#This Row],[Solución2]]," (",Tabla4[[#This Row],[Anillo]],"- Cabecera: ",Tabla4[[#This Row],[Cabecera]],"- Operador: ",Tabla4[[#This Row],[Operador]],")")</f>
        <v>Reportan apertura en el enlace Pradera - Florida en el Km 18,6 desde Florida  ocasionado por Falla de Empalme de FiOp Para dar solución al incidente hilo abierto en caja de empalme se refusiona el mismo  (LINEAL- Cabecera: FLORIDA- Operador: Colombia Telecomunicaciones)</v>
      </c>
    </row>
    <row r="856" spans="1:54" s="2" customFormat="1" ht="142.5">
      <c r="A856" s="38">
        <f t="shared" si="87"/>
        <v>855</v>
      </c>
      <c r="B856" s="3">
        <v>8305381</v>
      </c>
      <c r="C856" s="3" t="s">
        <v>163</v>
      </c>
      <c r="D856" s="23">
        <v>45350.767361111109</v>
      </c>
      <c r="E856" s="23">
        <v>45350.768750000003</v>
      </c>
      <c r="F856" s="1">
        <f t="shared" ca="1" si="92"/>
        <v>1.3888888934161514E-3</v>
      </c>
      <c r="G856" s="3" t="s">
        <v>55</v>
      </c>
      <c r="H856" s="41"/>
      <c r="I856" s="40"/>
      <c r="J856" s="5" t="s">
        <v>56</v>
      </c>
      <c r="K856" s="3" t="s">
        <v>122</v>
      </c>
      <c r="L856" s="9" t="s">
        <v>58</v>
      </c>
      <c r="M856" s="3" t="s">
        <v>383</v>
      </c>
      <c r="N856" s="3" t="s">
        <v>384</v>
      </c>
      <c r="O856" s="3" t="s">
        <v>4417</v>
      </c>
      <c r="P856" s="3" t="s">
        <v>325</v>
      </c>
      <c r="Q856" s="4" t="s">
        <v>4418</v>
      </c>
      <c r="R856" s="3" t="s">
        <v>562</v>
      </c>
      <c r="S856" s="3" t="s">
        <v>389</v>
      </c>
      <c r="T856" s="3" t="s">
        <v>104</v>
      </c>
      <c r="U856" s="3" t="s">
        <v>4419</v>
      </c>
      <c r="V856" s="22" t="str">
        <f t="shared" si="91"/>
        <v>RDFO; Hora de aviso: 18:25 28/02/2024; Solución: Se realiza limpieza en odf; Hora de solución: 18:27 28/02/2024; Causa: Visita Fallida</v>
      </c>
      <c r="W856" s="4" t="s">
        <v>132</v>
      </c>
      <c r="X856" s="3"/>
      <c r="Y856" s="3"/>
      <c r="Z856" s="3" t="s">
        <v>69</v>
      </c>
      <c r="AA856" s="3" t="s">
        <v>71</v>
      </c>
      <c r="AB856" s="3">
        <v>0</v>
      </c>
      <c r="AC856" s="3" t="s">
        <v>71</v>
      </c>
      <c r="AD856" s="6">
        <v>0</v>
      </c>
      <c r="AE856" s="7"/>
      <c r="AF856" s="7"/>
      <c r="AG856" s="6">
        <f>Tabla4[[#This Row],[Tiempo Parada de Reloj]]+Tabla4[[#This Row],[Tiempo Autorizado por Telefonica (no Máximo)]]</f>
        <v>0</v>
      </c>
      <c r="AH856" s="7">
        <f t="shared" ca="1" si="88"/>
        <v>1.3888888934161514E-3</v>
      </c>
      <c r="AI856" s="8">
        <f t="shared" si="89"/>
        <v>0</v>
      </c>
      <c r="AJ856" s="8">
        <f t="shared" ca="1" si="90"/>
        <v>3.3333333441987634E-2</v>
      </c>
      <c r="AK856" s="3" t="s">
        <v>87</v>
      </c>
      <c r="AL856" s="3" t="s">
        <v>71</v>
      </c>
      <c r="AM856" s="3" t="s">
        <v>87</v>
      </c>
      <c r="AN856" s="3" t="s">
        <v>87</v>
      </c>
      <c r="AO856" s="3" t="s">
        <v>87</v>
      </c>
      <c r="AP856" s="3" t="s">
        <v>87</v>
      </c>
      <c r="AQ856" s="23">
        <v>45350.768750000003</v>
      </c>
      <c r="AR856" s="3"/>
      <c r="AS856" s="23"/>
      <c r="AT856" s="23"/>
      <c r="AU856" s="3" t="s">
        <v>392</v>
      </c>
      <c r="AV856" s="3" t="s">
        <v>69</v>
      </c>
      <c r="AW856" s="3" t="s">
        <v>69</v>
      </c>
      <c r="AX856" s="3" t="s">
        <v>69</v>
      </c>
      <c r="AY856" s="3" t="s">
        <v>69</v>
      </c>
      <c r="AZ856" s="8" t="str">
        <f>+CONCATENATE("Reportan apertura en el enlace ",Tabla4[[#This Row],[Enlace]]," en el ",Tabla4[[#This Row],[Distancia óptica]]," ocasionado por ",Tabla4[[#This Row],[Causa del daño]])</f>
        <v>Reportan apertura en el enlace Cartagena centro 3500 - Polinal en el Km 0 ocasionado por Visita Fallida</v>
      </c>
      <c r="BA856" s="8" t="str">
        <f>+CONCATENATE("Para dar solución al incidente ",Tabla4[[#This Row],[Solución]])</f>
        <v>Para dar solución al incidente Se realiza limpieza en odf</v>
      </c>
      <c r="BB856" s="3" t="str">
        <f>+_xlfn.CONCAT(Tabla4[[#This Row],[Causa Raiz]]," ",Tabla4[[#This Row],[Solución2]]," (",Tabla4[[#This Row],[Anillo]],"- Cabecera: ",Tabla4[[#This Row],[Cabecera]],"- Operador: ",Tabla4[[#This Row],[Operador]],")")</f>
        <v>Reportan apertura en el enlace Cartagena centro 3500 - Polinal en el Km 0 ocasionado por Visita Fallida Para dar solución al incidente Se realiza limpieza en odf (NA- Cabecera: NA- Operador: Colombia Telecomunicaciones)</v>
      </c>
    </row>
    <row r="857" spans="1:54" s="2" customFormat="1" ht="199.5">
      <c r="A857" s="38">
        <f t="shared" si="87"/>
        <v>856</v>
      </c>
      <c r="B857" s="3">
        <v>8304728</v>
      </c>
      <c r="C857" s="3" t="s">
        <v>54</v>
      </c>
      <c r="D857" s="23">
        <v>45350.75</v>
      </c>
      <c r="E857" s="23">
        <v>45350.986111111109</v>
      </c>
      <c r="F857" s="1">
        <f t="shared" ca="1" si="92"/>
        <v>0.23611111110949423</v>
      </c>
      <c r="G857" s="3" t="s">
        <v>55</v>
      </c>
      <c r="H857" s="41"/>
      <c r="I857" s="40"/>
      <c r="J857" s="5" t="s">
        <v>56</v>
      </c>
      <c r="K857" s="3" t="s">
        <v>77</v>
      </c>
      <c r="L857" s="9" t="s">
        <v>78</v>
      </c>
      <c r="M857" s="3" t="s">
        <v>152</v>
      </c>
      <c r="N857" s="3" t="s">
        <v>153</v>
      </c>
      <c r="O857" s="3" t="s">
        <v>4420</v>
      </c>
      <c r="P857" s="3" t="s">
        <v>4421</v>
      </c>
      <c r="Q857" s="4" t="s">
        <v>4422</v>
      </c>
      <c r="R857" s="3" t="s">
        <v>479</v>
      </c>
      <c r="S857" s="3" t="s">
        <v>158</v>
      </c>
      <c r="T857" s="3" t="s">
        <v>66</v>
      </c>
      <c r="U857" s="3" t="s">
        <v>4423</v>
      </c>
      <c r="V857" s="22" t="str">
        <f t="shared" si="91"/>
        <v>RLFO; Hora de aviso: 18:00 28/02/2024; Solución: Se recupera 180 metros  de reserva  y se crea una emplame de 24 hilos; Hora de solución: 23:40 28/02/2024; Causa: Vandalismo</v>
      </c>
      <c r="W857" s="4" t="s">
        <v>160</v>
      </c>
      <c r="X857" s="3"/>
      <c r="Y857" s="3"/>
      <c r="Z857" s="3" t="s">
        <v>69</v>
      </c>
      <c r="AA857" s="3" t="s">
        <v>70</v>
      </c>
      <c r="AB857" s="3">
        <v>8304728</v>
      </c>
      <c r="AC857" s="3" t="s">
        <v>71</v>
      </c>
      <c r="AD857" s="6">
        <v>7.2916666666666671E-2</v>
      </c>
      <c r="AE857" s="7"/>
      <c r="AF857" s="7"/>
      <c r="AG857" s="6">
        <f>Tabla4[[#This Row],[Tiempo Parada de Reloj]]+Tabla4[[#This Row],[Tiempo Autorizado por Telefonica (no Máximo)]]</f>
        <v>7.2916666666666671E-2</v>
      </c>
      <c r="AH857" s="7">
        <f t="shared" ca="1" si="88"/>
        <v>0.16319444444282755</v>
      </c>
      <c r="AI857" s="8">
        <f t="shared" si="89"/>
        <v>1.75</v>
      </c>
      <c r="AJ857" s="8">
        <f t="shared" ca="1" si="90"/>
        <v>3.9166666666278611</v>
      </c>
      <c r="AK857" s="3" t="s">
        <v>87</v>
      </c>
      <c r="AL857" s="3" t="s">
        <v>70</v>
      </c>
      <c r="AM857" s="3" t="s">
        <v>88</v>
      </c>
      <c r="AN857" s="3" t="s">
        <v>88</v>
      </c>
      <c r="AO857" s="3" t="s">
        <v>88</v>
      </c>
      <c r="AP857" s="3" t="s">
        <v>88</v>
      </c>
      <c r="AQ857" s="23">
        <v>45352.697916666664</v>
      </c>
      <c r="AR857" s="3"/>
      <c r="AS857" s="23"/>
      <c r="AT857" s="23"/>
      <c r="AU857" s="3" t="s">
        <v>161</v>
      </c>
      <c r="AV857" s="3" t="s">
        <v>4424</v>
      </c>
      <c r="AW857" s="3" t="s">
        <v>135</v>
      </c>
      <c r="AX857" s="3">
        <v>1.2011000000000001</v>
      </c>
      <c r="AY857" s="3">
        <v>-77.280100000000004</v>
      </c>
      <c r="AZ857" s="8" t="str">
        <f>+CONCATENATE("Reportan apertura en el enlace ",Tabla4[[#This Row],[Enlace]]," en el ",Tabla4[[#This Row],[Distancia óptica]]," ocasionado por ",Tabla4[[#This Row],[Causa del daño]])</f>
        <v>Reportan apertura en el enlace Mov.Violeta - Mov.Fatima en el km 0,3 desde bts violetas ocasionado por Vandalismo</v>
      </c>
      <c r="BA857" s="8" t="str">
        <f>+CONCATENATE("Para dar solución al incidente ",Tabla4[[#This Row],[Solución]])</f>
        <v>Para dar solución al incidente Se recupera 180 metros  de reserva  y se crea una emplame de 24 hilos</v>
      </c>
      <c r="BB857" s="3" t="str">
        <f>+_xlfn.CONCAT(Tabla4[[#This Row],[Causa Raiz]]," ",Tabla4[[#This Row],[Solución2]]," (",Tabla4[[#This Row],[Anillo]],"- Cabecera: ",Tabla4[[#This Row],[Cabecera]],"- Operador: ",Tabla4[[#This Row],[Operador]],")")</f>
        <v>Reportan apertura en el enlace Mov.Violeta - Mov.Fatima en el km 0,3 desde bts violetas ocasionado por Vandalismo Para dar solución al incidente Se recupera 180 metros  de reserva  y se crea una emplame de 24 hilos (Lineal- Cabecera: Mov.Violetas- Operador: Colombia Telecomunicaciones)</v>
      </c>
    </row>
    <row r="858" spans="1:54" s="2" customFormat="1" ht="213.75">
      <c r="A858" s="38">
        <f t="shared" si="87"/>
        <v>857</v>
      </c>
      <c r="B858" s="3">
        <v>8300607</v>
      </c>
      <c r="C858" s="3" t="s">
        <v>54</v>
      </c>
      <c r="D858" s="23">
        <v>45350.881944444445</v>
      </c>
      <c r="E858" s="23">
        <v>45351.5</v>
      </c>
      <c r="F858" s="1">
        <f t="shared" ca="1" si="92"/>
        <v>0.61805555555474712</v>
      </c>
      <c r="G858" s="3" t="s">
        <v>55</v>
      </c>
      <c r="H858" s="41"/>
      <c r="I858" s="40"/>
      <c r="J858" s="5" t="s">
        <v>56</v>
      </c>
      <c r="K858" s="3" t="s">
        <v>93</v>
      </c>
      <c r="L858" s="9" t="s">
        <v>78</v>
      </c>
      <c r="M858" s="3" t="s">
        <v>59</v>
      </c>
      <c r="N858" s="3" t="s">
        <v>60</v>
      </c>
      <c r="O858" s="3" t="s">
        <v>4425</v>
      </c>
      <c r="P858" s="3" t="s">
        <v>4426</v>
      </c>
      <c r="Q858" s="4" t="s">
        <v>4427</v>
      </c>
      <c r="R858" s="3" t="s">
        <v>304</v>
      </c>
      <c r="S858" s="3" t="s">
        <v>65</v>
      </c>
      <c r="T858" s="3" t="s">
        <v>276</v>
      </c>
      <c r="U858" s="3" t="s">
        <v>4428</v>
      </c>
      <c r="V858" s="22" t="str">
        <f t="shared" si="91"/>
        <v>RLFO; Hora de aviso: 21:10 28/02/2024; Solución: se realiza tendido de 100 y dos empalmes de 48 hilos ; Hora de solución: 12:00 29/02/2024; Causa: Intervención de Terceros</v>
      </c>
      <c r="W858" s="4" t="s">
        <v>68</v>
      </c>
      <c r="X858" s="3"/>
      <c r="Y858" s="3"/>
      <c r="Z858" s="3" t="s">
        <v>69</v>
      </c>
      <c r="AA858" s="3" t="s">
        <v>70</v>
      </c>
      <c r="AB858" s="3">
        <v>8300607</v>
      </c>
      <c r="AC858" s="3" t="s">
        <v>71</v>
      </c>
      <c r="AD858" s="6">
        <v>0.45833333333333331</v>
      </c>
      <c r="AE858" s="7"/>
      <c r="AF858" s="7"/>
      <c r="AG858" s="6">
        <f>Tabla4[[#This Row],[Tiempo Parada de Reloj]]+Tabla4[[#This Row],[Tiempo Autorizado por Telefonica (no Máximo)]]</f>
        <v>0.45833333333333331</v>
      </c>
      <c r="AH858" s="7">
        <f t="shared" ca="1" si="88"/>
        <v>0.1597222222214138</v>
      </c>
      <c r="AI858" s="8">
        <f t="shared" si="89"/>
        <v>11</v>
      </c>
      <c r="AJ858" s="8">
        <f t="shared" ca="1" si="90"/>
        <v>3.8333333333139312</v>
      </c>
      <c r="AK858" s="3" t="s">
        <v>98</v>
      </c>
      <c r="AL858" s="3" t="s">
        <v>70</v>
      </c>
      <c r="AM858" s="3" t="s">
        <v>72</v>
      </c>
      <c r="AN858" s="3" t="s">
        <v>119</v>
      </c>
      <c r="AO858" s="3" t="s">
        <v>88</v>
      </c>
      <c r="AP858" s="3" t="s">
        <v>88</v>
      </c>
      <c r="AQ858" s="23">
        <v>45354.881249999999</v>
      </c>
      <c r="AR858" s="3"/>
      <c r="AS858" s="23"/>
      <c r="AT858" s="23"/>
      <c r="AU858" s="3" t="s">
        <v>107</v>
      </c>
      <c r="AV858" s="3" t="s">
        <v>4429</v>
      </c>
      <c r="AW858" s="3" t="s">
        <v>1311</v>
      </c>
      <c r="AX858" s="3">
        <v>4.6960699999999997</v>
      </c>
      <c r="AY858" s="3">
        <v>-74.088390000000004</v>
      </c>
      <c r="AZ858" s="8" t="str">
        <f>+CONCATENATE("Reportan apertura en el enlace ",Tabla4[[#This Row],[Enlace]]," en el ",Tabla4[[#This Row],[Distancia óptica]]," ocasionado por ",Tabla4[[#This Row],[Causa del daño]])</f>
        <v>Reportan apertura en el enlace Mov. Club Los Lagartos sector Remoto - Mov. Lagartos II en el km 1.08 desde Mov. Lagartos II ocasionado por Intervención de Terceros</v>
      </c>
      <c r="BA858" s="8" t="str">
        <f>+CONCATENATE("Para dar solución al incidente ",Tabla4[[#This Row],[Solución]])</f>
        <v xml:space="preserve">Para dar solución al incidente se realiza tendido de 100 y dos empalmes de 48 hilos </v>
      </c>
      <c r="BB858" s="3" t="str">
        <f>+_xlfn.CONCAT(Tabla4[[#This Row],[Causa Raiz]]," ",Tabla4[[#This Row],[Solución2]]," (",Tabla4[[#This Row],[Anillo]],"- Cabecera: ",Tabla4[[#This Row],[Cabecera]],"- Operador: ",Tabla4[[#This Row],[Operador]],")")</f>
        <v>Reportan apertura en el enlace Mov. Club Los Lagartos sector Remoto - Mov. Lagartos II en el km 1.08 desde Mov. Lagartos II ocasionado por Intervención de Terceros Para dar solución al incidente se realiza tendido de 100 y dos empalmes de 48 hilos  (UK- Cabecera: ESPAÑOLA- Operador: Colombia Telecomunicaciones)</v>
      </c>
    </row>
    <row r="859" spans="1:54" s="2" customFormat="1" ht="171">
      <c r="A859" s="38">
        <f t="shared" si="87"/>
        <v>858</v>
      </c>
      <c r="B859" s="3">
        <v>8305805</v>
      </c>
      <c r="C859" s="3" t="s">
        <v>92</v>
      </c>
      <c r="D859" s="23">
        <v>45351.010416666664</v>
      </c>
      <c r="E859" s="23">
        <v>45351.4375</v>
      </c>
      <c r="F859" s="1">
        <f t="shared" ca="1" si="92"/>
        <v>0.42708333333575865</v>
      </c>
      <c r="G859" s="3" t="s">
        <v>55</v>
      </c>
      <c r="H859" s="41"/>
      <c r="I859" s="40"/>
      <c r="J859" s="5" t="s">
        <v>56</v>
      </c>
      <c r="K859" s="3" t="s">
        <v>122</v>
      </c>
      <c r="L859" s="9" t="s">
        <v>58</v>
      </c>
      <c r="M859" s="3" t="s">
        <v>800</v>
      </c>
      <c r="N859" s="3" t="s">
        <v>2493</v>
      </c>
      <c r="O859" s="3" t="s">
        <v>4430</v>
      </c>
      <c r="P859" s="3" t="s">
        <v>4431</v>
      </c>
      <c r="Q859" s="4" t="s">
        <v>4432</v>
      </c>
      <c r="R859" s="3" t="s">
        <v>649</v>
      </c>
      <c r="S859" s="3" t="s">
        <v>129</v>
      </c>
      <c r="T859" s="3" t="s">
        <v>116</v>
      </c>
      <c r="U859" s="3" t="s">
        <v>4433</v>
      </c>
      <c r="V859" s="22" t="str">
        <f t="shared" si="91"/>
        <v>RTNFO; Hora de aviso: 0:15 29/02/2024; Solución: se realiza tendido de 400 mts y dos empalmes de 36 hilos; Hora de solución: 10:30 29/02/2024; Causa: Hurto</v>
      </c>
      <c r="W859" s="4" t="s">
        <v>132</v>
      </c>
      <c r="X859" s="3"/>
      <c r="Y859" s="3"/>
      <c r="Z859" s="3" t="s">
        <v>69</v>
      </c>
      <c r="AA859" s="3" t="s">
        <v>70</v>
      </c>
      <c r="AB859" s="3">
        <v>8305805</v>
      </c>
      <c r="AC859" s="3" t="s">
        <v>71</v>
      </c>
      <c r="AD859" s="6">
        <v>0.22222222222222221</v>
      </c>
      <c r="AE859" s="7"/>
      <c r="AF859" s="7"/>
      <c r="AG859" s="6">
        <f>Tabla4[[#This Row],[Tiempo Parada de Reloj]]+Tabla4[[#This Row],[Tiempo Autorizado por Telefonica (no Máximo)]]</f>
        <v>0.22222222222222221</v>
      </c>
      <c r="AH859" s="7">
        <f t="shared" ca="1" si="88"/>
        <v>0.20486111111353644</v>
      </c>
      <c r="AI859" s="8">
        <f t="shared" si="89"/>
        <v>5.333333333333333</v>
      </c>
      <c r="AJ859" s="8">
        <f t="shared" ca="1" si="90"/>
        <v>4.9166666667248746</v>
      </c>
      <c r="AK859" s="3" t="s">
        <v>88</v>
      </c>
      <c r="AL859" s="3" t="s">
        <v>70</v>
      </c>
      <c r="AM859" s="3" t="s">
        <v>119</v>
      </c>
      <c r="AN859" s="3" t="s">
        <v>119</v>
      </c>
      <c r="AO859" s="3" t="s">
        <v>72</v>
      </c>
      <c r="AP859" s="3" t="s">
        <v>72</v>
      </c>
      <c r="AQ859" s="23">
        <v>45353.633333333331</v>
      </c>
      <c r="AR859" s="3"/>
      <c r="AS859" s="23"/>
      <c r="AT859" s="23"/>
      <c r="AU859" s="3" t="s">
        <v>655</v>
      </c>
      <c r="AV859" s="3" t="s">
        <v>2493</v>
      </c>
      <c r="AW859" s="3" t="s">
        <v>307</v>
      </c>
      <c r="AX859" s="3">
        <v>9.4720220000000008</v>
      </c>
      <c r="AY859" s="3">
        <v>-75.603672000000003</v>
      </c>
      <c r="AZ859" s="8" t="str">
        <f>+CONCATENATE("Reportan apertura en el enlace ",Tabla4[[#This Row],[Enlace]]," en el ",Tabla4[[#This Row],[Distancia óptica]]," ocasionado por ",Tabla4[[#This Row],[Causa del daño]])</f>
        <v>Reportan apertura en el enlace Tolú - Coveñas en el km 12.7 desde Coveña finca ocasionado por Hurto</v>
      </c>
      <c r="BA859" s="8" t="str">
        <f>+CONCATENATE("Para dar solución al incidente ",Tabla4[[#This Row],[Solución]])</f>
        <v>Para dar solución al incidente se realiza tendido de 400 mts y dos empalmes de 36 hilos</v>
      </c>
      <c r="BB859" s="3" t="str">
        <f>+_xlfn.CONCAT(Tabla4[[#This Row],[Causa Raiz]]," ",Tabla4[[#This Row],[Solución2]]," (",Tabla4[[#This Row],[Anillo]],"- Cabecera: ",Tabla4[[#This Row],[Cabecera]],"- Operador: ",Tabla4[[#This Row],[Operador]],")")</f>
        <v>Reportan apertura en el enlace Tolú - Coveñas en el km 12.7 desde Coveña finca ocasionado por Hurto Para dar solución al incidente se realiza tendido de 400 mts y dos empalmes de 36 hilos (LINEAL- Cabecera: TOLU- Operador: Colombia Telecomunicaciones)</v>
      </c>
    </row>
    <row r="860" spans="1:54" s="2" customFormat="1" ht="199.5">
      <c r="A860" s="38">
        <f t="shared" si="87"/>
        <v>859</v>
      </c>
      <c r="B860" s="3">
        <v>8306509</v>
      </c>
      <c r="C860" s="3" t="s">
        <v>54</v>
      </c>
      <c r="D860" s="23">
        <v>45351.020833333336</v>
      </c>
      <c r="E860" s="23">
        <v>45351.520833333336</v>
      </c>
      <c r="F860" s="1">
        <f t="shared" ca="1" si="92"/>
        <v>0.5</v>
      </c>
      <c r="G860" s="3" t="s">
        <v>55</v>
      </c>
      <c r="H860" s="41"/>
      <c r="I860" s="40"/>
      <c r="J860" s="5" t="s">
        <v>56</v>
      </c>
      <c r="K860" s="3" t="s">
        <v>340</v>
      </c>
      <c r="L860" s="9" t="s">
        <v>58</v>
      </c>
      <c r="M860" s="3" t="s">
        <v>341</v>
      </c>
      <c r="N860" s="3" t="s">
        <v>342</v>
      </c>
      <c r="O860" s="3" t="s">
        <v>4434</v>
      </c>
      <c r="P860" s="3" t="s">
        <v>4435</v>
      </c>
      <c r="Q860" s="4" t="s">
        <v>4436</v>
      </c>
      <c r="R860" s="3" t="s">
        <v>1304</v>
      </c>
      <c r="S860" s="3" t="s">
        <v>347</v>
      </c>
      <c r="T860" s="3" t="s">
        <v>66</v>
      </c>
      <c r="U860" s="3" t="s">
        <v>4437</v>
      </c>
      <c r="V860" s="22" t="str">
        <f t="shared" si="91"/>
        <v>RLFO; Hora de aviso: 0:30 29/02/2024; Solución: Se recupera 60 mts de reserva y se realiza un empalme de 48 hilos; Hora de solución: 12:30 29/02/2024; Causa: Vandalismo</v>
      </c>
      <c r="W860" s="4" t="s">
        <v>349</v>
      </c>
      <c r="X860" s="3"/>
      <c r="Y860" s="3"/>
      <c r="Z860" s="3" t="s">
        <v>69</v>
      </c>
      <c r="AA860" s="3" t="s">
        <v>70</v>
      </c>
      <c r="AB860" s="3">
        <v>8306509</v>
      </c>
      <c r="AC860" s="3" t="s">
        <v>71</v>
      </c>
      <c r="AD860" s="6">
        <v>0.33333333333333331</v>
      </c>
      <c r="AE860" s="7"/>
      <c r="AF860" s="7"/>
      <c r="AG860" s="6">
        <f>Tabla4[[#This Row],[Tiempo Parada de Reloj]]+Tabla4[[#This Row],[Tiempo Autorizado por Telefonica (no Máximo)]]</f>
        <v>0.33333333333333331</v>
      </c>
      <c r="AH860" s="7">
        <f t="shared" ca="1" si="88"/>
        <v>0.16666666666666669</v>
      </c>
      <c r="AI860" s="8">
        <f t="shared" si="89"/>
        <v>8</v>
      </c>
      <c r="AJ860" s="8">
        <f t="shared" ca="1" si="90"/>
        <v>4</v>
      </c>
      <c r="AK860" s="3" t="s">
        <v>88</v>
      </c>
      <c r="AL860" s="3" t="s">
        <v>70</v>
      </c>
      <c r="AM860" s="3" t="s">
        <v>119</v>
      </c>
      <c r="AN860" s="3" t="s">
        <v>119</v>
      </c>
      <c r="AO860" s="3" t="s">
        <v>88</v>
      </c>
      <c r="AP860" s="3" t="s">
        <v>88</v>
      </c>
      <c r="AQ860" s="23">
        <v>45352.756944444445</v>
      </c>
      <c r="AR860" s="3"/>
      <c r="AS860" s="23"/>
      <c r="AT860" s="23"/>
      <c r="AU860" s="3" t="s">
        <v>351</v>
      </c>
      <c r="AV860" s="3" t="s">
        <v>4438</v>
      </c>
      <c r="AW860" s="3" t="s">
        <v>307</v>
      </c>
      <c r="AX860" s="3">
        <v>4.4450000000000003</v>
      </c>
      <c r="AY860" s="3">
        <v>-75.188599999999994</v>
      </c>
      <c r="AZ860" s="8" t="str">
        <f>+CONCATENATE("Reportan apertura en el enlace ",Tabla4[[#This Row],[Enlace]]," en el ",Tabla4[[#This Row],[Distancia óptica]]," ocasionado por ",Tabla4[[#This Row],[Causa del daño]])</f>
        <v>Reportan apertura en el enlace Margarita - ProTecho en el Km 2,7 desde Margaritas. ocasionado por Vandalismo</v>
      </c>
      <c r="BA860" s="8" t="str">
        <f>+CONCATENATE("Para dar solución al incidente ",Tabla4[[#This Row],[Solución]])</f>
        <v>Para dar solución al incidente Se recupera 60 mts de reserva y se realiza un empalme de 48 hilos</v>
      </c>
      <c r="BB860" s="3" t="str">
        <f>+_xlfn.CONCAT(Tabla4[[#This Row],[Causa Raiz]]," ",Tabla4[[#This Row],[Solución2]]," (",Tabla4[[#This Row],[Anillo]],"- Cabecera: ",Tabla4[[#This Row],[Cabecera]],"- Operador: ",Tabla4[[#This Row],[Operador]],")")</f>
        <v>Reportan apertura en el enlace Margarita - ProTecho en el Km 2,7 desde Margaritas. ocasionado por Vandalismo Para dar solución al incidente Se recupera 60 mts de reserva y se realiza un empalme de 48 hilos (LINEAL- Cabecera: MARGARITAS- Operador: Colombia Telecomunicaciones)</v>
      </c>
    </row>
    <row r="861" spans="1:54" s="2" customFormat="1" ht="185.25">
      <c r="A861" s="38">
        <f t="shared" si="87"/>
        <v>860</v>
      </c>
      <c r="B861" s="3">
        <v>8306571</v>
      </c>
      <c r="C861" s="3" t="s">
        <v>54</v>
      </c>
      <c r="D861" s="23">
        <v>45350.986111111109</v>
      </c>
      <c r="E861" s="23">
        <v>45351.152777777781</v>
      </c>
      <c r="F861" s="1">
        <f t="shared" ca="1" si="92"/>
        <v>0.16666666667151731</v>
      </c>
      <c r="G861" s="3" t="s">
        <v>55</v>
      </c>
      <c r="H861" s="41"/>
      <c r="I861" s="40"/>
      <c r="J861" s="5" t="s">
        <v>56</v>
      </c>
      <c r="K861" s="3" t="s">
        <v>77</v>
      </c>
      <c r="L861" s="9" t="s">
        <v>78</v>
      </c>
      <c r="M861" s="3" t="s">
        <v>152</v>
      </c>
      <c r="N861" s="3" t="s">
        <v>153</v>
      </c>
      <c r="O861" s="3" t="s">
        <v>4420</v>
      </c>
      <c r="P861" s="3" t="s">
        <v>4439</v>
      </c>
      <c r="Q861" s="4" t="s">
        <v>4440</v>
      </c>
      <c r="R861" s="3" t="s">
        <v>479</v>
      </c>
      <c r="S861" s="3" t="s">
        <v>158</v>
      </c>
      <c r="T861" s="3" t="s">
        <v>66</v>
      </c>
      <c r="U861" s="3" t="s">
        <v>4441</v>
      </c>
      <c r="V861" s="22" t="str">
        <f t="shared" si="91"/>
        <v>RLFO; Hora de aviso: 23:40 28/02/2024; Solución: Se realiza migracion entre ODF y empalme existente; Hora de solución: 3:40 29/02/2024; Causa: Vandalismo</v>
      </c>
      <c r="W861" s="4" t="s">
        <v>160</v>
      </c>
      <c r="X861" s="3"/>
      <c r="Y861" s="3"/>
      <c r="Z861" s="3" t="s">
        <v>69</v>
      </c>
      <c r="AA861" s="3" t="s">
        <v>70</v>
      </c>
      <c r="AB861" s="3">
        <v>8304728</v>
      </c>
      <c r="AC861" s="3" t="s">
        <v>71</v>
      </c>
      <c r="AD861" s="6">
        <v>0</v>
      </c>
      <c r="AE861" s="7"/>
      <c r="AF861" s="7"/>
      <c r="AG861" s="6">
        <f>Tabla4[[#This Row],[Tiempo Parada de Reloj]]+Tabla4[[#This Row],[Tiempo Autorizado por Telefonica (no Máximo)]]</f>
        <v>0</v>
      </c>
      <c r="AH861" s="7">
        <f t="shared" ca="1" si="88"/>
        <v>0.16666666667151731</v>
      </c>
      <c r="AI861" s="8">
        <f t="shared" si="89"/>
        <v>0</v>
      </c>
      <c r="AJ861" s="8">
        <f t="shared" ca="1" si="90"/>
        <v>4.0000000001164153</v>
      </c>
      <c r="AK861" s="3" t="s">
        <v>88</v>
      </c>
      <c r="AL861" s="3" t="s">
        <v>70</v>
      </c>
      <c r="AM861" s="3" t="s">
        <v>72</v>
      </c>
      <c r="AN861" s="3" t="s">
        <v>72</v>
      </c>
      <c r="AO861" s="3" t="s">
        <v>88</v>
      </c>
      <c r="AP861" s="3" t="s">
        <v>88</v>
      </c>
      <c r="AQ861" s="23">
        <v>45352.756944444445</v>
      </c>
      <c r="AR861" s="3"/>
      <c r="AS861" s="23"/>
      <c r="AT861" s="23"/>
      <c r="AU861" s="3" t="s">
        <v>161</v>
      </c>
      <c r="AV861" s="3" t="s">
        <v>4424</v>
      </c>
      <c r="AW861" s="3" t="s">
        <v>135</v>
      </c>
      <c r="AX861" s="3">
        <v>1.2011000000000001</v>
      </c>
      <c r="AY861" s="3">
        <v>-77.280100000000004</v>
      </c>
      <c r="AZ861" s="8" t="str">
        <f>+CONCATENATE("Reportan apertura en el enlace ",Tabla4[[#This Row],[Enlace]]," en el ",Tabla4[[#This Row],[Distancia óptica]]," ocasionado por ",Tabla4[[#This Row],[Causa del daño]])</f>
        <v>Reportan apertura en el enlace Mov.Violeta - Mov.Fatima en el km 0,32 desde bts violetas ocasionado por Vandalismo</v>
      </c>
      <c r="BA861" s="8" t="str">
        <f>+CONCATENATE("Para dar solución al incidente ",Tabla4[[#This Row],[Solución]])</f>
        <v>Para dar solución al incidente Se realiza migracion entre ODF y empalme existente</v>
      </c>
      <c r="BB861" s="3" t="str">
        <f>+_xlfn.CONCAT(Tabla4[[#This Row],[Causa Raiz]]," ",Tabla4[[#This Row],[Solución2]]," (",Tabla4[[#This Row],[Anillo]],"- Cabecera: ",Tabla4[[#This Row],[Cabecera]],"- Operador: ",Tabla4[[#This Row],[Operador]],")")</f>
        <v>Reportan apertura en el enlace Mov.Violeta - Mov.Fatima en el km 0,32 desde bts violetas ocasionado por Vandalismo Para dar solución al incidente Se realiza migracion entre ODF y empalme existente (Lineal- Cabecera: Mov.Violetas- Operador: Colombia Telecomunicaciones)</v>
      </c>
    </row>
    <row r="862" spans="1:54" s="2" customFormat="1" ht="199.5">
      <c r="A862" s="38">
        <f t="shared" si="87"/>
        <v>861</v>
      </c>
      <c r="B862" s="3">
        <v>8306928</v>
      </c>
      <c r="C862" s="3" t="s">
        <v>136</v>
      </c>
      <c r="D862" s="23">
        <v>45351.145833333336</v>
      </c>
      <c r="E862" s="23">
        <v>45351.46875</v>
      </c>
      <c r="F862" s="1">
        <f t="shared" ca="1" si="92"/>
        <v>0.32291666666424135</v>
      </c>
      <c r="G862" s="3" t="s">
        <v>55</v>
      </c>
      <c r="H862" s="41"/>
      <c r="I862" s="40"/>
      <c r="J862" s="5" t="s">
        <v>137</v>
      </c>
      <c r="K862" s="3" t="s">
        <v>93</v>
      </c>
      <c r="L862" s="9" t="s">
        <v>78</v>
      </c>
      <c r="M862" s="3" t="s">
        <v>59</v>
      </c>
      <c r="N862" s="3" t="s">
        <v>60</v>
      </c>
      <c r="O862" s="3" t="s">
        <v>4442</v>
      </c>
      <c r="P862" s="3" t="s">
        <v>4443</v>
      </c>
      <c r="Q862" s="4" t="s">
        <v>4444</v>
      </c>
      <c r="R862" s="3" t="s">
        <v>378</v>
      </c>
      <c r="S862" s="3" t="s">
        <v>65</v>
      </c>
      <c r="T862" s="3" t="s">
        <v>116</v>
      </c>
      <c r="U862" s="3" t="s">
        <v>4445</v>
      </c>
      <c r="V862" s="22" t="str">
        <f t="shared" si="91"/>
        <v>RBHFO; Hora de aviso: 3:30 29/02/2024; Solución: se recupero 100 mts de reserva y se realiza un empalme de 96 hilos; Hora de solución: 11:15 29/02/2024; Causa: Hurto</v>
      </c>
      <c r="W862" s="4" t="s">
        <v>68</v>
      </c>
      <c r="X862" s="3"/>
      <c r="Y862" s="3"/>
      <c r="Z862" s="3" t="s">
        <v>69</v>
      </c>
      <c r="AA862" s="3" t="s">
        <v>70</v>
      </c>
      <c r="AB862" s="3">
        <v>8306928</v>
      </c>
      <c r="AC862" s="3" t="s">
        <v>71</v>
      </c>
      <c r="AD862" s="6">
        <v>0.16666666666666666</v>
      </c>
      <c r="AE862" s="7"/>
      <c r="AF862" s="7"/>
      <c r="AG862" s="6">
        <f>Tabla4[[#This Row],[Tiempo Parada de Reloj]]+Tabla4[[#This Row],[Tiempo Autorizado por Telefonica (no Máximo)]]</f>
        <v>0.16666666666666666</v>
      </c>
      <c r="AH862" s="7">
        <f t="shared" ca="1" si="88"/>
        <v>0.15624999999757469</v>
      </c>
      <c r="AI862" s="8">
        <f t="shared" si="89"/>
        <v>4</v>
      </c>
      <c r="AJ862" s="8">
        <f t="shared" ca="1" si="90"/>
        <v>3.7499999999417923</v>
      </c>
      <c r="AK862" s="3" t="s">
        <v>88</v>
      </c>
      <c r="AL862" s="3" t="s">
        <v>70</v>
      </c>
      <c r="AM862" s="3" t="s">
        <v>72</v>
      </c>
      <c r="AN862" s="3" t="s">
        <v>119</v>
      </c>
      <c r="AO862" s="3" t="s">
        <v>88</v>
      </c>
      <c r="AP862" s="3" t="s">
        <v>88</v>
      </c>
      <c r="AQ862" s="23">
        <v>45352.916666666664</v>
      </c>
      <c r="AR862" s="3"/>
      <c r="AS862" s="23"/>
      <c r="AT862" s="23"/>
      <c r="AU862" s="3" t="s">
        <v>74</v>
      </c>
      <c r="AV862" s="3" t="s">
        <v>4446</v>
      </c>
      <c r="AW862" s="3" t="s">
        <v>3443</v>
      </c>
      <c r="AX862" s="3">
        <v>4.5518999999999998</v>
      </c>
      <c r="AY862" s="3">
        <v>-74.118099999999998</v>
      </c>
      <c r="AZ862" s="8" t="str">
        <f>+CONCATENATE("Reportan apertura en el enlace ",Tabla4[[#This Row],[Enlace]]," en el ",Tabla4[[#This Row],[Distancia óptica]]," ocasionado por ",Tabla4[[#This Row],[Causa del daño]])</f>
        <v>Reportan apertura en el enlace Mov. Hospital Meissen - Mov. Marruecos en el Km 0,884 desde Marruecos ocasionado por Hurto</v>
      </c>
      <c r="BA862" s="8" t="str">
        <f>+CONCATENATE("Para dar solución al incidente ",Tabla4[[#This Row],[Solución]])</f>
        <v>Para dar solución al incidente se recupero 100 mts de reserva y se realiza un empalme de 96 hilos</v>
      </c>
      <c r="BB862" s="3" t="str">
        <f>+_xlfn.CONCAT(Tabla4[[#This Row],[Causa Raiz]]," ",Tabla4[[#This Row],[Solución2]]," (",Tabla4[[#This Row],[Anillo]],"- Cabecera: ",Tabla4[[#This Row],[Cabecera]],"- Operador: ",Tabla4[[#This Row],[Operador]],")")</f>
        <v>Reportan apertura en el enlace Mov. Hospital Meissen - Mov. Marruecos en el Km 0,884 desde Marruecos ocasionado por Hurto Para dar solución al incidente se recupero 100 mts de reserva y se realiza un empalme de 96 hilos (Anillo 60R- Cabecera: MARRUECOS- Operador: Infraco)</v>
      </c>
    </row>
    <row r="863" spans="1:54" s="2" customFormat="1" ht="171">
      <c r="A863" s="38">
        <f t="shared" si="87"/>
        <v>862</v>
      </c>
      <c r="B863" s="3">
        <v>8307355</v>
      </c>
      <c r="C863" s="3" t="s">
        <v>92</v>
      </c>
      <c r="D863" s="23">
        <v>45351.208333333336</v>
      </c>
      <c r="E863" s="23">
        <v>45351.625</v>
      </c>
      <c r="F863" s="1">
        <f t="shared" ca="1" si="92"/>
        <v>0.41666666666424135</v>
      </c>
      <c r="G863" s="3" t="s">
        <v>164</v>
      </c>
      <c r="H863" s="41" t="s">
        <v>165</v>
      </c>
      <c r="I863" s="40"/>
      <c r="J863" s="5" t="s">
        <v>167</v>
      </c>
      <c r="K863" s="3" t="s">
        <v>168</v>
      </c>
      <c r="L863" s="9" t="s">
        <v>58</v>
      </c>
      <c r="M863" s="3" t="s">
        <v>360</v>
      </c>
      <c r="N863" s="3" t="s">
        <v>483</v>
      </c>
      <c r="O863" s="3" t="s">
        <v>1418</v>
      </c>
      <c r="P863" s="3" t="s">
        <v>4447</v>
      </c>
      <c r="Q863" s="4" t="s">
        <v>4448</v>
      </c>
      <c r="R863" s="3" t="s">
        <v>365</v>
      </c>
      <c r="S863" s="3" t="s">
        <v>175</v>
      </c>
      <c r="T863" s="3" t="s">
        <v>146</v>
      </c>
      <c r="U863" s="3" t="s">
        <v>4036</v>
      </c>
      <c r="V863" s="22" t="str">
        <f t="shared" si="91"/>
        <v>RTNFO; Hora de aviso: 5:00 29/02/2024; Solución: Actividades realziadas por claro; Hora de solución: 15:00 29/02/2024; Causa: Falla en la Red FiOp</v>
      </c>
      <c r="W863" s="4" t="s">
        <v>1407</v>
      </c>
      <c r="X863" s="3"/>
      <c r="Y863" s="3"/>
      <c r="Z863" s="3" t="s">
        <v>69</v>
      </c>
      <c r="AA863" s="3" t="s">
        <v>71</v>
      </c>
      <c r="AB863" s="3">
        <v>0</v>
      </c>
      <c r="AC863" s="3" t="s">
        <v>71</v>
      </c>
      <c r="AD863" s="6">
        <v>0</v>
      </c>
      <c r="AE863" s="7"/>
      <c r="AF863" s="7"/>
      <c r="AG863" s="6">
        <f>Tabla4[[#This Row],[Tiempo Parada de Reloj]]+Tabla4[[#This Row],[Tiempo Autorizado por Telefonica (no Máximo)]]</f>
        <v>0</v>
      </c>
      <c r="AH863" s="7">
        <f t="shared" ca="1" si="88"/>
        <v>0.41666666666424135</v>
      </c>
      <c r="AI863" s="8">
        <f t="shared" si="89"/>
        <v>0</v>
      </c>
      <c r="AJ863" s="8">
        <f t="shared" ca="1" si="90"/>
        <v>9.9999999999417923</v>
      </c>
      <c r="AK863" s="3" t="s">
        <v>72</v>
      </c>
      <c r="AL863" s="3" t="s">
        <v>70</v>
      </c>
      <c r="AM863" s="3" t="s">
        <v>98</v>
      </c>
      <c r="AN863" s="3" t="s">
        <v>98</v>
      </c>
      <c r="AO863" s="3"/>
      <c r="AP863" s="3"/>
      <c r="AQ863" s="23">
        <f ca="1">NOW()</f>
        <v>45503.696834953706</v>
      </c>
      <c r="AR863" s="3"/>
      <c r="AS863" s="23"/>
      <c r="AT863" s="23"/>
      <c r="AU863" s="3" t="s">
        <v>168</v>
      </c>
      <c r="AV863" s="3" t="s">
        <v>418</v>
      </c>
      <c r="AW863" s="3" t="s">
        <v>1323</v>
      </c>
      <c r="AX863" s="3" t="s">
        <v>69</v>
      </c>
      <c r="AY863" s="3" t="s">
        <v>69</v>
      </c>
      <c r="AZ863" s="8" t="str">
        <f>+CONCATENATE("Reportan apertura en el enlace ",Tabla4[[#This Row],[Enlace]]," en el ",Tabla4[[#This Row],[Distancia óptica]]," ocasionado por ",Tabla4[[#This Row],[Causa del daño]])</f>
        <v>Reportan apertura en el enlace Bello - Copacabana en el Km  2.2 desde bello ocasionado por Falla en la Red FiOp</v>
      </c>
      <c r="BA863" s="8" t="str">
        <f>+CONCATENATE("Para dar solución al incidente ",Tabla4[[#This Row],[Solución]])</f>
        <v>Para dar solución al incidente Actividades realziadas por claro</v>
      </c>
      <c r="BB863" s="3" t="str">
        <f>+_xlfn.CONCAT(Tabla4[[#This Row],[Causa Raiz]]," ",Tabla4[[#This Row],[Solución2]]," (",Tabla4[[#This Row],[Anillo]],"- Cabecera: ",Tabla4[[#This Row],[Cabecera]],"- Operador: ",Tabla4[[#This Row],[Operador]],")")</f>
        <v>Reportan apertura en el enlace Bello - Copacabana en el Km  2.2 desde bello ocasionado por Falla en la Red FiOp Para dar solución al incidente Actividades realziadas por claro (TRONCAL- Cabecera: BELLO- Operador: Telmex - Claro)</v>
      </c>
    </row>
    <row r="864" spans="1:54" s="2" customFormat="1" ht="213.75">
      <c r="A864" s="38">
        <f t="shared" si="87"/>
        <v>863</v>
      </c>
      <c r="B864" s="3">
        <v>8306741</v>
      </c>
      <c r="C864" s="3" t="s">
        <v>54</v>
      </c>
      <c r="D864" s="23">
        <v>45351.239583333336</v>
      </c>
      <c r="E864" s="23">
        <v>45351.611111111109</v>
      </c>
      <c r="F864" s="1">
        <f t="shared" ca="1" si="92"/>
        <v>0.37152777777373558</v>
      </c>
      <c r="G864" s="3" t="s">
        <v>55</v>
      </c>
      <c r="H864" s="41"/>
      <c r="I864" s="40"/>
      <c r="J864" s="5" t="s">
        <v>56</v>
      </c>
      <c r="K864" s="3" t="s">
        <v>77</v>
      </c>
      <c r="L864" s="9" t="s">
        <v>78</v>
      </c>
      <c r="M864" s="3" t="s">
        <v>283</v>
      </c>
      <c r="N864" s="3" t="s">
        <v>284</v>
      </c>
      <c r="O864" s="3" t="s">
        <v>4449</v>
      </c>
      <c r="P864" s="3" t="s">
        <v>4450</v>
      </c>
      <c r="Q864" s="4" t="s">
        <v>4451</v>
      </c>
      <c r="R864" s="3" t="s">
        <v>2716</v>
      </c>
      <c r="S864" s="3" t="s">
        <v>289</v>
      </c>
      <c r="T864" s="3" t="s">
        <v>66</v>
      </c>
      <c r="U864" s="3" t="s">
        <v>4452</v>
      </c>
      <c r="V864" s="22" t="str">
        <f t="shared" si="91"/>
        <v>RLFO; Hora de aviso: 5:45 29/02/2024; Solución: se realiza tendido de 76 mts y dos empalmes de 48 hilos y uno existente; Hora de solución: 14:40 29/02/2024; Causa: Vandalismo</v>
      </c>
      <c r="W864" s="4" t="s">
        <v>160</v>
      </c>
      <c r="X864" s="3"/>
      <c r="Y864" s="3"/>
      <c r="Z864" s="3" t="s">
        <v>69</v>
      </c>
      <c r="AA864" s="3" t="s">
        <v>70</v>
      </c>
      <c r="AB864" s="3">
        <v>8306741</v>
      </c>
      <c r="AC864" s="3" t="s">
        <v>71</v>
      </c>
      <c r="AD864" s="6">
        <v>0</v>
      </c>
      <c r="AE864" s="7"/>
      <c r="AF864" s="7"/>
      <c r="AG864" s="6">
        <f>Tabla4[[#This Row],[Tiempo Parada de Reloj]]+Tabla4[[#This Row],[Tiempo Autorizado por Telefonica (no Máximo)]]</f>
        <v>0</v>
      </c>
      <c r="AH864" s="7">
        <f t="shared" ca="1" si="88"/>
        <v>0.37152777777373558</v>
      </c>
      <c r="AI864" s="8">
        <f t="shared" si="89"/>
        <v>0</v>
      </c>
      <c r="AJ864" s="8">
        <f t="shared" ca="1" si="90"/>
        <v>8.9166666665696539</v>
      </c>
      <c r="AK864" s="3" t="s">
        <v>72</v>
      </c>
      <c r="AL864" s="3" t="s">
        <v>70</v>
      </c>
      <c r="AM864" s="3" t="s">
        <v>119</v>
      </c>
      <c r="AN864" s="3" t="s">
        <v>98</v>
      </c>
      <c r="AO864" s="3" t="s">
        <v>88</v>
      </c>
      <c r="AP864" s="3" t="s">
        <v>88</v>
      </c>
      <c r="AQ864" s="23">
        <v>45353.44027777778</v>
      </c>
      <c r="AR864" s="3"/>
      <c r="AS864" s="23"/>
      <c r="AT864" s="23"/>
      <c r="AU864" s="3" t="s">
        <v>404</v>
      </c>
      <c r="AV864" s="3" t="s">
        <v>1915</v>
      </c>
      <c r="AW864" s="3" t="s">
        <v>307</v>
      </c>
      <c r="AX864" s="3">
        <v>4.5259999999999998</v>
      </c>
      <c r="AY864" s="3">
        <v>-75.685100000000006</v>
      </c>
      <c r="AZ864" s="8" t="str">
        <f>+CONCATENATE("Reportan apertura en el enlace ",Tabla4[[#This Row],[Enlace]]," en el ",Tabla4[[#This Row],[Distancia óptica]]," ocasionado por ",Tabla4[[#This Row],[Causa del daño]])</f>
        <v>Reportan apertura en el enlace Mov. Armenia Sur Móvil - Mov. Barrio Santander en el Km 0,550 desde Armenia Sur ocasionado por Vandalismo</v>
      </c>
      <c r="BA864" s="8" t="str">
        <f>+CONCATENATE("Para dar solución al incidente ",Tabla4[[#This Row],[Solución]])</f>
        <v>Para dar solución al incidente se realiza tendido de 76 mts y dos empalmes de 48 hilos y uno existente</v>
      </c>
      <c r="BB864" s="3" t="str">
        <f>+_xlfn.CONCAT(Tabla4[[#This Row],[Causa Raiz]]," ",Tabla4[[#This Row],[Solución2]]," (",Tabla4[[#This Row],[Anillo]],"- Cabecera: ",Tabla4[[#This Row],[Cabecera]],"- Operador: ",Tabla4[[#This Row],[Operador]],")")</f>
        <v>Reportan apertura en el enlace Mov. Armenia Sur Móvil - Mov. Barrio Santander en el Km 0,550 desde Armenia Sur ocasionado por Vandalismo Para dar solución al incidente se realiza tendido de 76 mts y dos empalmes de 48 hilos y uno existente (LINEAL- Cabecera: ARMENIA SUR - Operador: Colombia Telecomunicaciones)</v>
      </c>
    </row>
    <row r="865" spans="1:54" s="2" customFormat="1" ht="199.5">
      <c r="A865" s="38">
        <f t="shared" si="87"/>
        <v>864</v>
      </c>
      <c r="B865" s="3">
        <v>8303032</v>
      </c>
      <c r="C865" s="3" t="s">
        <v>54</v>
      </c>
      <c r="D865" s="23">
        <v>45351.239583333336</v>
      </c>
      <c r="E865" s="23">
        <v>45351.506944444445</v>
      </c>
      <c r="F865" s="1">
        <f t="shared" ca="1" si="92"/>
        <v>0.26736111110949423</v>
      </c>
      <c r="G865" s="3" t="s">
        <v>1465</v>
      </c>
      <c r="H865" s="41"/>
      <c r="I865" s="40"/>
      <c r="J865" s="5" t="s">
        <v>56</v>
      </c>
      <c r="K865" s="3" t="s">
        <v>122</v>
      </c>
      <c r="L865" s="9" t="s">
        <v>58</v>
      </c>
      <c r="M865" s="3" t="s">
        <v>800</v>
      </c>
      <c r="N865" s="3" t="s">
        <v>801</v>
      </c>
      <c r="O865" s="3" t="s">
        <v>4453</v>
      </c>
      <c r="P865" s="3" t="s">
        <v>4454</v>
      </c>
      <c r="Q865" s="4" t="s">
        <v>4455</v>
      </c>
      <c r="R865" s="3" t="s">
        <v>649</v>
      </c>
      <c r="S865" s="3" t="s">
        <v>129</v>
      </c>
      <c r="T865" s="3" t="s">
        <v>66</v>
      </c>
      <c r="U865" s="3" t="s">
        <v>4456</v>
      </c>
      <c r="V865" s="22" t="str">
        <f t="shared" si="91"/>
        <v>RLFO; Hora de aviso: 5:45 29/02/2024; Solución: se recupera 200 mts de reserva y se realiza un empalme de 36 hilos; Hora de solución: 12:10 29/02/2024; Causa: Vandalismo</v>
      </c>
      <c r="W865" s="4" t="s">
        <v>4457</v>
      </c>
      <c r="X865" s="3" t="s">
        <v>4458</v>
      </c>
      <c r="Y865" s="3" t="s">
        <v>4459</v>
      </c>
      <c r="Z865" s="3" t="s">
        <v>119</v>
      </c>
      <c r="AA865" s="3" t="s">
        <v>70</v>
      </c>
      <c r="AB865" s="3">
        <v>8303032</v>
      </c>
      <c r="AC865" s="3" t="s">
        <v>71</v>
      </c>
      <c r="AD865" s="6">
        <v>0.20833333333333334</v>
      </c>
      <c r="AE865" s="7"/>
      <c r="AF865" s="7"/>
      <c r="AG865" s="6">
        <f>Tabla4[[#This Row],[Tiempo Parada de Reloj]]+Tabla4[[#This Row],[Tiempo Autorizado por Telefonica (no Máximo)]]</f>
        <v>0.20833333333333334</v>
      </c>
      <c r="AH865" s="7">
        <f t="shared" ca="1" si="88"/>
        <v>5.9027777776160889E-2</v>
      </c>
      <c r="AI865" s="8">
        <f t="shared" si="89"/>
        <v>5</v>
      </c>
      <c r="AJ865" s="8">
        <f t="shared" ca="1" si="90"/>
        <v>1.4166666666278613</v>
      </c>
      <c r="AK865" s="3" t="s">
        <v>72</v>
      </c>
      <c r="AL865" s="3" t="s">
        <v>70</v>
      </c>
      <c r="AM865" s="3" t="s">
        <v>119</v>
      </c>
      <c r="AN865" s="3" t="s">
        <v>119</v>
      </c>
      <c r="AO865" s="3" t="s">
        <v>72</v>
      </c>
      <c r="AP865" s="3" t="s">
        <v>72</v>
      </c>
      <c r="AQ865" s="23">
        <v>45353.668055555558</v>
      </c>
      <c r="AR865" s="3"/>
      <c r="AS865" s="23"/>
      <c r="AT865" s="23"/>
      <c r="AU865" s="3" t="s">
        <v>192</v>
      </c>
      <c r="AV865" s="3" t="s">
        <v>4460</v>
      </c>
      <c r="AW865" s="3" t="s">
        <v>307</v>
      </c>
      <c r="AX865" s="3">
        <v>9.3067659999999997</v>
      </c>
      <c r="AY865" s="3">
        <v>-75.383278000000004</v>
      </c>
      <c r="AZ865" s="8" t="str">
        <f>+CONCATENATE("Reportan apertura en el enlace ",Tabla4[[#This Row],[Enlace]]," en el ",Tabla4[[#This Row],[Distancia óptica]]," ocasionado por ",Tabla4[[#This Row],[Causa del daño]])</f>
        <v>Reportan apertura en el enlace Fttc 1201 - Fttc1202 en el Km 0,900 desde FTTC 1202 ocasionado por Vandalismo</v>
      </c>
      <c r="BA865" s="8" t="str">
        <f>+CONCATENATE("Para dar solución al incidente ",Tabla4[[#This Row],[Solución]])</f>
        <v>Para dar solución al incidente se recupera 200 mts de reserva y se realiza un empalme de 36 hilos</v>
      </c>
      <c r="BB865" s="3" t="str">
        <f>+_xlfn.CONCAT(Tabla4[[#This Row],[Causa Raiz]]," ",Tabla4[[#This Row],[Solución2]]," (",Tabla4[[#This Row],[Anillo]],"- Cabecera: ",Tabla4[[#This Row],[Cabecera]],"- Operador: ",Tabla4[[#This Row],[Operador]],")")</f>
        <v>Reportan apertura en el enlace Fttc 1201 - Fttc1202 en el Km 0,900 desde FTTC 1202 ocasionado por Vandalismo Para dar solución al incidente se recupera 200 mts de reserva y se realiza un empalme de 36 hilos (LINEAL- Cabecera: Florencia - Operador: Colombia Telecomunicaciones)</v>
      </c>
    </row>
    <row r="866" spans="1:54" s="2" customFormat="1" ht="185.25">
      <c r="A866" s="38">
        <f t="shared" si="87"/>
        <v>865</v>
      </c>
      <c r="B866" s="3">
        <v>8307639</v>
      </c>
      <c r="C866" s="3" t="s">
        <v>54</v>
      </c>
      <c r="D866" s="23">
        <v>45351.152777777781</v>
      </c>
      <c r="E866" s="23">
        <v>45351.25</v>
      </c>
      <c r="F866" s="1">
        <f t="shared" ca="1" si="92"/>
        <v>9.7222222218988463E-2</v>
      </c>
      <c r="G866" s="3" t="s">
        <v>55</v>
      </c>
      <c r="H866" s="41"/>
      <c r="I866" s="40"/>
      <c r="J866" s="5" t="s">
        <v>56</v>
      </c>
      <c r="K866" s="3" t="s">
        <v>77</v>
      </c>
      <c r="L866" s="9" t="s">
        <v>78</v>
      </c>
      <c r="M866" s="3" t="s">
        <v>152</v>
      </c>
      <c r="N866" s="3" t="s">
        <v>153</v>
      </c>
      <c r="O866" s="3" t="s">
        <v>4420</v>
      </c>
      <c r="P866" s="3" t="s">
        <v>4461</v>
      </c>
      <c r="Q866" s="4" t="s">
        <v>4462</v>
      </c>
      <c r="R866" s="3" t="s">
        <v>479</v>
      </c>
      <c r="S866" s="3" t="s">
        <v>158</v>
      </c>
      <c r="T866" s="3" t="s">
        <v>66</v>
      </c>
      <c r="U866" s="3" t="s">
        <v>4441</v>
      </c>
      <c r="V866" s="22" t="str">
        <f t="shared" si="91"/>
        <v>RLFO; Hora de aviso: 3:40 29/02/2024; Solución: Se realiza migracion entre ODF y empalme existente; Hora de solución: 6:00 29/02/2024; Causa: Vandalismo</v>
      </c>
      <c r="W866" s="4" t="s">
        <v>160</v>
      </c>
      <c r="X866" s="3"/>
      <c r="Y866" s="3"/>
      <c r="Z866" s="3" t="s">
        <v>69</v>
      </c>
      <c r="AA866" s="3" t="s">
        <v>70</v>
      </c>
      <c r="AB866" s="3">
        <v>8304728</v>
      </c>
      <c r="AC866" s="3" t="s">
        <v>71</v>
      </c>
      <c r="AD866" s="6">
        <v>0</v>
      </c>
      <c r="AE866" s="7"/>
      <c r="AF866" s="7"/>
      <c r="AG866" s="6">
        <f>Tabla4[[#This Row],[Tiempo Parada de Reloj]]+Tabla4[[#This Row],[Tiempo Autorizado por Telefonica (no Máximo)]]</f>
        <v>0</v>
      </c>
      <c r="AH866" s="7">
        <f t="shared" ca="1" si="88"/>
        <v>9.7222222218988463E-2</v>
      </c>
      <c r="AI866" s="8">
        <f t="shared" si="89"/>
        <v>0</v>
      </c>
      <c r="AJ866" s="8">
        <f t="shared" ca="1" si="90"/>
        <v>2.3333333332557231</v>
      </c>
      <c r="AK866" s="3" t="s">
        <v>72</v>
      </c>
      <c r="AL866" s="3" t="s">
        <v>70</v>
      </c>
      <c r="AM866" s="3" t="s">
        <v>119</v>
      </c>
      <c r="AN866" s="3" t="s">
        <v>119</v>
      </c>
      <c r="AO866" s="3" t="s">
        <v>72</v>
      </c>
      <c r="AP866" s="3" t="s">
        <v>72</v>
      </c>
      <c r="AQ866" s="23">
        <v>45353.429861111108</v>
      </c>
      <c r="AR866" s="3"/>
      <c r="AS866" s="23"/>
      <c r="AT866" s="23"/>
      <c r="AU866" s="3" t="s">
        <v>161</v>
      </c>
      <c r="AV866" s="3" t="s">
        <v>4424</v>
      </c>
      <c r="AW866" s="3" t="s">
        <v>135</v>
      </c>
      <c r="AX866" s="3">
        <v>1.2011000000000001</v>
      </c>
      <c r="AY866" s="3">
        <v>-77.280100000000004</v>
      </c>
      <c r="AZ866" s="8" t="str">
        <f>+CONCATENATE("Reportan apertura en el enlace ",Tabla4[[#This Row],[Enlace]]," en el ",Tabla4[[#This Row],[Distancia óptica]]," ocasionado por ",Tabla4[[#This Row],[Causa del daño]])</f>
        <v>Reportan apertura en el enlace Mov.Violeta - Mov.Fatima en el km .026 desde Mov.Fatima ocasionado por Vandalismo</v>
      </c>
      <c r="BA866" s="8" t="str">
        <f>+CONCATENATE("Para dar solución al incidente ",Tabla4[[#This Row],[Solución]])</f>
        <v>Para dar solución al incidente Se realiza migracion entre ODF y empalme existente</v>
      </c>
      <c r="BB866" s="3" t="str">
        <f>+_xlfn.CONCAT(Tabla4[[#This Row],[Causa Raiz]]," ",Tabla4[[#This Row],[Solución2]]," (",Tabla4[[#This Row],[Anillo]],"- Cabecera: ",Tabla4[[#This Row],[Cabecera]],"- Operador: ",Tabla4[[#This Row],[Operador]],")")</f>
        <v>Reportan apertura en el enlace Mov.Violeta - Mov.Fatima en el km .026 desde Mov.Fatima ocasionado por Vandalismo Para dar solución al incidente Se realiza migracion entre ODF y empalme existente (Lineal- Cabecera: Mov.Violetas- Operador: Colombia Telecomunicaciones)</v>
      </c>
    </row>
    <row r="867" spans="1:54" s="2" customFormat="1" ht="185.25">
      <c r="A867" s="38">
        <f t="shared" si="87"/>
        <v>866</v>
      </c>
      <c r="B867" s="3">
        <v>8308954</v>
      </c>
      <c r="C867" s="3" t="s">
        <v>163</v>
      </c>
      <c r="D867" s="23">
        <v>45351.510416666664</v>
      </c>
      <c r="E867" s="23">
        <v>45351.725694444445</v>
      </c>
      <c r="F867" s="1">
        <f t="shared" ca="1" si="92"/>
        <v>0.21527777778101154</v>
      </c>
      <c r="G867" s="3" t="s">
        <v>55</v>
      </c>
      <c r="H867" s="41"/>
      <c r="I867" s="40"/>
      <c r="J867" s="5" t="s">
        <v>56</v>
      </c>
      <c r="K867" s="3" t="s">
        <v>340</v>
      </c>
      <c r="L867" s="9" t="s">
        <v>58</v>
      </c>
      <c r="M867" s="3" t="s">
        <v>341</v>
      </c>
      <c r="N867" s="3" t="s">
        <v>4463</v>
      </c>
      <c r="O867" s="3" t="s">
        <v>3314</v>
      </c>
      <c r="P867" s="3" t="s">
        <v>4464</v>
      </c>
      <c r="Q867" s="4" t="s">
        <v>4465</v>
      </c>
      <c r="R867" s="3" t="s">
        <v>1828</v>
      </c>
      <c r="S867" s="3" t="s">
        <v>347</v>
      </c>
      <c r="T867" s="3" t="s">
        <v>513</v>
      </c>
      <c r="U867" s="3" t="s">
        <v>4466</v>
      </c>
      <c r="V867" s="22" t="str">
        <f t="shared" si="91"/>
        <v>RDFO; Hora de aviso: 12:15 29/02/2024; Solución: Se recupera 40 mts de reserva y se hace un empalme de 48 hilos ; Hora de solución: 17:25 29/02/2024; Causa: Desastre Natural</v>
      </c>
      <c r="W867" s="4" t="s">
        <v>349</v>
      </c>
      <c r="X867" s="3"/>
      <c r="Y867" s="3"/>
      <c r="Z867" s="3" t="s">
        <v>69</v>
      </c>
      <c r="AA867" s="3" t="s">
        <v>70</v>
      </c>
      <c r="AB867" s="3">
        <v>8310182</v>
      </c>
      <c r="AC867" s="3" t="s">
        <v>71</v>
      </c>
      <c r="AD867" s="6">
        <v>4.1666666666666664E-2</v>
      </c>
      <c r="AE867" s="7"/>
      <c r="AF867" s="7"/>
      <c r="AG867" s="6">
        <f>Tabla4[[#This Row],[Tiempo Parada de Reloj]]+Tabla4[[#This Row],[Tiempo Autorizado por Telefonica (no Máximo)]]</f>
        <v>4.1666666666666664E-2</v>
      </c>
      <c r="AH867" s="7">
        <f t="shared" ca="1" si="88"/>
        <v>0.17361111111434488</v>
      </c>
      <c r="AI867" s="8">
        <f t="shared" si="89"/>
        <v>1</v>
      </c>
      <c r="AJ867" s="8">
        <f t="shared" ca="1" si="90"/>
        <v>4.1666666667442769</v>
      </c>
      <c r="AK867" s="3" t="s">
        <v>106</v>
      </c>
      <c r="AL867" s="3" t="s">
        <v>70</v>
      </c>
      <c r="AM867" s="3" t="s">
        <v>98</v>
      </c>
      <c r="AN867" s="3" t="s">
        <v>98</v>
      </c>
      <c r="AO867" s="3" t="s">
        <v>88</v>
      </c>
      <c r="AP867" s="3" t="s">
        <v>88</v>
      </c>
      <c r="AQ867" s="23">
        <v>45352.626388888886</v>
      </c>
      <c r="AR867" s="3"/>
      <c r="AS867" s="23"/>
      <c r="AT867" s="23"/>
      <c r="AU867" s="3" t="s">
        <v>351</v>
      </c>
      <c r="AV867" s="3" t="s">
        <v>4467</v>
      </c>
      <c r="AW867" s="3" t="s">
        <v>1323</v>
      </c>
      <c r="AX867" s="3">
        <v>5.1405000000000003</v>
      </c>
      <c r="AY867" s="3">
        <v>-74.899500000000003</v>
      </c>
      <c r="AZ867" s="8" t="str">
        <f>+CONCATENATE("Reportan apertura en el enlace ",Tabla4[[#This Row],[Enlace]]," en el ",Tabla4[[#This Row],[Distancia óptica]]," ocasionado por ",Tabla4[[#This Row],[Causa del daño]])</f>
        <v>Reportan apertura en el enlace Mariquita - Líbano en el km 8,5 desde Mariquita ocasionado por Desastre Natural</v>
      </c>
      <c r="BA867" s="8" t="str">
        <f>+CONCATENATE("Para dar solución al incidente ",Tabla4[[#This Row],[Solución]])</f>
        <v xml:space="preserve">Para dar solución al incidente Se recupera 40 mts de reserva y se hace un empalme de 48 hilos </v>
      </c>
      <c r="BB867" s="3" t="str">
        <f>+_xlfn.CONCAT(Tabla4[[#This Row],[Causa Raiz]]," ",Tabla4[[#This Row],[Solución2]]," (",Tabla4[[#This Row],[Anillo]],"- Cabecera: ",Tabla4[[#This Row],[Cabecera]],"- Operador: ",Tabla4[[#This Row],[Operador]],")")</f>
        <v>Reportan apertura en el enlace Mariquita - Líbano en el km 8,5 desde Mariquita ocasionado por Desastre Natural Para dar solución al incidente Se recupera 40 mts de reserva y se hace un empalme de 48 hilos  (TRONCAL- Cabecera: Mariquita- Operador: Colombia Telecomunicaciones)</v>
      </c>
    </row>
    <row r="868" spans="1:54" s="2" customFormat="1" ht="213.75">
      <c r="A868" s="38">
        <f t="shared" si="87"/>
        <v>867</v>
      </c>
      <c r="B868" s="3">
        <v>8308762</v>
      </c>
      <c r="C868" s="3" t="s">
        <v>54</v>
      </c>
      <c r="D868" s="23">
        <v>45351.520833333336</v>
      </c>
      <c r="E868" s="23">
        <v>45351.642361111109</v>
      </c>
      <c r="F868" s="1">
        <f t="shared" ca="1" si="92"/>
        <v>0.12152777777373558</v>
      </c>
      <c r="G868" s="3" t="s">
        <v>55</v>
      </c>
      <c r="H868" s="41"/>
      <c r="I868" s="40"/>
      <c r="J868" s="5" t="s">
        <v>56</v>
      </c>
      <c r="K868" s="3" t="s">
        <v>203</v>
      </c>
      <c r="L868" s="9" t="s">
        <v>78</v>
      </c>
      <c r="M868" s="3" t="s">
        <v>204</v>
      </c>
      <c r="N868" s="3" t="s">
        <v>217</v>
      </c>
      <c r="O868" s="3" t="s">
        <v>4468</v>
      </c>
      <c r="P868" s="3" t="s">
        <v>4469</v>
      </c>
      <c r="Q868" s="4" t="s">
        <v>4470</v>
      </c>
      <c r="R868" s="3" t="s">
        <v>1515</v>
      </c>
      <c r="S868" s="3" t="s">
        <v>210</v>
      </c>
      <c r="T868" s="3" t="s">
        <v>66</v>
      </c>
      <c r="U868" s="3" t="s">
        <v>4471</v>
      </c>
      <c r="V868" s="22" t="str">
        <f t="shared" si="91"/>
        <v>RLFO; Hora de aviso: 12:30 29/02/2024; Solución: Se recupera 10 mts de reserva y se hacen 8 fusiones en empalme existente de 48 hilos; Hora de solución: 15:25 29/02/2024; Causa: Vandalismo</v>
      </c>
      <c r="W868" s="4" t="s">
        <v>4472</v>
      </c>
      <c r="X868" s="3" t="s">
        <v>4473</v>
      </c>
      <c r="Y868" s="3" t="s">
        <v>4474</v>
      </c>
      <c r="Z868" s="3" t="s">
        <v>119</v>
      </c>
      <c r="AA868" s="3" t="s">
        <v>70</v>
      </c>
      <c r="AB868" s="3">
        <v>8308762</v>
      </c>
      <c r="AC868" s="3" t="s">
        <v>71</v>
      </c>
      <c r="AD868" s="6">
        <v>0</v>
      </c>
      <c r="AE868" s="7"/>
      <c r="AF868" s="7"/>
      <c r="AG868" s="6">
        <f>Tabla4[[#This Row],[Tiempo Parada de Reloj]]+Tabla4[[#This Row],[Tiempo Autorizado por Telefonica (no Máximo)]]</f>
        <v>0</v>
      </c>
      <c r="AH868" s="7">
        <f t="shared" ca="1" si="88"/>
        <v>0.12152777777373558</v>
      </c>
      <c r="AI868" s="8">
        <f t="shared" si="89"/>
        <v>0</v>
      </c>
      <c r="AJ868" s="8">
        <f t="shared" ca="1" si="90"/>
        <v>2.9166666665696539</v>
      </c>
      <c r="AK868" s="3" t="s">
        <v>106</v>
      </c>
      <c r="AL868" s="3" t="s">
        <v>70</v>
      </c>
      <c r="AM868" s="3" t="s">
        <v>98</v>
      </c>
      <c r="AN868" s="3" t="s">
        <v>98</v>
      </c>
      <c r="AO868" s="3" t="s">
        <v>72</v>
      </c>
      <c r="AP868" s="3" t="s">
        <v>72</v>
      </c>
      <c r="AQ868" s="23">
        <v>45353.477083333331</v>
      </c>
      <c r="AR868" s="3"/>
      <c r="AS868" s="23"/>
      <c r="AT868" s="23"/>
      <c r="AU868" s="3" t="s">
        <v>192</v>
      </c>
      <c r="AV868" s="3" t="s">
        <v>4475</v>
      </c>
      <c r="AW868" s="3" t="s">
        <v>4476</v>
      </c>
      <c r="AX868" s="3">
        <v>7.0620599999999998</v>
      </c>
      <c r="AY868" s="3">
        <v>-73.850960000000001</v>
      </c>
      <c r="AZ868" s="8" t="str">
        <f>+CONCATENATE("Reportan apertura en el enlace ",Tabla4[[#This Row],[Enlace]]," en el ",Tabla4[[#This Row],[Distancia óptica]]," ocasionado por ",Tabla4[[#This Row],[Causa del daño]])</f>
        <v>Reportan apertura en el enlace Mov. Ferrocarril - Mov. Barranca III en el km 0,889 desde Refineria ocasionado por Vandalismo</v>
      </c>
      <c r="BA868" s="8" t="str">
        <f>+CONCATENATE("Para dar solución al incidente ",Tabla4[[#This Row],[Solución]])</f>
        <v>Para dar solución al incidente Se recupera 10 mts de reserva y se hacen 8 fusiones en empalme existente de 48 hilos</v>
      </c>
      <c r="BB868" s="3" t="str">
        <f>+_xlfn.CONCAT(Tabla4[[#This Row],[Causa Raiz]]," ",Tabla4[[#This Row],[Solución2]]," (",Tabla4[[#This Row],[Anillo]],"- Cabecera: ",Tabla4[[#This Row],[Cabecera]],"- Operador: ",Tabla4[[#This Row],[Operador]],")")</f>
        <v>Reportan apertura en el enlace Mov. Ferrocarril - Mov. Barranca III en el km 0,889 desde Refineria ocasionado por Vandalismo Para dar solución al incidente Se recupera 10 mts de reserva y se hacen 8 fusiones en empalme existente de 48 hilos (Uk Ferrocarril- Cabecera: Central Éxito- Operador: Colombia Telecomunicaciones)</v>
      </c>
    </row>
    <row r="869" spans="1:54" s="2" customFormat="1" ht="256.5">
      <c r="A869" s="38">
        <f t="shared" si="87"/>
        <v>868</v>
      </c>
      <c r="B869" s="3">
        <v>8309189</v>
      </c>
      <c r="C869" s="3" t="s">
        <v>54</v>
      </c>
      <c r="D869" s="23">
        <v>45351.572916666664</v>
      </c>
      <c r="E869" s="23">
        <v>45352.75</v>
      </c>
      <c r="F869" s="1">
        <f t="shared" ca="1" si="92"/>
        <v>1.1770833333357587</v>
      </c>
      <c r="G869" s="3" t="s">
        <v>55</v>
      </c>
      <c r="H869" s="41"/>
      <c r="I869" s="40"/>
      <c r="J869" s="5" t="s">
        <v>56</v>
      </c>
      <c r="K869" s="3" t="s">
        <v>203</v>
      </c>
      <c r="L869" s="9" t="s">
        <v>78</v>
      </c>
      <c r="M869" s="3" t="s">
        <v>79</v>
      </c>
      <c r="N869" s="3" t="s">
        <v>872</v>
      </c>
      <c r="O869" s="3" t="s">
        <v>4477</v>
      </c>
      <c r="P869" s="3" t="s">
        <v>4478</v>
      </c>
      <c r="Q869" s="4" t="s">
        <v>4479</v>
      </c>
      <c r="R869" s="3" t="s">
        <v>84</v>
      </c>
      <c r="S869" s="3" t="s">
        <v>210</v>
      </c>
      <c r="T869" s="3" t="s">
        <v>176</v>
      </c>
      <c r="U869" s="3" t="s">
        <v>4480</v>
      </c>
      <c r="V869" s="22" t="str">
        <f t="shared" si="91"/>
        <v>RLFO; Hora de aviso: 13:45 29/02/2024; Solución: Tendido de 600 mtrs  de fo de 96 y dos empalme de 96 ; Hora de solución: 18:00 01/03/2024; Causa: Intervención de Terceros. No Identificados</v>
      </c>
      <c r="W869" s="4" t="s">
        <v>213</v>
      </c>
      <c r="X869" s="3"/>
      <c r="Y869" s="3"/>
      <c r="Z869" s="3" t="s">
        <v>69</v>
      </c>
      <c r="AA869" s="3" t="s">
        <v>71</v>
      </c>
      <c r="AB869" s="3">
        <v>0</v>
      </c>
      <c r="AC869" s="3" t="s">
        <v>71</v>
      </c>
      <c r="AD869" s="6">
        <v>0.875</v>
      </c>
      <c r="AE869" s="7"/>
      <c r="AF869" s="7"/>
      <c r="AG869" s="6">
        <f>Tabla4[[#This Row],[Tiempo Parada de Reloj]]+Tabla4[[#This Row],[Tiempo Autorizado por Telefonica (no Máximo)]]</f>
        <v>0.875</v>
      </c>
      <c r="AH869" s="7">
        <f t="shared" ca="1" si="88"/>
        <v>0.30208333333575865</v>
      </c>
      <c r="AI869" s="8">
        <f t="shared" si="89"/>
        <v>21</v>
      </c>
      <c r="AJ869" s="8">
        <f t="shared" ca="1" si="90"/>
        <v>7.2500000000582077</v>
      </c>
      <c r="AK869" s="3" t="s">
        <v>106</v>
      </c>
      <c r="AL869" s="3" t="s">
        <v>70</v>
      </c>
      <c r="AM869" s="3" t="s">
        <v>98</v>
      </c>
      <c r="AN869" s="3" t="s">
        <v>119</v>
      </c>
      <c r="AO869" s="3" t="s">
        <v>87</v>
      </c>
      <c r="AP869" s="3" t="s">
        <v>73</v>
      </c>
      <c r="AQ869" s="23">
        <v>45401.878472222219</v>
      </c>
      <c r="AR869" s="3"/>
      <c r="AS869" s="23"/>
      <c r="AT869" s="23"/>
      <c r="AU869" s="3" t="s">
        <v>743</v>
      </c>
      <c r="AV869" s="3" t="s">
        <v>4481</v>
      </c>
      <c r="AW869" s="3" t="s">
        <v>135</v>
      </c>
      <c r="AX869" s="3">
        <v>4.8103999999999996</v>
      </c>
      <c r="AY869" s="3">
        <v>-74.045000000000002</v>
      </c>
      <c r="AZ869" s="8" t="str">
        <f>+CONCATENATE("Reportan apertura en el enlace ",Tabla4[[#This Row],[Enlace]]," en el ",Tabla4[[#This Row],[Distancia óptica]]," ocasionado por ",Tabla4[[#This Row],[Causa del daño]])</f>
        <v>Reportan apertura en el enlace Mov. Chia - Mov. Hato Grande en el Km 9,5 desde Central Chia ocasionado por Intervención de Terceros. No Identificados</v>
      </c>
      <c r="BA869" s="8" t="str">
        <f>+CONCATENATE("Para dar solución al incidente ",Tabla4[[#This Row],[Solución]])</f>
        <v xml:space="preserve">Para dar solución al incidente Tendido de 600 mtrs  de fo de 96 y dos empalme de 96 </v>
      </c>
      <c r="BB869" s="3" t="str">
        <f>+_xlfn.CONCAT(Tabla4[[#This Row],[Causa Raiz]]," ",Tabla4[[#This Row],[Solución2]]," (",Tabla4[[#This Row],[Anillo]],"- Cabecera: ",Tabla4[[#This Row],[Cabecera]],"- Operador: ",Tabla4[[#This Row],[Operador]],")")</f>
        <v>Reportan apertura en el enlace Mov. Chia - Mov. Hato Grande en el Km 9,5 desde Central Chia ocasionado por Intervención de Terceros. No Identificados Para dar solución al incidente Tendido de 600 mtrs  de fo de 96 y dos empalme de 96  (Lineal- Cabecera: Chia Central- Operador: Colombia Telecomunicaciones)</v>
      </c>
    </row>
    <row r="870" spans="1:54" s="2" customFormat="1" ht="185.25">
      <c r="A870" s="38">
        <f t="shared" si="87"/>
        <v>869</v>
      </c>
      <c r="B870" s="3">
        <v>8308710</v>
      </c>
      <c r="C870" s="3" t="s">
        <v>54</v>
      </c>
      <c r="D870" s="23">
        <v>45351.628472222219</v>
      </c>
      <c r="E870" s="23">
        <v>45351.805555555555</v>
      </c>
      <c r="F870" s="1">
        <f t="shared" ca="1" si="92"/>
        <v>0.17708333333575865</v>
      </c>
      <c r="G870" s="3" t="s">
        <v>55</v>
      </c>
      <c r="H870" s="41"/>
      <c r="I870" s="40"/>
      <c r="J870" s="5" t="s">
        <v>56</v>
      </c>
      <c r="K870" s="3" t="s">
        <v>138</v>
      </c>
      <c r="L870" s="9" t="s">
        <v>78</v>
      </c>
      <c r="M870" s="3" t="s">
        <v>139</v>
      </c>
      <c r="N870" s="3" t="s">
        <v>4482</v>
      </c>
      <c r="O870" s="3" t="s">
        <v>4483</v>
      </c>
      <c r="P870" s="3" t="s">
        <v>4484</v>
      </c>
      <c r="Q870" s="4" t="s">
        <v>4485</v>
      </c>
      <c r="R870" s="3" t="s">
        <v>409</v>
      </c>
      <c r="S870" s="3" t="s">
        <v>145</v>
      </c>
      <c r="T870" s="3" t="s">
        <v>256</v>
      </c>
      <c r="U870" s="3" t="s">
        <v>4486</v>
      </c>
      <c r="V870" s="22" t="str">
        <f t="shared" si="91"/>
        <v>RLFO; Hora de aviso: 15:05 29/02/2024; Solución: Se ingresa cable de 8 hilos a empalme existente; Hora de solución: 19:20 29/02/2024; Causa: Falla de Empalme de FiOp</v>
      </c>
      <c r="W870" s="4" t="s">
        <v>199</v>
      </c>
      <c r="X870" s="3"/>
      <c r="Y870" s="3"/>
      <c r="Z870" s="3" t="s">
        <v>69</v>
      </c>
      <c r="AA870" s="3" t="s">
        <v>70</v>
      </c>
      <c r="AB870" s="3">
        <v>8308710</v>
      </c>
      <c r="AC870" s="3" t="s">
        <v>71</v>
      </c>
      <c r="AD870" s="6">
        <v>1.7361111111111112E-2</v>
      </c>
      <c r="AE870" s="7"/>
      <c r="AF870" s="7"/>
      <c r="AG870" s="6">
        <f>Tabla4[[#This Row],[Tiempo Parada de Reloj]]+Tabla4[[#This Row],[Tiempo Autorizado por Telefonica (no Máximo)]]</f>
        <v>1.7361111111111112E-2</v>
      </c>
      <c r="AH870" s="7">
        <f t="shared" ca="1" si="88"/>
        <v>0.15972222222464755</v>
      </c>
      <c r="AI870" s="8">
        <f t="shared" si="89"/>
        <v>0.41666666666666669</v>
      </c>
      <c r="AJ870" s="8">
        <f t="shared" ca="1" si="90"/>
        <v>3.8333333333915411</v>
      </c>
      <c r="AK870" s="3" t="s">
        <v>87</v>
      </c>
      <c r="AL870" s="3" t="s">
        <v>71</v>
      </c>
      <c r="AM870" s="3" t="s">
        <v>69</v>
      </c>
      <c r="AN870" s="3" t="s">
        <v>98</v>
      </c>
      <c r="AO870" s="3" t="s">
        <v>88</v>
      </c>
      <c r="AP870" s="3" t="s">
        <v>88</v>
      </c>
      <c r="AQ870" s="23">
        <v>45354.586111111108</v>
      </c>
      <c r="AR870" s="3"/>
      <c r="AS870" s="23"/>
      <c r="AT870" s="23"/>
      <c r="AU870" s="3" t="s">
        <v>200</v>
      </c>
      <c r="AV870" s="3" t="s">
        <v>4487</v>
      </c>
      <c r="AW870" s="3" t="s">
        <v>4488</v>
      </c>
      <c r="AX870" s="3">
        <v>3.4987680000000001</v>
      </c>
      <c r="AY870" s="3">
        <v>-76.506828999999996</v>
      </c>
      <c r="AZ870" s="8" t="str">
        <f>+CONCATENATE("Reportan apertura en el enlace ",Tabla4[[#This Row],[Enlace]]," en el ",Tabla4[[#This Row],[Distancia óptica]]," ocasionado por ",Tabla4[[#This Row],[Causa del daño]])</f>
        <v>Reportan apertura en el enlace Mov. Sidoc -Mov. Acopi Calitel H302 en el km 0,141 desde Sidoc ocasionado por Falla de Empalme de FiOp</v>
      </c>
      <c r="BA870" s="8" t="str">
        <f>+CONCATENATE("Para dar solución al incidente ",Tabla4[[#This Row],[Solución]])</f>
        <v>Para dar solución al incidente Se ingresa cable de 8 hilos a empalme existente</v>
      </c>
      <c r="BB870" s="3" t="str">
        <f>+_xlfn.CONCAT(Tabla4[[#This Row],[Causa Raiz]]," ",Tabla4[[#This Row],[Solución2]]," (",Tabla4[[#This Row],[Anillo]],"- Cabecera: ",Tabla4[[#This Row],[Cabecera]],"- Operador: ",Tabla4[[#This Row],[Operador]],")")</f>
        <v>Reportan apertura en el enlace Mov. Sidoc -Mov. Acopi Calitel H302 en el km 0,141 desde Sidoc ocasionado por Falla de Empalme de FiOp Para dar solución al incidente Se ingresa cable de 8 hilos a empalme existente (Uk Sidoc- Cabecera: Calitel Acopi- Operador: Colombia Telecomunicaciones)</v>
      </c>
    </row>
    <row r="871" spans="1:54" s="2" customFormat="1" ht="185.25">
      <c r="A871" s="38">
        <f t="shared" si="87"/>
        <v>870</v>
      </c>
      <c r="B871" s="3">
        <v>8309503</v>
      </c>
      <c r="C871" s="3" t="s">
        <v>92</v>
      </c>
      <c r="D871" s="23">
        <v>45351.631944444445</v>
      </c>
      <c r="E871" s="23">
        <v>45351.708333333336</v>
      </c>
      <c r="F871" s="1">
        <f t="shared" ca="1" si="92"/>
        <v>7.6388888890505768E-2</v>
      </c>
      <c r="G871" s="3" t="s">
        <v>55</v>
      </c>
      <c r="H871" s="41"/>
      <c r="I871" s="40"/>
      <c r="J871" s="5" t="s">
        <v>56</v>
      </c>
      <c r="K871" s="3" t="s">
        <v>108</v>
      </c>
      <c r="L871" s="9" t="s">
        <v>58</v>
      </c>
      <c r="M871" s="3" t="s">
        <v>109</v>
      </c>
      <c r="N871" s="3" t="s">
        <v>110</v>
      </c>
      <c r="O871" s="3" t="s">
        <v>111</v>
      </c>
      <c r="P871" s="3" t="s">
        <v>4489</v>
      </c>
      <c r="Q871" s="4" t="s">
        <v>4490</v>
      </c>
      <c r="R871" s="3" t="s">
        <v>327</v>
      </c>
      <c r="S871" s="3" t="s">
        <v>115</v>
      </c>
      <c r="T871" s="3" t="s">
        <v>256</v>
      </c>
      <c r="U871" s="3" t="s">
        <v>2089</v>
      </c>
      <c r="V871" s="22" t="str">
        <f t="shared" si="91"/>
        <v>RTNFO; Hora de aviso: 15:10 29/02/2024; Solución: Se refusiona hilo en empalme existente; Hora de solución: 17:00 29/02/2024; Causa: Falla de Empalme de FiOp</v>
      </c>
      <c r="W871" s="4" t="s">
        <v>4491</v>
      </c>
      <c r="X871" s="3"/>
      <c r="Y871" s="3"/>
      <c r="Z871" s="3" t="s">
        <v>69</v>
      </c>
      <c r="AA871" s="3" t="s">
        <v>71</v>
      </c>
      <c r="AB871" s="3">
        <v>0</v>
      </c>
      <c r="AC871" s="3" t="s">
        <v>71</v>
      </c>
      <c r="AD871" s="6">
        <v>0</v>
      </c>
      <c r="AE871" s="7"/>
      <c r="AF871" s="7"/>
      <c r="AG871" s="6">
        <f>Tabla4[[#This Row],[Tiempo Parada de Reloj]]+Tabla4[[#This Row],[Tiempo Autorizado por Telefonica (no Máximo)]]</f>
        <v>0</v>
      </c>
      <c r="AH871" s="7">
        <f t="shared" ca="1" si="88"/>
        <v>7.6388888890505768E-2</v>
      </c>
      <c r="AI871" s="8">
        <f t="shared" si="89"/>
        <v>0</v>
      </c>
      <c r="AJ871" s="8">
        <f t="shared" ca="1" si="90"/>
        <v>1.8333333333721384</v>
      </c>
      <c r="AK871" s="3" t="s">
        <v>87</v>
      </c>
      <c r="AL871" s="3" t="s">
        <v>71</v>
      </c>
      <c r="AM871" s="3" t="s">
        <v>69</v>
      </c>
      <c r="AN871" s="3" t="s">
        <v>98</v>
      </c>
      <c r="AO871" s="3" t="s">
        <v>88</v>
      </c>
      <c r="AP871" s="3" t="s">
        <v>88</v>
      </c>
      <c r="AQ871" s="23">
        <v>45352.495138888888</v>
      </c>
      <c r="AR871" s="3"/>
      <c r="AS871" s="23"/>
      <c r="AT871" s="23"/>
      <c r="AU871" s="3" t="s">
        <v>121</v>
      </c>
      <c r="AV871" s="3" t="s">
        <v>110</v>
      </c>
      <c r="AW871" s="3" t="s">
        <v>1323</v>
      </c>
      <c r="AX871" s="3">
        <v>9.6453150000000001</v>
      </c>
      <c r="AY871" s="3">
        <v>-73.644194999999996</v>
      </c>
      <c r="AZ871" s="8" t="str">
        <f>+CONCATENATE("Reportan apertura en el enlace ",Tabla4[[#This Row],[Enlace]]," en el ",Tabla4[[#This Row],[Distancia óptica]]," ocasionado por ",Tabla4[[#This Row],[Causa del daño]])</f>
        <v>Reportan apertura en el enlace Bosconia - Curumaní en el Km 52,9 desde Bosconia ocasionado por Falla de Empalme de FiOp</v>
      </c>
      <c r="BA871" s="8" t="str">
        <f>+CONCATENATE("Para dar solución al incidente ",Tabla4[[#This Row],[Solución]])</f>
        <v>Para dar solución al incidente Se refusiona hilo en empalme existente</v>
      </c>
      <c r="BB871" s="3" t="str">
        <f>+_xlfn.CONCAT(Tabla4[[#This Row],[Causa Raiz]]," ",Tabla4[[#This Row],[Solución2]]," (",Tabla4[[#This Row],[Anillo]],"- Cabecera: ",Tabla4[[#This Row],[Cabecera]],"- Operador: ",Tabla4[[#This Row],[Operador]],")")</f>
        <v>Reportan apertura en el enlace Bosconia - Curumaní en el Km 52,9 desde Bosconia ocasionado por Falla de Empalme de FiOp Para dar solución al incidente Se refusiona hilo en empalme existente (TRONCAL- Cabecera: BOSCONIA- Operador: Colombia Telecomunicaciones)</v>
      </c>
    </row>
    <row r="872" spans="1:54" s="2" customFormat="1" ht="256.5">
      <c r="A872" s="38">
        <f t="shared" si="87"/>
        <v>871</v>
      </c>
      <c r="B872" s="3">
        <v>8309681</v>
      </c>
      <c r="C872" s="3" t="s">
        <v>136</v>
      </c>
      <c r="D872" s="23">
        <v>45351.572916666664</v>
      </c>
      <c r="E872" s="23">
        <v>45355.479166666664</v>
      </c>
      <c r="F872" s="1">
        <f t="shared" ca="1" si="92"/>
        <v>3.90625</v>
      </c>
      <c r="G872" s="3" t="s">
        <v>55</v>
      </c>
      <c r="H872" s="41"/>
      <c r="I872" s="40"/>
      <c r="J872" s="5" t="s">
        <v>137</v>
      </c>
      <c r="K872" s="3" t="s">
        <v>203</v>
      </c>
      <c r="L872" s="9" t="s">
        <v>78</v>
      </c>
      <c r="M872" s="3" t="s">
        <v>79</v>
      </c>
      <c r="N872" s="3" t="s">
        <v>872</v>
      </c>
      <c r="O872" s="3" t="s">
        <v>4492</v>
      </c>
      <c r="P872" s="3" t="s">
        <v>4478</v>
      </c>
      <c r="Q872" s="4" t="s">
        <v>4479</v>
      </c>
      <c r="R872" s="3" t="s">
        <v>84</v>
      </c>
      <c r="S872" s="3" t="s">
        <v>210</v>
      </c>
      <c r="T872" s="3" t="s">
        <v>176</v>
      </c>
      <c r="U872" s="3" t="s">
        <v>4493</v>
      </c>
      <c r="V872" s="22" t="str">
        <f t="shared" si="91"/>
        <v>RBHFO; Hora de aviso: 13:45 29/02/2024; Solución: Tendido de 600 mtrs  de fo de 48 y dos empalme de 48; Hora de solución: 11:30 04/03/2024; Causa: Intervención de Terceros. No Identificados</v>
      </c>
      <c r="W872" s="4" t="s">
        <v>213</v>
      </c>
      <c r="X872" s="3"/>
      <c r="Y872" s="3"/>
      <c r="Z872" s="3" t="s">
        <v>69</v>
      </c>
      <c r="AA872" s="3" t="s">
        <v>71</v>
      </c>
      <c r="AB872" s="3">
        <v>0</v>
      </c>
      <c r="AC872" s="3" t="s">
        <v>71</v>
      </c>
      <c r="AD872" s="6">
        <v>3.7083333333333335</v>
      </c>
      <c r="AE872" s="7"/>
      <c r="AF872" s="7"/>
      <c r="AG872" s="6">
        <f>Tabla4[[#This Row],[Tiempo Parada de Reloj]]+Tabla4[[#This Row],[Tiempo Autorizado por Telefonica (no Máximo)]]</f>
        <v>3.7083333333333335</v>
      </c>
      <c r="AH872" s="7">
        <f t="shared" ca="1" si="88"/>
        <v>0.19791666666666652</v>
      </c>
      <c r="AI872" s="8">
        <f t="shared" si="89"/>
        <v>89</v>
      </c>
      <c r="AJ872" s="8">
        <f t="shared" ca="1" si="90"/>
        <v>4.7499999999999964</v>
      </c>
      <c r="AK872" s="3" t="s">
        <v>1349</v>
      </c>
      <c r="AL872" s="3" t="s">
        <v>70</v>
      </c>
      <c r="AM872" s="3" t="s">
        <v>72</v>
      </c>
      <c r="AN872" s="3" t="s">
        <v>119</v>
      </c>
      <c r="AO872" s="3" t="s">
        <v>87</v>
      </c>
      <c r="AP872" s="3" t="s">
        <v>73</v>
      </c>
      <c r="AQ872" s="23">
        <v>45401.878472222219</v>
      </c>
      <c r="AR872" s="3"/>
      <c r="AS872" s="23"/>
      <c r="AT872" s="23"/>
      <c r="AU872" s="3" t="s">
        <v>743</v>
      </c>
      <c r="AV872" s="3" t="s">
        <v>4494</v>
      </c>
      <c r="AW872" s="3" t="s">
        <v>4495</v>
      </c>
      <c r="AX872" s="3">
        <v>4.8103999999999996</v>
      </c>
      <c r="AY872" s="3">
        <v>-74.045000000000002</v>
      </c>
      <c r="AZ872" s="8" t="str">
        <f>+CONCATENATE("Reportan apertura en el enlace ",Tabla4[[#This Row],[Enlace]]," en el ",Tabla4[[#This Row],[Distancia óptica]]," ocasionado por ",Tabla4[[#This Row],[Causa del daño]])</f>
        <v>Reportan apertura en el enlace Mov. Pinares de Chia - Mov. Chia en el Km 9,5 desde Central Chia ocasionado por Intervención de Terceros. No Identificados</v>
      </c>
      <c r="BA872" s="8" t="str">
        <f>+CONCATENATE("Para dar solución al incidente ",Tabla4[[#This Row],[Solución]])</f>
        <v>Para dar solución al incidente Tendido de 600 mtrs  de fo de 48 y dos empalme de 48</v>
      </c>
      <c r="BB872" s="3" t="str">
        <f>+_xlfn.CONCAT(Tabla4[[#This Row],[Causa Raiz]]," ",Tabla4[[#This Row],[Solución2]]," (",Tabla4[[#This Row],[Anillo]],"- Cabecera: ",Tabla4[[#This Row],[Cabecera]],"- Operador: ",Tabla4[[#This Row],[Operador]],")")</f>
        <v>Reportan apertura en el enlace Mov. Pinares de Chia - Mov. Chia en el Km 9,5 desde Central Chia ocasionado por Intervención de Terceros. No Identificados Para dar solución al incidente Tendido de 600 mtrs  de fo de 48 y dos empalme de 48 (Anillo 2 Oriente- Cabecera: Central Chia- Operador: Infraco)</v>
      </c>
    </row>
    <row r="873" spans="1:54" s="2" customFormat="1" ht="171">
      <c r="A873" s="38">
        <f t="shared" si="87"/>
        <v>872</v>
      </c>
      <c r="B873" s="3">
        <v>8309869</v>
      </c>
      <c r="C873" s="3" t="s">
        <v>54</v>
      </c>
      <c r="D873" s="23">
        <v>45351.666666666664</v>
      </c>
      <c r="E873" s="23">
        <v>45351.895833333336</v>
      </c>
      <c r="F873" s="1">
        <f t="shared" ca="1" si="92"/>
        <v>0.22916666667151731</v>
      </c>
      <c r="G873" s="3" t="s">
        <v>55</v>
      </c>
      <c r="H873" s="41"/>
      <c r="I873" s="40"/>
      <c r="J873" s="5" t="s">
        <v>56</v>
      </c>
      <c r="K873" s="3" t="s">
        <v>138</v>
      </c>
      <c r="L873" s="9" t="s">
        <v>58</v>
      </c>
      <c r="M873" s="3" t="s">
        <v>139</v>
      </c>
      <c r="N873" s="3" t="s">
        <v>140</v>
      </c>
      <c r="O873" s="3" t="s">
        <v>4496</v>
      </c>
      <c r="P873" s="3" t="s">
        <v>4497</v>
      </c>
      <c r="Q873" s="4" t="s">
        <v>4498</v>
      </c>
      <c r="R873" s="3" t="s">
        <v>479</v>
      </c>
      <c r="S873" s="3" t="s">
        <v>145</v>
      </c>
      <c r="T873" s="3" t="s">
        <v>329</v>
      </c>
      <c r="U873" s="3" t="s">
        <v>4499</v>
      </c>
      <c r="V873" s="22" t="str">
        <f t="shared" si="91"/>
        <v>RLFO; Hora de aviso: 16:00 29/02/2024; Solución: Se recupero 20 mts de reserva y se hace un empalme de 48 hilos; Hora de solución: 21:30 29/02/2024; Causa: Incendio</v>
      </c>
      <c r="W873" s="4" t="s">
        <v>213</v>
      </c>
      <c r="X873" s="3"/>
      <c r="Y873" s="3"/>
      <c r="Z873" s="3" t="s">
        <v>69</v>
      </c>
      <c r="AA873" s="3" t="s">
        <v>71</v>
      </c>
      <c r="AB873" s="3">
        <v>0</v>
      </c>
      <c r="AC873" s="3" t="s">
        <v>71</v>
      </c>
      <c r="AD873" s="6">
        <v>6.25E-2</v>
      </c>
      <c r="AE873" s="7"/>
      <c r="AF873" s="7"/>
      <c r="AG873" s="6">
        <f>Tabla4[[#This Row],[Tiempo Parada de Reloj]]+Tabla4[[#This Row],[Tiempo Autorizado por Telefonica (no Máximo)]]</f>
        <v>6.25E-2</v>
      </c>
      <c r="AH873" s="7">
        <f t="shared" ca="1" si="88"/>
        <v>0.16666666667151731</v>
      </c>
      <c r="AI873" s="8">
        <f t="shared" si="89"/>
        <v>1.5</v>
      </c>
      <c r="AJ873" s="8">
        <f t="shared" ca="1" si="90"/>
        <v>4.0000000001164153</v>
      </c>
      <c r="AK873" s="3" t="s">
        <v>87</v>
      </c>
      <c r="AL873" s="3" t="s">
        <v>70</v>
      </c>
      <c r="AM873" s="3" t="s">
        <v>72</v>
      </c>
      <c r="AN873" s="3" t="s">
        <v>72</v>
      </c>
      <c r="AO873" s="3" t="s">
        <v>88</v>
      </c>
      <c r="AP873" s="3" t="s">
        <v>88</v>
      </c>
      <c r="AQ873" s="23">
        <v>45354.677083333336</v>
      </c>
      <c r="AR873" s="3"/>
      <c r="AS873" s="23"/>
      <c r="AT873" s="23"/>
      <c r="AU873" s="3" t="s">
        <v>481</v>
      </c>
      <c r="AV873" s="3" t="s">
        <v>482</v>
      </c>
      <c r="AW873" s="3" t="s">
        <v>135</v>
      </c>
      <c r="AX873" s="3">
        <v>3.4185219999999998</v>
      </c>
      <c r="AY873" s="3">
        <v>-76.524904000000006</v>
      </c>
      <c r="AZ873" s="8" t="str">
        <f>+CONCATENATE("Reportan apertura en el enlace ",Tabla4[[#This Row],[Enlace]]," en el ",Tabla4[[#This Row],[Distancia óptica]]," ocasionado por ",Tabla4[[#This Row],[Causa del daño]])</f>
        <v>Reportan apertura en el enlace Cali - Buitrera en el Km 7,248 desde Cali ocasionado por Incendio</v>
      </c>
      <c r="BA873" s="8" t="str">
        <f>+CONCATENATE("Para dar solución al incidente ",Tabla4[[#This Row],[Solución]])</f>
        <v>Para dar solución al incidente Se recupero 20 mts de reserva y se hace un empalme de 48 hilos</v>
      </c>
      <c r="BB873" s="3" t="str">
        <f>+_xlfn.CONCAT(Tabla4[[#This Row],[Causa Raiz]]," ",Tabla4[[#This Row],[Solución2]]," (",Tabla4[[#This Row],[Anillo]],"- Cabecera: ",Tabla4[[#This Row],[Cabecera]],"- Operador: ",Tabla4[[#This Row],[Operador]],")")</f>
        <v>Reportan apertura en el enlace Cali - Buitrera en el Km 7,248 desde Cali ocasionado por Incendio Para dar solución al incidente Se recupero 20 mts de reserva y se hace un empalme de 48 hilos (Lineal- Cabecera: Centro- Operador: Colombia Telecomunicaciones)</v>
      </c>
    </row>
    <row r="874" spans="1:54" s="2" customFormat="1" ht="199.5">
      <c r="A874" s="38">
        <f t="shared" si="87"/>
        <v>873</v>
      </c>
      <c r="B874" s="3">
        <v>8309783</v>
      </c>
      <c r="C874" s="3" t="s">
        <v>136</v>
      </c>
      <c r="D874" s="23">
        <v>45351.670138888891</v>
      </c>
      <c r="E874" s="23">
        <v>45351.763888888891</v>
      </c>
      <c r="F874" s="1">
        <f t="shared" ca="1" si="92"/>
        <v>9.375E-2</v>
      </c>
      <c r="G874" s="3" t="s">
        <v>55</v>
      </c>
      <c r="H874" s="41"/>
      <c r="I874" s="40"/>
      <c r="J874" s="5" t="s">
        <v>137</v>
      </c>
      <c r="K874" s="3" t="s">
        <v>359</v>
      </c>
      <c r="L874" s="9" t="s">
        <v>78</v>
      </c>
      <c r="M874" s="3" t="s">
        <v>360</v>
      </c>
      <c r="N874" s="3" t="s">
        <v>483</v>
      </c>
      <c r="O874" s="3" t="s">
        <v>4500</v>
      </c>
      <c r="P874" s="3" t="s">
        <v>4501</v>
      </c>
      <c r="Q874" s="4" t="s">
        <v>4502</v>
      </c>
      <c r="R874" s="3" t="s">
        <v>365</v>
      </c>
      <c r="S874" s="3" t="s">
        <v>366</v>
      </c>
      <c r="T874" s="3" t="s">
        <v>176</v>
      </c>
      <c r="U874" s="3" t="s">
        <v>4503</v>
      </c>
      <c r="V874" s="22" t="str">
        <f t="shared" si="91"/>
        <v>RBHFO; Hora de aviso: 16:05 29/02/2024; Solución: Se recupera 50 mts de reserva y se hace un empalme de 48 hilos; Hora de solución: 18:20 29/02/2024; Causa: Intervención de Terceros. No Identificados</v>
      </c>
      <c r="W874" s="4" t="s">
        <v>423</v>
      </c>
      <c r="X874" s="3"/>
      <c r="Y874" s="3"/>
      <c r="Z874" s="3" t="s">
        <v>69</v>
      </c>
      <c r="AA874" s="3" t="s">
        <v>71</v>
      </c>
      <c r="AB874" s="3">
        <v>0</v>
      </c>
      <c r="AC874" s="3" t="s">
        <v>71</v>
      </c>
      <c r="AD874" s="6">
        <v>0</v>
      </c>
      <c r="AE874" s="7"/>
      <c r="AF874" s="7"/>
      <c r="AG874" s="6">
        <f>Tabla4[[#This Row],[Tiempo Parada de Reloj]]+Tabla4[[#This Row],[Tiempo Autorizado por Telefonica (no Máximo)]]</f>
        <v>0</v>
      </c>
      <c r="AH874" s="7">
        <f t="shared" ca="1" si="88"/>
        <v>9.375E-2</v>
      </c>
      <c r="AI874" s="8">
        <f t="shared" si="89"/>
        <v>0</v>
      </c>
      <c r="AJ874" s="8">
        <f t="shared" ca="1" si="90"/>
        <v>2.25</v>
      </c>
      <c r="AK874" s="3" t="s">
        <v>1349</v>
      </c>
      <c r="AL874" s="3" t="s">
        <v>71</v>
      </c>
      <c r="AM874" s="3" t="s">
        <v>69</v>
      </c>
      <c r="AN874" s="3" t="s">
        <v>98</v>
      </c>
      <c r="AO874" s="3" t="s">
        <v>88</v>
      </c>
      <c r="AP874" s="3" t="s">
        <v>88</v>
      </c>
      <c r="AQ874" s="23">
        <v>45352.317361111112</v>
      </c>
      <c r="AR874" s="3"/>
      <c r="AS874" s="23"/>
      <c r="AT874" s="23"/>
      <c r="AU874" s="3" t="s">
        <v>424</v>
      </c>
      <c r="AV874" s="3" t="s">
        <v>4504</v>
      </c>
      <c r="AW874" s="3" t="s">
        <v>4505</v>
      </c>
      <c r="AX874" s="3">
        <v>6.2774999999999999</v>
      </c>
      <c r="AY874" s="3">
        <v>-75.616550000000004</v>
      </c>
      <c r="AZ874" s="8" t="str">
        <f>+CONCATENATE("Reportan apertura en el enlace ",Tabla4[[#This Row],[Enlace]]," en el ",Tabla4[[#This Row],[Distancia óptica]]," ocasionado por ",Tabla4[[#This Row],[Causa del daño]])</f>
        <v>Reportan apertura en el enlace Mov. San Cristobal -Mov. Pajarito en el Km 2,6 desde Pajarito ocasionado por Intervención de Terceros. No Identificados</v>
      </c>
      <c r="BA874" s="8" t="str">
        <f>+CONCATENATE("Para dar solución al incidente ",Tabla4[[#This Row],[Solución]])</f>
        <v>Para dar solución al incidente Se recupera 50 mts de reserva y se hace un empalme de 48 hilos</v>
      </c>
      <c r="BB874" s="3" t="str">
        <f>+_xlfn.CONCAT(Tabla4[[#This Row],[Causa Raiz]]," ",Tabla4[[#This Row],[Solución2]]," (",Tabla4[[#This Row],[Anillo]],"- Cabecera: ",Tabla4[[#This Row],[Cabecera]],"- Operador: ",Tabla4[[#This Row],[Operador]],")")</f>
        <v>Reportan apertura en el enlace Mov. San Cristobal -Mov. Pajarito en el Km 2,6 desde Pajarito ocasionado por Intervención de Terceros. No Identificados Para dar solución al incidente Se recupera 50 mts de reserva y se hace un empalme de 48 hilos (Pablo Tobon- Cabecera: Pajarito- Operador: Infraco)</v>
      </c>
    </row>
    <row r="875" spans="1:54" s="2" customFormat="1" ht="199.5">
      <c r="A875" s="38">
        <f t="shared" si="87"/>
        <v>874</v>
      </c>
      <c r="B875" s="3">
        <v>8309870</v>
      </c>
      <c r="C875" s="3" t="s">
        <v>54</v>
      </c>
      <c r="D875" s="23">
        <v>45351.684027777781</v>
      </c>
      <c r="E875" s="23">
        <v>45352.489583333336</v>
      </c>
      <c r="F875" s="1">
        <f t="shared" ca="1" si="92"/>
        <v>0.80555555555474712</v>
      </c>
      <c r="G875" s="3" t="s">
        <v>55</v>
      </c>
      <c r="H875" s="41"/>
      <c r="I875" s="40"/>
      <c r="J875" s="5" t="s">
        <v>56</v>
      </c>
      <c r="K875" s="3" t="s">
        <v>77</v>
      </c>
      <c r="L875" s="9" t="s">
        <v>78</v>
      </c>
      <c r="M875" s="3" t="s">
        <v>283</v>
      </c>
      <c r="N875" s="3" t="s">
        <v>284</v>
      </c>
      <c r="O875" s="3" t="s">
        <v>4506</v>
      </c>
      <c r="P875" s="3" t="s">
        <v>4507</v>
      </c>
      <c r="Q875" s="4" t="s">
        <v>4508</v>
      </c>
      <c r="R875" s="3" t="s">
        <v>288</v>
      </c>
      <c r="S875" s="3" t="s">
        <v>289</v>
      </c>
      <c r="T875" s="3" t="s">
        <v>66</v>
      </c>
      <c r="U875" s="3" t="s">
        <v>4509</v>
      </c>
      <c r="V875" s="22" t="str">
        <f t="shared" si="91"/>
        <v>RLFO; Hora de aviso: 16:25 29/02/2024; Solución: se recuperan 8 metros de reserva de 24 hilos y se crea una caja de empalme ; Hora de solución: 11:45 01/03/2024; Causa: Vandalismo</v>
      </c>
      <c r="W875" s="4" t="s">
        <v>160</v>
      </c>
      <c r="X875" s="3"/>
      <c r="Y875" s="3"/>
      <c r="Z875" s="3" t="s">
        <v>69</v>
      </c>
      <c r="AA875" s="3" t="s">
        <v>70</v>
      </c>
      <c r="AB875" s="3">
        <v>8313073</v>
      </c>
      <c r="AC875" s="3" t="s">
        <v>71</v>
      </c>
      <c r="AD875" s="6">
        <v>0</v>
      </c>
      <c r="AE875" s="7"/>
      <c r="AF875" s="7"/>
      <c r="AG875" s="6">
        <f>Tabla4[[#This Row],[Tiempo Parada de Reloj]]+Tabla4[[#This Row],[Tiempo Autorizado por Telefonica (no Máximo)]]</f>
        <v>0</v>
      </c>
      <c r="AH875" s="7">
        <f t="shared" ca="1" si="88"/>
        <v>0.80555555555474712</v>
      </c>
      <c r="AI875" s="8">
        <f t="shared" si="89"/>
        <v>0</v>
      </c>
      <c r="AJ875" s="8">
        <f t="shared" ca="1" si="90"/>
        <v>19.333333333313931</v>
      </c>
      <c r="AK875" s="3" t="s">
        <v>1349</v>
      </c>
      <c r="AL875" s="3" t="s">
        <v>70</v>
      </c>
      <c r="AM875" s="3" t="s">
        <v>88</v>
      </c>
      <c r="AN875" s="3" t="s">
        <v>106</v>
      </c>
      <c r="AO875" s="3" t="s">
        <v>72</v>
      </c>
      <c r="AP875" s="3" t="s">
        <v>72</v>
      </c>
      <c r="AQ875" s="23">
        <v>45355.738888888889</v>
      </c>
      <c r="AR875" s="3"/>
      <c r="AS875" s="23"/>
      <c r="AT875" s="23"/>
      <c r="AU875" s="3" t="s">
        <v>404</v>
      </c>
      <c r="AV875" s="3" t="s">
        <v>4510</v>
      </c>
      <c r="AW875" s="3" t="s">
        <v>151</v>
      </c>
      <c r="AX875" s="3">
        <v>4.5201000000000002</v>
      </c>
      <c r="AY875" s="3">
        <v>-75.710800000000006</v>
      </c>
      <c r="AZ875" s="8" t="str">
        <f>+CONCATENATE("Reportan apertura en el enlace ",Tabla4[[#This Row],[Enlace]]," en el ",Tabla4[[#This Row],[Distancia óptica]]," ocasionado por ",Tabla4[[#This Row],[Causa del daño]])</f>
        <v>Reportan apertura en el enlace Mov. Montenegro III - Mov. Manantiales en el km 5,7 desde el Carmen  ocasionado por Vandalismo</v>
      </c>
      <c r="BA875" s="8" t="str">
        <f>+CONCATENATE("Para dar solución al incidente ",Tabla4[[#This Row],[Solución]])</f>
        <v xml:space="preserve">Para dar solución al incidente se recuperan 8 metros de reserva de 24 hilos y se crea una caja de empalme </v>
      </c>
      <c r="BB875" s="3" t="str">
        <f>+_xlfn.CONCAT(Tabla4[[#This Row],[Causa Raiz]]," ",Tabla4[[#This Row],[Solución2]]," (",Tabla4[[#This Row],[Anillo]],"- Cabecera: ",Tabla4[[#This Row],[Cabecera]],"- Operador: ",Tabla4[[#This Row],[Operador]],")")</f>
        <v>Reportan apertura en el enlace Mov. Montenegro III - Mov. Manantiales en el km 5,7 desde el Carmen  ocasionado por Vandalismo Para dar solución al incidente se recuperan 8 metros de reserva de 24 hilos y se crea una caja de empalme  (Lineal - Cabecera: Carmen - Operador: Colombia Telecomunicaciones)</v>
      </c>
    </row>
    <row r="876" spans="1:54" s="2" customFormat="1" ht="228">
      <c r="A876" s="38">
        <f t="shared" si="87"/>
        <v>875</v>
      </c>
      <c r="B876" s="3">
        <v>8310971</v>
      </c>
      <c r="C876" s="3" t="s">
        <v>54</v>
      </c>
      <c r="D876" s="23">
        <v>45351.902777777781</v>
      </c>
      <c r="E876" s="23">
        <v>45352.1875</v>
      </c>
      <c r="F876" s="1">
        <f t="shared" ca="1" si="92"/>
        <v>0.28472222221898846</v>
      </c>
      <c r="G876" s="3" t="s">
        <v>55</v>
      </c>
      <c r="H876" s="41"/>
      <c r="I876" s="40"/>
      <c r="J876" s="5" t="s">
        <v>56</v>
      </c>
      <c r="K876" s="3" t="s">
        <v>77</v>
      </c>
      <c r="L876" s="9" t="s">
        <v>78</v>
      </c>
      <c r="M876" s="3" t="s">
        <v>745</v>
      </c>
      <c r="N876" s="3" t="s">
        <v>746</v>
      </c>
      <c r="O876" s="3" t="s">
        <v>4511</v>
      </c>
      <c r="P876" s="3" t="s">
        <v>4512</v>
      </c>
      <c r="Q876" s="4" t="s">
        <v>4513</v>
      </c>
      <c r="R876" s="3" t="s">
        <v>750</v>
      </c>
      <c r="S876" s="3" t="s">
        <v>158</v>
      </c>
      <c r="T876" s="3" t="s">
        <v>66</v>
      </c>
      <c r="U876" s="3" t="s">
        <v>4514</v>
      </c>
      <c r="V876" s="22" t="str">
        <f t="shared" si="91"/>
        <v>RLFO; Hora de aviso: 21:40 29/02/2024; Solución: Se realiza recuperación de 50 m de reserva y la instalación de una caja de empalme de 48 hilos; Hora de solución: 4:30 01/03/2024; Causa: Vandalismo</v>
      </c>
      <c r="W876" s="4" t="s">
        <v>160</v>
      </c>
      <c r="X876" s="3"/>
      <c r="Y876" s="3"/>
      <c r="Z876" s="3" t="s">
        <v>69</v>
      </c>
      <c r="AA876" s="3" t="s">
        <v>70</v>
      </c>
      <c r="AB876" s="3">
        <v>8311004</v>
      </c>
      <c r="AC876" s="3" t="s">
        <v>71</v>
      </c>
      <c r="AD876" s="6">
        <v>0.125</v>
      </c>
      <c r="AE876" s="7"/>
      <c r="AF876" s="7"/>
      <c r="AG876" s="6">
        <f>Tabla4[[#This Row],[Tiempo Parada de Reloj]]+Tabla4[[#This Row],[Tiempo Autorizado por Telefonica (no Máximo)]]</f>
        <v>0.125</v>
      </c>
      <c r="AH876" s="7">
        <f t="shared" ca="1" si="88"/>
        <v>0.15972222221898846</v>
      </c>
      <c r="AI876" s="8">
        <f t="shared" si="89"/>
        <v>3</v>
      </c>
      <c r="AJ876" s="8">
        <f t="shared" ca="1" si="90"/>
        <v>3.8333333332557231</v>
      </c>
      <c r="AK876" s="3" t="s">
        <v>98</v>
      </c>
      <c r="AL876" s="3" t="s">
        <v>70</v>
      </c>
      <c r="AM876" s="3" t="s">
        <v>88</v>
      </c>
      <c r="AN876" s="3" t="s">
        <v>88</v>
      </c>
      <c r="AO876" s="3" t="s">
        <v>72</v>
      </c>
      <c r="AP876" s="3" t="s">
        <v>72</v>
      </c>
      <c r="AQ876" s="23">
        <v>45353.470833333333</v>
      </c>
      <c r="AR876" s="3"/>
      <c r="AS876" s="23"/>
      <c r="AT876" s="23"/>
      <c r="AU876" s="3" t="s">
        <v>752</v>
      </c>
      <c r="AV876" s="3" t="s">
        <v>3486</v>
      </c>
      <c r="AW876" s="3" t="s">
        <v>151</v>
      </c>
      <c r="AX876" s="3">
        <v>2.9019400000000002</v>
      </c>
      <c r="AY876" s="3">
        <v>-75.268609999999995</v>
      </c>
      <c r="AZ876" s="8" t="str">
        <f>+CONCATENATE("Reportan apertura en el enlace ",Tabla4[[#This Row],[Enlace]]," en el ",Tabla4[[#This Row],[Distancia óptica]]," ocasionado por ",Tabla4[[#This Row],[Causa del daño]])</f>
        <v>Reportan apertura en el enlace Mov. Club Campestre Neiva - Mov. Neiva Centro en el km 5.67 desde Telehuila ocasionado por Vandalismo</v>
      </c>
      <c r="BA876" s="8" t="str">
        <f>+CONCATENATE("Para dar solución al incidente ",Tabla4[[#This Row],[Solución]])</f>
        <v>Para dar solución al incidente Se realiza recuperación de 50 m de reserva y la instalación de una caja de empalme de 48 hilos</v>
      </c>
      <c r="BB876" s="3" t="str">
        <f>+_xlfn.CONCAT(Tabla4[[#This Row],[Causa Raiz]]," ",Tabla4[[#This Row],[Solución2]]," (",Tabla4[[#This Row],[Anillo]],"- Cabecera: ",Tabla4[[#This Row],[Cabecera]],"- Operador: ",Tabla4[[#This Row],[Operador]],")")</f>
        <v>Reportan apertura en el enlace Mov. Club Campestre Neiva - Mov. Neiva Centro en el km 5.67 desde Telehuila ocasionado por Vandalismo Para dar solución al incidente Se realiza recuperación de 50 m de reserva y la instalación de una caja de empalme de 48 hilos (Lineal - Cabecera: Telehuila- Operador: Colombia Telecomunicaciones)</v>
      </c>
    </row>
    <row r="877" spans="1:54" s="2" customFormat="1" ht="171">
      <c r="A877" s="38">
        <f t="shared" si="87"/>
        <v>876</v>
      </c>
      <c r="B877" s="3">
        <v>8312031</v>
      </c>
      <c r="C877" s="3" t="s">
        <v>92</v>
      </c>
      <c r="D877" s="23">
        <v>45352.145833333336</v>
      </c>
      <c r="E877" s="23">
        <v>45352.520833333336</v>
      </c>
      <c r="F877" s="1">
        <f t="shared" ca="1" si="92"/>
        <v>0.375</v>
      </c>
      <c r="G877" s="3" t="s">
        <v>55</v>
      </c>
      <c r="H877" s="41"/>
      <c r="I877" s="40"/>
      <c r="J877" s="5" t="s">
        <v>56</v>
      </c>
      <c r="K877" s="3" t="s">
        <v>138</v>
      </c>
      <c r="L877" s="9" t="s">
        <v>58</v>
      </c>
      <c r="M877" s="3" t="s">
        <v>139</v>
      </c>
      <c r="N877" s="3" t="s">
        <v>140</v>
      </c>
      <c r="O877" s="3" t="s">
        <v>4515</v>
      </c>
      <c r="P877" s="3" t="s">
        <v>4516</v>
      </c>
      <c r="Q877" s="4" t="s">
        <v>4517</v>
      </c>
      <c r="R877" s="3" t="s">
        <v>409</v>
      </c>
      <c r="S877" s="3" t="s">
        <v>145</v>
      </c>
      <c r="T877" s="3" t="s">
        <v>146</v>
      </c>
      <c r="U877" s="3" t="s">
        <v>3701</v>
      </c>
      <c r="V877" s="22" t="str">
        <f t="shared" si="91"/>
        <v>RTNFO; Hora de aviso: 3:30 01/03/2024; Solución: Se migra hilo entre empalmes; Hora de solución: 12:30 01/03/2024; Causa: Falla en la Red FiOp</v>
      </c>
      <c r="W877" s="4" t="s">
        <v>199</v>
      </c>
      <c r="X877" s="3"/>
      <c r="Y877" s="3"/>
      <c r="Z877" s="3" t="s">
        <v>69</v>
      </c>
      <c r="AA877" s="3" t="s">
        <v>71</v>
      </c>
      <c r="AB877" s="3">
        <v>0</v>
      </c>
      <c r="AC877" s="3" t="s">
        <v>71</v>
      </c>
      <c r="AD877" s="6">
        <v>0.17083333333333334</v>
      </c>
      <c r="AE877" s="7"/>
      <c r="AF877" s="7"/>
      <c r="AG877" s="6">
        <f>Tabla4[[#This Row],[Tiempo Parada de Reloj]]+Tabla4[[#This Row],[Tiempo Autorizado por Telefonica (no Máximo)]]</f>
        <v>0.17083333333333334</v>
      </c>
      <c r="AH877" s="7">
        <f t="shared" ca="1" si="88"/>
        <v>0.20416666666666666</v>
      </c>
      <c r="AI877" s="8">
        <f t="shared" si="89"/>
        <v>4.0999999999999996</v>
      </c>
      <c r="AJ877" s="8">
        <f t="shared" ca="1" si="90"/>
        <v>4.9000000000000004</v>
      </c>
      <c r="AK877" s="3" t="s">
        <v>72</v>
      </c>
      <c r="AL877" s="3" t="s">
        <v>70</v>
      </c>
      <c r="AM877" s="3" t="s">
        <v>106</v>
      </c>
      <c r="AN877" s="3" t="s">
        <v>106</v>
      </c>
      <c r="AO877" s="3" t="s">
        <v>88</v>
      </c>
      <c r="AP877" s="3" t="s">
        <v>88</v>
      </c>
      <c r="AQ877" s="23">
        <v>45354.698611111111</v>
      </c>
      <c r="AR877" s="3"/>
      <c r="AS877" s="23"/>
      <c r="AT877" s="23"/>
      <c r="AU877" s="3" t="s">
        <v>200</v>
      </c>
      <c r="AV877" s="3" t="s">
        <v>3312</v>
      </c>
      <c r="AW877" s="3" t="s">
        <v>1323</v>
      </c>
      <c r="AX877" s="3">
        <v>3.5219999999999998</v>
      </c>
      <c r="AY877" s="3">
        <v>-76.516800000000003</v>
      </c>
      <c r="AZ877" s="8" t="str">
        <f>+CONCATENATE("Reportan apertura en el enlace ",Tabla4[[#This Row],[Enlace]]," en el ",Tabla4[[#This Row],[Distancia óptica]]," ocasionado por ",Tabla4[[#This Row],[Causa del daño]])</f>
        <v>Reportan apertura en el enlace Cali - Yumbo en el km 15,965 desde Cali centro ocasionado por Falla en la Red FiOp</v>
      </c>
      <c r="BA877" s="8" t="str">
        <f>+CONCATENATE("Para dar solución al incidente ",Tabla4[[#This Row],[Solución]])</f>
        <v>Para dar solución al incidente Se migra hilo entre empalmes</v>
      </c>
      <c r="BB877" s="3" t="str">
        <f>+_xlfn.CONCAT(Tabla4[[#This Row],[Causa Raiz]]," ",Tabla4[[#This Row],[Solución2]]," (",Tabla4[[#This Row],[Anillo]],"- Cabecera: ",Tabla4[[#This Row],[Cabecera]],"- Operador: ",Tabla4[[#This Row],[Operador]],")")</f>
        <v>Reportan apertura en el enlace Cali - Yumbo en el km 15,965 desde Cali centro ocasionado por Falla en la Red FiOp Para dar solución al incidente Se migra hilo entre empalmes (TRONCAL- Cabecera: CALI CENTRO- Operador: Colombia Telecomunicaciones)</v>
      </c>
    </row>
    <row r="878" spans="1:54" s="2" customFormat="1" ht="185.25">
      <c r="A878" s="38">
        <f t="shared" si="87"/>
        <v>877</v>
      </c>
      <c r="B878" s="3">
        <v>8312798</v>
      </c>
      <c r="C878" s="3" t="s">
        <v>54</v>
      </c>
      <c r="D878" s="23">
        <v>45352.354166666664</v>
      </c>
      <c r="E878" s="23">
        <v>45352.479166666664</v>
      </c>
      <c r="F878" s="1">
        <f t="shared" ca="1" si="92"/>
        <v>0.125</v>
      </c>
      <c r="G878" s="3" t="s">
        <v>55</v>
      </c>
      <c r="H878" s="41"/>
      <c r="I878" s="40"/>
      <c r="J878" s="5" t="s">
        <v>56</v>
      </c>
      <c r="K878" s="3" t="s">
        <v>122</v>
      </c>
      <c r="L878" s="9" t="s">
        <v>78</v>
      </c>
      <c r="M878" s="3" t="s">
        <v>123</v>
      </c>
      <c r="N878" s="3" t="s">
        <v>124</v>
      </c>
      <c r="O878" s="3" t="s">
        <v>4518</v>
      </c>
      <c r="P878" s="3" t="s">
        <v>4519</v>
      </c>
      <c r="Q878" s="4" t="s">
        <v>4520</v>
      </c>
      <c r="R878" s="3" t="s">
        <v>128</v>
      </c>
      <c r="S878" s="3" t="s">
        <v>129</v>
      </c>
      <c r="T878" s="3" t="s">
        <v>66</v>
      </c>
      <c r="U878" s="3" t="s">
        <v>4521</v>
      </c>
      <c r="V878" s="22" t="str">
        <f t="shared" si="91"/>
        <v>RLFO; Hora de aviso: 8:30 01/03/2024; Solución: Se recuperan 100 metros de reserva y se crea caja de empalmes de 24 hilos; Hora de solución: 11:30 01/03/2024; Causa: Vandalismo</v>
      </c>
      <c r="W878" s="4" t="s">
        <v>132</v>
      </c>
      <c r="X878" s="3"/>
      <c r="Y878" s="3"/>
      <c r="Z878" s="3" t="s">
        <v>69</v>
      </c>
      <c r="AA878" s="3" t="s">
        <v>71</v>
      </c>
      <c r="AB878" s="3">
        <v>0</v>
      </c>
      <c r="AC878" s="3" t="s">
        <v>71</v>
      </c>
      <c r="AD878" s="6">
        <v>0</v>
      </c>
      <c r="AE878" s="7"/>
      <c r="AF878" s="7"/>
      <c r="AG878" s="6">
        <f>Tabla4[[#This Row],[Tiempo Parada de Reloj]]+Tabla4[[#This Row],[Tiempo Autorizado por Telefonica (no Máximo)]]</f>
        <v>0</v>
      </c>
      <c r="AH878" s="7">
        <f t="shared" ca="1" si="88"/>
        <v>0.125</v>
      </c>
      <c r="AI878" s="8">
        <f t="shared" si="89"/>
        <v>0</v>
      </c>
      <c r="AJ878" s="8">
        <f t="shared" ca="1" si="90"/>
        <v>3</v>
      </c>
      <c r="AK878" s="3" t="s">
        <v>106</v>
      </c>
      <c r="AL878" s="3" t="s">
        <v>71</v>
      </c>
      <c r="AM878" s="3" t="s">
        <v>69</v>
      </c>
      <c r="AN878" s="3" t="s">
        <v>106</v>
      </c>
      <c r="AO878" s="3" t="s">
        <v>88</v>
      </c>
      <c r="AP878" s="3" t="s">
        <v>88</v>
      </c>
      <c r="AQ878" s="23">
        <v>45354.873611111114</v>
      </c>
      <c r="AR878" s="3"/>
      <c r="AS878" s="23"/>
      <c r="AT878" s="23"/>
      <c r="AU878" s="3" t="s">
        <v>467</v>
      </c>
      <c r="AV878" s="3" t="s">
        <v>4522</v>
      </c>
      <c r="AW878" s="3" t="s">
        <v>1311</v>
      </c>
      <c r="AX878" s="3">
        <v>10.958600000000001</v>
      </c>
      <c r="AY878" s="3">
        <v>-74.8245</v>
      </c>
      <c r="AZ878" s="8" t="str">
        <f>+CONCATENATE("Reportan apertura en el enlace ",Tabla4[[#This Row],[Enlace]]," en el ",Tabla4[[#This Row],[Distancia óptica]]," ocasionado por ",Tabla4[[#This Row],[Causa del daño]])</f>
        <v>Reportan apertura en el enlace Mov. Romance - Mov. Lipaya en el km 1,761 desde Romance ocasionado por Vandalismo</v>
      </c>
      <c r="BA878" s="8" t="str">
        <f>+CONCATENATE("Para dar solución al incidente ",Tabla4[[#This Row],[Solución]])</f>
        <v>Para dar solución al incidente Se recuperan 100 metros de reserva y se crea caja de empalmes de 24 hilos</v>
      </c>
      <c r="BB878" s="3" t="str">
        <f>+_xlfn.CONCAT(Tabla4[[#This Row],[Causa Raiz]]," ",Tabla4[[#This Row],[Solución2]]," (",Tabla4[[#This Row],[Anillo]],"- Cabecera: ",Tabla4[[#This Row],[Cabecera]],"- Operador: ",Tabla4[[#This Row],[Operador]],")")</f>
        <v>Reportan apertura en el enlace Mov. Romance - Mov. Lipaya en el km 1,761 desde Romance ocasionado por Vandalismo Para dar solución al incidente Se recuperan 100 metros de reserva y se crea caja de empalmes de 24 hilos (UK- Cabecera: Estadio- Operador: Colombia Telecomunicaciones)</v>
      </c>
    </row>
    <row r="879" spans="1:54" s="2" customFormat="1" ht="213.75">
      <c r="A879" s="38">
        <f t="shared" si="87"/>
        <v>878</v>
      </c>
      <c r="B879" s="3">
        <v>8313407</v>
      </c>
      <c r="C879" s="3" t="s">
        <v>92</v>
      </c>
      <c r="D879" s="23">
        <v>45352.458333333336</v>
      </c>
      <c r="E879" s="23">
        <v>45352.583333333336</v>
      </c>
      <c r="F879" s="1">
        <f t="shared" ca="1" si="92"/>
        <v>0.125</v>
      </c>
      <c r="G879" s="3" t="s">
        <v>55</v>
      </c>
      <c r="H879" s="41"/>
      <c r="I879" s="40"/>
      <c r="J879" s="5" t="s">
        <v>56</v>
      </c>
      <c r="K879" s="3" t="s">
        <v>359</v>
      </c>
      <c r="L879" s="9" t="s">
        <v>58</v>
      </c>
      <c r="M879" s="3" t="s">
        <v>360</v>
      </c>
      <c r="N879" s="3" t="s">
        <v>361</v>
      </c>
      <c r="O879" s="3" t="s">
        <v>793</v>
      </c>
      <c r="P879" s="3" t="s">
        <v>4523</v>
      </c>
      <c r="Q879" s="4" t="s">
        <v>4524</v>
      </c>
      <c r="R879" s="3" t="s">
        <v>1420</v>
      </c>
      <c r="S879" s="3" t="s">
        <v>619</v>
      </c>
      <c r="T879" s="3" t="s">
        <v>66</v>
      </c>
      <c r="U879" s="3" t="s">
        <v>3967</v>
      </c>
      <c r="V879" s="22" t="str">
        <f t="shared" si="91"/>
        <v>RTNFO; Hora de aviso: 11:00 01/03/2024; Solución: Se Recuperan 100 metros de reserva de F.O de 36 hilos y se crea un empalme de 36 hilos ; Hora de solución: 14:00 01/03/2024; Causa: Vandalismo</v>
      </c>
      <c r="W879" s="4" t="s">
        <v>423</v>
      </c>
      <c r="X879" s="3"/>
      <c r="Y879" s="3"/>
      <c r="Z879" s="3" t="s">
        <v>69</v>
      </c>
      <c r="AA879" s="3" t="s">
        <v>71</v>
      </c>
      <c r="AB879" s="3">
        <v>0</v>
      </c>
      <c r="AC879" s="3" t="s">
        <v>71</v>
      </c>
      <c r="AD879" s="6">
        <v>0</v>
      </c>
      <c r="AE879" s="7"/>
      <c r="AF879" s="7"/>
      <c r="AG879" s="6">
        <f>Tabla4[[#This Row],[Tiempo Parada de Reloj]]+Tabla4[[#This Row],[Tiempo Autorizado por Telefonica (no Máximo)]]</f>
        <v>0</v>
      </c>
      <c r="AH879" s="7">
        <f t="shared" ca="1" si="88"/>
        <v>0.125</v>
      </c>
      <c r="AI879" s="8">
        <f t="shared" si="89"/>
        <v>0</v>
      </c>
      <c r="AJ879" s="8">
        <f t="shared" ca="1" si="90"/>
        <v>3</v>
      </c>
      <c r="AK879" s="3" t="s">
        <v>106</v>
      </c>
      <c r="AL879" s="3" t="s">
        <v>70</v>
      </c>
      <c r="AM879" s="3" t="s">
        <v>87</v>
      </c>
      <c r="AN879" s="3" t="s">
        <v>87</v>
      </c>
      <c r="AO879" s="3" t="s">
        <v>72</v>
      </c>
      <c r="AP879" s="3" t="s">
        <v>72</v>
      </c>
      <c r="AQ879" s="23">
        <v>45353.325694444444</v>
      </c>
      <c r="AR879" s="3"/>
      <c r="AS879" s="23" t="s">
        <v>798</v>
      </c>
      <c r="AT879" s="65" t="s">
        <v>799</v>
      </c>
      <c r="AU879" s="3" t="s">
        <v>424</v>
      </c>
      <c r="AV879" s="3" t="s">
        <v>1229</v>
      </c>
      <c r="AW879" s="3" t="s">
        <v>1323</v>
      </c>
      <c r="AX879" s="3">
        <v>5.6323999999999996</v>
      </c>
      <c r="AY879" s="3">
        <v>-75.590599999999995</v>
      </c>
      <c r="AZ879" s="8" t="str">
        <f>+CONCATENATE("Reportan apertura en el enlace ",Tabla4[[#This Row],[Enlace]]," en el ",Tabla4[[#This Row],[Distancia óptica]]," ocasionado por ",Tabla4[[#This Row],[Causa del daño]])</f>
        <v>Reportan apertura en el enlace Manizales - La Pintada en el km 18,9 desde la Pintada  ocasionado por Vandalismo</v>
      </c>
      <c r="BA879" s="8" t="str">
        <f>+CONCATENATE("Para dar solución al incidente ",Tabla4[[#This Row],[Solución]])</f>
        <v xml:space="preserve">Para dar solución al incidente Se Recuperan 100 metros de reserva de F.O de 36 hilos y se crea un empalme de 36 hilos </v>
      </c>
      <c r="BB879" s="3" t="str">
        <f>+_xlfn.CONCAT(Tabla4[[#This Row],[Causa Raiz]]," ",Tabla4[[#This Row],[Solución2]]," (",Tabla4[[#This Row],[Anillo]],"- Cabecera: ",Tabla4[[#This Row],[Cabecera]],"- Operador: ",Tabla4[[#This Row],[Operador]],")")</f>
        <v>Reportan apertura en el enlace Manizales - La Pintada en el km 18,9 desde la Pintada  ocasionado por Vandalismo Para dar solución al incidente Se Recuperan 100 metros de reserva de F.O de 36 hilos y se crea un empalme de 36 hilos  (TRONCAL- Cabecera: La Pintada- Operador: Colombia Telecomunicaciones)</v>
      </c>
    </row>
    <row r="880" spans="1:54" s="2" customFormat="1" ht="213.75">
      <c r="A880" s="38">
        <f t="shared" si="87"/>
        <v>879</v>
      </c>
      <c r="B880" s="3">
        <v>8313334</v>
      </c>
      <c r="C880" s="3" t="s">
        <v>54</v>
      </c>
      <c r="D880" s="23">
        <v>45352.458333333336</v>
      </c>
      <c r="E880" s="23">
        <v>45352.479166666664</v>
      </c>
      <c r="F880" s="1">
        <f t="shared" ca="1" si="92"/>
        <v>2.0833333328482695E-2</v>
      </c>
      <c r="G880" s="3" t="s">
        <v>55</v>
      </c>
      <c r="H880" s="41"/>
      <c r="I880" s="40"/>
      <c r="J880" s="5" t="s">
        <v>56</v>
      </c>
      <c r="K880" s="3" t="s">
        <v>340</v>
      </c>
      <c r="L880" s="9" t="s">
        <v>78</v>
      </c>
      <c r="M880" s="3" t="s">
        <v>341</v>
      </c>
      <c r="N880" s="3" t="s">
        <v>342</v>
      </c>
      <c r="O880" s="3" t="s">
        <v>4525</v>
      </c>
      <c r="P880" s="3" t="s">
        <v>4526</v>
      </c>
      <c r="Q880" s="4" t="s">
        <v>4527</v>
      </c>
      <c r="R880" s="3" t="s">
        <v>1828</v>
      </c>
      <c r="S880" s="3" t="s">
        <v>347</v>
      </c>
      <c r="T880" s="3" t="s">
        <v>130</v>
      </c>
      <c r="U880" s="3" t="s">
        <v>4528</v>
      </c>
      <c r="V880" s="22" t="str">
        <f t="shared" si="91"/>
        <v>RLFO; Hora de aviso: 11:00 01/03/2024; Solución: Se realiza migracion de buffer entre el ODF de Zona Industrial y empalme a 150 metros ; Hora de solución: 11:30 01/03/2024; Causa: Plagas</v>
      </c>
      <c r="W880" s="4" t="s">
        <v>349</v>
      </c>
      <c r="X880" s="3"/>
      <c r="Y880" s="3"/>
      <c r="Z880" s="3" t="s">
        <v>69</v>
      </c>
      <c r="AA880" s="3" t="s">
        <v>70</v>
      </c>
      <c r="AB880" s="3">
        <v>8313334</v>
      </c>
      <c r="AC880" s="3" t="s">
        <v>71</v>
      </c>
      <c r="AD880" s="6">
        <v>0</v>
      </c>
      <c r="AE880" s="7"/>
      <c r="AF880" s="7"/>
      <c r="AG880" s="6">
        <f>Tabla4[[#This Row],[Tiempo Parada de Reloj]]+Tabla4[[#This Row],[Tiempo Autorizado por Telefonica (no Máximo)]]</f>
        <v>0</v>
      </c>
      <c r="AH880" s="7">
        <f t="shared" ca="1" si="88"/>
        <v>2.0833333328482695E-2</v>
      </c>
      <c r="AI880" s="8">
        <f t="shared" si="89"/>
        <v>0</v>
      </c>
      <c r="AJ880" s="8">
        <f t="shared" ca="1" si="90"/>
        <v>0.49999999988358468</v>
      </c>
      <c r="AK880" s="3" t="s">
        <v>106</v>
      </c>
      <c r="AL880" s="3" t="s">
        <v>70</v>
      </c>
      <c r="AM880" s="3" t="s">
        <v>87</v>
      </c>
      <c r="AN880" s="3" t="s">
        <v>87</v>
      </c>
      <c r="AO880" s="3" t="s">
        <v>87</v>
      </c>
      <c r="AP880" s="3" t="s">
        <v>87</v>
      </c>
      <c r="AQ880" s="23">
        <v>45356.415277777778</v>
      </c>
      <c r="AR880" s="3"/>
      <c r="AS880" s="23"/>
      <c r="AT880" s="23"/>
      <c r="AU880" s="3" t="s">
        <v>351</v>
      </c>
      <c r="AV880" s="3" t="s">
        <v>4529</v>
      </c>
      <c r="AW880" s="3" t="s">
        <v>1311</v>
      </c>
      <c r="AX880" s="3">
        <v>4.4225000000000003</v>
      </c>
      <c r="AY880" s="3">
        <v>-75.179100000000005</v>
      </c>
      <c r="AZ880" s="8" t="str">
        <f>+CONCATENATE("Reportan apertura en el enlace ",Tabla4[[#This Row],[Enlace]]," en el ",Tabla4[[#This Row],[Distancia óptica]]," ocasionado por ",Tabla4[[#This Row],[Causa del daño]])</f>
        <v>Reportan apertura en el enlace Mov. Aeropuerto Perales - Mov. Zona Industrial en el km 0,003 km desde Zona Industrial  ocasionado por Plagas</v>
      </c>
      <c r="BA880" s="8" t="str">
        <f>+CONCATENATE("Para dar solución al incidente ",Tabla4[[#This Row],[Solución]])</f>
        <v xml:space="preserve">Para dar solución al incidente Se realiza migracion de buffer entre el ODF de Zona Industrial y empalme a 150 metros </v>
      </c>
      <c r="BB880" s="3" t="str">
        <f>+_xlfn.CONCAT(Tabla4[[#This Row],[Causa Raiz]]," ",Tabla4[[#This Row],[Solución2]]," (",Tabla4[[#This Row],[Anillo]],"- Cabecera: ",Tabla4[[#This Row],[Cabecera]],"- Operador: ",Tabla4[[#This Row],[Operador]],")")</f>
        <v>Reportan apertura en el enlace Mov. Aeropuerto Perales - Mov. Zona Industrial en el km 0,003 km desde Zona Industrial  ocasionado por Plagas Para dar solución al incidente Se realiza migracion de buffer entre el ODF de Zona Industrial y empalme a 150 metros  (UK- Cabecera: Zona Industrial - Operador: Colombia Telecomunicaciones)</v>
      </c>
    </row>
    <row r="881" spans="1:54" s="2" customFormat="1" ht="185.25">
      <c r="A881" s="38">
        <f t="shared" si="87"/>
        <v>880</v>
      </c>
      <c r="B881" s="3">
        <v>8313577</v>
      </c>
      <c r="C881" s="3" t="s">
        <v>92</v>
      </c>
      <c r="D881" s="23">
        <v>45352.458333333336</v>
      </c>
      <c r="E881" s="23">
        <v>45352.708333333336</v>
      </c>
      <c r="F881" s="1">
        <f t="shared" ca="1" si="92"/>
        <v>0.25</v>
      </c>
      <c r="G881" s="3" t="s">
        <v>55</v>
      </c>
      <c r="H881" s="41"/>
      <c r="I881" s="40"/>
      <c r="J881" s="5" t="s">
        <v>56</v>
      </c>
      <c r="K881" s="3" t="s">
        <v>77</v>
      </c>
      <c r="L881" s="9" t="s">
        <v>58</v>
      </c>
      <c r="M881" s="3" t="s">
        <v>656</v>
      </c>
      <c r="N881" s="3" t="s">
        <v>657</v>
      </c>
      <c r="O881" s="3" t="s">
        <v>829</v>
      </c>
      <c r="P881" s="3" t="s">
        <v>4530</v>
      </c>
      <c r="Q881" s="4" t="s">
        <v>4531</v>
      </c>
      <c r="R881" s="3" t="s">
        <v>2716</v>
      </c>
      <c r="S881" s="3" t="s">
        <v>289</v>
      </c>
      <c r="T881" s="3" t="s">
        <v>66</v>
      </c>
      <c r="U881" s="3" t="s">
        <v>4532</v>
      </c>
      <c r="V881" s="22" t="str">
        <f t="shared" si="91"/>
        <v>RTNFO; Hora de aviso: 11:00 01/03/2024; Solución: Se recupera reserva de 20 y un empalme de 36 hilos ; Hora de solución: 17:00 01/03/2024; Causa: Vandalismo</v>
      </c>
      <c r="W881" s="4" t="s">
        <v>160</v>
      </c>
      <c r="X881" s="3"/>
      <c r="Y881" s="3"/>
      <c r="Z881" s="3" t="s">
        <v>69</v>
      </c>
      <c r="AA881" s="3" t="s">
        <v>71</v>
      </c>
      <c r="AB881" s="3">
        <v>0</v>
      </c>
      <c r="AC881" s="3" t="s">
        <v>71</v>
      </c>
      <c r="AD881" s="6">
        <v>4.1666666666666664E-2</v>
      </c>
      <c r="AE881" s="7"/>
      <c r="AF881" s="7"/>
      <c r="AG881" s="6">
        <f>Tabla4[[#This Row],[Tiempo Parada de Reloj]]+Tabla4[[#This Row],[Tiempo Autorizado por Telefonica (no Máximo)]]</f>
        <v>4.1666666666666664E-2</v>
      </c>
      <c r="AH881" s="7">
        <f t="shared" ca="1" si="88"/>
        <v>0.20833333333333334</v>
      </c>
      <c r="AI881" s="8">
        <f t="shared" si="89"/>
        <v>1</v>
      </c>
      <c r="AJ881" s="8">
        <f t="shared" ca="1" si="90"/>
        <v>5</v>
      </c>
      <c r="AK881" s="3" t="s">
        <v>106</v>
      </c>
      <c r="AL881" s="3" t="s">
        <v>70</v>
      </c>
      <c r="AM881" s="3" t="s">
        <v>87</v>
      </c>
      <c r="AN881" s="3" t="s">
        <v>87</v>
      </c>
      <c r="AO881" s="3" t="s">
        <v>72</v>
      </c>
      <c r="AP881" s="3" t="s">
        <v>72</v>
      </c>
      <c r="AQ881" s="23">
        <v>45355.75277777778</v>
      </c>
      <c r="AR881" s="3"/>
      <c r="AS881" s="23"/>
      <c r="AT881" s="23"/>
      <c r="AU881" s="3" t="s">
        <v>404</v>
      </c>
      <c r="AV881" s="3" t="s">
        <v>839</v>
      </c>
      <c r="AW881" s="3" t="s">
        <v>1323</v>
      </c>
      <c r="AX881" s="3">
        <v>4.8281999999999998</v>
      </c>
      <c r="AY881" s="3">
        <v>-75.683199999999999</v>
      </c>
      <c r="AZ881" s="8" t="str">
        <f>+CONCATENATE("Reportan apertura en el enlace ",Tabla4[[#This Row],[Enlace]]," en el ",Tabla4[[#This Row],[Distancia óptica]]," ocasionado por ",Tabla4[[#This Row],[Causa del daño]])</f>
        <v>Reportan apertura en el enlace Manizales - Pereira en el km 0,887 desde Santa Isabel  ocasionado por Vandalismo</v>
      </c>
      <c r="BA881" s="8" t="str">
        <f>+CONCATENATE("Para dar solución al incidente ",Tabla4[[#This Row],[Solución]])</f>
        <v xml:space="preserve">Para dar solución al incidente Se recupera reserva de 20 y un empalme de 36 hilos </v>
      </c>
      <c r="BB881" s="3" t="str">
        <f>+_xlfn.CONCAT(Tabla4[[#This Row],[Causa Raiz]]," ",Tabla4[[#This Row],[Solución2]]," (",Tabla4[[#This Row],[Anillo]],"- Cabecera: ",Tabla4[[#This Row],[Cabecera]],"- Operador: ",Tabla4[[#This Row],[Operador]],")")</f>
        <v>Reportan apertura en el enlace Manizales - Pereira en el km 0,887 desde Santa Isabel  ocasionado por Vandalismo Para dar solución al incidente Se recupera reserva de 20 y un empalme de 36 hilos  (TRONCAL- Cabecera: PEREIRA- Operador: Colombia Telecomunicaciones)</v>
      </c>
    </row>
    <row r="882" spans="1:54" s="2" customFormat="1" ht="242.25">
      <c r="A882" s="38">
        <f t="shared" si="87"/>
        <v>881</v>
      </c>
      <c r="B882" s="3">
        <v>8313684</v>
      </c>
      <c r="C882" s="3" t="s">
        <v>163</v>
      </c>
      <c r="D882" s="23">
        <v>45352.5</v>
      </c>
      <c r="E882" s="23">
        <v>45353.048611111109</v>
      </c>
      <c r="F882" s="1">
        <f t="shared" ca="1" si="92"/>
        <v>0.54861111110949423</v>
      </c>
      <c r="G882" s="3" t="s">
        <v>55</v>
      </c>
      <c r="H882" s="41"/>
      <c r="I882" s="40"/>
      <c r="J882" s="5" t="s">
        <v>56</v>
      </c>
      <c r="K882" s="3" t="s">
        <v>93</v>
      </c>
      <c r="L882" s="9" t="s">
        <v>58</v>
      </c>
      <c r="M882" s="3" t="s">
        <v>59</v>
      </c>
      <c r="N882" s="3" t="s">
        <v>60</v>
      </c>
      <c r="O882" s="3" t="s">
        <v>1144</v>
      </c>
      <c r="P882" s="3" t="s">
        <v>4533</v>
      </c>
      <c r="Q882" s="4" t="s">
        <v>4534</v>
      </c>
      <c r="R882" s="3" t="s">
        <v>947</v>
      </c>
      <c r="S882" s="3" t="s">
        <v>65</v>
      </c>
      <c r="T882" s="3" t="s">
        <v>276</v>
      </c>
      <c r="U882" s="3" t="s">
        <v>4535</v>
      </c>
      <c r="V882" s="22" t="str">
        <f t="shared" si="91"/>
        <v>RDFO; Hora de aviso: 12:00 01/03/2024; Solución: se realiza tendido de 300 metros de fo  de 48 hilos más dos empalmes de 36 hilos, se realiza un Bypass para conectar con cable de corporativos para habilitar el servicio ; Hora de solución: 1:10 02/03/2024; Causa: Intervención de Terceros</v>
      </c>
      <c r="W882" s="4" t="s">
        <v>68</v>
      </c>
      <c r="X882" s="3"/>
      <c r="Y882" s="3"/>
      <c r="Z882" s="3" t="s">
        <v>69</v>
      </c>
      <c r="AA882" s="3" t="s">
        <v>71</v>
      </c>
      <c r="AB882" s="3">
        <v>0</v>
      </c>
      <c r="AC882" s="3" t="s">
        <v>71</v>
      </c>
      <c r="AD882" s="6">
        <v>0.3527777777777778</v>
      </c>
      <c r="AE882" s="7"/>
      <c r="AF882" s="7"/>
      <c r="AG882" s="6">
        <f>Tabla4[[#This Row],[Tiempo Parada de Reloj]]+Tabla4[[#This Row],[Tiempo Autorizado por Telefonica (no Máximo)]]</f>
        <v>0.3527777777777778</v>
      </c>
      <c r="AH882" s="7">
        <f t="shared" ca="1" si="88"/>
        <v>0.19583333333171643</v>
      </c>
      <c r="AI882" s="8">
        <f t="shared" si="89"/>
        <v>8.4666666666666668</v>
      </c>
      <c r="AJ882" s="8">
        <f t="shared" ca="1" si="90"/>
        <v>4.6999999999611948</v>
      </c>
      <c r="AK882" s="3" t="s">
        <v>106</v>
      </c>
      <c r="AL882" s="3" t="s">
        <v>70</v>
      </c>
      <c r="AM882" s="3" t="s">
        <v>88</v>
      </c>
      <c r="AN882" s="3" t="s">
        <v>88</v>
      </c>
      <c r="AO882" s="3" t="s">
        <v>88</v>
      </c>
      <c r="AP882" s="3" t="s">
        <v>88</v>
      </c>
      <c r="AQ882" s="23">
        <v>45354.890277777777</v>
      </c>
      <c r="AR882" s="3"/>
      <c r="AS882" s="23"/>
      <c r="AT882" s="23"/>
      <c r="AU882" s="3" t="s">
        <v>100</v>
      </c>
      <c r="AV882" s="3" t="s">
        <v>1995</v>
      </c>
      <c r="AW882" s="3" t="s">
        <v>4536</v>
      </c>
      <c r="AX882" s="3">
        <v>4.6480300000000003</v>
      </c>
      <c r="AY882" s="3">
        <v>-74.107979999999998</v>
      </c>
      <c r="AZ882" s="8" t="str">
        <f>+CONCATENATE("Reportan apertura en el enlace ",Tabla4[[#This Row],[Enlace]]," en el ",Tabla4[[#This Row],[Distancia óptica]]," ocasionado por ",Tabla4[[#This Row],[Causa del daño]])</f>
        <v>Reportan apertura en el enlace Celta - Salitre en el km 0,2065 desde celta ocasionado por Intervención de Terceros</v>
      </c>
      <c r="BA882" s="8" t="str">
        <f>+CONCATENATE("Para dar solución al incidente ",Tabla4[[#This Row],[Solución]])</f>
        <v xml:space="preserve">Para dar solución al incidente se realiza tendido de 300 metros de fo  de 48 hilos más dos empalmes de 36 hilos, se realiza un Bypass para conectar con cable de corporativos para habilitar el servicio </v>
      </c>
      <c r="BB882" s="3" t="str">
        <f>+_xlfn.CONCAT(Tabla4[[#This Row],[Causa Raiz]]," ",Tabla4[[#This Row],[Solución2]]," (",Tabla4[[#This Row],[Anillo]],"- Cabecera: ",Tabla4[[#This Row],[Cabecera]],"- Operador: ",Tabla4[[#This Row],[Operador]],")")</f>
        <v>Reportan apertura en el enlace Celta - Salitre en el km 0,2065 desde celta ocasionado por Intervención de Terceros Para dar solución al incidente se realiza tendido de 300 metros de fo  de 48 hilos más dos empalmes de 36 hilos, se realiza un Bypass para conectar con cable de corporativos para habilitar el servicio  (salitre- Cabecera: Celta- Operador: Colombia Telecomunicaciones)</v>
      </c>
    </row>
    <row r="883" spans="1:54" s="2" customFormat="1" ht="256.5">
      <c r="A883" s="38">
        <f t="shared" si="87"/>
        <v>882</v>
      </c>
      <c r="B883" s="3">
        <v>8313597</v>
      </c>
      <c r="C883" s="3" t="s">
        <v>54</v>
      </c>
      <c r="D883" s="23">
        <v>45352.5</v>
      </c>
      <c r="E883" s="23">
        <v>45353.048611111109</v>
      </c>
      <c r="F883" s="1">
        <f t="shared" ca="1" si="92"/>
        <v>0.54861111110949423</v>
      </c>
      <c r="G883" s="3" t="s">
        <v>55</v>
      </c>
      <c r="H883" s="41"/>
      <c r="I883" s="40"/>
      <c r="J883" s="5" t="s">
        <v>56</v>
      </c>
      <c r="K883" s="3" t="s">
        <v>93</v>
      </c>
      <c r="L883" s="9" t="s">
        <v>58</v>
      </c>
      <c r="M883" s="3" t="s">
        <v>59</v>
      </c>
      <c r="N883" s="3" t="s">
        <v>60</v>
      </c>
      <c r="O883" s="3" t="s">
        <v>4537</v>
      </c>
      <c r="P883" s="3" t="s">
        <v>4533</v>
      </c>
      <c r="Q883" s="4" t="s">
        <v>4538</v>
      </c>
      <c r="R883" s="3" t="s">
        <v>947</v>
      </c>
      <c r="S883" s="3" t="s">
        <v>65</v>
      </c>
      <c r="T883" s="3" t="s">
        <v>276</v>
      </c>
      <c r="U883" s="3" t="s">
        <v>4535</v>
      </c>
      <c r="V883" s="22" t="str">
        <f t="shared" si="91"/>
        <v>RLFO; Hora de aviso: 12:00 01/03/2024; Solución: se realiza tendido de 300 metros de fo  de 48 hilos más dos empalmes de 36 hilos, se realiza un Bypass para conectar con cable de corporativos para habilitar el servicio ; Hora de solución: 1:10 02/03/2024; Causa: Intervención de Terceros</v>
      </c>
      <c r="W883" s="4" t="s">
        <v>68</v>
      </c>
      <c r="X883" s="3"/>
      <c r="Y883" s="3"/>
      <c r="Z883" s="3" t="s">
        <v>69</v>
      </c>
      <c r="AA883" s="3" t="s">
        <v>70</v>
      </c>
      <c r="AB883" s="3">
        <v>8313597</v>
      </c>
      <c r="AC883" s="3" t="s">
        <v>71</v>
      </c>
      <c r="AD883" s="6">
        <v>0.38194444444444442</v>
      </c>
      <c r="AE883" s="7"/>
      <c r="AF883" s="7"/>
      <c r="AG883" s="6">
        <f>Tabla4[[#This Row],[Tiempo Parada de Reloj]]+Tabla4[[#This Row],[Tiempo Autorizado por Telefonica (no Máximo)]]</f>
        <v>0.38194444444444442</v>
      </c>
      <c r="AH883" s="7">
        <f t="shared" ca="1" si="88"/>
        <v>0.16666666666504981</v>
      </c>
      <c r="AI883" s="8">
        <f t="shared" si="89"/>
        <v>9.1666666666666661</v>
      </c>
      <c r="AJ883" s="8">
        <f t="shared" ca="1" si="90"/>
        <v>3.9999999999611955</v>
      </c>
      <c r="AK883" s="3" t="s">
        <v>106</v>
      </c>
      <c r="AL883" s="3" t="s">
        <v>70</v>
      </c>
      <c r="AM883" s="3" t="s">
        <v>88</v>
      </c>
      <c r="AN883" s="3" t="s">
        <v>88</v>
      </c>
      <c r="AO883" s="3" t="s">
        <v>88</v>
      </c>
      <c r="AP883" s="3" t="s">
        <v>1349</v>
      </c>
      <c r="AQ883" s="23">
        <v>45364.356249999997</v>
      </c>
      <c r="AR883" s="3"/>
      <c r="AS883" s="23"/>
      <c r="AT883" s="23"/>
      <c r="AU883" s="3" t="s">
        <v>100</v>
      </c>
      <c r="AV883" s="3" t="s">
        <v>1995</v>
      </c>
      <c r="AW883" s="3" t="s">
        <v>4536</v>
      </c>
      <c r="AX883" s="3">
        <v>4.6480300000000003</v>
      </c>
      <c r="AY883" s="3">
        <v>-74.107979999999998</v>
      </c>
      <c r="AZ883" s="8" t="str">
        <f>+CONCATENATE("Reportan apertura en el enlace ",Tabla4[[#This Row],[Enlace]]," en el ",Tabla4[[#This Row],[Distancia óptica]]," ocasionado por ",Tabla4[[#This Row],[Causa del daño]])</f>
        <v>Reportan apertura en el enlace Salitre - Plaza centro en el km 0,2065 desde celta ocasionado por Intervención de Terceros</v>
      </c>
      <c r="BA883" s="8" t="str">
        <f>+CONCATENATE("Para dar solución al incidente ",Tabla4[[#This Row],[Solución]])</f>
        <v xml:space="preserve">Para dar solución al incidente se realiza tendido de 300 metros de fo  de 48 hilos más dos empalmes de 36 hilos, se realiza un Bypass para conectar con cable de corporativos para habilitar el servicio </v>
      </c>
      <c r="BB883" s="3" t="str">
        <f>+_xlfn.CONCAT(Tabla4[[#This Row],[Causa Raiz]]," ",Tabla4[[#This Row],[Solución2]]," (",Tabla4[[#This Row],[Anillo]],"- Cabecera: ",Tabla4[[#This Row],[Cabecera]],"- Operador: ",Tabla4[[#This Row],[Operador]],")")</f>
        <v>Reportan apertura en el enlace Salitre - Plaza centro en el km 0,2065 desde celta ocasionado por Intervención de Terceros Para dar solución al incidente se realiza tendido de 300 metros de fo  de 48 hilos más dos empalmes de 36 hilos, se realiza un Bypass para conectar con cable de corporativos para habilitar el servicio  (salitre- Cabecera: Celta- Operador: Colombia Telecomunicaciones)</v>
      </c>
    </row>
    <row r="884" spans="1:54" s="2" customFormat="1" ht="256.5">
      <c r="A884" s="38">
        <f t="shared" si="87"/>
        <v>883</v>
      </c>
      <c r="B884" s="3">
        <v>8314816</v>
      </c>
      <c r="C884" s="3" t="s">
        <v>54</v>
      </c>
      <c r="D884" s="23">
        <v>45352.5</v>
      </c>
      <c r="E884" s="23">
        <v>45353.048611111109</v>
      </c>
      <c r="F884" s="1">
        <f t="shared" ca="1" si="92"/>
        <v>0.54861111110949423</v>
      </c>
      <c r="G884" s="3" t="s">
        <v>55</v>
      </c>
      <c r="H884" s="41"/>
      <c r="I884" s="40"/>
      <c r="J884" s="5" t="s">
        <v>56</v>
      </c>
      <c r="K884" s="3" t="s">
        <v>93</v>
      </c>
      <c r="L884" s="9" t="s">
        <v>58</v>
      </c>
      <c r="M884" s="3" t="s">
        <v>59</v>
      </c>
      <c r="N884" s="3" t="s">
        <v>60</v>
      </c>
      <c r="O884" s="3" t="s">
        <v>4539</v>
      </c>
      <c r="P884" s="3" t="s">
        <v>4533</v>
      </c>
      <c r="Q884" s="4" t="s">
        <v>4538</v>
      </c>
      <c r="R884" s="3" t="s">
        <v>947</v>
      </c>
      <c r="S884" s="3" t="s">
        <v>65</v>
      </c>
      <c r="T884" s="3" t="s">
        <v>276</v>
      </c>
      <c r="U884" s="3" t="s">
        <v>4535</v>
      </c>
      <c r="V884" s="22" t="str">
        <f t="shared" si="91"/>
        <v>RLFO; Hora de aviso: 12:00 01/03/2024; Solución: se realiza tendido de 300 metros de fo  de 48 hilos más dos empalmes de 36 hilos, se realiza un Bypass para conectar con cable de corporativos para habilitar el servicio ; Hora de solución: 1:10 02/03/2024; Causa: Intervención de Terceros</v>
      </c>
      <c r="W884" s="4" t="s">
        <v>68</v>
      </c>
      <c r="X884" s="3"/>
      <c r="Y884" s="3"/>
      <c r="Z884" s="3" t="s">
        <v>69</v>
      </c>
      <c r="AA884" s="3" t="s">
        <v>71</v>
      </c>
      <c r="AB884" s="3">
        <v>0</v>
      </c>
      <c r="AC884" s="3" t="s">
        <v>71</v>
      </c>
      <c r="AD884" s="6">
        <v>0.38194444444444442</v>
      </c>
      <c r="AE884" s="7"/>
      <c r="AF884" s="7"/>
      <c r="AG884" s="6">
        <f>Tabla4[[#This Row],[Tiempo Parada de Reloj]]+Tabla4[[#This Row],[Tiempo Autorizado por Telefonica (no Máximo)]]</f>
        <v>0.38194444444444442</v>
      </c>
      <c r="AH884" s="7">
        <f t="shared" ca="1" si="88"/>
        <v>0.16666666666504981</v>
      </c>
      <c r="AI884" s="8">
        <f t="shared" si="89"/>
        <v>9.1666666666666661</v>
      </c>
      <c r="AJ884" s="8">
        <f t="shared" ca="1" si="90"/>
        <v>3.9999999999611955</v>
      </c>
      <c r="AK884" s="3" t="s">
        <v>106</v>
      </c>
      <c r="AL884" s="3" t="s">
        <v>70</v>
      </c>
      <c r="AM884" s="3" t="s">
        <v>88</v>
      </c>
      <c r="AN884" s="3" t="s">
        <v>88</v>
      </c>
      <c r="AO884" s="3" t="s">
        <v>88</v>
      </c>
      <c r="AP884" s="3" t="s">
        <v>88</v>
      </c>
      <c r="AQ884" s="23">
        <v>45355.049305555556</v>
      </c>
      <c r="AR884" s="3"/>
      <c r="AS884" s="23"/>
      <c r="AT884" s="23"/>
      <c r="AU884" s="3" t="s">
        <v>100</v>
      </c>
      <c r="AV884" s="3" t="s">
        <v>1995</v>
      </c>
      <c r="AW884" s="3" t="s">
        <v>4536</v>
      </c>
      <c r="AX884" s="3">
        <v>4.6480300000000003</v>
      </c>
      <c r="AY884" s="3">
        <v>-74.107979999999998</v>
      </c>
      <c r="AZ884" s="8" t="str">
        <f>+CONCATENATE("Reportan apertura en el enlace ",Tabla4[[#This Row],[Enlace]]," en el ",Tabla4[[#This Row],[Distancia óptica]]," ocasionado por ",Tabla4[[#This Row],[Causa del daño]])</f>
        <v>Reportan apertura en el enlace Salitre - Plaza central en el km 0,2065 desde celta ocasionado por Intervención de Terceros</v>
      </c>
      <c r="BA884" s="8" t="str">
        <f>+CONCATENATE("Para dar solución al incidente ",Tabla4[[#This Row],[Solución]])</f>
        <v xml:space="preserve">Para dar solución al incidente se realiza tendido de 300 metros de fo  de 48 hilos más dos empalmes de 36 hilos, se realiza un Bypass para conectar con cable de corporativos para habilitar el servicio </v>
      </c>
      <c r="BB884" s="3" t="str">
        <f>+_xlfn.CONCAT(Tabla4[[#This Row],[Causa Raiz]]," ",Tabla4[[#This Row],[Solución2]]," (",Tabla4[[#This Row],[Anillo]],"- Cabecera: ",Tabla4[[#This Row],[Cabecera]],"- Operador: ",Tabla4[[#This Row],[Operador]],")")</f>
        <v>Reportan apertura en el enlace Salitre - Plaza central en el km 0,2065 desde celta ocasionado por Intervención de Terceros Para dar solución al incidente se realiza tendido de 300 metros de fo  de 48 hilos más dos empalmes de 36 hilos, se realiza un Bypass para conectar con cable de corporativos para habilitar el servicio  (salitre- Cabecera: Celta- Operador: Colombia Telecomunicaciones)</v>
      </c>
    </row>
    <row r="885" spans="1:54" s="2" customFormat="1" ht="213.75">
      <c r="A885" s="38">
        <f t="shared" si="87"/>
        <v>884</v>
      </c>
      <c r="B885" s="3">
        <v>8313945</v>
      </c>
      <c r="C885" s="3" t="s">
        <v>92</v>
      </c>
      <c r="D885" s="23">
        <v>45352.541666666664</v>
      </c>
      <c r="E885" s="23">
        <v>45352.645833333336</v>
      </c>
      <c r="F885" s="1">
        <f t="shared" ca="1" si="92"/>
        <v>0.10416666667151731</v>
      </c>
      <c r="G885" s="3" t="s">
        <v>55</v>
      </c>
      <c r="H885" s="41"/>
      <c r="I885" s="40"/>
      <c r="J885" s="5" t="s">
        <v>56</v>
      </c>
      <c r="K885" s="3" t="s">
        <v>57</v>
      </c>
      <c r="L885" s="9" t="s">
        <v>58</v>
      </c>
      <c r="M885" s="3" t="s">
        <v>59</v>
      </c>
      <c r="N885" s="3" t="s">
        <v>60</v>
      </c>
      <c r="O885" s="3" t="s">
        <v>1604</v>
      </c>
      <c r="P885" s="3" t="s">
        <v>4540</v>
      </c>
      <c r="Q885" s="4" t="s">
        <v>4541</v>
      </c>
      <c r="R885" s="3" t="s">
        <v>947</v>
      </c>
      <c r="S885" s="3" t="s">
        <v>65</v>
      </c>
      <c r="T885" s="3" t="s">
        <v>146</v>
      </c>
      <c r="U885" s="3" t="s">
        <v>4542</v>
      </c>
      <c r="V885" s="22" t="str">
        <f t="shared" si="91"/>
        <v>RTNFO; Hora de aviso: 13:00 01/03/2024; Solución:  se encuentra daño por falla en la red , la solucion la refusionando el hilo en la caja de empalme ; Hora de solución: 15:30 01/03/2024; Causa: Falla en la Red FiOp</v>
      </c>
      <c r="W885" s="4" t="s">
        <v>68</v>
      </c>
      <c r="X885" s="3"/>
      <c r="Y885" s="3"/>
      <c r="Z885" s="3" t="s">
        <v>69</v>
      </c>
      <c r="AA885" s="3" t="s">
        <v>71</v>
      </c>
      <c r="AB885" s="3">
        <v>0</v>
      </c>
      <c r="AC885" s="3" t="s">
        <v>71</v>
      </c>
      <c r="AD885" s="6">
        <v>0</v>
      </c>
      <c r="AE885" s="7"/>
      <c r="AF885" s="7"/>
      <c r="AG885" s="6">
        <f>Tabla4[[#This Row],[Tiempo Parada de Reloj]]+Tabla4[[#This Row],[Tiempo Autorizado por Telefonica (no Máximo)]]</f>
        <v>0</v>
      </c>
      <c r="AH885" s="7">
        <f t="shared" ca="1" si="88"/>
        <v>0.10416666667151731</v>
      </c>
      <c r="AI885" s="8">
        <f t="shared" si="89"/>
        <v>0</v>
      </c>
      <c r="AJ885" s="8">
        <f t="shared" ca="1" si="90"/>
        <v>2.5000000001164153</v>
      </c>
      <c r="AK885" s="3" t="s">
        <v>106</v>
      </c>
      <c r="AL885" s="3" t="s">
        <v>70</v>
      </c>
      <c r="AM885" s="3" t="s">
        <v>87</v>
      </c>
      <c r="AN885" s="3" t="s">
        <v>87</v>
      </c>
      <c r="AO885" s="3" t="s">
        <v>88</v>
      </c>
      <c r="AP885" s="3" t="s">
        <v>88</v>
      </c>
      <c r="AQ885" s="23">
        <v>45354.885416666664</v>
      </c>
      <c r="AR885" s="3"/>
      <c r="AS885" s="23"/>
      <c r="AT885" s="23"/>
      <c r="AU885" s="3" t="s">
        <v>264</v>
      </c>
      <c r="AV885" s="3" t="s">
        <v>1787</v>
      </c>
      <c r="AW885" s="3" t="s">
        <v>1323</v>
      </c>
      <c r="AX885" s="3">
        <v>4.8102</v>
      </c>
      <c r="AY885" s="3">
        <v>-74.045000000000002</v>
      </c>
      <c r="AZ885" s="8" t="str">
        <f>+CONCATENATE("Reportan apertura en el enlace ",Tabla4[[#This Row],[Enlace]]," en el ",Tabla4[[#This Row],[Distancia óptica]]," ocasionado por ",Tabla4[[#This Row],[Causa del daño]])</f>
        <v>Reportan apertura en el enlace Bogotá - Chocontá en el km 28,6 desde Chapinero  ocasionado por Falla en la Red FiOp</v>
      </c>
      <c r="BA885" s="8" t="str">
        <f>+CONCATENATE("Para dar solución al incidente ",Tabla4[[#This Row],[Solución]])</f>
        <v xml:space="preserve">Para dar solución al incidente  se encuentra daño por falla en la red , la solucion la refusionando el hilo en la caja de empalme </v>
      </c>
      <c r="BB885" s="3" t="str">
        <f>+_xlfn.CONCAT(Tabla4[[#This Row],[Causa Raiz]]," ",Tabla4[[#This Row],[Solución2]]," (",Tabla4[[#This Row],[Anillo]],"- Cabecera: ",Tabla4[[#This Row],[Cabecera]],"- Operador: ",Tabla4[[#This Row],[Operador]],")")</f>
        <v>Reportan apertura en el enlace Bogotá - Chocontá en el km 28,6 desde Chapinero  ocasionado por Falla en la Red FiOp Para dar solución al incidente  se encuentra daño por falla en la red , la solucion la refusionando el hilo en la caja de empalme  (TRONCAL- Cabecera: CHAPINERO- Operador: Colombia Telecomunicaciones)</v>
      </c>
    </row>
    <row r="886" spans="1:54" s="2" customFormat="1" ht="171">
      <c r="A886" s="38">
        <f t="shared" si="87"/>
        <v>885</v>
      </c>
      <c r="B886" s="3">
        <v>8313984</v>
      </c>
      <c r="C886" s="3" t="s">
        <v>92</v>
      </c>
      <c r="D886" s="23">
        <v>45352.541666666664</v>
      </c>
      <c r="E886" s="23">
        <v>45352.590277777781</v>
      </c>
      <c r="F886" s="1">
        <f t="shared" ca="1" si="92"/>
        <v>4.8611111116770189E-2</v>
      </c>
      <c r="G886" s="3" t="s">
        <v>55</v>
      </c>
      <c r="H886" s="41"/>
      <c r="I886" s="40"/>
      <c r="J886" s="5" t="s">
        <v>56</v>
      </c>
      <c r="K886" s="3" t="s">
        <v>203</v>
      </c>
      <c r="L886" s="9" t="s">
        <v>58</v>
      </c>
      <c r="M886" s="3" t="s">
        <v>79</v>
      </c>
      <c r="N886" s="3" t="s">
        <v>872</v>
      </c>
      <c r="O886" s="3" t="s">
        <v>3478</v>
      </c>
      <c r="P886" s="3" t="s">
        <v>4543</v>
      </c>
      <c r="Q886" s="4" t="s">
        <v>4544</v>
      </c>
      <c r="R886" s="3" t="s">
        <v>84</v>
      </c>
      <c r="S886" s="3" t="s">
        <v>210</v>
      </c>
      <c r="T886" s="3" t="s">
        <v>146</v>
      </c>
      <c r="U886" s="3" t="s">
        <v>2658</v>
      </c>
      <c r="V886" s="22" t="str">
        <f t="shared" si="91"/>
        <v>RTNFO; Hora de aviso: 13:00 01/03/2024; Solución: Se entablilla fibra para poder quitar estrés en el punto de la medida; Hora de solución: 14:10 01/03/2024; Causa: Falla en la Red FiOp</v>
      </c>
      <c r="W886" s="4" t="s">
        <v>213</v>
      </c>
      <c r="X886" s="3"/>
      <c r="Y886" s="3"/>
      <c r="Z886" s="3" t="s">
        <v>69</v>
      </c>
      <c r="AA886" s="3" t="s">
        <v>71</v>
      </c>
      <c r="AB886" s="3">
        <v>0</v>
      </c>
      <c r="AC886" s="3" t="s">
        <v>70</v>
      </c>
      <c r="AD886" s="6">
        <v>0</v>
      </c>
      <c r="AE886" s="7"/>
      <c r="AF886" s="7"/>
      <c r="AG886" s="6">
        <f>Tabla4[[#This Row],[Tiempo Parada de Reloj]]+Tabla4[[#This Row],[Tiempo Autorizado por Telefonica (no Máximo)]]</f>
        <v>0</v>
      </c>
      <c r="AH886" s="7">
        <f t="shared" ca="1" si="88"/>
        <v>4.8611111116770189E-2</v>
      </c>
      <c r="AI886" s="8">
        <f t="shared" si="89"/>
        <v>0</v>
      </c>
      <c r="AJ886" s="8">
        <f t="shared" ca="1" si="90"/>
        <v>1.1666666668024845</v>
      </c>
      <c r="AK886" s="3" t="s">
        <v>106</v>
      </c>
      <c r="AL886" s="3" t="s">
        <v>70</v>
      </c>
      <c r="AM886" s="3" t="s">
        <v>87</v>
      </c>
      <c r="AN886" s="3" t="s">
        <v>87</v>
      </c>
      <c r="AO886" s="3" t="s">
        <v>73</v>
      </c>
      <c r="AP886" s="3" t="s">
        <v>73</v>
      </c>
      <c r="AQ886" s="23">
        <v>45370.93472222222</v>
      </c>
      <c r="AR886" s="3"/>
      <c r="AS886" s="23"/>
      <c r="AT886" s="23"/>
      <c r="AU886" s="3" t="s">
        <v>743</v>
      </c>
      <c r="AV886" s="3" t="s">
        <v>4545</v>
      </c>
      <c r="AW886" s="3" t="s">
        <v>1323</v>
      </c>
      <c r="AX886" s="3">
        <v>4.8103999999999996</v>
      </c>
      <c r="AY886" s="3">
        <v>-74.045000000000002</v>
      </c>
      <c r="AZ886" s="8" t="str">
        <f>+CONCATENATE("Reportan apertura en el enlace ",Tabla4[[#This Row],[Enlace]]," en el ",Tabla4[[#This Row],[Distancia óptica]]," ocasionado por ",Tabla4[[#This Row],[Causa del daño]])</f>
        <v>Reportan apertura en el enlace Bogotá - Chía en el km 9,900 desde Chia ocasionado por Falla en la Red FiOp</v>
      </c>
      <c r="BA886" s="8" t="str">
        <f>+CONCATENATE("Para dar solución al incidente ",Tabla4[[#This Row],[Solución]])</f>
        <v>Para dar solución al incidente Se entablilla fibra para poder quitar estrés en el punto de la medida</v>
      </c>
      <c r="BB886" s="3" t="str">
        <f>+_xlfn.CONCAT(Tabla4[[#This Row],[Causa Raiz]]," ",Tabla4[[#This Row],[Solución2]]," (",Tabla4[[#This Row],[Anillo]],"- Cabecera: ",Tabla4[[#This Row],[Cabecera]],"- Operador: ",Tabla4[[#This Row],[Operador]],")")</f>
        <v>Reportan apertura en el enlace Bogotá - Chía en el km 9,900 desde Chia ocasionado por Falla en la Red FiOp Para dar solución al incidente Se entablilla fibra para poder quitar estrés en el punto de la medida (TRONCAL- Cabecera: Chia Matriz- Operador: Colombia Telecomunicaciones)</v>
      </c>
    </row>
    <row r="887" spans="1:54" s="2" customFormat="1" ht="185.25">
      <c r="A887" s="38">
        <f t="shared" si="87"/>
        <v>886</v>
      </c>
      <c r="B887" s="3">
        <v>8314430</v>
      </c>
      <c r="C887" s="3" t="s">
        <v>163</v>
      </c>
      <c r="D887" s="23">
        <v>45352.625</v>
      </c>
      <c r="E887" s="23">
        <v>45352.75</v>
      </c>
      <c r="F887" s="1">
        <f t="shared" ca="1" si="92"/>
        <v>0.125</v>
      </c>
      <c r="G887" s="3" t="s">
        <v>55</v>
      </c>
      <c r="H887" s="41"/>
      <c r="I887" s="40"/>
      <c r="J887" s="5" t="s">
        <v>56</v>
      </c>
      <c r="K887" s="3" t="s">
        <v>77</v>
      </c>
      <c r="L887" s="9" t="s">
        <v>58</v>
      </c>
      <c r="M887" s="3" t="s">
        <v>283</v>
      </c>
      <c r="N887" s="3" t="s">
        <v>4546</v>
      </c>
      <c r="O887" s="3" t="s">
        <v>4547</v>
      </c>
      <c r="P887" s="3" t="s">
        <v>4548</v>
      </c>
      <c r="Q887" s="4" t="s">
        <v>4549</v>
      </c>
      <c r="R887" s="3" t="s">
        <v>400</v>
      </c>
      <c r="S887" s="3" t="s">
        <v>289</v>
      </c>
      <c r="T887" s="3" t="s">
        <v>256</v>
      </c>
      <c r="U887" s="3" t="s">
        <v>2089</v>
      </c>
      <c r="V887" s="22" t="str">
        <f t="shared" si="91"/>
        <v>RDFO; Hora de aviso: 15:00 01/03/2024; Solución: Se refusiona hilo en empalme existente; Hora de solución: 18:00 01/03/2024; Causa: Falla de Empalme de FiOp</v>
      </c>
      <c r="W887" s="4" t="s">
        <v>1775</v>
      </c>
      <c r="X887" s="3"/>
      <c r="Y887" s="3"/>
      <c r="Z887" s="3" t="s">
        <v>69</v>
      </c>
      <c r="AA887" s="3" t="s">
        <v>71</v>
      </c>
      <c r="AB887" s="3">
        <v>0</v>
      </c>
      <c r="AC887" s="3" t="s">
        <v>71</v>
      </c>
      <c r="AD887" s="6">
        <v>0</v>
      </c>
      <c r="AE887" s="7"/>
      <c r="AF887" s="7"/>
      <c r="AG887" s="6">
        <f>Tabla4[[#This Row],[Tiempo Parada de Reloj]]+Tabla4[[#This Row],[Tiempo Autorizado por Telefonica (no Máximo)]]</f>
        <v>0</v>
      </c>
      <c r="AH887" s="7">
        <f t="shared" ca="1" si="88"/>
        <v>0.125</v>
      </c>
      <c r="AI887" s="8">
        <f t="shared" si="89"/>
        <v>0</v>
      </c>
      <c r="AJ887" s="8">
        <f t="shared" ca="1" si="90"/>
        <v>3</v>
      </c>
      <c r="AK887" s="3" t="s">
        <v>87</v>
      </c>
      <c r="AL887" s="3" t="s">
        <v>71</v>
      </c>
      <c r="AM887" s="3" t="s">
        <v>87</v>
      </c>
      <c r="AN887" s="3" t="s">
        <v>87</v>
      </c>
      <c r="AO887" s="3" t="s">
        <v>72</v>
      </c>
      <c r="AP887" s="3" t="s">
        <v>72</v>
      </c>
      <c r="AQ887" s="23">
        <v>45355.76666666667</v>
      </c>
      <c r="AR887" s="3"/>
      <c r="AS887" s="23"/>
      <c r="AT887" s="23"/>
      <c r="AU887" s="3" t="s">
        <v>404</v>
      </c>
      <c r="AV887" s="3" t="s">
        <v>404</v>
      </c>
      <c r="AW887" s="3" t="s">
        <v>4550</v>
      </c>
      <c r="AX887" s="3">
        <v>4.5275999999999996</v>
      </c>
      <c r="AY887" s="3">
        <v>-75.688999999999993</v>
      </c>
      <c r="AZ887" s="8" t="str">
        <f>+CONCATENATE("Reportan apertura en el enlace ",Tabla4[[#This Row],[Enlace]]," en el ",Tabla4[[#This Row],[Distancia óptica]]," ocasionado por ",Tabla4[[#This Row],[Causa del daño]])</f>
        <v>Reportan apertura en el enlace Armenia sur - La merced en el km 0,9 desde armenia sur  ocasionado por Falla de Empalme de FiOp</v>
      </c>
      <c r="BA887" s="8" t="str">
        <f>+CONCATENATE("Para dar solución al incidente ",Tabla4[[#This Row],[Solución]])</f>
        <v>Para dar solución al incidente Se refusiona hilo en empalme existente</v>
      </c>
      <c r="BB887" s="3" t="str">
        <f>+_xlfn.CONCAT(Tabla4[[#This Row],[Causa Raiz]]," ",Tabla4[[#This Row],[Solución2]]," (",Tabla4[[#This Row],[Anillo]],"- Cabecera: ",Tabla4[[#This Row],[Cabecera]],"- Operador: ",Tabla4[[#This Row],[Operador]],")")</f>
        <v>Reportan apertura en el enlace Armenia sur - La merced en el km 0,9 desde armenia sur  ocasionado por Falla de Empalme de FiOp Para dar solución al incidente Se refusiona hilo en empalme existente (interconexion - Cabecera: Armenia- Operador: Colombia Telecomunicaciones)</v>
      </c>
    </row>
    <row r="888" spans="1:54" s="2" customFormat="1" ht="185.25">
      <c r="A888" s="38">
        <f t="shared" si="87"/>
        <v>887</v>
      </c>
      <c r="B888" s="3">
        <v>8315026</v>
      </c>
      <c r="C888" s="3" t="s">
        <v>54</v>
      </c>
      <c r="D888" s="23">
        <v>45352.770833333336</v>
      </c>
      <c r="E888" s="23">
        <v>45353.4375</v>
      </c>
      <c r="F888" s="1">
        <f t="shared" ca="1" si="92"/>
        <v>0.66666666666424135</v>
      </c>
      <c r="G888" s="3" t="s">
        <v>55</v>
      </c>
      <c r="H888" s="41"/>
      <c r="I888" s="40"/>
      <c r="J888" s="5" t="s">
        <v>56</v>
      </c>
      <c r="K888" s="3" t="s">
        <v>93</v>
      </c>
      <c r="L888" s="9" t="s">
        <v>58</v>
      </c>
      <c r="M888" s="3" t="s">
        <v>59</v>
      </c>
      <c r="N888" s="3" t="s">
        <v>60</v>
      </c>
      <c r="O888" s="3" t="s">
        <v>4551</v>
      </c>
      <c r="P888" s="3" t="s">
        <v>4552</v>
      </c>
      <c r="Q888" s="4" t="s">
        <v>4553</v>
      </c>
      <c r="R888" s="3" t="s">
        <v>378</v>
      </c>
      <c r="S888" s="3" t="s">
        <v>65</v>
      </c>
      <c r="T888" s="3" t="s">
        <v>256</v>
      </c>
      <c r="U888" s="3" t="s">
        <v>2089</v>
      </c>
      <c r="V888" s="22" t="str">
        <f t="shared" si="91"/>
        <v>RLFO; Hora de aviso: 18:30 01/03/2024; Solución: Se refusiona hilo en empalme existente; Hora de solución: 10:30 02/03/2024; Causa: Falla de Empalme de FiOp</v>
      </c>
      <c r="W888" s="4" t="s">
        <v>68</v>
      </c>
      <c r="X888" s="3"/>
      <c r="Y888" s="3"/>
      <c r="Z888" s="3" t="s">
        <v>69</v>
      </c>
      <c r="AA888" s="3" t="s">
        <v>71</v>
      </c>
      <c r="AB888" s="3">
        <v>0</v>
      </c>
      <c r="AC888" s="3" t="s">
        <v>71</v>
      </c>
      <c r="AD888" s="6">
        <v>0.625</v>
      </c>
      <c r="AE888" s="7"/>
      <c r="AF888" s="7"/>
      <c r="AG888" s="6">
        <f>Tabla4[[#This Row],[Tiempo Parada de Reloj]]+Tabla4[[#This Row],[Tiempo Autorizado por Telefonica (no Máximo)]]</f>
        <v>0.625</v>
      </c>
      <c r="AH888" s="7">
        <f t="shared" ca="1" si="88"/>
        <v>4.1666666664241347E-2</v>
      </c>
      <c r="AI888" s="8">
        <f t="shared" si="89"/>
        <v>15</v>
      </c>
      <c r="AJ888" s="8">
        <f t="shared" ca="1" si="90"/>
        <v>0.99999999994179234</v>
      </c>
      <c r="AK888" s="3" t="s">
        <v>98</v>
      </c>
      <c r="AL888" s="3" t="s">
        <v>70</v>
      </c>
      <c r="AM888" s="3" t="s">
        <v>72</v>
      </c>
      <c r="AN888" s="3" t="s">
        <v>119</v>
      </c>
      <c r="AO888" s="3" t="s">
        <v>72</v>
      </c>
      <c r="AP888" s="3" t="s">
        <v>72</v>
      </c>
      <c r="AQ888" s="23">
        <v>45355.368750000001</v>
      </c>
      <c r="AR888" s="3"/>
      <c r="AS888" s="23"/>
      <c r="AT888" s="23"/>
      <c r="AU888" s="3" t="s">
        <v>74</v>
      </c>
      <c r="AV888" s="3" t="s">
        <v>720</v>
      </c>
      <c r="AW888" s="3" t="s">
        <v>307</v>
      </c>
      <c r="AX888" s="3">
        <v>4.6284999999999998</v>
      </c>
      <c r="AY888" s="3">
        <v>-74.169499999999999</v>
      </c>
      <c r="AZ888" s="8" t="str">
        <f>+CONCATENATE("Reportan apertura en el enlace ",Tabla4[[#This Row],[Enlace]]," en el ",Tabla4[[#This Row],[Distancia óptica]]," ocasionado por ",Tabla4[[#This Row],[Causa del daño]])</f>
        <v>Reportan apertura en el enlace Asturias - Centro de Gravedad 2 en el Km 14,3 desde Asturias  ocasionado por Falla de Empalme de FiOp</v>
      </c>
      <c r="BA888" s="8" t="str">
        <f>+CONCATENATE("Para dar solución al incidente ",Tabla4[[#This Row],[Solución]])</f>
        <v>Para dar solución al incidente Se refusiona hilo en empalme existente</v>
      </c>
      <c r="BB888" s="3" t="str">
        <f>+_xlfn.CONCAT(Tabla4[[#This Row],[Causa Raiz]]," ",Tabla4[[#This Row],[Solución2]]," (",Tabla4[[#This Row],[Anillo]],"- Cabecera: ",Tabla4[[#This Row],[Cabecera]],"- Operador: ",Tabla4[[#This Row],[Operador]],")")</f>
        <v>Reportan apertura en el enlace Asturias - Centro de Gravedad 2 en el Km 14,3 desde Asturias  ocasionado por Falla de Empalme de FiOp Para dar solución al incidente Se refusiona hilo en empalme existente (LINEAL- Cabecera: ASTURIAS- Operador: Colombia Telecomunicaciones)</v>
      </c>
    </row>
    <row r="889" spans="1:54" s="2" customFormat="1" ht="185.25">
      <c r="A889" s="38">
        <f t="shared" si="87"/>
        <v>888</v>
      </c>
      <c r="B889" s="3">
        <v>8315236</v>
      </c>
      <c r="C889" s="3" t="s">
        <v>92</v>
      </c>
      <c r="D889" s="23">
        <v>45352.840277777781</v>
      </c>
      <c r="E889" s="23">
        <v>45355.354166666664</v>
      </c>
      <c r="F889" s="1">
        <f t="shared" ca="1" si="92"/>
        <v>2.5138888888832298</v>
      </c>
      <c r="G889" s="3" t="s">
        <v>164</v>
      </c>
      <c r="H889" s="41" t="s">
        <v>165</v>
      </c>
      <c r="I889" s="40">
        <v>11775965</v>
      </c>
      <c r="J889" s="5" t="s">
        <v>490</v>
      </c>
      <c r="K889" s="3" t="s">
        <v>490</v>
      </c>
      <c r="L889" s="9" t="s">
        <v>58</v>
      </c>
      <c r="M889" s="3" t="s">
        <v>360</v>
      </c>
      <c r="N889" s="3" t="s">
        <v>3746</v>
      </c>
      <c r="O889" s="3" t="s">
        <v>4554</v>
      </c>
      <c r="P889" s="3" t="s">
        <v>4555</v>
      </c>
      <c r="Q889" s="4" t="s">
        <v>4556</v>
      </c>
      <c r="R889" s="3" t="s">
        <v>365</v>
      </c>
      <c r="S889" s="3" t="s">
        <v>494</v>
      </c>
      <c r="T889" s="3" t="s">
        <v>176</v>
      </c>
      <c r="U889" s="3" t="s">
        <v>4557</v>
      </c>
      <c r="V889" s="22" t="str">
        <f t="shared" si="91"/>
        <v>RTNFO; Hora de aviso: 20:10 01/03/2024; Solución: Solucion la cual es generada por TIGO sin confirmacion; Hora de solución: 8:30 04/03/2024; Causa: Intervención de Terceros. No Identificados</v>
      </c>
      <c r="W889" s="4" t="s">
        <v>496</v>
      </c>
      <c r="X889" s="3"/>
      <c r="Y889" s="3"/>
      <c r="Z889" s="3" t="s">
        <v>69</v>
      </c>
      <c r="AA889" s="3" t="s">
        <v>71</v>
      </c>
      <c r="AB889" s="3">
        <v>0</v>
      </c>
      <c r="AC889" s="3" t="s">
        <v>71</v>
      </c>
      <c r="AD889" s="6">
        <v>0.58333333333333337</v>
      </c>
      <c r="AE889" s="7"/>
      <c r="AF889" s="7"/>
      <c r="AG889" s="6">
        <f>Tabla4[[#This Row],[Tiempo Parada de Reloj]]+Tabla4[[#This Row],[Tiempo Autorizado por Telefonica (no Máximo)]]</f>
        <v>0.58333333333333337</v>
      </c>
      <c r="AH889" s="7">
        <f t="shared" ca="1" si="88"/>
        <v>1.9305555555498963</v>
      </c>
      <c r="AI889" s="8">
        <f t="shared" si="89"/>
        <v>14</v>
      </c>
      <c r="AJ889" s="8">
        <f t="shared" ca="1" si="90"/>
        <v>46.333333333197515</v>
      </c>
      <c r="AK889" s="3" t="s">
        <v>87</v>
      </c>
      <c r="AL889" s="3" t="s">
        <v>70</v>
      </c>
      <c r="AM889" s="3" t="s">
        <v>72</v>
      </c>
      <c r="AN889" s="3" t="s">
        <v>119</v>
      </c>
      <c r="AO889" s="3"/>
      <c r="AP889" s="3"/>
      <c r="AQ889" s="23">
        <f ca="1">NOW()</f>
        <v>45503.696834953706</v>
      </c>
      <c r="AR889" s="3"/>
      <c r="AS889" s="23"/>
      <c r="AT889" s="23"/>
      <c r="AU889" s="3" t="s">
        <v>494</v>
      </c>
      <c r="AV889" s="3" t="s">
        <v>69</v>
      </c>
      <c r="AW889" s="3" t="s">
        <v>69</v>
      </c>
      <c r="AX889" s="3" t="s">
        <v>69</v>
      </c>
      <c r="AY889" s="3" t="s">
        <v>69</v>
      </c>
      <c r="AZ889" s="8" t="str">
        <f>+CONCATENATE("Reportan apertura en el enlace ",Tabla4[[#This Row],[Enlace]]," en el ",Tabla4[[#This Row],[Distancia óptica]]," ocasionado por ",Tabla4[[#This Row],[Causa del daño]])</f>
        <v>Reportan apertura en el enlace Caucasia - Tarazá en el Km 0,193 desde Caucasia ocasionado por Intervención de Terceros. No Identificados</v>
      </c>
      <c r="BA889" s="8" t="str">
        <f>+CONCATENATE("Para dar solución al incidente ",Tabla4[[#This Row],[Solución]])</f>
        <v>Para dar solución al incidente Solucion la cual es generada por TIGO sin confirmacion</v>
      </c>
      <c r="BB889" s="3" t="str">
        <f>+_xlfn.CONCAT(Tabla4[[#This Row],[Causa Raiz]]," ",Tabla4[[#This Row],[Solución2]]," (",Tabla4[[#This Row],[Anillo]],"- Cabecera: ",Tabla4[[#This Row],[Cabecera]],"- Operador: ",Tabla4[[#This Row],[Operador]],")")</f>
        <v>Reportan apertura en el enlace Caucasia - Tarazá en el Km 0,193 desde Caucasia ocasionado por Intervención de Terceros. No Identificados Para dar solución al incidente Solucion la cual es generada por TIGO sin confirmacion (NA- Cabecera: NA- Operador: UNE)</v>
      </c>
    </row>
    <row r="890" spans="1:54" s="2" customFormat="1" ht="213.75">
      <c r="A890" s="38">
        <f t="shared" si="87"/>
        <v>889</v>
      </c>
      <c r="B890" s="3">
        <v>8315272</v>
      </c>
      <c r="C890" s="3" t="s">
        <v>54</v>
      </c>
      <c r="D890" s="23">
        <v>45352.847222222219</v>
      </c>
      <c r="E890" s="23">
        <v>45353.118055555555</v>
      </c>
      <c r="F890" s="1">
        <f t="shared" ca="1" si="92"/>
        <v>0.27083333333575865</v>
      </c>
      <c r="G890" s="3" t="s">
        <v>55</v>
      </c>
      <c r="H890" s="41"/>
      <c r="I890" s="40"/>
      <c r="J890" s="5" t="s">
        <v>56</v>
      </c>
      <c r="K890" s="3" t="s">
        <v>122</v>
      </c>
      <c r="L890" s="9" t="s">
        <v>58</v>
      </c>
      <c r="M890" s="3" t="s">
        <v>123</v>
      </c>
      <c r="N890" s="3" t="s">
        <v>124</v>
      </c>
      <c r="O890" s="3" t="s">
        <v>4558</v>
      </c>
      <c r="P890" s="3" t="s">
        <v>4559</v>
      </c>
      <c r="Q890" s="4" t="s">
        <v>4560</v>
      </c>
      <c r="R890" s="3" t="s">
        <v>128</v>
      </c>
      <c r="S890" s="3" t="s">
        <v>129</v>
      </c>
      <c r="T890" s="3" t="s">
        <v>66</v>
      </c>
      <c r="U890" s="3" t="s">
        <v>4561</v>
      </c>
      <c r="V890" s="22" t="str">
        <f t="shared" si="91"/>
        <v>RLFO; Hora de aviso: 20:20 01/03/2024; Solución: se recuperan 60 metros de reserva y se crea un empalme de 96 hilos para dar continuidad del servicio; Hora de solución: 2:50 02/03/2024; Causa: Vandalismo</v>
      </c>
      <c r="W890" s="4" t="s">
        <v>132</v>
      </c>
      <c r="X890" s="3"/>
      <c r="Y890" s="3"/>
      <c r="Z890" s="3" t="s">
        <v>69</v>
      </c>
      <c r="AA890" s="3" t="s">
        <v>70</v>
      </c>
      <c r="AB890" s="3">
        <v>8314918</v>
      </c>
      <c r="AC890" s="3" t="s">
        <v>71</v>
      </c>
      <c r="AD890" s="6">
        <v>0.125</v>
      </c>
      <c r="AE890" s="7"/>
      <c r="AF890" s="7"/>
      <c r="AG890" s="6">
        <f>Tabla4[[#This Row],[Tiempo Parada de Reloj]]+Tabla4[[#This Row],[Tiempo Autorizado por Telefonica (no Máximo)]]</f>
        <v>0.125</v>
      </c>
      <c r="AH890" s="7">
        <f t="shared" ca="1" si="88"/>
        <v>0.14583333333575865</v>
      </c>
      <c r="AI890" s="8">
        <f t="shared" si="89"/>
        <v>3</v>
      </c>
      <c r="AJ890" s="8">
        <f t="shared" ca="1" si="90"/>
        <v>3.5000000000582077</v>
      </c>
      <c r="AK890" s="3" t="s">
        <v>87</v>
      </c>
      <c r="AL890" s="3" t="s">
        <v>70</v>
      </c>
      <c r="AM890" s="3" t="s">
        <v>88</v>
      </c>
      <c r="AN890" s="3" t="s">
        <v>88</v>
      </c>
      <c r="AO890" s="3" t="s">
        <v>88</v>
      </c>
      <c r="AP890" s="3" t="s">
        <v>88</v>
      </c>
      <c r="AQ890" s="23">
        <v>45354.883333333331</v>
      </c>
      <c r="AR890" s="3"/>
      <c r="AS890" s="23"/>
      <c r="AT890" s="23"/>
      <c r="AU890" s="3" t="s">
        <v>271</v>
      </c>
      <c r="AV890" s="3" t="s">
        <v>4562</v>
      </c>
      <c r="AW890" s="3" t="s">
        <v>4336</v>
      </c>
      <c r="AX890" s="3">
        <v>10.973872999999999</v>
      </c>
      <c r="AY890" s="3">
        <v>-74.838348999999994</v>
      </c>
      <c r="AZ890" s="8" t="str">
        <f>+CONCATENATE("Reportan apertura en el enlace ",Tabla4[[#This Row],[Enlace]]," en el ",Tabla4[[#This Row],[Distancia óptica]]," ocasionado por ",Tabla4[[#This Row],[Causa del daño]])</f>
        <v>Reportan apertura en el enlace Trinidad - San vicente Metrotel en el km 1,431 desde trinidad  ocasionado por Vandalismo</v>
      </c>
      <c r="BA890" s="8" t="str">
        <f>+CONCATENATE("Para dar solución al incidente ",Tabla4[[#This Row],[Solución]])</f>
        <v>Para dar solución al incidente se recuperan 60 metros de reserva y se crea un empalme de 96 hilos para dar continuidad del servicio</v>
      </c>
      <c r="BB890" s="3" t="str">
        <f>+_xlfn.CONCAT(Tabla4[[#This Row],[Causa Raiz]]," ",Tabla4[[#This Row],[Solución2]]," (",Tabla4[[#This Row],[Anillo]],"- Cabecera: ",Tabla4[[#This Row],[Cabecera]],"- Operador: ",Tabla4[[#This Row],[Operador]],")")</f>
        <v>Reportan apertura en el enlace Trinidad - San vicente Metrotel en el km 1,431 desde trinidad  ocasionado por Vandalismo Para dar solución al incidente se recuperan 60 metros de reserva y se crea un empalme de 96 hilos para dar continuidad del servicio (lienal- Cabecera: Trinidad- Operador: Colombia Telecomunicaciones)</v>
      </c>
    </row>
    <row r="891" spans="1:54" s="2" customFormat="1" ht="185.25">
      <c r="A891" s="38">
        <f t="shared" si="87"/>
        <v>890</v>
      </c>
      <c r="B891" s="3">
        <v>8315448</v>
      </c>
      <c r="C891" s="3" t="s">
        <v>54</v>
      </c>
      <c r="D891" s="23">
        <v>45352.895833333336</v>
      </c>
      <c r="E891" s="23">
        <v>45352.897222222222</v>
      </c>
      <c r="F891" s="1">
        <f t="shared" ca="1" si="92"/>
        <v>1.3888888861401938E-3</v>
      </c>
      <c r="G891" s="3" t="s">
        <v>55</v>
      </c>
      <c r="H891" s="41"/>
      <c r="I891" s="40"/>
      <c r="J891" s="5" t="s">
        <v>56</v>
      </c>
      <c r="K891" s="3" t="s">
        <v>122</v>
      </c>
      <c r="L891" s="9" t="s">
        <v>58</v>
      </c>
      <c r="M891" s="3" t="s">
        <v>383</v>
      </c>
      <c r="N891" s="3" t="s">
        <v>384</v>
      </c>
      <c r="O891" s="3" t="s">
        <v>4563</v>
      </c>
      <c r="P891" s="3" t="s">
        <v>1865</v>
      </c>
      <c r="Q891" s="4" t="s">
        <v>4564</v>
      </c>
      <c r="R891" s="3" t="s">
        <v>388</v>
      </c>
      <c r="S891" s="3" t="s">
        <v>389</v>
      </c>
      <c r="T891" s="3" t="s">
        <v>104</v>
      </c>
      <c r="U891" s="3" t="s">
        <v>4565</v>
      </c>
      <c r="V891" s="22" t="str">
        <f t="shared" si="91"/>
        <v>RLFO; Hora de aviso: 21:30 01/03/2024; Solución: se desconecta patchord para medi, se vuelve a conectar servicio sube con normalidad; Hora de solución: 21:32 01/03/2024; Causa: Visita Fallida</v>
      </c>
      <c r="W891" s="4" t="s">
        <v>132</v>
      </c>
      <c r="X891" s="3"/>
      <c r="Y891" s="3"/>
      <c r="Z891" s="3" t="s">
        <v>69</v>
      </c>
      <c r="AA891" s="3" t="s">
        <v>71</v>
      </c>
      <c r="AB891" s="3">
        <v>0</v>
      </c>
      <c r="AC891" s="3" t="s">
        <v>71</v>
      </c>
      <c r="AD891" s="6">
        <v>0</v>
      </c>
      <c r="AE891" s="7"/>
      <c r="AF891" s="7"/>
      <c r="AG891" s="6">
        <f>Tabla4[[#This Row],[Tiempo Parada de Reloj]]+Tabla4[[#This Row],[Tiempo Autorizado por Telefonica (no Máximo)]]</f>
        <v>0</v>
      </c>
      <c r="AH891" s="7">
        <f t="shared" ca="1" si="88"/>
        <v>1.3888888861401938E-3</v>
      </c>
      <c r="AI891" s="8">
        <f t="shared" si="89"/>
        <v>0</v>
      </c>
      <c r="AJ891" s="8">
        <f t="shared" ca="1" si="90"/>
        <v>3.3333333267364651E-2</v>
      </c>
      <c r="AK891" s="3" t="s">
        <v>87</v>
      </c>
      <c r="AL891" s="3" t="s">
        <v>70</v>
      </c>
      <c r="AM891" s="3" t="s">
        <v>88</v>
      </c>
      <c r="AN891" s="3" t="s">
        <v>88</v>
      </c>
      <c r="AO891" s="3" t="s">
        <v>88</v>
      </c>
      <c r="AP891" s="3" t="s">
        <v>88</v>
      </c>
      <c r="AQ891" s="23">
        <v>45352.897222222222</v>
      </c>
      <c r="AR891" s="3"/>
      <c r="AS891" s="23"/>
      <c r="AT891" s="23"/>
      <c r="AU891" s="3" t="s">
        <v>392</v>
      </c>
      <c r="AV891" s="3" t="s">
        <v>69</v>
      </c>
      <c r="AW891" s="3" t="s">
        <v>69</v>
      </c>
      <c r="AX891" s="3" t="s">
        <v>69</v>
      </c>
      <c r="AY891" s="3" t="s">
        <v>69</v>
      </c>
      <c r="AZ891" s="8" t="str">
        <f>+CONCATENATE("Reportan apertura en el enlace ",Tabla4[[#This Row],[Enlace]]," en el ",Tabla4[[#This Row],[Distancia óptica]]," ocasionado por ",Tabla4[[#This Row],[Causa del daño]])</f>
        <v>Reportan apertura en el enlace Heredia - Baia Kristal en el km 0 ocasionado por Visita Fallida</v>
      </c>
      <c r="BA891" s="8" t="str">
        <f>+CONCATENATE("Para dar solución al incidente ",Tabla4[[#This Row],[Solución]])</f>
        <v>Para dar solución al incidente se desconecta patchord para medi, se vuelve a conectar servicio sube con normalidad</v>
      </c>
      <c r="BB891" s="3" t="str">
        <f>+_xlfn.CONCAT(Tabla4[[#This Row],[Causa Raiz]]," ",Tabla4[[#This Row],[Solución2]]," (",Tabla4[[#This Row],[Anillo]],"- Cabecera: ",Tabla4[[#This Row],[Cabecera]],"- Operador: ",Tabla4[[#This Row],[Operador]],")")</f>
        <v>Reportan apertura en el enlace Heredia - Baia Kristal en el km 0 ocasionado por Visita Fallida Para dar solución al incidente se desconecta patchord para medi, se vuelve a conectar servicio sube con normalidad (NA- Cabecera: NA- Operador: Colombia Telecomunicaciones)</v>
      </c>
    </row>
    <row r="892" spans="1:54" s="2" customFormat="1" ht="185.25">
      <c r="A892" s="38">
        <f t="shared" si="87"/>
        <v>891</v>
      </c>
      <c r="B892" s="3">
        <v>8315511</v>
      </c>
      <c r="C892" s="3" t="s">
        <v>163</v>
      </c>
      <c r="D892" s="23">
        <v>45352.913194444445</v>
      </c>
      <c r="E892" s="23">
        <v>45353.739583333336</v>
      </c>
      <c r="F892" s="1">
        <f t="shared" ca="1" si="92"/>
        <v>0.82638888889050577</v>
      </c>
      <c r="G892" s="3" t="s">
        <v>55</v>
      </c>
      <c r="H892" s="41"/>
      <c r="I892" s="40"/>
      <c r="J892" s="5" t="s">
        <v>56</v>
      </c>
      <c r="K892" s="3" t="s">
        <v>122</v>
      </c>
      <c r="L892" s="9" t="s">
        <v>78</v>
      </c>
      <c r="M892" s="3" t="s">
        <v>123</v>
      </c>
      <c r="N892" s="3" t="s">
        <v>124</v>
      </c>
      <c r="O892" s="3" t="s">
        <v>4566</v>
      </c>
      <c r="P892" s="3" t="s">
        <v>4567</v>
      </c>
      <c r="Q892" s="4" t="s">
        <v>4568</v>
      </c>
      <c r="R892" s="3" t="s">
        <v>128</v>
      </c>
      <c r="S892" s="3" t="s">
        <v>129</v>
      </c>
      <c r="T892" s="3" t="s">
        <v>66</v>
      </c>
      <c r="U892" s="3" t="s">
        <v>4569</v>
      </c>
      <c r="V892" s="22" t="str">
        <f t="shared" si="91"/>
        <v>RDFO; Hora de aviso: 21:55 01/03/2024; Solución: se realiza tendido de 300 mts y dos empalmes de 96 hilos ; Hora de solución: 17:45 02/03/2024; Causa: Vandalismo</v>
      </c>
      <c r="W892" s="4" t="s">
        <v>132</v>
      </c>
      <c r="X892" s="3"/>
      <c r="Y892" s="3"/>
      <c r="Z892" s="3" t="s">
        <v>69</v>
      </c>
      <c r="AA892" s="3" t="s">
        <v>70</v>
      </c>
      <c r="AB892" s="3">
        <v>8315254</v>
      </c>
      <c r="AC892" s="3" t="s">
        <v>71</v>
      </c>
      <c r="AD892" s="6">
        <v>0.62291666666666667</v>
      </c>
      <c r="AE892" s="7"/>
      <c r="AF892" s="7"/>
      <c r="AG892" s="6">
        <f>Tabla4[[#This Row],[Tiempo Parada de Reloj]]+Tabla4[[#This Row],[Tiempo Autorizado por Telefonica (no Máximo)]]</f>
        <v>0.62291666666666667</v>
      </c>
      <c r="AH892" s="7">
        <f t="shared" ca="1" si="88"/>
        <v>0.20347222222383909</v>
      </c>
      <c r="AI892" s="8">
        <f t="shared" si="89"/>
        <v>14.95</v>
      </c>
      <c r="AJ892" s="8">
        <f t="shared" ca="1" si="90"/>
        <v>4.8833333333721383</v>
      </c>
      <c r="AK892" s="3" t="s">
        <v>87</v>
      </c>
      <c r="AL892" s="3" t="s">
        <v>70</v>
      </c>
      <c r="AM892" s="3" t="s">
        <v>72</v>
      </c>
      <c r="AN892" s="3" t="s">
        <v>98</v>
      </c>
      <c r="AO892" s="3" t="s">
        <v>87</v>
      </c>
      <c r="AP892" s="3" t="s">
        <v>87</v>
      </c>
      <c r="AQ892" s="23">
        <v>45355.71875</v>
      </c>
      <c r="AR892" s="3"/>
      <c r="AS892" s="23"/>
      <c r="AT892" s="23"/>
      <c r="AU892" s="3" t="s">
        <v>467</v>
      </c>
      <c r="AV892" s="3" t="s">
        <v>4570</v>
      </c>
      <c r="AW892" s="3" t="s">
        <v>135</v>
      </c>
      <c r="AX892" s="3">
        <v>10.858693000000001</v>
      </c>
      <c r="AY892" s="3">
        <v>-74.772428000000005</v>
      </c>
      <c r="AZ892" s="8" t="str">
        <f>+CONCATENATE("Reportan apertura en el enlace ",Tabla4[[#This Row],[Enlace]]," en el ",Tabla4[[#This Row],[Distancia óptica]]," ocasionado por ",Tabla4[[#This Row],[Causa del daño]])</f>
        <v>Reportan apertura en el enlace Mov.Malambo - Mov.Victoria en el KM 2,8 desde Malambo centro ocasionado por Vandalismo</v>
      </c>
      <c r="BA892" s="8" t="str">
        <f>+CONCATENATE("Para dar solución al incidente ",Tabla4[[#This Row],[Solución]])</f>
        <v xml:space="preserve">Para dar solución al incidente se realiza tendido de 300 mts y dos empalmes de 96 hilos </v>
      </c>
      <c r="BB892" s="3" t="str">
        <f>+_xlfn.CONCAT(Tabla4[[#This Row],[Causa Raiz]]," ",Tabla4[[#This Row],[Solución2]]," (",Tabla4[[#This Row],[Anillo]],"- Cabecera: ",Tabla4[[#This Row],[Cabecera]],"- Operador: ",Tabla4[[#This Row],[Operador]],")")</f>
        <v>Reportan apertura en el enlace Mov.Malambo - Mov.Victoria en el KM 2,8 desde Malambo centro ocasionado por Vandalismo Para dar solución al incidente se realiza tendido de 300 mts y dos empalmes de 96 hilos  (Lineal- Cabecera: Buenos Aires- Operador: Colombia Telecomunicaciones)</v>
      </c>
    </row>
    <row r="893" spans="1:54" s="2" customFormat="1" ht="185.25">
      <c r="A893" s="38">
        <f t="shared" si="87"/>
        <v>892</v>
      </c>
      <c r="B893" s="3">
        <v>8315682</v>
      </c>
      <c r="C893" s="3" t="s">
        <v>92</v>
      </c>
      <c r="D893" s="23">
        <v>45352.9375</v>
      </c>
      <c r="E893" s="23">
        <v>45352.938888888886</v>
      </c>
      <c r="F893" s="1">
        <f t="shared" ca="1" si="92"/>
        <v>1.3888888861401938E-3</v>
      </c>
      <c r="G893" s="3" t="s">
        <v>55</v>
      </c>
      <c r="H893" s="41"/>
      <c r="I893" s="40" t="s">
        <v>4571</v>
      </c>
      <c r="J893" s="5" t="s">
        <v>167</v>
      </c>
      <c r="K893" s="3" t="s">
        <v>168</v>
      </c>
      <c r="L893" s="9" t="s">
        <v>58</v>
      </c>
      <c r="M893" s="3" t="s">
        <v>373</v>
      </c>
      <c r="N893" s="3" t="s">
        <v>374</v>
      </c>
      <c r="O893" s="3" t="s">
        <v>4572</v>
      </c>
      <c r="P893" s="3" t="s">
        <v>1865</v>
      </c>
      <c r="Q893" s="4" t="s">
        <v>4573</v>
      </c>
      <c r="R893" s="3" t="s">
        <v>1304</v>
      </c>
      <c r="S893" s="3" t="s">
        <v>168</v>
      </c>
      <c r="T893" s="3" t="s">
        <v>104</v>
      </c>
      <c r="U893" s="3" t="s">
        <v>4574</v>
      </c>
      <c r="V893" s="22" t="str">
        <f t="shared" si="91"/>
        <v>RTNFO; Hora de aviso: 22:30 01/03/2024; Solución: La perdida de gestión del equipo fue por algunos minutos, posible fluctuación de energía, de momento esta estable y en monitoreo. ; Hora de solución: 22:32 01/03/2024; Causa: Visita Fallida</v>
      </c>
      <c r="W893" s="4" t="s">
        <v>4575</v>
      </c>
      <c r="X893" s="3"/>
      <c r="Y893" s="3"/>
      <c r="Z893" s="3" t="s">
        <v>69</v>
      </c>
      <c r="AA893" s="3" t="s">
        <v>71</v>
      </c>
      <c r="AB893" s="3">
        <v>0</v>
      </c>
      <c r="AC893" s="3" t="s">
        <v>71</v>
      </c>
      <c r="AD893" s="6">
        <v>0</v>
      </c>
      <c r="AE893" s="7"/>
      <c r="AF893" s="7"/>
      <c r="AG893" s="6">
        <f>Tabla4[[#This Row],[Tiempo Parada de Reloj]]+Tabla4[[#This Row],[Tiempo Autorizado por Telefonica (no Máximo)]]</f>
        <v>0</v>
      </c>
      <c r="AH893" s="7">
        <f t="shared" ca="1" si="88"/>
        <v>1.3888888861401938E-3</v>
      </c>
      <c r="AI893" s="8">
        <f t="shared" si="89"/>
        <v>0</v>
      </c>
      <c r="AJ893" s="8">
        <f t="shared" ca="1" si="90"/>
        <v>3.3333333267364651E-2</v>
      </c>
      <c r="AK893" s="3" t="s">
        <v>72</v>
      </c>
      <c r="AL893" s="3" t="s">
        <v>70</v>
      </c>
      <c r="AM893" s="3" t="s">
        <v>88</v>
      </c>
      <c r="AN893" s="3" t="s">
        <v>88</v>
      </c>
      <c r="AO893" s="3" t="s">
        <v>88</v>
      </c>
      <c r="AP893" s="3" t="s">
        <v>88</v>
      </c>
      <c r="AQ893" s="23">
        <v>45352.938888888886</v>
      </c>
      <c r="AR893" s="3"/>
      <c r="AS893" s="23"/>
      <c r="AT893" s="23"/>
      <c r="AU893" s="3" t="s">
        <v>168</v>
      </c>
      <c r="AV893" s="3" t="s">
        <v>4576</v>
      </c>
      <c r="AW893" s="3" t="s">
        <v>69</v>
      </c>
      <c r="AX893" s="3" t="s">
        <v>69</v>
      </c>
      <c r="AY893" s="3" t="s">
        <v>69</v>
      </c>
      <c r="AZ893" s="8" t="str">
        <f>+CONCATENATE("Reportan apertura en el enlace ",Tabla4[[#This Row],[Enlace]]," en el ",Tabla4[[#This Row],[Distancia óptica]]," ocasionado por ",Tabla4[[#This Row],[Causa del daño]])</f>
        <v>Reportan apertura en el enlace Villavicencio - Pto Lleras en el km 0 ocasionado por Visita Fallida</v>
      </c>
      <c r="BA893" s="8" t="str">
        <f>+CONCATENATE("Para dar solución al incidente ",Tabla4[[#This Row],[Solución]])</f>
        <v xml:space="preserve">Para dar solución al incidente La perdida de gestión del equipo fue por algunos minutos, posible fluctuación de energía, de momento esta estable y en monitoreo. </v>
      </c>
      <c r="BB893" s="3" t="str">
        <f>+_xlfn.CONCAT(Tabla4[[#This Row],[Causa Raiz]]," ",Tabla4[[#This Row],[Solución2]]," (",Tabla4[[#This Row],[Anillo]],"- Cabecera: ",Tabla4[[#This Row],[Cabecera]],"- Operador: ",Tabla4[[#This Row],[Operador]],")")</f>
        <v>Reportan apertura en el enlace Villavicencio - Pto Lleras en el km 0 ocasionado por Visita Fallida Para dar solución al incidente La perdida de gestión del equipo fue por algunos minutos, posible fluctuación de energía, de momento esta estable y en monitoreo.  (NA- Cabecera: N- Operador: Telmex - Claro)</v>
      </c>
    </row>
    <row r="894" spans="1:54" s="2" customFormat="1" ht="228">
      <c r="A894" s="38">
        <f t="shared" si="87"/>
        <v>893</v>
      </c>
      <c r="B894" s="3">
        <v>8316455</v>
      </c>
      <c r="C894" s="3" t="s">
        <v>163</v>
      </c>
      <c r="D894" s="23">
        <v>45353.0625</v>
      </c>
      <c r="E894" s="23">
        <v>45353.28125</v>
      </c>
      <c r="F894" s="1">
        <f t="shared" ca="1" si="92"/>
        <v>0.21875</v>
      </c>
      <c r="G894" s="3" t="s">
        <v>55</v>
      </c>
      <c r="H894" s="41"/>
      <c r="I894" s="40"/>
      <c r="J894" s="5" t="s">
        <v>56</v>
      </c>
      <c r="K894" s="3" t="s">
        <v>77</v>
      </c>
      <c r="L894" s="9" t="s">
        <v>58</v>
      </c>
      <c r="M894" s="3" t="s">
        <v>79</v>
      </c>
      <c r="N894" s="3" t="s">
        <v>244</v>
      </c>
      <c r="O894" s="3" t="s">
        <v>4577</v>
      </c>
      <c r="P894" s="3" t="s">
        <v>4578</v>
      </c>
      <c r="Q894" s="4" t="s">
        <v>4579</v>
      </c>
      <c r="R894" s="3" t="s">
        <v>775</v>
      </c>
      <c r="S894" s="3" t="s">
        <v>249</v>
      </c>
      <c r="T894" s="3" t="s">
        <v>176</v>
      </c>
      <c r="U894" s="3" t="s">
        <v>4580</v>
      </c>
      <c r="V894" s="22" t="str">
        <f t="shared" si="91"/>
        <v>RDFO; Hora de aviso: 1:30 02/03/2024; Solución: Se recupera 100 m de reserva y se instala una caja de empalme de 48 hilos.; Hora de solución: 6:45 02/03/2024; Causa: Intervención de Terceros. No Identificados</v>
      </c>
      <c r="W894" s="4" t="s">
        <v>160</v>
      </c>
      <c r="X894" s="3"/>
      <c r="Y894" s="3"/>
      <c r="Z894" s="3" t="s">
        <v>69</v>
      </c>
      <c r="AA894" s="3" t="s">
        <v>71</v>
      </c>
      <c r="AB894" s="3">
        <v>0</v>
      </c>
      <c r="AC894" s="3" t="s">
        <v>70</v>
      </c>
      <c r="AD894" s="6">
        <v>0</v>
      </c>
      <c r="AE894" s="7">
        <v>1.0416666666666666E-2</v>
      </c>
      <c r="AF894" s="7" t="s">
        <v>4581</v>
      </c>
      <c r="AG894" s="6">
        <f>Tabla4[[#This Row],[Tiempo Parada de Reloj]]+Tabla4[[#This Row],[Tiempo Autorizado por Telefonica (no Máximo)]]</f>
        <v>1.0416666666666666E-2</v>
      </c>
      <c r="AH894" s="7">
        <f t="shared" ca="1" si="88"/>
        <v>0.21875</v>
      </c>
      <c r="AI894" s="8">
        <f t="shared" si="89"/>
        <v>0</v>
      </c>
      <c r="AJ894" s="8">
        <f t="shared" ca="1" si="90"/>
        <v>5.25</v>
      </c>
      <c r="AK894" s="3" t="s">
        <v>88</v>
      </c>
      <c r="AL894" s="3" t="s">
        <v>70</v>
      </c>
      <c r="AM894" s="3" t="s">
        <v>72</v>
      </c>
      <c r="AN894" s="3" t="s">
        <v>119</v>
      </c>
      <c r="AO894" s="3" t="s">
        <v>72</v>
      </c>
      <c r="AP894" s="3" t="s">
        <v>72</v>
      </c>
      <c r="AQ894" s="23">
        <v>45355.506249999999</v>
      </c>
      <c r="AR894" s="3"/>
      <c r="AS894" s="23"/>
      <c r="AT894" s="23"/>
      <c r="AU894" s="3" t="s">
        <v>89</v>
      </c>
      <c r="AV894" s="3" t="s">
        <v>4582</v>
      </c>
      <c r="AW894" s="3" t="s">
        <v>1323</v>
      </c>
      <c r="AX894" s="3">
        <v>4.3265479999999998</v>
      </c>
      <c r="AY894" s="3">
        <v>-74.406980000000004</v>
      </c>
      <c r="AZ894" s="8" t="str">
        <f>+CONCATENATE("Reportan apertura en el enlace ",Tabla4[[#This Row],[Enlace]]," en el ",Tabla4[[#This Row],[Distancia óptica]]," ocasionado por ",Tabla4[[#This Row],[Causa del daño]])</f>
        <v>Reportan apertura en el enlace Fusagasugá - Melgar en el Km 6,7 desde Fusagasugá ocasionado por Intervención de Terceros. No Identificados</v>
      </c>
      <c r="BA894" s="8" t="str">
        <f>+CONCATENATE("Para dar solución al incidente ",Tabla4[[#This Row],[Solución]])</f>
        <v>Para dar solución al incidente Se recupera 100 m de reserva y se instala una caja de empalme de 48 hilos.</v>
      </c>
      <c r="BB894" s="3" t="str">
        <f>+_xlfn.CONCAT(Tabla4[[#This Row],[Causa Raiz]]," ",Tabla4[[#This Row],[Solución2]]," (",Tabla4[[#This Row],[Anillo]],"- Cabecera: ",Tabla4[[#This Row],[Cabecera]],"- Operador: ",Tabla4[[#This Row],[Operador]],")")</f>
        <v>Reportan apertura en el enlace Fusagasugá - Melgar en el Km 6,7 desde Fusagasugá ocasionado por Intervención de Terceros. No Identificados Para dar solución al incidente Se recupera 100 m de reserva y se instala una caja de empalme de 48 hilos. (TRONCAL- Cabecera: FUSAGASUGA CENTRO- Operador: Colombia Telecomunicaciones)</v>
      </c>
    </row>
    <row r="895" spans="1:54" s="2" customFormat="1" ht="185.25">
      <c r="A895" s="38">
        <f t="shared" si="87"/>
        <v>894</v>
      </c>
      <c r="B895" s="3">
        <v>8316298</v>
      </c>
      <c r="C895" s="3" t="s">
        <v>54</v>
      </c>
      <c r="D895" s="23">
        <v>45353.333333333336</v>
      </c>
      <c r="E895" s="23">
        <v>45353.4375</v>
      </c>
      <c r="F895" s="1">
        <f t="shared" ca="1" si="92"/>
        <v>0.10416666666424135</v>
      </c>
      <c r="G895" s="3" t="s">
        <v>55</v>
      </c>
      <c r="H895" s="41"/>
      <c r="I895" s="40"/>
      <c r="J895" s="5" t="s">
        <v>56</v>
      </c>
      <c r="K895" s="3" t="s">
        <v>77</v>
      </c>
      <c r="L895" s="9" t="s">
        <v>78</v>
      </c>
      <c r="M895" s="3" t="s">
        <v>745</v>
      </c>
      <c r="N895" s="3" t="s">
        <v>746</v>
      </c>
      <c r="O895" s="3" t="s">
        <v>4583</v>
      </c>
      <c r="P895" s="3" t="s">
        <v>4584</v>
      </c>
      <c r="Q895" s="4" t="s">
        <v>4585</v>
      </c>
      <c r="R895" s="3" t="s">
        <v>1304</v>
      </c>
      <c r="S895" s="3" t="s">
        <v>158</v>
      </c>
      <c r="T895" s="3" t="s">
        <v>66</v>
      </c>
      <c r="U895" s="3" t="s">
        <v>4586</v>
      </c>
      <c r="V895" s="22" t="str">
        <f t="shared" si="91"/>
        <v>RLFO; Hora de aviso: 8:00 02/03/2024; Solución: se realiza tendido de 100 mts y dos empalmes de 36 hilos; Hora de solución: 10:30 02/03/2024; Causa: Vandalismo</v>
      </c>
      <c r="W895" s="4" t="s">
        <v>160</v>
      </c>
      <c r="X895" s="3"/>
      <c r="Y895" s="3"/>
      <c r="Z895" s="3" t="s">
        <v>69</v>
      </c>
      <c r="AA895" s="3" t="s">
        <v>70</v>
      </c>
      <c r="AB895" s="3">
        <v>8316298</v>
      </c>
      <c r="AC895" s="3" t="s">
        <v>71</v>
      </c>
      <c r="AD895" s="6">
        <v>0</v>
      </c>
      <c r="AE895" s="7"/>
      <c r="AF895" s="7"/>
      <c r="AG895" s="6">
        <f>Tabla4[[#This Row],[Tiempo Parada de Reloj]]+Tabla4[[#This Row],[Tiempo Autorizado por Telefonica (no Máximo)]]</f>
        <v>0</v>
      </c>
      <c r="AH895" s="7">
        <f t="shared" ca="1" si="88"/>
        <v>0.10416666666424135</v>
      </c>
      <c r="AI895" s="8">
        <f t="shared" si="89"/>
        <v>0</v>
      </c>
      <c r="AJ895" s="8">
        <f t="shared" ca="1" si="90"/>
        <v>2.4999999999417923</v>
      </c>
      <c r="AK895" s="3" t="s">
        <v>119</v>
      </c>
      <c r="AL895" s="3" t="s">
        <v>71</v>
      </c>
      <c r="AM895" s="3" t="s">
        <v>69</v>
      </c>
      <c r="AN895" s="3" t="s">
        <v>119</v>
      </c>
      <c r="AO895" s="3" t="s">
        <v>72</v>
      </c>
      <c r="AP895" s="3" t="s">
        <v>72</v>
      </c>
      <c r="AQ895" s="23">
        <v>45353.540277777778</v>
      </c>
      <c r="AR895" s="3"/>
      <c r="AS895" s="23"/>
      <c r="AT895" s="23"/>
      <c r="AU895" s="3" t="s">
        <v>752</v>
      </c>
      <c r="AV895" s="3" t="s">
        <v>4587</v>
      </c>
      <c r="AW895" s="3" t="s">
        <v>1311</v>
      </c>
      <c r="AX895" s="3">
        <v>2.9224999999999999</v>
      </c>
      <c r="AY895" s="3">
        <v>-75.263055499999993</v>
      </c>
      <c r="AZ895" s="8" t="str">
        <f>+CONCATENATE("Reportan apertura en el enlace ",Tabla4[[#This Row],[Enlace]]," en el ",Tabla4[[#This Row],[Distancia óptica]]," ocasionado por ",Tabla4[[#This Row],[Causa del daño]])</f>
        <v>Reportan apertura en el enlace Mov. Lievano - Mov. Villa cafe en el Km 0,176 desde Mov. Lievano ocasionado por Vandalismo</v>
      </c>
      <c r="BA895" s="8" t="str">
        <f>+CONCATENATE("Para dar solución al incidente ",Tabla4[[#This Row],[Solución]])</f>
        <v>Para dar solución al incidente se realiza tendido de 100 mts y dos empalmes de 36 hilos</v>
      </c>
      <c r="BB895" s="3" t="str">
        <f>+_xlfn.CONCAT(Tabla4[[#This Row],[Causa Raiz]]," ",Tabla4[[#This Row],[Solución2]]," (",Tabla4[[#This Row],[Anillo]],"- Cabecera: ",Tabla4[[#This Row],[Cabecera]],"- Operador: ",Tabla4[[#This Row],[Operador]],")")</f>
        <v>Reportan apertura en el enlace Mov. Lievano - Mov. Villa cafe en el Km 0,176 desde Mov. Lievano ocasionado por Vandalismo Para dar solución al incidente se realiza tendido de 100 mts y dos empalmes de 36 hilos (UK- Cabecera: MOV. LIEBANO - Operador: Colombia Telecomunicaciones)</v>
      </c>
    </row>
    <row r="896" spans="1:54" s="2" customFormat="1" ht="185.25">
      <c r="A896" s="38">
        <f t="shared" si="87"/>
        <v>895</v>
      </c>
      <c r="B896" s="3">
        <v>8317251</v>
      </c>
      <c r="C896" s="3" t="s">
        <v>92</v>
      </c>
      <c r="D896" s="23">
        <v>45353.364583333336</v>
      </c>
      <c r="E896" s="23">
        <v>45353.708333333336</v>
      </c>
      <c r="F896" s="1">
        <f t="shared" ca="1" si="92"/>
        <v>0.34375</v>
      </c>
      <c r="G896" s="3" t="s">
        <v>55</v>
      </c>
      <c r="H896" s="41"/>
      <c r="I896" s="40"/>
      <c r="J896" s="5" t="s">
        <v>56</v>
      </c>
      <c r="K896" s="3" t="s">
        <v>122</v>
      </c>
      <c r="L896" s="9" t="s">
        <v>58</v>
      </c>
      <c r="M896" s="3" t="s">
        <v>123</v>
      </c>
      <c r="N896" s="3" t="s">
        <v>124</v>
      </c>
      <c r="O896" s="3" t="s">
        <v>1875</v>
      </c>
      <c r="P896" s="3" t="s">
        <v>4588</v>
      </c>
      <c r="Q896" s="4" t="s">
        <v>4589</v>
      </c>
      <c r="R896" s="3" t="s">
        <v>233</v>
      </c>
      <c r="S896" s="3" t="s">
        <v>129</v>
      </c>
      <c r="T896" s="3" t="s">
        <v>66</v>
      </c>
      <c r="U896" s="3" t="s">
        <v>410</v>
      </c>
      <c r="V896" s="22" t="str">
        <f t="shared" si="91"/>
        <v>RTNFO; Hora de aviso: 8:45 02/03/2024; Solución: se recupera 5 mts de reserva y se realiza un empalme de 48 hilos; Hora de solución: 17:00 02/03/2024; Causa: Vandalismo</v>
      </c>
      <c r="W896" s="4" t="s">
        <v>132</v>
      </c>
      <c r="X896" s="3"/>
      <c r="Y896" s="3"/>
      <c r="Z896" s="3" t="s">
        <v>69</v>
      </c>
      <c r="AA896" s="3" t="s">
        <v>70</v>
      </c>
      <c r="AB896" s="3" t="s">
        <v>4590</v>
      </c>
      <c r="AC896" s="3" t="s">
        <v>71</v>
      </c>
      <c r="AD896" s="6">
        <v>0.1361111111111111</v>
      </c>
      <c r="AE896" s="7"/>
      <c r="AF896" s="7"/>
      <c r="AG896" s="6">
        <f>Tabla4[[#This Row],[Tiempo Parada de Reloj]]+Tabla4[[#This Row],[Tiempo Autorizado por Telefonica (no Máximo)]]</f>
        <v>0.1361111111111111</v>
      </c>
      <c r="AH896" s="7">
        <f t="shared" ca="1" si="88"/>
        <v>0.2076388888888889</v>
      </c>
      <c r="AI896" s="8">
        <f t="shared" si="89"/>
        <v>3.2666666666666666</v>
      </c>
      <c r="AJ896" s="8">
        <f t="shared" ca="1" si="90"/>
        <v>4.9833333333333334</v>
      </c>
      <c r="AK896" s="3" t="s">
        <v>119</v>
      </c>
      <c r="AL896" s="3" t="s">
        <v>70</v>
      </c>
      <c r="AM896" s="3" t="s">
        <v>98</v>
      </c>
      <c r="AN896" s="3" t="s">
        <v>98</v>
      </c>
      <c r="AO896" s="3" t="s">
        <v>87</v>
      </c>
      <c r="AP896" s="3" t="s">
        <v>87</v>
      </c>
      <c r="AQ896" s="23">
        <v>45355.841666666667</v>
      </c>
      <c r="AR896" s="66" t="s">
        <v>1879</v>
      </c>
      <c r="AS896" s="23" t="s">
        <v>1880</v>
      </c>
      <c r="AT896" s="23"/>
      <c r="AU896" s="3" t="s">
        <v>467</v>
      </c>
      <c r="AV896" s="3" t="s">
        <v>4591</v>
      </c>
      <c r="AW896" s="3" t="s">
        <v>1323</v>
      </c>
      <c r="AX896" s="3">
        <v>11.013249999999999</v>
      </c>
      <c r="AY896" s="3">
        <v>-74.622327999999996</v>
      </c>
      <c r="AZ896" s="8" t="str">
        <f>+CONCATENATE("Reportan apertura en el enlace ",Tabla4[[#This Row],[Enlace]]," en el ",Tabla4[[#This Row],[Distancia óptica]]," ocasionado por ",Tabla4[[#This Row],[Causa del daño]])</f>
        <v>Reportan apertura en el enlace Barranquilla - Santa Marta en el km 50 desde Pelu  ocasionado por Vandalismo</v>
      </c>
      <c r="BA896" s="8" t="str">
        <f>+CONCATENATE("Para dar solución al incidente ",Tabla4[[#This Row],[Solución]])</f>
        <v>Para dar solución al incidente se recupera 5 mts de reserva y se realiza un empalme de 48 hilos</v>
      </c>
      <c r="BB896" s="3" t="str">
        <f>+_xlfn.CONCAT(Tabla4[[#This Row],[Causa Raiz]]," ",Tabla4[[#This Row],[Solución2]]," (",Tabla4[[#This Row],[Anillo]],"- Cabecera: ",Tabla4[[#This Row],[Cabecera]],"- Operador: ",Tabla4[[#This Row],[Operador]],")")</f>
        <v>Reportan apertura en el enlace Barranquilla - Santa Marta en el km 50 desde Pelu  ocasionado por Vandalismo Para dar solución al incidente se recupera 5 mts de reserva y se realiza un empalme de 48 hilos (TRONCAL- Cabecera: DELICIAS- Operador: Colombia Telecomunicaciones)</v>
      </c>
    </row>
    <row r="897" spans="1:54" s="2" customFormat="1" ht="185.25">
      <c r="A897" s="38">
        <f t="shared" si="87"/>
        <v>896</v>
      </c>
      <c r="B897" s="3">
        <v>8317365</v>
      </c>
      <c r="C897" s="3" t="s">
        <v>54</v>
      </c>
      <c r="D897" s="23">
        <v>45353.375</v>
      </c>
      <c r="E897" s="23">
        <v>45354.541666666664</v>
      </c>
      <c r="F897" s="1">
        <f t="shared" ca="1" si="92"/>
        <v>1.1666666666642413</v>
      </c>
      <c r="G897" s="3" t="s">
        <v>55</v>
      </c>
      <c r="H897" s="41"/>
      <c r="I897" s="40"/>
      <c r="J897" s="5" t="s">
        <v>56</v>
      </c>
      <c r="K897" s="3" t="s">
        <v>77</v>
      </c>
      <c r="L897" s="9" t="s">
        <v>58</v>
      </c>
      <c r="M897" s="3" t="s">
        <v>283</v>
      </c>
      <c r="N897" s="3" t="s">
        <v>284</v>
      </c>
      <c r="O897" s="3" t="s">
        <v>4547</v>
      </c>
      <c r="P897" s="3" t="s">
        <v>4592</v>
      </c>
      <c r="Q897" s="4" t="s">
        <v>4549</v>
      </c>
      <c r="R897" s="3" t="s">
        <v>400</v>
      </c>
      <c r="S897" s="3" t="s">
        <v>289</v>
      </c>
      <c r="T897" s="3" t="s">
        <v>256</v>
      </c>
      <c r="U897" s="3" t="s">
        <v>2089</v>
      </c>
      <c r="V897" s="22" t="str">
        <f t="shared" si="91"/>
        <v>RLFO; Hora de aviso: 9:00 02/03/2024; Solución: Se refusiona hilo en empalme existente; Hora de solución: 13:00 03/03/2024; Causa: Falla de Empalme de FiOp</v>
      </c>
      <c r="W897" s="4" t="s">
        <v>160</v>
      </c>
      <c r="X897" s="3"/>
      <c r="Y897" s="3"/>
      <c r="Z897" s="3" t="s">
        <v>69</v>
      </c>
      <c r="AA897" s="3" t="s">
        <v>71</v>
      </c>
      <c r="AB897" s="3">
        <v>0</v>
      </c>
      <c r="AC897" s="3" t="s">
        <v>71</v>
      </c>
      <c r="AD897" s="6">
        <v>0.875</v>
      </c>
      <c r="AE897" s="7"/>
      <c r="AF897" s="7"/>
      <c r="AG897" s="6">
        <f>Tabla4[[#This Row],[Tiempo Parada de Reloj]]+Tabla4[[#This Row],[Tiempo Autorizado por Telefonica (no Máximo)]]</f>
        <v>0.875</v>
      </c>
      <c r="AH897" s="7">
        <f t="shared" ca="1" si="88"/>
        <v>0.29166666666424135</v>
      </c>
      <c r="AI897" s="8">
        <f t="shared" si="89"/>
        <v>21</v>
      </c>
      <c r="AJ897" s="8">
        <f t="shared" ca="1" si="90"/>
        <v>6.9999999999417923</v>
      </c>
      <c r="AK897" s="3" t="s">
        <v>119</v>
      </c>
      <c r="AL897" s="3" t="s">
        <v>70</v>
      </c>
      <c r="AM897" s="3" t="s">
        <v>87</v>
      </c>
      <c r="AN897" s="3" t="s">
        <v>87</v>
      </c>
      <c r="AO897" s="3" t="s">
        <v>87</v>
      </c>
      <c r="AP897" s="3" t="s">
        <v>87</v>
      </c>
      <c r="AQ897" s="23">
        <v>45357.509722222225</v>
      </c>
      <c r="AR897" s="3"/>
      <c r="AS897" s="23"/>
      <c r="AT897" s="23"/>
      <c r="AU897" s="3" t="s">
        <v>862</v>
      </c>
      <c r="AV897" s="3" t="s">
        <v>284</v>
      </c>
      <c r="AW897" s="3" t="s">
        <v>307</v>
      </c>
      <c r="AX897" s="3">
        <v>4.5277000000000003</v>
      </c>
      <c r="AY897" s="3">
        <v>-75.688999999999993</v>
      </c>
      <c r="AZ897" s="8" t="str">
        <f>+CONCATENATE("Reportan apertura en el enlace ",Tabla4[[#This Row],[Enlace]]," en el ",Tabla4[[#This Row],[Distancia óptica]]," ocasionado por ",Tabla4[[#This Row],[Causa del daño]])</f>
        <v>Reportan apertura en el enlace Armenia sur - La merced en el Km 1,2 desde armenia sur ocasionado por Falla de Empalme de FiOp</v>
      </c>
      <c r="BA897" s="8" t="str">
        <f>+CONCATENATE("Para dar solución al incidente ",Tabla4[[#This Row],[Solución]])</f>
        <v>Para dar solución al incidente Se refusiona hilo en empalme existente</v>
      </c>
      <c r="BB897" s="3" t="str">
        <f>+_xlfn.CONCAT(Tabla4[[#This Row],[Causa Raiz]]," ",Tabla4[[#This Row],[Solución2]]," (",Tabla4[[#This Row],[Anillo]],"- Cabecera: ",Tabla4[[#This Row],[Cabecera]],"- Operador: ",Tabla4[[#This Row],[Operador]],")")</f>
        <v>Reportan apertura en el enlace Armenia sur - La merced en el Km 1,2 desde armenia sur ocasionado por Falla de Empalme de FiOp Para dar solución al incidente Se refusiona hilo en empalme existente (LINEAL- Cabecera: ARMENIA- Operador: Colombia Telecomunicaciones)</v>
      </c>
    </row>
    <row r="898" spans="1:54" s="2" customFormat="1" ht="185.25">
      <c r="A898" s="38">
        <f t="shared" si="87"/>
        <v>897</v>
      </c>
      <c r="B898" s="3">
        <v>8317192</v>
      </c>
      <c r="C898" s="3" t="s">
        <v>54</v>
      </c>
      <c r="D898" s="23">
        <v>45353.395833333336</v>
      </c>
      <c r="E898" s="23">
        <v>45353.538194444445</v>
      </c>
      <c r="F898" s="1">
        <f t="shared" ca="1" si="92"/>
        <v>0.14236111110949423</v>
      </c>
      <c r="G898" s="3" t="s">
        <v>55</v>
      </c>
      <c r="H898" s="41"/>
      <c r="I898" s="40"/>
      <c r="J898" s="5" t="s">
        <v>56</v>
      </c>
      <c r="K898" s="3" t="s">
        <v>340</v>
      </c>
      <c r="L898" s="9" t="s">
        <v>78</v>
      </c>
      <c r="M898" s="3" t="s">
        <v>341</v>
      </c>
      <c r="N898" s="3" t="s">
        <v>4593</v>
      </c>
      <c r="O898" s="3" t="s">
        <v>4594</v>
      </c>
      <c r="P898" s="3" t="s">
        <v>4595</v>
      </c>
      <c r="Q898" s="4" t="s">
        <v>4596</v>
      </c>
      <c r="R898" s="3" t="s">
        <v>1828</v>
      </c>
      <c r="S898" s="3" t="s">
        <v>347</v>
      </c>
      <c r="T898" s="3" t="s">
        <v>256</v>
      </c>
      <c r="U898" s="3" t="s">
        <v>4597</v>
      </c>
      <c r="V898" s="22" t="str">
        <f t="shared" si="91"/>
        <v>RLFO; Hora de aviso: 9:30 02/03/2024; Solución: se refusiona hilo en caja de empalme ; Hora de solución: 12:55 02/03/2024; Causa: Falla de Empalme de FiOp</v>
      </c>
      <c r="W898" s="4" t="s">
        <v>349</v>
      </c>
      <c r="X898" s="3"/>
      <c r="Y898" s="3"/>
      <c r="Z898" s="3" t="s">
        <v>69</v>
      </c>
      <c r="AA898" s="3" t="s">
        <v>70</v>
      </c>
      <c r="AB898" s="3">
        <v>8317192</v>
      </c>
      <c r="AC898" s="3" t="s">
        <v>71</v>
      </c>
      <c r="AD898" s="6">
        <v>0</v>
      </c>
      <c r="AE898" s="7"/>
      <c r="AF898" s="7"/>
      <c r="AG898" s="6">
        <f>Tabla4[[#This Row],[Tiempo Parada de Reloj]]+Tabla4[[#This Row],[Tiempo Autorizado por Telefonica (no Máximo)]]</f>
        <v>0</v>
      </c>
      <c r="AH898" s="7">
        <f t="shared" ca="1" si="88"/>
        <v>0.14236111110949423</v>
      </c>
      <c r="AI898" s="8">
        <f t="shared" si="89"/>
        <v>0</v>
      </c>
      <c r="AJ898" s="8">
        <f t="shared" ca="1" si="90"/>
        <v>3.4166666666278616</v>
      </c>
      <c r="AK898" s="3" t="s">
        <v>119</v>
      </c>
      <c r="AL898" s="3" t="s">
        <v>71</v>
      </c>
      <c r="AM898" s="3" t="s">
        <v>69</v>
      </c>
      <c r="AN898" s="3" t="s">
        <v>119</v>
      </c>
      <c r="AO898" s="3" t="s">
        <v>87</v>
      </c>
      <c r="AP898" s="3" t="s">
        <v>87</v>
      </c>
      <c r="AQ898" s="23">
        <v>45356.400694444441</v>
      </c>
      <c r="AR898" s="3"/>
      <c r="AS898" s="23"/>
      <c r="AT898" s="23"/>
      <c r="AU898" s="3" t="s">
        <v>351</v>
      </c>
      <c r="AV898" s="3" t="s">
        <v>4463</v>
      </c>
      <c r="AW898" s="3" t="s">
        <v>307</v>
      </c>
      <c r="AX898" s="3">
        <v>5.1707999999999998</v>
      </c>
      <c r="AY898" s="3">
        <v>-74.894099999999995</v>
      </c>
      <c r="AZ898" s="8" t="str">
        <f>+CONCATENATE("Reportan apertura en el enlace ",Tabla4[[#This Row],[Enlace]]," en el ",Tabla4[[#This Row],[Distancia óptica]]," ocasionado por ",Tabla4[[#This Row],[Causa del daño]])</f>
        <v>Reportan apertura en el enlace Mov. Avicola San Felipe - Mov. Mariquita en el Km 3,9 desde Mariquita ocasionado por Falla de Empalme de FiOp</v>
      </c>
      <c r="BA898" s="8" t="str">
        <f>+CONCATENATE("Para dar solución al incidente ",Tabla4[[#This Row],[Solución]])</f>
        <v xml:space="preserve">Para dar solución al incidente se refusiona hilo en caja de empalme </v>
      </c>
      <c r="BB898" s="3" t="str">
        <f>+_xlfn.CONCAT(Tabla4[[#This Row],[Causa Raiz]]," ",Tabla4[[#This Row],[Solución2]]," (",Tabla4[[#This Row],[Anillo]],"- Cabecera: ",Tabla4[[#This Row],[Cabecera]],"- Operador: ",Tabla4[[#This Row],[Operador]],")")</f>
        <v>Reportan apertura en el enlace Mov. Avicola San Felipe - Mov. Mariquita en el Km 3,9 desde Mariquita ocasionado por Falla de Empalme de FiOp Para dar solución al incidente se refusiona hilo en caja de empalme  (LINEAL- Cabecera: MARIQUITA- Operador: Colombia Telecomunicaciones)</v>
      </c>
    </row>
    <row r="899" spans="1:54" s="2" customFormat="1" ht="213.75">
      <c r="A899" s="38">
        <f t="shared" ref="A899:A962" si="93">A898+1</f>
        <v>898</v>
      </c>
      <c r="B899" s="3">
        <v>8317456</v>
      </c>
      <c r="C899" s="3" t="s">
        <v>54</v>
      </c>
      <c r="D899" s="23">
        <v>45353.395833333336</v>
      </c>
      <c r="E899" s="23">
        <v>45353.604166666664</v>
      </c>
      <c r="F899" s="1">
        <f t="shared" ca="1" si="92"/>
        <v>0.20833333332848269</v>
      </c>
      <c r="G899" s="3" t="s">
        <v>55</v>
      </c>
      <c r="H899" s="41"/>
      <c r="I899" s="40"/>
      <c r="J899" s="5" t="s">
        <v>56</v>
      </c>
      <c r="K899" s="3" t="s">
        <v>77</v>
      </c>
      <c r="L899" s="9" t="s">
        <v>58</v>
      </c>
      <c r="M899" s="3" t="s">
        <v>283</v>
      </c>
      <c r="N899" s="3" t="s">
        <v>284</v>
      </c>
      <c r="O899" s="3" t="s">
        <v>4598</v>
      </c>
      <c r="P899" s="3" t="s">
        <v>4599</v>
      </c>
      <c r="Q899" s="4" t="s">
        <v>4600</v>
      </c>
      <c r="R899" s="3" t="s">
        <v>400</v>
      </c>
      <c r="S899" s="3" t="s">
        <v>289</v>
      </c>
      <c r="T899" s="3" t="s">
        <v>66</v>
      </c>
      <c r="U899" s="3" t="s">
        <v>4601</v>
      </c>
      <c r="V899" s="22" t="str">
        <f t="shared" si="91"/>
        <v>RLFO; Hora de aviso: 9:30 02/03/2024; Solución: Se recupera 3 mts de reserva y se realiza un empalme de 8 hilos con caja de empalme de 24 hilos; Hora de solución: 14:30 02/03/2024; Causa: Vandalismo</v>
      </c>
      <c r="W899" s="4" t="s">
        <v>160</v>
      </c>
      <c r="X899" s="3"/>
      <c r="Y899" s="3"/>
      <c r="Z899" s="3" t="s">
        <v>69</v>
      </c>
      <c r="AA899" s="3" t="s">
        <v>71</v>
      </c>
      <c r="AB899" s="3">
        <v>0</v>
      </c>
      <c r="AC899" s="3" t="s">
        <v>71</v>
      </c>
      <c r="AD899" s="6">
        <v>0</v>
      </c>
      <c r="AE899" s="7"/>
      <c r="AF899" s="7"/>
      <c r="AG899" s="6">
        <f>Tabla4[[#This Row],[Tiempo Parada de Reloj]]+Tabla4[[#This Row],[Tiempo Autorizado por Telefonica (no Máximo)]]</f>
        <v>0</v>
      </c>
      <c r="AH899" s="7">
        <f t="shared" ref="AH899:AH962" ca="1" si="94">F899-$AD899</f>
        <v>0.20833333332848269</v>
      </c>
      <c r="AI899" s="8">
        <f t="shared" ref="AI899:AI962" si="95">AD899*24</f>
        <v>0</v>
      </c>
      <c r="AJ899" s="8">
        <f t="shared" ref="AJ899:AJ962" ca="1" si="96">AH899*24</f>
        <v>4.9999999998835847</v>
      </c>
      <c r="AK899" s="3" t="s">
        <v>119</v>
      </c>
      <c r="AL899" s="3" t="s">
        <v>70</v>
      </c>
      <c r="AM899" s="3" t="s">
        <v>98</v>
      </c>
      <c r="AN899" s="3" t="s">
        <v>98</v>
      </c>
      <c r="AO899" s="3" t="s">
        <v>87</v>
      </c>
      <c r="AP899" s="3" t="s">
        <v>87</v>
      </c>
      <c r="AQ899" s="23">
        <v>45357.431250000001</v>
      </c>
      <c r="AR899" s="3"/>
      <c r="AS899" s="23"/>
      <c r="AT899" s="23"/>
      <c r="AU899" s="3" t="s">
        <v>862</v>
      </c>
      <c r="AV899" s="3" t="s">
        <v>4095</v>
      </c>
      <c r="AW899" s="3" t="s">
        <v>307</v>
      </c>
      <c r="AX899" s="3">
        <v>4.5194999999999999</v>
      </c>
      <c r="AY899" s="3">
        <v>-75.688699999999997</v>
      </c>
      <c r="AZ899" s="8" t="str">
        <f>+CONCATENATE("Reportan apertura en el enlace ",Tabla4[[#This Row],[Enlace]]," en el ",Tabla4[[#This Row],[Distancia óptica]]," ocasionado por ",Tabla4[[#This Row],[Causa del daño]])</f>
        <v>Reportan apertura en el enlace Armenia sur - Armenia LD en el Km 0,077 desde Armenia Sur ocasionado por Vandalismo</v>
      </c>
      <c r="BA899" s="8" t="str">
        <f>+CONCATENATE("Para dar solución al incidente ",Tabla4[[#This Row],[Solución]])</f>
        <v>Para dar solución al incidente Se recupera 3 mts de reserva y se realiza un empalme de 8 hilos con caja de empalme de 24 hilos</v>
      </c>
      <c r="BB899" s="3" t="str">
        <f>+_xlfn.CONCAT(Tabla4[[#This Row],[Causa Raiz]]," ",Tabla4[[#This Row],[Solución2]]," (",Tabla4[[#This Row],[Anillo]],"- Cabecera: ",Tabla4[[#This Row],[Cabecera]],"- Operador: ",Tabla4[[#This Row],[Operador]],")")</f>
        <v>Reportan apertura en el enlace Armenia sur - Armenia LD en el Km 0,077 desde Armenia Sur ocasionado por Vandalismo Para dar solución al incidente Se recupera 3 mts de reserva y se realiza un empalme de 8 hilos con caja de empalme de 24 hilos (LINEAL- Cabecera: ARMENIA SUR- Operador: Colombia Telecomunicaciones)</v>
      </c>
    </row>
    <row r="900" spans="1:54" s="2" customFormat="1" ht="199.5">
      <c r="A900" s="38">
        <f t="shared" si="93"/>
        <v>899</v>
      </c>
      <c r="B900" s="3">
        <v>8317551</v>
      </c>
      <c r="C900" s="3" t="s">
        <v>163</v>
      </c>
      <c r="D900" s="23">
        <v>45353.4375</v>
      </c>
      <c r="E900" s="23">
        <v>45354.958333333336</v>
      </c>
      <c r="F900" s="1">
        <f t="shared" ca="1" si="92"/>
        <v>1.5208333333357587</v>
      </c>
      <c r="G900" s="3" t="s">
        <v>55</v>
      </c>
      <c r="H900" s="41"/>
      <c r="I900" s="40"/>
      <c r="J900" s="5" t="s">
        <v>56</v>
      </c>
      <c r="K900" s="3" t="s">
        <v>93</v>
      </c>
      <c r="L900" s="9" t="s">
        <v>58</v>
      </c>
      <c r="M900" s="3" t="s">
        <v>59</v>
      </c>
      <c r="N900" s="3" t="s">
        <v>60</v>
      </c>
      <c r="O900" s="3" t="s">
        <v>4602</v>
      </c>
      <c r="P900" s="3" t="s">
        <v>4603</v>
      </c>
      <c r="Q900" s="4" t="s">
        <v>4604</v>
      </c>
      <c r="R900" s="3" t="s">
        <v>378</v>
      </c>
      <c r="S900" s="3" t="s">
        <v>65</v>
      </c>
      <c r="T900" s="3" t="s">
        <v>176</v>
      </c>
      <c r="U900" s="3" t="s">
        <v>4605</v>
      </c>
      <c r="V900" s="22" t="str">
        <f t="shared" ref="V900:V963" si="97">C900&amp;"; Hora de aviso: "&amp;TEXT(D900,"h:mm dd/mm/yyyy")&amp;"; Solución: "&amp;U900&amp;"; Hora de solución: "&amp;TEXT(E900,"h:mm dd/mm/yyyy")&amp;"; Causa: "&amp;T900</f>
        <v>RDFO; Hora de aviso: 10:30 02/03/2024; Solución: Se realiza un tendido de 800 mts y dos empalmes de 48 hilos para el enalce de la movil; Hora de solución: 23:00 03/03/2024; Causa: Intervención de Terceros. No Identificados</v>
      </c>
      <c r="W900" s="4" t="s">
        <v>68</v>
      </c>
      <c r="X900" s="3"/>
      <c r="Y900" s="3"/>
      <c r="Z900" s="3" t="s">
        <v>69</v>
      </c>
      <c r="AA900" s="3" t="s">
        <v>71</v>
      </c>
      <c r="AB900" s="3">
        <v>0</v>
      </c>
      <c r="AC900" s="3" t="s">
        <v>70</v>
      </c>
      <c r="AD900" s="6">
        <v>1.3187500000000001</v>
      </c>
      <c r="AE900" s="7"/>
      <c r="AF900" s="7"/>
      <c r="AG900" s="6">
        <f>Tabla4[[#This Row],[Tiempo Parada de Reloj]]+Tabla4[[#This Row],[Tiempo Autorizado por Telefonica (no Máximo)]]</f>
        <v>1.3187500000000001</v>
      </c>
      <c r="AH900" s="7">
        <f t="shared" ca="1" si="94"/>
        <v>0.20208333333575856</v>
      </c>
      <c r="AI900" s="8">
        <f t="shared" si="95"/>
        <v>31.650000000000002</v>
      </c>
      <c r="AJ900" s="8">
        <f t="shared" ca="1" si="96"/>
        <v>4.8500000000582055</v>
      </c>
      <c r="AK900" s="3" t="s">
        <v>106</v>
      </c>
      <c r="AL900" s="3" t="s">
        <v>70</v>
      </c>
      <c r="AM900" s="3" t="s">
        <v>98</v>
      </c>
      <c r="AN900" s="3" t="s">
        <v>72</v>
      </c>
      <c r="AO900" s="3" t="s">
        <v>87</v>
      </c>
      <c r="AP900" s="3" t="s">
        <v>87</v>
      </c>
      <c r="AQ900" s="23">
        <v>45358.769444444442</v>
      </c>
      <c r="AR900" s="3"/>
      <c r="AS900" s="23"/>
      <c r="AT900" s="23"/>
      <c r="AU900" s="3" t="s">
        <v>298</v>
      </c>
      <c r="AV900" s="3" t="s">
        <v>4536</v>
      </c>
      <c r="AW900" s="3" t="s">
        <v>135</v>
      </c>
      <c r="AX900" s="3">
        <v>4.6497999999999999</v>
      </c>
      <c r="AY900" s="3">
        <v>-74.106700000000004</v>
      </c>
      <c r="AZ900" s="8" t="str">
        <f>+CONCATENATE("Reportan apertura en el enlace ",Tabla4[[#This Row],[Enlace]]," en el ",Tabla4[[#This Row],[Distancia óptica]]," ocasionado por ",Tabla4[[#This Row],[Causa del daño]])</f>
        <v>Reportan apertura en el enlace Wbp 4 - Siberia 4 en el Km 2,0 desde Salitre ocasionado por Intervención de Terceros. No Identificados</v>
      </c>
      <c r="BA900" s="8" t="str">
        <f>+CONCATENATE("Para dar solución al incidente ",Tabla4[[#This Row],[Solución]])</f>
        <v>Para dar solución al incidente Se realiza un tendido de 800 mts y dos empalmes de 48 hilos para el enalce de la movil</v>
      </c>
      <c r="BB900" s="3" t="str">
        <f>+_xlfn.CONCAT(Tabla4[[#This Row],[Causa Raiz]]," ",Tabla4[[#This Row],[Solución2]]," (",Tabla4[[#This Row],[Anillo]],"- Cabecera: ",Tabla4[[#This Row],[Cabecera]],"- Operador: ",Tabla4[[#This Row],[Operador]],")")</f>
        <v>Reportan apertura en el enlace Wbp 4 - Siberia 4 en el Km 2,0 desde Salitre ocasionado por Intervención de Terceros. No Identificados Para dar solución al incidente Se realiza un tendido de 800 mts y dos empalmes de 48 hilos para el enalce de la movil (Lineal- Cabecera: salitre- Operador: Colombia Telecomunicaciones)</v>
      </c>
    </row>
    <row r="901" spans="1:54" s="2" customFormat="1" ht="171">
      <c r="A901" s="38">
        <f t="shared" si="93"/>
        <v>900</v>
      </c>
      <c r="B901" s="3">
        <v>8317262</v>
      </c>
      <c r="C901" s="3" t="s">
        <v>54</v>
      </c>
      <c r="D901" s="23">
        <v>45353.489583333336</v>
      </c>
      <c r="E901" s="23">
        <v>45353.490972222222</v>
      </c>
      <c r="F901" s="1">
        <f t="shared" ca="1" si="92"/>
        <v>1.3888888861401938E-3</v>
      </c>
      <c r="G901" s="3" t="s">
        <v>55</v>
      </c>
      <c r="H901" s="41"/>
      <c r="I901" s="40"/>
      <c r="J901" s="5" t="s">
        <v>56</v>
      </c>
      <c r="K901" s="3" t="s">
        <v>77</v>
      </c>
      <c r="L901" s="9" t="s">
        <v>78</v>
      </c>
      <c r="M901" s="3" t="s">
        <v>745</v>
      </c>
      <c r="N901" s="3" t="s">
        <v>746</v>
      </c>
      <c r="O901" s="3" t="s">
        <v>4606</v>
      </c>
      <c r="P901" s="3" t="s">
        <v>325</v>
      </c>
      <c r="Q901" s="4" t="s">
        <v>4607</v>
      </c>
      <c r="R901" s="3" t="s">
        <v>1304</v>
      </c>
      <c r="S901" s="3" t="s">
        <v>158</v>
      </c>
      <c r="T901" s="3" t="s">
        <v>104</v>
      </c>
      <c r="U901" s="3" t="s">
        <v>4608</v>
      </c>
      <c r="V901" s="22" t="str">
        <f t="shared" si="97"/>
        <v>RLFO; Hora de aviso: 11:45 02/03/2024; Solución: En sitio no hay energia confirma zona Orlando Cabrera ; Hora de solución: 11:47 02/03/2024; Causa: Visita Fallida</v>
      </c>
      <c r="W901" s="4" t="s">
        <v>160</v>
      </c>
      <c r="X901" s="3"/>
      <c r="Y901" s="3"/>
      <c r="Z901" s="3" t="s">
        <v>69</v>
      </c>
      <c r="AA901" s="3" t="s">
        <v>70</v>
      </c>
      <c r="AB901" s="3">
        <v>0</v>
      </c>
      <c r="AC901" s="3" t="s">
        <v>71</v>
      </c>
      <c r="AD901" s="6">
        <v>0</v>
      </c>
      <c r="AE901" s="7"/>
      <c r="AF901" s="7"/>
      <c r="AG901" s="6">
        <f>Tabla4[[#This Row],[Tiempo Parada de Reloj]]+Tabla4[[#This Row],[Tiempo Autorizado por Telefonica (no Máximo)]]</f>
        <v>0</v>
      </c>
      <c r="AH901" s="7">
        <f t="shared" ca="1" si="94"/>
        <v>1.3888888861401938E-3</v>
      </c>
      <c r="AI901" s="8">
        <f t="shared" si="95"/>
        <v>0</v>
      </c>
      <c r="AJ901" s="8">
        <f t="shared" ca="1" si="96"/>
        <v>3.3333333267364651E-2</v>
      </c>
      <c r="AK901" s="3" t="s">
        <v>106</v>
      </c>
      <c r="AL901" s="3" t="s">
        <v>70</v>
      </c>
      <c r="AM901" s="3" t="s">
        <v>98</v>
      </c>
      <c r="AN901" s="3" t="s">
        <v>119</v>
      </c>
      <c r="AO901" s="3" t="s">
        <v>119</v>
      </c>
      <c r="AP901" s="3" t="s">
        <v>119</v>
      </c>
      <c r="AQ901" s="23">
        <v>45355.375</v>
      </c>
      <c r="AR901" s="3"/>
      <c r="AS901" s="23"/>
      <c r="AT901" s="23"/>
      <c r="AU901" s="3" t="s">
        <v>752</v>
      </c>
      <c r="AV901" s="3" t="s">
        <v>69</v>
      </c>
      <c r="AW901" s="3" t="s">
        <v>69</v>
      </c>
      <c r="AX901" s="3" t="s">
        <v>69</v>
      </c>
      <c r="AY901" s="3" t="s">
        <v>69</v>
      </c>
      <c r="AZ901" s="8" t="str">
        <f>+CONCATENATE("Reportan apertura en el enlace ",Tabla4[[#This Row],[Enlace]]," en el ",Tabla4[[#This Row],[Distancia óptica]]," ocasionado por ",Tabla4[[#This Row],[Causa del daño]])</f>
        <v>Reportan apertura en el enlace Mov. Calixto Leyva II - Mov. Santa Loma en el Km 0 ocasionado por Visita Fallida</v>
      </c>
      <c r="BA901" s="8" t="str">
        <f>+CONCATENATE("Para dar solución al incidente ",Tabla4[[#This Row],[Solución]])</f>
        <v xml:space="preserve">Para dar solución al incidente En sitio no hay energia confirma zona Orlando Cabrera </v>
      </c>
      <c r="BB901" s="3" t="str">
        <f>+_xlfn.CONCAT(Tabla4[[#This Row],[Causa Raiz]]," ",Tabla4[[#This Row],[Solución2]]," (",Tabla4[[#This Row],[Anillo]],"- Cabecera: ",Tabla4[[#This Row],[Cabecera]],"- Operador: ",Tabla4[[#This Row],[Operador]],")")</f>
        <v>Reportan apertura en el enlace Mov. Calixto Leyva II - Mov. Santa Loma en el Km 0 ocasionado por Visita Fallida Para dar solución al incidente En sitio no hay energia confirma zona Orlando Cabrera  (NA- Cabecera: NA- Operador: Colombia Telecomunicaciones)</v>
      </c>
    </row>
    <row r="902" spans="1:54" s="2" customFormat="1" ht="185.25">
      <c r="A902" s="38">
        <f t="shared" si="93"/>
        <v>901</v>
      </c>
      <c r="B902" s="3">
        <v>8318048</v>
      </c>
      <c r="C902" s="3" t="s">
        <v>54</v>
      </c>
      <c r="D902" s="23">
        <v>45353.5625</v>
      </c>
      <c r="E902" s="23">
        <v>45353.725694444445</v>
      </c>
      <c r="F902" s="1">
        <f t="shared" ca="1" si="92"/>
        <v>0.16319444444525288</v>
      </c>
      <c r="G902" s="3" t="s">
        <v>55</v>
      </c>
      <c r="H902" s="41"/>
      <c r="I902" s="40"/>
      <c r="J902" s="5" t="s">
        <v>56</v>
      </c>
      <c r="K902" s="3" t="s">
        <v>108</v>
      </c>
      <c r="L902" s="9" t="s">
        <v>78</v>
      </c>
      <c r="M902" s="3" t="s">
        <v>109</v>
      </c>
      <c r="N902" s="3" t="s">
        <v>3024</v>
      </c>
      <c r="O902" s="3" t="s">
        <v>4609</v>
      </c>
      <c r="P902" s="3" t="s">
        <v>4610</v>
      </c>
      <c r="Q902" s="4" t="s">
        <v>4611</v>
      </c>
      <c r="R902" s="3" t="s">
        <v>327</v>
      </c>
      <c r="S902" s="3" t="s">
        <v>115</v>
      </c>
      <c r="T902" s="3" t="s">
        <v>256</v>
      </c>
      <c r="U902" s="3" t="s">
        <v>2089</v>
      </c>
      <c r="V902" s="22" t="str">
        <f t="shared" si="97"/>
        <v>RLFO; Hora de aviso: 13:30 02/03/2024; Solución: Se refusiona hilo en empalme existente; Hora de solución: 17:25 02/03/2024; Causa: Falla de Empalme de FiOp</v>
      </c>
      <c r="W902" s="4" t="s">
        <v>118</v>
      </c>
      <c r="X902" s="3"/>
      <c r="Y902" s="3"/>
      <c r="Z902" s="3" t="s">
        <v>69</v>
      </c>
      <c r="AA902" s="3" t="s">
        <v>71</v>
      </c>
      <c r="AB902" s="3">
        <v>0</v>
      </c>
      <c r="AC902" s="3" t="s">
        <v>71</v>
      </c>
      <c r="AD902" s="6">
        <v>0</v>
      </c>
      <c r="AE902" s="7"/>
      <c r="AF902" s="7"/>
      <c r="AG902" s="6">
        <f>Tabla4[[#This Row],[Tiempo Parada de Reloj]]+Tabla4[[#This Row],[Tiempo Autorizado por Telefonica (no Máximo)]]</f>
        <v>0</v>
      </c>
      <c r="AH902" s="7">
        <f t="shared" ca="1" si="94"/>
        <v>0.16319444444525288</v>
      </c>
      <c r="AI902" s="8">
        <f t="shared" si="95"/>
        <v>0</v>
      </c>
      <c r="AJ902" s="8">
        <f t="shared" ca="1" si="96"/>
        <v>3.9166666666860692</v>
      </c>
      <c r="AK902" s="3" t="s">
        <v>119</v>
      </c>
      <c r="AL902" s="3" t="s">
        <v>70</v>
      </c>
      <c r="AM902" s="3" t="s">
        <v>98</v>
      </c>
      <c r="AN902" s="3" t="s">
        <v>98</v>
      </c>
      <c r="AO902" s="3" t="s">
        <v>87</v>
      </c>
      <c r="AP902" s="3" t="s">
        <v>87</v>
      </c>
      <c r="AQ902" s="23">
        <v>45355.443749999999</v>
      </c>
      <c r="AR902" s="3"/>
      <c r="AS902" s="23"/>
      <c r="AT902" s="23"/>
      <c r="AU902" s="3" t="s">
        <v>121</v>
      </c>
      <c r="AV902" s="3" t="s">
        <v>3583</v>
      </c>
      <c r="AW902" s="3" t="s">
        <v>135</v>
      </c>
      <c r="AX902" s="3">
        <v>10.481172000000001</v>
      </c>
      <c r="AY902" s="3">
        <v>-73.279212000000001</v>
      </c>
      <c r="AZ902" s="8" t="str">
        <f>+CONCATENATE("Reportan apertura en el enlace ",Tabla4[[#This Row],[Enlace]]," en el ",Tabla4[[#This Row],[Distancia óptica]]," ocasionado por ",Tabla4[[#This Row],[Causa del daño]])</f>
        <v>Reportan apertura en el enlace Mov. Nevada - Mov. Acordeon en el Km 1,2 desde Mov.Nevada1 ocasionado por Falla de Empalme de FiOp</v>
      </c>
      <c r="BA902" s="8" t="str">
        <f>+CONCATENATE("Para dar solución al incidente ",Tabla4[[#This Row],[Solución]])</f>
        <v>Para dar solución al incidente Se refusiona hilo en empalme existente</v>
      </c>
      <c r="BB902" s="3" t="str">
        <f>+_xlfn.CONCAT(Tabla4[[#This Row],[Causa Raiz]]," ",Tabla4[[#This Row],[Solución2]]," (",Tabla4[[#This Row],[Anillo]],"- Cabecera: ",Tabla4[[#This Row],[Cabecera]],"- Operador: ",Tabla4[[#This Row],[Operador]],")")</f>
        <v>Reportan apertura en el enlace Mov. Nevada - Mov. Acordeon en el Km 1,2 desde Mov.Nevada1 ocasionado por Falla de Empalme de FiOp Para dar solución al incidente Se refusiona hilo en empalme existente (Lineal- Cabecera: Simon Bolivar- Operador: Colombia Telecomunicaciones)</v>
      </c>
    </row>
    <row r="903" spans="1:54" s="2" customFormat="1" ht="185.25">
      <c r="A903" s="38">
        <f t="shared" si="93"/>
        <v>902</v>
      </c>
      <c r="B903" s="3">
        <v>8318347</v>
      </c>
      <c r="C903" s="3" t="s">
        <v>92</v>
      </c>
      <c r="D903" s="23">
        <v>45353.631944444445</v>
      </c>
      <c r="E903" s="23">
        <v>45354.5</v>
      </c>
      <c r="F903" s="1">
        <f t="shared" ca="1" si="92"/>
        <v>0.86805555555474712</v>
      </c>
      <c r="G903" s="3" t="s">
        <v>55</v>
      </c>
      <c r="H903" s="41"/>
      <c r="I903" s="40"/>
      <c r="J903" s="5" t="s">
        <v>56</v>
      </c>
      <c r="K903" s="3" t="s">
        <v>77</v>
      </c>
      <c r="L903" s="9" t="s">
        <v>58</v>
      </c>
      <c r="M903" s="3" t="s">
        <v>745</v>
      </c>
      <c r="N903" s="3" t="s">
        <v>746</v>
      </c>
      <c r="O903" s="3" t="s">
        <v>1748</v>
      </c>
      <c r="P903" s="3" t="s">
        <v>4612</v>
      </c>
      <c r="Q903" s="4" t="s">
        <v>4613</v>
      </c>
      <c r="R903" s="3" t="s">
        <v>934</v>
      </c>
      <c r="S903" s="3" t="s">
        <v>158</v>
      </c>
      <c r="T903" s="3" t="s">
        <v>130</v>
      </c>
      <c r="U903" s="3" t="s">
        <v>4614</v>
      </c>
      <c r="V903" s="22" t="str">
        <f t="shared" si="97"/>
        <v>RTNFO; Hora de aviso: 15:10 02/03/2024; Solución: Se recuperan 60 metros de reserva de F.O de 36 hilos y se crea un empalme ; Hora de solución: 12:00 03/03/2024; Causa: Plagas</v>
      </c>
      <c r="W903" s="4" t="s">
        <v>160</v>
      </c>
      <c r="X903" s="3"/>
      <c r="Y903" s="3"/>
      <c r="Z903" s="3" t="s">
        <v>69</v>
      </c>
      <c r="AA903" s="3" t="s">
        <v>70</v>
      </c>
      <c r="AB903" s="3" t="s">
        <v>4615</v>
      </c>
      <c r="AC903" s="3" t="s">
        <v>71</v>
      </c>
      <c r="AD903" s="6">
        <v>0.72916666666666663</v>
      </c>
      <c r="AE903" s="7"/>
      <c r="AF903" s="7"/>
      <c r="AG903" s="6">
        <f>Tabla4[[#This Row],[Tiempo Parada de Reloj]]+Tabla4[[#This Row],[Tiempo Autorizado por Telefonica (no Máximo)]]</f>
        <v>0.72916666666666663</v>
      </c>
      <c r="AH903" s="7">
        <f t="shared" ca="1" si="94"/>
        <v>0.13888888888808049</v>
      </c>
      <c r="AI903" s="8">
        <f t="shared" si="95"/>
        <v>17.5</v>
      </c>
      <c r="AJ903" s="8">
        <f t="shared" ca="1" si="96"/>
        <v>3.3333333333139317</v>
      </c>
      <c r="AK903" s="3" t="s">
        <v>87</v>
      </c>
      <c r="AL903" s="3" t="s">
        <v>70</v>
      </c>
      <c r="AM903" s="3" t="s">
        <v>88</v>
      </c>
      <c r="AN903" s="3" t="s">
        <v>106</v>
      </c>
      <c r="AO903" s="3" t="s">
        <v>72</v>
      </c>
      <c r="AP903" s="3" t="s">
        <v>72</v>
      </c>
      <c r="AQ903" s="23">
        <v>45355.807638888888</v>
      </c>
      <c r="AR903" s="3"/>
      <c r="AS903" s="23"/>
      <c r="AT903" s="23"/>
      <c r="AU903" s="3" t="s">
        <v>752</v>
      </c>
      <c r="AV903" s="3" t="s">
        <v>3486</v>
      </c>
      <c r="AW903" s="3" t="s">
        <v>1323</v>
      </c>
      <c r="AX903" s="3">
        <v>3.5902799999999999</v>
      </c>
      <c r="AY903" s="3">
        <v>-75.108329999999995</v>
      </c>
      <c r="AZ903" s="8" t="str">
        <f>+CONCATENATE("Reportan apertura en el enlace ",Tabla4[[#This Row],[Enlace]]," en el ",Tabla4[[#This Row],[Distancia óptica]]," ocasionado por ",Tabla4[[#This Row],[Causa del daño]])</f>
        <v>Reportan apertura en el enlace Neiva - Natagaima en el km 4,7 desde Natagaima  ocasionado por Plagas</v>
      </c>
      <c r="BA903" s="8" t="str">
        <f>+CONCATENATE("Para dar solución al incidente ",Tabla4[[#This Row],[Solución]])</f>
        <v xml:space="preserve">Para dar solución al incidente Se recuperan 60 metros de reserva de F.O de 36 hilos y se crea un empalme </v>
      </c>
      <c r="BB903" s="3" t="str">
        <f>+_xlfn.CONCAT(Tabla4[[#This Row],[Causa Raiz]]," ",Tabla4[[#This Row],[Solución2]]," (",Tabla4[[#This Row],[Anillo]],"- Cabecera: ",Tabla4[[#This Row],[Cabecera]],"- Operador: ",Tabla4[[#This Row],[Operador]],")")</f>
        <v>Reportan apertura en el enlace Neiva - Natagaima en el km 4,7 desde Natagaima  ocasionado por Plagas Para dar solución al incidente Se recuperan 60 metros de reserva de F.O de 36 hilos y se crea un empalme  (TRONCAL- Cabecera: Telehuila- Operador: Colombia Telecomunicaciones)</v>
      </c>
    </row>
    <row r="904" spans="1:54" s="2" customFormat="1" ht="199.5">
      <c r="A904" s="38">
        <f t="shared" si="93"/>
        <v>903</v>
      </c>
      <c r="B904" s="3">
        <v>8318528</v>
      </c>
      <c r="C904" s="3" t="s">
        <v>54</v>
      </c>
      <c r="D904" s="23">
        <v>45353.6875</v>
      </c>
      <c r="E904" s="23">
        <v>45354.604166666664</v>
      </c>
      <c r="F904" s="1">
        <f t="shared" ca="1" si="92"/>
        <v>0.91666666666424135</v>
      </c>
      <c r="G904" s="3" t="s">
        <v>55</v>
      </c>
      <c r="H904" s="41"/>
      <c r="I904" s="40"/>
      <c r="J904" s="5" t="s">
        <v>56</v>
      </c>
      <c r="K904" s="3" t="s">
        <v>138</v>
      </c>
      <c r="L904" s="9" t="s">
        <v>58</v>
      </c>
      <c r="M904" s="3" t="s">
        <v>139</v>
      </c>
      <c r="N904" s="3" t="s">
        <v>140</v>
      </c>
      <c r="O904" s="3" t="s">
        <v>4616</v>
      </c>
      <c r="P904" s="3" t="s">
        <v>4617</v>
      </c>
      <c r="Q904" s="4" t="s">
        <v>4618</v>
      </c>
      <c r="R904" s="3" t="s">
        <v>451</v>
      </c>
      <c r="S904" s="3" t="s">
        <v>145</v>
      </c>
      <c r="T904" s="3" t="s">
        <v>66</v>
      </c>
      <c r="U904" s="3" t="s">
        <v>4619</v>
      </c>
      <c r="V904" s="22" t="str">
        <f t="shared" si="97"/>
        <v>RLFO; Hora de aviso: 16:30 02/03/2024; Solución: Se recupera 10 metros de reserva de fibra de 96 hilos y se crea un empalme nuevo 144; Hora de solución: 14:30 03/03/2024; Causa: Vandalismo</v>
      </c>
      <c r="W904" s="4" t="s">
        <v>199</v>
      </c>
      <c r="X904" s="3"/>
      <c r="Y904" s="3"/>
      <c r="Z904" s="3" t="s">
        <v>69</v>
      </c>
      <c r="AA904" s="3" t="s">
        <v>70</v>
      </c>
      <c r="AB904" s="3">
        <v>8318678</v>
      </c>
      <c r="AC904" s="3" t="s">
        <v>70</v>
      </c>
      <c r="AD904" s="6">
        <v>0.75347222222222221</v>
      </c>
      <c r="AE904" s="7"/>
      <c r="AF904" s="7"/>
      <c r="AG904" s="6">
        <f>Tabla4[[#This Row],[Tiempo Parada de Reloj]]+Tabla4[[#This Row],[Tiempo Autorizado por Telefonica (no Máximo)]]</f>
        <v>0.75347222222222221</v>
      </c>
      <c r="AH904" s="7">
        <f t="shared" ca="1" si="94"/>
        <v>0.16319444444201914</v>
      </c>
      <c r="AI904" s="8">
        <f t="shared" si="95"/>
        <v>18.083333333333332</v>
      </c>
      <c r="AJ904" s="8">
        <f t="shared" ca="1" si="96"/>
        <v>3.9166666666084593</v>
      </c>
      <c r="AK904" s="3" t="s">
        <v>87</v>
      </c>
      <c r="AL904" s="3" t="s">
        <v>70</v>
      </c>
      <c r="AM904" s="3" t="s">
        <v>88</v>
      </c>
      <c r="AN904" s="3" t="s">
        <v>87</v>
      </c>
      <c r="AO904" s="3" t="s">
        <v>87</v>
      </c>
      <c r="AP904" s="3" t="s">
        <v>87</v>
      </c>
      <c r="AQ904" s="23">
        <v>45356.447222222225</v>
      </c>
      <c r="AR904" s="3"/>
      <c r="AS904" s="23"/>
      <c r="AT904" s="23"/>
      <c r="AU904" s="3" t="s">
        <v>481</v>
      </c>
      <c r="AV904" s="3" t="s">
        <v>863</v>
      </c>
      <c r="AW904" s="3" t="s">
        <v>4620</v>
      </c>
      <c r="AX904" s="3">
        <v>3.4403999999999999</v>
      </c>
      <c r="AY904" s="3">
        <v>-76.483800000000002</v>
      </c>
      <c r="AZ904" s="8" t="str">
        <f>+CONCATENATE("Reportan apertura en el enlace ",Tabla4[[#This Row],[Enlace]]," en el ",Tabla4[[#This Row],[Distancia óptica]]," ocasionado por ",Tabla4[[#This Row],[Causa del daño]])</f>
        <v>Reportan apertura en el enlace Acopi - Puerta del Sol en el Km 10,9 desde Acopi ocasionado por Vandalismo</v>
      </c>
      <c r="BA904" s="8" t="str">
        <f>+CONCATENATE("Para dar solución al incidente ",Tabla4[[#This Row],[Solución]])</f>
        <v>Para dar solución al incidente Se recupera 10 metros de reserva de fibra de 96 hilos y se crea un empalme nuevo 144</v>
      </c>
      <c r="BB904" s="3" t="str">
        <f>+_xlfn.CONCAT(Tabla4[[#This Row],[Causa Raiz]]," ",Tabla4[[#This Row],[Solución2]]," (",Tabla4[[#This Row],[Anillo]],"- Cabecera: ",Tabla4[[#This Row],[Cabecera]],"- Operador: ",Tabla4[[#This Row],[Operador]],")")</f>
        <v>Reportan apertura en el enlace Acopi - Puerta del Sol en el Km 10,9 desde Acopi ocasionado por Vandalismo Para dar solución al incidente Se recupera 10 metros de reserva de fibra de 96 hilos y se crea un empalme nuevo 144 (Metropolitano- Cabecera: Acopi- Operador: Colombia Telecomunicaciones)</v>
      </c>
    </row>
    <row r="905" spans="1:54" s="2" customFormat="1" ht="156.75">
      <c r="A905" s="38">
        <f t="shared" si="93"/>
        <v>904</v>
      </c>
      <c r="B905" s="3">
        <v>8318885</v>
      </c>
      <c r="C905" s="3" t="s">
        <v>92</v>
      </c>
      <c r="D905" s="23">
        <v>45353.763888888891</v>
      </c>
      <c r="E905" s="23">
        <v>45354.743055555555</v>
      </c>
      <c r="F905" s="1">
        <f t="shared" ca="1" si="92"/>
        <v>0.97916666666424135</v>
      </c>
      <c r="G905" s="3" t="s">
        <v>164</v>
      </c>
      <c r="H905" s="41" t="s">
        <v>165</v>
      </c>
      <c r="I905" s="40" t="s">
        <v>4621</v>
      </c>
      <c r="J905" s="5" t="s">
        <v>167</v>
      </c>
      <c r="K905" s="3" t="s">
        <v>168</v>
      </c>
      <c r="L905" s="9" t="s">
        <v>58</v>
      </c>
      <c r="M905" s="3" t="s">
        <v>987</v>
      </c>
      <c r="N905" s="3" t="s">
        <v>988</v>
      </c>
      <c r="O905" s="3" t="s">
        <v>1403</v>
      </c>
      <c r="P905" s="3" t="s">
        <v>4622</v>
      </c>
      <c r="Q905" s="4" t="s">
        <v>4623</v>
      </c>
      <c r="R905" s="3" t="s">
        <v>1304</v>
      </c>
      <c r="S905" s="3" t="s">
        <v>175</v>
      </c>
      <c r="T905" s="3" t="s">
        <v>66</v>
      </c>
      <c r="U905" s="3" t="s">
        <v>4624</v>
      </c>
      <c r="V905" s="22" t="str">
        <f t="shared" si="97"/>
        <v>RTNFO; Hora de aviso: 18:20 02/03/2024; Solución: Se recupera reserva y una caja de empalme existente; Hora de solución: 17:50 03/03/2024; Causa: Vandalismo</v>
      </c>
      <c r="W905" s="4" t="s">
        <v>178</v>
      </c>
      <c r="X905" s="3"/>
      <c r="Y905" s="3"/>
      <c r="Z905" s="3" t="s">
        <v>69</v>
      </c>
      <c r="AA905" s="3" t="s">
        <v>71</v>
      </c>
      <c r="AB905" s="3">
        <v>0</v>
      </c>
      <c r="AC905" s="3" t="s">
        <v>71</v>
      </c>
      <c r="AD905" s="6">
        <v>0.375</v>
      </c>
      <c r="AE905" s="7"/>
      <c r="AF905" s="7"/>
      <c r="AG905" s="6">
        <f>Tabla4[[#This Row],[Tiempo Parada de Reloj]]+Tabla4[[#This Row],[Tiempo Autorizado por Telefonica (no Máximo)]]</f>
        <v>0.375</v>
      </c>
      <c r="AH905" s="7">
        <f t="shared" ca="1" si="94"/>
        <v>0.60416666666424135</v>
      </c>
      <c r="AI905" s="8">
        <f t="shared" si="95"/>
        <v>9</v>
      </c>
      <c r="AJ905" s="8">
        <f t="shared" ca="1" si="96"/>
        <v>14.499999999941792</v>
      </c>
      <c r="AK905" s="3" t="s">
        <v>87</v>
      </c>
      <c r="AL905" s="3" t="s">
        <v>70</v>
      </c>
      <c r="AM905" s="3" t="s">
        <v>88</v>
      </c>
      <c r="AN905" s="3" t="s">
        <v>87</v>
      </c>
      <c r="AO905" s="3"/>
      <c r="AP905" s="3"/>
      <c r="AQ905" s="23">
        <f ca="1">NOW()</f>
        <v>45503.696834953706</v>
      </c>
      <c r="AR905" s="3"/>
      <c r="AS905" s="23"/>
      <c r="AT905" s="23"/>
      <c r="AU905" s="3" t="s">
        <v>168</v>
      </c>
      <c r="AV905" s="3" t="s">
        <v>69</v>
      </c>
      <c r="AW905" s="3" t="s">
        <v>69</v>
      </c>
      <c r="AX905" s="3" t="s">
        <v>69</v>
      </c>
      <c r="AY905" s="3" t="s">
        <v>69</v>
      </c>
      <c r="AZ905" s="8" t="str">
        <f>+CONCATENATE("Reportan apertura en el enlace ",Tabla4[[#This Row],[Enlace]]," en el ",Tabla4[[#This Row],[Distancia óptica]]," ocasionado por ",Tabla4[[#This Row],[Causa del daño]])</f>
        <v>Reportan apertura en el enlace Mocoa - Florencia en el Km 129 desde Mocoa ocasionado por Vandalismo</v>
      </c>
      <c r="BA905" s="8" t="str">
        <f>+CONCATENATE("Para dar solución al incidente ",Tabla4[[#This Row],[Solución]])</f>
        <v>Para dar solución al incidente Se recupera reserva y una caja de empalme existente</v>
      </c>
      <c r="BB905" s="3" t="str">
        <f>+_xlfn.CONCAT(Tabla4[[#This Row],[Causa Raiz]]," ",Tabla4[[#This Row],[Solución2]]," (",Tabla4[[#This Row],[Anillo]],"- Cabecera: ",Tabla4[[#This Row],[Cabecera]],"- Operador: ",Tabla4[[#This Row],[Operador]],")")</f>
        <v>Reportan apertura en el enlace Mocoa - Florencia en el Km 129 desde Mocoa ocasionado por Vandalismo Para dar solución al incidente Se recupera reserva y una caja de empalme existente (NA- Cabecera: NA- Operador: Telmex - Claro)</v>
      </c>
    </row>
    <row r="906" spans="1:54" s="2" customFormat="1" ht="384.75">
      <c r="A906" s="38">
        <f t="shared" si="93"/>
        <v>905</v>
      </c>
      <c r="B906" s="3">
        <v>8319078</v>
      </c>
      <c r="C906" s="3" t="s">
        <v>92</v>
      </c>
      <c r="D906" s="23">
        <v>45353.791666666664</v>
      </c>
      <c r="E906" s="23">
        <v>45354.479166666664</v>
      </c>
      <c r="F906" s="1">
        <f t="shared" ca="1" si="92"/>
        <v>0.6875</v>
      </c>
      <c r="G906" s="3" t="s">
        <v>55</v>
      </c>
      <c r="H906" s="41"/>
      <c r="I906" s="40"/>
      <c r="J906" s="5" t="s">
        <v>56</v>
      </c>
      <c r="K906" s="3" t="s">
        <v>77</v>
      </c>
      <c r="L906" s="9" t="s">
        <v>58</v>
      </c>
      <c r="M906" s="3" t="s">
        <v>79</v>
      </c>
      <c r="N906" s="3" t="s">
        <v>2053</v>
      </c>
      <c r="O906" s="3" t="s">
        <v>2054</v>
      </c>
      <c r="P906" s="3" t="s">
        <v>4625</v>
      </c>
      <c r="Q906" s="4" t="s">
        <v>4626</v>
      </c>
      <c r="R906" s="3" t="s">
        <v>775</v>
      </c>
      <c r="S906" s="3" t="s">
        <v>249</v>
      </c>
      <c r="T906" s="3" t="s">
        <v>176</v>
      </c>
      <c r="U906" s="3" t="s">
        <v>4627</v>
      </c>
      <c r="V906" s="22" t="str">
        <f t="shared" si="97"/>
        <v>RTNFO; Hora de aviso: 19:00 02/03/2024; Solución: Se realiza un tendido de 500 metros de fibra de 36 hilos y se crean dos cajas de empalme ; Hora de solución: 11:30 03/03/2024; Causa: Intervención de Terceros. No Identificados</v>
      </c>
      <c r="W906" s="4" t="s">
        <v>1775</v>
      </c>
      <c r="X906" s="3"/>
      <c r="Y906" s="3"/>
      <c r="Z906" s="3" t="s">
        <v>69</v>
      </c>
      <c r="AA906" s="3" t="s">
        <v>70</v>
      </c>
      <c r="AB906" s="3" t="s">
        <v>4628</v>
      </c>
      <c r="AC906" s="3" t="s">
        <v>70</v>
      </c>
      <c r="AD906" s="6">
        <v>0.48958333333333331</v>
      </c>
      <c r="AE906" s="7"/>
      <c r="AF906" s="7"/>
      <c r="AG906" s="6">
        <f>Tabla4[[#This Row],[Tiempo Parada de Reloj]]+Tabla4[[#This Row],[Tiempo Autorizado por Telefonica (no Máximo)]]</f>
        <v>0.48958333333333331</v>
      </c>
      <c r="AH906" s="7">
        <f t="shared" ca="1" si="94"/>
        <v>0.19791666666666669</v>
      </c>
      <c r="AI906" s="8">
        <f t="shared" si="95"/>
        <v>11.75</v>
      </c>
      <c r="AJ906" s="8">
        <f t="shared" ca="1" si="96"/>
        <v>4.75</v>
      </c>
      <c r="AK906" s="3" t="s">
        <v>87</v>
      </c>
      <c r="AL906" s="3" t="s">
        <v>70</v>
      </c>
      <c r="AM906" s="3" t="s">
        <v>88</v>
      </c>
      <c r="AN906" s="3" t="s">
        <v>106</v>
      </c>
      <c r="AO906" s="3" t="s">
        <v>72</v>
      </c>
      <c r="AP906" s="3" t="s">
        <v>72</v>
      </c>
      <c r="AQ906" s="23">
        <v>45355.602083333331</v>
      </c>
      <c r="AR906" s="3"/>
      <c r="AS906" s="23"/>
      <c r="AT906" s="23"/>
      <c r="AU906" s="3" t="s">
        <v>710</v>
      </c>
      <c r="AV906" s="3" t="s">
        <v>2053</v>
      </c>
      <c r="AW906" s="3" t="s">
        <v>1323</v>
      </c>
      <c r="AX906" s="3">
        <v>4.9889999999999999</v>
      </c>
      <c r="AY906" s="3">
        <v>-74.465800000000002</v>
      </c>
      <c r="AZ906" s="8" t="str">
        <f>+CONCATENATE("Reportan apertura en el enlace ",Tabla4[[#This Row],[Enlace]]," en el ",Tabla4[[#This Row],[Distancia óptica]]," ocasionado por ",Tabla4[[#This Row],[Causa del daño]])</f>
        <v>Reportan apertura en el enlace Bogotá - Villeta en el Km 52 desde Facatativa ocasionado por Intervención de Terceros. No Identificados</v>
      </c>
      <c r="BA906" s="8" t="str">
        <f>+CONCATENATE("Para dar solución al incidente ",Tabla4[[#This Row],[Solución]])</f>
        <v xml:space="preserve">Para dar solución al incidente Se realiza un tendido de 500 metros de fibra de 36 hilos y se crean dos cajas de empalme </v>
      </c>
      <c r="BB906" s="3" t="str">
        <f>+_xlfn.CONCAT(Tabla4[[#This Row],[Causa Raiz]]," ",Tabla4[[#This Row],[Solución2]]," (",Tabla4[[#This Row],[Anillo]],"- Cabecera: ",Tabla4[[#This Row],[Cabecera]],"- Operador: ",Tabla4[[#This Row],[Operador]],")")</f>
        <v>Reportan apertura en el enlace Bogotá - Villeta en el Km 52 desde Facatativa ocasionado por Intervención de Terceros. No Identificados Para dar solución al incidente Se realiza un tendido de 500 metros de fibra de 36 hilos y se crean dos cajas de empalme  (TRONCAL- Cabecera: VILLETA- Operador: Colombia Telecomunicaciones)</v>
      </c>
    </row>
    <row r="907" spans="1:54" s="2" customFormat="1" ht="185.25">
      <c r="A907" s="38">
        <f t="shared" si="93"/>
        <v>906</v>
      </c>
      <c r="B907" s="3">
        <v>8318904</v>
      </c>
      <c r="C907" s="3" t="s">
        <v>163</v>
      </c>
      <c r="D907" s="23">
        <v>45353.885416666664</v>
      </c>
      <c r="E907" s="23">
        <v>45354.395833333336</v>
      </c>
      <c r="F907" s="1">
        <f t="shared" ca="1" si="92"/>
        <v>0.51041666667151731</v>
      </c>
      <c r="G907" s="3" t="s">
        <v>55</v>
      </c>
      <c r="H907" s="41"/>
      <c r="I907" s="40"/>
      <c r="J907" s="5" t="s">
        <v>56</v>
      </c>
      <c r="K907" s="3" t="s">
        <v>108</v>
      </c>
      <c r="L907" s="9" t="s">
        <v>58</v>
      </c>
      <c r="M907" s="3" t="s">
        <v>228</v>
      </c>
      <c r="N907" s="3" t="s">
        <v>315</v>
      </c>
      <c r="O907" s="3" t="s">
        <v>316</v>
      </c>
      <c r="P907" s="3" t="s">
        <v>4629</v>
      </c>
      <c r="Q907" s="4" t="s">
        <v>4630</v>
      </c>
      <c r="R907" s="3" t="s">
        <v>4631</v>
      </c>
      <c r="S907" s="3" t="s">
        <v>115</v>
      </c>
      <c r="T907" s="3" t="s">
        <v>513</v>
      </c>
      <c r="U907" s="3" t="s">
        <v>4632</v>
      </c>
      <c r="V907" s="22" t="str">
        <f t="shared" si="97"/>
        <v>RDFO; Hora de aviso: 21:15 02/03/2024; Solución: se recuperan 200 metros de reserva y se hace un empalme de 36 hilos; Hora de solución: 9:30 03/03/2024; Causa: Desastre Natural</v>
      </c>
      <c r="W907" s="4" t="s">
        <v>118</v>
      </c>
      <c r="X907" s="3"/>
      <c r="Y907" s="3"/>
      <c r="Z907" s="3" t="s">
        <v>69</v>
      </c>
      <c r="AA907" s="3" t="s">
        <v>70</v>
      </c>
      <c r="AB907" s="3">
        <v>8318904</v>
      </c>
      <c r="AC907" s="3" t="s">
        <v>71</v>
      </c>
      <c r="AD907" s="6">
        <v>0.375</v>
      </c>
      <c r="AE907" s="7"/>
      <c r="AF907" s="7"/>
      <c r="AG907" s="6">
        <f>Tabla4[[#This Row],[Tiempo Parada de Reloj]]+Tabla4[[#This Row],[Tiempo Autorizado por Telefonica (no Máximo)]]</f>
        <v>0.375</v>
      </c>
      <c r="AH907" s="7">
        <f t="shared" ca="1" si="94"/>
        <v>0.13541666667151731</v>
      </c>
      <c r="AI907" s="8">
        <f t="shared" si="95"/>
        <v>9</v>
      </c>
      <c r="AJ907" s="8">
        <f t="shared" ca="1" si="96"/>
        <v>3.2500000001164153</v>
      </c>
      <c r="AK907" s="3" t="s">
        <v>87</v>
      </c>
      <c r="AL907" s="3" t="s">
        <v>70</v>
      </c>
      <c r="AM907" s="3" t="s">
        <v>88</v>
      </c>
      <c r="AN907" s="3" t="s">
        <v>106</v>
      </c>
      <c r="AO907" s="3" t="s">
        <v>72</v>
      </c>
      <c r="AP907" s="3" t="s">
        <v>72</v>
      </c>
      <c r="AQ907" s="23">
        <v>45355.502083333333</v>
      </c>
      <c r="AR907" s="3"/>
      <c r="AS907" s="23"/>
      <c r="AT907" s="23"/>
      <c r="AU907" s="3" t="s">
        <v>237</v>
      </c>
      <c r="AV907" s="3" t="s">
        <v>320</v>
      </c>
      <c r="AW907" s="3" t="s">
        <v>370</v>
      </c>
      <c r="AX907" s="3">
        <v>11.251099999999999</v>
      </c>
      <c r="AY907" s="3">
        <v>-74.111900000000006</v>
      </c>
      <c r="AZ907" s="8" t="str">
        <f>+CONCATENATE("Reportan apertura en el enlace ",Tabla4[[#This Row],[Enlace]]," en el ",Tabla4[[#This Row],[Distancia óptica]]," ocasionado por ",Tabla4[[#This Row],[Causa del daño]])</f>
        <v>Reportan apertura en el enlace Santa Marta - Guachaca en el km 17,3 desde Santa Marta ocasionado por Desastre Natural</v>
      </c>
      <c r="BA907" s="8" t="str">
        <f>+CONCATENATE("Para dar solución al incidente ",Tabla4[[#This Row],[Solución]])</f>
        <v>Para dar solución al incidente se recuperan 200 metros de reserva y se hace un empalme de 36 hilos</v>
      </c>
      <c r="BB907" s="3" t="str">
        <f>+_xlfn.CONCAT(Tabla4[[#This Row],[Causa Raiz]]," ",Tabla4[[#This Row],[Solución2]]," (",Tabla4[[#This Row],[Anillo]],"- Cabecera: ",Tabla4[[#This Row],[Cabecera]],"- Operador: ",Tabla4[[#This Row],[Operador]],")")</f>
        <v>Reportan apertura en el enlace Santa Marta - Guachaca en el km 17,3 desde Santa Marta ocasionado por Desastre Natural Para dar solución al incidente se recuperan 200 metros de reserva y se hace un empalme de 36 hilos (lineal- Cabecera: Calle 13- Operador: Colombia Telecomunicaciones)</v>
      </c>
    </row>
    <row r="908" spans="1:54" s="2" customFormat="1" ht="128.25">
      <c r="A908" s="38">
        <f t="shared" si="93"/>
        <v>907</v>
      </c>
      <c r="B908" s="3">
        <v>8320735</v>
      </c>
      <c r="C908" s="3" t="s">
        <v>92</v>
      </c>
      <c r="D908" s="23">
        <v>45354.21875</v>
      </c>
      <c r="E908" s="23">
        <v>45354.6875</v>
      </c>
      <c r="F908" s="1">
        <f t="shared" ca="1" si="92"/>
        <v>0.46875</v>
      </c>
      <c r="G908" s="3" t="s">
        <v>55</v>
      </c>
      <c r="H908" s="41"/>
      <c r="I908" s="40">
        <v>1300599</v>
      </c>
      <c r="J908" s="5" t="s">
        <v>568</v>
      </c>
      <c r="K908" s="3" t="s">
        <v>568</v>
      </c>
      <c r="L908" s="9" t="s">
        <v>58</v>
      </c>
      <c r="M908" s="3" t="s">
        <v>3421</v>
      </c>
      <c r="N908" s="3" t="s">
        <v>3421</v>
      </c>
      <c r="O908" s="3" t="s">
        <v>958</v>
      </c>
      <c r="P908" s="3" t="s">
        <v>1865</v>
      </c>
      <c r="Q908" s="4" t="s">
        <v>4633</v>
      </c>
      <c r="R908" s="3" t="s">
        <v>2183</v>
      </c>
      <c r="S908" s="3" t="s">
        <v>574</v>
      </c>
      <c r="T908" s="3" t="s">
        <v>513</v>
      </c>
      <c r="U908" s="3" t="s">
        <v>4634</v>
      </c>
      <c r="V908" s="22" t="str">
        <f t="shared" si="97"/>
        <v>RTNFO; Hora de aviso: 5:15 03/03/2024; Solución: Removieron ramas para liberar el estrés; Hora de solución: 16:30 03/03/2024; Causa: Desastre Natural</v>
      </c>
      <c r="W908" s="4" t="s">
        <v>2370</v>
      </c>
      <c r="X908" s="3"/>
      <c r="Y908" s="3"/>
      <c r="Z908" s="3" t="s">
        <v>69</v>
      </c>
      <c r="AA908" s="3" t="s">
        <v>71</v>
      </c>
      <c r="AB908" s="3">
        <v>0</v>
      </c>
      <c r="AC908" s="3" t="s">
        <v>71</v>
      </c>
      <c r="AD908" s="6">
        <v>0</v>
      </c>
      <c r="AE908" s="7"/>
      <c r="AF908" s="7"/>
      <c r="AG908" s="6">
        <f>Tabla4[[#This Row],[Tiempo Parada de Reloj]]+Tabla4[[#This Row],[Tiempo Autorizado por Telefonica (no Máximo)]]</f>
        <v>0</v>
      </c>
      <c r="AH908" s="7">
        <f t="shared" ca="1" si="94"/>
        <v>0.46875</v>
      </c>
      <c r="AI908" s="8">
        <f t="shared" si="95"/>
        <v>0</v>
      </c>
      <c r="AJ908" s="8">
        <f t="shared" ca="1" si="96"/>
        <v>11.25</v>
      </c>
      <c r="AK908" s="3" t="s">
        <v>72</v>
      </c>
      <c r="AL908" s="3" t="s">
        <v>70</v>
      </c>
      <c r="AM908" s="3" t="s">
        <v>87</v>
      </c>
      <c r="AN908" s="3" t="s">
        <v>87</v>
      </c>
      <c r="AO908" s="3" t="s">
        <v>88</v>
      </c>
      <c r="AP908" s="3" t="s">
        <v>88</v>
      </c>
      <c r="AQ908" s="23">
        <v>45354.877083333333</v>
      </c>
      <c r="AR908" s="3"/>
      <c r="AS908" s="23"/>
      <c r="AT908" s="23"/>
      <c r="AU908" s="3" t="s">
        <v>568</v>
      </c>
      <c r="AV908" s="3" t="s">
        <v>69</v>
      </c>
      <c r="AW908" s="3" t="s">
        <v>69</v>
      </c>
      <c r="AX908" s="3">
        <v>5.4011100000000001</v>
      </c>
      <c r="AY908" s="3">
        <v>-72.329300000000003</v>
      </c>
      <c r="AZ908" s="8" t="str">
        <f>+CONCATENATE("Reportan apertura en el enlace ",Tabla4[[#This Row],[Enlace]]," en el ",Tabla4[[#This Row],[Distancia óptica]]," ocasionado por ",Tabla4[[#This Row],[Causa del daño]])</f>
        <v>Reportan apertura en el enlace Sogamoso - Arauca en el km 0 ocasionado por Desastre Natural</v>
      </c>
      <c r="BA908" s="8" t="str">
        <f>+CONCATENATE("Para dar solución al incidente ",Tabla4[[#This Row],[Solución]])</f>
        <v>Para dar solución al incidente Removieron ramas para liberar el estrés</v>
      </c>
      <c r="BB908" s="3" t="str">
        <f>+_xlfn.CONCAT(Tabla4[[#This Row],[Causa Raiz]]," ",Tabla4[[#This Row],[Solución2]]," (",Tabla4[[#This Row],[Anillo]],"- Cabecera: ",Tabla4[[#This Row],[Cabecera]],"- Operador: ",Tabla4[[#This Row],[Operador]],")")</f>
        <v>Reportan apertura en el enlace Sogamoso - Arauca en el km 0 ocasionado por Desastre Natural Para dar solución al incidente Removieron ramas para liberar el estrés (NA- Cabecera: NA- Operador: Azteca)</v>
      </c>
    </row>
    <row r="909" spans="1:54" s="2" customFormat="1" ht="199.5">
      <c r="A909" s="38">
        <f t="shared" si="93"/>
        <v>908</v>
      </c>
      <c r="B909" s="3">
        <v>8318800</v>
      </c>
      <c r="C909" s="3" t="s">
        <v>54</v>
      </c>
      <c r="D909" s="23">
        <v>45354.270833333336</v>
      </c>
      <c r="E909" s="23">
        <v>45354.395833333336</v>
      </c>
      <c r="F909" s="1">
        <f t="shared" ca="1" si="92"/>
        <v>0.125</v>
      </c>
      <c r="G909" s="3" t="s">
        <v>55</v>
      </c>
      <c r="H909" s="41"/>
      <c r="I909" s="40"/>
      <c r="J909" s="5" t="s">
        <v>56</v>
      </c>
      <c r="K909" s="3" t="s">
        <v>77</v>
      </c>
      <c r="L909" s="9" t="s">
        <v>58</v>
      </c>
      <c r="M909" s="3" t="s">
        <v>373</v>
      </c>
      <c r="N909" s="3" t="s">
        <v>374</v>
      </c>
      <c r="O909" s="3" t="s">
        <v>4635</v>
      </c>
      <c r="P909" s="3" t="s">
        <v>4636</v>
      </c>
      <c r="Q909" s="4" t="s">
        <v>4637</v>
      </c>
      <c r="R909" s="3" t="s">
        <v>992</v>
      </c>
      <c r="S909" s="3" t="s">
        <v>249</v>
      </c>
      <c r="T909" s="3" t="s">
        <v>66</v>
      </c>
      <c r="U909" s="3" t="s">
        <v>3137</v>
      </c>
      <c r="V909" s="22" t="str">
        <f t="shared" si="97"/>
        <v>RLFO; Hora de aviso: 6:30 03/03/2024; Solución: se recupera 30 mts de reserva y se realiza un empalme de 48 hilos; Hora de solución: 9:30 03/03/2024; Causa: Vandalismo</v>
      </c>
      <c r="W909" s="4" t="s">
        <v>1775</v>
      </c>
      <c r="X909" s="3"/>
      <c r="Y909" s="3"/>
      <c r="Z909" s="3" t="s">
        <v>69</v>
      </c>
      <c r="AA909" s="3" t="s">
        <v>70</v>
      </c>
      <c r="AB909" s="3">
        <v>8318800</v>
      </c>
      <c r="AC909" s="3" t="s">
        <v>71</v>
      </c>
      <c r="AD909" s="6">
        <v>0</v>
      </c>
      <c r="AE909" s="7"/>
      <c r="AF909" s="7"/>
      <c r="AG909" s="6">
        <f>Tabla4[[#This Row],[Tiempo Parada de Reloj]]+Tabla4[[#This Row],[Tiempo Autorizado por Telefonica (no Máximo)]]</f>
        <v>0</v>
      </c>
      <c r="AH909" s="7">
        <f t="shared" ca="1" si="94"/>
        <v>0.125</v>
      </c>
      <c r="AI909" s="8">
        <f t="shared" si="95"/>
        <v>0</v>
      </c>
      <c r="AJ909" s="8">
        <f t="shared" ca="1" si="96"/>
        <v>3</v>
      </c>
      <c r="AK909" s="3" t="s">
        <v>106</v>
      </c>
      <c r="AL909" s="3" t="s">
        <v>71</v>
      </c>
      <c r="AM909" s="3" t="s">
        <v>69</v>
      </c>
      <c r="AN909" s="3" t="s">
        <v>106</v>
      </c>
      <c r="AO909" s="3" t="s">
        <v>72</v>
      </c>
      <c r="AP909" s="3" t="s">
        <v>72</v>
      </c>
      <c r="AQ909" s="23">
        <v>45355.61041666667</v>
      </c>
      <c r="AR909" s="3"/>
      <c r="AS909" s="23"/>
      <c r="AT909" s="23"/>
      <c r="AU909" s="3" t="s">
        <v>1266</v>
      </c>
      <c r="AV909" s="3" t="s">
        <v>2215</v>
      </c>
      <c r="AW909" s="3" t="s">
        <v>4638</v>
      </c>
      <c r="AX909" s="3">
        <v>4.112222</v>
      </c>
      <c r="AY909" s="3">
        <v>-73.629166999999995</v>
      </c>
      <c r="AZ909" s="8" t="str">
        <f>+CONCATENATE("Reportan apertura en el enlace ",Tabla4[[#This Row],[Enlace]]," en el ",Tabla4[[#This Row],[Distancia óptica]]," ocasionado por ",Tabla4[[#This Row],[Causa del daño]])</f>
        <v>Reportan apertura en el enlace Esperanza - Catumare en el km 4,7 desde Esperanza ocasionado por Vandalismo</v>
      </c>
      <c r="BA909" s="8" t="str">
        <f>+CONCATENATE("Para dar solución al incidente ",Tabla4[[#This Row],[Solución]])</f>
        <v>Para dar solución al incidente se recupera 30 mts de reserva y se realiza un empalme de 48 hilos</v>
      </c>
      <c r="BB909" s="3" t="str">
        <f>+_xlfn.CONCAT(Tabla4[[#This Row],[Causa Raiz]]," ",Tabla4[[#This Row],[Solución2]]," (",Tabla4[[#This Row],[Anillo]],"- Cabecera: ",Tabla4[[#This Row],[Cabecera]],"- Operador: ",Tabla4[[#This Row],[Operador]],")")</f>
        <v>Reportan apertura en el enlace Esperanza - Catumare en el km 4,7 desde Esperanza ocasionado por Vandalismo Para dar solución al incidente se recupera 30 mts de reserva y se realiza un empalme de 48 hilos (ANILLO CATUMARE- Cabecera: ESPERANZA- Operador: Colombia Telecomunicaciones)</v>
      </c>
    </row>
    <row r="910" spans="1:54" s="2" customFormat="1" ht="199.5">
      <c r="A910" s="38">
        <f t="shared" si="93"/>
        <v>909</v>
      </c>
      <c r="B910" s="3">
        <v>8321069</v>
      </c>
      <c r="C910" s="3" t="s">
        <v>92</v>
      </c>
      <c r="D910" s="23">
        <v>45354.354166666664</v>
      </c>
      <c r="E910" s="23">
        <v>45354.385416666664</v>
      </c>
      <c r="F910" s="1">
        <f t="shared" ca="1" si="92"/>
        <v>3.125E-2</v>
      </c>
      <c r="G910" s="3" t="s">
        <v>55</v>
      </c>
      <c r="H910" s="41"/>
      <c r="I910" s="40" t="s">
        <v>4639</v>
      </c>
      <c r="J910" s="5" t="s">
        <v>568</v>
      </c>
      <c r="K910" s="3" t="s">
        <v>568</v>
      </c>
      <c r="L910" s="9" t="s">
        <v>58</v>
      </c>
      <c r="M910" s="3" t="s">
        <v>152</v>
      </c>
      <c r="N910" s="3" t="s">
        <v>4640</v>
      </c>
      <c r="O910" s="3" t="s">
        <v>3345</v>
      </c>
      <c r="P910" s="3">
        <v>0</v>
      </c>
      <c r="Q910" s="4" t="s">
        <v>4641</v>
      </c>
      <c r="R910" s="3" t="s">
        <v>479</v>
      </c>
      <c r="S910" s="3" t="s">
        <v>574</v>
      </c>
      <c r="T910" s="3" t="s">
        <v>1509</v>
      </c>
      <c r="U910" s="3" t="s">
        <v>4642</v>
      </c>
      <c r="V910" s="22" t="str">
        <f t="shared" si="97"/>
        <v>RTNFO; Hora de aviso: 8:30 03/03/2024; Solución: NocAzteca informa que corto debido a un trabajo previo de mantenimiento motivo actulizacion de infraestructura; Hora de solución: 9:15 03/03/2024; Causa: EPRO - Falla Generada Por Trabajo Programado</v>
      </c>
      <c r="W910" s="4" t="s">
        <v>4643</v>
      </c>
      <c r="X910" s="3"/>
      <c r="Y910" s="3"/>
      <c r="Z910" s="3" t="s">
        <v>69</v>
      </c>
      <c r="AA910" s="3" t="s">
        <v>70</v>
      </c>
      <c r="AB910" s="3">
        <v>8321069</v>
      </c>
      <c r="AC910" s="3" t="s">
        <v>71</v>
      </c>
      <c r="AD910" s="6">
        <v>0</v>
      </c>
      <c r="AE910" s="7"/>
      <c r="AF910" s="7"/>
      <c r="AG910" s="6">
        <f>Tabla4[[#This Row],[Tiempo Parada de Reloj]]+Tabla4[[#This Row],[Tiempo Autorizado por Telefonica (no Máximo)]]</f>
        <v>0</v>
      </c>
      <c r="AH910" s="7">
        <f t="shared" ca="1" si="94"/>
        <v>3.125E-2</v>
      </c>
      <c r="AI910" s="8">
        <f t="shared" si="95"/>
        <v>0</v>
      </c>
      <c r="AJ910" s="8">
        <f t="shared" ca="1" si="96"/>
        <v>0.75</v>
      </c>
      <c r="AK910" s="3" t="s">
        <v>106</v>
      </c>
      <c r="AL910" s="3" t="s">
        <v>71</v>
      </c>
      <c r="AM910" s="3" t="s">
        <v>69</v>
      </c>
      <c r="AN910" s="3" t="s">
        <v>106</v>
      </c>
      <c r="AO910" s="3"/>
      <c r="AP910" s="3"/>
      <c r="AQ910" s="23">
        <f ca="1">NOW()</f>
        <v>45503.696834953706</v>
      </c>
      <c r="AR910" s="3"/>
      <c r="AS910" s="23"/>
      <c r="AT910" s="23"/>
      <c r="AU910" s="3" t="s">
        <v>568</v>
      </c>
      <c r="AV910" s="3" t="s">
        <v>69</v>
      </c>
      <c r="AW910" s="3" t="s">
        <v>69</v>
      </c>
      <c r="AX910" s="3" t="s">
        <v>69</v>
      </c>
      <c r="AY910" s="3" t="s">
        <v>69</v>
      </c>
      <c r="AZ910" s="8" t="str">
        <f>+CONCATENATE("Reportan apertura en el enlace ",Tabla4[[#This Row],[Enlace]]," en el ",Tabla4[[#This Row],[Distancia óptica]]," ocasionado por ",Tabla4[[#This Row],[Causa del daño]])</f>
        <v>Reportan apertura en el enlace Pasto - Tumaco en el 0 ocasionado por EPRO - Falla Generada Por Trabajo Programado</v>
      </c>
      <c r="BA910" s="8" t="str">
        <f>+CONCATENATE("Para dar solución al incidente ",Tabla4[[#This Row],[Solución]])</f>
        <v>Para dar solución al incidente NocAzteca informa que corto debido a un trabajo previo de mantenimiento motivo actulizacion de infraestructura</v>
      </c>
      <c r="BB910" s="3" t="str">
        <f>+_xlfn.CONCAT(Tabla4[[#This Row],[Causa Raiz]]," ",Tabla4[[#This Row],[Solución2]]," (",Tabla4[[#This Row],[Anillo]],"- Cabecera: ",Tabla4[[#This Row],[Cabecera]],"- Operador: ",Tabla4[[#This Row],[Operador]],")")</f>
        <v>Reportan apertura en el enlace Pasto - Tumaco en el 0 ocasionado por EPRO - Falla Generada Por Trabajo Programado Para dar solución al incidente NocAzteca informa que corto debido a un trabajo previo de mantenimiento motivo actulizacion de infraestructura (NA- Cabecera: NA- Operador: Azteca)</v>
      </c>
    </row>
    <row r="911" spans="1:54" s="2" customFormat="1" ht="213.75">
      <c r="A911" s="38">
        <f t="shared" si="93"/>
        <v>910</v>
      </c>
      <c r="B911" s="3">
        <v>8319379</v>
      </c>
      <c r="C911" s="3" t="s">
        <v>54</v>
      </c>
      <c r="D911" s="23">
        <v>45354.354166666664</v>
      </c>
      <c r="E911" s="23">
        <v>45354.53125</v>
      </c>
      <c r="F911" s="1">
        <f t="shared" ca="1" si="92"/>
        <v>0.17708333333575865</v>
      </c>
      <c r="G911" s="3" t="s">
        <v>55</v>
      </c>
      <c r="H911" s="41"/>
      <c r="I911" s="40"/>
      <c r="J911" s="5" t="s">
        <v>56</v>
      </c>
      <c r="K911" s="3" t="s">
        <v>108</v>
      </c>
      <c r="L911" s="9" t="s">
        <v>78</v>
      </c>
      <c r="M911" s="3" t="s">
        <v>228</v>
      </c>
      <c r="N911" s="3" t="s">
        <v>315</v>
      </c>
      <c r="O911" s="3" t="s">
        <v>4644</v>
      </c>
      <c r="P911" s="3" t="s">
        <v>4645</v>
      </c>
      <c r="Q911" s="4" t="s">
        <v>4646</v>
      </c>
      <c r="R911" s="3" t="s">
        <v>233</v>
      </c>
      <c r="S911" s="3" t="s">
        <v>115</v>
      </c>
      <c r="T911" s="3" t="s">
        <v>513</v>
      </c>
      <c r="U911" s="3" t="s">
        <v>4647</v>
      </c>
      <c r="V911" s="22" t="str">
        <f t="shared" si="97"/>
        <v>RLFO; Hora de aviso: 8:30 03/03/2024; Solución: se recuperaron 150 metros de fibra de 8 hilos y se creo una caja de empalme de 48 hilos ; Hora de solución: 12:45 03/03/2024; Causa: Desastre Natural</v>
      </c>
      <c r="W911" s="4" t="s">
        <v>4648</v>
      </c>
      <c r="X911" s="3" t="s">
        <v>4649</v>
      </c>
      <c r="Y911" s="3" t="s">
        <v>4650</v>
      </c>
      <c r="Z911" s="3" t="s">
        <v>72</v>
      </c>
      <c r="AA911" s="3" t="s">
        <v>70</v>
      </c>
      <c r="AB911" s="3">
        <v>8319379</v>
      </c>
      <c r="AC911" s="3" t="s">
        <v>71</v>
      </c>
      <c r="AD911" s="6">
        <v>0</v>
      </c>
      <c r="AE911" s="7">
        <v>1.0416666666666666E-2</v>
      </c>
      <c r="AF911" s="7" t="s">
        <v>4651</v>
      </c>
      <c r="AG911" s="6">
        <f>Tabla4[[#This Row],[Tiempo Parada de Reloj]]+Tabla4[[#This Row],[Tiempo Autorizado por Telefonica (no Máximo)]]</f>
        <v>1.0416666666666666E-2</v>
      </c>
      <c r="AH911" s="7">
        <f t="shared" ca="1" si="94"/>
        <v>0.17708333333575865</v>
      </c>
      <c r="AI911" s="8">
        <f t="shared" si="95"/>
        <v>0</v>
      </c>
      <c r="AJ911" s="8">
        <f t="shared" ca="1" si="96"/>
        <v>4.2500000000582077</v>
      </c>
      <c r="AK911" s="3" t="s">
        <v>106</v>
      </c>
      <c r="AL911" s="3" t="s">
        <v>71</v>
      </c>
      <c r="AM911" s="3" t="s">
        <v>69</v>
      </c>
      <c r="AN911" s="3" t="s">
        <v>106</v>
      </c>
      <c r="AO911" s="3" t="s">
        <v>72</v>
      </c>
      <c r="AP911" s="3" t="s">
        <v>72</v>
      </c>
      <c r="AQ911" s="23">
        <v>45355.71597222222</v>
      </c>
      <c r="AR911" s="3"/>
      <c r="AS911" s="23"/>
      <c r="AT911" s="23"/>
      <c r="AU911" s="3" t="s">
        <v>192</v>
      </c>
      <c r="AV911" s="3" t="s">
        <v>4652</v>
      </c>
      <c r="AW911" s="3" t="s">
        <v>370</v>
      </c>
      <c r="AX911" s="3">
        <v>11.237500000000001</v>
      </c>
      <c r="AY911" s="3">
        <v>-74.178700000000006</v>
      </c>
      <c r="AZ911" s="8" t="str">
        <f>+CONCATENATE("Reportan apertura en el enlace ",Tabla4[[#This Row],[Enlace]]," en el ",Tabla4[[#This Row],[Distancia óptica]]," ocasionado por ",Tabla4[[#This Row],[Causa del daño]])</f>
        <v>Reportan apertura en el enlace Mov. Ferrocarril - Mov. Avenida del Libertador en el km 0,340 desde Av. Libertadores  ocasionado por Desastre Natural</v>
      </c>
      <c r="BA911" s="8" t="str">
        <f>+CONCATENATE("Para dar solución al incidente ",Tabla4[[#This Row],[Solución]])</f>
        <v xml:space="preserve">Para dar solución al incidente se recuperaron 150 metros de fibra de 8 hilos y se creo una caja de empalme de 48 hilos </v>
      </c>
      <c r="BB911" s="3" t="str">
        <f>+_xlfn.CONCAT(Tabla4[[#This Row],[Causa Raiz]]," ",Tabla4[[#This Row],[Solución2]]," (",Tabla4[[#This Row],[Anillo]],"- Cabecera: ",Tabla4[[#This Row],[Cabecera]],"- Operador: ",Tabla4[[#This Row],[Operador]],")")</f>
        <v>Reportan apertura en el enlace Mov. Ferrocarril - Mov. Avenida del Libertador en el km 0,340 desde Av. Libertadores  ocasionado por Desastre Natural Para dar solución al incidente se recuperaron 150 metros de fibra de 8 hilos y se creo una caja de empalme de 48 hilos  (lineal- Cabecera: calle 13- Operador: Colombia Telecomunicaciones)</v>
      </c>
    </row>
    <row r="912" spans="1:54" s="2" customFormat="1" ht="199.5">
      <c r="A912" s="38">
        <f t="shared" si="93"/>
        <v>911</v>
      </c>
      <c r="B912" s="3">
        <v>8321858</v>
      </c>
      <c r="C912" s="3" t="s">
        <v>163</v>
      </c>
      <c r="D912" s="23">
        <v>45354.416666666664</v>
      </c>
      <c r="E912" s="23">
        <v>45354.489583333336</v>
      </c>
      <c r="F912" s="1">
        <f t="shared" ca="1" si="92"/>
        <v>7.2916666671517305E-2</v>
      </c>
      <c r="G912" s="3" t="s">
        <v>55</v>
      </c>
      <c r="H912" s="41"/>
      <c r="I912" s="40"/>
      <c r="J912" s="5" t="s">
        <v>56</v>
      </c>
      <c r="K912" s="3" t="s">
        <v>108</v>
      </c>
      <c r="L912" s="9" t="s">
        <v>58</v>
      </c>
      <c r="M912" s="3" t="s">
        <v>228</v>
      </c>
      <c r="N912" s="3" t="s">
        <v>315</v>
      </c>
      <c r="O912" s="3" t="s">
        <v>316</v>
      </c>
      <c r="P912" s="3" t="s">
        <v>4653</v>
      </c>
      <c r="Q912" s="4" t="s">
        <v>4654</v>
      </c>
      <c r="R912" s="3" t="s">
        <v>233</v>
      </c>
      <c r="S912" s="3" t="s">
        <v>115</v>
      </c>
      <c r="T912" s="3" t="s">
        <v>130</v>
      </c>
      <c r="U912" s="3" t="s">
        <v>4655</v>
      </c>
      <c r="V912" s="22" t="str">
        <f t="shared" si="97"/>
        <v>RDFO; Hora de aviso: 10:00 03/03/2024; Solución: Se recuperan 100 metros de reserva de f.o de 36 hilos y se crea caja de empalmes de 48 hilos; Hora de solución: 11:45 03/03/2024; Causa: Plagas</v>
      </c>
      <c r="W912" s="4" t="s">
        <v>118</v>
      </c>
      <c r="X912" s="3"/>
      <c r="Y912" s="3"/>
      <c r="Z912" s="3" t="s">
        <v>69</v>
      </c>
      <c r="AA912" s="3" t="s">
        <v>70</v>
      </c>
      <c r="AB912" s="3">
        <v>0</v>
      </c>
      <c r="AC912" s="3" t="s">
        <v>71</v>
      </c>
      <c r="AD912" s="6">
        <v>0</v>
      </c>
      <c r="AE912" s="7"/>
      <c r="AF912" s="7"/>
      <c r="AG912" s="6">
        <f>Tabla4[[#This Row],[Tiempo Parada de Reloj]]+Tabla4[[#This Row],[Tiempo Autorizado por Telefonica (no Máximo)]]</f>
        <v>0</v>
      </c>
      <c r="AH912" s="7">
        <f t="shared" ca="1" si="94"/>
        <v>7.2916666671517305E-2</v>
      </c>
      <c r="AI912" s="8">
        <f t="shared" si="95"/>
        <v>0</v>
      </c>
      <c r="AJ912" s="8">
        <f t="shared" ca="1" si="96"/>
        <v>1.7500000001164153</v>
      </c>
      <c r="AK912" s="3" t="s">
        <v>106</v>
      </c>
      <c r="AL912" s="3" t="s">
        <v>71</v>
      </c>
      <c r="AM912" s="3" t="s">
        <v>69</v>
      </c>
      <c r="AN912" s="3" t="s">
        <v>106</v>
      </c>
      <c r="AO912" s="3" t="s">
        <v>87</v>
      </c>
      <c r="AP912" s="3" t="s">
        <v>87</v>
      </c>
      <c r="AQ912" s="23">
        <v>45356.386805555558</v>
      </c>
      <c r="AR912" s="3"/>
      <c r="AS912" s="23"/>
      <c r="AT912" s="23"/>
      <c r="AU912" s="3" t="s">
        <v>237</v>
      </c>
      <c r="AV912" s="3" t="s">
        <v>320</v>
      </c>
      <c r="AW912" s="3" t="s">
        <v>370</v>
      </c>
      <c r="AX912" s="3">
        <v>11.277799999999999</v>
      </c>
      <c r="AY912" s="3">
        <v>-73.941400000000002</v>
      </c>
      <c r="AZ912" s="8" t="str">
        <f>+CONCATENATE("Reportan apertura en el enlace ",Tabla4[[#This Row],[Enlace]]," en el ",Tabla4[[#This Row],[Distancia óptica]]," ocasionado por ",Tabla4[[#This Row],[Causa del daño]])</f>
        <v>Reportan apertura en el enlace Santa Marta - Guachaca en el km 24 desde guachaca ocasionado por Plagas</v>
      </c>
      <c r="BA912" s="8" t="str">
        <f>+CONCATENATE("Para dar solución al incidente ",Tabla4[[#This Row],[Solución]])</f>
        <v>Para dar solución al incidente Se recuperan 100 metros de reserva de f.o de 36 hilos y se crea caja de empalmes de 48 hilos</v>
      </c>
      <c r="BB912" s="3" t="str">
        <f>+_xlfn.CONCAT(Tabla4[[#This Row],[Causa Raiz]]," ",Tabla4[[#This Row],[Solución2]]," (",Tabla4[[#This Row],[Anillo]],"- Cabecera: ",Tabla4[[#This Row],[Cabecera]],"- Operador: ",Tabla4[[#This Row],[Operador]],")")</f>
        <v>Reportan apertura en el enlace Santa Marta - Guachaca en el km 24 desde guachaca ocasionado por Plagas Para dar solución al incidente Se recuperan 100 metros de reserva de f.o de 36 hilos y se crea caja de empalmes de 48 hilos (lineal- Cabecera: Calle 13- Operador: Colombia Telecomunicaciones)</v>
      </c>
    </row>
    <row r="913" spans="1:54" s="2" customFormat="1" ht="199.5">
      <c r="A913" s="38">
        <f t="shared" si="93"/>
        <v>912</v>
      </c>
      <c r="B913" s="3">
        <v>8321038</v>
      </c>
      <c r="C913" s="3" t="s">
        <v>163</v>
      </c>
      <c r="D913" s="23">
        <v>45354.5</v>
      </c>
      <c r="E913" s="23">
        <v>45354.708333333336</v>
      </c>
      <c r="F913" s="1">
        <f t="shared" ca="1" si="92"/>
        <v>0.20833333333575865</v>
      </c>
      <c r="G913" s="3" t="s">
        <v>55</v>
      </c>
      <c r="H913" s="41"/>
      <c r="I913" s="40"/>
      <c r="J913" s="5" t="s">
        <v>56</v>
      </c>
      <c r="K913" s="3" t="s">
        <v>108</v>
      </c>
      <c r="L913" s="9" t="s">
        <v>78</v>
      </c>
      <c r="M913" s="3" t="s">
        <v>109</v>
      </c>
      <c r="N913" s="3" t="s">
        <v>3024</v>
      </c>
      <c r="O913" s="3" t="s">
        <v>4656</v>
      </c>
      <c r="P913" s="3" t="s">
        <v>4657</v>
      </c>
      <c r="Q913" s="4" t="s">
        <v>4658</v>
      </c>
      <c r="R913" s="3" t="s">
        <v>327</v>
      </c>
      <c r="S913" s="3" t="s">
        <v>115</v>
      </c>
      <c r="T913" s="3" t="s">
        <v>146</v>
      </c>
      <c r="U913" s="3" t="s">
        <v>4659</v>
      </c>
      <c r="V913" s="22" t="str">
        <f t="shared" si="97"/>
        <v>RDFO; Hora de aviso: 12:00 03/03/2024; Solución: Se crea caja de empalme de 48 hilos; Hora de solución: 17:00 03/03/2024; Causa: Falla en la Red FiOp</v>
      </c>
      <c r="W913" s="4" t="s">
        <v>118</v>
      </c>
      <c r="X913" s="3"/>
      <c r="Y913" s="3"/>
      <c r="Z913" s="3" t="s">
        <v>69</v>
      </c>
      <c r="AA913" s="3" t="s">
        <v>70</v>
      </c>
      <c r="AB913" s="3">
        <v>8321038</v>
      </c>
      <c r="AC913" s="3" t="s">
        <v>71</v>
      </c>
      <c r="AD913" s="6">
        <v>0</v>
      </c>
      <c r="AE913" s="7"/>
      <c r="AF913" s="7"/>
      <c r="AG913" s="6">
        <f>Tabla4[[#This Row],[Tiempo Parada de Reloj]]+Tabla4[[#This Row],[Tiempo Autorizado por Telefonica (no Máximo)]]</f>
        <v>0</v>
      </c>
      <c r="AH913" s="7">
        <f t="shared" ca="1" si="94"/>
        <v>0.20833333333575865</v>
      </c>
      <c r="AI913" s="8">
        <f t="shared" si="95"/>
        <v>0</v>
      </c>
      <c r="AJ913" s="8">
        <f t="shared" ca="1" si="96"/>
        <v>5.0000000000582077</v>
      </c>
      <c r="AK913" s="3" t="s">
        <v>106</v>
      </c>
      <c r="AL913" s="3" t="s">
        <v>70</v>
      </c>
      <c r="AM913" s="3" t="s">
        <v>87</v>
      </c>
      <c r="AN913" s="3" t="s">
        <v>87</v>
      </c>
      <c r="AO913" s="3" t="s">
        <v>87</v>
      </c>
      <c r="AP913" s="3" t="s">
        <v>87</v>
      </c>
      <c r="AQ913" s="23">
        <v>45357.459722222222</v>
      </c>
      <c r="AR913" s="3"/>
      <c r="AS913" s="23"/>
      <c r="AT913" s="23"/>
      <c r="AU913" s="3" t="s">
        <v>637</v>
      </c>
      <c r="AV913" s="3" t="s">
        <v>4660</v>
      </c>
      <c r="AW913" s="3" t="s">
        <v>370</v>
      </c>
      <c r="AX913" s="3">
        <v>10.4718</v>
      </c>
      <c r="AY913" s="3">
        <v>-73.240700000000004</v>
      </c>
      <c r="AZ913" s="8" t="str">
        <f>+CONCATENATE("Reportan apertura en el enlace ",Tabla4[[#This Row],[Enlace]]," en el ",Tabla4[[#This Row],[Distancia óptica]]," ocasionado por ",Tabla4[[#This Row],[Causa del daño]])</f>
        <v>Reportan apertura en el enlace Mov. Carmen Valledupar - Mov. Valledupar II en el km 0,450 desde Mov Carmen ocasionado por Falla en la Red FiOp</v>
      </c>
      <c r="BA913" s="8" t="str">
        <f>+CONCATENATE("Para dar solución al incidente ",Tabla4[[#This Row],[Solución]])</f>
        <v>Para dar solución al incidente Se crea caja de empalme de 48 hilos</v>
      </c>
      <c r="BB913" s="3" t="str">
        <f>+_xlfn.CONCAT(Tabla4[[#This Row],[Causa Raiz]]," ",Tabla4[[#This Row],[Solución2]]," (",Tabla4[[#This Row],[Anillo]],"- Cabecera: ",Tabla4[[#This Row],[Cabecera]],"- Operador: ",Tabla4[[#This Row],[Operador]],")")</f>
        <v>Reportan apertura en el enlace Mov. Carmen Valledupar - Mov. Valledupar II en el km 0,450 desde Mov Carmen ocasionado por Falla en la Red FiOp Para dar solución al incidente Se crea caja de empalme de 48 hilos (lineal- Cabecera: Simon bolivar - Operador: Colombia Telecomunicaciones)</v>
      </c>
    </row>
    <row r="914" spans="1:54" s="2" customFormat="1" ht="199.5">
      <c r="A914" s="38">
        <f t="shared" si="93"/>
        <v>913</v>
      </c>
      <c r="B914" s="3">
        <v>8322475</v>
      </c>
      <c r="C914" s="3" t="s">
        <v>136</v>
      </c>
      <c r="D914" s="23">
        <v>45354.479166666664</v>
      </c>
      <c r="E914" s="23">
        <v>45354.604166666664</v>
      </c>
      <c r="F914" s="1">
        <f t="shared" ref="F914:F977" ca="1" si="98">IF(ISBLANK(E914),IF(ISBLANK(D914),0,NOW()-D914),E914-D914)</f>
        <v>0.125</v>
      </c>
      <c r="G914" s="3" t="s">
        <v>55</v>
      </c>
      <c r="H914" s="41"/>
      <c r="I914" s="40"/>
      <c r="J914" s="5" t="s">
        <v>137</v>
      </c>
      <c r="K914" s="3" t="s">
        <v>57</v>
      </c>
      <c r="L914" s="9" t="s">
        <v>78</v>
      </c>
      <c r="M914" s="3" t="s">
        <v>59</v>
      </c>
      <c r="N914" s="3" t="s">
        <v>60</v>
      </c>
      <c r="O914" s="3" t="s">
        <v>4661</v>
      </c>
      <c r="P914" s="3" t="s">
        <v>4662</v>
      </c>
      <c r="Q914" s="4" t="s">
        <v>4663</v>
      </c>
      <c r="R914" s="3" t="s">
        <v>4664</v>
      </c>
      <c r="S914" s="3" t="s">
        <v>65</v>
      </c>
      <c r="T914" s="3" t="s">
        <v>176</v>
      </c>
      <c r="U914" s="3" t="s">
        <v>4665</v>
      </c>
      <c r="V914" s="22" t="str">
        <f t="shared" si="97"/>
        <v>RBHFO; Hora de aviso: 11:30 03/03/2024; Solución: Migracion entre empalmes por cambio de ruta; Hora de solución: 14:30 03/03/2024; Causa: Intervención de Terceros. No Identificados</v>
      </c>
      <c r="W914" s="4" t="s">
        <v>2237</v>
      </c>
      <c r="X914" s="3"/>
      <c r="Y914" s="3"/>
      <c r="Z914" s="3" t="s">
        <v>69</v>
      </c>
      <c r="AA914" s="3" t="s">
        <v>71</v>
      </c>
      <c r="AB914" s="3">
        <v>0</v>
      </c>
      <c r="AC914" s="3" t="s">
        <v>70</v>
      </c>
      <c r="AD914" s="6">
        <v>0</v>
      </c>
      <c r="AE914" s="7"/>
      <c r="AF914" s="7"/>
      <c r="AG914" s="6">
        <f>Tabla4[[#This Row],[Tiempo Parada de Reloj]]+Tabla4[[#This Row],[Tiempo Autorizado por Telefonica (no Máximo)]]</f>
        <v>0</v>
      </c>
      <c r="AH914" s="7">
        <f t="shared" ca="1" si="94"/>
        <v>0.125</v>
      </c>
      <c r="AI914" s="8">
        <f t="shared" si="95"/>
        <v>0</v>
      </c>
      <c r="AJ914" s="8">
        <f t="shared" ca="1" si="96"/>
        <v>3</v>
      </c>
      <c r="AK914" s="3" t="s">
        <v>87</v>
      </c>
      <c r="AL914" s="3" t="s">
        <v>71</v>
      </c>
      <c r="AM914" s="3" t="s">
        <v>69</v>
      </c>
      <c r="AN914" s="3" t="s">
        <v>87</v>
      </c>
      <c r="AO914" s="3" t="s">
        <v>87</v>
      </c>
      <c r="AP914" s="3" t="s">
        <v>87</v>
      </c>
      <c r="AQ914" s="23">
        <v>45362.706944444442</v>
      </c>
      <c r="AR914" s="3"/>
      <c r="AS914" s="23"/>
      <c r="AT914" s="23"/>
      <c r="AU914" s="3" t="s">
        <v>264</v>
      </c>
      <c r="AV914" s="3" t="s">
        <v>4536</v>
      </c>
      <c r="AW914" s="3" t="s">
        <v>4666</v>
      </c>
      <c r="AX914" s="3">
        <v>4.6486999999999998</v>
      </c>
      <c r="AY914" s="3">
        <v>-74.106629999999996</v>
      </c>
      <c r="AZ914" s="8" t="str">
        <f>+CONCATENATE("Reportan apertura en el enlace ",Tabla4[[#This Row],[Enlace]]," en el ",Tabla4[[#This Row],[Distancia óptica]]," ocasionado por ",Tabla4[[#This Row],[Causa del daño]])</f>
        <v>Reportan apertura en el enlace Mov.Salitre - Mov.Terminal de transportes en el Km 1,4 desde salitre ocasionado por Intervención de Terceros. No Identificados</v>
      </c>
      <c r="BA914" s="8" t="str">
        <f>+CONCATENATE("Para dar solución al incidente ",Tabla4[[#This Row],[Solución]])</f>
        <v>Para dar solución al incidente Migracion entre empalmes por cambio de ruta</v>
      </c>
      <c r="BB914" s="3" t="str">
        <f>+_xlfn.CONCAT(Tabla4[[#This Row],[Causa Raiz]]," ",Tabla4[[#This Row],[Solución2]]," (",Tabla4[[#This Row],[Anillo]],"- Cabecera: ",Tabla4[[#This Row],[Cabecera]],"- Operador: ",Tabla4[[#This Row],[Operador]],")")</f>
        <v>Reportan apertura en el enlace Mov.Salitre - Mov.Terminal de transportes en el Km 1,4 desde salitre ocasionado por Intervención de Terceros. No Identificados Para dar solución al incidente Migracion entre empalmes por cambio de ruta (anillo11A- Cabecera: salitre- Operador: Infraco)</v>
      </c>
    </row>
    <row r="915" spans="1:54" s="2" customFormat="1" ht="171">
      <c r="A915" s="38">
        <f t="shared" si="93"/>
        <v>914</v>
      </c>
      <c r="B915" s="3">
        <v>8322372</v>
      </c>
      <c r="C915" s="3" t="s">
        <v>163</v>
      </c>
      <c r="D915" s="23">
        <v>45354.652777777781</v>
      </c>
      <c r="E915" s="23">
        <v>45355.465277777781</v>
      </c>
      <c r="F915" s="1">
        <f t="shared" ca="1" si="98"/>
        <v>0.8125</v>
      </c>
      <c r="G915" s="3" t="s">
        <v>55</v>
      </c>
      <c r="H915" s="41"/>
      <c r="I915" s="40"/>
      <c r="J915" s="5" t="s">
        <v>56</v>
      </c>
      <c r="K915" s="3" t="s">
        <v>340</v>
      </c>
      <c r="L915" s="9" t="s">
        <v>58</v>
      </c>
      <c r="M915" s="3" t="s">
        <v>341</v>
      </c>
      <c r="N915" s="3" t="s">
        <v>698</v>
      </c>
      <c r="O915" s="3" t="s">
        <v>2540</v>
      </c>
      <c r="P915" s="3" t="s">
        <v>4667</v>
      </c>
      <c r="Q915" s="4" t="s">
        <v>4668</v>
      </c>
      <c r="R915" s="3" t="s">
        <v>1304</v>
      </c>
      <c r="S915" s="3" t="s">
        <v>347</v>
      </c>
      <c r="T915" s="3" t="s">
        <v>146</v>
      </c>
      <c r="U915" s="3" t="s">
        <v>1399</v>
      </c>
      <c r="V915" s="22" t="str">
        <f t="shared" si="97"/>
        <v>RDFO; Hora de aviso: 15:40 03/03/2024; Solución: se realiza migracion de hilos entre empalmes; Hora de solución: 11:10 04/03/2024; Causa: Falla en la Red FiOp</v>
      </c>
      <c r="W915" s="4" t="s">
        <v>349</v>
      </c>
      <c r="X915" s="3"/>
      <c r="Y915" s="3"/>
      <c r="Z915" s="3" t="s">
        <v>69</v>
      </c>
      <c r="AA915" s="3" t="s">
        <v>70</v>
      </c>
      <c r="AB915" s="3">
        <v>8325367</v>
      </c>
      <c r="AC915" s="3" t="s">
        <v>70</v>
      </c>
      <c r="AD915" s="6">
        <v>0.60833333333333328</v>
      </c>
      <c r="AE915" s="7"/>
      <c r="AF915" s="7"/>
      <c r="AG915" s="6">
        <f>Tabla4[[#This Row],[Tiempo Parada de Reloj]]+Tabla4[[#This Row],[Tiempo Autorizado por Telefonica (no Máximo)]]</f>
        <v>0.60833333333333328</v>
      </c>
      <c r="AH915" s="7">
        <f t="shared" ca="1" si="94"/>
        <v>0.20416666666666672</v>
      </c>
      <c r="AI915" s="8">
        <f t="shared" si="95"/>
        <v>14.599999999999998</v>
      </c>
      <c r="AJ915" s="8">
        <f t="shared" ca="1" si="96"/>
        <v>4.9000000000000012</v>
      </c>
      <c r="AK915" s="3" t="s">
        <v>87</v>
      </c>
      <c r="AL915" s="3" t="s">
        <v>70</v>
      </c>
      <c r="AM915" s="3" t="s">
        <v>72</v>
      </c>
      <c r="AN915" s="3" t="s">
        <v>119</v>
      </c>
      <c r="AO915" s="3" t="s">
        <v>87</v>
      </c>
      <c r="AP915" s="3" t="s">
        <v>87</v>
      </c>
      <c r="AQ915" s="23">
        <v>45356.697222222225</v>
      </c>
      <c r="AR915" s="3"/>
      <c r="AS915" s="23"/>
      <c r="AT915" s="23"/>
      <c r="AU915" s="3" t="s">
        <v>351</v>
      </c>
      <c r="AV915" s="3" t="s">
        <v>698</v>
      </c>
      <c r="AW915" s="3" t="s">
        <v>307</v>
      </c>
      <c r="AX915" s="3">
        <v>3.8997999999999999</v>
      </c>
      <c r="AY915" s="3">
        <v>-75.238200000000006</v>
      </c>
      <c r="AZ915" s="8" t="str">
        <f>+CONCATENATE("Reportan apertura en el enlace ",Tabla4[[#This Row],[Enlace]]," en el ",Tabla4[[#This Row],[Distancia óptica]]," ocasionado por ",Tabla4[[#This Row],[Causa del daño]])</f>
        <v>Reportan apertura en el enlace Guamo - Chaparral en el Km 46,6 desde Guamo ocasionado por Falla en la Red FiOp</v>
      </c>
      <c r="BA915" s="8" t="str">
        <f>+CONCATENATE("Para dar solución al incidente ",Tabla4[[#This Row],[Solución]])</f>
        <v>Para dar solución al incidente se realiza migracion de hilos entre empalmes</v>
      </c>
      <c r="BB915" s="3" t="str">
        <f>+_xlfn.CONCAT(Tabla4[[#This Row],[Causa Raiz]]," ",Tabla4[[#This Row],[Solución2]]," (",Tabla4[[#This Row],[Anillo]],"- Cabecera: ",Tabla4[[#This Row],[Cabecera]],"- Operador: ",Tabla4[[#This Row],[Operador]],")")</f>
        <v>Reportan apertura en el enlace Guamo - Chaparral en el Km 46,6 desde Guamo ocasionado por Falla en la Red FiOp Para dar solución al incidente se realiza migracion de hilos entre empalmes (LINEAL- Cabecera: GUAMO- Operador: Colombia Telecomunicaciones)</v>
      </c>
    </row>
    <row r="916" spans="1:54" s="2" customFormat="1" ht="199.5">
      <c r="A916" s="38">
        <f t="shared" si="93"/>
        <v>915</v>
      </c>
      <c r="B916" s="3">
        <v>8323109</v>
      </c>
      <c r="C916" s="3" t="s">
        <v>54</v>
      </c>
      <c r="D916" s="23">
        <v>45354.708333333336</v>
      </c>
      <c r="E916" s="23">
        <v>45354.802083333336</v>
      </c>
      <c r="F916" s="1">
        <f t="shared" ca="1" si="98"/>
        <v>9.375E-2</v>
      </c>
      <c r="G916" s="3" t="s">
        <v>55</v>
      </c>
      <c r="H916" s="41"/>
      <c r="I916" s="40"/>
      <c r="J916" s="5" t="s">
        <v>56</v>
      </c>
      <c r="K916" s="3" t="s">
        <v>108</v>
      </c>
      <c r="L916" s="9" t="s">
        <v>78</v>
      </c>
      <c r="M916" s="3" t="s">
        <v>109</v>
      </c>
      <c r="N916" s="3" t="s">
        <v>3024</v>
      </c>
      <c r="O916" s="3" t="s">
        <v>4656</v>
      </c>
      <c r="P916" s="3" t="s">
        <v>4669</v>
      </c>
      <c r="Q916" s="4" t="s">
        <v>4670</v>
      </c>
      <c r="R916" s="3" t="s">
        <v>327</v>
      </c>
      <c r="S916" s="3" t="s">
        <v>115</v>
      </c>
      <c r="T916" s="3" t="s">
        <v>146</v>
      </c>
      <c r="U916" s="3" t="s">
        <v>4671</v>
      </c>
      <c r="V916" s="22" t="str">
        <f t="shared" si="97"/>
        <v>RLFO; Hora de aviso: 17:00 03/03/2024; Solución: Se realiza sangria y se refusiona hilo; Hora de solución: 19:15 03/03/2024; Causa: Falla en la Red FiOp</v>
      </c>
      <c r="W916" s="4" t="s">
        <v>118</v>
      </c>
      <c r="X916" s="3"/>
      <c r="Y916" s="3"/>
      <c r="Z916" s="3" t="s">
        <v>69</v>
      </c>
      <c r="AA916" s="3" t="s">
        <v>70</v>
      </c>
      <c r="AB916" s="3">
        <v>0</v>
      </c>
      <c r="AC916" s="3" t="s">
        <v>71</v>
      </c>
      <c r="AD916" s="6">
        <v>0</v>
      </c>
      <c r="AE916" s="7"/>
      <c r="AF916" s="7"/>
      <c r="AG916" s="6">
        <f>Tabla4[[#This Row],[Tiempo Parada de Reloj]]+Tabla4[[#This Row],[Tiempo Autorizado por Telefonica (no Máximo)]]</f>
        <v>0</v>
      </c>
      <c r="AH916" s="7">
        <f t="shared" ca="1" si="94"/>
        <v>9.375E-2</v>
      </c>
      <c r="AI916" s="8">
        <f t="shared" si="95"/>
        <v>0</v>
      </c>
      <c r="AJ916" s="8">
        <f t="shared" ca="1" si="96"/>
        <v>2.25</v>
      </c>
      <c r="AK916" s="3" t="s">
        <v>87</v>
      </c>
      <c r="AL916" s="3" t="s">
        <v>71</v>
      </c>
      <c r="AM916" s="3" t="s">
        <v>87</v>
      </c>
      <c r="AN916" s="3" t="s">
        <v>87</v>
      </c>
      <c r="AO916" s="3" t="s">
        <v>87</v>
      </c>
      <c r="AP916" s="3" t="s">
        <v>87</v>
      </c>
      <c r="AQ916" s="23">
        <v>45356.728472222225</v>
      </c>
      <c r="AR916" s="3"/>
      <c r="AS916" s="23"/>
      <c r="AT916" s="23"/>
      <c r="AU916" s="3" t="s">
        <v>637</v>
      </c>
      <c r="AV916" s="3" t="s">
        <v>3583</v>
      </c>
      <c r="AW916" s="3" t="s">
        <v>370</v>
      </c>
      <c r="AX916" s="3">
        <v>10.4718</v>
      </c>
      <c r="AY916" s="3">
        <v>-73.240700000000004</v>
      </c>
      <c r="AZ916" s="8" t="str">
        <f>+CONCATENATE("Reportan apertura en el enlace ",Tabla4[[#This Row],[Enlace]]," en el ",Tabla4[[#This Row],[Distancia óptica]]," ocasionado por ",Tabla4[[#This Row],[Causa del daño]])</f>
        <v>Reportan apertura en el enlace Mov. Carmen Valledupar - Mov. Valledupar II en el km 0,55 desde la mov.carmen ocasionado por Falla en la Red FiOp</v>
      </c>
      <c r="BA916" s="8" t="str">
        <f>+CONCATENATE("Para dar solución al incidente ",Tabla4[[#This Row],[Solución]])</f>
        <v>Para dar solución al incidente Se realiza sangria y se refusiona hilo</v>
      </c>
      <c r="BB916" s="3" t="str">
        <f>+_xlfn.CONCAT(Tabla4[[#This Row],[Causa Raiz]]," ",Tabla4[[#This Row],[Solución2]]," (",Tabla4[[#This Row],[Anillo]],"- Cabecera: ",Tabla4[[#This Row],[Cabecera]],"- Operador: ",Tabla4[[#This Row],[Operador]],")")</f>
        <v>Reportan apertura en el enlace Mov. Carmen Valledupar - Mov. Valledupar II en el km 0,55 desde la mov.carmen ocasionado por Falla en la Red FiOp Para dar solución al incidente Se realiza sangria y se refusiona hilo (lineal- Cabecera: Simon Bolivar- Operador: Colombia Telecomunicaciones)</v>
      </c>
    </row>
    <row r="917" spans="1:54" s="2" customFormat="1" ht="171">
      <c r="A917" s="38">
        <f t="shared" si="93"/>
        <v>916</v>
      </c>
      <c r="B917" s="3">
        <v>8324790</v>
      </c>
      <c r="C917" s="3" t="s">
        <v>163</v>
      </c>
      <c r="D917" s="23">
        <v>45355.208333333336</v>
      </c>
      <c r="E917" s="23">
        <v>45355.506944444445</v>
      </c>
      <c r="F917" s="1">
        <f t="shared" ca="1" si="98"/>
        <v>0.29861111110949423</v>
      </c>
      <c r="G917" s="3" t="s">
        <v>55</v>
      </c>
      <c r="H917" s="41"/>
      <c r="I917" s="40"/>
      <c r="J917" s="5" t="s">
        <v>56</v>
      </c>
      <c r="K917" s="3" t="s">
        <v>203</v>
      </c>
      <c r="L917" s="9" t="s">
        <v>58</v>
      </c>
      <c r="M917" s="3" t="s">
        <v>204</v>
      </c>
      <c r="N917" s="3" t="s">
        <v>691</v>
      </c>
      <c r="O917" s="3" t="s">
        <v>4672</v>
      </c>
      <c r="P917" s="3" t="s">
        <v>4673</v>
      </c>
      <c r="Q917" s="4" t="s">
        <v>4674</v>
      </c>
      <c r="R917" s="3" t="s">
        <v>336</v>
      </c>
      <c r="S917" s="3" t="s">
        <v>210</v>
      </c>
      <c r="T917" s="3" t="s">
        <v>116</v>
      </c>
      <c r="U917" s="3" t="s">
        <v>4675</v>
      </c>
      <c r="V917" s="22" t="str">
        <f t="shared" si="97"/>
        <v>RDFO; Hora de aviso: 5:00 04/03/2024; Solución: se realiza tendido de 300 mts y dos empalmes de 36 hilos; Hora de solución: 12:10 04/03/2024; Causa: Hurto</v>
      </c>
      <c r="W917" s="4" t="s">
        <v>213</v>
      </c>
      <c r="X917" s="3"/>
      <c r="Y917" s="3"/>
      <c r="Z917" s="3" t="s">
        <v>69</v>
      </c>
      <c r="AA917" s="3" t="s">
        <v>71</v>
      </c>
      <c r="AB917" s="3">
        <v>0</v>
      </c>
      <c r="AC917" s="3" t="s">
        <v>71</v>
      </c>
      <c r="AD917" s="6">
        <v>9.583333333333334E-2</v>
      </c>
      <c r="AE917" s="7"/>
      <c r="AF917" s="7"/>
      <c r="AG917" s="6">
        <f>Tabla4[[#This Row],[Tiempo Parada de Reloj]]+Tabla4[[#This Row],[Tiempo Autorizado por Telefonica (no Máximo)]]</f>
        <v>9.583333333333334E-2</v>
      </c>
      <c r="AH917" s="7">
        <f t="shared" ca="1" si="94"/>
        <v>0.20277777777616091</v>
      </c>
      <c r="AI917" s="8">
        <f t="shared" si="95"/>
        <v>2.3000000000000003</v>
      </c>
      <c r="AJ917" s="8">
        <f t="shared" ca="1" si="96"/>
        <v>4.8666666666278617</v>
      </c>
      <c r="AK917" s="3" t="s">
        <v>88</v>
      </c>
      <c r="AL917" s="3" t="s">
        <v>70</v>
      </c>
      <c r="AM917" s="3" t="s">
        <v>119</v>
      </c>
      <c r="AN917" s="3" t="s">
        <v>119</v>
      </c>
      <c r="AO917" s="3" t="s">
        <v>87</v>
      </c>
      <c r="AP917" s="3" t="s">
        <v>87</v>
      </c>
      <c r="AQ917" s="23">
        <v>45357.724305555559</v>
      </c>
      <c r="AR917" s="3"/>
      <c r="AS917" s="23"/>
      <c r="AT917" s="23"/>
      <c r="AU917" s="3" t="s">
        <v>501</v>
      </c>
      <c r="AV917" s="3" t="s">
        <v>2512</v>
      </c>
      <c r="AW917" s="3" t="s">
        <v>307</v>
      </c>
      <c r="AX917" s="3">
        <v>6.5645382300000001</v>
      </c>
      <c r="AY917" s="3">
        <v>-73.107709209999996</v>
      </c>
      <c r="AZ917" s="8" t="str">
        <f>+CONCATENATE("Reportan apertura en el enlace ",Tabla4[[#This Row],[Enlace]]," en el ",Tabla4[[#This Row],[Distancia óptica]]," ocasionado por ",Tabla4[[#This Row],[Causa del daño]])</f>
        <v>Reportan apertura en el enlace Piedecuesta - San Gil en el Km 4,5 desde San Gil  ocasionado por Hurto</v>
      </c>
      <c r="BA917" s="8" t="str">
        <f>+CONCATENATE("Para dar solución al incidente ",Tabla4[[#This Row],[Solución]])</f>
        <v>Para dar solución al incidente se realiza tendido de 300 mts y dos empalmes de 36 hilos</v>
      </c>
      <c r="BB917" s="3" t="str">
        <f>+_xlfn.CONCAT(Tabla4[[#This Row],[Causa Raiz]]," ",Tabla4[[#This Row],[Solución2]]," (",Tabla4[[#This Row],[Anillo]],"- Cabecera: ",Tabla4[[#This Row],[Cabecera]],"- Operador: ",Tabla4[[#This Row],[Operador]],")")</f>
        <v>Reportan apertura en el enlace Piedecuesta - San Gil en el Km 4,5 desde San Gil  ocasionado por Hurto Para dar solución al incidente se realiza tendido de 300 mts y dos empalmes de 36 hilos (LINEAL- Cabecera: SAN GIL- Operador: Colombia Telecomunicaciones)</v>
      </c>
    </row>
    <row r="918" spans="1:54" s="2" customFormat="1" ht="156.75">
      <c r="A918" s="38">
        <f t="shared" si="93"/>
        <v>917</v>
      </c>
      <c r="B918" s="3">
        <v>8325308</v>
      </c>
      <c r="C918" s="3" t="s">
        <v>136</v>
      </c>
      <c r="D918" s="23">
        <v>45355.322916666664</v>
      </c>
      <c r="E918" s="23">
        <v>45355.628472222219</v>
      </c>
      <c r="F918" s="1">
        <f t="shared" ca="1" si="98"/>
        <v>0.30555555555474712</v>
      </c>
      <c r="G918" s="3" t="s">
        <v>55</v>
      </c>
      <c r="H918" s="41"/>
      <c r="I918" s="40"/>
      <c r="J918" s="5" t="s">
        <v>137</v>
      </c>
      <c r="K918" s="3" t="s">
        <v>57</v>
      </c>
      <c r="L918" s="9" t="s">
        <v>78</v>
      </c>
      <c r="M918" s="3" t="s">
        <v>59</v>
      </c>
      <c r="N918" s="3" t="s">
        <v>60</v>
      </c>
      <c r="O918" s="3" t="s">
        <v>4676</v>
      </c>
      <c r="P918" s="3" t="s">
        <v>4677</v>
      </c>
      <c r="Q918" s="4" t="s">
        <v>4678</v>
      </c>
      <c r="R918" s="3" t="s">
        <v>378</v>
      </c>
      <c r="S918" s="3" t="s">
        <v>65</v>
      </c>
      <c r="T918" s="3" t="s">
        <v>116</v>
      </c>
      <c r="U918" s="3" t="s">
        <v>4679</v>
      </c>
      <c r="V918" s="22" t="str">
        <f t="shared" si="97"/>
        <v>RBHFO; Hora de aviso: 7:45 04/03/2024; Solución: Se realiza un tendido de 400 mts y dos empalmes de 96 hilos; Hora de solución: 15:05 04/03/2024; Causa: Hurto</v>
      </c>
      <c r="W918" s="4" t="s">
        <v>68</v>
      </c>
      <c r="X918" s="3"/>
      <c r="Y918" s="3"/>
      <c r="Z918" s="3" t="s">
        <v>69</v>
      </c>
      <c r="AA918" s="3" t="s">
        <v>70</v>
      </c>
      <c r="AB918" s="3">
        <v>8326850</v>
      </c>
      <c r="AC918" s="3" t="s">
        <v>71</v>
      </c>
      <c r="AD918" s="6">
        <v>0.10347222222222222</v>
      </c>
      <c r="AE918" s="7"/>
      <c r="AF918" s="7"/>
      <c r="AG918" s="6">
        <f>Tabla4[[#This Row],[Tiempo Parada de Reloj]]+Tabla4[[#This Row],[Tiempo Autorizado por Telefonica (no Máximo)]]</f>
        <v>0.10347222222222222</v>
      </c>
      <c r="AH918" s="7">
        <f t="shared" ca="1" si="94"/>
        <v>0.2020833333325249</v>
      </c>
      <c r="AI918" s="8">
        <f t="shared" si="95"/>
        <v>2.4833333333333334</v>
      </c>
      <c r="AJ918" s="8">
        <f t="shared" ca="1" si="96"/>
        <v>4.8499999999805974</v>
      </c>
      <c r="AK918" s="3" t="s">
        <v>119</v>
      </c>
      <c r="AL918" s="3" t="s">
        <v>70</v>
      </c>
      <c r="AM918" s="3" t="s">
        <v>98</v>
      </c>
      <c r="AN918" s="3" t="s">
        <v>98</v>
      </c>
      <c r="AO918" s="3" t="s">
        <v>87</v>
      </c>
      <c r="AP918" s="3" t="s">
        <v>87</v>
      </c>
      <c r="AQ918" s="23">
        <v>45357.901388888888</v>
      </c>
      <c r="AR918" s="3"/>
      <c r="AS918" s="23"/>
      <c r="AT918" s="23"/>
      <c r="AU918" s="3" t="s">
        <v>100</v>
      </c>
      <c r="AV918" s="3" t="s">
        <v>757</v>
      </c>
      <c r="AW918" s="3">
        <v>48</v>
      </c>
      <c r="AX918" s="3">
        <v>4.6197080000000001</v>
      </c>
      <c r="AY918" s="3">
        <v>-74.167687999999998</v>
      </c>
      <c r="AZ918" s="8" t="str">
        <f>+CONCATENATE("Reportan apertura en el enlace ",Tabla4[[#This Row],[Enlace]]," en el ",Tabla4[[#This Row],[Distancia óptica]]," ocasionado por ",Tabla4[[#This Row],[Causa del daño]])</f>
        <v>Reportan apertura en el enlace Mov. Chucua - Mov. Ciudad Roma en el Km 0,941 desde Mov. Chucua  ocasionado por Hurto</v>
      </c>
      <c r="BA918" s="8" t="str">
        <f>+CONCATENATE("Para dar solución al incidente ",Tabla4[[#This Row],[Solución]])</f>
        <v>Para dar solución al incidente Se realiza un tendido de 400 mts y dos empalmes de 96 hilos</v>
      </c>
      <c r="BB918" s="3" t="str">
        <f>+_xlfn.CONCAT(Tabla4[[#This Row],[Causa Raiz]]," ",Tabla4[[#This Row],[Solución2]]," (",Tabla4[[#This Row],[Anillo]],"- Cabecera: ",Tabla4[[#This Row],[Cabecera]],"- Operador: ",Tabla4[[#This Row],[Operador]],")")</f>
        <v>Reportan apertura en el enlace Mov. Chucua - Mov. Ciudad Roma en el Km 0,941 desde Mov. Chucua  ocasionado por Hurto Para dar solución al incidente Se realiza un tendido de 400 mts y dos empalmes de 96 hilos (48- Cabecera: Asturias- Operador: Infraco)</v>
      </c>
    </row>
    <row r="919" spans="1:54" s="2" customFormat="1" ht="171">
      <c r="A919" s="38">
        <f t="shared" si="93"/>
        <v>918</v>
      </c>
      <c r="B919" s="3">
        <v>8326187</v>
      </c>
      <c r="C919" s="3" t="s">
        <v>92</v>
      </c>
      <c r="D919" s="23">
        <v>45355.4375</v>
      </c>
      <c r="E919" s="23">
        <v>45355.6875</v>
      </c>
      <c r="F919" s="1">
        <f t="shared" ca="1" si="98"/>
        <v>0.25</v>
      </c>
      <c r="G919" s="3" t="s">
        <v>55</v>
      </c>
      <c r="H919" s="41"/>
      <c r="I919" s="40"/>
      <c r="J919" s="5" t="s">
        <v>56</v>
      </c>
      <c r="K919" s="3" t="s">
        <v>359</v>
      </c>
      <c r="L919" s="9" t="s">
        <v>58</v>
      </c>
      <c r="M919" s="3" t="s">
        <v>360</v>
      </c>
      <c r="N919" s="3" t="s">
        <v>361</v>
      </c>
      <c r="O919" s="3" t="s">
        <v>793</v>
      </c>
      <c r="P919" s="3" t="s">
        <v>4680</v>
      </c>
      <c r="Q919" s="4" t="s">
        <v>4681</v>
      </c>
      <c r="R919" s="3" t="s">
        <v>365</v>
      </c>
      <c r="S919" s="3" t="s">
        <v>366</v>
      </c>
      <c r="T919" s="3" t="s">
        <v>146</v>
      </c>
      <c r="U919" s="3" t="s">
        <v>1345</v>
      </c>
      <c r="V919" s="22" t="str">
        <f t="shared" si="97"/>
        <v>RTNFO; Hora de aviso: 10:30 04/03/2024; Solución: Se realiza migracion entre empalmes; Hora de solución: 16:30 04/03/2024; Causa: Falla en la Red FiOp</v>
      </c>
      <c r="W919" s="4" t="s">
        <v>423</v>
      </c>
      <c r="X919" s="3"/>
      <c r="Y919" s="3"/>
      <c r="Z919" s="3" t="s">
        <v>69</v>
      </c>
      <c r="AA919" s="3" t="s">
        <v>71</v>
      </c>
      <c r="AB919" s="3">
        <v>0</v>
      </c>
      <c r="AC919" s="3" t="s">
        <v>70</v>
      </c>
      <c r="AD919" s="6">
        <v>4.5138888888888888E-2</v>
      </c>
      <c r="AE919" s="7"/>
      <c r="AF919" s="7"/>
      <c r="AG919" s="6">
        <f>Tabla4[[#This Row],[Tiempo Parada de Reloj]]+Tabla4[[#This Row],[Tiempo Autorizado por Telefonica (no Máximo)]]</f>
        <v>4.5138888888888888E-2</v>
      </c>
      <c r="AH919" s="7">
        <f t="shared" ca="1" si="94"/>
        <v>0.2048611111111111</v>
      </c>
      <c r="AI919" s="8">
        <f t="shared" si="95"/>
        <v>1.0833333333333333</v>
      </c>
      <c r="AJ919" s="8">
        <f t="shared" ca="1" si="96"/>
        <v>4.9166666666666661</v>
      </c>
      <c r="AK919" s="3" t="s">
        <v>119</v>
      </c>
      <c r="AL919" s="3" t="s">
        <v>70</v>
      </c>
      <c r="AM919" s="3" t="s">
        <v>98</v>
      </c>
      <c r="AN919" s="3" t="s">
        <v>98</v>
      </c>
      <c r="AO919" s="3" t="s">
        <v>87</v>
      </c>
      <c r="AP919" s="3" t="s">
        <v>87</v>
      </c>
      <c r="AQ919" s="23">
        <v>45357.307638888888</v>
      </c>
      <c r="AR919" s="3"/>
      <c r="AS919" s="23" t="s">
        <v>798</v>
      </c>
      <c r="AT919" s="65" t="s">
        <v>799</v>
      </c>
      <c r="AU919" s="3" t="s">
        <v>424</v>
      </c>
      <c r="AV919" s="3" t="s">
        <v>4682</v>
      </c>
      <c r="AW919" s="3" t="s">
        <v>1323</v>
      </c>
      <c r="AX919" s="3">
        <v>5.4640199999999997</v>
      </c>
      <c r="AY919" s="3">
        <v>-75.580600000000004</v>
      </c>
      <c r="AZ919" s="8" t="str">
        <f>+CONCATENATE("Reportan apertura en el enlace ",Tabla4[[#This Row],[Enlace]]," en el ",Tabla4[[#This Row],[Distancia óptica]]," ocasionado por ",Tabla4[[#This Row],[Causa del daño]])</f>
        <v>Reportan apertura en el enlace Manizales - La Pintada en el Km 44,5 desde La Pintada ocasionado por Falla en la Red FiOp</v>
      </c>
      <c r="BA919" s="8" t="str">
        <f>+CONCATENATE("Para dar solución al incidente ",Tabla4[[#This Row],[Solución]])</f>
        <v>Para dar solución al incidente Se realiza migracion entre empalmes</v>
      </c>
      <c r="BB919" s="3" t="str">
        <f>+_xlfn.CONCAT(Tabla4[[#This Row],[Causa Raiz]]," ",Tabla4[[#This Row],[Solución2]]," (",Tabla4[[#This Row],[Anillo]],"- Cabecera: ",Tabla4[[#This Row],[Cabecera]],"- Operador: ",Tabla4[[#This Row],[Operador]],")")</f>
        <v>Reportan apertura en el enlace Manizales - La Pintada en el Km 44,5 desde La Pintada ocasionado por Falla en la Red FiOp Para dar solución al incidente Se realiza migracion entre empalmes (TRONCAL- Cabecera: Pintada- Operador: Colombia Telecomunicaciones)</v>
      </c>
    </row>
    <row r="920" spans="1:54" s="2" customFormat="1" ht="156.75">
      <c r="A920" s="38">
        <f t="shared" si="93"/>
        <v>919</v>
      </c>
      <c r="B920" s="3">
        <v>8326312</v>
      </c>
      <c r="C920" s="3" t="s">
        <v>136</v>
      </c>
      <c r="D920" s="23">
        <v>45355.458333333336</v>
      </c>
      <c r="E920" s="23">
        <v>45355.805555555555</v>
      </c>
      <c r="F920" s="1">
        <f t="shared" ca="1" si="98"/>
        <v>0.34722222221898846</v>
      </c>
      <c r="G920" s="3" t="s">
        <v>55</v>
      </c>
      <c r="H920" s="41"/>
      <c r="I920" s="40"/>
      <c r="J920" s="5" t="s">
        <v>137</v>
      </c>
      <c r="K920" s="3" t="s">
        <v>57</v>
      </c>
      <c r="L920" s="9" t="s">
        <v>78</v>
      </c>
      <c r="M920" s="3" t="s">
        <v>59</v>
      </c>
      <c r="N920" s="3" t="s">
        <v>60</v>
      </c>
      <c r="O920" s="3" t="s">
        <v>4683</v>
      </c>
      <c r="P920" s="3" t="s">
        <v>4684</v>
      </c>
      <c r="Q920" s="4" t="s">
        <v>4685</v>
      </c>
      <c r="R920" s="3" t="s">
        <v>4664</v>
      </c>
      <c r="S920" s="3" t="s">
        <v>65</v>
      </c>
      <c r="T920" s="3" t="s">
        <v>256</v>
      </c>
      <c r="U920" s="3" t="s">
        <v>2089</v>
      </c>
      <c r="V920" s="22" t="str">
        <f t="shared" si="97"/>
        <v>RBHFO; Hora de aviso: 11:00 04/03/2024; Solución: Se refusiona hilo en empalme existente; Hora de solución: 19:20 04/03/2024; Causa: Falla de Empalme de FiOp</v>
      </c>
      <c r="W920" s="4" t="s">
        <v>68</v>
      </c>
      <c r="X920" s="3"/>
      <c r="Y920" s="3"/>
      <c r="Z920" s="3" t="s">
        <v>69</v>
      </c>
      <c r="AA920" s="3" t="s">
        <v>71</v>
      </c>
      <c r="AB920" s="3">
        <v>0</v>
      </c>
      <c r="AC920" s="3" t="s">
        <v>71</v>
      </c>
      <c r="AD920" s="6">
        <v>0.18888888888888888</v>
      </c>
      <c r="AE920" s="7"/>
      <c r="AF920" s="7"/>
      <c r="AG920" s="6">
        <f>Tabla4[[#This Row],[Tiempo Parada de Reloj]]+Tabla4[[#This Row],[Tiempo Autorizado por Telefonica (no Máximo)]]</f>
        <v>0.18888888888888888</v>
      </c>
      <c r="AH920" s="7">
        <f t="shared" ca="1" si="94"/>
        <v>0.15833333333009958</v>
      </c>
      <c r="AI920" s="8">
        <f t="shared" si="95"/>
        <v>4.5333333333333332</v>
      </c>
      <c r="AJ920" s="8">
        <f t="shared" ca="1" si="96"/>
        <v>3.7999999999223899</v>
      </c>
      <c r="AK920" s="3" t="s">
        <v>119</v>
      </c>
      <c r="AL920" s="3" t="s">
        <v>70</v>
      </c>
      <c r="AM920" s="3" t="s">
        <v>98</v>
      </c>
      <c r="AN920" s="3" t="s">
        <v>98</v>
      </c>
      <c r="AO920" s="3" t="s">
        <v>87</v>
      </c>
      <c r="AP920" s="3" t="s">
        <v>87</v>
      </c>
      <c r="AQ920" s="23">
        <v>45356.706944444442</v>
      </c>
      <c r="AR920" s="3"/>
      <c r="AS920" s="23"/>
      <c r="AT920" s="23"/>
      <c r="AU920" s="3" t="s">
        <v>1202</v>
      </c>
      <c r="AV920" s="3" t="s">
        <v>757</v>
      </c>
      <c r="AW920" s="3" t="s">
        <v>2330</v>
      </c>
      <c r="AX920" s="3">
        <v>4.653009</v>
      </c>
      <c r="AY920" s="3">
        <v>-74.139931000000004</v>
      </c>
      <c r="AZ920" s="8" t="str">
        <f>+CONCATENATE("Reportan apertura en el enlace ",Tabla4[[#This Row],[Enlace]]," en el ",Tabla4[[#This Row],[Distancia óptica]]," ocasionado por ",Tabla4[[#This Row],[Causa del daño]])</f>
        <v>Reportan apertura en el enlace Mov. Osorio - Mov. Andalucia en el Km 0,291 desde Mov. ocasionado por Falla de Empalme de FiOp</v>
      </c>
      <c r="BA920" s="8" t="str">
        <f>+CONCATENATE("Para dar solución al incidente ",Tabla4[[#This Row],[Solución]])</f>
        <v>Para dar solución al incidente Se refusiona hilo en empalme existente</v>
      </c>
      <c r="BB920" s="3" t="str">
        <f>+_xlfn.CONCAT(Tabla4[[#This Row],[Causa Raiz]]," ",Tabla4[[#This Row],[Solución2]]," (",Tabla4[[#This Row],[Anillo]],"- Cabecera: ",Tabla4[[#This Row],[Cabecera]],"- Operador: ",Tabla4[[#This Row],[Operador]],")")</f>
        <v>Reportan apertura en el enlace Mov. Osorio - Mov. Andalucia en el Km 0,291 desde Mov. ocasionado por Falla de Empalme de FiOp Para dar solución al incidente Se refusiona hilo en empalme existente (Anillo 47A- Cabecera: Asturias- Operador: Infraco)</v>
      </c>
    </row>
    <row r="921" spans="1:54" s="2" customFormat="1" ht="199.5">
      <c r="A921" s="38">
        <f t="shared" si="93"/>
        <v>920</v>
      </c>
      <c r="B921" s="3">
        <v>8325847</v>
      </c>
      <c r="C921" s="3" t="s">
        <v>54</v>
      </c>
      <c r="D921" s="23">
        <v>45355.479166666664</v>
      </c>
      <c r="E921" s="23">
        <v>45355.5625</v>
      </c>
      <c r="F921" s="1">
        <f t="shared" ca="1" si="98"/>
        <v>8.3333333335758653E-2</v>
      </c>
      <c r="G921" s="3" t="s">
        <v>55</v>
      </c>
      <c r="H921" s="41"/>
      <c r="I921" s="40"/>
      <c r="J921" s="5" t="s">
        <v>56</v>
      </c>
      <c r="K921" s="3" t="s">
        <v>77</v>
      </c>
      <c r="L921" s="9" t="s">
        <v>58</v>
      </c>
      <c r="M921" s="3" t="s">
        <v>283</v>
      </c>
      <c r="N921" s="3" t="s">
        <v>284</v>
      </c>
      <c r="O921" s="3" t="s">
        <v>4686</v>
      </c>
      <c r="P921" s="3" t="s">
        <v>4687</v>
      </c>
      <c r="Q921" s="4" t="s">
        <v>4688</v>
      </c>
      <c r="R921" s="3" t="s">
        <v>400</v>
      </c>
      <c r="S921" s="3" t="s">
        <v>289</v>
      </c>
      <c r="T921" s="3" t="s">
        <v>66</v>
      </c>
      <c r="U921" s="3" t="s">
        <v>1786</v>
      </c>
      <c r="V921" s="22" t="str">
        <f t="shared" si="97"/>
        <v>RLFO; Hora de aviso: 11:30 04/03/2024; Solución: se realiza tendido de 80 mts y dos empalmes de 24 hilos ; Hora de solución: 13:30 04/03/2024; Causa: Vandalismo</v>
      </c>
      <c r="W921" s="4" t="s">
        <v>160</v>
      </c>
      <c r="X921" s="3"/>
      <c r="Y921" s="3"/>
      <c r="Z921" s="3" t="s">
        <v>69</v>
      </c>
      <c r="AA921" s="3" t="s">
        <v>70</v>
      </c>
      <c r="AB921" s="3">
        <v>8325847</v>
      </c>
      <c r="AC921" s="3" t="s">
        <v>71</v>
      </c>
      <c r="AD921" s="6">
        <v>0</v>
      </c>
      <c r="AE921" s="7"/>
      <c r="AF921" s="7"/>
      <c r="AG921" s="6">
        <f>Tabla4[[#This Row],[Tiempo Parada de Reloj]]+Tabla4[[#This Row],[Tiempo Autorizado por Telefonica (no Máximo)]]</f>
        <v>0</v>
      </c>
      <c r="AH921" s="7">
        <f t="shared" ca="1" si="94"/>
        <v>8.3333333335758653E-2</v>
      </c>
      <c r="AI921" s="8">
        <f t="shared" si="95"/>
        <v>0</v>
      </c>
      <c r="AJ921" s="8">
        <f t="shared" ca="1" si="96"/>
        <v>2.0000000000582077</v>
      </c>
      <c r="AK921" s="3" t="s">
        <v>119</v>
      </c>
      <c r="AL921" s="3" t="s">
        <v>71</v>
      </c>
      <c r="AM921" s="3" t="s">
        <v>69</v>
      </c>
      <c r="AN921" s="3" t="s">
        <v>119</v>
      </c>
      <c r="AO921" s="3" t="s">
        <v>87</v>
      </c>
      <c r="AP921" s="3" t="s">
        <v>87</v>
      </c>
      <c r="AQ921" s="23">
        <v>45357.682638888888</v>
      </c>
      <c r="AR921" s="3"/>
      <c r="AS921" s="23"/>
      <c r="AT921" s="23"/>
      <c r="AU921" s="3" t="s">
        <v>662</v>
      </c>
      <c r="AV921" s="3" t="s">
        <v>1915</v>
      </c>
      <c r="AW921" s="3" t="s">
        <v>307</v>
      </c>
      <c r="AX921" s="3">
        <v>4.5263999999999998</v>
      </c>
      <c r="AY921" s="3">
        <v>-75.685100000000006</v>
      </c>
      <c r="AZ921" s="8" t="str">
        <f>+CONCATENATE("Reportan apertura en el enlace ",Tabla4[[#This Row],[Enlace]]," en el ",Tabla4[[#This Row],[Distancia óptica]]," ocasionado por ",Tabla4[[#This Row],[Causa del daño]])</f>
        <v>Reportan apertura en el enlace Armenia - Ranchering de Tigo en el Km 0,750  desde Armenia Sur ocasionado por Vandalismo</v>
      </c>
      <c r="BA921" s="8" t="str">
        <f>+CONCATENATE("Para dar solución al incidente ",Tabla4[[#This Row],[Solución]])</f>
        <v xml:space="preserve">Para dar solución al incidente se realiza tendido de 80 mts y dos empalmes de 24 hilos </v>
      </c>
      <c r="BB921" s="3" t="str">
        <f>+_xlfn.CONCAT(Tabla4[[#This Row],[Causa Raiz]]," ",Tabla4[[#This Row],[Solución2]]," (",Tabla4[[#This Row],[Anillo]],"- Cabecera: ",Tabla4[[#This Row],[Cabecera]],"- Operador: ",Tabla4[[#This Row],[Operador]],")")</f>
        <v>Reportan apertura en el enlace Armenia - Ranchering de Tigo en el Km 0,750  desde Armenia Sur ocasionado por Vandalismo Para dar solución al incidente se realiza tendido de 80 mts y dos empalmes de 24 hilos  (LINEAL- Cabecera: ARMENIA SUR - Operador: Colombia Telecomunicaciones)</v>
      </c>
    </row>
    <row r="922" spans="1:54" s="2" customFormat="1" ht="185.25">
      <c r="A922" s="38">
        <f t="shared" si="93"/>
        <v>921</v>
      </c>
      <c r="B922" s="3">
        <v>8327267</v>
      </c>
      <c r="C922" s="3" t="s">
        <v>163</v>
      </c>
      <c r="D922" s="23">
        <v>45355.625</v>
      </c>
      <c r="E922" s="23">
        <v>45355.743055555555</v>
      </c>
      <c r="F922" s="1">
        <f t="shared" ca="1" si="98"/>
        <v>0.11805555555474712</v>
      </c>
      <c r="G922" s="3" t="s">
        <v>55</v>
      </c>
      <c r="H922" s="41"/>
      <c r="I922" s="40"/>
      <c r="J922" s="5" t="s">
        <v>56</v>
      </c>
      <c r="K922" s="3" t="s">
        <v>77</v>
      </c>
      <c r="L922" s="9" t="s">
        <v>58</v>
      </c>
      <c r="M922" s="3" t="s">
        <v>283</v>
      </c>
      <c r="N922" s="3" t="s">
        <v>284</v>
      </c>
      <c r="O922" s="3" t="s">
        <v>4689</v>
      </c>
      <c r="P922" s="3" t="s">
        <v>4690</v>
      </c>
      <c r="Q922" s="4" t="s">
        <v>4691</v>
      </c>
      <c r="R922" s="3" t="s">
        <v>400</v>
      </c>
      <c r="S922" s="3" t="s">
        <v>289</v>
      </c>
      <c r="T922" s="3" t="s">
        <v>256</v>
      </c>
      <c r="U922" s="3" t="s">
        <v>4692</v>
      </c>
      <c r="V922" s="22" t="str">
        <f t="shared" si="97"/>
        <v>RDFO; Hora de aviso: 15:00 04/03/2024; Solución: Se rehace empalme existente de 24 hilos; Hora de solución: 17:50 04/03/2024; Causa: Falla de Empalme de FiOp</v>
      </c>
      <c r="W922" s="4" t="s">
        <v>160</v>
      </c>
      <c r="X922" s="3"/>
      <c r="Y922" s="3"/>
      <c r="Z922" s="3" t="s">
        <v>69</v>
      </c>
      <c r="AA922" s="3" t="s">
        <v>71</v>
      </c>
      <c r="AB922" s="3">
        <v>0</v>
      </c>
      <c r="AC922" s="3" t="s">
        <v>71</v>
      </c>
      <c r="AD922" s="6">
        <v>0</v>
      </c>
      <c r="AE922" s="7"/>
      <c r="AF922" s="7"/>
      <c r="AG922" s="6">
        <f>Tabla4[[#This Row],[Tiempo Parada de Reloj]]+Tabla4[[#This Row],[Tiempo Autorizado por Telefonica (no Máximo)]]</f>
        <v>0</v>
      </c>
      <c r="AH922" s="7">
        <f t="shared" ca="1" si="94"/>
        <v>0.11805555555474712</v>
      </c>
      <c r="AI922" s="8">
        <f t="shared" si="95"/>
        <v>0</v>
      </c>
      <c r="AJ922" s="8">
        <f t="shared" ca="1" si="96"/>
        <v>2.8333333333139308</v>
      </c>
      <c r="AK922" s="3" t="s">
        <v>98</v>
      </c>
      <c r="AL922" s="3" t="s">
        <v>71</v>
      </c>
      <c r="AM922" s="3" t="s">
        <v>69</v>
      </c>
      <c r="AN922" s="3" t="s">
        <v>98</v>
      </c>
      <c r="AO922" s="3" t="s">
        <v>87</v>
      </c>
      <c r="AP922" s="3" t="s">
        <v>87</v>
      </c>
      <c r="AQ922" s="23">
        <v>45357.759027777778</v>
      </c>
      <c r="AR922" s="3"/>
      <c r="AS922" s="23"/>
      <c r="AT922" s="23"/>
      <c r="AU922" s="3" t="s">
        <v>404</v>
      </c>
      <c r="AV922" s="3" t="s">
        <v>1126</v>
      </c>
      <c r="AW922" s="3" t="s">
        <v>307</v>
      </c>
      <c r="AX922" s="3">
        <v>4.5266000000000002</v>
      </c>
      <c r="AY922" s="3">
        <v>-75.688400000000001</v>
      </c>
      <c r="AZ922" s="8" t="str">
        <f>+CONCATENATE("Reportan apertura en el enlace ",Tabla4[[#This Row],[Enlace]]," en el ",Tabla4[[#This Row],[Distancia óptica]]," ocasionado por ",Tabla4[[#This Row],[Causa del daño]])</f>
        <v>Reportan apertura en el enlace Armenia Sur - Interconexion tigo en el Km 0,3 desde Armenia Sur ocasionado por Falla de Empalme de FiOp</v>
      </c>
      <c r="BA922" s="8" t="str">
        <f>+CONCATENATE("Para dar solución al incidente ",Tabla4[[#This Row],[Solución]])</f>
        <v>Para dar solución al incidente Se rehace empalme existente de 24 hilos</v>
      </c>
      <c r="BB922" s="3" t="str">
        <f>+_xlfn.CONCAT(Tabla4[[#This Row],[Causa Raiz]]," ",Tabla4[[#This Row],[Solución2]]," (",Tabla4[[#This Row],[Anillo]],"- Cabecera: ",Tabla4[[#This Row],[Cabecera]],"- Operador: ",Tabla4[[#This Row],[Operador]],")")</f>
        <v>Reportan apertura en el enlace Armenia Sur - Interconexion tigo en el Km 0,3 desde Armenia Sur ocasionado por Falla de Empalme de FiOp Para dar solución al incidente Se rehace empalme existente de 24 hilos (LINEAL- Cabecera: Armenia Sur- Operador: Colombia Telecomunicaciones)</v>
      </c>
    </row>
    <row r="923" spans="1:54" s="2" customFormat="1" ht="185.25">
      <c r="A923" s="38">
        <f t="shared" si="93"/>
        <v>922</v>
      </c>
      <c r="B923" s="3">
        <v>8327375</v>
      </c>
      <c r="C923" s="3" t="s">
        <v>92</v>
      </c>
      <c r="D923" s="23">
        <v>45355.638888888891</v>
      </c>
      <c r="E923" s="23">
        <v>45355.729166666664</v>
      </c>
      <c r="F923" s="1">
        <f t="shared" ca="1" si="98"/>
        <v>9.0277777773735579E-2</v>
      </c>
      <c r="G923" s="3" t="s">
        <v>55</v>
      </c>
      <c r="H923" s="41"/>
      <c r="I923" s="40"/>
      <c r="J923" s="5" t="s">
        <v>56</v>
      </c>
      <c r="K923" s="3" t="s">
        <v>203</v>
      </c>
      <c r="L923" s="9" t="s">
        <v>58</v>
      </c>
      <c r="M923" s="3" t="s">
        <v>204</v>
      </c>
      <c r="N923" s="3" t="s">
        <v>2622</v>
      </c>
      <c r="O923" s="3" t="s">
        <v>4693</v>
      </c>
      <c r="P923" s="3" t="s">
        <v>4694</v>
      </c>
      <c r="Q923" s="4" t="s">
        <v>4695</v>
      </c>
      <c r="R923" s="3" t="s">
        <v>336</v>
      </c>
      <c r="S923" s="3" t="s">
        <v>221</v>
      </c>
      <c r="T923" s="3" t="s">
        <v>146</v>
      </c>
      <c r="U923" s="3" t="s">
        <v>4696</v>
      </c>
      <c r="V923" s="22" t="str">
        <f t="shared" si="97"/>
        <v>RTNFO; Hora de aviso: 15:20 04/03/2024; Solución: Se realiza migracion del hilo entre Barbosa y socorro; Hora de solución: 17:30 04/03/2024; Causa: Falla en la Red FiOp</v>
      </c>
      <c r="W923" s="4" t="s">
        <v>213</v>
      </c>
      <c r="X923" s="3"/>
      <c r="Y923" s="3"/>
      <c r="Z923" s="3" t="s">
        <v>69</v>
      </c>
      <c r="AA923" s="3" t="s">
        <v>71</v>
      </c>
      <c r="AB923" s="3">
        <v>0</v>
      </c>
      <c r="AC923" s="3" t="s">
        <v>70</v>
      </c>
      <c r="AD923" s="6">
        <v>0</v>
      </c>
      <c r="AE923" s="7"/>
      <c r="AF923" s="7"/>
      <c r="AG923" s="6">
        <f>Tabla4[[#This Row],[Tiempo Parada de Reloj]]+Tabla4[[#This Row],[Tiempo Autorizado por Telefonica (no Máximo)]]</f>
        <v>0</v>
      </c>
      <c r="AH923" s="7">
        <f t="shared" ca="1" si="94"/>
        <v>9.0277777773735579E-2</v>
      </c>
      <c r="AI923" s="8">
        <f t="shared" si="95"/>
        <v>0</v>
      </c>
      <c r="AJ923" s="8">
        <f t="shared" ca="1" si="96"/>
        <v>2.1666666665696539</v>
      </c>
      <c r="AK923" s="3" t="s">
        <v>98</v>
      </c>
      <c r="AL923" s="3" t="s">
        <v>71</v>
      </c>
      <c r="AM923" s="3" t="s">
        <v>69</v>
      </c>
      <c r="AN923" s="3" t="s">
        <v>98</v>
      </c>
      <c r="AO923" s="3" t="s">
        <v>87</v>
      </c>
      <c r="AP923" s="3" t="s">
        <v>87</v>
      </c>
      <c r="AQ923" s="23">
        <v>45357.921527777777</v>
      </c>
      <c r="AR923" s="3"/>
      <c r="AS923" s="23"/>
      <c r="AT923" s="23"/>
      <c r="AU923" s="3" t="s">
        <v>501</v>
      </c>
      <c r="AV923" s="3" t="s">
        <v>2622</v>
      </c>
      <c r="AW923" s="3" t="s">
        <v>1323</v>
      </c>
      <c r="AX923" s="3">
        <v>6.4701899999999997</v>
      </c>
      <c r="AY923" s="3">
        <v>-73.260503</v>
      </c>
      <c r="AZ923" s="8" t="str">
        <f>+CONCATENATE("Reportan apertura en el enlace ",Tabla4[[#This Row],[Enlace]]," en el ",Tabla4[[#This Row],[Distancia óptica]]," ocasionado por ",Tabla4[[#This Row],[Causa del daño]])</f>
        <v>Reportan apertura en el enlace Barbosa - Socorro en el Km 68,4 desde Socorro ocasionado por Falla en la Red FiOp</v>
      </c>
      <c r="BA923" s="8" t="str">
        <f>+CONCATENATE("Para dar solución al incidente ",Tabla4[[#This Row],[Solución]])</f>
        <v>Para dar solución al incidente Se realiza migracion del hilo entre Barbosa y socorro</v>
      </c>
      <c r="BB923" s="3" t="str">
        <f>+_xlfn.CONCAT(Tabla4[[#This Row],[Causa Raiz]]," ",Tabla4[[#This Row],[Solución2]]," (",Tabla4[[#This Row],[Anillo]],"- Cabecera: ",Tabla4[[#This Row],[Cabecera]],"- Operador: ",Tabla4[[#This Row],[Operador]],")")</f>
        <v>Reportan apertura en el enlace Barbosa - Socorro en el Km 68,4 desde Socorro ocasionado por Falla en la Red FiOp Para dar solución al incidente Se realiza migracion del hilo entre Barbosa y socorro (TRONCAL- Cabecera: BARBOSA- Operador: Colombia Telecomunicaciones)</v>
      </c>
    </row>
    <row r="924" spans="1:54" s="2" customFormat="1" ht="242.25">
      <c r="A924" s="38">
        <f t="shared" si="93"/>
        <v>923</v>
      </c>
      <c r="B924" s="3">
        <v>8323082</v>
      </c>
      <c r="C924" s="3" t="s">
        <v>54</v>
      </c>
      <c r="D924" s="23">
        <v>45355.743055555555</v>
      </c>
      <c r="E924" s="23">
        <v>45357.5625</v>
      </c>
      <c r="F924" s="1">
        <f t="shared" ca="1" si="98"/>
        <v>1.8194444444452529</v>
      </c>
      <c r="G924" s="3" t="s">
        <v>55</v>
      </c>
      <c r="H924" s="41"/>
      <c r="I924" s="40"/>
      <c r="J924" s="5" t="s">
        <v>56</v>
      </c>
      <c r="K924" s="3" t="s">
        <v>93</v>
      </c>
      <c r="L924" s="9" t="s">
        <v>78</v>
      </c>
      <c r="M924" s="3" t="s">
        <v>59</v>
      </c>
      <c r="N924" s="3" t="s">
        <v>60</v>
      </c>
      <c r="O924" s="3" t="s">
        <v>4697</v>
      </c>
      <c r="P924" s="3" t="s">
        <v>4698</v>
      </c>
      <c r="Q924" s="4" t="s">
        <v>4699</v>
      </c>
      <c r="R924" s="3" t="s">
        <v>947</v>
      </c>
      <c r="S924" s="3" t="s">
        <v>65</v>
      </c>
      <c r="T924" s="3" t="s">
        <v>176</v>
      </c>
      <c r="U924" s="3" t="s">
        <v>4700</v>
      </c>
      <c r="V924" s="22" t="str">
        <f t="shared" si="97"/>
        <v>RLFO; Hora de aviso: 17:50 04/03/2024; Solución: Se recupera 80 mts de reserva y se ingresa a un empalme nuevo por migracion de cables de 8 hilos ; Hora de solución: 13:30 06/03/2024; Causa: Intervención de Terceros. No Identificados</v>
      </c>
      <c r="W924" s="4" t="s">
        <v>68</v>
      </c>
      <c r="X924" s="3"/>
      <c r="Y924" s="3"/>
      <c r="Z924" s="3" t="s">
        <v>69</v>
      </c>
      <c r="AA924" s="3" t="s">
        <v>70</v>
      </c>
      <c r="AB924" s="3" t="s">
        <v>4701</v>
      </c>
      <c r="AC924" s="3" t="s">
        <v>71</v>
      </c>
      <c r="AD924" s="6">
        <v>1.6875</v>
      </c>
      <c r="AE924" s="7"/>
      <c r="AF924" s="7"/>
      <c r="AG924" s="6">
        <f>Tabla4[[#This Row],[Tiempo Parada de Reloj]]+Tabla4[[#This Row],[Tiempo Autorizado por Telefonica (no Máximo)]]</f>
        <v>1.6875</v>
      </c>
      <c r="AH924" s="7">
        <f t="shared" ca="1" si="94"/>
        <v>0.13194444444525288</v>
      </c>
      <c r="AI924" s="8">
        <f t="shared" si="95"/>
        <v>40.5</v>
      </c>
      <c r="AJ924" s="8">
        <f t="shared" ca="1" si="96"/>
        <v>3.1666666666860692</v>
      </c>
      <c r="AK924" s="3" t="s">
        <v>98</v>
      </c>
      <c r="AL924" s="3" t="s">
        <v>70</v>
      </c>
      <c r="AM924" s="3" t="s">
        <v>88</v>
      </c>
      <c r="AN924" s="3" t="s">
        <v>119</v>
      </c>
      <c r="AO924" s="3" t="s">
        <v>87</v>
      </c>
      <c r="AP924" s="3" t="s">
        <v>87</v>
      </c>
      <c r="AQ924" s="23">
        <v>45358.767361111109</v>
      </c>
      <c r="AR924" s="3"/>
      <c r="AS924" s="23"/>
      <c r="AT924" s="23"/>
      <c r="AU924" s="3" t="s">
        <v>264</v>
      </c>
      <c r="AV924" s="3" t="s">
        <v>4536</v>
      </c>
      <c r="AW924" s="3" t="s">
        <v>4702</v>
      </c>
      <c r="AX924" s="3">
        <v>4.6490900000000002</v>
      </c>
      <c r="AY924" s="3">
        <v>-74.107330000000005</v>
      </c>
      <c r="AZ924" s="8" t="str">
        <f>+CONCATENATE("Reportan apertura en el enlace ",Tabla4[[#This Row],[Enlace]]," en el ",Tabla4[[#This Row],[Distancia óptica]]," ocasionado por ",Tabla4[[#This Row],[Causa del daño]])</f>
        <v>Reportan apertura en el enlace Mov. Metrocelda Clinica Colombia - Mov. Salitre en el Km 0,344 desde Metrocelda Clinica colombia ocasionado por Intervención de Terceros. No Identificados</v>
      </c>
      <c r="BA924" s="8" t="str">
        <f>+CONCATENATE("Para dar solución al incidente ",Tabla4[[#This Row],[Solución]])</f>
        <v xml:space="preserve">Para dar solución al incidente Se recupera 80 mts de reserva y se ingresa a un empalme nuevo por migracion de cables de 8 hilos </v>
      </c>
      <c r="BB924" s="3" t="str">
        <f>+_xlfn.CONCAT(Tabla4[[#This Row],[Causa Raiz]]," ",Tabla4[[#This Row],[Solución2]]," (",Tabla4[[#This Row],[Anillo]],"- Cabecera: ",Tabla4[[#This Row],[Cabecera]],"- Operador: ",Tabla4[[#This Row],[Operador]],")")</f>
        <v>Reportan apertura en el enlace Mov. Metrocelda Clinica Colombia - Mov. Salitre en el Km 0,344 desde Metrocelda Clinica colombia ocasionado por Intervención de Terceros. No Identificados Para dar solución al incidente Se recupera 80 mts de reserva y se ingresa a un empalme nuevo por migracion de cables de 8 hilos  (11B- Cabecera: salitre- Operador: Colombia Telecomunicaciones)</v>
      </c>
    </row>
    <row r="925" spans="1:54" s="2" customFormat="1" ht="185.25">
      <c r="A925" s="38">
        <f t="shared" si="93"/>
        <v>924</v>
      </c>
      <c r="B925" s="3">
        <v>8328302</v>
      </c>
      <c r="C925" s="3" t="s">
        <v>163</v>
      </c>
      <c r="D925" s="23">
        <v>45355.798611111109</v>
      </c>
      <c r="E925" s="23">
        <v>45356</v>
      </c>
      <c r="F925" s="1">
        <f t="shared" ca="1" si="98"/>
        <v>0.20138888889050577</v>
      </c>
      <c r="G925" s="3" t="s">
        <v>55</v>
      </c>
      <c r="H925" s="41"/>
      <c r="I925" s="40"/>
      <c r="J925" s="5" t="s">
        <v>56</v>
      </c>
      <c r="K925" s="3" t="s">
        <v>122</v>
      </c>
      <c r="L925" s="9" t="s">
        <v>58</v>
      </c>
      <c r="M925" s="3" t="s">
        <v>123</v>
      </c>
      <c r="N925" s="3" t="s">
        <v>124</v>
      </c>
      <c r="O925" s="3" t="s">
        <v>4703</v>
      </c>
      <c r="P925" s="3" t="s">
        <v>4704</v>
      </c>
      <c r="Q925" s="4" t="s">
        <v>4705</v>
      </c>
      <c r="R925" s="3" t="s">
        <v>128</v>
      </c>
      <c r="S925" s="3" t="s">
        <v>129</v>
      </c>
      <c r="T925" s="3" t="s">
        <v>176</v>
      </c>
      <c r="U925" s="3" t="s">
        <v>4706</v>
      </c>
      <c r="V925" s="22" t="str">
        <f t="shared" si="97"/>
        <v>RDFO; Hora de aviso: 19:10 04/03/2024; Solución: Se realiza un tendido de  200 mts y dos empalmes de 48 hilos; Hora de solución: 0:00 05/03/2024; Causa: Intervención de Terceros. No Identificados</v>
      </c>
      <c r="W925" s="4" t="s">
        <v>132</v>
      </c>
      <c r="X925" s="3"/>
      <c r="Y925" s="3"/>
      <c r="Z925" s="3" t="s">
        <v>69</v>
      </c>
      <c r="AA925" s="3" t="s">
        <v>71</v>
      </c>
      <c r="AB925" s="3">
        <v>0</v>
      </c>
      <c r="AC925" s="3" t="s">
        <v>71</v>
      </c>
      <c r="AD925" s="6">
        <v>5.9027777777777783E-2</v>
      </c>
      <c r="AE925" s="7"/>
      <c r="AF925" s="7"/>
      <c r="AG925" s="6">
        <f>Tabla4[[#This Row],[Tiempo Parada de Reloj]]+Tabla4[[#This Row],[Tiempo Autorizado por Telefonica (no Máximo)]]</f>
        <v>5.9027777777777783E-2</v>
      </c>
      <c r="AH925" s="7">
        <f t="shared" ca="1" si="94"/>
        <v>0.14236111111272798</v>
      </c>
      <c r="AI925" s="8">
        <f t="shared" si="95"/>
        <v>1.4166666666666667</v>
      </c>
      <c r="AJ925" s="8">
        <f t="shared" ca="1" si="96"/>
        <v>3.4166666667054715</v>
      </c>
      <c r="AK925" s="3" t="s">
        <v>98</v>
      </c>
      <c r="AL925" s="3" t="s">
        <v>70</v>
      </c>
      <c r="AM925" s="3" t="s">
        <v>88</v>
      </c>
      <c r="AN925" s="3" t="s">
        <v>72</v>
      </c>
      <c r="AO925" s="3" t="s">
        <v>87</v>
      </c>
      <c r="AP925" s="3" t="s">
        <v>87</v>
      </c>
      <c r="AQ925" s="23">
        <v>45357.895833333336</v>
      </c>
      <c r="AR925" s="3"/>
      <c r="AS925" s="23"/>
      <c r="AT925" s="23"/>
      <c r="AU925" s="3" t="s">
        <v>133</v>
      </c>
      <c r="AV925" s="3" t="s">
        <v>1342</v>
      </c>
      <c r="AW925" s="3" t="s">
        <v>370</v>
      </c>
      <c r="AX925" s="3">
        <v>11.020104</v>
      </c>
      <c r="AY925" s="3">
        <v>-74.871392</v>
      </c>
      <c r="AZ925" s="8" t="str">
        <f>+CONCATENATE("Reportan apertura en el enlace ",Tabla4[[#This Row],[Enlace]]," en el ",Tabla4[[#This Row],[Distancia óptica]]," ocasionado por ",Tabla4[[#This Row],[Causa del daño]])</f>
        <v>Reportan apertura en el enlace Pelu - Tabor en el Km 0,466 desde Pelu ocasionado por Intervención de Terceros. No Identificados</v>
      </c>
      <c r="BA925" s="8" t="str">
        <f>+CONCATENATE("Para dar solución al incidente ",Tabla4[[#This Row],[Solución]])</f>
        <v>Para dar solución al incidente Se realiza un tendido de  200 mts y dos empalmes de 48 hilos</v>
      </c>
      <c r="BB925" s="3" t="str">
        <f>+_xlfn.CONCAT(Tabla4[[#This Row],[Causa Raiz]]," ",Tabla4[[#This Row],[Solución2]]," (",Tabla4[[#This Row],[Anillo]],"- Cabecera: ",Tabla4[[#This Row],[Cabecera]],"- Operador: ",Tabla4[[#This Row],[Operador]],")")</f>
        <v>Reportan apertura en el enlace Pelu - Tabor en el Km 0,466 desde Pelu ocasionado por Intervención de Terceros. No Identificados Para dar solución al incidente Se realiza un tendido de  200 mts y dos empalmes de 48 hilos (lineal- Cabecera: Pelu- Operador: Colombia Telecomunicaciones)</v>
      </c>
    </row>
    <row r="926" spans="1:54" s="2" customFormat="1" ht="228">
      <c r="A926" s="38">
        <f t="shared" si="93"/>
        <v>925</v>
      </c>
      <c r="B926" s="3">
        <v>8327712</v>
      </c>
      <c r="C926" s="3" t="s">
        <v>54</v>
      </c>
      <c r="D926" s="23">
        <v>45355.819444444445</v>
      </c>
      <c r="E926" s="23">
        <v>45356.493055555555</v>
      </c>
      <c r="F926" s="1">
        <f t="shared" ca="1" si="98"/>
        <v>0.67361111110949423</v>
      </c>
      <c r="G926" s="3" t="s">
        <v>55</v>
      </c>
      <c r="H926" s="41"/>
      <c r="I926" s="40"/>
      <c r="J926" s="5" t="s">
        <v>56</v>
      </c>
      <c r="K926" s="3" t="s">
        <v>138</v>
      </c>
      <c r="L926" s="9" t="s">
        <v>78</v>
      </c>
      <c r="M926" s="3" t="s">
        <v>139</v>
      </c>
      <c r="N926" s="3" t="s">
        <v>140</v>
      </c>
      <c r="O926" s="3" t="s">
        <v>4707</v>
      </c>
      <c r="P926" s="3" t="s">
        <v>4708</v>
      </c>
      <c r="Q926" s="4" t="s">
        <v>4709</v>
      </c>
      <c r="R926" s="3" t="s">
        <v>479</v>
      </c>
      <c r="S926" s="3" t="s">
        <v>145</v>
      </c>
      <c r="T926" s="3" t="s">
        <v>682</v>
      </c>
      <c r="U926" s="3" t="s">
        <v>4710</v>
      </c>
      <c r="V926" s="22" t="str">
        <f t="shared" si="97"/>
        <v>RLFO; Hora de aviso: 19:40 04/03/2024; Solución: Se recuperan 10 metrso de reserva y  rehace la Caja Mondragon se realiza 8 fusiones; Hora de solución: 11:50 05/03/2024; Causa: Falla en ODF Planta Externa</v>
      </c>
      <c r="W926" s="4" t="s">
        <v>199</v>
      </c>
      <c r="X926" s="3"/>
      <c r="Y926" s="3"/>
      <c r="Z926" s="3" t="s">
        <v>69</v>
      </c>
      <c r="AA926" s="3" t="s">
        <v>70</v>
      </c>
      <c r="AB926" s="3">
        <v>8327712</v>
      </c>
      <c r="AC926" s="3" t="s">
        <v>71</v>
      </c>
      <c r="AD926" s="6">
        <v>0.51388888888888895</v>
      </c>
      <c r="AE926" s="7"/>
      <c r="AF926" s="7"/>
      <c r="AG926" s="6">
        <f>Tabla4[[#This Row],[Tiempo Parada de Reloj]]+Tabla4[[#This Row],[Tiempo Autorizado por Telefonica (no Máximo)]]</f>
        <v>0.51388888888888895</v>
      </c>
      <c r="AH926" s="7">
        <f t="shared" ca="1" si="94"/>
        <v>0.15972222222060528</v>
      </c>
      <c r="AI926" s="8">
        <f t="shared" si="95"/>
        <v>12.333333333333336</v>
      </c>
      <c r="AJ926" s="8">
        <f t="shared" ca="1" si="96"/>
        <v>3.8333333332945267</v>
      </c>
      <c r="AK926" s="3" t="s">
        <v>98</v>
      </c>
      <c r="AL926" s="3" t="s">
        <v>70</v>
      </c>
      <c r="AM926" s="3" t="s">
        <v>88</v>
      </c>
      <c r="AN926" s="3" t="s">
        <v>73</v>
      </c>
      <c r="AO926" s="3" t="s">
        <v>106</v>
      </c>
      <c r="AP926" s="3" t="s">
        <v>106</v>
      </c>
      <c r="AQ926" s="23">
        <v>45358.972916666666</v>
      </c>
      <c r="AR926" s="3"/>
      <c r="AS926" s="23"/>
      <c r="AT926" s="23"/>
      <c r="AU926" s="3" t="s">
        <v>149</v>
      </c>
      <c r="AV926" s="3" t="s">
        <v>582</v>
      </c>
      <c r="AW926" s="3" t="s">
        <v>4711</v>
      </c>
      <c r="AX926" s="3">
        <v>3.4144420000000002</v>
      </c>
      <c r="AY926" s="3">
        <v>-76.548866000000004</v>
      </c>
      <c r="AZ926" s="8" t="str">
        <f>+CONCATENATE("Reportan apertura en el enlace ",Tabla4[[#This Row],[Enlace]]," en el ",Tabla4[[#This Row],[Distancia óptica]]," ocasionado por ",Tabla4[[#This Row],[Causa del daño]])</f>
        <v>Reportan apertura en el enlace Mov. Unidad Deportiva - Mov. Alto Napoles II en el Km 0,01 desde Unidad deportiva ocasionado por Falla en ODF Planta Externa</v>
      </c>
      <c r="BA926" s="8" t="str">
        <f>+CONCATENATE("Para dar solución al incidente ",Tabla4[[#This Row],[Solución]])</f>
        <v>Para dar solución al incidente Se recuperan 10 metrso de reserva y  rehace la Caja Mondragon se realiza 8 fusiones</v>
      </c>
      <c r="BB926" s="3" t="str">
        <f>+_xlfn.CONCAT(Tabla4[[#This Row],[Causa Raiz]]," ",Tabla4[[#This Row],[Solución2]]," (",Tabla4[[#This Row],[Anillo]],"- Cabecera: ",Tabla4[[#This Row],[Cabecera]],"- Operador: ",Tabla4[[#This Row],[Operador]],")")</f>
        <v>Reportan apertura en el enlace Mov. Unidad Deportiva - Mov. Alto Napoles II en el Km 0,01 desde Unidad deportiva ocasionado por Falla en ODF Planta Externa Para dar solución al incidente Se recuperan 10 metrso de reserva y  rehace la Caja Mondragon se realiza 8 fusiones (Uk Unidad Deportiva- Cabecera: Tequendama- Operador: Colombia Telecomunicaciones)</v>
      </c>
    </row>
    <row r="927" spans="1:54" s="2" customFormat="1" ht="199.5">
      <c r="A927" s="38">
        <f t="shared" si="93"/>
        <v>926</v>
      </c>
      <c r="B927" s="3">
        <v>8328273</v>
      </c>
      <c r="C927" s="3" t="s">
        <v>163</v>
      </c>
      <c r="D927" s="23">
        <v>45355.895833333336</v>
      </c>
      <c r="E927" s="23">
        <v>45356.545138888891</v>
      </c>
      <c r="F927" s="1">
        <f t="shared" ca="1" si="98"/>
        <v>0.64930555555474712</v>
      </c>
      <c r="G927" s="3" t="s">
        <v>55</v>
      </c>
      <c r="H927" s="41"/>
      <c r="I927" s="40"/>
      <c r="J927" s="5" t="s">
        <v>56</v>
      </c>
      <c r="K927" s="3" t="s">
        <v>340</v>
      </c>
      <c r="L927" s="9" t="s">
        <v>78</v>
      </c>
      <c r="M927" s="3" t="s">
        <v>341</v>
      </c>
      <c r="N927" s="3" t="s">
        <v>698</v>
      </c>
      <c r="O927" s="3" t="s">
        <v>2540</v>
      </c>
      <c r="P927" s="3" t="s">
        <v>4712</v>
      </c>
      <c r="Q927" s="4" t="s">
        <v>4713</v>
      </c>
      <c r="R927" s="3" t="s">
        <v>1304</v>
      </c>
      <c r="S927" s="3" t="s">
        <v>347</v>
      </c>
      <c r="T927" s="3" t="s">
        <v>513</v>
      </c>
      <c r="U927" s="3" t="s">
        <v>4714</v>
      </c>
      <c r="V927" s="22" t="str">
        <f t="shared" si="97"/>
        <v>RDFO; Hora de aviso: 21:30 04/03/2024; Solución: Se recupera 40 mts de reserva a una distancia de 80 mts y se hace un empalme de 48 hilos ; Hora de solución: 13:05 05/03/2024; Causa: Desastre Natural</v>
      </c>
      <c r="W927" s="4" t="s">
        <v>349</v>
      </c>
      <c r="X927" s="3"/>
      <c r="Y927" s="3"/>
      <c r="Z927" s="3" t="s">
        <v>69</v>
      </c>
      <c r="AA927" s="3" t="s">
        <v>70</v>
      </c>
      <c r="AB927" s="3">
        <v>8328273</v>
      </c>
      <c r="AC927" s="3" t="s">
        <v>70</v>
      </c>
      <c r="AD927" s="6">
        <v>0.44166666666666665</v>
      </c>
      <c r="AE927" s="7"/>
      <c r="AF927" s="7"/>
      <c r="AG927" s="6">
        <f>Tabla4[[#This Row],[Tiempo Parada de Reloj]]+Tabla4[[#This Row],[Tiempo Autorizado por Telefonica (no Máximo)]]</f>
        <v>0.44166666666666665</v>
      </c>
      <c r="AH927" s="7">
        <f t="shared" ca="1" si="94"/>
        <v>0.20763888888808046</v>
      </c>
      <c r="AI927" s="8">
        <f t="shared" si="95"/>
        <v>10.6</v>
      </c>
      <c r="AJ927" s="8">
        <f t="shared" ca="1" si="96"/>
        <v>4.9833333333139311</v>
      </c>
      <c r="AK927" s="3" t="s">
        <v>98</v>
      </c>
      <c r="AL927" s="3" t="s">
        <v>70</v>
      </c>
      <c r="AM927" s="3" t="s">
        <v>88</v>
      </c>
      <c r="AN927" s="3" t="s">
        <v>73</v>
      </c>
      <c r="AO927" s="3" t="s">
        <v>87</v>
      </c>
      <c r="AP927" s="3" t="s">
        <v>87</v>
      </c>
      <c r="AQ927" s="23">
        <v>45357.504861111112</v>
      </c>
      <c r="AR927" s="3"/>
      <c r="AS927" s="23"/>
      <c r="AT927" s="23"/>
      <c r="AU927" s="3" t="s">
        <v>351</v>
      </c>
      <c r="AV927" s="3" t="s">
        <v>2543</v>
      </c>
      <c r="AW927" s="3" t="s">
        <v>135</v>
      </c>
      <c r="AX927" s="3">
        <v>3.9060999999999999</v>
      </c>
      <c r="AY927" s="3">
        <v>-75.234399999999994</v>
      </c>
      <c r="AZ927" s="8" t="str">
        <f>+CONCATENATE("Reportan apertura en el enlace ",Tabla4[[#This Row],[Enlace]]," en el ",Tabla4[[#This Row],[Distancia óptica]]," ocasionado por ",Tabla4[[#This Row],[Causa del daño]])</f>
        <v>Reportan apertura en el enlace Guamo - Chaparral en el km 49,9 desde Guamo ocasionado por Desastre Natural</v>
      </c>
      <c r="BA927" s="8" t="str">
        <f>+CONCATENATE("Para dar solución al incidente ",Tabla4[[#This Row],[Solución]])</f>
        <v xml:space="preserve">Para dar solución al incidente Se recupera 40 mts de reserva a una distancia de 80 mts y se hace un empalme de 48 hilos </v>
      </c>
      <c r="BB927" s="3" t="str">
        <f>+_xlfn.CONCAT(Tabla4[[#This Row],[Causa Raiz]]," ",Tabla4[[#This Row],[Solución2]]," (",Tabla4[[#This Row],[Anillo]],"- Cabecera: ",Tabla4[[#This Row],[Cabecera]],"- Operador: ",Tabla4[[#This Row],[Operador]],")")</f>
        <v>Reportan apertura en el enlace Guamo - Chaparral en el km 49,9 desde Guamo ocasionado por Desastre Natural Para dar solución al incidente Se recupera 40 mts de reserva a una distancia de 80 mts y se hace un empalme de 48 hilos  (Lineal- Cabecera: Guamo- Operador: Colombia Telecomunicaciones)</v>
      </c>
    </row>
    <row r="928" spans="1:54" s="2" customFormat="1" ht="199.5">
      <c r="A928" s="38">
        <f t="shared" si="93"/>
        <v>927</v>
      </c>
      <c r="B928" s="3">
        <v>8330160</v>
      </c>
      <c r="C928" s="3" t="s">
        <v>92</v>
      </c>
      <c r="D928" s="23">
        <v>45356.229166666664</v>
      </c>
      <c r="E928" s="23">
        <v>45356.472222222219</v>
      </c>
      <c r="F928" s="1">
        <f t="shared" ca="1" si="98"/>
        <v>0.24305555555474712</v>
      </c>
      <c r="G928" s="3" t="s">
        <v>55</v>
      </c>
      <c r="H928" s="41"/>
      <c r="I928" s="40"/>
      <c r="J928" s="5" t="s">
        <v>56</v>
      </c>
      <c r="K928" s="3" t="s">
        <v>77</v>
      </c>
      <c r="L928" s="9" t="s">
        <v>58</v>
      </c>
      <c r="M928" s="3" t="s">
        <v>79</v>
      </c>
      <c r="N928" s="3" t="s">
        <v>244</v>
      </c>
      <c r="O928" s="3" t="s">
        <v>94</v>
      </c>
      <c r="P928" s="3" t="s">
        <v>4715</v>
      </c>
      <c r="Q928" s="4" t="s">
        <v>4716</v>
      </c>
      <c r="R928" s="3" t="s">
        <v>378</v>
      </c>
      <c r="S928" s="3" t="s">
        <v>249</v>
      </c>
      <c r="T928" s="3" t="s">
        <v>329</v>
      </c>
      <c r="U928" s="3" t="s">
        <v>4717</v>
      </c>
      <c r="V928" s="22" t="str">
        <f t="shared" si="97"/>
        <v>RTNFO; Hora de aviso: 5:30 05/03/2024; Solución: Se realiza tendido de fibra de 250 metrso de fibra de 36 Hilos y dos empalmes de 36 Hilos; Hora de solución: 11:20 05/03/2024; Causa: Incendio</v>
      </c>
      <c r="W928" s="4" t="s">
        <v>160</v>
      </c>
      <c r="X928" s="3"/>
      <c r="Y928" s="3"/>
      <c r="Z928" s="3" t="s">
        <v>69</v>
      </c>
      <c r="AA928" s="3" t="s">
        <v>71</v>
      </c>
      <c r="AB928" s="3">
        <v>0</v>
      </c>
      <c r="AC928" s="3" t="s">
        <v>71</v>
      </c>
      <c r="AD928" s="6">
        <v>5.2777777777777778E-2</v>
      </c>
      <c r="AE928" s="7"/>
      <c r="AF928" s="7"/>
      <c r="AG928" s="6">
        <f>Tabla4[[#This Row],[Tiempo Parada de Reloj]]+Tabla4[[#This Row],[Tiempo Autorizado por Telefonica (no Máximo)]]</f>
        <v>5.2777777777777778E-2</v>
      </c>
      <c r="AH928" s="7">
        <f t="shared" ca="1" si="94"/>
        <v>0.19027777777696933</v>
      </c>
      <c r="AI928" s="8">
        <f t="shared" si="95"/>
        <v>1.2666666666666666</v>
      </c>
      <c r="AJ928" s="8">
        <f t="shared" ca="1" si="96"/>
        <v>4.5666666666472642</v>
      </c>
      <c r="AK928" s="3" t="s">
        <v>88</v>
      </c>
      <c r="AL928" s="3" t="s">
        <v>70</v>
      </c>
      <c r="AM928" s="3" t="s">
        <v>73</v>
      </c>
      <c r="AN928" s="3" t="s">
        <v>120</v>
      </c>
      <c r="AO928" s="3" t="s">
        <v>87</v>
      </c>
      <c r="AP928" s="3" t="s">
        <v>87</v>
      </c>
      <c r="AQ928" s="23">
        <v>45358.399305555555</v>
      </c>
      <c r="AR928" s="3"/>
      <c r="AS928" s="23" t="s">
        <v>99</v>
      </c>
      <c r="AT928" s="23"/>
      <c r="AU928" s="3" t="s">
        <v>89</v>
      </c>
      <c r="AV928" s="3" t="s">
        <v>430</v>
      </c>
      <c r="AW928" s="3" t="s">
        <v>1323</v>
      </c>
      <c r="AX928" s="3">
        <v>4.4809900000000003</v>
      </c>
      <c r="AY928" s="3">
        <v>-74.374778199999994</v>
      </c>
      <c r="AZ928" s="8" t="str">
        <f>+CONCATENATE("Reportan apertura en el enlace ",Tabla4[[#This Row],[Enlace]]," en el ",Tabla4[[#This Row],[Distancia óptica]]," ocasionado por ",Tabla4[[#This Row],[Causa del daño]])</f>
        <v>Reportan apertura en el enlace Bogotá - Fusagasugá en el km 26 .7 desde Fusagasuga ocasionado por Incendio</v>
      </c>
      <c r="BA928" s="8" t="str">
        <f>+CONCATENATE("Para dar solución al incidente ",Tabla4[[#This Row],[Solución]])</f>
        <v>Para dar solución al incidente Se realiza tendido de fibra de 250 metrso de fibra de 36 Hilos y dos empalmes de 36 Hilos</v>
      </c>
      <c r="BB928" s="3" t="str">
        <f>+_xlfn.CONCAT(Tabla4[[#This Row],[Causa Raiz]]," ",Tabla4[[#This Row],[Solución2]]," (",Tabla4[[#This Row],[Anillo]],"- Cabecera: ",Tabla4[[#This Row],[Cabecera]],"- Operador: ",Tabla4[[#This Row],[Operador]],")")</f>
        <v>Reportan apertura en el enlace Bogotá - Fusagasugá en el km 26 .7 desde Fusagasuga ocasionado por Incendio Para dar solución al incidente Se realiza tendido de fibra de 250 metrso de fibra de 36 Hilos y dos empalmes de 36 Hilos (TRONCAL- Cabecera: Fusagasuga- Operador: Colombia Telecomunicaciones)</v>
      </c>
    </row>
    <row r="929" spans="1:54" s="2" customFormat="1" ht="185.25">
      <c r="A929" s="38">
        <f t="shared" si="93"/>
        <v>928</v>
      </c>
      <c r="B929" s="3">
        <v>8329967</v>
      </c>
      <c r="C929" s="3" t="s">
        <v>92</v>
      </c>
      <c r="D929" s="23">
        <v>45356.229166666664</v>
      </c>
      <c r="E929" s="23">
        <v>45356.472222222219</v>
      </c>
      <c r="F929" s="1">
        <f t="shared" ca="1" si="98"/>
        <v>0.24305555555474712</v>
      </c>
      <c r="G929" s="3" t="s">
        <v>1465</v>
      </c>
      <c r="H929" s="41"/>
      <c r="I929" s="40"/>
      <c r="J929" s="5" t="s">
        <v>56</v>
      </c>
      <c r="K929" s="3" t="s">
        <v>122</v>
      </c>
      <c r="L929" s="9" t="s">
        <v>58</v>
      </c>
      <c r="M929" s="3" t="s">
        <v>800</v>
      </c>
      <c r="N929" s="3" t="s">
        <v>801</v>
      </c>
      <c r="O929" s="3" t="s">
        <v>2486</v>
      </c>
      <c r="P929" s="3" t="s">
        <v>4718</v>
      </c>
      <c r="Q929" s="4" t="s">
        <v>4719</v>
      </c>
      <c r="R929" s="3" t="s">
        <v>805</v>
      </c>
      <c r="S929" s="3" t="s">
        <v>129</v>
      </c>
      <c r="T929" s="3" t="s">
        <v>146</v>
      </c>
      <c r="U929" s="3" t="s">
        <v>4720</v>
      </c>
      <c r="V929" s="22" t="str">
        <f t="shared" si="97"/>
        <v>RTNFO; Hora de aviso: 5:30 05/03/2024; Solución: Se recupero 300 mts de reserva y se hace un empalme 36 hilos; Hora de solución: 11:20 05/03/2024; Causa: Falla en la Red FiOp</v>
      </c>
      <c r="W929" s="4" t="s">
        <v>132</v>
      </c>
      <c r="X929" s="3"/>
      <c r="Y929" s="3"/>
      <c r="Z929" s="3" t="s">
        <v>69</v>
      </c>
      <c r="AA929" s="3" t="s">
        <v>70</v>
      </c>
      <c r="AB929" s="3">
        <v>8329967</v>
      </c>
      <c r="AC929" s="3" t="s">
        <v>71</v>
      </c>
      <c r="AD929" s="6">
        <v>7.2916666666666671E-2</v>
      </c>
      <c r="AE929" s="7"/>
      <c r="AF929" s="7"/>
      <c r="AG929" s="6">
        <f>Tabla4[[#This Row],[Tiempo Parada de Reloj]]+Tabla4[[#This Row],[Tiempo Autorizado por Telefonica (no Máximo)]]</f>
        <v>7.2916666666666671E-2</v>
      </c>
      <c r="AH929" s="7">
        <f t="shared" ca="1" si="94"/>
        <v>0.17013888888808043</v>
      </c>
      <c r="AI929" s="8">
        <f t="shared" si="95"/>
        <v>1.75</v>
      </c>
      <c r="AJ929" s="8">
        <f t="shared" ca="1" si="96"/>
        <v>4.0833333333139308</v>
      </c>
      <c r="AK929" s="3" t="s">
        <v>88</v>
      </c>
      <c r="AL929" s="3" t="s">
        <v>70</v>
      </c>
      <c r="AM929" s="3" t="s">
        <v>73</v>
      </c>
      <c r="AN929" s="3" t="s">
        <v>73</v>
      </c>
      <c r="AO929" s="3" t="s">
        <v>106</v>
      </c>
      <c r="AP929" s="3" t="s">
        <v>87</v>
      </c>
      <c r="AQ929" s="23">
        <v>45361.338194444441</v>
      </c>
      <c r="AR929" s="3"/>
      <c r="AS929" s="23"/>
      <c r="AT929" s="23"/>
      <c r="AU929" s="3" t="s">
        <v>655</v>
      </c>
      <c r="AV929" s="3" t="s">
        <v>3827</v>
      </c>
      <c r="AW929" s="3" t="s">
        <v>76</v>
      </c>
      <c r="AX929" s="3">
        <v>9.4354999999999993</v>
      </c>
      <c r="AY929" s="3">
        <v>-75.438400000000001</v>
      </c>
      <c r="AZ929" s="8" t="str">
        <f>+CONCATENATE("Reportan apertura en el enlace ",Tabla4[[#This Row],[Enlace]]," en el ",Tabla4[[#This Row],[Distancia óptica]]," ocasionado por ",Tabla4[[#This Row],[Causa del daño]])</f>
        <v>Reportan apertura en el enlace Sincelejo - Tolú en el Km 25,7 desde Sincelejo ocasionado por Falla en la Red FiOp</v>
      </c>
      <c r="BA929" s="8" t="str">
        <f>+CONCATENATE("Para dar solución al incidente ",Tabla4[[#This Row],[Solución]])</f>
        <v>Para dar solución al incidente Se recupero 300 mts de reserva y se hace un empalme 36 hilos</v>
      </c>
      <c r="BB929" s="3" t="str">
        <f>+_xlfn.CONCAT(Tabla4[[#This Row],[Causa Raiz]]," ",Tabla4[[#This Row],[Solución2]]," (",Tabla4[[#This Row],[Anillo]],"- Cabecera: ",Tabla4[[#This Row],[Cabecera]],"- Operador: ",Tabla4[[#This Row],[Operador]],")")</f>
        <v>Reportan apertura en el enlace Sincelejo - Tolú en el Km 25,7 desde Sincelejo ocasionado por Falla en la Red FiOp Para dar solución al incidente Se recupero 300 mts de reserva y se hace un empalme 36 hilos (Troncal- Cabecera: Sincelejo- Operador: Colombia Telecomunicaciones)</v>
      </c>
    </row>
    <row r="930" spans="1:54" s="2" customFormat="1" ht="171">
      <c r="A930" s="38">
        <f t="shared" si="93"/>
        <v>929</v>
      </c>
      <c r="B930" s="3">
        <v>8330263</v>
      </c>
      <c r="C930" s="3" t="s">
        <v>92</v>
      </c>
      <c r="D930" s="23">
        <v>45356.253472222219</v>
      </c>
      <c r="E930" s="23">
        <v>45356.510416666664</v>
      </c>
      <c r="F930" s="1">
        <f t="shared" ca="1" si="98"/>
        <v>0.25694444444525288</v>
      </c>
      <c r="G930" s="3" t="s">
        <v>55</v>
      </c>
      <c r="H930" s="41"/>
      <c r="I930" s="40" t="s">
        <v>4721</v>
      </c>
      <c r="J930" s="5" t="s">
        <v>490</v>
      </c>
      <c r="K930" s="3" t="s">
        <v>490</v>
      </c>
      <c r="L930" s="9" t="s">
        <v>58</v>
      </c>
      <c r="M930" s="3" t="s">
        <v>123</v>
      </c>
      <c r="N930" s="3" t="s">
        <v>124</v>
      </c>
      <c r="O930" s="3" t="s">
        <v>1337</v>
      </c>
      <c r="P930" s="3" t="s">
        <v>4722</v>
      </c>
      <c r="Q930" s="4" t="s">
        <v>4723</v>
      </c>
      <c r="R930" s="3" t="s">
        <v>128</v>
      </c>
      <c r="S930" s="3" t="s">
        <v>494</v>
      </c>
      <c r="T930" s="3" t="s">
        <v>380</v>
      </c>
      <c r="U930" s="3" t="s">
        <v>4724</v>
      </c>
      <c r="V930" s="22" t="str">
        <f t="shared" si="97"/>
        <v>RTNFO; Hora de aviso: 6:05 05/03/2024; Solución: Se recupera reserva y se realiza un empalme; Hora de solución: 12:15 05/03/2024; Causa: Corto Circuito</v>
      </c>
      <c r="W930" s="4" t="s">
        <v>132</v>
      </c>
      <c r="X930" s="3"/>
      <c r="Y930" s="3"/>
      <c r="Z930" s="3" t="s">
        <v>69</v>
      </c>
      <c r="AA930" s="3" t="s">
        <v>71</v>
      </c>
      <c r="AB930" s="3">
        <v>0</v>
      </c>
      <c r="AC930" s="3" t="s">
        <v>71</v>
      </c>
      <c r="AD930" s="6">
        <v>0</v>
      </c>
      <c r="AE930" s="7"/>
      <c r="AF930" s="7"/>
      <c r="AG930" s="6">
        <f>Tabla4[[#This Row],[Tiempo Parada de Reloj]]+Tabla4[[#This Row],[Tiempo Autorizado por Telefonica (no Máximo)]]</f>
        <v>0</v>
      </c>
      <c r="AH930" s="7">
        <f t="shared" ca="1" si="94"/>
        <v>0.25694444444525288</v>
      </c>
      <c r="AI930" s="8">
        <f t="shared" si="95"/>
        <v>0</v>
      </c>
      <c r="AJ930" s="8">
        <f t="shared" ca="1" si="96"/>
        <v>6.1666666666860692</v>
      </c>
      <c r="AK930" s="3" t="s">
        <v>73</v>
      </c>
      <c r="AL930" s="3" t="s">
        <v>71</v>
      </c>
      <c r="AM930" s="3" t="s">
        <v>69</v>
      </c>
      <c r="AN930" s="3" t="s">
        <v>73</v>
      </c>
      <c r="AO930" s="3" t="s">
        <v>119</v>
      </c>
      <c r="AP930" s="3" t="s">
        <v>119</v>
      </c>
      <c r="AQ930" s="23">
        <v>45482.751388888886</v>
      </c>
      <c r="AR930" s="3"/>
      <c r="AS930" s="23"/>
      <c r="AT930" s="23"/>
      <c r="AU930" s="3" t="s">
        <v>133</v>
      </c>
      <c r="AV930" s="3" t="s">
        <v>1436</v>
      </c>
      <c r="AW930" s="3" t="s">
        <v>1323</v>
      </c>
      <c r="AX930" s="3">
        <v>10.820232000000001</v>
      </c>
      <c r="AY930" s="3">
        <v>-74.881540999999999</v>
      </c>
      <c r="AZ930" s="8" t="str">
        <f>+CONCATENATE("Reportan apertura en el enlace ",Tabla4[[#This Row],[Enlace]]," en el ",Tabla4[[#This Row],[Distancia óptica]]," ocasionado por ",Tabla4[[#This Row],[Causa del daño]])</f>
        <v>Reportan apertura en el enlace Barranquilla - Sabanalarga en el Km 24 dese Sabanalarga ocasionado por Corto Circuito</v>
      </c>
      <c r="BA930" s="8" t="str">
        <f>+CONCATENATE("Para dar solución al incidente ",Tabla4[[#This Row],[Solución]])</f>
        <v>Para dar solución al incidente Se recupera reserva y se realiza un empalme</v>
      </c>
      <c r="BB930" s="3" t="str">
        <f>+_xlfn.CONCAT(Tabla4[[#This Row],[Causa Raiz]]," ",Tabla4[[#This Row],[Solución2]]," (",Tabla4[[#This Row],[Anillo]],"- Cabecera: ",Tabla4[[#This Row],[Cabecera]],"- Operador: ",Tabla4[[#This Row],[Operador]],")")</f>
        <v>Reportan apertura en el enlace Barranquilla - Sabanalarga en el Km 24 dese Sabanalarga ocasionado por Corto Circuito Para dar solución al incidente Se recupera reserva y se realiza un empalme (TRONCAL- Cabecera: SABANALARGA- Operador: UNE)</v>
      </c>
    </row>
    <row r="931" spans="1:54" s="2" customFormat="1" ht="228">
      <c r="A931" s="38">
        <f t="shared" si="93"/>
        <v>930</v>
      </c>
      <c r="B931" s="3">
        <v>8330361</v>
      </c>
      <c r="C931" s="3" t="s">
        <v>54</v>
      </c>
      <c r="D931" s="23">
        <v>45356.277777777781</v>
      </c>
      <c r="E931" s="23">
        <v>45356.458333333336</v>
      </c>
      <c r="F931" s="1">
        <f t="shared" ca="1" si="98"/>
        <v>0.18055555555474712</v>
      </c>
      <c r="G931" s="3" t="s">
        <v>55</v>
      </c>
      <c r="H931" s="41"/>
      <c r="I931" s="40"/>
      <c r="J931" s="5" t="s">
        <v>56</v>
      </c>
      <c r="K931" s="3" t="s">
        <v>77</v>
      </c>
      <c r="L931" s="9" t="s">
        <v>78</v>
      </c>
      <c r="M931" s="3" t="s">
        <v>79</v>
      </c>
      <c r="N931" s="3" t="s">
        <v>771</v>
      </c>
      <c r="O931" s="3" t="s">
        <v>4725</v>
      </c>
      <c r="P931" s="3" t="s">
        <v>4726</v>
      </c>
      <c r="Q931" s="4" t="s">
        <v>4727</v>
      </c>
      <c r="R931" s="3" t="s">
        <v>708</v>
      </c>
      <c r="S931" s="3" t="s">
        <v>249</v>
      </c>
      <c r="T931" s="3" t="s">
        <v>66</v>
      </c>
      <c r="U931" s="3" t="s">
        <v>4728</v>
      </c>
      <c r="V931" s="22" t="str">
        <f t="shared" si="97"/>
        <v>RLFO; Hora de aviso: 6:40 05/03/2024; Solución: Se instala una caja de empalme de 48 hilos y se realiza 8 fusiones con reserva existente; Hora de solución: 11:00 05/03/2024; Causa: Vandalismo</v>
      </c>
      <c r="W931" s="4" t="s">
        <v>160</v>
      </c>
      <c r="X931" s="3"/>
      <c r="Y931" s="3"/>
      <c r="Z931" s="3" t="s">
        <v>69</v>
      </c>
      <c r="AA931" s="3" t="s">
        <v>70</v>
      </c>
      <c r="AB931" s="3">
        <v>8328796</v>
      </c>
      <c r="AC931" s="3" t="s">
        <v>71</v>
      </c>
      <c r="AD931" s="6">
        <v>4.0972222222222222E-2</v>
      </c>
      <c r="AE931" s="7"/>
      <c r="AF931" s="7"/>
      <c r="AG931" s="6">
        <f>Tabla4[[#This Row],[Tiempo Parada de Reloj]]+Tabla4[[#This Row],[Tiempo Autorizado por Telefonica (no Máximo)]]</f>
        <v>4.0972222222222222E-2</v>
      </c>
      <c r="AH931" s="7">
        <f t="shared" ca="1" si="94"/>
        <v>0.1395833333325249</v>
      </c>
      <c r="AI931" s="8">
        <f t="shared" si="95"/>
        <v>0.98333333333333339</v>
      </c>
      <c r="AJ931" s="8">
        <f t="shared" ca="1" si="96"/>
        <v>3.3499999999805974</v>
      </c>
      <c r="AK931" s="3" t="s">
        <v>98</v>
      </c>
      <c r="AL931" s="3" t="s">
        <v>71</v>
      </c>
      <c r="AM931" s="3" t="s">
        <v>69</v>
      </c>
      <c r="AN931" s="3" t="s">
        <v>73</v>
      </c>
      <c r="AO931" s="3" t="s">
        <v>87</v>
      </c>
      <c r="AP931" s="3" t="s">
        <v>87</v>
      </c>
      <c r="AQ931" s="23">
        <v>45357.447222222225</v>
      </c>
      <c r="AR931" s="3"/>
      <c r="AS931" s="23"/>
      <c r="AT931" s="23"/>
      <c r="AU931" s="3" t="s">
        <v>710</v>
      </c>
      <c r="AV931" s="3" t="s">
        <v>4729</v>
      </c>
      <c r="AW931" s="3" t="s">
        <v>4730</v>
      </c>
      <c r="AX931" s="3">
        <v>4.6071590000000002</v>
      </c>
      <c r="AY931" s="3">
        <v>-74.202409000000003</v>
      </c>
      <c r="AZ931" s="8" t="str">
        <f>+CONCATENATE("Reportan apertura en el enlace ",Tabla4[[#This Row],[Enlace]]," en el ",Tabla4[[#This Row],[Distancia óptica]]," ocasionado por ",Tabla4[[#This Row],[Causa del daño]])</f>
        <v>Reportan apertura en el enlace Mov. Bosa Laureles 2 - Mov. El Trebol Soacha en el Km 0,445 desde Laureles 2 ocasionado por Vandalismo</v>
      </c>
      <c r="BA931" s="8" t="str">
        <f>+CONCATENATE("Para dar solución al incidente ",Tabla4[[#This Row],[Solución]])</f>
        <v>Para dar solución al incidente Se instala una caja de empalme de 48 hilos y se realiza 8 fusiones con reserva existente</v>
      </c>
      <c r="BB931" s="3" t="str">
        <f>+_xlfn.CONCAT(Tabla4[[#This Row],[Causa Raiz]]," ",Tabla4[[#This Row],[Solución2]]," (",Tabla4[[#This Row],[Anillo]],"- Cabecera: ",Tabla4[[#This Row],[Cabecera]],"- Operador: ",Tabla4[[#This Row],[Operador]],")")</f>
        <v>Reportan apertura en el enlace Mov. Bosa Laureles 2 - Mov. El Trebol Soacha en el Km 0,445 desde Laureles 2 ocasionado por Vandalismo Para dar solución al incidente Se instala una caja de empalme de 48 hilos y se realiza 8 fusiones con reserva existente (UK Laureles 2- Cabecera: Soacha centro- Operador: Colombia Telecomunicaciones)</v>
      </c>
    </row>
    <row r="932" spans="1:54" s="2" customFormat="1" ht="185.25">
      <c r="A932" s="38">
        <f t="shared" si="93"/>
        <v>931</v>
      </c>
      <c r="B932" s="3">
        <v>8330348</v>
      </c>
      <c r="C932" s="3" t="s">
        <v>92</v>
      </c>
      <c r="D932" s="23">
        <v>45356.270833333336</v>
      </c>
      <c r="E932" s="23">
        <v>45356.458333333336</v>
      </c>
      <c r="F932" s="1">
        <f t="shared" ca="1" si="98"/>
        <v>0.1875</v>
      </c>
      <c r="G932" s="3" t="s">
        <v>55</v>
      </c>
      <c r="H932" s="41"/>
      <c r="I932" s="40"/>
      <c r="J932" s="5" t="s">
        <v>56</v>
      </c>
      <c r="K932" s="3" t="s">
        <v>108</v>
      </c>
      <c r="L932" s="9" t="s">
        <v>58</v>
      </c>
      <c r="M932" s="3" t="s">
        <v>109</v>
      </c>
      <c r="N932" s="3" t="s">
        <v>323</v>
      </c>
      <c r="O932" s="3" t="s">
        <v>4731</v>
      </c>
      <c r="P932" s="3" t="s">
        <v>4732</v>
      </c>
      <c r="Q932" s="4" t="s">
        <v>4733</v>
      </c>
      <c r="R932" s="3" t="s">
        <v>708</v>
      </c>
      <c r="S932" s="3" t="s">
        <v>249</v>
      </c>
      <c r="T932" s="3" t="s">
        <v>146</v>
      </c>
      <c r="U932" s="3" t="s">
        <v>4734</v>
      </c>
      <c r="V932" s="22" t="str">
        <f t="shared" si="97"/>
        <v>RTNFO; Hora de aviso: 6:30 05/03/2024; Solución: Se realiza migracion del hilo entre Pelaya - Curumani; Hora de solución: 11:00 05/03/2024; Causa: Falla en la Red FiOp</v>
      </c>
      <c r="W932" s="4" t="s">
        <v>118</v>
      </c>
      <c r="X932" s="3"/>
      <c r="Y932" s="3"/>
      <c r="Z932" s="3" t="s">
        <v>69</v>
      </c>
      <c r="AA932" s="3" t="s">
        <v>71</v>
      </c>
      <c r="AB932" s="3">
        <v>0</v>
      </c>
      <c r="AC932" s="3" t="s">
        <v>70</v>
      </c>
      <c r="AD932" s="6">
        <v>0</v>
      </c>
      <c r="AE932" s="7"/>
      <c r="AF932" s="7"/>
      <c r="AG932" s="6">
        <f>Tabla4[[#This Row],[Tiempo Parada de Reloj]]+Tabla4[[#This Row],[Tiempo Autorizado por Telefonica (no Máximo)]]</f>
        <v>0</v>
      </c>
      <c r="AH932" s="7">
        <f t="shared" ca="1" si="94"/>
        <v>0.1875</v>
      </c>
      <c r="AI932" s="8">
        <f t="shared" si="95"/>
        <v>0</v>
      </c>
      <c r="AJ932" s="8">
        <f t="shared" ca="1" si="96"/>
        <v>4.5</v>
      </c>
      <c r="AK932" s="3" t="s">
        <v>98</v>
      </c>
      <c r="AL932" s="3" t="s">
        <v>71</v>
      </c>
      <c r="AM932" s="3" t="s">
        <v>69</v>
      </c>
      <c r="AN932" s="3" t="s">
        <v>73</v>
      </c>
      <c r="AO932" s="3" t="s">
        <v>87</v>
      </c>
      <c r="AP932" s="3" t="s">
        <v>87</v>
      </c>
      <c r="AQ932" s="23">
        <v>45357.663194444445</v>
      </c>
      <c r="AR932" s="3"/>
      <c r="AS932" s="23"/>
      <c r="AT932" s="23"/>
      <c r="AU932" s="3" t="s">
        <v>637</v>
      </c>
      <c r="AV932" s="3" t="s">
        <v>1694</v>
      </c>
      <c r="AW932" s="3" t="s">
        <v>1323</v>
      </c>
      <c r="AX932" s="3">
        <v>8.4508299999999998</v>
      </c>
      <c r="AY932" s="3">
        <v>-73.741380000000007</v>
      </c>
      <c r="AZ932" s="8" t="str">
        <f>+CONCATENATE("Reportan apertura en el enlace ",Tabla4[[#This Row],[Enlace]]," en el ",Tabla4[[#This Row],[Distancia óptica]]," ocasionado por ",Tabla4[[#This Row],[Causa del daño]])</f>
        <v>Reportan apertura en el enlace Curumaní - Aguachica en el Km 106,7 desde Aguachica ocasionado por Falla en la Red FiOp</v>
      </c>
      <c r="BA932" s="8" t="str">
        <f>+CONCATENATE("Para dar solución al incidente ",Tabla4[[#This Row],[Solución]])</f>
        <v>Para dar solución al incidente Se realiza migracion del hilo entre Pelaya - Curumani</v>
      </c>
      <c r="BB932" s="3" t="str">
        <f>+_xlfn.CONCAT(Tabla4[[#This Row],[Causa Raiz]]," ",Tabla4[[#This Row],[Solución2]]," (",Tabla4[[#This Row],[Anillo]],"- Cabecera: ",Tabla4[[#This Row],[Cabecera]],"- Operador: ",Tabla4[[#This Row],[Operador]],")")</f>
        <v>Reportan apertura en el enlace Curumaní - Aguachica en el Km 106,7 desde Aguachica ocasionado por Falla en la Red FiOp Para dar solución al incidente Se realiza migracion del hilo entre Pelaya - Curumani (TRONCAL- Cabecera: Aguachica- Operador: Colombia Telecomunicaciones)</v>
      </c>
    </row>
    <row r="933" spans="1:54" s="2" customFormat="1" ht="242.25">
      <c r="A933" s="38">
        <f t="shared" si="93"/>
        <v>932</v>
      </c>
      <c r="B933" s="3">
        <v>8330527</v>
      </c>
      <c r="C933" s="3" t="s">
        <v>54</v>
      </c>
      <c r="D933" s="23">
        <v>45356.3125</v>
      </c>
      <c r="E933" s="23">
        <v>45356.458333333336</v>
      </c>
      <c r="F933" s="1">
        <f t="shared" ca="1" si="98"/>
        <v>0.14583333333575865</v>
      </c>
      <c r="G933" s="3" t="s">
        <v>55</v>
      </c>
      <c r="H933" s="41"/>
      <c r="I933" s="40"/>
      <c r="J933" s="5" t="s">
        <v>56</v>
      </c>
      <c r="K933" s="3" t="s">
        <v>77</v>
      </c>
      <c r="L933" s="9" t="s">
        <v>78</v>
      </c>
      <c r="M933" s="3" t="s">
        <v>152</v>
      </c>
      <c r="N933" s="3" t="s">
        <v>153</v>
      </c>
      <c r="O933" s="3" t="s">
        <v>4735</v>
      </c>
      <c r="P933" s="3" t="s">
        <v>4736</v>
      </c>
      <c r="Q933" s="4" t="s">
        <v>4737</v>
      </c>
      <c r="R933" s="3" t="s">
        <v>1178</v>
      </c>
      <c r="S933" s="3" t="s">
        <v>158</v>
      </c>
      <c r="T933" s="3" t="s">
        <v>66</v>
      </c>
      <c r="U933" s="3" t="s">
        <v>4738</v>
      </c>
      <c r="V933" s="22" t="str">
        <f t="shared" si="97"/>
        <v>RLFO; Hora de aviso: 7:30 05/03/2024; Solución: Se realiza tendido de 100 mts de Fibra de 36 Hilos y dos empalmes existentes de 48 Hilos y cambio de subida a poste ; Hora de solución: 11:00 05/03/2024; Causa: Vandalismo</v>
      </c>
      <c r="W933" s="4" t="s">
        <v>160</v>
      </c>
      <c r="X933" s="3"/>
      <c r="Y933" s="3"/>
      <c r="Z933" s="3" t="s">
        <v>69</v>
      </c>
      <c r="AA933" s="3" t="s">
        <v>71</v>
      </c>
      <c r="AB933" s="3">
        <v>0</v>
      </c>
      <c r="AC933" s="3" t="s">
        <v>71</v>
      </c>
      <c r="AD933" s="6">
        <v>0</v>
      </c>
      <c r="AE933" s="7"/>
      <c r="AF933" s="7"/>
      <c r="AG933" s="6">
        <f>Tabla4[[#This Row],[Tiempo Parada de Reloj]]+Tabla4[[#This Row],[Tiempo Autorizado por Telefonica (no Máximo)]]</f>
        <v>0</v>
      </c>
      <c r="AH933" s="7">
        <f t="shared" ca="1" si="94"/>
        <v>0.14583333333575865</v>
      </c>
      <c r="AI933" s="8">
        <f t="shared" si="95"/>
        <v>0</v>
      </c>
      <c r="AJ933" s="8">
        <f t="shared" ca="1" si="96"/>
        <v>3.5000000000582077</v>
      </c>
      <c r="AK933" s="3" t="s">
        <v>73</v>
      </c>
      <c r="AL933" s="3" t="s">
        <v>71</v>
      </c>
      <c r="AM933" s="3" t="s">
        <v>69</v>
      </c>
      <c r="AN933" s="3" t="s">
        <v>73</v>
      </c>
      <c r="AO933" s="3" t="s">
        <v>87</v>
      </c>
      <c r="AP933" s="3" t="s">
        <v>87</v>
      </c>
      <c r="AQ933" s="23">
        <v>45356.788888888892</v>
      </c>
      <c r="AR933" s="3"/>
      <c r="AS933" s="23"/>
      <c r="AT933" s="23"/>
      <c r="AU933" s="3" t="s">
        <v>161</v>
      </c>
      <c r="AV933" s="3" t="s">
        <v>736</v>
      </c>
      <c r="AW933" s="3" t="s">
        <v>4739</v>
      </c>
      <c r="AX933" s="3">
        <v>1.226116</v>
      </c>
      <c r="AY933" s="3">
        <v>-77.273619999999994</v>
      </c>
      <c r="AZ933" s="8" t="str">
        <f>+CONCATENATE("Reportan apertura en el enlace ",Tabla4[[#This Row],[Enlace]]," en el ",Tabla4[[#This Row],[Distancia óptica]]," ocasionado por ",Tabla4[[#This Row],[Causa del daño]])</f>
        <v>Reportan apertura en el enlace Mov. Villas Del Rosario - Mov. Villa Angela en el Km 2,3 desde Pasto centro ocasionado por Vandalismo</v>
      </c>
      <c r="BA933" s="8" t="str">
        <f>+CONCATENATE("Para dar solución al incidente ",Tabla4[[#This Row],[Solución]])</f>
        <v xml:space="preserve">Para dar solución al incidente Se realiza tendido de 100 mts de Fibra de 36 Hilos y dos empalmes existentes de 48 Hilos y cambio de subida a poste </v>
      </c>
      <c r="BB933" s="3" t="str">
        <f>+_xlfn.CONCAT(Tabla4[[#This Row],[Causa Raiz]]," ",Tabla4[[#This Row],[Solución2]]," (",Tabla4[[#This Row],[Anillo]],"- Cabecera: ",Tabla4[[#This Row],[Cabecera]],"- Operador: ",Tabla4[[#This Row],[Operador]],")")</f>
        <v>Reportan apertura en el enlace Mov. Villas Del Rosario - Mov. Villa Angela en el Km 2,3 desde Pasto centro ocasionado por Vandalismo Para dar solución al incidente Se realiza tendido de 100 mts de Fibra de 36 Hilos y dos empalmes existentes de 48 Hilos y cambio de subida a poste  (Uk Pasto Centro- Cabecera: Pasto centro- Operador: Colombia Telecomunicaciones)</v>
      </c>
    </row>
    <row r="934" spans="1:54" s="2" customFormat="1" ht="199.5">
      <c r="A934" s="38">
        <f t="shared" si="93"/>
        <v>933</v>
      </c>
      <c r="B934" s="3">
        <v>8329931</v>
      </c>
      <c r="C934" s="3" t="s">
        <v>54</v>
      </c>
      <c r="D934" s="23">
        <v>45356.3125</v>
      </c>
      <c r="E934" s="23">
        <v>45356.465277777781</v>
      </c>
      <c r="F934" s="1">
        <f t="shared" ca="1" si="98"/>
        <v>0.15277777778101154</v>
      </c>
      <c r="G934" s="3" t="s">
        <v>55</v>
      </c>
      <c r="H934" s="41"/>
      <c r="I934" s="40"/>
      <c r="J934" s="5" t="s">
        <v>56</v>
      </c>
      <c r="K934" s="3" t="s">
        <v>340</v>
      </c>
      <c r="L934" s="9" t="s">
        <v>58</v>
      </c>
      <c r="M934" s="3" t="s">
        <v>341</v>
      </c>
      <c r="N934" s="3" t="s">
        <v>342</v>
      </c>
      <c r="O934" s="3" t="s">
        <v>4740</v>
      </c>
      <c r="P934" s="3" t="s">
        <v>4741</v>
      </c>
      <c r="Q934" s="4" t="s">
        <v>4742</v>
      </c>
      <c r="R934" s="3" t="s">
        <v>1828</v>
      </c>
      <c r="S934" s="3" t="s">
        <v>347</v>
      </c>
      <c r="T934" s="3" t="s">
        <v>66</v>
      </c>
      <c r="U934" s="3" t="s">
        <v>4743</v>
      </c>
      <c r="V934" s="22" t="str">
        <f t="shared" si="97"/>
        <v>RLFO; Hora de aviso: 7:30 05/03/2024; Solución: Se recuperan 60 mts de reserva y se realiza un empalme de 48 Hilos ; Hora de solución: 11:10 05/03/2024; Causa: Vandalismo</v>
      </c>
      <c r="W934" s="4" t="s">
        <v>349</v>
      </c>
      <c r="X934" s="3"/>
      <c r="Y934" s="3"/>
      <c r="Z934" s="3" t="s">
        <v>69</v>
      </c>
      <c r="AA934" s="3" t="s">
        <v>70</v>
      </c>
      <c r="AB934" s="3" t="s">
        <v>4744</v>
      </c>
      <c r="AC934" s="3" t="s">
        <v>71</v>
      </c>
      <c r="AD934" s="6">
        <v>0</v>
      </c>
      <c r="AE934" s="7"/>
      <c r="AF934" s="7"/>
      <c r="AG934" s="6">
        <f>Tabla4[[#This Row],[Tiempo Parada de Reloj]]+Tabla4[[#This Row],[Tiempo Autorizado por Telefonica (no Máximo)]]</f>
        <v>0</v>
      </c>
      <c r="AH934" s="7">
        <f t="shared" ca="1" si="94"/>
        <v>0.15277777778101154</v>
      </c>
      <c r="AI934" s="8">
        <f t="shared" si="95"/>
        <v>0</v>
      </c>
      <c r="AJ934" s="8">
        <f t="shared" ca="1" si="96"/>
        <v>3.6666666667442769</v>
      </c>
      <c r="AK934" s="3" t="s">
        <v>73</v>
      </c>
      <c r="AL934" s="3" t="s">
        <v>71</v>
      </c>
      <c r="AM934" s="3" t="s">
        <v>69</v>
      </c>
      <c r="AN934" s="3" t="s">
        <v>73</v>
      </c>
      <c r="AO934" s="3" t="s">
        <v>87</v>
      </c>
      <c r="AP934" s="3" t="s">
        <v>87</v>
      </c>
      <c r="AQ934" s="23">
        <v>45357.613888888889</v>
      </c>
      <c r="AR934" s="3"/>
      <c r="AS934" s="23"/>
      <c r="AT934" s="23"/>
      <c r="AU934" s="3" t="s">
        <v>351</v>
      </c>
      <c r="AV934" s="3" t="s">
        <v>4745</v>
      </c>
      <c r="AW934" s="3" t="s">
        <v>4746</v>
      </c>
      <c r="AX934" s="3">
        <v>4.4343570000000003</v>
      </c>
      <c r="AY934" s="3">
        <v>-75.205029999999994</v>
      </c>
      <c r="AZ934" s="8" t="str">
        <f>+CONCATENATE("Reportan apertura en el enlace ",Tabla4[[#This Row],[Enlace]]," en el ",Tabla4[[#This Row],[Distancia óptica]]," ocasionado por ",Tabla4[[#This Row],[Causa del daño]])</f>
        <v>Reportan apertura en el enlace Limonar - Piedra Pintada en el Km 0,654 desde Limonar ocasionado por Vandalismo</v>
      </c>
      <c r="BA934" s="8" t="str">
        <f>+CONCATENATE("Para dar solución al incidente ",Tabla4[[#This Row],[Solución]])</f>
        <v xml:space="preserve">Para dar solución al incidente Se recuperan 60 mts de reserva y se realiza un empalme de 48 Hilos </v>
      </c>
      <c r="BB934" s="3" t="str">
        <f>+_xlfn.CONCAT(Tabla4[[#This Row],[Causa Raiz]]," ",Tabla4[[#This Row],[Solución2]]," (",Tabla4[[#This Row],[Anillo]],"- Cabecera: ",Tabla4[[#This Row],[Cabecera]],"- Operador: ",Tabla4[[#This Row],[Operador]],")")</f>
        <v>Reportan apertura en el enlace Limonar - Piedra Pintada en el Km 0,654 desde Limonar ocasionado por Vandalismo Para dar solución al incidente Se recuperan 60 mts de reserva y se realiza un empalme de 48 Hilos  (Uk Limonar- Cabecera: limonar- Operador: Colombia Telecomunicaciones)</v>
      </c>
    </row>
    <row r="935" spans="1:54" s="2" customFormat="1" ht="213.75">
      <c r="A935" s="38">
        <f t="shared" si="93"/>
        <v>934</v>
      </c>
      <c r="B935" s="3">
        <v>8330685</v>
      </c>
      <c r="C935" s="3" t="s">
        <v>54</v>
      </c>
      <c r="D935" s="23">
        <v>45356.340277777781</v>
      </c>
      <c r="E935" s="23">
        <v>45356.555555555555</v>
      </c>
      <c r="F935" s="1">
        <f t="shared" ca="1" si="98"/>
        <v>0.21527777777373558</v>
      </c>
      <c r="G935" s="3" t="s">
        <v>55</v>
      </c>
      <c r="H935" s="41"/>
      <c r="I935" s="40"/>
      <c r="J935" s="5" t="s">
        <v>56</v>
      </c>
      <c r="K935" s="3" t="s">
        <v>57</v>
      </c>
      <c r="L935" s="9" t="s">
        <v>58</v>
      </c>
      <c r="M935" s="3" t="s">
        <v>59</v>
      </c>
      <c r="N935" s="3" t="s">
        <v>60</v>
      </c>
      <c r="O935" s="3" t="s">
        <v>4747</v>
      </c>
      <c r="P935" s="3" t="s">
        <v>4748</v>
      </c>
      <c r="Q935" s="4" t="s">
        <v>4749</v>
      </c>
      <c r="R935" s="3" t="s">
        <v>378</v>
      </c>
      <c r="S935" s="3" t="s">
        <v>65</v>
      </c>
      <c r="T935" s="3" t="s">
        <v>176</v>
      </c>
      <c r="U935" s="3" t="s">
        <v>4750</v>
      </c>
      <c r="V935" s="22" t="str">
        <f t="shared" si="97"/>
        <v>RLFO; Hora de aviso: 8:10 05/03/2024; Solución: Se recupero 100 mts de reserva y se instalo un mepalme de 48 hilos; Hora de solución: 13:20 05/03/2024; Causa: Intervención de Terceros. No Identificados</v>
      </c>
      <c r="W935" s="4" t="s">
        <v>68</v>
      </c>
      <c r="X935" s="3"/>
      <c r="Y935" s="3"/>
      <c r="Z935" s="3" t="s">
        <v>69</v>
      </c>
      <c r="AA935" s="3" t="s">
        <v>70</v>
      </c>
      <c r="AB935" s="3">
        <v>8328726</v>
      </c>
      <c r="AC935" s="3" t="s">
        <v>71</v>
      </c>
      <c r="AD935" s="6">
        <v>5.0694444444444445E-2</v>
      </c>
      <c r="AE935" s="7"/>
      <c r="AF935" s="7"/>
      <c r="AG935" s="6">
        <f>Tabla4[[#This Row],[Tiempo Parada de Reloj]]+Tabla4[[#This Row],[Tiempo Autorizado por Telefonica (no Máximo)]]</f>
        <v>5.0694444444444445E-2</v>
      </c>
      <c r="AH935" s="7">
        <f t="shared" ca="1" si="94"/>
        <v>0.16458333332929115</v>
      </c>
      <c r="AI935" s="8">
        <f t="shared" si="95"/>
        <v>1.2166666666666668</v>
      </c>
      <c r="AJ935" s="8">
        <f t="shared" ca="1" si="96"/>
        <v>3.9499999999029876</v>
      </c>
      <c r="AK935" s="3" t="s">
        <v>73</v>
      </c>
      <c r="AL935" s="3" t="s">
        <v>71</v>
      </c>
      <c r="AM935" s="3" t="s">
        <v>69</v>
      </c>
      <c r="AN935" s="3" t="s">
        <v>73</v>
      </c>
      <c r="AO935" s="3" t="s">
        <v>87</v>
      </c>
      <c r="AP935" s="3" t="s">
        <v>87</v>
      </c>
      <c r="AQ935" s="23">
        <v>45357.90347222222</v>
      </c>
      <c r="AR935" s="3"/>
      <c r="AS935" s="23"/>
      <c r="AT935" s="23"/>
      <c r="AU935" s="3" t="s">
        <v>264</v>
      </c>
      <c r="AV935" s="3" t="s">
        <v>526</v>
      </c>
      <c r="AW935" s="3" t="s">
        <v>4751</v>
      </c>
      <c r="AX935" s="3">
        <v>4.5435400000000001</v>
      </c>
      <c r="AY935" s="3">
        <v>-74.120840000000001</v>
      </c>
      <c r="AZ935" s="8" t="str">
        <f>+CONCATENATE("Reportan apertura en el enlace ",Tabla4[[#This Row],[Enlace]]," en el ",Tabla4[[#This Row],[Distancia óptica]]," ocasionado por ",Tabla4[[#This Row],[Causa del daño]])</f>
        <v>Reportan apertura en el enlace Marruecos - Palermo Sur en el km 2,272 desde Marruecos ocasionado por Intervención de Terceros. No Identificados</v>
      </c>
      <c r="BA935" s="8" t="str">
        <f>+CONCATENATE("Para dar solución al incidente ",Tabla4[[#This Row],[Solución]])</f>
        <v>Para dar solución al incidente Se recupero 100 mts de reserva y se instalo un mepalme de 48 hilos</v>
      </c>
      <c r="BB935" s="3" t="str">
        <f>+_xlfn.CONCAT(Tabla4[[#This Row],[Causa Raiz]]," ",Tabla4[[#This Row],[Solución2]]," (",Tabla4[[#This Row],[Anillo]],"- Cabecera: ",Tabla4[[#This Row],[Cabecera]],"- Operador: ",Tabla4[[#This Row],[Operador]],")")</f>
        <v>Reportan apertura en el enlace Marruecos - Palermo Sur en el km 2,272 desde Marruecos ocasionado por Intervención de Terceros. No Identificados Para dar solución al incidente Se recupero 100 mts de reserva y se instalo un mepalme de 48 hilos (POP 2010- Cabecera: Marruecos- Operador: Colombia Telecomunicaciones)</v>
      </c>
    </row>
    <row r="936" spans="1:54" s="2" customFormat="1" ht="213.75">
      <c r="A936" s="38">
        <f t="shared" si="93"/>
        <v>935</v>
      </c>
      <c r="B936" s="3">
        <v>8327124</v>
      </c>
      <c r="C936" s="3" t="s">
        <v>54</v>
      </c>
      <c r="D936" s="23">
        <v>45356.350694444445</v>
      </c>
      <c r="E936" s="23">
        <v>45356.486111111109</v>
      </c>
      <c r="F936" s="1">
        <f t="shared" ca="1" si="98"/>
        <v>0.13541666666424135</v>
      </c>
      <c r="G936" s="3" t="s">
        <v>55</v>
      </c>
      <c r="H936" s="41"/>
      <c r="I936" s="40"/>
      <c r="J936" s="5" t="s">
        <v>56</v>
      </c>
      <c r="K936" s="3" t="s">
        <v>77</v>
      </c>
      <c r="L936" s="9" t="s">
        <v>58</v>
      </c>
      <c r="M936" s="3" t="s">
        <v>373</v>
      </c>
      <c r="N936" s="3" t="s">
        <v>374</v>
      </c>
      <c r="O936" s="3" t="s">
        <v>4752</v>
      </c>
      <c r="P936" s="3" t="s">
        <v>4753</v>
      </c>
      <c r="Q936" s="4" t="s">
        <v>4754</v>
      </c>
      <c r="R936" s="3" t="s">
        <v>346</v>
      </c>
      <c r="S936" s="3" t="s">
        <v>249</v>
      </c>
      <c r="T936" s="3" t="s">
        <v>256</v>
      </c>
      <c r="U936" s="3" t="s">
        <v>4755</v>
      </c>
      <c r="V936" s="22" t="str">
        <f t="shared" si="97"/>
        <v>RLFO; Hora de aviso: 8:25 05/03/2024; Solución: se recupera 10 mtrs de reserva y se rehace empalme nuevo de 24 hilos y se fusionan 8 hilos; Hora de solución: 11:40 05/03/2024; Causa: Falla de Empalme de FiOp</v>
      </c>
      <c r="W936" s="4" t="s">
        <v>160</v>
      </c>
      <c r="X936" s="3"/>
      <c r="Y936" s="3"/>
      <c r="Z936" s="3" t="s">
        <v>69</v>
      </c>
      <c r="AA936" s="3" t="s">
        <v>70</v>
      </c>
      <c r="AB936" s="3">
        <v>8327124</v>
      </c>
      <c r="AC936" s="3" t="s">
        <v>71</v>
      </c>
      <c r="AD936" s="6">
        <v>0</v>
      </c>
      <c r="AE936" s="7"/>
      <c r="AF936" s="7"/>
      <c r="AG936" s="6">
        <f>Tabla4[[#This Row],[Tiempo Parada de Reloj]]+Tabla4[[#This Row],[Tiempo Autorizado por Telefonica (no Máximo)]]</f>
        <v>0</v>
      </c>
      <c r="AH936" s="7">
        <f t="shared" ca="1" si="94"/>
        <v>0.13541666666424135</v>
      </c>
      <c r="AI936" s="8">
        <f t="shared" si="95"/>
        <v>0</v>
      </c>
      <c r="AJ936" s="8">
        <f t="shared" ca="1" si="96"/>
        <v>3.2499999999417923</v>
      </c>
      <c r="AK936" s="3" t="s">
        <v>1349</v>
      </c>
      <c r="AL936" s="3" t="s">
        <v>71</v>
      </c>
      <c r="AM936" s="3" t="s">
        <v>69</v>
      </c>
      <c r="AN936" s="3" t="s">
        <v>73</v>
      </c>
      <c r="AO936" s="3" t="s">
        <v>87</v>
      </c>
      <c r="AP936" s="3" t="s">
        <v>87</v>
      </c>
      <c r="AQ936" s="23">
        <v>45358.38958333333</v>
      </c>
      <c r="AR936" s="3"/>
      <c r="AS936" s="23"/>
      <c r="AT936" s="23"/>
      <c r="AU936" s="3" t="s">
        <v>1266</v>
      </c>
      <c r="AV936" s="3" t="s">
        <v>4756</v>
      </c>
      <c r="AW936" s="3" t="s">
        <v>4757</v>
      </c>
      <c r="AX936" s="3">
        <v>4.1502369999999997</v>
      </c>
      <c r="AY936" s="3">
        <v>-73.649860000000004</v>
      </c>
      <c r="AZ936" s="8" t="str">
        <f>+CONCATENATE("Reportan apertura en el enlace ",Tabla4[[#This Row],[Enlace]]," en el ",Tabla4[[#This Row],[Distancia óptica]]," ocasionado por ",Tabla4[[#This Row],[Causa del daño]])</f>
        <v>Reportan apertura en el enlace Chapinero - Ceiba en el Km 0,698 desde Chapinero ocasionado por Falla de Empalme de FiOp</v>
      </c>
      <c r="BA936" s="8" t="str">
        <f>+CONCATENATE("Para dar solución al incidente ",Tabla4[[#This Row],[Solución]])</f>
        <v>Para dar solución al incidente se recupera 10 mtrs de reserva y se rehace empalme nuevo de 24 hilos y se fusionan 8 hilos</v>
      </c>
      <c r="BB936" s="3" t="str">
        <f>+_xlfn.CONCAT(Tabla4[[#This Row],[Causa Raiz]]," ",Tabla4[[#This Row],[Solución2]]," (",Tabla4[[#This Row],[Anillo]],"- Cabecera: ",Tabla4[[#This Row],[Cabecera]],"- Operador: ",Tabla4[[#This Row],[Operador]],")")</f>
        <v>Reportan apertura en el enlace Chapinero - Ceiba en el Km 0,698 desde Chapinero ocasionado por Falla de Empalme de FiOp Para dar solución al incidente se recupera 10 mtrs de reserva y se rehace empalme nuevo de 24 hilos y se fusionan 8 hilos (Uk Chapinero- Cabecera: Dto Chapinero 2091- Operador: Colombia Telecomunicaciones)</v>
      </c>
    </row>
    <row r="937" spans="1:54" s="2" customFormat="1" ht="199.5">
      <c r="A937" s="38">
        <f t="shared" si="93"/>
        <v>936</v>
      </c>
      <c r="B937" s="3">
        <v>8330998</v>
      </c>
      <c r="C937" s="3" t="s">
        <v>92</v>
      </c>
      <c r="D937" s="23">
        <v>45356.402777777781</v>
      </c>
      <c r="E937" s="23">
        <v>45356.458333333336</v>
      </c>
      <c r="F937" s="1">
        <f t="shared" ca="1" si="98"/>
        <v>5.5555555554747116E-2</v>
      </c>
      <c r="G937" s="3" t="s">
        <v>1465</v>
      </c>
      <c r="H937" s="41"/>
      <c r="I937" s="40"/>
      <c r="J937" s="5" t="s">
        <v>56</v>
      </c>
      <c r="K937" s="3" t="s">
        <v>359</v>
      </c>
      <c r="L937" s="9" t="s">
        <v>58</v>
      </c>
      <c r="M937" s="3" t="s">
        <v>360</v>
      </c>
      <c r="N937" s="3" t="s">
        <v>483</v>
      </c>
      <c r="O937" s="3" t="s">
        <v>2242</v>
      </c>
      <c r="P937" s="3" t="s">
        <v>4758</v>
      </c>
      <c r="Q937" s="4" t="s">
        <v>4759</v>
      </c>
      <c r="R937" s="3" t="s">
        <v>365</v>
      </c>
      <c r="S937" s="3" t="s">
        <v>366</v>
      </c>
      <c r="T937" s="3" t="s">
        <v>66</v>
      </c>
      <c r="U937" s="3" t="s">
        <v>4760</v>
      </c>
      <c r="V937" s="22" t="str">
        <f t="shared" si="97"/>
        <v>RTNFO; Hora de aviso: 9:40 05/03/2024; Solución: Se realiza un empalme de 36 Hilos con reserva existente ; Hora de solución: 11:00 05/03/2024; Causa: Vandalismo</v>
      </c>
      <c r="W937" s="4" t="s">
        <v>423</v>
      </c>
      <c r="X937" s="3"/>
      <c r="Y937" s="3"/>
      <c r="Z937" s="3" t="s">
        <v>69</v>
      </c>
      <c r="AA937" s="3" t="s">
        <v>70</v>
      </c>
      <c r="AB937" s="3">
        <v>8330998</v>
      </c>
      <c r="AC937" s="3" t="s">
        <v>71</v>
      </c>
      <c r="AD937" s="6">
        <v>0</v>
      </c>
      <c r="AE937" s="7"/>
      <c r="AF937" s="7"/>
      <c r="AG937" s="6">
        <f>Tabla4[[#This Row],[Tiempo Parada de Reloj]]+Tabla4[[#This Row],[Tiempo Autorizado por Telefonica (no Máximo)]]</f>
        <v>0</v>
      </c>
      <c r="AH937" s="7">
        <f t="shared" ca="1" si="94"/>
        <v>5.5555555554747116E-2</v>
      </c>
      <c r="AI937" s="8">
        <f t="shared" si="95"/>
        <v>0</v>
      </c>
      <c r="AJ937" s="8">
        <f t="shared" ca="1" si="96"/>
        <v>1.3333333333139308</v>
      </c>
      <c r="AK937" s="3" t="s">
        <v>98</v>
      </c>
      <c r="AL937" s="3" t="s">
        <v>71</v>
      </c>
      <c r="AM937" s="3" t="s">
        <v>69</v>
      </c>
      <c r="AN937" s="3" t="s">
        <v>73</v>
      </c>
      <c r="AO937" s="3" t="s">
        <v>87</v>
      </c>
      <c r="AP937" s="3" t="s">
        <v>87</v>
      </c>
      <c r="AQ937" s="23">
        <v>45358.388194444444</v>
      </c>
      <c r="AR937" s="3"/>
      <c r="AS937" s="23"/>
      <c r="AT937" s="23"/>
      <c r="AU937" s="3" t="s">
        <v>424</v>
      </c>
      <c r="AV937" s="3" t="s">
        <v>4761</v>
      </c>
      <c r="AW937" s="3" t="s">
        <v>76</v>
      </c>
      <c r="AX937" s="3">
        <v>6.2684800000000003</v>
      </c>
      <c r="AY937" s="3">
        <v>-75.571780000000004</v>
      </c>
      <c r="AZ937" s="8" t="str">
        <f>+CONCATENATE("Reportan apertura en el enlace ",Tabla4[[#This Row],[Enlace]]," en el ",Tabla4[[#This Row],[Distancia óptica]]," ocasionado por ",Tabla4[[#This Row],[Causa del daño]])</f>
        <v>Reportan apertura en el enlace Medellín - Yarumal en el Km 5,0 desde Medellin centro ocasionado por Vandalismo</v>
      </c>
      <c r="BA937" s="8" t="str">
        <f>+CONCATENATE("Para dar solución al incidente ",Tabla4[[#This Row],[Solución]])</f>
        <v xml:space="preserve">Para dar solución al incidente Se realiza un empalme de 36 Hilos con reserva existente </v>
      </c>
      <c r="BB937" s="3" t="str">
        <f>+_xlfn.CONCAT(Tabla4[[#This Row],[Causa Raiz]]," ",Tabla4[[#This Row],[Solución2]]," (",Tabla4[[#This Row],[Anillo]],"- Cabecera: ",Tabla4[[#This Row],[Cabecera]],"- Operador: ",Tabla4[[#This Row],[Operador]],")")</f>
        <v>Reportan apertura en el enlace Medellín - Yarumal en el Km 5,0 desde Medellin centro ocasionado por Vandalismo Para dar solución al incidente Se realiza un empalme de 36 Hilos con reserva existente  (Troncal- Cabecera: Medellin Centro- Operador: Colombia Telecomunicaciones)</v>
      </c>
    </row>
    <row r="938" spans="1:54" s="2" customFormat="1" ht="185.25">
      <c r="A938" s="38">
        <f t="shared" si="93"/>
        <v>937</v>
      </c>
      <c r="B938" s="3">
        <v>8331140</v>
      </c>
      <c r="C938" s="3" t="s">
        <v>54</v>
      </c>
      <c r="D938" s="23">
        <v>45356.423611111109</v>
      </c>
      <c r="E938" s="23">
        <v>45356.715277777781</v>
      </c>
      <c r="F938" s="1">
        <f t="shared" ca="1" si="98"/>
        <v>0.29166666667151731</v>
      </c>
      <c r="G938" s="3" t="s">
        <v>55</v>
      </c>
      <c r="H938" s="41"/>
      <c r="I938" s="40"/>
      <c r="J938" s="5" t="s">
        <v>56</v>
      </c>
      <c r="K938" s="3" t="s">
        <v>203</v>
      </c>
      <c r="L938" s="9" t="s">
        <v>78</v>
      </c>
      <c r="M938" s="3" t="s">
        <v>79</v>
      </c>
      <c r="N938" s="3" t="s">
        <v>872</v>
      </c>
      <c r="O938" s="3" t="s">
        <v>4762</v>
      </c>
      <c r="P938" s="3" t="s">
        <v>4763</v>
      </c>
      <c r="Q938" s="4" t="s">
        <v>4764</v>
      </c>
      <c r="R938" s="3" t="s">
        <v>84</v>
      </c>
      <c r="S938" s="3" t="s">
        <v>210</v>
      </c>
      <c r="T938" s="3" t="s">
        <v>176</v>
      </c>
      <c r="U938" s="3" t="s">
        <v>4765</v>
      </c>
      <c r="V938" s="22" t="str">
        <f t="shared" si="97"/>
        <v>RLFO; Hora de aviso: 10:10 05/03/2024; Solución: Migracion de hilo ente empalme y ODF; Hora de solución: 17:10 05/03/2024; Causa: Intervención de Terceros. No Identificados</v>
      </c>
      <c r="W938" s="4" t="s">
        <v>213</v>
      </c>
      <c r="X938" s="3"/>
      <c r="Y938" s="3"/>
      <c r="Z938" s="3" t="s">
        <v>69</v>
      </c>
      <c r="AA938" s="3" t="s">
        <v>71</v>
      </c>
      <c r="AB938" s="3">
        <v>0</v>
      </c>
      <c r="AC938" s="3" t="s">
        <v>70</v>
      </c>
      <c r="AD938" s="6">
        <v>0.21527777777777779</v>
      </c>
      <c r="AE938" s="7"/>
      <c r="AF938" s="7"/>
      <c r="AG938" s="6">
        <f>Tabla4[[#This Row],[Tiempo Parada de Reloj]]+Tabla4[[#This Row],[Tiempo Autorizado por Telefonica (no Máximo)]]</f>
        <v>0.21527777777777779</v>
      </c>
      <c r="AH938" s="7">
        <f t="shared" ca="1" si="94"/>
        <v>7.6388888893739515E-2</v>
      </c>
      <c r="AI938" s="8">
        <f t="shared" si="95"/>
        <v>5.166666666666667</v>
      </c>
      <c r="AJ938" s="8">
        <f t="shared" ca="1" si="96"/>
        <v>1.8333333334497484</v>
      </c>
      <c r="AK938" s="3" t="s">
        <v>73</v>
      </c>
      <c r="AL938" s="3" t="s">
        <v>70</v>
      </c>
      <c r="AM938" s="3" t="s">
        <v>120</v>
      </c>
      <c r="AN938" s="3" t="s">
        <v>120</v>
      </c>
      <c r="AO938" s="3" t="s">
        <v>119</v>
      </c>
      <c r="AP938" s="3" t="s">
        <v>98</v>
      </c>
      <c r="AQ938" s="23">
        <v>45398.930555555555</v>
      </c>
      <c r="AR938" s="3"/>
      <c r="AS938" s="23"/>
      <c r="AT938" s="23"/>
      <c r="AU938" s="3" t="s">
        <v>743</v>
      </c>
      <c r="AV938" s="3" t="s">
        <v>4766</v>
      </c>
      <c r="AW938" s="3" t="s">
        <v>4767</v>
      </c>
      <c r="AX938" s="3">
        <v>4.9131799999999997</v>
      </c>
      <c r="AY938" s="3">
        <v>-74.022900000000007</v>
      </c>
      <c r="AZ938" s="8" t="str">
        <f>+CONCATENATE("Reportan apertura en el enlace ",Tabla4[[#This Row],[Enlace]]," en el ",Tabla4[[#This Row],[Distancia óptica]]," ocasionado por ",Tabla4[[#This Row],[Causa del daño]])</f>
        <v>Reportan apertura en el enlace Mov. Cajica - Mov. Chia en el Km 0,176 desde Cajica ocasionado por Intervención de Terceros. No Identificados</v>
      </c>
      <c r="BA938" s="8" t="str">
        <f>+CONCATENATE("Para dar solución al incidente ",Tabla4[[#This Row],[Solución]])</f>
        <v>Para dar solución al incidente Migracion de hilo ente empalme y ODF</v>
      </c>
      <c r="BB938" s="3" t="str">
        <f>+_xlfn.CONCAT(Tabla4[[#This Row],[Causa Raiz]]," ",Tabla4[[#This Row],[Solución2]]," (",Tabla4[[#This Row],[Anillo]],"- Cabecera: ",Tabla4[[#This Row],[Cabecera]],"- Operador: ",Tabla4[[#This Row],[Operador]],")")</f>
        <v>Reportan apertura en el enlace Mov. Cajica - Mov. Chia en el Km 0,176 desde Cajica ocasionado por Intervención de Terceros. No Identificados Para dar solución al incidente Migracion de hilo ente empalme y ODF (uk Cajica- Cabecera: Cajica- Operador: Colombia Telecomunicaciones)</v>
      </c>
    </row>
    <row r="939" spans="1:54" s="2" customFormat="1" ht="199.5">
      <c r="A939" s="38">
        <f t="shared" si="93"/>
        <v>938</v>
      </c>
      <c r="B939" s="3">
        <v>8331492</v>
      </c>
      <c r="C939" s="3" t="s">
        <v>54</v>
      </c>
      <c r="D939" s="23">
        <v>45356.447916666664</v>
      </c>
      <c r="E939" s="23">
        <v>45356.576388888891</v>
      </c>
      <c r="F939" s="1">
        <f t="shared" ca="1" si="98"/>
        <v>0.12847222222626442</v>
      </c>
      <c r="G939" s="3" t="s">
        <v>55</v>
      </c>
      <c r="H939" s="41"/>
      <c r="I939" s="40"/>
      <c r="J939" s="5" t="s">
        <v>56</v>
      </c>
      <c r="K939" s="3" t="s">
        <v>77</v>
      </c>
      <c r="L939" s="9" t="s">
        <v>78</v>
      </c>
      <c r="M939" s="3" t="s">
        <v>283</v>
      </c>
      <c r="N939" s="3" t="s">
        <v>284</v>
      </c>
      <c r="O939" s="3" t="s">
        <v>4768</v>
      </c>
      <c r="P939" s="3" t="s">
        <v>4769</v>
      </c>
      <c r="Q939" s="4" t="s">
        <v>4770</v>
      </c>
      <c r="R939" s="3" t="s">
        <v>400</v>
      </c>
      <c r="S939" s="3" t="s">
        <v>289</v>
      </c>
      <c r="T939" s="3" t="s">
        <v>66</v>
      </c>
      <c r="U939" s="3" t="s">
        <v>4771</v>
      </c>
      <c r="V939" s="22" t="str">
        <f t="shared" si="97"/>
        <v>RLFO; Hora de aviso: 10:45 05/03/2024; Solución: Se recuperna 15 mts de reserva y se realzia un empalme de 24 hilos; Hora de solución: 13:50 05/03/2024; Causa: Vandalismo</v>
      </c>
      <c r="W939" s="4" t="s">
        <v>160</v>
      </c>
      <c r="X939" s="3"/>
      <c r="Y939" s="3"/>
      <c r="Z939" s="3" t="s">
        <v>69</v>
      </c>
      <c r="AA939" s="3" t="s">
        <v>70</v>
      </c>
      <c r="AB939" s="3">
        <v>8328317</v>
      </c>
      <c r="AC939" s="3" t="s">
        <v>71</v>
      </c>
      <c r="AD939" s="6">
        <v>0</v>
      </c>
      <c r="AE939" s="7"/>
      <c r="AF939" s="7"/>
      <c r="AG939" s="6">
        <f>Tabla4[[#This Row],[Tiempo Parada de Reloj]]+Tabla4[[#This Row],[Tiempo Autorizado por Telefonica (no Máximo)]]</f>
        <v>0</v>
      </c>
      <c r="AH939" s="7">
        <f t="shared" ca="1" si="94"/>
        <v>0.12847222222626442</v>
      </c>
      <c r="AI939" s="8">
        <f t="shared" si="95"/>
        <v>0</v>
      </c>
      <c r="AJ939" s="8">
        <f t="shared" ca="1" si="96"/>
        <v>3.0833333334303461</v>
      </c>
      <c r="AK939" s="3" t="s">
        <v>98</v>
      </c>
      <c r="AL939" s="3" t="s">
        <v>70</v>
      </c>
      <c r="AM939" s="3" t="s">
        <v>120</v>
      </c>
      <c r="AN939" s="3" t="s">
        <v>120</v>
      </c>
      <c r="AO939" s="3" t="s">
        <v>106</v>
      </c>
      <c r="AP939" s="3" t="s">
        <v>106</v>
      </c>
      <c r="AQ939" s="23">
        <v>45359.480555555558</v>
      </c>
      <c r="AR939" s="3"/>
      <c r="AS939" s="23"/>
      <c r="AT939" s="23"/>
      <c r="AU939" s="3" t="s">
        <v>404</v>
      </c>
      <c r="AV939" s="3" t="s">
        <v>4772</v>
      </c>
      <c r="AW939" s="3" t="s">
        <v>4773</v>
      </c>
      <c r="AX939" s="3">
        <v>4.5862999999999996</v>
      </c>
      <c r="AY939" s="3">
        <v>-75.643299999999996</v>
      </c>
      <c r="AZ939" s="8" t="str">
        <f>+CONCATENATE("Reportan apertura en el enlace ",Tabla4[[#This Row],[Enlace]]," en el ",Tabla4[[#This Row],[Distancia óptica]]," ocasionado por ",Tabla4[[#This Row],[Causa del daño]])</f>
        <v>Reportan apertura en el enlace Mov. Andes - Mov. Limites en el Km 0,242 desde Limites ocasionado por Vandalismo</v>
      </c>
      <c r="BA939" s="8" t="str">
        <f>+CONCATENATE("Para dar solución al incidente ",Tabla4[[#This Row],[Solución]])</f>
        <v>Para dar solución al incidente Se recuperna 15 mts de reserva y se realzia un empalme de 24 hilos</v>
      </c>
      <c r="BB939" s="3" t="str">
        <f>+_xlfn.CONCAT(Tabla4[[#This Row],[Causa Raiz]]," ",Tabla4[[#This Row],[Solución2]]," (",Tabla4[[#This Row],[Anillo]],"- Cabecera: ",Tabla4[[#This Row],[Cabecera]],"- Operador: ",Tabla4[[#This Row],[Operador]],")")</f>
        <v>Reportan apertura en el enlace Mov. Andes - Mov. Limites en el Km 0,242 desde Limites ocasionado por Vandalismo Para dar solución al incidente Se recuperna 15 mts de reserva y se realzia un empalme de 24 hilos (Uk Limites- Cabecera: Suiza Limites- Operador: Colombia Telecomunicaciones)</v>
      </c>
    </row>
    <row r="940" spans="1:54" s="2" customFormat="1" ht="213.75">
      <c r="A940" s="38">
        <f t="shared" si="93"/>
        <v>939</v>
      </c>
      <c r="B940" s="3">
        <v>8331464</v>
      </c>
      <c r="C940" s="3" t="s">
        <v>163</v>
      </c>
      <c r="D940" s="23">
        <v>45356.465277777781</v>
      </c>
      <c r="E940" s="23">
        <v>45356.576388888891</v>
      </c>
      <c r="F940" s="1">
        <f t="shared" ca="1" si="98"/>
        <v>0.11111111110949423</v>
      </c>
      <c r="G940" s="3" t="s">
        <v>55</v>
      </c>
      <c r="H940" s="41"/>
      <c r="I940" s="40"/>
      <c r="J940" s="5" t="s">
        <v>56</v>
      </c>
      <c r="K940" s="3" t="s">
        <v>203</v>
      </c>
      <c r="L940" s="9" t="s">
        <v>58</v>
      </c>
      <c r="M940" s="3" t="s">
        <v>79</v>
      </c>
      <c r="N940" s="3" t="s">
        <v>737</v>
      </c>
      <c r="O940" s="3" t="s">
        <v>4774</v>
      </c>
      <c r="P940" s="3" t="s">
        <v>4775</v>
      </c>
      <c r="Q940" s="4" t="s">
        <v>4776</v>
      </c>
      <c r="R940" s="3" t="s">
        <v>84</v>
      </c>
      <c r="S940" s="3" t="s">
        <v>210</v>
      </c>
      <c r="T940" s="3" t="s">
        <v>176</v>
      </c>
      <c r="U940" s="3" t="s">
        <v>4777</v>
      </c>
      <c r="V940" s="22" t="str">
        <f t="shared" si="97"/>
        <v>RDFO; Hora de aviso: 11:10 05/03/2024; Solución: Se realiza un tendido de 100 mts y se hacen dos empalmes de 48 hilos; Hora de solución: 13:50 05/03/2024; Causa: Intervención de Terceros. No Identificados</v>
      </c>
      <c r="W940" s="4" t="s">
        <v>213</v>
      </c>
      <c r="X940" s="3"/>
      <c r="Y940" s="3"/>
      <c r="Z940" s="3" t="s">
        <v>69</v>
      </c>
      <c r="AA940" s="3" t="s">
        <v>70</v>
      </c>
      <c r="AB940" s="3">
        <v>8331360</v>
      </c>
      <c r="AC940" s="3" t="s">
        <v>71</v>
      </c>
      <c r="AD940" s="6">
        <v>0</v>
      </c>
      <c r="AE940" s="7"/>
      <c r="AF940" s="7"/>
      <c r="AG940" s="6">
        <f>Tabla4[[#This Row],[Tiempo Parada de Reloj]]+Tabla4[[#This Row],[Tiempo Autorizado por Telefonica (no Máximo)]]</f>
        <v>0</v>
      </c>
      <c r="AH940" s="7">
        <f t="shared" ca="1" si="94"/>
        <v>0.11111111110949423</v>
      </c>
      <c r="AI940" s="8">
        <f t="shared" si="95"/>
        <v>0</v>
      </c>
      <c r="AJ940" s="8">
        <f t="shared" ca="1" si="96"/>
        <v>2.6666666666278616</v>
      </c>
      <c r="AK940" s="3" t="s">
        <v>98</v>
      </c>
      <c r="AL940" s="3" t="s">
        <v>71</v>
      </c>
      <c r="AM940" s="3" t="s">
        <v>69</v>
      </c>
      <c r="AN940" s="3" t="s">
        <v>73</v>
      </c>
      <c r="AO940" s="3" t="s">
        <v>119</v>
      </c>
      <c r="AP940" s="3" t="s">
        <v>119</v>
      </c>
      <c r="AQ940" s="23">
        <v>45363.884722222225</v>
      </c>
      <c r="AR940" s="3"/>
      <c r="AS940" s="23"/>
      <c r="AT940" s="23"/>
      <c r="AU940" s="3" t="s">
        <v>1557</v>
      </c>
      <c r="AV940" s="3" t="s">
        <v>4778</v>
      </c>
      <c r="AW940" s="3" t="s">
        <v>135</v>
      </c>
      <c r="AX940" s="3">
        <v>4.9531799999999997</v>
      </c>
      <c r="AY940" s="3">
        <v>-73.941860000000005</v>
      </c>
      <c r="AZ940" s="8" t="str">
        <f>+CONCATENATE("Reportan apertura en el enlace ",Tabla4[[#This Row],[Enlace]]," en el ",Tabla4[[#This Row],[Distancia óptica]]," ocasionado por ",Tabla4[[#This Row],[Causa del daño]])</f>
        <v>Reportan apertura en el enlace Tocancipá - Autopista en el Km 4,7 desde Tocancipa ocasionado por Intervención de Terceros. No Identificados</v>
      </c>
      <c r="BA940" s="8" t="str">
        <f>+CONCATENATE("Para dar solución al incidente ",Tabla4[[#This Row],[Solución]])</f>
        <v>Para dar solución al incidente Se realiza un tendido de 100 mts y se hacen dos empalmes de 48 hilos</v>
      </c>
      <c r="BB940" s="3" t="str">
        <f>+_xlfn.CONCAT(Tabla4[[#This Row],[Causa Raiz]]," ",Tabla4[[#This Row],[Solución2]]," (",Tabla4[[#This Row],[Anillo]],"- Cabecera: ",Tabla4[[#This Row],[Cabecera]],"- Operador: ",Tabla4[[#This Row],[Operador]],")")</f>
        <v>Reportan apertura en el enlace Tocancipá - Autopista en el Km 4,7 desde Tocancipa ocasionado por Intervención de Terceros. No Identificados Para dar solución al incidente Se realiza un tendido de 100 mts y se hacen dos empalmes de 48 hilos (Lineal- Cabecera: Tocancipa- Operador: Colombia Telecomunicaciones)</v>
      </c>
    </row>
    <row r="941" spans="1:54" s="2" customFormat="1" ht="128.25">
      <c r="A941" s="38">
        <f t="shared" si="93"/>
        <v>940</v>
      </c>
      <c r="B941" s="3">
        <v>8331572</v>
      </c>
      <c r="C941" s="3" t="s">
        <v>92</v>
      </c>
      <c r="D941" s="23">
        <v>45356.493055555555</v>
      </c>
      <c r="E941" s="23">
        <v>45356.715277777781</v>
      </c>
      <c r="F941" s="1">
        <f t="shared" ca="1" si="98"/>
        <v>0.22222222222626442</v>
      </c>
      <c r="G941" s="3" t="s">
        <v>55</v>
      </c>
      <c r="H941" s="41"/>
      <c r="I941" s="40">
        <v>1301329</v>
      </c>
      <c r="J941" s="5" t="s">
        <v>568</v>
      </c>
      <c r="K941" s="3" t="s">
        <v>568</v>
      </c>
      <c r="L941" s="9" t="s">
        <v>58</v>
      </c>
      <c r="M941" s="3" t="s">
        <v>152</v>
      </c>
      <c r="N941" s="3" t="s">
        <v>153</v>
      </c>
      <c r="O941" s="3" t="s">
        <v>3345</v>
      </c>
      <c r="P941" s="3" t="s">
        <v>325</v>
      </c>
      <c r="Q941" s="4" t="s">
        <v>4779</v>
      </c>
      <c r="R941" s="3" t="s">
        <v>1178</v>
      </c>
      <c r="S941" s="3" t="s">
        <v>574</v>
      </c>
      <c r="T941" s="3" t="s">
        <v>66</v>
      </c>
      <c r="U941" s="3" t="s">
        <v>4049</v>
      </c>
      <c r="V941" s="22" t="str">
        <f t="shared" si="97"/>
        <v>RTNFO; Hora de aviso: 11:50 05/03/2024; Solución: Recuperacion de reserva y un empalme; Hora de solución: 17:10 05/03/2024; Causa: Vandalismo</v>
      </c>
      <c r="W941" s="4" t="s">
        <v>4643</v>
      </c>
      <c r="X941" s="3"/>
      <c r="Y941" s="3"/>
      <c r="Z941" s="3" t="s">
        <v>69</v>
      </c>
      <c r="AA941" s="3" t="s">
        <v>70</v>
      </c>
      <c r="AB941" s="3">
        <v>8331572</v>
      </c>
      <c r="AC941" s="3" t="s">
        <v>71</v>
      </c>
      <c r="AD941" s="6">
        <v>0</v>
      </c>
      <c r="AE941" s="7"/>
      <c r="AF941" s="7"/>
      <c r="AG941" s="6">
        <f>Tabla4[[#This Row],[Tiempo Parada de Reloj]]+Tabla4[[#This Row],[Tiempo Autorizado por Telefonica (no Máximo)]]</f>
        <v>0</v>
      </c>
      <c r="AH941" s="7">
        <f t="shared" ca="1" si="94"/>
        <v>0.22222222222626442</v>
      </c>
      <c r="AI941" s="8">
        <f t="shared" si="95"/>
        <v>0</v>
      </c>
      <c r="AJ941" s="8">
        <f t="shared" ca="1" si="96"/>
        <v>5.3333333334303461</v>
      </c>
      <c r="AK941" s="3" t="s">
        <v>98</v>
      </c>
      <c r="AL941" s="3" t="s">
        <v>70</v>
      </c>
      <c r="AM941" s="3" t="s">
        <v>120</v>
      </c>
      <c r="AN941" s="3" t="s">
        <v>120</v>
      </c>
      <c r="AO941" s="3" t="s">
        <v>87</v>
      </c>
      <c r="AP941" s="3" t="s">
        <v>87</v>
      </c>
      <c r="AQ941" s="23">
        <v>45357.662499999999</v>
      </c>
      <c r="AR941" s="3"/>
      <c r="AS941" s="23"/>
      <c r="AT941" s="23"/>
      <c r="AU941" s="3" t="s">
        <v>568</v>
      </c>
      <c r="AV941" s="3" t="s">
        <v>4780</v>
      </c>
      <c r="AW941" s="3" t="s">
        <v>76</v>
      </c>
      <c r="AX941" s="3">
        <v>1.0432699999999999</v>
      </c>
      <c r="AY941" s="3">
        <v>-77.840500000000006</v>
      </c>
      <c r="AZ941" s="8" t="str">
        <f>+CONCATENATE("Reportan apertura en el enlace ",Tabla4[[#This Row],[Enlace]]," en el ",Tabla4[[#This Row],[Distancia óptica]]," ocasionado por ",Tabla4[[#This Row],[Causa del daño]])</f>
        <v>Reportan apertura en el enlace Pasto - Tumaco en el Km 0 ocasionado por Vandalismo</v>
      </c>
      <c r="BA941" s="8" t="str">
        <f>+CONCATENATE("Para dar solución al incidente ",Tabla4[[#This Row],[Solución]])</f>
        <v>Para dar solución al incidente Recuperacion de reserva y un empalme</v>
      </c>
      <c r="BB941" s="3" t="str">
        <f>+_xlfn.CONCAT(Tabla4[[#This Row],[Causa Raiz]]," ",Tabla4[[#This Row],[Solución2]]," (",Tabla4[[#This Row],[Anillo]],"- Cabecera: ",Tabla4[[#This Row],[Cabecera]],"- Operador: ",Tabla4[[#This Row],[Operador]],")")</f>
        <v>Reportan apertura en el enlace Pasto - Tumaco en el Km 0 ocasionado por Vandalismo Para dar solución al incidente Recuperacion de reserva y un empalme (Troncal- Cabecera: Pasto - Operador: Azteca)</v>
      </c>
    </row>
    <row r="942" spans="1:54" s="2" customFormat="1" ht="156.75">
      <c r="A942" s="38">
        <f t="shared" si="93"/>
        <v>941</v>
      </c>
      <c r="B942" s="3">
        <v>8331653</v>
      </c>
      <c r="C942" s="3" t="s">
        <v>92</v>
      </c>
      <c r="D942" s="23">
        <v>45356.472222222219</v>
      </c>
      <c r="E942" s="23">
        <v>45356.743055555555</v>
      </c>
      <c r="F942" s="1">
        <f t="shared" ca="1" si="98"/>
        <v>0.27083333333575865</v>
      </c>
      <c r="G942" s="3" t="s">
        <v>55</v>
      </c>
      <c r="H942" s="41"/>
      <c r="I942" s="40"/>
      <c r="J942" s="5" t="s">
        <v>56</v>
      </c>
      <c r="K942" s="3" t="s">
        <v>122</v>
      </c>
      <c r="L942" s="9" t="s">
        <v>58</v>
      </c>
      <c r="M942" s="3" t="s">
        <v>800</v>
      </c>
      <c r="N942" s="3" t="s">
        <v>801</v>
      </c>
      <c r="O942" s="3" t="s">
        <v>2486</v>
      </c>
      <c r="P942" s="3" t="s">
        <v>4781</v>
      </c>
      <c r="Q942" s="4" t="s">
        <v>4782</v>
      </c>
      <c r="R942" s="3" t="s">
        <v>649</v>
      </c>
      <c r="S942" s="3" t="s">
        <v>129</v>
      </c>
      <c r="T942" s="3" t="s">
        <v>146</v>
      </c>
      <c r="U942" s="3" t="s">
        <v>4783</v>
      </c>
      <c r="V942" s="22" t="str">
        <f t="shared" si="97"/>
        <v>RTNFO; Hora de aviso: 11:20 05/03/2024; Solución: Migracion de hilos entre nodos; Hora de solución: 17:50 05/03/2024; Causa: Falla en la Red FiOp</v>
      </c>
      <c r="W942" s="4" t="s">
        <v>4784</v>
      </c>
      <c r="X942" s="3" t="s">
        <v>4785</v>
      </c>
      <c r="Y942" s="3" t="s">
        <v>4786</v>
      </c>
      <c r="Z942" s="3" t="s">
        <v>119</v>
      </c>
      <c r="AA942" s="3" t="s">
        <v>70</v>
      </c>
      <c r="AB942" s="3">
        <v>8332086</v>
      </c>
      <c r="AC942" s="3" t="s">
        <v>70</v>
      </c>
      <c r="AD942" s="6">
        <v>0.10416666666666667</v>
      </c>
      <c r="AE942" s="7"/>
      <c r="AF942" s="7"/>
      <c r="AG942" s="6">
        <f>Tabla4[[#This Row],[Tiempo Parada de Reloj]]+Tabla4[[#This Row],[Tiempo Autorizado por Telefonica (no Máximo)]]</f>
        <v>0.10416666666666667</v>
      </c>
      <c r="AH942" s="7">
        <f t="shared" ca="1" si="94"/>
        <v>0.16666666666909197</v>
      </c>
      <c r="AI942" s="8">
        <f t="shared" si="95"/>
        <v>2.5</v>
      </c>
      <c r="AJ942" s="8">
        <f t="shared" ca="1" si="96"/>
        <v>4.0000000000582077</v>
      </c>
      <c r="AK942" s="3" t="s">
        <v>98</v>
      </c>
      <c r="AL942" s="3" t="s">
        <v>70</v>
      </c>
      <c r="AM942" s="3" t="s">
        <v>120</v>
      </c>
      <c r="AN942" s="3" t="s">
        <v>120</v>
      </c>
      <c r="AO942" s="3" t="s">
        <v>106</v>
      </c>
      <c r="AP942" s="3" t="s">
        <v>106</v>
      </c>
      <c r="AQ942" s="23">
        <v>45358.893055555556</v>
      </c>
      <c r="AR942" s="3"/>
      <c r="AS942" s="23"/>
      <c r="AT942" s="23"/>
      <c r="AU942" s="3" t="s">
        <v>192</v>
      </c>
      <c r="AV942" s="3" t="s">
        <v>3827</v>
      </c>
      <c r="AW942" s="3" t="s">
        <v>1323</v>
      </c>
      <c r="AX942" s="3">
        <v>9.4476999999999993</v>
      </c>
      <c r="AY942" s="3">
        <v>-75.440600000000003</v>
      </c>
      <c r="AZ942" s="8" t="str">
        <f>+CONCATENATE("Reportan apertura en el enlace ",Tabla4[[#This Row],[Enlace]]," en el ",Tabla4[[#This Row],[Distancia óptica]]," ocasionado por ",Tabla4[[#This Row],[Causa del daño]])</f>
        <v>Reportan apertura en el enlace Sincelejo - Tolú en el Km 22 desde Tolu ocasionado por Falla en la Red FiOp</v>
      </c>
      <c r="BA942" s="8" t="str">
        <f>+CONCATENATE("Para dar solución al incidente ",Tabla4[[#This Row],[Solución]])</f>
        <v>Para dar solución al incidente Migracion de hilos entre nodos</v>
      </c>
      <c r="BB942" s="3" t="str">
        <f>+_xlfn.CONCAT(Tabla4[[#This Row],[Causa Raiz]]," ",Tabla4[[#This Row],[Solución2]]," (",Tabla4[[#This Row],[Anillo]],"- Cabecera: ",Tabla4[[#This Row],[Cabecera]],"- Operador: ",Tabla4[[#This Row],[Operador]],")")</f>
        <v>Reportan apertura en el enlace Sincelejo - Tolú en el Km 22 desde Tolu ocasionado por Falla en la Red FiOp Para dar solución al incidente Migracion de hilos entre nodos (TRONCAL- Cabecera: Sincelejo- Operador: Colombia Telecomunicaciones)</v>
      </c>
    </row>
    <row r="943" spans="1:54" s="2" customFormat="1" ht="199.5">
      <c r="A943" s="38">
        <f t="shared" si="93"/>
        <v>942</v>
      </c>
      <c r="B943" s="3">
        <v>8331947</v>
      </c>
      <c r="C943" s="3" t="s">
        <v>54</v>
      </c>
      <c r="D943" s="23">
        <v>45356.555555555555</v>
      </c>
      <c r="E943" s="23">
        <v>45356.659722222219</v>
      </c>
      <c r="F943" s="1">
        <f t="shared" ca="1" si="98"/>
        <v>0.10416666666424135</v>
      </c>
      <c r="G943" s="3" t="s">
        <v>55</v>
      </c>
      <c r="H943" s="41"/>
      <c r="I943" s="40"/>
      <c r="J943" s="5" t="s">
        <v>56</v>
      </c>
      <c r="K943" s="3" t="s">
        <v>57</v>
      </c>
      <c r="L943" s="9" t="s">
        <v>78</v>
      </c>
      <c r="M943" s="3" t="s">
        <v>59</v>
      </c>
      <c r="N943" s="3" t="s">
        <v>60</v>
      </c>
      <c r="O943" s="3" t="s">
        <v>4787</v>
      </c>
      <c r="P943" s="3" t="s">
        <v>4788</v>
      </c>
      <c r="Q943" s="4" t="s">
        <v>4789</v>
      </c>
      <c r="R943" s="3" t="s">
        <v>378</v>
      </c>
      <c r="S943" s="3" t="s">
        <v>65</v>
      </c>
      <c r="T943" s="3" t="s">
        <v>66</v>
      </c>
      <c r="U943" s="3" t="s">
        <v>4790</v>
      </c>
      <c r="V943" s="22" t="str">
        <f t="shared" si="97"/>
        <v>RLFO; Hora de aviso: 13:20 05/03/2024; Solución: Se realiza tendido  de 130 mts de fibra de 24 hilos y dos empalmes de 24 Hilos; Hora de solución: 15:50 05/03/2024; Causa: Vandalismo</v>
      </c>
      <c r="W943" s="4" t="s">
        <v>68</v>
      </c>
      <c r="X943" s="3"/>
      <c r="Y943" s="3"/>
      <c r="Z943" s="3" t="s">
        <v>69</v>
      </c>
      <c r="AA943" s="3" t="s">
        <v>71</v>
      </c>
      <c r="AB943" s="3">
        <v>0</v>
      </c>
      <c r="AC943" s="3" t="s">
        <v>71</v>
      </c>
      <c r="AD943" s="6">
        <v>0</v>
      </c>
      <c r="AE943" s="7"/>
      <c r="AF943" s="7"/>
      <c r="AG943" s="6">
        <f>Tabla4[[#This Row],[Tiempo Parada de Reloj]]+Tabla4[[#This Row],[Tiempo Autorizado por Telefonica (no Máximo)]]</f>
        <v>0</v>
      </c>
      <c r="AH943" s="7">
        <f t="shared" ca="1" si="94"/>
        <v>0.10416666666424135</v>
      </c>
      <c r="AI943" s="8">
        <f t="shared" si="95"/>
        <v>0</v>
      </c>
      <c r="AJ943" s="8">
        <f t="shared" ca="1" si="96"/>
        <v>2.4999999999417923</v>
      </c>
      <c r="AK943" s="3" t="s">
        <v>73</v>
      </c>
      <c r="AL943" s="3" t="s">
        <v>70</v>
      </c>
      <c r="AM943" s="3" t="s">
        <v>120</v>
      </c>
      <c r="AN943" s="3" t="s">
        <v>120</v>
      </c>
      <c r="AO943" s="3" t="s">
        <v>87</v>
      </c>
      <c r="AP943" s="3" t="s">
        <v>87</v>
      </c>
      <c r="AQ943" s="23">
        <v>45356.927777777775</v>
      </c>
      <c r="AR943" s="3"/>
      <c r="AS943" s="23"/>
      <c r="AT943" s="23"/>
      <c r="AU943" s="3" t="s">
        <v>298</v>
      </c>
      <c r="AV943" s="3" t="s">
        <v>4791</v>
      </c>
      <c r="AW943" s="3" t="s">
        <v>4792</v>
      </c>
      <c r="AX943" s="3">
        <v>4.5804</v>
      </c>
      <c r="AY943" s="3">
        <v>-74.085099999999997</v>
      </c>
      <c r="AZ943" s="8" t="str">
        <f>+CONCATENATE("Reportan apertura en el enlace ",Tabla4[[#This Row],[Enlace]]," en el ",Tabla4[[#This Row],[Distancia óptica]]," ocasionado por ",Tabla4[[#This Row],[Causa del daño]])</f>
        <v>Reportan apertura en el enlace Mov. Las Cruces - Mov. San Crsitobal Sur en el Km 1,4 desde las cruces ocasionado por Vandalismo</v>
      </c>
      <c r="BA943" s="8" t="str">
        <f>+CONCATENATE("Para dar solución al incidente ",Tabla4[[#This Row],[Solución]])</f>
        <v>Para dar solución al incidente Se realiza tendido  de 130 mts de fibra de 24 hilos y dos empalmes de 24 Hilos</v>
      </c>
      <c r="BB943" s="3" t="str">
        <f>+_xlfn.CONCAT(Tabla4[[#This Row],[Causa Raiz]]," ",Tabla4[[#This Row],[Solución2]]," (",Tabla4[[#This Row],[Anillo]],"- Cabecera: ",Tabla4[[#This Row],[Cabecera]],"- Operador: ",Tabla4[[#This Row],[Operador]],")")</f>
        <v>Reportan apertura en el enlace Mov. Las Cruces - Mov. San Crsitobal Sur en el Km 1,4 desde las cruces ocasionado por Vandalismo Para dar solución al incidente Se realiza tendido  de 130 mts de fibra de 24 hilos y dos empalmes de 24 Hilos (Uk san cristobal- Cabecera: centro- Operador: Colombia Telecomunicaciones)</v>
      </c>
    </row>
    <row r="944" spans="1:54" s="2" customFormat="1" ht="156.75">
      <c r="A944" s="38">
        <f t="shared" si="93"/>
        <v>943</v>
      </c>
      <c r="B944" s="3">
        <v>8331970</v>
      </c>
      <c r="C944" s="3" t="s">
        <v>136</v>
      </c>
      <c r="D944" s="23">
        <v>45356.559027777781</v>
      </c>
      <c r="E944" s="23">
        <v>45358.618055555555</v>
      </c>
      <c r="F944" s="1">
        <f t="shared" ca="1" si="98"/>
        <v>2.0590277777737356</v>
      </c>
      <c r="G944" s="3" t="s">
        <v>55</v>
      </c>
      <c r="H944" s="41"/>
      <c r="I944" s="40"/>
      <c r="J944" s="5" t="s">
        <v>137</v>
      </c>
      <c r="K944" s="3" t="s">
        <v>138</v>
      </c>
      <c r="L944" s="9" t="s">
        <v>78</v>
      </c>
      <c r="M944" s="3" t="s">
        <v>139</v>
      </c>
      <c r="N944" s="3" t="s">
        <v>140</v>
      </c>
      <c r="O944" s="3" t="s">
        <v>4793</v>
      </c>
      <c r="P944" s="3" t="s">
        <v>4794</v>
      </c>
      <c r="Q944" s="4" t="s">
        <v>4795</v>
      </c>
      <c r="R944" s="3" t="s">
        <v>3310</v>
      </c>
      <c r="S944" s="3" t="s">
        <v>145</v>
      </c>
      <c r="T944" s="3" t="s">
        <v>256</v>
      </c>
      <c r="U944" s="3" t="s">
        <v>257</v>
      </c>
      <c r="V944" s="22" t="str">
        <f t="shared" si="97"/>
        <v>RBHFO; Hora de aviso: 13:25 05/03/2024; Solución: Se refusiona hilo en caja empalme; Hora de solución: 14:50 07/03/2024; Causa: Falla de Empalme de FiOp</v>
      </c>
      <c r="W944" s="4" t="s">
        <v>199</v>
      </c>
      <c r="X944" s="3"/>
      <c r="Y944" s="3"/>
      <c r="Z944" s="3" t="s">
        <v>69</v>
      </c>
      <c r="AA944" s="3" t="s">
        <v>71</v>
      </c>
      <c r="AB944" s="3">
        <v>0</v>
      </c>
      <c r="AC944" s="3" t="s">
        <v>71</v>
      </c>
      <c r="AD944" s="6">
        <v>1.9013888888888888</v>
      </c>
      <c r="AE944" s="7"/>
      <c r="AF944" s="7"/>
      <c r="AG944" s="6">
        <f>Tabla4[[#This Row],[Tiempo Parada de Reloj]]+Tabla4[[#This Row],[Tiempo Autorizado por Telefonica (no Máximo)]]</f>
        <v>1.9013888888888888</v>
      </c>
      <c r="AH944" s="7">
        <f t="shared" ca="1" si="94"/>
        <v>0.15763888888484678</v>
      </c>
      <c r="AI944" s="8">
        <f t="shared" si="95"/>
        <v>45.633333333333333</v>
      </c>
      <c r="AJ944" s="8">
        <f t="shared" ca="1" si="96"/>
        <v>3.7833333332363228</v>
      </c>
      <c r="AK944" s="3" t="s">
        <v>73</v>
      </c>
      <c r="AL944" s="3" t="s">
        <v>70</v>
      </c>
      <c r="AM944" s="3" t="s">
        <v>120</v>
      </c>
      <c r="AN944" s="3" t="s">
        <v>120</v>
      </c>
      <c r="AO944" s="3" t="s">
        <v>87</v>
      </c>
      <c r="AP944" s="3" t="s">
        <v>87</v>
      </c>
      <c r="AQ944" s="23">
        <v>45361.556944444441</v>
      </c>
      <c r="AR944" s="3"/>
      <c r="AS944" s="23"/>
      <c r="AT944" s="23"/>
      <c r="AU944" s="3" t="s">
        <v>481</v>
      </c>
      <c r="AV944" s="3" t="s">
        <v>863</v>
      </c>
      <c r="AW944" s="3" t="s">
        <v>4796</v>
      </c>
      <c r="AX944" s="3">
        <v>3.4460549999999999</v>
      </c>
      <c r="AY944" s="3">
        <v>-76.489172999999994</v>
      </c>
      <c r="AZ944" s="8" t="str">
        <f>+CONCATENATE("Reportan apertura en el enlace ",Tabla4[[#This Row],[Enlace]]," en el ",Tabla4[[#This Row],[Distancia óptica]]," ocasionado por ",Tabla4[[#This Row],[Causa del daño]])</f>
        <v>Reportan apertura en el enlace Mov. Marco Fidel - Mov. Las Ceibas en el Km 2,5 desde Ceibas ocasionado por Falla de Empalme de FiOp</v>
      </c>
      <c r="BA944" s="8" t="str">
        <f>+CONCATENATE("Para dar solución al incidente ",Tabla4[[#This Row],[Solución]])</f>
        <v>Para dar solución al incidente Se refusiona hilo en caja empalme</v>
      </c>
      <c r="BB944" s="3" t="str">
        <f>+_xlfn.CONCAT(Tabla4[[#This Row],[Causa Raiz]]," ",Tabla4[[#This Row],[Solución2]]," (",Tabla4[[#This Row],[Anillo]],"- Cabecera: ",Tabla4[[#This Row],[Cabecera]],"- Operador: ",Tabla4[[#This Row],[Operador]],")")</f>
        <v>Reportan apertura en el enlace Mov. Marco Fidel - Mov. Las Ceibas en el Km 2,5 desde Ceibas ocasionado por Falla de Empalme de FiOp Para dar solución al incidente Se refusiona hilo en caja empalme (Anillo Metropolitano- Cabecera: Acopi- Operador: Infraco)</v>
      </c>
    </row>
    <row r="945" spans="1:54" s="2" customFormat="1" ht="156.75">
      <c r="A945" s="38">
        <f t="shared" si="93"/>
        <v>944</v>
      </c>
      <c r="B945" s="3">
        <v>8332002</v>
      </c>
      <c r="C945" s="3" t="s">
        <v>136</v>
      </c>
      <c r="D945" s="23">
        <v>45356.565972222219</v>
      </c>
      <c r="E945" s="23">
        <v>45356.649305555555</v>
      </c>
      <c r="F945" s="1">
        <f t="shared" ca="1" si="98"/>
        <v>8.3333333335758653E-2</v>
      </c>
      <c r="G945" s="3" t="s">
        <v>55</v>
      </c>
      <c r="H945" s="41"/>
      <c r="I945" s="40"/>
      <c r="J945" s="5" t="s">
        <v>137</v>
      </c>
      <c r="K945" s="3" t="s">
        <v>93</v>
      </c>
      <c r="L945" s="9" t="s">
        <v>78</v>
      </c>
      <c r="M945" s="3" t="s">
        <v>59</v>
      </c>
      <c r="N945" s="3" t="s">
        <v>60</v>
      </c>
      <c r="O945" s="3" t="s">
        <v>4797</v>
      </c>
      <c r="P945" s="3" t="s">
        <v>4798</v>
      </c>
      <c r="Q945" s="4" t="s">
        <v>4799</v>
      </c>
      <c r="R945" s="3" t="s">
        <v>775</v>
      </c>
      <c r="S945" s="3" t="s">
        <v>65</v>
      </c>
      <c r="T945" s="3" t="s">
        <v>256</v>
      </c>
      <c r="U945" s="3" t="s">
        <v>696</v>
      </c>
      <c r="V945" s="22" t="str">
        <f t="shared" si="97"/>
        <v>RBHFO; Hora de aviso: 13:35 05/03/2024; Solución: Refusion de hilo en caja empalme; Hora de solución: 15:35 05/03/2024; Causa: Falla de Empalme de FiOp</v>
      </c>
      <c r="W945" s="4" t="s">
        <v>68</v>
      </c>
      <c r="X945" s="3"/>
      <c r="Y945" s="3"/>
      <c r="Z945" s="3" t="s">
        <v>69</v>
      </c>
      <c r="AA945" s="3" t="s">
        <v>71</v>
      </c>
      <c r="AB945" s="3">
        <v>0</v>
      </c>
      <c r="AC945" s="3" t="s">
        <v>71</v>
      </c>
      <c r="AD945" s="6">
        <v>0</v>
      </c>
      <c r="AE945" s="7"/>
      <c r="AF945" s="7"/>
      <c r="AG945" s="6">
        <f>Tabla4[[#This Row],[Tiempo Parada de Reloj]]+Tabla4[[#This Row],[Tiempo Autorizado por Telefonica (no Máximo)]]</f>
        <v>0</v>
      </c>
      <c r="AH945" s="7">
        <f t="shared" ca="1" si="94"/>
        <v>8.3333333335758653E-2</v>
      </c>
      <c r="AI945" s="8">
        <f t="shared" si="95"/>
        <v>0</v>
      </c>
      <c r="AJ945" s="8">
        <f t="shared" ca="1" si="96"/>
        <v>2.0000000000582077</v>
      </c>
      <c r="AK945" s="3" t="s">
        <v>73</v>
      </c>
      <c r="AL945" s="3" t="s">
        <v>70</v>
      </c>
      <c r="AM945" s="3" t="s">
        <v>120</v>
      </c>
      <c r="AN945" s="3" t="s">
        <v>120</v>
      </c>
      <c r="AO945" s="3" t="s">
        <v>87</v>
      </c>
      <c r="AP945" s="3" t="s">
        <v>106</v>
      </c>
      <c r="AQ945" s="23">
        <v>45358.80972222222</v>
      </c>
      <c r="AR945" s="3"/>
      <c r="AS945" s="23"/>
      <c r="AT945" s="23"/>
      <c r="AU945" s="3" t="s">
        <v>107</v>
      </c>
      <c r="AV945" s="3" t="s">
        <v>757</v>
      </c>
      <c r="AW945" s="3" t="s">
        <v>474</v>
      </c>
      <c r="AX945" s="3">
        <v>4.6278499999999996</v>
      </c>
      <c r="AY945" s="3">
        <v>-74.172030000000007</v>
      </c>
      <c r="AZ945" s="8" t="str">
        <f>+CONCATENATE("Reportan apertura en el enlace ",Tabla4[[#This Row],[Enlace]]," en el ",Tabla4[[#This Row],[Distancia óptica]]," ocasionado por ",Tabla4[[#This Row],[Causa del daño]])</f>
        <v>Reportan apertura en el enlace Mov. Kennedy Sur - Mov. Asturias en el Km 10 desde Kennedy Sur ocasionado por Falla de Empalme de FiOp</v>
      </c>
      <c r="BA945" s="8" t="str">
        <f>+CONCATENATE("Para dar solución al incidente ",Tabla4[[#This Row],[Solución]])</f>
        <v>Para dar solución al incidente Refusion de hilo en caja empalme</v>
      </c>
      <c r="BB945" s="3" t="str">
        <f>+_xlfn.CONCAT(Tabla4[[#This Row],[Causa Raiz]]," ",Tabla4[[#This Row],[Solución2]]," (",Tabla4[[#This Row],[Anillo]],"- Cabecera: ",Tabla4[[#This Row],[Cabecera]],"- Operador: ",Tabla4[[#This Row],[Operador]],")")</f>
        <v>Reportan apertura en el enlace Mov. Kennedy Sur - Mov. Asturias en el Km 10 desde Kennedy Sur ocasionado por Falla de Empalme de FiOp Para dar solución al incidente Refusion de hilo en caja empalme (Anillo 64- Cabecera: Asturias- Operador: Infraco)</v>
      </c>
    </row>
    <row r="946" spans="1:54" s="2" customFormat="1" ht="242.25">
      <c r="A946" s="38">
        <f t="shared" si="93"/>
        <v>945</v>
      </c>
      <c r="B946" s="3">
        <v>8332081</v>
      </c>
      <c r="C946" s="3" t="s">
        <v>54</v>
      </c>
      <c r="D946" s="23">
        <v>45356.493055555555</v>
      </c>
      <c r="E946" s="23">
        <v>45356.673611111109</v>
      </c>
      <c r="F946" s="1">
        <f t="shared" ca="1" si="98"/>
        <v>0.18055555555474712</v>
      </c>
      <c r="G946" s="3" t="s">
        <v>55</v>
      </c>
      <c r="H946" s="41"/>
      <c r="I946" s="40"/>
      <c r="J946" s="5" t="s">
        <v>56</v>
      </c>
      <c r="K946" s="3" t="s">
        <v>138</v>
      </c>
      <c r="L946" s="9" t="s">
        <v>78</v>
      </c>
      <c r="M946" s="3" t="s">
        <v>139</v>
      </c>
      <c r="N946" s="3" t="s">
        <v>140</v>
      </c>
      <c r="O946" s="3" t="s">
        <v>4707</v>
      </c>
      <c r="P946" s="3" t="s">
        <v>4800</v>
      </c>
      <c r="Q946" s="4" t="s">
        <v>4801</v>
      </c>
      <c r="R946" s="3" t="s">
        <v>479</v>
      </c>
      <c r="S946" s="3" t="s">
        <v>145</v>
      </c>
      <c r="T946" s="3" t="s">
        <v>66</v>
      </c>
      <c r="U946" s="3" t="s">
        <v>4802</v>
      </c>
      <c r="V946" s="22" t="str">
        <f t="shared" si="97"/>
        <v>RLFO; Hora de aviso: 11:50 05/03/2024; Solución: Se Recupera 5 metros de Reserva de F.O de 8 hilos y se crea una caja de empalme de 48 hilos para fusionar 8 hilos ; Hora de solución: 16:10 05/03/2024; Causa: Vandalismo</v>
      </c>
      <c r="W946" s="4" t="s">
        <v>199</v>
      </c>
      <c r="X946" s="3"/>
      <c r="Y946" s="3"/>
      <c r="Z946" s="3" t="s">
        <v>69</v>
      </c>
      <c r="AA946" s="3" t="s">
        <v>70</v>
      </c>
      <c r="AB946" s="3">
        <v>0</v>
      </c>
      <c r="AC946" s="3" t="s">
        <v>71</v>
      </c>
      <c r="AD946" s="6">
        <v>1.5277777777777777E-2</v>
      </c>
      <c r="AE946" s="7"/>
      <c r="AF946" s="7"/>
      <c r="AG946" s="6">
        <f>Tabla4[[#This Row],[Tiempo Parada de Reloj]]+Tabla4[[#This Row],[Tiempo Autorizado por Telefonica (no Máximo)]]</f>
        <v>1.5277777777777777E-2</v>
      </c>
      <c r="AH946" s="7">
        <f t="shared" ca="1" si="94"/>
        <v>0.16527777777696934</v>
      </c>
      <c r="AI946" s="8">
        <f t="shared" si="95"/>
        <v>0.36666666666666664</v>
      </c>
      <c r="AJ946" s="8">
        <f t="shared" ca="1" si="96"/>
        <v>3.9666666666472641</v>
      </c>
      <c r="AK946" s="3" t="s">
        <v>73</v>
      </c>
      <c r="AL946" s="3" t="s">
        <v>70</v>
      </c>
      <c r="AM946" s="3" t="s">
        <v>120</v>
      </c>
      <c r="AN946" s="3" t="s">
        <v>120</v>
      </c>
      <c r="AO946" s="3" t="s">
        <v>106</v>
      </c>
      <c r="AP946" s="3" t="s">
        <v>106</v>
      </c>
      <c r="AQ946" s="23">
        <v>45359.383333333331</v>
      </c>
      <c r="AR946" s="3"/>
      <c r="AS946" s="23"/>
      <c r="AT946" s="23"/>
      <c r="AU946" s="3" t="s">
        <v>149</v>
      </c>
      <c r="AV946" s="3" t="s">
        <v>582</v>
      </c>
      <c r="AW946" s="3" t="s">
        <v>4711</v>
      </c>
      <c r="AX946" s="3">
        <v>3.4094000000000002</v>
      </c>
      <c r="AY946" s="3">
        <v>-76.547200000000004</v>
      </c>
      <c r="AZ946" s="8" t="str">
        <f>+CONCATENATE("Reportan apertura en el enlace ",Tabla4[[#This Row],[Enlace]]," en el ",Tabla4[[#This Row],[Distancia óptica]]," ocasionado por ",Tabla4[[#This Row],[Causa del daño]])</f>
        <v>Reportan apertura en el enlace Mov. Unidad Deportiva - Mov. Alto Napoles II en el km 0,780 desde Unidad Deportiva ocasionado por Vandalismo</v>
      </c>
      <c r="BA946" s="8" t="str">
        <f>+CONCATENATE("Para dar solución al incidente ",Tabla4[[#This Row],[Solución]])</f>
        <v xml:space="preserve">Para dar solución al incidente Se Recupera 5 metros de Reserva de F.O de 8 hilos y se crea una caja de empalme de 48 hilos para fusionar 8 hilos </v>
      </c>
      <c r="BB946" s="3" t="str">
        <f>+_xlfn.CONCAT(Tabla4[[#This Row],[Causa Raiz]]," ",Tabla4[[#This Row],[Solución2]]," (",Tabla4[[#This Row],[Anillo]],"- Cabecera: ",Tabla4[[#This Row],[Cabecera]],"- Operador: ",Tabla4[[#This Row],[Operador]],")")</f>
        <v>Reportan apertura en el enlace Mov. Unidad Deportiva - Mov. Alto Napoles II en el km 0,780 desde Unidad Deportiva ocasionado por Vandalismo Para dar solución al incidente Se Recupera 5 metros de Reserva de F.O de 8 hilos y se crea una caja de empalme de 48 hilos para fusionar 8 hilos  (Uk Unidad Deportiva- Cabecera: Tequendama- Operador: Colombia Telecomunicaciones)</v>
      </c>
    </row>
    <row r="947" spans="1:54" s="2" customFormat="1" ht="199.5">
      <c r="A947" s="38">
        <f t="shared" si="93"/>
        <v>946</v>
      </c>
      <c r="B947" s="3">
        <v>8331804</v>
      </c>
      <c r="C947" s="3" t="s">
        <v>54</v>
      </c>
      <c r="D947" s="23">
        <v>45356.572916666664</v>
      </c>
      <c r="E947" s="23">
        <v>45356.736111111109</v>
      </c>
      <c r="F947" s="1">
        <f t="shared" ca="1" si="98"/>
        <v>0.16319444444525288</v>
      </c>
      <c r="G947" s="3" t="s">
        <v>55</v>
      </c>
      <c r="H947" s="41"/>
      <c r="I947" s="40"/>
      <c r="J947" s="5" t="s">
        <v>56</v>
      </c>
      <c r="K947" s="3" t="s">
        <v>122</v>
      </c>
      <c r="L947" s="9" t="s">
        <v>58</v>
      </c>
      <c r="M947" s="3" t="s">
        <v>383</v>
      </c>
      <c r="N947" s="3" t="s">
        <v>384</v>
      </c>
      <c r="O947" s="3" t="s">
        <v>4803</v>
      </c>
      <c r="P947" s="3" t="s">
        <v>4804</v>
      </c>
      <c r="Q947" s="4" t="s">
        <v>4805</v>
      </c>
      <c r="R947" s="3" t="s">
        <v>562</v>
      </c>
      <c r="S947" s="3" t="s">
        <v>389</v>
      </c>
      <c r="T947" s="3" t="s">
        <v>66</v>
      </c>
      <c r="U947" s="3" t="s">
        <v>4806</v>
      </c>
      <c r="V947" s="22" t="str">
        <f t="shared" si="97"/>
        <v>RLFO; Hora de aviso: 13:45 05/03/2024; Solución: Recuperacion de 300 mtrs y Instalacion de empalme de nuevo en reserva existente de 48 hilos; Hora de solución: 17:40 05/03/2024; Causa: Vandalismo</v>
      </c>
      <c r="W947" s="4" t="s">
        <v>132</v>
      </c>
      <c r="X947" s="3"/>
      <c r="Y947" s="3"/>
      <c r="Z947" s="3" t="s">
        <v>69</v>
      </c>
      <c r="AA947" s="3" t="s">
        <v>70</v>
      </c>
      <c r="AB947" s="3">
        <v>8331804</v>
      </c>
      <c r="AC947" s="3" t="s">
        <v>71</v>
      </c>
      <c r="AD947" s="6">
        <v>0</v>
      </c>
      <c r="AE947" s="7"/>
      <c r="AF947" s="7"/>
      <c r="AG947" s="6">
        <f>Tabla4[[#This Row],[Tiempo Parada de Reloj]]+Tabla4[[#This Row],[Tiempo Autorizado por Telefonica (no Máximo)]]</f>
        <v>0</v>
      </c>
      <c r="AH947" s="7">
        <f t="shared" ca="1" si="94"/>
        <v>0.16319444444525288</v>
      </c>
      <c r="AI947" s="8">
        <f t="shared" si="95"/>
        <v>0</v>
      </c>
      <c r="AJ947" s="8">
        <f t="shared" ca="1" si="96"/>
        <v>3.9166666666860692</v>
      </c>
      <c r="AK947" s="3" t="s">
        <v>73</v>
      </c>
      <c r="AL947" s="3" t="s">
        <v>70</v>
      </c>
      <c r="AM947" s="3" t="s">
        <v>120</v>
      </c>
      <c r="AN947" s="3" t="s">
        <v>120</v>
      </c>
      <c r="AO947" s="3" t="s">
        <v>87</v>
      </c>
      <c r="AP947" s="3" t="s">
        <v>87</v>
      </c>
      <c r="AQ947" s="23">
        <v>45358.498611111114</v>
      </c>
      <c r="AR947" s="3"/>
      <c r="AS947" s="23"/>
      <c r="AT947" s="23"/>
      <c r="AU947" s="3" t="s">
        <v>392</v>
      </c>
      <c r="AV947" s="3" t="s">
        <v>4807</v>
      </c>
      <c r="AW947" s="3" t="s">
        <v>135</v>
      </c>
      <c r="AX947" s="3">
        <v>10.434314000000001</v>
      </c>
      <c r="AY947" s="3">
        <v>-75.532886000000005</v>
      </c>
      <c r="AZ947" s="8" t="str">
        <f>+CONCATENATE("Reportan apertura en el enlace ",Tabla4[[#This Row],[Enlace]]," en el ",Tabla4[[#This Row],[Distancia óptica]]," ocasionado por ",Tabla4[[#This Row],[Causa del daño]])</f>
        <v>Reportan apertura en el enlace Torices - Badel en el Km 0,974 desde Torices ocasionado por Vandalismo</v>
      </c>
      <c r="BA947" s="8" t="str">
        <f>+CONCATENATE("Para dar solución al incidente ",Tabla4[[#This Row],[Solución]])</f>
        <v>Para dar solución al incidente Recuperacion de 300 mtrs y Instalacion de empalme de nuevo en reserva existente de 48 hilos</v>
      </c>
      <c r="BB947" s="3" t="str">
        <f>+_xlfn.CONCAT(Tabla4[[#This Row],[Causa Raiz]]," ",Tabla4[[#This Row],[Solución2]]," (",Tabla4[[#This Row],[Anillo]],"- Cabecera: ",Tabla4[[#This Row],[Cabecera]],"- Operador: ",Tabla4[[#This Row],[Operador]],")")</f>
        <v>Reportan apertura en el enlace Torices - Badel en el Km 0,974 desde Torices ocasionado por Vandalismo Para dar solución al incidente Recuperacion de 300 mtrs y Instalacion de empalme de nuevo en reserva existente de 48 hilos (Lineal- Cabecera: Torices- Operador: Colombia Telecomunicaciones)</v>
      </c>
    </row>
    <row r="948" spans="1:54" s="2" customFormat="1" ht="171">
      <c r="A948" s="38">
        <f t="shared" si="93"/>
        <v>947</v>
      </c>
      <c r="B948" s="3">
        <v>8332274</v>
      </c>
      <c r="C948" s="3" t="s">
        <v>54</v>
      </c>
      <c r="D948" s="23">
        <v>45356.604166666664</v>
      </c>
      <c r="E948" s="23">
        <v>45356.725694444445</v>
      </c>
      <c r="F948" s="1">
        <f t="shared" ca="1" si="98"/>
        <v>0.12152777778101154</v>
      </c>
      <c r="G948" s="3" t="s">
        <v>55</v>
      </c>
      <c r="H948" s="41"/>
      <c r="I948" s="40"/>
      <c r="J948" s="5" t="s">
        <v>56</v>
      </c>
      <c r="K948" s="3" t="s">
        <v>77</v>
      </c>
      <c r="L948" s="9" t="s">
        <v>58</v>
      </c>
      <c r="M948" s="3" t="s">
        <v>373</v>
      </c>
      <c r="N948" s="3" t="s">
        <v>374</v>
      </c>
      <c r="O948" s="3" t="s">
        <v>4808</v>
      </c>
      <c r="P948" s="3" t="s">
        <v>4809</v>
      </c>
      <c r="Q948" s="4" t="s">
        <v>4810</v>
      </c>
      <c r="R948" s="3" t="s">
        <v>346</v>
      </c>
      <c r="S948" s="3" t="s">
        <v>249</v>
      </c>
      <c r="T948" s="3" t="s">
        <v>256</v>
      </c>
      <c r="U948" s="3" t="s">
        <v>257</v>
      </c>
      <c r="V948" s="22" t="str">
        <f t="shared" si="97"/>
        <v>RLFO; Hora de aviso: 14:30 05/03/2024; Solución: Se refusiona hilo en caja empalme; Hora de solución: 17:25 05/03/2024; Causa: Falla de Empalme de FiOp</v>
      </c>
      <c r="W948" s="4" t="s">
        <v>160</v>
      </c>
      <c r="X948" s="3"/>
      <c r="Y948" s="3"/>
      <c r="Z948" s="3" t="s">
        <v>69</v>
      </c>
      <c r="AA948" s="3" t="s">
        <v>70</v>
      </c>
      <c r="AB948" s="3" t="s">
        <v>4811</v>
      </c>
      <c r="AC948" s="3" t="s">
        <v>71</v>
      </c>
      <c r="AD948" s="6">
        <v>0</v>
      </c>
      <c r="AE948" s="7"/>
      <c r="AF948" s="7"/>
      <c r="AG948" s="6">
        <f>Tabla4[[#This Row],[Tiempo Parada de Reloj]]+Tabla4[[#This Row],[Tiempo Autorizado por Telefonica (no Máximo)]]</f>
        <v>0</v>
      </c>
      <c r="AH948" s="7">
        <f t="shared" ca="1" si="94"/>
        <v>0.12152777778101154</v>
      </c>
      <c r="AI948" s="8">
        <f t="shared" si="95"/>
        <v>0</v>
      </c>
      <c r="AJ948" s="8">
        <f t="shared" ca="1" si="96"/>
        <v>2.9166666667442769</v>
      </c>
      <c r="AK948" s="3" t="s">
        <v>120</v>
      </c>
      <c r="AL948" s="3" t="s">
        <v>71</v>
      </c>
      <c r="AM948" s="3" t="s">
        <v>69</v>
      </c>
      <c r="AN948" s="3" t="s">
        <v>120</v>
      </c>
      <c r="AO948" s="3" t="s">
        <v>87</v>
      </c>
      <c r="AP948" s="3" t="s">
        <v>87</v>
      </c>
      <c r="AQ948" s="23">
        <v>45359.374305555553</v>
      </c>
      <c r="AR948" s="3"/>
      <c r="AS948" s="23"/>
      <c r="AT948" s="23"/>
      <c r="AU948" s="3" t="s">
        <v>1266</v>
      </c>
      <c r="AV948" s="3" t="s">
        <v>1545</v>
      </c>
      <c r="AW948" s="3" t="s">
        <v>135</v>
      </c>
      <c r="AX948" s="3">
        <v>4.1502369999999997</v>
      </c>
      <c r="AY948" s="3">
        <v>-73.649860000000004</v>
      </c>
      <c r="AZ948" s="8" t="str">
        <f>+CONCATENATE("Reportan apertura en el enlace ",Tabla4[[#This Row],[Enlace]]," en el ",Tabla4[[#This Row],[Distancia óptica]]," ocasionado por ",Tabla4[[#This Row],[Causa del daño]])</f>
        <v>Reportan apertura en el enlace Galan - Chapinero en el Km 0,695 desde galan ocasionado por Falla de Empalme de FiOp</v>
      </c>
      <c r="BA948" s="8" t="str">
        <f>+CONCATENATE("Para dar solución al incidente ",Tabla4[[#This Row],[Solución]])</f>
        <v>Para dar solución al incidente Se refusiona hilo en caja empalme</v>
      </c>
      <c r="BB948" s="3" t="str">
        <f>+_xlfn.CONCAT(Tabla4[[#This Row],[Causa Raiz]]," ",Tabla4[[#This Row],[Solución2]]," (",Tabla4[[#This Row],[Anillo]],"- Cabecera: ",Tabla4[[#This Row],[Cabecera]],"- Operador: ",Tabla4[[#This Row],[Operador]],")")</f>
        <v>Reportan apertura en el enlace Galan - Chapinero en el Km 0,695 desde galan ocasionado por Falla de Empalme de FiOp Para dar solución al incidente Se refusiona hilo en caja empalme (Lineal- Cabecera: Chapinero- Operador: Colombia Telecomunicaciones)</v>
      </c>
    </row>
    <row r="949" spans="1:54" s="2" customFormat="1" ht="142.5">
      <c r="A949" s="38">
        <f t="shared" si="93"/>
        <v>948</v>
      </c>
      <c r="B949" s="3">
        <v>8332687</v>
      </c>
      <c r="C949" s="3" t="s">
        <v>54</v>
      </c>
      <c r="D949" s="23">
        <v>45356.666666666664</v>
      </c>
      <c r="E949" s="23">
        <v>45356.668055555558</v>
      </c>
      <c r="F949" s="1">
        <f t="shared" ca="1" si="98"/>
        <v>1.3888888934161514E-3</v>
      </c>
      <c r="G949" s="3" t="s">
        <v>55</v>
      </c>
      <c r="H949" s="41"/>
      <c r="I949" s="40"/>
      <c r="J949" s="5" t="s">
        <v>56</v>
      </c>
      <c r="K949" s="3" t="s">
        <v>77</v>
      </c>
      <c r="L949" s="9" t="s">
        <v>78</v>
      </c>
      <c r="M949" s="3" t="s">
        <v>745</v>
      </c>
      <c r="N949" s="3" t="s">
        <v>746</v>
      </c>
      <c r="O949" s="3" t="s">
        <v>4812</v>
      </c>
      <c r="P949" s="3" t="s">
        <v>325</v>
      </c>
      <c r="Q949" s="4" t="s">
        <v>4813</v>
      </c>
      <c r="R949" s="3" t="s">
        <v>750</v>
      </c>
      <c r="S949" s="3" t="s">
        <v>158</v>
      </c>
      <c r="T949" s="3" t="s">
        <v>104</v>
      </c>
      <c r="U949" s="3" t="s">
        <v>4814</v>
      </c>
      <c r="V949" s="22" t="str">
        <f t="shared" si="97"/>
        <v>RLFO; Hora de aviso: 16:00 05/03/2024; Solución: Cambio de cruzada en Alcaldia Neiva; Hora de solución: 16:02 05/03/2024; Causa: Visita Fallida</v>
      </c>
      <c r="W949" s="4" t="s">
        <v>160</v>
      </c>
      <c r="X949" s="3"/>
      <c r="Y949" s="3"/>
      <c r="Z949" s="3" t="s">
        <v>69</v>
      </c>
      <c r="AA949" s="3" t="s">
        <v>71</v>
      </c>
      <c r="AB949" s="3">
        <v>0</v>
      </c>
      <c r="AC949" s="3" t="s">
        <v>71</v>
      </c>
      <c r="AD949" s="6">
        <v>0</v>
      </c>
      <c r="AE949" s="7"/>
      <c r="AF949" s="7"/>
      <c r="AG949" s="6">
        <f>Tabla4[[#This Row],[Tiempo Parada de Reloj]]+Tabla4[[#This Row],[Tiempo Autorizado por Telefonica (no Máximo)]]</f>
        <v>0</v>
      </c>
      <c r="AH949" s="7">
        <f t="shared" ca="1" si="94"/>
        <v>1.3888888934161514E-3</v>
      </c>
      <c r="AI949" s="8">
        <f t="shared" si="95"/>
        <v>0</v>
      </c>
      <c r="AJ949" s="8">
        <f t="shared" ca="1" si="96"/>
        <v>3.3333333441987634E-2</v>
      </c>
      <c r="AK949" s="3" t="s">
        <v>120</v>
      </c>
      <c r="AL949" s="3" t="s">
        <v>71</v>
      </c>
      <c r="AM949" s="3" t="s">
        <v>69</v>
      </c>
      <c r="AN949" s="3" t="s">
        <v>120</v>
      </c>
      <c r="AO949" s="3" t="s">
        <v>120</v>
      </c>
      <c r="AP949" s="3" t="s">
        <v>120</v>
      </c>
      <c r="AQ949" s="23">
        <v>45356.668055555558</v>
      </c>
      <c r="AR949" s="3"/>
      <c r="AS949" s="23"/>
      <c r="AT949" s="23"/>
      <c r="AU949" s="3" t="s">
        <v>752</v>
      </c>
      <c r="AV949" s="3" t="s">
        <v>69</v>
      </c>
      <c r="AW949" s="3" t="s">
        <v>69</v>
      </c>
      <c r="AX949" s="3" t="s">
        <v>69</v>
      </c>
      <c r="AY949" s="3" t="s">
        <v>69</v>
      </c>
      <c r="AZ949" s="8" t="str">
        <f>+CONCATENATE("Reportan apertura en el enlace ",Tabla4[[#This Row],[Enlace]]," en el ",Tabla4[[#This Row],[Distancia óptica]]," ocasionado por ",Tabla4[[#This Row],[Causa del daño]])</f>
        <v>Reportan apertura en el enlace Mov. Neiva Centro - Mov. Alcaldia en el Km 0 ocasionado por Visita Fallida</v>
      </c>
      <c r="BA949" s="8" t="str">
        <f>+CONCATENATE("Para dar solución al incidente ",Tabla4[[#This Row],[Solución]])</f>
        <v>Para dar solución al incidente Cambio de cruzada en Alcaldia Neiva</v>
      </c>
      <c r="BB949" s="3" t="str">
        <f>+_xlfn.CONCAT(Tabla4[[#This Row],[Causa Raiz]]," ",Tabla4[[#This Row],[Solución2]]," (",Tabla4[[#This Row],[Anillo]],"- Cabecera: ",Tabla4[[#This Row],[Cabecera]],"- Operador: ",Tabla4[[#This Row],[Operador]],")")</f>
        <v>Reportan apertura en el enlace Mov. Neiva Centro - Mov. Alcaldia en el Km 0 ocasionado por Visita Fallida Para dar solución al incidente Cambio de cruzada en Alcaldia Neiva (NA- Cabecera: NA- Operador: Colombia Telecomunicaciones)</v>
      </c>
    </row>
    <row r="950" spans="1:54" s="2" customFormat="1" ht="156.75">
      <c r="A950" s="38">
        <f t="shared" si="93"/>
        <v>949</v>
      </c>
      <c r="B950" s="3">
        <v>8332719</v>
      </c>
      <c r="C950" s="3" t="s">
        <v>92</v>
      </c>
      <c r="D950" s="23">
        <v>45356.666666666664</v>
      </c>
      <c r="E950" s="23">
        <v>45356.770833333336</v>
      </c>
      <c r="F950" s="1">
        <f t="shared" ca="1" si="98"/>
        <v>0.10416666667151731</v>
      </c>
      <c r="G950" s="3" t="s">
        <v>164</v>
      </c>
      <c r="H950" s="41" t="s">
        <v>165</v>
      </c>
      <c r="I950" s="40" t="s">
        <v>4815</v>
      </c>
      <c r="J950" s="5" t="s">
        <v>322</v>
      </c>
      <c r="K950" s="3" t="s">
        <v>322</v>
      </c>
      <c r="L950" s="9" t="s">
        <v>58</v>
      </c>
      <c r="M950" s="3" t="s">
        <v>109</v>
      </c>
      <c r="N950" s="3" t="s">
        <v>110</v>
      </c>
      <c r="O950" s="3" t="s">
        <v>712</v>
      </c>
      <c r="P950" s="3" t="s">
        <v>4816</v>
      </c>
      <c r="Q950" s="4" t="s">
        <v>4817</v>
      </c>
      <c r="R950" s="3" t="s">
        <v>327</v>
      </c>
      <c r="S950" s="3" t="s">
        <v>328</v>
      </c>
      <c r="T950" s="3" t="s">
        <v>146</v>
      </c>
      <c r="U950" s="3" t="s">
        <v>4818</v>
      </c>
      <c r="V950" s="22" t="str">
        <f t="shared" si="97"/>
        <v>RTNFO; Hora de aviso: 16:00 05/03/2024; Solución: Trabajos realziados por ufinet; Hora de solución: 18:30 05/03/2024; Causa: Falla en la Red FiOp</v>
      </c>
      <c r="W950" s="4" t="s">
        <v>1517</v>
      </c>
      <c r="X950" s="3"/>
      <c r="Y950" s="3"/>
      <c r="Z950" s="3" t="s">
        <v>69</v>
      </c>
      <c r="AA950" s="3" t="s">
        <v>71</v>
      </c>
      <c r="AB950" s="3">
        <v>0</v>
      </c>
      <c r="AC950" s="3" t="s">
        <v>71</v>
      </c>
      <c r="AD950" s="6">
        <v>0</v>
      </c>
      <c r="AE950" s="7"/>
      <c r="AF950" s="7"/>
      <c r="AG950" s="6">
        <f>Tabla4[[#This Row],[Tiempo Parada de Reloj]]+Tabla4[[#This Row],[Tiempo Autorizado por Telefonica (no Máximo)]]</f>
        <v>0</v>
      </c>
      <c r="AH950" s="7">
        <f t="shared" ca="1" si="94"/>
        <v>0.10416666667151731</v>
      </c>
      <c r="AI950" s="8">
        <f t="shared" si="95"/>
        <v>0</v>
      </c>
      <c r="AJ950" s="8">
        <f t="shared" ca="1" si="96"/>
        <v>2.5000000001164153</v>
      </c>
      <c r="AK950" s="3" t="s">
        <v>120</v>
      </c>
      <c r="AL950" s="3" t="s">
        <v>71</v>
      </c>
      <c r="AM950" s="3" t="s">
        <v>69</v>
      </c>
      <c r="AN950" s="3" t="s">
        <v>120</v>
      </c>
      <c r="AO950" s="3"/>
      <c r="AP950" s="3"/>
      <c r="AQ950" s="23">
        <f ca="1">NOW()</f>
        <v>45503.696834953706</v>
      </c>
      <c r="AR950" s="3"/>
      <c r="AS950" s="23"/>
      <c r="AT950" s="23"/>
      <c r="AU950" s="3" t="s">
        <v>322</v>
      </c>
      <c r="AV950" s="3" t="s">
        <v>282</v>
      </c>
      <c r="AW950" s="3" t="s">
        <v>76</v>
      </c>
      <c r="AX950" s="3">
        <v>10.274179</v>
      </c>
      <c r="AY950" s="3">
        <v>-74.023492000000005</v>
      </c>
      <c r="AZ950" s="8" t="str">
        <f>+CONCATENATE("Reportan apertura en el enlace ",Tabla4[[#This Row],[Enlace]]," en el ",Tabla4[[#This Row],[Distancia óptica]]," ocasionado por ",Tabla4[[#This Row],[Causa del daño]])</f>
        <v>Reportan apertura en el enlace Bosconia - Fundación en el Km 49,7 desde bosconia ocasionado por Falla en la Red FiOp</v>
      </c>
      <c r="BA950" s="8" t="str">
        <f>+CONCATENATE("Para dar solución al incidente ",Tabla4[[#This Row],[Solución]])</f>
        <v>Para dar solución al incidente Trabajos realziados por ufinet</v>
      </c>
      <c r="BB950" s="3" t="str">
        <f>+_xlfn.CONCAT(Tabla4[[#This Row],[Causa Raiz]]," ",Tabla4[[#This Row],[Solución2]]," (",Tabla4[[#This Row],[Anillo]],"- Cabecera: ",Tabla4[[#This Row],[Cabecera]],"- Operador: ",Tabla4[[#This Row],[Operador]],")")</f>
        <v>Reportan apertura en el enlace Bosconia - Fundación en el Km 49,7 desde bosconia ocasionado por Falla en la Red FiOp Para dar solución al incidente Trabajos realziados por ufinet (Troncal- Cabecera: Bosconia- Operador: Ufinet)</v>
      </c>
    </row>
    <row r="951" spans="1:54" s="2" customFormat="1" ht="185.25">
      <c r="A951" s="38">
        <f t="shared" si="93"/>
        <v>950</v>
      </c>
      <c r="B951" s="3">
        <v>8331592</v>
      </c>
      <c r="C951" s="3" t="s">
        <v>54</v>
      </c>
      <c r="D951" s="23">
        <v>45356.666666666664</v>
      </c>
      <c r="E951" s="23">
        <v>45358.53125</v>
      </c>
      <c r="F951" s="1">
        <f t="shared" ca="1" si="98"/>
        <v>1.8645833333357587</v>
      </c>
      <c r="G951" s="3" t="s">
        <v>55</v>
      </c>
      <c r="H951" s="41"/>
      <c r="I951" s="40"/>
      <c r="J951" s="5" t="s">
        <v>56</v>
      </c>
      <c r="K951" s="3" t="s">
        <v>57</v>
      </c>
      <c r="L951" s="9" t="s">
        <v>58</v>
      </c>
      <c r="M951" s="3" t="s">
        <v>59</v>
      </c>
      <c r="N951" s="3" t="s">
        <v>60</v>
      </c>
      <c r="O951" s="3" t="s">
        <v>4819</v>
      </c>
      <c r="P951" s="3" t="s">
        <v>4820</v>
      </c>
      <c r="Q951" s="4" t="s">
        <v>4821</v>
      </c>
      <c r="R951" s="3" t="s">
        <v>947</v>
      </c>
      <c r="S951" s="3" t="s">
        <v>65</v>
      </c>
      <c r="T951" s="3" t="s">
        <v>276</v>
      </c>
      <c r="U951" s="3" t="s">
        <v>4822</v>
      </c>
      <c r="V951" s="22" t="str">
        <f t="shared" si="97"/>
        <v>RLFO; Hora de aviso: 16:00 05/03/2024; Solución: Se realiza un tendido de 230 mts y dos empalmes de 96 hilos; Hora de solución: 12:45 07/03/2024; Causa: Intervención de Terceros</v>
      </c>
      <c r="W951" s="4" t="s">
        <v>68</v>
      </c>
      <c r="X951" s="3"/>
      <c r="Y951" s="3"/>
      <c r="Z951" s="3" t="s">
        <v>69</v>
      </c>
      <c r="AA951" s="3" t="s">
        <v>70</v>
      </c>
      <c r="AB951" s="3">
        <v>8331592</v>
      </c>
      <c r="AC951" s="3" t="s">
        <v>70</v>
      </c>
      <c r="AD951" s="6">
        <v>1.7013888888888888</v>
      </c>
      <c r="AE951" s="7"/>
      <c r="AF951" s="7"/>
      <c r="AG951" s="6">
        <f>Tabla4[[#This Row],[Tiempo Parada de Reloj]]+Tabla4[[#This Row],[Tiempo Autorizado por Telefonica (no Máximo)]]</f>
        <v>1.7013888888888888</v>
      </c>
      <c r="AH951" s="7">
        <f t="shared" ca="1" si="94"/>
        <v>0.16319444444686981</v>
      </c>
      <c r="AI951" s="8">
        <f t="shared" si="95"/>
        <v>40.833333333333329</v>
      </c>
      <c r="AJ951" s="8">
        <f t="shared" ca="1" si="96"/>
        <v>3.9166666667248755</v>
      </c>
      <c r="AK951" s="3" t="s">
        <v>120</v>
      </c>
      <c r="AL951" s="3" t="s">
        <v>70</v>
      </c>
      <c r="AM951" s="3" t="s">
        <v>87</v>
      </c>
      <c r="AN951" s="3" t="s">
        <v>73</v>
      </c>
      <c r="AO951" s="3" t="s">
        <v>106</v>
      </c>
      <c r="AP951" s="3" t="s">
        <v>106</v>
      </c>
      <c r="AQ951" s="23">
        <v>45359.468055555553</v>
      </c>
      <c r="AR951" s="3"/>
      <c r="AS951" s="23"/>
      <c r="AT951" s="23"/>
      <c r="AU951" s="3" t="s">
        <v>298</v>
      </c>
      <c r="AV951" s="3" t="s">
        <v>950</v>
      </c>
      <c r="AW951" s="3" t="s">
        <v>135</v>
      </c>
      <c r="AX951" s="3">
        <v>4.6465680000000003</v>
      </c>
      <c r="AY951" s="3">
        <v>-74.130564000000007</v>
      </c>
      <c r="AZ951" s="8" t="str">
        <f>+CONCATENATE("Reportan apertura en el enlace ",Tabla4[[#This Row],[Enlace]]," en el ",Tabla4[[#This Row],[Distancia óptica]]," ocasionado por ",Tabla4[[#This Row],[Causa del daño]])</f>
        <v>Reportan apertura en el enlace Salitre - Dto 41032 en el Km 5,2 desde Salitre ocasionado por Intervención de Terceros</v>
      </c>
      <c r="BA951" s="8" t="str">
        <f>+CONCATENATE("Para dar solución al incidente ",Tabla4[[#This Row],[Solución]])</f>
        <v>Para dar solución al incidente Se realiza un tendido de 230 mts y dos empalmes de 96 hilos</v>
      </c>
      <c r="BB951" s="3" t="str">
        <f>+_xlfn.CONCAT(Tabla4[[#This Row],[Causa Raiz]]," ",Tabla4[[#This Row],[Solución2]]," (",Tabla4[[#This Row],[Anillo]],"- Cabecera: ",Tabla4[[#This Row],[Cabecera]],"- Operador: ",Tabla4[[#This Row],[Operador]],")")</f>
        <v>Reportan apertura en el enlace Salitre - Dto 41032 en el Km 5,2 desde Salitre ocasionado por Intervención de Terceros Para dar solución al incidente Se realiza un tendido de 230 mts y dos empalmes de 96 hilos (Lineal- Cabecera: Salitre- Operador: Colombia Telecomunicaciones)</v>
      </c>
    </row>
    <row r="952" spans="1:54" s="2" customFormat="1" ht="142.5">
      <c r="A952" s="38">
        <f t="shared" si="93"/>
        <v>951</v>
      </c>
      <c r="B952" s="3">
        <v>8331750</v>
      </c>
      <c r="C952" s="3" t="s">
        <v>54</v>
      </c>
      <c r="D952" s="23">
        <v>45356.666666666664</v>
      </c>
      <c r="E952" s="23">
        <v>45356.668055555558</v>
      </c>
      <c r="F952" s="1">
        <f t="shared" ca="1" si="98"/>
        <v>1.3888888934161514E-3</v>
      </c>
      <c r="G952" s="3" t="s">
        <v>55</v>
      </c>
      <c r="H952" s="41"/>
      <c r="I952" s="40"/>
      <c r="J952" s="5" t="s">
        <v>56</v>
      </c>
      <c r="K952" s="3" t="s">
        <v>57</v>
      </c>
      <c r="L952" s="9" t="s">
        <v>58</v>
      </c>
      <c r="M952" s="3" t="s">
        <v>59</v>
      </c>
      <c r="N952" s="3" t="s">
        <v>60</v>
      </c>
      <c r="O952" s="3" t="s">
        <v>4823</v>
      </c>
      <c r="P952" s="3" t="s">
        <v>325</v>
      </c>
      <c r="Q952" s="4" t="s">
        <v>4824</v>
      </c>
      <c r="R952" s="3" t="s">
        <v>947</v>
      </c>
      <c r="S952" s="3" t="s">
        <v>65</v>
      </c>
      <c r="T952" s="3" t="s">
        <v>104</v>
      </c>
      <c r="U952" s="3" t="s">
        <v>4825</v>
      </c>
      <c r="V952" s="22" t="str">
        <f t="shared" si="97"/>
        <v>RLFO; Hora de aviso: 16:00 05/03/2024; Solución: enlace sube sin intervencion de FO; Hora de solución: 16:02 05/03/2024; Causa: Visita Fallida</v>
      </c>
      <c r="W952" s="4" t="s">
        <v>68</v>
      </c>
      <c r="X952" s="3"/>
      <c r="Y952" s="3"/>
      <c r="Z952" s="3" t="s">
        <v>69</v>
      </c>
      <c r="AA952" s="3" t="s">
        <v>70</v>
      </c>
      <c r="AB952" s="3">
        <v>8331746</v>
      </c>
      <c r="AC952" s="3" t="s">
        <v>71</v>
      </c>
      <c r="AD952" s="6">
        <v>0</v>
      </c>
      <c r="AE952" s="7"/>
      <c r="AF952" s="7"/>
      <c r="AG952" s="6">
        <f>Tabla4[[#This Row],[Tiempo Parada de Reloj]]+Tabla4[[#This Row],[Tiempo Autorizado por Telefonica (no Máximo)]]</f>
        <v>0</v>
      </c>
      <c r="AH952" s="7">
        <f t="shared" ca="1" si="94"/>
        <v>1.3888888934161514E-3</v>
      </c>
      <c r="AI952" s="8">
        <f t="shared" si="95"/>
        <v>0</v>
      </c>
      <c r="AJ952" s="8">
        <f t="shared" ca="1" si="96"/>
        <v>3.3333333441987634E-2</v>
      </c>
      <c r="AK952" s="3" t="s">
        <v>120</v>
      </c>
      <c r="AL952" s="3" t="s">
        <v>71</v>
      </c>
      <c r="AM952" s="3" t="s">
        <v>69</v>
      </c>
      <c r="AN952" s="3" t="s">
        <v>120</v>
      </c>
      <c r="AO952" s="3" t="s">
        <v>120</v>
      </c>
      <c r="AP952" s="3" t="s">
        <v>120</v>
      </c>
      <c r="AQ952" s="23">
        <v>45356.668055555558</v>
      </c>
      <c r="AR952" s="3"/>
      <c r="AS952" s="23"/>
      <c r="AT952" s="23"/>
      <c r="AU952" s="3" t="s">
        <v>1202</v>
      </c>
      <c r="AV952" s="3" t="s">
        <v>69</v>
      </c>
      <c r="AW952" s="3" t="s">
        <v>69</v>
      </c>
      <c r="AX952" s="3" t="s">
        <v>69</v>
      </c>
      <c r="AY952" s="3" t="s">
        <v>69</v>
      </c>
      <c r="AZ952" s="8" t="str">
        <f>+CONCATENATE("Reportan apertura en el enlace ",Tabla4[[#This Row],[Enlace]]," en el ",Tabla4[[#This Row],[Distancia óptica]]," ocasionado por ",Tabla4[[#This Row],[Causa del daño]])</f>
        <v>Reportan apertura en el enlace Salitre - Salitre Sur en el Km 0 ocasionado por Visita Fallida</v>
      </c>
      <c r="BA952" s="8" t="str">
        <f>+CONCATENATE("Para dar solución al incidente ",Tabla4[[#This Row],[Solución]])</f>
        <v>Para dar solución al incidente enlace sube sin intervencion de FO</v>
      </c>
      <c r="BB952" s="3" t="str">
        <f>+_xlfn.CONCAT(Tabla4[[#This Row],[Causa Raiz]]," ",Tabla4[[#This Row],[Solución2]]," (",Tabla4[[#This Row],[Anillo]],"- Cabecera: ",Tabla4[[#This Row],[Cabecera]],"- Operador: ",Tabla4[[#This Row],[Operador]],")")</f>
        <v>Reportan apertura en el enlace Salitre - Salitre Sur en el Km 0 ocasionado por Visita Fallida Para dar solución al incidente enlace sube sin intervencion de FO (NA- Cabecera: NA- Operador: Colombia Telecomunicaciones)</v>
      </c>
    </row>
    <row r="953" spans="1:54" s="2" customFormat="1" ht="213.75">
      <c r="A953" s="38">
        <f t="shared" si="93"/>
        <v>952</v>
      </c>
      <c r="B953" s="3">
        <v>8332742</v>
      </c>
      <c r="C953" s="3" t="s">
        <v>163</v>
      </c>
      <c r="D953" s="23">
        <v>45356.666666666664</v>
      </c>
      <c r="E953" s="23">
        <v>45358.604166666664</v>
      </c>
      <c r="F953" s="1">
        <f t="shared" ca="1" si="98"/>
        <v>1.9375</v>
      </c>
      <c r="G953" s="3" t="s">
        <v>55</v>
      </c>
      <c r="H953" s="41"/>
      <c r="I953" s="40"/>
      <c r="J953" s="5" t="s">
        <v>56</v>
      </c>
      <c r="K953" s="3" t="s">
        <v>108</v>
      </c>
      <c r="L953" s="9" t="s">
        <v>78</v>
      </c>
      <c r="M953" s="3" t="s">
        <v>109</v>
      </c>
      <c r="N953" s="3" t="s">
        <v>3024</v>
      </c>
      <c r="O953" s="3" t="s">
        <v>4826</v>
      </c>
      <c r="P953" s="3" t="s">
        <v>4827</v>
      </c>
      <c r="Q953" s="4" t="s">
        <v>4828</v>
      </c>
      <c r="R953" s="3" t="s">
        <v>327</v>
      </c>
      <c r="S953" s="3" t="s">
        <v>115</v>
      </c>
      <c r="T953" s="3" t="s">
        <v>146</v>
      </c>
      <c r="U953" s="3" t="s">
        <v>4829</v>
      </c>
      <c r="V953" s="22" t="str">
        <f t="shared" si="97"/>
        <v>RDFO; Hora de aviso: 16:00 05/03/2024; Solución: Se realiza un tendido canalizado de 1000 mts y dos empalmes de 36 hilos; Hora de solución: 14:30 07/03/2024; Causa: Falla en la Red FiOp</v>
      </c>
      <c r="W953" s="4" t="s">
        <v>118</v>
      </c>
      <c r="X953" s="3"/>
      <c r="Y953" s="3"/>
      <c r="Z953" s="3" t="s">
        <v>69</v>
      </c>
      <c r="AA953" s="3" t="s">
        <v>71</v>
      </c>
      <c r="AB953" s="3">
        <v>0</v>
      </c>
      <c r="AC953" s="3" t="s">
        <v>71</v>
      </c>
      <c r="AD953" s="6">
        <v>1.7291666666666667</v>
      </c>
      <c r="AE953" s="7"/>
      <c r="AF953" s="7"/>
      <c r="AG953" s="6">
        <f>Tabla4[[#This Row],[Tiempo Parada de Reloj]]+Tabla4[[#This Row],[Tiempo Autorizado por Telefonica (no Máximo)]]</f>
        <v>1.7291666666666667</v>
      </c>
      <c r="AH953" s="7">
        <f t="shared" ca="1" si="94"/>
        <v>0.20833333333333326</v>
      </c>
      <c r="AI953" s="8">
        <f t="shared" si="95"/>
        <v>41.5</v>
      </c>
      <c r="AJ953" s="8">
        <f t="shared" ca="1" si="96"/>
        <v>4.9999999999999982</v>
      </c>
      <c r="AK953" s="3" t="s">
        <v>120</v>
      </c>
      <c r="AL953" s="3" t="s">
        <v>70</v>
      </c>
      <c r="AM953" s="3" t="s">
        <v>87</v>
      </c>
      <c r="AN953" s="3" t="s">
        <v>120</v>
      </c>
      <c r="AO953" s="3" t="s">
        <v>87</v>
      </c>
      <c r="AP953" s="3" t="s">
        <v>87</v>
      </c>
      <c r="AQ953" s="23">
        <v>45360.384027777778</v>
      </c>
      <c r="AR953" s="3"/>
      <c r="AS953" s="23"/>
      <c r="AT953" s="23"/>
      <c r="AU953" s="3" t="s">
        <v>121</v>
      </c>
      <c r="AV953" s="3" t="s">
        <v>282</v>
      </c>
      <c r="AW953" s="3" t="s">
        <v>1323</v>
      </c>
      <c r="AX953" s="3">
        <v>9.6421930000000007</v>
      </c>
      <c r="AY953" s="3">
        <v>-73.642314999999996</v>
      </c>
      <c r="AZ953" s="8" t="str">
        <f>+CONCATENATE("Reportan apertura en el enlace ",Tabla4[[#This Row],[Enlace]]," en el ",Tabla4[[#This Row],[Distancia óptica]]," ocasionado por ",Tabla4[[#This Row],[Causa del daño]])</f>
        <v>Reportan apertura en el enlace Mov. Cuatro Vientos - Mov. La Loma en el Km 14 desde Cuatro Vientos ocasionado por Falla en la Red FiOp</v>
      </c>
      <c r="BA953" s="8" t="str">
        <f>+CONCATENATE("Para dar solución al incidente ",Tabla4[[#This Row],[Solución]])</f>
        <v>Para dar solución al incidente Se realiza un tendido canalizado de 1000 mts y dos empalmes de 36 hilos</v>
      </c>
      <c r="BB953" s="3" t="str">
        <f>+_xlfn.CONCAT(Tabla4[[#This Row],[Causa Raiz]]," ",Tabla4[[#This Row],[Solución2]]," (",Tabla4[[#This Row],[Anillo]],"- Cabecera: ",Tabla4[[#This Row],[Cabecera]],"- Operador: ",Tabla4[[#This Row],[Operador]],")")</f>
        <v>Reportan apertura en el enlace Mov. Cuatro Vientos - Mov. La Loma en el Km 14 desde Cuatro Vientos ocasionado por Falla en la Red FiOp Para dar solución al incidente Se realiza un tendido canalizado de 1000 mts y dos empalmes de 36 hilos (TRONCAL- Cabecera: Bosconia- Operador: Colombia Telecomunicaciones)</v>
      </c>
    </row>
    <row r="954" spans="1:54" s="2" customFormat="1" ht="171">
      <c r="A954" s="38">
        <f t="shared" si="93"/>
        <v>953</v>
      </c>
      <c r="B954" s="3">
        <v>8332767</v>
      </c>
      <c r="C954" s="3" t="s">
        <v>163</v>
      </c>
      <c r="D954" s="23">
        <v>45356.666666666664</v>
      </c>
      <c r="E954" s="23">
        <v>45356.930555555555</v>
      </c>
      <c r="F954" s="1">
        <f t="shared" ca="1" si="98"/>
        <v>0.26388888889050577</v>
      </c>
      <c r="G954" s="3" t="s">
        <v>55</v>
      </c>
      <c r="H954" s="41"/>
      <c r="I954" s="40"/>
      <c r="J954" s="5" t="s">
        <v>56</v>
      </c>
      <c r="K954" s="3" t="s">
        <v>77</v>
      </c>
      <c r="L954" s="9" t="s">
        <v>58</v>
      </c>
      <c r="M954" s="3" t="s">
        <v>79</v>
      </c>
      <c r="N954" s="3" t="s">
        <v>4830</v>
      </c>
      <c r="O954" s="3" t="s">
        <v>4831</v>
      </c>
      <c r="P954" s="3" t="s">
        <v>4832</v>
      </c>
      <c r="Q954" s="4" t="s">
        <v>4833</v>
      </c>
      <c r="R954" s="3" t="s">
        <v>248</v>
      </c>
      <c r="S954" s="3" t="s">
        <v>249</v>
      </c>
      <c r="T954" s="3" t="s">
        <v>256</v>
      </c>
      <c r="U954" s="3" t="s">
        <v>4834</v>
      </c>
      <c r="V954" s="22" t="str">
        <f t="shared" si="97"/>
        <v>RDFO; Hora de aviso: 16:00 05/03/2024; Solución: Se refusiona Hilo en Caja empalme; Hora de solución: 22:20 05/03/2024; Causa: Falla de Empalme de FiOp</v>
      </c>
      <c r="W954" s="4" t="s">
        <v>160</v>
      </c>
      <c r="X954" s="3"/>
      <c r="Y954" s="3"/>
      <c r="Z954" s="3" t="s">
        <v>69</v>
      </c>
      <c r="AA954" s="3" t="s">
        <v>71</v>
      </c>
      <c r="AB954" s="3">
        <v>0</v>
      </c>
      <c r="AC954" s="3" t="s">
        <v>71</v>
      </c>
      <c r="AD954" s="6">
        <v>6.9444444444444434E-2</v>
      </c>
      <c r="AE954" s="7"/>
      <c r="AF954" s="7"/>
      <c r="AG954" s="6">
        <f>Tabla4[[#This Row],[Tiempo Parada de Reloj]]+Tabla4[[#This Row],[Tiempo Autorizado por Telefonica (no Máximo)]]</f>
        <v>6.9444444444444434E-2</v>
      </c>
      <c r="AH954" s="7">
        <f t="shared" ca="1" si="94"/>
        <v>0.19444444444606135</v>
      </c>
      <c r="AI954" s="8">
        <f t="shared" si="95"/>
        <v>1.6666666666666665</v>
      </c>
      <c r="AJ954" s="8">
        <f t="shared" ca="1" si="96"/>
        <v>4.6666666667054724</v>
      </c>
      <c r="AK954" s="3" t="s">
        <v>120</v>
      </c>
      <c r="AL954" s="3" t="s">
        <v>70</v>
      </c>
      <c r="AM954" s="3" t="s">
        <v>87</v>
      </c>
      <c r="AN954" s="3" t="s">
        <v>87</v>
      </c>
      <c r="AO954" s="3" t="s">
        <v>87</v>
      </c>
      <c r="AP954" s="3" t="s">
        <v>87</v>
      </c>
      <c r="AQ954" s="23">
        <v>45358.469444444447</v>
      </c>
      <c r="AR954" s="3"/>
      <c r="AS954" s="23"/>
      <c r="AT954" s="23"/>
      <c r="AU954" s="3" t="s">
        <v>89</v>
      </c>
      <c r="AV954" s="3" t="s">
        <v>4835</v>
      </c>
      <c r="AW954" s="3" t="s">
        <v>76</v>
      </c>
      <c r="AX954" s="3">
        <v>4.5270080000000004</v>
      </c>
      <c r="AY954" s="3">
        <v>-74.347954000000001</v>
      </c>
      <c r="AZ954" s="8" t="str">
        <f>+CONCATENATE("Reportan apertura en el enlace ",Tabla4[[#This Row],[Enlace]]," en el ",Tabla4[[#This Row],[Distancia óptica]]," ocasionado por ",Tabla4[[#This Row],[Causa del daño]])</f>
        <v>Reportan apertura en el enlace Bogota - Silvania en el km 14,2 desde Silvania ocasionado por Falla de Empalme de FiOp</v>
      </c>
      <c r="BA954" s="8" t="str">
        <f>+CONCATENATE("Para dar solución al incidente ",Tabla4[[#This Row],[Solución]])</f>
        <v>Para dar solución al incidente Se refusiona Hilo en Caja empalme</v>
      </c>
      <c r="BB954" s="3" t="str">
        <f>+_xlfn.CONCAT(Tabla4[[#This Row],[Causa Raiz]]," ",Tabla4[[#This Row],[Solución2]]," (",Tabla4[[#This Row],[Anillo]],"- Cabecera: ",Tabla4[[#This Row],[Cabecera]],"- Operador: ",Tabla4[[#This Row],[Operador]],")")</f>
        <v>Reportan apertura en el enlace Bogota - Silvania en el km 14,2 desde Silvania ocasionado por Falla de Empalme de FiOp Para dar solución al incidente Se refusiona Hilo en Caja empalme (Troncal- Cabecera: Silvania- Operador: Colombia Telecomunicaciones)</v>
      </c>
    </row>
    <row r="955" spans="1:54" s="2" customFormat="1" ht="156.75">
      <c r="A955" s="38">
        <f t="shared" si="93"/>
        <v>954</v>
      </c>
      <c r="B955" s="3">
        <v>8333098</v>
      </c>
      <c r="C955" s="3" t="s">
        <v>163</v>
      </c>
      <c r="D955" s="23">
        <v>45356.75</v>
      </c>
      <c r="E955" s="23">
        <v>45356.854166666664</v>
      </c>
      <c r="F955" s="1">
        <f t="shared" ca="1" si="98"/>
        <v>0.10416666666424135</v>
      </c>
      <c r="G955" s="3" t="s">
        <v>55</v>
      </c>
      <c r="H955" s="41"/>
      <c r="I955" s="40"/>
      <c r="J955" s="5" t="s">
        <v>56</v>
      </c>
      <c r="K955" s="3" t="s">
        <v>93</v>
      </c>
      <c r="L955" s="9" t="s">
        <v>58</v>
      </c>
      <c r="M955" s="3" t="s">
        <v>59</v>
      </c>
      <c r="N955" s="3" t="s">
        <v>60</v>
      </c>
      <c r="O955" s="3" t="s">
        <v>3723</v>
      </c>
      <c r="P955" s="3" t="s">
        <v>4836</v>
      </c>
      <c r="Q955" s="4" t="s">
        <v>4837</v>
      </c>
      <c r="R955" s="3" t="s">
        <v>4664</v>
      </c>
      <c r="S955" s="3" t="s">
        <v>65</v>
      </c>
      <c r="T955" s="3" t="s">
        <v>256</v>
      </c>
      <c r="U955" s="3" t="s">
        <v>257</v>
      </c>
      <c r="V955" s="22" t="str">
        <f t="shared" si="97"/>
        <v>RDFO; Hora de aviso: 18:00 05/03/2024; Solución: Se refusiona hilo en caja empalme; Hora de solución: 20:30 05/03/2024; Causa: Falla de Empalme de FiOp</v>
      </c>
      <c r="W955" s="4" t="s">
        <v>68</v>
      </c>
      <c r="X955" s="3"/>
      <c r="Y955" s="3"/>
      <c r="Z955" s="3" t="s">
        <v>69</v>
      </c>
      <c r="AA955" s="3" t="s">
        <v>71</v>
      </c>
      <c r="AB955" s="3">
        <v>0</v>
      </c>
      <c r="AC955" s="3" t="s">
        <v>71</v>
      </c>
      <c r="AD955" s="6">
        <v>0</v>
      </c>
      <c r="AE955" s="7"/>
      <c r="AF955" s="7"/>
      <c r="AG955" s="6">
        <f>Tabla4[[#This Row],[Tiempo Parada de Reloj]]+Tabla4[[#This Row],[Tiempo Autorizado por Telefonica (no Máximo)]]</f>
        <v>0</v>
      </c>
      <c r="AH955" s="7">
        <f t="shared" ca="1" si="94"/>
        <v>0.10416666666424135</v>
      </c>
      <c r="AI955" s="8">
        <f t="shared" si="95"/>
        <v>0</v>
      </c>
      <c r="AJ955" s="8">
        <f t="shared" ca="1" si="96"/>
        <v>2.4999999999417923</v>
      </c>
      <c r="AK955" s="3" t="s">
        <v>120</v>
      </c>
      <c r="AL955" s="3" t="s">
        <v>70</v>
      </c>
      <c r="AM955" s="3" t="s">
        <v>87</v>
      </c>
      <c r="AN955" s="3" t="s">
        <v>87</v>
      </c>
      <c r="AO955" s="3" t="s">
        <v>87</v>
      </c>
      <c r="AP955" s="3" t="s">
        <v>87</v>
      </c>
      <c r="AQ955" s="23">
        <v>45358.739583333336</v>
      </c>
      <c r="AR955" s="3"/>
      <c r="AS955" s="23"/>
      <c r="AT955" s="23"/>
      <c r="AU955" s="3" t="s">
        <v>107</v>
      </c>
      <c r="AV955" s="3" t="s">
        <v>950</v>
      </c>
      <c r="AW955" s="3" t="s">
        <v>135</v>
      </c>
      <c r="AX955" s="3">
        <v>4.6323299999999996</v>
      </c>
      <c r="AY955" s="3">
        <v>-74.120859999999993</v>
      </c>
      <c r="AZ955" s="8" t="str">
        <f>+CONCATENATE("Reportan apertura en el enlace ",Tabla4[[#This Row],[Enlace]]," en el ",Tabla4[[#This Row],[Distancia óptica]]," ocasionado por ",Tabla4[[#This Row],[Causa del daño]])</f>
        <v>Reportan apertura en el enlace Asturias - Salitre en el Km 5,9 desde Salitre ocasionado por Falla de Empalme de FiOp</v>
      </c>
      <c r="BA955" s="8" t="str">
        <f>+CONCATENATE("Para dar solución al incidente ",Tabla4[[#This Row],[Solución]])</f>
        <v>Para dar solución al incidente Se refusiona hilo en caja empalme</v>
      </c>
      <c r="BB955" s="3" t="str">
        <f>+_xlfn.CONCAT(Tabla4[[#This Row],[Causa Raiz]]," ",Tabla4[[#This Row],[Solución2]]," (",Tabla4[[#This Row],[Anillo]],"- Cabecera: ",Tabla4[[#This Row],[Cabecera]],"- Operador: ",Tabla4[[#This Row],[Operador]],")")</f>
        <v>Reportan apertura en el enlace Asturias - Salitre en el Km 5,9 desde Salitre ocasionado por Falla de Empalme de FiOp Para dar solución al incidente Se refusiona hilo en caja empalme (Lineal- Cabecera: Salitre- Operador: Colombia Telecomunicaciones)</v>
      </c>
    </row>
    <row r="956" spans="1:54" s="2" customFormat="1" ht="242.25">
      <c r="A956" s="38">
        <f t="shared" si="93"/>
        <v>955</v>
      </c>
      <c r="B956" s="3">
        <v>8333102</v>
      </c>
      <c r="C956" s="3" t="s">
        <v>92</v>
      </c>
      <c r="D956" s="23">
        <v>45356.729166666664</v>
      </c>
      <c r="E956" s="23">
        <v>45357.061111111114</v>
      </c>
      <c r="F956" s="1">
        <f t="shared" ca="1" si="98"/>
        <v>0.33194444444961846</v>
      </c>
      <c r="G956" s="3" t="s">
        <v>55</v>
      </c>
      <c r="H956" s="41"/>
      <c r="I956" s="40"/>
      <c r="J956" s="5" t="s">
        <v>56</v>
      </c>
      <c r="K956" s="3" t="s">
        <v>138</v>
      </c>
      <c r="L956" s="9" t="s">
        <v>58</v>
      </c>
      <c r="M956" s="3" t="s">
        <v>139</v>
      </c>
      <c r="N956" s="3" t="s">
        <v>4482</v>
      </c>
      <c r="O956" s="3" t="s">
        <v>4838</v>
      </c>
      <c r="P956" s="3" t="s">
        <v>4839</v>
      </c>
      <c r="Q956" s="4" t="s">
        <v>4840</v>
      </c>
      <c r="R956" s="3" t="s">
        <v>725</v>
      </c>
      <c r="S956" s="3" t="s">
        <v>145</v>
      </c>
      <c r="T956" s="3" t="s">
        <v>146</v>
      </c>
      <c r="U956" s="3" t="s">
        <v>4841</v>
      </c>
      <c r="V956" s="22" t="str">
        <f t="shared" si="97"/>
        <v>RTNFO; Hora de aviso: 17:30 05/03/2024; Solución: Se realiza sangría en el km 19.8 con empalme de 36 hilos y se realiza migración de hilo entre empalme ubicado en el km   19.8 y el km 20.2; Hora de solución: 1:28 06/03/2024; Causa: Falla en la Red FiOp</v>
      </c>
      <c r="W956" s="4" t="s">
        <v>199</v>
      </c>
      <c r="X956" s="3"/>
      <c r="Y956" s="3"/>
      <c r="Z956" s="3" t="s">
        <v>69</v>
      </c>
      <c r="AA956" s="3" t="s">
        <v>71</v>
      </c>
      <c r="AB956" s="3">
        <v>0</v>
      </c>
      <c r="AC956" s="3" t="s">
        <v>70</v>
      </c>
      <c r="AD956" s="6">
        <v>0.13055555555555556</v>
      </c>
      <c r="AE956" s="7"/>
      <c r="AF956" s="7"/>
      <c r="AG956" s="6">
        <f>Tabla4[[#This Row],[Tiempo Parada de Reloj]]+Tabla4[[#This Row],[Tiempo Autorizado por Telefonica (no Máximo)]]</f>
        <v>0.13055555555555556</v>
      </c>
      <c r="AH956" s="7">
        <f t="shared" ca="1" si="94"/>
        <v>0.2013888888940629</v>
      </c>
      <c r="AI956" s="8">
        <f t="shared" si="95"/>
        <v>3.1333333333333337</v>
      </c>
      <c r="AJ956" s="8">
        <f t="shared" ca="1" si="96"/>
        <v>4.8333333334575093</v>
      </c>
      <c r="AK956" s="3" t="s">
        <v>120</v>
      </c>
      <c r="AL956" s="3" t="s">
        <v>70</v>
      </c>
      <c r="AM956" s="3" t="s">
        <v>87</v>
      </c>
      <c r="AN956" s="3" t="s">
        <v>87</v>
      </c>
      <c r="AO956" s="3" t="s">
        <v>87</v>
      </c>
      <c r="AP956" s="3" t="s">
        <v>87</v>
      </c>
      <c r="AQ956" s="23">
        <v>45361.543749999997</v>
      </c>
      <c r="AR956" s="3"/>
      <c r="AS956" s="23"/>
      <c r="AT956" s="23"/>
      <c r="AU956" s="3" t="s">
        <v>149</v>
      </c>
      <c r="AV956" s="3" t="s">
        <v>791</v>
      </c>
      <c r="AW956" s="3" t="s">
        <v>2450</v>
      </c>
      <c r="AX956" s="3">
        <v>3.5525000000000002</v>
      </c>
      <c r="AY956" s="3">
        <v>-76.502799999999993</v>
      </c>
      <c r="AZ956" s="8" t="str">
        <f>+CONCATENATE("Reportan apertura en el enlace ",Tabla4[[#This Row],[Enlace]]," en el ",Tabla4[[#This Row],[Distancia óptica]]," ocasionado por ",Tabla4[[#This Row],[Causa del daño]])</f>
        <v>Reportan apertura en el enlace La Virginia - Yumbo en el Km 20,2 desde cali centro ocasionado por Falla en la Red FiOp</v>
      </c>
      <c r="BA956" s="8" t="str">
        <f>+CONCATENATE("Para dar solución al incidente ",Tabla4[[#This Row],[Solución]])</f>
        <v>Para dar solución al incidente Se realiza sangría en el km 19.8 con empalme de 36 hilos y se realiza migración de hilo entre empalme ubicado en el km   19.8 y el km 20.2</v>
      </c>
      <c r="BB956" s="3" t="str">
        <f>+_xlfn.CONCAT(Tabla4[[#This Row],[Causa Raiz]]," ",Tabla4[[#This Row],[Solución2]]," (",Tabla4[[#This Row],[Anillo]],"- Cabecera: ",Tabla4[[#This Row],[Cabecera]],"- Operador: ",Tabla4[[#This Row],[Operador]],")")</f>
        <v>Reportan apertura en el enlace La Virginia - Yumbo en el Km 20,2 desde cali centro ocasionado por Falla en la Red FiOp Para dar solución al incidente Se realiza sangría en el km 19.8 con empalme de 36 hilos y se realiza migración de hilo entre empalme ubicado en el km   19.8 y el km 20.2 (troncal- Cabecera: Cali Centro- Operador: Colombia Telecomunicaciones)</v>
      </c>
    </row>
    <row r="957" spans="1:54" s="2" customFormat="1" ht="213.75">
      <c r="A957" s="38">
        <f t="shared" si="93"/>
        <v>956</v>
      </c>
      <c r="B957" s="3">
        <v>8333988</v>
      </c>
      <c r="C957" s="3" t="s">
        <v>136</v>
      </c>
      <c r="D957" s="23">
        <v>45356.965277777781</v>
      </c>
      <c r="E957" s="23">
        <v>45357.604166666664</v>
      </c>
      <c r="F957" s="1">
        <f t="shared" ca="1" si="98"/>
        <v>0.63888888888322981</v>
      </c>
      <c r="G957" s="3" t="s">
        <v>55</v>
      </c>
      <c r="H957" s="41"/>
      <c r="I957" s="40"/>
      <c r="J957" s="5" t="s">
        <v>137</v>
      </c>
      <c r="K957" s="3" t="s">
        <v>77</v>
      </c>
      <c r="L957" s="9" t="s">
        <v>58</v>
      </c>
      <c r="M957" s="3" t="s">
        <v>139</v>
      </c>
      <c r="N957" s="3" t="s">
        <v>447</v>
      </c>
      <c r="O957" s="3" t="s">
        <v>4842</v>
      </c>
      <c r="P957" s="3" t="s">
        <v>4843</v>
      </c>
      <c r="Q957" s="4" t="s">
        <v>4844</v>
      </c>
      <c r="R957" s="3" t="s">
        <v>4845</v>
      </c>
      <c r="S957" s="3" t="s">
        <v>289</v>
      </c>
      <c r="T957" s="3" t="s">
        <v>380</v>
      </c>
      <c r="U957" s="3" t="s">
        <v>4846</v>
      </c>
      <c r="V957" s="22" t="str">
        <f t="shared" si="97"/>
        <v>RBHFO; Hora de aviso: 23:10 05/03/2024; Solución: Se recupera 140 mts de reserva para cada cable (movil y fija) y se hacen dos empalmes de 48 hilos; Hora de solución: 14:30 06/03/2024; Causa: Corto Circuito</v>
      </c>
      <c r="W957" s="4" t="s">
        <v>1775</v>
      </c>
      <c r="X957" s="3"/>
      <c r="Y957" s="3"/>
      <c r="Z957" s="3" t="s">
        <v>69</v>
      </c>
      <c r="AA957" s="3" t="s">
        <v>70</v>
      </c>
      <c r="AB957" s="3">
        <v>8333988</v>
      </c>
      <c r="AC957" s="3" t="s">
        <v>71</v>
      </c>
      <c r="AD957" s="6">
        <v>0.46319444444444446</v>
      </c>
      <c r="AE957" s="7"/>
      <c r="AF957" s="7"/>
      <c r="AG957" s="6">
        <f>Tabla4[[#This Row],[Tiempo Parada de Reloj]]+Tabla4[[#This Row],[Tiempo Autorizado por Telefonica (no Máximo)]]</f>
        <v>0.46319444444444446</v>
      </c>
      <c r="AH957" s="7">
        <f t="shared" ca="1" si="94"/>
        <v>0.17569444443878535</v>
      </c>
      <c r="AI957" s="8">
        <f t="shared" si="95"/>
        <v>11.116666666666667</v>
      </c>
      <c r="AJ957" s="8">
        <f t="shared" ca="1" si="96"/>
        <v>4.2166666665308483</v>
      </c>
      <c r="AK957" s="3" t="s">
        <v>87</v>
      </c>
      <c r="AL957" s="3" t="s">
        <v>70</v>
      </c>
      <c r="AM957" s="3" t="s">
        <v>98</v>
      </c>
      <c r="AN957" s="3" t="s">
        <v>119</v>
      </c>
      <c r="AO957" s="3" t="s">
        <v>106</v>
      </c>
      <c r="AP957" s="3" t="s">
        <v>106</v>
      </c>
      <c r="AQ957" s="23">
        <v>45359.513888888891</v>
      </c>
      <c r="AR957" s="3"/>
      <c r="AS957" s="23"/>
      <c r="AT957" s="23"/>
      <c r="AU957" s="3" t="s">
        <v>743</v>
      </c>
      <c r="AV957" s="3" t="s">
        <v>4273</v>
      </c>
      <c r="AW957" s="3" t="s">
        <v>4847</v>
      </c>
      <c r="AX957" s="3">
        <v>3.8685499999999999</v>
      </c>
      <c r="AY957" s="3">
        <v>-76.998540000000006</v>
      </c>
      <c r="AZ957" s="8" t="str">
        <f>+CONCATENATE("Reportan apertura en el enlace ",Tabla4[[#This Row],[Enlace]]," en el ",Tabla4[[#This Row],[Distancia óptica]]," ocasionado por ",Tabla4[[#This Row],[Causa del daño]])</f>
        <v>Reportan apertura en el enlace Mov. Bellavista Buenaventura - Mov. Juan XXIII en el Km 5,3 desde Juan XXIII ocasionado por Corto Circuito</v>
      </c>
      <c r="BA957" s="8" t="str">
        <f>+CONCATENATE("Para dar solución al incidente ",Tabla4[[#This Row],[Solución]])</f>
        <v>Para dar solución al incidente Se recupera 140 mts de reserva para cada cable (movil y fija) y se hacen dos empalmes de 48 hilos</v>
      </c>
      <c r="BB957" s="3" t="str">
        <f>+_xlfn.CONCAT(Tabla4[[#This Row],[Causa Raiz]]," ",Tabla4[[#This Row],[Solución2]]," (",Tabla4[[#This Row],[Anillo]],"- Cabecera: ",Tabla4[[#This Row],[Cabecera]],"- Operador: ",Tabla4[[#This Row],[Operador]],")")</f>
        <v>Reportan apertura en el enlace Mov. Bellavista Buenaventura - Mov. Juan XXIII en el Km 5,3 desde Juan XXIII ocasionado por Corto Circuito Para dar solución al incidente Se recupera 140 mts de reserva para cada cable (movil y fija) y se hacen dos empalmes de 48 hilos (2A- Cabecera: Juan XXIII- Operador: Infraco)</v>
      </c>
    </row>
    <row r="958" spans="1:54" s="2" customFormat="1" ht="156.75">
      <c r="A958" s="38">
        <f t="shared" si="93"/>
        <v>957</v>
      </c>
      <c r="B958" s="3">
        <v>8335963</v>
      </c>
      <c r="C958" s="3" t="s">
        <v>163</v>
      </c>
      <c r="D958" s="23">
        <v>45357.40625</v>
      </c>
      <c r="E958" s="23">
        <v>45357.583333333336</v>
      </c>
      <c r="F958" s="1">
        <f t="shared" ca="1" si="98"/>
        <v>0.17708333333575865</v>
      </c>
      <c r="G958" s="3" t="s">
        <v>55</v>
      </c>
      <c r="H958" s="41"/>
      <c r="I958" s="40"/>
      <c r="J958" s="5" t="s">
        <v>56</v>
      </c>
      <c r="K958" s="3" t="s">
        <v>77</v>
      </c>
      <c r="L958" s="9" t="s">
        <v>58</v>
      </c>
      <c r="M958" s="3" t="s">
        <v>79</v>
      </c>
      <c r="N958" s="3" t="s">
        <v>705</v>
      </c>
      <c r="O958" s="3" t="s">
        <v>4848</v>
      </c>
      <c r="P958" s="3" t="s">
        <v>4849</v>
      </c>
      <c r="Q958" s="4" t="s">
        <v>4850</v>
      </c>
      <c r="R958" s="3" t="s">
        <v>980</v>
      </c>
      <c r="S958" s="3" t="s">
        <v>249</v>
      </c>
      <c r="T958" s="3" t="s">
        <v>682</v>
      </c>
      <c r="U958" s="3" t="s">
        <v>4851</v>
      </c>
      <c r="V958" s="22" t="str">
        <f t="shared" si="97"/>
        <v>RDFO; Hora de aviso: 9:45 06/03/2024; Solución: Se cambian pigtail en funza; Hora de solución: 14:00 06/03/2024; Causa: Falla en ODF Planta Externa</v>
      </c>
      <c r="W958" s="4" t="s">
        <v>1775</v>
      </c>
      <c r="X958" s="3"/>
      <c r="Y958" s="3"/>
      <c r="Z958" s="3" t="s">
        <v>69</v>
      </c>
      <c r="AA958" s="3" t="s">
        <v>71</v>
      </c>
      <c r="AB958" s="3">
        <v>0</v>
      </c>
      <c r="AC958" s="3" t="s">
        <v>71</v>
      </c>
      <c r="AD958" s="6">
        <v>0</v>
      </c>
      <c r="AE958" s="7"/>
      <c r="AF958" s="7"/>
      <c r="AG958" s="6">
        <f>Tabla4[[#This Row],[Tiempo Parada de Reloj]]+Tabla4[[#This Row],[Tiempo Autorizado por Telefonica (no Máximo)]]</f>
        <v>0</v>
      </c>
      <c r="AH958" s="7">
        <f t="shared" ca="1" si="94"/>
        <v>0.17708333333575865</v>
      </c>
      <c r="AI958" s="8">
        <f t="shared" si="95"/>
        <v>0</v>
      </c>
      <c r="AJ958" s="8">
        <f t="shared" ca="1" si="96"/>
        <v>4.2500000000582077</v>
      </c>
      <c r="AK958" s="3" t="s">
        <v>73</v>
      </c>
      <c r="AL958" s="3" t="s">
        <v>70</v>
      </c>
      <c r="AM958" s="3" t="s">
        <v>119</v>
      </c>
      <c r="AN958" s="3" t="s">
        <v>119</v>
      </c>
      <c r="AO958" s="3" t="s">
        <v>87</v>
      </c>
      <c r="AP958" s="3" t="s">
        <v>87</v>
      </c>
      <c r="AQ958" s="23">
        <v>45358.482638888891</v>
      </c>
      <c r="AR958" s="3"/>
      <c r="AS958" s="23"/>
      <c r="AT958" s="23"/>
      <c r="AU958" s="3" t="s">
        <v>710</v>
      </c>
      <c r="AV958" s="3" t="s">
        <v>4852</v>
      </c>
      <c r="AW958" s="3" t="s">
        <v>135</v>
      </c>
      <c r="AX958" s="3">
        <v>4.7176989999999996</v>
      </c>
      <c r="AY958" s="3">
        <v>-74.212376000000006</v>
      </c>
      <c r="AZ958" s="8" t="str">
        <f>+CONCATENATE("Reportan apertura en el enlace ",Tabla4[[#This Row],[Enlace]]," en el ",Tabla4[[#This Row],[Distancia óptica]]," ocasionado por ",Tabla4[[#This Row],[Causa del daño]])</f>
        <v>Reportan apertura en el enlace WBP - Siberia en el Km 0 desde Funza ocasionado por Falla en ODF Planta Externa</v>
      </c>
      <c r="BA958" s="8" t="str">
        <f>+CONCATENATE("Para dar solución al incidente ",Tabla4[[#This Row],[Solución]])</f>
        <v>Para dar solución al incidente Se cambian pigtail en funza</v>
      </c>
      <c r="BB958" s="3" t="str">
        <f>+_xlfn.CONCAT(Tabla4[[#This Row],[Causa Raiz]]," ",Tabla4[[#This Row],[Solución2]]," (",Tabla4[[#This Row],[Anillo]],"- Cabecera: ",Tabla4[[#This Row],[Cabecera]],"- Operador: ",Tabla4[[#This Row],[Operador]],")")</f>
        <v>Reportan apertura en el enlace WBP - Siberia en el Km 0 desde Funza ocasionado por Falla en ODF Planta Externa Para dar solución al incidente Se cambian pigtail en funza (Lineal- Cabecera: EWBP- Operador: Colombia Telecomunicaciones)</v>
      </c>
    </row>
    <row r="959" spans="1:54" s="2" customFormat="1" ht="199.5">
      <c r="A959" s="38">
        <f t="shared" si="93"/>
        <v>958</v>
      </c>
      <c r="B959" s="3">
        <v>8336246</v>
      </c>
      <c r="C959" s="3" t="s">
        <v>54</v>
      </c>
      <c r="D959" s="23">
        <v>45357.423611111109</v>
      </c>
      <c r="E959" s="23">
        <v>45357.541666666664</v>
      </c>
      <c r="F959" s="1">
        <f t="shared" ca="1" si="98"/>
        <v>0.11805555555474712</v>
      </c>
      <c r="G959" s="3" t="s">
        <v>55</v>
      </c>
      <c r="H959" s="41"/>
      <c r="I959" s="40"/>
      <c r="J959" s="5" t="s">
        <v>56</v>
      </c>
      <c r="K959" s="3" t="s">
        <v>93</v>
      </c>
      <c r="L959" s="9" t="s">
        <v>58</v>
      </c>
      <c r="M959" s="3" t="s">
        <v>59</v>
      </c>
      <c r="N959" s="3" t="s">
        <v>60</v>
      </c>
      <c r="O959" s="3" t="s">
        <v>4853</v>
      </c>
      <c r="P959" s="3" t="s">
        <v>4854</v>
      </c>
      <c r="Q959" s="4" t="s">
        <v>4855</v>
      </c>
      <c r="R959" s="3" t="s">
        <v>947</v>
      </c>
      <c r="S959" s="3" t="s">
        <v>65</v>
      </c>
      <c r="T959" s="3" t="s">
        <v>176</v>
      </c>
      <c r="U959" s="3" t="s">
        <v>4856</v>
      </c>
      <c r="V959" s="22" t="str">
        <f t="shared" si="97"/>
        <v>RLFO; Hora de aviso: 10:10 06/03/2024; Solución: se ecupera reserva de 50 mtrs y   un empalme de continuidad de 96 hilos; Hora de solución: 13:00 06/03/2024; Causa: Intervención de Terceros. No Identificados</v>
      </c>
      <c r="W959" s="4" t="s">
        <v>68</v>
      </c>
      <c r="X959" s="3"/>
      <c r="Y959" s="3"/>
      <c r="Z959" s="3" t="s">
        <v>69</v>
      </c>
      <c r="AA959" s="3" t="s">
        <v>70</v>
      </c>
      <c r="AB959" s="3" t="s">
        <v>4857</v>
      </c>
      <c r="AC959" s="3" t="s">
        <v>71</v>
      </c>
      <c r="AD959" s="6">
        <v>0</v>
      </c>
      <c r="AE959" s="7"/>
      <c r="AF959" s="7"/>
      <c r="AG959" s="6">
        <f>Tabla4[[#This Row],[Tiempo Parada de Reloj]]+Tabla4[[#This Row],[Tiempo Autorizado por Telefonica (no Máximo)]]</f>
        <v>0</v>
      </c>
      <c r="AH959" s="7">
        <f t="shared" ca="1" si="94"/>
        <v>0.11805555555474712</v>
      </c>
      <c r="AI959" s="8">
        <f t="shared" si="95"/>
        <v>0</v>
      </c>
      <c r="AJ959" s="8">
        <f t="shared" ca="1" si="96"/>
        <v>2.8333333333139308</v>
      </c>
      <c r="AK959" s="3" t="s">
        <v>73</v>
      </c>
      <c r="AL959" s="3" t="s">
        <v>71</v>
      </c>
      <c r="AM959" s="3" t="s">
        <v>69</v>
      </c>
      <c r="AN959" s="3" t="s">
        <v>98</v>
      </c>
      <c r="AO959" s="3" t="s">
        <v>87</v>
      </c>
      <c r="AP959" s="3" t="s">
        <v>87</v>
      </c>
      <c r="AQ959" s="23">
        <v>45362.509027777778</v>
      </c>
      <c r="AR959" s="3"/>
      <c r="AS959" s="23"/>
      <c r="AT959" s="23"/>
      <c r="AU959" s="3" t="s">
        <v>107</v>
      </c>
      <c r="AV959" s="3" t="s">
        <v>950</v>
      </c>
      <c r="AW959" s="3" t="s">
        <v>151</v>
      </c>
      <c r="AX959" s="3">
        <v>4.6399999999999997</v>
      </c>
      <c r="AY959" s="3">
        <v>-74.12</v>
      </c>
      <c r="AZ959" s="8" t="str">
        <f>+CONCATENATE("Reportan apertura en el enlace ",Tabla4[[#This Row],[Enlace]]," en el ",Tabla4[[#This Row],[Distancia óptica]]," ocasionado por ",Tabla4[[#This Row],[Causa del daño]])</f>
        <v>Reportan apertura en el enlace EWBP – Asturias en el Km 4,6 desde Salitre ocasionado por Intervención de Terceros. No Identificados</v>
      </c>
      <c r="BA959" s="8" t="str">
        <f>+CONCATENATE("Para dar solución al incidente ",Tabla4[[#This Row],[Solución]])</f>
        <v>Para dar solución al incidente se ecupera reserva de 50 mtrs y   un empalme de continuidad de 96 hilos</v>
      </c>
      <c r="BB959" s="3" t="str">
        <f>+_xlfn.CONCAT(Tabla4[[#This Row],[Causa Raiz]]," ",Tabla4[[#This Row],[Solución2]]," (",Tabla4[[#This Row],[Anillo]],"- Cabecera: ",Tabla4[[#This Row],[Cabecera]],"- Operador: ",Tabla4[[#This Row],[Operador]],")")</f>
        <v>Reportan apertura en el enlace EWBP – Asturias en el Km 4,6 desde Salitre ocasionado por Intervención de Terceros. No Identificados Para dar solución al incidente se ecupera reserva de 50 mtrs y   un empalme de continuidad de 96 hilos (Lineal - Cabecera: Salitre- Operador: Colombia Telecomunicaciones)</v>
      </c>
    </row>
    <row r="960" spans="1:54" s="2" customFormat="1" ht="185.25">
      <c r="A960" s="38">
        <f t="shared" si="93"/>
        <v>959</v>
      </c>
      <c r="B960" s="3">
        <v>8336290</v>
      </c>
      <c r="C960" s="3" t="s">
        <v>163</v>
      </c>
      <c r="D960" s="23">
        <v>45357.444444444445</v>
      </c>
      <c r="E960" s="23">
        <v>45359.666666666664</v>
      </c>
      <c r="F960" s="1">
        <f t="shared" ca="1" si="98"/>
        <v>2.2222222222189885</v>
      </c>
      <c r="G960" s="3" t="s">
        <v>55</v>
      </c>
      <c r="H960" s="41"/>
      <c r="I960" s="40"/>
      <c r="J960" s="5" t="s">
        <v>56</v>
      </c>
      <c r="K960" s="3" t="s">
        <v>77</v>
      </c>
      <c r="L960" s="9" t="s">
        <v>78</v>
      </c>
      <c r="M960" s="3" t="s">
        <v>283</v>
      </c>
      <c r="N960" s="3" t="s">
        <v>4858</v>
      </c>
      <c r="O960" s="3" t="s">
        <v>4859</v>
      </c>
      <c r="P960" s="3" t="s">
        <v>4860</v>
      </c>
      <c r="Q960" s="4" t="s">
        <v>4861</v>
      </c>
      <c r="R960" s="3" t="s">
        <v>1828</v>
      </c>
      <c r="S960" s="3" t="s">
        <v>289</v>
      </c>
      <c r="T960" s="3" t="s">
        <v>146</v>
      </c>
      <c r="U960" s="3" t="s">
        <v>4351</v>
      </c>
      <c r="V960" s="22" t="str">
        <f t="shared" si="97"/>
        <v>RDFO; Hora de aviso: 10:40 06/03/2024; Solución: se realiza migracion entre empalmes; Hora de solución: 16:00 08/03/2024; Causa: Falla en la Red FiOp</v>
      </c>
      <c r="W960" s="4" t="s">
        <v>160</v>
      </c>
      <c r="X960" s="3"/>
      <c r="Y960" s="3"/>
      <c r="Z960" s="3" t="s">
        <v>69</v>
      </c>
      <c r="AA960" s="3" t="s">
        <v>71</v>
      </c>
      <c r="AB960" s="3">
        <v>0</v>
      </c>
      <c r="AC960" s="3" t="s">
        <v>71</v>
      </c>
      <c r="AD960" s="6">
        <v>1.0555555555555556</v>
      </c>
      <c r="AE960" s="7"/>
      <c r="AF960" s="7"/>
      <c r="AG960" s="6">
        <f>Tabla4[[#This Row],[Tiempo Parada de Reloj]]+Tabla4[[#This Row],[Tiempo Autorizado por Telefonica (no Máximo)]]</f>
        <v>1.0555555555555556</v>
      </c>
      <c r="AH960" s="7">
        <f t="shared" ca="1" si="94"/>
        <v>1.1666666666634329</v>
      </c>
      <c r="AI960" s="8">
        <f t="shared" si="95"/>
        <v>25.333333333333336</v>
      </c>
      <c r="AJ960" s="8">
        <f t="shared" ca="1" si="96"/>
        <v>27.999999999922387</v>
      </c>
      <c r="AK960" s="3" t="s">
        <v>1349</v>
      </c>
      <c r="AL960" s="3" t="s">
        <v>70</v>
      </c>
      <c r="AM960" s="3" t="s">
        <v>119</v>
      </c>
      <c r="AN960" s="3" t="s">
        <v>119</v>
      </c>
      <c r="AO960" s="3" t="s">
        <v>87</v>
      </c>
      <c r="AP960" s="3" t="s">
        <v>87</v>
      </c>
      <c r="AQ960" s="23">
        <v>45362.68472222222</v>
      </c>
      <c r="AR960" s="3"/>
      <c r="AS960" s="23"/>
      <c r="AT960" s="23"/>
      <c r="AU960" s="3" t="s">
        <v>404</v>
      </c>
      <c r="AV960" s="3" t="s">
        <v>4862</v>
      </c>
      <c r="AW960" s="3" t="s">
        <v>1323</v>
      </c>
      <c r="AX960" s="3">
        <v>4.4379999999999997</v>
      </c>
      <c r="AY960" s="3">
        <v>-75.505899999999997</v>
      </c>
      <c r="AZ960" s="8" t="str">
        <f>+CONCATENATE("Reportan apertura en el enlace ",Tabla4[[#This Row],[Enlace]]," en el ",Tabla4[[#This Row],[Distancia óptica]]," ocasionado por ",Tabla4[[#This Row],[Causa del daño]])</f>
        <v>Reportan apertura en el enlace Mov. El Castillo - Mov. Cajamarca Centro en el km 25,380 desde el castillo ocasionado por Falla en la Red FiOp</v>
      </c>
      <c r="BA960" s="8" t="str">
        <f>+CONCATENATE("Para dar solución al incidente ",Tabla4[[#This Row],[Solución]])</f>
        <v>Para dar solución al incidente se realiza migracion entre empalmes</v>
      </c>
      <c r="BB960" s="3" t="str">
        <f>+_xlfn.CONCAT(Tabla4[[#This Row],[Causa Raiz]]," ",Tabla4[[#This Row],[Solución2]]," (",Tabla4[[#This Row],[Anillo]],"- Cabecera: ",Tabla4[[#This Row],[Cabecera]],"- Operador: ",Tabla4[[#This Row],[Operador]],")")</f>
        <v>Reportan apertura en el enlace Mov. El Castillo - Mov. Cajamarca Centro en el km 25,380 desde el castillo ocasionado por Falla en la Red FiOp Para dar solución al incidente se realiza migracion entre empalmes (TRONCAL- Cabecera: EL Castillo- Operador: Colombia Telecomunicaciones)</v>
      </c>
    </row>
    <row r="961" spans="1:54" s="2" customFormat="1" ht="213.75">
      <c r="A961" s="38">
        <f t="shared" si="93"/>
        <v>960</v>
      </c>
      <c r="B961" s="3">
        <v>8334855</v>
      </c>
      <c r="C961" s="3" t="s">
        <v>163</v>
      </c>
      <c r="D961" s="23">
        <v>45357.486111111109</v>
      </c>
      <c r="E961" s="23">
        <v>45357.625</v>
      </c>
      <c r="F961" s="1">
        <f t="shared" ca="1" si="98"/>
        <v>0.13888888889050577</v>
      </c>
      <c r="G961" s="3" t="s">
        <v>55</v>
      </c>
      <c r="H961" s="41"/>
      <c r="I961" s="40"/>
      <c r="J961" s="5" t="s">
        <v>56</v>
      </c>
      <c r="K961" s="3" t="s">
        <v>138</v>
      </c>
      <c r="L961" s="9" t="s">
        <v>78</v>
      </c>
      <c r="M961" s="3" t="s">
        <v>139</v>
      </c>
      <c r="N961" s="3" t="s">
        <v>2020</v>
      </c>
      <c r="O961" s="3" t="s">
        <v>4863</v>
      </c>
      <c r="P961" s="3" t="s">
        <v>4864</v>
      </c>
      <c r="Q961" s="4" t="s">
        <v>4865</v>
      </c>
      <c r="R961" s="3" t="s">
        <v>725</v>
      </c>
      <c r="S961" s="3" t="s">
        <v>145</v>
      </c>
      <c r="T961" s="3" t="s">
        <v>66</v>
      </c>
      <c r="U961" s="3" t="s">
        <v>4866</v>
      </c>
      <c r="V961" s="22" t="str">
        <f t="shared" si="97"/>
        <v>RDFO; Hora de aviso: 11:40 06/03/2024; Solución: Se recuperó 15 metros y se instalo un empalme 24 se realizaron 8 fusiones; Hora de solución: 15:00 06/03/2024; Causa: Vandalismo</v>
      </c>
      <c r="W961" s="4" t="s">
        <v>199</v>
      </c>
      <c r="X961" s="3"/>
      <c r="Y961" s="3"/>
      <c r="Z961" s="3" t="s">
        <v>69</v>
      </c>
      <c r="AA961" s="3" t="s">
        <v>70</v>
      </c>
      <c r="AB961" s="3">
        <v>8334855</v>
      </c>
      <c r="AC961" s="3" t="s">
        <v>71</v>
      </c>
      <c r="AD961" s="6">
        <v>0</v>
      </c>
      <c r="AE961" s="7"/>
      <c r="AF961" s="7"/>
      <c r="AG961" s="6">
        <f>Tabla4[[#This Row],[Tiempo Parada de Reloj]]+Tabla4[[#This Row],[Tiempo Autorizado por Telefonica (no Máximo)]]</f>
        <v>0</v>
      </c>
      <c r="AH961" s="7">
        <f t="shared" ca="1" si="94"/>
        <v>0.13888888889050577</v>
      </c>
      <c r="AI961" s="8">
        <f t="shared" si="95"/>
        <v>0</v>
      </c>
      <c r="AJ961" s="8">
        <f t="shared" ca="1" si="96"/>
        <v>3.3333333333721384</v>
      </c>
      <c r="AK961" s="3" t="s">
        <v>98</v>
      </c>
      <c r="AL961" s="3" t="s">
        <v>70</v>
      </c>
      <c r="AM961" s="3" t="s">
        <v>119</v>
      </c>
      <c r="AN961" s="3" t="s">
        <v>119</v>
      </c>
      <c r="AO961" s="3" t="s">
        <v>98</v>
      </c>
      <c r="AP961" s="3" t="s">
        <v>98</v>
      </c>
      <c r="AQ961" s="23">
        <v>45365.671527777777</v>
      </c>
      <c r="AR961" s="3"/>
      <c r="AS961" s="23"/>
      <c r="AT961" s="23"/>
      <c r="AU961" s="3" t="s">
        <v>481</v>
      </c>
      <c r="AV961" s="3" t="s">
        <v>4867</v>
      </c>
      <c r="AW961" s="3" t="s">
        <v>4868</v>
      </c>
      <c r="AX961" s="3">
        <v>3.452337</v>
      </c>
      <c r="AY961" s="3">
        <v>-76.474334999999996</v>
      </c>
      <c r="AZ961" s="8" t="str">
        <f>+CONCATENATE("Reportan apertura en el enlace ",Tabla4[[#This Row],[Enlace]]," en el ",Tabla4[[#This Row],[Distancia óptica]]," ocasionado por ",Tabla4[[#This Row],[Causa del daño]])</f>
        <v>Reportan apertura en el enlace Mov. Colon - Mov. Ciudadela del Campo en el Km 0,460 desde Ciudadela del Campo  ocasionado por Vandalismo</v>
      </c>
      <c r="BA961" s="8" t="str">
        <f>+CONCATENATE("Para dar solución al incidente ",Tabla4[[#This Row],[Solución]])</f>
        <v>Para dar solución al incidente Se recuperó 15 metros y se instalo un empalme 24 se realizaron 8 fusiones</v>
      </c>
      <c r="BB961" s="3" t="str">
        <f>+_xlfn.CONCAT(Tabla4[[#This Row],[Causa Raiz]]," ",Tabla4[[#This Row],[Solución2]]," (",Tabla4[[#This Row],[Anillo]],"- Cabecera: ",Tabla4[[#This Row],[Cabecera]],"- Operador: ",Tabla4[[#This Row],[Operador]],")")</f>
        <v>Reportan apertura en el enlace Mov. Colon - Mov. Ciudadela del Campo en el Km 0,460 desde Ciudadela del Campo  ocasionado por Vandalismo Para dar solución al incidente Se recuperó 15 metros y se instalo un empalme 24 se realizaron 8 fusiones (Uk Ciudadela del campo- Cabecera: Colon- Operador: Colombia Telecomunicaciones)</v>
      </c>
    </row>
    <row r="962" spans="1:54" s="2" customFormat="1" ht="185.25">
      <c r="A962" s="38">
        <f t="shared" si="93"/>
        <v>961</v>
      </c>
      <c r="B962" s="3">
        <v>8337142</v>
      </c>
      <c r="C962" s="3" t="s">
        <v>54</v>
      </c>
      <c r="D962" s="23">
        <v>45357.541666666664</v>
      </c>
      <c r="E962" s="23">
        <v>45357.645833333336</v>
      </c>
      <c r="F962" s="1">
        <f t="shared" ca="1" si="98"/>
        <v>0.10416666667151731</v>
      </c>
      <c r="G962" s="3" t="s">
        <v>55</v>
      </c>
      <c r="H962" s="41"/>
      <c r="I962" s="40"/>
      <c r="J962" s="5" t="s">
        <v>56</v>
      </c>
      <c r="K962" s="3" t="s">
        <v>93</v>
      </c>
      <c r="L962" s="9" t="s">
        <v>58</v>
      </c>
      <c r="M962" s="3" t="s">
        <v>59</v>
      </c>
      <c r="N962" s="3" t="s">
        <v>60</v>
      </c>
      <c r="O962" s="3" t="s">
        <v>4853</v>
      </c>
      <c r="P962" s="3" t="s">
        <v>4869</v>
      </c>
      <c r="Q962" s="4" t="s">
        <v>4870</v>
      </c>
      <c r="R962" s="3" t="s">
        <v>4871</v>
      </c>
      <c r="S962" s="3" t="s">
        <v>65</v>
      </c>
      <c r="T962" s="3" t="s">
        <v>176</v>
      </c>
      <c r="U962" s="3" t="s">
        <v>4872</v>
      </c>
      <c r="V962" s="22" t="str">
        <f t="shared" si="97"/>
        <v>RLFO; Hora de aviso: 13:00 06/03/2024; Solución: Se rehace  empalme de continuidad de 96 hilos; Hora de solución: 15:30 06/03/2024; Causa: Intervención de Terceros. No Identificados</v>
      </c>
      <c r="W962" s="4" t="s">
        <v>68</v>
      </c>
      <c r="X962" s="3"/>
      <c r="Y962" s="3"/>
      <c r="Z962" s="3" t="s">
        <v>69</v>
      </c>
      <c r="AA962" s="3" t="s">
        <v>71</v>
      </c>
      <c r="AB962" s="3">
        <v>0</v>
      </c>
      <c r="AC962" s="3" t="s">
        <v>71</v>
      </c>
      <c r="AD962" s="6">
        <v>0</v>
      </c>
      <c r="AE962" s="7"/>
      <c r="AF962" s="7"/>
      <c r="AG962" s="6">
        <f>Tabla4[[#This Row],[Tiempo Parada de Reloj]]+Tabla4[[#This Row],[Tiempo Autorizado por Telefonica (no Máximo)]]</f>
        <v>0</v>
      </c>
      <c r="AH962" s="7">
        <f t="shared" ca="1" si="94"/>
        <v>0.10416666667151731</v>
      </c>
      <c r="AI962" s="8">
        <f t="shared" si="95"/>
        <v>0</v>
      </c>
      <c r="AJ962" s="8">
        <f t="shared" ca="1" si="96"/>
        <v>2.5000000001164153</v>
      </c>
      <c r="AK962" s="3" t="s">
        <v>98</v>
      </c>
      <c r="AL962" s="3" t="s">
        <v>70</v>
      </c>
      <c r="AM962" s="3" t="s">
        <v>119</v>
      </c>
      <c r="AN962" s="3" t="s">
        <v>119</v>
      </c>
      <c r="AO962" s="3" t="s">
        <v>87</v>
      </c>
      <c r="AP962" s="3" t="s">
        <v>87</v>
      </c>
      <c r="AQ962" s="23">
        <v>45362.761805555558</v>
      </c>
      <c r="AR962" s="3"/>
      <c r="AS962" s="23"/>
      <c r="AT962" s="23"/>
      <c r="AU962" s="3" t="s">
        <v>264</v>
      </c>
      <c r="AV962" s="3" t="s">
        <v>2352</v>
      </c>
      <c r="AW962" s="3" t="s">
        <v>307</v>
      </c>
      <c r="AX962" s="3">
        <v>4.6369600000000002</v>
      </c>
      <c r="AY962" s="3">
        <v>-74.118120000000005</v>
      </c>
      <c r="AZ962" s="8" t="str">
        <f>+CONCATENATE("Reportan apertura en el enlace ",Tabla4[[#This Row],[Enlace]]," en el ",Tabla4[[#This Row],[Distancia óptica]]," ocasionado por ",Tabla4[[#This Row],[Causa del daño]])</f>
        <v>Reportan apertura en el enlace EWBP – Asturias en el Km 5,1 desde Salitre ocasionado por Intervención de Terceros. No Identificados</v>
      </c>
      <c r="BA962" s="8" t="str">
        <f>+CONCATENATE("Para dar solución al incidente ",Tabla4[[#This Row],[Solución]])</f>
        <v>Para dar solución al incidente Se rehace  empalme de continuidad de 96 hilos</v>
      </c>
      <c r="BB962" s="3" t="str">
        <f>+_xlfn.CONCAT(Tabla4[[#This Row],[Causa Raiz]]," ",Tabla4[[#This Row],[Solución2]]," (",Tabla4[[#This Row],[Anillo]],"- Cabecera: ",Tabla4[[#This Row],[Cabecera]],"- Operador: ",Tabla4[[#This Row],[Operador]],")")</f>
        <v>Reportan apertura en el enlace EWBP – Asturias en el Km 5,1 desde Salitre ocasionado por Intervención de Terceros. No Identificados Para dar solución al incidente Se rehace  empalme de continuidad de 96 hilos (LINEAL- Cabecera: SALITRE- Operador: Colombia Telecomunicaciones)</v>
      </c>
    </row>
    <row r="963" spans="1:54" s="2" customFormat="1" ht="213.75">
      <c r="A963" s="38">
        <f t="shared" ref="A963:A1026" si="99">A962+1</f>
        <v>962</v>
      </c>
      <c r="B963" s="3">
        <v>8336819</v>
      </c>
      <c r="C963" s="3" t="s">
        <v>54</v>
      </c>
      <c r="D963" s="23">
        <v>45357.604166666664</v>
      </c>
      <c r="E963" s="23">
        <v>45357.895833333336</v>
      </c>
      <c r="F963" s="1">
        <f t="shared" ca="1" si="98"/>
        <v>0.29166666667151731</v>
      </c>
      <c r="G963" s="3" t="s">
        <v>55</v>
      </c>
      <c r="H963" s="41"/>
      <c r="I963" s="40"/>
      <c r="J963" s="5" t="s">
        <v>56</v>
      </c>
      <c r="K963" s="3" t="s">
        <v>77</v>
      </c>
      <c r="L963" s="9" t="s">
        <v>78</v>
      </c>
      <c r="M963" s="3" t="s">
        <v>79</v>
      </c>
      <c r="N963" s="3" t="s">
        <v>308</v>
      </c>
      <c r="O963" s="3" t="s">
        <v>4873</v>
      </c>
      <c r="P963" s="3" t="s">
        <v>4874</v>
      </c>
      <c r="Q963" s="4" t="s">
        <v>4875</v>
      </c>
      <c r="R963" s="3" t="s">
        <v>248</v>
      </c>
      <c r="S963" s="3" t="s">
        <v>249</v>
      </c>
      <c r="T963" s="3" t="s">
        <v>176</v>
      </c>
      <c r="U963" s="3" t="s">
        <v>4876</v>
      </c>
      <c r="V963" s="22" t="str">
        <f t="shared" si="97"/>
        <v>RLFO; Hora de aviso: 14:30 06/03/2024; Solución: se recupera 100 mts de reserva y se instala caja de empalme terminal de 8 hilos; Hora de solución: 21:30 06/03/2024; Causa: Intervención de Terceros. No Identificados</v>
      </c>
      <c r="W963" s="4" t="s">
        <v>160</v>
      </c>
      <c r="X963" s="3"/>
      <c r="Y963" s="3"/>
      <c r="Z963" s="3" t="s">
        <v>69</v>
      </c>
      <c r="AA963" s="3" t="s">
        <v>70</v>
      </c>
      <c r="AB963" s="3">
        <v>8336819</v>
      </c>
      <c r="AC963" s="3" t="s">
        <v>71</v>
      </c>
      <c r="AD963" s="6">
        <v>0.125</v>
      </c>
      <c r="AE963" s="7"/>
      <c r="AF963" s="7"/>
      <c r="AG963" s="6">
        <f>Tabla4[[#This Row],[Tiempo Parada de Reloj]]+Tabla4[[#This Row],[Tiempo Autorizado por Telefonica (no Máximo)]]</f>
        <v>0.125</v>
      </c>
      <c r="AH963" s="7">
        <f t="shared" ref="AH963:AH1026" ca="1" si="100">F963-$AD963</f>
        <v>0.16666666667151731</v>
      </c>
      <c r="AI963" s="8">
        <f t="shared" ref="AI963:AI1026" si="101">AD963*24</f>
        <v>3</v>
      </c>
      <c r="AJ963" s="8">
        <f t="shared" ref="AJ963:AJ1026" ca="1" si="102">AH963*24</f>
        <v>4.0000000001164153</v>
      </c>
      <c r="AK963" s="3" t="s">
        <v>98</v>
      </c>
      <c r="AL963" s="3" t="s">
        <v>70</v>
      </c>
      <c r="AM963" s="3" t="s">
        <v>119</v>
      </c>
      <c r="AN963" s="3" t="s">
        <v>119</v>
      </c>
      <c r="AO963" s="3" t="s">
        <v>87</v>
      </c>
      <c r="AP963" s="3" t="s">
        <v>87</v>
      </c>
      <c r="AQ963" s="23">
        <v>45359.433333333334</v>
      </c>
      <c r="AR963" s="3"/>
      <c r="AS963" s="23"/>
      <c r="AT963" s="23"/>
      <c r="AU963" s="3" t="s">
        <v>313</v>
      </c>
      <c r="AV963" s="3" t="s">
        <v>4877</v>
      </c>
      <c r="AW963" s="3" t="s">
        <v>1311</v>
      </c>
      <c r="AX963" s="3">
        <v>4.2919229999999997</v>
      </c>
      <c r="AY963" s="3">
        <v>-74.798584000000005</v>
      </c>
      <c r="AZ963" s="8" t="str">
        <f>+CONCATENATE("Reportan apertura en el enlace ",Tabla4[[#This Row],[Enlace]]," en el ",Tabla4[[#This Row],[Distancia óptica]]," ocasionado por ",Tabla4[[#This Row],[Causa del daño]])</f>
        <v>Reportan apertura en el enlace Mov. Cementerio- Mov. Mirardor Girardot en el Km 0,030 desde Mov. Mirador  ocasionado por Intervención de Terceros. No Identificados</v>
      </c>
      <c r="BA963" s="8" t="str">
        <f>+CONCATENATE("Para dar solución al incidente ",Tabla4[[#This Row],[Solución]])</f>
        <v>Para dar solución al incidente se recupera 100 mts de reserva y se instala caja de empalme terminal de 8 hilos</v>
      </c>
      <c r="BB963" s="3" t="str">
        <f>+_xlfn.CONCAT(Tabla4[[#This Row],[Causa Raiz]]," ",Tabla4[[#This Row],[Solución2]]," (",Tabla4[[#This Row],[Anillo]],"- Cabecera: ",Tabla4[[#This Row],[Cabecera]],"- Operador: ",Tabla4[[#This Row],[Operador]],")")</f>
        <v>Reportan apertura en el enlace Mov. Cementerio- Mov. Mirardor Girardot en el Km 0,030 desde Mov. Mirador  ocasionado por Intervención de Terceros. No Identificados Para dar solución al incidente se recupera 100 mts de reserva y se instala caja de empalme terminal de 8 hilos (UK- Cabecera: GIrardot- Operador: Colombia Telecomunicaciones)</v>
      </c>
    </row>
    <row r="964" spans="1:54" s="2" customFormat="1" ht="213.75">
      <c r="A964" s="38">
        <f t="shared" si="99"/>
        <v>963</v>
      </c>
      <c r="B964" s="3">
        <v>8337574</v>
      </c>
      <c r="C964" s="3" t="s">
        <v>54</v>
      </c>
      <c r="D964" s="23">
        <v>45357.65625</v>
      </c>
      <c r="E964" s="23">
        <v>45357.743055555555</v>
      </c>
      <c r="F964" s="1">
        <f t="shared" ca="1" si="98"/>
        <v>8.6805555554747116E-2</v>
      </c>
      <c r="G964" s="3" t="s">
        <v>55</v>
      </c>
      <c r="H964" s="41"/>
      <c r="I964" s="40"/>
      <c r="J964" s="5" t="s">
        <v>56</v>
      </c>
      <c r="K964" s="3" t="s">
        <v>77</v>
      </c>
      <c r="L964" s="9" t="s">
        <v>78</v>
      </c>
      <c r="M964" s="3" t="s">
        <v>838</v>
      </c>
      <c r="N964" s="3" t="s">
        <v>1365</v>
      </c>
      <c r="O964" s="3" t="s">
        <v>4878</v>
      </c>
      <c r="P964" s="3" t="s">
        <v>4879</v>
      </c>
      <c r="Q964" s="4" t="s">
        <v>4880</v>
      </c>
      <c r="R964" s="3" t="s">
        <v>796</v>
      </c>
      <c r="S964" s="3" t="s">
        <v>289</v>
      </c>
      <c r="T964" s="3" t="s">
        <v>66</v>
      </c>
      <c r="U964" s="3" t="s">
        <v>4881</v>
      </c>
      <c r="V964" s="22" t="str">
        <f t="shared" ref="V964:V1027" si="103">C964&amp;"; Hora de aviso: "&amp;TEXT(D964,"h:mm dd/mm/yyyy")&amp;"; Solución: "&amp;U964&amp;"; Hora de solución: "&amp;TEXT(E964,"h:mm dd/mm/yyyy")&amp;"; Causa: "&amp;T964</f>
        <v>RLFO; Hora de aviso: 15:45 06/03/2024; Solución: se recupero 20 mts de reserva y se realiza un empalme de 8 hilos con caja de 24 hlos; Hora de solución: 17:50 06/03/2024; Causa: Vandalismo</v>
      </c>
      <c r="W964" s="4" t="s">
        <v>160</v>
      </c>
      <c r="X964" s="3"/>
      <c r="Y964" s="3"/>
      <c r="Z964" s="3" t="s">
        <v>69</v>
      </c>
      <c r="AA964" s="3" t="s">
        <v>70</v>
      </c>
      <c r="AB964" s="3">
        <v>8336356</v>
      </c>
      <c r="AC964" s="3" t="s">
        <v>71</v>
      </c>
      <c r="AD964" s="6">
        <v>0</v>
      </c>
      <c r="AE964" s="7"/>
      <c r="AF964" s="7"/>
      <c r="AG964" s="6">
        <f>Tabla4[[#This Row],[Tiempo Parada de Reloj]]+Tabla4[[#This Row],[Tiempo Autorizado por Telefonica (no Máximo)]]</f>
        <v>0</v>
      </c>
      <c r="AH964" s="7">
        <f t="shared" ca="1" si="100"/>
        <v>8.6805555554747116E-2</v>
      </c>
      <c r="AI964" s="8">
        <f t="shared" si="101"/>
        <v>0</v>
      </c>
      <c r="AJ964" s="8">
        <f t="shared" ca="1" si="102"/>
        <v>2.0833333333139308</v>
      </c>
      <c r="AK964" s="3" t="s">
        <v>119</v>
      </c>
      <c r="AL964" s="3" t="s">
        <v>71</v>
      </c>
      <c r="AM964" s="3" t="s">
        <v>69</v>
      </c>
      <c r="AN964" s="3" t="s">
        <v>119</v>
      </c>
      <c r="AO964" s="3" t="s">
        <v>106</v>
      </c>
      <c r="AP964" s="3" t="s">
        <v>106</v>
      </c>
      <c r="AQ964" s="23">
        <v>45359.539583333331</v>
      </c>
      <c r="AR964" s="3"/>
      <c r="AS964" s="23"/>
      <c r="AT964" s="23"/>
      <c r="AU964" s="3" t="s">
        <v>404</v>
      </c>
      <c r="AV964" s="3" t="s">
        <v>2502</v>
      </c>
      <c r="AW964" s="3" t="s">
        <v>1311</v>
      </c>
      <c r="AX964" s="3">
        <v>4.8537999999999997</v>
      </c>
      <c r="AY964" s="3">
        <v>-75.662199999999999</v>
      </c>
      <c r="AZ964" s="8" t="str">
        <f>+CONCATENATE("Reportan apertura en el enlace ",Tabla4[[#This Row],[Enlace]]," en el ",Tabla4[[#This Row],[Distancia óptica]]," ocasionado por ",Tabla4[[#This Row],[Causa del daño]])</f>
        <v>Reportan apertura en el enlace Mov. Bosques de la acuarela - Mov. Camilo Torres en el km 3 desde Camilo Torres  ocasionado por Vandalismo</v>
      </c>
      <c r="BA964" s="8" t="str">
        <f>+CONCATENATE("Para dar solución al incidente ",Tabla4[[#This Row],[Solución]])</f>
        <v>Para dar solución al incidente se recupero 20 mts de reserva y se realiza un empalme de 8 hilos con caja de 24 hlos</v>
      </c>
      <c r="BB964" s="3" t="str">
        <f>+_xlfn.CONCAT(Tabla4[[#This Row],[Causa Raiz]]," ",Tabla4[[#This Row],[Solución2]]," (",Tabla4[[#This Row],[Anillo]],"- Cabecera: ",Tabla4[[#This Row],[Cabecera]],"- Operador: ",Tabla4[[#This Row],[Operador]],")")</f>
        <v>Reportan apertura en el enlace Mov. Bosques de la acuarela - Mov. Camilo Torres en el km 3 desde Camilo Torres  ocasionado por Vandalismo Para dar solución al incidente se recupero 20 mts de reserva y se realiza un empalme de 8 hilos con caja de 24 hlos (UK- Cabecera: Santa Isabel - Operador: Colombia Telecomunicaciones)</v>
      </c>
    </row>
    <row r="965" spans="1:54" s="2" customFormat="1" ht="156.75">
      <c r="A965" s="38">
        <f t="shared" si="99"/>
        <v>964</v>
      </c>
      <c r="B965" s="3">
        <v>8337608</v>
      </c>
      <c r="C965" s="3" t="s">
        <v>54</v>
      </c>
      <c r="D965" s="23">
        <v>45357.65625</v>
      </c>
      <c r="E965" s="23">
        <v>45357.657638888886</v>
      </c>
      <c r="F965" s="1">
        <f t="shared" ca="1" si="98"/>
        <v>1.3888888861401938E-3</v>
      </c>
      <c r="G965" s="3" t="s">
        <v>55</v>
      </c>
      <c r="H965" s="41"/>
      <c r="I965" s="40"/>
      <c r="J965" s="5" t="s">
        <v>56</v>
      </c>
      <c r="K965" s="3" t="s">
        <v>77</v>
      </c>
      <c r="L965" s="9" t="s">
        <v>58</v>
      </c>
      <c r="M965" s="3" t="s">
        <v>656</v>
      </c>
      <c r="N965" s="3" t="s">
        <v>657</v>
      </c>
      <c r="O965" s="3" t="s">
        <v>4882</v>
      </c>
      <c r="P965" s="3" t="s">
        <v>325</v>
      </c>
      <c r="Q965" s="4" t="s">
        <v>4883</v>
      </c>
      <c r="R965" s="3" t="s">
        <v>796</v>
      </c>
      <c r="S965" s="3" t="s">
        <v>289</v>
      </c>
      <c r="T965" s="3" t="s">
        <v>104</v>
      </c>
      <c r="U965" s="3" t="s">
        <v>4884</v>
      </c>
      <c r="V965" s="22" t="str">
        <f t="shared" si="103"/>
        <v>RLFO; Hora de aviso: 15:45 06/03/2024; Solución: Se realiza limpieza y enlace sube no se tiene intervencion de FO; Hora de solución: 15:47 06/03/2024; Causa: Visita Fallida</v>
      </c>
      <c r="W965" s="4" t="s">
        <v>160</v>
      </c>
      <c r="X965" s="3"/>
      <c r="Y965" s="3"/>
      <c r="Z965" s="3" t="s">
        <v>69</v>
      </c>
      <c r="AA965" s="3" t="s">
        <v>71</v>
      </c>
      <c r="AB965" s="3">
        <v>0</v>
      </c>
      <c r="AC965" s="3" t="s">
        <v>71</v>
      </c>
      <c r="AD965" s="6">
        <v>0</v>
      </c>
      <c r="AE965" s="7"/>
      <c r="AF965" s="7"/>
      <c r="AG965" s="6">
        <f>Tabla4[[#This Row],[Tiempo Parada de Reloj]]+Tabla4[[#This Row],[Tiempo Autorizado por Telefonica (no Máximo)]]</f>
        <v>0</v>
      </c>
      <c r="AH965" s="7">
        <f t="shared" ca="1" si="100"/>
        <v>1.3888888861401938E-3</v>
      </c>
      <c r="AI965" s="8">
        <f t="shared" si="101"/>
        <v>0</v>
      </c>
      <c r="AJ965" s="8">
        <f t="shared" ca="1" si="102"/>
        <v>3.3333333267364651E-2</v>
      </c>
      <c r="AK965" s="3" t="s">
        <v>119</v>
      </c>
      <c r="AL965" s="3" t="s">
        <v>71</v>
      </c>
      <c r="AM965" s="3" t="s">
        <v>69</v>
      </c>
      <c r="AN965" s="3" t="s">
        <v>119</v>
      </c>
      <c r="AO965" s="3" t="s">
        <v>119</v>
      </c>
      <c r="AP965" s="3" t="s">
        <v>119</v>
      </c>
      <c r="AQ965" s="23">
        <v>45357.711805555555</v>
      </c>
      <c r="AR965" s="3"/>
      <c r="AS965" s="23"/>
      <c r="AT965" s="23"/>
      <c r="AU965" s="3" t="s">
        <v>662</v>
      </c>
      <c r="AV965" s="3" t="s">
        <v>69</v>
      </c>
      <c r="AW965" s="3" t="s">
        <v>69</v>
      </c>
      <c r="AX965" s="3" t="s">
        <v>69</v>
      </c>
      <c r="AY965" s="3" t="s">
        <v>69</v>
      </c>
      <c r="AZ965" s="8" t="str">
        <f>+CONCATENATE("Reportan apertura en el enlace ",Tabla4[[#This Row],[Enlace]]," en el ",Tabla4[[#This Row],[Distancia óptica]]," ocasionado por ",Tabla4[[#This Row],[Causa del daño]])</f>
        <v>Reportan apertura en el enlace Manizales Centro - Manizales 107 en el Km 0 ocasionado por Visita Fallida</v>
      </c>
      <c r="BA965" s="8" t="str">
        <f>+CONCATENATE("Para dar solución al incidente ",Tabla4[[#This Row],[Solución]])</f>
        <v>Para dar solución al incidente Se realiza limpieza y enlace sube no se tiene intervencion de FO</v>
      </c>
      <c r="BB965" s="3" t="str">
        <f>+_xlfn.CONCAT(Tabla4[[#This Row],[Causa Raiz]]," ",Tabla4[[#This Row],[Solución2]]," (",Tabla4[[#This Row],[Anillo]],"- Cabecera: ",Tabla4[[#This Row],[Cabecera]],"- Operador: ",Tabla4[[#This Row],[Operador]],")")</f>
        <v>Reportan apertura en el enlace Manizales Centro - Manizales 107 en el Km 0 ocasionado por Visita Fallida Para dar solución al incidente Se realiza limpieza y enlace sube no se tiene intervencion de FO (NA- Cabecera: NA- Operador: Colombia Telecomunicaciones)</v>
      </c>
    </row>
    <row r="966" spans="1:54" s="2" customFormat="1" ht="185.25">
      <c r="A966" s="38">
        <f t="shared" si="99"/>
        <v>965</v>
      </c>
      <c r="B966" s="3">
        <v>8337773</v>
      </c>
      <c r="C966" s="3" t="s">
        <v>54</v>
      </c>
      <c r="D966" s="23">
        <v>45357.6875</v>
      </c>
      <c r="E966" s="23">
        <v>45357.958333333336</v>
      </c>
      <c r="F966" s="1">
        <f t="shared" ca="1" si="98"/>
        <v>0.27083333333575865</v>
      </c>
      <c r="G966" s="3" t="s">
        <v>55</v>
      </c>
      <c r="H966" s="41"/>
      <c r="I966" s="40"/>
      <c r="J966" s="5" t="s">
        <v>56</v>
      </c>
      <c r="K966" s="3" t="s">
        <v>122</v>
      </c>
      <c r="L966" s="9" t="s">
        <v>58</v>
      </c>
      <c r="M966" s="3" t="s">
        <v>123</v>
      </c>
      <c r="N966" s="3" t="s">
        <v>124</v>
      </c>
      <c r="O966" s="3" t="s">
        <v>4885</v>
      </c>
      <c r="P966" s="3" t="s">
        <v>4886</v>
      </c>
      <c r="Q966" s="4" t="s">
        <v>4887</v>
      </c>
      <c r="R966" s="3" t="s">
        <v>128</v>
      </c>
      <c r="S966" s="3" t="s">
        <v>129</v>
      </c>
      <c r="T966" s="3" t="s">
        <v>66</v>
      </c>
      <c r="U966" s="3" t="s">
        <v>4888</v>
      </c>
      <c r="V966" s="22" t="str">
        <f t="shared" si="103"/>
        <v>RLFO; Hora de aviso: 16:30 06/03/2024; Solución: se recupera 250 mts de reserva y se realiza un empalme de 48 hilos; Hora de solución: 23:00 06/03/2024; Causa: Vandalismo</v>
      </c>
      <c r="W966" s="4" t="s">
        <v>132</v>
      </c>
      <c r="X966" s="3"/>
      <c r="Y966" s="3"/>
      <c r="Z966" s="3" t="s">
        <v>69</v>
      </c>
      <c r="AA966" s="3" t="s">
        <v>71</v>
      </c>
      <c r="AB966" s="3">
        <v>0</v>
      </c>
      <c r="AC966" s="3" t="s">
        <v>71</v>
      </c>
      <c r="AD966" s="6">
        <v>0.10555555555555556</v>
      </c>
      <c r="AE966" s="7"/>
      <c r="AF966" s="7"/>
      <c r="AG966" s="6">
        <f>Tabla4[[#This Row],[Tiempo Parada de Reloj]]+Tabla4[[#This Row],[Tiempo Autorizado por Telefonica (no Máximo)]]</f>
        <v>0.10555555555555556</v>
      </c>
      <c r="AH966" s="7">
        <f t="shared" ca="1" si="100"/>
        <v>0.16527777778020308</v>
      </c>
      <c r="AI966" s="8">
        <f t="shared" si="101"/>
        <v>2.5333333333333332</v>
      </c>
      <c r="AJ966" s="8">
        <f t="shared" ca="1" si="102"/>
        <v>3.966666666724874</v>
      </c>
      <c r="AK966" s="3" t="s">
        <v>119</v>
      </c>
      <c r="AL966" s="3" t="s">
        <v>70</v>
      </c>
      <c r="AM966" s="3" t="s">
        <v>106</v>
      </c>
      <c r="AN966" s="3" t="s">
        <v>106</v>
      </c>
      <c r="AO966" s="3" t="s">
        <v>87</v>
      </c>
      <c r="AP966" s="3" t="s">
        <v>87</v>
      </c>
      <c r="AQ966" s="23">
        <v>45360.364583333336</v>
      </c>
      <c r="AR966" s="3"/>
      <c r="AS966" s="23"/>
      <c r="AT966" s="23"/>
      <c r="AU966" s="3" t="s">
        <v>133</v>
      </c>
      <c r="AV966" s="3" t="s">
        <v>4591</v>
      </c>
      <c r="AW966" s="3" t="s">
        <v>135</v>
      </c>
      <c r="AX966" s="3">
        <v>10.993</v>
      </c>
      <c r="AY966" s="3">
        <v>-74.808999999999997</v>
      </c>
      <c r="AZ966" s="8" t="str">
        <f>+CONCATENATE("Reportan apertura en el enlace ",Tabla4[[#This Row],[Enlace]]," en el ",Tabla4[[#This Row],[Distancia óptica]]," ocasionado por ",Tabla4[[#This Row],[Causa del daño]])</f>
        <v>Reportan apertura en el enlace Delicias - Caribe en el Km 5,833 desde Caribe ocasionado por Vandalismo</v>
      </c>
      <c r="BA966" s="8" t="str">
        <f>+CONCATENATE("Para dar solución al incidente ",Tabla4[[#This Row],[Solución]])</f>
        <v>Para dar solución al incidente se recupera 250 mts de reserva y se realiza un empalme de 48 hilos</v>
      </c>
      <c r="BB966" s="3" t="str">
        <f>+_xlfn.CONCAT(Tabla4[[#This Row],[Causa Raiz]]," ",Tabla4[[#This Row],[Solución2]]," (",Tabla4[[#This Row],[Anillo]],"- Cabecera: ",Tabla4[[#This Row],[Cabecera]],"- Operador: ",Tabla4[[#This Row],[Operador]],")")</f>
        <v>Reportan apertura en el enlace Delicias - Caribe en el Km 5,833 desde Caribe ocasionado por Vandalismo Para dar solución al incidente se recupera 250 mts de reserva y se realiza un empalme de 48 hilos (Lineal- Cabecera: DELICIAS- Operador: Colombia Telecomunicaciones)</v>
      </c>
    </row>
    <row r="967" spans="1:54" s="2" customFormat="1" ht="199.5">
      <c r="A967" s="38">
        <f t="shared" si="99"/>
        <v>966</v>
      </c>
      <c r="B967" s="3">
        <v>8337823</v>
      </c>
      <c r="C967" s="3" t="s">
        <v>92</v>
      </c>
      <c r="D967" s="23">
        <v>45357.690972222219</v>
      </c>
      <c r="E967" s="23">
        <v>45358.743055555555</v>
      </c>
      <c r="F967" s="1">
        <f t="shared" ca="1" si="98"/>
        <v>1.0520833333357587</v>
      </c>
      <c r="G967" s="3" t="s">
        <v>55</v>
      </c>
      <c r="H967" s="41"/>
      <c r="I967" s="40"/>
      <c r="J967" s="5" t="s">
        <v>56</v>
      </c>
      <c r="K967" s="3" t="s">
        <v>77</v>
      </c>
      <c r="L967" s="9" t="s">
        <v>58</v>
      </c>
      <c r="M967" s="3" t="s">
        <v>79</v>
      </c>
      <c r="N967" s="3" t="s">
        <v>244</v>
      </c>
      <c r="O967" s="3" t="s">
        <v>603</v>
      </c>
      <c r="P967" s="3" t="s">
        <v>4889</v>
      </c>
      <c r="Q967" s="4" t="s">
        <v>4890</v>
      </c>
      <c r="R967" s="3" t="s">
        <v>248</v>
      </c>
      <c r="S967" s="3" t="s">
        <v>249</v>
      </c>
      <c r="T967" s="3" t="s">
        <v>176</v>
      </c>
      <c r="U967" s="3" t="s">
        <v>4891</v>
      </c>
      <c r="V967" s="22" t="str">
        <f t="shared" si="103"/>
        <v>RTNFO; Hora de aviso: 16:35 06/03/2024; Solución: Se realiza tendido de 400 mtetrso y dos empalmes de 36 Hilos; Hora de solución: 17:50 07/03/2024; Causa: Intervención de Terceros. No Identificados</v>
      </c>
      <c r="W967" s="4" t="s">
        <v>160</v>
      </c>
      <c r="X967" s="3"/>
      <c r="Y967" s="3"/>
      <c r="Z967" s="3" t="s">
        <v>69</v>
      </c>
      <c r="AA967" s="3" t="s">
        <v>71</v>
      </c>
      <c r="AB967" s="3">
        <v>0</v>
      </c>
      <c r="AC967" s="3" t="s">
        <v>70</v>
      </c>
      <c r="AD967" s="6">
        <v>0.8618055555555556</v>
      </c>
      <c r="AE967" s="7"/>
      <c r="AF967" s="7"/>
      <c r="AG967" s="6">
        <f>Tabla4[[#This Row],[Tiempo Parada de Reloj]]+Tabla4[[#This Row],[Tiempo Autorizado por Telefonica (no Máximo)]]</f>
        <v>0.8618055555555556</v>
      </c>
      <c r="AH967" s="7">
        <f t="shared" ca="1" si="100"/>
        <v>0.19027777778020305</v>
      </c>
      <c r="AI967" s="8">
        <f t="shared" si="101"/>
        <v>20.683333333333334</v>
      </c>
      <c r="AJ967" s="8">
        <f t="shared" ca="1" si="102"/>
        <v>4.5666666667248732</v>
      </c>
      <c r="AK967" s="3" t="s">
        <v>119</v>
      </c>
      <c r="AL967" s="3" t="s">
        <v>70</v>
      </c>
      <c r="AM967" s="3" t="s">
        <v>106</v>
      </c>
      <c r="AN967" s="3" t="s">
        <v>120</v>
      </c>
      <c r="AO967" s="3" t="s">
        <v>87</v>
      </c>
      <c r="AP967" s="3" t="s">
        <v>87</v>
      </c>
      <c r="AQ967" s="23">
        <v>45359.418055555558</v>
      </c>
      <c r="AR967" s="3"/>
      <c r="AS967" s="23" t="s">
        <v>609</v>
      </c>
      <c r="AT967" s="23"/>
      <c r="AU967" s="3" t="s">
        <v>710</v>
      </c>
      <c r="AV967" s="3" t="s">
        <v>314</v>
      </c>
      <c r="AW967" s="3" t="s">
        <v>76</v>
      </c>
      <c r="AX967" s="3">
        <v>4.2480929999999999</v>
      </c>
      <c r="AY967" s="3">
        <v>-74.735524999999996</v>
      </c>
      <c r="AZ967" s="8" t="str">
        <f>+CONCATENATE("Reportan apertura en el enlace ",Tabla4[[#This Row],[Enlace]]," en el ",Tabla4[[#This Row],[Distancia óptica]]," ocasionado por ",Tabla4[[#This Row],[Causa del daño]])</f>
        <v>Reportan apertura en el enlace Fusagasugá - Girardot en el Km 14,1 desde Girardot  ocasionado por Intervención de Terceros. No Identificados</v>
      </c>
      <c r="BA967" s="8" t="str">
        <f>+CONCATENATE("Para dar solución al incidente ",Tabla4[[#This Row],[Solución]])</f>
        <v>Para dar solución al incidente Se realiza tendido de 400 mtetrso y dos empalmes de 36 Hilos</v>
      </c>
      <c r="BB967" s="3" t="str">
        <f>+_xlfn.CONCAT(Tabla4[[#This Row],[Causa Raiz]]," ",Tabla4[[#This Row],[Solución2]]," (",Tabla4[[#This Row],[Anillo]],"- Cabecera: ",Tabla4[[#This Row],[Cabecera]],"- Operador: ",Tabla4[[#This Row],[Operador]],")")</f>
        <v>Reportan apertura en el enlace Fusagasugá - Girardot en el Km 14,1 desde Girardot  ocasionado por Intervención de Terceros. No Identificados Para dar solución al incidente Se realiza tendido de 400 mtetrso y dos empalmes de 36 Hilos (Troncal- Cabecera: Girardot- Operador: Colombia Telecomunicaciones)</v>
      </c>
    </row>
    <row r="968" spans="1:54" s="2" customFormat="1" ht="171">
      <c r="A968" s="38">
        <f t="shared" si="99"/>
        <v>967</v>
      </c>
      <c r="B968" s="3">
        <v>8337987</v>
      </c>
      <c r="C968" s="3" t="s">
        <v>54</v>
      </c>
      <c r="D968" s="23">
        <v>45357.729166666664</v>
      </c>
      <c r="E968" s="23">
        <v>45357.730555555558</v>
      </c>
      <c r="F968" s="1">
        <f t="shared" ca="1" si="98"/>
        <v>1.3888888934161514E-3</v>
      </c>
      <c r="G968" s="3" t="s">
        <v>55</v>
      </c>
      <c r="H968" s="41"/>
      <c r="I968" s="40"/>
      <c r="J968" s="5" t="s">
        <v>56</v>
      </c>
      <c r="K968" s="3" t="s">
        <v>57</v>
      </c>
      <c r="L968" s="9" t="s">
        <v>78</v>
      </c>
      <c r="M968" s="3" t="s">
        <v>59</v>
      </c>
      <c r="N968" s="3" t="s">
        <v>60</v>
      </c>
      <c r="O968" s="3" t="s">
        <v>4892</v>
      </c>
      <c r="P968" s="3" t="s">
        <v>4893</v>
      </c>
      <c r="Q968" s="4" t="s">
        <v>4894</v>
      </c>
      <c r="R968" s="3" t="s">
        <v>64</v>
      </c>
      <c r="S968" s="3" t="s">
        <v>65</v>
      </c>
      <c r="T968" s="3" t="s">
        <v>104</v>
      </c>
      <c r="U968" s="3" t="s">
        <v>4895</v>
      </c>
      <c r="V968" s="22" t="str">
        <f t="shared" si="103"/>
        <v>RLFO; Hora de aviso: 17:30 06/03/2024; Solución: Personal de PI cambia transceiver; Hora de solución: 17:32 06/03/2024; Causa: Visita Fallida</v>
      </c>
      <c r="W968" s="4" t="s">
        <v>68</v>
      </c>
      <c r="X968" s="3"/>
      <c r="Y968" s="3"/>
      <c r="Z968" s="3" t="s">
        <v>69</v>
      </c>
      <c r="AA968" s="3" t="s">
        <v>71</v>
      </c>
      <c r="AB968" s="3">
        <v>0</v>
      </c>
      <c r="AC968" s="3" t="s">
        <v>71</v>
      </c>
      <c r="AD968" s="6">
        <v>0</v>
      </c>
      <c r="AE968" s="7"/>
      <c r="AF968" s="7"/>
      <c r="AG968" s="6">
        <f>Tabla4[[#This Row],[Tiempo Parada de Reloj]]+Tabla4[[#This Row],[Tiempo Autorizado por Telefonica (no Máximo)]]</f>
        <v>0</v>
      </c>
      <c r="AH968" s="7">
        <f t="shared" ca="1" si="100"/>
        <v>1.3888888934161514E-3</v>
      </c>
      <c r="AI968" s="8">
        <f t="shared" si="101"/>
        <v>0</v>
      </c>
      <c r="AJ968" s="8">
        <f t="shared" ca="1" si="102"/>
        <v>3.3333333441987634E-2</v>
      </c>
      <c r="AK968" s="3" t="s">
        <v>119</v>
      </c>
      <c r="AL968" s="3" t="s">
        <v>70</v>
      </c>
      <c r="AM968" s="3" t="s">
        <v>72</v>
      </c>
      <c r="AN968" s="3" t="s">
        <v>72</v>
      </c>
      <c r="AO968" s="3" t="s">
        <v>72</v>
      </c>
      <c r="AP968" s="3" t="s">
        <v>72</v>
      </c>
      <c r="AQ968" s="23">
        <v>45357.730555555558</v>
      </c>
      <c r="AR968" s="3"/>
      <c r="AS968" s="23"/>
      <c r="AT968" s="23"/>
      <c r="AU968" s="3" t="s">
        <v>4896</v>
      </c>
      <c r="AV968" s="3" t="s">
        <v>69</v>
      </c>
      <c r="AW968" s="3" t="s">
        <v>69</v>
      </c>
      <c r="AX968" s="3" t="s">
        <v>69</v>
      </c>
      <c r="AY968" s="3" t="s">
        <v>69</v>
      </c>
      <c r="AZ968" s="8" t="str">
        <f>+CONCATENATE("Reportan apertura en el enlace ",Tabla4[[#This Row],[Enlace]]," en el ",Tabla4[[#This Row],[Distancia óptica]]," ocasionado por ",Tabla4[[#This Row],[Causa del daño]])</f>
        <v>Reportan apertura en el enlace Dto. 31021 Fontibon - UB749 Capellania en el Km 1,4 des 31021 Fontibon ocasionado por Visita Fallida</v>
      </c>
      <c r="BA968" s="8" t="str">
        <f>+CONCATENATE("Para dar solución al incidente ",Tabla4[[#This Row],[Solución]])</f>
        <v>Para dar solución al incidente Personal de PI cambia transceiver</v>
      </c>
      <c r="BB968" s="3" t="str">
        <f>+_xlfn.CONCAT(Tabla4[[#This Row],[Causa Raiz]]," ",Tabla4[[#This Row],[Solución2]]," (",Tabla4[[#This Row],[Anillo]],"- Cabecera: ",Tabla4[[#This Row],[Cabecera]],"- Operador: ",Tabla4[[#This Row],[Operador]],")")</f>
        <v>Reportan apertura en el enlace Dto. 31021 Fontibon - UB749 Capellania en el Km 1,4 des 31021 Fontibon ocasionado por Visita Fallida Para dar solución al incidente Personal de PI cambia transceiver (NA- Cabecera: NA- Operador: Colombia Telecomunicaciones)</v>
      </c>
    </row>
    <row r="969" spans="1:54" s="2" customFormat="1" ht="199.5">
      <c r="A969" s="38">
        <f t="shared" si="99"/>
        <v>968</v>
      </c>
      <c r="B969" s="3">
        <v>8337386</v>
      </c>
      <c r="C969" s="3" t="s">
        <v>54</v>
      </c>
      <c r="D969" s="23">
        <v>45357.729166666664</v>
      </c>
      <c r="E969" s="23">
        <v>45357.805555555555</v>
      </c>
      <c r="F969" s="1">
        <f t="shared" ca="1" si="98"/>
        <v>7.6388888890505768E-2</v>
      </c>
      <c r="G969" s="3" t="s">
        <v>55</v>
      </c>
      <c r="H969" s="41"/>
      <c r="I969" s="40"/>
      <c r="J969" s="5" t="s">
        <v>56</v>
      </c>
      <c r="K969" s="3" t="s">
        <v>203</v>
      </c>
      <c r="L969" s="9" t="s">
        <v>58</v>
      </c>
      <c r="M969" s="3" t="s">
        <v>169</v>
      </c>
      <c r="N969" s="3" t="s">
        <v>3253</v>
      </c>
      <c r="O969" s="3" t="s">
        <v>4897</v>
      </c>
      <c r="P969" s="3" t="s">
        <v>4898</v>
      </c>
      <c r="Q969" s="4" t="s">
        <v>4899</v>
      </c>
      <c r="R969" s="3" t="s">
        <v>174</v>
      </c>
      <c r="S969" s="3" t="s">
        <v>210</v>
      </c>
      <c r="T969" s="3" t="s">
        <v>256</v>
      </c>
      <c r="U969" s="3" t="s">
        <v>2245</v>
      </c>
      <c r="V969" s="22" t="str">
        <f t="shared" si="103"/>
        <v>RLFO; Hora de aviso: 17:30 06/03/2024; Solución: se libera estrés de fo y se adecua la misma; Hora de solución: 19:20 06/03/2024; Causa: Falla de Empalme de FiOp</v>
      </c>
      <c r="W969" s="4" t="s">
        <v>4900</v>
      </c>
      <c r="X969" s="3" t="s">
        <v>4901</v>
      </c>
      <c r="Y969" s="3" t="s">
        <v>4902</v>
      </c>
      <c r="Z969" s="3" t="s">
        <v>119</v>
      </c>
      <c r="AA969" s="3" t="s">
        <v>70</v>
      </c>
      <c r="AB969" s="3">
        <v>8337386</v>
      </c>
      <c r="AC969" s="3" t="s">
        <v>70</v>
      </c>
      <c r="AD969" s="6">
        <v>0</v>
      </c>
      <c r="AE969" s="7"/>
      <c r="AF969" s="7"/>
      <c r="AG969" s="6">
        <f>Tabla4[[#This Row],[Tiempo Parada de Reloj]]+Tabla4[[#This Row],[Tiempo Autorizado por Telefonica (no Máximo)]]</f>
        <v>0</v>
      </c>
      <c r="AH969" s="7">
        <f t="shared" ca="1" si="100"/>
        <v>7.6388888890505768E-2</v>
      </c>
      <c r="AI969" s="8">
        <f t="shared" si="101"/>
        <v>0</v>
      </c>
      <c r="AJ969" s="8">
        <f t="shared" ca="1" si="102"/>
        <v>1.8333333333721384</v>
      </c>
      <c r="AK969" s="3" t="s">
        <v>119</v>
      </c>
      <c r="AL969" s="3" t="s">
        <v>71</v>
      </c>
      <c r="AM969" s="3" t="s">
        <v>69</v>
      </c>
      <c r="AN969" s="3" t="s">
        <v>120</v>
      </c>
      <c r="AO969" s="3" t="s">
        <v>87</v>
      </c>
      <c r="AP969" s="3" t="s">
        <v>87</v>
      </c>
      <c r="AQ969" s="23">
        <v>45359.743055555555</v>
      </c>
      <c r="AR969" s="3"/>
      <c r="AS969" s="23"/>
      <c r="AT969" s="23"/>
      <c r="AU969" s="3" t="s">
        <v>192</v>
      </c>
      <c r="AV969" s="3" t="s">
        <v>3205</v>
      </c>
      <c r="AW969" s="3" t="s">
        <v>135</v>
      </c>
      <c r="AX969" s="3">
        <v>8.2488720000000004</v>
      </c>
      <c r="AY969" s="3">
        <v>-73.357393000000002</v>
      </c>
      <c r="AZ969" s="8" t="str">
        <f>+CONCATENATE("Reportan apertura en el enlace ",Tabla4[[#This Row],[Enlace]]," en el ",Tabla4[[#This Row],[Distancia óptica]]," ocasionado por ",Tabla4[[#This Row],[Causa del daño]])</f>
        <v>Reportan apertura en el enlace Ocaña centro - Ocaña La primavera en el Km 0,603 desde Ocaña centro ocasionado por Falla de Empalme de FiOp</v>
      </c>
      <c r="BA969" s="8" t="str">
        <f>+CONCATENATE("Para dar solución al incidente ",Tabla4[[#This Row],[Solución]])</f>
        <v>Para dar solución al incidente se libera estrés de fo y se adecua la misma</v>
      </c>
      <c r="BB969" s="3" t="str">
        <f>+_xlfn.CONCAT(Tabla4[[#This Row],[Causa Raiz]]," ",Tabla4[[#This Row],[Solución2]]," (",Tabla4[[#This Row],[Anillo]],"- Cabecera: ",Tabla4[[#This Row],[Cabecera]],"- Operador: ",Tabla4[[#This Row],[Operador]],")")</f>
        <v>Reportan apertura en el enlace Ocaña centro - Ocaña La primavera en el Km 0,603 desde Ocaña centro ocasionado por Falla de Empalme de FiOp Para dar solución al incidente se libera estrés de fo y se adecua la misma (Lineal- Cabecera: Ocaña Centro- Operador: Colombia Telecomunicaciones)</v>
      </c>
    </row>
    <row r="970" spans="1:54" s="2" customFormat="1" ht="199.5">
      <c r="A970" s="38">
        <f t="shared" si="99"/>
        <v>969</v>
      </c>
      <c r="B970" s="3">
        <v>8338140</v>
      </c>
      <c r="C970" s="3" t="s">
        <v>136</v>
      </c>
      <c r="D970" s="23">
        <v>45357.729166666664</v>
      </c>
      <c r="E970" s="23">
        <v>45358.645833333336</v>
      </c>
      <c r="F970" s="1">
        <f t="shared" ca="1" si="98"/>
        <v>0.91666666667151731</v>
      </c>
      <c r="G970" s="3" t="s">
        <v>55</v>
      </c>
      <c r="H970" s="41"/>
      <c r="I970" s="40"/>
      <c r="J970" s="5" t="s">
        <v>137</v>
      </c>
      <c r="K970" s="3" t="s">
        <v>57</v>
      </c>
      <c r="L970" s="9" t="s">
        <v>78</v>
      </c>
      <c r="M970" s="3" t="s">
        <v>59</v>
      </c>
      <c r="N970" s="3" t="s">
        <v>60</v>
      </c>
      <c r="O970" s="3" t="s">
        <v>4903</v>
      </c>
      <c r="P970" s="3" t="s">
        <v>4904</v>
      </c>
      <c r="Q970" s="4" t="s">
        <v>4905</v>
      </c>
      <c r="R970" s="3" t="s">
        <v>378</v>
      </c>
      <c r="S970" s="3" t="s">
        <v>65</v>
      </c>
      <c r="T970" s="3" t="s">
        <v>66</v>
      </c>
      <c r="U970" s="3" t="s">
        <v>4906</v>
      </c>
      <c r="V970" s="22" t="str">
        <f t="shared" si="103"/>
        <v>RBHFO; Hora de aviso: 17:30 06/03/2024; Solución: Se realiza sangria de 96 hilos y instala caja de 144 hilos; Hora de solución: 15:30 07/03/2024; Causa: Vandalismo</v>
      </c>
      <c r="W970" s="4" t="s">
        <v>68</v>
      </c>
      <c r="X970" s="3"/>
      <c r="Y970" s="3"/>
      <c r="Z970" s="3" t="s">
        <v>69</v>
      </c>
      <c r="AA970" s="3" t="s">
        <v>71</v>
      </c>
      <c r="AB970" s="3">
        <v>0</v>
      </c>
      <c r="AC970" s="3" t="s">
        <v>71</v>
      </c>
      <c r="AD970" s="6">
        <v>0.70833333333333337</v>
      </c>
      <c r="AE970" s="7"/>
      <c r="AF970" s="7"/>
      <c r="AG970" s="6">
        <f>Tabla4[[#This Row],[Tiempo Parada de Reloj]]+Tabla4[[#This Row],[Tiempo Autorizado por Telefonica (no Máximo)]]</f>
        <v>0.70833333333333337</v>
      </c>
      <c r="AH970" s="7">
        <f t="shared" ca="1" si="100"/>
        <v>0.20833333333818393</v>
      </c>
      <c r="AI970" s="8">
        <f t="shared" si="101"/>
        <v>17</v>
      </c>
      <c r="AJ970" s="8">
        <f t="shared" ca="1" si="102"/>
        <v>5.0000000001164144</v>
      </c>
      <c r="AK970" s="3" t="s">
        <v>119</v>
      </c>
      <c r="AL970" s="3" t="s">
        <v>70</v>
      </c>
      <c r="AM970" s="3" t="s">
        <v>106</v>
      </c>
      <c r="AN970" s="3" t="s">
        <v>120</v>
      </c>
      <c r="AO970" s="3" t="s">
        <v>87</v>
      </c>
      <c r="AP970" s="3" t="s">
        <v>87</v>
      </c>
      <c r="AQ970" s="23">
        <v>45362.724305555559</v>
      </c>
      <c r="AR970" s="3"/>
      <c r="AS970" s="23"/>
      <c r="AT970" s="23"/>
      <c r="AU970" s="3" t="s">
        <v>1202</v>
      </c>
      <c r="AV970" s="3" t="s">
        <v>4907</v>
      </c>
      <c r="AW970" s="3" t="s">
        <v>4908</v>
      </c>
      <c r="AX970" s="3">
        <v>4.5766999999999998</v>
      </c>
      <c r="AY970" s="3">
        <v>-74.102999999999994</v>
      </c>
      <c r="AZ970" s="8" t="str">
        <f>+CONCATENATE("Reportan apertura en el enlace ",Tabla4[[#This Row],[Enlace]]," en el ",Tabla4[[#This Row],[Distancia óptica]]," ocasionado por ",Tabla4[[#This Row],[Causa del daño]])</f>
        <v>Reportan apertura en el enlace Mov. Mirador de Marruecos - Mov. San jose Sur en el Km 0,587 desde Mov. San Jose Sur  ocasionado por Vandalismo</v>
      </c>
      <c r="BA970" s="8" t="str">
        <f>+CONCATENATE("Para dar solución al incidente ",Tabla4[[#This Row],[Solución]])</f>
        <v>Para dar solución al incidente Se realiza sangria de 96 hilos y instala caja de 144 hilos</v>
      </c>
      <c r="BB970" s="3" t="str">
        <f>+_xlfn.CONCAT(Tabla4[[#This Row],[Causa Raiz]]," ",Tabla4[[#This Row],[Solución2]]," (",Tabla4[[#This Row],[Anillo]],"- Cabecera: ",Tabla4[[#This Row],[Cabecera]],"- Operador: ",Tabla4[[#This Row],[Operador]],")")</f>
        <v>Reportan apertura en el enlace Mov. Mirador de Marruecos - Mov. San jose Sur en el Km 0,587 desde Mov. San Jose Sur  ocasionado por Vandalismo Para dar solución al incidente Se realiza sangria de 96 hilos y instala caja de 144 hilos (Anillo 54 A- Cabecera: Carlet colpatria- Operador: Infraco)</v>
      </c>
    </row>
    <row r="971" spans="1:54" s="2" customFormat="1" ht="213.75">
      <c r="A971" s="38">
        <f t="shared" si="99"/>
        <v>970</v>
      </c>
      <c r="B971" s="3">
        <v>8337990</v>
      </c>
      <c r="C971" s="3" t="s">
        <v>54</v>
      </c>
      <c r="D971" s="23">
        <v>45357.895833333336</v>
      </c>
      <c r="E971" s="23">
        <v>45358.076388888891</v>
      </c>
      <c r="F971" s="1">
        <f t="shared" ca="1" si="98"/>
        <v>0.18055555555474712</v>
      </c>
      <c r="G971" s="3" t="s">
        <v>55</v>
      </c>
      <c r="H971" s="41"/>
      <c r="I971" s="40"/>
      <c r="J971" s="5" t="s">
        <v>4909</v>
      </c>
      <c r="K971" s="3" t="s">
        <v>4096</v>
      </c>
      <c r="L971" s="9" t="s">
        <v>58</v>
      </c>
      <c r="M971" s="3" t="s">
        <v>204</v>
      </c>
      <c r="N971" s="3" t="s">
        <v>332</v>
      </c>
      <c r="O971" s="3" t="s">
        <v>4910</v>
      </c>
      <c r="P971" s="3" t="s">
        <v>4911</v>
      </c>
      <c r="Q971" s="4" t="s">
        <v>4912</v>
      </c>
      <c r="R971" s="3" t="s">
        <v>336</v>
      </c>
      <c r="S971" s="3" t="s">
        <v>4100</v>
      </c>
      <c r="T971" s="3" t="s">
        <v>176</v>
      </c>
      <c r="U971" s="3" t="s">
        <v>4913</v>
      </c>
      <c r="V971" s="22" t="str">
        <f t="shared" si="103"/>
        <v>RLFO; Hora de aviso: 21:30 06/03/2024; Solución: Se realiza tendida de 119 metros de F.O de 48 hilos y se crean dos cajas de empalme de 48 hilos; Hora de solución: 1:50 07/03/2024; Causa: Intervención de Terceros. No Identificados</v>
      </c>
      <c r="W971" s="4" t="s">
        <v>4914</v>
      </c>
      <c r="X971" s="3" t="s">
        <v>4915</v>
      </c>
      <c r="Y971" s="3" t="s">
        <v>4916</v>
      </c>
      <c r="Z971" s="3" t="s">
        <v>119</v>
      </c>
      <c r="AA971" s="3" t="s">
        <v>70</v>
      </c>
      <c r="AB971" s="3">
        <v>8337990</v>
      </c>
      <c r="AC971" s="3" t="s">
        <v>71</v>
      </c>
      <c r="AD971" s="6">
        <v>0</v>
      </c>
      <c r="AE971" s="7">
        <v>1.3888888888888888E-2</v>
      </c>
      <c r="AF971" s="7" t="s">
        <v>3354</v>
      </c>
      <c r="AG971" s="6">
        <f>Tabla4[[#This Row],[Tiempo Parada de Reloj]]+Tabla4[[#This Row],[Tiempo Autorizado por Telefonica (no Máximo)]]</f>
        <v>1.3888888888888888E-2</v>
      </c>
      <c r="AH971" s="7">
        <f t="shared" ca="1" si="100"/>
        <v>0.18055555555474712</v>
      </c>
      <c r="AI971" s="8">
        <f t="shared" si="101"/>
        <v>0</v>
      </c>
      <c r="AJ971" s="8">
        <f t="shared" ca="1" si="102"/>
        <v>4.3333333333139308</v>
      </c>
      <c r="AK971" s="3" t="s">
        <v>119</v>
      </c>
      <c r="AL971" s="3" t="s">
        <v>70</v>
      </c>
      <c r="AM971" s="3" t="s">
        <v>73</v>
      </c>
      <c r="AN971" s="3" t="s">
        <v>73</v>
      </c>
      <c r="AO971" s="3" t="s">
        <v>87</v>
      </c>
      <c r="AP971" s="3" t="s">
        <v>87</v>
      </c>
      <c r="AQ971" s="23">
        <v>45360.457638888889</v>
      </c>
      <c r="AR971" s="3"/>
      <c r="AS971" s="23"/>
      <c r="AT971" s="23"/>
      <c r="AU971" s="3" t="s">
        <v>4096</v>
      </c>
      <c r="AV971" s="3" t="s">
        <v>75</v>
      </c>
      <c r="AW971" s="3" t="s">
        <v>307</v>
      </c>
      <c r="AX971" s="3">
        <v>7.1702778</v>
      </c>
      <c r="AY971" s="3">
        <v>-72.867221999999998</v>
      </c>
      <c r="AZ971" s="8" t="str">
        <f>+CONCATENATE("Reportan apertura en el enlace ",Tabla4[[#This Row],[Enlace]]," en el ",Tabla4[[#This Row],[Distancia óptica]]," ocasionado por ",Tabla4[[#This Row],[Causa del daño]])</f>
        <v>Reportan apertura en el enlace Colorados - Kennedy en el km 1,024 desde Colorado ocasionado por Intervención de Terceros. No Identificados</v>
      </c>
      <c r="BA971" s="8" t="str">
        <f>+CONCATENATE("Para dar solución al incidente ",Tabla4[[#This Row],[Solución]])</f>
        <v>Para dar solución al incidente Se realiza tendida de 119 metros de F.O de 48 hilos y se crean dos cajas de empalme de 48 hilos</v>
      </c>
      <c r="BB971" s="3" t="str">
        <f>+_xlfn.CONCAT(Tabla4[[#This Row],[Causa Raiz]]," ",Tabla4[[#This Row],[Solución2]]," (",Tabla4[[#This Row],[Anillo]],"- Cabecera: ",Tabla4[[#This Row],[Cabecera]],"- Operador: ",Tabla4[[#This Row],[Operador]],")")</f>
        <v>Reportan apertura en el enlace Colorados - Kennedy en el km 1,024 desde Colorado ocasionado por Intervención de Terceros. No Identificados Para dar solución al incidente Se realiza tendida de 119 metros de F.O de 48 hilos y se crean dos cajas de empalme de 48 hilos (LINEAL- Cabecera: CENTRO- Operador: Telebucaramanga)</v>
      </c>
    </row>
    <row r="972" spans="1:54" s="2" customFormat="1" ht="185.25">
      <c r="A972" s="38">
        <f t="shared" si="99"/>
        <v>971</v>
      </c>
      <c r="B972" s="3">
        <v>8339018</v>
      </c>
      <c r="C972" s="3" t="s">
        <v>92</v>
      </c>
      <c r="D972" s="23">
        <v>45357.947916666664</v>
      </c>
      <c r="E972" s="23">
        <v>45358.083333333336</v>
      </c>
      <c r="F972" s="1">
        <f t="shared" ca="1" si="98"/>
        <v>0.13541666667151731</v>
      </c>
      <c r="G972" s="3" t="s">
        <v>55</v>
      </c>
      <c r="H972" s="41"/>
      <c r="I972" s="40"/>
      <c r="J972" s="5" t="s">
        <v>56</v>
      </c>
      <c r="K972" s="3" t="s">
        <v>203</v>
      </c>
      <c r="L972" s="9" t="s">
        <v>58</v>
      </c>
      <c r="M972" s="3" t="s">
        <v>1429</v>
      </c>
      <c r="N972" s="3" t="s">
        <v>4917</v>
      </c>
      <c r="O972" s="3" t="s">
        <v>1552</v>
      </c>
      <c r="P972" s="3" t="s">
        <v>4918</v>
      </c>
      <c r="Q972" s="4" t="s">
        <v>4919</v>
      </c>
      <c r="R972" s="3" t="s">
        <v>1555</v>
      </c>
      <c r="S972" s="3" t="s">
        <v>210</v>
      </c>
      <c r="T972" s="3" t="s">
        <v>66</v>
      </c>
      <c r="U972" s="3" t="s">
        <v>4920</v>
      </c>
      <c r="V972" s="22" t="str">
        <f t="shared" si="103"/>
        <v>RTNFO; Hora de aviso: 22:45 06/03/2024; Solución: Se Recuperan 20 metros de reserva de F.O de 36 y se crea caja de empalme de 48 hilos ; Hora de solución: 2:00 07/03/2024; Causa: Vandalismo</v>
      </c>
      <c r="W972" s="4" t="s">
        <v>213</v>
      </c>
      <c r="X972" s="3"/>
      <c r="Y972" s="3"/>
      <c r="Z972" s="3" t="s">
        <v>69</v>
      </c>
      <c r="AA972" s="3" t="s">
        <v>70</v>
      </c>
      <c r="AB972" s="3" t="s">
        <v>4921</v>
      </c>
      <c r="AC972" s="3" t="s">
        <v>71</v>
      </c>
      <c r="AD972" s="6">
        <v>0</v>
      </c>
      <c r="AE972" s="7"/>
      <c r="AF972" s="7"/>
      <c r="AG972" s="6">
        <f>Tabla4[[#This Row],[Tiempo Parada de Reloj]]+Tabla4[[#This Row],[Tiempo Autorizado por Telefonica (no Máximo)]]</f>
        <v>0</v>
      </c>
      <c r="AH972" s="7">
        <f t="shared" ca="1" si="100"/>
        <v>0.13541666667151731</v>
      </c>
      <c r="AI972" s="8">
        <f t="shared" si="101"/>
        <v>0</v>
      </c>
      <c r="AJ972" s="8">
        <f t="shared" ca="1" si="102"/>
        <v>3.2500000001164153</v>
      </c>
      <c r="AK972" s="3" t="s">
        <v>87</v>
      </c>
      <c r="AL972" s="3" t="s">
        <v>70</v>
      </c>
      <c r="AM972" s="3" t="s">
        <v>106</v>
      </c>
      <c r="AN972" s="3" t="s">
        <v>106</v>
      </c>
      <c r="AO972" s="3" t="s">
        <v>87</v>
      </c>
      <c r="AP972" s="3" t="s">
        <v>87</v>
      </c>
      <c r="AQ972" s="23">
        <v>45362.712500000001</v>
      </c>
      <c r="AR972" s="3"/>
      <c r="AS972" s="23"/>
      <c r="AT972" s="23"/>
      <c r="AU972" s="3" t="s">
        <v>1557</v>
      </c>
      <c r="AV972" s="3" t="s">
        <v>1430</v>
      </c>
      <c r="AW972" s="3" t="s">
        <v>1323</v>
      </c>
      <c r="AX972" s="3">
        <v>5.4969999999999999</v>
      </c>
      <c r="AY972" s="3">
        <v>-73.374399999999994</v>
      </c>
      <c r="AZ972" s="8" t="str">
        <f>+CONCATENATE("Reportan apertura en el enlace ",Tabla4[[#This Row],[Enlace]]," en el ",Tabla4[[#This Row],[Distancia óptica]]," ocasionado por ",Tabla4[[#This Row],[Causa del daño]])</f>
        <v>Reportan apertura en el enlace Chocontá - Tunja en el Km 6,9 desde Tunja ocasionado por Vandalismo</v>
      </c>
      <c r="BA972" s="8" t="str">
        <f>+CONCATENATE("Para dar solución al incidente ",Tabla4[[#This Row],[Solución]])</f>
        <v xml:space="preserve">Para dar solución al incidente Se Recuperan 20 metros de reserva de F.O de 36 y se crea caja de empalme de 48 hilos </v>
      </c>
      <c r="BB972" s="3" t="str">
        <f>+_xlfn.CONCAT(Tabla4[[#This Row],[Causa Raiz]]," ",Tabla4[[#This Row],[Solución2]]," (",Tabla4[[#This Row],[Anillo]],"- Cabecera: ",Tabla4[[#This Row],[Cabecera]],"- Operador: ",Tabla4[[#This Row],[Operador]],")")</f>
        <v>Reportan apertura en el enlace Chocontá - Tunja en el Km 6,9 desde Tunja ocasionado por Vandalismo Para dar solución al incidente Se Recuperan 20 metros de reserva de F.O de 36 y se crea caja de empalme de 48 hilos  (TRONCAL- Cabecera: TUNJA- Operador: Colombia Telecomunicaciones)</v>
      </c>
    </row>
    <row r="973" spans="1:54" s="2" customFormat="1" ht="199.5">
      <c r="A973" s="38">
        <f t="shared" si="99"/>
        <v>972</v>
      </c>
      <c r="B973" s="3">
        <v>8337794</v>
      </c>
      <c r="C973" s="3" t="s">
        <v>54</v>
      </c>
      <c r="D973" s="23">
        <v>45357.979166666664</v>
      </c>
      <c r="E973" s="23">
        <v>45358.010416666664</v>
      </c>
      <c r="F973" s="1">
        <f t="shared" ca="1" si="98"/>
        <v>3.125E-2</v>
      </c>
      <c r="G973" s="3" t="s">
        <v>55</v>
      </c>
      <c r="H973" s="41"/>
      <c r="I973" s="40"/>
      <c r="J973" s="5" t="s">
        <v>56</v>
      </c>
      <c r="K973" s="3" t="s">
        <v>122</v>
      </c>
      <c r="L973" s="9" t="s">
        <v>58</v>
      </c>
      <c r="M973" s="3" t="s">
        <v>123</v>
      </c>
      <c r="N973" s="3" t="s">
        <v>124</v>
      </c>
      <c r="O973" s="3" t="s">
        <v>4922</v>
      </c>
      <c r="P973" s="3" t="s">
        <v>4923</v>
      </c>
      <c r="Q973" s="4" t="s">
        <v>4924</v>
      </c>
      <c r="R973" s="3" t="s">
        <v>128</v>
      </c>
      <c r="S973" s="3" t="s">
        <v>129</v>
      </c>
      <c r="T973" s="3" t="s">
        <v>66</v>
      </c>
      <c r="U973" s="3" t="s">
        <v>4888</v>
      </c>
      <c r="V973" s="22" t="str">
        <f t="shared" si="103"/>
        <v>RLFO; Hora de aviso: 23:30 06/03/2024; Solución: se recupera 250 mts de reserva y se realiza un empalme de 48 hilos; Hora de solución: 0:15 07/03/2024; Causa: Vandalismo</v>
      </c>
      <c r="W973" s="4" t="s">
        <v>132</v>
      </c>
      <c r="X973" s="3"/>
      <c r="Y973" s="3"/>
      <c r="Z973" s="3" t="s">
        <v>69</v>
      </c>
      <c r="AA973" s="3" t="s">
        <v>70</v>
      </c>
      <c r="AB973" s="3">
        <v>8337794</v>
      </c>
      <c r="AC973" s="3" t="s">
        <v>71</v>
      </c>
      <c r="AD973" s="6">
        <v>0</v>
      </c>
      <c r="AE973" s="7"/>
      <c r="AF973" s="7"/>
      <c r="AG973" s="6">
        <f>Tabla4[[#This Row],[Tiempo Parada de Reloj]]+Tabla4[[#This Row],[Tiempo Autorizado por Telefonica (no Máximo)]]</f>
        <v>0</v>
      </c>
      <c r="AH973" s="7">
        <f t="shared" ca="1" si="100"/>
        <v>3.125E-2</v>
      </c>
      <c r="AI973" s="8">
        <f t="shared" si="101"/>
        <v>0</v>
      </c>
      <c r="AJ973" s="8">
        <f t="shared" ca="1" si="102"/>
        <v>0.75</v>
      </c>
      <c r="AK973" s="3" t="s">
        <v>106</v>
      </c>
      <c r="AL973" s="3" t="s">
        <v>71</v>
      </c>
      <c r="AM973" s="3" t="s">
        <v>69</v>
      </c>
      <c r="AN973" s="3" t="s">
        <v>106</v>
      </c>
      <c r="AO973" s="3" t="s">
        <v>87</v>
      </c>
      <c r="AP973" s="3" t="s">
        <v>87</v>
      </c>
      <c r="AQ973" s="23">
        <v>45360.681944444441</v>
      </c>
      <c r="AR973" s="3"/>
      <c r="AS973" s="23"/>
      <c r="AT973" s="23"/>
      <c r="AU973" s="3" t="s">
        <v>133</v>
      </c>
      <c r="AV973" s="3" t="s">
        <v>4925</v>
      </c>
      <c r="AW973" s="3" t="s">
        <v>307</v>
      </c>
      <c r="AX973" s="3">
        <v>10.993</v>
      </c>
      <c r="AY973" s="3">
        <v>-74.808999999999997</v>
      </c>
      <c r="AZ973" s="8" t="str">
        <f>+CONCATENATE("Reportan apertura en el enlace ",Tabla4[[#This Row],[Enlace]]," en el ",Tabla4[[#This Row],[Distancia óptica]]," ocasionado por ",Tabla4[[#This Row],[Causa del daño]])</f>
        <v>Reportan apertura en el enlace Miramar - Nuevo Horizonte en el Km 0,589 desde Estadio ocasionado por Vandalismo</v>
      </c>
      <c r="BA973" s="8" t="str">
        <f>+CONCATENATE("Para dar solución al incidente ",Tabla4[[#This Row],[Solución]])</f>
        <v>Para dar solución al incidente se recupera 250 mts de reserva y se realiza un empalme de 48 hilos</v>
      </c>
      <c r="BB973" s="3" t="str">
        <f>+_xlfn.CONCAT(Tabla4[[#This Row],[Causa Raiz]]," ",Tabla4[[#This Row],[Solución2]]," (",Tabla4[[#This Row],[Anillo]],"- Cabecera: ",Tabla4[[#This Row],[Cabecera]],"- Operador: ",Tabla4[[#This Row],[Operador]],")")</f>
        <v>Reportan apertura en el enlace Miramar - Nuevo Horizonte en el Km 0,589 desde Estadio ocasionado por Vandalismo Para dar solución al incidente se recupera 250 mts de reserva y se realiza un empalme de 48 hilos (LINEAL- Cabecera: ESTADIO- Operador: Colombia Telecomunicaciones)</v>
      </c>
    </row>
    <row r="974" spans="1:54" s="2" customFormat="1" ht="199.5">
      <c r="A974" s="38">
        <f t="shared" si="99"/>
        <v>973</v>
      </c>
      <c r="B974" s="3">
        <v>8340165</v>
      </c>
      <c r="C974" s="3" t="s">
        <v>54</v>
      </c>
      <c r="D974" s="23">
        <v>45358.229166666664</v>
      </c>
      <c r="E974" s="23">
        <v>45359.517361111109</v>
      </c>
      <c r="F974" s="1">
        <f t="shared" ca="1" si="98"/>
        <v>1.2881944444452529</v>
      </c>
      <c r="G974" s="3" t="s">
        <v>55</v>
      </c>
      <c r="H974" s="41"/>
      <c r="I974" s="40"/>
      <c r="J974" s="5" t="s">
        <v>56</v>
      </c>
      <c r="K974" s="3" t="s">
        <v>77</v>
      </c>
      <c r="L974" s="9" t="s">
        <v>58</v>
      </c>
      <c r="M974" s="3" t="s">
        <v>139</v>
      </c>
      <c r="N974" s="3" t="s">
        <v>447</v>
      </c>
      <c r="O974" s="3" t="s">
        <v>4926</v>
      </c>
      <c r="P974" s="3" t="s">
        <v>4927</v>
      </c>
      <c r="Q974" s="4" t="s">
        <v>4928</v>
      </c>
      <c r="R974" s="3" t="s">
        <v>725</v>
      </c>
      <c r="S974" s="3" t="s">
        <v>289</v>
      </c>
      <c r="T974" s="3" t="s">
        <v>146</v>
      </c>
      <c r="U974" s="3" t="s">
        <v>1389</v>
      </c>
      <c r="V974" s="22" t="str">
        <f t="shared" si="103"/>
        <v>RLFO; Hora de aviso: 5:30 07/03/2024; Solución: Se realiza migracion de hilos entre empalme existente; Hora de solución: 12:25 08/03/2024; Causa: Falla en la Red FiOp</v>
      </c>
      <c r="W974" s="4" t="s">
        <v>160</v>
      </c>
      <c r="X974" s="3"/>
      <c r="Y974" s="3"/>
      <c r="Z974" s="3" t="s">
        <v>69</v>
      </c>
      <c r="AA974" s="3" t="s">
        <v>71</v>
      </c>
      <c r="AB974" s="3">
        <v>0</v>
      </c>
      <c r="AC974" s="3" t="s">
        <v>71</v>
      </c>
      <c r="AD974" s="6">
        <v>0.58333333333333337</v>
      </c>
      <c r="AE974" s="7"/>
      <c r="AF974" s="7"/>
      <c r="AG974" s="6">
        <f>Tabla4[[#This Row],[Tiempo Parada de Reloj]]+Tabla4[[#This Row],[Tiempo Autorizado por Telefonica (no Máximo)]]</f>
        <v>0.58333333333333337</v>
      </c>
      <c r="AH974" s="7">
        <f t="shared" ca="1" si="100"/>
        <v>0.70486111111191951</v>
      </c>
      <c r="AI974" s="8">
        <f t="shared" si="101"/>
        <v>14</v>
      </c>
      <c r="AJ974" s="8">
        <f t="shared" ca="1" si="102"/>
        <v>16.916666666686069</v>
      </c>
      <c r="AK974" s="3" t="s">
        <v>106</v>
      </c>
      <c r="AL974" s="3" t="s">
        <v>70</v>
      </c>
      <c r="AM974" s="3" t="s">
        <v>87</v>
      </c>
      <c r="AN974" s="3" t="s">
        <v>119</v>
      </c>
      <c r="AO974" s="3" t="s">
        <v>87</v>
      </c>
      <c r="AP974" s="3" t="s">
        <v>87</v>
      </c>
      <c r="AQ974" s="23">
        <v>45362.706250000003</v>
      </c>
      <c r="AR974" s="3"/>
      <c r="AS974" s="23"/>
      <c r="AT974" s="23"/>
      <c r="AU974" s="3" t="s">
        <v>455</v>
      </c>
      <c r="AV974" s="3" t="s">
        <v>4929</v>
      </c>
      <c r="AW974" s="3" t="s">
        <v>307</v>
      </c>
      <c r="AX974" s="3">
        <v>3.8820950000000001</v>
      </c>
      <c r="AY974" s="3">
        <v>-77.071920000000006</v>
      </c>
      <c r="AZ974" s="8" t="str">
        <f>+CONCATENATE("Reportan apertura en el enlace ",Tabla4[[#This Row],[Enlace]]," en el ",Tabla4[[#This Row],[Distancia óptica]]," ocasionado por ",Tabla4[[#This Row],[Causa del daño]])</f>
        <v>Reportan apertura en el enlace Buenaventura Centro - Buenaventura 4 en el Km 1,974 desde Buenaventura centro ocasionado por Falla en la Red FiOp</v>
      </c>
      <c r="BA974" s="8" t="str">
        <f>+CONCATENATE("Para dar solución al incidente ",Tabla4[[#This Row],[Solución]])</f>
        <v>Para dar solución al incidente Se realiza migracion de hilos entre empalme existente</v>
      </c>
      <c r="BB974" s="3" t="str">
        <f>+_xlfn.CONCAT(Tabla4[[#This Row],[Causa Raiz]]," ",Tabla4[[#This Row],[Solución2]]," (",Tabla4[[#This Row],[Anillo]],"- Cabecera: ",Tabla4[[#This Row],[Cabecera]],"- Operador: ",Tabla4[[#This Row],[Operador]],")")</f>
        <v>Reportan apertura en el enlace Buenaventura Centro - Buenaventura 4 en el Km 1,974 desde Buenaventura centro ocasionado por Falla en la Red FiOp Para dar solución al incidente Se realiza migracion de hilos entre empalme existente (LINEAL- Cabecera: JUAN 23- Operador: Colombia Telecomunicaciones)</v>
      </c>
    </row>
    <row r="975" spans="1:54" s="2" customFormat="1" ht="213.75">
      <c r="A975" s="38">
        <f t="shared" si="99"/>
        <v>974</v>
      </c>
      <c r="B975" s="3">
        <v>8340447</v>
      </c>
      <c r="C975" s="3" t="s">
        <v>54</v>
      </c>
      <c r="D975" s="23">
        <v>45358.305555555555</v>
      </c>
      <c r="E975" s="23">
        <v>45358.524305555555</v>
      </c>
      <c r="F975" s="1">
        <f t="shared" ca="1" si="98"/>
        <v>0.21875</v>
      </c>
      <c r="G975" s="3" t="s">
        <v>55</v>
      </c>
      <c r="H975" s="41"/>
      <c r="I975" s="40"/>
      <c r="J975" s="5" t="s">
        <v>56</v>
      </c>
      <c r="K975" s="3" t="s">
        <v>340</v>
      </c>
      <c r="L975" s="9" t="s">
        <v>78</v>
      </c>
      <c r="M975" s="3" t="s">
        <v>341</v>
      </c>
      <c r="N975" s="3" t="s">
        <v>342</v>
      </c>
      <c r="O975" s="3" t="s">
        <v>4930</v>
      </c>
      <c r="P975" s="3" t="s">
        <v>4931</v>
      </c>
      <c r="Q975" s="4" t="s">
        <v>4932</v>
      </c>
      <c r="R975" s="3" t="s">
        <v>1828</v>
      </c>
      <c r="S975" s="3" t="s">
        <v>347</v>
      </c>
      <c r="T975" s="3" t="s">
        <v>66</v>
      </c>
      <c r="U975" s="3" t="s">
        <v>4933</v>
      </c>
      <c r="V975" s="22" t="str">
        <f t="shared" si="103"/>
        <v>RLFO; Hora de aviso: 7:20 07/03/2024; Solución: Se recuperan 20 metros de reserva y se instala una caja de empalme de 48 Hilos; Hora de solución: 12:35 07/03/2024; Causa: Vandalismo</v>
      </c>
      <c r="W975" s="4" t="s">
        <v>349</v>
      </c>
      <c r="X975" s="3"/>
      <c r="Y975" s="3"/>
      <c r="Z975" s="3" t="s">
        <v>69</v>
      </c>
      <c r="AA975" s="3" t="s">
        <v>70</v>
      </c>
      <c r="AB975" s="3">
        <v>8341475</v>
      </c>
      <c r="AC975" s="3" t="s">
        <v>71</v>
      </c>
      <c r="AD975" s="6">
        <v>5.4166666666666669E-2</v>
      </c>
      <c r="AE975" s="7"/>
      <c r="AF975" s="7"/>
      <c r="AG975" s="6">
        <f>Tabla4[[#This Row],[Tiempo Parada de Reloj]]+Tabla4[[#This Row],[Tiempo Autorizado por Telefonica (no Máximo)]]</f>
        <v>5.4166666666666669E-2</v>
      </c>
      <c r="AH975" s="7">
        <f t="shared" ca="1" si="100"/>
        <v>0.16458333333333333</v>
      </c>
      <c r="AI975" s="8">
        <f t="shared" si="101"/>
        <v>1.3</v>
      </c>
      <c r="AJ975" s="8">
        <f t="shared" ca="1" si="102"/>
        <v>3.95</v>
      </c>
      <c r="AK975" s="3" t="s">
        <v>73</v>
      </c>
      <c r="AL975" s="3" t="s">
        <v>71</v>
      </c>
      <c r="AM975" s="3" t="s">
        <v>69</v>
      </c>
      <c r="AN975" s="3" t="s">
        <v>73</v>
      </c>
      <c r="AO975" s="3" t="s">
        <v>87</v>
      </c>
      <c r="AP975" s="3" t="s">
        <v>119</v>
      </c>
      <c r="AQ975" s="23">
        <v>45364.347916666666</v>
      </c>
      <c r="AR975" s="3"/>
      <c r="AS975" s="23"/>
      <c r="AT975" s="23"/>
      <c r="AU975" s="3" t="s">
        <v>351</v>
      </c>
      <c r="AV975" s="3" t="s">
        <v>616</v>
      </c>
      <c r="AW975" s="3" t="s">
        <v>135</v>
      </c>
      <c r="AX975" s="3">
        <v>4.4333999999999998</v>
      </c>
      <c r="AY975" s="3">
        <v>-75.230099999999993</v>
      </c>
      <c r="AZ975" s="8" t="str">
        <f>+CONCATENATE("Reportan apertura en el enlace ",Tabla4[[#This Row],[Enlace]]," en el ",Tabla4[[#This Row],[Distancia óptica]]," ocasionado por ",Tabla4[[#This Row],[Causa del daño]])</f>
        <v>Reportan apertura en el enlace Mov. Piedra Pintada - Mov. Canton Militar en el Km 3,8 desde Piedra pintada ocasionado por Vandalismo</v>
      </c>
      <c r="BA975" s="8" t="str">
        <f>+CONCATENATE("Para dar solución al incidente ",Tabla4[[#This Row],[Solución]])</f>
        <v>Para dar solución al incidente Se recuperan 20 metros de reserva y se instala una caja de empalme de 48 Hilos</v>
      </c>
      <c r="BB975" s="3" t="str">
        <f>+_xlfn.CONCAT(Tabla4[[#This Row],[Causa Raiz]]," ",Tabla4[[#This Row],[Solución2]]," (",Tabla4[[#This Row],[Anillo]],"- Cabecera: ",Tabla4[[#This Row],[Cabecera]],"- Operador: ",Tabla4[[#This Row],[Operador]],")")</f>
        <v>Reportan apertura en el enlace Mov. Piedra Pintada - Mov. Canton Militar en el Km 3,8 desde Piedra pintada ocasionado por Vandalismo Para dar solución al incidente Se recuperan 20 metros de reserva y se instala una caja de empalme de 48 Hilos (Lineal- Cabecera: Piedra Pintada- Operador: Colombia Telecomunicaciones)</v>
      </c>
    </row>
    <row r="976" spans="1:54" s="2" customFormat="1" ht="256.5">
      <c r="A976" s="38">
        <f t="shared" si="99"/>
        <v>975</v>
      </c>
      <c r="B976" s="3">
        <v>8336681</v>
      </c>
      <c r="C976" s="3" t="s">
        <v>54</v>
      </c>
      <c r="D976" s="23">
        <v>45358.413194444445</v>
      </c>
      <c r="E976" s="23">
        <v>45358.868055555555</v>
      </c>
      <c r="F976" s="1">
        <f t="shared" ca="1" si="98"/>
        <v>0.45486111110949423</v>
      </c>
      <c r="G976" s="3" t="s">
        <v>55</v>
      </c>
      <c r="H976" s="41"/>
      <c r="I976" s="40"/>
      <c r="J976" s="5" t="s">
        <v>56</v>
      </c>
      <c r="K976" s="3" t="s">
        <v>57</v>
      </c>
      <c r="L976" s="9" t="s">
        <v>78</v>
      </c>
      <c r="M976" s="3" t="s">
        <v>59</v>
      </c>
      <c r="N976" s="3" t="s">
        <v>60</v>
      </c>
      <c r="O976" s="3" t="s">
        <v>4934</v>
      </c>
      <c r="P976" s="3" t="s">
        <v>4935</v>
      </c>
      <c r="Q976" s="4" t="s">
        <v>4936</v>
      </c>
      <c r="R976" s="3" t="s">
        <v>304</v>
      </c>
      <c r="S976" s="3" t="s">
        <v>65</v>
      </c>
      <c r="T976" s="3" t="s">
        <v>176</v>
      </c>
      <c r="U976" s="3" t="s">
        <v>4937</v>
      </c>
      <c r="V976" s="22" t="str">
        <f t="shared" si="103"/>
        <v>RLFO; Hora de aviso: 9:55 07/03/2024; Solución: Tendido de 130 mts de Fo y dos empames de 24 hilos, Uno nuevo y uno reutilizado; Hora de solución: 20:50 07/03/2024; Causa: Intervención de Terceros. No Identificados</v>
      </c>
      <c r="W976" s="4" t="s">
        <v>68</v>
      </c>
      <c r="X976" s="3"/>
      <c r="Y976" s="3"/>
      <c r="Z976" s="3" t="s">
        <v>69</v>
      </c>
      <c r="AA976" s="3" t="s">
        <v>70</v>
      </c>
      <c r="AB976" s="3">
        <v>8336681</v>
      </c>
      <c r="AC976" s="3" t="s">
        <v>71</v>
      </c>
      <c r="AD976" s="6">
        <v>0.29097222222222224</v>
      </c>
      <c r="AE976" s="7"/>
      <c r="AF976" s="7"/>
      <c r="AG976" s="6">
        <f>Tabla4[[#This Row],[Tiempo Parada de Reloj]]+Tabla4[[#This Row],[Tiempo Autorizado por Telefonica (no Máximo)]]</f>
        <v>0.29097222222222224</v>
      </c>
      <c r="AH976" s="7">
        <f t="shared" ca="1" si="100"/>
        <v>0.16388888888727199</v>
      </c>
      <c r="AI976" s="8">
        <f t="shared" si="101"/>
        <v>6.9833333333333343</v>
      </c>
      <c r="AJ976" s="8">
        <f t="shared" ca="1" si="102"/>
        <v>3.9333333332945277</v>
      </c>
      <c r="AK976" s="3" t="s">
        <v>98</v>
      </c>
      <c r="AL976" s="3" t="s">
        <v>70</v>
      </c>
      <c r="AM976" s="3" t="s">
        <v>120</v>
      </c>
      <c r="AN976" s="3" t="s">
        <v>120</v>
      </c>
      <c r="AO976" s="3" t="s">
        <v>87</v>
      </c>
      <c r="AP976" s="3" t="s">
        <v>87</v>
      </c>
      <c r="AQ976" s="23">
        <v>45362.520833333336</v>
      </c>
      <c r="AR976" s="3"/>
      <c r="AS976" s="23"/>
      <c r="AT976" s="23"/>
      <c r="AU976" s="3" t="s">
        <v>100</v>
      </c>
      <c r="AV976" s="3" t="s">
        <v>975</v>
      </c>
      <c r="AW976" s="3" t="s">
        <v>4938</v>
      </c>
      <c r="AX976" s="3">
        <v>4.6876499999999997</v>
      </c>
      <c r="AY976" s="3">
        <v>-74.074029999999993</v>
      </c>
      <c r="AZ976" s="8" t="str">
        <f>+CONCATENATE("Reportan apertura en el enlace ",Tabla4[[#This Row],[Enlace]]," en el ",Tabla4[[#This Row],[Distancia óptica]]," ocasionado por ",Tabla4[[#This Row],[Causa del daño]])</f>
        <v>Reportan apertura en el enlace Mov. Centro Empresarial la Floresta - Mov. Tugo en el Km 0,483 desde Centro Empresarial ocasionado por Intervención de Terceros. No Identificados</v>
      </c>
      <c r="BA976" s="8" t="str">
        <f>+CONCATENATE("Para dar solución al incidente ",Tabla4[[#This Row],[Solución]])</f>
        <v>Para dar solución al incidente Tendido de 130 mts de Fo y dos empames de 24 hilos, Uno nuevo y uno reutilizado</v>
      </c>
      <c r="BB976" s="3" t="str">
        <f>+_xlfn.CONCAT(Tabla4[[#This Row],[Causa Raiz]]," ",Tabla4[[#This Row],[Solución2]]," (",Tabla4[[#This Row],[Anillo]],"- Cabecera: ",Tabla4[[#This Row],[Cabecera]],"- Operador: ",Tabla4[[#This Row],[Operador]],")")</f>
        <v>Reportan apertura en el enlace Mov. Centro Empresarial la Floresta - Mov. Tugo en el Km 0,483 desde Centro Empresarial ocasionado por Intervención de Terceros. No Identificados Para dar solución al incidente Tendido de 130 mts de Fo y dos empames de 24 hilos, Uno nuevo y uno reutilizado (Uk Centro empresarial- Cabecera: Morato- Operador: Colombia Telecomunicaciones)</v>
      </c>
    </row>
    <row r="977" spans="1:54" s="2" customFormat="1" ht="213.75">
      <c r="A977" s="38">
        <f t="shared" si="99"/>
        <v>976</v>
      </c>
      <c r="B977" s="3">
        <v>8338414</v>
      </c>
      <c r="C977" s="3" t="s">
        <v>54</v>
      </c>
      <c r="D977" s="23">
        <v>45358.548611111109</v>
      </c>
      <c r="E977" s="23">
        <v>45358.729166666664</v>
      </c>
      <c r="F977" s="1">
        <f t="shared" ca="1" si="98"/>
        <v>0.18055555555474712</v>
      </c>
      <c r="G977" s="3" t="s">
        <v>55</v>
      </c>
      <c r="H977" s="41"/>
      <c r="I977" s="40"/>
      <c r="J977" s="5" t="s">
        <v>56</v>
      </c>
      <c r="K977" s="3" t="s">
        <v>122</v>
      </c>
      <c r="L977" s="9" t="s">
        <v>78</v>
      </c>
      <c r="M977" s="3" t="s">
        <v>123</v>
      </c>
      <c r="N977" s="3" t="s">
        <v>124</v>
      </c>
      <c r="O977" s="3" t="s">
        <v>4939</v>
      </c>
      <c r="P977" s="3" t="s">
        <v>4940</v>
      </c>
      <c r="Q977" s="4" t="s">
        <v>4941</v>
      </c>
      <c r="R977" s="3" t="s">
        <v>465</v>
      </c>
      <c r="S977" s="3" t="s">
        <v>129</v>
      </c>
      <c r="T977" s="3" t="s">
        <v>176</v>
      </c>
      <c r="U977" s="3" t="s">
        <v>4942</v>
      </c>
      <c r="V977" s="22" t="str">
        <f t="shared" si="103"/>
        <v>RLFO; Hora de aviso: 13:10 07/03/2024; Solución: Tendido de 200 mts de Fo y  dos empalmes de 24 hilos; Hora de solución: 17:30 07/03/2024; Causa: Intervención de Terceros. No Identificados</v>
      </c>
      <c r="W977" s="4" t="s">
        <v>132</v>
      </c>
      <c r="X977" s="3"/>
      <c r="Y977" s="3"/>
      <c r="Z977" s="3" t="s">
        <v>69</v>
      </c>
      <c r="AA977" s="3" t="s">
        <v>70</v>
      </c>
      <c r="AB977" s="3">
        <v>8338414</v>
      </c>
      <c r="AC977" s="3" t="s">
        <v>71</v>
      </c>
      <c r="AD977" s="6">
        <v>1.7361111111111112E-2</v>
      </c>
      <c r="AE977" s="7"/>
      <c r="AF977" s="7"/>
      <c r="AG977" s="6">
        <f>Tabla4[[#This Row],[Tiempo Parada de Reloj]]+Tabla4[[#This Row],[Tiempo Autorizado por Telefonica (no Máximo)]]</f>
        <v>1.7361111111111112E-2</v>
      </c>
      <c r="AH977" s="7">
        <f t="shared" ca="1" si="100"/>
        <v>0.16319444444363601</v>
      </c>
      <c r="AI977" s="8">
        <f t="shared" si="101"/>
        <v>0.41666666666666669</v>
      </c>
      <c r="AJ977" s="8">
        <f t="shared" ca="1" si="102"/>
        <v>3.9166666666472643</v>
      </c>
      <c r="AK977" s="3" t="s">
        <v>73</v>
      </c>
      <c r="AL977" s="3" t="s">
        <v>70</v>
      </c>
      <c r="AM977" s="3" t="s">
        <v>120</v>
      </c>
      <c r="AN977" s="3" t="s">
        <v>120</v>
      </c>
      <c r="AO977" s="3" t="s">
        <v>87</v>
      </c>
      <c r="AP977" s="3" t="s">
        <v>87</v>
      </c>
      <c r="AQ977" s="23">
        <v>45360.719444444447</v>
      </c>
      <c r="AR977" s="3"/>
      <c r="AS977" s="23"/>
      <c r="AT977" s="23"/>
      <c r="AU977" s="3" t="s">
        <v>467</v>
      </c>
      <c r="AV977" s="3" t="s">
        <v>4943</v>
      </c>
      <c r="AW977" s="3" t="s">
        <v>135</v>
      </c>
      <c r="AX977" s="3">
        <v>10.972250000000001</v>
      </c>
      <c r="AY977" s="3">
        <v>-74.765235000000004</v>
      </c>
      <c r="AZ977" s="8" t="str">
        <f>+CONCATENATE("Reportan apertura en el enlace ",Tabla4[[#This Row],[Enlace]]," en el ",Tabla4[[#This Row],[Distancia óptica]]," ocasionado por ",Tabla4[[#This Row],[Causa del daño]])</f>
        <v>Reportan apertura en el enlace Mov. Sociedad Portuaria - Mov. Zona Frnaca II en el Km 0,131 desde pizano ocasionado por Intervención de Terceros. No Identificados</v>
      </c>
      <c r="BA977" s="8" t="str">
        <f>+CONCATENATE("Para dar solución al incidente ",Tabla4[[#This Row],[Solución]])</f>
        <v>Para dar solución al incidente Tendido de 200 mts de Fo y  dos empalmes de 24 hilos</v>
      </c>
      <c r="BB977" s="3" t="str">
        <f>+_xlfn.CONCAT(Tabla4[[#This Row],[Causa Raiz]]," ",Tabla4[[#This Row],[Solución2]]," (",Tabla4[[#This Row],[Anillo]],"- Cabecera: ",Tabla4[[#This Row],[Cabecera]],"- Operador: ",Tabla4[[#This Row],[Operador]],")")</f>
        <v>Reportan apertura en el enlace Mov. Sociedad Portuaria - Mov. Zona Frnaca II en el Km 0,131 desde pizano ocasionado por Intervención de Terceros. No Identificados Para dar solución al incidente Tendido de 200 mts de Fo y  dos empalmes de 24 hilos (Lineal- Cabecera: Zona franca II- Operador: Colombia Telecomunicaciones)</v>
      </c>
    </row>
    <row r="978" spans="1:54" s="2" customFormat="1" ht="171">
      <c r="A978" s="38">
        <f t="shared" si="99"/>
        <v>977</v>
      </c>
      <c r="B978" s="3">
        <v>8342306</v>
      </c>
      <c r="C978" s="3" t="s">
        <v>92</v>
      </c>
      <c r="D978" s="23">
        <v>45358.621527777781</v>
      </c>
      <c r="E978" s="23">
        <v>45358.833333333336</v>
      </c>
      <c r="F978" s="1">
        <f t="shared" ref="F978:F1041" ca="1" si="104">IF(ISBLANK(E978),IF(ISBLANK(D978),0,NOW()-D978),E978-D978)</f>
        <v>0.21180555555474712</v>
      </c>
      <c r="G978" s="3" t="s">
        <v>164</v>
      </c>
      <c r="H978" s="41" t="s">
        <v>165</v>
      </c>
      <c r="I978" s="40" t="s">
        <v>4944</v>
      </c>
      <c r="J978" s="5" t="s">
        <v>372</v>
      </c>
      <c r="K978" s="3" t="s">
        <v>372</v>
      </c>
      <c r="L978" s="9" t="s">
        <v>58</v>
      </c>
      <c r="M978" s="3" t="s">
        <v>431</v>
      </c>
      <c r="N978" s="3" t="s">
        <v>664</v>
      </c>
      <c r="O978" s="3" t="s">
        <v>4945</v>
      </c>
      <c r="P978" s="3" t="s">
        <v>4946</v>
      </c>
      <c r="Q978" s="4" t="s">
        <v>4947</v>
      </c>
      <c r="R978" s="3" t="s">
        <v>114</v>
      </c>
      <c r="S978" s="3" t="s">
        <v>379</v>
      </c>
      <c r="T978" s="3" t="s">
        <v>380</v>
      </c>
      <c r="U978" s="3" t="s">
        <v>4948</v>
      </c>
      <c r="V978" s="22" t="str">
        <f t="shared" si="103"/>
        <v>RTNFO; Hora de aviso: 14:55 07/03/2024; Solución: Recuperacion de reserva e instalacion de empalme; Hora de solución: 20:00 07/03/2024; Causa: Corto Circuito</v>
      </c>
      <c r="W978" s="4" t="s">
        <v>382</v>
      </c>
      <c r="X978" s="3"/>
      <c r="Y978" s="3"/>
      <c r="Z978" s="3" t="s">
        <v>69</v>
      </c>
      <c r="AA978" s="3" t="s">
        <v>70</v>
      </c>
      <c r="AB978" s="3">
        <v>8342717</v>
      </c>
      <c r="AC978" s="3" t="s">
        <v>71</v>
      </c>
      <c r="AD978" s="6">
        <v>0</v>
      </c>
      <c r="AE978" s="7"/>
      <c r="AF978" s="7"/>
      <c r="AG978" s="6">
        <f>Tabla4[[#This Row],[Tiempo Parada de Reloj]]+Tabla4[[#This Row],[Tiempo Autorizado por Telefonica (no Máximo)]]</f>
        <v>0</v>
      </c>
      <c r="AH978" s="7">
        <f t="shared" ca="1" si="100"/>
        <v>0.21180555555474712</v>
      </c>
      <c r="AI978" s="8">
        <f t="shared" si="101"/>
        <v>0</v>
      </c>
      <c r="AJ978" s="8">
        <f t="shared" ca="1" si="102"/>
        <v>5.0833333333139308</v>
      </c>
      <c r="AK978" s="3" t="s">
        <v>120</v>
      </c>
      <c r="AL978" s="3" t="s">
        <v>71</v>
      </c>
      <c r="AM978" s="3" t="s">
        <v>69</v>
      </c>
      <c r="AN978" s="3" t="s">
        <v>120</v>
      </c>
      <c r="AO978" s="3"/>
      <c r="AP978" s="3"/>
      <c r="AQ978" s="23">
        <f ca="1">NOW()</f>
        <v>45503.696834953706</v>
      </c>
      <c r="AR978" s="3"/>
      <c r="AS978" s="23"/>
      <c r="AT978" s="23"/>
      <c r="AU978" s="3" t="s">
        <v>372</v>
      </c>
      <c r="AV978" s="3" t="s">
        <v>4949</v>
      </c>
      <c r="AW978" s="3" t="s">
        <v>76</v>
      </c>
      <c r="AX978" s="3" t="s">
        <v>69</v>
      </c>
      <c r="AY978" s="3" t="s">
        <v>69</v>
      </c>
      <c r="AZ978" s="8" t="str">
        <f>+CONCATENATE("Reportan apertura en el enlace ",Tabla4[[#This Row],[Enlace]]," en el ",Tabla4[[#This Row],[Distancia óptica]]," ocasionado por ",Tabla4[[#This Row],[Causa del daño]])</f>
        <v>Reportan apertura en el enlace Cuestecitas - Maicao en el km 41,8 desde Maicao ocasionado por Corto Circuito</v>
      </c>
      <c r="BA978" s="8" t="str">
        <f>+CONCATENATE("Para dar solución al incidente ",Tabla4[[#This Row],[Solución]])</f>
        <v>Para dar solución al incidente Recuperacion de reserva e instalacion de empalme</v>
      </c>
      <c r="BB978" s="3" t="str">
        <f>+_xlfn.CONCAT(Tabla4[[#This Row],[Causa Raiz]]," ",Tabla4[[#This Row],[Solución2]]," (",Tabla4[[#This Row],[Anillo]],"- Cabecera: ",Tabla4[[#This Row],[Cabecera]],"- Operador: ",Tabla4[[#This Row],[Operador]],")")</f>
        <v>Reportan apertura en el enlace Cuestecitas - Maicao en el km 41,8 desde Maicao ocasionado por Corto Circuito Para dar solución al incidente Recuperacion de reserva e instalacion de empalme (Troncal- Cabecera: Maicao- Operador: Internexa)</v>
      </c>
    </row>
    <row r="979" spans="1:54" s="2" customFormat="1" ht="156.75">
      <c r="A979" s="38">
        <f t="shared" si="99"/>
        <v>978</v>
      </c>
      <c r="B979" s="3">
        <v>8342357</v>
      </c>
      <c r="C979" s="3" t="s">
        <v>54</v>
      </c>
      <c r="D979" s="23">
        <v>45358.635416666664</v>
      </c>
      <c r="E979" s="23">
        <v>45358.636805555558</v>
      </c>
      <c r="F979" s="1">
        <f t="shared" ca="1" si="104"/>
        <v>1.3888888934161514E-3</v>
      </c>
      <c r="G979" s="3" t="s">
        <v>55</v>
      </c>
      <c r="H979" s="41"/>
      <c r="I979" s="40"/>
      <c r="J979" s="5" t="s">
        <v>56</v>
      </c>
      <c r="K979" s="3" t="s">
        <v>57</v>
      </c>
      <c r="L979" s="9" t="s">
        <v>58</v>
      </c>
      <c r="M979" s="3" t="s">
        <v>59</v>
      </c>
      <c r="N979" s="3" t="s">
        <v>60</v>
      </c>
      <c r="O979" s="3" t="s">
        <v>4950</v>
      </c>
      <c r="P979" s="3" t="s">
        <v>325</v>
      </c>
      <c r="Q979" s="4" t="s">
        <v>4951</v>
      </c>
      <c r="R979" s="3" t="s">
        <v>980</v>
      </c>
      <c r="S979" s="3" t="s">
        <v>65</v>
      </c>
      <c r="T979" s="3" t="s">
        <v>104</v>
      </c>
      <c r="U979" s="3" t="s">
        <v>4952</v>
      </c>
      <c r="V979" s="22" t="str">
        <f t="shared" si="103"/>
        <v>RLFO; Hora de aviso: 15:15 07/03/2024; Solución: Hilos continuos y sin problemas de FO; Hora de solución: 15:17 07/03/2024; Causa: Visita Fallida</v>
      </c>
      <c r="W979" s="4" t="s">
        <v>68</v>
      </c>
      <c r="X979" s="3"/>
      <c r="Y979" s="3"/>
      <c r="Z979" s="3" t="s">
        <v>69</v>
      </c>
      <c r="AA979" s="3" t="s">
        <v>71</v>
      </c>
      <c r="AB979" s="3">
        <v>0</v>
      </c>
      <c r="AC979" s="3" t="s">
        <v>71</v>
      </c>
      <c r="AD979" s="6">
        <v>0</v>
      </c>
      <c r="AE979" s="7"/>
      <c r="AF979" s="7"/>
      <c r="AG979" s="6">
        <f>Tabla4[[#This Row],[Tiempo Parada de Reloj]]+Tabla4[[#This Row],[Tiempo Autorizado por Telefonica (no Máximo)]]</f>
        <v>0</v>
      </c>
      <c r="AH979" s="7">
        <f t="shared" ca="1" si="100"/>
        <v>1.3888888934161514E-3</v>
      </c>
      <c r="AI979" s="8">
        <f t="shared" si="101"/>
        <v>0</v>
      </c>
      <c r="AJ979" s="8">
        <f t="shared" ca="1" si="102"/>
        <v>3.3333333441987634E-2</v>
      </c>
      <c r="AK979" s="3" t="s">
        <v>120</v>
      </c>
      <c r="AL979" s="3" t="s">
        <v>71</v>
      </c>
      <c r="AM979" s="3" t="s">
        <v>69</v>
      </c>
      <c r="AN979" s="3" t="s">
        <v>120</v>
      </c>
      <c r="AO979" s="3" t="s">
        <v>120</v>
      </c>
      <c r="AP979" s="3" t="s">
        <v>120</v>
      </c>
      <c r="AQ979" s="23">
        <v>45358.636805555558</v>
      </c>
      <c r="AR979" s="3"/>
      <c r="AS979" s="23"/>
      <c r="AT979" s="23"/>
      <c r="AU979" s="3" t="s">
        <v>298</v>
      </c>
      <c r="AV979" s="3" t="s">
        <v>69</v>
      </c>
      <c r="AW979" s="3" t="s">
        <v>69</v>
      </c>
      <c r="AX979" s="3" t="s">
        <v>69</v>
      </c>
      <c r="AY979" s="3" t="s">
        <v>69</v>
      </c>
      <c r="AZ979" s="8" t="str">
        <f>+CONCATENATE("Reportan apertura en el enlace ",Tabla4[[#This Row],[Enlace]]," en el ",Tabla4[[#This Row],[Distancia óptica]]," ocasionado por ",Tabla4[[#This Row],[Causa del daño]])</f>
        <v>Reportan apertura en el enlace Toberin - OLT Tocancipa en el Km 0 ocasionado por Visita Fallida</v>
      </c>
      <c r="BA979" s="8" t="str">
        <f>+CONCATENATE("Para dar solución al incidente ",Tabla4[[#This Row],[Solución]])</f>
        <v>Para dar solución al incidente Hilos continuos y sin problemas de FO</v>
      </c>
      <c r="BB979" s="3" t="str">
        <f>+_xlfn.CONCAT(Tabla4[[#This Row],[Causa Raiz]]," ",Tabla4[[#This Row],[Solución2]]," (",Tabla4[[#This Row],[Anillo]],"- Cabecera: ",Tabla4[[#This Row],[Cabecera]],"- Operador: ",Tabla4[[#This Row],[Operador]],")")</f>
        <v>Reportan apertura en el enlace Toberin - OLT Tocancipa en el Km 0 ocasionado por Visita Fallida Para dar solución al incidente Hilos continuos y sin problemas de FO (NA- Cabecera: NA- Operador: Colombia Telecomunicaciones)</v>
      </c>
    </row>
    <row r="980" spans="1:54" s="2" customFormat="1" ht="185.25">
      <c r="A980" s="38">
        <f t="shared" si="99"/>
        <v>979</v>
      </c>
      <c r="B980" s="3">
        <v>8343422</v>
      </c>
      <c r="C980" s="3" t="s">
        <v>163</v>
      </c>
      <c r="D980" s="23">
        <v>45358.791666666664</v>
      </c>
      <c r="E980" s="23">
        <v>45359.100694444445</v>
      </c>
      <c r="F980" s="1">
        <f t="shared" ca="1" si="104"/>
        <v>0.30902777778101154</v>
      </c>
      <c r="G980" s="3" t="s">
        <v>55</v>
      </c>
      <c r="H980" s="41"/>
      <c r="I980" s="40"/>
      <c r="J980" s="5" t="s">
        <v>56</v>
      </c>
      <c r="K980" s="3" t="s">
        <v>77</v>
      </c>
      <c r="L980" s="9" t="s">
        <v>78</v>
      </c>
      <c r="M980" s="3" t="s">
        <v>79</v>
      </c>
      <c r="N980" s="3" t="s">
        <v>1268</v>
      </c>
      <c r="O980" s="3" t="s">
        <v>4953</v>
      </c>
      <c r="P980" s="3" t="s">
        <v>4954</v>
      </c>
      <c r="Q980" s="4" t="s">
        <v>4955</v>
      </c>
      <c r="R980" s="3" t="s">
        <v>708</v>
      </c>
      <c r="S980" s="3" t="s">
        <v>249</v>
      </c>
      <c r="T980" s="3" t="s">
        <v>146</v>
      </c>
      <c r="U980" s="3" t="s">
        <v>4956</v>
      </c>
      <c r="V980" s="22" t="str">
        <f t="shared" si="103"/>
        <v>RDFO; Hora de aviso: 19:00 07/03/2024; Solución: Se realiza migracion de ODF a Empalme; Hora de solución: 2:25 08/03/2024; Causa: Falla en la Red FiOp</v>
      </c>
      <c r="W980" s="4" t="s">
        <v>160</v>
      </c>
      <c r="X980" s="3"/>
      <c r="Y980" s="3"/>
      <c r="Z980" s="3" t="s">
        <v>69</v>
      </c>
      <c r="AA980" s="3" t="s">
        <v>71</v>
      </c>
      <c r="AB980" s="3">
        <v>0</v>
      </c>
      <c r="AC980" s="3" t="s">
        <v>70</v>
      </c>
      <c r="AD980" s="6">
        <v>0.19444444444444445</v>
      </c>
      <c r="AE980" s="7"/>
      <c r="AF980" s="7"/>
      <c r="AG980" s="6">
        <f>Tabla4[[#This Row],[Tiempo Parada de Reloj]]+Tabla4[[#This Row],[Tiempo Autorizado por Telefonica (no Máximo)]]</f>
        <v>0.19444444444444445</v>
      </c>
      <c r="AH980" s="7">
        <f t="shared" ca="1" si="100"/>
        <v>0.11458333333656709</v>
      </c>
      <c r="AI980" s="8">
        <f t="shared" si="101"/>
        <v>4.666666666666667</v>
      </c>
      <c r="AJ980" s="8">
        <f t="shared" ca="1" si="102"/>
        <v>2.7500000000776099</v>
      </c>
      <c r="AK980" s="3" t="s">
        <v>120</v>
      </c>
      <c r="AL980" s="3" t="s">
        <v>70</v>
      </c>
      <c r="AM980" s="3" t="s">
        <v>87</v>
      </c>
      <c r="AN980" s="3" t="s">
        <v>87</v>
      </c>
      <c r="AO980" s="3" t="s">
        <v>87</v>
      </c>
      <c r="AP980" s="3" t="s">
        <v>87</v>
      </c>
      <c r="AQ980" s="23">
        <v>45360.818055555559</v>
      </c>
      <c r="AR980" s="3"/>
      <c r="AS980" s="23"/>
      <c r="AT980" s="23"/>
      <c r="AU980" s="3" t="s">
        <v>710</v>
      </c>
      <c r="AV980" s="3" t="s">
        <v>1273</v>
      </c>
      <c r="AW980" s="3" t="s">
        <v>370</v>
      </c>
      <c r="AX980" s="3">
        <v>4.8390000000000004</v>
      </c>
      <c r="AY980" s="3">
        <v>-74.296999999999997</v>
      </c>
      <c r="AZ980" s="8" t="str">
        <f>+CONCATENATE("Reportan apertura en el enlace ",Tabla4[[#This Row],[Enlace]]," en el ",Tabla4[[#This Row],[Distancia óptica]]," ocasionado por ",Tabla4[[#This Row],[Causa del daño]])</f>
        <v>Reportan apertura en el enlace Mov. Facatativa Centro - Mov. El Rosal en el Km 10,8 desde facatativa ocasionado por Falla en la Red FiOp</v>
      </c>
      <c r="BA980" s="8" t="str">
        <f>+CONCATENATE("Para dar solución al incidente ",Tabla4[[#This Row],[Solución]])</f>
        <v>Para dar solución al incidente Se realiza migracion de ODF a Empalme</v>
      </c>
      <c r="BB980" s="3" t="str">
        <f>+_xlfn.CONCAT(Tabla4[[#This Row],[Causa Raiz]]," ",Tabla4[[#This Row],[Solución2]]," (",Tabla4[[#This Row],[Anillo]],"- Cabecera: ",Tabla4[[#This Row],[Cabecera]],"- Operador: ",Tabla4[[#This Row],[Operador]],")")</f>
        <v>Reportan apertura en el enlace Mov. Facatativa Centro - Mov. El Rosal en el Km 10,8 desde facatativa ocasionado por Falla en la Red FiOp Para dar solución al incidente Se realiza migracion de ODF a Empalme (lineal- Cabecera: Faca Centro- Operador: Colombia Telecomunicaciones)</v>
      </c>
    </row>
    <row r="981" spans="1:54" s="2" customFormat="1" ht="242.25">
      <c r="A981" s="38">
        <f t="shared" si="99"/>
        <v>980</v>
      </c>
      <c r="B981" s="3">
        <v>8343683</v>
      </c>
      <c r="C981" s="3" t="s">
        <v>54</v>
      </c>
      <c r="D981" s="23">
        <v>45358.8125</v>
      </c>
      <c r="E981" s="23">
        <v>45358.813888888886</v>
      </c>
      <c r="F981" s="1">
        <f t="shared" ca="1" si="104"/>
        <v>1.3888888861401938E-3</v>
      </c>
      <c r="G981" s="3" t="s">
        <v>55</v>
      </c>
      <c r="H981" s="41"/>
      <c r="I981" s="40"/>
      <c r="J981" s="5" t="s">
        <v>56</v>
      </c>
      <c r="K981" s="3" t="s">
        <v>57</v>
      </c>
      <c r="L981" s="9" t="s">
        <v>58</v>
      </c>
      <c r="M981" s="3" t="s">
        <v>79</v>
      </c>
      <c r="N981" s="3" t="s">
        <v>737</v>
      </c>
      <c r="O981" s="3" t="s">
        <v>4950</v>
      </c>
      <c r="P981" s="3" t="s">
        <v>325</v>
      </c>
      <c r="Q981" s="4" t="s">
        <v>4951</v>
      </c>
      <c r="R981" s="3" t="s">
        <v>980</v>
      </c>
      <c r="S981" s="3" t="s">
        <v>210</v>
      </c>
      <c r="T981" s="3" t="s">
        <v>104</v>
      </c>
      <c r="U981" s="3" t="s">
        <v>4957</v>
      </c>
      <c r="V981" s="22" t="str">
        <f t="shared" si="103"/>
        <v>RLFO; Hora de aviso: 19:30 07/03/2024; Solución: cuadrilla de F.O realiza seguimiento de la Fibra hasta equipo de ZTE Tocancipá  y no se evidencia falla en hilo, Personal de PI y Noc Tx realiza Diagnostico por que el problema esta en la tarjeta de ZTE en Nodo Toberin.; Hora de solución: 19:32 07/03/2024; Causa: Visita Fallida</v>
      </c>
      <c r="W981" s="4" t="s">
        <v>68</v>
      </c>
      <c r="X981" s="3"/>
      <c r="Y981" s="3"/>
      <c r="Z981" s="3" t="s">
        <v>69</v>
      </c>
      <c r="AA981" s="3" t="s">
        <v>71</v>
      </c>
      <c r="AB981" s="3">
        <v>0</v>
      </c>
      <c r="AC981" s="3" t="s">
        <v>71</v>
      </c>
      <c r="AD981" s="6">
        <v>0</v>
      </c>
      <c r="AE981" s="7"/>
      <c r="AF981" s="7"/>
      <c r="AG981" s="6">
        <f>Tabla4[[#This Row],[Tiempo Parada de Reloj]]+Tabla4[[#This Row],[Tiempo Autorizado por Telefonica (no Máximo)]]</f>
        <v>0</v>
      </c>
      <c r="AH981" s="7">
        <f t="shared" ca="1" si="100"/>
        <v>1.3888888861401938E-3</v>
      </c>
      <c r="AI981" s="8">
        <f t="shared" si="101"/>
        <v>0</v>
      </c>
      <c r="AJ981" s="8">
        <f t="shared" ca="1" si="102"/>
        <v>3.3333333267364651E-2</v>
      </c>
      <c r="AK981" s="3" t="s">
        <v>120</v>
      </c>
      <c r="AL981" s="3" t="s">
        <v>70</v>
      </c>
      <c r="AM981" s="3" t="s">
        <v>87</v>
      </c>
      <c r="AN981" s="3" t="s">
        <v>87</v>
      </c>
      <c r="AO981" s="3" t="s">
        <v>87</v>
      </c>
      <c r="AP981" s="3" t="s">
        <v>87</v>
      </c>
      <c r="AQ981" s="23">
        <v>45358.948611111111</v>
      </c>
      <c r="AR981" s="3"/>
      <c r="AS981" s="23"/>
      <c r="AT981" s="23"/>
      <c r="AU981" s="3" t="s">
        <v>743</v>
      </c>
      <c r="AV981" s="3" t="s">
        <v>69</v>
      </c>
      <c r="AW981" s="3" t="s">
        <v>69</v>
      </c>
      <c r="AX981" s="3" t="s">
        <v>69</v>
      </c>
      <c r="AY981" s="3" t="s">
        <v>69</v>
      </c>
      <c r="AZ981" s="8" t="str">
        <f>+CONCATENATE("Reportan apertura en el enlace ",Tabla4[[#This Row],[Enlace]]," en el ",Tabla4[[#This Row],[Distancia óptica]]," ocasionado por ",Tabla4[[#This Row],[Causa del daño]])</f>
        <v>Reportan apertura en el enlace Toberin - OLT Tocancipa en el Km 0 ocasionado por Visita Fallida</v>
      </c>
      <c r="BA981" s="8" t="str">
        <f>+CONCATENATE("Para dar solución al incidente ",Tabla4[[#This Row],[Solución]])</f>
        <v>Para dar solución al incidente cuadrilla de F.O realiza seguimiento de la Fibra hasta equipo de ZTE Tocancipá  y no se evidencia falla en hilo, Personal de PI y Noc Tx realiza Diagnostico por que el problema esta en la tarjeta de ZTE en Nodo Toberin.</v>
      </c>
      <c r="BB981" s="3" t="str">
        <f>+_xlfn.CONCAT(Tabla4[[#This Row],[Causa Raiz]]," ",Tabla4[[#This Row],[Solución2]]," (",Tabla4[[#This Row],[Anillo]],"- Cabecera: ",Tabla4[[#This Row],[Cabecera]],"- Operador: ",Tabla4[[#This Row],[Operador]],")")</f>
        <v>Reportan apertura en el enlace Toberin - OLT Tocancipa en el Km 0 ocasionado por Visita Fallida Para dar solución al incidente cuadrilla de F.O realiza seguimiento de la Fibra hasta equipo de ZTE Tocancipá  y no se evidencia falla en hilo, Personal de PI y Noc Tx realiza Diagnostico por que el problema esta en la tarjeta de ZTE en Nodo Toberin. (NA- Cabecera: NA- Operador: Colombia Telecomunicaciones)</v>
      </c>
    </row>
    <row r="982" spans="1:54" s="2" customFormat="1" ht="171">
      <c r="A982" s="38">
        <f t="shared" si="99"/>
        <v>981</v>
      </c>
      <c r="B982" s="3">
        <v>8344540</v>
      </c>
      <c r="C982" s="3" t="s">
        <v>163</v>
      </c>
      <c r="D982" s="23">
        <v>45359.052083333336</v>
      </c>
      <c r="E982" s="23">
        <v>45359.180555555555</v>
      </c>
      <c r="F982" s="1">
        <f t="shared" ca="1" si="104"/>
        <v>0.12847222221898846</v>
      </c>
      <c r="G982" s="3" t="s">
        <v>55</v>
      </c>
      <c r="H982" s="41"/>
      <c r="I982" s="40"/>
      <c r="J982" s="5" t="s">
        <v>56</v>
      </c>
      <c r="K982" s="3" t="s">
        <v>203</v>
      </c>
      <c r="L982" s="9" t="s">
        <v>58</v>
      </c>
      <c r="M982" s="3" t="s">
        <v>204</v>
      </c>
      <c r="N982" s="3" t="s">
        <v>691</v>
      </c>
      <c r="O982" s="3" t="s">
        <v>692</v>
      </c>
      <c r="P982" s="3" t="s">
        <v>4958</v>
      </c>
      <c r="Q982" s="4" t="s">
        <v>4959</v>
      </c>
      <c r="R982" s="3" t="s">
        <v>4960</v>
      </c>
      <c r="S982" s="3" t="s">
        <v>221</v>
      </c>
      <c r="T982" s="3" t="s">
        <v>146</v>
      </c>
      <c r="U982" s="3" t="s">
        <v>2122</v>
      </c>
      <c r="V982" s="22" t="str">
        <f t="shared" si="103"/>
        <v>RDFO; Hora de aviso: 1:15 08/03/2024; Solución: se realiza migracion entre nodos ; Hora de solución: 4:20 08/03/2024; Causa: Falla en la Red FiOp</v>
      </c>
      <c r="W982" s="4" t="s">
        <v>213</v>
      </c>
      <c r="X982" s="3"/>
      <c r="Y982" s="3"/>
      <c r="Z982" s="3" t="s">
        <v>69</v>
      </c>
      <c r="AA982" s="3" t="s">
        <v>71</v>
      </c>
      <c r="AB982" s="3">
        <v>0</v>
      </c>
      <c r="AC982" s="3" t="s">
        <v>71</v>
      </c>
      <c r="AD982" s="6">
        <v>0</v>
      </c>
      <c r="AE982" s="7"/>
      <c r="AF982" s="7"/>
      <c r="AG982" s="6">
        <f>Tabla4[[#This Row],[Tiempo Parada de Reloj]]+Tabla4[[#This Row],[Tiempo Autorizado por Telefonica (no Máximo)]]</f>
        <v>0</v>
      </c>
      <c r="AH982" s="7">
        <f t="shared" ca="1" si="100"/>
        <v>0.12847222221898846</v>
      </c>
      <c r="AI982" s="8">
        <f t="shared" si="101"/>
        <v>0</v>
      </c>
      <c r="AJ982" s="8">
        <f t="shared" ca="1" si="102"/>
        <v>3.0833333332557231</v>
      </c>
      <c r="AK982" s="3" t="s">
        <v>87</v>
      </c>
      <c r="AL982" s="3" t="s">
        <v>70</v>
      </c>
      <c r="AM982" s="3" t="s">
        <v>119</v>
      </c>
      <c r="AN982" s="3" t="s">
        <v>119</v>
      </c>
      <c r="AO982" s="3" t="s">
        <v>87</v>
      </c>
      <c r="AP982" s="3" t="s">
        <v>87</v>
      </c>
      <c r="AQ982" s="23">
        <v>45360.53402777778</v>
      </c>
      <c r="AR982" s="3"/>
      <c r="AS982" s="23"/>
      <c r="AT982" s="23"/>
      <c r="AU982" s="3" t="s">
        <v>214</v>
      </c>
      <c r="AV982" s="3" t="s">
        <v>3355</v>
      </c>
      <c r="AW982" s="3" t="s">
        <v>307</v>
      </c>
      <c r="AX982" s="3">
        <v>6.9861000000000004</v>
      </c>
      <c r="AY982" s="3">
        <v>-73.051199999999994</v>
      </c>
      <c r="AZ982" s="8" t="str">
        <f>+CONCATENATE("Reportan apertura en el enlace ",Tabla4[[#This Row],[Enlace]]," en el ",Tabla4[[#This Row],[Distancia óptica]]," ocasionado por ",Tabla4[[#This Row],[Causa del daño]])</f>
        <v>Reportan apertura en el enlace Bucaramanga - Piedecuesta en el Km 10,3 desde piedecuesta ocasionado por Falla en la Red FiOp</v>
      </c>
      <c r="BA982" s="8" t="str">
        <f>+CONCATENATE("Para dar solución al incidente ",Tabla4[[#This Row],[Solución]])</f>
        <v xml:space="preserve">Para dar solución al incidente se realiza migracion entre nodos </v>
      </c>
      <c r="BB982" s="3" t="str">
        <f>+_xlfn.CONCAT(Tabla4[[#This Row],[Causa Raiz]]," ",Tabla4[[#This Row],[Solución2]]," (",Tabla4[[#This Row],[Anillo]],"- Cabecera: ",Tabla4[[#This Row],[Cabecera]],"- Operador: ",Tabla4[[#This Row],[Operador]],")")</f>
        <v>Reportan apertura en el enlace Bucaramanga - Piedecuesta en el Km 10,3 desde piedecuesta ocasionado por Falla en la Red FiOp Para dar solución al incidente se realiza migracion entre nodos  (LINEAL- Cabecera: LAGOS- Operador: Colombia Telecomunicaciones)</v>
      </c>
    </row>
    <row r="983" spans="1:54" s="2" customFormat="1" ht="185.25">
      <c r="A983" s="38">
        <f t="shared" si="99"/>
        <v>982</v>
      </c>
      <c r="B983" s="3">
        <v>8344944</v>
      </c>
      <c r="C983" s="3" t="s">
        <v>163</v>
      </c>
      <c r="D983" s="23">
        <v>45359.15625</v>
      </c>
      <c r="E983" s="23">
        <v>45359.819444444445</v>
      </c>
      <c r="F983" s="1">
        <f t="shared" ca="1" si="104"/>
        <v>0.66319444444525288</v>
      </c>
      <c r="G983" s="3" t="s">
        <v>164</v>
      </c>
      <c r="H983" s="41" t="s">
        <v>165</v>
      </c>
      <c r="I983" s="40" t="s">
        <v>4961</v>
      </c>
      <c r="J983" s="5" t="s">
        <v>167</v>
      </c>
      <c r="K983" s="3" t="s">
        <v>168</v>
      </c>
      <c r="L983" s="9" t="s">
        <v>58</v>
      </c>
      <c r="M983" s="3" t="s">
        <v>204</v>
      </c>
      <c r="N983" s="3" t="s">
        <v>217</v>
      </c>
      <c r="O983" s="3" t="s">
        <v>4962</v>
      </c>
      <c r="P983" s="3" t="s">
        <v>4963</v>
      </c>
      <c r="Q983" s="4" t="s">
        <v>4964</v>
      </c>
      <c r="R983" s="3" t="s">
        <v>4960</v>
      </c>
      <c r="S983" s="3" t="s">
        <v>175</v>
      </c>
      <c r="T983" s="3" t="s">
        <v>380</v>
      </c>
      <c r="U983" s="3" t="s">
        <v>4965</v>
      </c>
      <c r="V983" s="22" t="str">
        <f t="shared" si="103"/>
        <v>RDFO; Hora de aviso: 3:45 08/03/2024; Solución: se recupera reserva y se realiza un empalme solucion ejecutada por Claro; Hora de solución: 19:40 08/03/2024; Causa: Corto Circuito</v>
      </c>
      <c r="W983" s="4" t="s">
        <v>178</v>
      </c>
      <c r="X983" s="3"/>
      <c r="Y983" s="3"/>
      <c r="Z983" s="3" t="s">
        <v>69</v>
      </c>
      <c r="AA983" s="3" t="s">
        <v>71</v>
      </c>
      <c r="AB983" s="3">
        <v>0</v>
      </c>
      <c r="AC983" s="3" t="s">
        <v>71</v>
      </c>
      <c r="AD983" s="6">
        <v>0</v>
      </c>
      <c r="AE983" s="7"/>
      <c r="AF983" s="7"/>
      <c r="AG983" s="6">
        <f>Tabla4[[#This Row],[Tiempo Parada de Reloj]]+Tabla4[[#This Row],[Tiempo Autorizado por Telefonica (no Máximo)]]</f>
        <v>0</v>
      </c>
      <c r="AH983" s="7">
        <f t="shared" ca="1" si="100"/>
        <v>0.66319444444525288</v>
      </c>
      <c r="AI983" s="8">
        <f t="shared" si="101"/>
        <v>0</v>
      </c>
      <c r="AJ983" s="8">
        <f t="shared" ca="1" si="102"/>
        <v>15.916666666686069</v>
      </c>
      <c r="AK983" s="3" t="s">
        <v>87</v>
      </c>
      <c r="AL983" s="3" t="s">
        <v>70</v>
      </c>
      <c r="AM983" s="3" t="s">
        <v>4342</v>
      </c>
      <c r="AN983" s="3" t="s">
        <v>98</v>
      </c>
      <c r="AO983" s="3"/>
      <c r="AP983" s="3"/>
      <c r="AQ983" s="23">
        <f ca="1">NOW()</f>
        <v>45503.696834953706</v>
      </c>
      <c r="AR983" s="3"/>
      <c r="AS983" s="23"/>
      <c r="AT983" s="23"/>
      <c r="AU983" s="3" t="s">
        <v>168</v>
      </c>
      <c r="AV983" s="3" t="s">
        <v>69</v>
      </c>
      <c r="AW983" s="3" t="s">
        <v>69</v>
      </c>
      <c r="AX983" s="3" t="s">
        <v>69</v>
      </c>
      <c r="AY983" s="3" t="s">
        <v>69</v>
      </c>
      <c r="AZ983" s="8" t="str">
        <f>+CONCATENATE("Reportan apertura en el enlace ",Tabla4[[#This Row],[Enlace]]," en el ",Tabla4[[#This Row],[Distancia óptica]]," ocasionado por ",Tabla4[[#This Row],[Causa del daño]])</f>
        <v>Reportan apertura en el enlace Sabana de Torres - Barrancabermeja en el Km 85,7 desde Saban de Torres ocasionado por Corto Circuito</v>
      </c>
      <c r="BA983" s="8" t="str">
        <f>+CONCATENATE("Para dar solución al incidente ",Tabla4[[#This Row],[Solución]])</f>
        <v>Para dar solución al incidente se recupera reserva y se realiza un empalme solucion ejecutada por Claro</v>
      </c>
      <c r="BB983" s="3" t="str">
        <f>+_xlfn.CONCAT(Tabla4[[#This Row],[Causa Raiz]]," ",Tabla4[[#This Row],[Solución2]]," (",Tabla4[[#This Row],[Anillo]],"- Cabecera: ",Tabla4[[#This Row],[Cabecera]],"- Operador: ",Tabla4[[#This Row],[Operador]],")")</f>
        <v>Reportan apertura en el enlace Sabana de Torres - Barrancabermeja en el Km 85,7 desde Saban de Torres ocasionado por Corto Circuito Para dar solución al incidente se recupera reserva y se realiza un empalme solucion ejecutada por Claro (NA- Cabecera: NA- Operador: Telmex - Claro)</v>
      </c>
    </row>
    <row r="984" spans="1:54" s="2" customFormat="1" ht="185.25">
      <c r="A984" s="38">
        <f t="shared" si="99"/>
        <v>983</v>
      </c>
      <c r="B984" s="3">
        <v>8345449</v>
      </c>
      <c r="C984" s="3" t="s">
        <v>54</v>
      </c>
      <c r="D984" s="23">
        <v>45359.291666666664</v>
      </c>
      <c r="E984" s="23">
        <v>45359.293055555558</v>
      </c>
      <c r="F984" s="1">
        <f t="shared" ca="1" si="104"/>
        <v>1.3888888934161514E-3</v>
      </c>
      <c r="G984" s="3" t="s">
        <v>55</v>
      </c>
      <c r="H984" s="41"/>
      <c r="I984" s="40"/>
      <c r="J984" s="5" t="s">
        <v>56</v>
      </c>
      <c r="K984" s="3" t="s">
        <v>77</v>
      </c>
      <c r="L984" s="9" t="s">
        <v>78</v>
      </c>
      <c r="M984" s="3" t="s">
        <v>745</v>
      </c>
      <c r="N984" s="3" t="s">
        <v>3755</v>
      </c>
      <c r="O984" s="3" t="s">
        <v>4966</v>
      </c>
      <c r="P984" s="3" t="s">
        <v>4967</v>
      </c>
      <c r="Q984" s="4" t="s">
        <v>4968</v>
      </c>
      <c r="R984" s="3" t="s">
        <v>1304</v>
      </c>
      <c r="S984" s="3" t="s">
        <v>158</v>
      </c>
      <c r="T984" s="3" t="s">
        <v>104</v>
      </c>
      <c r="U984" s="3" t="s">
        <v>4969</v>
      </c>
      <c r="V984" s="22" t="str">
        <f t="shared" si="103"/>
        <v>RLFO; Hora de aviso: 7:00 08/03/2024; Solución: no se evidencian eventos en la fo era problema de equipo ; Hora de solución: 7:02 08/03/2024; Causa: Visita Fallida</v>
      </c>
      <c r="W984" s="4" t="s">
        <v>160</v>
      </c>
      <c r="X984" s="3"/>
      <c r="Y984" s="3"/>
      <c r="Z984" s="3" t="s">
        <v>69</v>
      </c>
      <c r="AA984" s="3" t="s">
        <v>71</v>
      </c>
      <c r="AB984" s="3">
        <v>0</v>
      </c>
      <c r="AC984" s="3" t="s">
        <v>71</v>
      </c>
      <c r="AD984" s="6">
        <v>0</v>
      </c>
      <c r="AE984" s="7"/>
      <c r="AF984" s="7"/>
      <c r="AG984" s="6">
        <f>Tabla4[[#This Row],[Tiempo Parada de Reloj]]+Tabla4[[#This Row],[Tiempo Autorizado por Telefonica (no Máximo)]]</f>
        <v>0</v>
      </c>
      <c r="AH984" s="7">
        <f t="shared" ca="1" si="100"/>
        <v>1.3888888934161514E-3</v>
      </c>
      <c r="AI984" s="8">
        <f t="shared" si="101"/>
        <v>0</v>
      </c>
      <c r="AJ984" s="8">
        <f t="shared" ca="1" si="102"/>
        <v>3.3333333441987634E-2</v>
      </c>
      <c r="AK984" s="3" t="s">
        <v>119</v>
      </c>
      <c r="AL984" s="3" t="s">
        <v>71</v>
      </c>
      <c r="AM984" s="3" t="s">
        <v>69</v>
      </c>
      <c r="AN984" s="3" t="s">
        <v>119</v>
      </c>
      <c r="AO984" s="3" t="s">
        <v>119</v>
      </c>
      <c r="AP984" s="3" t="s">
        <v>119</v>
      </c>
      <c r="AQ984" s="23">
        <v>45359.4375</v>
      </c>
      <c r="AR984" s="3"/>
      <c r="AS984" s="23"/>
      <c r="AT984" s="23"/>
      <c r="AU984" s="3" t="s">
        <v>752</v>
      </c>
      <c r="AV984" s="3" t="s">
        <v>69</v>
      </c>
      <c r="AW984" s="3" t="s">
        <v>69</v>
      </c>
      <c r="AX984" s="3" t="s">
        <v>69</v>
      </c>
      <c r="AY984" s="3" t="s">
        <v>69</v>
      </c>
      <c r="AZ984" s="8" t="str">
        <f>+CONCATENATE("Reportan apertura en el enlace ",Tabla4[[#This Row],[Enlace]]," en el ",Tabla4[[#This Row],[Distancia óptica]]," ocasionado por ",Tabla4[[#This Row],[Causa del daño]])</f>
        <v>Reportan apertura en el enlace Mov. Campo alegre fija - Mov. Gigante fija en el Km 0 desde Campo Alegre ocasionado por Visita Fallida</v>
      </c>
      <c r="BA984" s="8" t="str">
        <f>+CONCATENATE("Para dar solución al incidente ",Tabla4[[#This Row],[Solución]])</f>
        <v xml:space="preserve">Para dar solución al incidente no se evidencian eventos en la fo era problema de equipo </v>
      </c>
      <c r="BB984" s="3" t="str">
        <f>+_xlfn.CONCAT(Tabla4[[#This Row],[Causa Raiz]]," ",Tabla4[[#This Row],[Solución2]]," (",Tabla4[[#This Row],[Anillo]],"- Cabecera: ",Tabla4[[#This Row],[Cabecera]],"- Operador: ",Tabla4[[#This Row],[Operador]],")")</f>
        <v>Reportan apertura en el enlace Mov. Campo alegre fija - Mov. Gigante fija en el Km 0 desde Campo Alegre ocasionado por Visita Fallida Para dar solución al incidente no se evidencian eventos en la fo era problema de equipo  (NA- Cabecera: NA- Operador: Colombia Telecomunicaciones)</v>
      </c>
    </row>
    <row r="985" spans="1:54" s="2" customFormat="1" ht="185.25">
      <c r="A985" s="38">
        <f t="shared" si="99"/>
        <v>984</v>
      </c>
      <c r="B985" s="3">
        <v>8345546</v>
      </c>
      <c r="C985" s="3" t="s">
        <v>54</v>
      </c>
      <c r="D985" s="23">
        <v>45359.291666666664</v>
      </c>
      <c r="E985" s="23">
        <v>45359.409722222219</v>
      </c>
      <c r="F985" s="1">
        <f t="shared" ca="1" si="104"/>
        <v>0.11805555555474712</v>
      </c>
      <c r="G985" s="3" t="s">
        <v>55</v>
      </c>
      <c r="H985" s="41"/>
      <c r="I985" s="40"/>
      <c r="J985" s="5" t="s">
        <v>56</v>
      </c>
      <c r="K985" s="3" t="s">
        <v>77</v>
      </c>
      <c r="L985" s="9" t="s">
        <v>58</v>
      </c>
      <c r="M985" s="3" t="s">
        <v>656</v>
      </c>
      <c r="N985" s="3" t="s">
        <v>657</v>
      </c>
      <c r="O985" s="3" t="s">
        <v>4970</v>
      </c>
      <c r="P985" s="3" t="s">
        <v>4971</v>
      </c>
      <c r="Q985" s="4" t="s">
        <v>4972</v>
      </c>
      <c r="R985" s="3" t="s">
        <v>796</v>
      </c>
      <c r="S985" s="3" t="s">
        <v>289</v>
      </c>
      <c r="T985" s="3" t="s">
        <v>256</v>
      </c>
      <c r="U985" s="3" t="s">
        <v>4973</v>
      </c>
      <c r="V985" s="22" t="str">
        <f t="shared" si="103"/>
        <v>RLFO; Hora de aviso: 7:00 08/03/2024; Solución: se refusionan hilos abiertos en caja de empalme; Hora de solución: 9:50 08/03/2024; Causa: Falla de Empalme de FiOp</v>
      </c>
      <c r="W985" s="4" t="s">
        <v>160</v>
      </c>
      <c r="X985" s="3"/>
      <c r="Y985" s="3"/>
      <c r="Z985" s="3" t="s">
        <v>69</v>
      </c>
      <c r="AA985" s="3" t="s">
        <v>71</v>
      </c>
      <c r="AB985" s="3">
        <v>0</v>
      </c>
      <c r="AC985" s="3" t="s">
        <v>71</v>
      </c>
      <c r="AD985" s="6">
        <v>0</v>
      </c>
      <c r="AE985" s="7"/>
      <c r="AF985" s="7"/>
      <c r="AG985" s="6">
        <f>Tabla4[[#This Row],[Tiempo Parada de Reloj]]+Tabla4[[#This Row],[Tiempo Autorizado por Telefonica (no Máximo)]]</f>
        <v>0</v>
      </c>
      <c r="AH985" s="7">
        <f t="shared" ca="1" si="100"/>
        <v>0.11805555555474712</v>
      </c>
      <c r="AI985" s="8">
        <f t="shared" si="101"/>
        <v>0</v>
      </c>
      <c r="AJ985" s="8">
        <f t="shared" ca="1" si="102"/>
        <v>2.8333333333139308</v>
      </c>
      <c r="AK985" s="3" t="s">
        <v>119</v>
      </c>
      <c r="AL985" s="3" t="s">
        <v>71</v>
      </c>
      <c r="AM985" s="3" t="s">
        <v>69</v>
      </c>
      <c r="AN985" s="3" t="s">
        <v>119</v>
      </c>
      <c r="AO985" s="3" t="s">
        <v>98</v>
      </c>
      <c r="AP985" s="3" t="s">
        <v>98</v>
      </c>
      <c r="AQ985" s="23">
        <v>45363.352777777778</v>
      </c>
      <c r="AR985" s="3"/>
      <c r="AS985" s="23"/>
      <c r="AT985" s="23"/>
      <c r="AU985" s="3" t="s">
        <v>862</v>
      </c>
      <c r="AV985" s="3" t="s">
        <v>657</v>
      </c>
      <c r="AW985" s="3" t="s">
        <v>307</v>
      </c>
      <c r="AX985" s="3">
        <v>5.0187999999999997</v>
      </c>
      <c r="AY985" s="3">
        <v>-75.537800000000004</v>
      </c>
      <c r="AZ985" s="8" t="str">
        <f>+CONCATENATE("Reportan apertura en el enlace ",Tabla4[[#This Row],[Enlace]]," en el ",Tabla4[[#This Row],[Distancia óptica]]," ocasionado por ",Tabla4[[#This Row],[Causa del daño]])</f>
        <v>Reportan apertura en el enlace Manizales - Chinchina en el Km 8,534 desde Manizales  ocasionado por Falla de Empalme de FiOp</v>
      </c>
      <c r="BA985" s="8" t="str">
        <f>+CONCATENATE("Para dar solución al incidente ",Tabla4[[#This Row],[Solución]])</f>
        <v>Para dar solución al incidente se refusionan hilos abiertos en caja de empalme</v>
      </c>
      <c r="BB985" s="3" t="str">
        <f>+_xlfn.CONCAT(Tabla4[[#This Row],[Causa Raiz]]," ",Tabla4[[#This Row],[Solución2]]," (",Tabla4[[#This Row],[Anillo]],"- Cabecera: ",Tabla4[[#This Row],[Cabecera]],"- Operador: ",Tabla4[[#This Row],[Operador]],")")</f>
        <v>Reportan apertura en el enlace Manizales - Chinchina en el Km 8,534 desde Manizales  ocasionado por Falla de Empalme de FiOp Para dar solución al incidente se refusionan hilos abiertos en caja de empalme (LINEAL- Cabecera: MANIZALES- Operador: Colombia Telecomunicaciones)</v>
      </c>
    </row>
    <row r="986" spans="1:54" s="2" customFormat="1" ht="185.25">
      <c r="A986" s="38">
        <f t="shared" si="99"/>
        <v>985</v>
      </c>
      <c r="B986" s="3">
        <v>8345751</v>
      </c>
      <c r="C986" s="3" t="s">
        <v>136</v>
      </c>
      <c r="D986" s="23">
        <v>45359.333333333336</v>
      </c>
      <c r="E986" s="23">
        <v>45359.576388888891</v>
      </c>
      <c r="F986" s="1">
        <f t="shared" ca="1" si="104"/>
        <v>0.24305555555474712</v>
      </c>
      <c r="G986" s="3" t="s">
        <v>55</v>
      </c>
      <c r="H986" s="41"/>
      <c r="I986" s="40"/>
      <c r="J986" s="5" t="s">
        <v>137</v>
      </c>
      <c r="K986" s="3" t="s">
        <v>57</v>
      </c>
      <c r="L986" s="9" t="s">
        <v>78</v>
      </c>
      <c r="M986" s="3" t="s">
        <v>59</v>
      </c>
      <c r="N986" s="3" t="s">
        <v>60</v>
      </c>
      <c r="O986" s="3" t="s">
        <v>4974</v>
      </c>
      <c r="P986" s="3" t="s">
        <v>4975</v>
      </c>
      <c r="Q986" s="4" t="s">
        <v>4976</v>
      </c>
      <c r="R986" s="3" t="s">
        <v>378</v>
      </c>
      <c r="S986" s="3" t="s">
        <v>65</v>
      </c>
      <c r="T986" s="3" t="s">
        <v>256</v>
      </c>
      <c r="U986" s="3" t="s">
        <v>4973</v>
      </c>
      <c r="V986" s="22" t="str">
        <f t="shared" si="103"/>
        <v>RBHFO; Hora de aviso: 8:00 08/03/2024; Solución: se refusionan hilos abiertos en caja de empalme; Hora de solución: 13:50 08/03/2024; Causa: Falla de Empalme de FiOp</v>
      </c>
      <c r="W986" s="4" t="s">
        <v>68</v>
      </c>
      <c r="X986" s="3"/>
      <c r="Y986" s="3"/>
      <c r="Z986" s="3" t="s">
        <v>69</v>
      </c>
      <c r="AA986" s="3" t="s">
        <v>71</v>
      </c>
      <c r="AB986" s="3">
        <v>0</v>
      </c>
      <c r="AC986" s="3" t="s">
        <v>71</v>
      </c>
      <c r="AD986" s="6">
        <v>0.15277777777777779</v>
      </c>
      <c r="AE986" s="7"/>
      <c r="AF986" s="7"/>
      <c r="AG986" s="6">
        <f>Tabla4[[#This Row],[Tiempo Parada de Reloj]]+Tabla4[[#This Row],[Tiempo Autorizado por Telefonica (no Máximo)]]</f>
        <v>0.15277777777777779</v>
      </c>
      <c r="AH986" s="7">
        <f t="shared" ca="1" si="100"/>
        <v>9.0277777776969326E-2</v>
      </c>
      <c r="AI986" s="8">
        <f t="shared" si="101"/>
        <v>3.666666666666667</v>
      </c>
      <c r="AJ986" s="8">
        <f t="shared" ca="1" si="102"/>
        <v>2.1666666666472638</v>
      </c>
      <c r="AK986" s="3" t="s">
        <v>73</v>
      </c>
      <c r="AL986" s="3" t="s">
        <v>70</v>
      </c>
      <c r="AM986" s="3" t="s">
        <v>119</v>
      </c>
      <c r="AN986" s="3" t="s">
        <v>119</v>
      </c>
      <c r="AO986" s="3" t="s">
        <v>87</v>
      </c>
      <c r="AP986" s="3" t="s">
        <v>87</v>
      </c>
      <c r="AQ986" s="23">
        <v>45362.522916666669</v>
      </c>
      <c r="AR986" s="3"/>
      <c r="AS986" s="23"/>
      <c r="AT986" s="23"/>
      <c r="AU986" s="3" t="s">
        <v>298</v>
      </c>
      <c r="AV986" s="3" t="s">
        <v>4977</v>
      </c>
      <c r="AW986" s="3" t="s">
        <v>4978</v>
      </c>
      <c r="AX986" s="3">
        <v>4.7187000000000001</v>
      </c>
      <c r="AY986" s="3">
        <v>-74.057199999999995</v>
      </c>
      <c r="AZ986" s="8" t="str">
        <f>+CONCATENATE("Reportan apertura en el enlace ",Tabla4[[#This Row],[Enlace]]," en el ",Tabla4[[#This Row],[Distancia óptica]]," ocasionado por ",Tabla4[[#This Row],[Causa del daño]])</f>
        <v>Reportan apertura en el enlace Mov. Prado Veraniego - Mov. Prado Veraniego Sur en el Km 0,500 desde Mov prado Veraniego  ocasionado por Falla de Empalme de FiOp</v>
      </c>
      <c r="BA986" s="8" t="str">
        <f>+CONCATENATE("Para dar solución al incidente ",Tabla4[[#This Row],[Solución]])</f>
        <v>Para dar solución al incidente se refusionan hilos abiertos en caja de empalme</v>
      </c>
      <c r="BB986" s="3" t="str">
        <f>+_xlfn.CONCAT(Tabla4[[#This Row],[Causa Raiz]]," ",Tabla4[[#This Row],[Solución2]]," (",Tabla4[[#This Row],[Anillo]],"- Cabecera: ",Tabla4[[#This Row],[Cabecera]],"- Operador: ",Tabla4[[#This Row],[Operador]],")")</f>
        <v>Reportan apertura en el enlace Mov. Prado Veraniego - Mov. Prado Veraniego Sur en el Km 0,500 desde Mov prado Veraniego  ocasionado por Falla de Empalme de FiOp Para dar solución al incidente se refusionan hilos abiertos en caja de empalme (ANILLO 34- Cabecera: AUTOPISTA - Operador: Infraco)</v>
      </c>
    </row>
    <row r="987" spans="1:54" s="2" customFormat="1" ht="256.5">
      <c r="A987" s="38">
        <f t="shared" si="99"/>
        <v>986</v>
      </c>
      <c r="B987" s="3">
        <v>8345767</v>
      </c>
      <c r="C987" s="3" t="s">
        <v>54</v>
      </c>
      <c r="D987" s="23">
        <v>45359.34375</v>
      </c>
      <c r="E987" s="23">
        <v>45363.743055555555</v>
      </c>
      <c r="F987" s="1">
        <f t="shared" ca="1" si="104"/>
        <v>4.3993055555547471</v>
      </c>
      <c r="G987" s="3" t="s">
        <v>55</v>
      </c>
      <c r="H987" s="41"/>
      <c r="I987" s="40"/>
      <c r="J987" s="5" t="s">
        <v>56</v>
      </c>
      <c r="K987" s="3" t="s">
        <v>57</v>
      </c>
      <c r="L987" s="9" t="s">
        <v>78</v>
      </c>
      <c r="M987" s="3" t="s">
        <v>59</v>
      </c>
      <c r="N987" s="3" t="s">
        <v>60</v>
      </c>
      <c r="O987" s="3" t="s">
        <v>4979</v>
      </c>
      <c r="P987" s="3" t="s">
        <v>4980</v>
      </c>
      <c r="Q987" s="4" t="s">
        <v>4981</v>
      </c>
      <c r="R987" s="3" t="s">
        <v>378</v>
      </c>
      <c r="S987" s="3" t="s">
        <v>65</v>
      </c>
      <c r="T987" s="3" t="s">
        <v>146</v>
      </c>
      <c r="U987" s="3" t="s">
        <v>4982</v>
      </c>
      <c r="V987" s="22" t="str">
        <f t="shared" si="103"/>
        <v>RLFO; Hora de aviso: 8:15 08/03/2024; Solución: Para dar solución se realizó un tendido de fibra 100 metro de 24 hilos y dos empalmes de la misma capacidad; Hora de solución: 17:50 12/03/2024; Causa: Falla en la Red FiOp</v>
      </c>
      <c r="W987" s="4" t="s">
        <v>68</v>
      </c>
      <c r="X987" s="3"/>
      <c r="Y987" s="3"/>
      <c r="Z987" s="3" t="s">
        <v>69</v>
      </c>
      <c r="AA987" s="3" t="s">
        <v>70</v>
      </c>
      <c r="AB987" s="3">
        <v>8366194</v>
      </c>
      <c r="AC987" s="3" t="s">
        <v>71</v>
      </c>
      <c r="AD987" s="6">
        <v>4.2326388888905058</v>
      </c>
      <c r="AE987" s="7"/>
      <c r="AF987" s="7"/>
      <c r="AG987" s="6">
        <f>Tabla4[[#This Row],[Tiempo Parada de Reloj]]+Tabla4[[#This Row],[Tiempo Autorizado por Telefonica (no Máximo)]]</f>
        <v>4.2326388888905058</v>
      </c>
      <c r="AH987" s="7">
        <f t="shared" ca="1" si="100"/>
        <v>0.16666666666424135</v>
      </c>
      <c r="AI987" s="8">
        <f t="shared" si="101"/>
        <v>101.58333333337214</v>
      </c>
      <c r="AJ987" s="8">
        <f t="shared" ca="1" si="102"/>
        <v>3.9999999999417923</v>
      </c>
      <c r="AK987" s="3" t="s">
        <v>73</v>
      </c>
      <c r="AL987" s="3" t="s">
        <v>70</v>
      </c>
      <c r="AM987" s="3" t="s">
        <v>88</v>
      </c>
      <c r="AN987" s="3" t="s">
        <v>88</v>
      </c>
      <c r="AO987" s="3" t="s">
        <v>119</v>
      </c>
      <c r="AP987" s="3" t="s">
        <v>119</v>
      </c>
      <c r="AQ987" s="23">
        <v>45365.814583333333</v>
      </c>
      <c r="AR987" s="3"/>
      <c r="AS987" s="23"/>
      <c r="AT987" s="23"/>
      <c r="AU987" s="3" t="s">
        <v>1202</v>
      </c>
      <c r="AV987" s="3" t="s">
        <v>4983</v>
      </c>
      <c r="AW987" s="3" t="s">
        <v>4336</v>
      </c>
      <c r="AX987" s="3">
        <v>4.5030349999999997</v>
      </c>
      <c r="AY987" s="3">
        <v>-74.121679999999998</v>
      </c>
      <c r="AZ987" s="8" t="str">
        <f>+CONCATENATE("Reportan apertura en el enlace ",Tabla4[[#This Row],[Enlace]]," en el ",Tabla4[[#This Row],[Distancia óptica]]," ocasionado por ",Tabla4[[#This Row],[Causa del daño]])</f>
        <v>Reportan apertura en el enlace Mov. Usme Centro - Mov. Monteblanco Sur en el km 1,4 desde Mov. Monteblaco ocasionado por Falla en la Red FiOp</v>
      </c>
      <c r="BA987" s="8" t="str">
        <f>+CONCATENATE("Para dar solución al incidente ",Tabla4[[#This Row],[Solución]])</f>
        <v>Para dar solución al incidente Para dar solución se realizó un tendido de fibra 100 metro de 24 hilos y dos empalmes de la misma capacidad</v>
      </c>
      <c r="BB987" s="3" t="str">
        <f>+_xlfn.CONCAT(Tabla4[[#This Row],[Causa Raiz]]," ",Tabla4[[#This Row],[Solución2]]," (",Tabla4[[#This Row],[Anillo]],"- Cabecera: ",Tabla4[[#This Row],[Cabecera]],"- Operador: ",Tabla4[[#This Row],[Operador]],")")</f>
        <v>Reportan apertura en el enlace Mov. Usme Centro - Mov. Monteblanco Sur en el km 1,4 desde Mov. Monteblaco ocasionado por Falla en la Red FiOp Para dar solución al incidente Para dar solución se realizó un tendido de fibra 100 metro de 24 hilos y dos empalmes de la misma capacidad (lienal- Cabecera: Mov Usme centro- Operador: Colombia Telecomunicaciones)</v>
      </c>
    </row>
    <row r="988" spans="1:54" s="2" customFormat="1" ht="199.5">
      <c r="A988" s="38">
        <f t="shared" si="99"/>
        <v>987</v>
      </c>
      <c r="B988" s="3">
        <v>8342279</v>
      </c>
      <c r="C988" s="3" t="s">
        <v>54</v>
      </c>
      <c r="D988" s="23">
        <v>45359.347222222219</v>
      </c>
      <c r="E988" s="23">
        <v>45359.763888888891</v>
      </c>
      <c r="F988" s="1">
        <f t="shared" ca="1" si="104"/>
        <v>0.41666666667151731</v>
      </c>
      <c r="G988" s="3" t="s">
        <v>55</v>
      </c>
      <c r="H988" s="41"/>
      <c r="I988" s="40"/>
      <c r="J988" s="5" t="s">
        <v>56</v>
      </c>
      <c r="K988" s="3" t="s">
        <v>77</v>
      </c>
      <c r="L988" s="9" t="s">
        <v>78</v>
      </c>
      <c r="M988" s="3" t="s">
        <v>79</v>
      </c>
      <c r="N988" s="3" t="s">
        <v>771</v>
      </c>
      <c r="O988" s="3" t="s">
        <v>4984</v>
      </c>
      <c r="P988" s="3" t="s">
        <v>4985</v>
      </c>
      <c r="Q988" s="4" t="s">
        <v>4986</v>
      </c>
      <c r="R988" s="3" t="s">
        <v>708</v>
      </c>
      <c r="S988" s="3" t="s">
        <v>249</v>
      </c>
      <c r="T988" s="3" t="s">
        <v>176</v>
      </c>
      <c r="U988" s="3" t="s">
        <v>4987</v>
      </c>
      <c r="V988" s="22" t="str">
        <f t="shared" si="103"/>
        <v>RLFO; Hora de aviso: 8:20 08/03/2024; Solución: se realiza tendido de 100 mts y dos empalmes de 48 hilos; Hora de solución: 18:20 08/03/2024; Causa: Intervención de Terceros. No Identificados</v>
      </c>
      <c r="W988" s="4" t="s">
        <v>160</v>
      </c>
      <c r="X988" s="3"/>
      <c r="Y988" s="3"/>
      <c r="Z988" s="3" t="s">
        <v>69</v>
      </c>
      <c r="AA988" s="3" t="s">
        <v>70</v>
      </c>
      <c r="AB988" s="3">
        <v>8342279</v>
      </c>
      <c r="AC988" s="3" t="s">
        <v>71</v>
      </c>
      <c r="AD988" s="6">
        <v>0</v>
      </c>
      <c r="AE988" s="7"/>
      <c r="AF988" s="7"/>
      <c r="AG988" s="6">
        <f>Tabla4[[#This Row],[Tiempo Parada de Reloj]]+Tabla4[[#This Row],[Tiempo Autorizado por Telefonica (no Máximo)]]</f>
        <v>0</v>
      </c>
      <c r="AH988" s="7">
        <f t="shared" ca="1" si="100"/>
        <v>0.41666666667151731</v>
      </c>
      <c r="AI988" s="8">
        <f t="shared" si="101"/>
        <v>0</v>
      </c>
      <c r="AJ988" s="8">
        <f t="shared" ca="1" si="102"/>
        <v>10.000000000116415</v>
      </c>
      <c r="AK988" s="3" t="s">
        <v>73</v>
      </c>
      <c r="AL988" s="3" t="s">
        <v>70</v>
      </c>
      <c r="AM988" s="3" t="s">
        <v>98</v>
      </c>
      <c r="AN988" s="3" t="s">
        <v>98</v>
      </c>
      <c r="AO988" s="3" t="s">
        <v>87</v>
      </c>
      <c r="AP988" s="3" t="s">
        <v>87</v>
      </c>
      <c r="AQ988" s="23">
        <v>45360.834027777775</v>
      </c>
      <c r="AR988" s="3"/>
      <c r="AS988" s="23"/>
      <c r="AT988" s="23"/>
      <c r="AU988" s="3" t="s">
        <v>710</v>
      </c>
      <c r="AV988" s="3" t="s">
        <v>4988</v>
      </c>
      <c r="AW988" s="3" t="s">
        <v>370</v>
      </c>
      <c r="AX988" s="3">
        <v>4.6291000000000002</v>
      </c>
      <c r="AY988" s="3">
        <v>-74.189099999999996</v>
      </c>
      <c r="AZ988" s="8" t="str">
        <f>+CONCATENATE("Reportan apertura en el enlace ",Tabla4[[#This Row],[Enlace]]," en el ",Tabla4[[#This Row],[Distancia óptica]]," ocasionado por ",Tabla4[[#This Row],[Causa del daño]])</f>
        <v>Reportan apertura en el enlace Mov. Brasilia - Mov. La paz bosa en el Km 2,6 desde La Paz Bosa ocasionado por Intervención de Terceros. No Identificados</v>
      </c>
      <c r="BA988" s="8" t="str">
        <f>+CONCATENATE("Para dar solución al incidente ",Tabla4[[#This Row],[Solución]])</f>
        <v>Para dar solución al incidente se realiza tendido de 100 mts y dos empalmes de 48 hilos</v>
      </c>
      <c r="BB988" s="3" t="str">
        <f>+_xlfn.CONCAT(Tabla4[[#This Row],[Causa Raiz]]," ",Tabla4[[#This Row],[Solución2]]," (",Tabla4[[#This Row],[Anillo]],"- Cabecera: ",Tabla4[[#This Row],[Cabecera]],"- Operador: ",Tabla4[[#This Row],[Operador]],")")</f>
        <v>Reportan apertura en el enlace Mov. Brasilia - Mov. La paz bosa en el Km 2,6 desde La Paz Bosa ocasionado por Intervención de Terceros. No Identificados Para dar solución al incidente se realiza tendido de 100 mts y dos empalmes de 48 hilos (lineal- Cabecera: ASTURIAS - Operador: Colombia Telecomunicaciones)</v>
      </c>
    </row>
    <row r="989" spans="1:54" s="2" customFormat="1" ht="185.25">
      <c r="A989" s="38">
        <f t="shared" si="99"/>
        <v>988</v>
      </c>
      <c r="B989" s="3">
        <v>8346147</v>
      </c>
      <c r="C989" s="3" t="s">
        <v>163</v>
      </c>
      <c r="D989" s="23">
        <v>45359.375</v>
      </c>
      <c r="E989" s="23">
        <v>45359.618055555555</v>
      </c>
      <c r="F989" s="1">
        <f t="shared" ca="1" si="104"/>
        <v>0.24305555555474712</v>
      </c>
      <c r="G989" s="3" t="s">
        <v>55</v>
      </c>
      <c r="H989" s="41"/>
      <c r="I989" s="40"/>
      <c r="J989" s="5" t="s">
        <v>56</v>
      </c>
      <c r="K989" s="3" t="s">
        <v>203</v>
      </c>
      <c r="L989" s="9" t="s">
        <v>58</v>
      </c>
      <c r="M989" s="3" t="s">
        <v>79</v>
      </c>
      <c r="N989" s="3" t="s">
        <v>4164</v>
      </c>
      <c r="O989" s="3" t="s">
        <v>4989</v>
      </c>
      <c r="P989" s="3" t="s">
        <v>4990</v>
      </c>
      <c r="Q989" s="4" t="s">
        <v>4991</v>
      </c>
      <c r="R989" s="3" t="s">
        <v>304</v>
      </c>
      <c r="S989" s="3" t="s">
        <v>210</v>
      </c>
      <c r="T989" s="3" t="s">
        <v>146</v>
      </c>
      <c r="U989" s="3" t="s">
        <v>4992</v>
      </c>
      <c r="V989" s="22" t="str">
        <f t="shared" si="103"/>
        <v>RDFO; Hora de aviso: 9:00 08/03/2024; Solución: Se realiza migracion entre un empalme y el nodo de Sopo; Hora de solución: 14:50 08/03/2024; Causa: Falla en la Red FiOp</v>
      </c>
      <c r="W989" s="4" t="s">
        <v>213</v>
      </c>
      <c r="X989" s="3"/>
      <c r="Y989" s="3"/>
      <c r="Z989" s="3" t="s">
        <v>69</v>
      </c>
      <c r="AA989" s="3" t="s">
        <v>71</v>
      </c>
      <c r="AB989" s="3">
        <v>0</v>
      </c>
      <c r="AC989" s="3" t="s">
        <v>70</v>
      </c>
      <c r="AD989" s="6">
        <v>3.8194444444444448E-2</v>
      </c>
      <c r="AE989" s="7"/>
      <c r="AF989" s="7"/>
      <c r="AG989" s="6">
        <f>Tabla4[[#This Row],[Tiempo Parada de Reloj]]+Tabla4[[#This Row],[Tiempo Autorizado por Telefonica (no Máximo)]]</f>
        <v>3.8194444444444448E-2</v>
      </c>
      <c r="AH989" s="7">
        <f t="shared" ca="1" si="100"/>
        <v>0.20486111111030267</v>
      </c>
      <c r="AI989" s="8">
        <f t="shared" si="101"/>
        <v>0.91666666666666674</v>
      </c>
      <c r="AJ989" s="8">
        <f t="shared" ca="1" si="102"/>
        <v>4.9166666666472638</v>
      </c>
      <c r="AK989" s="3" t="s">
        <v>73</v>
      </c>
      <c r="AL989" s="3" t="s">
        <v>70</v>
      </c>
      <c r="AM989" s="3" t="s">
        <v>98</v>
      </c>
      <c r="AN989" s="3" t="s">
        <v>98</v>
      </c>
      <c r="AO989" s="3" t="s">
        <v>98</v>
      </c>
      <c r="AP989" s="3" t="s">
        <v>98</v>
      </c>
      <c r="AQ989" s="23">
        <v>45365.771527777775</v>
      </c>
      <c r="AR989" s="3"/>
      <c r="AS989" s="23"/>
      <c r="AT989" s="23"/>
      <c r="AU989" s="3" t="s">
        <v>610</v>
      </c>
      <c r="AV989" s="3" t="s">
        <v>4170</v>
      </c>
      <c r="AW989" s="3" t="s">
        <v>1323</v>
      </c>
      <c r="AX989" s="3">
        <v>4.8244300000000004</v>
      </c>
      <c r="AY989" s="3">
        <v>-74.034109999999998</v>
      </c>
      <c r="AZ989" s="8" t="str">
        <f>+CONCATENATE("Reportan apertura en el enlace ",Tabla4[[#This Row],[Enlace]]," en el ",Tabla4[[#This Row],[Distancia óptica]]," ocasionado por ",Tabla4[[#This Row],[Causa del daño]])</f>
        <v>Reportan apertura en el enlace Sopo - Red Troncal en el Km 24,3 desde Sopo ocasionado por Falla en la Red FiOp</v>
      </c>
      <c r="BA989" s="8" t="str">
        <f>+CONCATENATE("Para dar solución al incidente ",Tabla4[[#This Row],[Solución]])</f>
        <v>Para dar solución al incidente Se realiza migracion entre un empalme y el nodo de Sopo</v>
      </c>
      <c r="BB989" s="3" t="str">
        <f>+_xlfn.CONCAT(Tabla4[[#This Row],[Causa Raiz]]," ",Tabla4[[#This Row],[Solución2]]," (",Tabla4[[#This Row],[Anillo]],"- Cabecera: ",Tabla4[[#This Row],[Cabecera]],"- Operador: ",Tabla4[[#This Row],[Operador]],")")</f>
        <v>Reportan apertura en el enlace Sopo - Red Troncal en el Km 24,3 desde Sopo ocasionado por Falla en la Red FiOp Para dar solución al incidente Se realiza migracion entre un empalme y el nodo de Sopo (TRONCAL- Cabecera: Sopo- Operador: Colombia Telecomunicaciones)</v>
      </c>
    </row>
    <row r="990" spans="1:54" s="2" customFormat="1" ht="199.5">
      <c r="A990" s="38">
        <f t="shared" si="99"/>
        <v>989</v>
      </c>
      <c r="B990" s="3">
        <v>8344861</v>
      </c>
      <c r="C990" s="3" t="s">
        <v>54</v>
      </c>
      <c r="D990" s="23">
        <v>45359.427083333336</v>
      </c>
      <c r="E990" s="23">
        <v>45359.53125</v>
      </c>
      <c r="F990" s="1">
        <f t="shared" ca="1" si="104"/>
        <v>0.10416666666424135</v>
      </c>
      <c r="G990" s="3" t="s">
        <v>55</v>
      </c>
      <c r="H990" s="41"/>
      <c r="I990" s="40"/>
      <c r="J990" s="5" t="s">
        <v>56</v>
      </c>
      <c r="K990" s="3" t="s">
        <v>138</v>
      </c>
      <c r="L990" s="9" t="s">
        <v>78</v>
      </c>
      <c r="M990" s="3" t="s">
        <v>139</v>
      </c>
      <c r="N990" s="3" t="s">
        <v>140</v>
      </c>
      <c r="O990" s="3" t="s">
        <v>4993</v>
      </c>
      <c r="P990" s="3" t="s">
        <v>4994</v>
      </c>
      <c r="Q990" s="4" t="s">
        <v>4995</v>
      </c>
      <c r="R990" s="3" t="s">
        <v>725</v>
      </c>
      <c r="S990" s="3" t="s">
        <v>145</v>
      </c>
      <c r="T990" s="3" t="s">
        <v>66</v>
      </c>
      <c r="U990" s="3" t="s">
        <v>4996</v>
      </c>
      <c r="V990" s="22" t="str">
        <f t="shared" si="103"/>
        <v>RLFO; Hora de aviso: 10:15 08/03/2024; Solución: se recupera 20 mts de fo y se realiza un empalme de 8 hilos; Hora de solución: 12:45 08/03/2024; Causa: Vandalismo</v>
      </c>
      <c r="W990" s="4" t="s">
        <v>199</v>
      </c>
      <c r="X990" s="3"/>
      <c r="Y990" s="3"/>
      <c r="Z990" s="3" t="s">
        <v>69</v>
      </c>
      <c r="AA990" s="3" t="s">
        <v>70</v>
      </c>
      <c r="AB990" s="3">
        <v>8344861</v>
      </c>
      <c r="AC990" s="3" t="s">
        <v>71</v>
      </c>
      <c r="AD990" s="6">
        <v>0</v>
      </c>
      <c r="AE990" s="7"/>
      <c r="AF990" s="7"/>
      <c r="AG990" s="6">
        <f>Tabla4[[#This Row],[Tiempo Parada de Reloj]]+Tabla4[[#This Row],[Tiempo Autorizado por Telefonica (no Máximo)]]</f>
        <v>0</v>
      </c>
      <c r="AH990" s="7">
        <f t="shared" ca="1" si="100"/>
        <v>0.10416666666424135</v>
      </c>
      <c r="AI990" s="8">
        <f t="shared" si="101"/>
        <v>0</v>
      </c>
      <c r="AJ990" s="8">
        <f t="shared" ca="1" si="102"/>
        <v>2.4999999999417923</v>
      </c>
      <c r="AK990" s="3" t="s">
        <v>119</v>
      </c>
      <c r="AL990" s="3" t="s">
        <v>71</v>
      </c>
      <c r="AM990" s="3" t="s">
        <v>69</v>
      </c>
      <c r="AN990" s="3" t="s">
        <v>119</v>
      </c>
      <c r="AO990" s="3" t="s">
        <v>87</v>
      </c>
      <c r="AP990" s="3" t="s">
        <v>87</v>
      </c>
      <c r="AQ990" s="23">
        <v>45361.580555555556</v>
      </c>
      <c r="AR990" s="3"/>
      <c r="AS990" s="23"/>
      <c r="AT990" s="23"/>
      <c r="AU990" s="3" t="s">
        <v>481</v>
      </c>
      <c r="AV990" s="3" t="s">
        <v>4997</v>
      </c>
      <c r="AW990" s="3" t="s">
        <v>1311</v>
      </c>
      <c r="AX990" s="3">
        <v>3.476086</v>
      </c>
      <c r="AY990" s="3">
        <v>-76.482275999999999</v>
      </c>
      <c r="AZ990" s="8" t="str">
        <f>+CONCATENATE("Reportan apertura en el enlace ",Tabla4[[#This Row],[Enlace]]," en el ",Tabla4[[#This Row],[Distancia óptica]]," ocasionado por ",Tabla4[[#This Row],[Causa del daño]])</f>
        <v>Reportan apertura en el enlace Mov. La Dolores 2 - Mov. Petecuy 3 en el Km 0,202 desde Mov. La Dolores 2 ocasionado por Vandalismo</v>
      </c>
      <c r="BA990" s="8" t="str">
        <f>+CONCATENATE("Para dar solución al incidente ",Tabla4[[#This Row],[Solución]])</f>
        <v>Para dar solución al incidente se recupera 20 mts de fo y se realiza un empalme de 8 hilos</v>
      </c>
      <c r="BB990" s="3" t="str">
        <f>+_xlfn.CONCAT(Tabla4[[#This Row],[Causa Raiz]]," ",Tabla4[[#This Row],[Solución2]]," (",Tabla4[[#This Row],[Anillo]],"- Cabecera: ",Tabla4[[#This Row],[Cabecera]],"- Operador: ",Tabla4[[#This Row],[Operador]],")")</f>
        <v>Reportan apertura en el enlace Mov. La Dolores 2 - Mov. Petecuy 3 en el Km 0,202 desde Mov. La Dolores 2 ocasionado por Vandalismo Para dar solución al incidente se recupera 20 mts de fo y se realiza un empalme de 8 hilos (UK- Cabecera: LA DOLORES 2- Operador: Colombia Telecomunicaciones)</v>
      </c>
    </row>
    <row r="991" spans="1:54" s="2" customFormat="1" ht="171">
      <c r="A991" s="38">
        <f t="shared" si="99"/>
        <v>990</v>
      </c>
      <c r="B991" s="3">
        <v>8345981</v>
      </c>
      <c r="C991" s="3" t="s">
        <v>54</v>
      </c>
      <c r="D991" s="23">
        <v>45359.458333333336</v>
      </c>
      <c r="E991" s="23">
        <v>45359.645833333336</v>
      </c>
      <c r="F991" s="1">
        <f t="shared" ca="1" si="104"/>
        <v>0.1875</v>
      </c>
      <c r="G991" s="3" t="s">
        <v>55</v>
      </c>
      <c r="H991" s="41"/>
      <c r="I991" s="40"/>
      <c r="J991" s="5" t="s">
        <v>56</v>
      </c>
      <c r="K991" s="3" t="s">
        <v>77</v>
      </c>
      <c r="L991" s="9" t="s">
        <v>58</v>
      </c>
      <c r="M991" s="3" t="s">
        <v>745</v>
      </c>
      <c r="N991" s="3" t="s">
        <v>746</v>
      </c>
      <c r="O991" s="3" t="s">
        <v>4998</v>
      </c>
      <c r="P991" s="3" t="s">
        <v>4999</v>
      </c>
      <c r="Q991" s="4" t="s">
        <v>5000</v>
      </c>
      <c r="R991" s="3" t="s">
        <v>750</v>
      </c>
      <c r="S991" s="3" t="s">
        <v>158</v>
      </c>
      <c r="T991" s="3" t="s">
        <v>66</v>
      </c>
      <c r="U991" s="3" t="s">
        <v>5001</v>
      </c>
      <c r="V991" s="22" t="str">
        <f t="shared" si="103"/>
        <v>RLFO; Hora de aviso: 11:00 08/03/2024; Solución: se realiza un tendido de 300 mts y dos empalmes de 36 hilos ; Hora de solución: 15:30 08/03/2024; Causa: Vandalismo</v>
      </c>
      <c r="W991" s="4" t="s">
        <v>160</v>
      </c>
      <c r="X991" s="3"/>
      <c r="Y991" s="3"/>
      <c r="Z991" s="3" t="s">
        <v>69</v>
      </c>
      <c r="AA991" s="3" t="s">
        <v>70</v>
      </c>
      <c r="AB991" s="3">
        <v>8345981</v>
      </c>
      <c r="AC991" s="3" t="s">
        <v>71</v>
      </c>
      <c r="AD991" s="6">
        <v>2.5694444444444443E-2</v>
      </c>
      <c r="AE991" s="7"/>
      <c r="AF991" s="7"/>
      <c r="AG991" s="6">
        <f>Tabla4[[#This Row],[Tiempo Parada de Reloj]]+Tabla4[[#This Row],[Tiempo Autorizado por Telefonica (no Máximo)]]</f>
        <v>2.5694444444444443E-2</v>
      </c>
      <c r="AH991" s="7">
        <f t="shared" ca="1" si="100"/>
        <v>0.16180555555555556</v>
      </c>
      <c r="AI991" s="8">
        <f t="shared" si="101"/>
        <v>0.6166666666666667</v>
      </c>
      <c r="AJ991" s="8">
        <f t="shared" ca="1" si="102"/>
        <v>3.8833333333333337</v>
      </c>
      <c r="AK991" s="3" t="s">
        <v>73</v>
      </c>
      <c r="AL991" s="3" t="s">
        <v>70</v>
      </c>
      <c r="AM991" s="3" t="s">
        <v>119</v>
      </c>
      <c r="AN991" s="3" t="s">
        <v>119</v>
      </c>
      <c r="AO991" s="3" t="s">
        <v>87</v>
      </c>
      <c r="AP991" s="3" t="s">
        <v>87</v>
      </c>
      <c r="AQ991" s="23">
        <v>45360.462500000001</v>
      </c>
      <c r="AR991" s="3"/>
      <c r="AS991" s="23"/>
      <c r="AT991" s="23"/>
      <c r="AU991" s="3" t="s">
        <v>752</v>
      </c>
      <c r="AV991" s="3" t="s">
        <v>5002</v>
      </c>
      <c r="AW991" s="3" t="s">
        <v>307</v>
      </c>
      <c r="AX991" s="3">
        <v>2.8887999999999998</v>
      </c>
      <c r="AY991" s="3">
        <v>-75.256600000000006</v>
      </c>
      <c r="AZ991" s="8" t="str">
        <f>+CONCATENATE("Reportan apertura en el enlace ",Tabla4[[#This Row],[Enlace]]," en el ",Tabla4[[#This Row],[Distancia óptica]]," ocasionado por ",Tabla4[[#This Row],[Causa del daño]])</f>
        <v>Reportan apertura en el enlace Tuquila - Caguan en el Km 4,5 desde Caguan ocasionado por Vandalismo</v>
      </c>
      <c r="BA991" s="8" t="str">
        <f>+CONCATENATE("Para dar solución al incidente ",Tabla4[[#This Row],[Solución]])</f>
        <v xml:space="preserve">Para dar solución al incidente se realiza un tendido de 300 mts y dos empalmes de 36 hilos </v>
      </c>
      <c r="BB991" s="3" t="str">
        <f>+_xlfn.CONCAT(Tabla4[[#This Row],[Causa Raiz]]," ",Tabla4[[#This Row],[Solución2]]," (",Tabla4[[#This Row],[Anillo]],"- Cabecera: ",Tabla4[[#This Row],[Cabecera]],"- Operador: ",Tabla4[[#This Row],[Operador]],")")</f>
        <v>Reportan apertura en el enlace Tuquila - Caguan en el Km 4,5 desde Caguan ocasionado por Vandalismo Para dar solución al incidente se realiza un tendido de 300 mts y dos empalmes de 36 hilos  (LINEAL- Cabecera: TUQUILA - Operador: Colombia Telecomunicaciones)</v>
      </c>
    </row>
    <row r="992" spans="1:54" s="2" customFormat="1" ht="228">
      <c r="A992" s="38">
        <f t="shared" si="99"/>
        <v>991</v>
      </c>
      <c r="B992" s="3">
        <v>8345481</v>
      </c>
      <c r="C992" s="3" t="s">
        <v>54</v>
      </c>
      <c r="D992" s="23">
        <v>45359.506944444445</v>
      </c>
      <c r="E992" s="23">
        <v>45359.5625</v>
      </c>
      <c r="F992" s="1">
        <f t="shared" ca="1" si="104"/>
        <v>5.5555555554747116E-2</v>
      </c>
      <c r="G992" s="3" t="s">
        <v>55</v>
      </c>
      <c r="H992" s="41"/>
      <c r="I992" s="40"/>
      <c r="J992" s="5" t="s">
        <v>56</v>
      </c>
      <c r="K992" s="3" t="s">
        <v>359</v>
      </c>
      <c r="L992" s="9" t="s">
        <v>78</v>
      </c>
      <c r="M992" s="3" t="s">
        <v>360</v>
      </c>
      <c r="N992" s="3" t="s">
        <v>483</v>
      </c>
      <c r="O992" s="3" t="s">
        <v>5003</v>
      </c>
      <c r="P992" s="3" t="s">
        <v>5004</v>
      </c>
      <c r="Q992" s="4" t="s">
        <v>5005</v>
      </c>
      <c r="R992" s="3" t="s">
        <v>1420</v>
      </c>
      <c r="S992" s="3" t="s">
        <v>366</v>
      </c>
      <c r="T992" s="3" t="s">
        <v>176</v>
      </c>
      <c r="U992" s="3" t="s">
        <v>5006</v>
      </c>
      <c r="V992" s="22" t="str">
        <f t="shared" si="103"/>
        <v>RLFO; Hora de aviso: 12:10 08/03/2024; Solución: Se realiza tendido de 100 mts y dos empalmes de 24 hilos ; Hora de solución: 13:30 08/03/2024; Causa: Intervención de Terceros. No Identificados</v>
      </c>
      <c r="W992" s="4" t="s">
        <v>423</v>
      </c>
      <c r="X992" s="3"/>
      <c r="Y992" s="3"/>
      <c r="Z992" s="3" t="s">
        <v>69</v>
      </c>
      <c r="AA992" s="3" t="s">
        <v>70</v>
      </c>
      <c r="AB992" s="3">
        <v>8345481</v>
      </c>
      <c r="AC992" s="3" t="s">
        <v>71</v>
      </c>
      <c r="AD992" s="6">
        <v>0</v>
      </c>
      <c r="AE992" s="7"/>
      <c r="AF992" s="7"/>
      <c r="AG992" s="6">
        <f>Tabla4[[#This Row],[Tiempo Parada de Reloj]]+Tabla4[[#This Row],[Tiempo Autorizado por Telefonica (no Máximo)]]</f>
        <v>0</v>
      </c>
      <c r="AH992" s="7">
        <f t="shared" ca="1" si="100"/>
        <v>5.5555555554747116E-2</v>
      </c>
      <c r="AI992" s="8">
        <f t="shared" si="101"/>
        <v>0</v>
      </c>
      <c r="AJ992" s="8">
        <f t="shared" ca="1" si="102"/>
        <v>1.3333333333139308</v>
      </c>
      <c r="AK992" s="3" t="s">
        <v>73</v>
      </c>
      <c r="AL992" s="3" t="s">
        <v>70</v>
      </c>
      <c r="AM992" s="3" t="s">
        <v>119</v>
      </c>
      <c r="AN992" s="3" t="s">
        <v>119</v>
      </c>
      <c r="AO992" s="3" t="s">
        <v>87</v>
      </c>
      <c r="AP992" s="3" t="s">
        <v>87</v>
      </c>
      <c r="AQ992" s="23">
        <v>45361.336111111108</v>
      </c>
      <c r="AR992" s="3"/>
      <c r="AS992" s="23"/>
      <c r="AT992" s="23"/>
      <c r="AU992" s="3" t="s">
        <v>424</v>
      </c>
      <c r="AV992" s="3" t="s">
        <v>5007</v>
      </c>
      <c r="AW992" s="3" t="s">
        <v>1311</v>
      </c>
      <c r="AX992" s="3">
        <v>6.2255000000000003</v>
      </c>
      <c r="AY992" s="3">
        <v>-75.574820000000003</v>
      </c>
      <c r="AZ992" s="8" t="str">
        <f>+CONCATENATE("Reportan apertura en el enlace ",Tabla4[[#This Row],[Enlace]]," en el ",Tabla4[[#This Row],[Distancia óptica]]," ocasionado por ",Tabla4[[#This Row],[Causa del daño]])</f>
        <v>Reportan apertura en el enlace Mov. Centro empresarial - Mov. Medellin en el Km 0,283 desde Centro Empresarial ocasionado por Intervención de Terceros. No Identificados</v>
      </c>
      <c r="BA992" s="8" t="str">
        <f>+CONCATENATE("Para dar solución al incidente ",Tabla4[[#This Row],[Solución]])</f>
        <v xml:space="preserve">Para dar solución al incidente Se realiza tendido de 100 mts y dos empalmes de 24 hilos </v>
      </c>
      <c r="BB992" s="3" t="str">
        <f>+_xlfn.CONCAT(Tabla4[[#This Row],[Causa Raiz]]," ",Tabla4[[#This Row],[Solución2]]," (",Tabla4[[#This Row],[Anillo]],"- Cabecera: ",Tabla4[[#This Row],[Cabecera]],"- Operador: ",Tabla4[[#This Row],[Operador]],")")</f>
        <v>Reportan apertura en el enlace Mov. Centro empresarial - Mov. Medellin en el Km 0,283 desde Centro Empresarial ocasionado por Intervención de Terceros. No Identificados Para dar solución al incidente Se realiza tendido de 100 mts y dos empalmes de 24 hilos  (UK- Cabecera: MEDELLIN - Operador: Colombia Telecomunicaciones)</v>
      </c>
    </row>
    <row r="993" spans="1:54" s="2" customFormat="1" ht="213.75">
      <c r="A993" s="38">
        <f t="shared" si="99"/>
        <v>992</v>
      </c>
      <c r="B993" s="3">
        <v>8346926</v>
      </c>
      <c r="C993" s="3" t="s">
        <v>54</v>
      </c>
      <c r="D993" s="23">
        <v>45359.53125</v>
      </c>
      <c r="E993" s="23">
        <v>45359.8125</v>
      </c>
      <c r="F993" s="1">
        <f t="shared" ca="1" si="104"/>
        <v>0.28125</v>
      </c>
      <c r="G993" s="3" t="s">
        <v>55</v>
      </c>
      <c r="H993" s="41"/>
      <c r="I993" s="40"/>
      <c r="J993" s="5" t="s">
        <v>56</v>
      </c>
      <c r="K993" s="3" t="s">
        <v>57</v>
      </c>
      <c r="L993" s="9" t="s">
        <v>58</v>
      </c>
      <c r="M993" s="3" t="s">
        <v>59</v>
      </c>
      <c r="N993" s="3" t="s">
        <v>60</v>
      </c>
      <c r="O993" s="3" t="s">
        <v>5008</v>
      </c>
      <c r="P993" s="3" t="s">
        <v>5009</v>
      </c>
      <c r="Q993" s="4" t="s">
        <v>5010</v>
      </c>
      <c r="R993" s="3" t="s">
        <v>980</v>
      </c>
      <c r="S993" s="3" t="s">
        <v>65</v>
      </c>
      <c r="T993" s="3" t="s">
        <v>66</v>
      </c>
      <c r="U993" s="3" t="s">
        <v>5011</v>
      </c>
      <c r="V993" s="22" t="str">
        <f t="shared" si="103"/>
        <v>RLFO; Hora de aviso: 12:45 08/03/2024; Solución: Se usa reserva existente y se hace un empalme de 36 hilos con caja de empalme de 48 hilos; Hora de solución: 19:30 08/03/2024; Causa: Vandalismo</v>
      </c>
      <c r="W993" s="4" t="s">
        <v>68</v>
      </c>
      <c r="X993" s="3"/>
      <c r="Y993" s="3"/>
      <c r="Z993" s="3" t="s">
        <v>69</v>
      </c>
      <c r="AA993" s="3" t="s">
        <v>71</v>
      </c>
      <c r="AB993" s="3">
        <v>0</v>
      </c>
      <c r="AC993" s="3" t="s">
        <v>71</v>
      </c>
      <c r="AD993" s="6">
        <v>0.11666666666666667</v>
      </c>
      <c r="AE993" s="7"/>
      <c r="AF993" s="7"/>
      <c r="AG993" s="6">
        <f>Tabla4[[#This Row],[Tiempo Parada de Reloj]]+Tabla4[[#This Row],[Tiempo Autorizado por Telefonica (no Máximo)]]</f>
        <v>0.11666666666666667</v>
      </c>
      <c r="AH993" s="7">
        <f t="shared" ca="1" si="100"/>
        <v>0.16458333333333333</v>
      </c>
      <c r="AI993" s="8">
        <f t="shared" si="101"/>
        <v>2.8</v>
      </c>
      <c r="AJ993" s="8">
        <f t="shared" ca="1" si="102"/>
        <v>3.95</v>
      </c>
      <c r="AK993" s="3" t="s">
        <v>73</v>
      </c>
      <c r="AL993" s="3" t="s">
        <v>70</v>
      </c>
      <c r="AM993" s="3" t="s">
        <v>98</v>
      </c>
      <c r="AN993" s="3" t="s">
        <v>106</v>
      </c>
      <c r="AO993" s="3" t="s">
        <v>106</v>
      </c>
      <c r="AP993" s="3" t="s">
        <v>73</v>
      </c>
      <c r="AQ993" s="23">
        <v>45372.925000000003</v>
      </c>
      <c r="AR993" s="3"/>
      <c r="AS993" s="23"/>
      <c r="AT993" s="23"/>
      <c r="AU993" s="3" t="s">
        <v>107</v>
      </c>
      <c r="AV993" s="3" t="s">
        <v>785</v>
      </c>
      <c r="AW993" s="3" t="s">
        <v>135</v>
      </c>
      <c r="AX993" s="3">
        <v>4.7054510000000001</v>
      </c>
      <c r="AY993" s="3">
        <v>-74.027787000000004</v>
      </c>
      <c r="AZ993" s="8" t="str">
        <f>+CONCATENATE("Reportan apertura en el enlace ",Tabla4[[#This Row],[Enlace]]," en el ",Tabla4[[#This Row],[Distancia óptica]]," ocasionado por ",Tabla4[[#This Row],[Causa del daño]])</f>
        <v>Reportan apertura en el enlace Alto De Bosque - Tierra Linda en el Km 6,3 desde tierra linda ocasionado por Vandalismo</v>
      </c>
      <c r="BA993" s="8" t="str">
        <f>+CONCATENATE("Para dar solución al incidente ",Tabla4[[#This Row],[Solución]])</f>
        <v>Para dar solución al incidente Se usa reserva existente y se hace un empalme de 36 hilos con caja de empalme de 48 hilos</v>
      </c>
      <c r="BB993" s="3" t="str">
        <f>+_xlfn.CONCAT(Tabla4[[#This Row],[Causa Raiz]]," ",Tabla4[[#This Row],[Solución2]]," (",Tabla4[[#This Row],[Anillo]],"- Cabecera: ",Tabla4[[#This Row],[Cabecera]],"- Operador: ",Tabla4[[#This Row],[Operador]],")")</f>
        <v>Reportan apertura en el enlace Alto De Bosque - Tierra Linda en el Km 6,3 desde tierra linda ocasionado por Vandalismo Para dar solución al incidente Se usa reserva existente y se hace un empalme de 36 hilos con caja de empalme de 48 hilos (Lineal- Cabecera: Autopista- Operador: Colombia Telecomunicaciones)</v>
      </c>
    </row>
    <row r="994" spans="1:54" s="2" customFormat="1" ht="199.5">
      <c r="A994" s="38">
        <f t="shared" si="99"/>
        <v>993</v>
      </c>
      <c r="B994" s="3">
        <v>8347171</v>
      </c>
      <c r="C994" s="3" t="s">
        <v>54</v>
      </c>
      <c r="D994" s="23">
        <v>45359.576388888891</v>
      </c>
      <c r="E994" s="23">
        <v>45359.809027777781</v>
      </c>
      <c r="F994" s="1">
        <f t="shared" ca="1" si="104"/>
        <v>0.23263888889050577</v>
      </c>
      <c r="G994" s="3" t="s">
        <v>55</v>
      </c>
      <c r="H994" s="41"/>
      <c r="I994" s="40"/>
      <c r="J994" s="5" t="s">
        <v>56</v>
      </c>
      <c r="K994" s="3" t="s">
        <v>122</v>
      </c>
      <c r="L994" s="9" t="s">
        <v>78</v>
      </c>
      <c r="M994" s="3" t="s">
        <v>123</v>
      </c>
      <c r="N994" s="3" t="s">
        <v>124</v>
      </c>
      <c r="O994" s="3" t="s">
        <v>5012</v>
      </c>
      <c r="P994" s="3" t="s">
        <v>5013</v>
      </c>
      <c r="Q994" s="4" t="s">
        <v>5014</v>
      </c>
      <c r="R994" s="3" t="s">
        <v>128</v>
      </c>
      <c r="S994" s="3" t="s">
        <v>129</v>
      </c>
      <c r="T994" s="3" t="s">
        <v>176</v>
      </c>
      <c r="U994" s="3" t="s">
        <v>5015</v>
      </c>
      <c r="V994" s="22" t="str">
        <f t="shared" si="103"/>
        <v>RLFO; Hora de aviso: 13:50 08/03/2024; Solución: Tendido de 200 mtrs y dos empalmes de 36 hilos ; Hora de solución: 19:25 08/03/2024; Causa: Intervención de Terceros. No Identificados</v>
      </c>
      <c r="W994" s="4" t="s">
        <v>132</v>
      </c>
      <c r="X994" s="3"/>
      <c r="Y994" s="3"/>
      <c r="Z994" s="3" t="s">
        <v>69</v>
      </c>
      <c r="AA994" s="3" t="s">
        <v>71</v>
      </c>
      <c r="AB994" s="3">
        <v>0</v>
      </c>
      <c r="AC994" s="3" t="s">
        <v>71</v>
      </c>
      <c r="AD994" s="6">
        <v>6.805555555555555E-2</v>
      </c>
      <c r="AE994" s="7"/>
      <c r="AF994" s="7"/>
      <c r="AG994" s="6">
        <f>Tabla4[[#This Row],[Tiempo Parada de Reloj]]+Tabla4[[#This Row],[Tiempo Autorizado por Telefonica (no Máximo)]]</f>
        <v>6.805555555555555E-2</v>
      </c>
      <c r="AH994" s="7">
        <f t="shared" ca="1" si="100"/>
        <v>0.16458333333495023</v>
      </c>
      <c r="AI994" s="8">
        <f t="shared" si="101"/>
        <v>1.6333333333333333</v>
      </c>
      <c r="AJ994" s="8">
        <f t="shared" ca="1" si="102"/>
        <v>3.9500000000388056</v>
      </c>
      <c r="AK994" s="3" t="s">
        <v>73</v>
      </c>
      <c r="AL994" s="3" t="s">
        <v>70</v>
      </c>
      <c r="AM994" s="3" t="s">
        <v>98</v>
      </c>
      <c r="AN994" s="3" t="s">
        <v>98</v>
      </c>
      <c r="AO994" s="3" t="s">
        <v>87</v>
      </c>
      <c r="AP994" s="3" t="s">
        <v>87</v>
      </c>
      <c r="AQ994" s="23">
        <v>45361.643750000003</v>
      </c>
      <c r="AR994" s="3"/>
      <c r="AS994" s="23"/>
      <c r="AT994" s="23"/>
      <c r="AU994" s="3" t="s">
        <v>467</v>
      </c>
      <c r="AV994" s="3" t="s">
        <v>3977</v>
      </c>
      <c r="AW994" s="3" t="s">
        <v>135</v>
      </c>
      <c r="AX994" s="3">
        <v>10.802246</v>
      </c>
      <c r="AY994" s="3">
        <v>-74.759552999999997</v>
      </c>
      <c r="AZ994" s="8" t="str">
        <f>+CONCATENATE("Reportan apertura en el enlace ",Tabla4[[#This Row],[Enlace]]," en el ",Tabla4[[#This Row],[Distancia óptica]]," ocasionado por ",Tabla4[[#This Row],[Causa del daño]])</f>
        <v>Reportan apertura en el enlace Mov. Victoria - Mov. Santo Tomás en el Km 23,41 desde victoria ocasionado por Intervención de Terceros. No Identificados</v>
      </c>
      <c r="BA994" s="8" t="str">
        <f>+CONCATENATE("Para dar solución al incidente ",Tabla4[[#This Row],[Solución]])</f>
        <v xml:space="preserve">Para dar solución al incidente Tendido de 200 mtrs y dos empalmes de 36 hilos </v>
      </c>
      <c r="BB994" s="3" t="str">
        <f>+_xlfn.CONCAT(Tabla4[[#This Row],[Causa Raiz]]," ",Tabla4[[#This Row],[Solución2]]," (",Tabla4[[#This Row],[Anillo]],"- Cabecera: ",Tabla4[[#This Row],[Cabecera]],"- Operador: ",Tabla4[[#This Row],[Operador]],")")</f>
        <v>Reportan apertura en el enlace Mov. Victoria - Mov. Santo Tomás en el Km 23,41 desde victoria ocasionado por Intervención de Terceros. No Identificados Para dar solución al incidente Tendido de 200 mtrs y dos empalmes de 36 hilos  (Lineal- Cabecera: VICtoria- Operador: Colombia Telecomunicaciones)</v>
      </c>
    </row>
    <row r="995" spans="1:54" s="2" customFormat="1" ht="228">
      <c r="A995" s="38">
        <f t="shared" si="99"/>
        <v>994</v>
      </c>
      <c r="B995" s="3">
        <v>8344429</v>
      </c>
      <c r="C995" s="3" t="s">
        <v>54</v>
      </c>
      <c r="D995" s="23">
        <v>45359.59375</v>
      </c>
      <c r="E995" s="23">
        <v>45360.673611111109</v>
      </c>
      <c r="F995" s="1">
        <f t="shared" ca="1" si="104"/>
        <v>1.0798611111094942</v>
      </c>
      <c r="G995" s="3" t="s">
        <v>55</v>
      </c>
      <c r="H995" s="41"/>
      <c r="I995" s="40"/>
      <c r="J995" s="5" t="s">
        <v>56</v>
      </c>
      <c r="K995" s="3" t="s">
        <v>93</v>
      </c>
      <c r="L995" s="9" t="s">
        <v>78</v>
      </c>
      <c r="M995" s="3" t="s">
        <v>59</v>
      </c>
      <c r="N995" s="3" t="s">
        <v>60</v>
      </c>
      <c r="O995" s="3" t="s">
        <v>5016</v>
      </c>
      <c r="P995" s="3" t="s">
        <v>5017</v>
      </c>
      <c r="Q995" s="4" t="s">
        <v>5018</v>
      </c>
      <c r="R995" s="3" t="s">
        <v>775</v>
      </c>
      <c r="S995" s="3" t="s">
        <v>65</v>
      </c>
      <c r="T995" s="3" t="s">
        <v>66</v>
      </c>
      <c r="U995" s="3" t="s">
        <v>5019</v>
      </c>
      <c r="V995" s="22" t="str">
        <f t="shared" si="103"/>
        <v>RLFO; Hora de aviso: 14:15 08/03/2024; Solución: Se recuperan 400 mts de fo, se realiza cambio de ruta de canalizado a aereo y se instala un empame de 8 hilos en caja empalme de 48; Hora de solución: 16:10 09/03/2024; Causa: Vandalismo</v>
      </c>
      <c r="W995" s="4" t="s">
        <v>68</v>
      </c>
      <c r="X995" s="3"/>
      <c r="Y995" s="3"/>
      <c r="Z995" s="3" t="s">
        <v>69</v>
      </c>
      <c r="AA995" s="3" t="s">
        <v>70</v>
      </c>
      <c r="AB995" s="3">
        <v>8344433</v>
      </c>
      <c r="AC995" s="3" t="s">
        <v>71</v>
      </c>
      <c r="AD995" s="6">
        <v>0.91597222222222219</v>
      </c>
      <c r="AE995" s="7"/>
      <c r="AF995" s="7"/>
      <c r="AG995" s="6">
        <f>Tabla4[[#This Row],[Tiempo Parada de Reloj]]+Tabla4[[#This Row],[Tiempo Autorizado por Telefonica (no Máximo)]]</f>
        <v>0.91597222222222219</v>
      </c>
      <c r="AH995" s="7">
        <f t="shared" ca="1" si="100"/>
        <v>0.16388888888727204</v>
      </c>
      <c r="AI995" s="8">
        <f t="shared" si="101"/>
        <v>21.983333333333334</v>
      </c>
      <c r="AJ995" s="8">
        <f t="shared" ca="1" si="102"/>
        <v>3.9333333332945291</v>
      </c>
      <c r="AK995" s="3" t="s">
        <v>119</v>
      </c>
      <c r="AL995" s="3" t="s">
        <v>70</v>
      </c>
      <c r="AM995" s="3" t="s">
        <v>98</v>
      </c>
      <c r="AN995" s="3" t="s">
        <v>120</v>
      </c>
      <c r="AO995" s="3" t="s">
        <v>87</v>
      </c>
      <c r="AP995" s="3" t="s">
        <v>87</v>
      </c>
      <c r="AQ995" s="23">
        <v>45362.53125</v>
      </c>
      <c r="AR995" s="3"/>
      <c r="AS995" s="23"/>
      <c r="AT995" s="23"/>
      <c r="AU995" s="3" t="s">
        <v>100</v>
      </c>
      <c r="AV995" s="3" t="s">
        <v>526</v>
      </c>
      <c r="AW995" s="3" t="s">
        <v>5020</v>
      </c>
      <c r="AX995" s="3">
        <v>4.5353199999999996</v>
      </c>
      <c r="AY995" s="3">
        <v>-74.147030000000001</v>
      </c>
      <c r="AZ995" s="8" t="str">
        <f>+CONCATENATE("Reportan apertura en el enlace ",Tabla4[[#This Row],[Enlace]]," en el ",Tabla4[[#This Row],[Distancia óptica]]," ocasionado por ",Tabla4[[#This Row],[Causa del daño]])</f>
        <v>Reportan apertura en el enlace Mov. La Aurora 2 - Mov. Canada Sur en el Km 5,92 desde Aurora 2 ocasionado por Vandalismo</v>
      </c>
      <c r="BA995" s="8" t="str">
        <f>+CONCATENATE("Para dar solución al incidente ",Tabla4[[#This Row],[Solución]])</f>
        <v>Para dar solución al incidente Se recuperan 400 mts de fo, se realiza cambio de ruta de canalizado a aereo y se instala un empame de 8 hilos en caja empalme de 48</v>
      </c>
      <c r="BB995" s="3" t="str">
        <f>+_xlfn.CONCAT(Tabla4[[#This Row],[Causa Raiz]]," ",Tabla4[[#This Row],[Solución2]]," (",Tabla4[[#This Row],[Anillo]],"- Cabecera: ",Tabla4[[#This Row],[Cabecera]],"- Operador: ",Tabla4[[#This Row],[Operador]],")")</f>
        <v>Reportan apertura en el enlace Mov. La Aurora 2 - Mov. Canada Sur en el Km 5,92 desde Aurora 2 ocasionado por Vandalismo Para dar solución al incidente Se recuperan 400 mts de fo, se realiza cambio de ruta de canalizado a aereo y se instala un empame de 8 hilos en caja empalme de 48 (Uk canada SUR- Cabecera: Marruecos- Operador: Colombia Telecomunicaciones)</v>
      </c>
    </row>
    <row r="996" spans="1:54" s="2" customFormat="1" ht="171">
      <c r="A996" s="38">
        <f t="shared" si="99"/>
        <v>995</v>
      </c>
      <c r="B996" s="3">
        <v>8347582</v>
      </c>
      <c r="C996" s="3" t="s">
        <v>54</v>
      </c>
      <c r="D996" s="23">
        <v>45359.65625</v>
      </c>
      <c r="E996" s="23">
        <v>45359.657638888886</v>
      </c>
      <c r="F996" s="1">
        <f t="shared" ca="1" si="104"/>
        <v>1.3888888861401938E-3</v>
      </c>
      <c r="G996" s="3" t="s">
        <v>55</v>
      </c>
      <c r="H996" s="41"/>
      <c r="I996" s="40"/>
      <c r="J996" s="5" t="s">
        <v>56</v>
      </c>
      <c r="K996" s="3" t="s">
        <v>77</v>
      </c>
      <c r="L996" s="9" t="s">
        <v>58</v>
      </c>
      <c r="M996" s="3" t="s">
        <v>79</v>
      </c>
      <c r="N996" s="3" t="s">
        <v>771</v>
      </c>
      <c r="O996" s="3" t="s">
        <v>5021</v>
      </c>
      <c r="P996" s="3" t="s">
        <v>325</v>
      </c>
      <c r="Q996" s="4" t="s">
        <v>5022</v>
      </c>
      <c r="R996" s="3" t="s">
        <v>64</v>
      </c>
      <c r="S996" s="3" t="s">
        <v>249</v>
      </c>
      <c r="T996" s="3" t="s">
        <v>104</v>
      </c>
      <c r="U996" s="3" t="s">
        <v>5023</v>
      </c>
      <c r="V996" s="22" t="str">
        <f t="shared" si="103"/>
        <v>RLFO; Hora de aviso: 15:45 08/03/2024; Solución: Fo en buen estado, personal de Coriant haciendo Vm no han terminado migraciones; Hora de solución: 15:47 08/03/2024; Causa: Visita Fallida</v>
      </c>
      <c r="W996" s="4" t="s">
        <v>160</v>
      </c>
      <c r="X996" s="3"/>
      <c r="Y996" s="3"/>
      <c r="Z996" s="3" t="s">
        <v>69</v>
      </c>
      <c r="AA996" s="3" t="s">
        <v>71</v>
      </c>
      <c r="AB996" s="3">
        <v>0</v>
      </c>
      <c r="AC996" s="3" t="s">
        <v>71</v>
      </c>
      <c r="AD996" s="6">
        <v>0</v>
      </c>
      <c r="AE996" s="7"/>
      <c r="AF996" s="7"/>
      <c r="AG996" s="6">
        <f>Tabla4[[#This Row],[Tiempo Parada de Reloj]]+Tabla4[[#This Row],[Tiempo Autorizado por Telefonica (no Máximo)]]</f>
        <v>0</v>
      </c>
      <c r="AH996" s="7">
        <f t="shared" ca="1" si="100"/>
        <v>1.3888888861401938E-3</v>
      </c>
      <c r="AI996" s="8">
        <f t="shared" si="101"/>
        <v>0</v>
      </c>
      <c r="AJ996" s="8">
        <f t="shared" ca="1" si="102"/>
        <v>3.3333333267364651E-2</v>
      </c>
      <c r="AK996" s="3" t="s">
        <v>119</v>
      </c>
      <c r="AL996" s="3" t="s">
        <v>71</v>
      </c>
      <c r="AM996" s="3" t="s">
        <v>69</v>
      </c>
      <c r="AN996" s="3" t="s">
        <v>120</v>
      </c>
      <c r="AO996" s="3" t="s">
        <v>120</v>
      </c>
      <c r="AP996" s="3" t="s">
        <v>120</v>
      </c>
      <c r="AQ996" s="23">
        <v>45359.824305555558</v>
      </c>
      <c r="AR996" s="3"/>
      <c r="AS996" s="23"/>
      <c r="AT996" s="23"/>
      <c r="AU996" s="3" t="s">
        <v>313</v>
      </c>
      <c r="AV996" s="3" t="s">
        <v>69</v>
      </c>
      <c r="AW996" s="3" t="s">
        <v>69</v>
      </c>
      <c r="AX996" s="3" t="s">
        <v>69</v>
      </c>
      <c r="AY996" s="3" t="s">
        <v>69</v>
      </c>
      <c r="AZ996" s="8" t="str">
        <f>+CONCATENATE("Reportan apertura en el enlace ",Tabla4[[#This Row],[Enlace]]," en el ",Tabla4[[#This Row],[Distancia óptica]]," ocasionado por ",Tabla4[[#This Row],[Causa del daño]])</f>
        <v>Reportan apertura en el enlace Celta - Toberin en el Km 0 ocasionado por Visita Fallida</v>
      </c>
      <c r="BA996" s="8" t="str">
        <f>+CONCATENATE("Para dar solución al incidente ",Tabla4[[#This Row],[Solución]])</f>
        <v>Para dar solución al incidente Fo en buen estado, personal de Coriant haciendo Vm no han terminado migraciones</v>
      </c>
      <c r="BB996" s="3" t="str">
        <f>+_xlfn.CONCAT(Tabla4[[#This Row],[Causa Raiz]]," ",Tabla4[[#This Row],[Solución2]]," (",Tabla4[[#This Row],[Anillo]],"- Cabecera: ",Tabla4[[#This Row],[Cabecera]],"- Operador: ",Tabla4[[#This Row],[Operador]],")")</f>
        <v>Reportan apertura en el enlace Celta - Toberin en el Km 0 ocasionado por Visita Fallida Para dar solución al incidente Fo en buen estado, personal de Coriant haciendo Vm no han terminado migraciones (NA- Cabecera: NA- Operador: Colombia Telecomunicaciones)</v>
      </c>
    </row>
    <row r="997" spans="1:54" s="2" customFormat="1" ht="171">
      <c r="A997" s="38">
        <f t="shared" si="99"/>
        <v>996</v>
      </c>
      <c r="B997" s="3">
        <v>8347610</v>
      </c>
      <c r="C997" s="3" t="s">
        <v>163</v>
      </c>
      <c r="D997" s="23">
        <v>45359.659722222219</v>
      </c>
      <c r="E997" s="23">
        <v>45359.864583333336</v>
      </c>
      <c r="F997" s="1">
        <f t="shared" ca="1" si="104"/>
        <v>0.20486111111677019</v>
      </c>
      <c r="G997" s="3" t="s">
        <v>55</v>
      </c>
      <c r="H997" s="41"/>
      <c r="I997" s="40"/>
      <c r="J997" s="5" t="s">
        <v>56</v>
      </c>
      <c r="K997" s="3" t="s">
        <v>203</v>
      </c>
      <c r="L997" s="9" t="s">
        <v>58</v>
      </c>
      <c r="M997" s="3" t="s">
        <v>169</v>
      </c>
      <c r="N997" s="3" t="s">
        <v>437</v>
      </c>
      <c r="O997" s="3" t="s">
        <v>5024</v>
      </c>
      <c r="P997" s="3" t="s">
        <v>5025</v>
      </c>
      <c r="Q997" s="4" t="s">
        <v>5026</v>
      </c>
      <c r="R997" s="3" t="s">
        <v>174</v>
      </c>
      <c r="S997" s="3" t="s">
        <v>221</v>
      </c>
      <c r="T997" s="3" t="s">
        <v>146</v>
      </c>
      <c r="U997" s="3" t="s">
        <v>5027</v>
      </c>
      <c r="V997" s="22" t="str">
        <f t="shared" si="103"/>
        <v>RDFO; Hora de aviso: 15:50 08/03/2024; Solución: Migracion de hilo entre empalmes; Hora de solución: 20:45 08/03/2024; Causa: Falla en la Red FiOp</v>
      </c>
      <c r="W997" s="4" t="s">
        <v>5028</v>
      </c>
      <c r="X997" s="3" t="s">
        <v>5029</v>
      </c>
      <c r="Y997" s="3" t="s">
        <v>5030</v>
      </c>
      <c r="Z997" s="3" t="s">
        <v>119</v>
      </c>
      <c r="AA997" s="3" t="s">
        <v>71</v>
      </c>
      <c r="AB997" s="3">
        <v>0</v>
      </c>
      <c r="AC997" s="3" t="s">
        <v>71</v>
      </c>
      <c r="AD997" s="6">
        <v>0</v>
      </c>
      <c r="AE997" s="7"/>
      <c r="AF997" s="7"/>
      <c r="AG997" s="6">
        <f>Tabla4[[#This Row],[Tiempo Parada de Reloj]]+Tabla4[[#This Row],[Tiempo Autorizado por Telefonica (no Máximo)]]</f>
        <v>0</v>
      </c>
      <c r="AH997" s="7">
        <f t="shared" ca="1" si="100"/>
        <v>0.20486111111677019</v>
      </c>
      <c r="AI997" s="8">
        <f t="shared" si="101"/>
        <v>0</v>
      </c>
      <c r="AJ997" s="8">
        <f t="shared" ca="1" si="102"/>
        <v>4.9166666668024845</v>
      </c>
      <c r="AK997" s="3" t="s">
        <v>119</v>
      </c>
      <c r="AL997" s="3" t="s">
        <v>70</v>
      </c>
      <c r="AM997" s="3" t="s">
        <v>98</v>
      </c>
      <c r="AN997" s="3" t="s">
        <v>98</v>
      </c>
      <c r="AO997" s="3" t="s">
        <v>87</v>
      </c>
      <c r="AP997" s="3" t="s">
        <v>87</v>
      </c>
      <c r="AQ997" s="23">
        <v>45362.645833333336</v>
      </c>
      <c r="AR997" s="3"/>
      <c r="AS997" s="23"/>
      <c r="AT997" s="23"/>
      <c r="AU997" s="3" t="s">
        <v>192</v>
      </c>
      <c r="AV997" s="3" t="s">
        <v>5031</v>
      </c>
      <c r="AW997" s="3" t="s">
        <v>76</v>
      </c>
      <c r="AX997" s="3">
        <v>7.7218099999999996</v>
      </c>
      <c r="AY997" s="3">
        <v>-72.571336000000002</v>
      </c>
      <c r="AZ997" s="8" t="str">
        <f>+CONCATENATE("Reportan apertura en el enlace ",Tabla4[[#This Row],[Enlace]]," en el ",Tabla4[[#This Row],[Distancia óptica]]," ocasionado por ",Tabla4[[#This Row],[Causa del daño]])</f>
        <v>Reportan apertura en el enlace Cúcuta - Pamplona en el Km 29,38 desde Av 0 ocasionado por Falla en la Red FiOp</v>
      </c>
      <c r="BA997" s="8" t="str">
        <f>+CONCATENATE("Para dar solución al incidente ",Tabla4[[#This Row],[Solución]])</f>
        <v>Para dar solución al incidente Migracion de hilo entre empalmes</v>
      </c>
      <c r="BB997" s="3" t="str">
        <f>+_xlfn.CONCAT(Tabla4[[#This Row],[Causa Raiz]]," ",Tabla4[[#This Row],[Solución2]]," (",Tabla4[[#This Row],[Anillo]],"- Cabecera: ",Tabla4[[#This Row],[Cabecera]],"- Operador: ",Tabla4[[#This Row],[Operador]],")")</f>
        <v>Reportan apertura en el enlace Cúcuta - Pamplona en el Km 29,38 desde Av 0 ocasionado por Falla en la Red FiOp Para dar solución al incidente Migracion de hilo entre empalmes (Troncal- Cabecera: Av cero- Operador: Colombia Telecomunicaciones)</v>
      </c>
    </row>
    <row r="998" spans="1:54" s="2" customFormat="1" ht="185.25">
      <c r="A998" s="38">
        <f t="shared" si="99"/>
        <v>997</v>
      </c>
      <c r="B998" s="3">
        <v>8348014</v>
      </c>
      <c r="C998" s="3" t="s">
        <v>54</v>
      </c>
      <c r="D998" s="23">
        <v>45359.743055555555</v>
      </c>
      <c r="E998" s="23">
        <v>45359.744444444441</v>
      </c>
      <c r="F998" s="1">
        <f t="shared" ca="1" si="104"/>
        <v>1.3888888861401938E-3</v>
      </c>
      <c r="G998" s="3" t="s">
        <v>55</v>
      </c>
      <c r="H998" s="41"/>
      <c r="I998" s="40"/>
      <c r="J998" s="5" t="s">
        <v>56</v>
      </c>
      <c r="K998" s="3" t="s">
        <v>359</v>
      </c>
      <c r="L998" s="9" t="s">
        <v>78</v>
      </c>
      <c r="M998" s="3" t="s">
        <v>360</v>
      </c>
      <c r="N998" s="3" t="s">
        <v>483</v>
      </c>
      <c r="O998" s="3" t="s">
        <v>5032</v>
      </c>
      <c r="P998" s="3" t="s">
        <v>5033</v>
      </c>
      <c r="Q998" s="4" t="s">
        <v>5034</v>
      </c>
      <c r="R998" s="3" t="s">
        <v>1420</v>
      </c>
      <c r="S998" s="3" t="s">
        <v>619</v>
      </c>
      <c r="T998" s="3" t="s">
        <v>104</v>
      </c>
      <c r="U998" s="3" t="s">
        <v>5035</v>
      </c>
      <c r="V998" s="22" t="str">
        <f t="shared" si="103"/>
        <v>RLFO; Hora de aviso: 17:50 08/03/2024; Solución: Zona confirma con el Nic de ATP que el cable debe ser atendido por personal de ATP; Hora de solución: 17:52 08/03/2024; Causa: Visita Fallida</v>
      </c>
      <c r="W998" s="4" t="s">
        <v>423</v>
      </c>
      <c r="X998" s="3"/>
      <c r="Y998" s="3"/>
      <c r="Z998" s="3" t="s">
        <v>69</v>
      </c>
      <c r="AA998" s="3" t="s">
        <v>70</v>
      </c>
      <c r="AB998" s="3">
        <v>8347601</v>
      </c>
      <c r="AC998" s="3" t="s">
        <v>71</v>
      </c>
      <c r="AD998" s="6">
        <v>0</v>
      </c>
      <c r="AE998" s="7"/>
      <c r="AF998" s="7"/>
      <c r="AG998" s="6">
        <f>Tabla4[[#This Row],[Tiempo Parada de Reloj]]+Tabla4[[#This Row],[Tiempo Autorizado por Telefonica (no Máximo)]]</f>
        <v>0</v>
      </c>
      <c r="AH998" s="7">
        <f t="shared" ca="1" si="100"/>
        <v>1.3888888861401938E-3</v>
      </c>
      <c r="AI998" s="8">
        <f t="shared" si="101"/>
        <v>0</v>
      </c>
      <c r="AJ998" s="8">
        <f t="shared" ca="1" si="102"/>
        <v>3.3333333267364651E-2</v>
      </c>
      <c r="AK998" s="3" t="s">
        <v>98</v>
      </c>
      <c r="AL998" s="3" t="s">
        <v>70</v>
      </c>
      <c r="AM998" s="3" t="s">
        <v>106</v>
      </c>
      <c r="AN998" s="3" t="s">
        <v>106</v>
      </c>
      <c r="AO998" s="3"/>
      <c r="AP998" s="3"/>
      <c r="AQ998" s="23">
        <v>45359.423611111109</v>
      </c>
      <c r="AR998" s="3"/>
      <c r="AS998" s="23"/>
      <c r="AT998" s="23"/>
      <c r="AU998" s="3" t="s">
        <v>424</v>
      </c>
      <c r="AV998" s="3" t="s">
        <v>69</v>
      </c>
      <c r="AW998" s="3" t="s">
        <v>69</v>
      </c>
      <c r="AX998" s="3" t="s">
        <v>69</v>
      </c>
      <c r="AY998" s="3" t="s">
        <v>69</v>
      </c>
      <c r="AZ998" s="8" t="str">
        <f>+CONCATENATE("Reportan apertura en el enlace ",Tabla4[[#This Row],[Enlace]]," en el ",Tabla4[[#This Row],[Distancia óptica]]," ocasionado por ",Tabla4[[#This Row],[Causa del daño]])</f>
        <v>Reportan apertura en el enlace Mov. San Diego - Mov. Premium Plaza en el Km 1,6 desde San Diego ocasionado por Visita Fallida</v>
      </c>
      <c r="BA998" s="8" t="str">
        <f>+CONCATENATE("Para dar solución al incidente ",Tabla4[[#This Row],[Solución]])</f>
        <v>Para dar solución al incidente Zona confirma con el Nic de ATP que el cable debe ser atendido por personal de ATP</v>
      </c>
      <c r="BB998" s="3" t="str">
        <f>+_xlfn.CONCAT(Tabla4[[#This Row],[Causa Raiz]]," ",Tabla4[[#This Row],[Solución2]]," (",Tabla4[[#This Row],[Anillo]],"- Cabecera: ",Tabla4[[#This Row],[Cabecera]],"- Operador: ",Tabla4[[#This Row],[Operador]],")")</f>
        <v>Reportan apertura en el enlace Mov. San Diego - Mov. Premium Plaza en el Km 1,6 desde San Diego ocasionado por Visita Fallida Para dar solución al incidente Zona confirma con el Nic de ATP que el cable debe ser atendido por personal de ATP (NA- Cabecera: NA- Operador: Colombia Telecomunicaciones)</v>
      </c>
    </row>
    <row r="999" spans="1:54" s="2" customFormat="1" ht="242.25">
      <c r="A999" s="38">
        <f t="shared" si="99"/>
        <v>998</v>
      </c>
      <c r="B999" s="3">
        <v>8348377</v>
      </c>
      <c r="C999" s="3" t="s">
        <v>54</v>
      </c>
      <c r="D999" s="23">
        <v>45359.770833333336</v>
      </c>
      <c r="E999" s="23">
        <v>45359.8125</v>
      </c>
      <c r="F999" s="1">
        <f t="shared" ca="1" si="104"/>
        <v>4.1666666664241347E-2</v>
      </c>
      <c r="G999" s="3" t="s">
        <v>55</v>
      </c>
      <c r="H999" s="41"/>
      <c r="I999" s="40"/>
      <c r="J999" s="5" t="s">
        <v>56</v>
      </c>
      <c r="K999" s="3" t="s">
        <v>77</v>
      </c>
      <c r="L999" s="9" t="s">
        <v>58</v>
      </c>
      <c r="M999" s="3" t="s">
        <v>838</v>
      </c>
      <c r="N999" s="3" t="s">
        <v>839</v>
      </c>
      <c r="O999" s="3" t="s">
        <v>5036</v>
      </c>
      <c r="P999" s="3" t="s">
        <v>5037</v>
      </c>
      <c r="Q999" s="4" t="s">
        <v>5038</v>
      </c>
      <c r="R999" s="3" t="s">
        <v>2716</v>
      </c>
      <c r="S999" s="3" t="s">
        <v>289</v>
      </c>
      <c r="T999" s="3" t="s">
        <v>256</v>
      </c>
      <c r="U999" s="3" t="s">
        <v>5039</v>
      </c>
      <c r="V999" s="22" t="str">
        <f t="shared" si="103"/>
        <v>RLFO; Hora de aviso: 18:30 08/03/2024; Solución: Se realiza migracion de hilos entre nodos Dosquebradas Santa Isabel - Pereira Centro; Hora de solución: 19:30 08/03/2024; Causa: Falla de Empalme de FiOp</v>
      </c>
      <c r="W999" s="4" t="s">
        <v>160</v>
      </c>
      <c r="X999" s="3"/>
      <c r="Y999" s="3"/>
      <c r="Z999" s="3" t="s">
        <v>69</v>
      </c>
      <c r="AA999" s="3" t="s">
        <v>71</v>
      </c>
      <c r="AB999" s="3">
        <v>0</v>
      </c>
      <c r="AC999" s="3" t="s">
        <v>70</v>
      </c>
      <c r="AD999" s="6">
        <v>0</v>
      </c>
      <c r="AE999" s="7"/>
      <c r="AF999" s="7"/>
      <c r="AG999" s="6">
        <f>Tabla4[[#This Row],[Tiempo Parada de Reloj]]+Tabla4[[#This Row],[Tiempo Autorizado por Telefonica (no Máximo)]]</f>
        <v>0</v>
      </c>
      <c r="AH999" s="7">
        <f t="shared" ca="1" si="100"/>
        <v>4.1666666664241347E-2</v>
      </c>
      <c r="AI999" s="8">
        <f t="shared" si="101"/>
        <v>0</v>
      </c>
      <c r="AJ999" s="8">
        <f t="shared" ca="1" si="102"/>
        <v>0.99999999994179234</v>
      </c>
      <c r="AK999" s="3" t="s">
        <v>98</v>
      </c>
      <c r="AL999" s="3" t="s">
        <v>71</v>
      </c>
      <c r="AM999" s="3" t="s">
        <v>69</v>
      </c>
      <c r="AN999" s="3" t="s">
        <v>98</v>
      </c>
      <c r="AO999" s="3" t="s">
        <v>87</v>
      </c>
      <c r="AP999" s="3" t="s">
        <v>87</v>
      </c>
      <c r="AQ999" s="23">
        <v>45362.775000000001</v>
      </c>
      <c r="AR999" s="3"/>
      <c r="AS999" s="23"/>
      <c r="AT999" s="23"/>
      <c r="AU999" s="3" t="s">
        <v>862</v>
      </c>
      <c r="AV999" s="3" t="s">
        <v>5040</v>
      </c>
      <c r="AW999" s="3" t="s">
        <v>307</v>
      </c>
      <c r="AX999" s="3">
        <v>4.8334000000000001</v>
      </c>
      <c r="AY999" s="3">
        <v>-75.679699999999997</v>
      </c>
      <c r="AZ999" s="8" t="str">
        <f>+CONCATENATE("Reportan apertura en el enlace ",Tabla4[[#This Row],[Enlace]]," en el ",Tabla4[[#This Row],[Distancia óptica]]," ocasionado por ",Tabla4[[#This Row],[Causa del daño]])</f>
        <v>Reportan apertura en el enlace Pereira Centro - Dosquebradas en el Km 1,283 desde Dosquebradas Santa Isabel ocasionado por Falla de Empalme de FiOp</v>
      </c>
      <c r="BA999" s="8" t="str">
        <f>+CONCATENATE("Para dar solución al incidente ",Tabla4[[#This Row],[Solución]])</f>
        <v>Para dar solución al incidente Se realiza migracion de hilos entre nodos Dosquebradas Santa Isabel - Pereira Centro</v>
      </c>
      <c r="BB999" s="3" t="str">
        <f>+_xlfn.CONCAT(Tabla4[[#This Row],[Causa Raiz]]," ",Tabla4[[#This Row],[Solución2]]," (",Tabla4[[#This Row],[Anillo]],"- Cabecera: ",Tabla4[[#This Row],[Cabecera]],"- Operador: ",Tabla4[[#This Row],[Operador]],")")</f>
        <v>Reportan apertura en el enlace Pereira Centro - Dosquebradas en el Km 1,283 desde Dosquebradas Santa Isabel ocasionado por Falla de Empalme de FiOp Para dar solución al incidente Se realiza migracion de hilos entre nodos Dosquebradas Santa Isabel - Pereira Centro (LINEAL- Cabecera: PEREIRA CENTRO- Operador: Colombia Telecomunicaciones)</v>
      </c>
    </row>
    <row r="1000" spans="1:54" s="2" customFormat="1" ht="171">
      <c r="A1000" s="38">
        <f t="shared" si="99"/>
        <v>999</v>
      </c>
      <c r="B1000" s="3">
        <v>8348669</v>
      </c>
      <c r="C1000" s="3" t="s">
        <v>54</v>
      </c>
      <c r="D1000" s="23">
        <v>45359.875</v>
      </c>
      <c r="E1000" s="23">
        <v>45359.876388888886</v>
      </c>
      <c r="F1000" s="1">
        <f t="shared" ca="1" si="104"/>
        <v>1.3888888861401938E-3</v>
      </c>
      <c r="G1000" s="3" t="s">
        <v>55</v>
      </c>
      <c r="H1000" s="41"/>
      <c r="I1000" s="40"/>
      <c r="J1000" s="5" t="s">
        <v>56</v>
      </c>
      <c r="K1000" s="3" t="s">
        <v>93</v>
      </c>
      <c r="L1000" s="9" t="s">
        <v>78</v>
      </c>
      <c r="M1000" s="3" t="s">
        <v>59</v>
      </c>
      <c r="N1000" s="3" t="s">
        <v>60</v>
      </c>
      <c r="O1000" s="3" t="s">
        <v>5041</v>
      </c>
      <c r="P1000" s="3" t="s">
        <v>5042</v>
      </c>
      <c r="Q1000" s="4" t="s">
        <v>5043</v>
      </c>
      <c r="R1000" s="3" t="s">
        <v>64</v>
      </c>
      <c r="S1000" s="3" t="s">
        <v>65</v>
      </c>
      <c r="T1000" s="3" t="s">
        <v>104</v>
      </c>
      <c r="U1000" s="3" t="s">
        <v>5044</v>
      </c>
      <c r="V1000" s="22" t="str">
        <f t="shared" si="103"/>
        <v>RLFO; Hora de aviso: 21:00 08/03/2024; Solución: Se certifica la FO desde Fontibon 31021; Hora de solución: 21:02 08/03/2024; Causa: Visita Fallida</v>
      </c>
      <c r="W1000" s="4" t="s">
        <v>68</v>
      </c>
      <c r="X1000" s="3"/>
      <c r="Y1000" s="3"/>
      <c r="Z1000" s="3" t="s">
        <v>69</v>
      </c>
      <c r="AA1000" s="3" t="s">
        <v>71</v>
      </c>
      <c r="AB1000" s="3">
        <v>0</v>
      </c>
      <c r="AC1000" s="3" t="s">
        <v>71</v>
      </c>
      <c r="AD1000" s="6">
        <v>0</v>
      </c>
      <c r="AE1000" s="7"/>
      <c r="AF1000" s="7"/>
      <c r="AG1000" s="6">
        <f>Tabla4[[#This Row],[Tiempo Parada de Reloj]]+Tabla4[[#This Row],[Tiempo Autorizado por Telefonica (no Máximo)]]</f>
        <v>0</v>
      </c>
      <c r="AH1000" s="7">
        <f t="shared" ca="1" si="100"/>
        <v>1.3888888861401938E-3</v>
      </c>
      <c r="AI1000" s="8">
        <f t="shared" si="101"/>
        <v>0</v>
      </c>
      <c r="AJ1000" s="8">
        <f t="shared" ca="1" si="102"/>
        <v>3.3333333267364651E-2</v>
      </c>
      <c r="AK1000" s="3" t="s">
        <v>98</v>
      </c>
      <c r="AL1000" s="3" t="s">
        <v>71</v>
      </c>
      <c r="AM1000" s="3" t="s">
        <v>69</v>
      </c>
      <c r="AN1000" s="3" t="s">
        <v>98</v>
      </c>
      <c r="AO1000" s="3" t="s">
        <v>98</v>
      </c>
      <c r="AP1000" s="3" t="s">
        <v>98</v>
      </c>
      <c r="AQ1000" s="23">
        <v>45359.876388888886</v>
      </c>
      <c r="AR1000" s="3"/>
      <c r="AS1000" s="23"/>
      <c r="AT1000" s="23"/>
      <c r="AU1000" s="3" t="s">
        <v>74</v>
      </c>
      <c r="AV1000" s="3" t="s">
        <v>69</v>
      </c>
      <c r="AW1000" s="3" t="s">
        <v>69</v>
      </c>
      <c r="AX1000" s="3" t="s">
        <v>69</v>
      </c>
      <c r="AY1000" s="3" t="s">
        <v>69</v>
      </c>
      <c r="AZ1000" s="8" t="str">
        <f>+CONCATENATE("Reportan apertura en el enlace ",Tabla4[[#This Row],[Enlace]]," en el ",Tabla4[[#This Row],[Distancia óptica]]," ocasionado por ",Tabla4[[#This Row],[Causa del daño]])</f>
        <v>Reportan apertura en el enlace Mov. Fontibon 31021- Mov. Casandra en el Km 0 desde Fontibon  ocasionado por Visita Fallida</v>
      </c>
      <c r="BA1000" s="8" t="str">
        <f>+CONCATENATE("Para dar solución al incidente ",Tabla4[[#This Row],[Solución]])</f>
        <v>Para dar solución al incidente Se certifica la FO desde Fontibon 31021</v>
      </c>
      <c r="BB1000" s="3" t="str">
        <f>+_xlfn.CONCAT(Tabla4[[#This Row],[Causa Raiz]]," ",Tabla4[[#This Row],[Solución2]]," (",Tabla4[[#This Row],[Anillo]],"- Cabecera: ",Tabla4[[#This Row],[Cabecera]],"- Operador: ",Tabla4[[#This Row],[Operador]],")")</f>
        <v>Reportan apertura en el enlace Mov. Fontibon 31021- Mov. Casandra en el Km 0 desde Fontibon  ocasionado por Visita Fallida Para dar solución al incidente Se certifica la FO desde Fontibon 31021 (NA- Cabecera: NA- Operador: Colombia Telecomunicaciones)</v>
      </c>
    </row>
    <row r="1001" spans="1:54" s="2" customFormat="1" ht="213.75">
      <c r="A1001" s="38">
        <f t="shared" si="99"/>
        <v>1000</v>
      </c>
      <c r="B1001" s="3">
        <v>8348924</v>
      </c>
      <c r="C1001" s="3" t="s">
        <v>54</v>
      </c>
      <c r="D1001" s="23">
        <v>45359.947916666664</v>
      </c>
      <c r="E1001" s="23">
        <v>45360</v>
      </c>
      <c r="F1001" s="1">
        <f t="shared" ca="1" si="104"/>
        <v>5.2083333335758653E-2</v>
      </c>
      <c r="G1001" s="3" t="s">
        <v>55</v>
      </c>
      <c r="H1001" s="41"/>
      <c r="I1001" s="40"/>
      <c r="J1001" s="5" t="s">
        <v>56</v>
      </c>
      <c r="K1001" s="3" t="s">
        <v>57</v>
      </c>
      <c r="L1001" s="9" t="s">
        <v>58</v>
      </c>
      <c r="M1001" s="3" t="s">
        <v>59</v>
      </c>
      <c r="N1001" s="3" t="s">
        <v>60</v>
      </c>
      <c r="O1001" s="3" t="s">
        <v>5045</v>
      </c>
      <c r="P1001" s="3" t="s">
        <v>5046</v>
      </c>
      <c r="Q1001" s="4" t="s">
        <v>5047</v>
      </c>
      <c r="R1001" s="3" t="s">
        <v>980</v>
      </c>
      <c r="S1001" s="3" t="s">
        <v>65</v>
      </c>
      <c r="T1001" s="3" t="s">
        <v>66</v>
      </c>
      <c r="U1001" s="3" t="s">
        <v>5048</v>
      </c>
      <c r="V1001" s="22" t="str">
        <f t="shared" si="103"/>
        <v>RLFO; Hora de aviso: 22:45 08/03/2024; Solución: Se recupera 20 metros de reserva de F.O 8 hilos y se ingresa extremos a empalmes de 36 hilos existentes; Hora de solución: 0:00 09/03/2024; Causa: Vandalismo</v>
      </c>
      <c r="W1001" s="4" t="s">
        <v>68</v>
      </c>
      <c r="X1001" s="3"/>
      <c r="Y1001" s="3"/>
      <c r="Z1001" s="3" t="s">
        <v>69</v>
      </c>
      <c r="AA1001" s="3" t="s">
        <v>70</v>
      </c>
      <c r="AB1001" s="3">
        <v>8346574</v>
      </c>
      <c r="AC1001" s="3" t="s">
        <v>71</v>
      </c>
      <c r="AD1001" s="6">
        <v>0</v>
      </c>
      <c r="AE1001" s="7"/>
      <c r="AF1001" s="7"/>
      <c r="AG1001" s="6">
        <f>Tabla4[[#This Row],[Tiempo Parada de Reloj]]+Tabla4[[#This Row],[Tiempo Autorizado por Telefonica (no Máximo)]]</f>
        <v>0</v>
      </c>
      <c r="AH1001" s="7">
        <f t="shared" ca="1" si="100"/>
        <v>5.2083333335758653E-2</v>
      </c>
      <c r="AI1001" s="8">
        <f t="shared" si="101"/>
        <v>0</v>
      </c>
      <c r="AJ1001" s="8">
        <f t="shared" ca="1" si="102"/>
        <v>1.2500000000582077</v>
      </c>
      <c r="AK1001" s="3" t="s">
        <v>106</v>
      </c>
      <c r="AL1001" s="3" t="s">
        <v>71</v>
      </c>
      <c r="AM1001" s="3" t="s">
        <v>69</v>
      </c>
      <c r="AN1001" s="3" t="s">
        <v>106</v>
      </c>
      <c r="AO1001" s="3" t="s">
        <v>87</v>
      </c>
      <c r="AP1001" s="3" t="s">
        <v>87</v>
      </c>
      <c r="AQ1001" s="23">
        <v>45362.911805555559</v>
      </c>
      <c r="AR1001" s="3"/>
      <c r="AS1001" s="23"/>
      <c r="AT1001" s="23"/>
      <c r="AU1001" s="3" t="s">
        <v>74</v>
      </c>
      <c r="AV1001" s="3" t="s">
        <v>2311</v>
      </c>
      <c r="AW1001" s="3" t="s">
        <v>5049</v>
      </c>
      <c r="AX1001" s="3">
        <v>4.7054999999999998</v>
      </c>
      <c r="AY1001" s="3">
        <v>-74.027799999999999</v>
      </c>
      <c r="AZ1001" s="8" t="str">
        <f>+CONCATENATE("Reportan apertura en el enlace ",Tabla4[[#This Row],[Enlace]]," en el ",Tabla4[[#This Row],[Distancia óptica]]," ocasionado por ",Tabla4[[#This Row],[Causa del daño]])</f>
        <v>Reportan apertura en el enlace Delicias Del Carmen - Dto 11007 en el km 0,492 desde delias del carmen ocasionado por Vandalismo</v>
      </c>
      <c r="BA1001" s="8" t="str">
        <f>+CONCATENATE("Para dar solución al incidente ",Tabla4[[#This Row],[Solución]])</f>
        <v>Para dar solución al incidente Se recupera 20 metros de reserva de F.O 8 hilos y se ingresa extremos a empalmes de 36 hilos existentes</v>
      </c>
      <c r="BB1001" s="3" t="str">
        <f>+_xlfn.CONCAT(Tabla4[[#This Row],[Causa Raiz]]," ",Tabla4[[#This Row],[Solución2]]," (",Tabla4[[#This Row],[Anillo]],"- Cabecera: ",Tabla4[[#This Row],[Cabecera]],"- Operador: ",Tabla4[[#This Row],[Operador]],")")</f>
        <v>Reportan apertura en el enlace Delicias Del Carmen - Dto 11007 en el km 0,492 desde delias del carmen ocasionado por Vandalismo Para dar solución al incidente Se recupera 20 metros de reserva de F.O 8 hilos y se ingresa extremos a empalmes de 36 hilos existentes (Uk Dto 11057- Cabecera: AUTOPISTA- Operador: Colombia Telecomunicaciones)</v>
      </c>
    </row>
    <row r="1002" spans="1:54" s="2" customFormat="1" ht="185.25">
      <c r="A1002" s="38">
        <f t="shared" si="99"/>
        <v>1001</v>
      </c>
      <c r="B1002" s="3">
        <v>8349362</v>
      </c>
      <c r="C1002" s="3" t="s">
        <v>163</v>
      </c>
      <c r="D1002" s="23">
        <v>45360.052083333336</v>
      </c>
      <c r="E1002" s="23">
        <v>45360.053472222222</v>
      </c>
      <c r="F1002" s="1">
        <f t="shared" ca="1" si="104"/>
        <v>1.3888888861401938E-3</v>
      </c>
      <c r="G1002" s="3" t="s">
        <v>55</v>
      </c>
      <c r="H1002" s="41"/>
      <c r="I1002" s="40"/>
      <c r="J1002" s="5" t="s">
        <v>322</v>
      </c>
      <c r="K1002" s="3" t="s">
        <v>322</v>
      </c>
      <c r="L1002" s="9" t="s">
        <v>58</v>
      </c>
      <c r="M1002" s="3" t="s">
        <v>360</v>
      </c>
      <c r="N1002" s="3" t="s">
        <v>418</v>
      </c>
      <c r="O1002" s="3" t="s">
        <v>5050</v>
      </c>
      <c r="P1002" s="3"/>
      <c r="Q1002" s="4" t="s">
        <v>5051</v>
      </c>
      <c r="R1002" s="3" t="s">
        <v>365</v>
      </c>
      <c r="S1002" s="3" t="s">
        <v>328</v>
      </c>
      <c r="T1002" s="3" t="s">
        <v>104</v>
      </c>
      <c r="U1002" s="3" t="s">
        <v>5052</v>
      </c>
      <c r="V1002" s="22" t="str">
        <f t="shared" si="103"/>
        <v>RDFO; Hora de aviso: 1:15 09/03/2024; Solución: Nestor Ramirez disponible de N3 confirma que enlace pertenece a telefonica por lo que se cancela atencion de ufinet; Hora de solución: 1:17 09/03/2024; Causa: Visita Fallida</v>
      </c>
      <c r="W1002" s="4" t="s">
        <v>1517</v>
      </c>
      <c r="X1002" s="3"/>
      <c r="Y1002" s="3"/>
      <c r="Z1002" s="3" t="s">
        <v>69</v>
      </c>
      <c r="AA1002" s="3" t="s">
        <v>71</v>
      </c>
      <c r="AB1002" s="3">
        <v>0</v>
      </c>
      <c r="AC1002" s="3" t="s">
        <v>71</v>
      </c>
      <c r="AD1002" s="6">
        <v>0</v>
      </c>
      <c r="AE1002" s="7"/>
      <c r="AF1002" s="7"/>
      <c r="AG1002" s="6">
        <f>Tabla4[[#This Row],[Tiempo Parada de Reloj]]+Tabla4[[#This Row],[Tiempo Autorizado por Telefonica (no Máximo)]]</f>
        <v>0</v>
      </c>
      <c r="AH1002" s="7">
        <f t="shared" ca="1" si="100"/>
        <v>1.3888888861401938E-3</v>
      </c>
      <c r="AI1002" s="8">
        <f t="shared" si="101"/>
        <v>0</v>
      </c>
      <c r="AJ1002" s="8">
        <f t="shared" ca="1" si="102"/>
        <v>3.3333333267364651E-2</v>
      </c>
      <c r="AK1002" s="3" t="s">
        <v>106</v>
      </c>
      <c r="AL1002" s="3" t="s">
        <v>71</v>
      </c>
      <c r="AM1002" s="3" t="s">
        <v>69</v>
      </c>
      <c r="AN1002" s="3" t="s">
        <v>106</v>
      </c>
      <c r="AO1002" s="3"/>
      <c r="AP1002" s="3"/>
      <c r="AQ1002" s="23">
        <v>45360.145833333336</v>
      </c>
      <c r="AR1002" s="3"/>
      <c r="AS1002" s="23"/>
      <c r="AT1002" s="23"/>
      <c r="AU1002" s="3" t="s">
        <v>322</v>
      </c>
      <c r="AV1002" s="3" t="s">
        <v>69</v>
      </c>
      <c r="AW1002" s="3" t="s">
        <v>69</v>
      </c>
      <c r="AX1002" s="3" t="s">
        <v>69</v>
      </c>
      <c r="AY1002" s="3" t="s">
        <v>69</v>
      </c>
      <c r="AZ1002" s="8" t="str">
        <f>+CONCATENATE("Reportan apertura en el enlace ",Tabla4[[#This Row],[Enlace]]," en el ",Tabla4[[#This Row],[Distancia óptica]]," ocasionado por ",Tabla4[[#This Row],[Causa del daño]])</f>
        <v>Reportan apertura en el enlace Bello - Aranjuez en el  ocasionado por Visita Fallida</v>
      </c>
      <c r="BA1002" s="8" t="str">
        <f>+CONCATENATE("Para dar solución al incidente ",Tabla4[[#This Row],[Solución]])</f>
        <v>Para dar solución al incidente Nestor Ramirez disponible de N3 confirma que enlace pertenece a telefonica por lo que se cancela atencion de ufinet</v>
      </c>
      <c r="BB1002" s="3" t="str">
        <f>+_xlfn.CONCAT(Tabla4[[#This Row],[Causa Raiz]]," ",Tabla4[[#This Row],[Solución2]]," (",Tabla4[[#This Row],[Anillo]],"- Cabecera: ",Tabla4[[#This Row],[Cabecera]],"- Operador: ",Tabla4[[#This Row],[Operador]],")")</f>
        <v>Reportan apertura en el enlace Bello - Aranjuez en el  ocasionado por Visita Fallida Para dar solución al incidente Nestor Ramirez disponible de N3 confirma que enlace pertenece a telefonica por lo que se cancela atencion de ufinet (NA- Cabecera: NA- Operador: Ufinet)</v>
      </c>
    </row>
    <row r="1003" spans="1:54" s="2" customFormat="1" ht="185.25">
      <c r="A1003" s="38">
        <f t="shared" si="99"/>
        <v>1002</v>
      </c>
      <c r="B1003" s="3">
        <v>8349461</v>
      </c>
      <c r="C1003" s="3" t="s">
        <v>92</v>
      </c>
      <c r="D1003" s="23">
        <v>45360.09375</v>
      </c>
      <c r="E1003" s="23">
        <v>45360.770833333336</v>
      </c>
      <c r="F1003" s="1">
        <f t="shared" ca="1" si="104"/>
        <v>0.67708333333575865</v>
      </c>
      <c r="G1003" s="3" t="s">
        <v>55</v>
      </c>
      <c r="H1003" s="41"/>
      <c r="I1003" s="40"/>
      <c r="J1003" s="5" t="s">
        <v>56</v>
      </c>
      <c r="K1003" s="3" t="s">
        <v>57</v>
      </c>
      <c r="L1003" s="9" t="s">
        <v>58</v>
      </c>
      <c r="M1003" s="3" t="s">
        <v>59</v>
      </c>
      <c r="N1003" s="3" t="s">
        <v>60</v>
      </c>
      <c r="O1003" s="3" t="s">
        <v>1604</v>
      </c>
      <c r="P1003" s="3" t="s">
        <v>5053</v>
      </c>
      <c r="Q1003" s="4" t="s">
        <v>5054</v>
      </c>
      <c r="R1003" s="3" t="s">
        <v>84</v>
      </c>
      <c r="S1003" s="3" t="s">
        <v>65</v>
      </c>
      <c r="T1003" s="3" t="s">
        <v>66</v>
      </c>
      <c r="U1003" s="3" t="s">
        <v>5055</v>
      </c>
      <c r="V1003" s="22" t="str">
        <f t="shared" si="103"/>
        <v>RTNFO; Hora de aviso: 2:15 09/03/2024; Solución: Sangriade 36 hilos en caja empalme de 24 hilos; Hora de solución: 18:30 09/03/2024; Causa: Vandalismo</v>
      </c>
      <c r="W1003" s="4" t="s">
        <v>213</v>
      </c>
      <c r="X1003" s="3"/>
      <c r="Y1003" s="3"/>
      <c r="Z1003" s="3" t="s">
        <v>69</v>
      </c>
      <c r="AA1003" s="3" t="s">
        <v>71</v>
      </c>
      <c r="AB1003" s="3">
        <v>0</v>
      </c>
      <c r="AC1003" s="3" t="s">
        <v>71</v>
      </c>
      <c r="AD1003" s="6">
        <v>0.54166666666666663</v>
      </c>
      <c r="AE1003" s="7"/>
      <c r="AF1003" s="7"/>
      <c r="AG1003" s="6">
        <f>Tabla4[[#This Row],[Tiempo Parada de Reloj]]+Tabla4[[#This Row],[Tiempo Autorizado por Telefonica (no Máximo)]]</f>
        <v>0.54166666666666663</v>
      </c>
      <c r="AH1003" s="7">
        <f t="shared" ca="1" si="100"/>
        <v>0.13541666666909202</v>
      </c>
      <c r="AI1003" s="8">
        <f t="shared" si="101"/>
        <v>13</v>
      </c>
      <c r="AJ1003" s="8">
        <f t="shared" ca="1" si="102"/>
        <v>3.2500000000582085</v>
      </c>
      <c r="AK1003" s="3" t="s">
        <v>106</v>
      </c>
      <c r="AL1003" s="3" t="s">
        <v>70</v>
      </c>
      <c r="AM1003" s="3" t="s">
        <v>73</v>
      </c>
      <c r="AN1003" s="3" t="s">
        <v>120</v>
      </c>
      <c r="AO1003" s="3" t="s">
        <v>87</v>
      </c>
      <c r="AP1003" s="3" t="s">
        <v>87</v>
      </c>
      <c r="AQ1003" s="23">
        <v>45362.535416666666</v>
      </c>
      <c r="AR1003" s="3"/>
      <c r="AS1003" s="23"/>
      <c r="AT1003" s="23"/>
      <c r="AU1003" s="3" t="s">
        <v>264</v>
      </c>
      <c r="AV1003" s="3" t="s">
        <v>785</v>
      </c>
      <c r="AW1003" s="3" t="s">
        <v>76</v>
      </c>
      <c r="AX1003" s="3">
        <v>4.7648999999999999</v>
      </c>
      <c r="AY1003" s="3">
        <v>-74.031300000000002</v>
      </c>
      <c r="AZ1003" s="8" t="str">
        <f>+CONCATENATE("Reportan apertura en el enlace ",Tabla4[[#This Row],[Enlace]]," en el ",Tabla4[[#This Row],[Distancia óptica]]," ocasionado por ",Tabla4[[#This Row],[Causa del daño]])</f>
        <v>Reportan apertura en el enlace Bogotá - Chocontá en el km 16,5 desde Morato ocasionado por Vandalismo</v>
      </c>
      <c r="BA1003" s="8" t="str">
        <f>+CONCATENATE("Para dar solución al incidente ",Tabla4[[#This Row],[Solución]])</f>
        <v>Para dar solución al incidente Sangriade 36 hilos en caja empalme de 24 hilos</v>
      </c>
      <c r="BB1003" s="3" t="str">
        <f>+_xlfn.CONCAT(Tabla4[[#This Row],[Causa Raiz]]," ",Tabla4[[#This Row],[Solución2]]," (",Tabla4[[#This Row],[Anillo]],"- Cabecera: ",Tabla4[[#This Row],[Cabecera]],"- Operador: ",Tabla4[[#This Row],[Operador]],")")</f>
        <v>Reportan apertura en el enlace Bogotá - Chocontá en el km 16,5 desde Morato ocasionado por Vandalismo Para dar solución al incidente Sangriade 36 hilos en caja empalme de 24 hilos (Troncal- Cabecera: Autopista- Operador: Colombia Telecomunicaciones)</v>
      </c>
    </row>
    <row r="1004" spans="1:54" s="2" customFormat="1" ht="199.5">
      <c r="A1004" s="38">
        <f t="shared" si="99"/>
        <v>1003</v>
      </c>
      <c r="B1004" s="3">
        <v>8349696</v>
      </c>
      <c r="C1004" s="3" t="s">
        <v>92</v>
      </c>
      <c r="D1004" s="23">
        <v>45360.152777777781</v>
      </c>
      <c r="E1004" s="23">
        <v>45360.381944444445</v>
      </c>
      <c r="F1004" s="1">
        <f t="shared" ca="1" si="104"/>
        <v>0.22916666666424135</v>
      </c>
      <c r="G1004" s="3" t="s">
        <v>55</v>
      </c>
      <c r="H1004" s="41"/>
      <c r="I1004" s="40"/>
      <c r="J1004" s="5" t="s">
        <v>56</v>
      </c>
      <c r="K1004" s="3" t="s">
        <v>57</v>
      </c>
      <c r="L1004" s="9" t="s">
        <v>58</v>
      </c>
      <c r="M1004" s="3" t="s">
        <v>59</v>
      </c>
      <c r="N1004" s="3" t="s">
        <v>60</v>
      </c>
      <c r="O1004" s="3" t="s">
        <v>375</v>
      </c>
      <c r="P1004" s="3" t="s">
        <v>5056</v>
      </c>
      <c r="Q1004" s="4" t="s">
        <v>5057</v>
      </c>
      <c r="R1004" s="3" t="s">
        <v>64</v>
      </c>
      <c r="S1004" s="3" t="s">
        <v>65</v>
      </c>
      <c r="T1004" s="3" t="s">
        <v>66</v>
      </c>
      <c r="U1004" s="3" t="s">
        <v>5058</v>
      </c>
      <c r="V1004" s="22" t="str">
        <f t="shared" si="103"/>
        <v>RTNFO; Hora de aviso: 3:40 09/03/2024; Solución: Se recuperan 150 mts de reserva y se realiza un empalme de 48 Hilos; Hora de solución: 9:10 09/03/2024; Causa: Vandalismo</v>
      </c>
      <c r="W1004" s="4" t="s">
        <v>68</v>
      </c>
      <c r="X1004" s="3"/>
      <c r="Y1004" s="3"/>
      <c r="Z1004" s="3" t="s">
        <v>69</v>
      </c>
      <c r="AA1004" s="3" t="s">
        <v>71</v>
      </c>
      <c r="AB1004" s="3">
        <v>0</v>
      </c>
      <c r="AC1004" s="3" t="s">
        <v>71</v>
      </c>
      <c r="AD1004" s="6">
        <v>3.5416666666666666E-2</v>
      </c>
      <c r="AE1004" s="7"/>
      <c r="AF1004" s="7"/>
      <c r="AG1004" s="6">
        <f>Tabla4[[#This Row],[Tiempo Parada de Reloj]]+Tabla4[[#This Row],[Tiempo Autorizado por Telefonica (no Máximo)]]</f>
        <v>3.5416666666666666E-2</v>
      </c>
      <c r="AH1004" s="7">
        <f t="shared" ca="1" si="100"/>
        <v>0.1937499999975747</v>
      </c>
      <c r="AI1004" s="8">
        <f t="shared" si="101"/>
        <v>0.85</v>
      </c>
      <c r="AJ1004" s="8">
        <f t="shared" ca="1" si="102"/>
        <v>4.6499999999417927</v>
      </c>
      <c r="AK1004" s="3" t="s">
        <v>87</v>
      </c>
      <c r="AL1004" s="3" t="s">
        <v>70</v>
      </c>
      <c r="AM1004" s="3" t="s">
        <v>73</v>
      </c>
      <c r="AN1004" s="3" t="s">
        <v>73</v>
      </c>
      <c r="AO1004" s="3" t="s">
        <v>98</v>
      </c>
      <c r="AP1004" s="3" t="s">
        <v>119</v>
      </c>
      <c r="AQ1004" s="23">
        <v>45364.78402777778</v>
      </c>
      <c r="AR1004" s="3"/>
      <c r="AS1004" s="23"/>
      <c r="AT1004" s="23"/>
      <c r="AU1004" s="3" t="s">
        <v>100</v>
      </c>
      <c r="AV1004" s="3" t="s">
        <v>837</v>
      </c>
      <c r="AW1004" s="3" t="s">
        <v>76</v>
      </c>
      <c r="AX1004" s="3">
        <v>4.4831000000000003</v>
      </c>
      <c r="AY1004" s="3">
        <v>-74.097200000000001</v>
      </c>
      <c r="AZ1004" s="8" t="str">
        <f>+CONCATENATE("Reportan apertura en el enlace ",Tabla4[[#This Row],[Enlace]]," en el ",Tabla4[[#This Row],[Distancia óptica]]," ocasionado por ",Tabla4[[#This Row],[Causa del daño]])</f>
        <v>Reportan apertura en el enlace Bogotá - Villavicencio en el km 23,3 desde Progreso  ocasionado por Vandalismo</v>
      </c>
      <c r="BA1004" s="8" t="str">
        <f>+CONCATENATE("Para dar solución al incidente ",Tabla4[[#This Row],[Solución]])</f>
        <v>Para dar solución al incidente Se recuperan 150 mts de reserva y se realiza un empalme de 48 Hilos</v>
      </c>
      <c r="BB1004" s="3" t="str">
        <f>+_xlfn.CONCAT(Tabla4[[#This Row],[Causa Raiz]]," ",Tabla4[[#This Row],[Solución2]]," (",Tabla4[[#This Row],[Anillo]],"- Cabecera: ",Tabla4[[#This Row],[Cabecera]],"- Operador: ",Tabla4[[#This Row],[Operador]],")")</f>
        <v>Reportan apertura en el enlace Bogotá - Villavicencio en el km 23,3 desde Progreso  ocasionado por Vandalismo Para dar solución al incidente Se recuperan 150 mts de reserva y se realiza un empalme de 48 Hilos (Troncal- Cabecera: Progreso- Operador: Colombia Telecomunicaciones)</v>
      </c>
    </row>
    <row r="1005" spans="1:54" s="2" customFormat="1" ht="156.75">
      <c r="A1005" s="38">
        <f t="shared" si="99"/>
        <v>1004</v>
      </c>
      <c r="B1005" s="3">
        <v>8349361</v>
      </c>
      <c r="C1005" s="3" t="s">
        <v>92</v>
      </c>
      <c r="D1005" s="23">
        <v>45360.166666666664</v>
      </c>
      <c r="E1005" s="23">
        <v>45360.458333333336</v>
      </c>
      <c r="F1005" s="1">
        <f t="shared" ca="1" si="104"/>
        <v>0.29166666667151731</v>
      </c>
      <c r="G1005" s="3" t="s">
        <v>55</v>
      </c>
      <c r="H1005" s="41"/>
      <c r="I1005" s="40" t="s">
        <v>5059</v>
      </c>
      <c r="J1005" s="5" t="s">
        <v>322</v>
      </c>
      <c r="K1005" s="3" t="s">
        <v>322</v>
      </c>
      <c r="L1005" s="9" t="s">
        <v>58</v>
      </c>
      <c r="M1005" s="3" t="s">
        <v>139</v>
      </c>
      <c r="N1005" s="3" t="s">
        <v>447</v>
      </c>
      <c r="O1005" s="3" t="s">
        <v>448</v>
      </c>
      <c r="P1005" s="3" t="s">
        <v>5060</v>
      </c>
      <c r="Q1005" s="4" t="s">
        <v>5061</v>
      </c>
      <c r="R1005" s="3" t="s">
        <v>725</v>
      </c>
      <c r="S1005" s="3" t="s">
        <v>328</v>
      </c>
      <c r="T1005" s="3" t="s">
        <v>380</v>
      </c>
      <c r="U1005" s="3" t="s">
        <v>960</v>
      </c>
      <c r="V1005" s="22" t="str">
        <f t="shared" si="103"/>
        <v>RTNFO; Hora de aviso: 4:00 09/03/2024; Solución: Se realiza tendido y dos empalmes ; Hora de solución: 11:00 09/03/2024; Causa: Corto Circuito</v>
      </c>
      <c r="W1005" s="4" t="s">
        <v>1517</v>
      </c>
      <c r="X1005" s="3"/>
      <c r="Y1005" s="3"/>
      <c r="Z1005" s="3" t="s">
        <v>69</v>
      </c>
      <c r="AA1005" s="3" t="s">
        <v>70</v>
      </c>
      <c r="AB1005" s="3">
        <v>8349361</v>
      </c>
      <c r="AC1005" s="3" t="s">
        <v>71</v>
      </c>
      <c r="AD1005" s="6">
        <v>0.10416666666666667</v>
      </c>
      <c r="AE1005" s="7"/>
      <c r="AF1005" s="7"/>
      <c r="AG1005" s="6">
        <f>Tabla4[[#This Row],[Tiempo Parada de Reloj]]+Tabla4[[#This Row],[Tiempo Autorizado por Telefonica (no Máximo)]]</f>
        <v>0.10416666666666667</v>
      </c>
      <c r="AH1005" s="7">
        <f t="shared" ca="1" si="100"/>
        <v>0.18750000000485062</v>
      </c>
      <c r="AI1005" s="8">
        <f t="shared" si="101"/>
        <v>2.5</v>
      </c>
      <c r="AJ1005" s="8">
        <f t="shared" ca="1" si="102"/>
        <v>4.5000000001164153</v>
      </c>
      <c r="AK1005" s="3" t="s">
        <v>106</v>
      </c>
      <c r="AL1005" s="3" t="s">
        <v>70</v>
      </c>
      <c r="AM1005" s="3" t="s">
        <v>73</v>
      </c>
      <c r="AN1005" s="3" t="s">
        <v>73</v>
      </c>
      <c r="AO1005" s="3" t="s">
        <v>87</v>
      </c>
      <c r="AP1005" s="3" t="s">
        <v>87</v>
      </c>
      <c r="AQ1005" s="23">
        <v>45362.546527777777</v>
      </c>
      <c r="AR1005" s="3"/>
      <c r="AS1005" s="23"/>
      <c r="AT1005" s="23"/>
      <c r="AU1005" s="3" t="s">
        <v>322</v>
      </c>
      <c r="AV1005" s="3" t="s">
        <v>69</v>
      </c>
      <c r="AW1005" s="3" t="s">
        <v>69</v>
      </c>
      <c r="AX1005" s="3">
        <v>3.8831410000000002</v>
      </c>
      <c r="AY1005" s="3">
        <v>-77.063618000000005</v>
      </c>
      <c r="AZ1005" s="8" t="str">
        <f>+CONCATENATE("Reportan apertura en el enlace ",Tabla4[[#This Row],[Enlace]]," en el ",Tabla4[[#This Row],[Distancia óptica]]," ocasionado por ",Tabla4[[#This Row],[Causa del daño]])</f>
        <v>Reportan apertura en el enlace Cali - Buenaventura en el Km 2,6 desde centro ocasionado por Corto Circuito</v>
      </c>
      <c r="BA1005" s="8" t="str">
        <f>+CONCATENATE("Para dar solución al incidente ",Tabla4[[#This Row],[Solución]])</f>
        <v xml:space="preserve">Para dar solución al incidente Se realiza tendido y dos empalmes </v>
      </c>
      <c r="BB1005" s="3" t="str">
        <f>+_xlfn.CONCAT(Tabla4[[#This Row],[Causa Raiz]]," ",Tabla4[[#This Row],[Solución2]]," (",Tabla4[[#This Row],[Anillo]],"- Cabecera: ",Tabla4[[#This Row],[Cabecera]],"- Operador: ",Tabla4[[#This Row],[Operador]],")")</f>
        <v>Reportan apertura en el enlace Cali - Buenaventura en el Km 2,6 desde centro ocasionado por Corto Circuito Para dar solución al incidente Se realiza tendido y dos empalmes  (NA- Cabecera: NA- Operador: Ufinet)</v>
      </c>
    </row>
    <row r="1006" spans="1:54" s="2" customFormat="1" ht="199.5">
      <c r="A1006" s="38">
        <f t="shared" si="99"/>
        <v>1005</v>
      </c>
      <c r="B1006" s="3">
        <v>8349408</v>
      </c>
      <c r="C1006" s="3" t="s">
        <v>163</v>
      </c>
      <c r="D1006" s="23">
        <v>45360.208333333336</v>
      </c>
      <c r="E1006" s="23">
        <v>45361.506944444445</v>
      </c>
      <c r="F1006" s="1">
        <f t="shared" ca="1" si="104"/>
        <v>1.2986111111094942</v>
      </c>
      <c r="G1006" s="3" t="s">
        <v>55</v>
      </c>
      <c r="H1006" s="41"/>
      <c r="I1006" s="40"/>
      <c r="J1006" s="5" t="s">
        <v>56</v>
      </c>
      <c r="K1006" s="3" t="s">
        <v>77</v>
      </c>
      <c r="L1006" s="9" t="s">
        <v>58</v>
      </c>
      <c r="M1006" s="3" t="s">
        <v>139</v>
      </c>
      <c r="N1006" s="3" t="s">
        <v>447</v>
      </c>
      <c r="O1006" s="3" t="s">
        <v>5062</v>
      </c>
      <c r="P1006" s="3" t="s">
        <v>5063</v>
      </c>
      <c r="Q1006" s="4" t="s">
        <v>5064</v>
      </c>
      <c r="R1006" s="3" t="s">
        <v>725</v>
      </c>
      <c r="S1006" s="3" t="s">
        <v>289</v>
      </c>
      <c r="T1006" s="3" t="s">
        <v>329</v>
      </c>
      <c r="U1006" s="3" t="s">
        <v>5065</v>
      </c>
      <c r="V1006" s="22" t="str">
        <f t="shared" si="103"/>
        <v>RDFO; Hora de aviso: 5:00 09/03/2024; Solución: Se realiza tendido de 400 metros de fibra y dos empalmes de 48 Hilos; Hora de solución: 12:10 10/03/2024; Causa: Incendio</v>
      </c>
      <c r="W1006" s="4" t="s">
        <v>160</v>
      </c>
      <c r="X1006" s="3"/>
      <c r="Y1006" s="3"/>
      <c r="Z1006" s="3" t="s">
        <v>69</v>
      </c>
      <c r="AA1006" s="3" t="s">
        <v>70</v>
      </c>
      <c r="AB1006" s="3">
        <v>8349408</v>
      </c>
      <c r="AC1006" s="3" t="s">
        <v>71</v>
      </c>
      <c r="AD1006" s="6">
        <v>1.1131944444444444</v>
      </c>
      <c r="AE1006" s="7"/>
      <c r="AF1006" s="7"/>
      <c r="AG1006" s="6">
        <f>Tabla4[[#This Row],[Tiempo Parada de Reloj]]+Tabla4[[#This Row],[Tiempo Autorizado por Telefonica (no Máximo)]]</f>
        <v>1.1131944444444444</v>
      </c>
      <c r="AH1006" s="7">
        <f t="shared" ca="1" si="100"/>
        <v>0.18541666666504986</v>
      </c>
      <c r="AI1006" s="8">
        <f t="shared" si="101"/>
        <v>26.716666666666665</v>
      </c>
      <c r="AJ1006" s="8">
        <f t="shared" ca="1" si="102"/>
        <v>4.4499999999611966</v>
      </c>
      <c r="AK1006" s="3" t="s">
        <v>106</v>
      </c>
      <c r="AL1006" s="3" t="s">
        <v>70</v>
      </c>
      <c r="AM1006" s="3" t="s">
        <v>73</v>
      </c>
      <c r="AN1006" s="3" t="s">
        <v>98</v>
      </c>
      <c r="AO1006" s="3" t="s">
        <v>98</v>
      </c>
      <c r="AP1006" s="3" t="s">
        <v>98</v>
      </c>
      <c r="AQ1006" s="23">
        <v>45364.429166666669</v>
      </c>
      <c r="AR1006" s="3"/>
      <c r="AS1006" s="23"/>
      <c r="AT1006" s="23"/>
      <c r="AU1006" s="3" t="s">
        <v>455</v>
      </c>
      <c r="AV1006" s="3" t="s">
        <v>5066</v>
      </c>
      <c r="AW1006" s="3" t="s">
        <v>135</v>
      </c>
      <c r="AX1006" s="3">
        <v>3.8830249999999999</v>
      </c>
      <c r="AY1006" s="3">
        <v>-77.063652000000005</v>
      </c>
      <c r="AZ1006" s="8" t="str">
        <f>+CONCATENATE("Reportan apertura en el enlace ",Tabla4[[#This Row],[Enlace]]," en el ",Tabla4[[#This Row],[Distancia óptica]]," ocasionado por ",Tabla4[[#This Row],[Causa del daño]])</f>
        <v>Reportan apertura en el enlace Buenaventura Centro - Juan 23 en el Km 2,6 desde Centro ocasionado por Incendio</v>
      </c>
      <c r="BA1006" s="8" t="str">
        <f>+CONCATENATE("Para dar solución al incidente ",Tabla4[[#This Row],[Solución]])</f>
        <v>Para dar solución al incidente Se realiza tendido de 400 metros de fibra y dos empalmes de 48 Hilos</v>
      </c>
      <c r="BB1006" s="3" t="str">
        <f>+_xlfn.CONCAT(Tabla4[[#This Row],[Causa Raiz]]," ",Tabla4[[#This Row],[Solución2]]," (",Tabla4[[#This Row],[Anillo]],"- Cabecera: ",Tabla4[[#This Row],[Cabecera]],"- Operador: ",Tabla4[[#This Row],[Operador]],")")</f>
        <v>Reportan apertura en el enlace Buenaventura Centro - Juan 23 en el Km 2,6 desde Centro ocasionado por Incendio Para dar solución al incidente Se realiza tendido de 400 metros de fibra y dos empalmes de 48 Hilos (Lineal- Cabecera: Buenaventura centro- Operador: Colombia Telecomunicaciones)</v>
      </c>
    </row>
    <row r="1007" spans="1:54" s="2" customFormat="1" ht="185.25">
      <c r="A1007" s="38">
        <f t="shared" si="99"/>
        <v>1006</v>
      </c>
      <c r="B1007" s="3">
        <v>8349988</v>
      </c>
      <c r="C1007" s="3" t="s">
        <v>54</v>
      </c>
      <c r="D1007" s="23">
        <v>45360.239583333336</v>
      </c>
      <c r="E1007" s="23">
        <v>45360.364583333336</v>
      </c>
      <c r="F1007" s="1">
        <f t="shared" ca="1" si="104"/>
        <v>0.125</v>
      </c>
      <c r="G1007" s="3" t="s">
        <v>55</v>
      </c>
      <c r="H1007" s="41"/>
      <c r="I1007" s="40"/>
      <c r="J1007" s="5" t="s">
        <v>56</v>
      </c>
      <c r="K1007" s="3" t="s">
        <v>359</v>
      </c>
      <c r="L1007" s="9" t="s">
        <v>58</v>
      </c>
      <c r="M1007" s="3" t="s">
        <v>360</v>
      </c>
      <c r="N1007" s="3" t="s">
        <v>483</v>
      </c>
      <c r="O1007" s="3" t="s">
        <v>5050</v>
      </c>
      <c r="P1007" s="3" t="s">
        <v>5067</v>
      </c>
      <c r="Q1007" s="4" t="s">
        <v>5068</v>
      </c>
      <c r="R1007" s="3" t="s">
        <v>365</v>
      </c>
      <c r="S1007" s="3" t="s">
        <v>619</v>
      </c>
      <c r="T1007" s="3" t="s">
        <v>329</v>
      </c>
      <c r="U1007" s="3" t="s">
        <v>5069</v>
      </c>
      <c r="V1007" s="22" t="str">
        <f t="shared" si="103"/>
        <v>RLFO; Hora de aviso: 5:45 09/03/2024; Solución: Se recuperan 50 mts de reserva y se realiza un empalme de 144 Hilos; Hora de solución: 8:45 09/03/2024; Causa: Incendio</v>
      </c>
      <c r="W1007" s="4" t="s">
        <v>423</v>
      </c>
      <c r="X1007" s="3"/>
      <c r="Y1007" s="3"/>
      <c r="Z1007" s="3" t="s">
        <v>69</v>
      </c>
      <c r="AA1007" s="3" t="s">
        <v>71</v>
      </c>
      <c r="AB1007" s="3">
        <v>0</v>
      </c>
      <c r="AC1007" s="3" t="s">
        <v>71</v>
      </c>
      <c r="AD1007" s="6">
        <v>0</v>
      </c>
      <c r="AE1007" s="7"/>
      <c r="AF1007" s="7"/>
      <c r="AG1007" s="6">
        <f>Tabla4[[#This Row],[Tiempo Parada de Reloj]]+Tabla4[[#This Row],[Tiempo Autorizado por Telefonica (no Máximo)]]</f>
        <v>0</v>
      </c>
      <c r="AH1007" s="7">
        <f t="shared" ca="1" si="100"/>
        <v>0.125</v>
      </c>
      <c r="AI1007" s="8">
        <f t="shared" si="101"/>
        <v>0</v>
      </c>
      <c r="AJ1007" s="8">
        <f t="shared" ca="1" si="102"/>
        <v>3</v>
      </c>
      <c r="AK1007" s="3" t="s">
        <v>106</v>
      </c>
      <c r="AL1007" s="3" t="s">
        <v>70</v>
      </c>
      <c r="AM1007" s="3" t="s">
        <v>73</v>
      </c>
      <c r="AN1007" s="3" t="s">
        <v>73</v>
      </c>
      <c r="AO1007" s="3" t="s">
        <v>87</v>
      </c>
      <c r="AP1007" s="3" t="s">
        <v>87</v>
      </c>
      <c r="AQ1007" s="23">
        <v>45361.335416666669</v>
      </c>
      <c r="AR1007" s="3"/>
      <c r="AS1007" s="23"/>
      <c r="AT1007" s="23"/>
      <c r="AU1007" s="3" t="s">
        <v>424</v>
      </c>
      <c r="AV1007" s="3" t="s">
        <v>5070</v>
      </c>
      <c r="AW1007" s="3" t="s">
        <v>135</v>
      </c>
      <c r="AX1007" s="3">
        <v>6.29521</v>
      </c>
      <c r="AY1007" s="3">
        <v>-75.559740000000005</v>
      </c>
      <c r="AZ1007" s="8" t="str">
        <f>+CONCATENATE("Reportan apertura en el enlace ",Tabla4[[#This Row],[Enlace]]," en el ",Tabla4[[#This Row],[Distancia óptica]]," ocasionado por ",Tabla4[[#This Row],[Causa del daño]])</f>
        <v>Reportan apertura en el enlace Bello - Aranjuez en el Km 2,5 desde Aranjuez ocasionado por Incendio</v>
      </c>
      <c r="BA1007" s="8" t="str">
        <f>+CONCATENATE("Para dar solución al incidente ",Tabla4[[#This Row],[Solución]])</f>
        <v>Para dar solución al incidente Se recuperan 50 mts de reserva y se realiza un empalme de 144 Hilos</v>
      </c>
      <c r="BB1007" s="3" t="str">
        <f>+_xlfn.CONCAT(Tabla4[[#This Row],[Causa Raiz]]," ",Tabla4[[#This Row],[Solución2]]," (",Tabla4[[#This Row],[Anillo]],"- Cabecera: ",Tabla4[[#This Row],[Cabecera]],"- Operador: ",Tabla4[[#This Row],[Operador]],")")</f>
        <v>Reportan apertura en el enlace Bello - Aranjuez en el Km 2,5 desde Aranjuez ocasionado por Incendio Para dar solución al incidente Se recuperan 50 mts de reserva y se realiza un empalme de 144 Hilos (Lineal- Cabecera: Aranjuez- Operador: Colombia Telecomunicaciones)</v>
      </c>
    </row>
    <row r="1008" spans="1:54" s="2" customFormat="1" ht="185.25">
      <c r="A1008" s="38">
        <f t="shared" si="99"/>
        <v>1007</v>
      </c>
      <c r="B1008" s="3">
        <v>8350371</v>
      </c>
      <c r="C1008" s="3" t="s">
        <v>54</v>
      </c>
      <c r="D1008" s="23">
        <v>45360.340277777781</v>
      </c>
      <c r="E1008" s="23">
        <v>45360.420138888891</v>
      </c>
      <c r="F1008" s="1">
        <f t="shared" ca="1" si="104"/>
        <v>7.9861111109494232E-2</v>
      </c>
      <c r="G1008" s="3" t="s">
        <v>55</v>
      </c>
      <c r="H1008" s="41"/>
      <c r="I1008" s="40"/>
      <c r="J1008" s="5" t="s">
        <v>56</v>
      </c>
      <c r="K1008" s="3" t="s">
        <v>77</v>
      </c>
      <c r="L1008" s="9" t="s">
        <v>78</v>
      </c>
      <c r="M1008" s="3" t="s">
        <v>838</v>
      </c>
      <c r="N1008" s="3" t="s">
        <v>1365</v>
      </c>
      <c r="O1008" s="3" t="s">
        <v>5071</v>
      </c>
      <c r="P1008" s="3" t="s">
        <v>5072</v>
      </c>
      <c r="Q1008" s="4" t="s">
        <v>5073</v>
      </c>
      <c r="R1008" s="3" t="s">
        <v>796</v>
      </c>
      <c r="S1008" s="3" t="s">
        <v>289</v>
      </c>
      <c r="T1008" s="3" t="s">
        <v>256</v>
      </c>
      <c r="U1008" s="3" t="s">
        <v>5074</v>
      </c>
      <c r="V1008" s="22" t="str">
        <f t="shared" si="103"/>
        <v>RLFO; Hora de aviso: 8:10 09/03/2024; Solución: Se refusional hilo en caja de empalme; Hora de solución: 10:05 09/03/2024; Causa: Falla de Empalme de FiOp</v>
      </c>
      <c r="W1008" s="4" t="s">
        <v>160</v>
      </c>
      <c r="X1008" s="3"/>
      <c r="Y1008" s="3"/>
      <c r="Z1008" s="3" t="s">
        <v>69</v>
      </c>
      <c r="AA1008" s="3" t="s">
        <v>71</v>
      </c>
      <c r="AB1008" s="3">
        <v>0</v>
      </c>
      <c r="AC1008" s="3" t="s">
        <v>71</v>
      </c>
      <c r="AD1008" s="6">
        <v>0</v>
      </c>
      <c r="AE1008" s="7"/>
      <c r="AF1008" s="7"/>
      <c r="AG1008" s="6">
        <f>Tabla4[[#This Row],[Tiempo Parada de Reloj]]+Tabla4[[#This Row],[Tiempo Autorizado por Telefonica (no Máximo)]]</f>
        <v>0</v>
      </c>
      <c r="AH1008" s="7">
        <f t="shared" ca="1" si="100"/>
        <v>7.9861111109494232E-2</v>
      </c>
      <c r="AI1008" s="8">
        <f t="shared" si="101"/>
        <v>0</v>
      </c>
      <c r="AJ1008" s="8">
        <f t="shared" ca="1" si="102"/>
        <v>1.9166666666278616</v>
      </c>
      <c r="AK1008" s="3" t="s">
        <v>73</v>
      </c>
      <c r="AL1008" s="3" t="s">
        <v>71</v>
      </c>
      <c r="AM1008" s="3" t="s">
        <v>69</v>
      </c>
      <c r="AN1008" s="3" t="s">
        <v>73</v>
      </c>
      <c r="AO1008" s="3" t="s">
        <v>98</v>
      </c>
      <c r="AP1008" s="3" t="s">
        <v>98</v>
      </c>
      <c r="AQ1008" s="23">
        <v>45363.438888888886</v>
      </c>
      <c r="AR1008" s="3"/>
      <c r="AS1008" s="23"/>
      <c r="AT1008" s="23"/>
      <c r="AU1008" s="3" t="s">
        <v>404</v>
      </c>
      <c r="AV1008" s="3" t="s">
        <v>5075</v>
      </c>
      <c r="AW1008" s="3" t="s">
        <v>5076</v>
      </c>
      <c r="AX1008" s="3">
        <v>4.8476999999999997</v>
      </c>
      <c r="AY1008" s="3">
        <v>-75.660700000000006</v>
      </c>
      <c r="AZ1008" s="8" t="str">
        <f>+CONCATENATE("Reportan apertura en el enlace ",Tabla4[[#This Row],[Enlace]]," en el ",Tabla4[[#This Row],[Distancia óptica]]," ocasionado por ",Tabla4[[#This Row],[Causa del daño]])</f>
        <v>Reportan apertura en el enlace Mov. Playa Rica - Mov. La Romelia en el Km 0,476 desde la Romelia ocasionado por Falla de Empalme de FiOp</v>
      </c>
      <c r="BA1008" s="8" t="str">
        <f>+CONCATENATE("Para dar solución al incidente ",Tabla4[[#This Row],[Solución]])</f>
        <v>Para dar solución al incidente Se refusional hilo en caja de empalme</v>
      </c>
      <c r="BB1008" s="3" t="str">
        <f>+_xlfn.CONCAT(Tabla4[[#This Row],[Causa Raiz]]," ",Tabla4[[#This Row],[Solución2]]," (",Tabla4[[#This Row],[Anillo]],"- Cabecera: ",Tabla4[[#This Row],[Cabecera]],"- Operador: ",Tabla4[[#This Row],[Operador]],")")</f>
        <v>Reportan apertura en el enlace Mov. Playa Rica - Mov. La Romelia en el Km 0,476 desde la Romelia ocasionado por Falla de Empalme de FiOp Para dar solución al incidente Se refusional hilo en caja de empalme (UK la romelia- Cabecera: LA ROMELIA- Operador: Colombia Telecomunicaciones)</v>
      </c>
    </row>
    <row r="1009" spans="1:54" s="2" customFormat="1" ht="128.25">
      <c r="A1009" s="38">
        <f t="shared" si="99"/>
        <v>1008</v>
      </c>
      <c r="B1009" s="3">
        <v>8350857</v>
      </c>
      <c r="C1009" s="3" t="s">
        <v>92</v>
      </c>
      <c r="D1009" s="23">
        <v>45360.4375</v>
      </c>
      <c r="E1009" s="23">
        <v>45360.680555555555</v>
      </c>
      <c r="F1009" s="1">
        <f t="shared" ca="1" si="104"/>
        <v>0.24305555555474712</v>
      </c>
      <c r="G1009" s="3" t="s">
        <v>164</v>
      </c>
      <c r="H1009" s="41" t="s">
        <v>165</v>
      </c>
      <c r="I1009" s="40"/>
      <c r="J1009" s="5" t="s">
        <v>2481</v>
      </c>
      <c r="K1009" s="3" t="s">
        <v>2481</v>
      </c>
      <c r="L1009" s="9" t="s">
        <v>58</v>
      </c>
      <c r="M1009" s="3" t="s">
        <v>139</v>
      </c>
      <c r="N1009" s="3" t="s">
        <v>447</v>
      </c>
      <c r="O1009" s="3" t="s">
        <v>448</v>
      </c>
      <c r="P1009" s="3" t="s">
        <v>325</v>
      </c>
      <c r="Q1009" s="4" t="s">
        <v>5077</v>
      </c>
      <c r="R1009" s="3" t="s">
        <v>725</v>
      </c>
      <c r="S1009" s="3" t="s">
        <v>2483</v>
      </c>
      <c r="T1009" s="3" t="s">
        <v>130</v>
      </c>
      <c r="U1009" s="3" t="s">
        <v>5078</v>
      </c>
      <c r="V1009" s="22" t="str">
        <f t="shared" si="103"/>
        <v>RTNFO; Hora de aviso: 10:30 09/03/2024; Solución: Actividades realziadas por Cirion; Hora de solución: 16:20 09/03/2024; Causa: Plagas</v>
      </c>
      <c r="W1009" s="4" t="s">
        <v>5079</v>
      </c>
      <c r="X1009" s="3"/>
      <c r="Y1009" s="3"/>
      <c r="Z1009" s="3" t="s">
        <v>69</v>
      </c>
      <c r="AA1009" s="3" t="s">
        <v>71</v>
      </c>
      <c r="AB1009" s="3">
        <v>0</v>
      </c>
      <c r="AC1009" s="3" t="s">
        <v>71</v>
      </c>
      <c r="AD1009" s="6">
        <v>0</v>
      </c>
      <c r="AE1009" s="7"/>
      <c r="AF1009" s="7"/>
      <c r="AG1009" s="6">
        <f>Tabla4[[#This Row],[Tiempo Parada de Reloj]]+Tabla4[[#This Row],[Tiempo Autorizado por Telefonica (no Máximo)]]</f>
        <v>0</v>
      </c>
      <c r="AH1009" s="7">
        <f t="shared" ca="1" si="100"/>
        <v>0.24305555555474712</v>
      </c>
      <c r="AI1009" s="8">
        <f t="shared" si="101"/>
        <v>0</v>
      </c>
      <c r="AJ1009" s="8">
        <f t="shared" ca="1" si="102"/>
        <v>5.8333333333139308</v>
      </c>
      <c r="AK1009" s="3" t="s">
        <v>73</v>
      </c>
      <c r="AL1009" s="3" t="s">
        <v>70</v>
      </c>
      <c r="AM1009" s="3" t="s">
        <v>120</v>
      </c>
      <c r="AN1009" s="3" t="s">
        <v>120</v>
      </c>
      <c r="AO1009" s="3"/>
      <c r="AP1009" s="3"/>
      <c r="AQ1009" s="23">
        <f ca="1">NOW()</f>
        <v>45503.696834953706</v>
      </c>
      <c r="AR1009" s="3"/>
      <c r="AS1009" s="23"/>
      <c r="AT1009" s="23"/>
      <c r="AU1009" s="3" t="s">
        <v>2481</v>
      </c>
      <c r="AV1009" s="3" t="s">
        <v>69</v>
      </c>
      <c r="AW1009" s="3" t="s">
        <v>69</v>
      </c>
      <c r="AX1009" s="3" t="s">
        <v>69</v>
      </c>
      <c r="AY1009" s="3" t="s">
        <v>69</v>
      </c>
      <c r="AZ1009" s="8" t="str">
        <f>+CONCATENATE("Reportan apertura en el enlace ",Tabla4[[#This Row],[Enlace]]," en el ",Tabla4[[#This Row],[Distancia óptica]]," ocasionado por ",Tabla4[[#This Row],[Causa del daño]])</f>
        <v>Reportan apertura en el enlace Cali - Buenaventura en el Km 0 ocasionado por Plagas</v>
      </c>
      <c r="BA1009" s="8" t="str">
        <f>+CONCATENATE("Para dar solución al incidente ",Tabla4[[#This Row],[Solución]])</f>
        <v>Para dar solución al incidente Actividades realziadas por Cirion</v>
      </c>
      <c r="BB1009" s="3" t="str">
        <f>+_xlfn.CONCAT(Tabla4[[#This Row],[Causa Raiz]]," ",Tabla4[[#This Row],[Solución2]]," (",Tabla4[[#This Row],[Anillo]],"- Cabecera: ",Tabla4[[#This Row],[Cabecera]],"- Operador: ",Tabla4[[#This Row],[Operador]],")")</f>
        <v>Reportan apertura en el enlace Cali - Buenaventura en el Km 0 ocasionado por Plagas Para dar solución al incidente Actividades realziadas por Cirion (NA- Cabecera: NA- Operador: Century Link)</v>
      </c>
    </row>
    <row r="1010" spans="1:54" s="2" customFormat="1" ht="185.25">
      <c r="A1010" s="38">
        <f t="shared" si="99"/>
        <v>1009</v>
      </c>
      <c r="B1010" s="3">
        <v>8350912</v>
      </c>
      <c r="C1010" s="3" t="s">
        <v>92</v>
      </c>
      <c r="D1010" s="23">
        <v>45360.465277777781</v>
      </c>
      <c r="E1010" s="23">
        <v>45360.635416666664</v>
      </c>
      <c r="F1010" s="1">
        <f t="shared" ca="1" si="104"/>
        <v>0.17013888888322981</v>
      </c>
      <c r="G1010" s="3" t="s">
        <v>55</v>
      </c>
      <c r="H1010" s="41"/>
      <c r="I1010" s="40"/>
      <c r="J1010" s="5" t="s">
        <v>56</v>
      </c>
      <c r="K1010" s="3" t="s">
        <v>108</v>
      </c>
      <c r="L1010" s="9" t="s">
        <v>58</v>
      </c>
      <c r="M1010" s="3" t="s">
        <v>228</v>
      </c>
      <c r="N1010" s="3" t="s">
        <v>229</v>
      </c>
      <c r="O1010" s="3" t="s">
        <v>230</v>
      </c>
      <c r="P1010" s="3" t="s">
        <v>5080</v>
      </c>
      <c r="Q1010" s="4" t="s">
        <v>5081</v>
      </c>
      <c r="R1010" s="3" t="s">
        <v>233</v>
      </c>
      <c r="S1010" s="3" t="s">
        <v>115</v>
      </c>
      <c r="T1010" s="3" t="s">
        <v>66</v>
      </c>
      <c r="U1010" s="3" t="s">
        <v>5082</v>
      </c>
      <c r="V1010" s="22" t="str">
        <f t="shared" si="103"/>
        <v>RTNFO; Hora de aviso: 11:10 09/03/2024; Solución: Se realiza tendido de 2600 mts y dos empalmes de 48 Hilos; Hora de solución: 15:15 09/03/2024; Causa: Vandalismo</v>
      </c>
      <c r="W1010" s="4" t="s">
        <v>5083</v>
      </c>
      <c r="X1010" s="3" t="s">
        <v>5084</v>
      </c>
      <c r="Y1010" s="3" t="s">
        <v>5085</v>
      </c>
      <c r="Z1010" s="3" t="s">
        <v>72</v>
      </c>
      <c r="AA1010" s="3" t="s">
        <v>71</v>
      </c>
      <c r="AB1010" s="3">
        <v>0</v>
      </c>
      <c r="AC1010" s="3" t="s">
        <v>71</v>
      </c>
      <c r="AD1010" s="6">
        <v>0</v>
      </c>
      <c r="AE1010" s="7"/>
      <c r="AF1010" s="7"/>
      <c r="AG1010" s="6">
        <f>Tabla4[[#This Row],[Tiempo Parada de Reloj]]+Tabla4[[#This Row],[Tiempo Autorizado por Telefonica (no Máximo)]]</f>
        <v>0</v>
      </c>
      <c r="AH1010" s="7">
        <f t="shared" ca="1" si="100"/>
        <v>0.17013888888322981</v>
      </c>
      <c r="AI1010" s="8">
        <f t="shared" si="101"/>
        <v>0</v>
      </c>
      <c r="AJ1010" s="8">
        <f t="shared" ca="1" si="102"/>
        <v>4.0833333331975155</v>
      </c>
      <c r="AK1010" s="3" t="s">
        <v>73</v>
      </c>
      <c r="AL1010" s="3" t="s">
        <v>70</v>
      </c>
      <c r="AM1010" s="3" t="s">
        <v>120</v>
      </c>
      <c r="AN1010" s="3" t="s">
        <v>120</v>
      </c>
      <c r="AO1010" s="3" t="s">
        <v>87</v>
      </c>
      <c r="AP1010" s="3" t="s">
        <v>87</v>
      </c>
      <c r="AQ1010" s="23">
        <v>45362.445138888892</v>
      </c>
      <c r="AR1010" s="3" t="s">
        <v>235</v>
      </c>
      <c r="AS1010" s="23" t="s">
        <v>236</v>
      </c>
      <c r="AT1010" s="23"/>
      <c r="AU1010" s="3" t="s">
        <v>192</v>
      </c>
      <c r="AV1010" s="3" t="s">
        <v>320</v>
      </c>
      <c r="AW1010" s="3" t="s">
        <v>76</v>
      </c>
      <c r="AX1010" s="3">
        <v>10.648996</v>
      </c>
      <c r="AY1010" s="3">
        <v>-74.170905000000005</v>
      </c>
      <c r="AZ1010" s="8" t="str">
        <f>+CONCATENATE("Reportan apertura en el enlace ",Tabla4[[#This Row],[Enlace]]," en el ",Tabla4[[#This Row],[Distancia óptica]]," ocasionado por ",Tabla4[[#This Row],[Causa del daño]])</f>
        <v>Reportan apertura en el enlace Ciénaga - Fundación en el Km 52 desde Santa Marta ocasionado por Vandalismo</v>
      </c>
      <c r="BA1010" s="8" t="str">
        <f>+CONCATENATE("Para dar solución al incidente ",Tabla4[[#This Row],[Solución]])</f>
        <v>Para dar solución al incidente Se realiza tendido de 2600 mts y dos empalmes de 48 Hilos</v>
      </c>
      <c r="BB1010" s="3" t="str">
        <f>+_xlfn.CONCAT(Tabla4[[#This Row],[Causa Raiz]]," ",Tabla4[[#This Row],[Solución2]]," (",Tabla4[[#This Row],[Anillo]],"- Cabecera: ",Tabla4[[#This Row],[Cabecera]],"- Operador: ",Tabla4[[#This Row],[Operador]],")")</f>
        <v>Reportan apertura en el enlace Ciénaga - Fundación en el Km 52 desde Santa Marta ocasionado por Vandalismo Para dar solución al incidente Se realiza tendido de 2600 mts y dos empalmes de 48 Hilos (Troncal- Cabecera: Calle 13- Operador: Colombia Telecomunicaciones)</v>
      </c>
    </row>
    <row r="1011" spans="1:54" s="2" customFormat="1" ht="185.25">
      <c r="A1011" s="38">
        <f t="shared" si="99"/>
        <v>1010</v>
      </c>
      <c r="B1011" s="3">
        <v>8351036</v>
      </c>
      <c r="C1011" s="3" t="s">
        <v>136</v>
      </c>
      <c r="D1011" s="23">
        <v>45360.5</v>
      </c>
      <c r="E1011" s="23">
        <v>45360.565972222219</v>
      </c>
      <c r="F1011" s="1">
        <f t="shared" ca="1" si="104"/>
        <v>6.5972222218988463E-2</v>
      </c>
      <c r="G1011" s="3" t="s">
        <v>55</v>
      </c>
      <c r="H1011" s="41"/>
      <c r="I1011" s="40"/>
      <c r="J1011" s="5" t="s">
        <v>137</v>
      </c>
      <c r="K1011" s="3" t="s">
        <v>57</v>
      </c>
      <c r="L1011" s="9" t="s">
        <v>58</v>
      </c>
      <c r="M1011" s="3" t="s">
        <v>59</v>
      </c>
      <c r="N1011" s="3" t="s">
        <v>60</v>
      </c>
      <c r="O1011" s="3" t="s">
        <v>5086</v>
      </c>
      <c r="P1011" s="3" t="s">
        <v>5087</v>
      </c>
      <c r="Q1011" s="4" t="s">
        <v>5088</v>
      </c>
      <c r="R1011" s="3" t="s">
        <v>64</v>
      </c>
      <c r="S1011" s="3" t="s">
        <v>65</v>
      </c>
      <c r="T1011" s="3" t="s">
        <v>276</v>
      </c>
      <c r="U1011" s="3" t="s">
        <v>5089</v>
      </c>
      <c r="V1011" s="22" t="str">
        <f t="shared" si="103"/>
        <v>RBHFO; Hora de aviso: 12:00 09/03/2024; Solución: Se quita estrés a la fibra en caja de Empalme; Hora de solución: 13:35 09/03/2024; Causa: Intervención de Terceros</v>
      </c>
      <c r="W1011" s="4" t="s">
        <v>68</v>
      </c>
      <c r="X1011" s="3"/>
      <c r="Y1011" s="3"/>
      <c r="Z1011" s="3" t="s">
        <v>69</v>
      </c>
      <c r="AA1011" s="3" t="s">
        <v>70</v>
      </c>
      <c r="AB1011" s="3">
        <v>8350679</v>
      </c>
      <c r="AC1011" s="3" t="s">
        <v>71</v>
      </c>
      <c r="AD1011" s="6">
        <v>0</v>
      </c>
      <c r="AE1011" s="7"/>
      <c r="AF1011" s="7"/>
      <c r="AG1011" s="6">
        <f>Tabla4[[#This Row],[Tiempo Parada de Reloj]]+Tabla4[[#This Row],[Tiempo Autorizado por Telefonica (no Máximo)]]</f>
        <v>0</v>
      </c>
      <c r="AH1011" s="7">
        <f t="shared" ca="1" si="100"/>
        <v>6.5972222218988463E-2</v>
      </c>
      <c r="AI1011" s="8">
        <f t="shared" si="101"/>
        <v>0</v>
      </c>
      <c r="AJ1011" s="8">
        <f t="shared" ca="1" si="102"/>
        <v>1.5833333332557231</v>
      </c>
      <c r="AK1011" s="3" t="s">
        <v>73</v>
      </c>
      <c r="AL1011" s="3" t="s">
        <v>71</v>
      </c>
      <c r="AM1011" s="3" t="s">
        <v>69</v>
      </c>
      <c r="AN1011" s="3" t="s">
        <v>73</v>
      </c>
      <c r="AO1011" s="3" t="s">
        <v>87</v>
      </c>
      <c r="AP1011" s="3" t="s">
        <v>98</v>
      </c>
      <c r="AQ1011" s="23">
        <v>45363.508333333331</v>
      </c>
      <c r="AR1011" s="3"/>
      <c r="AS1011" s="23"/>
      <c r="AT1011" s="23"/>
      <c r="AU1011" s="3" t="s">
        <v>107</v>
      </c>
      <c r="AV1011" s="3" t="s">
        <v>757</v>
      </c>
      <c r="AW1011" s="3" t="s">
        <v>474</v>
      </c>
      <c r="AX1011" s="3">
        <v>4.6381399999999999</v>
      </c>
      <c r="AY1011" s="3">
        <v>-74.159360000000007</v>
      </c>
      <c r="AZ1011" s="8" t="str">
        <f>+CONCATENATE("Reportan apertura en el enlace ",Tabla4[[#This Row],[Enlace]]," en el ",Tabla4[[#This Row],[Distancia óptica]]," ocasionado por ",Tabla4[[#This Row],[Causa del daño]])</f>
        <v>Reportan apertura en el enlace Centro De Gravedad 7 - Centro De Gravedad 9 en el Km 16,094 desde Asturias ocasionado por Intervención de Terceros</v>
      </c>
      <c r="BA1011" s="8" t="str">
        <f>+CONCATENATE("Para dar solución al incidente ",Tabla4[[#This Row],[Solución]])</f>
        <v>Para dar solución al incidente Se quita estrés a la fibra en caja de Empalme</v>
      </c>
      <c r="BB1011" s="3" t="str">
        <f>+_xlfn.CONCAT(Tabla4[[#This Row],[Causa Raiz]]," ",Tabla4[[#This Row],[Solución2]]," (",Tabla4[[#This Row],[Anillo]],"- Cabecera: ",Tabla4[[#This Row],[Cabecera]],"- Operador: ",Tabla4[[#This Row],[Operador]],")")</f>
        <v>Reportan apertura en el enlace Centro De Gravedad 7 - Centro De Gravedad 9 en el Km 16,094 desde Asturias ocasionado por Intervención de Terceros Para dar solución al incidente Se quita estrés a la fibra en caja de Empalme (Anillo 64- Cabecera: Asturias- Operador: Infraco)</v>
      </c>
    </row>
    <row r="1012" spans="1:54" s="2" customFormat="1" ht="156.75">
      <c r="A1012" s="38">
        <f t="shared" si="99"/>
        <v>1011</v>
      </c>
      <c r="B1012" s="3">
        <v>8351609</v>
      </c>
      <c r="C1012" s="3" t="s">
        <v>92</v>
      </c>
      <c r="D1012" s="23">
        <v>45360.597222222219</v>
      </c>
      <c r="E1012" s="23">
        <v>45360.746527777781</v>
      </c>
      <c r="F1012" s="1">
        <f t="shared" ca="1" si="104"/>
        <v>0.14930555556202307</v>
      </c>
      <c r="G1012" s="3" t="s">
        <v>55</v>
      </c>
      <c r="H1012" s="41"/>
      <c r="I1012" s="40"/>
      <c r="J1012" s="5" t="s">
        <v>56</v>
      </c>
      <c r="K1012" s="3" t="s">
        <v>340</v>
      </c>
      <c r="L1012" s="9" t="s">
        <v>58</v>
      </c>
      <c r="M1012" s="3" t="s">
        <v>341</v>
      </c>
      <c r="N1012" s="3" t="s">
        <v>342</v>
      </c>
      <c r="O1012" s="3" t="s">
        <v>2228</v>
      </c>
      <c r="P1012" s="3" t="s">
        <v>5090</v>
      </c>
      <c r="Q1012" s="4" t="s">
        <v>5091</v>
      </c>
      <c r="R1012" s="3" t="s">
        <v>750</v>
      </c>
      <c r="S1012" s="3" t="s">
        <v>347</v>
      </c>
      <c r="T1012" s="3" t="s">
        <v>146</v>
      </c>
      <c r="U1012" s="3" t="s">
        <v>4783</v>
      </c>
      <c r="V1012" s="22" t="str">
        <f t="shared" si="103"/>
        <v>RTNFO; Hora de aviso: 14:20 09/03/2024; Solución: Migracion de hilos entre nodos; Hora de solución: 17:55 09/03/2024; Causa: Falla en la Red FiOp</v>
      </c>
      <c r="W1012" s="4" t="s">
        <v>349</v>
      </c>
      <c r="X1012" s="3"/>
      <c r="Y1012" s="3"/>
      <c r="Z1012" s="3" t="s">
        <v>69</v>
      </c>
      <c r="AA1012" s="3" t="s">
        <v>71</v>
      </c>
      <c r="AB1012" s="3">
        <v>0</v>
      </c>
      <c r="AC1012" s="3" t="s">
        <v>70</v>
      </c>
      <c r="AD1012" s="6">
        <v>0</v>
      </c>
      <c r="AE1012" s="7"/>
      <c r="AF1012" s="7"/>
      <c r="AG1012" s="6">
        <f>Tabla4[[#This Row],[Tiempo Parada de Reloj]]+Tabla4[[#This Row],[Tiempo Autorizado por Telefonica (no Máximo)]]</f>
        <v>0</v>
      </c>
      <c r="AH1012" s="7">
        <f t="shared" ca="1" si="100"/>
        <v>0.14930555556202307</v>
      </c>
      <c r="AI1012" s="8">
        <f t="shared" si="101"/>
        <v>0</v>
      </c>
      <c r="AJ1012" s="8">
        <f t="shared" ca="1" si="102"/>
        <v>3.5833333334885538</v>
      </c>
      <c r="AK1012" s="3" t="s">
        <v>120</v>
      </c>
      <c r="AL1012" s="3" t="s">
        <v>71</v>
      </c>
      <c r="AM1012" s="3" t="s">
        <v>69</v>
      </c>
      <c r="AN1012" s="3" t="s">
        <v>120</v>
      </c>
      <c r="AO1012" s="3" t="s">
        <v>119</v>
      </c>
      <c r="AP1012" s="3" t="s">
        <v>119</v>
      </c>
      <c r="AQ1012" s="23">
        <v>45364.341666666667</v>
      </c>
      <c r="AR1012" s="3"/>
      <c r="AS1012" s="23" t="s">
        <v>2232</v>
      </c>
      <c r="AT1012" s="23"/>
      <c r="AU1012" s="3" t="s">
        <v>351</v>
      </c>
      <c r="AV1012" s="3" t="s">
        <v>314</v>
      </c>
      <c r="AW1012" s="3" t="s">
        <v>2450</v>
      </c>
      <c r="AX1012" s="3">
        <v>4.25021</v>
      </c>
      <c r="AY1012" s="3">
        <v>-74.836309999999997</v>
      </c>
      <c r="AZ1012" s="8" t="str">
        <f>+CONCATENATE("Reportan apertura en el enlace ",Tabla4[[#This Row],[Enlace]]," en el ",Tabla4[[#This Row],[Distancia óptica]]," ocasionado por ",Tabla4[[#This Row],[Causa del daño]])</f>
        <v>Reportan apertura en el enlace Girardot - Ibagué en el Km 8,7 desde Girardot ocasionado por Falla en la Red FiOp</v>
      </c>
      <c r="BA1012" s="8" t="str">
        <f>+CONCATENATE("Para dar solución al incidente ",Tabla4[[#This Row],[Solución]])</f>
        <v>Para dar solución al incidente Migracion de hilos entre nodos</v>
      </c>
      <c r="BB1012" s="3" t="str">
        <f>+_xlfn.CONCAT(Tabla4[[#This Row],[Causa Raiz]]," ",Tabla4[[#This Row],[Solución2]]," (",Tabla4[[#This Row],[Anillo]],"- Cabecera: ",Tabla4[[#This Row],[Cabecera]],"- Operador: ",Tabla4[[#This Row],[Operador]],")")</f>
        <v>Reportan apertura en el enlace Girardot - Ibagué en el Km 8,7 desde Girardot ocasionado por Falla en la Red FiOp Para dar solución al incidente Migracion de hilos entre nodos (troncal- Cabecera: Girardot- Operador: Colombia Telecomunicaciones)</v>
      </c>
    </row>
    <row r="1013" spans="1:54" s="2" customFormat="1" ht="171">
      <c r="A1013" s="38">
        <f t="shared" si="99"/>
        <v>1012</v>
      </c>
      <c r="B1013" s="3">
        <v>8351739</v>
      </c>
      <c r="C1013" s="3" t="s">
        <v>92</v>
      </c>
      <c r="D1013" s="23">
        <v>45360.659722222219</v>
      </c>
      <c r="E1013" s="23">
        <v>45361.430555555555</v>
      </c>
      <c r="F1013" s="1">
        <f t="shared" ca="1" si="104"/>
        <v>0.77083333333575865</v>
      </c>
      <c r="G1013" s="3" t="s">
        <v>55</v>
      </c>
      <c r="H1013" s="41"/>
      <c r="I1013" s="40">
        <v>1302750</v>
      </c>
      <c r="J1013" s="5" t="s">
        <v>568</v>
      </c>
      <c r="K1013" s="3" t="s">
        <v>568</v>
      </c>
      <c r="L1013" s="9" t="s">
        <v>58</v>
      </c>
      <c r="M1013" s="3" t="s">
        <v>3421</v>
      </c>
      <c r="N1013" s="3" t="s">
        <v>3422</v>
      </c>
      <c r="O1013" s="3" t="s">
        <v>958</v>
      </c>
      <c r="P1013" s="3" t="s">
        <v>5092</v>
      </c>
      <c r="Q1013" s="4" t="s">
        <v>5093</v>
      </c>
      <c r="R1013" s="3" t="s">
        <v>5094</v>
      </c>
      <c r="S1013" s="3" t="s">
        <v>574</v>
      </c>
      <c r="T1013" s="3" t="s">
        <v>513</v>
      </c>
      <c r="U1013" s="3" t="s">
        <v>674</v>
      </c>
      <c r="V1013" s="22" t="str">
        <f t="shared" si="103"/>
        <v>RTNFO; Hora de aviso: 15:50 09/03/2024; Solución: Se recupera reserva y se hace un empalme; Hora de solución: 10:20 10/03/2024; Causa: Desastre Natural</v>
      </c>
      <c r="W1013" s="4" t="s">
        <v>2370</v>
      </c>
      <c r="X1013" s="3"/>
      <c r="Y1013" s="3"/>
      <c r="Z1013" s="3" t="s">
        <v>69</v>
      </c>
      <c r="AA1013" s="3" t="s">
        <v>70</v>
      </c>
      <c r="AB1013" s="3">
        <v>8351787</v>
      </c>
      <c r="AC1013" s="3" t="s">
        <v>71</v>
      </c>
      <c r="AD1013" s="6">
        <v>0.41666666666666669</v>
      </c>
      <c r="AE1013" s="7"/>
      <c r="AF1013" s="7"/>
      <c r="AG1013" s="6">
        <f>Tabla4[[#This Row],[Tiempo Parada de Reloj]]+Tabla4[[#This Row],[Tiempo Autorizado por Telefonica (no Máximo)]]</f>
        <v>0.41666666666666669</v>
      </c>
      <c r="AH1013" s="7">
        <f t="shared" ca="1" si="100"/>
        <v>0.35416666666909197</v>
      </c>
      <c r="AI1013" s="8">
        <f t="shared" si="101"/>
        <v>10</v>
      </c>
      <c r="AJ1013" s="8">
        <f t="shared" ca="1" si="102"/>
        <v>8.5000000000582077</v>
      </c>
      <c r="AK1013" s="3" t="s">
        <v>120</v>
      </c>
      <c r="AL1013" s="3" t="s">
        <v>70</v>
      </c>
      <c r="AM1013" s="3" t="s">
        <v>87</v>
      </c>
      <c r="AN1013" s="3" t="s">
        <v>98</v>
      </c>
      <c r="AO1013" s="3" t="s">
        <v>87</v>
      </c>
      <c r="AP1013" s="3" t="s">
        <v>87</v>
      </c>
      <c r="AQ1013" s="23">
        <v>45362.65347222222</v>
      </c>
      <c r="AR1013" s="3"/>
      <c r="AS1013" s="23"/>
      <c r="AT1013" s="23"/>
      <c r="AU1013" s="3" t="s">
        <v>568</v>
      </c>
      <c r="AV1013" s="3" t="s">
        <v>5095</v>
      </c>
      <c r="AW1013" s="3" t="s">
        <v>1323</v>
      </c>
      <c r="AX1013" s="3">
        <v>5.3689999999999998</v>
      </c>
      <c r="AY1013" s="3">
        <v>-72.376000000000005</v>
      </c>
      <c r="AZ1013" s="8" t="str">
        <f>+CONCATENATE("Reportan apertura en el enlace ",Tabla4[[#This Row],[Enlace]]," en el ",Tabla4[[#This Row],[Distancia óptica]]," ocasionado por ",Tabla4[[#This Row],[Causa del daño]])</f>
        <v>Reportan apertura en el enlace Sogamoso - Arauca en el Km 12,7 desde Nuchia ocasionado por Desastre Natural</v>
      </c>
      <c r="BA1013" s="8" t="str">
        <f>+CONCATENATE("Para dar solución al incidente ",Tabla4[[#This Row],[Solución]])</f>
        <v>Para dar solución al incidente Se recupera reserva y se hace un empalme</v>
      </c>
      <c r="BB1013" s="3" t="str">
        <f>+_xlfn.CONCAT(Tabla4[[#This Row],[Causa Raiz]]," ",Tabla4[[#This Row],[Solución2]]," (",Tabla4[[#This Row],[Anillo]],"- Cabecera: ",Tabla4[[#This Row],[Cabecera]],"- Operador: ",Tabla4[[#This Row],[Operador]],")")</f>
        <v>Reportan apertura en el enlace Sogamoso - Arauca en el Km 12,7 desde Nuchia ocasionado por Desastre Natural Para dar solución al incidente Se recupera reserva y se hace un empalme (TRONCAL- Cabecera: PAZ ARIPORO- Operador: Azteca)</v>
      </c>
    </row>
    <row r="1014" spans="1:54" s="2" customFormat="1" ht="213.75">
      <c r="A1014" s="38">
        <f t="shared" si="99"/>
        <v>1013</v>
      </c>
      <c r="B1014" s="3">
        <v>8351934</v>
      </c>
      <c r="C1014" s="3" t="s">
        <v>92</v>
      </c>
      <c r="D1014" s="23">
        <v>45360.711805555555</v>
      </c>
      <c r="E1014" s="23">
        <v>45360.875</v>
      </c>
      <c r="F1014" s="1">
        <f t="shared" ca="1" si="104"/>
        <v>0.16319444444525288</v>
      </c>
      <c r="G1014" s="3" t="s">
        <v>55</v>
      </c>
      <c r="H1014" s="41"/>
      <c r="I1014" s="40" t="s">
        <v>5096</v>
      </c>
      <c r="J1014" s="5" t="s">
        <v>2815</v>
      </c>
      <c r="K1014" s="3" t="s">
        <v>2815</v>
      </c>
      <c r="L1014" s="9" t="s">
        <v>58</v>
      </c>
      <c r="M1014" s="3" t="s">
        <v>383</v>
      </c>
      <c r="N1014" s="3" t="s">
        <v>2816</v>
      </c>
      <c r="O1014" s="3" t="s">
        <v>2817</v>
      </c>
      <c r="P1014" s="3" t="s">
        <v>5097</v>
      </c>
      <c r="Q1014" s="4" t="s">
        <v>5098</v>
      </c>
      <c r="R1014" s="3" t="s">
        <v>388</v>
      </c>
      <c r="S1014" s="3" t="s">
        <v>2820</v>
      </c>
      <c r="T1014" s="3" t="s">
        <v>176</v>
      </c>
      <c r="U1014" s="3" t="s">
        <v>5099</v>
      </c>
      <c r="V1014" s="22" t="str">
        <f t="shared" si="103"/>
        <v>RTNFO; Hora de aviso: 17:05 09/03/2024; Solución: Recuperacion de reserva e instalacion de un empalme; Hora de solución: 21:00 09/03/2024; Causa: Intervención de Terceros. No Identificados</v>
      </c>
      <c r="W1014" s="4" t="s">
        <v>2821</v>
      </c>
      <c r="X1014" s="3"/>
      <c r="Y1014" s="3"/>
      <c r="Z1014" s="3" t="s">
        <v>69</v>
      </c>
      <c r="AA1014" s="3" t="s">
        <v>71</v>
      </c>
      <c r="AB1014" s="3">
        <v>0</v>
      </c>
      <c r="AC1014" s="3" t="s">
        <v>71</v>
      </c>
      <c r="AD1014" s="6">
        <v>0</v>
      </c>
      <c r="AE1014" s="7"/>
      <c r="AF1014" s="7"/>
      <c r="AG1014" s="6">
        <f>Tabla4[[#This Row],[Tiempo Parada de Reloj]]+Tabla4[[#This Row],[Tiempo Autorizado por Telefonica (no Máximo)]]</f>
        <v>0</v>
      </c>
      <c r="AH1014" s="7">
        <f t="shared" ca="1" si="100"/>
        <v>0.16319444444525288</v>
      </c>
      <c r="AI1014" s="8">
        <f t="shared" si="101"/>
        <v>0</v>
      </c>
      <c r="AJ1014" s="8">
        <f t="shared" ca="1" si="102"/>
        <v>3.9166666666860692</v>
      </c>
      <c r="AK1014" s="3" t="s">
        <v>120</v>
      </c>
      <c r="AL1014" s="3" t="s">
        <v>71</v>
      </c>
      <c r="AM1014" s="3" t="s">
        <v>69</v>
      </c>
      <c r="AN1014" s="3" t="s">
        <v>120</v>
      </c>
      <c r="AO1014" s="3" t="s">
        <v>119</v>
      </c>
      <c r="AP1014" s="3" t="s">
        <v>119</v>
      </c>
      <c r="AQ1014" s="23">
        <v>45360.902083333334</v>
      </c>
      <c r="AR1014" s="3"/>
      <c r="AS1014" s="23"/>
      <c r="AT1014" s="23"/>
      <c r="AU1014" s="3" t="s">
        <v>2822</v>
      </c>
      <c r="AV1014" s="3" t="s">
        <v>5100</v>
      </c>
      <c r="AW1014" s="3" t="s">
        <v>2450</v>
      </c>
      <c r="AX1014" s="3" t="s">
        <v>69</v>
      </c>
      <c r="AY1014" s="3" t="s">
        <v>69</v>
      </c>
      <c r="AZ1014" s="8" t="str">
        <f>+CONCATENATE("Reportan apertura en el enlace ",Tabla4[[#This Row],[Enlace]]," en el ",Tabla4[[#This Row],[Distancia óptica]]," ocasionado por ",Tabla4[[#This Row],[Causa del daño]])</f>
        <v>Reportan apertura en el enlace Cartagena - Carmen de Bolívar en el Km 37,7 desde cartagena ocasionado por Intervención de Terceros. No Identificados</v>
      </c>
      <c r="BA1014" s="8" t="str">
        <f>+CONCATENATE("Para dar solución al incidente ",Tabla4[[#This Row],[Solución]])</f>
        <v>Para dar solución al incidente Recuperacion de reserva e instalacion de un empalme</v>
      </c>
      <c r="BB1014" s="3" t="str">
        <f>+_xlfn.CONCAT(Tabla4[[#This Row],[Causa Raiz]]," ",Tabla4[[#This Row],[Solución2]]," (",Tabla4[[#This Row],[Anillo]],"- Cabecera: ",Tabla4[[#This Row],[Cabecera]],"- Operador: ",Tabla4[[#This Row],[Operador]],")")</f>
        <v>Reportan apertura en el enlace Cartagena - Carmen de Bolívar en el Km 37,7 desde cartagena ocasionado por Intervención de Terceros. No Identificados Para dar solución al incidente Recuperacion de reserva e instalacion de un empalme (troncal- Cabecera: Cartagena- Operador: MediaCommerce)</v>
      </c>
    </row>
    <row r="1015" spans="1:54" s="2" customFormat="1" ht="156.75">
      <c r="A1015" s="38">
        <f t="shared" si="99"/>
        <v>1014</v>
      </c>
      <c r="B1015" s="3">
        <v>8352011</v>
      </c>
      <c r="C1015" s="3" t="s">
        <v>92</v>
      </c>
      <c r="D1015" s="23">
        <v>45360.708333333336</v>
      </c>
      <c r="E1015" s="23">
        <v>45360.709722222222</v>
      </c>
      <c r="F1015" s="1">
        <f t="shared" ca="1" si="104"/>
        <v>1.3888888861401938E-3</v>
      </c>
      <c r="G1015" s="3" t="s">
        <v>55</v>
      </c>
      <c r="H1015" s="41"/>
      <c r="I1015" s="40"/>
      <c r="J1015" s="5" t="s">
        <v>56</v>
      </c>
      <c r="K1015" s="3" t="s">
        <v>203</v>
      </c>
      <c r="L1015" s="9" t="s">
        <v>58</v>
      </c>
      <c r="M1015" s="3" t="s">
        <v>204</v>
      </c>
      <c r="N1015" s="3" t="s">
        <v>2622</v>
      </c>
      <c r="O1015" s="3" t="s">
        <v>4693</v>
      </c>
      <c r="P1015" s="3">
        <v>0</v>
      </c>
      <c r="Q1015" s="4" t="s">
        <v>5101</v>
      </c>
      <c r="R1015" s="3" t="s">
        <v>209</v>
      </c>
      <c r="S1015" s="3" t="s">
        <v>221</v>
      </c>
      <c r="T1015" s="3" t="s">
        <v>104</v>
      </c>
      <c r="U1015" s="3" t="s">
        <v>5102</v>
      </c>
      <c r="V1015" s="22" t="str">
        <f t="shared" si="103"/>
        <v>RTNFO; Hora de aviso: 17:00 09/03/2024; Solución: Personal de Claro realzia validaciones en Barbosa; Hora de solución: 17:02 09/03/2024; Causa: Visita Fallida</v>
      </c>
      <c r="W1015" s="4" t="s">
        <v>213</v>
      </c>
      <c r="X1015" s="3"/>
      <c r="Y1015" s="3"/>
      <c r="Z1015" s="3" t="s">
        <v>69</v>
      </c>
      <c r="AA1015" s="3" t="s">
        <v>71</v>
      </c>
      <c r="AB1015" s="3">
        <v>0</v>
      </c>
      <c r="AC1015" s="3" t="s">
        <v>71</v>
      </c>
      <c r="AD1015" s="6">
        <v>0</v>
      </c>
      <c r="AE1015" s="7"/>
      <c r="AF1015" s="7"/>
      <c r="AG1015" s="6">
        <f>Tabla4[[#This Row],[Tiempo Parada de Reloj]]+Tabla4[[#This Row],[Tiempo Autorizado por Telefonica (no Máximo)]]</f>
        <v>0</v>
      </c>
      <c r="AH1015" s="7">
        <f t="shared" ca="1" si="100"/>
        <v>1.3888888861401938E-3</v>
      </c>
      <c r="AI1015" s="8">
        <f t="shared" si="101"/>
        <v>0</v>
      </c>
      <c r="AJ1015" s="8">
        <f t="shared" ca="1" si="102"/>
        <v>3.3333333267364651E-2</v>
      </c>
      <c r="AK1015" s="3" t="s">
        <v>120</v>
      </c>
      <c r="AL1015" s="3" t="s">
        <v>70</v>
      </c>
      <c r="AM1015" s="3" t="s">
        <v>87</v>
      </c>
      <c r="AN1015" s="3" t="s">
        <v>72</v>
      </c>
      <c r="AO1015" s="3" t="s">
        <v>72</v>
      </c>
      <c r="AP1015" s="3" t="s">
        <v>72</v>
      </c>
      <c r="AQ1015" s="23">
        <v>45360.709722222222</v>
      </c>
      <c r="AR1015" s="3"/>
      <c r="AS1015" s="23"/>
      <c r="AT1015" s="23"/>
      <c r="AU1015" s="3" t="s">
        <v>501</v>
      </c>
      <c r="AV1015" s="3" t="s">
        <v>69</v>
      </c>
      <c r="AW1015" s="3" t="s">
        <v>69</v>
      </c>
      <c r="AX1015" s="3" t="s">
        <v>69</v>
      </c>
      <c r="AY1015" s="3" t="s">
        <v>69</v>
      </c>
      <c r="AZ1015" s="8" t="str">
        <f>+CONCATENATE("Reportan apertura en el enlace ",Tabla4[[#This Row],[Enlace]]," en el ",Tabla4[[#This Row],[Distancia óptica]]," ocasionado por ",Tabla4[[#This Row],[Causa del daño]])</f>
        <v>Reportan apertura en el enlace Barbosa - Socorro en el 0 ocasionado por Visita Fallida</v>
      </c>
      <c r="BA1015" s="8" t="str">
        <f>+CONCATENATE("Para dar solución al incidente ",Tabla4[[#This Row],[Solución]])</f>
        <v>Para dar solución al incidente Personal de Claro realzia validaciones en Barbosa</v>
      </c>
      <c r="BB1015" s="3" t="str">
        <f>+_xlfn.CONCAT(Tabla4[[#This Row],[Causa Raiz]]," ",Tabla4[[#This Row],[Solución2]]," (",Tabla4[[#This Row],[Anillo]],"- Cabecera: ",Tabla4[[#This Row],[Cabecera]],"- Operador: ",Tabla4[[#This Row],[Operador]],")")</f>
        <v>Reportan apertura en el enlace Barbosa - Socorro en el 0 ocasionado por Visita Fallida Para dar solución al incidente Personal de Claro realzia validaciones en Barbosa (NA- Cabecera: NA- Operador: Colombia Telecomunicaciones)</v>
      </c>
    </row>
    <row r="1016" spans="1:54" s="2" customFormat="1" ht="171">
      <c r="A1016" s="38">
        <f t="shared" si="99"/>
        <v>1015</v>
      </c>
      <c r="B1016" s="3">
        <v>8353753</v>
      </c>
      <c r="C1016" s="3" t="s">
        <v>92</v>
      </c>
      <c r="D1016" s="23">
        <v>45361.197916666664</v>
      </c>
      <c r="E1016" s="23">
        <v>45361.5625</v>
      </c>
      <c r="F1016" s="1">
        <f t="shared" ca="1" si="104"/>
        <v>0.36458333333575865</v>
      </c>
      <c r="G1016" s="3" t="s">
        <v>55</v>
      </c>
      <c r="H1016" s="41"/>
      <c r="I1016" s="40">
        <v>11792702</v>
      </c>
      <c r="J1016" s="5" t="s">
        <v>490</v>
      </c>
      <c r="K1016" s="3" t="s">
        <v>490</v>
      </c>
      <c r="L1016" s="9" t="s">
        <v>58</v>
      </c>
      <c r="M1016" s="3" t="s">
        <v>383</v>
      </c>
      <c r="N1016" s="3" t="s">
        <v>384</v>
      </c>
      <c r="O1016" s="3" t="s">
        <v>3065</v>
      </c>
      <c r="P1016" s="3" t="s">
        <v>5103</v>
      </c>
      <c r="Q1016" s="4" t="s">
        <v>5104</v>
      </c>
      <c r="R1016" s="3" t="s">
        <v>128</v>
      </c>
      <c r="S1016" s="3" t="s">
        <v>494</v>
      </c>
      <c r="T1016" s="3" t="s">
        <v>329</v>
      </c>
      <c r="U1016" s="3" t="s">
        <v>5105</v>
      </c>
      <c r="V1016" s="22" t="str">
        <f t="shared" si="103"/>
        <v>RTNFO; Hora de aviso: 4:45 10/03/2024; Solución: Se realizo un tendido de 100 mts y dos empalmes; Hora de solución: 13:30 10/03/2024; Causa: Incendio</v>
      </c>
      <c r="W1016" s="4" t="s">
        <v>1483</v>
      </c>
      <c r="X1016" s="3"/>
      <c r="Y1016" s="3"/>
      <c r="Z1016" s="3" t="s">
        <v>69</v>
      </c>
      <c r="AA1016" s="3" t="s">
        <v>71</v>
      </c>
      <c r="AB1016" s="3">
        <v>0</v>
      </c>
      <c r="AC1016" s="3" t="s">
        <v>71</v>
      </c>
      <c r="AD1016" s="6">
        <v>0</v>
      </c>
      <c r="AE1016" s="7"/>
      <c r="AF1016" s="7"/>
      <c r="AG1016" s="6">
        <f>Tabla4[[#This Row],[Tiempo Parada de Reloj]]+Tabla4[[#This Row],[Tiempo Autorizado por Telefonica (no Máximo)]]</f>
        <v>0</v>
      </c>
      <c r="AH1016" s="7">
        <f t="shared" ca="1" si="100"/>
        <v>0.36458333333575865</v>
      </c>
      <c r="AI1016" s="8">
        <f t="shared" si="101"/>
        <v>0</v>
      </c>
      <c r="AJ1016" s="8">
        <f t="shared" ca="1" si="102"/>
        <v>8.7500000000582077</v>
      </c>
      <c r="AK1016" s="3" t="s">
        <v>87</v>
      </c>
      <c r="AL1016" s="3" t="s">
        <v>70</v>
      </c>
      <c r="AM1016" s="3" t="s">
        <v>98</v>
      </c>
      <c r="AN1016" s="3" t="s">
        <v>98</v>
      </c>
      <c r="AO1016" s="3" t="s">
        <v>119</v>
      </c>
      <c r="AP1016" s="3" t="s">
        <v>119</v>
      </c>
      <c r="AQ1016" s="23">
        <v>45482.75277777778</v>
      </c>
      <c r="AR1016" s="3"/>
      <c r="AS1016" s="23"/>
      <c r="AT1016" s="23"/>
      <c r="AU1016" s="3" t="s">
        <v>494</v>
      </c>
      <c r="AV1016" s="3" t="s">
        <v>1436</v>
      </c>
      <c r="AW1016" s="3" t="s">
        <v>1323</v>
      </c>
      <c r="AX1016" s="3">
        <v>10.574166</v>
      </c>
      <c r="AY1016" s="3">
        <v>-75.328750999999997</v>
      </c>
      <c r="AZ1016" s="8" t="str">
        <f>+CONCATENATE("Reportan apertura en el enlace ",Tabla4[[#This Row],[Enlace]]," en el ",Tabla4[[#This Row],[Distancia óptica]]," ocasionado por ",Tabla4[[#This Row],[Causa del daño]])</f>
        <v>Reportan apertura en el enlace Cartagena - Sabanalarga en el Km 54,67 desde Sabanalarga ocasionado por Incendio</v>
      </c>
      <c r="BA1016" s="8" t="str">
        <f>+CONCATENATE("Para dar solución al incidente ",Tabla4[[#This Row],[Solución]])</f>
        <v>Para dar solución al incidente Se realizo un tendido de 100 mts y dos empalmes</v>
      </c>
      <c r="BB1016" s="3" t="str">
        <f>+_xlfn.CONCAT(Tabla4[[#This Row],[Causa Raiz]]," ",Tabla4[[#This Row],[Solución2]]," (",Tabla4[[#This Row],[Anillo]],"- Cabecera: ",Tabla4[[#This Row],[Cabecera]],"- Operador: ",Tabla4[[#This Row],[Operador]],")")</f>
        <v>Reportan apertura en el enlace Cartagena - Sabanalarga en el Km 54,67 desde Sabanalarga ocasionado por Incendio Para dar solución al incidente Se realizo un tendido de 100 mts y dos empalmes (TRONCAL- Cabecera: SABANALARGA- Operador: UNE)</v>
      </c>
    </row>
    <row r="1017" spans="1:54" s="2" customFormat="1" ht="185.25">
      <c r="A1017" s="38">
        <f t="shared" si="99"/>
        <v>1016</v>
      </c>
      <c r="B1017" s="3">
        <v>8353836</v>
      </c>
      <c r="C1017" s="3" t="s">
        <v>92</v>
      </c>
      <c r="D1017" s="23">
        <v>45361.21875</v>
      </c>
      <c r="E1017" s="23">
        <v>45361.326388888891</v>
      </c>
      <c r="F1017" s="1">
        <f t="shared" ca="1" si="104"/>
        <v>0.10763888889050577</v>
      </c>
      <c r="G1017" s="3" t="s">
        <v>55</v>
      </c>
      <c r="H1017" s="41"/>
      <c r="I1017" s="40"/>
      <c r="J1017" s="5" t="s">
        <v>56</v>
      </c>
      <c r="K1017" s="3" t="s">
        <v>359</v>
      </c>
      <c r="L1017" s="9" t="s">
        <v>58</v>
      </c>
      <c r="M1017" s="3" t="s">
        <v>360</v>
      </c>
      <c r="N1017" s="3" t="s">
        <v>938</v>
      </c>
      <c r="O1017" s="3" t="s">
        <v>939</v>
      </c>
      <c r="P1017" s="3" t="s">
        <v>5106</v>
      </c>
      <c r="Q1017" s="4" t="s">
        <v>5107</v>
      </c>
      <c r="R1017" s="3" t="s">
        <v>1420</v>
      </c>
      <c r="S1017" s="3" t="s">
        <v>366</v>
      </c>
      <c r="T1017" s="3" t="s">
        <v>176</v>
      </c>
      <c r="U1017" s="3" t="s">
        <v>5108</v>
      </c>
      <c r="V1017" s="22" t="str">
        <f t="shared" si="103"/>
        <v>RTNFO; Hora de aviso: 5:15 10/03/2024; Solución: se organiza empalme y se refusionan hilos abiertos; Hora de solución: 7:50 10/03/2024; Causa: Intervención de Terceros. No Identificados</v>
      </c>
      <c r="W1017" s="4" t="s">
        <v>213</v>
      </c>
      <c r="X1017" s="3"/>
      <c r="Y1017" s="3"/>
      <c r="Z1017" s="3" t="s">
        <v>69</v>
      </c>
      <c r="AA1017" s="3" t="s">
        <v>71</v>
      </c>
      <c r="AB1017" s="3">
        <v>0</v>
      </c>
      <c r="AC1017" s="3" t="s">
        <v>71</v>
      </c>
      <c r="AD1017" s="6">
        <v>0</v>
      </c>
      <c r="AE1017" s="7"/>
      <c r="AF1017" s="7"/>
      <c r="AG1017" s="6">
        <f>Tabla4[[#This Row],[Tiempo Parada de Reloj]]+Tabla4[[#This Row],[Tiempo Autorizado por Telefonica (no Máximo)]]</f>
        <v>0</v>
      </c>
      <c r="AH1017" s="7">
        <f t="shared" ca="1" si="100"/>
        <v>0.10763888889050577</v>
      </c>
      <c r="AI1017" s="8">
        <f t="shared" si="101"/>
        <v>0</v>
      </c>
      <c r="AJ1017" s="8">
        <f t="shared" ca="1" si="102"/>
        <v>2.5833333333721384</v>
      </c>
      <c r="AK1017" s="3" t="s">
        <v>87</v>
      </c>
      <c r="AL1017" s="3" t="s">
        <v>70</v>
      </c>
      <c r="AM1017" s="3" t="s">
        <v>98</v>
      </c>
      <c r="AN1017" s="3" t="s">
        <v>98</v>
      </c>
      <c r="AO1017" s="3" t="s">
        <v>87</v>
      </c>
      <c r="AP1017" s="3" t="s">
        <v>87</v>
      </c>
      <c r="AQ1017" s="23">
        <v>45362.623611111114</v>
      </c>
      <c r="AR1017" s="3"/>
      <c r="AS1017" s="23"/>
      <c r="AT1017" s="23"/>
      <c r="AU1017" s="3" t="s">
        <v>424</v>
      </c>
      <c r="AV1017" s="3" t="s">
        <v>3746</v>
      </c>
      <c r="AW1017" s="3" t="s">
        <v>1323</v>
      </c>
      <c r="AX1017" s="3">
        <v>6.9701700000000004</v>
      </c>
      <c r="AY1017" s="3">
        <v>-75.425269999999998</v>
      </c>
      <c r="AZ1017" s="8" t="str">
        <f>+CONCATENATE("Reportan apertura en el enlace ",Tabla4[[#This Row],[Enlace]]," en el ",Tabla4[[#This Row],[Distancia óptica]]," ocasionado por ",Tabla4[[#This Row],[Causa del daño]])</f>
        <v>Reportan apertura en el enlace Tarazá - Yarumal en el Km 1,6 desde Yarumal ocasionado por Intervención de Terceros. No Identificados</v>
      </c>
      <c r="BA1017" s="8" t="str">
        <f>+CONCATENATE("Para dar solución al incidente ",Tabla4[[#This Row],[Solución]])</f>
        <v>Para dar solución al incidente se organiza empalme y se refusionan hilos abiertos</v>
      </c>
      <c r="BB1017" s="3" t="str">
        <f>+_xlfn.CONCAT(Tabla4[[#This Row],[Causa Raiz]]," ",Tabla4[[#This Row],[Solución2]]," (",Tabla4[[#This Row],[Anillo]],"- Cabecera: ",Tabla4[[#This Row],[Cabecera]],"- Operador: ",Tabla4[[#This Row],[Operador]],")")</f>
        <v>Reportan apertura en el enlace Tarazá - Yarumal en el Km 1,6 desde Yarumal ocasionado por Intervención de Terceros. No Identificados Para dar solución al incidente se organiza empalme y se refusionan hilos abiertos (TRONCAL- Cabecera: YARUMAL- Operador: Colombia Telecomunicaciones)</v>
      </c>
    </row>
    <row r="1018" spans="1:54" s="2" customFormat="1" ht="171">
      <c r="A1018" s="38">
        <f t="shared" si="99"/>
        <v>1017</v>
      </c>
      <c r="B1018" s="3">
        <v>8354031</v>
      </c>
      <c r="C1018" s="3" t="s">
        <v>163</v>
      </c>
      <c r="D1018" s="23">
        <v>45361.263888888891</v>
      </c>
      <c r="E1018" s="23">
        <v>45361.479166666664</v>
      </c>
      <c r="F1018" s="1">
        <f t="shared" ca="1" si="104"/>
        <v>0.21527777777373558</v>
      </c>
      <c r="G1018" s="3" t="s">
        <v>164</v>
      </c>
      <c r="H1018" s="41" t="s">
        <v>165</v>
      </c>
      <c r="I1018" s="40" t="s">
        <v>5109</v>
      </c>
      <c r="J1018" s="5" t="s">
        <v>167</v>
      </c>
      <c r="K1018" s="3" t="s">
        <v>168</v>
      </c>
      <c r="L1018" s="9" t="s">
        <v>58</v>
      </c>
      <c r="M1018" s="3" t="s">
        <v>360</v>
      </c>
      <c r="N1018" s="3" t="s">
        <v>483</v>
      </c>
      <c r="O1018" s="3" t="s">
        <v>617</v>
      </c>
      <c r="P1018" s="3" t="s">
        <v>5110</v>
      </c>
      <c r="Q1018" s="4" t="s">
        <v>5111</v>
      </c>
      <c r="R1018" s="3" t="s">
        <v>1420</v>
      </c>
      <c r="S1018" s="3" t="s">
        <v>175</v>
      </c>
      <c r="T1018" s="3" t="s">
        <v>66</v>
      </c>
      <c r="U1018" s="3" t="s">
        <v>674</v>
      </c>
      <c r="V1018" s="22" t="str">
        <f t="shared" si="103"/>
        <v>RDFO; Hora de aviso: 6:20 10/03/2024; Solución: Se recupera reserva y se hace un empalme; Hora de solución: 11:30 10/03/2024; Causa: Vandalismo</v>
      </c>
      <c r="W1018" s="4" t="s">
        <v>1407</v>
      </c>
      <c r="X1018" s="3"/>
      <c r="Y1018" s="3"/>
      <c r="Z1018" s="3" t="s">
        <v>69</v>
      </c>
      <c r="AA1018" s="3" t="s">
        <v>70</v>
      </c>
      <c r="AB1018" s="3">
        <v>8353943</v>
      </c>
      <c r="AC1018" s="3" t="s">
        <v>71</v>
      </c>
      <c r="AD1018" s="6">
        <v>0</v>
      </c>
      <c r="AE1018" s="7"/>
      <c r="AF1018" s="7"/>
      <c r="AG1018" s="6">
        <f>Tabla4[[#This Row],[Tiempo Parada de Reloj]]+Tabla4[[#This Row],[Tiempo Autorizado por Telefonica (no Máximo)]]</f>
        <v>0</v>
      </c>
      <c r="AH1018" s="7">
        <f t="shared" ca="1" si="100"/>
        <v>0.21527777777373558</v>
      </c>
      <c r="AI1018" s="8">
        <f t="shared" si="101"/>
        <v>0</v>
      </c>
      <c r="AJ1018" s="8">
        <f t="shared" ca="1" si="102"/>
        <v>5.1666666665696539</v>
      </c>
      <c r="AK1018" s="3" t="s">
        <v>98</v>
      </c>
      <c r="AL1018" s="3" t="s">
        <v>71</v>
      </c>
      <c r="AM1018" s="3" t="s">
        <v>69</v>
      </c>
      <c r="AN1018" s="3" t="s">
        <v>98</v>
      </c>
      <c r="AO1018" s="3"/>
      <c r="AP1018" s="3"/>
      <c r="AQ1018" s="23">
        <f ca="1">NOW()</f>
        <v>45503.696834953706</v>
      </c>
      <c r="AR1018" s="3"/>
      <c r="AS1018" s="23"/>
      <c r="AT1018" s="23"/>
      <c r="AU1018" s="3" t="s">
        <v>168</v>
      </c>
      <c r="AV1018" s="3" t="s">
        <v>5112</v>
      </c>
      <c r="AW1018" s="3" t="s">
        <v>370</v>
      </c>
      <c r="AX1018" s="3" t="s">
        <v>69</v>
      </c>
      <c r="AY1018" s="3" t="s">
        <v>69</v>
      </c>
      <c r="AZ1018" s="8" t="str">
        <f>+CONCATENATE("Reportan apertura en el enlace ",Tabla4[[#This Row],[Enlace]]," en el ",Tabla4[[#This Row],[Distancia óptica]]," ocasionado por ",Tabla4[[#This Row],[Causa del daño]])</f>
        <v>Reportan apertura en el enlace Medellin Centro - Bello en el Km 2,203 desde Medellin ocasionado por Vandalismo</v>
      </c>
      <c r="BA1018" s="8" t="str">
        <f>+CONCATENATE("Para dar solución al incidente ",Tabla4[[#This Row],[Solución]])</f>
        <v>Para dar solución al incidente Se recupera reserva y se hace un empalme</v>
      </c>
      <c r="BB1018" s="3" t="str">
        <f>+_xlfn.CONCAT(Tabla4[[#This Row],[Causa Raiz]]," ",Tabla4[[#This Row],[Solución2]]," (",Tabla4[[#This Row],[Anillo]],"- Cabecera: ",Tabla4[[#This Row],[Cabecera]],"- Operador: ",Tabla4[[#This Row],[Operador]],")")</f>
        <v>Reportan apertura en el enlace Medellin Centro - Bello en el Km 2,203 desde Medellin ocasionado por Vandalismo Para dar solución al incidente Se recupera reserva y se hace un empalme (lineal- Cabecera: Medellin- Operador: Telmex - Claro)</v>
      </c>
    </row>
    <row r="1019" spans="1:54" s="2" customFormat="1" ht="199.5">
      <c r="A1019" s="38">
        <f t="shared" si="99"/>
        <v>1018</v>
      </c>
      <c r="B1019" s="3">
        <v>8353604</v>
      </c>
      <c r="C1019" s="3" t="s">
        <v>54</v>
      </c>
      <c r="D1019" s="23">
        <v>45361.326388888891</v>
      </c>
      <c r="E1019" s="23">
        <v>45361.475694444445</v>
      </c>
      <c r="F1019" s="1">
        <f t="shared" ca="1" si="104"/>
        <v>0.14930555555474712</v>
      </c>
      <c r="G1019" s="3" t="s">
        <v>55</v>
      </c>
      <c r="H1019" s="41"/>
      <c r="I1019" s="40"/>
      <c r="J1019" s="5" t="s">
        <v>56</v>
      </c>
      <c r="K1019" s="3" t="s">
        <v>77</v>
      </c>
      <c r="L1019" s="9" t="s">
        <v>78</v>
      </c>
      <c r="M1019" s="3" t="s">
        <v>373</v>
      </c>
      <c r="N1019" s="3" t="s">
        <v>374</v>
      </c>
      <c r="O1019" s="3" t="s">
        <v>5113</v>
      </c>
      <c r="P1019" s="3" t="s">
        <v>5114</v>
      </c>
      <c r="Q1019" s="4" t="s">
        <v>5115</v>
      </c>
      <c r="R1019" s="3" t="s">
        <v>346</v>
      </c>
      <c r="S1019" s="3" t="s">
        <v>249</v>
      </c>
      <c r="T1019" s="3" t="s">
        <v>66</v>
      </c>
      <c r="U1019" s="3" t="s">
        <v>5116</v>
      </c>
      <c r="V1019" s="22" t="str">
        <f t="shared" si="103"/>
        <v>RLFO; Hora de aviso: 7:50 10/03/2024; Solución: Se recupera 20 mts de  reserva y se hace un empalme de 48 hilos; Hora de solución: 11:25 10/03/2024; Causa: Vandalismo</v>
      </c>
      <c r="W1019" s="4" t="s">
        <v>160</v>
      </c>
      <c r="X1019" s="3"/>
      <c r="Y1019" s="3"/>
      <c r="Z1019" s="3" t="s">
        <v>69</v>
      </c>
      <c r="AA1019" s="3" t="s">
        <v>70</v>
      </c>
      <c r="AB1019" s="3">
        <v>8353604</v>
      </c>
      <c r="AC1019" s="3" t="s">
        <v>71</v>
      </c>
      <c r="AD1019" s="6">
        <v>0</v>
      </c>
      <c r="AE1019" s="7"/>
      <c r="AF1019" s="7"/>
      <c r="AG1019" s="6">
        <f>Tabla4[[#This Row],[Tiempo Parada de Reloj]]+Tabla4[[#This Row],[Tiempo Autorizado por Telefonica (no Máximo)]]</f>
        <v>0</v>
      </c>
      <c r="AH1019" s="7">
        <f t="shared" ca="1" si="100"/>
        <v>0.14930555555474712</v>
      </c>
      <c r="AI1019" s="8">
        <f t="shared" si="101"/>
        <v>0</v>
      </c>
      <c r="AJ1019" s="8">
        <f t="shared" ca="1" si="102"/>
        <v>3.5833333333139308</v>
      </c>
      <c r="AK1019" s="3" t="s">
        <v>98</v>
      </c>
      <c r="AL1019" s="3" t="s">
        <v>71</v>
      </c>
      <c r="AM1019" s="3" t="s">
        <v>69</v>
      </c>
      <c r="AN1019" s="3" t="s">
        <v>98</v>
      </c>
      <c r="AO1019" s="3" t="s">
        <v>98</v>
      </c>
      <c r="AP1019" s="3" t="s">
        <v>98</v>
      </c>
      <c r="AQ1019" s="23">
        <v>45364.347916666666</v>
      </c>
      <c r="AR1019" s="3"/>
      <c r="AS1019" s="23"/>
      <c r="AT1019" s="23"/>
      <c r="AU1019" s="3" t="s">
        <v>1266</v>
      </c>
      <c r="AV1019" s="3" t="s">
        <v>1592</v>
      </c>
      <c r="AW1019" s="3" t="s">
        <v>135</v>
      </c>
      <c r="AX1019" s="3">
        <v>4.1497200000000003</v>
      </c>
      <c r="AY1019" s="3">
        <v>-73.637780000000006</v>
      </c>
      <c r="AZ1019" s="8" t="str">
        <f>+CONCATENATE("Reportan apertura en el enlace ",Tabla4[[#This Row],[Enlace]]," en el ",Tabla4[[#This Row],[Distancia óptica]]," ocasionado por ",Tabla4[[#This Row],[Causa del daño]])</f>
        <v>Reportan apertura en el enlace Mov. Altagracia - Mov. Vanguardia en el Km 3,1 desde Esperanza ocasionado por Vandalismo</v>
      </c>
      <c r="BA1019" s="8" t="str">
        <f>+CONCATENATE("Para dar solución al incidente ",Tabla4[[#This Row],[Solución]])</f>
        <v>Para dar solución al incidente Se recupera 20 mts de  reserva y se hace un empalme de 48 hilos</v>
      </c>
      <c r="BB1019" s="3" t="str">
        <f>+_xlfn.CONCAT(Tabla4[[#This Row],[Causa Raiz]]," ",Tabla4[[#This Row],[Solución2]]," (",Tabla4[[#This Row],[Anillo]],"- Cabecera: ",Tabla4[[#This Row],[Cabecera]],"- Operador: ",Tabla4[[#This Row],[Operador]],")")</f>
        <v>Reportan apertura en el enlace Mov. Altagracia - Mov. Vanguardia en el Km 3,1 desde Esperanza ocasionado por Vandalismo Para dar solución al incidente Se recupera 20 mts de  reserva y se hace un empalme de 48 hilos (Lineal- Cabecera: Esperanza- Operador: Colombia Telecomunicaciones)</v>
      </c>
    </row>
    <row r="1020" spans="1:54" s="2" customFormat="1" ht="199.5">
      <c r="A1020" s="38">
        <f t="shared" si="99"/>
        <v>1019</v>
      </c>
      <c r="B1020" s="3">
        <v>8354637</v>
      </c>
      <c r="C1020" s="3" t="s">
        <v>163</v>
      </c>
      <c r="D1020" s="23">
        <v>45361.423611111109</v>
      </c>
      <c r="E1020" s="23">
        <v>45361.885416666664</v>
      </c>
      <c r="F1020" s="1">
        <f t="shared" ca="1" si="104"/>
        <v>0.46180555555474712</v>
      </c>
      <c r="G1020" s="3" t="s">
        <v>55</v>
      </c>
      <c r="H1020" s="41"/>
      <c r="I1020" s="40"/>
      <c r="J1020" s="5" t="s">
        <v>56</v>
      </c>
      <c r="K1020" s="3" t="s">
        <v>340</v>
      </c>
      <c r="L1020" s="9" t="s">
        <v>58</v>
      </c>
      <c r="M1020" s="3" t="s">
        <v>341</v>
      </c>
      <c r="N1020" s="3" t="s">
        <v>698</v>
      </c>
      <c r="O1020" s="3" t="s">
        <v>699</v>
      </c>
      <c r="P1020" s="3" t="s">
        <v>5117</v>
      </c>
      <c r="Q1020" s="4" t="s">
        <v>5118</v>
      </c>
      <c r="R1020" s="3" t="s">
        <v>750</v>
      </c>
      <c r="S1020" s="3" t="s">
        <v>347</v>
      </c>
      <c r="T1020" s="3" t="s">
        <v>66</v>
      </c>
      <c r="U1020" s="3" t="s">
        <v>5119</v>
      </c>
      <c r="V1020" s="22" t="str">
        <f t="shared" si="103"/>
        <v>RDFO; Hora de aviso: 10:10 10/03/2024; Solución: se realiza tendido de 100 mts y dos empalmes de 48 hilos se fusionan 36 ; Hora de solución: 21:15 10/03/2024; Causa: Vandalismo</v>
      </c>
      <c r="W1020" s="4" t="s">
        <v>349</v>
      </c>
      <c r="X1020" s="3"/>
      <c r="Y1020" s="3"/>
      <c r="Z1020" s="3" t="s">
        <v>69</v>
      </c>
      <c r="AA1020" s="3" t="s">
        <v>70</v>
      </c>
      <c r="AB1020" s="3">
        <v>8354580</v>
      </c>
      <c r="AC1020" s="3" t="s">
        <v>71</v>
      </c>
      <c r="AD1020" s="6">
        <v>0.25624999999999998</v>
      </c>
      <c r="AE1020" s="7"/>
      <c r="AF1020" s="7"/>
      <c r="AG1020" s="6">
        <f>Tabla4[[#This Row],[Tiempo Parada de Reloj]]+Tabla4[[#This Row],[Tiempo Autorizado por Telefonica (no Máximo)]]</f>
        <v>0.25624999999999998</v>
      </c>
      <c r="AH1020" s="7">
        <f t="shared" ca="1" si="100"/>
        <v>0.20555555555474714</v>
      </c>
      <c r="AI1020" s="8">
        <f t="shared" si="101"/>
        <v>6.1499999999999995</v>
      </c>
      <c r="AJ1020" s="8">
        <f t="shared" ca="1" si="102"/>
        <v>4.9333333333139313</v>
      </c>
      <c r="AK1020" s="3" t="s">
        <v>98</v>
      </c>
      <c r="AL1020" s="3" t="s">
        <v>70</v>
      </c>
      <c r="AM1020" s="3" t="s">
        <v>119</v>
      </c>
      <c r="AN1020" s="3" t="s">
        <v>120</v>
      </c>
      <c r="AO1020" s="3" t="s">
        <v>119</v>
      </c>
      <c r="AP1020" s="3" t="s">
        <v>98</v>
      </c>
      <c r="AQ1020" s="23">
        <v>45365.32916666667</v>
      </c>
      <c r="AR1020" s="3"/>
      <c r="AS1020" s="23"/>
      <c r="AT1020" s="23"/>
      <c r="AU1020" s="3" t="s">
        <v>351</v>
      </c>
      <c r="AV1020" s="3" t="s">
        <v>2543</v>
      </c>
      <c r="AW1020" s="3" t="s">
        <v>370</v>
      </c>
      <c r="AX1020" s="3">
        <v>3.8357000000000001</v>
      </c>
      <c r="AY1020" s="3">
        <v>-75.059200000000004</v>
      </c>
      <c r="AZ1020" s="8" t="str">
        <f>+CONCATENATE("Reportan apertura en el enlace ",Tabla4[[#This Row],[Enlace]]," en el ",Tabla4[[#This Row],[Distancia óptica]]," ocasionado por ",Tabla4[[#This Row],[Causa del daño]])</f>
        <v>Reportan apertura en el enlace Guamo - Natagaima en el Km 26,9 desde Guamo ocasionado por Vandalismo</v>
      </c>
      <c r="BA1020" s="8" t="str">
        <f>+CONCATENATE("Para dar solución al incidente ",Tabla4[[#This Row],[Solución]])</f>
        <v xml:space="preserve">Para dar solución al incidente se realiza tendido de 100 mts y dos empalmes de 48 hilos se fusionan 36 </v>
      </c>
      <c r="BB1020" s="3" t="str">
        <f>+_xlfn.CONCAT(Tabla4[[#This Row],[Causa Raiz]]," ",Tabla4[[#This Row],[Solución2]]," (",Tabla4[[#This Row],[Anillo]],"- Cabecera: ",Tabla4[[#This Row],[Cabecera]],"- Operador: ",Tabla4[[#This Row],[Operador]],")")</f>
        <v>Reportan apertura en el enlace Guamo - Natagaima en el Km 26,9 desde Guamo ocasionado por Vandalismo Para dar solución al incidente se realiza tendido de 100 mts y dos empalmes de 48 hilos se fusionan 36  (lineal- Cabecera: Guamo- Operador: Colombia Telecomunicaciones)</v>
      </c>
    </row>
    <row r="1021" spans="1:54" s="2" customFormat="1" ht="185.25">
      <c r="A1021" s="38">
        <f t="shared" si="99"/>
        <v>1020</v>
      </c>
      <c r="B1021" s="3">
        <v>8354936</v>
      </c>
      <c r="C1021" s="3" t="s">
        <v>163</v>
      </c>
      <c r="D1021" s="23">
        <v>45361.489583333336</v>
      </c>
      <c r="E1021" s="23">
        <v>45361.569444444445</v>
      </c>
      <c r="F1021" s="1">
        <f t="shared" ca="1" si="104"/>
        <v>7.9861111109494232E-2</v>
      </c>
      <c r="G1021" s="3" t="s">
        <v>55</v>
      </c>
      <c r="H1021" s="41"/>
      <c r="I1021" s="40"/>
      <c r="J1021" s="5" t="s">
        <v>56</v>
      </c>
      <c r="K1021" s="3" t="s">
        <v>77</v>
      </c>
      <c r="L1021" s="9" t="s">
        <v>78</v>
      </c>
      <c r="M1021" s="3" t="s">
        <v>745</v>
      </c>
      <c r="N1021" s="3" t="s">
        <v>3946</v>
      </c>
      <c r="O1021" s="3" t="s">
        <v>5120</v>
      </c>
      <c r="P1021" s="3" t="s">
        <v>5121</v>
      </c>
      <c r="Q1021" s="4" t="s">
        <v>5122</v>
      </c>
      <c r="R1021" s="3" t="s">
        <v>750</v>
      </c>
      <c r="S1021" s="3" t="s">
        <v>158</v>
      </c>
      <c r="T1021" s="3" t="s">
        <v>146</v>
      </c>
      <c r="U1021" s="3" t="s">
        <v>4347</v>
      </c>
      <c r="V1021" s="22" t="str">
        <f t="shared" si="103"/>
        <v>RDFO; Hora de aviso: 11:45 10/03/2024; Solución: Se realiza migracion entre nodos; Hora de solución: 13:40 10/03/2024; Causa: Falla en la Red FiOp</v>
      </c>
      <c r="W1021" s="4" t="s">
        <v>160</v>
      </c>
      <c r="X1021" s="3"/>
      <c r="Y1021" s="3"/>
      <c r="Z1021" s="3" t="s">
        <v>69</v>
      </c>
      <c r="AA1021" s="3" t="s">
        <v>71</v>
      </c>
      <c r="AB1021" s="3">
        <v>0</v>
      </c>
      <c r="AC1021" s="3" t="s">
        <v>70</v>
      </c>
      <c r="AD1021" s="6">
        <v>0</v>
      </c>
      <c r="AE1021" s="7"/>
      <c r="AF1021" s="7"/>
      <c r="AG1021" s="6">
        <f>Tabla4[[#This Row],[Tiempo Parada de Reloj]]+Tabla4[[#This Row],[Tiempo Autorizado por Telefonica (no Máximo)]]</f>
        <v>0</v>
      </c>
      <c r="AH1021" s="7">
        <f t="shared" ca="1" si="100"/>
        <v>7.9861111109494232E-2</v>
      </c>
      <c r="AI1021" s="8">
        <f t="shared" si="101"/>
        <v>0</v>
      </c>
      <c r="AJ1021" s="8">
        <f t="shared" ca="1" si="102"/>
        <v>1.9166666666278616</v>
      </c>
      <c r="AK1021" s="3" t="s">
        <v>98</v>
      </c>
      <c r="AL1021" s="3" t="s">
        <v>70</v>
      </c>
      <c r="AM1021" s="3" t="s">
        <v>119</v>
      </c>
      <c r="AN1021" s="3" t="s">
        <v>119</v>
      </c>
      <c r="AO1021" s="3" t="s">
        <v>87</v>
      </c>
      <c r="AP1021" s="3" t="s">
        <v>87</v>
      </c>
      <c r="AQ1021" s="23">
        <v>45362.656944444447</v>
      </c>
      <c r="AR1021" s="3"/>
      <c r="AS1021" s="23"/>
      <c r="AT1021" s="23"/>
      <c r="AU1021" s="3" t="s">
        <v>752</v>
      </c>
      <c r="AV1021" s="3" t="s">
        <v>5123</v>
      </c>
      <c r="AW1021" s="3" t="s">
        <v>1311</v>
      </c>
      <c r="AX1021" s="3">
        <v>2.6841667</v>
      </c>
      <c r="AY1021" s="3">
        <v>-75.326111100000006</v>
      </c>
      <c r="AZ1021" s="8" t="str">
        <f>+CONCATENATE("Reportan apertura en el enlace ",Tabla4[[#This Row],[Enlace]]," en el ",Tabla4[[#This Row],[Distancia óptica]]," ocasionado por ",Tabla4[[#This Row],[Causa del daño]])</f>
        <v>Reportan apertura en el enlace Mov. Gigante - Mov. Campo Alegre en el Km 30,6 desde Campo Alegre ocasionado por Falla en la Red FiOp</v>
      </c>
      <c r="BA1021" s="8" t="str">
        <f>+CONCATENATE("Para dar solución al incidente ",Tabla4[[#This Row],[Solución]])</f>
        <v>Para dar solución al incidente Se realiza migracion entre nodos</v>
      </c>
      <c r="BB1021" s="3" t="str">
        <f>+_xlfn.CONCAT(Tabla4[[#This Row],[Causa Raiz]]," ",Tabla4[[#This Row],[Solución2]]," (",Tabla4[[#This Row],[Anillo]],"- Cabecera: ",Tabla4[[#This Row],[Cabecera]],"- Operador: ",Tabla4[[#This Row],[Operador]],")")</f>
        <v>Reportan apertura en el enlace Mov. Gigante - Mov. Campo Alegre en el Km 30,6 desde Campo Alegre ocasionado por Falla en la Red FiOp Para dar solución al incidente Se realiza migracion entre nodos (UK- Cabecera: CAMPO ALEGRE- Operador: Colombia Telecomunicaciones)</v>
      </c>
    </row>
    <row r="1022" spans="1:54" s="2" customFormat="1" ht="213.75">
      <c r="A1022" s="38">
        <f t="shared" si="99"/>
        <v>1021</v>
      </c>
      <c r="B1022" s="3">
        <v>8354954</v>
      </c>
      <c r="C1022" s="3" t="s">
        <v>92</v>
      </c>
      <c r="D1022" s="23">
        <v>45361.5</v>
      </c>
      <c r="E1022" s="23">
        <v>45361.645833333336</v>
      </c>
      <c r="F1022" s="1">
        <f t="shared" ca="1" si="104"/>
        <v>0.14583333333575865</v>
      </c>
      <c r="G1022" s="3" t="s">
        <v>55</v>
      </c>
      <c r="H1022" s="41"/>
      <c r="I1022" s="40"/>
      <c r="J1022" s="5" t="s">
        <v>56</v>
      </c>
      <c r="K1022" s="3" t="s">
        <v>203</v>
      </c>
      <c r="L1022" s="9" t="s">
        <v>58</v>
      </c>
      <c r="M1022" s="3" t="s">
        <v>204</v>
      </c>
      <c r="N1022" s="3" t="s">
        <v>332</v>
      </c>
      <c r="O1022" s="3" t="s">
        <v>2154</v>
      </c>
      <c r="P1022" s="3" t="s">
        <v>5124</v>
      </c>
      <c r="Q1022" s="4" t="s">
        <v>5125</v>
      </c>
      <c r="R1022" s="3" t="s">
        <v>1515</v>
      </c>
      <c r="S1022" s="3" t="s">
        <v>221</v>
      </c>
      <c r="T1022" s="3" t="s">
        <v>256</v>
      </c>
      <c r="U1022" s="3" t="s">
        <v>2334</v>
      </c>
      <c r="V1022" s="22" t="str">
        <f t="shared" si="103"/>
        <v>RTNFO; Hora de aviso: 12:00 10/03/2024; Solución: se refusiona hilo abierto en caja de empalme; Hora de solución: 15:30 10/03/2024; Causa: Falla de Empalme de FiOp</v>
      </c>
      <c r="W1022" s="4" t="s">
        <v>213</v>
      </c>
      <c r="X1022" s="3"/>
      <c r="Y1022" s="3"/>
      <c r="Z1022" s="3" t="s">
        <v>69</v>
      </c>
      <c r="AA1022" s="3" t="s">
        <v>71</v>
      </c>
      <c r="AB1022" s="3">
        <v>0</v>
      </c>
      <c r="AC1022" s="3" t="s">
        <v>71</v>
      </c>
      <c r="AD1022" s="6">
        <v>0</v>
      </c>
      <c r="AE1022" s="7"/>
      <c r="AF1022" s="7"/>
      <c r="AG1022" s="6">
        <f>Tabla4[[#This Row],[Tiempo Parada de Reloj]]+Tabla4[[#This Row],[Tiempo Autorizado por Telefonica (no Máximo)]]</f>
        <v>0</v>
      </c>
      <c r="AH1022" s="7">
        <f t="shared" ca="1" si="100"/>
        <v>0.14583333333575865</v>
      </c>
      <c r="AI1022" s="8">
        <f t="shared" si="101"/>
        <v>0</v>
      </c>
      <c r="AJ1022" s="8">
        <f t="shared" ca="1" si="102"/>
        <v>3.5000000000582077</v>
      </c>
      <c r="AK1022" s="3" t="s">
        <v>98</v>
      </c>
      <c r="AL1022" s="3" t="s">
        <v>70</v>
      </c>
      <c r="AM1022" s="3" t="s">
        <v>119</v>
      </c>
      <c r="AN1022" s="3" t="s">
        <v>119</v>
      </c>
      <c r="AO1022" s="3" t="s">
        <v>98</v>
      </c>
      <c r="AP1022" s="3" t="s">
        <v>98</v>
      </c>
      <c r="AQ1022" s="23">
        <v>45364.45208333333</v>
      </c>
      <c r="AR1022" s="3"/>
      <c r="AS1022" s="23"/>
      <c r="AT1022" s="23"/>
      <c r="AU1022" s="3" t="s">
        <v>214</v>
      </c>
      <c r="AV1022" s="3" t="s">
        <v>5126</v>
      </c>
      <c r="AW1022" s="3" t="s">
        <v>1323</v>
      </c>
      <c r="AX1022" s="3">
        <v>7.135853</v>
      </c>
      <c r="AY1022" s="3">
        <v>-73.018109999999993</v>
      </c>
      <c r="AZ1022" s="8" t="str">
        <f>+CONCATENATE("Reportan apertura en el enlace ",Tabla4[[#This Row],[Enlace]]," en el ",Tabla4[[#This Row],[Distancia óptica]]," ocasionado por ",Tabla4[[#This Row],[Causa del daño]])</f>
        <v>Reportan apertura en el enlace Bucaramanga - Cerro Oriente en el Km 24,141 desde Bucaramanga Centro ocasionado por Falla de Empalme de FiOp</v>
      </c>
      <c r="BA1022" s="8" t="str">
        <f>+CONCATENATE("Para dar solución al incidente ",Tabla4[[#This Row],[Solución]])</f>
        <v>Para dar solución al incidente se refusiona hilo abierto en caja de empalme</v>
      </c>
      <c r="BB1022" s="3" t="str">
        <f>+_xlfn.CONCAT(Tabla4[[#This Row],[Causa Raiz]]," ",Tabla4[[#This Row],[Solución2]]," (",Tabla4[[#This Row],[Anillo]],"- Cabecera: ",Tabla4[[#This Row],[Cabecera]],"- Operador: ",Tabla4[[#This Row],[Operador]],")")</f>
        <v>Reportan apertura en el enlace Bucaramanga - Cerro Oriente en el Km 24,141 desde Bucaramanga Centro ocasionado por Falla de Empalme de FiOp Para dar solución al incidente se refusiona hilo abierto en caja de empalme (TRONCAL- Cabecera: BUCARAMANGA CENTRO- Operador: Colombia Telecomunicaciones)</v>
      </c>
    </row>
    <row r="1023" spans="1:54" s="2" customFormat="1" ht="185.25">
      <c r="A1023" s="38">
        <f t="shared" si="99"/>
        <v>1022</v>
      </c>
      <c r="B1023" s="3">
        <v>8354975</v>
      </c>
      <c r="C1023" s="3" t="s">
        <v>163</v>
      </c>
      <c r="D1023" s="23">
        <v>45361.506944444445</v>
      </c>
      <c r="E1023" s="23">
        <v>45361.791666666664</v>
      </c>
      <c r="F1023" s="1">
        <f t="shared" ca="1" si="104"/>
        <v>0.28472222221898846</v>
      </c>
      <c r="G1023" s="3" t="s">
        <v>55</v>
      </c>
      <c r="H1023" s="41"/>
      <c r="I1023" s="40"/>
      <c r="J1023" s="5" t="s">
        <v>56</v>
      </c>
      <c r="K1023" s="3" t="s">
        <v>138</v>
      </c>
      <c r="L1023" s="9" t="s">
        <v>58</v>
      </c>
      <c r="M1023" s="3" t="s">
        <v>139</v>
      </c>
      <c r="N1023" s="3" t="s">
        <v>1042</v>
      </c>
      <c r="O1023" s="3" t="s">
        <v>5127</v>
      </c>
      <c r="P1023" s="3" t="s">
        <v>5128</v>
      </c>
      <c r="Q1023" s="4" t="s">
        <v>5129</v>
      </c>
      <c r="R1023" s="3" t="s">
        <v>725</v>
      </c>
      <c r="S1023" s="3" t="s">
        <v>145</v>
      </c>
      <c r="T1023" s="3" t="s">
        <v>176</v>
      </c>
      <c r="U1023" s="3" t="s">
        <v>5130</v>
      </c>
      <c r="V1023" s="22" t="str">
        <f t="shared" si="103"/>
        <v>RDFO; Hora de aviso: 12:10 10/03/2024; Solución: Sangria de 1 hilo en caja empalme de 24 hilos ; Hora de solución: 19:00 10/03/2024; Causa: Intervención de Terceros. No Identificados</v>
      </c>
      <c r="W1023" s="4" t="s">
        <v>199</v>
      </c>
      <c r="X1023" s="3"/>
      <c r="Y1023" s="3"/>
      <c r="Z1023" s="3" t="s">
        <v>69</v>
      </c>
      <c r="AA1023" s="3" t="s">
        <v>71</v>
      </c>
      <c r="AB1023" s="3">
        <v>0</v>
      </c>
      <c r="AC1023" s="3" t="s">
        <v>71</v>
      </c>
      <c r="AD1023" s="6">
        <v>7.8472222222222221E-2</v>
      </c>
      <c r="AE1023" s="7"/>
      <c r="AF1023" s="7"/>
      <c r="AG1023" s="6">
        <f>Tabla4[[#This Row],[Tiempo Parada de Reloj]]+Tabla4[[#This Row],[Tiempo Autorizado por Telefonica (no Máximo)]]</f>
        <v>7.8472222222222221E-2</v>
      </c>
      <c r="AH1023" s="7">
        <f t="shared" ca="1" si="100"/>
        <v>0.20624999999676624</v>
      </c>
      <c r="AI1023" s="8">
        <f t="shared" si="101"/>
        <v>1.8833333333333333</v>
      </c>
      <c r="AJ1023" s="8">
        <f t="shared" ca="1" si="102"/>
        <v>4.9499999999223903</v>
      </c>
      <c r="AK1023" s="3" t="s">
        <v>73</v>
      </c>
      <c r="AL1023" s="3" t="s">
        <v>70</v>
      </c>
      <c r="AM1023" s="3" t="s">
        <v>98</v>
      </c>
      <c r="AN1023" s="3" t="s">
        <v>119</v>
      </c>
      <c r="AO1023" s="3" t="s">
        <v>98</v>
      </c>
      <c r="AP1023" s="3" t="s">
        <v>98</v>
      </c>
      <c r="AQ1023" s="23">
        <v>45365.427777777775</v>
      </c>
      <c r="AR1023" s="3"/>
      <c r="AS1023" s="23"/>
      <c r="AT1023" s="23"/>
      <c r="AU1023" s="3" t="s">
        <v>149</v>
      </c>
      <c r="AV1023" s="3" t="s">
        <v>5131</v>
      </c>
      <c r="AW1023" s="3" t="s">
        <v>5132</v>
      </c>
      <c r="AX1023" s="3">
        <v>3.8988719999999999</v>
      </c>
      <c r="AY1023" s="3">
        <v>-76.300537000000006</v>
      </c>
      <c r="AZ1023" s="8" t="str">
        <f>+CONCATENATE("Reportan apertura en el enlace ",Tabla4[[#This Row],[Enlace]]," en el ",Tabla4[[#This Row],[Distancia óptica]]," ocasionado por ",Tabla4[[#This Row],[Causa del daño]])</f>
        <v>Reportan apertura en el enlace Tuluá - Buga en el Km 0,137 desde buga ocasionado por Intervención de Terceros. No Identificados</v>
      </c>
      <c r="BA1023" s="8" t="str">
        <f>+CONCATENATE("Para dar solución al incidente ",Tabla4[[#This Row],[Solución]])</f>
        <v xml:space="preserve">Para dar solución al incidente Sangria de 1 hilo en caja empalme de 24 hilos </v>
      </c>
      <c r="BB1023" s="3" t="str">
        <f>+_xlfn.CONCAT(Tabla4[[#This Row],[Causa Raiz]]," ",Tabla4[[#This Row],[Solución2]]," (",Tabla4[[#This Row],[Anillo]],"- Cabecera: ",Tabla4[[#This Row],[Cabecera]],"- Operador: ",Tabla4[[#This Row],[Operador]],")")</f>
        <v>Reportan apertura en el enlace Tuluá - Buga en el Km 0,137 desde buga ocasionado por Intervención de Terceros. No Identificados Para dar solución al incidente Sangria de 1 hilo en caja empalme de 24 hilos  (4G Buga- Cabecera: BUGA CENTRO- Operador: Colombia Telecomunicaciones)</v>
      </c>
    </row>
    <row r="1024" spans="1:54" s="2" customFormat="1" ht="171">
      <c r="A1024" s="38">
        <f t="shared" si="99"/>
        <v>1023</v>
      </c>
      <c r="B1024" s="3">
        <v>8354987</v>
      </c>
      <c r="C1024" s="3" t="s">
        <v>92</v>
      </c>
      <c r="D1024" s="23">
        <v>45361.506944444445</v>
      </c>
      <c r="E1024" s="23">
        <v>45361.833333333336</v>
      </c>
      <c r="F1024" s="1">
        <f t="shared" ca="1" si="104"/>
        <v>0.32638888889050577</v>
      </c>
      <c r="G1024" s="3" t="s">
        <v>55</v>
      </c>
      <c r="H1024" s="41"/>
      <c r="I1024" s="40" t="s">
        <v>5133</v>
      </c>
      <c r="J1024" s="5" t="s">
        <v>322</v>
      </c>
      <c r="K1024" s="3" t="s">
        <v>322</v>
      </c>
      <c r="L1024" s="9" t="s">
        <v>58</v>
      </c>
      <c r="M1024" s="3" t="s">
        <v>228</v>
      </c>
      <c r="N1024" s="3" t="s">
        <v>229</v>
      </c>
      <c r="O1024" s="3" t="s">
        <v>594</v>
      </c>
      <c r="P1024" s="3" t="s">
        <v>5134</v>
      </c>
      <c r="Q1024" s="4" t="s">
        <v>5135</v>
      </c>
      <c r="R1024" s="3" t="s">
        <v>233</v>
      </c>
      <c r="S1024" s="3" t="s">
        <v>328</v>
      </c>
      <c r="T1024" s="3" t="s">
        <v>211</v>
      </c>
      <c r="U1024" s="3" t="s">
        <v>5136</v>
      </c>
      <c r="V1024" s="22" t="str">
        <f t="shared" si="103"/>
        <v>RTNFO; Hora de aviso: 12:10 10/03/2024; Solución: se recupera reserva y se realiza un empalme labores por Ufinet ; Hora de solución: 20:00 10/03/2024; Causa: Podas</v>
      </c>
      <c r="W1024" s="4" t="s">
        <v>331</v>
      </c>
      <c r="X1024" s="3"/>
      <c r="Y1024" s="3"/>
      <c r="Z1024" s="3" t="s">
        <v>69</v>
      </c>
      <c r="AA1024" s="3" t="s">
        <v>71</v>
      </c>
      <c r="AB1024" s="3">
        <v>0</v>
      </c>
      <c r="AC1024" s="3" t="s">
        <v>71</v>
      </c>
      <c r="AD1024" s="6">
        <v>0</v>
      </c>
      <c r="AE1024" s="7"/>
      <c r="AF1024" s="7"/>
      <c r="AG1024" s="6">
        <f>Tabla4[[#This Row],[Tiempo Parada de Reloj]]+Tabla4[[#This Row],[Tiempo Autorizado por Telefonica (no Máximo)]]</f>
        <v>0</v>
      </c>
      <c r="AH1024" s="7">
        <f t="shared" ca="1" si="100"/>
        <v>0.32638888889050577</v>
      </c>
      <c r="AI1024" s="8">
        <f t="shared" si="101"/>
        <v>0</v>
      </c>
      <c r="AJ1024" s="8">
        <f t="shared" ca="1" si="102"/>
        <v>7.8333333333721384</v>
      </c>
      <c r="AK1024" s="3" t="s">
        <v>73</v>
      </c>
      <c r="AL1024" s="3" t="s">
        <v>70</v>
      </c>
      <c r="AM1024" s="3" t="s">
        <v>98</v>
      </c>
      <c r="AN1024" s="3" t="s">
        <v>119</v>
      </c>
      <c r="AO1024" s="3" t="s">
        <v>98</v>
      </c>
      <c r="AP1024" s="3" t="s">
        <v>98</v>
      </c>
      <c r="AQ1024" s="23">
        <v>45363.522222222222</v>
      </c>
      <c r="AR1024" s="3"/>
      <c r="AS1024" s="23"/>
      <c r="AT1024" s="23"/>
      <c r="AU1024" s="3" t="s">
        <v>322</v>
      </c>
      <c r="AV1024" s="3" t="s">
        <v>229</v>
      </c>
      <c r="AW1024" s="3" t="s">
        <v>76</v>
      </c>
      <c r="AX1024" s="3">
        <v>11.15245</v>
      </c>
      <c r="AY1024" s="3">
        <v>-74.222502000000006</v>
      </c>
      <c r="AZ1024" s="8" t="str">
        <f>+CONCATENATE("Reportan apertura en el enlace ",Tabla4[[#This Row],[Enlace]]," en el ",Tabla4[[#This Row],[Distancia óptica]]," ocasionado por ",Tabla4[[#This Row],[Causa del daño]])</f>
        <v>Reportan apertura en el enlace Santa Marta - Ciénaga en el Km 30,8 desde Cienaga ocasionado por Podas</v>
      </c>
      <c r="BA1024" s="8" t="str">
        <f>+CONCATENATE("Para dar solución al incidente ",Tabla4[[#This Row],[Solución]])</f>
        <v xml:space="preserve">Para dar solución al incidente se recupera reserva y se realiza un empalme labores por Ufinet </v>
      </c>
      <c r="BB1024" s="3" t="str">
        <f>+_xlfn.CONCAT(Tabla4[[#This Row],[Causa Raiz]]," ",Tabla4[[#This Row],[Solución2]]," (",Tabla4[[#This Row],[Anillo]],"- Cabecera: ",Tabla4[[#This Row],[Cabecera]],"- Operador: ",Tabla4[[#This Row],[Operador]],")")</f>
        <v>Reportan apertura en el enlace Santa Marta - Ciénaga en el Km 30,8 desde Cienaga ocasionado por Podas Para dar solución al incidente se recupera reserva y se realiza un empalme labores por Ufinet  (Troncal- Cabecera: CIENAGA- Operador: Ufinet)</v>
      </c>
    </row>
    <row r="1025" spans="1:54" s="2" customFormat="1" ht="213.75">
      <c r="A1025" s="38">
        <f t="shared" si="99"/>
        <v>1024</v>
      </c>
      <c r="B1025" s="3">
        <v>8354570</v>
      </c>
      <c r="C1025" s="3" t="s">
        <v>54</v>
      </c>
      <c r="D1025" s="23">
        <v>45361.59375</v>
      </c>
      <c r="E1025" s="23">
        <v>45361.708333333336</v>
      </c>
      <c r="F1025" s="1">
        <f t="shared" ca="1" si="104"/>
        <v>0.11458333333575865</v>
      </c>
      <c r="G1025" s="3" t="s">
        <v>55</v>
      </c>
      <c r="H1025" s="41"/>
      <c r="I1025" s="40"/>
      <c r="J1025" s="5" t="s">
        <v>56</v>
      </c>
      <c r="K1025" s="3" t="s">
        <v>108</v>
      </c>
      <c r="L1025" s="9" t="s">
        <v>78</v>
      </c>
      <c r="M1025" s="3" t="s">
        <v>228</v>
      </c>
      <c r="N1025" s="3" t="s">
        <v>315</v>
      </c>
      <c r="O1025" s="3" t="s">
        <v>5137</v>
      </c>
      <c r="P1025" s="3" t="s">
        <v>5138</v>
      </c>
      <c r="Q1025" s="4" t="s">
        <v>5139</v>
      </c>
      <c r="R1025" s="3" t="s">
        <v>233</v>
      </c>
      <c r="S1025" s="3" t="s">
        <v>115</v>
      </c>
      <c r="T1025" s="3" t="s">
        <v>329</v>
      </c>
      <c r="U1025" s="3" t="s">
        <v>5140</v>
      </c>
      <c r="V1025" s="22" t="str">
        <f t="shared" si="103"/>
        <v>RLFO; Hora de aviso: 14:15 10/03/2024; Solución: se recupera 50 mts de reserva y se realiza un empalme de 8 hilos con caja de empalme de 48 hilos ; Hora de solución: 17:00 10/03/2024; Causa: Incendio</v>
      </c>
      <c r="W1025" s="4" t="s">
        <v>3603</v>
      </c>
      <c r="X1025" s="3"/>
      <c r="Y1025" s="3"/>
      <c r="Z1025" s="3" t="s">
        <v>69</v>
      </c>
      <c r="AA1025" s="3" t="s">
        <v>70</v>
      </c>
      <c r="AB1025" s="3">
        <v>8354570</v>
      </c>
      <c r="AC1025" s="3" t="s">
        <v>71</v>
      </c>
      <c r="AD1025" s="6">
        <v>0</v>
      </c>
      <c r="AE1025" s="7"/>
      <c r="AF1025" s="7"/>
      <c r="AG1025" s="6">
        <f>Tabla4[[#This Row],[Tiempo Parada de Reloj]]+Tabla4[[#This Row],[Tiempo Autorizado por Telefonica (no Máximo)]]</f>
        <v>0</v>
      </c>
      <c r="AH1025" s="7">
        <f t="shared" ca="1" si="100"/>
        <v>0.11458333333575865</v>
      </c>
      <c r="AI1025" s="8">
        <f t="shared" si="101"/>
        <v>0</v>
      </c>
      <c r="AJ1025" s="8">
        <f t="shared" ca="1" si="102"/>
        <v>2.7500000000582077</v>
      </c>
      <c r="AK1025" s="3" t="s">
        <v>119</v>
      </c>
      <c r="AL1025" s="3" t="s">
        <v>71</v>
      </c>
      <c r="AM1025" s="3" t="s">
        <v>69</v>
      </c>
      <c r="AN1025" s="3" t="s">
        <v>119</v>
      </c>
      <c r="AO1025" s="3" t="s">
        <v>98</v>
      </c>
      <c r="AP1025" s="3" t="s">
        <v>98</v>
      </c>
      <c r="AQ1025" s="23">
        <v>45363.484027777777</v>
      </c>
      <c r="AR1025" s="3"/>
      <c r="AS1025" s="23"/>
      <c r="AT1025" s="23"/>
      <c r="AU1025" s="3" t="s">
        <v>237</v>
      </c>
      <c r="AV1025" s="3" t="s">
        <v>598</v>
      </c>
      <c r="AW1025" s="3" t="s">
        <v>307</v>
      </c>
      <c r="AX1025" s="3">
        <v>11.22784</v>
      </c>
      <c r="AY1025" s="3">
        <v>-74.200711999999996</v>
      </c>
      <c r="AZ1025" s="8" t="str">
        <f>+CONCATENATE("Reportan apertura en el enlace ",Tabla4[[#This Row],[Enlace]]," en el ",Tabla4[[#This Row],[Distancia óptica]]," ocasionado por ",Tabla4[[#This Row],[Causa del daño]])</f>
        <v>Reportan apertura en el enlace Mov. Pando - Mov. centro en el Km 0,100 desde Mov Pando ocasionado por Incendio</v>
      </c>
      <c r="BA1025" s="8" t="str">
        <f>+CONCATENATE("Para dar solución al incidente ",Tabla4[[#This Row],[Solución]])</f>
        <v xml:space="preserve">Para dar solución al incidente se recupera 50 mts de reserva y se realiza un empalme de 8 hilos con caja de empalme de 48 hilos </v>
      </c>
      <c r="BB1025" s="3" t="str">
        <f>+_xlfn.CONCAT(Tabla4[[#This Row],[Causa Raiz]]," ",Tabla4[[#This Row],[Solución2]]," (",Tabla4[[#This Row],[Anillo]],"- Cabecera: ",Tabla4[[#This Row],[Cabecera]],"- Operador: ",Tabla4[[#This Row],[Operador]],")")</f>
        <v>Reportan apertura en el enlace Mov. Pando - Mov. centro en el Km 0,100 desde Mov Pando ocasionado por Incendio Para dar solución al incidente se recupera 50 mts de reserva y se realiza un empalme de 8 hilos con caja de empalme de 48 hilos  (LINEAL- Cabecera: CALLE 13- Operador: Colombia Telecomunicaciones)</v>
      </c>
    </row>
    <row r="1026" spans="1:54" s="2" customFormat="1" ht="213.75">
      <c r="A1026" s="38">
        <f t="shared" si="99"/>
        <v>1025</v>
      </c>
      <c r="B1026" s="3">
        <v>8356527</v>
      </c>
      <c r="C1026" s="3" t="s">
        <v>54</v>
      </c>
      <c r="D1026" s="23">
        <v>45361.875</v>
      </c>
      <c r="E1026" s="23">
        <v>45362.03125</v>
      </c>
      <c r="F1026" s="1">
        <f t="shared" ca="1" si="104"/>
        <v>0.15625</v>
      </c>
      <c r="G1026" s="3" t="s">
        <v>55</v>
      </c>
      <c r="H1026" s="41"/>
      <c r="I1026" s="40"/>
      <c r="J1026" s="5" t="s">
        <v>56</v>
      </c>
      <c r="K1026" s="3" t="s">
        <v>57</v>
      </c>
      <c r="L1026" s="9" t="s">
        <v>78</v>
      </c>
      <c r="M1026" s="3" t="s">
        <v>59</v>
      </c>
      <c r="N1026" s="3" t="s">
        <v>60</v>
      </c>
      <c r="O1026" s="3" t="s">
        <v>5141</v>
      </c>
      <c r="P1026" s="3" t="s">
        <v>5142</v>
      </c>
      <c r="Q1026" s="4" t="s">
        <v>5143</v>
      </c>
      <c r="R1026" s="3" t="s">
        <v>64</v>
      </c>
      <c r="S1026" s="3" t="s">
        <v>65</v>
      </c>
      <c r="T1026" s="3" t="s">
        <v>66</v>
      </c>
      <c r="U1026" s="3" t="s">
        <v>5144</v>
      </c>
      <c r="V1026" s="22" t="str">
        <f t="shared" si="103"/>
        <v>RLFO; Hora de aviso: 21:00 10/03/2024; Solución: Se rcupera 100 metros  de Reserva de F.O de 24 hilos y se crea caja de empalme de 96 hilos ; Hora de solución: 0:45 11/03/2024; Causa: Vandalismo</v>
      </c>
      <c r="W1026" s="4" t="s">
        <v>68</v>
      </c>
      <c r="X1026" s="3"/>
      <c r="Y1026" s="3"/>
      <c r="Z1026" s="3" t="s">
        <v>69</v>
      </c>
      <c r="AA1026" s="3" t="s">
        <v>71</v>
      </c>
      <c r="AB1026" s="3">
        <v>0</v>
      </c>
      <c r="AC1026" s="3" t="s">
        <v>71</v>
      </c>
      <c r="AD1026" s="6">
        <v>0</v>
      </c>
      <c r="AE1026" s="7"/>
      <c r="AF1026" s="7"/>
      <c r="AG1026" s="6">
        <f>Tabla4[[#This Row],[Tiempo Parada de Reloj]]+Tabla4[[#This Row],[Tiempo Autorizado por Telefonica (no Máximo)]]</f>
        <v>0</v>
      </c>
      <c r="AH1026" s="7">
        <f t="shared" ca="1" si="100"/>
        <v>0.15625</v>
      </c>
      <c r="AI1026" s="8">
        <f t="shared" si="101"/>
        <v>0</v>
      </c>
      <c r="AJ1026" s="8">
        <f t="shared" ca="1" si="102"/>
        <v>3.75</v>
      </c>
      <c r="AK1026" s="3" t="s">
        <v>119</v>
      </c>
      <c r="AL1026" s="3" t="s">
        <v>70</v>
      </c>
      <c r="AM1026" s="3" t="s">
        <v>106</v>
      </c>
      <c r="AN1026" s="3" t="s">
        <v>106</v>
      </c>
      <c r="AO1026" s="3" t="s">
        <v>106</v>
      </c>
      <c r="AP1026" s="3" t="s">
        <v>106</v>
      </c>
      <c r="AQ1026" s="23">
        <v>45362.909722222219</v>
      </c>
      <c r="AR1026" s="3"/>
      <c r="AS1026" s="23"/>
      <c r="AT1026" s="23"/>
      <c r="AU1026" s="3" t="s">
        <v>74</v>
      </c>
      <c r="AV1026" s="3" t="s">
        <v>5145</v>
      </c>
      <c r="AW1026" s="3" t="s">
        <v>5146</v>
      </c>
      <c r="AX1026" s="3">
        <v>4.6856999999999998</v>
      </c>
      <c r="AY1026" s="3">
        <v>-74.108400000000003</v>
      </c>
      <c r="AZ1026" s="8" t="str">
        <f>+CONCATENATE("Reportan apertura en el enlace ",Tabla4[[#This Row],[Enlace]]," en el ",Tabla4[[#This Row],[Distancia óptica]]," ocasionado por ",Tabla4[[#This Row],[Causa del daño]])</f>
        <v>Reportan apertura en el enlace Mov. Villa Luz - Mov. Parque santa cecilia en el km 0,039 desde Villa Luz ocasionado por Vandalismo</v>
      </c>
      <c r="BA1026" s="8" t="str">
        <f>+CONCATENATE("Para dar solución al incidente ",Tabla4[[#This Row],[Solución]])</f>
        <v xml:space="preserve">Para dar solución al incidente Se rcupera 100 metros  de Reserva de F.O de 24 hilos y se crea caja de empalme de 96 hilos </v>
      </c>
      <c r="BB1026" s="3" t="str">
        <f>+_xlfn.CONCAT(Tabla4[[#This Row],[Causa Raiz]]," ",Tabla4[[#This Row],[Solución2]]," (",Tabla4[[#This Row],[Anillo]],"- Cabecera: ",Tabla4[[#This Row],[Cabecera]],"- Operador: ",Tabla4[[#This Row],[Operador]],")")</f>
        <v>Reportan apertura en el enlace Mov. Villa Luz - Mov. Parque santa cecilia en el km 0,039 desde Villa Luz ocasionado por Vandalismo Para dar solución al incidente Se rcupera 100 metros  de Reserva de F.O de 24 hilos y se crea caja de empalme de 96 hilos  (Uk 32041- Cabecera: Palo Blanco - Operador: Colombia Telecomunicaciones)</v>
      </c>
    </row>
    <row r="1027" spans="1:54" s="2" customFormat="1" ht="199.5">
      <c r="A1027" s="38">
        <f t="shared" ref="A1027:A1090" si="105">A1026+1</f>
        <v>1026</v>
      </c>
      <c r="B1027" s="3">
        <v>8356847</v>
      </c>
      <c r="C1027" s="3" t="s">
        <v>54</v>
      </c>
      <c r="D1027" s="23">
        <v>45361.9375</v>
      </c>
      <c r="E1027" s="23">
        <v>45362.135416666664</v>
      </c>
      <c r="F1027" s="1">
        <f t="shared" ca="1" si="104"/>
        <v>0.19791666666424135</v>
      </c>
      <c r="G1027" s="3" t="s">
        <v>55</v>
      </c>
      <c r="H1027" s="41"/>
      <c r="I1027" s="40"/>
      <c r="J1027" s="5" t="s">
        <v>56</v>
      </c>
      <c r="K1027" s="3" t="s">
        <v>57</v>
      </c>
      <c r="L1027" s="9" t="s">
        <v>78</v>
      </c>
      <c r="M1027" s="3" t="s">
        <v>59</v>
      </c>
      <c r="N1027" s="3" t="s">
        <v>60</v>
      </c>
      <c r="O1027" s="3" t="s">
        <v>5147</v>
      </c>
      <c r="P1027" s="3" t="s">
        <v>5148</v>
      </c>
      <c r="Q1027" s="4" t="s">
        <v>5149</v>
      </c>
      <c r="R1027" s="3" t="s">
        <v>64</v>
      </c>
      <c r="S1027" s="3" t="s">
        <v>65</v>
      </c>
      <c r="T1027" s="3" t="s">
        <v>66</v>
      </c>
      <c r="U1027" s="3" t="s">
        <v>5150</v>
      </c>
      <c r="V1027" s="22" t="str">
        <f t="shared" si="103"/>
        <v>RLFO; Hora de aviso: 22:30 10/03/2024; Solución: Se recuperan 50 metros de reserva de F.O de 8 hilos y se ingresa extremo a empalme existente ; Hora de solución: 3:15 11/03/2024; Causa: Vandalismo</v>
      </c>
      <c r="W1027" s="4" t="s">
        <v>68</v>
      </c>
      <c r="X1027" s="3"/>
      <c r="Y1027" s="3"/>
      <c r="Z1027" s="3" t="s">
        <v>69</v>
      </c>
      <c r="AA1027" s="3" t="s">
        <v>70</v>
      </c>
      <c r="AB1027" s="3">
        <v>8355981</v>
      </c>
      <c r="AC1027" s="3" t="s">
        <v>71</v>
      </c>
      <c r="AD1027" s="6">
        <v>4.1666666666666664E-2</v>
      </c>
      <c r="AE1027" s="7"/>
      <c r="AF1027" s="7"/>
      <c r="AG1027" s="6">
        <f>Tabla4[[#This Row],[Tiempo Parada de Reloj]]+Tabla4[[#This Row],[Tiempo Autorizado por Telefonica (no Máximo)]]</f>
        <v>4.1666666666666664E-2</v>
      </c>
      <c r="AH1027" s="7">
        <f t="shared" ref="AH1027:AH1090" ca="1" si="106">F1027-$AD1027</f>
        <v>0.15624999999757469</v>
      </c>
      <c r="AI1027" s="8">
        <f t="shared" ref="AI1027:AI1090" si="107">AD1027*24</f>
        <v>1</v>
      </c>
      <c r="AJ1027" s="8">
        <f t="shared" ref="AJ1027:AJ1090" ca="1" si="108">AH1027*24</f>
        <v>3.7499999999417923</v>
      </c>
      <c r="AK1027" s="3" t="s">
        <v>87</v>
      </c>
      <c r="AL1027" s="3" t="s">
        <v>70</v>
      </c>
      <c r="AM1027" s="3" t="s">
        <v>106</v>
      </c>
      <c r="AN1027" s="3" t="s">
        <v>106</v>
      </c>
      <c r="AO1027" s="3" t="s">
        <v>98</v>
      </c>
      <c r="AP1027" s="3" t="s">
        <v>98</v>
      </c>
      <c r="AQ1027" s="23">
        <v>45363.649305555555</v>
      </c>
      <c r="AR1027" s="3"/>
      <c r="AS1027" s="23"/>
      <c r="AT1027" s="23"/>
      <c r="AU1027" s="3" t="s">
        <v>100</v>
      </c>
      <c r="AV1027" s="3" t="s">
        <v>5151</v>
      </c>
      <c r="AW1027" s="3" t="s">
        <v>5152</v>
      </c>
      <c r="AX1027" s="3">
        <v>4.6856999999999998</v>
      </c>
      <c r="AY1027" s="3">
        <v>-74.1083</v>
      </c>
      <c r="AZ1027" s="8" t="str">
        <f>+CONCATENATE("Reportan apertura en el enlace ",Tabla4[[#This Row],[Enlace]]," en el ",Tabla4[[#This Row],[Distancia óptica]]," ocasionado por ",Tabla4[[#This Row],[Causa del daño]])</f>
        <v>Reportan apertura en el enlace Mov. San Marcos - Mov. Cereavi en el km 0,372 desde San Marcos ocasionado por Vandalismo</v>
      </c>
      <c r="BA1027" s="8" t="str">
        <f>+CONCATENATE("Para dar solución al incidente ",Tabla4[[#This Row],[Solución]])</f>
        <v xml:space="preserve">Para dar solución al incidente Se recuperan 50 metros de reserva de F.O de 8 hilos y se ingresa extremo a empalme existente </v>
      </c>
      <c r="BB1027" s="3" t="str">
        <f>+_xlfn.CONCAT(Tabla4[[#This Row],[Causa Raiz]]," ",Tabla4[[#This Row],[Solución2]]," (",Tabla4[[#This Row],[Anillo]],"- Cabecera: ",Tabla4[[#This Row],[Cabecera]],"- Operador: ",Tabla4[[#This Row],[Operador]],")")</f>
        <v>Reportan apertura en el enlace Mov. San Marcos - Mov. Cereavi en el km 0,372 desde San Marcos ocasionado por Vandalismo Para dar solución al incidente Se recuperan 50 metros de reserva de F.O de 8 hilos y se ingresa extremo a empalme existente  (24A- Cabecera: San Marcos- Operador: Colombia Telecomunicaciones)</v>
      </c>
    </row>
    <row r="1028" spans="1:54" s="2" customFormat="1" ht="199.5">
      <c r="A1028" s="38">
        <f t="shared" si="105"/>
        <v>1027</v>
      </c>
      <c r="B1028" s="3">
        <v>8358085</v>
      </c>
      <c r="C1028" s="3" t="s">
        <v>54</v>
      </c>
      <c r="D1028" s="23">
        <v>45362.25</v>
      </c>
      <c r="E1028" s="23">
        <v>45362.520833333336</v>
      </c>
      <c r="F1028" s="1">
        <f t="shared" ca="1" si="104"/>
        <v>0.27083333333575865</v>
      </c>
      <c r="G1028" s="3" t="s">
        <v>55</v>
      </c>
      <c r="H1028" s="41"/>
      <c r="I1028" s="40"/>
      <c r="J1028" s="5" t="s">
        <v>56</v>
      </c>
      <c r="K1028" s="3" t="s">
        <v>77</v>
      </c>
      <c r="L1028" s="9" t="s">
        <v>58</v>
      </c>
      <c r="M1028" s="3" t="s">
        <v>283</v>
      </c>
      <c r="N1028" s="3" t="s">
        <v>284</v>
      </c>
      <c r="O1028" s="3" t="s">
        <v>5153</v>
      </c>
      <c r="P1028" s="3" t="s">
        <v>5154</v>
      </c>
      <c r="Q1028" s="4" t="s">
        <v>5155</v>
      </c>
      <c r="R1028" s="3" t="s">
        <v>725</v>
      </c>
      <c r="S1028" s="3" t="s">
        <v>289</v>
      </c>
      <c r="T1028" s="3" t="s">
        <v>66</v>
      </c>
      <c r="U1028" s="3" t="s">
        <v>5156</v>
      </c>
      <c r="V1028" s="22" t="str">
        <f t="shared" ref="V1028:V1091" si="109">C1028&amp;"; Hora de aviso: "&amp;TEXT(D1028,"h:mm dd/mm/yyyy")&amp;"; Solución: "&amp;U1028&amp;"; Hora de solución: "&amp;TEXT(E1028,"h:mm dd/mm/yyyy")&amp;"; Causa: "&amp;T1028</f>
        <v>RLFO; Hora de aviso: 6:00 11/03/2024; Solución: Se recuperan 3 metrso de reserva y se realiza un empalme de 24 Hilos; Hora de solución: 12:30 11/03/2024; Causa: Vandalismo</v>
      </c>
      <c r="W1028" s="4" t="s">
        <v>160</v>
      </c>
      <c r="X1028" s="3"/>
      <c r="Y1028" s="3"/>
      <c r="Z1028" s="3" t="s">
        <v>69</v>
      </c>
      <c r="AA1028" s="3" t="s">
        <v>70</v>
      </c>
      <c r="AB1028" s="3">
        <v>8358085</v>
      </c>
      <c r="AC1028" s="3" t="s">
        <v>71</v>
      </c>
      <c r="AD1028" s="6">
        <v>0</v>
      </c>
      <c r="AE1028" s="7"/>
      <c r="AF1028" s="7"/>
      <c r="AG1028" s="6">
        <f>Tabla4[[#This Row],[Tiempo Parada de Reloj]]+Tabla4[[#This Row],[Tiempo Autorizado por Telefonica (no Máximo)]]</f>
        <v>0</v>
      </c>
      <c r="AH1028" s="7">
        <f t="shared" ca="1" si="106"/>
        <v>0.27083333333575865</v>
      </c>
      <c r="AI1028" s="8">
        <f t="shared" si="107"/>
        <v>0</v>
      </c>
      <c r="AJ1028" s="8">
        <f t="shared" ca="1" si="108"/>
        <v>6.5000000000582077</v>
      </c>
      <c r="AK1028" s="3" t="s">
        <v>106</v>
      </c>
      <c r="AL1028" s="3" t="s">
        <v>70</v>
      </c>
      <c r="AM1028" s="3" t="s">
        <v>73</v>
      </c>
      <c r="AN1028" s="3" t="s">
        <v>120</v>
      </c>
      <c r="AO1028" s="3" t="s">
        <v>98</v>
      </c>
      <c r="AP1028" s="3" t="s">
        <v>98</v>
      </c>
      <c r="AQ1028" s="23">
        <v>45366.390972222223</v>
      </c>
      <c r="AR1028" s="3"/>
      <c r="AS1028" s="23"/>
      <c r="AT1028" s="23"/>
      <c r="AU1028" s="3" t="s">
        <v>404</v>
      </c>
      <c r="AV1028" s="3" t="s">
        <v>1681</v>
      </c>
      <c r="AW1028" s="3" t="s">
        <v>135</v>
      </c>
      <c r="AX1028" s="3">
        <v>4.5294999999999996</v>
      </c>
      <c r="AY1028" s="3">
        <v>-75.681399999999996</v>
      </c>
      <c r="AZ1028" s="8" t="str">
        <f>+CONCATENATE("Reportan apertura en el enlace ",Tabla4[[#This Row],[Enlace]]," en el ",Tabla4[[#This Row],[Distancia óptica]]," ocasionado por ",Tabla4[[#This Row],[Causa del daño]])</f>
        <v>Reportan apertura en el enlace Armenia Centro - Armenia Sur en el Km 1,8 desde Armenia sur  ocasionado por Vandalismo</v>
      </c>
      <c r="BA1028" s="8" t="str">
        <f>+CONCATENATE("Para dar solución al incidente ",Tabla4[[#This Row],[Solución]])</f>
        <v>Para dar solución al incidente Se recuperan 3 metrso de reserva y se realiza un empalme de 24 Hilos</v>
      </c>
      <c r="BB1028" s="3" t="str">
        <f>+_xlfn.CONCAT(Tabla4[[#This Row],[Causa Raiz]]," ",Tabla4[[#This Row],[Solución2]]," (",Tabla4[[#This Row],[Anillo]],"- Cabecera: ",Tabla4[[#This Row],[Cabecera]],"- Operador: ",Tabla4[[#This Row],[Operador]],")")</f>
        <v>Reportan apertura en el enlace Armenia Centro - Armenia Sur en el Km 1,8 desde Armenia sur  ocasionado por Vandalismo Para dar solución al incidente Se recuperan 3 metrso de reserva y se realiza un empalme de 24 Hilos (Lineal- Cabecera: Armenia centro- Operador: Colombia Telecomunicaciones)</v>
      </c>
    </row>
    <row r="1029" spans="1:54" s="2" customFormat="1" ht="199.5">
      <c r="A1029" s="38">
        <f t="shared" si="105"/>
        <v>1028</v>
      </c>
      <c r="B1029" s="3">
        <v>8358239</v>
      </c>
      <c r="C1029" s="3" t="s">
        <v>163</v>
      </c>
      <c r="D1029" s="23">
        <v>45362.291666666664</v>
      </c>
      <c r="E1029" s="23">
        <v>45362.399305555555</v>
      </c>
      <c r="F1029" s="1">
        <f t="shared" ca="1" si="104"/>
        <v>0.10763888889050577</v>
      </c>
      <c r="G1029" s="3" t="s">
        <v>55</v>
      </c>
      <c r="H1029" s="41"/>
      <c r="I1029" s="40"/>
      <c r="J1029" s="5" t="s">
        <v>56</v>
      </c>
      <c r="K1029" s="3" t="s">
        <v>77</v>
      </c>
      <c r="L1029" s="9" t="s">
        <v>78</v>
      </c>
      <c r="M1029" s="3" t="s">
        <v>745</v>
      </c>
      <c r="N1029" s="3" t="s">
        <v>746</v>
      </c>
      <c r="O1029" s="3" t="s">
        <v>5157</v>
      </c>
      <c r="P1029" s="3" t="s">
        <v>5158</v>
      </c>
      <c r="Q1029" s="4" t="s">
        <v>5159</v>
      </c>
      <c r="R1029" s="3" t="s">
        <v>750</v>
      </c>
      <c r="S1029" s="3" t="s">
        <v>158</v>
      </c>
      <c r="T1029" s="3" t="s">
        <v>513</v>
      </c>
      <c r="U1029" s="3" t="s">
        <v>5160</v>
      </c>
      <c r="V1029" s="22" t="str">
        <f t="shared" si="109"/>
        <v>RDFO; Hora de aviso: 7:00 11/03/2024; Solución: Se recuperan 50 mts de reserva y se realiza un empalme de 36 Hilos ; Hora de solución: 9:35 11/03/2024; Causa: Desastre Natural</v>
      </c>
      <c r="W1029" s="4" t="s">
        <v>160</v>
      </c>
      <c r="X1029" s="3"/>
      <c r="Y1029" s="3"/>
      <c r="Z1029" s="3" t="s">
        <v>69</v>
      </c>
      <c r="AA1029" s="3" t="s">
        <v>70</v>
      </c>
      <c r="AB1029" s="3">
        <v>8358653</v>
      </c>
      <c r="AC1029" s="3" t="s">
        <v>71</v>
      </c>
      <c r="AD1029" s="6">
        <v>0</v>
      </c>
      <c r="AE1029" s="7"/>
      <c r="AF1029" s="7"/>
      <c r="AG1029" s="6">
        <f>Tabla4[[#This Row],[Tiempo Parada de Reloj]]+Tabla4[[#This Row],[Tiempo Autorizado por Telefonica (no Máximo)]]</f>
        <v>0</v>
      </c>
      <c r="AH1029" s="7">
        <f t="shared" ca="1" si="106"/>
        <v>0.10763888889050577</v>
      </c>
      <c r="AI1029" s="8">
        <f t="shared" si="107"/>
        <v>0</v>
      </c>
      <c r="AJ1029" s="8">
        <f t="shared" ca="1" si="108"/>
        <v>2.5833333333721384</v>
      </c>
      <c r="AK1029" s="3" t="s">
        <v>73</v>
      </c>
      <c r="AL1029" s="3" t="s">
        <v>71</v>
      </c>
      <c r="AM1029" s="3" t="s">
        <v>69</v>
      </c>
      <c r="AN1029" s="3" t="s">
        <v>73</v>
      </c>
      <c r="AO1029" s="3" t="s">
        <v>87</v>
      </c>
      <c r="AP1029" s="3" t="s">
        <v>87</v>
      </c>
      <c r="AQ1029" s="23">
        <v>45362.768055555556</v>
      </c>
      <c r="AR1029" s="3"/>
      <c r="AS1029" s="23"/>
      <c r="AT1029" s="23"/>
      <c r="AU1029" s="3" t="s">
        <v>752</v>
      </c>
      <c r="AV1029" s="3" t="s">
        <v>3486</v>
      </c>
      <c r="AW1029" s="3" t="s">
        <v>3064</v>
      </c>
      <c r="AX1029" s="3">
        <v>2.8866000000000001</v>
      </c>
      <c r="AY1029" s="3">
        <v>-75.275800000000004</v>
      </c>
      <c r="AZ1029" s="8" t="str">
        <f>+CONCATENATE("Reportan apertura en el enlace ",Tabla4[[#This Row],[Enlace]]," en el ",Tabla4[[#This Row],[Distancia óptica]]," ocasionado por ",Tabla4[[#This Row],[Causa del daño]])</f>
        <v>Reportan apertura en el enlace Mov. Club Campestre - Mov. Neiva Centro en el Km 5,6 desde Telehuila ocasionado por Desastre Natural</v>
      </c>
      <c r="BA1029" s="8" t="str">
        <f>+CONCATENATE("Para dar solución al incidente ",Tabla4[[#This Row],[Solución]])</f>
        <v xml:space="preserve">Para dar solución al incidente Se recuperan 50 mts de reserva y se realiza un empalme de 36 Hilos </v>
      </c>
      <c r="BB1029" s="3" t="str">
        <f>+_xlfn.CONCAT(Tabla4[[#This Row],[Causa Raiz]]," ",Tabla4[[#This Row],[Solución2]]," (",Tabla4[[#This Row],[Anillo]],"- Cabecera: ",Tabla4[[#This Row],[Cabecera]],"- Operador: ",Tabla4[[#This Row],[Operador]],")")</f>
        <v>Reportan apertura en el enlace Mov. Club Campestre - Mov. Neiva Centro en el Km 5,6 desde Telehuila ocasionado por Desastre Natural Para dar solución al incidente Se recuperan 50 mts de reserva y se realiza un empalme de 36 Hilos  (ANILLO- Cabecera: Telehuila- Operador: Colombia Telecomunicaciones)</v>
      </c>
    </row>
    <row r="1030" spans="1:54" s="2" customFormat="1" ht="199.5">
      <c r="A1030" s="38">
        <f t="shared" si="105"/>
        <v>1029</v>
      </c>
      <c r="B1030" s="3">
        <v>8358256</v>
      </c>
      <c r="C1030" s="3" t="s">
        <v>54</v>
      </c>
      <c r="D1030" s="23">
        <v>45362.291666666664</v>
      </c>
      <c r="E1030" s="23">
        <v>45362.444444444445</v>
      </c>
      <c r="F1030" s="1">
        <f t="shared" ca="1" si="104"/>
        <v>0.15277777778101154</v>
      </c>
      <c r="G1030" s="3" t="s">
        <v>55</v>
      </c>
      <c r="H1030" s="41"/>
      <c r="I1030" s="40"/>
      <c r="J1030" s="5" t="s">
        <v>56</v>
      </c>
      <c r="K1030" s="3" t="s">
        <v>203</v>
      </c>
      <c r="L1030" s="9" t="s">
        <v>78</v>
      </c>
      <c r="M1030" s="3" t="s">
        <v>204</v>
      </c>
      <c r="N1030" s="3" t="s">
        <v>217</v>
      </c>
      <c r="O1030" s="3" t="s">
        <v>5161</v>
      </c>
      <c r="P1030" s="3" t="s">
        <v>5162</v>
      </c>
      <c r="Q1030" s="4" t="s">
        <v>5163</v>
      </c>
      <c r="R1030" s="3" t="s">
        <v>1515</v>
      </c>
      <c r="S1030" s="3" t="s">
        <v>210</v>
      </c>
      <c r="T1030" s="3" t="s">
        <v>130</v>
      </c>
      <c r="U1030" s="3" t="s">
        <v>5164</v>
      </c>
      <c r="V1030" s="22" t="str">
        <f t="shared" si="109"/>
        <v>RLFO; Hora de aviso: 7:00 11/03/2024; Solución: Se recuperan 10 mts de reserva y se realiza un emplame de 8 Hilos; Hora de solución: 10:40 11/03/2024; Causa: Plagas</v>
      </c>
      <c r="W1030" s="4" t="s">
        <v>5165</v>
      </c>
      <c r="X1030" s="3" t="s">
        <v>5166</v>
      </c>
      <c r="Y1030" s="3" t="s">
        <v>5167</v>
      </c>
      <c r="Z1030" s="3" t="s">
        <v>119</v>
      </c>
      <c r="AA1030" s="3" t="s">
        <v>71</v>
      </c>
      <c r="AB1030" s="3">
        <v>0</v>
      </c>
      <c r="AC1030" s="3" t="s">
        <v>71</v>
      </c>
      <c r="AD1030" s="6">
        <v>0</v>
      </c>
      <c r="AE1030" s="7"/>
      <c r="AF1030" s="7"/>
      <c r="AG1030" s="6">
        <f>Tabla4[[#This Row],[Tiempo Parada de Reloj]]+Tabla4[[#This Row],[Tiempo Autorizado por Telefonica (no Máximo)]]</f>
        <v>0</v>
      </c>
      <c r="AH1030" s="7">
        <f t="shared" ca="1" si="106"/>
        <v>0.15277777778101154</v>
      </c>
      <c r="AI1030" s="8">
        <f t="shared" si="107"/>
        <v>0</v>
      </c>
      <c r="AJ1030" s="8">
        <f t="shared" ca="1" si="108"/>
        <v>3.6666666667442769</v>
      </c>
      <c r="AK1030" s="3" t="s">
        <v>73</v>
      </c>
      <c r="AL1030" s="3" t="s">
        <v>71</v>
      </c>
      <c r="AM1030" s="3" t="s">
        <v>69</v>
      </c>
      <c r="AN1030" s="3" t="s">
        <v>73</v>
      </c>
      <c r="AO1030" s="3" t="s">
        <v>98</v>
      </c>
      <c r="AP1030" s="3" t="s">
        <v>98</v>
      </c>
      <c r="AQ1030" s="23">
        <v>45364.53402777778</v>
      </c>
      <c r="AR1030" s="3"/>
      <c r="AS1030" s="23"/>
      <c r="AT1030" s="23"/>
      <c r="AU1030" s="3" t="s">
        <v>192</v>
      </c>
      <c r="AV1030" s="3" t="s">
        <v>5168</v>
      </c>
      <c r="AW1030" s="3" t="s">
        <v>5169</v>
      </c>
      <c r="AX1030" s="3">
        <v>6.9394400000000003</v>
      </c>
      <c r="AY1030" s="3">
        <v>-73.763919999999999</v>
      </c>
      <c r="AZ1030" s="8" t="str">
        <f>+CONCATENATE("Reportan apertura en el enlace ",Tabla4[[#This Row],[Enlace]]," en el ",Tabla4[[#This Row],[Distancia óptica]]," ocasionado por ",Tabla4[[#This Row],[Causa del daño]])</f>
        <v>Reportan apertura en el enlace Mov. Barranca Centro II - Mov. Barranca Centro en el Km 0,361 desde Barranca Éxito ocasionado por Plagas</v>
      </c>
      <c r="BA1030" s="8" t="str">
        <f>+CONCATENATE("Para dar solución al incidente ",Tabla4[[#This Row],[Solución]])</f>
        <v>Para dar solución al incidente Se recuperan 10 mts de reserva y se realiza un emplame de 8 Hilos</v>
      </c>
      <c r="BB1030" s="3" t="str">
        <f>+_xlfn.CONCAT(Tabla4[[#This Row],[Causa Raiz]]," ",Tabla4[[#This Row],[Solución2]]," (",Tabla4[[#This Row],[Anillo]],"- Cabecera: ",Tabla4[[#This Row],[Cabecera]],"- Operador: ",Tabla4[[#This Row],[Operador]],")")</f>
        <v>Reportan apertura en el enlace Mov. Barranca Centro II - Mov. Barranca Centro en el Km 0,361 desde Barranca Éxito ocasionado por Plagas Para dar solución al incidente Se recuperan 10 mts de reserva y se realiza un emplame de 8 Hilos (UK Barranca éxito- Cabecera: Barranca éxito- Operador: Colombia Telecomunicaciones)</v>
      </c>
    </row>
    <row r="1031" spans="1:54" s="2" customFormat="1" ht="213.75">
      <c r="A1031" s="38">
        <f t="shared" si="105"/>
        <v>1030</v>
      </c>
      <c r="B1031" s="3">
        <v>8358281</v>
      </c>
      <c r="C1031" s="3" t="s">
        <v>54</v>
      </c>
      <c r="D1031" s="23">
        <v>45362.291666666664</v>
      </c>
      <c r="E1031" s="23">
        <v>45363.8125</v>
      </c>
      <c r="F1031" s="1">
        <f t="shared" ca="1" si="104"/>
        <v>1.5208333333357587</v>
      </c>
      <c r="G1031" s="3" t="s">
        <v>55</v>
      </c>
      <c r="H1031" s="41"/>
      <c r="I1031" s="40"/>
      <c r="J1031" s="5" t="s">
        <v>56</v>
      </c>
      <c r="K1031" s="3" t="s">
        <v>77</v>
      </c>
      <c r="L1031" s="9" t="s">
        <v>78</v>
      </c>
      <c r="M1031" s="3" t="s">
        <v>139</v>
      </c>
      <c r="N1031" s="3" t="s">
        <v>447</v>
      </c>
      <c r="O1031" s="3" t="s">
        <v>5170</v>
      </c>
      <c r="P1031" s="3" t="s">
        <v>5171</v>
      </c>
      <c r="Q1031" s="4" t="s">
        <v>5172</v>
      </c>
      <c r="R1031" s="3" t="s">
        <v>3310</v>
      </c>
      <c r="S1031" s="3" t="s">
        <v>289</v>
      </c>
      <c r="T1031" s="3" t="s">
        <v>256</v>
      </c>
      <c r="U1031" s="3" t="s">
        <v>3848</v>
      </c>
      <c r="V1031" s="22" t="str">
        <f t="shared" si="109"/>
        <v>RLFO; Hora de aviso: 7:00 11/03/2024; Solución: Se rehace caja de empalme existente de 48 hilos.; Hora de solución: 19:30 12/03/2024; Causa: Falla de Empalme de FiOp</v>
      </c>
      <c r="W1031" s="4" t="s">
        <v>160</v>
      </c>
      <c r="X1031" s="3"/>
      <c r="Y1031" s="3"/>
      <c r="Z1031" s="3" t="s">
        <v>69</v>
      </c>
      <c r="AA1031" s="3" t="s">
        <v>71</v>
      </c>
      <c r="AB1031" s="3">
        <v>0</v>
      </c>
      <c r="AC1031" s="3" t="s">
        <v>71</v>
      </c>
      <c r="AD1031" s="6">
        <v>0.54166666666666663</v>
      </c>
      <c r="AE1031" s="7">
        <v>0</v>
      </c>
      <c r="AF1031" s="7"/>
      <c r="AG1031" s="6">
        <f>Tabla4[[#This Row],[Tiempo Parada de Reloj]]+Tabla4[[#This Row],[Tiempo Autorizado por Telefonica (no Máximo)]]</f>
        <v>0.54166666666666663</v>
      </c>
      <c r="AH1031" s="7">
        <f t="shared" ca="1" si="106"/>
        <v>0.97916666666909202</v>
      </c>
      <c r="AI1031" s="8">
        <f t="shared" si="107"/>
        <v>13</v>
      </c>
      <c r="AJ1031" s="8">
        <f t="shared" ca="1" si="108"/>
        <v>23.500000000058208</v>
      </c>
      <c r="AK1031" s="3" t="s">
        <v>73</v>
      </c>
      <c r="AL1031" s="3" t="s">
        <v>71</v>
      </c>
      <c r="AM1031" s="3" t="s">
        <v>88</v>
      </c>
      <c r="AN1031" s="3" t="s">
        <v>88</v>
      </c>
      <c r="AO1031" s="3" t="s">
        <v>119</v>
      </c>
      <c r="AP1031" s="3" t="s">
        <v>120</v>
      </c>
      <c r="AQ1031" s="23">
        <v>45370.352777777778</v>
      </c>
      <c r="AR1031" s="3"/>
      <c r="AS1031" s="23"/>
      <c r="AT1031" s="23"/>
      <c r="AU1031" s="3" t="s">
        <v>455</v>
      </c>
      <c r="AV1031" s="3" t="s">
        <v>5173</v>
      </c>
      <c r="AW1031" s="3" t="s">
        <v>5174</v>
      </c>
      <c r="AX1031" s="3">
        <v>3.8832089999999999</v>
      </c>
      <c r="AY1031" s="3">
        <v>-77.061991000000006</v>
      </c>
      <c r="AZ1031" s="8" t="str">
        <f>+CONCATENATE("Reportan apertura en el enlace ",Tabla4[[#This Row],[Enlace]]," en el ",Tabla4[[#This Row],[Distancia óptica]]," ocasionado por ",Tabla4[[#This Row],[Causa del daño]])</f>
        <v>Reportan apertura en el enlace Mov. Juan XXIII - Mov. Bellavista Buenaventura en el km 13,4 desde Mov. Juan XXIII  ocasionado por Falla de Empalme de FiOp</v>
      </c>
      <c r="BA1031" s="8" t="str">
        <f>+CONCATENATE("Para dar solución al incidente ",Tabla4[[#This Row],[Solución]])</f>
        <v>Para dar solución al incidente Se rehace caja de empalme existente de 48 hilos.</v>
      </c>
      <c r="BB1031" s="3" t="str">
        <f>+_xlfn.CONCAT(Tabla4[[#This Row],[Causa Raiz]]," ",Tabla4[[#This Row],[Solución2]]," (",Tabla4[[#This Row],[Anillo]],"- Cabecera: ",Tabla4[[#This Row],[Cabecera]],"- Operador: ",Tabla4[[#This Row],[Operador]],")")</f>
        <v>Reportan apertura en el enlace Mov. Juan XXIII - Mov. Bellavista Buenaventura en el km 13,4 desde Mov. Juan XXIII  ocasionado por Falla de Empalme de FiOp Para dar solución al incidente Se rehace caja de empalme existente de 48 hilos. (uk Bellavista Buenaventura- Cabecera: Mov Juan 23- Operador: Colombia Telecomunicaciones)</v>
      </c>
    </row>
    <row r="1032" spans="1:54" s="2" customFormat="1" ht="185.25">
      <c r="A1032" s="38">
        <f t="shared" si="105"/>
        <v>1031</v>
      </c>
      <c r="B1032" s="3">
        <v>8358371</v>
      </c>
      <c r="C1032" s="3" t="s">
        <v>92</v>
      </c>
      <c r="D1032" s="23">
        <v>45362.302083333336</v>
      </c>
      <c r="E1032" s="23">
        <v>45362.5625</v>
      </c>
      <c r="F1032" s="1">
        <f t="shared" ca="1" si="104"/>
        <v>0.26041666666424135</v>
      </c>
      <c r="G1032" s="3" t="s">
        <v>55</v>
      </c>
      <c r="H1032" s="41"/>
      <c r="I1032" s="40"/>
      <c r="J1032" s="5" t="s">
        <v>56</v>
      </c>
      <c r="K1032" s="3" t="s">
        <v>108</v>
      </c>
      <c r="L1032" s="9" t="s">
        <v>58</v>
      </c>
      <c r="M1032" s="3" t="s">
        <v>109</v>
      </c>
      <c r="N1032" s="3" t="s">
        <v>323</v>
      </c>
      <c r="O1032" s="3" t="s">
        <v>1029</v>
      </c>
      <c r="P1032" s="3" t="s">
        <v>5175</v>
      </c>
      <c r="Q1032" s="4" t="s">
        <v>5176</v>
      </c>
      <c r="R1032" s="3" t="s">
        <v>327</v>
      </c>
      <c r="S1032" s="3" t="s">
        <v>115</v>
      </c>
      <c r="T1032" s="3" t="s">
        <v>513</v>
      </c>
      <c r="U1032" s="3" t="s">
        <v>5177</v>
      </c>
      <c r="V1032" s="22" t="str">
        <f t="shared" si="109"/>
        <v>RTNFO; Hora de aviso: 7:15 11/03/2024; Solución: Se recuperan 700 mts de reserva y se realiza un empalme de 36 Hilos ; Hora de solución: 13:30 11/03/2024; Causa: Desastre Natural</v>
      </c>
      <c r="W1032" s="4" t="s">
        <v>118</v>
      </c>
      <c r="X1032" s="3"/>
      <c r="Y1032" s="3"/>
      <c r="Z1032" s="3" t="s">
        <v>69</v>
      </c>
      <c r="AA1032" s="3" t="s">
        <v>71</v>
      </c>
      <c r="AB1032" s="3">
        <v>0</v>
      </c>
      <c r="AC1032" s="3" t="s">
        <v>71</v>
      </c>
      <c r="AD1032" s="6">
        <v>5.2777777777777778E-2</v>
      </c>
      <c r="AE1032" s="7"/>
      <c r="AF1032" s="7"/>
      <c r="AG1032" s="6">
        <f>Tabla4[[#This Row],[Tiempo Parada de Reloj]]+Tabla4[[#This Row],[Tiempo Autorizado por Telefonica (no Máximo)]]</f>
        <v>5.2777777777777778E-2</v>
      </c>
      <c r="AH1032" s="7">
        <f t="shared" ca="1" si="106"/>
        <v>0.20763888888646356</v>
      </c>
      <c r="AI1032" s="8">
        <f t="shared" si="107"/>
        <v>1.2666666666666666</v>
      </c>
      <c r="AJ1032" s="8">
        <f t="shared" ca="1" si="108"/>
        <v>4.9833333332751257</v>
      </c>
      <c r="AK1032" s="3" t="s">
        <v>73</v>
      </c>
      <c r="AL1032" s="3" t="s">
        <v>70</v>
      </c>
      <c r="AM1032" s="3" t="s">
        <v>120</v>
      </c>
      <c r="AN1032" s="3" t="s">
        <v>120</v>
      </c>
      <c r="AO1032" s="3" t="s">
        <v>98</v>
      </c>
      <c r="AP1032" s="3" t="s">
        <v>98</v>
      </c>
      <c r="AQ1032" s="23">
        <v>45363.486805555556</v>
      </c>
      <c r="AR1032" s="3"/>
      <c r="AS1032" s="23"/>
      <c r="AT1032" s="23"/>
      <c r="AU1032" s="3" t="s">
        <v>637</v>
      </c>
      <c r="AV1032" s="3" t="s">
        <v>1694</v>
      </c>
      <c r="AW1032" s="3" t="s">
        <v>76</v>
      </c>
      <c r="AX1032" s="3">
        <v>7.90883</v>
      </c>
      <c r="AY1032" s="3">
        <v>-73.463999999999999</v>
      </c>
      <c r="AZ1032" s="8" t="str">
        <f>+CONCATENATE("Reportan apertura en el enlace ",Tabla4[[#This Row],[Enlace]]," en el ",Tabla4[[#This Row],[Distancia óptica]]," ocasionado por ",Tabla4[[#This Row],[Causa del daño]])</f>
        <v>Reportan apertura en el enlace Aguachica - San Alberto en el Km 62,9 desde Aguachica ocasionado por Desastre Natural</v>
      </c>
      <c r="BA1032" s="8" t="str">
        <f>+CONCATENATE("Para dar solución al incidente ",Tabla4[[#This Row],[Solución]])</f>
        <v xml:space="preserve">Para dar solución al incidente Se recuperan 700 mts de reserva y se realiza un empalme de 36 Hilos </v>
      </c>
      <c r="BB1032" s="3" t="str">
        <f>+_xlfn.CONCAT(Tabla4[[#This Row],[Causa Raiz]]," ",Tabla4[[#This Row],[Solución2]]," (",Tabla4[[#This Row],[Anillo]],"- Cabecera: ",Tabla4[[#This Row],[Cabecera]],"- Operador: ",Tabla4[[#This Row],[Operador]],")")</f>
        <v>Reportan apertura en el enlace Aguachica - San Alberto en el Km 62,9 desde Aguachica ocasionado por Desastre Natural Para dar solución al incidente Se recuperan 700 mts de reserva y se realiza un empalme de 36 Hilos  (Troncal- Cabecera: Aguachica- Operador: Colombia Telecomunicaciones)</v>
      </c>
    </row>
    <row r="1033" spans="1:54" s="2" customFormat="1" ht="171">
      <c r="A1033" s="38">
        <f t="shared" si="105"/>
        <v>1032</v>
      </c>
      <c r="B1033" s="3">
        <v>8358531</v>
      </c>
      <c r="C1033" s="3" t="s">
        <v>136</v>
      </c>
      <c r="D1033" s="23">
        <v>45362.333333333336</v>
      </c>
      <c r="E1033" s="23">
        <v>45362.604166666664</v>
      </c>
      <c r="F1033" s="1">
        <f t="shared" ca="1" si="104"/>
        <v>0.27083333332848269</v>
      </c>
      <c r="G1033" s="3" t="s">
        <v>55</v>
      </c>
      <c r="H1033" s="41"/>
      <c r="I1033" s="40"/>
      <c r="J1033" s="5" t="s">
        <v>137</v>
      </c>
      <c r="K1033" s="3" t="s">
        <v>57</v>
      </c>
      <c r="L1033" s="9" t="s">
        <v>78</v>
      </c>
      <c r="M1033" s="3" t="s">
        <v>59</v>
      </c>
      <c r="N1033" s="3" t="s">
        <v>60</v>
      </c>
      <c r="O1033" s="3" t="s">
        <v>5178</v>
      </c>
      <c r="P1033" s="3" t="s">
        <v>5179</v>
      </c>
      <c r="Q1033" s="4" t="s">
        <v>5180</v>
      </c>
      <c r="R1033" s="3" t="s">
        <v>980</v>
      </c>
      <c r="S1033" s="3" t="s">
        <v>65</v>
      </c>
      <c r="T1033" s="3" t="s">
        <v>66</v>
      </c>
      <c r="U1033" s="3" t="s">
        <v>5181</v>
      </c>
      <c r="V1033" s="22" t="str">
        <f t="shared" si="109"/>
        <v>RBHFO; Hora de aviso: 8:00 11/03/2024; Solución: Se rehace caja empalme de 96 hilos; Hora de solución: 14:30 11/03/2024; Causa: Vandalismo</v>
      </c>
      <c r="W1033" s="4" t="s">
        <v>68</v>
      </c>
      <c r="X1033" s="3"/>
      <c r="Y1033" s="3"/>
      <c r="Z1033" s="3" t="s">
        <v>69</v>
      </c>
      <c r="AA1033" s="3" t="s">
        <v>71</v>
      </c>
      <c r="AB1033" s="3">
        <v>0</v>
      </c>
      <c r="AC1033" s="3" t="s">
        <v>71</v>
      </c>
      <c r="AD1033" s="6">
        <v>7.2222222222222215E-2</v>
      </c>
      <c r="AE1033" s="7"/>
      <c r="AF1033" s="7"/>
      <c r="AG1033" s="6">
        <f>Tabla4[[#This Row],[Tiempo Parada de Reloj]]+Tabla4[[#This Row],[Tiempo Autorizado por Telefonica (no Máximo)]]</f>
        <v>7.2222222222222215E-2</v>
      </c>
      <c r="AH1033" s="7">
        <f t="shared" ca="1" si="106"/>
        <v>0.19861111110626048</v>
      </c>
      <c r="AI1033" s="8">
        <f t="shared" si="107"/>
        <v>1.7333333333333332</v>
      </c>
      <c r="AJ1033" s="8">
        <f t="shared" ca="1" si="108"/>
        <v>4.7666666665502513</v>
      </c>
      <c r="AK1033" s="3" t="s">
        <v>73</v>
      </c>
      <c r="AL1033" s="3" t="s">
        <v>70</v>
      </c>
      <c r="AM1033" s="3" t="s">
        <v>120</v>
      </c>
      <c r="AN1033" s="3" t="s">
        <v>120</v>
      </c>
      <c r="AO1033" s="3" t="s">
        <v>87</v>
      </c>
      <c r="AP1033" s="3" t="s">
        <v>87</v>
      </c>
      <c r="AQ1033" s="23">
        <v>45362.906944444447</v>
      </c>
      <c r="AR1033" s="3"/>
      <c r="AS1033" s="23"/>
      <c r="AT1033" s="23"/>
      <c r="AU1033" s="3" t="s">
        <v>100</v>
      </c>
      <c r="AV1033" s="3" t="s">
        <v>5182</v>
      </c>
      <c r="AW1033" s="3" t="s">
        <v>5183</v>
      </c>
      <c r="AX1033" s="3">
        <v>4.6757</v>
      </c>
      <c r="AY1033" s="3">
        <v>-74.113299999999995</v>
      </c>
      <c r="AZ1033" s="8" t="str">
        <f>+CONCATENATE("Reportan apertura en el enlace ",Tabla4[[#This Row],[Enlace]]," en el ",Tabla4[[#This Row],[Distancia óptica]]," ocasionado por ",Tabla4[[#This Row],[Causa del daño]])</f>
        <v>Reportan apertura en el enlace Mov. Marandu - Mov. Normandia en el Km 0,631 desde Normadia ocasionado por Vandalismo</v>
      </c>
      <c r="BA1033" s="8" t="str">
        <f>+CONCATENATE("Para dar solución al incidente ",Tabla4[[#This Row],[Solución]])</f>
        <v>Para dar solución al incidente Se rehace caja empalme de 96 hilos</v>
      </c>
      <c r="BB1033" s="3" t="str">
        <f>+_xlfn.CONCAT(Tabla4[[#This Row],[Causa Raiz]]," ",Tabla4[[#This Row],[Solución2]]," (",Tabla4[[#This Row],[Anillo]],"- Cabecera: ",Tabla4[[#This Row],[Cabecera]],"- Operador: ",Tabla4[[#This Row],[Operador]],")")</f>
        <v>Reportan apertura en el enlace Mov. Marandu - Mov. Normandia en el Km 0,631 desde Normadia ocasionado por Vandalismo Para dar solución al incidente Se rehace caja empalme de 96 hilos (Anillo 24A- Cabecera: 32027 Parque Normanidia 2- Operador: Infraco)</v>
      </c>
    </row>
    <row r="1034" spans="1:54" s="2" customFormat="1" ht="185.25">
      <c r="A1034" s="38">
        <f t="shared" si="105"/>
        <v>1033</v>
      </c>
      <c r="B1034" s="3">
        <v>8358633</v>
      </c>
      <c r="C1034" s="3" t="s">
        <v>92</v>
      </c>
      <c r="D1034" s="23">
        <v>45362.350694444445</v>
      </c>
      <c r="E1034" s="23">
        <v>45362.513888888891</v>
      </c>
      <c r="F1034" s="1">
        <f t="shared" ca="1" si="104"/>
        <v>0.16319444444525288</v>
      </c>
      <c r="G1034" s="3" t="s">
        <v>55</v>
      </c>
      <c r="H1034" s="41"/>
      <c r="I1034" s="40"/>
      <c r="J1034" s="5" t="s">
        <v>56</v>
      </c>
      <c r="K1034" s="3" t="s">
        <v>77</v>
      </c>
      <c r="L1034" s="9" t="s">
        <v>58</v>
      </c>
      <c r="M1034" s="3" t="s">
        <v>79</v>
      </c>
      <c r="N1034" s="3" t="s">
        <v>2053</v>
      </c>
      <c r="O1034" s="3" t="s">
        <v>3728</v>
      </c>
      <c r="P1034" s="3" t="s">
        <v>5184</v>
      </c>
      <c r="Q1034" s="4" t="s">
        <v>5185</v>
      </c>
      <c r="R1034" s="3" t="s">
        <v>741</v>
      </c>
      <c r="S1034" s="3" t="s">
        <v>249</v>
      </c>
      <c r="T1034" s="3" t="s">
        <v>146</v>
      </c>
      <c r="U1034" s="3" t="s">
        <v>5186</v>
      </c>
      <c r="V1034" s="22" t="str">
        <f t="shared" si="109"/>
        <v>RTNFO; Hora de aviso: 8:25 11/03/2024; Solución: Se habilita tendido existente de 1000 metros y se realizan dos empalmes de 36 Hilos; Hora de solución: 12:20 11/03/2024; Causa: Falla en la Red FiOp</v>
      </c>
      <c r="W1034" s="4" t="s">
        <v>160</v>
      </c>
      <c r="X1034" s="3"/>
      <c r="Y1034" s="3"/>
      <c r="Z1034" s="3" t="s">
        <v>69</v>
      </c>
      <c r="AA1034" s="3" t="s">
        <v>71</v>
      </c>
      <c r="AB1034" s="3">
        <v>0</v>
      </c>
      <c r="AC1034" s="3" t="s">
        <v>71</v>
      </c>
      <c r="AD1034" s="6">
        <v>0</v>
      </c>
      <c r="AE1034" s="7"/>
      <c r="AF1034" s="7"/>
      <c r="AG1034" s="6">
        <f>Tabla4[[#This Row],[Tiempo Parada de Reloj]]+Tabla4[[#This Row],[Tiempo Autorizado por Telefonica (no Máximo)]]</f>
        <v>0</v>
      </c>
      <c r="AH1034" s="7">
        <f t="shared" ca="1" si="106"/>
        <v>0.16319444444525288</v>
      </c>
      <c r="AI1034" s="8">
        <f t="shared" si="107"/>
        <v>0</v>
      </c>
      <c r="AJ1034" s="8">
        <f t="shared" ca="1" si="108"/>
        <v>3.9166666666860692</v>
      </c>
      <c r="AK1034" s="3" t="s">
        <v>98</v>
      </c>
      <c r="AL1034" s="3" t="s">
        <v>71</v>
      </c>
      <c r="AM1034" s="3" t="s">
        <v>69</v>
      </c>
      <c r="AN1034" s="3" t="s">
        <v>73</v>
      </c>
      <c r="AO1034" s="3" t="s">
        <v>98</v>
      </c>
      <c r="AP1034" s="3" t="s">
        <v>98</v>
      </c>
      <c r="AQ1034" s="23">
        <v>45365.728472222225</v>
      </c>
      <c r="AR1034" s="3"/>
      <c r="AS1034" s="23"/>
      <c r="AT1034" s="23"/>
      <c r="AU1034" s="3" t="s">
        <v>610</v>
      </c>
      <c r="AV1034" s="3" t="s">
        <v>2053</v>
      </c>
      <c r="AW1034" s="3" t="s">
        <v>76</v>
      </c>
      <c r="AX1034" s="3">
        <v>5.0249189999999997</v>
      </c>
      <c r="AY1034" s="3">
        <v>-74.489997000000002</v>
      </c>
      <c r="AZ1034" s="8" t="str">
        <f>+CONCATENATE("Reportan apertura en el enlace ",Tabla4[[#This Row],[Enlace]]," en el ",Tabla4[[#This Row],[Distancia óptica]]," ocasionado por ",Tabla4[[#This Row],[Causa del daño]])</f>
        <v>Reportan apertura en el enlace Villeta - Honda en el Km 4,6 desde Villeta ocasionado por Falla en la Red FiOp</v>
      </c>
      <c r="BA1034" s="8" t="str">
        <f>+CONCATENATE("Para dar solución al incidente ",Tabla4[[#This Row],[Solución]])</f>
        <v>Para dar solución al incidente Se habilita tendido existente de 1000 metros y se realizan dos empalmes de 36 Hilos</v>
      </c>
      <c r="BB1034" s="3" t="str">
        <f>+_xlfn.CONCAT(Tabla4[[#This Row],[Causa Raiz]]," ",Tabla4[[#This Row],[Solución2]]," (",Tabla4[[#This Row],[Anillo]],"- Cabecera: ",Tabla4[[#This Row],[Cabecera]],"- Operador: ",Tabla4[[#This Row],[Operador]],")")</f>
        <v>Reportan apertura en el enlace Villeta - Honda en el Km 4,6 desde Villeta ocasionado por Falla en la Red FiOp Para dar solución al incidente Se habilita tendido existente de 1000 metros y se realizan dos empalmes de 36 Hilos (Troncal- Cabecera: VILLETA- Operador: Colombia Telecomunicaciones)</v>
      </c>
    </row>
    <row r="1035" spans="1:54" s="2" customFormat="1" ht="142.5">
      <c r="A1035" s="38">
        <f t="shared" si="105"/>
        <v>1034</v>
      </c>
      <c r="B1035" s="3">
        <v>8359051</v>
      </c>
      <c r="C1035" s="3" t="s">
        <v>54</v>
      </c>
      <c r="D1035" s="23">
        <v>45362.416666666664</v>
      </c>
      <c r="E1035" s="23">
        <v>45362.418055555558</v>
      </c>
      <c r="F1035" s="1">
        <f t="shared" ca="1" si="104"/>
        <v>1.3888888934161514E-3</v>
      </c>
      <c r="G1035" s="3" t="s">
        <v>55</v>
      </c>
      <c r="H1035" s="41"/>
      <c r="I1035" s="40"/>
      <c r="J1035" s="5" t="s">
        <v>56</v>
      </c>
      <c r="K1035" s="3" t="s">
        <v>122</v>
      </c>
      <c r="L1035" s="9" t="s">
        <v>78</v>
      </c>
      <c r="M1035" s="3" t="s">
        <v>383</v>
      </c>
      <c r="N1035" s="3" t="s">
        <v>384</v>
      </c>
      <c r="O1035" s="3" t="s">
        <v>5187</v>
      </c>
      <c r="P1035" s="3" t="s">
        <v>325</v>
      </c>
      <c r="Q1035" s="4" t="s">
        <v>5188</v>
      </c>
      <c r="R1035" s="3" t="s">
        <v>562</v>
      </c>
      <c r="S1035" s="3" t="s">
        <v>389</v>
      </c>
      <c r="T1035" s="3" t="s">
        <v>104</v>
      </c>
      <c r="U1035" s="3" t="s">
        <v>5189</v>
      </c>
      <c r="V1035" s="22" t="str">
        <f t="shared" si="109"/>
        <v>RLFO; Hora de aviso: 10:00 11/03/2024; Solución: Falla de patch cord; Hora de solución: 10:02 11/03/2024; Causa: Visita Fallida</v>
      </c>
      <c r="W1035" s="4" t="s">
        <v>132</v>
      </c>
      <c r="X1035" s="3"/>
      <c r="Y1035" s="3"/>
      <c r="Z1035" s="3" t="s">
        <v>69</v>
      </c>
      <c r="AA1035" s="3" t="s">
        <v>70</v>
      </c>
      <c r="AB1035" s="3">
        <v>0</v>
      </c>
      <c r="AC1035" s="3" t="s">
        <v>71</v>
      </c>
      <c r="AD1035" s="6">
        <v>0</v>
      </c>
      <c r="AE1035" s="7"/>
      <c r="AF1035" s="7"/>
      <c r="AG1035" s="6">
        <f>Tabla4[[#This Row],[Tiempo Parada de Reloj]]+Tabla4[[#This Row],[Tiempo Autorizado por Telefonica (no Máximo)]]</f>
        <v>0</v>
      </c>
      <c r="AH1035" s="7">
        <f t="shared" ca="1" si="106"/>
        <v>1.3888888934161514E-3</v>
      </c>
      <c r="AI1035" s="8">
        <f t="shared" si="107"/>
        <v>0</v>
      </c>
      <c r="AJ1035" s="8">
        <f t="shared" ca="1" si="108"/>
        <v>3.3333333441987634E-2</v>
      </c>
      <c r="AK1035" s="3" t="s">
        <v>73</v>
      </c>
      <c r="AL1035" s="3" t="s">
        <v>71</v>
      </c>
      <c r="AM1035" s="3" t="s">
        <v>69</v>
      </c>
      <c r="AN1035" s="3" t="s">
        <v>73</v>
      </c>
      <c r="AO1035" s="3" t="s">
        <v>73</v>
      </c>
      <c r="AP1035" s="3" t="s">
        <v>73</v>
      </c>
      <c r="AQ1035" s="23">
        <v>45362.440972222219</v>
      </c>
      <c r="AR1035" s="3"/>
      <c r="AS1035" s="23"/>
      <c r="AT1035" s="23"/>
      <c r="AU1035" s="3" t="s">
        <v>392</v>
      </c>
      <c r="AV1035" s="3" t="s">
        <v>69</v>
      </c>
      <c r="AW1035" s="3" t="s">
        <v>69</v>
      </c>
      <c r="AX1035" s="3" t="s">
        <v>69</v>
      </c>
      <c r="AY1035" s="3" t="s">
        <v>69</v>
      </c>
      <c r="AZ1035" s="8" t="str">
        <f>+CONCATENATE("Reportan apertura en el enlace ",Tabla4[[#This Row],[Enlace]]," en el ",Tabla4[[#This Row],[Distancia óptica]]," ocasionado por ",Tabla4[[#This Row],[Causa del daño]])</f>
        <v>Reportan apertura en el enlace Mov. La Quinta - Mov- Bazurto en el Km 0 ocasionado por Visita Fallida</v>
      </c>
      <c r="BA1035" s="8" t="str">
        <f>+CONCATENATE("Para dar solución al incidente ",Tabla4[[#This Row],[Solución]])</f>
        <v>Para dar solución al incidente Falla de patch cord</v>
      </c>
      <c r="BB1035" s="3" t="str">
        <f>+_xlfn.CONCAT(Tabla4[[#This Row],[Causa Raiz]]," ",Tabla4[[#This Row],[Solución2]]," (",Tabla4[[#This Row],[Anillo]],"- Cabecera: ",Tabla4[[#This Row],[Cabecera]],"- Operador: ",Tabla4[[#This Row],[Operador]],")")</f>
        <v>Reportan apertura en el enlace Mov. La Quinta - Mov- Bazurto en el Km 0 ocasionado por Visita Fallida Para dar solución al incidente Falla de patch cord (NA- Cabecera: NA- Operador: Colombia Telecomunicaciones)</v>
      </c>
    </row>
    <row r="1036" spans="1:54" s="2" customFormat="1" ht="171">
      <c r="A1036" s="38">
        <f t="shared" si="105"/>
        <v>1035</v>
      </c>
      <c r="B1036" s="3">
        <v>8359453</v>
      </c>
      <c r="C1036" s="3" t="s">
        <v>54</v>
      </c>
      <c r="D1036" s="23">
        <v>45362.472222222219</v>
      </c>
      <c r="E1036" s="23">
        <v>45362.527777777781</v>
      </c>
      <c r="F1036" s="1">
        <f t="shared" ca="1" si="104"/>
        <v>5.5555555562023073E-2</v>
      </c>
      <c r="G1036" s="3" t="s">
        <v>55</v>
      </c>
      <c r="H1036" s="41"/>
      <c r="I1036" s="40"/>
      <c r="J1036" s="5" t="s">
        <v>56</v>
      </c>
      <c r="K1036" s="3" t="s">
        <v>57</v>
      </c>
      <c r="L1036" s="9" t="s">
        <v>58</v>
      </c>
      <c r="M1036" s="3" t="s">
        <v>59</v>
      </c>
      <c r="N1036" s="3" t="s">
        <v>60</v>
      </c>
      <c r="O1036" s="3" t="s">
        <v>5190</v>
      </c>
      <c r="P1036" s="3" t="s">
        <v>5191</v>
      </c>
      <c r="Q1036" s="4" t="s">
        <v>5192</v>
      </c>
      <c r="R1036" s="3" t="s">
        <v>5193</v>
      </c>
      <c r="S1036" s="3" t="s">
        <v>65</v>
      </c>
      <c r="T1036" s="3" t="s">
        <v>256</v>
      </c>
      <c r="U1036" s="3" t="s">
        <v>5194</v>
      </c>
      <c r="V1036" s="22" t="str">
        <f t="shared" si="109"/>
        <v>RLFO; Hora de aviso: 11:20 11/03/2024; Solución: Se refusiona Hilo en caja de empalme; Hora de solución: 12:40 11/03/2024; Causa: Falla de Empalme de FiOp</v>
      </c>
      <c r="W1036" s="4" t="s">
        <v>68</v>
      </c>
      <c r="X1036" s="3"/>
      <c r="Y1036" s="3"/>
      <c r="Z1036" s="3" t="s">
        <v>69</v>
      </c>
      <c r="AA1036" s="3" t="s">
        <v>71</v>
      </c>
      <c r="AB1036" s="3">
        <v>0</v>
      </c>
      <c r="AC1036" s="3" t="s">
        <v>71</v>
      </c>
      <c r="AD1036" s="6">
        <v>0</v>
      </c>
      <c r="AE1036" s="7"/>
      <c r="AF1036" s="7"/>
      <c r="AG1036" s="6">
        <f>Tabla4[[#This Row],[Tiempo Parada de Reloj]]+Tabla4[[#This Row],[Tiempo Autorizado por Telefonica (no Máximo)]]</f>
        <v>0</v>
      </c>
      <c r="AH1036" s="7">
        <f t="shared" ca="1" si="106"/>
        <v>5.5555555562023073E-2</v>
      </c>
      <c r="AI1036" s="8">
        <f t="shared" si="107"/>
        <v>0</v>
      </c>
      <c r="AJ1036" s="8">
        <f t="shared" ca="1" si="108"/>
        <v>1.3333333334885538</v>
      </c>
      <c r="AK1036" s="3" t="s">
        <v>73</v>
      </c>
      <c r="AL1036" s="3" t="s">
        <v>71</v>
      </c>
      <c r="AM1036" s="3" t="s">
        <v>69</v>
      </c>
      <c r="AN1036" s="3" t="s">
        <v>73</v>
      </c>
      <c r="AO1036" s="3" t="s">
        <v>98</v>
      </c>
      <c r="AP1036" s="3" t="s">
        <v>98</v>
      </c>
      <c r="AQ1036" s="23">
        <v>45363.65</v>
      </c>
      <c r="AR1036" s="3"/>
      <c r="AS1036" s="23"/>
      <c r="AT1036" s="23"/>
      <c r="AU1036" s="3" t="s">
        <v>298</v>
      </c>
      <c r="AV1036" s="3" t="s">
        <v>5195</v>
      </c>
      <c r="AW1036" s="3" t="s">
        <v>370</v>
      </c>
      <c r="AX1036" s="3">
        <v>4.6124999999999998</v>
      </c>
      <c r="AY1036" s="3">
        <v>-74.071110000000004</v>
      </c>
      <c r="AZ1036" s="8" t="str">
        <f>+CONCATENATE("Reportan apertura en el enlace ",Tabla4[[#This Row],[Enlace]]," en el ",Tabla4[[#This Row],[Distancia óptica]]," ocasionado por ",Tabla4[[#This Row],[Causa del daño]])</f>
        <v>Reportan apertura en el enlace Tadeo - Parque Central Bavaria en el Km 1,045 desde Tadeo ocasionado por Falla de Empalme de FiOp</v>
      </c>
      <c r="BA1036" s="8" t="str">
        <f>+CONCATENATE("Para dar solución al incidente ",Tabla4[[#This Row],[Solución]])</f>
        <v>Para dar solución al incidente Se refusiona Hilo en caja de empalme</v>
      </c>
      <c r="BB1036" s="3" t="str">
        <f>+_xlfn.CONCAT(Tabla4[[#This Row],[Causa Raiz]]," ",Tabla4[[#This Row],[Solución2]]," (",Tabla4[[#This Row],[Anillo]],"- Cabecera: ",Tabla4[[#This Row],[Cabecera]],"- Operador: ",Tabla4[[#This Row],[Operador]],")")</f>
        <v>Reportan apertura en el enlace Tadeo - Parque Central Bavaria en el Km 1,045 desde Tadeo ocasionado por Falla de Empalme de FiOp Para dar solución al incidente Se refusiona Hilo en caja de empalme (lineal- Cabecera: Tadeo- Operador: Colombia Telecomunicaciones)</v>
      </c>
    </row>
    <row r="1037" spans="1:54" s="2" customFormat="1" ht="199.5">
      <c r="A1037" s="38">
        <f t="shared" si="105"/>
        <v>1036</v>
      </c>
      <c r="B1037" s="3">
        <v>8359465</v>
      </c>
      <c r="C1037" s="3" t="s">
        <v>92</v>
      </c>
      <c r="D1037" s="23">
        <v>45362.489583333336</v>
      </c>
      <c r="E1037" s="23">
        <v>45363.208333333336</v>
      </c>
      <c r="F1037" s="1">
        <f t="shared" ca="1" si="104"/>
        <v>0.71875</v>
      </c>
      <c r="G1037" s="3" t="s">
        <v>55</v>
      </c>
      <c r="H1037" s="41"/>
      <c r="I1037" s="40"/>
      <c r="J1037" s="5" t="s">
        <v>56</v>
      </c>
      <c r="K1037" s="3" t="s">
        <v>122</v>
      </c>
      <c r="L1037" s="9" t="s">
        <v>58</v>
      </c>
      <c r="M1037" s="3" t="s">
        <v>644</v>
      </c>
      <c r="N1037" s="3" t="s">
        <v>645</v>
      </c>
      <c r="O1037" s="3" t="s">
        <v>1425</v>
      </c>
      <c r="P1037" s="3" t="s">
        <v>5196</v>
      </c>
      <c r="Q1037" s="4" t="s">
        <v>5197</v>
      </c>
      <c r="R1037" s="3" t="s">
        <v>649</v>
      </c>
      <c r="S1037" s="3" t="s">
        <v>129</v>
      </c>
      <c r="T1037" s="3" t="s">
        <v>276</v>
      </c>
      <c r="U1037" s="3" t="s">
        <v>5198</v>
      </c>
      <c r="V1037" s="22" t="str">
        <f t="shared" si="109"/>
        <v>RTNFO; Hora de aviso: 11:45 11/03/2024; Solución: Recuperacion 6 mts de reserva y un empalme de 36 hilos; Hora de solución: 5:00 12/03/2024; Causa: Intervención de Terceros</v>
      </c>
      <c r="W1037" s="4" t="s">
        <v>132</v>
      </c>
      <c r="X1037" s="3"/>
      <c r="Y1037" s="3"/>
      <c r="Z1037" s="3" t="s">
        <v>69</v>
      </c>
      <c r="AA1037" s="3" t="s">
        <v>70</v>
      </c>
      <c r="AB1037" s="3">
        <v>8359465</v>
      </c>
      <c r="AC1037" s="3" t="s">
        <v>71</v>
      </c>
      <c r="AD1037" s="6">
        <v>0.51111111111111107</v>
      </c>
      <c r="AE1037" s="7"/>
      <c r="AF1037" s="7"/>
      <c r="AG1037" s="6">
        <f>Tabla4[[#This Row],[Tiempo Parada de Reloj]]+Tabla4[[#This Row],[Tiempo Autorizado por Telefonica (no Máximo)]]</f>
        <v>0.51111111111111107</v>
      </c>
      <c r="AH1037" s="7">
        <f t="shared" ca="1" si="106"/>
        <v>0.20763888888888893</v>
      </c>
      <c r="AI1037" s="8">
        <f t="shared" si="107"/>
        <v>12.266666666666666</v>
      </c>
      <c r="AJ1037" s="8">
        <f t="shared" ca="1" si="108"/>
        <v>4.9833333333333343</v>
      </c>
      <c r="AK1037" s="3" t="s">
        <v>98</v>
      </c>
      <c r="AL1037" s="3" t="s">
        <v>70</v>
      </c>
      <c r="AM1037" s="3" t="s">
        <v>87</v>
      </c>
      <c r="AN1037" s="3" t="s">
        <v>72</v>
      </c>
      <c r="AO1037" s="3" t="s">
        <v>98</v>
      </c>
      <c r="AP1037" s="3" t="s">
        <v>98</v>
      </c>
      <c r="AQ1037" s="23">
        <v>45365.543055555558</v>
      </c>
      <c r="AR1037" s="3"/>
      <c r="AS1037" s="23"/>
      <c r="AT1037" s="23"/>
      <c r="AU1037" s="3" t="s">
        <v>1202</v>
      </c>
      <c r="AV1037" s="3" t="s">
        <v>655</v>
      </c>
      <c r="AW1037" s="3" t="s">
        <v>76</v>
      </c>
      <c r="AX1037" s="3">
        <v>8.8167930000000005</v>
      </c>
      <c r="AY1037" s="3">
        <v>-75.517431999999999</v>
      </c>
      <c r="AZ1037" s="8" t="str">
        <f>+CONCATENATE("Reportan apertura en el enlace ",Tabla4[[#This Row],[Enlace]]," en el ",Tabla4[[#This Row],[Distancia óptica]]," ocasionado por ",Tabla4[[#This Row],[Causa del daño]])</f>
        <v>Reportan apertura en el enlace Montería - Sincelejo en el Km 55 desde Monterìa ocasionado por Intervención de Terceros</v>
      </c>
      <c r="BA1037" s="8" t="str">
        <f>+CONCATENATE("Para dar solución al incidente ",Tabla4[[#This Row],[Solución]])</f>
        <v>Para dar solución al incidente Recuperacion 6 mts de reserva y un empalme de 36 hilos</v>
      </c>
      <c r="BB1037" s="3" t="str">
        <f>+_xlfn.CONCAT(Tabla4[[#This Row],[Causa Raiz]]," ",Tabla4[[#This Row],[Solución2]]," (",Tabla4[[#This Row],[Anillo]],"- Cabecera: ",Tabla4[[#This Row],[Cabecera]],"- Operador: ",Tabla4[[#This Row],[Operador]],")")</f>
        <v>Reportan apertura en el enlace Montería - Sincelejo en el Km 55 desde Monterìa ocasionado por Intervención de Terceros Para dar solución al incidente Recuperacion 6 mts de reserva y un empalme de 36 hilos (Troncal- Cabecera: Monteria- Operador: Colombia Telecomunicaciones)</v>
      </c>
    </row>
    <row r="1038" spans="1:54" s="2" customFormat="1" ht="199.5">
      <c r="A1038" s="38">
        <f t="shared" si="105"/>
        <v>1037</v>
      </c>
      <c r="B1038" s="3">
        <v>8359985</v>
      </c>
      <c r="C1038" s="3" t="s">
        <v>54</v>
      </c>
      <c r="D1038" s="23">
        <v>45362.576388888891</v>
      </c>
      <c r="E1038" s="23">
        <v>45362.784722222219</v>
      </c>
      <c r="F1038" s="1">
        <f t="shared" ca="1" si="104"/>
        <v>0.20833333332848269</v>
      </c>
      <c r="G1038" s="3" t="s">
        <v>55</v>
      </c>
      <c r="H1038" s="41"/>
      <c r="I1038" s="40"/>
      <c r="J1038" s="5" t="s">
        <v>56</v>
      </c>
      <c r="K1038" s="3" t="s">
        <v>57</v>
      </c>
      <c r="L1038" s="9" t="s">
        <v>78</v>
      </c>
      <c r="M1038" s="3" t="s">
        <v>59</v>
      </c>
      <c r="N1038" s="3" t="s">
        <v>60</v>
      </c>
      <c r="O1038" s="3" t="s">
        <v>5199</v>
      </c>
      <c r="P1038" s="3" t="s">
        <v>5200</v>
      </c>
      <c r="Q1038" s="4" t="s">
        <v>5201</v>
      </c>
      <c r="R1038" s="3" t="s">
        <v>304</v>
      </c>
      <c r="S1038" s="3" t="s">
        <v>65</v>
      </c>
      <c r="T1038" s="3" t="s">
        <v>130</v>
      </c>
      <c r="U1038" s="3" t="s">
        <v>5202</v>
      </c>
      <c r="V1038" s="22" t="str">
        <f t="shared" si="109"/>
        <v>RLFO; Hora de aviso: 13:50 11/03/2024; Solución: Recuperacion de  50 mts de reserva y un empalme de 8 hilos; Hora de solución: 18:50 11/03/2024; Causa: Plagas</v>
      </c>
      <c r="W1038" s="4" t="s">
        <v>68</v>
      </c>
      <c r="X1038" s="3"/>
      <c r="Y1038" s="3"/>
      <c r="Z1038" s="3" t="s">
        <v>69</v>
      </c>
      <c r="AA1038" s="3" t="s">
        <v>71</v>
      </c>
      <c r="AB1038" s="3">
        <v>0</v>
      </c>
      <c r="AC1038" s="3" t="s">
        <v>71</v>
      </c>
      <c r="AD1038" s="6">
        <v>5.0694444444444445E-2</v>
      </c>
      <c r="AE1038" s="7"/>
      <c r="AF1038" s="7"/>
      <c r="AG1038" s="6">
        <f>Tabla4[[#This Row],[Tiempo Parada de Reloj]]+Tabla4[[#This Row],[Tiempo Autorizado por Telefonica (no Máximo)]]</f>
        <v>5.0694444444444445E-2</v>
      </c>
      <c r="AH1038" s="7">
        <f t="shared" ca="1" si="106"/>
        <v>0.15763888888403826</v>
      </c>
      <c r="AI1038" s="8">
        <f t="shared" si="107"/>
        <v>1.2166666666666668</v>
      </c>
      <c r="AJ1038" s="8">
        <f t="shared" ca="1" si="108"/>
        <v>3.7833333332169183</v>
      </c>
      <c r="AK1038" s="3" t="s">
        <v>73</v>
      </c>
      <c r="AL1038" s="3" t="s">
        <v>70</v>
      </c>
      <c r="AM1038" s="3" t="s">
        <v>120</v>
      </c>
      <c r="AN1038" s="3" t="s">
        <v>120</v>
      </c>
      <c r="AO1038" s="3" t="s">
        <v>119</v>
      </c>
      <c r="AP1038" s="3" t="s">
        <v>119</v>
      </c>
      <c r="AQ1038" s="23">
        <v>45364.870833333334</v>
      </c>
      <c r="AR1038" s="3"/>
      <c r="AS1038" s="23"/>
      <c r="AT1038" s="23"/>
      <c r="AU1038" s="3" t="s">
        <v>298</v>
      </c>
      <c r="AV1038" s="3" t="s">
        <v>2558</v>
      </c>
      <c r="AW1038" s="3" t="s">
        <v>5203</v>
      </c>
      <c r="AX1038" s="3">
        <v>4.7462</v>
      </c>
      <c r="AY1038" s="3">
        <v>-74.096620000000001</v>
      </c>
      <c r="AZ1038" s="8" t="str">
        <f>+CONCATENATE("Reportan apertura en el enlace ",Tabla4[[#This Row],[Enlace]]," en el ",Tabla4[[#This Row],[Distancia óptica]]," ocasionado por ",Tabla4[[#This Row],[Causa del daño]])</f>
        <v>Reportan apertura en el enlace Mov. Transmilenio Portal De Suba - Mov. Portal De Suba en el Km 0,994 desde portal de suba ocasionado por Plagas</v>
      </c>
      <c r="BA1038" s="8" t="str">
        <f>+CONCATENATE("Para dar solución al incidente ",Tabla4[[#This Row],[Solución]])</f>
        <v>Para dar solución al incidente Recuperacion de  50 mts de reserva y un empalme de 8 hilos</v>
      </c>
      <c r="BB1038" s="3" t="str">
        <f>+_xlfn.CONCAT(Tabla4[[#This Row],[Causa Raiz]]," ",Tabla4[[#This Row],[Solución2]]," (",Tabla4[[#This Row],[Anillo]],"- Cabecera: ",Tabla4[[#This Row],[Cabecera]],"- Operador: ",Tabla4[[#This Row],[Operador]],")")</f>
        <v>Reportan apertura en el enlace Mov. Transmilenio Portal De Suba - Mov. Portal De Suba en el Km 0,994 desde portal de suba ocasionado por Plagas Para dar solución al incidente Recuperacion de  50 mts de reserva y un empalme de 8 hilos (Uk Villa Maria- Cabecera: Villa Maria- Operador: Colombia Telecomunicaciones)</v>
      </c>
    </row>
    <row r="1039" spans="1:54" s="2" customFormat="1" ht="199.5">
      <c r="A1039" s="38">
        <f t="shared" si="105"/>
        <v>1038</v>
      </c>
      <c r="B1039" s="3">
        <v>8360016</v>
      </c>
      <c r="C1039" s="3" t="s">
        <v>92</v>
      </c>
      <c r="D1039" s="23">
        <v>45362.583333333336</v>
      </c>
      <c r="E1039" s="23">
        <v>45362.993055555555</v>
      </c>
      <c r="F1039" s="1">
        <f t="shared" ca="1" si="104"/>
        <v>0.40972222221898846</v>
      </c>
      <c r="G1039" s="3" t="s">
        <v>55</v>
      </c>
      <c r="H1039" s="41"/>
      <c r="I1039" s="40"/>
      <c r="J1039" s="5" t="s">
        <v>56</v>
      </c>
      <c r="K1039" s="3" t="s">
        <v>77</v>
      </c>
      <c r="L1039" s="9" t="s">
        <v>58</v>
      </c>
      <c r="M1039" s="3" t="s">
        <v>79</v>
      </c>
      <c r="N1039" s="3" t="s">
        <v>244</v>
      </c>
      <c r="O1039" s="3" t="s">
        <v>603</v>
      </c>
      <c r="P1039" s="3" t="s">
        <v>5204</v>
      </c>
      <c r="Q1039" s="4" t="s">
        <v>5205</v>
      </c>
      <c r="R1039" s="3" t="s">
        <v>248</v>
      </c>
      <c r="S1039" s="3" t="s">
        <v>249</v>
      </c>
      <c r="T1039" s="3" t="s">
        <v>176</v>
      </c>
      <c r="U1039" s="3" t="s">
        <v>5206</v>
      </c>
      <c r="V1039" s="22" t="str">
        <f t="shared" si="109"/>
        <v>RTNFO; Hora de aviso: 14:00 11/03/2024; Solución: Tendido de 400 mts de FO y dos empalmes de 36 hilos ; Hora de solución: 23:50 11/03/2024; Causa: Intervención de Terceros. No Identificados</v>
      </c>
      <c r="W1039" s="4" t="s">
        <v>160</v>
      </c>
      <c r="X1039" s="3"/>
      <c r="Y1039" s="3"/>
      <c r="Z1039" s="3" t="s">
        <v>69</v>
      </c>
      <c r="AA1039" s="3" t="s">
        <v>71</v>
      </c>
      <c r="AB1039" s="3">
        <v>0</v>
      </c>
      <c r="AC1039" s="3" t="s">
        <v>70</v>
      </c>
      <c r="AD1039" s="6">
        <v>0.21736111111111112</v>
      </c>
      <c r="AE1039" s="7"/>
      <c r="AF1039" s="7"/>
      <c r="AG1039" s="6">
        <f>Tabla4[[#This Row],[Tiempo Parada de Reloj]]+Tabla4[[#This Row],[Tiempo Autorizado por Telefonica (no Máximo)]]</f>
        <v>0.21736111111111112</v>
      </c>
      <c r="AH1039" s="7">
        <f t="shared" ca="1" si="106"/>
        <v>0.19236111110787735</v>
      </c>
      <c r="AI1039" s="8">
        <f t="shared" si="107"/>
        <v>5.2166666666666668</v>
      </c>
      <c r="AJ1039" s="8">
        <f t="shared" ca="1" si="108"/>
        <v>4.6166666665890563</v>
      </c>
      <c r="AK1039" s="3" t="s">
        <v>73</v>
      </c>
      <c r="AL1039" s="3" t="s">
        <v>70</v>
      </c>
      <c r="AM1039" s="3" t="s">
        <v>87</v>
      </c>
      <c r="AN1039" s="3" t="s">
        <v>87</v>
      </c>
      <c r="AO1039" s="3" t="s">
        <v>98</v>
      </c>
      <c r="AP1039" s="3" t="s">
        <v>98</v>
      </c>
      <c r="AQ1039" s="23">
        <v>45365.48541666667</v>
      </c>
      <c r="AR1039" s="3"/>
      <c r="AS1039" s="23" t="s">
        <v>609</v>
      </c>
      <c r="AT1039" s="23"/>
      <c r="AU1039" s="3" t="s">
        <v>89</v>
      </c>
      <c r="AV1039" s="3" t="s">
        <v>314</v>
      </c>
      <c r="AW1039" s="3" t="s">
        <v>2450</v>
      </c>
      <c r="AX1039" s="3">
        <v>4.2449519999999996</v>
      </c>
      <c r="AY1039" s="3">
        <v>-74.722855999999993</v>
      </c>
      <c r="AZ1039" s="8" t="str">
        <f>+CONCATENATE("Reportan apertura en el enlace ",Tabla4[[#This Row],[Enlace]]," en el ",Tabla4[[#This Row],[Distancia óptica]]," ocasionado por ",Tabla4[[#This Row],[Causa del daño]])</f>
        <v>Reportan apertura en el enlace Fusagasugá - Girardot en el Km 15,9 desde Girardot ocasionado por Intervención de Terceros. No Identificados</v>
      </c>
      <c r="BA1039" s="8" t="str">
        <f>+CONCATENATE("Para dar solución al incidente ",Tabla4[[#This Row],[Solución]])</f>
        <v xml:space="preserve">Para dar solución al incidente Tendido de 400 mts de FO y dos empalmes de 36 hilos </v>
      </c>
      <c r="BB1039" s="3" t="str">
        <f>+_xlfn.CONCAT(Tabla4[[#This Row],[Causa Raiz]]," ",Tabla4[[#This Row],[Solución2]]," (",Tabla4[[#This Row],[Anillo]],"- Cabecera: ",Tabla4[[#This Row],[Cabecera]],"- Operador: ",Tabla4[[#This Row],[Operador]],")")</f>
        <v>Reportan apertura en el enlace Fusagasugá - Girardot en el Km 15,9 desde Girardot ocasionado por Intervención de Terceros. No Identificados Para dar solución al incidente Tendido de 400 mts de FO y dos empalmes de 36 hilos  (troncal- Cabecera: Girardot- Operador: Colombia Telecomunicaciones)</v>
      </c>
    </row>
    <row r="1040" spans="1:54" s="2" customFormat="1" ht="199.5">
      <c r="A1040" s="38">
        <f t="shared" si="105"/>
        <v>1039</v>
      </c>
      <c r="B1040" s="3">
        <v>8360438</v>
      </c>
      <c r="C1040" s="3" t="s">
        <v>92</v>
      </c>
      <c r="D1040" s="23">
        <v>45362.604166666664</v>
      </c>
      <c r="E1040" s="23">
        <v>45363.100694444445</v>
      </c>
      <c r="F1040" s="1">
        <f t="shared" ca="1" si="104"/>
        <v>0.49652777778101154</v>
      </c>
      <c r="G1040" s="3" t="s">
        <v>55</v>
      </c>
      <c r="H1040" s="41"/>
      <c r="I1040" s="40"/>
      <c r="J1040" s="5" t="s">
        <v>56</v>
      </c>
      <c r="K1040" s="3" t="s">
        <v>359</v>
      </c>
      <c r="L1040" s="9" t="s">
        <v>58</v>
      </c>
      <c r="M1040" s="3" t="s">
        <v>360</v>
      </c>
      <c r="N1040" s="3" t="s">
        <v>361</v>
      </c>
      <c r="O1040" s="3" t="s">
        <v>793</v>
      </c>
      <c r="P1040" s="3" t="s">
        <v>5207</v>
      </c>
      <c r="Q1040" s="4" t="s">
        <v>5208</v>
      </c>
      <c r="R1040" s="3" t="s">
        <v>1420</v>
      </c>
      <c r="S1040" s="3" t="s">
        <v>366</v>
      </c>
      <c r="T1040" s="3" t="s">
        <v>176</v>
      </c>
      <c r="U1040" s="3" t="s">
        <v>5209</v>
      </c>
      <c r="V1040" s="22" t="str">
        <f t="shared" si="109"/>
        <v>RTNFO; Hora de aviso: 14:30 11/03/2024; Solución: Tendidod e 400 mts de Fo y dos empalmes de 36 hilos; Hora de solución: 2:25 12/03/2024; Causa: Intervención de Terceros. No Identificados</v>
      </c>
      <c r="W1040" s="4" t="s">
        <v>423</v>
      </c>
      <c r="X1040" s="3"/>
      <c r="Y1040" s="3"/>
      <c r="Z1040" s="3" t="s">
        <v>69</v>
      </c>
      <c r="AA1040" s="3" t="s">
        <v>71</v>
      </c>
      <c r="AB1040" s="3">
        <v>0</v>
      </c>
      <c r="AC1040" s="3" t="s">
        <v>71</v>
      </c>
      <c r="AD1040" s="6">
        <v>0.28958333333333336</v>
      </c>
      <c r="AE1040" s="7"/>
      <c r="AF1040" s="7"/>
      <c r="AG1040" s="6">
        <f>Tabla4[[#This Row],[Tiempo Parada de Reloj]]+Tabla4[[#This Row],[Tiempo Autorizado por Telefonica (no Máximo)]]</f>
        <v>0.28958333333333336</v>
      </c>
      <c r="AH1040" s="7">
        <f t="shared" ca="1" si="106"/>
        <v>0.20694444444767818</v>
      </c>
      <c r="AI1040" s="8">
        <f t="shared" si="107"/>
        <v>6.9500000000000011</v>
      </c>
      <c r="AJ1040" s="8">
        <f t="shared" ca="1" si="108"/>
        <v>4.9666666667442758</v>
      </c>
      <c r="AK1040" s="3" t="s">
        <v>120</v>
      </c>
      <c r="AL1040" s="3" t="s">
        <v>70</v>
      </c>
      <c r="AM1040" s="3" t="s">
        <v>87</v>
      </c>
      <c r="AN1040" s="3" t="s">
        <v>87</v>
      </c>
      <c r="AO1040" s="3" t="s">
        <v>119</v>
      </c>
      <c r="AP1040" s="3" t="s">
        <v>119</v>
      </c>
      <c r="AQ1040" s="23">
        <v>45364.754861111112</v>
      </c>
      <c r="AR1040" s="3"/>
      <c r="AS1040" s="23" t="s">
        <v>798</v>
      </c>
      <c r="AT1040" s="65" t="s">
        <v>799</v>
      </c>
      <c r="AU1040" s="3" t="s">
        <v>369</v>
      </c>
      <c r="AV1040" s="3" t="s">
        <v>4682</v>
      </c>
      <c r="AW1040" s="3" t="s">
        <v>76</v>
      </c>
      <c r="AX1040" s="3">
        <v>5.7282000000000002</v>
      </c>
      <c r="AY1040" s="3">
        <v>-75.600740000000002</v>
      </c>
      <c r="AZ1040" s="8" t="str">
        <f>+CONCATENATE("Reportan apertura en el enlace ",Tabla4[[#This Row],[Enlace]]," en el ",Tabla4[[#This Row],[Distancia óptica]]," ocasionado por ",Tabla4[[#This Row],[Causa del daño]])</f>
        <v>Reportan apertura en el enlace Manizales - La Pintada en el Km 1,8 desde pintada ocasionado por Intervención de Terceros. No Identificados</v>
      </c>
      <c r="BA1040" s="8" t="str">
        <f>+CONCATENATE("Para dar solución al incidente ",Tabla4[[#This Row],[Solución]])</f>
        <v>Para dar solución al incidente Tendidod e 400 mts de Fo y dos empalmes de 36 hilos</v>
      </c>
      <c r="BB1040" s="3" t="str">
        <f>+_xlfn.CONCAT(Tabla4[[#This Row],[Causa Raiz]]," ",Tabla4[[#This Row],[Solución2]]," (",Tabla4[[#This Row],[Anillo]],"- Cabecera: ",Tabla4[[#This Row],[Cabecera]],"- Operador: ",Tabla4[[#This Row],[Operador]],")")</f>
        <v>Reportan apertura en el enlace Manizales - La Pintada en el Km 1,8 desde pintada ocasionado por Intervención de Terceros. No Identificados Para dar solución al incidente Tendidod e 400 mts de Fo y dos empalmes de 36 hilos (Troncal- Cabecera: Pintada- Operador: Colombia Telecomunicaciones)</v>
      </c>
    </row>
    <row r="1041" spans="1:54" s="2" customFormat="1" ht="171">
      <c r="A1041" s="38">
        <f t="shared" si="105"/>
        <v>1040</v>
      </c>
      <c r="B1041" s="3">
        <v>8360442</v>
      </c>
      <c r="C1041" s="3" t="s">
        <v>136</v>
      </c>
      <c r="D1041" s="23">
        <v>45362.625</v>
      </c>
      <c r="E1041" s="23">
        <v>45362.8</v>
      </c>
      <c r="F1041" s="1">
        <f t="shared" ca="1" si="104"/>
        <v>0.17500000000291038</v>
      </c>
      <c r="G1041" s="3" t="s">
        <v>55</v>
      </c>
      <c r="H1041" s="41"/>
      <c r="I1041" s="40"/>
      <c r="J1041" s="5" t="s">
        <v>137</v>
      </c>
      <c r="K1041" s="3" t="s">
        <v>57</v>
      </c>
      <c r="L1041" s="9" t="s">
        <v>78</v>
      </c>
      <c r="M1041" s="3" t="s">
        <v>59</v>
      </c>
      <c r="N1041" s="3" t="s">
        <v>60</v>
      </c>
      <c r="O1041" s="3" t="s">
        <v>5210</v>
      </c>
      <c r="P1041" s="3" t="s">
        <v>5211</v>
      </c>
      <c r="Q1041" s="4" t="s">
        <v>5212</v>
      </c>
      <c r="R1041" s="3" t="s">
        <v>775</v>
      </c>
      <c r="S1041" s="3" t="s">
        <v>65</v>
      </c>
      <c r="T1041" s="3" t="s">
        <v>176</v>
      </c>
      <c r="U1041" s="3" t="s">
        <v>5213</v>
      </c>
      <c r="V1041" s="22" t="str">
        <f t="shared" si="109"/>
        <v>RBHFO; Hora de aviso: 15:00 11/03/2024; Solución: Se refusiona hilos abiertos en caja empalme; Hora de solución: 19:12 11/03/2024; Causa: Intervención de Terceros. No Identificados</v>
      </c>
      <c r="W1041" s="4" t="s">
        <v>68</v>
      </c>
      <c r="X1041" s="3"/>
      <c r="Y1041" s="3"/>
      <c r="Z1041" s="3" t="s">
        <v>69</v>
      </c>
      <c r="AA1041" s="3" t="s">
        <v>71</v>
      </c>
      <c r="AB1041" s="3">
        <v>0</v>
      </c>
      <c r="AC1041" s="3" t="s">
        <v>71</v>
      </c>
      <c r="AD1041" s="6">
        <v>0</v>
      </c>
      <c r="AE1041" s="7"/>
      <c r="AF1041" s="7"/>
      <c r="AG1041" s="6">
        <f>Tabla4[[#This Row],[Tiempo Parada de Reloj]]+Tabla4[[#This Row],[Tiempo Autorizado por Telefonica (no Máximo)]]</f>
        <v>0</v>
      </c>
      <c r="AH1041" s="7">
        <f t="shared" ca="1" si="106"/>
        <v>0.17500000000291038</v>
      </c>
      <c r="AI1041" s="8">
        <f t="shared" si="107"/>
        <v>0</v>
      </c>
      <c r="AJ1041" s="8">
        <f t="shared" ca="1" si="108"/>
        <v>4.2000000000698492</v>
      </c>
      <c r="AK1041" s="3" t="s">
        <v>120</v>
      </c>
      <c r="AL1041" s="3" t="s">
        <v>71</v>
      </c>
      <c r="AM1041" s="3" t="s">
        <v>120</v>
      </c>
      <c r="AN1041" s="3" t="s">
        <v>120</v>
      </c>
      <c r="AO1041" s="3" t="s">
        <v>98</v>
      </c>
      <c r="AP1041" s="3" t="s">
        <v>98</v>
      </c>
      <c r="AQ1041" s="23">
        <v>45363.536111111112</v>
      </c>
      <c r="AR1041" s="3"/>
      <c r="AS1041" s="23"/>
      <c r="AT1041" s="23"/>
      <c r="AU1041" s="3" t="s">
        <v>107</v>
      </c>
      <c r="AV1041" s="3" t="s">
        <v>757</v>
      </c>
      <c r="AW1041" s="3" t="s">
        <v>2863</v>
      </c>
      <c r="AX1041" s="3">
        <v>4.6275789999999999</v>
      </c>
      <c r="AY1041" s="3">
        <v>-74.171982</v>
      </c>
      <c r="AZ1041" s="8" t="str">
        <f>+CONCATENATE("Reportan apertura en el enlace ",Tabla4[[#This Row],[Enlace]]," en el ",Tabla4[[#This Row],[Distancia óptica]]," ocasionado por ",Tabla4[[#This Row],[Causa del daño]])</f>
        <v>Reportan apertura en el enlace Mov. Chucua - Mov. Chucua 2 en el km 1,1 desde chucua ocasionado por Intervención de Terceros. No Identificados</v>
      </c>
      <c r="BA1041" s="8" t="str">
        <f>+CONCATENATE("Para dar solución al incidente ",Tabla4[[#This Row],[Solución]])</f>
        <v>Para dar solución al incidente Se refusiona hilos abiertos en caja empalme</v>
      </c>
      <c r="BB1041" s="3" t="str">
        <f>+_xlfn.CONCAT(Tabla4[[#This Row],[Causa Raiz]]," ",Tabla4[[#This Row],[Solución2]]," (",Tabla4[[#This Row],[Anillo]],"- Cabecera: ",Tabla4[[#This Row],[Cabecera]],"- Operador: ",Tabla4[[#This Row],[Operador]],")")</f>
        <v>Reportan apertura en el enlace Mov. Chucua - Mov. Chucua 2 en el km 1,1 desde chucua ocasionado por Intervención de Terceros. No Identificados Para dar solución al incidente Se refusiona hilos abiertos en caja empalme (Anillo 48- Cabecera: Asturias- Operador: Infraco)</v>
      </c>
    </row>
    <row r="1042" spans="1:54" s="2" customFormat="1" ht="185.25">
      <c r="A1042" s="38">
        <f t="shared" si="105"/>
        <v>1041</v>
      </c>
      <c r="B1042" s="3">
        <v>8360788</v>
      </c>
      <c r="C1042" s="3" t="s">
        <v>54</v>
      </c>
      <c r="D1042" s="23">
        <v>45362.652777777781</v>
      </c>
      <c r="E1042" s="23">
        <v>45362.770833333336</v>
      </c>
      <c r="F1042" s="1">
        <f t="shared" ref="F1042:F1105" ca="1" si="110">IF(ISBLANK(E1042),IF(ISBLANK(D1042),0,NOW()-D1042),E1042-D1042)</f>
        <v>0.11805555555474712</v>
      </c>
      <c r="G1042" s="3" t="s">
        <v>55</v>
      </c>
      <c r="H1042" s="41"/>
      <c r="I1042" s="40"/>
      <c r="J1042" s="5" t="s">
        <v>56</v>
      </c>
      <c r="K1042" s="3" t="s">
        <v>77</v>
      </c>
      <c r="L1042" s="9" t="s">
        <v>58</v>
      </c>
      <c r="M1042" s="3" t="s">
        <v>283</v>
      </c>
      <c r="N1042" s="3" t="s">
        <v>284</v>
      </c>
      <c r="O1042" s="3" t="s">
        <v>5214</v>
      </c>
      <c r="P1042" s="3" t="s">
        <v>5215</v>
      </c>
      <c r="Q1042" s="4" t="s">
        <v>5216</v>
      </c>
      <c r="R1042" s="3" t="s">
        <v>725</v>
      </c>
      <c r="S1042" s="3" t="s">
        <v>289</v>
      </c>
      <c r="T1042" s="3" t="s">
        <v>66</v>
      </c>
      <c r="U1042" s="3" t="s">
        <v>5217</v>
      </c>
      <c r="V1042" s="22" t="str">
        <f t="shared" si="109"/>
        <v>RLFO; Hora de aviso: 15:40 11/03/2024; Solución: Tendido de 100 de Fo y dos empalmes de 8 hilos; Hora de solución: 18:30 11/03/2024; Causa: Vandalismo</v>
      </c>
      <c r="W1042" s="4" t="s">
        <v>160</v>
      </c>
      <c r="X1042" s="3"/>
      <c r="Y1042" s="3"/>
      <c r="Z1042" s="3" t="s">
        <v>69</v>
      </c>
      <c r="AA1042" s="3" t="s">
        <v>71</v>
      </c>
      <c r="AB1042" s="3">
        <v>0</v>
      </c>
      <c r="AC1042" s="3" t="s">
        <v>71</v>
      </c>
      <c r="AD1042" s="6">
        <v>0</v>
      </c>
      <c r="AE1042" s="7"/>
      <c r="AF1042" s="7"/>
      <c r="AG1042" s="6">
        <f>Tabla4[[#This Row],[Tiempo Parada de Reloj]]+Tabla4[[#This Row],[Tiempo Autorizado por Telefonica (no Máximo)]]</f>
        <v>0</v>
      </c>
      <c r="AH1042" s="7">
        <f t="shared" ca="1" si="106"/>
        <v>0.11805555555474712</v>
      </c>
      <c r="AI1042" s="8">
        <f t="shared" si="107"/>
        <v>0</v>
      </c>
      <c r="AJ1042" s="8">
        <f t="shared" ca="1" si="108"/>
        <v>2.8333333333139308</v>
      </c>
      <c r="AK1042" s="3" t="s">
        <v>120</v>
      </c>
      <c r="AL1042" s="3" t="s">
        <v>71</v>
      </c>
      <c r="AM1042" s="3" t="s">
        <v>120</v>
      </c>
      <c r="AN1042" s="3" t="s">
        <v>120</v>
      </c>
      <c r="AO1042" s="3" t="s">
        <v>98</v>
      </c>
      <c r="AP1042" s="3" t="s">
        <v>98</v>
      </c>
      <c r="AQ1042" s="23">
        <v>45365.688888888886</v>
      </c>
      <c r="AR1042" s="3"/>
      <c r="AS1042" s="23"/>
      <c r="AT1042" s="23"/>
      <c r="AU1042" s="3" t="s">
        <v>404</v>
      </c>
      <c r="AV1042" s="3" t="s">
        <v>1681</v>
      </c>
      <c r="AW1042" s="3" t="s">
        <v>135</v>
      </c>
      <c r="AX1042" s="3">
        <v>4.5303000000000004</v>
      </c>
      <c r="AY1042" s="3">
        <v>-75.680899999999994</v>
      </c>
      <c r="AZ1042" s="8" t="str">
        <f>+CONCATENATE("Reportan apertura en el enlace ",Tabla4[[#This Row],[Enlace]]," en el ",Tabla4[[#This Row],[Distancia óptica]]," ocasionado por ",Tabla4[[#This Row],[Causa del daño]])</f>
        <v>Reportan apertura en el enlace Armenia Sur - Armenia LD en el Km 1,85 desde Armenia sur  ocasionado por Vandalismo</v>
      </c>
      <c r="BA1042" s="8" t="str">
        <f>+CONCATENATE("Para dar solución al incidente ",Tabla4[[#This Row],[Solución]])</f>
        <v>Para dar solución al incidente Tendido de 100 de Fo y dos empalmes de 8 hilos</v>
      </c>
      <c r="BB1042" s="3" t="str">
        <f>+_xlfn.CONCAT(Tabla4[[#This Row],[Causa Raiz]]," ",Tabla4[[#This Row],[Solución2]]," (",Tabla4[[#This Row],[Anillo]],"- Cabecera: ",Tabla4[[#This Row],[Cabecera]],"- Operador: ",Tabla4[[#This Row],[Operador]],")")</f>
        <v>Reportan apertura en el enlace Armenia Sur - Armenia LD en el Km 1,85 desde Armenia sur  ocasionado por Vandalismo Para dar solución al incidente Tendido de 100 de Fo y dos empalmes de 8 hilos (Lineal- Cabecera: Armenia centro- Operador: Colombia Telecomunicaciones)</v>
      </c>
    </row>
    <row r="1043" spans="1:54" s="2" customFormat="1" ht="199.5">
      <c r="A1043" s="38">
        <f t="shared" si="105"/>
        <v>1042</v>
      </c>
      <c r="B1043" s="3">
        <v>8360959</v>
      </c>
      <c r="C1043" s="3" t="s">
        <v>163</v>
      </c>
      <c r="D1043" s="23">
        <v>45362.729166666664</v>
      </c>
      <c r="E1043" s="23">
        <v>45363.052083333336</v>
      </c>
      <c r="F1043" s="1">
        <f t="shared" ca="1" si="110"/>
        <v>0.32291666667151731</v>
      </c>
      <c r="G1043" s="3" t="s">
        <v>55</v>
      </c>
      <c r="H1043" s="41"/>
      <c r="I1043" s="40"/>
      <c r="J1043" s="5" t="s">
        <v>56</v>
      </c>
      <c r="K1043" s="3" t="s">
        <v>77</v>
      </c>
      <c r="L1043" s="9" t="s">
        <v>78</v>
      </c>
      <c r="M1043" s="3" t="s">
        <v>79</v>
      </c>
      <c r="N1043" s="3" t="s">
        <v>705</v>
      </c>
      <c r="O1043" s="3" t="s">
        <v>5218</v>
      </c>
      <c r="P1043" s="3" t="s">
        <v>5219</v>
      </c>
      <c r="Q1043" s="4" t="s">
        <v>5220</v>
      </c>
      <c r="R1043" s="3" t="s">
        <v>741</v>
      </c>
      <c r="S1043" s="3" t="s">
        <v>249</v>
      </c>
      <c r="T1043" s="3" t="s">
        <v>176</v>
      </c>
      <c r="U1043" s="3" t="s">
        <v>5221</v>
      </c>
      <c r="V1043" s="22" t="str">
        <f t="shared" si="109"/>
        <v>RDFO; Hora de aviso: 17:30 11/03/2024; Solución: Tendido de 100 mtrs y dos empalme de 8 hilos ; Hora de solución: 1:15 12/03/2024; Causa: Intervención de Terceros. No Identificados</v>
      </c>
      <c r="W1043" s="4" t="s">
        <v>160</v>
      </c>
      <c r="X1043" s="3"/>
      <c r="Y1043" s="3"/>
      <c r="Z1043" s="3" t="s">
        <v>69</v>
      </c>
      <c r="AA1043" s="3" t="s">
        <v>70</v>
      </c>
      <c r="AB1043" s="3">
        <v>8360480</v>
      </c>
      <c r="AC1043" s="3" t="s">
        <v>71</v>
      </c>
      <c r="AD1043" s="6">
        <v>0.25</v>
      </c>
      <c r="AE1043" s="7"/>
      <c r="AF1043" s="7"/>
      <c r="AG1043" s="6">
        <f>Tabla4[[#This Row],[Tiempo Parada de Reloj]]+Tabla4[[#This Row],[Tiempo Autorizado por Telefonica (no Máximo)]]</f>
        <v>0.25</v>
      </c>
      <c r="AH1043" s="7">
        <f t="shared" ca="1" si="106"/>
        <v>7.2916666671517305E-2</v>
      </c>
      <c r="AI1043" s="8">
        <f t="shared" si="107"/>
        <v>6</v>
      </c>
      <c r="AJ1043" s="8">
        <f t="shared" ca="1" si="108"/>
        <v>1.7500000001164153</v>
      </c>
      <c r="AK1043" s="3" t="s">
        <v>120</v>
      </c>
      <c r="AL1043" s="3" t="s">
        <v>70</v>
      </c>
      <c r="AM1043" s="3" t="s">
        <v>87</v>
      </c>
      <c r="AN1043" s="3" t="s">
        <v>87</v>
      </c>
      <c r="AO1043" s="3" t="s">
        <v>98</v>
      </c>
      <c r="AP1043" s="3" t="s">
        <v>98</v>
      </c>
      <c r="AQ1043" s="23">
        <v>45364.451388888891</v>
      </c>
      <c r="AR1043" s="3"/>
      <c r="AS1043" s="23"/>
      <c r="AT1043" s="23"/>
      <c r="AU1043" s="3" t="s">
        <v>710</v>
      </c>
      <c r="AV1043" s="3" t="s">
        <v>848</v>
      </c>
      <c r="AW1043" s="3" t="s">
        <v>5222</v>
      </c>
      <c r="AX1043" s="3">
        <v>4.7316079999999996</v>
      </c>
      <c r="AY1043" s="3">
        <v>-74.186605</v>
      </c>
      <c r="AZ1043" s="8" t="str">
        <f>+CONCATENATE("Reportan apertura en el enlace ",Tabla4[[#This Row],[Enlace]]," en el ",Tabla4[[#This Row],[Distancia óptica]]," ocasionado por ",Tabla4[[#This Row],[Causa del daño]])</f>
        <v>Reportan apertura en el enlace Mov. Parque San Antonio - Mov. Funza en el Km 0,032 desde san antonio ocasionado por Intervención de Terceros. No Identificados</v>
      </c>
      <c r="BA1043" s="8" t="str">
        <f>+CONCATENATE("Para dar solución al incidente ",Tabla4[[#This Row],[Solución]])</f>
        <v xml:space="preserve">Para dar solución al incidente Tendido de 100 mtrs y dos empalme de 8 hilos </v>
      </c>
      <c r="BB1043" s="3" t="str">
        <f>+_xlfn.CONCAT(Tabla4[[#This Row],[Causa Raiz]]," ",Tabla4[[#This Row],[Solución2]]," (",Tabla4[[#This Row],[Anillo]],"- Cabecera: ",Tabla4[[#This Row],[Cabecera]],"- Operador: ",Tabla4[[#This Row],[Operador]],")")</f>
        <v>Reportan apertura en el enlace Mov. Parque San Antonio - Mov. Funza en el Km 0,032 desde san antonio ocasionado por Intervención de Terceros. No Identificados Para dar solución al incidente Tendido de 100 mtrs y dos empalme de 8 hilos  (Uk san antonio- Cabecera: Funza- Operador: Colombia Telecomunicaciones)</v>
      </c>
    </row>
    <row r="1044" spans="1:54" s="2" customFormat="1" ht="142.5">
      <c r="A1044" s="38">
        <f t="shared" si="105"/>
        <v>1043</v>
      </c>
      <c r="B1044" s="3">
        <v>8360960</v>
      </c>
      <c r="C1044" s="3" t="s">
        <v>54</v>
      </c>
      <c r="D1044" s="23">
        <v>45362.770833333336</v>
      </c>
      <c r="E1044" s="23">
        <v>45362.772222222222</v>
      </c>
      <c r="F1044" s="1">
        <f t="shared" ca="1" si="110"/>
        <v>1.3888888861401938E-3</v>
      </c>
      <c r="G1044" s="3" t="s">
        <v>55</v>
      </c>
      <c r="H1044" s="41"/>
      <c r="I1044" s="40"/>
      <c r="J1044" s="5" t="s">
        <v>56</v>
      </c>
      <c r="K1044" s="3" t="s">
        <v>77</v>
      </c>
      <c r="L1044" s="9" t="s">
        <v>78</v>
      </c>
      <c r="M1044" s="3" t="s">
        <v>373</v>
      </c>
      <c r="N1044" s="3" t="s">
        <v>5223</v>
      </c>
      <c r="O1044" s="3" t="s">
        <v>5224</v>
      </c>
      <c r="P1044" s="3" t="s">
        <v>5225</v>
      </c>
      <c r="Q1044" s="4" t="s">
        <v>5226</v>
      </c>
      <c r="R1044" s="3" t="s">
        <v>346</v>
      </c>
      <c r="S1044" s="3" t="s">
        <v>249</v>
      </c>
      <c r="T1044" s="3" t="s">
        <v>104</v>
      </c>
      <c r="U1044" s="3" t="s">
        <v>5227</v>
      </c>
      <c r="V1044" s="22" t="str">
        <f t="shared" si="109"/>
        <v>RLFO; Hora de aviso: 18:30 11/03/2024; Solución: Trajeta Bloqueada en cimarron; Hora de solución: 18:32 11/03/2024; Causa: Visita Fallida</v>
      </c>
      <c r="W1044" s="4" t="s">
        <v>160</v>
      </c>
      <c r="X1044" s="3"/>
      <c r="Y1044" s="3"/>
      <c r="Z1044" s="3" t="s">
        <v>69</v>
      </c>
      <c r="AA1044" s="3" t="s">
        <v>70</v>
      </c>
      <c r="AB1044" s="3">
        <v>0</v>
      </c>
      <c r="AC1044" s="3" t="s">
        <v>71</v>
      </c>
      <c r="AD1044" s="6">
        <v>0</v>
      </c>
      <c r="AE1044" s="7"/>
      <c r="AF1044" s="7"/>
      <c r="AG1044" s="6">
        <f>Tabla4[[#This Row],[Tiempo Parada de Reloj]]+Tabla4[[#This Row],[Tiempo Autorizado por Telefonica (no Máximo)]]</f>
        <v>0</v>
      </c>
      <c r="AH1044" s="7">
        <f t="shared" ca="1" si="106"/>
        <v>1.3888888861401938E-3</v>
      </c>
      <c r="AI1044" s="8">
        <f t="shared" si="107"/>
        <v>0</v>
      </c>
      <c r="AJ1044" s="8">
        <f t="shared" ca="1" si="108"/>
        <v>3.3333333267364651E-2</v>
      </c>
      <c r="AK1044" s="3" t="s">
        <v>120</v>
      </c>
      <c r="AL1044" s="3" t="s">
        <v>71</v>
      </c>
      <c r="AM1044" s="3" t="s">
        <v>69</v>
      </c>
      <c r="AN1044" s="3" t="s">
        <v>120</v>
      </c>
      <c r="AO1044" s="3" t="s">
        <v>120</v>
      </c>
      <c r="AP1044" s="3" t="s">
        <v>120</v>
      </c>
      <c r="AQ1044" s="23">
        <v>45362.772222222222</v>
      </c>
      <c r="AR1044" s="3"/>
      <c r="AS1044" s="23"/>
      <c r="AT1044" s="23"/>
      <c r="AU1044" s="3" t="s">
        <v>1266</v>
      </c>
      <c r="AV1044" s="3" t="s">
        <v>69</v>
      </c>
      <c r="AW1044" s="3" t="s">
        <v>69</v>
      </c>
      <c r="AX1044" s="3" t="s">
        <v>69</v>
      </c>
      <c r="AY1044" s="3" t="s">
        <v>69</v>
      </c>
      <c r="AZ1044" s="8" t="str">
        <f>+CONCATENATE("Reportan apertura en el enlace ",Tabla4[[#This Row],[Enlace]]," en el ",Tabla4[[#This Row],[Distancia óptica]]," ocasionado por ",Tabla4[[#This Row],[Causa del daño]])</f>
        <v>Reportan apertura en el enlace Mov. Cimarron - Mov. Dorado Acacias en el  Km 0 ocasionado por Visita Fallida</v>
      </c>
      <c r="BA1044" s="8" t="str">
        <f>+CONCATENATE("Para dar solución al incidente ",Tabla4[[#This Row],[Solución]])</f>
        <v>Para dar solución al incidente Trajeta Bloqueada en cimarron</v>
      </c>
      <c r="BB1044" s="3" t="str">
        <f>+_xlfn.CONCAT(Tabla4[[#This Row],[Causa Raiz]]," ",Tabla4[[#This Row],[Solución2]]," (",Tabla4[[#This Row],[Anillo]],"- Cabecera: ",Tabla4[[#This Row],[Cabecera]],"- Operador: ",Tabla4[[#This Row],[Operador]],")")</f>
        <v>Reportan apertura en el enlace Mov. Cimarron - Mov. Dorado Acacias en el  Km 0 ocasionado por Visita Fallida Para dar solución al incidente Trajeta Bloqueada en cimarron (NA- Cabecera: NA- Operador: Colombia Telecomunicaciones)</v>
      </c>
    </row>
    <row r="1045" spans="1:54" s="2" customFormat="1" ht="156.75">
      <c r="A1045" s="38">
        <f t="shared" si="105"/>
        <v>1044</v>
      </c>
      <c r="B1045" s="3">
        <v>8361381</v>
      </c>
      <c r="C1045" s="3" t="s">
        <v>92</v>
      </c>
      <c r="D1045" s="23">
        <v>45362.791666666664</v>
      </c>
      <c r="E1045" s="23">
        <v>45362.793055555558</v>
      </c>
      <c r="F1045" s="1">
        <f t="shared" ca="1" si="110"/>
        <v>1.3888888934161514E-3</v>
      </c>
      <c r="G1045" s="3" t="s">
        <v>55</v>
      </c>
      <c r="H1045" s="41"/>
      <c r="I1045" s="40"/>
      <c r="J1045" s="5" t="s">
        <v>56</v>
      </c>
      <c r="K1045" s="3" t="s">
        <v>203</v>
      </c>
      <c r="L1045" s="9" t="s">
        <v>58</v>
      </c>
      <c r="M1045" s="3" t="s">
        <v>204</v>
      </c>
      <c r="N1045" s="3" t="s">
        <v>332</v>
      </c>
      <c r="O1045" s="3" t="s">
        <v>878</v>
      </c>
      <c r="P1045" s="3" t="s">
        <v>325</v>
      </c>
      <c r="Q1045" s="4" t="s">
        <v>5228</v>
      </c>
      <c r="R1045" s="3" t="s">
        <v>1082</v>
      </c>
      <c r="S1045" s="3" t="s">
        <v>210</v>
      </c>
      <c r="T1045" s="3" t="s">
        <v>104</v>
      </c>
      <c r="U1045" s="3" t="s">
        <v>5229</v>
      </c>
      <c r="V1045" s="22" t="str">
        <f t="shared" si="109"/>
        <v>RTNFO; Hora de aviso: 19:00 11/03/2024; Solución: Se realzia limpieza en bucaramanga; Hora de solución: 19:02 11/03/2024; Causa: Visita Fallida</v>
      </c>
      <c r="W1045" s="4" t="s">
        <v>213</v>
      </c>
      <c r="X1045" s="3"/>
      <c r="Y1045" s="3"/>
      <c r="Z1045" s="3" t="s">
        <v>69</v>
      </c>
      <c r="AA1045" s="3" t="s">
        <v>71</v>
      </c>
      <c r="AB1045" s="3">
        <v>0</v>
      </c>
      <c r="AC1045" s="3" t="s">
        <v>71</v>
      </c>
      <c r="AD1045" s="6">
        <v>0</v>
      </c>
      <c r="AE1045" s="7"/>
      <c r="AF1045" s="7"/>
      <c r="AG1045" s="6">
        <f>Tabla4[[#This Row],[Tiempo Parada de Reloj]]+Tabla4[[#This Row],[Tiempo Autorizado por Telefonica (no Máximo)]]</f>
        <v>0</v>
      </c>
      <c r="AH1045" s="7">
        <f t="shared" ca="1" si="106"/>
        <v>1.3888888934161514E-3</v>
      </c>
      <c r="AI1045" s="8">
        <f t="shared" si="107"/>
        <v>0</v>
      </c>
      <c r="AJ1045" s="8">
        <f t="shared" ca="1" si="108"/>
        <v>3.3333333441987634E-2</v>
      </c>
      <c r="AK1045" s="3" t="s">
        <v>120</v>
      </c>
      <c r="AL1045" s="3" t="s">
        <v>71</v>
      </c>
      <c r="AM1045" s="3" t="s">
        <v>69</v>
      </c>
      <c r="AN1045" s="3" t="s">
        <v>120</v>
      </c>
      <c r="AO1045" s="3" t="s">
        <v>120</v>
      </c>
      <c r="AP1045" s="3" t="s">
        <v>120</v>
      </c>
      <c r="AQ1045" s="23">
        <v>45362.793055555558</v>
      </c>
      <c r="AR1045" s="3"/>
      <c r="AS1045" s="23"/>
      <c r="AT1045" s="23"/>
      <c r="AU1045" s="3" t="s">
        <v>214</v>
      </c>
      <c r="AV1045" s="3" t="s">
        <v>69</v>
      </c>
      <c r="AW1045" s="3" t="s">
        <v>69</v>
      </c>
      <c r="AX1045" s="3" t="s">
        <v>69</v>
      </c>
      <c r="AY1045" s="3" t="s">
        <v>69</v>
      </c>
      <c r="AZ1045" s="8" t="str">
        <f>+CONCATENATE("Reportan apertura en el enlace ",Tabla4[[#This Row],[Enlace]]," en el ",Tabla4[[#This Row],[Distancia óptica]]," ocasionado por ",Tabla4[[#This Row],[Causa del daño]])</f>
        <v>Reportan apertura en el enlace Bucaramanga - San Alberto en el Km 0 ocasionado por Visita Fallida</v>
      </c>
      <c r="BA1045" s="8" t="str">
        <f>+CONCATENATE("Para dar solución al incidente ",Tabla4[[#This Row],[Solución]])</f>
        <v>Para dar solución al incidente Se realzia limpieza en bucaramanga</v>
      </c>
      <c r="BB1045" s="3" t="str">
        <f>+_xlfn.CONCAT(Tabla4[[#This Row],[Causa Raiz]]," ",Tabla4[[#This Row],[Solución2]]," (",Tabla4[[#This Row],[Anillo]],"- Cabecera: ",Tabla4[[#This Row],[Cabecera]],"- Operador: ",Tabla4[[#This Row],[Operador]],")")</f>
        <v>Reportan apertura en el enlace Bucaramanga - San Alberto en el Km 0 ocasionado por Visita Fallida Para dar solución al incidente Se realzia limpieza en bucaramanga (NA- Cabecera: NA- Operador: Colombia Telecomunicaciones)</v>
      </c>
    </row>
    <row r="1046" spans="1:54" s="2" customFormat="1" ht="199.5">
      <c r="A1046" s="38">
        <f t="shared" si="105"/>
        <v>1045</v>
      </c>
      <c r="B1046" s="3">
        <v>8361211</v>
      </c>
      <c r="C1046" s="3" t="s">
        <v>54</v>
      </c>
      <c r="D1046" s="23">
        <v>45362.85</v>
      </c>
      <c r="E1046" s="23">
        <v>45363.018750000003</v>
      </c>
      <c r="F1046" s="1">
        <f t="shared" ca="1" si="110"/>
        <v>0.16875000000436557</v>
      </c>
      <c r="G1046" s="3" t="s">
        <v>55</v>
      </c>
      <c r="H1046" s="41"/>
      <c r="I1046" s="40"/>
      <c r="J1046" s="5" t="s">
        <v>56</v>
      </c>
      <c r="K1046" s="3" t="s">
        <v>77</v>
      </c>
      <c r="L1046" s="9" t="s">
        <v>78</v>
      </c>
      <c r="M1046" s="3" t="s">
        <v>373</v>
      </c>
      <c r="N1046" s="3" t="s">
        <v>374</v>
      </c>
      <c r="O1046" s="3" t="s">
        <v>5230</v>
      </c>
      <c r="P1046" s="3" t="s">
        <v>5231</v>
      </c>
      <c r="Q1046" s="4" t="s">
        <v>5232</v>
      </c>
      <c r="R1046" s="3" t="s">
        <v>346</v>
      </c>
      <c r="S1046" s="3" t="s">
        <v>249</v>
      </c>
      <c r="T1046" s="3" t="s">
        <v>66</v>
      </c>
      <c r="U1046" s="3" t="s">
        <v>5233</v>
      </c>
      <c r="V1046" s="22" t="str">
        <f t="shared" si="109"/>
        <v>RLFO; Hora de aviso: 20:24 11/03/2024; Solución: Se recupera 20 mts de reserva y se rehace empalme de 48 Hilos; Hora de solución: 0:27 12/03/2024; Causa: Vandalismo</v>
      </c>
      <c r="W1046" s="4" t="s">
        <v>160</v>
      </c>
      <c r="X1046" s="3"/>
      <c r="Y1046" s="3"/>
      <c r="Z1046" s="3" t="s">
        <v>69</v>
      </c>
      <c r="AA1046" s="3" t="s">
        <v>70</v>
      </c>
      <c r="AB1046" s="3">
        <v>6946768</v>
      </c>
      <c r="AC1046" s="3" t="s">
        <v>71</v>
      </c>
      <c r="AD1046" s="6">
        <v>9.7916666666666666E-2</v>
      </c>
      <c r="AE1046" s="7"/>
      <c r="AF1046" s="7"/>
      <c r="AG1046" s="6">
        <f>Tabla4[[#This Row],[Tiempo Parada de Reloj]]+Tabla4[[#This Row],[Tiempo Autorizado por Telefonica (no Máximo)]]</f>
        <v>9.7916666666666666E-2</v>
      </c>
      <c r="AH1046" s="7">
        <f t="shared" ca="1" si="106"/>
        <v>7.0833333337698909E-2</v>
      </c>
      <c r="AI1046" s="8">
        <f t="shared" si="107"/>
        <v>2.35</v>
      </c>
      <c r="AJ1046" s="8">
        <f t="shared" ca="1" si="108"/>
        <v>1.7000000001047737</v>
      </c>
      <c r="AK1046" s="3" t="s">
        <v>120</v>
      </c>
      <c r="AL1046" s="3" t="s">
        <v>70</v>
      </c>
      <c r="AM1046" s="3" t="s">
        <v>87</v>
      </c>
      <c r="AN1046" s="3" t="s">
        <v>87</v>
      </c>
      <c r="AO1046" s="3" t="s">
        <v>119</v>
      </c>
      <c r="AP1046" s="3" t="s">
        <v>119</v>
      </c>
      <c r="AQ1046" s="23">
        <v>45363.725694444445</v>
      </c>
      <c r="AR1046" s="3"/>
      <c r="AS1046" s="23"/>
      <c r="AT1046" s="23"/>
      <c r="AU1046" s="3" t="s">
        <v>1266</v>
      </c>
      <c r="AV1046" s="3" t="s">
        <v>5234</v>
      </c>
      <c r="AW1046" s="3" t="s">
        <v>307</v>
      </c>
      <c r="AX1046" s="3">
        <v>4.1496000000000004</v>
      </c>
      <c r="AY1046" s="3">
        <v>-73.637799999999999</v>
      </c>
      <c r="AZ1046" s="8" t="str">
        <f>+CONCATENATE("Reportan apertura en el enlace ",Tabla4[[#This Row],[Enlace]]," en el ",Tabla4[[#This Row],[Distancia óptica]]," ocasionado por ",Tabla4[[#This Row],[Causa del daño]])</f>
        <v>Reportan apertura en el enlace Mov. Esperanza - Mov. Azotea en el km 3,05 desde esperanza ocasionado por Vandalismo</v>
      </c>
      <c r="BA1046" s="8" t="str">
        <f>+CONCATENATE("Para dar solución al incidente ",Tabla4[[#This Row],[Solución]])</f>
        <v>Para dar solución al incidente Se recupera 20 mts de reserva y se rehace empalme de 48 Hilos</v>
      </c>
      <c r="BB1046" s="3" t="str">
        <f>+_xlfn.CONCAT(Tabla4[[#This Row],[Causa Raiz]]," ",Tabla4[[#This Row],[Solución2]]," (",Tabla4[[#This Row],[Anillo]],"- Cabecera: ",Tabla4[[#This Row],[Cabecera]],"- Operador: ",Tabla4[[#This Row],[Operador]],")")</f>
        <v>Reportan apertura en el enlace Mov. Esperanza - Mov. Azotea en el km 3,05 desde esperanza ocasionado por Vandalismo Para dar solución al incidente Se recupera 20 mts de reserva y se rehace empalme de 48 Hilos (LINEAL- Cabecera: ESPERANZA - Operador: Colombia Telecomunicaciones)</v>
      </c>
    </row>
    <row r="1047" spans="1:54" s="2" customFormat="1" ht="171">
      <c r="A1047" s="38">
        <f t="shared" si="105"/>
        <v>1046</v>
      </c>
      <c r="B1047" s="3">
        <v>8361823</v>
      </c>
      <c r="C1047" s="3" t="s">
        <v>136</v>
      </c>
      <c r="D1047" s="23">
        <v>45362.847222222219</v>
      </c>
      <c r="E1047" s="23">
        <v>45362.895833333336</v>
      </c>
      <c r="F1047" s="1">
        <f t="shared" ca="1" si="110"/>
        <v>4.8611111116770189E-2</v>
      </c>
      <c r="G1047" s="3" t="s">
        <v>55</v>
      </c>
      <c r="H1047" s="41"/>
      <c r="I1047" s="40"/>
      <c r="J1047" s="5" t="s">
        <v>137</v>
      </c>
      <c r="K1047" s="3" t="s">
        <v>57</v>
      </c>
      <c r="L1047" s="9" t="s">
        <v>78</v>
      </c>
      <c r="M1047" s="3" t="s">
        <v>59</v>
      </c>
      <c r="N1047" s="3" t="s">
        <v>60</v>
      </c>
      <c r="O1047" s="3" t="s">
        <v>5235</v>
      </c>
      <c r="P1047" s="3" t="s">
        <v>5236</v>
      </c>
      <c r="Q1047" s="4" t="s">
        <v>5237</v>
      </c>
      <c r="R1047" s="3" t="s">
        <v>775</v>
      </c>
      <c r="S1047" s="3" t="s">
        <v>65</v>
      </c>
      <c r="T1047" s="3" t="s">
        <v>176</v>
      </c>
      <c r="U1047" s="3" t="s">
        <v>257</v>
      </c>
      <c r="V1047" s="22" t="str">
        <f t="shared" si="109"/>
        <v>RBHFO; Hora de aviso: 20:20 11/03/2024; Solución: Se refusiona hilo en caja empalme; Hora de solución: 21:30 11/03/2024; Causa: Intervención de Terceros. No Identificados</v>
      </c>
      <c r="W1047" s="4" t="s">
        <v>68</v>
      </c>
      <c r="X1047" s="3"/>
      <c r="Y1047" s="3"/>
      <c r="Z1047" s="3" t="s">
        <v>69</v>
      </c>
      <c r="AA1047" s="3" t="s">
        <v>71</v>
      </c>
      <c r="AB1047" s="3">
        <v>0</v>
      </c>
      <c r="AC1047" s="3" t="s">
        <v>71</v>
      </c>
      <c r="AD1047" s="6">
        <v>0</v>
      </c>
      <c r="AE1047" s="7"/>
      <c r="AF1047" s="7"/>
      <c r="AG1047" s="6">
        <f>Tabla4[[#This Row],[Tiempo Parada de Reloj]]+Tabla4[[#This Row],[Tiempo Autorizado por Telefonica (no Máximo)]]</f>
        <v>0</v>
      </c>
      <c r="AH1047" s="7">
        <f t="shared" ca="1" si="106"/>
        <v>4.8611111116770189E-2</v>
      </c>
      <c r="AI1047" s="8">
        <f t="shared" si="107"/>
        <v>0</v>
      </c>
      <c r="AJ1047" s="8">
        <f t="shared" ca="1" si="108"/>
        <v>1.1666666668024845</v>
      </c>
      <c r="AK1047" s="3" t="s">
        <v>120</v>
      </c>
      <c r="AL1047" s="3" t="s">
        <v>71</v>
      </c>
      <c r="AM1047" s="3" t="s">
        <v>69</v>
      </c>
      <c r="AN1047" s="3" t="s">
        <v>120</v>
      </c>
      <c r="AO1047" s="3" t="s">
        <v>119</v>
      </c>
      <c r="AP1047" s="3" t="s">
        <v>119</v>
      </c>
      <c r="AQ1047" s="23">
        <v>45365.811805555553</v>
      </c>
      <c r="AR1047" s="3"/>
      <c r="AS1047" s="23"/>
      <c r="AT1047" s="23"/>
      <c r="AU1047" s="3" t="s">
        <v>107</v>
      </c>
      <c r="AV1047" s="3" t="s">
        <v>757</v>
      </c>
      <c r="AW1047" s="3" t="s">
        <v>2863</v>
      </c>
      <c r="AX1047" s="3">
        <v>4.6271599999999999</v>
      </c>
      <c r="AY1047" s="3">
        <v>-74.173270000000002</v>
      </c>
      <c r="AZ1047" s="8" t="str">
        <f>+CONCATENATE("Reportan apertura en el enlace ",Tabla4[[#This Row],[Enlace]]," en el ",Tabla4[[#This Row],[Distancia óptica]]," ocasionado por ",Tabla4[[#This Row],[Causa del daño]])</f>
        <v>Reportan apertura en el enlace Mov. Class - Mov. Brasil en el Km 3,7 desde Class ocasionado por Intervención de Terceros. No Identificados</v>
      </c>
      <c r="BA1047" s="8" t="str">
        <f>+CONCATENATE("Para dar solución al incidente ",Tabla4[[#This Row],[Solución]])</f>
        <v>Para dar solución al incidente Se refusiona hilo en caja empalme</v>
      </c>
      <c r="BB1047" s="3" t="str">
        <f>+_xlfn.CONCAT(Tabla4[[#This Row],[Causa Raiz]]," ",Tabla4[[#This Row],[Solución2]]," (",Tabla4[[#This Row],[Anillo]],"- Cabecera: ",Tabla4[[#This Row],[Cabecera]],"- Operador: ",Tabla4[[#This Row],[Operador]],")")</f>
        <v>Reportan apertura en el enlace Mov. Class - Mov. Brasil en el Km 3,7 desde Class ocasionado por Intervención de Terceros. No Identificados Para dar solución al incidente Se refusiona hilo en caja empalme (Anillo 48- Cabecera: Asturias- Operador: Infraco)</v>
      </c>
    </row>
    <row r="1048" spans="1:54" s="2" customFormat="1" ht="213.75">
      <c r="A1048" s="38">
        <f t="shared" si="105"/>
        <v>1047</v>
      </c>
      <c r="B1048" s="3">
        <v>8361845</v>
      </c>
      <c r="C1048" s="3" t="s">
        <v>54</v>
      </c>
      <c r="D1048" s="23">
        <v>45362.770833333336</v>
      </c>
      <c r="E1048" s="23">
        <v>45363.416666666664</v>
      </c>
      <c r="F1048" s="1">
        <f t="shared" ca="1" si="110"/>
        <v>0.64583333332848269</v>
      </c>
      <c r="G1048" s="3" t="s">
        <v>55</v>
      </c>
      <c r="H1048" s="41"/>
      <c r="I1048" s="40"/>
      <c r="J1048" s="5" t="s">
        <v>56</v>
      </c>
      <c r="K1048" s="3" t="s">
        <v>77</v>
      </c>
      <c r="L1048" s="9" t="s">
        <v>58</v>
      </c>
      <c r="M1048" s="3" t="s">
        <v>283</v>
      </c>
      <c r="N1048" s="3" t="s">
        <v>284</v>
      </c>
      <c r="O1048" s="3" t="s">
        <v>5214</v>
      </c>
      <c r="P1048" s="3" t="s">
        <v>5238</v>
      </c>
      <c r="Q1048" s="4" t="s">
        <v>5239</v>
      </c>
      <c r="R1048" s="3" t="s">
        <v>725</v>
      </c>
      <c r="S1048" s="3" t="s">
        <v>289</v>
      </c>
      <c r="T1048" s="3" t="s">
        <v>66</v>
      </c>
      <c r="U1048" s="3" t="s">
        <v>3735</v>
      </c>
      <c r="V1048" s="22" t="str">
        <f t="shared" si="109"/>
        <v>RLFO; Hora de aviso: 18:30 11/03/2024; Solución: Se realiza recuperacion de 20 m de reserva y se instala una caja de empalme de 48 hilos.; Hora de solución: 10:00 12/03/2024; Causa: Vandalismo</v>
      </c>
      <c r="W1048" s="4" t="s">
        <v>160</v>
      </c>
      <c r="X1048" s="3"/>
      <c r="Y1048" s="3"/>
      <c r="Z1048" s="3" t="s">
        <v>69</v>
      </c>
      <c r="AA1048" s="3" t="s">
        <v>71</v>
      </c>
      <c r="AB1048" s="3">
        <v>0</v>
      </c>
      <c r="AC1048" s="3" t="s">
        <v>71</v>
      </c>
      <c r="AD1048" s="6">
        <v>0.52083333333333337</v>
      </c>
      <c r="AE1048" s="7"/>
      <c r="AF1048" s="7"/>
      <c r="AG1048" s="6">
        <f>Tabla4[[#This Row],[Tiempo Parada de Reloj]]+Tabla4[[#This Row],[Tiempo Autorizado por Telefonica (no Máximo)]]</f>
        <v>0.52083333333333337</v>
      </c>
      <c r="AH1048" s="7">
        <f t="shared" ca="1" si="106"/>
        <v>0.12499999999514932</v>
      </c>
      <c r="AI1048" s="8">
        <f t="shared" si="107"/>
        <v>12.5</v>
      </c>
      <c r="AJ1048" s="8">
        <f t="shared" ca="1" si="108"/>
        <v>2.9999999998835838</v>
      </c>
      <c r="AK1048" s="3" t="s">
        <v>120</v>
      </c>
      <c r="AL1048" s="3" t="s">
        <v>70</v>
      </c>
      <c r="AM1048" s="3" t="s">
        <v>72</v>
      </c>
      <c r="AN1048" s="3" t="s">
        <v>72</v>
      </c>
      <c r="AO1048" s="3" t="s">
        <v>119</v>
      </c>
      <c r="AP1048" s="3" t="s">
        <v>119</v>
      </c>
      <c r="AQ1048" s="23">
        <v>45366.714583333334</v>
      </c>
      <c r="AR1048" s="3"/>
      <c r="AS1048" s="23"/>
      <c r="AT1048" s="23"/>
      <c r="AU1048" s="3" t="s">
        <v>404</v>
      </c>
      <c r="AV1048" s="3" t="s">
        <v>1681</v>
      </c>
      <c r="AW1048" s="3" t="s">
        <v>135</v>
      </c>
      <c r="AX1048" s="3">
        <v>4.5294999999999996</v>
      </c>
      <c r="AY1048" s="3">
        <v>-75.681399999999996</v>
      </c>
      <c r="AZ1048" s="8" t="str">
        <f>+CONCATENATE("Reportan apertura en el enlace ",Tabla4[[#This Row],[Enlace]]," en el ",Tabla4[[#This Row],[Distancia óptica]]," ocasionado por ",Tabla4[[#This Row],[Causa del daño]])</f>
        <v>Reportan apertura en el enlace Armenia Sur - Armenia LD en el Km 1,5 desde Armenia sur  ocasionado por Vandalismo</v>
      </c>
      <c r="BA1048" s="8" t="str">
        <f>+CONCATENATE("Para dar solución al incidente ",Tabla4[[#This Row],[Solución]])</f>
        <v>Para dar solución al incidente Se realiza recuperacion de 20 m de reserva y se instala una caja de empalme de 48 hilos.</v>
      </c>
      <c r="BB1048" s="3" t="str">
        <f>+_xlfn.CONCAT(Tabla4[[#This Row],[Causa Raiz]]," ",Tabla4[[#This Row],[Solución2]]," (",Tabla4[[#This Row],[Anillo]],"- Cabecera: ",Tabla4[[#This Row],[Cabecera]],"- Operador: ",Tabla4[[#This Row],[Operador]],")")</f>
        <v>Reportan apertura en el enlace Armenia Sur - Armenia LD en el Km 1,5 desde Armenia sur  ocasionado por Vandalismo Para dar solución al incidente Se realiza recuperacion de 20 m de reserva y se instala una caja de empalme de 48 hilos. (Lineal- Cabecera: Armenia centro- Operador: Colombia Telecomunicaciones)</v>
      </c>
    </row>
    <row r="1049" spans="1:54" s="2" customFormat="1" ht="185.25">
      <c r="A1049" s="38">
        <f t="shared" si="105"/>
        <v>1048</v>
      </c>
      <c r="B1049" s="3">
        <v>8363144</v>
      </c>
      <c r="C1049" s="3" t="s">
        <v>92</v>
      </c>
      <c r="D1049" s="23">
        <v>45363.145833333336</v>
      </c>
      <c r="E1049" s="23">
        <v>45363.395833333336</v>
      </c>
      <c r="F1049" s="1">
        <f t="shared" ca="1" si="110"/>
        <v>0.25</v>
      </c>
      <c r="G1049" s="3" t="s">
        <v>55</v>
      </c>
      <c r="H1049" s="41"/>
      <c r="I1049" s="40"/>
      <c r="J1049" s="5" t="s">
        <v>56</v>
      </c>
      <c r="K1049" s="3" t="s">
        <v>93</v>
      </c>
      <c r="L1049" s="9" t="s">
        <v>58</v>
      </c>
      <c r="M1049" s="3" t="s">
        <v>59</v>
      </c>
      <c r="N1049" s="3" t="s">
        <v>60</v>
      </c>
      <c r="O1049" s="3" t="s">
        <v>375</v>
      </c>
      <c r="P1049" s="3" t="s">
        <v>5240</v>
      </c>
      <c r="Q1049" s="4" t="s">
        <v>5241</v>
      </c>
      <c r="R1049" s="3" t="s">
        <v>378</v>
      </c>
      <c r="S1049" s="3" t="s">
        <v>65</v>
      </c>
      <c r="T1049" s="3" t="s">
        <v>116</v>
      </c>
      <c r="U1049" s="3" t="s">
        <v>5242</v>
      </c>
      <c r="V1049" s="22" t="str">
        <f t="shared" si="109"/>
        <v>RTNFO; Hora de aviso: 3:30 12/03/2024; Solución: Se realiza instalacion de un empalme de 144 hilos.; Hora de solución: 9:30 12/03/2024; Causa: Hurto</v>
      </c>
      <c r="W1049" s="4" t="s">
        <v>68</v>
      </c>
      <c r="X1049" s="3"/>
      <c r="Y1049" s="3"/>
      <c r="Z1049" s="3" t="s">
        <v>69</v>
      </c>
      <c r="AA1049" s="3" t="s">
        <v>70</v>
      </c>
      <c r="AB1049" s="3">
        <v>8363539</v>
      </c>
      <c r="AC1049" s="3" t="s">
        <v>71</v>
      </c>
      <c r="AD1049" s="6">
        <v>0.14166666666666666</v>
      </c>
      <c r="AE1049" s="7"/>
      <c r="AF1049" s="7"/>
      <c r="AG1049" s="6">
        <f>Tabla4[[#This Row],[Tiempo Parada de Reloj]]+Tabla4[[#This Row],[Tiempo Autorizado por Telefonica (no Máximo)]]</f>
        <v>0.14166666666666666</v>
      </c>
      <c r="AH1049" s="7">
        <f t="shared" ca="1" si="106"/>
        <v>0.10833333333333334</v>
      </c>
      <c r="AI1049" s="8">
        <f t="shared" si="107"/>
        <v>3.4</v>
      </c>
      <c r="AJ1049" s="8">
        <f t="shared" ca="1" si="108"/>
        <v>2.6</v>
      </c>
      <c r="AK1049" s="3" t="s">
        <v>106</v>
      </c>
      <c r="AL1049" s="3" t="s">
        <v>70</v>
      </c>
      <c r="AM1049" s="3" t="s">
        <v>72</v>
      </c>
      <c r="AN1049" s="3" t="s">
        <v>72</v>
      </c>
      <c r="AO1049" s="3" t="s">
        <v>119</v>
      </c>
      <c r="AP1049" s="3" t="s">
        <v>119</v>
      </c>
      <c r="AQ1049" s="23">
        <v>45364.868750000001</v>
      </c>
      <c r="AR1049" s="3"/>
      <c r="AS1049" s="23"/>
      <c r="AT1049" s="23"/>
      <c r="AU1049" s="3" t="s">
        <v>74</v>
      </c>
      <c r="AV1049" s="3" t="s">
        <v>837</v>
      </c>
      <c r="AW1049" s="3" t="s">
        <v>2450</v>
      </c>
      <c r="AX1049" s="3">
        <v>4.4757999999999996</v>
      </c>
      <c r="AY1049" s="3">
        <v>-74.093400000000003</v>
      </c>
      <c r="AZ1049" s="8" t="str">
        <f>+CONCATENATE("Reportan apertura en el enlace ",Tabla4[[#This Row],[Enlace]]," en el ",Tabla4[[#This Row],[Distancia óptica]]," ocasionado por ",Tabla4[[#This Row],[Causa del daño]])</f>
        <v>Reportan apertura en el enlace Bogotá - Villavicencio en el Km 24,4 desde progreso ocasionado por Hurto</v>
      </c>
      <c r="BA1049" s="8" t="str">
        <f>+CONCATENATE("Para dar solución al incidente ",Tabla4[[#This Row],[Solución]])</f>
        <v>Para dar solución al incidente Se realiza instalacion de un empalme de 144 hilos.</v>
      </c>
      <c r="BB1049" s="3" t="str">
        <f>+_xlfn.CONCAT(Tabla4[[#This Row],[Causa Raiz]]," ",Tabla4[[#This Row],[Solución2]]," (",Tabla4[[#This Row],[Anillo]],"- Cabecera: ",Tabla4[[#This Row],[Cabecera]],"- Operador: ",Tabla4[[#This Row],[Operador]],")")</f>
        <v>Reportan apertura en el enlace Bogotá - Villavicencio en el Km 24,4 desde progreso ocasionado por Hurto Para dar solución al incidente Se realiza instalacion de un empalme de 144 hilos. (troncal- Cabecera: Progreso- Operador: Colombia Telecomunicaciones)</v>
      </c>
    </row>
    <row r="1050" spans="1:54" s="2" customFormat="1" ht="171">
      <c r="A1050" s="38">
        <f t="shared" si="105"/>
        <v>1049</v>
      </c>
      <c r="B1050" s="3">
        <v>8363720</v>
      </c>
      <c r="C1050" s="3" t="s">
        <v>54</v>
      </c>
      <c r="D1050" s="23">
        <v>45363.270833333336</v>
      </c>
      <c r="E1050" s="23">
        <v>45363.375</v>
      </c>
      <c r="F1050" s="1">
        <f t="shared" ca="1" si="110"/>
        <v>0.10416666666424135</v>
      </c>
      <c r="G1050" s="3" t="s">
        <v>55</v>
      </c>
      <c r="H1050" s="41"/>
      <c r="I1050" s="40"/>
      <c r="J1050" s="5" t="s">
        <v>56</v>
      </c>
      <c r="K1050" s="3" t="s">
        <v>359</v>
      </c>
      <c r="L1050" s="9" t="s">
        <v>78</v>
      </c>
      <c r="M1050" s="3" t="s">
        <v>360</v>
      </c>
      <c r="N1050" s="3" t="s">
        <v>483</v>
      </c>
      <c r="O1050" s="3" t="s">
        <v>2843</v>
      </c>
      <c r="P1050" s="3" t="s">
        <v>5243</v>
      </c>
      <c r="Q1050" s="4" t="s">
        <v>5244</v>
      </c>
      <c r="R1050" s="3" t="s">
        <v>1420</v>
      </c>
      <c r="S1050" s="3" t="s">
        <v>619</v>
      </c>
      <c r="T1050" s="3" t="s">
        <v>256</v>
      </c>
      <c r="U1050" s="3" t="s">
        <v>5245</v>
      </c>
      <c r="V1050" s="22" t="str">
        <f t="shared" si="109"/>
        <v>RLFO; Hora de aviso: 6:30 12/03/2024; Solución: Se refusiona hilos en empalme existente; Hora de solución: 9:00 12/03/2024; Causa: Falla de Empalme de FiOp</v>
      </c>
      <c r="W1050" s="4" t="s">
        <v>423</v>
      </c>
      <c r="X1050" s="3"/>
      <c r="Y1050" s="3"/>
      <c r="Z1050" s="3" t="s">
        <v>69</v>
      </c>
      <c r="AA1050" s="3" t="s">
        <v>71</v>
      </c>
      <c r="AB1050" s="3">
        <v>0</v>
      </c>
      <c r="AC1050" s="3" t="s">
        <v>71</v>
      </c>
      <c r="AD1050" s="6">
        <v>0</v>
      </c>
      <c r="AE1050" s="7"/>
      <c r="AF1050" s="7"/>
      <c r="AG1050" s="6">
        <f>Tabla4[[#This Row],[Tiempo Parada de Reloj]]+Tabla4[[#This Row],[Tiempo Autorizado por Telefonica (no Máximo)]]</f>
        <v>0</v>
      </c>
      <c r="AH1050" s="7">
        <f t="shared" ca="1" si="106"/>
        <v>0.10416666666424135</v>
      </c>
      <c r="AI1050" s="8">
        <f t="shared" si="107"/>
        <v>0</v>
      </c>
      <c r="AJ1050" s="8">
        <f t="shared" ca="1" si="108"/>
        <v>2.4999999999417923</v>
      </c>
      <c r="AK1050" s="3" t="s">
        <v>72</v>
      </c>
      <c r="AL1050" s="3" t="s">
        <v>71</v>
      </c>
      <c r="AM1050" s="3" t="s">
        <v>69</v>
      </c>
      <c r="AN1050" s="3" t="s">
        <v>72</v>
      </c>
      <c r="AO1050" s="3" t="s">
        <v>119</v>
      </c>
      <c r="AP1050" s="3" t="s">
        <v>119</v>
      </c>
      <c r="AQ1050" s="23">
        <v>45364.774305555555</v>
      </c>
      <c r="AR1050" s="3"/>
      <c r="AS1050" s="23"/>
      <c r="AT1050" s="23"/>
      <c r="AU1050" s="3" t="s">
        <v>424</v>
      </c>
      <c r="AV1050" s="3" t="s">
        <v>418</v>
      </c>
      <c r="AW1050" s="3" t="s">
        <v>48</v>
      </c>
      <c r="AX1050" s="3">
        <v>6.2952700000000004</v>
      </c>
      <c r="AY1050" s="3">
        <v>-75.559650000000005</v>
      </c>
      <c r="AZ1050" s="8" t="str">
        <f>+CONCATENATE("Reportan apertura en el enlace ",Tabla4[[#This Row],[Enlace]]," en el ",Tabla4[[#This Row],[Distancia óptica]]," ocasionado por ",Tabla4[[#This Row],[Causa del daño]])</f>
        <v>Reportan apertura en el enlace Mov. UDEA – Mov. Bello en el km 2,5 desde Mov. Bello ocasionado por Falla de Empalme de FiOp</v>
      </c>
      <c r="BA1050" s="8" t="str">
        <f>+CONCATENATE("Para dar solución al incidente ",Tabla4[[#This Row],[Solución]])</f>
        <v>Para dar solución al incidente Se refusiona hilos en empalme existente</v>
      </c>
      <c r="BB1050" s="3" t="str">
        <f>+_xlfn.CONCAT(Tabla4[[#This Row],[Causa Raiz]]," ",Tabla4[[#This Row],[Solución2]]," (",Tabla4[[#This Row],[Anillo]],"- Cabecera: ",Tabla4[[#This Row],[Cabecera]],"- Operador: ",Tabla4[[#This Row],[Operador]],")")</f>
        <v>Reportan apertura en el enlace Mov. UDEA – Mov. Bello en el km 2,5 desde Mov. Bello ocasionado por Falla de Empalme de FiOp Para dar solución al incidente Se refusiona hilos en empalme existente (Anillo- Cabecera: BELLO- Operador: Colombia Telecomunicaciones)</v>
      </c>
    </row>
    <row r="1051" spans="1:54" s="2" customFormat="1" ht="242.25">
      <c r="A1051" s="38">
        <f t="shared" si="105"/>
        <v>1050</v>
      </c>
      <c r="B1051" s="3">
        <v>8363940</v>
      </c>
      <c r="C1051" s="3" t="s">
        <v>54</v>
      </c>
      <c r="D1051" s="23">
        <v>45363.3125</v>
      </c>
      <c r="E1051" s="23">
        <v>45363.479166666664</v>
      </c>
      <c r="F1051" s="1">
        <f t="shared" ca="1" si="110"/>
        <v>0.16666666666424135</v>
      </c>
      <c r="G1051" s="3" t="s">
        <v>55</v>
      </c>
      <c r="H1051" s="41"/>
      <c r="I1051" s="40"/>
      <c r="J1051" s="5" t="s">
        <v>56</v>
      </c>
      <c r="K1051" s="3" t="s">
        <v>203</v>
      </c>
      <c r="L1051" s="9" t="s">
        <v>78</v>
      </c>
      <c r="M1051" s="3" t="s">
        <v>204</v>
      </c>
      <c r="N1051" s="3" t="s">
        <v>332</v>
      </c>
      <c r="O1051" s="3" t="s">
        <v>5246</v>
      </c>
      <c r="P1051" s="3" t="s">
        <v>5247</v>
      </c>
      <c r="Q1051" s="4" t="s">
        <v>5248</v>
      </c>
      <c r="R1051" s="3" t="s">
        <v>1515</v>
      </c>
      <c r="S1051" s="3" t="s">
        <v>221</v>
      </c>
      <c r="T1051" s="3" t="s">
        <v>176</v>
      </c>
      <c r="U1051" s="3" t="s">
        <v>5249</v>
      </c>
      <c r="V1051" s="22" t="str">
        <f t="shared" si="109"/>
        <v>RLFO; Hora de aviso: 7:30 12/03/2024; Solución: Se realiza tendido de 250 m de fo 36 hilos y se realiza la instalación de dos cajas de empalme s de 48 hilos.; Hora de solución: 11:30 12/03/2024; Causa: Intervención de Terceros. No Identificados</v>
      </c>
      <c r="W1051" s="4" t="s">
        <v>213</v>
      </c>
      <c r="X1051" s="3"/>
      <c r="Y1051" s="3"/>
      <c r="Z1051" s="3" t="s">
        <v>69</v>
      </c>
      <c r="AA1051" s="3" t="s">
        <v>70</v>
      </c>
      <c r="AB1051" s="3">
        <v>8361568</v>
      </c>
      <c r="AC1051" s="3" t="s">
        <v>71</v>
      </c>
      <c r="AD1051" s="6">
        <v>0</v>
      </c>
      <c r="AE1051" s="7"/>
      <c r="AF1051" s="7"/>
      <c r="AG1051" s="6">
        <f>Tabla4[[#This Row],[Tiempo Parada de Reloj]]+Tabla4[[#This Row],[Tiempo Autorizado por Telefonica (no Máximo)]]</f>
        <v>0</v>
      </c>
      <c r="AH1051" s="7">
        <f t="shared" ca="1" si="106"/>
        <v>0.16666666666424135</v>
      </c>
      <c r="AI1051" s="8">
        <f t="shared" si="107"/>
        <v>0</v>
      </c>
      <c r="AJ1051" s="8">
        <f t="shared" ca="1" si="108"/>
        <v>3.9999999999417923</v>
      </c>
      <c r="AK1051" s="3" t="s">
        <v>72</v>
      </c>
      <c r="AL1051" s="3" t="s">
        <v>71</v>
      </c>
      <c r="AM1051" s="3" t="s">
        <v>69</v>
      </c>
      <c r="AN1051" s="3" t="s">
        <v>72</v>
      </c>
      <c r="AO1051" s="3" t="s">
        <v>119</v>
      </c>
      <c r="AP1051" s="3" t="s">
        <v>119</v>
      </c>
      <c r="AQ1051" s="23">
        <v>45365.78125</v>
      </c>
      <c r="AR1051" s="3"/>
      <c r="AS1051" s="23"/>
      <c r="AT1051" s="23"/>
      <c r="AU1051" s="3" t="s">
        <v>214</v>
      </c>
      <c r="AV1051" s="3" t="s">
        <v>5250</v>
      </c>
      <c r="AW1051" s="3" t="s">
        <v>48</v>
      </c>
      <c r="AX1051" s="3">
        <v>7.1636800000000003</v>
      </c>
      <c r="AY1051" s="3">
        <v>-73.128969999999995</v>
      </c>
      <c r="AZ1051" s="8" t="str">
        <f>+CONCATENATE("Reportan apertura en el enlace ",Tabla4[[#This Row],[Enlace]]," en el ",Tabla4[[#This Row],[Distancia óptica]]," ocasionado por ",Tabla4[[#This Row],[Causa del daño]])</f>
        <v>Reportan apertura en el enlace Mov. Colorados - Mov. Colorados II en el km 2,49 desde Mov. Colorados ocasionado por Intervención de Terceros. No Identificados</v>
      </c>
      <c r="BA1051" s="8" t="str">
        <f>+CONCATENATE("Para dar solución al incidente ",Tabla4[[#This Row],[Solución]])</f>
        <v>Para dar solución al incidente Se realiza tendido de 250 m de fo 36 hilos y se realiza la instalación de dos cajas de empalme s de 48 hilos.</v>
      </c>
      <c r="BB1051" s="3" t="str">
        <f>+_xlfn.CONCAT(Tabla4[[#This Row],[Causa Raiz]]," ",Tabla4[[#This Row],[Solución2]]," (",Tabla4[[#This Row],[Anillo]],"- Cabecera: ",Tabla4[[#This Row],[Cabecera]],"- Operador: ",Tabla4[[#This Row],[Operador]],")")</f>
        <v>Reportan apertura en el enlace Mov. Colorados - Mov. Colorados II en el km 2,49 desde Mov. Colorados ocasionado por Intervención de Terceros. No Identificados Para dar solución al incidente Se realiza tendido de 250 m de fo 36 hilos y se realiza la instalación de dos cajas de empalme s de 48 hilos. (Anillo- Cabecera: Colorados- Operador: Colombia Telecomunicaciones)</v>
      </c>
    </row>
    <row r="1052" spans="1:54" s="2" customFormat="1" ht="171">
      <c r="A1052" s="38">
        <f t="shared" si="105"/>
        <v>1051</v>
      </c>
      <c r="B1052" s="3">
        <v>8364110</v>
      </c>
      <c r="C1052" s="3" t="s">
        <v>92</v>
      </c>
      <c r="D1052" s="23">
        <v>45363.340277777781</v>
      </c>
      <c r="E1052" s="23">
        <v>45363.75</v>
      </c>
      <c r="F1052" s="1">
        <f t="shared" ca="1" si="110"/>
        <v>0.40972222221898846</v>
      </c>
      <c r="G1052" s="3" t="s">
        <v>55</v>
      </c>
      <c r="H1052" s="41"/>
      <c r="I1052" s="40" t="s">
        <v>5251</v>
      </c>
      <c r="J1052" s="5" t="s">
        <v>322</v>
      </c>
      <c r="K1052" s="3" t="s">
        <v>322</v>
      </c>
      <c r="L1052" s="9" t="s">
        <v>58</v>
      </c>
      <c r="M1052" s="3" t="s">
        <v>109</v>
      </c>
      <c r="N1052" s="3" t="s">
        <v>3024</v>
      </c>
      <c r="O1052" s="3" t="s">
        <v>5252</v>
      </c>
      <c r="P1052" s="3" t="s">
        <v>325</v>
      </c>
      <c r="Q1052" s="4" t="s">
        <v>5253</v>
      </c>
      <c r="R1052" s="3" t="s">
        <v>327</v>
      </c>
      <c r="S1052" s="3" t="s">
        <v>328</v>
      </c>
      <c r="T1052" s="3" t="s">
        <v>513</v>
      </c>
      <c r="U1052" s="3" t="s">
        <v>5254</v>
      </c>
      <c r="V1052" s="22" t="str">
        <f t="shared" si="109"/>
        <v>RTNFO; Hora de aviso: 8:10 12/03/2024; Solución: Se recupera reserva y se implementa una nueva caja de empalme nueva; Hora de solución: 18:00 12/03/2024; Causa: Desastre Natural</v>
      </c>
      <c r="W1052" s="4" t="s">
        <v>331</v>
      </c>
      <c r="X1052" s="3"/>
      <c r="Y1052" s="3"/>
      <c r="Z1052" s="3" t="s">
        <v>69</v>
      </c>
      <c r="AA1052" s="3" t="s">
        <v>71</v>
      </c>
      <c r="AB1052" s="3">
        <v>0</v>
      </c>
      <c r="AC1052" s="3" t="s">
        <v>71</v>
      </c>
      <c r="AD1052" s="6">
        <v>0</v>
      </c>
      <c r="AE1052" s="7"/>
      <c r="AF1052" s="7"/>
      <c r="AG1052" s="6">
        <f>Tabla4[[#This Row],[Tiempo Parada de Reloj]]+Tabla4[[#This Row],[Tiempo Autorizado por Telefonica (no Máximo)]]</f>
        <v>0</v>
      </c>
      <c r="AH1052" s="7">
        <f t="shared" ca="1" si="106"/>
        <v>0.40972222221898846</v>
      </c>
      <c r="AI1052" s="8">
        <f t="shared" si="107"/>
        <v>0</v>
      </c>
      <c r="AJ1052" s="8">
        <f t="shared" ca="1" si="108"/>
        <v>9.8333333332557231</v>
      </c>
      <c r="AK1052" s="3" t="s">
        <v>72</v>
      </c>
      <c r="AL1052" s="3" t="s">
        <v>70</v>
      </c>
      <c r="AM1052" s="3" t="s">
        <v>88</v>
      </c>
      <c r="AN1052" s="3" t="s">
        <v>120</v>
      </c>
      <c r="AO1052" s="3" t="s">
        <v>119</v>
      </c>
      <c r="AP1052" s="3" t="s">
        <v>119</v>
      </c>
      <c r="AQ1052" s="23">
        <v>45366.470138888886</v>
      </c>
      <c r="AR1052" s="3"/>
      <c r="AS1052" s="23"/>
      <c r="AT1052" s="23"/>
      <c r="AU1052" s="3" t="s">
        <v>322</v>
      </c>
      <c r="AV1052" s="3" t="s">
        <v>5255</v>
      </c>
      <c r="AW1052" s="3" t="s">
        <v>1323</v>
      </c>
      <c r="AX1052" s="3">
        <v>10.1899848</v>
      </c>
      <c r="AY1052" s="3">
        <v>-73.2664616</v>
      </c>
      <c r="AZ1052" s="8" t="str">
        <f>+CONCATENATE("Reportan apertura en el enlace ",Tabla4[[#This Row],[Enlace]]," en el ",Tabla4[[#This Row],[Distancia óptica]]," ocasionado por ",Tabla4[[#This Row],[Causa del daño]])</f>
        <v>Reportan apertura en el enlace Codazzi - Valledupar en el Km 0 ocasionado por Desastre Natural</v>
      </c>
      <c r="BA1052" s="8" t="str">
        <f>+CONCATENATE("Para dar solución al incidente ",Tabla4[[#This Row],[Solución]])</f>
        <v>Para dar solución al incidente Se recupera reserva y se implementa una nueva caja de empalme nueva</v>
      </c>
      <c r="BB1052" s="3" t="str">
        <f>+_xlfn.CONCAT(Tabla4[[#This Row],[Causa Raiz]]," ",Tabla4[[#This Row],[Solución2]]," (",Tabla4[[#This Row],[Anillo]],"- Cabecera: ",Tabla4[[#This Row],[Cabecera]],"- Operador: ",Tabla4[[#This Row],[Operador]],")")</f>
        <v>Reportan apertura en el enlace Codazzi - Valledupar en el Km 0 ocasionado por Desastre Natural Para dar solución al incidente Se recupera reserva y se implementa una nueva caja de empalme nueva (TRONCAL- Cabecera: CODAZZI - Operador: Ufinet)</v>
      </c>
    </row>
    <row r="1053" spans="1:54" s="2" customFormat="1" ht="199.5">
      <c r="A1053" s="38">
        <f t="shared" si="105"/>
        <v>1052</v>
      </c>
      <c r="B1053" s="3">
        <v>8360447</v>
      </c>
      <c r="C1053" s="3" t="s">
        <v>54</v>
      </c>
      <c r="D1053" s="23">
        <v>45363.375</v>
      </c>
      <c r="E1053" s="23">
        <v>45363.444444444445</v>
      </c>
      <c r="F1053" s="1">
        <f t="shared" ca="1" si="110"/>
        <v>6.9444444445252884E-2</v>
      </c>
      <c r="G1053" s="3" t="s">
        <v>55</v>
      </c>
      <c r="H1053" s="41"/>
      <c r="I1053" s="40"/>
      <c r="J1053" s="5" t="s">
        <v>56</v>
      </c>
      <c r="K1053" s="3" t="s">
        <v>122</v>
      </c>
      <c r="L1053" s="9" t="s">
        <v>58</v>
      </c>
      <c r="M1053" s="3" t="s">
        <v>123</v>
      </c>
      <c r="N1053" s="3" t="s">
        <v>124</v>
      </c>
      <c r="O1053" s="3" t="s">
        <v>5256</v>
      </c>
      <c r="P1053" s="3" t="s">
        <v>5257</v>
      </c>
      <c r="Q1053" s="4" t="s">
        <v>5258</v>
      </c>
      <c r="R1053" s="3" t="s">
        <v>128</v>
      </c>
      <c r="S1053" s="3" t="s">
        <v>129</v>
      </c>
      <c r="T1053" s="3" t="s">
        <v>146</v>
      </c>
      <c r="U1053" s="3" t="s">
        <v>4441</v>
      </c>
      <c r="V1053" s="22" t="str">
        <f t="shared" si="109"/>
        <v>RLFO; Hora de aviso: 9:00 12/03/2024; Solución: Se realiza migracion entre ODF y empalme existente; Hora de solución: 10:40 12/03/2024; Causa: Falla en la Red FiOp</v>
      </c>
      <c r="W1053" s="4" t="s">
        <v>132</v>
      </c>
      <c r="X1053" s="3"/>
      <c r="Y1053" s="3"/>
      <c r="Z1053" s="3" t="s">
        <v>69</v>
      </c>
      <c r="AA1053" s="3" t="s">
        <v>70</v>
      </c>
      <c r="AB1053" s="3">
        <v>8360447</v>
      </c>
      <c r="AC1053" s="3" t="s">
        <v>71</v>
      </c>
      <c r="AD1053" s="6">
        <v>0</v>
      </c>
      <c r="AE1053" s="7"/>
      <c r="AF1053" s="7"/>
      <c r="AG1053" s="6">
        <f>Tabla4[[#This Row],[Tiempo Parada de Reloj]]+Tabla4[[#This Row],[Tiempo Autorizado por Telefonica (no Máximo)]]</f>
        <v>0</v>
      </c>
      <c r="AH1053" s="7">
        <f t="shared" ca="1" si="106"/>
        <v>6.9444444445252884E-2</v>
      </c>
      <c r="AI1053" s="8">
        <f t="shared" si="107"/>
        <v>0</v>
      </c>
      <c r="AJ1053" s="8">
        <f t="shared" ca="1" si="108"/>
        <v>1.6666666666860692</v>
      </c>
      <c r="AK1053" s="3" t="s">
        <v>72</v>
      </c>
      <c r="AL1053" s="3" t="s">
        <v>71</v>
      </c>
      <c r="AM1053" s="3" t="s">
        <v>69</v>
      </c>
      <c r="AN1053" s="3" t="s">
        <v>72</v>
      </c>
      <c r="AO1053" s="3" t="s">
        <v>98</v>
      </c>
      <c r="AP1053" s="3" t="s">
        <v>98</v>
      </c>
      <c r="AQ1053" s="23">
        <v>45365.638194444444</v>
      </c>
      <c r="AR1053" s="3"/>
      <c r="AS1053" s="23"/>
      <c r="AT1053" s="23"/>
      <c r="AU1053" s="3" t="s">
        <v>467</v>
      </c>
      <c r="AV1053" s="3" t="s">
        <v>5259</v>
      </c>
      <c r="AW1053" s="3" t="s">
        <v>370</v>
      </c>
      <c r="AX1053" s="3">
        <v>10.972333000000001</v>
      </c>
      <c r="AY1053" s="3">
        <v>-74.765096</v>
      </c>
      <c r="AZ1053" s="8" t="str">
        <f>+CONCATENATE("Reportan apertura en el enlace ",Tabla4[[#This Row],[Enlace]]," en el ",Tabla4[[#This Row],[Distancia óptica]]," ocasionado por ",Tabla4[[#This Row],[Causa del daño]])</f>
        <v>Reportan apertura en el enlace Armario - VillaCampestre en el km 0,15 desde VillaCampestre ocasionado por Falla en la Red FiOp</v>
      </c>
      <c r="BA1053" s="8" t="str">
        <f>+CONCATENATE("Para dar solución al incidente ",Tabla4[[#This Row],[Solución]])</f>
        <v>Para dar solución al incidente Se realiza migracion entre ODF y empalme existente</v>
      </c>
      <c r="BB1053" s="3" t="str">
        <f>+_xlfn.CONCAT(Tabla4[[#This Row],[Causa Raiz]]," ",Tabla4[[#This Row],[Solución2]]," (",Tabla4[[#This Row],[Anillo]],"- Cabecera: ",Tabla4[[#This Row],[Cabecera]],"- Operador: ",Tabla4[[#This Row],[Operador]],")")</f>
        <v>Reportan apertura en el enlace Armario - VillaCampestre en el km 0,15 desde VillaCampestre ocasionado por Falla en la Red FiOp Para dar solución al incidente Se realiza migracion entre ODF y empalme existente (lineal- Cabecera: Mov Caribe- Operador: Colombia Telecomunicaciones)</v>
      </c>
    </row>
    <row r="1054" spans="1:54" s="2" customFormat="1" ht="171">
      <c r="A1054" s="38">
        <f t="shared" si="105"/>
        <v>1053</v>
      </c>
      <c r="B1054" s="3">
        <v>8364787</v>
      </c>
      <c r="C1054" s="3" t="s">
        <v>92</v>
      </c>
      <c r="D1054" s="23">
        <v>45363.395833333336</v>
      </c>
      <c r="E1054" s="23">
        <v>45363.397222222222</v>
      </c>
      <c r="F1054" s="1">
        <f t="shared" ca="1" si="110"/>
        <v>1.3888888861401938E-3</v>
      </c>
      <c r="G1054" s="3" t="s">
        <v>55</v>
      </c>
      <c r="H1054" s="41"/>
      <c r="I1054" s="40"/>
      <c r="J1054" s="5" t="s">
        <v>56</v>
      </c>
      <c r="K1054" s="3" t="s">
        <v>93</v>
      </c>
      <c r="L1054" s="9" t="s">
        <v>58</v>
      </c>
      <c r="M1054" s="3" t="s">
        <v>59</v>
      </c>
      <c r="N1054" s="3" t="s">
        <v>60</v>
      </c>
      <c r="O1054" s="3" t="s">
        <v>375</v>
      </c>
      <c r="P1054" s="3" t="s">
        <v>5260</v>
      </c>
      <c r="Q1054" s="4" t="s">
        <v>5261</v>
      </c>
      <c r="R1054" s="3" t="s">
        <v>378</v>
      </c>
      <c r="S1054" s="3" t="s">
        <v>65</v>
      </c>
      <c r="T1054" s="3" t="s">
        <v>104</v>
      </c>
      <c r="U1054" s="3" t="s">
        <v>5262</v>
      </c>
      <c r="V1054" s="22" t="str">
        <f t="shared" si="109"/>
        <v>RTNFO; Hora de aviso: 9:30 12/03/2024; Solución: se valida hilos trocados en el primer empalmee; Hora de solución: 9:32 12/03/2024; Causa: Visita Fallida</v>
      </c>
      <c r="W1054" s="4" t="s">
        <v>68</v>
      </c>
      <c r="X1054" s="3"/>
      <c r="Y1054" s="3"/>
      <c r="Z1054" s="3" t="s">
        <v>69</v>
      </c>
      <c r="AA1054" s="3" t="s">
        <v>71</v>
      </c>
      <c r="AB1054" s="3">
        <v>0</v>
      </c>
      <c r="AC1054" s="3" t="s">
        <v>71</v>
      </c>
      <c r="AD1054" s="6">
        <v>0</v>
      </c>
      <c r="AE1054" s="7"/>
      <c r="AF1054" s="7"/>
      <c r="AG1054" s="6">
        <f>Tabla4[[#This Row],[Tiempo Parada de Reloj]]+Tabla4[[#This Row],[Tiempo Autorizado por Telefonica (no Máximo)]]</f>
        <v>0</v>
      </c>
      <c r="AH1054" s="7">
        <f t="shared" ca="1" si="106"/>
        <v>1.3888888861401938E-3</v>
      </c>
      <c r="AI1054" s="8">
        <f t="shared" si="107"/>
        <v>0</v>
      </c>
      <c r="AJ1054" s="8">
        <f t="shared" ca="1" si="108"/>
        <v>3.3333333267364651E-2</v>
      </c>
      <c r="AK1054" s="3" t="s">
        <v>72</v>
      </c>
      <c r="AL1054" s="3" t="s">
        <v>70</v>
      </c>
      <c r="AM1054" s="3" t="s">
        <v>88</v>
      </c>
      <c r="AN1054" s="3" t="s">
        <v>88</v>
      </c>
      <c r="AO1054" s="3" t="s">
        <v>88</v>
      </c>
      <c r="AP1054" s="3" t="s">
        <v>88</v>
      </c>
      <c r="AQ1054" s="23">
        <v>45363.643306712962</v>
      </c>
      <c r="AR1054" s="3"/>
      <c r="AS1054" s="23"/>
      <c r="AT1054" s="23"/>
      <c r="AU1054" s="3" t="s">
        <v>74</v>
      </c>
      <c r="AV1054" s="3" t="s">
        <v>837</v>
      </c>
      <c r="AW1054" s="3" t="s">
        <v>69</v>
      </c>
      <c r="AX1054" s="3" t="s">
        <v>69</v>
      </c>
      <c r="AY1054" s="3" t="s">
        <v>69</v>
      </c>
      <c r="AZ1054" s="8" t="str">
        <f>+CONCATENATE("Reportan apertura en el enlace ",Tabla4[[#This Row],[Enlace]]," en el ",Tabla4[[#This Row],[Distancia óptica]]," ocasionado por ",Tabla4[[#This Row],[Causa del daño]])</f>
        <v>Reportan apertura en el enlace Bogotá - Villavicencio en el Km 47,3 desde progreso ocasionado por Visita Fallida</v>
      </c>
      <c r="BA1054" s="8" t="str">
        <f>+CONCATENATE("Para dar solución al incidente ",Tabla4[[#This Row],[Solución]])</f>
        <v>Para dar solución al incidente se valida hilos trocados en el primer empalmee</v>
      </c>
      <c r="BB1054" s="3" t="str">
        <f>+_xlfn.CONCAT(Tabla4[[#This Row],[Causa Raiz]]," ",Tabla4[[#This Row],[Solución2]]," (",Tabla4[[#This Row],[Anillo]],"- Cabecera: ",Tabla4[[#This Row],[Cabecera]],"- Operador: ",Tabla4[[#This Row],[Operador]],")")</f>
        <v>Reportan apertura en el enlace Bogotá - Villavicencio en el Km 47,3 desde progreso ocasionado por Visita Fallida Para dar solución al incidente se valida hilos trocados en el primer empalmee (NA- Cabecera: Progreso- Operador: Colombia Telecomunicaciones)</v>
      </c>
    </row>
    <row r="1055" spans="1:54" s="2" customFormat="1" ht="228">
      <c r="A1055" s="38">
        <f t="shared" si="105"/>
        <v>1054</v>
      </c>
      <c r="B1055" s="3">
        <v>8365072</v>
      </c>
      <c r="C1055" s="3" t="s">
        <v>54</v>
      </c>
      <c r="D1055" s="23">
        <v>45363.5</v>
      </c>
      <c r="E1055" s="23">
        <v>45363.680555555555</v>
      </c>
      <c r="F1055" s="1">
        <f t="shared" ca="1" si="110"/>
        <v>0.18055555555474712</v>
      </c>
      <c r="G1055" s="3" t="s">
        <v>55</v>
      </c>
      <c r="H1055" s="41"/>
      <c r="I1055" s="40"/>
      <c r="J1055" s="5" t="s">
        <v>56</v>
      </c>
      <c r="K1055" s="3" t="s">
        <v>93</v>
      </c>
      <c r="L1055" s="9" t="s">
        <v>78</v>
      </c>
      <c r="M1055" s="3" t="s">
        <v>59</v>
      </c>
      <c r="N1055" s="3" t="s">
        <v>60</v>
      </c>
      <c r="O1055" s="3" t="s">
        <v>5263</v>
      </c>
      <c r="P1055" s="3" t="s">
        <v>5264</v>
      </c>
      <c r="Q1055" s="4" t="s">
        <v>5265</v>
      </c>
      <c r="R1055" s="3" t="s">
        <v>378</v>
      </c>
      <c r="S1055" s="3" t="s">
        <v>65</v>
      </c>
      <c r="T1055" s="3" t="s">
        <v>176</v>
      </c>
      <c r="U1055" s="3" t="s">
        <v>5266</v>
      </c>
      <c r="V1055" s="22" t="str">
        <f t="shared" si="109"/>
        <v>RLFO; Hora de aviso: 12:00 12/03/2024; Solución: Tendidos de 80 metros de fibra de 144 hilos y dos emplames de 48 hiloscon 8 fusiones para cada extremo; Hora de solución: 16:20 12/03/2024; Causa: Intervención de Terceros. No Identificados</v>
      </c>
      <c r="W1055" s="4" t="s">
        <v>68</v>
      </c>
      <c r="X1055" s="3"/>
      <c r="Y1055" s="3"/>
      <c r="Z1055" s="3" t="s">
        <v>69</v>
      </c>
      <c r="AA1055" s="3" t="s">
        <v>70</v>
      </c>
      <c r="AB1055" s="3">
        <v>8365423</v>
      </c>
      <c r="AC1055" s="3" t="s">
        <v>71</v>
      </c>
      <c r="AD1055" s="6">
        <v>0</v>
      </c>
      <c r="AE1055" s="7">
        <v>1.3888888888888888E-2</v>
      </c>
      <c r="AF1055" s="7" t="s">
        <v>2677</v>
      </c>
      <c r="AG1055" s="6">
        <f>Tabla4[[#This Row],[Tiempo Parada de Reloj]]+Tabla4[[#This Row],[Tiempo Autorizado por Telefonica (no Máximo)]]</f>
        <v>1.3888888888888888E-2</v>
      </c>
      <c r="AH1055" s="7">
        <f t="shared" ca="1" si="106"/>
        <v>0.18055555555474712</v>
      </c>
      <c r="AI1055" s="8">
        <f t="shared" si="107"/>
        <v>0</v>
      </c>
      <c r="AJ1055" s="8">
        <f t="shared" ca="1" si="108"/>
        <v>4.3333333333139308</v>
      </c>
      <c r="AK1055" s="3" t="s">
        <v>72</v>
      </c>
      <c r="AL1055" s="3" t="s">
        <v>70</v>
      </c>
      <c r="AM1055" s="3" t="s">
        <v>88</v>
      </c>
      <c r="AN1055" s="3" t="s">
        <v>88</v>
      </c>
      <c r="AO1055" s="3" t="s">
        <v>119</v>
      </c>
      <c r="AP1055" s="3" t="s">
        <v>119</v>
      </c>
      <c r="AQ1055" s="23">
        <v>45365.861111111109</v>
      </c>
      <c r="AR1055" s="3"/>
      <c r="AS1055" s="23"/>
      <c r="AT1055" s="23"/>
      <c r="AU1055" s="3" t="s">
        <v>264</v>
      </c>
      <c r="AV1055" s="3" t="s">
        <v>837</v>
      </c>
      <c r="AW1055" s="3" t="s">
        <v>307</v>
      </c>
      <c r="AX1055" s="3">
        <v>4.6025</v>
      </c>
      <c r="AY1055" s="3">
        <v>-74.099722</v>
      </c>
      <c r="AZ1055" s="8" t="str">
        <f>+CONCATENATE("Reportan apertura en el enlace ",Tabla4[[#This Row],[Enlace]]," en el ",Tabla4[[#This Row],[Distancia óptica]]," ocasionado por ",Tabla4[[#This Row],[Causa del daño]])</f>
        <v>Reportan apertura en el enlace Mov. Veraguas II - Mov. Progreso en el km 2 desde Mov. Progreso ocasionado por Intervención de Terceros. No Identificados</v>
      </c>
      <c r="BA1055" s="8" t="str">
        <f>+CONCATENATE("Para dar solución al incidente ",Tabla4[[#This Row],[Solución]])</f>
        <v>Para dar solución al incidente Tendidos de 80 metros de fibra de 144 hilos y dos emplames de 48 hiloscon 8 fusiones para cada extremo</v>
      </c>
      <c r="BB1055" s="3" t="str">
        <f>+_xlfn.CONCAT(Tabla4[[#This Row],[Causa Raiz]]," ",Tabla4[[#This Row],[Solución2]]," (",Tabla4[[#This Row],[Anillo]],"- Cabecera: ",Tabla4[[#This Row],[Cabecera]],"- Operador: ",Tabla4[[#This Row],[Operador]],")")</f>
        <v>Reportan apertura en el enlace Mov. Veraguas II - Mov. Progreso en el km 2 desde Mov. Progreso ocasionado por Intervención de Terceros. No Identificados Para dar solución al incidente Tendidos de 80 metros de fibra de 144 hilos y dos emplames de 48 hiloscon 8 fusiones para cada extremo (LINEAL- Cabecera: Progreso- Operador: Colombia Telecomunicaciones)</v>
      </c>
    </row>
    <row r="1056" spans="1:54" s="2" customFormat="1" ht="156.75">
      <c r="A1056" s="38">
        <f t="shared" si="105"/>
        <v>1055</v>
      </c>
      <c r="B1056" s="3">
        <v>8365094</v>
      </c>
      <c r="C1056" s="3" t="s">
        <v>54</v>
      </c>
      <c r="D1056" s="23">
        <v>45363.5</v>
      </c>
      <c r="E1056" s="23">
        <v>45363.501388888886</v>
      </c>
      <c r="F1056" s="1">
        <f t="shared" ca="1" si="110"/>
        <v>1.3888888861401938E-3</v>
      </c>
      <c r="G1056" s="3" t="s">
        <v>55</v>
      </c>
      <c r="H1056" s="41"/>
      <c r="I1056" s="40"/>
      <c r="J1056" s="5" t="s">
        <v>56</v>
      </c>
      <c r="K1056" s="3" t="s">
        <v>77</v>
      </c>
      <c r="L1056" s="9" t="s">
        <v>78</v>
      </c>
      <c r="M1056" s="3" t="s">
        <v>283</v>
      </c>
      <c r="N1056" s="3" t="s">
        <v>284</v>
      </c>
      <c r="O1056" s="3" t="s">
        <v>5267</v>
      </c>
      <c r="P1056" s="3" t="s">
        <v>5268</v>
      </c>
      <c r="Q1056" s="4" t="s">
        <v>5269</v>
      </c>
      <c r="R1056" s="3" t="s">
        <v>2716</v>
      </c>
      <c r="S1056" s="3" t="s">
        <v>289</v>
      </c>
      <c r="T1056" s="3" t="s">
        <v>104</v>
      </c>
      <c r="U1056" s="3" t="s">
        <v>5270</v>
      </c>
      <c r="V1056" s="22" t="str">
        <f t="shared" si="109"/>
        <v>RLFO; Hora de aviso: 12:00 12/03/2024; Solución: Limpieza de los patchcord en el ODF; Hora de solución: 12:02 12/03/2024; Causa: Visita Fallida</v>
      </c>
      <c r="W1056" s="4" t="s">
        <v>160</v>
      </c>
      <c r="X1056" s="3"/>
      <c r="Y1056" s="3"/>
      <c r="Z1056" s="3" t="s">
        <v>69</v>
      </c>
      <c r="AA1056" s="3" t="s">
        <v>71</v>
      </c>
      <c r="AB1056" s="3">
        <v>0</v>
      </c>
      <c r="AC1056" s="3" t="s">
        <v>71</v>
      </c>
      <c r="AD1056" s="6">
        <v>0</v>
      </c>
      <c r="AE1056" s="7"/>
      <c r="AF1056" s="7"/>
      <c r="AG1056" s="6">
        <f>Tabla4[[#This Row],[Tiempo Parada de Reloj]]+Tabla4[[#This Row],[Tiempo Autorizado por Telefonica (no Máximo)]]</f>
        <v>0</v>
      </c>
      <c r="AH1056" s="7">
        <f t="shared" ca="1" si="106"/>
        <v>1.3888888861401938E-3</v>
      </c>
      <c r="AI1056" s="8">
        <f t="shared" si="107"/>
        <v>0</v>
      </c>
      <c r="AJ1056" s="8">
        <f t="shared" ca="1" si="108"/>
        <v>3.3333333267364651E-2</v>
      </c>
      <c r="AK1056" s="3" t="s">
        <v>72</v>
      </c>
      <c r="AL1056" s="3" t="s">
        <v>70</v>
      </c>
      <c r="AM1056" s="3" t="s">
        <v>88</v>
      </c>
      <c r="AN1056" s="3" t="s">
        <v>88</v>
      </c>
      <c r="AO1056" s="3" t="s">
        <v>88</v>
      </c>
      <c r="AP1056" s="3" t="s">
        <v>88</v>
      </c>
      <c r="AQ1056" s="23">
        <v>45363.643306712962</v>
      </c>
      <c r="AR1056" s="3"/>
      <c r="AS1056" s="23"/>
      <c r="AT1056" s="23"/>
      <c r="AU1056" s="3" t="s">
        <v>404</v>
      </c>
      <c r="AV1056" s="3" t="s">
        <v>5271</v>
      </c>
      <c r="AW1056" s="3" t="s">
        <v>69</v>
      </c>
      <c r="AX1056" s="3" t="s">
        <v>69</v>
      </c>
      <c r="AY1056" s="3" t="s">
        <v>69</v>
      </c>
      <c r="AZ1056" s="8" t="str">
        <f>+CONCATENATE("Reportan apertura en el enlace ",Tabla4[[#This Row],[Enlace]]," en el ",Tabla4[[#This Row],[Distancia óptica]]," ocasionado por ",Tabla4[[#This Row],[Causa del daño]])</f>
        <v>Reportan apertura en el enlace Mov. Galan - Mov. Naranjos en el km 0 Mov Galan ocasionado por Visita Fallida</v>
      </c>
      <c r="BA1056" s="8" t="str">
        <f>+CONCATENATE("Para dar solución al incidente ",Tabla4[[#This Row],[Solución]])</f>
        <v>Para dar solución al incidente Limpieza de los patchcord en el ODF</v>
      </c>
      <c r="BB1056" s="3" t="str">
        <f>+_xlfn.CONCAT(Tabla4[[#This Row],[Causa Raiz]]," ",Tabla4[[#This Row],[Solución2]]," (",Tabla4[[#This Row],[Anillo]],"- Cabecera: ",Tabla4[[#This Row],[Cabecera]],"- Operador: ",Tabla4[[#This Row],[Operador]],")")</f>
        <v>Reportan apertura en el enlace Mov. Galan - Mov. Naranjos en el km 0 Mov Galan ocasionado por Visita Fallida Para dar solución al incidente Limpieza de los patchcord en el ODF (NA- Cabecera: Mov Galan- Operador: Colombia Telecomunicaciones)</v>
      </c>
    </row>
    <row r="1057" spans="1:54" s="2" customFormat="1" ht="199.5">
      <c r="A1057" s="38">
        <f t="shared" si="105"/>
        <v>1056</v>
      </c>
      <c r="B1057" s="3">
        <v>8365102</v>
      </c>
      <c r="C1057" s="3" t="s">
        <v>54</v>
      </c>
      <c r="D1057" s="23">
        <v>45363.510416666664</v>
      </c>
      <c r="E1057" s="23">
        <v>45363.677083333336</v>
      </c>
      <c r="F1057" s="1">
        <f t="shared" ca="1" si="110"/>
        <v>0.16666666667151731</v>
      </c>
      <c r="G1057" s="3" t="s">
        <v>55</v>
      </c>
      <c r="H1057" s="41"/>
      <c r="I1057" s="40"/>
      <c r="J1057" s="5" t="s">
        <v>56</v>
      </c>
      <c r="K1057" s="3" t="s">
        <v>122</v>
      </c>
      <c r="L1057" s="9" t="s">
        <v>78</v>
      </c>
      <c r="M1057" s="3" t="s">
        <v>123</v>
      </c>
      <c r="N1057" s="3" t="s">
        <v>124</v>
      </c>
      <c r="O1057" s="3" t="s">
        <v>5272</v>
      </c>
      <c r="P1057" s="3" t="s">
        <v>5273</v>
      </c>
      <c r="Q1057" s="4" t="s">
        <v>5274</v>
      </c>
      <c r="R1057" s="3" t="s">
        <v>128</v>
      </c>
      <c r="S1057" s="3" t="s">
        <v>129</v>
      </c>
      <c r="T1057" s="3" t="s">
        <v>66</v>
      </c>
      <c r="U1057" s="3" t="s">
        <v>5275</v>
      </c>
      <c r="V1057" s="22" t="str">
        <f t="shared" si="109"/>
        <v>RLFO; Hora de aviso: 12:15 12/03/2024; Solución: Se recuperaron 100 mts de cable y se realuzo un empalme de 24 hilos; Hora de solución: 16:15 12/03/2024; Causa: Vandalismo</v>
      </c>
      <c r="W1057" s="4" t="s">
        <v>132</v>
      </c>
      <c r="X1057" s="3"/>
      <c r="Y1057" s="3"/>
      <c r="Z1057" s="3" t="s">
        <v>69</v>
      </c>
      <c r="AA1057" s="3" t="s">
        <v>71</v>
      </c>
      <c r="AB1057" s="3">
        <v>0</v>
      </c>
      <c r="AC1057" s="3" t="s">
        <v>71</v>
      </c>
      <c r="AD1057" s="6">
        <v>8.3333333333333329E-2</v>
      </c>
      <c r="AE1057" s="7"/>
      <c r="AF1057" s="7"/>
      <c r="AG1057" s="6">
        <f>Tabla4[[#This Row],[Tiempo Parada de Reloj]]+Tabla4[[#This Row],[Tiempo Autorizado por Telefonica (no Máximo)]]</f>
        <v>8.3333333333333329E-2</v>
      </c>
      <c r="AH1057" s="7">
        <f t="shared" ca="1" si="106"/>
        <v>8.3333333338183976E-2</v>
      </c>
      <c r="AI1057" s="8">
        <f t="shared" si="107"/>
        <v>2</v>
      </c>
      <c r="AJ1057" s="8">
        <f t="shared" ca="1" si="108"/>
        <v>2.0000000001164153</v>
      </c>
      <c r="AK1057" s="3" t="s">
        <v>72</v>
      </c>
      <c r="AL1057" s="3" t="s">
        <v>70</v>
      </c>
      <c r="AM1057" s="3" t="s">
        <v>88</v>
      </c>
      <c r="AN1057" s="3" t="s">
        <v>88</v>
      </c>
      <c r="AO1057" s="3" t="s">
        <v>119</v>
      </c>
      <c r="AP1057" s="3" t="s">
        <v>98</v>
      </c>
      <c r="AQ1057" s="23">
        <v>45366.345833333333</v>
      </c>
      <c r="AR1057" s="3"/>
      <c r="AS1057" s="23"/>
      <c r="AT1057" s="23"/>
      <c r="AU1057" s="3" t="s">
        <v>467</v>
      </c>
      <c r="AV1057" s="3" t="s">
        <v>4925</v>
      </c>
      <c r="AW1057" s="3" t="s">
        <v>307</v>
      </c>
      <c r="AX1057" s="3">
        <v>10.964</v>
      </c>
      <c r="AY1057" s="3">
        <v>-74.825999999999993</v>
      </c>
      <c r="AZ1057" s="8" t="str">
        <f>+CONCATENATE("Reportan apertura en el enlace ",Tabla4[[#This Row],[Enlace]]," en el ",Tabla4[[#This Row],[Distancia óptica]]," ocasionado por ",Tabla4[[#This Row],[Causa del daño]])</f>
        <v>Reportan apertura en el enlace Mov. Lipaya - Mov. Romance en el km 1,807 desde Mov. Lipaya ocasionado por Vandalismo</v>
      </c>
      <c r="BA1057" s="8" t="str">
        <f>+CONCATENATE("Para dar solución al incidente ",Tabla4[[#This Row],[Solución]])</f>
        <v>Para dar solución al incidente Se recuperaron 100 mts de cable y se realuzo un empalme de 24 hilos</v>
      </c>
      <c r="BB1057" s="3" t="str">
        <f>+_xlfn.CONCAT(Tabla4[[#This Row],[Causa Raiz]]," ",Tabla4[[#This Row],[Solución2]]," (",Tabla4[[#This Row],[Anillo]],"- Cabecera: ",Tabla4[[#This Row],[Cabecera]],"- Operador: ",Tabla4[[#This Row],[Operador]],")")</f>
        <v>Reportan apertura en el enlace Mov. Lipaya - Mov. Romance en el km 1,807 desde Mov. Lipaya ocasionado por Vandalismo Para dar solución al incidente Se recuperaron 100 mts de cable y se realuzo un empalme de 24 hilos (LINEAL- Cabecera: ESTADIO- Operador: Colombia Telecomunicaciones)</v>
      </c>
    </row>
    <row r="1058" spans="1:54" s="2" customFormat="1" ht="213.75">
      <c r="A1058" s="38">
        <f t="shared" si="105"/>
        <v>1057</v>
      </c>
      <c r="B1058" s="3">
        <v>8365346</v>
      </c>
      <c r="C1058" s="3" t="s">
        <v>54</v>
      </c>
      <c r="D1058" s="23">
        <v>45363.552083333336</v>
      </c>
      <c r="E1058" s="23">
        <v>45363.666666666664</v>
      </c>
      <c r="F1058" s="1">
        <f t="shared" ca="1" si="110"/>
        <v>0.11458333332848269</v>
      </c>
      <c r="G1058" s="3" t="s">
        <v>55</v>
      </c>
      <c r="H1058" s="41"/>
      <c r="I1058" s="40"/>
      <c r="J1058" s="5" t="s">
        <v>56</v>
      </c>
      <c r="K1058" s="3" t="s">
        <v>77</v>
      </c>
      <c r="L1058" s="9" t="s">
        <v>78</v>
      </c>
      <c r="M1058" s="3" t="s">
        <v>79</v>
      </c>
      <c r="N1058" s="3" t="s">
        <v>705</v>
      </c>
      <c r="O1058" s="3" t="s">
        <v>5276</v>
      </c>
      <c r="P1058" s="3" t="s">
        <v>5277</v>
      </c>
      <c r="Q1058" s="4" t="s">
        <v>5278</v>
      </c>
      <c r="R1058" s="3" t="s">
        <v>741</v>
      </c>
      <c r="S1058" s="3" t="s">
        <v>249</v>
      </c>
      <c r="T1058" s="3" t="s">
        <v>256</v>
      </c>
      <c r="U1058" s="3" t="s">
        <v>5279</v>
      </c>
      <c r="V1058" s="22" t="str">
        <f t="shared" si="109"/>
        <v>RLFO; Hora de aviso: 13:15 12/03/2024; Solución: Se fusionan hilos en empalme existente; Hora de solución: 16:00 12/03/2024; Causa: Falla de Empalme de FiOp</v>
      </c>
      <c r="W1058" s="4" t="s">
        <v>160</v>
      </c>
      <c r="X1058" s="3"/>
      <c r="Y1058" s="3"/>
      <c r="Z1058" s="3" t="s">
        <v>69</v>
      </c>
      <c r="AA1058" s="3" t="s">
        <v>70</v>
      </c>
      <c r="AB1058" s="3" t="s">
        <v>5280</v>
      </c>
      <c r="AC1058" s="3" t="s">
        <v>71</v>
      </c>
      <c r="AD1058" s="6">
        <v>0</v>
      </c>
      <c r="AE1058" s="7"/>
      <c r="AF1058" s="7"/>
      <c r="AG1058" s="6">
        <f>Tabla4[[#This Row],[Tiempo Parada de Reloj]]+Tabla4[[#This Row],[Tiempo Autorizado por Telefonica (no Máximo)]]</f>
        <v>0</v>
      </c>
      <c r="AH1058" s="7">
        <f t="shared" ca="1" si="106"/>
        <v>0.11458333332848269</v>
      </c>
      <c r="AI1058" s="8">
        <f t="shared" si="107"/>
        <v>0</v>
      </c>
      <c r="AJ1058" s="8">
        <f t="shared" ca="1" si="108"/>
        <v>2.7499999998835847</v>
      </c>
      <c r="AK1058" s="3" t="s">
        <v>72</v>
      </c>
      <c r="AL1058" s="3" t="s">
        <v>70</v>
      </c>
      <c r="AM1058" s="3" t="s">
        <v>88</v>
      </c>
      <c r="AN1058" s="3" t="s">
        <v>88</v>
      </c>
      <c r="AO1058" s="3" t="s">
        <v>98</v>
      </c>
      <c r="AP1058" s="3" t="s">
        <v>98</v>
      </c>
      <c r="AQ1058" s="23">
        <v>45364.4375</v>
      </c>
      <c r="AR1058" s="3"/>
      <c r="AS1058" s="23"/>
      <c r="AT1058" s="23"/>
      <c r="AU1058" s="3" t="s">
        <v>313</v>
      </c>
      <c r="AV1058" s="3" t="s">
        <v>5281</v>
      </c>
      <c r="AW1058" s="3" t="s">
        <v>5282</v>
      </c>
      <c r="AX1058" s="3">
        <v>4.7313890000000001</v>
      </c>
      <c r="AY1058" s="3">
        <v>-74.186667</v>
      </c>
      <c r="AZ1058" s="8" t="str">
        <f>+CONCATENATE("Reportan apertura en el enlace ",Tabla4[[#This Row],[Enlace]]," en el ",Tabla4[[#This Row],[Distancia óptica]]," ocasionado por ",Tabla4[[#This Row],[Causa del daño]])</f>
        <v>Reportan apertura en el enlace Mov. Parque la Florida - Mov. Parque I San Pablo en el km 2,4 desde Mov. Parque la Florida  ocasionado por Falla de Empalme de FiOp</v>
      </c>
      <c r="BA1058" s="8" t="str">
        <f>+CONCATENATE("Para dar solución al incidente ",Tabla4[[#This Row],[Solución]])</f>
        <v>Para dar solución al incidente Se fusionan hilos en empalme existente</v>
      </c>
      <c r="BB1058" s="3" t="str">
        <f>+_xlfn.CONCAT(Tabla4[[#This Row],[Causa Raiz]]," ",Tabla4[[#This Row],[Solución2]]," (",Tabla4[[#This Row],[Anillo]],"- Cabecera: ",Tabla4[[#This Row],[Cabecera]],"- Operador: ",Tabla4[[#This Row],[Operador]],")")</f>
        <v>Reportan apertura en el enlace Mov. Parque la Florida - Mov. Parque I San Pablo en el km 2,4 desde Mov. Parque la Florida  ocasionado por Falla de Empalme de FiOp Para dar solución al incidente Se fusionan hilos en empalme existente (Uk Móvil La Florida- Cabecera: Central Funza- Operador: Colombia Telecomunicaciones)</v>
      </c>
    </row>
    <row r="1059" spans="1:54" s="2" customFormat="1" ht="313.5">
      <c r="A1059" s="38">
        <f t="shared" si="105"/>
        <v>1058</v>
      </c>
      <c r="B1059" s="3">
        <v>8365561</v>
      </c>
      <c r="C1059" s="3" t="s">
        <v>54</v>
      </c>
      <c r="D1059" s="23">
        <v>45363.597222222219</v>
      </c>
      <c r="E1059" s="23">
        <v>45364.236111111109</v>
      </c>
      <c r="F1059" s="1">
        <f t="shared" ca="1" si="110"/>
        <v>0.63888888889050577</v>
      </c>
      <c r="G1059" s="3" t="s">
        <v>55</v>
      </c>
      <c r="H1059" s="41"/>
      <c r="I1059" s="40"/>
      <c r="J1059" s="5" t="s">
        <v>56</v>
      </c>
      <c r="K1059" s="3" t="s">
        <v>138</v>
      </c>
      <c r="L1059" s="9" t="s">
        <v>78</v>
      </c>
      <c r="M1059" s="3" t="s">
        <v>139</v>
      </c>
      <c r="N1059" s="3" t="s">
        <v>4482</v>
      </c>
      <c r="O1059" s="3" t="s">
        <v>5283</v>
      </c>
      <c r="P1059" s="3" t="s">
        <v>5284</v>
      </c>
      <c r="Q1059" s="4" t="s">
        <v>5285</v>
      </c>
      <c r="R1059" s="3" t="s">
        <v>144</v>
      </c>
      <c r="S1059" s="3" t="s">
        <v>145</v>
      </c>
      <c r="T1059" s="3" t="s">
        <v>176</v>
      </c>
      <c r="U1059" s="3" t="s">
        <v>5286</v>
      </c>
      <c r="V1059" s="22" t="str">
        <f t="shared" si="109"/>
        <v>RLFO; Hora de aviso: 14:20 12/03/2024; Solución: Para el cable de 36 hilos Se realiza un tendido de 150 mts y dos empalmes de 36 hilos, para el cable de 8 hilos se realiza un empalme sangria en el cable de 36 hilos y para el cable de 24 hilos se realiza un empalme sangria en el cable de 36 hilos; Hora de solución: 5:40 13/03/2024; Causa: Intervención de Terceros. No Identificados</v>
      </c>
      <c r="W1059" s="4" t="s">
        <v>199</v>
      </c>
      <c r="X1059" s="3"/>
      <c r="Y1059" s="3"/>
      <c r="Z1059" s="3" t="s">
        <v>69</v>
      </c>
      <c r="AA1059" s="3" t="s">
        <v>70</v>
      </c>
      <c r="AB1059" s="3">
        <v>8364784</v>
      </c>
      <c r="AC1059" s="3" t="s">
        <v>71</v>
      </c>
      <c r="AD1059" s="6">
        <v>0.47222222222222221</v>
      </c>
      <c r="AE1059" s="7"/>
      <c r="AF1059" s="7"/>
      <c r="AG1059" s="6">
        <f>Tabla4[[#This Row],[Tiempo Parada de Reloj]]+Tabla4[[#This Row],[Tiempo Autorizado por Telefonica (no Máximo)]]</f>
        <v>0.47222222222222221</v>
      </c>
      <c r="AH1059" s="7">
        <f t="shared" ca="1" si="106"/>
        <v>0.16666666666828356</v>
      </c>
      <c r="AI1059" s="8">
        <f t="shared" si="107"/>
        <v>11.333333333333332</v>
      </c>
      <c r="AJ1059" s="8">
        <f t="shared" ca="1" si="108"/>
        <v>4.0000000000388054</v>
      </c>
      <c r="AK1059" s="3" t="s">
        <v>1349</v>
      </c>
      <c r="AL1059" s="3" t="s">
        <v>70</v>
      </c>
      <c r="AM1059" s="3" t="s">
        <v>98</v>
      </c>
      <c r="AN1059" s="3" t="s">
        <v>120</v>
      </c>
      <c r="AO1059" s="3" t="s">
        <v>98</v>
      </c>
      <c r="AP1059" s="3" t="s">
        <v>98</v>
      </c>
      <c r="AQ1059" s="23">
        <v>45369.447916666664</v>
      </c>
      <c r="AR1059" s="3"/>
      <c r="AS1059" s="23"/>
      <c r="AT1059" s="23"/>
      <c r="AU1059" s="3" t="s">
        <v>1040</v>
      </c>
      <c r="AV1059" s="3" t="s">
        <v>5287</v>
      </c>
      <c r="AW1059" s="3" t="s">
        <v>4336</v>
      </c>
      <c r="AX1059" s="3">
        <v>3.5675699999999999</v>
      </c>
      <c r="AY1059" s="3">
        <v>-76.490570000000005</v>
      </c>
      <c r="AZ1059" s="8" t="str">
        <f>+CONCATENATE("Reportan apertura en el enlace ",Tabla4[[#This Row],[Enlace]]," en el ",Tabla4[[#This Row],[Distancia óptica]]," ocasionado por ",Tabla4[[#This Row],[Causa del daño]])</f>
        <v>Reportan apertura en el enlace Mov. Acopi - Mov. Yumbo II en el Km 9,6 desde Acopi ocasionado por Intervención de Terceros. No Identificados</v>
      </c>
      <c r="BA1059" s="8" t="str">
        <f>+CONCATENATE("Para dar solución al incidente ",Tabla4[[#This Row],[Solución]])</f>
        <v>Para dar solución al incidente Para el cable de 36 hilos Se realiza un tendido de 150 mts y dos empalmes de 36 hilos, para el cable de 8 hilos se realiza un empalme sangria en el cable de 36 hilos y para el cable de 24 hilos se realiza un empalme sangria en el cable de 36 hilos</v>
      </c>
      <c r="BB1059" s="3" t="str">
        <f>+_xlfn.CONCAT(Tabla4[[#This Row],[Causa Raiz]]," ",Tabla4[[#This Row],[Solución2]]," (",Tabla4[[#This Row],[Anillo]],"- Cabecera: ",Tabla4[[#This Row],[Cabecera]],"- Operador: ",Tabla4[[#This Row],[Operador]],")")</f>
        <v>Reportan apertura en el enlace Mov. Acopi - Mov. Yumbo II en el Km 9,6 desde Acopi ocasionado por Intervención de Terceros. No Identificados Para dar solución al incidente Para el cable de 36 hilos Se realiza un tendido de 150 mts y dos empalmes de 36 hilos, para el cable de 8 hilos se realiza un empalme sangria en el cable de 36 hilos y para el cable de 24 hilos se realiza un empalme sangria en el cable de 36 hilos (lienal- Cabecera: Mov Acopi- Operador: Colombia Telecomunicaciones)</v>
      </c>
    </row>
    <row r="1060" spans="1:54" s="2" customFormat="1" ht="185.25">
      <c r="A1060" s="38">
        <f t="shared" si="105"/>
        <v>1059</v>
      </c>
      <c r="B1060" s="3">
        <v>8365661</v>
      </c>
      <c r="C1060" s="3" t="s">
        <v>92</v>
      </c>
      <c r="D1060" s="23">
        <v>45363.621527777781</v>
      </c>
      <c r="E1060" s="23">
        <v>45368.520833333336</v>
      </c>
      <c r="F1060" s="1">
        <f t="shared" ca="1" si="110"/>
        <v>4.8993055555547471</v>
      </c>
      <c r="G1060" s="3" t="s">
        <v>164</v>
      </c>
      <c r="H1060" s="41" t="s">
        <v>165</v>
      </c>
      <c r="I1060" s="40" t="s">
        <v>5288</v>
      </c>
      <c r="J1060" s="5" t="s">
        <v>372</v>
      </c>
      <c r="K1060" s="3" t="s">
        <v>372</v>
      </c>
      <c r="L1060" s="9" t="s">
        <v>58</v>
      </c>
      <c r="M1060" s="3" t="s">
        <v>373</v>
      </c>
      <c r="N1060" s="3" t="s">
        <v>374</v>
      </c>
      <c r="O1060" s="3" t="s">
        <v>375</v>
      </c>
      <c r="P1060" s="3" t="s">
        <v>5289</v>
      </c>
      <c r="Q1060" s="4" t="s">
        <v>5290</v>
      </c>
      <c r="R1060" s="3" t="s">
        <v>346</v>
      </c>
      <c r="S1060" s="3" t="s">
        <v>379</v>
      </c>
      <c r="T1060" s="3" t="s">
        <v>380</v>
      </c>
      <c r="U1060" s="3" t="s">
        <v>5291</v>
      </c>
      <c r="V1060" s="22" t="str">
        <f t="shared" si="109"/>
        <v>RTNFO; Hora de aviso: 14:55 12/03/2024; Solución: Tendido de 1500 mts de Fo y dos empalmes nuevos de 36 hilos; Hora de solución: 12:30 17/03/2024; Causa: Corto Circuito</v>
      </c>
      <c r="W1060" s="4" t="s">
        <v>5292</v>
      </c>
      <c r="X1060" s="3"/>
      <c r="Y1060" s="3"/>
      <c r="Z1060" s="3" t="s">
        <v>69</v>
      </c>
      <c r="AA1060" s="3" t="s">
        <v>71</v>
      </c>
      <c r="AB1060" s="3">
        <v>0</v>
      </c>
      <c r="AC1060" s="3" t="s">
        <v>71</v>
      </c>
      <c r="AD1060" s="6">
        <v>1.8402777777777777</v>
      </c>
      <c r="AE1060" s="7"/>
      <c r="AF1060" s="7"/>
      <c r="AG1060" s="6">
        <f>Tabla4[[#This Row],[Tiempo Parada de Reloj]]+Tabla4[[#This Row],[Tiempo Autorizado por Telefonica (no Máximo)]]</f>
        <v>1.8402777777777777</v>
      </c>
      <c r="AH1060" s="7">
        <f t="shared" ca="1" si="106"/>
        <v>3.0590277777769694</v>
      </c>
      <c r="AI1060" s="8">
        <f t="shared" si="107"/>
        <v>44.166666666666664</v>
      </c>
      <c r="AJ1060" s="8">
        <f t="shared" ca="1" si="108"/>
        <v>73.416666666647274</v>
      </c>
      <c r="AK1060" s="3" t="s">
        <v>73</v>
      </c>
      <c r="AL1060" s="3" t="s">
        <v>70</v>
      </c>
      <c r="AM1060" s="3" t="s">
        <v>88</v>
      </c>
      <c r="AN1060" s="3" t="s">
        <v>120</v>
      </c>
      <c r="AO1060" s="3"/>
      <c r="AP1060" s="3"/>
      <c r="AQ1060" s="23">
        <f ca="1">NOW()</f>
        <v>45503.696834953706</v>
      </c>
      <c r="AR1060" s="3"/>
      <c r="AS1060" s="23"/>
      <c r="AT1060" s="23"/>
      <c r="AU1060" s="3" t="s">
        <v>372</v>
      </c>
      <c r="AV1060" s="3" t="s">
        <v>101</v>
      </c>
      <c r="AW1060" s="3" t="s">
        <v>2450</v>
      </c>
      <c r="AX1060" s="3">
        <v>4.1807800000000004</v>
      </c>
      <c r="AY1060" s="3">
        <v>-73.717479999999995</v>
      </c>
      <c r="AZ1060" s="8" t="str">
        <f>+CONCATENATE("Reportan apertura en el enlace ",Tabla4[[#This Row],[Enlace]]," en el ",Tabla4[[#This Row],[Distancia óptica]]," ocasionado por ",Tabla4[[#This Row],[Causa del daño]])</f>
        <v>Reportan apertura en el enlace Bogotá - Villavicencio en el Km 34,9 desde Villavicencio ocasionado por Corto Circuito</v>
      </c>
      <c r="BA1060" s="8" t="str">
        <f>+CONCATENATE("Para dar solución al incidente ",Tabla4[[#This Row],[Solución]])</f>
        <v>Para dar solución al incidente Tendido de 1500 mts de Fo y dos empalmes nuevos de 36 hilos</v>
      </c>
      <c r="BB1060" s="3" t="str">
        <f>+_xlfn.CONCAT(Tabla4[[#This Row],[Causa Raiz]]," ",Tabla4[[#This Row],[Solución2]]," (",Tabla4[[#This Row],[Anillo]],"- Cabecera: ",Tabla4[[#This Row],[Cabecera]],"- Operador: ",Tabla4[[#This Row],[Operador]],")")</f>
        <v>Reportan apertura en el enlace Bogotá - Villavicencio en el Km 34,9 desde Villavicencio ocasionado por Corto Circuito Para dar solución al incidente Tendido de 1500 mts de Fo y dos empalmes nuevos de 36 hilos (troncal- Cabecera: Bogota- Operador: Internexa)</v>
      </c>
    </row>
    <row r="1061" spans="1:54" s="2" customFormat="1" ht="242.25">
      <c r="A1061" s="38">
        <f t="shared" si="105"/>
        <v>1060</v>
      </c>
      <c r="B1061" s="3">
        <v>8366051</v>
      </c>
      <c r="C1061" s="3" t="s">
        <v>163</v>
      </c>
      <c r="D1061" s="23">
        <v>45363.677083333336</v>
      </c>
      <c r="E1061" s="23">
        <v>45363.9375</v>
      </c>
      <c r="F1061" s="1">
        <f t="shared" ca="1" si="110"/>
        <v>0.26041666666424135</v>
      </c>
      <c r="G1061" s="3" t="s">
        <v>55</v>
      </c>
      <c r="H1061" s="41"/>
      <c r="I1061" s="40"/>
      <c r="J1061" s="5" t="s">
        <v>56</v>
      </c>
      <c r="K1061" s="3" t="s">
        <v>77</v>
      </c>
      <c r="L1061" s="9" t="s">
        <v>78</v>
      </c>
      <c r="M1061" s="3" t="s">
        <v>79</v>
      </c>
      <c r="N1061" s="3" t="s">
        <v>5293</v>
      </c>
      <c r="O1061" s="3" t="s">
        <v>5294</v>
      </c>
      <c r="P1061" s="3" t="s">
        <v>5295</v>
      </c>
      <c r="Q1061" s="4" t="s">
        <v>5296</v>
      </c>
      <c r="R1061" s="3" t="s">
        <v>741</v>
      </c>
      <c r="S1061" s="3" t="s">
        <v>249</v>
      </c>
      <c r="T1061" s="3" t="s">
        <v>146</v>
      </c>
      <c r="U1061" s="3" t="s">
        <v>5297</v>
      </c>
      <c r="V1061" s="22" t="str">
        <f t="shared" si="109"/>
        <v>RDFO; Hora de aviso: 16:15 12/03/2024; Solución: se realiza un tendido de 300 metros de fo de 36 hilos y dos empalmes de 24 hilos para 8 fusiones en cada extremo ; Hora de solución: 22:30 12/03/2024; Causa: Falla en la Red FiOp</v>
      </c>
      <c r="W1061" s="4" t="s">
        <v>160</v>
      </c>
      <c r="X1061" s="3"/>
      <c r="Y1061" s="3"/>
      <c r="Z1061" s="3" t="s">
        <v>69</v>
      </c>
      <c r="AA1061" s="3" t="s">
        <v>70</v>
      </c>
      <c r="AB1061" s="3">
        <v>8367156</v>
      </c>
      <c r="AC1061" s="3" t="s">
        <v>71</v>
      </c>
      <c r="AD1061" s="6">
        <v>5.2083333333333336E-2</v>
      </c>
      <c r="AE1061" s="7"/>
      <c r="AF1061" s="7"/>
      <c r="AG1061" s="6">
        <f>Tabla4[[#This Row],[Tiempo Parada de Reloj]]+Tabla4[[#This Row],[Tiempo Autorizado por Telefonica (no Máximo)]]</f>
        <v>5.2083333333333336E-2</v>
      </c>
      <c r="AH1061" s="7">
        <f t="shared" ca="1" si="106"/>
        <v>0.208333333330908</v>
      </c>
      <c r="AI1061" s="8">
        <f t="shared" si="107"/>
        <v>1.25</v>
      </c>
      <c r="AJ1061" s="8">
        <f t="shared" ca="1" si="108"/>
        <v>4.9999999999417923</v>
      </c>
      <c r="AK1061" s="3" t="s">
        <v>73</v>
      </c>
      <c r="AL1061" s="3" t="s">
        <v>70</v>
      </c>
      <c r="AM1061" s="3" t="s">
        <v>98</v>
      </c>
      <c r="AN1061" s="3" t="s">
        <v>98</v>
      </c>
      <c r="AO1061" s="3" t="s">
        <v>98</v>
      </c>
      <c r="AP1061" s="3" t="s">
        <v>98</v>
      </c>
      <c r="AQ1061" s="23">
        <v>45365.53402777778</v>
      </c>
      <c r="AR1061" s="3"/>
      <c r="AS1061" s="23"/>
      <c r="AT1061" s="23"/>
      <c r="AU1061" s="3" t="s">
        <v>89</v>
      </c>
      <c r="AV1061" s="3" t="s">
        <v>5298</v>
      </c>
      <c r="AW1061" s="3" t="s">
        <v>5299</v>
      </c>
      <c r="AX1061" s="3">
        <v>4.7123100000000004</v>
      </c>
      <c r="AY1061" s="3">
        <v>-74.235671999999994</v>
      </c>
      <c r="AZ1061" s="8" t="str">
        <f>+CONCATENATE("Reportan apertura en el enlace ",Tabla4[[#This Row],[Enlace]]," en el ",Tabla4[[#This Row],[Distancia óptica]]," ocasionado por ",Tabla4[[#This Row],[Causa del daño]])</f>
        <v>Reportan apertura en el enlace Mov. Mosquera - Mov Quintas del Marques en el km 1,2 desde  Mov Quintas del Marques ocasionado por Falla en la Red FiOp</v>
      </c>
      <c r="BA1061" s="8" t="str">
        <f>+CONCATENATE("Para dar solución al incidente ",Tabla4[[#This Row],[Solución]])</f>
        <v xml:space="preserve">Para dar solución al incidente se realiza un tendido de 300 metros de fo de 36 hilos y dos empalmes de 24 hilos para 8 fusiones en cada extremo </v>
      </c>
      <c r="BB1061" s="3" t="str">
        <f>+_xlfn.CONCAT(Tabla4[[#This Row],[Causa Raiz]]," ",Tabla4[[#This Row],[Solución2]]," (",Tabla4[[#This Row],[Anillo]],"- Cabecera: ",Tabla4[[#This Row],[Cabecera]],"- Operador: ",Tabla4[[#This Row],[Operador]],")")</f>
        <v>Reportan apertura en el enlace Mov. Mosquera - Mov Quintas del Marques en el km 1,2 desde  Mov Quintas del Marques ocasionado por Falla en la Red FiOp Para dar solución al incidente se realiza un tendido de 300 metros de fo de 36 hilos y dos empalmes de 24 hilos para 8 fusiones en cada extremo  (Uk Quintas del Marquez- Cabecera: Mosquera- Operador: Colombia Telecomunicaciones)</v>
      </c>
    </row>
    <row r="1062" spans="1:54" s="2" customFormat="1" ht="199.5">
      <c r="A1062" s="38">
        <f t="shared" si="105"/>
        <v>1061</v>
      </c>
      <c r="B1062" s="3">
        <v>8366096</v>
      </c>
      <c r="C1062" s="3" t="s">
        <v>92</v>
      </c>
      <c r="D1062" s="23">
        <v>45363.6875</v>
      </c>
      <c r="E1062" s="23">
        <v>45363.875</v>
      </c>
      <c r="F1062" s="1">
        <f t="shared" ca="1" si="110"/>
        <v>0.1875</v>
      </c>
      <c r="G1062" s="3" t="s">
        <v>55</v>
      </c>
      <c r="H1062" s="41"/>
      <c r="I1062" s="40"/>
      <c r="J1062" s="5" t="s">
        <v>56</v>
      </c>
      <c r="K1062" s="3" t="s">
        <v>77</v>
      </c>
      <c r="L1062" s="9" t="s">
        <v>58</v>
      </c>
      <c r="M1062" s="3" t="s">
        <v>745</v>
      </c>
      <c r="N1062" s="3" t="s">
        <v>746</v>
      </c>
      <c r="O1062" s="3" t="s">
        <v>3756</v>
      </c>
      <c r="P1062" s="3" t="s">
        <v>5300</v>
      </c>
      <c r="Q1062" s="4" t="s">
        <v>5301</v>
      </c>
      <c r="R1062" s="3" t="s">
        <v>934</v>
      </c>
      <c r="S1062" s="3" t="s">
        <v>158</v>
      </c>
      <c r="T1062" s="3" t="s">
        <v>329</v>
      </c>
      <c r="U1062" s="3" t="s">
        <v>5302</v>
      </c>
      <c r="V1062" s="22" t="str">
        <f t="shared" si="109"/>
        <v>RTNFO; Hora de aviso: 16:30 12/03/2024; Solución: se realiza un tendido de 150 metros de fo de 36 hilos y dos empalmes de 24 hilos para 8 fusiones en cada extremo ; Hora de solución: 21:00 12/03/2024; Causa: Incendio</v>
      </c>
      <c r="W1062" s="4" t="s">
        <v>160</v>
      </c>
      <c r="X1062" s="3"/>
      <c r="Y1062" s="3"/>
      <c r="Z1062" s="3" t="s">
        <v>69</v>
      </c>
      <c r="AA1062" s="3" t="s">
        <v>70</v>
      </c>
      <c r="AB1062" s="3" t="s">
        <v>5303</v>
      </c>
      <c r="AC1062" s="3" t="s">
        <v>71</v>
      </c>
      <c r="AD1062" s="6">
        <v>0</v>
      </c>
      <c r="AE1062" s="7"/>
      <c r="AF1062" s="7"/>
      <c r="AG1062" s="6">
        <f>Tabla4[[#This Row],[Tiempo Parada de Reloj]]+Tabla4[[#This Row],[Tiempo Autorizado por Telefonica (no Máximo)]]</f>
        <v>0</v>
      </c>
      <c r="AH1062" s="7">
        <f t="shared" ca="1" si="106"/>
        <v>0.1875</v>
      </c>
      <c r="AI1062" s="8">
        <f t="shared" si="107"/>
        <v>0</v>
      </c>
      <c r="AJ1062" s="8">
        <f t="shared" ca="1" si="108"/>
        <v>4.5</v>
      </c>
      <c r="AK1062" s="3" t="s">
        <v>73</v>
      </c>
      <c r="AL1062" s="3" t="s">
        <v>71</v>
      </c>
      <c r="AM1062" s="3" t="s">
        <v>88</v>
      </c>
      <c r="AN1062" s="3" t="s">
        <v>88</v>
      </c>
      <c r="AO1062" s="3" t="s">
        <v>98</v>
      </c>
      <c r="AP1062" s="3" t="s">
        <v>98</v>
      </c>
      <c r="AQ1062" s="23">
        <v>45364.704861111109</v>
      </c>
      <c r="AR1062" s="3"/>
      <c r="AS1062" s="23"/>
      <c r="AT1062" s="23"/>
      <c r="AU1062" s="3" t="s">
        <v>752</v>
      </c>
      <c r="AV1062" s="3" t="s">
        <v>753</v>
      </c>
      <c r="AW1062" s="3" t="s">
        <v>307</v>
      </c>
      <c r="AX1062" s="3">
        <v>2.82</v>
      </c>
      <c r="AY1062" s="3">
        <v>-75.294167000000002</v>
      </c>
      <c r="AZ1062" s="8" t="str">
        <f>+CONCATENATE("Reportan apertura en el enlace ",Tabla4[[#This Row],[Enlace]]," en el ",Tabla4[[#This Row],[Distancia óptica]]," ocasionado por ",Tabla4[[#This Row],[Causa del daño]])</f>
        <v>Reportan apertura en el enlace Neiva - Garzón en el Km 16,4 desde Neiva ocasionado por Incendio</v>
      </c>
      <c r="BA1062" s="8" t="str">
        <f>+CONCATENATE("Para dar solución al incidente ",Tabla4[[#This Row],[Solución]])</f>
        <v xml:space="preserve">Para dar solución al incidente se realiza un tendido de 150 metros de fo de 36 hilos y dos empalmes de 24 hilos para 8 fusiones en cada extremo </v>
      </c>
      <c r="BB1062" s="3" t="str">
        <f>+_xlfn.CONCAT(Tabla4[[#This Row],[Causa Raiz]]," ",Tabla4[[#This Row],[Solución2]]," (",Tabla4[[#This Row],[Anillo]],"- Cabecera: ",Tabla4[[#This Row],[Cabecera]],"- Operador: ",Tabla4[[#This Row],[Operador]],")")</f>
        <v>Reportan apertura en el enlace Neiva - Garzón en el Km 16,4 desde Neiva ocasionado por Incendio Para dar solución al incidente se realiza un tendido de 150 metros de fo de 36 hilos y dos empalmes de 24 hilos para 8 fusiones en cada extremo  (LINEAL- Cabecera: Neiva Centro- Operador: Colombia Telecomunicaciones)</v>
      </c>
    </row>
    <row r="1063" spans="1:54" s="2" customFormat="1" ht="213.75">
      <c r="A1063" s="38">
        <f t="shared" si="105"/>
        <v>1062</v>
      </c>
      <c r="B1063" s="3">
        <v>8366440</v>
      </c>
      <c r="C1063" s="3" t="s">
        <v>163</v>
      </c>
      <c r="D1063" s="23">
        <v>45363.8125</v>
      </c>
      <c r="E1063" s="23">
        <v>45364.493055555555</v>
      </c>
      <c r="F1063" s="1">
        <f t="shared" ca="1" si="110"/>
        <v>0.68055555555474712</v>
      </c>
      <c r="G1063" s="3" t="s">
        <v>55</v>
      </c>
      <c r="H1063" s="41"/>
      <c r="I1063" s="40"/>
      <c r="J1063" s="5" t="s">
        <v>56</v>
      </c>
      <c r="K1063" s="3" t="s">
        <v>77</v>
      </c>
      <c r="L1063" s="9" t="s">
        <v>78</v>
      </c>
      <c r="M1063" s="3" t="s">
        <v>838</v>
      </c>
      <c r="N1063" s="3" t="s">
        <v>5304</v>
      </c>
      <c r="O1063" s="3" t="s">
        <v>5305</v>
      </c>
      <c r="P1063" s="3" t="s">
        <v>5306</v>
      </c>
      <c r="Q1063" s="4" t="s">
        <v>5307</v>
      </c>
      <c r="R1063" s="3" t="s">
        <v>3230</v>
      </c>
      <c r="S1063" s="3" t="s">
        <v>289</v>
      </c>
      <c r="T1063" s="3" t="s">
        <v>380</v>
      </c>
      <c r="U1063" s="3" t="s">
        <v>5308</v>
      </c>
      <c r="V1063" s="22" t="str">
        <f t="shared" si="109"/>
        <v>RDFO; Hora de aviso: 19:30 12/03/2024; Solución: Tendido de 400 mts de Fo de 36 hilos para los dos cables de 8 hilos y dos empalmes de 16 hilos; Hora de solución: 11:50 13/03/2024; Causa: Corto Circuito</v>
      </c>
      <c r="W1063" s="4" t="s">
        <v>160</v>
      </c>
      <c r="X1063" s="3"/>
      <c r="Y1063" s="3"/>
      <c r="Z1063" s="3" t="s">
        <v>69</v>
      </c>
      <c r="AA1063" s="3" t="s">
        <v>70</v>
      </c>
      <c r="AB1063" s="3">
        <v>8366440</v>
      </c>
      <c r="AC1063" s="3" t="s">
        <v>70</v>
      </c>
      <c r="AD1063" s="6">
        <v>0.53472222222222221</v>
      </c>
      <c r="AE1063" s="7"/>
      <c r="AF1063" s="7"/>
      <c r="AG1063" s="6">
        <f>Tabla4[[#This Row],[Tiempo Parada de Reloj]]+Tabla4[[#This Row],[Tiempo Autorizado por Telefonica (no Máximo)]]</f>
        <v>0.53472222222222221</v>
      </c>
      <c r="AH1063" s="7">
        <f t="shared" ca="1" si="106"/>
        <v>0.14583333333252491</v>
      </c>
      <c r="AI1063" s="8">
        <f t="shared" si="107"/>
        <v>12.833333333333332</v>
      </c>
      <c r="AJ1063" s="8">
        <f t="shared" ca="1" si="108"/>
        <v>3.4999999999805977</v>
      </c>
      <c r="AK1063" s="3" t="s">
        <v>88</v>
      </c>
      <c r="AL1063" s="3" t="s">
        <v>70</v>
      </c>
      <c r="AM1063" s="3" t="s">
        <v>98</v>
      </c>
      <c r="AN1063" s="3" t="s">
        <v>120</v>
      </c>
      <c r="AO1063" s="3" t="s">
        <v>98</v>
      </c>
      <c r="AP1063" s="3" t="s">
        <v>460</v>
      </c>
      <c r="AQ1063" s="23">
        <v>45369.396527777775</v>
      </c>
      <c r="AR1063" s="3"/>
      <c r="AS1063" s="23"/>
      <c r="AT1063" s="23"/>
      <c r="AU1063" s="3" t="s">
        <v>404</v>
      </c>
      <c r="AV1063" s="3" t="s">
        <v>833</v>
      </c>
      <c r="AW1063" s="3" t="s">
        <v>76</v>
      </c>
      <c r="AX1063" s="3">
        <v>4.8590999999999998</v>
      </c>
      <c r="AY1063" s="3">
        <v>-75.867999999999995</v>
      </c>
      <c r="AZ1063" s="8" t="str">
        <f>+CONCATENATE("Reportan apertura en el enlace ",Tabla4[[#This Row],[Enlace]]," en el ",Tabla4[[#This Row],[Distancia óptica]]," ocasionado por ",Tabla4[[#This Row],[Causa del daño]])</f>
        <v>Reportan apertura en el enlace Mov. Pereira - Mov. La Virginia en el Km 31,8 desde pereira ocasionado por Corto Circuito</v>
      </c>
      <c r="BA1063" s="8" t="str">
        <f>+CONCATENATE("Para dar solución al incidente ",Tabla4[[#This Row],[Solución]])</f>
        <v>Para dar solución al incidente Tendido de 400 mts de Fo de 36 hilos para los dos cables de 8 hilos y dos empalmes de 16 hilos</v>
      </c>
      <c r="BB1063" s="3" t="str">
        <f>+_xlfn.CONCAT(Tabla4[[#This Row],[Causa Raiz]]," ",Tabla4[[#This Row],[Solución2]]," (",Tabla4[[#This Row],[Anillo]],"- Cabecera: ",Tabla4[[#This Row],[Cabecera]],"- Operador: ",Tabla4[[#This Row],[Operador]],")")</f>
        <v>Reportan apertura en el enlace Mov. Pereira - Mov. La Virginia en el Km 31,8 desde pereira ocasionado por Corto Circuito Para dar solución al incidente Tendido de 400 mts de Fo de 36 hilos para los dos cables de 8 hilos y dos empalmes de 16 hilos (Troncal- Cabecera: Pereira- Operador: Colombia Telecomunicaciones)</v>
      </c>
    </row>
    <row r="1064" spans="1:54" s="2" customFormat="1" ht="142.5">
      <c r="A1064" s="38">
        <f t="shared" si="105"/>
        <v>1063</v>
      </c>
      <c r="B1064" s="3">
        <v>8366783</v>
      </c>
      <c r="C1064" s="3" t="s">
        <v>163</v>
      </c>
      <c r="D1064" s="23">
        <v>45363.791666666664</v>
      </c>
      <c r="E1064" s="23">
        <v>45364.319444444445</v>
      </c>
      <c r="F1064" s="1">
        <f t="shared" ca="1" si="110"/>
        <v>0.52777777778101154</v>
      </c>
      <c r="G1064" s="3" t="s">
        <v>55</v>
      </c>
      <c r="H1064" s="41"/>
      <c r="I1064" s="40" t="s">
        <v>5309</v>
      </c>
      <c r="J1064" s="5" t="s">
        <v>322</v>
      </c>
      <c r="K1064" s="3" t="s">
        <v>322</v>
      </c>
      <c r="L1064" s="9" t="s">
        <v>58</v>
      </c>
      <c r="M1064" s="3" t="s">
        <v>360</v>
      </c>
      <c r="N1064" s="3" t="s">
        <v>4190</v>
      </c>
      <c r="O1064" s="3" t="s">
        <v>5310</v>
      </c>
      <c r="P1064" s="3" t="s">
        <v>1865</v>
      </c>
      <c r="Q1064" s="4" t="s">
        <v>5311</v>
      </c>
      <c r="R1064" s="3" t="s">
        <v>365</v>
      </c>
      <c r="S1064" s="3" t="s">
        <v>328</v>
      </c>
      <c r="T1064" s="3" t="s">
        <v>276</v>
      </c>
      <c r="U1064" s="3" t="s">
        <v>5312</v>
      </c>
      <c r="V1064" s="22" t="str">
        <f t="shared" si="109"/>
        <v>RDFO; Hora de aviso: 19:00 12/03/2024; Solución: Recuperacion de reserva e intslacion de  empalme; Hora de solución: 7:40 13/03/2024; Causa: Intervención de Terceros</v>
      </c>
      <c r="W1064" s="4" t="s">
        <v>5313</v>
      </c>
      <c r="X1064" s="3"/>
      <c r="Y1064" s="3"/>
      <c r="Z1064" s="3" t="s">
        <v>69</v>
      </c>
      <c r="AA1064" s="3" t="s">
        <v>71</v>
      </c>
      <c r="AB1064" s="3">
        <v>0</v>
      </c>
      <c r="AC1064" s="3" t="s">
        <v>71</v>
      </c>
      <c r="AD1064" s="6">
        <v>0</v>
      </c>
      <c r="AE1064" s="7"/>
      <c r="AF1064" s="7"/>
      <c r="AG1064" s="6">
        <f>Tabla4[[#This Row],[Tiempo Parada de Reloj]]+Tabla4[[#This Row],[Tiempo Autorizado por Telefonica (no Máximo)]]</f>
        <v>0</v>
      </c>
      <c r="AH1064" s="7">
        <f t="shared" ca="1" si="106"/>
        <v>0.52777777778101154</v>
      </c>
      <c r="AI1064" s="8">
        <f t="shared" si="107"/>
        <v>0</v>
      </c>
      <c r="AJ1064" s="8">
        <f t="shared" ca="1" si="108"/>
        <v>12.666666666744277</v>
      </c>
      <c r="AK1064" s="3" t="s">
        <v>73</v>
      </c>
      <c r="AL1064" s="3" t="s">
        <v>70</v>
      </c>
      <c r="AM1064" s="3" t="s">
        <v>98</v>
      </c>
      <c r="AN1064" s="3" t="s">
        <v>120</v>
      </c>
      <c r="AO1064" s="3" t="s">
        <v>73</v>
      </c>
      <c r="AP1064" s="3" t="s">
        <v>73</v>
      </c>
      <c r="AQ1064" s="23">
        <v>45370.643750000003</v>
      </c>
      <c r="AR1064" s="3"/>
      <c r="AS1064" s="23"/>
      <c r="AT1064" s="23"/>
      <c r="AU1064" s="3" t="s">
        <v>322</v>
      </c>
      <c r="AV1064" s="3" t="s">
        <v>69</v>
      </c>
      <c r="AW1064" s="3" t="s">
        <v>69</v>
      </c>
      <c r="AX1064" s="3">
        <v>6.2084700000000002</v>
      </c>
      <c r="AY1064" s="3">
        <v>-75.585220100000001</v>
      </c>
      <c r="AZ1064" s="8" t="str">
        <f>+CONCATENATE("Reportan apertura en el enlace ",Tabla4[[#This Row],[Enlace]]," en el ",Tabla4[[#This Row],[Distancia óptica]]," ocasionado por ",Tabla4[[#This Row],[Causa del daño]])</f>
        <v>Reportan apertura en el enlace Tarapacá - Calatraba en el km 0 ocasionado por Intervención de Terceros</v>
      </c>
      <c r="BA1064" s="8" t="str">
        <f>+CONCATENATE("Para dar solución al incidente ",Tabla4[[#This Row],[Solución]])</f>
        <v>Para dar solución al incidente Recuperacion de reserva e intslacion de  empalme</v>
      </c>
      <c r="BB1064" s="3" t="str">
        <f>+_xlfn.CONCAT(Tabla4[[#This Row],[Causa Raiz]]," ",Tabla4[[#This Row],[Solución2]]," (",Tabla4[[#This Row],[Anillo]],"- Cabecera: ",Tabla4[[#This Row],[Cabecera]],"- Operador: ",Tabla4[[#This Row],[Operador]],")")</f>
        <v>Reportan apertura en el enlace Tarapacá - Calatraba en el km 0 ocasionado por Intervención de Terceros Para dar solución al incidente Recuperacion de reserva e intslacion de  empalme (NA- Cabecera: NA- Operador: Ufinet)</v>
      </c>
    </row>
    <row r="1065" spans="1:54" s="2" customFormat="1" ht="270.75">
      <c r="A1065" s="38">
        <f t="shared" si="105"/>
        <v>1064</v>
      </c>
      <c r="B1065" s="3">
        <v>8364841</v>
      </c>
      <c r="C1065" s="3" t="s">
        <v>54</v>
      </c>
      <c r="D1065" s="23">
        <v>45363.833333333336</v>
      </c>
      <c r="E1065" s="23">
        <v>45364.472222222219</v>
      </c>
      <c r="F1065" s="1">
        <f t="shared" ca="1" si="110"/>
        <v>0.63888888888322981</v>
      </c>
      <c r="G1065" s="3" t="s">
        <v>55</v>
      </c>
      <c r="H1065" s="41"/>
      <c r="I1065" s="40"/>
      <c r="J1065" s="5" t="s">
        <v>56</v>
      </c>
      <c r="K1065" s="3" t="s">
        <v>57</v>
      </c>
      <c r="L1065" s="9" t="s">
        <v>78</v>
      </c>
      <c r="M1065" s="3" t="s">
        <v>59</v>
      </c>
      <c r="N1065" s="3" t="s">
        <v>60</v>
      </c>
      <c r="O1065" s="3" t="s">
        <v>5314</v>
      </c>
      <c r="P1065" s="3" t="s">
        <v>5315</v>
      </c>
      <c r="Q1065" s="4" t="s">
        <v>5316</v>
      </c>
      <c r="R1065" s="3" t="s">
        <v>378</v>
      </c>
      <c r="S1065" s="3" t="s">
        <v>65</v>
      </c>
      <c r="T1065" s="3" t="s">
        <v>176</v>
      </c>
      <c r="U1065" s="3" t="s">
        <v>5317</v>
      </c>
      <c r="V1065" s="22" t="str">
        <f t="shared" si="109"/>
        <v>RLFO; Hora de aviso: 20:00 12/03/2024; Solución: Cambio de ruta de 300 mts de Fo, tendido de 90 mts de fibra de 48 hilos reutilizada e instalacion de 2 empalmes de 48 hilos, uno nuevo y uno existente; Hora de solución: 11:20 13/03/2024; Causa: Intervención de Terceros. No Identificados</v>
      </c>
      <c r="W1065" s="4" t="s">
        <v>68</v>
      </c>
      <c r="X1065" s="3"/>
      <c r="Y1065" s="3"/>
      <c r="Z1065" s="3" t="s">
        <v>69</v>
      </c>
      <c r="AA1065" s="3" t="s">
        <v>70</v>
      </c>
      <c r="AB1065" s="3">
        <v>6947778</v>
      </c>
      <c r="AC1065" s="3" t="s">
        <v>71</v>
      </c>
      <c r="AD1065" s="6">
        <v>0.48680555555555555</v>
      </c>
      <c r="AE1065" s="7"/>
      <c r="AF1065" s="7"/>
      <c r="AG1065" s="6">
        <f>Tabla4[[#This Row],[Tiempo Parada de Reloj]]+Tabla4[[#This Row],[Tiempo Autorizado por Telefonica (no Máximo)]]</f>
        <v>0.48680555555555555</v>
      </c>
      <c r="AH1065" s="7">
        <f t="shared" ca="1" si="106"/>
        <v>0.15208333332767426</v>
      </c>
      <c r="AI1065" s="8">
        <f t="shared" si="107"/>
        <v>11.683333333333334</v>
      </c>
      <c r="AJ1065" s="8">
        <f t="shared" ca="1" si="108"/>
        <v>3.6499999998641823</v>
      </c>
      <c r="AK1065" s="3" t="s">
        <v>73</v>
      </c>
      <c r="AL1065" s="3" t="s">
        <v>70</v>
      </c>
      <c r="AM1065" s="3" t="s">
        <v>98</v>
      </c>
      <c r="AN1065" s="3" t="s">
        <v>120</v>
      </c>
      <c r="AO1065" s="3" t="s">
        <v>98</v>
      </c>
      <c r="AP1065" s="3" t="s">
        <v>98</v>
      </c>
      <c r="AQ1065" s="23">
        <v>45365.993055555555</v>
      </c>
      <c r="AR1065" s="3"/>
      <c r="AS1065" s="23"/>
      <c r="AT1065" s="23"/>
      <c r="AU1065" s="3" t="s">
        <v>100</v>
      </c>
      <c r="AV1065" s="3" t="s">
        <v>526</v>
      </c>
      <c r="AW1065" s="3" t="s">
        <v>5318</v>
      </c>
      <c r="AX1065" s="3">
        <v>4.5356100000000001</v>
      </c>
      <c r="AY1065" s="3">
        <v>-74.116280000000003</v>
      </c>
      <c r="AZ1065" s="8" t="str">
        <f>+CONCATENATE("Reportan apertura en el enlace ",Tabla4[[#This Row],[Enlace]]," en el ",Tabla4[[#This Row],[Distancia óptica]]," ocasionado por ",Tabla4[[#This Row],[Causa del daño]])</f>
        <v>Reportan apertura en el enlace Mov. Danubio Sur - Mov. Danubio Azul en el Km 1,3 desde Danubio Sur ocasionado por Intervención de Terceros. No Identificados</v>
      </c>
      <c r="BA1065" s="8" t="str">
        <f>+CONCATENATE("Para dar solución al incidente ",Tabla4[[#This Row],[Solución]])</f>
        <v>Para dar solución al incidente Cambio de ruta de 300 mts de Fo, tendido de 90 mts de fibra de 48 hilos reutilizada e instalacion de 2 empalmes de 48 hilos, uno nuevo y uno existente</v>
      </c>
      <c r="BB1065" s="3" t="str">
        <f>+_xlfn.CONCAT(Tabla4[[#This Row],[Causa Raiz]]," ",Tabla4[[#This Row],[Solución2]]," (",Tabla4[[#This Row],[Anillo]],"- Cabecera: ",Tabla4[[#This Row],[Cabecera]],"- Operador: ",Tabla4[[#This Row],[Operador]],")")</f>
        <v>Reportan apertura en el enlace Mov. Danubio Sur - Mov. Danubio Azul en el Km 1,3 desde Danubio Sur ocasionado por Intervención de Terceros. No Identificados Para dar solución al incidente Cambio de ruta de 300 mts de Fo, tendido de 90 mts de fibra de 48 hilos reutilizada e instalacion de 2 empalmes de 48 hilos, uno nuevo y uno existente (Uk danubio azul- Cabecera: Marruecos- Operador: Colombia Telecomunicaciones)</v>
      </c>
    </row>
    <row r="1066" spans="1:54" s="2" customFormat="1" ht="156.75">
      <c r="A1066" s="38">
        <f t="shared" si="105"/>
        <v>1065</v>
      </c>
      <c r="B1066" s="3">
        <v>8368052</v>
      </c>
      <c r="C1066" s="3" t="s">
        <v>92</v>
      </c>
      <c r="D1066" s="23">
        <v>45364.114583333336</v>
      </c>
      <c r="E1066" s="23">
        <v>45364.472222222219</v>
      </c>
      <c r="F1066" s="1">
        <f t="shared" ca="1" si="110"/>
        <v>0.35763888888322981</v>
      </c>
      <c r="G1066" s="3" t="s">
        <v>164</v>
      </c>
      <c r="H1066" s="41" t="s">
        <v>165</v>
      </c>
      <c r="I1066" s="40" t="s">
        <v>5319</v>
      </c>
      <c r="J1066" s="5" t="s">
        <v>167</v>
      </c>
      <c r="K1066" s="3" t="s">
        <v>168</v>
      </c>
      <c r="L1066" s="9" t="s">
        <v>58</v>
      </c>
      <c r="M1066" s="3" t="s">
        <v>283</v>
      </c>
      <c r="N1066" s="3" t="s">
        <v>284</v>
      </c>
      <c r="O1066" s="3" t="s">
        <v>1959</v>
      </c>
      <c r="P1066" s="3" t="s">
        <v>5320</v>
      </c>
      <c r="Q1066" s="4" t="s">
        <v>5321</v>
      </c>
      <c r="R1066" s="3" t="s">
        <v>2716</v>
      </c>
      <c r="S1066" s="3" t="s">
        <v>175</v>
      </c>
      <c r="T1066" s="3" t="s">
        <v>176</v>
      </c>
      <c r="U1066" s="3" t="s">
        <v>5322</v>
      </c>
      <c r="V1066" s="22" t="str">
        <f t="shared" si="109"/>
        <v>RTNFO; Hora de aviso: 2:45 13/03/2024; Solución: Recuperacion de reserva y empalme; Hora de solución: 11:20 13/03/2024; Causa: Intervención de Terceros. No Identificados</v>
      </c>
      <c r="W1066" s="4" t="s">
        <v>5323</v>
      </c>
      <c r="X1066" s="3"/>
      <c r="Y1066" s="3"/>
      <c r="Z1066" s="3" t="s">
        <v>69</v>
      </c>
      <c r="AA1066" s="3" t="s">
        <v>71</v>
      </c>
      <c r="AB1066" s="3">
        <v>0</v>
      </c>
      <c r="AC1066" s="3" t="s">
        <v>71</v>
      </c>
      <c r="AD1066" s="6">
        <v>0</v>
      </c>
      <c r="AE1066" s="7"/>
      <c r="AF1066" s="7"/>
      <c r="AG1066" s="6">
        <f>Tabla4[[#This Row],[Tiempo Parada de Reloj]]+Tabla4[[#This Row],[Tiempo Autorizado por Telefonica (no Máximo)]]</f>
        <v>0</v>
      </c>
      <c r="AH1066" s="7">
        <f t="shared" ca="1" si="106"/>
        <v>0.35763888888322981</v>
      </c>
      <c r="AI1066" s="8">
        <f t="shared" si="107"/>
        <v>0</v>
      </c>
      <c r="AJ1066" s="8">
        <f t="shared" ca="1" si="108"/>
        <v>8.5833333331975155</v>
      </c>
      <c r="AK1066" s="3" t="s">
        <v>98</v>
      </c>
      <c r="AL1066" s="3" t="s">
        <v>70</v>
      </c>
      <c r="AM1066" s="3" t="s">
        <v>120</v>
      </c>
      <c r="AN1066" s="3" t="s">
        <v>120</v>
      </c>
      <c r="AO1066" s="3"/>
      <c r="AP1066" s="3"/>
      <c r="AQ1066" s="23">
        <f ca="1">NOW()</f>
        <v>45503.696834953706</v>
      </c>
      <c r="AR1066" s="3"/>
      <c r="AS1066" s="23"/>
      <c r="AT1066" s="23"/>
      <c r="AU1066" s="3" t="s">
        <v>168</v>
      </c>
      <c r="AV1066" s="3" t="s">
        <v>69</v>
      </c>
      <c r="AW1066" s="3" t="s">
        <v>69</v>
      </c>
      <c r="AX1066" s="3" t="s">
        <v>69</v>
      </c>
      <c r="AY1066" s="3" t="s">
        <v>69</v>
      </c>
      <c r="AZ1066" s="8" t="str">
        <f>+CONCATENATE("Reportan apertura en el enlace ",Tabla4[[#This Row],[Enlace]]," en el ",Tabla4[[#This Row],[Distancia óptica]]," ocasionado por ",Tabla4[[#This Row],[Causa del daño]])</f>
        <v>Reportan apertura en el enlace Armenia - Pereira en el km 13,132 desde Armenia ocasionado por Intervención de Terceros. No Identificados</v>
      </c>
      <c r="BA1066" s="8" t="str">
        <f>+CONCATENATE("Para dar solución al incidente ",Tabla4[[#This Row],[Solución]])</f>
        <v>Para dar solución al incidente Recuperacion de reserva y empalme</v>
      </c>
      <c r="BB1066" s="3" t="str">
        <f>+_xlfn.CONCAT(Tabla4[[#This Row],[Causa Raiz]]," ",Tabla4[[#This Row],[Solución2]]," (",Tabla4[[#This Row],[Anillo]],"- Cabecera: ",Tabla4[[#This Row],[Cabecera]],"- Operador: ",Tabla4[[#This Row],[Operador]],")")</f>
        <v>Reportan apertura en el enlace Armenia - Pereira en el km 13,132 desde Armenia ocasionado por Intervención de Terceros. No Identificados Para dar solución al incidente Recuperacion de reserva y empalme (NA- Cabecera: NA- Operador: Telmex - Claro)</v>
      </c>
    </row>
    <row r="1067" spans="1:54" s="2" customFormat="1" ht="156.75">
      <c r="A1067" s="38">
        <f t="shared" si="105"/>
        <v>1066</v>
      </c>
      <c r="B1067" s="3">
        <v>8368745</v>
      </c>
      <c r="C1067" s="3" t="s">
        <v>54</v>
      </c>
      <c r="D1067" s="23">
        <v>45364.25</v>
      </c>
      <c r="E1067" s="23">
        <v>45365.444444444445</v>
      </c>
      <c r="F1067" s="1">
        <f t="shared" ca="1" si="110"/>
        <v>1.1944444444452529</v>
      </c>
      <c r="G1067" s="3" t="s">
        <v>164</v>
      </c>
      <c r="H1067" s="41" t="s">
        <v>165</v>
      </c>
      <c r="I1067" s="40" t="s">
        <v>5324</v>
      </c>
      <c r="J1067" s="5" t="s">
        <v>167</v>
      </c>
      <c r="K1067" s="3" t="s">
        <v>168</v>
      </c>
      <c r="L1067" s="9" t="s">
        <v>58</v>
      </c>
      <c r="M1067" s="3" t="s">
        <v>360</v>
      </c>
      <c r="N1067" s="3" t="s">
        <v>909</v>
      </c>
      <c r="O1067" s="3" t="s">
        <v>2385</v>
      </c>
      <c r="P1067" s="3">
        <v>0</v>
      </c>
      <c r="Q1067" s="4" t="s">
        <v>5325</v>
      </c>
      <c r="R1067" s="3" t="s">
        <v>1420</v>
      </c>
      <c r="S1067" s="3" t="s">
        <v>175</v>
      </c>
      <c r="T1067" s="3" t="s">
        <v>66</v>
      </c>
      <c r="U1067" s="3" t="s">
        <v>5326</v>
      </c>
      <c r="V1067" s="22" t="str">
        <f t="shared" si="109"/>
        <v>RLFO; Hora de aviso: 6:00 13/03/2024; Solución: se realiza tendido y dos empalmes labores ejecutadas por claro; Hora de solución: 10:40 14/03/2024; Causa: Vandalismo</v>
      </c>
      <c r="W1067" s="4" t="s">
        <v>5323</v>
      </c>
      <c r="X1067" s="3"/>
      <c r="Y1067" s="3"/>
      <c r="Z1067" s="3" t="s">
        <v>69</v>
      </c>
      <c r="AA1067" s="3" t="s">
        <v>71</v>
      </c>
      <c r="AB1067" s="3">
        <v>0</v>
      </c>
      <c r="AC1067" s="3" t="s">
        <v>71</v>
      </c>
      <c r="AD1067" s="6">
        <v>0</v>
      </c>
      <c r="AE1067" s="7"/>
      <c r="AF1067" s="7"/>
      <c r="AG1067" s="6">
        <f>Tabla4[[#This Row],[Tiempo Parada de Reloj]]+Tabla4[[#This Row],[Tiempo Autorizado por Telefonica (no Máximo)]]</f>
        <v>0</v>
      </c>
      <c r="AH1067" s="7">
        <f t="shared" ca="1" si="106"/>
        <v>1.1944444444452529</v>
      </c>
      <c r="AI1067" s="8">
        <f t="shared" si="107"/>
        <v>0</v>
      </c>
      <c r="AJ1067" s="8">
        <f t="shared" ca="1" si="108"/>
        <v>28.666666666686069</v>
      </c>
      <c r="AK1067" s="3" t="s">
        <v>72</v>
      </c>
      <c r="AL1067" s="3" t="s">
        <v>71</v>
      </c>
      <c r="AM1067" s="3" t="s">
        <v>69</v>
      </c>
      <c r="AN1067" s="3" t="s">
        <v>72</v>
      </c>
      <c r="AO1067" s="3"/>
      <c r="AP1067" s="3"/>
      <c r="AQ1067" s="23">
        <f ca="1">NOW()</f>
        <v>45503.696834953706</v>
      </c>
      <c r="AR1067" s="3"/>
      <c r="AS1067" s="23"/>
      <c r="AT1067" s="23"/>
      <c r="AU1067" s="3" t="s">
        <v>168</v>
      </c>
      <c r="AV1067" s="3" t="s">
        <v>69</v>
      </c>
      <c r="AW1067" s="3" t="s">
        <v>69</v>
      </c>
      <c r="AX1067" s="3" t="s">
        <v>69</v>
      </c>
      <c r="AY1067" s="3" t="s">
        <v>69</v>
      </c>
      <c r="AZ1067" s="8" t="str">
        <f>+CONCATENATE("Reportan apertura en el enlace ",Tabla4[[#This Row],[Enlace]]," en el ",Tabla4[[#This Row],[Distancia óptica]]," ocasionado por ",Tabla4[[#This Row],[Causa del daño]])</f>
        <v>Reportan apertura en el enlace Copacabana - Girardota en el 0 ocasionado por Vandalismo</v>
      </c>
      <c r="BA1067" s="8" t="str">
        <f>+CONCATENATE("Para dar solución al incidente ",Tabla4[[#This Row],[Solución]])</f>
        <v>Para dar solución al incidente se realiza tendido y dos empalmes labores ejecutadas por claro</v>
      </c>
      <c r="BB1067" s="3" t="str">
        <f>+_xlfn.CONCAT(Tabla4[[#This Row],[Causa Raiz]]," ",Tabla4[[#This Row],[Solución2]]," (",Tabla4[[#This Row],[Anillo]],"- Cabecera: ",Tabla4[[#This Row],[Cabecera]],"- Operador: ",Tabla4[[#This Row],[Operador]],")")</f>
        <v>Reportan apertura en el enlace Copacabana - Girardota en el 0 ocasionado por Vandalismo Para dar solución al incidente se realiza tendido y dos empalmes labores ejecutadas por claro (NA- Cabecera: NA- Operador: Telmex - Claro)</v>
      </c>
    </row>
    <row r="1068" spans="1:54" s="2" customFormat="1" ht="185.25">
      <c r="A1068" s="38">
        <f t="shared" si="105"/>
        <v>1067</v>
      </c>
      <c r="B1068" s="3">
        <v>8368906</v>
      </c>
      <c r="C1068" s="3" t="s">
        <v>54</v>
      </c>
      <c r="D1068" s="23">
        <v>45364.291666666664</v>
      </c>
      <c r="E1068" s="23">
        <v>45364.427083333336</v>
      </c>
      <c r="F1068" s="1">
        <f t="shared" ca="1" si="110"/>
        <v>0.13541666667151731</v>
      </c>
      <c r="G1068" s="3" t="s">
        <v>55</v>
      </c>
      <c r="H1068" s="41"/>
      <c r="I1068" s="40"/>
      <c r="J1068" s="5" t="s">
        <v>56</v>
      </c>
      <c r="K1068" s="3" t="s">
        <v>340</v>
      </c>
      <c r="L1068" s="9" t="s">
        <v>78</v>
      </c>
      <c r="M1068" s="3" t="s">
        <v>341</v>
      </c>
      <c r="N1068" s="3" t="s">
        <v>342</v>
      </c>
      <c r="O1068" s="3" t="s">
        <v>5327</v>
      </c>
      <c r="P1068" s="3" t="s">
        <v>5328</v>
      </c>
      <c r="Q1068" s="4" t="s">
        <v>5329</v>
      </c>
      <c r="R1068" s="3" t="s">
        <v>1828</v>
      </c>
      <c r="S1068" s="3" t="s">
        <v>347</v>
      </c>
      <c r="T1068" s="3" t="s">
        <v>256</v>
      </c>
      <c r="U1068" s="3" t="s">
        <v>5330</v>
      </c>
      <c r="V1068" s="22" t="str">
        <f t="shared" si="109"/>
        <v>RLFO; Hora de aviso: 7:00 13/03/2024; Solución: Refusion de hilos en caja empalme; Hora de solución: 10:15 13/03/2024; Causa: Falla de Empalme de FiOp</v>
      </c>
      <c r="W1068" s="4" t="s">
        <v>349</v>
      </c>
      <c r="X1068" s="3"/>
      <c r="Y1068" s="3"/>
      <c r="Z1068" s="3" t="s">
        <v>69</v>
      </c>
      <c r="AA1068" s="3" t="s">
        <v>71</v>
      </c>
      <c r="AB1068" s="3">
        <v>0</v>
      </c>
      <c r="AC1068" s="3" t="s">
        <v>71</v>
      </c>
      <c r="AD1068" s="6">
        <v>0</v>
      </c>
      <c r="AE1068" s="7"/>
      <c r="AF1068" s="7"/>
      <c r="AG1068" s="6">
        <f>Tabla4[[#This Row],[Tiempo Parada de Reloj]]+Tabla4[[#This Row],[Tiempo Autorizado por Telefonica (no Máximo)]]</f>
        <v>0</v>
      </c>
      <c r="AH1068" s="7">
        <f t="shared" ca="1" si="106"/>
        <v>0.13541666667151731</v>
      </c>
      <c r="AI1068" s="8">
        <f t="shared" si="107"/>
        <v>0</v>
      </c>
      <c r="AJ1068" s="8">
        <f t="shared" ca="1" si="108"/>
        <v>3.2500000001164153</v>
      </c>
      <c r="AK1068" s="3" t="s">
        <v>120</v>
      </c>
      <c r="AL1068" s="3" t="s">
        <v>71</v>
      </c>
      <c r="AM1068" s="3" t="s">
        <v>69</v>
      </c>
      <c r="AN1068" s="3" t="s">
        <v>120</v>
      </c>
      <c r="AO1068" s="3" t="s">
        <v>98</v>
      </c>
      <c r="AP1068" s="3" t="s">
        <v>98</v>
      </c>
      <c r="AQ1068" s="23">
        <v>45365.699305555558</v>
      </c>
      <c r="AR1068" s="3"/>
      <c r="AS1068" s="23"/>
      <c r="AT1068" s="23"/>
      <c r="AU1068" s="3" t="s">
        <v>351</v>
      </c>
      <c r="AV1068" s="3" t="s">
        <v>5331</v>
      </c>
      <c r="AW1068" s="3" t="s">
        <v>5332</v>
      </c>
      <c r="AX1068" s="3">
        <v>4.4481000000000002</v>
      </c>
      <c r="AY1068" s="3">
        <v>-75.194599999999994</v>
      </c>
      <c r="AZ1068" s="8" t="str">
        <f>+CONCATENATE("Reportan apertura en el enlace ",Tabla4[[#This Row],[Enlace]]," en el ",Tabla4[[#This Row],[Distancia óptica]]," ocasionado por ",Tabla4[[#This Row],[Causa del daño]])</f>
        <v>Reportan apertura en el enlace Mov. La frontera - Mov. Los Mandarinos en el Km 3,4 desde Mandarinos ocasionado por Falla de Empalme de FiOp</v>
      </c>
      <c r="BA1068" s="8" t="str">
        <f>+CONCATENATE("Para dar solución al incidente ",Tabla4[[#This Row],[Solución]])</f>
        <v>Para dar solución al incidente Refusion de hilos en caja empalme</v>
      </c>
      <c r="BB1068" s="3" t="str">
        <f>+_xlfn.CONCAT(Tabla4[[#This Row],[Causa Raiz]]," ",Tabla4[[#This Row],[Solución2]]," (",Tabla4[[#This Row],[Anillo]],"- Cabecera: ",Tabla4[[#This Row],[Cabecera]],"- Operador: ",Tabla4[[#This Row],[Operador]],")")</f>
        <v>Reportan apertura en el enlace Mov. La frontera - Mov. Los Mandarinos en el Km 3,4 desde Mandarinos ocasionado por Falla de Empalme de FiOp Para dar solución al incidente Refusion de hilos en caja empalme (Uk Frontera- Cabecera: Los Mandarinos- Operador: Colombia Telecomunicaciones)</v>
      </c>
    </row>
    <row r="1069" spans="1:54" s="2" customFormat="1" ht="228">
      <c r="A1069" s="38">
        <f t="shared" si="105"/>
        <v>1068</v>
      </c>
      <c r="B1069" s="3">
        <v>8369339</v>
      </c>
      <c r="C1069" s="3" t="s">
        <v>92</v>
      </c>
      <c r="D1069" s="23">
        <v>45364.392361111109</v>
      </c>
      <c r="E1069" s="23">
        <v>45365.416666666664</v>
      </c>
      <c r="F1069" s="1">
        <f t="shared" ca="1" si="110"/>
        <v>1.0243055555547471</v>
      </c>
      <c r="G1069" s="3" t="s">
        <v>55</v>
      </c>
      <c r="H1069" s="41"/>
      <c r="I1069" s="40"/>
      <c r="J1069" s="5" t="s">
        <v>56</v>
      </c>
      <c r="K1069" s="3" t="s">
        <v>77</v>
      </c>
      <c r="L1069" s="9" t="s">
        <v>58</v>
      </c>
      <c r="M1069" s="3" t="s">
        <v>745</v>
      </c>
      <c r="N1069" s="3" t="s">
        <v>746</v>
      </c>
      <c r="O1069" s="3" t="s">
        <v>3756</v>
      </c>
      <c r="P1069" s="3" t="s">
        <v>5333</v>
      </c>
      <c r="Q1069" s="4" t="s">
        <v>5334</v>
      </c>
      <c r="R1069" s="3" t="s">
        <v>934</v>
      </c>
      <c r="S1069" s="3" t="s">
        <v>158</v>
      </c>
      <c r="T1069" s="3" t="s">
        <v>329</v>
      </c>
      <c r="U1069" s="3" t="s">
        <v>5335</v>
      </c>
      <c r="V1069" s="22" t="str">
        <f t="shared" si="109"/>
        <v>RTNFO; Hora de aviso: 9:25 13/03/2024; Solución: Tendido 300 mts de Fo, 150 mts para cada cable y 4 empalmes de 36 hilos, se realiza un tendido de 200 mts para el Armario 312 y dos empalmes de 24 hilos; Hora de solución: 10:00 14/03/2024; Causa: Incendio</v>
      </c>
      <c r="W1069" s="4" t="s">
        <v>5336</v>
      </c>
      <c r="X1069" s="3" t="s">
        <v>5337</v>
      </c>
      <c r="Y1069" s="3" t="s">
        <v>5338</v>
      </c>
      <c r="Z1069" s="3" t="s">
        <v>119</v>
      </c>
      <c r="AA1069" s="3" t="s">
        <v>70</v>
      </c>
      <c r="AB1069" s="3">
        <v>8369339</v>
      </c>
      <c r="AC1069" s="3" t="s">
        <v>71</v>
      </c>
      <c r="AD1069" s="6">
        <v>0.82708333333333328</v>
      </c>
      <c r="AE1069" s="7"/>
      <c r="AF1069" s="7"/>
      <c r="AG1069" s="6">
        <f>Tabla4[[#This Row],[Tiempo Parada de Reloj]]+Tabla4[[#This Row],[Tiempo Autorizado por Telefonica (no Máximo)]]</f>
        <v>0.82708333333333328</v>
      </c>
      <c r="AH1069" s="7">
        <f t="shared" ca="1" si="106"/>
        <v>0.19722222222141383</v>
      </c>
      <c r="AI1069" s="8">
        <f t="shared" si="107"/>
        <v>19.849999999999998</v>
      </c>
      <c r="AJ1069" s="8">
        <f t="shared" ca="1" si="108"/>
        <v>4.733333333313932</v>
      </c>
      <c r="AK1069" s="3" t="s">
        <v>120</v>
      </c>
      <c r="AL1069" s="3" t="s">
        <v>70</v>
      </c>
      <c r="AM1069" s="3" t="s">
        <v>73</v>
      </c>
      <c r="AN1069" s="3" t="s">
        <v>72</v>
      </c>
      <c r="AO1069" s="3" t="s">
        <v>98</v>
      </c>
      <c r="AP1069" s="3" t="s">
        <v>98</v>
      </c>
      <c r="AQ1069" s="23">
        <v>45366.388888888891</v>
      </c>
      <c r="AR1069" s="3"/>
      <c r="AS1069" s="23"/>
      <c r="AT1069" s="23"/>
      <c r="AU1069" s="3" t="s">
        <v>192</v>
      </c>
      <c r="AV1069" s="3" t="s">
        <v>753</v>
      </c>
      <c r="AW1069" s="3" t="s">
        <v>1323</v>
      </c>
      <c r="AX1069" s="3">
        <v>2.8452799999999998</v>
      </c>
      <c r="AY1069" s="3">
        <v>-75.288330000000002</v>
      </c>
      <c r="AZ1069" s="8" t="str">
        <f>+CONCATENATE("Reportan apertura en el enlace ",Tabla4[[#This Row],[Enlace]]," en el ",Tabla4[[#This Row],[Distancia óptica]]," ocasionado por ",Tabla4[[#This Row],[Causa del daño]])</f>
        <v>Reportan apertura en el enlace Neiva - Garzón en el Km 13,1 desde Neiva ocasionado por Incendio</v>
      </c>
      <c r="BA1069" s="8" t="str">
        <f>+CONCATENATE("Para dar solución al incidente ",Tabla4[[#This Row],[Solución]])</f>
        <v>Para dar solución al incidente Tendido 300 mts de Fo, 150 mts para cada cable y 4 empalmes de 36 hilos, se realiza un tendido de 200 mts para el Armario 312 y dos empalmes de 24 hilos</v>
      </c>
      <c r="BB1069" s="3" t="str">
        <f>+_xlfn.CONCAT(Tabla4[[#This Row],[Causa Raiz]]," ",Tabla4[[#This Row],[Solución2]]," (",Tabla4[[#This Row],[Anillo]],"- Cabecera: ",Tabla4[[#This Row],[Cabecera]],"- Operador: ",Tabla4[[#This Row],[Operador]],")")</f>
        <v>Reportan apertura en el enlace Neiva - Garzón en el Km 13,1 desde Neiva ocasionado por Incendio Para dar solución al incidente Tendido 300 mts de Fo, 150 mts para cada cable y 4 empalmes de 36 hilos, se realiza un tendido de 200 mts para el Armario 312 y dos empalmes de 24 hilos (TRONCAL- Cabecera: Neiva Centro- Operador: Colombia Telecomunicaciones)</v>
      </c>
    </row>
    <row r="1070" spans="1:54" s="2" customFormat="1" ht="171">
      <c r="A1070" s="38">
        <f t="shared" si="105"/>
        <v>1069</v>
      </c>
      <c r="B1070" s="3">
        <v>8369098</v>
      </c>
      <c r="C1070" s="3" t="s">
        <v>54</v>
      </c>
      <c r="D1070" s="23">
        <v>45364.447916666664</v>
      </c>
      <c r="E1070" s="23">
        <v>45364.513888888891</v>
      </c>
      <c r="F1070" s="1">
        <f t="shared" ca="1" si="110"/>
        <v>6.5972222226264421E-2</v>
      </c>
      <c r="G1070" s="3" t="s">
        <v>55</v>
      </c>
      <c r="H1070" s="41"/>
      <c r="I1070" s="40"/>
      <c r="J1070" s="5" t="s">
        <v>56</v>
      </c>
      <c r="K1070" s="3" t="s">
        <v>122</v>
      </c>
      <c r="L1070" s="9" t="s">
        <v>58</v>
      </c>
      <c r="M1070" s="3" t="s">
        <v>123</v>
      </c>
      <c r="N1070" s="3" t="s">
        <v>124</v>
      </c>
      <c r="O1070" s="3" t="s">
        <v>5339</v>
      </c>
      <c r="P1070" s="3" t="s">
        <v>5340</v>
      </c>
      <c r="Q1070" s="4" t="s">
        <v>5258</v>
      </c>
      <c r="R1070" s="3" t="s">
        <v>128</v>
      </c>
      <c r="S1070" s="3" t="s">
        <v>129</v>
      </c>
      <c r="T1070" s="3" t="s">
        <v>256</v>
      </c>
      <c r="U1070" s="3" t="s">
        <v>5341</v>
      </c>
      <c r="V1070" s="22" t="str">
        <f t="shared" si="109"/>
        <v>RLFO; Hora de aviso: 10:45 13/03/2024; Solución: Migracion de hilosde hilos entre nodos; Hora de solución: 12:20 13/03/2024; Causa: Falla de Empalme de FiOp</v>
      </c>
      <c r="W1070" s="4" t="s">
        <v>132</v>
      </c>
      <c r="X1070" s="3"/>
      <c r="Y1070" s="3"/>
      <c r="Z1070" s="3" t="s">
        <v>69</v>
      </c>
      <c r="AA1070" s="3" t="s">
        <v>70</v>
      </c>
      <c r="AB1070" s="3">
        <v>8369098</v>
      </c>
      <c r="AC1070" s="3" t="s">
        <v>70</v>
      </c>
      <c r="AD1070" s="6">
        <v>0</v>
      </c>
      <c r="AE1070" s="7"/>
      <c r="AF1070" s="7"/>
      <c r="AG1070" s="6">
        <f>Tabla4[[#This Row],[Tiempo Parada de Reloj]]+Tabla4[[#This Row],[Tiempo Autorizado por Telefonica (no Máximo)]]</f>
        <v>0</v>
      </c>
      <c r="AH1070" s="7">
        <f t="shared" ca="1" si="106"/>
        <v>6.5972222226264421E-2</v>
      </c>
      <c r="AI1070" s="8">
        <f t="shared" si="107"/>
        <v>0</v>
      </c>
      <c r="AJ1070" s="8">
        <f t="shared" ca="1" si="108"/>
        <v>1.5833333334303461</v>
      </c>
      <c r="AK1070" s="3" t="s">
        <v>120</v>
      </c>
      <c r="AL1070" s="3" t="s">
        <v>71</v>
      </c>
      <c r="AM1070" s="3" t="s">
        <v>69</v>
      </c>
      <c r="AN1070" s="3" t="s">
        <v>120</v>
      </c>
      <c r="AO1070" s="3" t="s">
        <v>119</v>
      </c>
      <c r="AP1070" s="3" t="s">
        <v>119</v>
      </c>
      <c r="AQ1070" s="23">
        <v>45365.849305555559</v>
      </c>
      <c r="AR1070" s="3"/>
      <c r="AS1070" s="23"/>
      <c r="AT1070" s="23"/>
      <c r="AU1070" s="3" t="s">
        <v>133</v>
      </c>
      <c r="AV1070" s="3" t="s">
        <v>468</v>
      </c>
      <c r="AW1070" s="3" t="s">
        <v>307</v>
      </c>
      <c r="AX1070" s="3">
        <v>11.01789</v>
      </c>
      <c r="AY1070" s="3">
        <v>-74.860348000000002</v>
      </c>
      <c r="AZ1070" s="8" t="str">
        <f>+CONCATENATE("Reportan apertura en el enlace ",Tabla4[[#This Row],[Enlace]]," en el ",Tabla4[[#This Row],[Distancia óptica]]," ocasionado por ",Tabla4[[#This Row],[Causa del daño]])</f>
        <v>Reportan apertura en el enlace Armario - Villa Campestre en el Km 1,51 desde Caribe ocasionado por Falla de Empalme de FiOp</v>
      </c>
      <c r="BA1070" s="8" t="str">
        <f>+CONCATENATE("Para dar solución al incidente ",Tabla4[[#This Row],[Solución]])</f>
        <v>Para dar solución al incidente Migracion de hilosde hilos entre nodos</v>
      </c>
      <c r="BB1070" s="3" t="str">
        <f>+_xlfn.CONCAT(Tabla4[[#This Row],[Causa Raiz]]," ",Tabla4[[#This Row],[Solución2]]," (",Tabla4[[#This Row],[Anillo]],"- Cabecera: ",Tabla4[[#This Row],[Cabecera]],"- Operador: ",Tabla4[[#This Row],[Operador]],")")</f>
        <v>Reportan apertura en el enlace Armario - Villa Campestre en el Km 1,51 desde Caribe ocasionado por Falla de Empalme de FiOp Para dar solución al incidente Migracion de hilosde hilos entre nodos (LINEAL- Cabecera: Caribe- Operador: Colombia Telecomunicaciones)</v>
      </c>
    </row>
    <row r="1071" spans="1:54" s="2" customFormat="1" ht="171">
      <c r="A1071" s="38">
        <f t="shared" si="105"/>
        <v>1070</v>
      </c>
      <c r="B1071" s="3">
        <v>8369720</v>
      </c>
      <c r="C1071" s="3" t="s">
        <v>163</v>
      </c>
      <c r="D1071" s="23">
        <v>45364.46875</v>
      </c>
      <c r="E1071" s="23">
        <v>45365.125</v>
      </c>
      <c r="F1071" s="1">
        <f t="shared" ca="1" si="110"/>
        <v>0.65625</v>
      </c>
      <c r="G1071" s="3" t="s">
        <v>55</v>
      </c>
      <c r="H1071" s="41"/>
      <c r="I1071" s="40"/>
      <c r="J1071" s="5" t="s">
        <v>56</v>
      </c>
      <c r="K1071" s="3" t="s">
        <v>138</v>
      </c>
      <c r="L1071" s="9" t="s">
        <v>58</v>
      </c>
      <c r="M1071" s="3" t="s">
        <v>139</v>
      </c>
      <c r="N1071" s="3" t="s">
        <v>140</v>
      </c>
      <c r="O1071" s="3" t="s">
        <v>476</v>
      </c>
      <c r="P1071" s="3" t="s">
        <v>5342</v>
      </c>
      <c r="Q1071" s="4" t="s">
        <v>5343</v>
      </c>
      <c r="R1071" s="3" t="s">
        <v>144</v>
      </c>
      <c r="S1071" s="3" t="s">
        <v>145</v>
      </c>
      <c r="T1071" s="3" t="s">
        <v>513</v>
      </c>
      <c r="U1071" s="3" t="s">
        <v>5344</v>
      </c>
      <c r="V1071" s="22" t="str">
        <f t="shared" si="109"/>
        <v>RDFO; Hora de aviso: 11:15 13/03/2024; Solución: se realiza tendido de 310 mts y dos empalmes de 36 hilos; Hora de solución: 3:00 14/03/2024; Causa: Desastre Natural</v>
      </c>
      <c r="W1071" s="4" t="s">
        <v>199</v>
      </c>
      <c r="X1071" s="3"/>
      <c r="Y1071" s="3"/>
      <c r="Z1071" s="3" t="s">
        <v>69</v>
      </c>
      <c r="AA1071" s="3" t="s">
        <v>71</v>
      </c>
      <c r="AB1071" s="3">
        <v>0</v>
      </c>
      <c r="AC1071" s="3" t="s">
        <v>71</v>
      </c>
      <c r="AD1071" s="6">
        <v>0.5</v>
      </c>
      <c r="AE1071" s="7"/>
      <c r="AF1071" s="7"/>
      <c r="AG1071" s="6">
        <f>Tabla4[[#This Row],[Tiempo Parada de Reloj]]+Tabla4[[#This Row],[Tiempo Autorizado por Telefonica (no Máximo)]]</f>
        <v>0.5</v>
      </c>
      <c r="AH1071" s="7">
        <f t="shared" ca="1" si="106"/>
        <v>0.15625</v>
      </c>
      <c r="AI1071" s="8">
        <f t="shared" si="107"/>
        <v>12</v>
      </c>
      <c r="AJ1071" s="8">
        <f t="shared" ca="1" si="108"/>
        <v>3.75</v>
      </c>
      <c r="AK1071" s="3" t="s">
        <v>120</v>
      </c>
      <c r="AL1071" s="3" t="s">
        <v>70</v>
      </c>
      <c r="AM1071" s="3" t="s">
        <v>73</v>
      </c>
      <c r="AN1071" s="3" t="s">
        <v>119</v>
      </c>
      <c r="AO1071" s="3" t="s">
        <v>98</v>
      </c>
      <c r="AP1071" s="3" t="s">
        <v>98</v>
      </c>
      <c r="AQ1071" s="23">
        <v>45368.401388888888</v>
      </c>
      <c r="AR1071" s="3"/>
      <c r="AS1071" s="23"/>
      <c r="AT1071" s="23"/>
      <c r="AU1071" s="3" t="s">
        <v>481</v>
      </c>
      <c r="AV1071" s="3" t="s">
        <v>966</v>
      </c>
      <c r="AW1071" s="3" t="s">
        <v>370</v>
      </c>
      <c r="AX1071" s="3">
        <v>3.4048409999999998</v>
      </c>
      <c r="AY1071" s="3">
        <v>-76.399905000000004</v>
      </c>
      <c r="AZ1071" s="8" t="str">
        <f>+CONCATENATE("Reportan apertura en el enlace ",Tabla4[[#This Row],[Enlace]]," en el ",Tabla4[[#This Row],[Distancia óptica]]," ocasionado por ",Tabla4[[#This Row],[Causa del daño]])</f>
        <v>Reportan apertura en el enlace Cali - Candelaria en el Km 9,1 desde candelaria ocasionado por Desastre Natural</v>
      </c>
      <c r="BA1071" s="8" t="str">
        <f>+CONCATENATE("Para dar solución al incidente ",Tabla4[[#This Row],[Solución]])</f>
        <v>Para dar solución al incidente se realiza tendido de 310 mts y dos empalmes de 36 hilos</v>
      </c>
      <c r="BB1071" s="3" t="str">
        <f>+_xlfn.CONCAT(Tabla4[[#This Row],[Causa Raiz]]," ",Tabla4[[#This Row],[Solución2]]," (",Tabla4[[#This Row],[Anillo]],"- Cabecera: ",Tabla4[[#This Row],[Cabecera]],"- Operador: ",Tabla4[[#This Row],[Operador]],")")</f>
        <v>Reportan apertura en el enlace Cali - Candelaria en el Km 9,1 desde candelaria ocasionado por Desastre Natural Para dar solución al incidente se realiza tendido de 310 mts y dos empalmes de 36 hilos (lineal- Cabecera: Cali- Operador: Colombia Telecomunicaciones)</v>
      </c>
    </row>
    <row r="1072" spans="1:54" s="2" customFormat="1" ht="142.5">
      <c r="A1072" s="38">
        <f t="shared" si="105"/>
        <v>1071</v>
      </c>
      <c r="B1072" s="3">
        <v>8370134</v>
      </c>
      <c r="C1072" s="3" t="s">
        <v>92</v>
      </c>
      <c r="D1072" s="23">
        <v>45364.479166666664</v>
      </c>
      <c r="E1072" s="23">
        <v>45364.777777777781</v>
      </c>
      <c r="F1072" s="1">
        <f t="shared" ca="1" si="110"/>
        <v>0.29861111111677019</v>
      </c>
      <c r="G1072" s="3" t="s">
        <v>164</v>
      </c>
      <c r="H1072" s="41" t="s">
        <v>165</v>
      </c>
      <c r="I1072" s="40"/>
      <c r="J1072" s="5" t="s">
        <v>490</v>
      </c>
      <c r="K1072" s="3" t="s">
        <v>490</v>
      </c>
      <c r="L1072" s="9" t="s">
        <v>58</v>
      </c>
      <c r="M1072" s="3" t="s">
        <v>383</v>
      </c>
      <c r="N1072" s="3" t="s">
        <v>384</v>
      </c>
      <c r="O1072" s="3" t="s">
        <v>1479</v>
      </c>
      <c r="P1072" s="3" t="s">
        <v>5345</v>
      </c>
      <c r="Q1072" s="4" t="s">
        <v>5346</v>
      </c>
      <c r="R1072" s="3" t="s">
        <v>388</v>
      </c>
      <c r="S1072" s="3" t="s">
        <v>494</v>
      </c>
      <c r="T1072" s="3" t="s">
        <v>146</v>
      </c>
      <c r="U1072" s="3" t="s">
        <v>5347</v>
      </c>
      <c r="V1072" s="22" t="str">
        <f t="shared" si="109"/>
        <v>RTNFO; Hora de aviso: 11:30 13/03/2024; Solución: Actividades generadas por Tigo; Hora de solución: 18:40 13/03/2024; Causa: Falla en la Red FiOp</v>
      </c>
      <c r="W1072" s="4" t="s">
        <v>199</v>
      </c>
      <c r="X1072" s="3"/>
      <c r="Y1072" s="3"/>
      <c r="Z1072" s="3" t="s">
        <v>69</v>
      </c>
      <c r="AA1072" s="3" t="s">
        <v>71</v>
      </c>
      <c r="AB1072" s="3">
        <v>0</v>
      </c>
      <c r="AC1072" s="3" t="s">
        <v>71</v>
      </c>
      <c r="AD1072" s="6">
        <v>0</v>
      </c>
      <c r="AE1072" s="7"/>
      <c r="AF1072" s="7"/>
      <c r="AG1072" s="6">
        <f>Tabla4[[#This Row],[Tiempo Parada de Reloj]]+Tabla4[[#This Row],[Tiempo Autorizado por Telefonica (no Máximo)]]</f>
        <v>0</v>
      </c>
      <c r="AH1072" s="7">
        <f t="shared" ca="1" si="106"/>
        <v>0.29861111111677019</v>
      </c>
      <c r="AI1072" s="8">
        <f t="shared" si="107"/>
        <v>0</v>
      </c>
      <c r="AJ1072" s="8">
        <f t="shared" ca="1" si="108"/>
        <v>7.1666666668024845</v>
      </c>
      <c r="AK1072" s="3" t="s">
        <v>120</v>
      </c>
      <c r="AL1072" s="3" t="s">
        <v>70</v>
      </c>
      <c r="AM1072" s="3" t="s">
        <v>73</v>
      </c>
      <c r="AN1072" s="3" t="s">
        <v>73</v>
      </c>
      <c r="AO1072" s="3"/>
      <c r="AP1072" s="3"/>
      <c r="AQ1072" s="23">
        <f ca="1">NOW()</f>
        <v>45503.696834953706</v>
      </c>
      <c r="AR1072" s="3"/>
      <c r="AS1072" s="23"/>
      <c r="AT1072" s="23"/>
      <c r="AU1072" s="3" t="s">
        <v>494</v>
      </c>
      <c r="AV1072" s="3" t="s">
        <v>69</v>
      </c>
      <c r="AW1072" s="3" t="s">
        <v>69</v>
      </c>
      <c r="AX1072" s="3" t="s">
        <v>69</v>
      </c>
      <c r="AY1072" s="3" t="s">
        <v>69</v>
      </c>
      <c r="AZ1072" s="8" t="str">
        <f>+CONCATENATE("Reportan apertura en el enlace ",Tabla4[[#This Row],[Enlace]]," en el ",Tabla4[[#This Row],[Distancia óptica]]," ocasionado por ",Tabla4[[#This Row],[Causa del daño]])</f>
        <v>Reportan apertura en el enlace Cartagena - Tolú en el km 35 desde cartagena ocasionado por Falla en la Red FiOp</v>
      </c>
      <c r="BA1072" s="8" t="str">
        <f>+CONCATENATE("Para dar solución al incidente ",Tabla4[[#This Row],[Solución]])</f>
        <v>Para dar solución al incidente Actividades generadas por Tigo</v>
      </c>
      <c r="BB1072" s="3" t="str">
        <f>+_xlfn.CONCAT(Tabla4[[#This Row],[Causa Raiz]]," ",Tabla4[[#This Row],[Solución2]]," (",Tabla4[[#This Row],[Anillo]],"- Cabecera: ",Tabla4[[#This Row],[Cabecera]],"- Operador: ",Tabla4[[#This Row],[Operador]],")")</f>
        <v>Reportan apertura en el enlace Cartagena - Tolú en el km 35 desde cartagena ocasionado por Falla en la Red FiOp Para dar solución al incidente Actividades generadas por Tigo (NA- Cabecera: NA- Operador: UNE)</v>
      </c>
    </row>
    <row r="1073" spans="1:54" s="2" customFormat="1" ht="213.75">
      <c r="A1073" s="38">
        <f t="shared" si="105"/>
        <v>1072</v>
      </c>
      <c r="B1073" s="3">
        <v>8370146</v>
      </c>
      <c r="C1073" s="3" t="s">
        <v>54</v>
      </c>
      <c r="D1073" s="23">
        <v>45364.510416666664</v>
      </c>
      <c r="E1073" s="23">
        <v>45366.8125</v>
      </c>
      <c r="F1073" s="1">
        <f t="shared" ca="1" si="110"/>
        <v>2.3020833333357587</v>
      </c>
      <c r="G1073" s="3" t="s">
        <v>55</v>
      </c>
      <c r="H1073" s="41"/>
      <c r="I1073" s="40"/>
      <c r="J1073" s="5" t="s">
        <v>56</v>
      </c>
      <c r="K1073" s="3" t="s">
        <v>203</v>
      </c>
      <c r="L1073" s="9" t="s">
        <v>78</v>
      </c>
      <c r="M1073" s="3" t="s">
        <v>204</v>
      </c>
      <c r="N1073" s="3" t="s">
        <v>217</v>
      </c>
      <c r="O1073" s="3" t="s">
        <v>5348</v>
      </c>
      <c r="P1073" s="3" t="s">
        <v>5349</v>
      </c>
      <c r="Q1073" s="4" t="s">
        <v>5350</v>
      </c>
      <c r="R1073" s="3" t="s">
        <v>1515</v>
      </c>
      <c r="S1073" s="3" t="s">
        <v>210</v>
      </c>
      <c r="T1073" s="3" t="s">
        <v>116</v>
      </c>
      <c r="U1073" s="3" t="s">
        <v>5351</v>
      </c>
      <c r="V1073" s="22" t="str">
        <f t="shared" si="109"/>
        <v>RLFO; Hora de aviso: 12:15 13/03/2024; Solución: se recupera 10 mts de reserva y Se rehace empalme de 8 hilos con caja de empalme de 48 Hilos; Hora de solución: 19:30 15/03/2024; Causa: Hurto</v>
      </c>
      <c r="W1073" s="4" t="s">
        <v>5352</v>
      </c>
      <c r="X1073" s="3" t="s">
        <v>5353</v>
      </c>
      <c r="Y1073" s="3" t="s">
        <v>5354</v>
      </c>
      <c r="Z1073" s="3" t="s">
        <v>98</v>
      </c>
      <c r="AA1073" s="3" t="s">
        <v>71</v>
      </c>
      <c r="AB1073" s="3">
        <v>0</v>
      </c>
      <c r="AC1073" s="3" t="s">
        <v>70</v>
      </c>
      <c r="AD1073" s="6">
        <v>1.8645833333333333</v>
      </c>
      <c r="AE1073" s="7"/>
      <c r="AF1073" s="7"/>
      <c r="AG1073" s="6">
        <f>Tabla4[[#This Row],[Tiempo Parada de Reloj]]+Tabla4[[#This Row],[Tiempo Autorizado por Telefonica (no Máximo)]]</f>
        <v>1.8645833333333333</v>
      </c>
      <c r="AH1073" s="7">
        <f t="shared" ca="1" si="106"/>
        <v>0.43750000000242539</v>
      </c>
      <c r="AI1073" s="8">
        <f t="shared" si="107"/>
        <v>44.75</v>
      </c>
      <c r="AJ1073" s="8">
        <f t="shared" ca="1" si="108"/>
        <v>10.500000000058209</v>
      </c>
      <c r="AK1073" s="3" t="s">
        <v>72</v>
      </c>
      <c r="AL1073" s="3" t="s">
        <v>71</v>
      </c>
      <c r="AM1073" s="3" t="s">
        <v>73</v>
      </c>
      <c r="AN1073" s="3" t="s">
        <v>73</v>
      </c>
      <c r="AO1073" s="3" t="s">
        <v>119</v>
      </c>
      <c r="AP1073" s="3" t="s">
        <v>120</v>
      </c>
      <c r="AQ1073" s="23">
        <v>45370.37222222222</v>
      </c>
      <c r="AR1073" s="3"/>
      <c r="AS1073" s="23"/>
      <c r="AT1073" s="23"/>
      <c r="AU1073" s="3" t="s">
        <v>192</v>
      </c>
      <c r="AV1073" s="3" t="s">
        <v>5168</v>
      </c>
      <c r="AW1073" s="3" t="s">
        <v>1311</v>
      </c>
      <c r="AX1073" s="3">
        <v>7.04366</v>
      </c>
      <c r="AY1073" s="3">
        <v>-73.836020000000005</v>
      </c>
      <c r="AZ1073" s="8" t="str">
        <f>+CONCATENATE("Reportan apertura en el enlace ",Tabla4[[#This Row],[Enlace]]," en el ",Tabla4[[#This Row],[Distancia óptica]]," ocasionado por ",Tabla4[[#This Row],[Causa del daño]])</f>
        <v>Reportan apertura en el enlace Mov. Barranca Éxito - Mov. ITX Tigo en el Km 9,060 desde Barranca éxito ocasionado por Hurto</v>
      </c>
      <c r="BA1073" s="8" t="str">
        <f>+CONCATENATE("Para dar solución al incidente ",Tabla4[[#This Row],[Solución]])</f>
        <v>Para dar solución al incidente se recupera 10 mts de reserva y Se rehace empalme de 8 hilos con caja de empalme de 48 Hilos</v>
      </c>
      <c r="BB1073" s="3" t="str">
        <f>+_xlfn.CONCAT(Tabla4[[#This Row],[Causa Raiz]]," ",Tabla4[[#This Row],[Solución2]]," (",Tabla4[[#This Row],[Anillo]],"- Cabecera: ",Tabla4[[#This Row],[Cabecera]],"- Operador: ",Tabla4[[#This Row],[Operador]],")")</f>
        <v>Reportan apertura en el enlace Mov. Barranca Éxito - Mov. ITX Tigo en el Km 9,060 desde Barranca éxito ocasionado por Hurto Para dar solución al incidente se recupera 10 mts de reserva y Se rehace empalme de 8 hilos con caja de empalme de 48 Hilos (UK- Cabecera: Barranca éxito- Operador: Colombia Telecomunicaciones)</v>
      </c>
    </row>
    <row r="1074" spans="1:54" s="2" customFormat="1" ht="185.25">
      <c r="A1074" s="38">
        <f t="shared" si="105"/>
        <v>1073</v>
      </c>
      <c r="B1074" s="3">
        <v>8370180</v>
      </c>
      <c r="C1074" s="3" t="s">
        <v>163</v>
      </c>
      <c r="D1074" s="23">
        <v>45364.520833333336</v>
      </c>
      <c r="E1074" s="23">
        <v>45364.65625</v>
      </c>
      <c r="F1074" s="1">
        <f t="shared" ca="1" si="110"/>
        <v>0.13541666666424135</v>
      </c>
      <c r="G1074" s="3" t="s">
        <v>55</v>
      </c>
      <c r="H1074" s="41"/>
      <c r="I1074" s="40"/>
      <c r="J1074" s="5" t="s">
        <v>56</v>
      </c>
      <c r="K1074" s="3" t="s">
        <v>77</v>
      </c>
      <c r="L1074" s="9" t="s">
        <v>58</v>
      </c>
      <c r="M1074" s="3" t="s">
        <v>838</v>
      </c>
      <c r="N1074" s="3" t="s">
        <v>839</v>
      </c>
      <c r="O1074" s="3" t="s">
        <v>3913</v>
      </c>
      <c r="P1074" s="3" t="s">
        <v>5355</v>
      </c>
      <c r="Q1074" s="4" t="s">
        <v>5356</v>
      </c>
      <c r="R1074" s="3" t="s">
        <v>2716</v>
      </c>
      <c r="S1074" s="3" t="s">
        <v>289</v>
      </c>
      <c r="T1074" s="3" t="s">
        <v>66</v>
      </c>
      <c r="U1074" s="3" t="s">
        <v>5357</v>
      </c>
      <c r="V1074" s="22" t="str">
        <f t="shared" si="109"/>
        <v>RDFO; Hora de aviso: 12:30 13/03/2024; Solución: Tendido de 400 mts de Fo y dos empalmes de 36 hilos; Hora de solución: 15:45 13/03/2024; Causa: Vandalismo</v>
      </c>
      <c r="W1074" s="4" t="s">
        <v>160</v>
      </c>
      <c r="X1074" s="3"/>
      <c r="Y1074" s="3"/>
      <c r="Z1074" s="3" t="s">
        <v>69</v>
      </c>
      <c r="AA1074" s="3" t="s">
        <v>71</v>
      </c>
      <c r="AB1074" s="3">
        <v>0</v>
      </c>
      <c r="AC1074" s="3" t="s">
        <v>71</v>
      </c>
      <c r="AD1074" s="6">
        <v>0</v>
      </c>
      <c r="AE1074" s="7"/>
      <c r="AF1074" s="7"/>
      <c r="AG1074" s="6">
        <f>Tabla4[[#This Row],[Tiempo Parada de Reloj]]+Tabla4[[#This Row],[Tiempo Autorizado por Telefonica (no Máximo)]]</f>
        <v>0</v>
      </c>
      <c r="AH1074" s="7">
        <f t="shared" ca="1" si="106"/>
        <v>0.13541666666424135</v>
      </c>
      <c r="AI1074" s="8">
        <f t="shared" si="107"/>
        <v>0</v>
      </c>
      <c r="AJ1074" s="8">
        <f t="shared" ca="1" si="108"/>
        <v>3.2499999999417923</v>
      </c>
      <c r="AK1074" s="3" t="s">
        <v>72</v>
      </c>
      <c r="AL1074" s="3" t="s">
        <v>70</v>
      </c>
      <c r="AM1074" s="3" t="s">
        <v>73</v>
      </c>
      <c r="AN1074" s="3" t="s">
        <v>73</v>
      </c>
      <c r="AO1074" s="3" t="s">
        <v>98</v>
      </c>
      <c r="AP1074" s="3" t="s">
        <v>98</v>
      </c>
      <c r="AQ1074" s="23">
        <v>45367.552083333336</v>
      </c>
      <c r="AR1074" s="3"/>
      <c r="AS1074" s="23"/>
      <c r="AT1074" s="23"/>
      <c r="AU1074" s="3" t="s">
        <v>662</v>
      </c>
      <c r="AV1074" s="3" t="s">
        <v>833</v>
      </c>
      <c r="AW1074" s="3" t="s">
        <v>76</v>
      </c>
      <c r="AX1074" s="3">
        <v>4.8238000000000003</v>
      </c>
      <c r="AY1074" s="3">
        <v>-75.841499999999996</v>
      </c>
      <c r="AZ1074" s="8" t="str">
        <f>+CONCATENATE("Reportan apertura en el enlace ",Tabla4[[#This Row],[Enlace]]," en el ",Tabla4[[#This Row],[Distancia óptica]]," ocasionado por ",Tabla4[[#This Row],[Causa del daño]])</f>
        <v>Reportan apertura en el enlace Pereira - La Virginia en el Km 23,4 desde pereira ocasionado por Vandalismo</v>
      </c>
      <c r="BA1074" s="8" t="str">
        <f>+CONCATENATE("Para dar solución al incidente ",Tabla4[[#This Row],[Solución]])</f>
        <v>Para dar solución al incidente Tendido de 400 mts de Fo y dos empalmes de 36 hilos</v>
      </c>
      <c r="BB1074" s="3" t="str">
        <f>+_xlfn.CONCAT(Tabla4[[#This Row],[Causa Raiz]]," ",Tabla4[[#This Row],[Solución2]]," (",Tabla4[[#This Row],[Anillo]],"- Cabecera: ",Tabla4[[#This Row],[Cabecera]],"- Operador: ",Tabla4[[#This Row],[Operador]],")")</f>
        <v>Reportan apertura en el enlace Pereira - La Virginia en el Km 23,4 desde pereira ocasionado por Vandalismo Para dar solución al incidente Tendido de 400 mts de Fo y dos empalmes de 36 hilos (Troncal- Cabecera: Pereira- Operador: Colombia Telecomunicaciones)</v>
      </c>
    </row>
    <row r="1075" spans="1:54" s="2" customFormat="1" ht="199.5">
      <c r="A1075" s="38">
        <f t="shared" si="105"/>
        <v>1074</v>
      </c>
      <c r="B1075" s="3">
        <v>8370220</v>
      </c>
      <c r="C1075" s="3" t="s">
        <v>54</v>
      </c>
      <c r="D1075" s="23">
        <v>45364.520833333336</v>
      </c>
      <c r="E1075" s="23">
        <v>45364.6875</v>
      </c>
      <c r="F1075" s="1">
        <f t="shared" ca="1" si="110"/>
        <v>0.16666666666424135</v>
      </c>
      <c r="G1075" s="3" t="s">
        <v>55</v>
      </c>
      <c r="H1075" s="41"/>
      <c r="I1075" s="40"/>
      <c r="J1075" s="5" t="s">
        <v>56</v>
      </c>
      <c r="K1075" s="3" t="s">
        <v>77</v>
      </c>
      <c r="L1075" s="9" t="s">
        <v>78</v>
      </c>
      <c r="M1075" s="3" t="s">
        <v>79</v>
      </c>
      <c r="N1075" s="3" t="s">
        <v>5293</v>
      </c>
      <c r="O1075" s="3" t="s">
        <v>5358</v>
      </c>
      <c r="P1075" s="3" t="s">
        <v>5359</v>
      </c>
      <c r="Q1075" s="4" t="s">
        <v>5360</v>
      </c>
      <c r="R1075" s="3" t="s">
        <v>708</v>
      </c>
      <c r="S1075" s="3" t="s">
        <v>249</v>
      </c>
      <c r="T1075" s="3" t="s">
        <v>256</v>
      </c>
      <c r="U1075" s="3" t="s">
        <v>5361</v>
      </c>
      <c r="V1075" s="22" t="str">
        <f t="shared" si="109"/>
        <v>RLFO; Hora de aviso: 12:30 13/03/2024; Solución: Se refusiona Hilo en caja de empalme ; Hora de solución: 16:30 13/03/2024; Causa: Falla de Empalme de FiOp</v>
      </c>
      <c r="W1075" s="4" t="s">
        <v>160</v>
      </c>
      <c r="X1075" s="3"/>
      <c r="Y1075" s="3"/>
      <c r="Z1075" s="3" t="s">
        <v>69</v>
      </c>
      <c r="AA1075" s="3" t="s">
        <v>71</v>
      </c>
      <c r="AB1075" s="3">
        <v>0</v>
      </c>
      <c r="AC1075" s="3" t="s">
        <v>71</v>
      </c>
      <c r="AD1075" s="6">
        <v>0</v>
      </c>
      <c r="AE1075" s="7"/>
      <c r="AF1075" s="7"/>
      <c r="AG1075" s="6">
        <f>Tabla4[[#This Row],[Tiempo Parada de Reloj]]+Tabla4[[#This Row],[Tiempo Autorizado por Telefonica (no Máximo)]]</f>
        <v>0</v>
      </c>
      <c r="AH1075" s="7">
        <f t="shared" ca="1" si="106"/>
        <v>0.16666666666424135</v>
      </c>
      <c r="AI1075" s="8">
        <f t="shared" si="107"/>
        <v>0</v>
      </c>
      <c r="AJ1075" s="8">
        <f t="shared" ca="1" si="108"/>
        <v>3.9999999999417923</v>
      </c>
      <c r="AK1075" s="3" t="s">
        <v>120</v>
      </c>
      <c r="AL1075" s="3" t="s">
        <v>70</v>
      </c>
      <c r="AM1075" s="3" t="s">
        <v>73</v>
      </c>
      <c r="AN1075" s="3" t="s">
        <v>73</v>
      </c>
      <c r="AO1075" s="3" t="s">
        <v>98</v>
      </c>
      <c r="AP1075" s="3" t="s">
        <v>98</v>
      </c>
      <c r="AQ1075" s="23">
        <v>45366.370833333334</v>
      </c>
      <c r="AR1075" s="3"/>
      <c r="AS1075" s="23"/>
      <c r="AT1075" s="23"/>
      <c r="AU1075" s="3" t="s">
        <v>313</v>
      </c>
      <c r="AV1075" s="3" t="s">
        <v>5362</v>
      </c>
      <c r="AW1075" s="3" t="s">
        <v>1311</v>
      </c>
      <c r="AX1075" s="3">
        <v>4.7163000000000004</v>
      </c>
      <c r="AY1075" s="3">
        <v>-74.2333</v>
      </c>
      <c r="AZ1075" s="8" t="str">
        <f>+CONCATENATE("Reportan apertura en el enlace ",Tabla4[[#This Row],[Enlace]]," en el ",Tabla4[[#This Row],[Distancia óptica]]," ocasionado por ",Tabla4[[#This Row],[Causa del daño]])</f>
        <v>Reportan apertura en el enlace Mov. Quintas del Marquez - Mov. Mosquera en el Km 0,334 desde quintas del marquéz  ocasionado por Falla de Empalme de FiOp</v>
      </c>
      <c r="BA1075" s="8" t="str">
        <f>+CONCATENATE("Para dar solución al incidente ",Tabla4[[#This Row],[Solución]])</f>
        <v xml:space="preserve">Para dar solución al incidente Se refusiona Hilo en caja de empalme </v>
      </c>
      <c r="BB1075" s="3" t="str">
        <f>+_xlfn.CONCAT(Tabla4[[#This Row],[Causa Raiz]]," ",Tabla4[[#This Row],[Solución2]]," (",Tabla4[[#This Row],[Anillo]],"- Cabecera: ",Tabla4[[#This Row],[Cabecera]],"- Operador: ",Tabla4[[#This Row],[Operador]],")")</f>
        <v>Reportan apertura en el enlace Mov. Quintas del Marquez - Mov. Mosquera en el Km 0,334 desde quintas del marquéz  ocasionado por Falla de Empalme de FiOp Para dar solución al incidente Se refusiona Hilo en caja de empalme  (UK- Cabecera: CENTRAL FUNZA- Operador: Colombia Telecomunicaciones)</v>
      </c>
    </row>
    <row r="1076" spans="1:54" s="2" customFormat="1" ht="185.25">
      <c r="A1076" s="38">
        <f t="shared" si="105"/>
        <v>1075</v>
      </c>
      <c r="B1076" s="3">
        <v>8370290</v>
      </c>
      <c r="C1076" s="3" t="s">
        <v>54</v>
      </c>
      <c r="D1076" s="23">
        <v>45364.527777777781</v>
      </c>
      <c r="E1076" s="23">
        <v>45364.631944444445</v>
      </c>
      <c r="F1076" s="1">
        <f t="shared" ca="1" si="110"/>
        <v>0.10416666666424135</v>
      </c>
      <c r="G1076" s="3" t="s">
        <v>55</v>
      </c>
      <c r="H1076" s="41"/>
      <c r="I1076" s="40"/>
      <c r="J1076" s="5" t="s">
        <v>56</v>
      </c>
      <c r="K1076" s="3" t="s">
        <v>122</v>
      </c>
      <c r="L1076" s="9" t="s">
        <v>58</v>
      </c>
      <c r="M1076" s="3" t="s">
        <v>123</v>
      </c>
      <c r="N1076" s="3" t="s">
        <v>124</v>
      </c>
      <c r="O1076" s="3" t="s">
        <v>5363</v>
      </c>
      <c r="P1076" s="3" t="s">
        <v>5364</v>
      </c>
      <c r="Q1076" s="4" t="s">
        <v>5365</v>
      </c>
      <c r="R1076" s="3" t="s">
        <v>128</v>
      </c>
      <c r="S1076" s="3" t="s">
        <v>129</v>
      </c>
      <c r="T1076" s="3" t="s">
        <v>66</v>
      </c>
      <c r="U1076" s="3" t="s">
        <v>5366</v>
      </c>
      <c r="V1076" s="22" t="str">
        <f t="shared" si="109"/>
        <v>RLFO; Hora de aviso: 12:40 13/03/2024; Solución: Recuperacion de 150 mts de reservav y un empalme de 48 hilos ; Hora de solución: 15:10 13/03/2024; Causa: Vandalismo</v>
      </c>
      <c r="W1076" s="4" t="s">
        <v>160</v>
      </c>
      <c r="X1076" s="3"/>
      <c r="Y1076" s="3"/>
      <c r="Z1076" s="3" t="s">
        <v>69</v>
      </c>
      <c r="AA1076" s="3" t="s">
        <v>71</v>
      </c>
      <c r="AB1076" s="3">
        <v>0</v>
      </c>
      <c r="AC1076" s="3" t="s">
        <v>71</v>
      </c>
      <c r="AD1076" s="6">
        <v>0</v>
      </c>
      <c r="AE1076" s="7"/>
      <c r="AF1076" s="7"/>
      <c r="AG1076" s="6">
        <f>Tabla4[[#This Row],[Tiempo Parada de Reloj]]+Tabla4[[#This Row],[Tiempo Autorizado por Telefonica (no Máximo)]]</f>
        <v>0</v>
      </c>
      <c r="AH1076" s="7">
        <f t="shared" ca="1" si="106"/>
        <v>0.10416666666424135</v>
      </c>
      <c r="AI1076" s="8">
        <f t="shared" si="107"/>
        <v>0</v>
      </c>
      <c r="AJ1076" s="8">
        <f t="shared" ca="1" si="108"/>
        <v>2.4999999999417923</v>
      </c>
      <c r="AK1076" s="3" t="s">
        <v>120</v>
      </c>
      <c r="AL1076" s="3" t="s">
        <v>70</v>
      </c>
      <c r="AM1076" s="3" t="s">
        <v>73</v>
      </c>
      <c r="AN1076" s="3" t="s">
        <v>73</v>
      </c>
      <c r="AO1076" s="3" t="s">
        <v>119</v>
      </c>
      <c r="AP1076" s="3" t="s">
        <v>119</v>
      </c>
      <c r="AQ1076" s="23">
        <v>45365.886805555558</v>
      </c>
      <c r="AR1076" s="3"/>
      <c r="AS1076" s="23"/>
      <c r="AT1076" s="23"/>
      <c r="AU1076" s="3" t="s">
        <v>133</v>
      </c>
      <c r="AV1076" s="3" t="s">
        <v>134</v>
      </c>
      <c r="AW1076" s="3" t="s">
        <v>135</v>
      </c>
      <c r="AX1076" s="3">
        <v>11.017537000000001</v>
      </c>
      <c r="AY1076" s="3">
        <v>-74.859803999999997</v>
      </c>
      <c r="AZ1076" s="8" t="str">
        <f>+CONCATENATE("Reportan apertura en el enlace ",Tabla4[[#This Row],[Enlace]]," en el ",Tabla4[[#This Row],[Distancia óptica]]," ocasionado por ",Tabla4[[#This Row],[Causa del daño]])</f>
        <v>Reportan apertura en el enlace OLT Puerto Colombia - Tabor en el Km 2,2 desde pelu ocasionado por Vandalismo</v>
      </c>
      <c r="BA1076" s="8" t="str">
        <f>+CONCATENATE("Para dar solución al incidente ",Tabla4[[#This Row],[Solución]])</f>
        <v xml:space="preserve">Para dar solución al incidente Recuperacion de 150 mts de reservav y un empalme de 48 hilos </v>
      </c>
      <c r="BB1076" s="3" t="str">
        <f>+_xlfn.CONCAT(Tabla4[[#This Row],[Causa Raiz]]," ",Tabla4[[#This Row],[Solución2]]," (",Tabla4[[#This Row],[Anillo]],"- Cabecera: ",Tabla4[[#This Row],[Cabecera]],"- Operador: ",Tabla4[[#This Row],[Operador]],")")</f>
        <v>Reportan apertura en el enlace OLT Puerto Colombia - Tabor en el Km 2,2 desde pelu ocasionado por Vandalismo Para dar solución al incidente Recuperacion de 150 mts de reservav y un empalme de 48 hilos  (Lineal- Cabecera: Tabor- Operador: Colombia Telecomunicaciones)</v>
      </c>
    </row>
    <row r="1077" spans="1:54" s="2" customFormat="1" ht="199.5">
      <c r="A1077" s="38">
        <f t="shared" si="105"/>
        <v>1076</v>
      </c>
      <c r="B1077" s="3">
        <v>8370325</v>
      </c>
      <c r="C1077" s="3" t="s">
        <v>54</v>
      </c>
      <c r="D1077" s="23">
        <v>45364.534722222219</v>
      </c>
      <c r="E1077" s="23">
        <v>45364.739583333336</v>
      </c>
      <c r="F1077" s="1">
        <f t="shared" ca="1" si="110"/>
        <v>0.20486111111677019</v>
      </c>
      <c r="G1077" s="3" t="s">
        <v>55</v>
      </c>
      <c r="H1077" s="41"/>
      <c r="I1077" s="40"/>
      <c r="J1077" s="5" t="s">
        <v>56</v>
      </c>
      <c r="K1077" s="3" t="s">
        <v>93</v>
      </c>
      <c r="L1077" s="9" t="s">
        <v>78</v>
      </c>
      <c r="M1077" s="3" t="s">
        <v>59</v>
      </c>
      <c r="N1077" s="3" t="s">
        <v>60</v>
      </c>
      <c r="O1077" s="3" t="s">
        <v>5367</v>
      </c>
      <c r="P1077" s="3" t="s">
        <v>5368</v>
      </c>
      <c r="Q1077" s="4" t="s">
        <v>5369</v>
      </c>
      <c r="R1077" s="3" t="s">
        <v>1476</v>
      </c>
      <c r="S1077" s="3" t="s">
        <v>65</v>
      </c>
      <c r="T1077" s="3" t="s">
        <v>66</v>
      </c>
      <c r="U1077" s="3" t="s">
        <v>5370</v>
      </c>
      <c r="V1077" s="22" t="str">
        <f t="shared" si="109"/>
        <v>RLFO; Hora de aviso: 12:50 13/03/2024; Solución: Se realiza tendido de 150 mst de cable de 48 Hilos y dos empalmes de 24 Hilos ; Hora de solución: 17:45 13/03/2024; Causa: Vandalismo</v>
      </c>
      <c r="W1077" s="4" t="s">
        <v>949</v>
      </c>
      <c r="X1077" s="3"/>
      <c r="Y1077" s="3"/>
      <c r="Z1077" s="3" t="s">
        <v>69</v>
      </c>
      <c r="AA1077" s="3" t="s">
        <v>71</v>
      </c>
      <c r="AB1077" s="3">
        <v>0</v>
      </c>
      <c r="AC1077" s="3" t="s">
        <v>71</v>
      </c>
      <c r="AD1077" s="6">
        <v>3.8194444444444448E-2</v>
      </c>
      <c r="AE1077" s="7"/>
      <c r="AF1077" s="7"/>
      <c r="AG1077" s="6">
        <f>Tabla4[[#This Row],[Tiempo Parada de Reloj]]+Tabla4[[#This Row],[Tiempo Autorizado por Telefonica (no Máximo)]]</f>
        <v>3.8194444444444448E-2</v>
      </c>
      <c r="AH1077" s="7">
        <f t="shared" ca="1" si="106"/>
        <v>0.16666666667232574</v>
      </c>
      <c r="AI1077" s="8">
        <f t="shared" si="107"/>
        <v>0.91666666666666674</v>
      </c>
      <c r="AJ1077" s="8">
        <f t="shared" ca="1" si="108"/>
        <v>4.0000000001358176</v>
      </c>
      <c r="AK1077" s="3" t="s">
        <v>120</v>
      </c>
      <c r="AL1077" s="3" t="s">
        <v>70</v>
      </c>
      <c r="AM1077" s="3" t="s">
        <v>73</v>
      </c>
      <c r="AN1077" s="3" t="s">
        <v>73</v>
      </c>
      <c r="AO1077" s="3" t="s">
        <v>98</v>
      </c>
      <c r="AP1077" s="3" t="s">
        <v>98</v>
      </c>
      <c r="AQ1077" s="23">
        <v>45365.542361111111</v>
      </c>
      <c r="AR1077" s="3"/>
      <c r="AS1077" s="23"/>
      <c r="AT1077" s="23"/>
      <c r="AU1077" s="3" t="s">
        <v>100</v>
      </c>
      <c r="AV1077" s="3" t="s">
        <v>526</v>
      </c>
      <c r="AW1077" s="3" t="s">
        <v>5371</v>
      </c>
      <c r="AX1077" s="3">
        <v>4.5366099999999996</v>
      </c>
      <c r="AY1077" s="3">
        <v>-74.145849999999996</v>
      </c>
      <c r="AZ1077" s="8" t="str">
        <f>+CONCATENATE("Reportan apertura en el enlace ",Tabla4[[#This Row],[Enlace]]," en el ",Tabla4[[#This Row],[Distancia óptica]]," ocasionado por ",Tabla4[[#This Row],[Causa del daño]])</f>
        <v>Reportan apertura en el enlace Mov. Canada Sur - Mov. La Aurora en el Km 1,2 desde canada Sur ocasionado por Vandalismo</v>
      </c>
      <c r="BA1077" s="8" t="str">
        <f>+CONCATENATE("Para dar solución al incidente ",Tabla4[[#This Row],[Solución]])</f>
        <v xml:space="preserve">Para dar solución al incidente Se realiza tendido de 150 mst de cable de 48 Hilos y dos empalmes de 24 Hilos </v>
      </c>
      <c r="BB1077" s="3" t="str">
        <f>+_xlfn.CONCAT(Tabla4[[#This Row],[Causa Raiz]]," ",Tabla4[[#This Row],[Solución2]]," (",Tabla4[[#This Row],[Anillo]],"- Cabecera: ",Tabla4[[#This Row],[Cabecera]],"- Operador: ",Tabla4[[#This Row],[Operador]],")")</f>
        <v>Reportan apertura en el enlace Mov. Canada Sur - Mov. La Aurora en el Km 1,2 desde canada Sur ocasionado por Vandalismo Para dar solución al incidente Se realiza tendido de 150 mst de cable de 48 Hilos y dos empalmes de 24 Hilos  (UK Canada Sur- Cabecera: Marruecos- Operador: Colombia Telecomunicaciones)</v>
      </c>
    </row>
    <row r="1078" spans="1:54" s="2" customFormat="1" ht="185.25">
      <c r="A1078" s="38">
        <f t="shared" si="105"/>
        <v>1077</v>
      </c>
      <c r="B1078" s="3">
        <v>8370334</v>
      </c>
      <c r="C1078" s="3" t="s">
        <v>54</v>
      </c>
      <c r="D1078" s="23">
        <v>45364.555555555555</v>
      </c>
      <c r="E1078" s="23">
        <v>45364.753472222219</v>
      </c>
      <c r="F1078" s="1">
        <f t="shared" ca="1" si="110"/>
        <v>0.19791666666424135</v>
      </c>
      <c r="G1078" s="3" t="s">
        <v>55</v>
      </c>
      <c r="H1078" s="41"/>
      <c r="I1078" s="40"/>
      <c r="J1078" s="5" t="s">
        <v>56</v>
      </c>
      <c r="K1078" s="3" t="s">
        <v>93</v>
      </c>
      <c r="L1078" s="9" t="s">
        <v>78</v>
      </c>
      <c r="M1078" s="3" t="s">
        <v>59</v>
      </c>
      <c r="N1078" s="3" t="s">
        <v>60</v>
      </c>
      <c r="O1078" s="3" t="s">
        <v>5372</v>
      </c>
      <c r="P1078" s="3" t="s">
        <v>5373</v>
      </c>
      <c r="Q1078" s="4" t="s">
        <v>5374</v>
      </c>
      <c r="R1078" s="3" t="s">
        <v>1476</v>
      </c>
      <c r="S1078" s="3" t="s">
        <v>65</v>
      </c>
      <c r="T1078" s="3" t="s">
        <v>146</v>
      </c>
      <c r="U1078" s="3" t="s">
        <v>5375</v>
      </c>
      <c r="V1078" s="22" t="str">
        <f t="shared" si="109"/>
        <v>RLFO; Hora de aviso: 13:20 13/03/2024; Solución: Se quita estrés del cable, enderezandolo; Hora de solución: 18:05 13/03/2024; Causa: Falla en la Red FiOp</v>
      </c>
      <c r="W1078" s="4" t="s">
        <v>68</v>
      </c>
      <c r="X1078" s="3"/>
      <c r="Y1078" s="3"/>
      <c r="Z1078" s="3" t="s">
        <v>69</v>
      </c>
      <c r="AA1078" s="3" t="s">
        <v>71</v>
      </c>
      <c r="AB1078" s="3">
        <v>0</v>
      </c>
      <c r="AC1078" s="3" t="s">
        <v>71</v>
      </c>
      <c r="AD1078" s="6">
        <v>3.4027777777777775E-2</v>
      </c>
      <c r="AE1078" s="7"/>
      <c r="AF1078" s="7"/>
      <c r="AG1078" s="6">
        <f>Tabla4[[#This Row],[Tiempo Parada de Reloj]]+Tabla4[[#This Row],[Tiempo Autorizado por Telefonica (no Máximo)]]</f>
        <v>3.4027777777777775E-2</v>
      </c>
      <c r="AH1078" s="7">
        <f t="shared" ca="1" si="106"/>
        <v>0.16388888888646358</v>
      </c>
      <c r="AI1078" s="8">
        <f t="shared" si="107"/>
        <v>0.81666666666666665</v>
      </c>
      <c r="AJ1078" s="8">
        <f t="shared" ca="1" si="108"/>
        <v>3.9333333332751259</v>
      </c>
      <c r="AK1078" s="3" t="s">
        <v>120</v>
      </c>
      <c r="AL1078" s="3" t="s">
        <v>70</v>
      </c>
      <c r="AM1078" s="3" t="s">
        <v>73</v>
      </c>
      <c r="AN1078" s="3" t="s">
        <v>73</v>
      </c>
      <c r="AO1078" s="3" t="s">
        <v>119</v>
      </c>
      <c r="AP1078" s="3" t="s">
        <v>119</v>
      </c>
      <c r="AQ1078" s="23">
        <v>45367.84375</v>
      </c>
      <c r="AR1078" s="3"/>
      <c r="AS1078" s="23"/>
      <c r="AT1078" s="23"/>
      <c r="AU1078" s="3" t="s">
        <v>100</v>
      </c>
      <c r="AV1078" s="3" t="s">
        <v>5376</v>
      </c>
      <c r="AW1078" s="3" t="s">
        <v>307</v>
      </c>
      <c r="AX1078" s="3">
        <v>4.6773600000000002</v>
      </c>
      <c r="AY1078" s="3">
        <v>-74.097660000000005</v>
      </c>
      <c r="AZ1078" s="8" t="str">
        <f>+CONCATENATE("Reportan apertura en el enlace ",Tabla4[[#This Row],[Enlace]]," en el ",Tabla4[[#This Row],[Distancia óptica]]," ocasionado por ",Tabla4[[#This Row],[Causa del daño]])</f>
        <v>Reportan apertura en el enlace Mov. Chapinero - Mov. San Joaquin en el Km 0,8 desde San joaquin ocasionado por Falla en la Red FiOp</v>
      </c>
      <c r="BA1078" s="8" t="str">
        <f>+CONCATENATE("Para dar solución al incidente ",Tabla4[[#This Row],[Solución]])</f>
        <v>Para dar solución al incidente Se quita estrés del cable, enderezandolo</v>
      </c>
      <c r="BB1078" s="3" t="str">
        <f>+_xlfn.CONCAT(Tabla4[[#This Row],[Causa Raiz]]," ",Tabla4[[#This Row],[Solución2]]," (",Tabla4[[#This Row],[Anillo]],"- Cabecera: ",Tabla4[[#This Row],[Cabecera]],"- Operador: ",Tabla4[[#This Row],[Operador]],")")</f>
        <v>Reportan apertura en el enlace Mov. Chapinero - Mov. San Joaquin en el Km 0,8 desde San joaquin ocasionado por Falla en la Red FiOp Para dar solución al incidente Se quita estrés del cable, enderezandolo (LINEAL- Cabecera: SAN JOAQUIN- Operador: Colombia Telecomunicaciones)</v>
      </c>
    </row>
    <row r="1079" spans="1:54" s="2" customFormat="1" ht="199.5">
      <c r="A1079" s="38">
        <f t="shared" si="105"/>
        <v>1078</v>
      </c>
      <c r="B1079" s="3">
        <v>8370394</v>
      </c>
      <c r="C1079" s="3" t="s">
        <v>54</v>
      </c>
      <c r="D1079" s="23">
        <v>45364.555555555555</v>
      </c>
      <c r="E1079" s="23">
        <v>45365.388888888891</v>
      </c>
      <c r="F1079" s="1">
        <f t="shared" ca="1" si="110"/>
        <v>0.83333333333575865</v>
      </c>
      <c r="G1079" s="3" t="s">
        <v>55</v>
      </c>
      <c r="H1079" s="41"/>
      <c r="I1079" s="40"/>
      <c r="J1079" s="5" t="s">
        <v>56</v>
      </c>
      <c r="K1079" s="3" t="s">
        <v>77</v>
      </c>
      <c r="L1079" s="9" t="s">
        <v>78</v>
      </c>
      <c r="M1079" s="3" t="s">
        <v>139</v>
      </c>
      <c r="N1079" s="3" t="s">
        <v>447</v>
      </c>
      <c r="O1079" s="3" t="s">
        <v>5377</v>
      </c>
      <c r="P1079" s="3" t="s">
        <v>5378</v>
      </c>
      <c r="Q1079" s="4" t="s">
        <v>5379</v>
      </c>
      <c r="R1079" s="3" t="s">
        <v>144</v>
      </c>
      <c r="S1079" s="3" t="s">
        <v>289</v>
      </c>
      <c r="T1079" s="3" t="s">
        <v>256</v>
      </c>
      <c r="U1079" s="3" t="s">
        <v>5380</v>
      </c>
      <c r="V1079" s="22" t="str">
        <f t="shared" si="109"/>
        <v>RLFO; Hora de aviso: 13:20 13/03/2024; Solución: Se refusiona hilos abiertos en empalme existente; Hora de solución: 9:20 14/03/2024; Causa: Falla de Empalme de FiOp</v>
      </c>
      <c r="W1079" s="4" t="s">
        <v>160</v>
      </c>
      <c r="X1079" s="3"/>
      <c r="Y1079" s="3"/>
      <c r="Z1079" s="3" t="s">
        <v>69</v>
      </c>
      <c r="AA1079" s="3" t="s">
        <v>71</v>
      </c>
      <c r="AB1079" s="3">
        <v>0</v>
      </c>
      <c r="AC1079" s="3" t="s">
        <v>71</v>
      </c>
      <c r="AD1079" s="6">
        <v>0.6791666666666667</v>
      </c>
      <c r="AE1079" s="7"/>
      <c r="AF1079" s="7"/>
      <c r="AG1079" s="6">
        <f>Tabla4[[#This Row],[Tiempo Parada de Reloj]]+Tabla4[[#This Row],[Tiempo Autorizado por Telefonica (no Máximo)]]</f>
        <v>0.6791666666666667</v>
      </c>
      <c r="AH1079" s="7">
        <f t="shared" ca="1" si="106"/>
        <v>0.15416666666909196</v>
      </c>
      <c r="AI1079" s="8">
        <f t="shared" si="107"/>
        <v>16.3</v>
      </c>
      <c r="AJ1079" s="8">
        <f t="shared" ca="1" si="108"/>
        <v>3.700000000058207</v>
      </c>
      <c r="AK1079" s="3" t="s">
        <v>72</v>
      </c>
      <c r="AL1079" s="3" t="s">
        <v>70</v>
      </c>
      <c r="AM1079" s="3" t="s">
        <v>73</v>
      </c>
      <c r="AN1079" s="3" t="s">
        <v>72</v>
      </c>
      <c r="AO1079" s="3" t="s">
        <v>98</v>
      </c>
      <c r="AP1079" s="3" t="s">
        <v>98</v>
      </c>
      <c r="AQ1079" s="23">
        <v>45367.698611111111</v>
      </c>
      <c r="AR1079" s="3"/>
      <c r="AS1079" s="23"/>
      <c r="AT1079" s="23"/>
      <c r="AU1079" s="3" t="s">
        <v>455</v>
      </c>
      <c r="AV1079" s="3" t="s">
        <v>5066</v>
      </c>
      <c r="AW1079" s="3" t="s">
        <v>307</v>
      </c>
      <c r="AX1079" s="3">
        <v>3.8832089999999999</v>
      </c>
      <c r="AY1079" s="3">
        <v>-77.061991000000006</v>
      </c>
      <c r="AZ1079" s="8" t="str">
        <f>+CONCATENATE("Reportan apertura en el enlace ",Tabla4[[#This Row],[Enlace]]," en el ",Tabla4[[#This Row],[Distancia óptica]]," ocasionado por ",Tabla4[[#This Row],[Causa del daño]])</f>
        <v>Reportan apertura en el enlace Mov. Juan XXIII - Mov. Colon en el km 2,978 desde Centro ocasionado por Falla de Empalme de FiOp</v>
      </c>
      <c r="BA1079" s="8" t="str">
        <f>+CONCATENATE("Para dar solución al incidente ",Tabla4[[#This Row],[Solución]])</f>
        <v>Para dar solución al incidente Se refusiona hilos abiertos en empalme existente</v>
      </c>
      <c r="BB1079" s="3" t="str">
        <f>+_xlfn.CONCAT(Tabla4[[#This Row],[Causa Raiz]]," ",Tabla4[[#This Row],[Solución2]]," (",Tabla4[[#This Row],[Anillo]],"- Cabecera: ",Tabla4[[#This Row],[Cabecera]],"- Operador: ",Tabla4[[#This Row],[Operador]],")")</f>
        <v>Reportan apertura en el enlace Mov. Juan XXIII - Mov. Colon en el km 2,978 desde Centro ocasionado por Falla de Empalme de FiOp Para dar solución al incidente Se refusiona hilos abiertos en empalme existente (LINEAL- Cabecera: Buenaventura centro- Operador: Colombia Telecomunicaciones)</v>
      </c>
    </row>
    <row r="1080" spans="1:54" s="2" customFormat="1" ht="199.5">
      <c r="A1080" s="38">
        <f t="shared" si="105"/>
        <v>1079</v>
      </c>
      <c r="B1080" s="3">
        <v>8370426</v>
      </c>
      <c r="C1080" s="3" t="s">
        <v>54</v>
      </c>
      <c r="D1080" s="23">
        <v>45364.579861111109</v>
      </c>
      <c r="E1080" s="23">
        <v>45364.947916666664</v>
      </c>
      <c r="F1080" s="1">
        <f t="shared" ca="1" si="110"/>
        <v>0.36805555555474712</v>
      </c>
      <c r="G1080" s="3" t="s">
        <v>55</v>
      </c>
      <c r="H1080" s="41"/>
      <c r="I1080" s="40"/>
      <c r="J1080" s="5" t="s">
        <v>56</v>
      </c>
      <c r="K1080" s="3" t="s">
        <v>93</v>
      </c>
      <c r="L1080" s="9" t="s">
        <v>58</v>
      </c>
      <c r="M1080" s="3" t="s">
        <v>59</v>
      </c>
      <c r="N1080" s="3" t="s">
        <v>60</v>
      </c>
      <c r="O1080" s="3" t="s">
        <v>5381</v>
      </c>
      <c r="P1080" s="3" t="s">
        <v>5382</v>
      </c>
      <c r="Q1080" s="4" t="s">
        <v>5383</v>
      </c>
      <c r="R1080" s="3" t="s">
        <v>304</v>
      </c>
      <c r="S1080" s="3" t="s">
        <v>65</v>
      </c>
      <c r="T1080" s="3" t="s">
        <v>66</v>
      </c>
      <c r="U1080" s="3" t="s">
        <v>5384</v>
      </c>
      <c r="V1080" s="22" t="str">
        <f t="shared" si="109"/>
        <v>RLFO; Hora de aviso: 13:55 13/03/2024; Solución: se recupera 100 mts de reserva y se realiza un empalme de 24 hilos; Hora de solución: 22:45 13/03/2024; Causa: Vandalismo</v>
      </c>
      <c r="W1080" s="4" t="s">
        <v>68</v>
      </c>
      <c r="X1080" s="3"/>
      <c r="Y1080" s="3"/>
      <c r="Z1080" s="3" t="s">
        <v>69</v>
      </c>
      <c r="AA1080" s="3" t="s">
        <v>71</v>
      </c>
      <c r="AB1080" s="3">
        <v>0</v>
      </c>
      <c r="AC1080" s="3" t="s">
        <v>71</v>
      </c>
      <c r="AD1080" s="6">
        <v>0.20347222222222222</v>
      </c>
      <c r="AE1080" s="7"/>
      <c r="AF1080" s="7"/>
      <c r="AG1080" s="6">
        <f>Tabla4[[#This Row],[Tiempo Parada de Reloj]]+Tabla4[[#This Row],[Tiempo Autorizado por Telefonica (no Máximo)]]</f>
        <v>0.20347222222222222</v>
      </c>
      <c r="AH1080" s="7">
        <f t="shared" ca="1" si="106"/>
        <v>0.16458333333252489</v>
      </c>
      <c r="AI1080" s="8">
        <f t="shared" si="107"/>
        <v>4.8833333333333329</v>
      </c>
      <c r="AJ1080" s="8">
        <f t="shared" ca="1" si="108"/>
        <v>3.9499999999805975</v>
      </c>
      <c r="AK1080" s="3" t="s">
        <v>72</v>
      </c>
      <c r="AL1080" s="3" t="s">
        <v>70</v>
      </c>
      <c r="AM1080" s="3" t="s">
        <v>73</v>
      </c>
      <c r="AN1080" s="3" t="s">
        <v>119</v>
      </c>
      <c r="AO1080" s="3" t="s">
        <v>119</v>
      </c>
      <c r="AP1080" s="3" t="s">
        <v>119</v>
      </c>
      <c r="AQ1080" s="23">
        <v>45365.80972222222</v>
      </c>
      <c r="AR1080" s="3"/>
      <c r="AS1080" s="23"/>
      <c r="AT1080" s="23"/>
      <c r="AU1080" s="3" t="s">
        <v>100</v>
      </c>
      <c r="AV1080" s="3" t="s">
        <v>306</v>
      </c>
      <c r="AW1080" s="3" t="s">
        <v>307</v>
      </c>
      <c r="AX1080" s="3">
        <v>4.6988799999999999</v>
      </c>
      <c r="AY1080" s="3">
        <v>-74.073887999999997</v>
      </c>
      <c r="AZ1080" s="8" t="str">
        <f>+CONCATENATE("Reportan apertura en el enlace ",Tabla4[[#This Row],[Enlace]]," en el ",Tabla4[[#This Row],[Distancia óptica]]," ocasionado por ",Tabla4[[#This Row],[Causa del daño]])</f>
        <v>Reportan apertura en el enlace Morato - Olt Engativa en el Km 0,863 desde  Morato ocasionado por Vandalismo</v>
      </c>
      <c r="BA1080" s="8" t="str">
        <f>+CONCATENATE("Para dar solución al incidente ",Tabla4[[#This Row],[Solución]])</f>
        <v>Para dar solución al incidente se recupera 100 mts de reserva y se realiza un empalme de 24 hilos</v>
      </c>
      <c r="BB1080" s="3" t="str">
        <f>+_xlfn.CONCAT(Tabla4[[#This Row],[Causa Raiz]]," ",Tabla4[[#This Row],[Solución2]]," (",Tabla4[[#This Row],[Anillo]],"- Cabecera: ",Tabla4[[#This Row],[Cabecera]],"- Operador: ",Tabla4[[#This Row],[Operador]],")")</f>
        <v>Reportan apertura en el enlace Morato - Olt Engativa en el Km 0,863 desde  Morato ocasionado por Vandalismo Para dar solución al incidente se recupera 100 mts de reserva y se realiza un empalme de 24 hilos (LINEAL- Cabecera: MORATO- Operador: Colombia Telecomunicaciones)</v>
      </c>
    </row>
    <row r="1081" spans="1:54" s="2" customFormat="1" ht="185.25">
      <c r="A1081" s="38">
        <f t="shared" si="105"/>
        <v>1080</v>
      </c>
      <c r="B1081" s="3">
        <v>8370868</v>
      </c>
      <c r="C1081" s="3" t="s">
        <v>92</v>
      </c>
      <c r="D1081" s="23">
        <v>45364.666666666664</v>
      </c>
      <c r="E1081" s="23">
        <v>45365.215277777781</v>
      </c>
      <c r="F1081" s="1">
        <f t="shared" ca="1" si="110"/>
        <v>0.54861111111677019</v>
      </c>
      <c r="G1081" s="3" t="s">
        <v>55</v>
      </c>
      <c r="H1081" s="41"/>
      <c r="I1081" s="40"/>
      <c r="J1081" s="5" t="s">
        <v>56</v>
      </c>
      <c r="K1081" s="3" t="s">
        <v>77</v>
      </c>
      <c r="L1081" s="9" t="s">
        <v>58</v>
      </c>
      <c r="M1081" s="3" t="s">
        <v>745</v>
      </c>
      <c r="N1081" s="3" t="s">
        <v>746</v>
      </c>
      <c r="O1081" s="3" t="s">
        <v>1748</v>
      </c>
      <c r="P1081" s="3" t="s">
        <v>5385</v>
      </c>
      <c r="Q1081" s="4" t="s">
        <v>5386</v>
      </c>
      <c r="R1081" s="3" t="s">
        <v>934</v>
      </c>
      <c r="S1081" s="3" t="s">
        <v>158</v>
      </c>
      <c r="T1081" s="3" t="s">
        <v>276</v>
      </c>
      <c r="U1081" s="3" t="s">
        <v>4247</v>
      </c>
      <c r="V1081" s="22" t="str">
        <f t="shared" si="109"/>
        <v>RTNFO; Hora de aviso: 16:00 13/03/2024; Solución: se recupera 50 mts de reserva y se realiza un empalme de 36 hilos; Hora de solución: 5:10 14/03/2024; Causa: Intervención de Terceros</v>
      </c>
      <c r="W1081" s="4" t="s">
        <v>160</v>
      </c>
      <c r="X1081" s="3"/>
      <c r="Y1081" s="3"/>
      <c r="Z1081" s="3" t="s">
        <v>69</v>
      </c>
      <c r="AA1081" s="3" t="s">
        <v>70</v>
      </c>
      <c r="AB1081" s="3">
        <v>8371086</v>
      </c>
      <c r="AC1081" s="3" t="s">
        <v>71</v>
      </c>
      <c r="AD1081" s="6">
        <v>0.35555555555555557</v>
      </c>
      <c r="AE1081" s="7"/>
      <c r="AF1081" s="7"/>
      <c r="AG1081" s="6">
        <f>Tabla4[[#This Row],[Tiempo Parada de Reloj]]+Tabla4[[#This Row],[Tiempo Autorizado por Telefonica (no Máximo)]]</f>
        <v>0.35555555555555557</v>
      </c>
      <c r="AH1081" s="7">
        <f t="shared" ca="1" si="106"/>
        <v>0.19305555556121462</v>
      </c>
      <c r="AI1081" s="8">
        <f t="shared" si="107"/>
        <v>8.5333333333333332</v>
      </c>
      <c r="AJ1081" s="8">
        <f t="shared" ca="1" si="108"/>
        <v>4.6333333334691513</v>
      </c>
      <c r="AK1081" s="3" t="s">
        <v>460</v>
      </c>
      <c r="AL1081" s="3" t="s">
        <v>70</v>
      </c>
      <c r="AM1081" s="3" t="s">
        <v>119</v>
      </c>
      <c r="AN1081" s="3" t="s">
        <v>119</v>
      </c>
      <c r="AO1081" s="3" t="s">
        <v>119</v>
      </c>
      <c r="AP1081" s="3" t="s">
        <v>119</v>
      </c>
      <c r="AQ1081" s="23">
        <v>45366.831944444442</v>
      </c>
      <c r="AR1081" s="3"/>
      <c r="AS1081" s="23"/>
      <c r="AT1081" s="23"/>
      <c r="AU1081" s="3" t="s">
        <v>752</v>
      </c>
      <c r="AV1081" s="3" t="s">
        <v>753</v>
      </c>
      <c r="AW1081" s="3" t="s">
        <v>1323</v>
      </c>
      <c r="AX1081" s="3">
        <v>2.9750000000000001</v>
      </c>
      <c r="AY1081" s="3">
        <v>-75.284719999999993</v>
      </c>
      <c r="AZ1081" s="8" t="str">
        <f>+CONCATENATE("Reportan apertura en el enlace ",Tabla4[[#This Row],[Enlace]]," en el ",Tabla4[[#This Row],[Distancia óptica]]," ocasionado por ",Tabla4[[#This Row],[Causa del daño]])</f>
        <v>Reportan apertura en el enlace Neiva - Natagaima en el Km 8,8 desde Neiva ocasionado por Intervención de Terceros</v>
      </c>
      <c r="BA1081" s="8" t="str">
        <f>+CONCATENATE("Para dar solución al incidente ",Tabla4[[#This Row],[Solución]])</f>
        <v>Para dar solución al incidente se recupera 50 mts de reserva y se realiza un empalme de 36 hilos</v>
      </c>
      <c r="BB1081" s="3" t="str">
        <f>+_xlfn.CONCAT(Tabla4[[#This Row],[Causa Raiz]]," ",Tabla4[[#This Row],[Solución2]]," (",Tabla4[[#This Row],[Anillo]],"- Cabecera: ",Tabla4[[#This Row],[Cabecera]],"- Operador: ",Tabla4[[#This Row],[Operador]],")")</f>
        <v>Reportan apertura en el enlace Neiva - Natagaima en el Km 8,8 desde Neiva ocasionado por Intervención de Terceros Para dar solución al incidente se recupera 50 mts de reserva y se realiza un empalme de 36 hilos (TRONCAL- Cabecera: Neiva Centro- Operador: Colombia Telecomunicaciones)</v>
      </c>
    </row>
    <row r="1082" spans="1:54" s="2" customFormat="1" ht="199.5">
      <c r="A1082" s="38">
        <f t="shared" si="105"/>
        <v>1081</v>
      </c>
      <c r="B1082" s="3">
        <v>8370926</v>
      </c>
      <c r="C1082" s="3" t="s">
        <v>163</v>
      </c>
      <c r="D1082" s="23">
        <v>45364.677083333336</v>
      </c>
      <c r="E1082" s="23">
        <v>45365.104166666664</v>
      </c>
      <c r="F1082" s="1">
        <f t="shared" ca="1" si="110"/>
        <v>0.42708333332848269</v>
      </c>
      <c r="G1082" s="3" t="s">
        <v>55</v>
      </c>
      <c r="H1082" s="41"/>
      <c r="I1082" s="40"/>
      <c r="J1082" s="5" t="s">
        <v>56</v>
      </c>
      <c r="K1082" s="3" t="s">
        <v>138</v>
      </c>
      <c r="L1082" s="9" t="s">
        <v>58</v>
      </c>
      <c r="M1082" s="3" t="s">
        <v>139</v>
      </c>
      <c r="N1082" s="3" t="s">
        <v>721</v>
      </c>
      <c r="O1082" s="3" t="s">
        <v>5387</v>
      </c>
      <c r="P1082" s="3" t="s">
        <v>5388</v>
      </c>
      <c r="Q1082" s="4" t="s">
        <v>5389</v>
      </c>
      <c r="R1082" s="3" t="s">
        <v>144</v>
      </c>
      <c r="S1082" s="3" t="s">
        <v>145</v>
      </c>
      <c r="T1082" s="3" t="s">
        <v>329</v>
      </c>
      <c r="U1082" s="3" t="s">
        <v>5390</v>
      </c>
      <c r="V1082" s="22" t="str">
        <f t="shared" si="109"/>
        <v>RDFO; Hora de aviso: 16:15 13/03/2024; Solución: se realiza tendido de 90 mts y dos empalmes de 36 hilos en caja de 48 ; Hora de solución: 2:30 14/03/2024; Causa: Incendio</v>
      </c>
      <c r="W1082" s="4" t="s">
        <v>199</v>
      </c>
      <c r="X1082" s="3"/>
      <c r="Y1082" s="3"/>
      <c r="Z1082" s="3" t="s">
        <v>69</v>
      </c>
      <c r="AA1082" s="3" t="s">
        <v>71</v>
      </c>
      <c r="AB1082" s="3">
        <v>0</v>
      </c>
      <c r="AC1082" s="3" t="s">
        <v>71</v>
      </c>
      <c r="AD1082" s="6">
        <v>0.22500000000000001</v>
      </c>
      <c r="AE1082" s="7"/>
      <c r="AF1082" s="7"/>
      <c r="AG1082" s="6">
        <f>Tabla4[[#This Row],[Tiempo Parada de Reloj]]+Tabla4[[#This Row],[Tiempo Autorizado por Telefonica (no Máximo)]]</f>
        <v>0.22500000000000001</v>
      </c>
      <c r="AH1082" s="7">
        <f t="shared" ca="1" si="106"/>
        <v>0.20208333332848269</v>
      </c>
      <c r="AI1082" s="8">
        <f t="shared" si="107"/>
        <v>5.4</v>
      </c>
      <c r="AJ1082" s="8">
        <f t="shared" ca="1" si="108"/>
        <v>4.8499999998835843</v>
      </c>
      <c r="AK1082" s="3" t="s">
        <v>460</v>
      </c>
      <c r="AL1082" s="3" t="s">
        <v>70</v>
      </c>
      <c r="AM1082" s="3" t="s">
        <v>119</v>
      </c>
      <c r="AN1082" s="3" t="s">
        <v>119</v>
      </c>
      <c r="AO1082" s="3" t="s">
        <v>98</v>
      </c>
      <c r="AP1082" s="3" t="s">
        <v>98</v>
      </c>
      <c r="AQ1082" s="23">
        <v>45368.477777777778</v>
      </c>
      <c r="AR1082" s="3"/>
      <c r="AS1082" s="23"/>
      <c r="AT1082" s="23"/>
      <c r="AU1082" s="3" t="s">
        <v>1040</v>
      </c>
      <c r="AV1082" s="3" t="s">
        <v>5391</v>
      </c>
      <c r="AW1082" s="3" t="s">
        <v>5392</v>
      </c>
      <c r="AX1082" s="3">
        <v>3.2572000000000001</v>
      </c>
      <c r="AY1082" s="3">
        <v>-76.540880000000001</v>
      </c>
      <c r="AZ1082" s="8" t="str">
        <f>+CONCATENATE("Reportan apertura en el enlace ",Tabla4[[#This Row],[Enlace]]," en el ",Tabla4[[#This Row],[Distancia óptica]]," ocasionado por ",Tabla4[[#This Row],[Causa del daño]])</f>
        <v>Reportan apertura en el enlace Jamundi - Makrocaney en el Km 1,3 desde Jamundi ocasionado por Incendio</v>
      </c>
      <c r="BA1082" s="8" t="str">
        <f>+CONCATENATE("Para dar solución al incidente ",Tabla4[[#This Row],[Solución]])</f>
        <v xml:space="preserve">Para dar solución al incidente se realiza tendido de 90 mts y dos empalmes de 36 hilos en caja de 48 </v>
      </c>
      <c r="BB1082" s="3" t="str">
        <f>+_xlfn.CONCAT(Tabla4[[#This Row],[Causa Raiz]]," ",Tabla4[[#This Row],[Solución2]]," (",Tabla4[[#This Row],[Anillo]],"- Cabecera: ",Tabla4[[#This Row],[Cabecera]],"- Operador: ",Tabla4[[#This Row],[Operador]],")")</f>
        <v>Reportan apertura en el enlace Jamundi - Makrocaney en el Km 1,3 desde Jamundi ocasionado por Incendio Para dar solución al incidente se realiza tendido de 90 mts y dos empalmes de 36 hilos en caja de 48  (ANILLO 4C- Cabecera: MAKROCANEY- Operador: Colombia Telecomunicaciones)</v>
      </c>
    </row>
    <row r="1083" spans="1:54" s="2" customFormat="1" ht="156.75">
      <c r="A1083" s="38">
        <f t="shared" si="105"/>
        <v>1082</v>
      </c>
      <c r="B1083" s="3">
        <v>8371053</v>
      </c>
      <c r="C1083" s="3" t="s">
        <v>136</v>
      </c>
      <c r="D1083" s="23">
        <v>45364.583333333336</v>
      </c>
      <c r="E1083" s="23">
        <v>45364.625</v>
      </c>
      <c r="F1083" s="1">
        <f t="shared" ca="1" si="110"/>
        <v>4.1666666664241347E-2</v>
      </c>
      <c r="G1083" s="3" t="s">
        <v>55</v>
      </c>
      <c r="H1083" s="41"/>
      <c r="I1083" s="40"/>
      <c r="J1083" s="5" t="s">
        <v>137</v>
      </c>
      <c r="K1083" s="3" t="s">
        <v>57</v>
      </c>
      <c r="L1083" s="9" t="s">
        <v>78</v>
      </c>
      <c r="M1083" s="3" t="s">
        <v>59</v>
      </c>
      <c r="N1083" s="3" t="s">
        <v>60</v>
      </c>
      <c r="O1083" s="3" t="s">
        <v>5393</v>
      </c>
      <c r="P1083" s="3" t="s">
        <v>5394</v>
      </c>
      <c r="Q1083" s="4" t="s">
        <v>5395</v>
      </c>
      <c r="R1083" s="3" t="s">
        <v>378</v>
      </c>
      <c r="S1083" s="3" t="s">
        <v>65</v>
      </c>
      <c r="T1083" s="3" t="s">
        <v>256</v>
      </c>
      <c r="U1083" s="3" t="s">
        <v>2089</v>
      </c>
      <c r="V1083" s="22" t="str">
        <f t="shared" si="109"/>
        <v>RBHFO; Hora de aviso: 14:00 13/03/2024; Solución: Se refusiona hilo en empalme existente; Hora de solución: 15:00 13/03/2024; Causa: Falla de Empalme de FiOp</v>
      </c>
      <c r="W1083" s="4" t="s">
        <v>68</v>
      </c>
      <c r="X1083" s="3"/>
      <c r="Y1083" s="3"/>
      <c r="Z1083" s="3" t="s">
        <v>69</v>
      </c>
      <c r="AA1083" s="3" t="s">
        <v>70</v>
      </c>
      <c r="AB1083" s="3">
        <v>8370370</v>
      </c>
      <c r="AC1083" s="3" t="s">
        <v>71</v>
      </c>
      <c r="AD1083" s="6">
        <v>0</v>
      </c>
      <c r="AE1083" s="7"/>
      <c r="AF1083" s="7"/>
      <c r="AG1083" s="6">
        <f>Tabla4[[#This Row],[Tiempo Parada de Reloj]]+Tabla4[[#This Row],[Tiempo Autorizado por Telefonica (no Máximo)]]</f>
        <v>0</v>
      </c>
      <c r="AH1083" s="7">
        <f t="shared" ca="1" si="106"/>
        <v>4.1666666664241347E-2</v>
      </c>
      <c r="AI1083" s="8">
        <f t="shared" si="107"/>
        <v>0</v>
      </c>
      <c r="AJ1083" s="8">
        <f t="shared" ca="1" si="108"/>
        <v>0.99999999994179234</v>
      </c>
      <c r="AK1083" s="3" t="s">
        <v>73</v>
      </c>
      <c r="AL1083" s="3" t="s">
        <v>71</v>
      </c>
      <c r="AM1083" s="3" t="s">
        <v>73</v>
      </c>
      <c r="AN1083" s="3" t="s">
        <v>73</v>
      </c>
      <c r="AO1083" s="3" t="s">
        <v>119</v>
      </c>
      <c r="AP1083" s="3" t="s">
        <v>119</v>
      </c>
      <c r="AQ1083" s="23">
        <v>45365.820833333331</v>
      </c>
      <c r="AR1083" s="3"/>
      <c r="AS1083" s="23"/>
      <c r="AT1083" s="23"/>
      <c r="AU1083" s="3" t="s">
        <v>100</v>
      </c>
      <c r="AV1083" s="3" t="s">
        <v>526</v>
      </c>
      <c r="AW1083" s="3" t="s">
        <v>5396</v>
      </c>
      <c r="AX1083" s="3">
        <v>4.5350999999999999</v>
      </c>
      <c r="AY1083" s="3">
        <v>-74.116</v>
      </c>
      <c r="AZ1083" s="8" t="str">
        <f>+CONCATENATE("Reportan apertura en el enlace ",Tabla4[[#This Row],[Enlace]]," en el ",Tabla4[[#This Row],[Distancia óptica]]," ocasionado por ",Tabla4[[#This Row],[Causa del daño]])</f>
        <v>Reportan apertura en el enlace Mov. Danubio azul -Mov. Molinos en el Km 3,2 desde Mov Molinos ocasionado por Falla de Empalme de FiOp</v>
      </c>
      <c r="BA1083" s="8" t="str">
        <f>+CONCATENATE("Para dar solución al incidente ",Tabla4[[#This Row],[Solución]])</f>
        <v>Para dar solución al incidente Se refusiona hilo en empalme existente</v>
      </c>
      <c r="BB1083" s="3" t="str">
        <f>+_xlfn.CONCAT(Tabla4[[#This Row],[Causa Raiz]]," ",Tabla4[[#This Row],[Solución2]]," (",Tabla4[[#This Row],[Anillo]],"- Cabecera: ",Tabla4[[#This Row],[Cabecera]],"- Operador: ",Tabla4[[#This Row],[Operador]],")")</f>
        <v>Reportan apertura en el enlace Mov. Danubio azul -Mov. Molinos en el Km 3,2 desde Mov Molinos ocasionado por Falla de Empalme de FiOp Para dar solución al incidente Se refusiona hilo en empalme existente (Anillo 60- Cabecera: Marruecos- Operador: Infraco)</v>
      </c>
    </row>
    <row r="1084" spans="1:54" s="2" customFormat="1" ht="185.25">
      <c r="A1084" s="38">
        <f t="shared" si="105"/>
        <v>1083</v>
      </c>
      <c r="B1084" s="3">
        <v>8370327</v>
      </c>
      <c r="C1084" s="3" t="s">
        <v>54</v>
      </c>
      <c r="D1084" s="23">
        <v>45364.708333333336</v>
      </c>
      <c r="E1084" s="23">
        <v>45365.371527777781</v>
      </c>
      <c r="F1084" s="1">
        <f t="shared" ca="1" si="110"/>
        <v>0.66319444444525288</v>
      </c>
      <c r="G1084" s="3" t="s">
        <v>55</v>
      </c>
      <c r="H1084" s="41"/>
      <c r="I1084" s="40"/>
      <c r="J1084" s="5" t="s">
        <v>56</v>
      </c>
      <c r="K1084" s="3" t="s">
        <v>57</v>
      </c>
      <c r="L1084" s="9" t="s">
        <v>58</v>
      </c>
      <c r="M1084" s="3" t="s">
        <v>59</v>
      </c>
      <c r="N1084" s="3" t="s">
        <v>60</v>
      </c>
      <c r="O1084" s="3" t="s">
        <v>5397</v>
      </c>
      <c r="P1084" s="3" t="s">
        <v>5398</v>
      </c>
      <c r="Q1084" s="4" t="s">
        <v>5399</v>
      </c>
      <c r="R1084" s="3" t="s">
        <v>1476</v>
      </c>
      <c r="S1084" s="3" t="s">
        <v>65</v>
      </c>
      <c r="T1084" s="3" t="s">
        <v>256</v>
      </c>
      <c r="U1084" s="3" t="s">
        <v>2089</v>
      </c>
      <c r="V1084" s="22" t="str">
        <f t="shared" si="109"/>
        <v>RLFO; Hora de aviso: 17:00 13/03/2024; Solución: Se refusiona hilo en empalme existente; Hora de solución: 8:55 14/03/2024; Causa: Falla de Empalme de FiOp</v>
      </c>
      <c r="W1084" s="4" t="s">
        <v>68</v>
      </c>
      <c r="X1084" s="3"/>
      <c r="Y1084" s="3"/>
      <c r="Z1084" s="3" t="s">
        <v>69</v>
      </c>
      <c r="AA1084" s="3" t="s">
        <v>70</v>
      </c>
      <c r="AB1084" s="3">
        <v>8370327</v>
      </c>
      <c r="AC1084" s="3" t="s">
        <v>71</v>
      </c>
      <c r="AD1084" s="6">
        <v>0.56944444444444442</v>
      </c>
      <c r="AE1084" s="7"/>
      <c r="AF1084" s="7"/>
      <c r="AG1084" s="6">
        <f>Tabla4[[#This Row],[Tiempo Parada de Reloj]]+Tabla4[[#This Row],[Tiempo Autorizado por Telefonica (no Máximo)]]</f>
        <v>0.56944444444444442</v>
      </c>
      <c r="AH1084" s="7">
        <f t="shared" ca="1" si="106"/>
        <v>9.3750000000808464E-2</v>
      </c>
      <c r="AI1084" s="8">
        <f t="shared" si="107"/>
        <v>13.666666666666666</v>
      </c>
      <c r="AJ1084" s="8">
        <f t="shared" ca="1" si="108"/>
        <v>2.2500000000194031</v>
      </c>
      <c r="AK1084" s="3" t="s">
        <v>88</v>
      </c>
      <c r="AL1084" s="3" t="s">
        <v>70</v>
      </c>
      <c r="AM1084" s="3" t="s">
        <v>119</v>
      </c>
      <c r="AN1084" s="3" t="s">
        <v>72</v>
      </c>
      <c r="AO1084" s="3" t="s">
        <v>119</v>
      </c>
      <c r="AP1084" s="3" t="s">
        <v>119</v>
      </c>
      <c r="AQ1084" s="23">
        <v>45366.754861111112</v>
      </c>
      <c r="AR1084" s="3"/>
      <c r="AS1084" s="23"/>
      <c r="AT1084" s="23"/>
      <c r="AU1084" s="3" t="s">
        <v>100</v>
      </c>
      <c r="AV1084" s="3" t="s">
        <v>526</v>
      </c>
      <c r="AW1084" s="3" t="s">
        <v>5400</v>
      </c>
      <c r="AX1084" s="3">
        <v>4.5518999999999998</v>
      </c>
      <c r="AY1084" s="3">
        <v>-74.121399999999994</v>
      </c>
      <c r="AZ1084" s="8" t="str">
        <f>+CONCATENATE("Reportan apertura en el enlace ",Tabla4[[#This Row],[Enlace]]," en el ",Tabla4[[#This Row],[Distancia óptica]]," ocasionado por ",Tabla4[[#This Row],[Causa del daño]])</f>
        <v>Reportan apertura en el enlace J.A.C Barrio Palermo - Marruecos en el km 3,8 desde Palermo Sur ocasionado por Falla de Empalme de FiOp</v>
      </c>
      <c r="BA1084" s="8" t="str">
        <f>+CONCATENATE("Para dar solución al incidente ",Tabla4[[#This Row],[Solución]])</f>
        <v>Para dar solución al incidente Se refusiona hilo en empalme existente</v>
      </c>
      <c r="BB1084" s="3" t="str">
        <f>+_xlfn.CONCAT(Tabla4[[#This Row],[Causa Raiz]]," ",Tabla4[[#This Row],[Solución2]]," (",Tabla4[[#This Row],[Anillo]],"- Cabecera: ",Tabla4[[#This Row],[Cabecera]],"- Operador: ",Tabla4[[#This Row],[Operador]],")")</f>
        <v>Reportan apertura en el enlace J.A.C Barrio Palermo - Marruecos en el km 3,8 desde Palermo Sur ocasionado por Falla de Empalme de FiOp Para dar solución al incidente Se refusiona hilo en empalme existente (Anillo POP- Cabecera: Marruecos- Operador: Colombia Telecomunicaciones)</v>
      </c>
    </row>
    <row r="1085" spans="1:54" s="2" customFormat="1" ht="228">
      <c r="A1085" s="38">
        <f t="shared" si="105"/>
        <v>1084</v>
      </c>
      <c r="B1085" s="3">
        <v>8371726</v>
      </c>
      <c r="C1085" s="3" t="s">
        <v>54</v>
      </c>
      <c r="D1085" s="23">
        <v>45364.708333333336</v>
      </c>
      <c r="E1085" s="23">
        <v>45365.635416666664</v>
      </c>
      <c r="F1085" s="1">
        <f t="shared" ca="1" si="110"/>
        <v>0.92708333332848269</v>
      </c>
      <c r="G1085" s="3" t="s">
        <v>55</v>
      </c>
      <c r="H1085" s="41"/>
      <c r="I1085" s="40"/>
      <c r="J1085" s="5" t="s">
        <v>56</v>
      </c>
      <c r="K1085" s="3" t="s">
        <v>57</v>
      </c>
      <c r="L1085" s="9" t="s">
        <v>58</v>
      </c>
      <c r="M1085" s="3" t="s">
        <v>59</v>
      </c>
      <c r="N1085" s="3" t="s">
        <v>60</v>
      </c>
      <c r="O1085" s="3" t="s">
        <v>5401</v>
      </c>
      <c r="P1085" s="3" t="s">
        <v>5402</v>
      </c>
      <c r="Q1085" s="4" t="s">
        <v>5403</v>
      </c>
      <c r="R1085" s="3" t="s">
        <v>1476</v>
      </c>
      <c r="S1085" s="3" t="s">
        <v>65</v>
      </c>
      <c r="T1085" s="3" t="s">
        <v>176</v>
      </c>
      <c r="U1085" s="3" t="s">
        <v>5404</v>
      </c>
      <c r="V1085" s="22" t="str">
        <f t="shared" si="109"/>
        <v>RLFO; Hora de aviso: 17:00 13/03/2024; Solución: Realiza tendido 100 mts de f.o de 144 y 2 cajas nuevas de empalme de 48 f.o para dar continuidad; Hora de solución: 15:15 14/03/2024; Causa: Intervención de Terceros. No Identificados</v>
      </c>
      <c r="W1085" s="4" t="s">
        <v>68</v>
      </c>
      <c r="X1085" s="3"/>
      <c r="Y1085" s="3"/>
      <c r="Z1085" s="3" t="s">
        <v>69</v>
      </c>
      <c r="AA1085" s="3" t="s">
        <v>71</v>
      </c>
      <c r="AB1085" s="3">
        <v>0</v>
      </c>
      <c r="AC1085" s="3" t="s">
        <v>71</v>
      </c>
      <c r="AD1085" s="6">
        <v>0.77083333333333337</v>
      </c>
      <c r="AE1085" s="7"/>
      <c r="AF1085" s="7"/>
      <c r="AG1085" s="6">
        <f>Tabla4[[#This Row],[Tiempo Parada de Reloj]]+Tabla4[[#This Row],[Tiempo Autorizado por Telefonica (no Máximo)]]</f>
        <v>0.77083333333333337</v>
      </c>
      <c r="AH1085" s="7">
        <f t="shared" ca="1" si="106"/>
        <v>0.15624999999514932</v>
      </c>
      <c r="AI1085" s="8">
        <f t="shared" si="107"/>
        <v>18.5</v>
      </c>
      <c r="AJ1085" s="8">
        <f t="shared" ca="1" si="108"/>
        <v>3.7499999998835838</v>
      </c>
      <c r="AK1085" s="3" t="s">
        <v>73</v>
      </c>
      <c r="AL1085" s="3" t="s">
        <v>70</v>
      </c>
      <c r="AM1085" s="3" t="s">
        <v>88</v>
      </c>
      <c r="AN1085" s="3" t="s">
        <v>88</v>
      </c>
      <c r="AO1085" s="3" t="s">
        <v>119</v>
      </c>
      <c r="AP1085" s="3" t="s">
        <v>119</v>
      </c>
      <c r="AQ1085" s="23">
        <v>45367.849305555559</v>
      </c>
      <c r="AR1085" s="3"/>
      <c r="AS1085" s="23"/>
      <c r="AT1085" s="23"/>
      <c r="AU1085" s="3" t="s">
        <v>298</v>
      </c>
      <c r="AV1085" s="3" t="s">
        <v>5405</v>
      </c>
      <c r="AW1085" s="3" t="s">
        <v>135</v>
      </c>
      <c r="AX1085" s="3">
        <v>4.62873</v>
      </c>
      <c r="AY1085" s="3">
        <v>-74.099900000000005</v>
      </c>
      <c r="AZ1085" s="8" t="str">
        <f>+CONCATENATE("Reportan apertura en el enlace ",Tabla4[[#This Row],[Enlace]]," en el ",Tabla4[[#This Row],[Distancia óptica]]," ocasionado por ",Tabla4[[#This Row],[Causa del daño]])</f>
        <v>Reportan apertura en el enlace Bogota Centro - Ortezal en el Km 7,16 desde Bogota centro ocasionado por Intervención de Terceros. No Identificados</v>
      </c>
      <c r="BA1085" s="8" t="str">
        <f>+CONCATENATE("Para dar solución al incidente ",Tabla4[[#This Row],[Solución]])</f>
        <v>Para dar solución al incidente Realiza tendido 100 mts de f.o de 144 y 2 cajas nuevas de empalme de 48 f.o para dar continuidad</v>
      </c>
      <c r="BB1085" s="3" t="str">
        <f>+_xlfn.CONCAT(Tabla4[[#This Row],[Causa Raiz]]," ",Tabla4[[#This Row],[Solución2]]," (",Tabla4[[#This Row],[Anillo]],"- Cabecera: ",Tabla4[[#This Row],[Cabecera]],"- Operador: ",Tabla4[[#This Row],[Operador]],")")</f>
        <v>Reportan apertura en el enlace Bogota Centro - Ortezal en el Km 7,16 desde Bogota centro ocasionado por Intervención de Terceros. No Identificados Para dar solución al incidente Realiza tendido 100 mts de f.o de 144 y 2 cajas nuevas de empalme de 48 f.o para dar continuidad (Lineal- Cabecera: Bogota Centro- Operador: Colombia Telecomunicaciones)</v>
      </c>
    </row>
    <row r="1086" spans="1:54" s="2" customFormat="1" ht="185.25">
      <c r="A1086" s="38">
        <f t="shared" si="105"/>
        <v>1085</v>
      </c>
      <c r="B1086" s="3">
        <v>8372059</v>
      </c>
      <c r="C1086" s="3" t="s">
        <v>54</v>
      </c>
      <c r="D1086" s="23">
        <v>45364.875</v>
      </c>
      <c r="E1086" s="23">
        <v>45365.055555555555</v>
      </c>
      <c r="F1086" s="1">
        <f t="shared" ca="1" si="110"/>
        <v>0.18055555555474712</v>
      </c>
      <c r="G1086" s="3" t="s">
        <v>55</v>
      </c>
      <c r="H1086" s="41"/>
      <c r="I1086" s="40"/>
      <c r="J1086" s="5" t="s">
        <v>56</v>
      </c>
      <c r="K1086" s="3" t="s">
        <v>57</v>
      </c>
      <c r="L1086" s="9" t="s">
        <v>58</v>
      </c>
      <c r="M1086" s="3" t="s">
        <v>59</v>
      </c>
      <c r="N1086" s="3" t="s">
        <v>60</v>
      </c>
      <c r="O1086" s="3" t="s">
        <v>5406</v>
      </c>
      <c r="P1086" s="3" t="s">
        <v>5407</v>
      </c>
      <c r="Q1086" s="4" t="s">
        <v>5408</v>
      </c>
      <c r="R1086" s="3" t="s">
        <v>304</v>
      </c>
      <c r="S1086" s="3" t="s">
        <v>65</v>
      </c>
      <c r="T1086" s="3" t="s">
        <v>256</v>
      </c>
      <c r="U1086" s="3" t="s">
        <v>2089</v>
      </c>
      <c r="V1086" s="22" t="str">
        <f t="shared" si="109"/>
        <v>RLFO; Hora de aviso: 21:00 13/03/2024; Solución: Se refusiona hilo en empalme existente; Hora de solución: 1:20 14/03/2024; Causa: Falla de Empalme de FiOp</v>
      </c>
      <c r="W1086" s="4" t="s">
        <v>68</v>
      </c>
      <c r="X1086" s="3"/>
      <c r="Y1086" s="3"/>
      <c r="Z1086" s="3" t="s">
        <v>69</v>
      </c>
      <c r="AA1086" s="3" t="s">
        <v>71</v>
      </c>
      <c r="AB1086" s="3">
        <v>0</v>
      </c>
      <c r="AC1086" s="3" t="s">
        <v>71</v>
      </c>
      <c r="AD1086" s="6">
        <v>0</v>
      </c>
      <c r="AE1086" s="7">
        <v>1.3888888888888888E-2</v>
      </c>
      <c r="AF1086" s="7" t="s">
        <v>2677</v>
      </c>
      <c r="AG1086" s="6">
        <f>Tabla4[[#This Row],[Tiempo Parada de Reloj]]+Tabla4[[#This Row],[Tiempo Autorizado por Telefonica (no Máximo)]]</f>
        <v>1.3888888888888888E-2</v>
      </c>
      <c r="AH1086" s="7">
        <f t="shared" ca="1" si="106"/>
        <v>0.18055555555474712</v>
      </c>
      <c r="AI1086" s="8">
        <f t="shared" si="107"/>
        <v>0</v>
      </c>
      <c r="AJ1086" s="8">
        <f t="shared" ca="1" si="108"/>
        <v>4.3333333333139308</v>
      </c>
      <c r="AK1086" s="3" t="s">
        <v>73</v>
      </c>
      <c r="AL1086" s="3" t="s">
        <v>70</v>
      </c>
      <c r="AM1086" s="3" t="s">
        <v>119</v>
      </c>
      <c r="AN1086" s="3" t="s">
        <v>119</v>
      </c>
      <c r="AO1086" s="3" t="s">
        <v>119</v>
      </c>
      <c r="AP1086" s="3" t="s">
        <v>119</v>
      </c>
      <c r="AQ1086" s="23">
        <v>45367.809027777781</v>
      </c>
      <c r="AR1086" s="3"/>
      <c r="AS1086" s="23"/>
      <c r="AT1086" s="23"/>
      <c r="AU1086" s="3" t="s">
        <v>100</v>
      </c>
      <c r="AV1086" s="3" t="s">
        <v>306</v>
      </c>
      <c r="AW1086" s="3" t="s">
        <v>307</v>
      </c>
      <c r="AX1086" s="3">
        <v>4.6877700000000004</v>
      </c>
      <c r="AY1086" s="3">
        <v>-74.082776999999993</v>
      </c>
      <c r="AZ1086" s="8" t="str">
        <f>+CONCATENATE("Reportan apertura en el enlace ",Tabla4[[#This Row],[Enlace]]," en el ",Tabla4[[#This Row],[Distancia óptica]]," ocasionado por ",Tabla4[[#This Row],[Causa del daño]])</f>
        <v>Reportan apertura en el enlace Morato - Olt La Española en el Km 2,682 desde Morato ocasionado por Falla de Empalme de FiOp</v>
      </c>
      <c r="BA1086" s="8" t="str">
        <f>+CONCATENATE("Para dar solución al incidente ",Tabla4[[#This Row],[Solución]])</f>
        <v>Para dar solución al incidente Se refusiona hilo en empalme existente</v>
      </c>
      <c r="BB1086" s="3" t="str">
        <f>+_xlfn.CONCAT(Tabla4[[#This Row],[Causa Raiz]]," ",Tabla4[[#This Row],[Solución2]]," (",Tabla4[[#This Row],[Anillo]],"- Cabecera: ",Tabla4[[#This Row],[Cabecera]],"- Operador: ",Tabla4[[#This Row],[Operador]],")")</f>
        <v>Reportan apertura en el enlace Morato - Olt La Española en el Km 2,682 desde Morato ocasionado por Falla de Empalme de FiOp Para dar solución al incidente Se refusiona hilo en empalme existente (LINEAL- Cabecera: MORATO- Operador: Colombia Telecomunicaciones)</v>
      </c>
    </row>
    <row r="1087" spans="1:54" s="2" customFormat="1" ht="185.25">
      <c r="A1087" s="38">
        <f t="shared" si="105"/>
        <v>1086</v>
      </c>
      <c r="B1087" s="3">
        <v>8371751</v>
      </c>
      <c r="C1087" s="3" t="s">
        <v>54</v>
      </c>
      <c r="D1087" s="23">
        <v>45364.881944444445</v>
      </c>
      <c r="E1087" s="23">
        <v>45365.125</v>
      </c>
      <c r="F1087" s="1">
        <f t="shared" ca="1" si="110"/>
        <v>0.24305555555474712</v>
      </c>
      <c r="G1087" s="3" t="s">
        <v>55</v>
      </c>
      <c r="H1087" s="41"/>
      <c r="I1087" s="40"/>
      <c r="J1087" s="5" t="s">
        <v>56</v>
      </c>
      <c r="K1087" s="3" t="s">
        <v>122</v>
      </c>
      <c r="L1087" s="9" t="s">
        <v>58</v>
      </c>
      <c r="M1087" s="3" t="s">
        <v>123</v>
      </c>
      <c r="N1087" s="3" t="s">
        <v>124</v>
      </c>
      <c r="O1087" s="3" t="s">
        <v>5409</v>
      </c>
      <c r="P1087" s="3" t="s">
        <v>5410</v>
      </c>
      <c r="Q1087" s="4" t="s">
        <v>5411</v>
      </c>
      <c r="R1087" s="3" t="s">
        <v>128</v>
      </c>
      <c r="S1087" s="3" t="s">
        <v>129</v>
      </c>
      <c r="T1087" s="3" t="s">
        <v>66</v>
      </c>
      <c r="U1087" s="3" t="s">
        <v>5412</v>
      </c>
      <c r="V1087" s="22" t="str">
        <f t="shared" si="109"/>
        <v>RLFO; Hora de aviso: 21:10 13/03/2024; Solución: se recupera 100 mts de reserva y se realiza un empalme de 96 hilos; Hora de solución: 3:00 14/03/2024; Causa: Vandalismo</v>
      </c>
      <c r="W1087" s="4" t="s">
        <v>132</v>
      </c>
      <c r="X1087" s="3"/>
      <c r="Y1087" s="3"/>
      <c r="Z1087" s="3" t="s">
        <v>69</v>
      </c>
      <c r="AA1087" s="3" t="s">
        <v>70</v>
      </c>
      <c r="AB1087" s="3" t="s">
        <v>5413</v>
      </c>
      <c r="AC1087" s="3" t="s">
        <v>71</v>
      </c>
      <c r="AD1087" s="6">
        <v>8.0555555555555561E-2</v>
      </c>
      <c r="AE1087" s="7"/>
      <c r="AF1087" s="7"/>
      <c r="AG1087" s="6">
        <f>Tabla4[[#This Row],[Tiempo Parada de Reloj]]+Tabla4[[#This Row],[Tiempo Autorizado por Telefonica (no Máximo)]]</f>
        <v>8.0555555555555561E-2</v>
      </c>
      <c r="AH1087" s="7">
        <f t="shared" ca="1" si="106"/>
        <v>0.16249999999919157</v>
      </c>
      <c r="AI1087" s="8">
        <f t="shared" si="107"/>
        <v>1.9333333333333336</v>
      </c>
      <c r="AJ1087" s="8">
        <f t="shared" ca="1" si="108"/>
        <v>3.8999999999805977</v>
      </c>
      <c r="AK1087" s="3" t="s">
        <v>73</v>
      </c>
      <c r="AL1087" s="3" t="s">
        <v>70</v>
      </c>
      <c r="AM1087" s="3" t="s">
        <v>119</v>
      </c>
      <c r="AN1087" s="3" t="s">
        <v>119</v>
      </c>
      <c r="AO1087" s="3" t="s">
        <v>98</v>
      </c>
      <c r="AP1087" s="3" t="s">
        <v>98</v>
      </c>
      <c r="AQ1087" s="23">
        <v>45366.405555555553</v>
      </c>
      <c r="AR1087" s="3"/>
      <c r="AS1087" s="23"/>
      <c r="AT1087" s="23"/>
      <c r="AU1087" s="3" t="s">
        <v>133</v>
      </c>
      <c r="AV1087" s="3" t="s">
        <v>134</v>
      </c>
      <c r="AW1087" s="3" t="s">
        <v>307</v>
      </c>
      <c r="AX1087" s="3">
        <v>11.01646</v>
      </c>
      <c r="AY1087" s="3">
        <v>-74.847792999999996</v>
      </c>
      <c r="AZ1087" s="8" t="str">
        <f>+CONCATENATE("Reportan apertura en el enlace ",Tabla4[[#This Row],[Enlace]]," en el ",Tabla4[[#This Row],[Distancia óptica]]," ocasionado por ",Tabla4[[#This Row],[Causa del daño]])</f>
        <v>Reportan apertura en el enlace Caribe - Tabor en el Km 4,202 desde Caribe ocasionado por Vandalismo</v>
      </c>
      <c r="BA1087" s="8" t="str">
        <f>+CONCATENATE("Para dar solución al incidente ",Tabla4[[#This Row],[Solución]])</f>
        <v>Para dar solución al incidente se recupera 100 mts de reserva y se realiza un empalme de 96 hilos</v>
      </c>
      <c r="BB1087" s="3" t="str">
        <f>+_xlfn.CONCAT(Tabla4[[#This Row],[Causa Raiz]]," ",Tabla4[[#This Row],[Solución2]]," (",Tabla4[[#This Row],[Anillo]],"- Cabecera: ",Tabla4[[#This Row],[Cabecera]],"- Operador: ",Tabla4[[#This Row],[Operador]],")")</f>
        <v>Reportan apertura en el enlace Caribe - Tabor en el Km 4,202 desde Caribe ocasionado por Vandalismo Para dar solución al incidente se recupera 100 mts de reserva y se realiza un empalme de 96 hilos (LINEAL- Cabecera: Tabor- Operador: Colombia Telecomunicaciones)</v>
      </c>
    </row>
    <row r="1088" spans="1:54" s="2" customFormat="1" ht="171">
      <c r="A1088" s="38">
        <f t="shared" si="105"/>
        <v>1087</v>
      </c>
      <c r="B1088" s="3">
        <v>8373721</v>
      </c>
      <c r="C1088" s="3" t="s">
        <v>92</v>
      </c>
      <c r="D1088" s="23">
        <v>45365.25</v>
      </c>
      <c r="E1088" s="23">
        <v>45365.333333333336</v>
      </c>
      <c r="F1088" s="1">
        <f t="shared" ca="1" si="110"/>
        <v>8.3333333335758653E-2</v>
      </c>
      <c r="G1088" s="3" t="s">
        <v>55</v>
      </c>
      <c r="H1088" s="41"/>
      <c r="I1088" s="40"/>
      <c r="J1088" s="5" t="s">
        <v>56</v>
      </c>
      <c r="K1088" s="3" t="s">
        <v>77</v>
      </c>
      <c r="L1088" s="9" t="s">
        <v>58</v>
      </c>
      <c r="M1088" s="3" t="s">
        <v>79</v>
      </c>
      <c r="N1088" s="3" t="s">
        <v>2053</v>
      </c>
      <c r="O1088" s="3" t="s">
        <v>3728</v>
      </c>
      <c r="P1088" s="3" t="s">
        <v>5414</v>
      </c>
      <c r="Q1088" s="4" t="s">
        <v>5415</v>
      </c>
      <c r="R1088" s="3" t="s">
        <v>741</v>
      </c>
      <c r="S1088" s="3" t="s">
        <v>249</v>
      </c>
      <c r="T1088" s="3" t="s">
        <v>256</v>
      </c>
      <c r="U1088" s="3" t="s">
        <v>5416</v>
      </c>
      <c r="V1088" s="22" t="str">
        <f t="shared" si="109"/>
        <v>RTNFO; Hora de aviso: 6:00 14/03/2024; Solución: Se rehace empalme existente de 48 hilos; Hora de solución: 8:00 14/03/2024; Causa: Falla de Empalme de FiOp</v>
      </c>
      <c r="W1088" s="4" t="s">
        <v>160</v>
      </c>
      <c r="X1088" s="3"/>
      <c r="Y1088" s="3"/>
      <c r="Z1088" s="3" t="s">
        <v>69</v>
      </c>
      <c r="AA1088" s="3" t="s">
        <v>71</v>
      </c>
      <c r="AB1088" s="3">
        <v>0</v>
      </c>
      <c r="AC1088" s="3" t="s">
        <v>71</v>
      </c>
      <c r="AD1088" s="6">
        <v>0</v>
      </c>
      <c r="AE1088" s="7"/>
      <c r="AF1088" s="7"/>
      <c r="AG1088" s="6">
        <f>Tabla4[[#This Row],[Tiempo Parada de Reloj]]+Tabla4[[#This Row],[Tiempo Autorizado por Telefonica (no Máximo)]]</f>
        <v>0</v>
      </c>
      <c r="AH1088" s="7">
        <f t="shared" ca="1" si="106"/>
        <v>8.3333333335758653E-2</v>
      </c>
      <c r="AI1088" s="8">
        <f t="shared" si="107"/>
        <v>0</v>
      </c>
      <c r="AJ1088" s="8">
        <f t="shared" ca="1" si="108"/>
        <v>2.0000000000582077</v>
      </c>
      <c r="AK1088" s="3" t="s">
        <v>72</v>
      </c>
      <c r="AL1088" s="3" t="s">
        <v>71</v>
      </c>
      <c r="AM1088" s="3" t="s">
        <v>69</v>
      </c>
      <c r="AN1088" s="3" t="s">
        <v>72</v>
      </c>
      <c r="AO1088" s="3" t="s">
        <v>98</v>
      </c>
      <c r="AP1088" s="3" t="s">
        <v>119</v>
      </c>
      <c r="AQ1088" s="23">
        <v>45368.696527777778</v>
      </c>
      <c r="AR1088" s="3"/>
      <c r="AS1088" s="23"/>
      <c r="AT1088" s="23"/>
      <c r="AU1088" s="3" t="s">
        <v>610</v>
      </c>
      <c r="AV1088" s="3" t="s">
        <v>5417</v>
      </c>
      <c r="AW1088" s="3" t="s">
        <v>76</v>
      </c>
      <c r="AX1088" s="3">
        <v>5.1216660000000003</v>
      </c>
      <c r="AY1088" s="3">
        <v>-74.637832000000003</v>
      </c>
      <c r="AZ1088" s="8" t="str">
        <f>+CONCATENATE("Reportan apertura en el enlace ",Tabla4[[#This Row],[Enlace]]," en el ",Tabla4[[#This Row],[Distancia óptica]]," ocasionado por ",Tabla4[[#This Row],[Causa del daño]])</f>
        <v>Reportan apertura en el enlace Villeta - Honda en el km 28 desde Honda ocasionado por Falla de Empalme de FiOp</v>
      </c>
      <c r="BA1088" s="8" t="str">
        <f>+CONCATENATE("Para dar solución al incidente ",Tabla4[[#This Row],[Solución]])</f>
        <v>Para dar solución al incidente Se rehace empalme existente de 48 hilos</v>
      </c>
      <c r="BB1088" s="3" t="str">
        <f>+_xlfn.CONCAT(Tabla4[[#This Row],[Causa Raiz]]," ",Tabla4[[#This Row],[Solución2]]," (",Tabla4[[#This Row],[Anillo]],"- Cabecera: ",Tabla4[[#This Row],[Cabecera]],"- Operador: ",Tabla4[[#This Row],[Operador]],")")</f>
        <v>Reportan apertura en el enlace Villeta - Honda en el km 28 desde Honda ocasionado por Falla de Empalme de FiOp Para dar solución al incidente Se rehace empalme existente de 48 hilos (Troncal- Cabecera: Honda- Operador: Colombia Telecomunicaciones)</v>
      </c>
    </row>
    <row r="1089" spans="1:54" s="2" customFormat="1" ht="171">
      <c r="A1089" s="38">
        <f t="shared" si="105"/>
        <v>1088</v>
      </c>
      <c r="B1089" s="3">
        <v>8373986</v>
      </c>
      <c r="C1089" s="3" t="s">
        <v>92</v>
      </c>
      <c r="D1089" s="23">
        <v>45365.333333333336</v>
      </c>
      <c r="E1089" s="23">
        <v>45365.611111111109</v>
      </c>
      <c r="F1089" s="1">
        <f t="shared" ca="1" si="110"/>
        <v>0.27777777777373558</v>
      </c>
      <c r="G1089" s="3" t="s">
        <v>55</v>
      </c>
      <c r="H1089" s="41"/>
      <c r="I1089" s="40"/>
      <c r="J1089" s="5" t="s">
        <v>56</v>
      </c>
      <c r="K1089" s="3" t="s">
        <v>77</v>
      </c>
      <c r="L1089" s="9" t="s">
        <v>58</v>
      </c>
      <c r="M1089" s="3" t="s">
        <v>283</v>
      </c>
      <c r="N1089" s="3" t="s">
        <v>284</v>
      </c>
      <c r="O1089" s="3" t="s">
        <v>895</v>
      </c>
      <c r="P1089" s="3" t="s">
        <v>5418</v>
      </c>
      <c r="Q1089" s="4" t="s">
        <v>5419</v>
      </c>
      <c r="R1089" s="3" t="s">
        <v>796</v>
      </c>
      <c r="S1089" s="3" t="s">
        <v>289</v>
      </c>
      <c r="T1089" s="3" t="s">
        <v>66</v>
      </c>
      <c r="U1089" s="3" t="s">
        <v>5420</v>
      </c>
      <c r="V1089" s="22" t="str">
        <f t="shared" si="109"/>
        <v>RTNFO; Hora de aviso: 8:00 14/03/2024; Solución: Se instala una caja de empalme de 48 hilos.; Hora de solución: 14:40 14/03/2024; Causa: Vandalismo</v>
      </c>
      <c r="W1089" s="4" t="s">
        <v>160</v>
      </c>
      <c r="X1089" s="3"/>
      <c r="Y1089" s="3"/>
      <c r="Z1089" s="3" t="s">
        <v>69</v>
      </c>
      <c r="AA1089" s="3" t="s">
        <v>71</v>
      </c>
      <c r="AB1089" s="3">
        <v>0</v>
      </c>
      <c r="AC1089" s="3" t="s">
        <v>71</v>
      </c>
      <c r="AD1089" s="6">
        <v>0</v>
      </c>
      <c r="AE1089" s="7"/>
      <c r="AF1089" s="7"/>
      <c r="AG1089" s="6">
        <f>Tabla4[[#This Row],[Tiempo Parada de Reloj]]+Tabla4[[#This Row],[Tiempo Autorizado por Telefonica (no Máximo)]]</f>
        <v>0</v>
      </c>
      <c r="AH1089" s="7">
        <f t="shared" ca="1" si="106"/>
        <v>0.27777777777373558</v>
      </c>
      <c r="AI1089" s="8">
        <f t="shared" si="107"/>
        <v>0</v>
      </c>
      <c r="AJ1089" s="8">
        <f t="shared" ca="1" si="108"/>
        <v>6.6666666665696539</v>
      </c>
      <c r="AK1089" s="3" t="s">
        <v>72</v>
      </c>
      <c r="AL1089" s="3" t="s">
        <v>70</v>
      </c>
      <c r="AM1089" s="3" t="s">
        <v>88</v>
      </c>
      <c r="AN1089" s="3" t="s">
        <v>88</v>
      </c>
      <c r="AO1089" s="3" t="s">
        <v>119</v>
      </c>
      <c r="AP1089" s="3" t="s">
        <v>120</v>
      </c>
      <c r="AQ1089" s="23">
        <v>45370.359722222223</v>
      </c>
      <c r="AR1089" s="66" t="s">
        <v>899</v>
      </c>
      <c r="AS1089" s="23" t="s">
        <v>900</v>
      </c>
      <c r="AT1089" s="23"/>
      <c r="AU1089" s="3" t="s">
        <v>404</v>
      </c>
      <c r="AV1089" s="3" t="s">
        <v>404</v>
      </c>
      <c r="AW1089" s="3" t="s">
        <v>2450</v>
      </c>
      <c r="AX1089" s="3">
        <v>4.5198</v>
      </c>
      <c r="AY1089" s="3">
        <v>-75.586100000000002</v>
      </c>
      <c r="AZ1089" s="8" t="str">
        <f>+CONCATENATE("Reportan apertura en el enlace ",Tabla4[[#This Row],[Enlace]]," en el ",Tabla4[[#This Row],[Distancia óptica]]," ocasionado por ",Tabla4[[#This Row],[Causa del daño]])</f>
        <v>Reportan apertura en el enlace Armenia - Ibagué en el Km 16,3 desde Armenia ocasionado por Vandalismo</v>
      </c>
      <c r="BA1089" s="8" t="str">
        <f>+CONCATENATE("Para dar solución al incidente ",Tabla4[[#This Row],[Solución]])</f>
        <v>Para dar solución al incidente Se instala una caja de empalme de 48 hilos.</v>
      </c>
      <c r="BB1089" s="3" t="str">
        <f>+_xlfn.CONCAT(Tabla4[[#This Row],[Causa Raiz]]," ",Tabla4[[#This Row],[Solución2]]," (",Tabla4[[#This Row],[Anillo]],"- Cabecera: ",Tabla4[[#This Row],[Cabecera]],"- Operador: ",Tabla4[[#This Row],[Operador]],")")</f>
        <v>Reportan apertura en el enlace Armenia - Ibagué en el Km 16,3 desde Armenia ocasionado por Vandalismo Para dar solución al incidente Se instala una caja de empalme de 48 hilos. (troncal- Cabecera: Armenia- Operador: Colombia Telecomunicaciones)</v>
      </c>
    </row>
    <row r="1090" spans="1:54" s="2" customFormat="1" ht="171">
      <c r="A1090" s="38">
        <f t="shared" si="105"/>
        <v>1089</v>
      </c>
      <c r="B1090" s="3">
        <v>8374184</v>
      </c>
      <c r="C1090" s="3" t="s">
        <v>92</v>
      </c>
      <c r="D1090" s="23">
        <v>45365.368055555555</v>
      </c>
      <c r="E1090" s="23">
        <v>45365.604166666664</v>
      </c>
      <c r="F1090" s="1">
        <f t="shared" ca="1" si="110"/>
        <v>0.23611111110949423</v>
      </c>
      <c r="G1090" s="3" t="s">
        <v>55</v>
      </c>
      <c r="H1090" s="41"/>
      <c r="I1090" s="40"/>
      <c r="J1090" s="5" t="s">
        <v>56</v>
      </c>
      <c r="K1090" s="3" t="s">
        <v>77</v>
      </c>
      <c r="L1090" s="9" t="s">
        <v>58</v>
      </c>
      <c r="M1090" s="3" t="s">
        <v>79</v>
      </c>
      <c r="N1090" s="3" t="s">
        <v>2053</v>
      </c>
      <c r="O1090" s="3" t="s">
        <v>3728</v>
      </c>
      <c r="P1090" s="3" t="s">
        <v>5421</v>
      </c>
      <c r="Q1090" s="4" t="s">
        <v>5422</v>
      </c>
      <c r="R1090" s="3" t="s">
        <v>741</v>
      </c>
      <c r="S1090" s="3" t="s">
        <v>249</v>
      </c>
      <c r="T1090" s="3" t="s">
        <v>256</v>
      </c>
      <c r="U1090" s="3" t="s">
        <v>5416</v>
      </c>
      <c r="V1090" s="22" t="str">
        <f t="shared" si="109"/>
        <v>RTNFO; Hora de aviso: 8:50 14/03/2024; Solución: Se rehace empalme existente de 48 hilos; Hora de solución: 14:30 14/03/2024; Causa: Falla de Empalme de FiOp</v>
      </c>
      <c r="W1090" s="4" t="s">
        <v>160</v>
      </c>
      <c r="X1090" s="3"/>
      <c r="Y1090" s="3"/>
      <c r="Z1090" s="3" t="s">
        <v>69</v>
      </c>
      <c r="AA1090" s="3" t="s">
        <v>71</v>
      </c>
      <c r="AB1090" s="3">
        <v>0</v>
      </c>
      <c r="AC1090" s="3" t="s">
        <v>71</v>
      </c>
      <c r="AD1090" s="6">
        <v>3.4722222222222224E-2</v>
      </c>
      <c r="AE1090" s="7"/>
      <c r="AF1090" s="7"/>
      <c r="AG1090" s="6">
        <f>Tabla4[[#This Row],[Tiempo Parada de Reloj]]+Tabla4[[#This Row],[Tiempo Autorizado por Telefonica (no Máximo)]]</f>
        <v>3.4722222222222224E-2</v>
      </c>
      <c r="AH1090" s="7">
        <f t="shared" ca="1" si="106"/>
        <v>0.20138888888727202</v>
      </c>
      <c r="AI1090" s="8">
        <f t="shared" si="107"/>
        <v>0.83333333333333337</v>
      </c>
      <c r="AJ1090" s="8">
        <f t="shared" ca="1" si="108"/>
        <v>4.8333333332945285</v>
      </c>
      <c r="AK1090" s="3" t="s">
        <v>72</v>
      </c>
      <c r="AL1090" s="3" t="s">
        <v>70</v>
      </c>
      <c r="AM1090" s="3" t="s">
        <v>88</v>
      </c>
      <c r="AN1090" s="3" t="s">
        <v>88</v>
      </c>
      <c r="AO1090" s="3" t="s">
        <v>98</v>
      </c>
      <c r="AP1090" s="3" t="s">
        <v>98</v>
      </c>
      <c r="AQ1090" s="23">
        <v>45369.429166666669</v>
      </c>
      <c r="AR1090" s="3"/>
      <c r="AS1090" s="23"/>
      <c r="AT1090" s="23"/>
      <c r="AU1090" s="3" t="s">
        <v>610</v>
      </c>
      <c r="AV1090" s="3" t="s">
        <v>5417</v>
      </c>
      <c r="AW1090" s="3" t="s">
        <v>76</v>
      </c>
      <c r="AX1090" s="3">
        <v>5.1216660000000003</v>
      </c>
      <c r="AY1090" s="3">
        <v>-74.637832000000003</v>
      </c>
      <c r="AZ1090" s="8" t="str">
        <f>+CONCATENATE("Reportan apertura en el enlace ",Tabla4[[#This Row],[Enlace]]," en el ",Tabla4[[#This Row],[Distancia óptica]]," ocasionado por ",Tabla4[[#This Row],[Causa del daño]])</f>
        <v>Reportan apertura en el enlace Villeta - Honda en el Km 23,5 desde Honda ocasionado por Falla de Empalme de FiOp</v>
      </c>
      <c r="BA1090" s="8" t="str">
        <f>+CONCATENATE("Para dar solución al incidente ",Tabla4[[#This Row],[Solución]])</f>
        <v>Para dar solución al incidente Se rehace empalme existente de 48 hilos</v>
      </c>
      <c r="BB1090" s="3" t="str">
        <f>+_xlfn.CONCAT(Tabla4[[#This Row],[Causa Raiz]]," ",Tabla4[[#This Row],[Solución2]]," (",Tabla4[[#This Row],[Anillo]],"- Cabecera: ",Tabla4[[#This Row],[Cabecera]],"- Operador: ",Tabla4[[#This Row],[Operador]],")")</f>
        <v>Reportan apertura en el enlace Villeta - Honda en el Km 23,5 desde Honda ocasionado por Falla de Empalme de FiOp Para dar solución al incidente Se rehace empalme existente de 48 hilos (Troncal- Cabecera: Honda- Operador: Colombia Telecomunicaciones)</v>
      </c>
    </row>
    <row r="1091" spans="1:54" s="2" customFormat="1" ht="171">
      <c r="A1091" s="38">
        <f t="shared" ref="A1091:A1154" si="111">A1090+1</f>
        <v>1090</v>
      </c>
      <c r="B1091" s="3">
        <v>8372794</v>
      </c>
      <c r="C1091" s="3" t="s">
        <v>54</v>
      </c>
      <c r="D1091" s="23">
        <v>45365.395833333336</v>
      </c>
      <c r="E1091" s="23">
        <v>45365.479166666664</v>
      </c>
      <c r="F1091" s="1">
        <f t="shared" ca="1" si="110"/>
        <v>8.3333333328482695E-2</v>
      </c>
      <c r="G1091" s="3" t="s">
        <v>55</v>
      </c>
      <c r="H1091" s="41"/>
      <c r="I1091" s="40"/>
      <c r="J1091" s="5" t="s">
        <v>56</v>
      </c>
      <c r="K1091" s="3" t="s">
        <v>122</v>
      </c>
      <c r="L1091" s="9" t="s">
        <v>58</v>
      </c>
      <c r="M1091" s="3" t="s">
        <v>123</v>
      </c>
      <c r="N1091" s="3" t="s">
        <v>124</v>
      </c>
      <c r="O1091" s="3" t="s">
        <v>5423</v>
      </c>
      <c r="P1091" s="3" t="s">
        <v>5424</v>
      </c>
      <c r="Q1091" s="4" t="s">
        <v>5425</v>
      </c>
      <c r="R1091" s="3" t="s">
        <v>128</v>
      </c>
      <c r="S1091" s="3" t="s">
        <v>129</v>
      </c>
      <c r="T1091" s="3" t="s">
        <v>146</v>
      </c>
      <c r="U1091" s="3" t="s">
        <v>5426</v>
      </c>
      <c r="V1091" s="22" t="str">
        <f t="shared" si="109"/>
        <v>RLFO; Hora de aviso: 9:30 14/03/2024; Solución: Se migra hilos de servicios entre entre ODF; Hora de solución: 11:30 14/03/2024; Causa: Falla en la Red FiOp</v>
      </c>
      <c r="W1091" s="4" t="s">
        <v>132</v>
      </c>
      <c r="X1091" s="3"/>
      <c r="Y1091" s="3"/>
      <c r="Z1091" s="3" t="s">
        <v>69</v>
      </c>
      <c r="AA1091" s="3" t="s">
        <v>70</v>
      </c>
      <c r="AB1091" s="3">
        <v>8372794</v>
      </c>
      <c r="AC1091" s="3" t="s">
        <v>71</v>
      </c>
      <c r="AD1091" s="6">
        <v>0</v>
      </c>
      <c r="AE1091" s="7"/>
      <c r="AF1091" s="7"/>
      <c r="AG1091" s="6">
        <f>Tabla4[[#This Row],[Tiempo Parada de Reloj]]+Tabla4[[#This Row],[Tiempo Autorizado por Telefonica (no Máximo)]]</f>
        <v>0</v>
      </c>
      <c r="AH1091" s="7">
        <f t="shared" ref="AH1091:AH1154" ca="1" si="112">F1091-$AD1091</f>
        <v>8.3333333328482695E-2</v>
      </c>
      <c r="AI1091" s="8">
        <f t="shared" ref="AI1091:AI1154" si="113">AD1091*24</f>
        <v>0</v>
      </c>
      <c r="AJ1091" s="8">
        <f t="shared" ref="AJ1091:AJ1154" ca="1" si="114">AH1091*24</f>
        <v>1.9999999998835847</v>
      </c>
      <c r="AK1091" s="3" t="s">
        <v>72</v>
      </c>
      <c r="AL1091" s="3" t="s">
        <v>71</v>
      </c>
      <c r="AM1091" s="3" t="s">
        <v>69</v>
      </c>
      <c r="AN1091" s="3" t="s">
        <v>72</v>
      </c>
      <c r="AO1091" s="3" t="s">
        <v>98</v>
      </c>
      <c r="AP1091" s="3" t="s">
        <v>98</v>
      </c>
      <c r="AQ1091" s="23">
        <v>45366.464583333334</v>
      </c>
      <c r="AR1091" s="3"/>
      <c r="AS1091" s="23"/>
      <c r="AT1091" s="23"/>
      <c r="AU1091" s="3" t="s">
        <v>271</v>
      </c>
      <c r="AV1091" s="3" t="s">
        <v>5427</v>
      </c>
      <c r="AW1091" s="3" t="s">
        <v>135</v>
      </c>
      <c r="AX1091" s="3">
        <v>11.0162</v>
      </c>
      <c r="AY1091" s="3">
        <v>-74.845399999999998</v>
      </c>
      <c r="AZ1091" s="8" t="str">
        <f>+CONCATENATE("Reportan apertura en el enlace ",Tabla4[[#This Row],[Enlace]]," en el ",Tabla4[[#This Row],[Distancia óptica]]," ocasionado por ",Tabla4[[#This Row],[Causa del daño]])</f>
        <v>Reportan apertura en el enlace Armario Corales - San vicente en el Km 6,1 desde Corales ocasionado por Falla en la Red FiOp</v>
      </c>
      <c r="BA1091" s="8" t="str">
        <f>+CONCATENATE("Para dar solución al incidente ",Tabla4[[#This Row],[Solución]])</f>
        <v>Para dar solución al incidente Se migra hilos de servicios entre entre ODF</v>
      </c>
      <c r="BB1091" s="3" t="str">
        <f>+_xlfn.CONCAT(Tabla4[[#This Row],[Causa Raiz]]," ",Tabla4[[#This Row],[Solución2]]," (",Tabla4[[#This Row],[Anillo]],"- Cabecera: ",Tabla4[[#This Row],[Cabecera]],"- Operador: ",Tabla4[[#This Row],[Operador]],")")</f>
        <v>Reportan apertura en el enlace Armario Corales - San vicente en el Km 6,1 desde Corales ocasionado por Falla en la Red FiOp Para dar solución al incidente Se migra hilos de servicios entre entre ODF (Lineal- Cabecera: San Vicente- Operador: Colombia Telecomunicaciones)</v>
      </c>
    </row>
    <row r="1092" spans="1:54" s="2" customFormat="1" ht="185.25">
      <c r="A1092" s="38">
        <f t="shared" si="111"/>
        <v>1091</v>
      </c>
      <c r="B1092" s="3">
        <v>8374239</v>
      </c>
      <c r="C1092" s="3" t="s">
        <v>54</v>
      </c>
      <c r="D1092" s="23">
        <v>45365.409722222219</v>
      </c>
      <c r="E1092" s="23">
        <v>45365.434027777781</v>
      </c>
      <c r="F1092" s="1">
        <f t="shared" ca="1" si="110"/>
        <v>2.4305555562023073E-2</v>
      </c>
      <c r="G1092" s="3" t="s">
        <v>55</v>
      </c>
      <c r="H1092" s="41"/>
      <c r="I1092" s="40"/>
      <c r="J1092" s="5" t="s">
        <v>56</v>
      </c>
      <c r="K1092" s="3" t="s">
        <v>122</v>
      </c>
      <c r="L1092" s="9" t="s">
        <v>78</v>
      </c>
      <c r="M1092" s="3" t="s">
        <v>123</v>
      </c>
      <c r="N1092" s="3" t="s">
        <v>124</v>
      </c>
      <c r="O1092" s="3" t="s">
        <v>5428</v>
      </c>
      <c r="P1092" s="3" t="s">
        <v>5429</v>
      </c>
      <c r="Q1092" s="4" t="s">
        <v>5430</v>
      </c>
      <c r="R1092" s="3" t="s">
        <v>128</v>
      </c>
      <c r="S1092" s="3" t="s">
        <v>129</v>
      </c>
      <c r="T1092" s="3" t="s">
        <v>256</v>
      </c>
      <c r="U1092" s="3" t="s">
        <v>5431</v>
      </c>
      <c r="V1092" s="22" t="str">
        <f t="shared" ref="V1092:V1155" si="115">C1092&amp;"; Hora de aviso: "&amp;TEXT(D1092,"h:mm dd/mm/yyyy")&amp;"; Solución: "&amp;U1092&amp;"; Hora de solución: "&amp;TEXT(E1092,"h:mm dd/mm/yyyy")&amp;"; Causa: "&amp;T1092</f>
        <v>RLFO; Hora de aviso: 9:50 14/03/2024; Solución: Se refusiona hilo abierto en caja de empalme existente.; Hora de solución: 10:25 14/03/2024; Causa: Falla de Empalme de FiOp</v>
      </c>
      <c r="W1092" s="4" t="s">
        <v>132</v>
      </c>
      <c r="X1092" s="3"/>
      <c r="Y1092" s="3"/>
      <c r="Z1092" s="3" t="s">
        <v>69</v>
      </c>
      <c r="AA1092" s="3" t="s">
        <v>70</v>
      </c>
      <c r="AB1092" s="3">
        <v>8374239</v>
      </c>
      <c r="AC1092" s="3" t="s">
        <v>71</v>
      </c>
      <c r="AD1092" s="6">
        <v>0</v>
      </c>
      <c r="AE1092" s="7"/>
      <c r="AF1092" s="7"/>
      <c r="AG1092" s="6">
        <f>Tabla4[[#This Row],[Tiempo Parada de Reloj]]+Tabla4[[#This Row],[Tiempo Autorizado por Telefonica (no Máximo)]]</f>
        <v>0</v>
      </c>
      <c r="AH1092" s="7">
        <f t="shared" ca="1" si="112"/>
        <v>2.4305555562023073E-2</v>
      </c>
      <c r="AI1092" s="8">
        <f t="shared" si="113"/>
        <v>0</v>
      </c>
      <c r="AJ1092" s="8">
        <f t="shared" ca="1" si="114"/>
        <v>0.58333333348855376</v>
      </c>
      <c r="AK1092" s="3" t="s">
        <v>72</v>
      </c>
      <c r="AL1092" s="3" t="s">
        <v>71</v>
      </c>
      <c r="AM1092" s="3" t="s">
        <v>69</v>
      </c>
      <c r="AN1092" s="3" t="s">
        <v>72</v>
      </c>
      <c r="AO1092" s="3" t="s">
        <v>119</v>
      </c>
      <c r="AP1092" s="3" t="s">
        <v>119</v>
      </c>
      <c r="AQ1092" s="23">
        <v>45366.697916666664</v>
      </c>
      <c r="AR1092" s="3"/>
      <c r="AS1092" s="23"/>
      <c r="AT1092" s="23"/>
      <c r="AU1092" s="3" t="s">
        <v>467</v>
      </c>
      <c r="AV1092" s="3" t="s">
        <v>3687</v>
      </c>
      <c r="AW1092" s="3" t="s">
        <v>5432</v>
      </c>
      <c r="AX1092" s="3">
        <v>10.981102999999999</v>
      </c>
      <c r="AY1092" s="3">
        <v>-74.841868000000005</v>
      </c>
      <c r="AZ1092" s="8" t="str">
        <f>+CONCATENATE("Reportan apertura en el enlace ",Tabla4[[#This Row],[Enlace]]," en el ",Tabla4[[#This Row],[Distancia óptica]]," ocasionado por ",Tabla4[[#This Row],[Causa del daño]])</f>
        <v>Reportan apertura en el enlace Mov. Zofracar - Mov. Colinas en el km 1,87 desde Colinas ocasionado por Falla de Empalme de FiOp</v>
      </c>
      <c r="BA1092" s="8" t="str">
        <f>+CONCATENATE("Para dar solución al incidente ",Tabla4[[#This Row],[Solución]])</f>
        <v>Para dar solución al incidente Se refusiona hilo abierto en caja de empalme existente.</v>
      </c>
      <c r="BB1092" s="3" t="str">
        <f>+_xlfn.CONCAT(Tabla4[[#This Row],[Causa Raiz]]," ",Tabla4[[#This Row],[Solución2]]," (",Tabla4[[#This Row],[Anillo]],"- Cabecera: ",Tabla4[[#This Row],[Cabecera]],"- Operador: ",Tabla4[[#This Row],[Operador]],")")</f>
        <v>Reportan apertura en el enlace Mov. Zofracar - Mov. Colinas en el km 1,87 desde Colinas ocasionado por Falla de Empalme de FiOp Para dar solución al incidente Se refusiona hilo abierto en caja de empalme existente. (Lienal- Cabecera: Colinas- Operador: Colombia Telecomunicaciones)</v>
      </c>
    </row>
    <row r="1093" spans="1:54" s="2" customFormat="1" ht="228">
      <c r="A1093" s="38">
        <f t="shared" si="111"/>
        <v>1092</v>
      </c>
      <c r="B1093" s="3">
        <v>8370934</v>
      </c>
      <c r="C1093" s="3" t="s">
        <v>54</v>
      </c>
      <c r="D1093" s="23">
        <v>45365.409722222219</v>
      </c>
      <c r="E1093" s="23">
        <v>45365.6875</v>
      </c>
      <c r="F1093" s="1">
        <f t="shared" ca="1" si="110"/>
        <v>0.27777777778101154</v>
      </c>
      <c r="G1093" s="3" t="s">
        <v>55</v>
      </c>
      <c r="H1093" s="41"/>
      <c r="I1093" s="40"/>
      <c r="J1093" s="5" t="s">
        <v>56</v>
      </c>
      <c r="K1093" s="3" t="s">
        <v>77</v>
      </c>
      <c r="L1093" s="9" t="s">
        <v>78</v>
      </c>
      <c r="M1093" s="3" t="s">
        <v>79</v>
      </c>
      <c r="N1093" s="3" t="s">
        <v>308</v>
      </c>
      <c r="O1093" s="3" t="s">
        <v>5433</v>
      </c>
      <c r="P1093" s="3" t="s">
        <v>5434</v>
      </c>
      <c r="Q1093" s="4" t="s">
        <v>5435</v>
      </c>
      <c r="R1093" s="3" t="s">
        <v>248</v>
      </c>
      <c r="S1093" s="3" t="s">
        <v>249</v>
      </c>
      <c r="T1093" s="3" t="s">
        <v>66</v>
      </c>
      <c r="U1093" s="3" t="s">
        <v>5436</v>
      </c>
      <c r="V1093" s="22" t="str">
        <f t="shared" si="115"/>
        <v>RLFO; Hora de aviso: 9:50 14/03/2024; Solución: Se recuperan 100 mtrs de reserva de un acable de 8 Hilos y se crea un empalme de 8 hilos ; Hora de solución: 16:30 14/03/2024; Causa: Vandalismo</v>
      </c>
      <c r="W1093" s="4" t="s">
        <v>132</v>
      </c>
      <c r="X1093" s="3"/>
      <c r="Y1093" s="3"/>
      <c r="Z1093" s="3" t="s">
        <v>69</v>
      </c>
      <c r="AA1093" s="3" t="s">
        <v>70</v>
      </c>
      <c r="AB1093" s="3">
        <v>8370934</v>
      </c>
      <c r="AC1093" s="3" t="s">
        <v>71</v>
      </c>
      <c r="AD1093" s="6">
        <v>0.19444444444444445</v>
      </c>
      <c r="AE1093" s="7"/>
      <c r="AF1093" s="7"/>
      <c r="AG1093" s="6">
        <f>Tabla4[[#This Row],[Tiempo Parada de Reloj]]+Tabla4[[#This Row],[Tiempo Autorizado por Telefonica (no Máximo)]]</f>
        <v>0.19444444444444445</v>
      </c>
      <c r="AH1093" s="7">
        <f t="shared" ca="1" si="112"/>
        <v>8.3333333336567089E-2</v>
      </c>
      <c r="AI1093" s="8">
        <f t="shared" si="113"/>
        <v>4.666666666666667</v>
      </c>
      <c r="AJ1093" s="8">
        <f t="shared" ca="1" si="114"/>
        <v>2.0000000000776099</v>
      </c>
      <c r="AK1093" s="3" t="s">
        <v>72</v>
      </c>
      <c r="AL1093" s="3" t="s">
        <v>70</v>
      </c>
      <c r="AM1093" s="3" t="s">
        <v>88</v>
      </c>
      <c r="AN1093" s="3" t="s">
        <v>88</v>
      </c>
      <c r="AO1093" s="3" t="s">
        <v>98</v>
      </c>
      <c r="AP1093" s="3" t="s">
        <v>98</v>
      </c>
      <c r="AQ1093" s="23">
        <v>45367.363888888889</v>
      </c>
      <c r="AR1093" s="3"/>
      <c r="AS1093" s="23"/>
      <c r="AT1093" s="23"/>
      <c r="AU1093" s="3" t="s">
        <v>313</v>
      </c>
      <c r="AV1093" s="3" t="s">
        <v>5437</v>
      </c>
      <c r="AW1093" s="3" t="s">
        <v>5438</v>
      </c>
      <c r="AX1093" s="3">
        <v>4.3138889999999996</v>
      </c>
      <c r="AY1093" s="3">
        <v>-74.787222</v>
      </c>
      <c r="AZ1093" s="8" t="str">
        <f>+CONCATENATE("Reportan apertura en el enlace ",Tabla4[[#This Row],[Enlace]]," en el ",Tabla4[[#This Row],[Distancia óptica]]," ocasionado por ",Tabla4[[#This Row],[Causa del daño]])</f>
        <v>Reportan apertura en el enlace Mov. Altos Del Peñón - Mov. Club Peñón Girardot en el km 4,3 desde Mov. Club Peñón Girardot ocasionado por Vandalismo</v>
      </c>
      <c r="BA1093" s="8" t="str">
        <f>+CONCATENATE("Para dar solución al incidente ",Tabla4[[#This Row],[Solución]])</f>
        <v xml:space="preserve">Para dar solución al incidente Se recuperan 100 mtrs de reserva de un acable de 8 Hilos y se crea un empalme de 8 hilos </v>
      </c>
      <c r="BB1093" s="3" t="str">
        <f>+_xlfn.CONCAT(Tabla4[[#This Row],[Causa Raiz]]," ",Tabla4[[#This Row],[Solución2]]," (",Tabla4[[#This Row],[Anillo]],"- Cabecera: ",Tabla4[[#This Row],[Cabecera]],"- Operador: ",Tabla4[[#This Row],[Operador]],")")</f>
        <v>Reportan apertura en el enlace Mov. Altos Del Peñón - Mov. Club Peñón Girardot en el km 4,3 desde Mov. Club Peñón Girardot ocasionado por Vandalismo Para dar solución al incidente Se recuperan 100 mtrs de reserva de un acable de 8 Hilos y se crea un empalme de 8 hilos  (Uk Móvil Club El Peñon- Cabecera: Girardot - Operador: Colombia Telecomunicaciones)</v>
      </c>
    </row>
    <row r="1094" spans="1:54" s="2" customFormat="1" ht="213.75">
      <c r="A1094" s="38">
        <f t="shared" si="111"/>
        <v>1093</v>
      </c>
      <c r="B1094" s="3">
        <v>8374218</v>
      </c>
      <c r="C1094" s="3" t="s">
        <v>54</v>
      </c>
      <c r="D1094" s="23">
        <v>45365.4375</v>
      </c>
      <c r="E1094" s="23">
        <v>45368.931250000001</v>
      </c>
      <c r="F1094" s="1">
        <f t="shared" ca="1" si="110"/>
        <v>3.4937500000014552</v>
      </c>
      <c r="G1094" s="3" t="s">
        <v>55</v>
      </c>
      <c r="H1094" s="41"/>
      <c r="I1094" s="40"/>
      <c r="J1094" s="5" t="s">
        <v>56</v>
      </c>
      <c r="K1094" s="3" t="s">
        <v>77</v>
      </c>
      <c r="L1094" s="9" t="s">
        <v>58</v>
      </c>
      <c r="M1094" s="3" t="s">
        <v>139</v>
      </c>
      <c r="N1094" s="3" t="s">
        <v>447</v>
      </c>
      <c r="O1094" s="3" t="s">
        <v>5439</v>
      </c>
      <c r="P1094" s="3" t="s">
        <v>5378</v>
      </c>
      <c r="Q1094" s="4" t="s">
        <v>5440</v>
      </c>
      <c r="R1094" s="3" t="s">
        <v>144</v>
      </c>
      <c r="S1094" s="3" t="s">
        <v>289</v>
      </c>
      <c r="T1094" s="3" t="s">
        <v>176</v>
      </c>
      <c r="U1094" s="3" t="s">
        <v>5441</v>
      </c>
      <c r="V1094" s="22" t="str">
        <f t="shared" si="115"/>
        <v>RLFO; Hora de aviso: 10:30 14/03/2024; Solución: Recuperacion de 150 mts de Fo y un empalme de 48 hilos; Hora de solución: 22:21 17/03/2024; Causa: Intervención de Terceros. No Identificados</v>
      </c>
      <c r="W1094" s="4" t="s">
        <v>160</v>
      </c>
      <c r="X1094" s="3"/>
      <c r="Y1094" s="3"/>
      <c r="Z1094" s="3" t="s">
        <v>69</v>
      </c>
      <c r="AA1094" s="3" t="s">
        <v>70</v>
      </c>
      <c r="AB1094" s="3">
        <v>8374218</v>
      </c>
      <c r="AC1094" s="3" t="s">
        <v>71</v>
      </c>
      <c r="AD1094" s="6">
        <v>1.0833333333333333</v>
      </c>
      <c r="AE1094" s="7"/>
      <c r="AF1094" s="7"/>
      <c r="AG1094" s="6">
        <f>Tabla4[[#This Row],[Tiempo Parada de Reloj]]+Tabla4[[#This Row],[Tiempo Autorizado por Telefonica (no Máximo)]]</f>
        <v>1.0833333333333333</v>
      </c>
      <c r="AH1094" s="7">
        <f t="shared" ca="1" si="112"/>
        <v>2.4104166666681222</v>
      </c>
      <c r="AI1094" s="8">
        <f t="shared" si="113"/>
        <v>26</v>
      </c>
      <c r="AJ1094" s="8">
        <f t="shared" ca="1" si="114"/>
        <v>57.850000000034932</v>
      </c>
      <c r="AK1094" s="3" t="s">
        <v>72</v>
      </c>
      <c r="AL1094" s="3" t="s">
        <v>70</v>
      </c>
      <c r="AM1094" s="3" t="s">
        <v>88</v>
      </c>
      <c r="AN1094" s="3" t="s">
        <v>120</v>
      </c>
      <c r="AO1094" s="3" t="s">
        <v>73</v>
      </c>
      <c r="AP1094" s="3" t="s">
        <v>73</v>
      </c>
      <c r="AQ1094" s="23">
        <v>45370.705555555556</v>
      </c>
      <c r="AR1094" s="3"/>
      <c r="AS1094" s="23"/>
      <c r="AT1094" s="23"/>
      <c r="AU1094" s="3" t="s">
        <v>455</v>
      </c>
      <c r="AV1094" s="3" t="s">
        <v>5066</v>
      </c>
      <c r="AW1094" s="3" t="s">
        <v>307</v>
      </c>
      <c r="AX1094" s="3">
        <v>3.8857020000000002</v>
      </c>
      <c r="AY1094" s="3">
        <v>-77.070783000000006</v>
      </c>
      <c r="AZ1094" s="8" t="str">
        <f>+CONCATENATE("Reportan apertura en el enlace ",Tabla4[[#This Row],[Enlace]]," en el ",Tabla4[[#This Row],[Distancia óptica]]," ocasionado por ",Tabla4[[#This Row],[Causa del daño]])</f>
        <v>Reportan apertura en el enlace Buenaventura Centro - Pombo en el km 2,978 desde Centro ocasionado por Intervención de Terceros. No Identificados</v>
      </c>
      <c r="BA1094" s="8" t="str">
        <f>+CONCATENATE("Para dar solución al incidente ",Tabla4[[#This Row],[Solución]])</f>
        <v>Para dar solución al incidente Recuperacion de 150 mts de Fo y un empalme de 48 hilos</v>
      </c>
      <c r="BB1094" s="3" t="str">
        <f>+_xlfn.CONCAT(Tabla4[[#This Row],[Causa Raiz]]," ",Tabla4[[#This Row],[Solución2]]," (",Tabla4[[#This Row],[Anillo]],"- Cabecera: ",Tabla4[[#This Row],[Cabecera]],"- Operador: ",Tabla4[[#This Row],[Operador]],")")</f>
        <v>Reportan apertura en el enlace Buenaventura Centro - Pombo en el km 2,978 desde Centro ocasionado por Intervención de Terceros. No Identificados Para dar solución al incidente Recuperacion de 150 mts de Fo y un empalme de 48 hilos (LINEAL- Cabecera: Buenaventura centro- Operador: Colombia Telecomunicaciones)</v>
      </c>
    </row>
    <row r="1095" spans="1:54" s="2" customFormat="1" ht="171">
      <c r="A1095" s="38">
        <f t="shared" si="111"/>
        <v>1094</v>
      </c>
      <c r="B1095" s="3">
        <v>8374582</v>
      </c>
      <c r="C1095" s="3" t="s">
        <v>54</v>
      </c>
      <c r="D1095" s="23">
        <v>45365.434027777781</v>
      </c>
      <c r="E1095" s="23">
        <v>45365.503472222219</v>
      </c>
      <c r="F1095" s="1">
        <f t="shared" ca="1" si="110"/>
        <v>6.9444444437976927E-2</v>
      </c>
      <c r="G1095" s="3" t="s">
        <v>55</v>
      </c>
      <c r="H1095" s="41"/>
      <c r="I1095" s="40"/>
      <c r="J1095" s="5" t="s">
        <v>56</v>
      </c>
      <c r="K1095" s="3" t="s">
        <v>122</v>
      </c>
      <c r="L1095" s="9" t="s">
        <v>78</v>
      </c>
      <c r="M1095" s="3" t="s">
        <v>123</v>
      </c>
      <c r="N1095" s="3" t="s">
        <v>124</v>
      </c>
      <c r="O1095" s="3" t="s">
        <v>5428</v>
      </c>
      <c r="P1095" s="3" t="s">
        <v>5442</v>
      </c>
      <c r="Q1095" s="4" t="s">
        <v>5443</v>
      </c>
      <c r="R1095" s="3" t="s">
        <v>128</v>
      </c>
      <c r="S1095" s="3" t="s">
        <v>129</v>
      </c>
      <c r="T1095" s="3" t="s">
        <v>256</v>
      </c>
      <c r="U1095" s="3" t="s">
        <v>5444</v>
      </c>
      <c r="V1095" s="22" t="str">
        <f t="shared" si="115"/>
        <v>RLFO; Hora de aviso: 10:25 14/03/2024; Solución: Se adecuan Hilos en caja empalme; Hora de solución: 12:05 14/03/2024; Causa: Falla de Empalme de FiOp</v>
      </c>
      <c r="W1095" s="4" t="s">
        <v>132</v>
      </c>
      <c r="X1095" s="3"/>
      <c r="Y1095" s="3"/>
      <c r="Z1095" s="3" t="s">
        <v>69</v>
      </c>
      <c r="AA1095" s="3" t="s">
        <v>70</v>
      </c>
      <c r="AB1095" s="3">
        <v>0</v>
      </c>
      <c r="AC1095" s="3" t="s">
        <v>71</v>
      </c>
      <c r="AD1095" s="6">
        <v>0</v>
      </c>
      <c r="AE1095" s="7"/>
      <c r="AF1095" s="7"/>
      <c r="AG1095" s="6">
        <f>Tabla4[[#This Row],[Tiempo Parada de Reloj]]+Tabla4[[#This Row],[Tiempo Autorizado por Telefonica (no Máximo)]]</f>
        <v>0</v>
      </c>
      <c r="AH1095" s="7">
        <f t="shared" ca="1" si="112"/>
        <v>6.9444444437976927E-2</v>
      </c>
      <c r="AI1095" s="8">
        <f t="shared" si="113"/>
        <v>0</v>
      </c>
      <c r="AJ1095" s="8">
        <f t="shared" ca="1" si="114"/>
        <v>1.6666666665114462</v>
      </c>
      <c r="AK1095" s="3" t="s">
        <v>72</v>
      </c>
      <c r="AL1095" s="3" t="s">
        <v>71</v>
      </c>
      <c r="AM1095" s="3" t="s">
        <v>69</v>
      </c>
      <c r="AN1095" s="3" t="s">
        <v>72</v>
      </c>
      <c r="AO1095" s="3" t="s">
        <v>119</v>
      </c>
      <c r="AP1095" s="3" t="s">
        <v>119</v>
      </c>
      <c r="AQ1095" s="23">
        <v>45366.71597222222</v>
      </c>
      <c r="AR1095" s="3"/>
      <c r="AS1095" s="23"/>
      <c r="AT1095" s="23"/>
      <c r="AU1095" s="3" t="s">
        <v>467</v>
      </c>
      <c r="AV1095" s="3" t="s">
        <v>3687</v>
      </c>
      <c r="AW1095" s="3" t="s">
        <v>135</v>
      </c>
      <c r="AX1095" s="3">
        <v>10.978764999999999</v>
      </c>
      <c r="AY1095" s="3">
        <v>-74.851384999999993</v>
      </c>
      <c r="AZ1095" s="8" t="str">
        <f>+CONCATENATE("Reportan apertura en el enlace ",Tabla4[[#This Row],[Enlace]]," en el ",Tabla4[[#This Row],[Distancia óptica]]," ocasionado por ",Tabla4[[#This Row],[Causa del daño]])</f>
        <v>Reportan apertura en el enlace Mov. Zofracar - Mov. Colinas en el km 3,34 desde Colinas ocasionado por Falla de Empalme de FiOp</v>
      </c>
      <c r="BA1095" s="8" t="str">
        <f>+CONCATENATE("Para dar solución al incidente ",Tabla4[[#This Row],[Solución]])</f>
        <v>Para dar solución al incidente Se adecuan Hilos en caja empalme</v>
      </c>
      <c r="BB1095" s="3" t="str">
        <f>+_xlfn.CONCAT(Tabla4[[#This Row],[Causa Raiz]]," ",Tabla4[[#This Row],[Solución2]]," (",Tabla4[[#This Row],[Anillo]],"- Cabecera: ",Tabla4[[#This Row],[Cabecera]],"- Operador: ",Tabla4[[#This Row],[Operador]],")")</f>
        <v>Reportan apertura en el enlace Mov. Zofracar - Mov. Colinas en el km 3,34 desde Colinas ocasionado por Falla de Empalme de FiOp Para dar solución al incidente Se adecuan Hilos en caja empalme (Lineal- Cabecera: Colinas- Operador: Colombia Telecomunicaciones)</v>
      </c>
    </row>
    <row r="1096" spans="1:54" s="2" customFormat="1" ht="228">
      <c r="A1096" s="38">
        <f t="shared" si="111"/>
        <v>1095</v>
      </c>
      <c r="B1096" s="3">
        <v>8374644</v>
      </c>
      <c r="C1096" s="3" t="s">
        <v>54</v>
      </c>
      <c r="D1096" s="23">
        <v>45365.46875</v>
      </c>
      <c r="E1096" s="23">
        <v>45365.6875</v>
      </c>
      <c r="F1096" s="1">
        <f t="shared" ca="1" si="110"/>
        <v>0.21875</v>
      </c>
      <c r="G1096" s="3" t="s">
        <v>55</v>
      </c>
      <c r="H1096" s="41"/>
      <c r="I1096" s="40"/>
      <c r="J1096" s="5" t="s">
        <v>56</v>
      </c>
      <c r="K1096" s="3" t="s">
        <v>77</v>
      </c>
      <c r="L1096" s="9" t="s">
        <v>78</v>
      </c>
      <c r="M1096" s="3" t="s">
        <v>745</v>
      </c>
      <c r="N1096" s="3" t="s">
        <v>746</v>
      </c>
      <c r="O1096" s="3" t="s">
        <v>5445</v>
      </c>
      <c r="P1096" s="3" t="s">
        <v>5446</v>
      </c>
      <c r="Q1096" s="4" t="s">
        <v>5447</v>
      </c>
      <c r="R1096" s="3" t="s">
        <v>750</v>
      </c>
      <c r="S1096" s="3" t="s">
        <v>158</v>
      </c>
      <c r="T1096" s="3" t="s">
        <v>682</v>
      </c>
      <c r="U1096" s="3" t="s">
        <v>5448</v>
      </c>
      <c r="V1096" s="22" t="str">
        <f t="shared" si="115"/>
        <v>RLFO; Hora de aviso: 11:15 14/03/2024; Solución: se realiza migración de hilos en el Emplame de acceso hacia el odf y hacia la móvil para recupera el servicio; Hora de solución: 16:30 14/03/2024; Causa: Falla en ODF Planta Externa</v>
      </c>
      <c r="W1096" s="4" t="s">
        <v>5449</v>
      </c>
      <c r="X1096" s="3" t="s">
        <v>5450</v>
      </c>
      <c r="Y1096" s="3" t="s">
        <v>5451</v>
      </c>
      <c r="Z1096" s="3" t="s">
        <v>98</v>
      </c>
      <c r="AA1096" s="3" t="s">
        <v>71</v>
      </c>
      <c r="AB1096" s="3">
        <v>0</v>
      </c>
      <c r="AC1096" s="3" t="s">
        <v>71</v>
      </c>
      <c r="AD1096" s="6">
        <v>7.6388888888888895E-2</v>
      </c>
      <c r="AE1096" s="7"/>
      <c r="AF1096" s="7"/>
      <c r="AG1096" s="6">
        <f>Tabla4[[#This Row],[Tiempo Parada de Reloj]]+Tabla4[[#This Row],[Tiempo Autorizado por Telefonica (no Máximo)]]</f>
        <v>7.6388888888888895E-2</v>
      </c>
      <c r="AH1096" s="7">
        <f t="shared" ca="1" si="112"/>
        <v>0.1423611111111111</v>
      </c>
      <c r="AI1096" s="8">
        <f t="shared" si="113"/>
        <v>1.8333333333333335</v>
      </c>
      <c r="AJ1096" s="8">
        <f t="shared" ca="1" si="114"/>
        <v>3.4166666666666665</v>
      </c>
      <c r="AK1096" s="3" t="s">
        <v>72</v>
      </c>
      <c r="AL1096" s="3" t="s">
        <v>70</v>
      </c>
      <c r="AM1096" s="3" t="s">
        <v>88</v>
      </c>
      <c r="AN1096" s="3" t="s">
        <v>88</v>
      </c>
      <c r="AO1096" s="3" t="s">
        <v>98</v>
      </c>
      <c r="AP1096" s="3" t="s">
        <v>98</v>
      </c>
      <c r="AQ1096" s="23">
        <v>45367.370833333334</v>
      </c>
      <c r="AR1096" s="3"/>
      <c r="AS1096" s="23"/>
      <c r="AT1096" s="23"/>
      <c r="AU1096" s="3" t="s">
        <v>192</v>
      </c>
      <c r="AV1096" s="3" t="s">
        <v>3486</v>
      </c>
      <c r="AW1096" s="3" t="s">
        <v>5452</v>
      </c>
      <c r="AX1096" s="3">
        <v>2.9322699999999999</v>
      </c>
      <c r="AY1096" s="3">
        <v>-75.287543999999997</v>
      </c>
      <c r="AZ1096" s="8" t="str">
        <f>+CONCATENATE("Reportan apertura en el enlace ",Tabla4[[#This Row],[Enlace]]," en el ",Tabla4[[#This Row],[Distancia óptica]]," ocasionado por ",Tabla4[[#This Row],[Causa del daño]])</f>
        <v>Reportan apertura en el enlace Mov. Neiva - Mov. Neiva II en el km 2,95 desde Mov. Neiva II ocasionado por Falla en ODF Planta Externa</v>
      </c>
      <c r="BA1096" s="8" t="str">
        <f>+CONCATENATE("Para dar solución al incidente ",Tabla4[[#This Row],[Solución]])</f>
        <v>Para dar solución al incidente se realiza migración de hilos en el Emplame de acceso hacia el odf y hacia la móvil para recupera el servicio</v>
      </c>
      <c r="BB1096" s="3" t="str">
        <f>+_xlfn.CONCAT(Tabla4[[#This Row],[Causa Raiz]]," ",Tabla4[[#This Row],[Solución2]]," (",Tabla4[[#This Row],[Anillo]],"- Cabecera: ",Tabla4[[#This Row],[Cabecera]],"- Operador: ",Tabla4[[#This Row],[Operador]],")")</f>
        <v>Reportan apertura en el enlace Mov. Neiva - Mov. Neiva II en el km 2,95 desde Mov. Neiva II ocasionado por Falla en ODF Planta Externa Para dar solución al incidente se realiza migración de hilos en el Emplame de acceso hacia el odf y hacia la móvil para recupera el servicio (uk Neiva II- Cabecera: Telehuila- Operador: Colombia Telecomunicaciones)</v>
      </c>
    </row>
    <row r="1097" spans="1:54" s="2" customFormat="1" ht="242.25">
      <c r="A1097" s="38">
        <f t="shared" si="111"/>
        <v>1096</v>
      </c>
      <c r="B1097" s="3">
        <v>8375630</v>
      </c>
      <c r="C1097" s="3" t="s">
        <v>92</v>
      </c>
      <c r="D1097" s="23">
        <v>45365.645833333336</v>
      </c>
      <c r="E1097" s="23">
        <v>45365.75</v>
      </c>
      <c r="F1097" s="1">
        <f t="shared" ca="1" si="110"/>
        <v>0.10416666666424135</v>
      </c>
      <c r="G1097" s="3" t="s">
        <v>55</v>
      </c>
      <c r="H1097" s="41"/>
      <c r="I1097" s="40"/>
      <c r="J1097" s="5" t="s">
        <v>56</v>
      </c>
      <c r="K1097" s="3" t="s">
        <v>77</v>
      </c>
      <c r="L1097" s="9" t="s">
        <v>58</v>
      </c>
      <c r="M1097" s="3" t="s">
        <v>79</v>
      </c>
      <c r="N1097" s="3" t="s">
        <v>244</v>
      </c>
      <c r="O1097" s="3" t="s">
        <v>94</v>
      </c>
      <c r="P1097" s="3" t="s">
        <v>5453</v>
      </c>
      <c r="Q1097" s="4" t="s">
        <v>5454</v>
      </c>
      <c r="R1097" s="3" t="s">
        <v>5455</v>
      </c>
      <c r="S1097" s="3" t="s">
        <v>249</v>
      </c>
      <c r="T1097" s="3" t="s">
        <v>176</v>
      </c>
      <c r="U1097" s="3" t="s">
        <v>5456</v>
      </c>
      <c r="V1097" s="22" t="str">
        <f t="shared" si="115"/>
        <v>RTNFO; Hora de aviso: 15:30 14/03/2024; Solución: Se recupera 60 Mtrs de reserva de 36 hilos y se crea un empalme nuevo de 36 hilos para dar continuidad del servicio.; Hora de solución: 18:00 14/03/2024; Causa: Intervención de Terceros. No Identificados</v>
      </c>
      <c r="W1097" s="4" t="s">
        <v>160</v>
      </c>
      <c r="X1097" s="3"/>
      <c r="Y1097" s="3"/>
      <c r="Z1097" s="3" t="s">
        <v>69</v>
      </c>
      <c r="AA1097" s="3" t="s">
        <v>71</v>
      </c>
      <c r="AB1097" s="3">
        <v>0</v>
      </c>
      <c r="AC1097" s="3" t="s">
        <v>71</v>
      </c>
      <c r="AD1097" s="6">
        <v>0</v>
      </c>
      <c r="AE1097" s="7"/>
      <c r="AF1097" s="7"/>
      <c r="AG1097" s="6">
        <f>Tabla4[[#This Row],[Tiempo Parada de Reloj]]+Tabla4[[#This Row],[Tiempo Autorizado por Telefonica (no Máximo)]]</f>
        <v>0</v>
      </c>
      <c r="AH1097" s="7">
        <f t="shared" ca="1" si="112"/>
        <v>0.10416666666424135</v>
      </c>
      <c r="AI1097" s="8">
        <f t="shared" si="113"/>
        <v>0</v>
      </c>
      <c r="AJ1097" s="8">
        <f t="shared" ca="1" si="114"/>
        <v>2.4999999999417923</v>
      </c>
      <c r="AK1097" s="3" t="s">
        <v>460</v>
      </c>
      <c r="AL1097" s="3" t="s">
        <v>70</v>
      </c>
      <c r="AM1097" s="3" t="s">
        <v>98</v>
      </c>
      <c r="AN1097" s="3" t="s">
        <v>98</v>
      </c>
      <c r="AO1097" s="3" t="s">
        <v>98</v>
      </c>
      <c r="AP1097" s="3" t="s">
        <v>98</v>
      </c>
      <c r="AQ1097" s="23">
        <v>45369.469444444447</v>
      </c>
      <c r="AR1097" s="3"/>
      <c r="AS1097" s="23" t="s">
        <v>99</v>
      </c>
      <c r="AT1097" s="23"/>
      <c r="AU1097" s="3" t="s">
        <v>710</v>
      </c>
      <c r="AV1097" s="3" t="s">
        <v>244</v>
      </c>
      <c r="AW1097" s="3" t="s">
        <v>76</v>
      </c>
      <c r="AX1097" s="3">
        <v>4.5399219999999998</v>
      </c>
      <c r="AY1097" s="3">
        <v>-74.307839999999999</v>
      </c>
      <c r="AZ1097" s="8" t="str">
        <f>+CONCATENATE("Reportan apertura en el enlace ",Tabla4[[#This Row],[Enlace]]," en el ",Tabla4[[#This Row],[Distancia óptica]]," ocasionado por ",Tabla4[[#This Row],[Causa del daño]])</f>
        <v>Reportan apertura en el enlace Bogotá - Fusagasugá en el Km 42,6 desde Fusa ocasionado por Intervención de Terceros. No Identificados</v>
      </c>
      <c r="BA1097" s="8" t="str">
        <f>+CONCATENATE("Para dar solución al incidente ",Tabla4[[#This Row],[Solución]])</f>
        <v>Para dar solución al incidente Se recupera 60 Mtrs de reserva de 36 hilos y se crea un empalme nuevo de 36 hilos para dar continuidad del servicio.</v>
      </c>
      <c r="BB1097" s="3" t="str">
        <f>+_xlfn.CONCAT(Tabla4[[#This Row],[Causa Raiz]]," ",Tabla4[[#This Row],[Solución2]]," (",Tabla4[[#This Row],[Anillo]],"- Cabecera: ",Tabla4[[#This Row],[Cabecera]],"- Operador: ",Tabla4[[#This Row],[Operador]],")")</f>
        <v>Reportan apertura en el enlace Bogotá - Fusagasugá en el Km 42,6 desde Fusa ocasionado por Intervención de Terceros. No Identificados Para dar solución al incidente Se recupera 60 Mtrs de reserva de 36 hilos y se crea un empalme nuevo de 36 hilos para dar continuidad del servicio. (Troncal- Cabecera: FUSAGASUGA- Operador: Colombia Telecomunicaciones)</v>
      </c>
    </row>
    <row r="1098" spans="1:54" s="2" customFormat="1" ht="185.25">
      <c r="A1098" s="38">
        <f t="shared" si="111"/>
        <v>1097</v>
      </c>
      <c r="B1098" s="3">
        <v>8376303</v>
      </c>
      <c r="C1098" s="3" t="s">
        <v>92</v>
      </c>
      <c r="D1098" s="23">
        <v>45365.75</v>
      </c>
      <c r="E1098" s="23">
        <v>45366.802083333336</v>
      </c>
      <c r="F1098" s="1">
        <f t="shared" ca="1" si="110"/>
        <v>1.0520833333357587</v>
      </c>
      <c r="G1098" s="3" t="s">
        <v>55</v>
      </c>
      <c r="H1098" s="41"/>
      <c r="I1098" s="40"/>
      <c r="J1098" s="5" t="s">
        <v>56</v>
      </c>
      <c r="K1098" s="3" t="s">
        <v>77</v>
      </c>
      <c r="L1098" s="9" t="s">
        <v>58</v>
      </c>
      <c r="M1098" s="3" t="s">
        <v>283</v>
      </c>
      <c r="N1098" s="3" t="s">
        <v>284</v>
      </c>
      <c r="O1098" s="3" t="s">
        <v>397</v>
      </c>
      <c r="P1098" s="3" t="s">
        <v>5457</v>
      </c>
      <c r="Q1098" s="4" t="s">
        <v>5458</v>
      </c>
      <c r="R1098" s="3" t="s">
        <v>2603</v>
      </c>
      <c r="S1098" s="3" t="s">
        <v>289</v>
      </c>
      <c r="T1098" s="3" t="s">
        <v>66</v>
      </c>
      <c r="U1098" s="3" t="s">
        <v>5459</v>
      </c>
      <c r="V1098" s="22" t="str">
        <f t="shared" si="115"/>
        <v>RTNFO; Hora de aviso: 18:00 14/03/2024; Solución: Recuperaciond e 50 mts de reserva e instalaciond eempalme de 36 hilos; Hora de solución: 19:15 15/03/2024; Causa: Vandalismo</v>
      </c>
      <c r="W1098" s="4" t="s">
        <v>160</v>
      </c>
      <c r="X1098" s="3"/>
      <c r="Y1098" s="3"/>
      <c r="Z1098" s="3" t="s">
        <v>69</v>
      </c>
      <c r="AA1098" s="3" t="s">
        <v>70</v>
      </c>
      <c r="AB1098" s="3" t="s">
        <v>5460</v>
      </c>
      <c r="AC1098" s="3" t="s">
        <v>71</v>
      </c>
      <c r="AD1098" s="6">
        <v>0.74305555555555547</v>
      </c>
      <c r="AE1098" s="7"/>
      <c r="AF1098" s="7"/>
      <c r="AG1098" s="6">
        <f>Tabla4[[#This Row],[Tiempo Parada de Reloj]]+Tabla4[[#This Row],[Tiempo Autorizado por Telefonica (no Máximo)]]</f>
        <v>0.74305555555555547</v>
      </c>
      <c r="AH1098" s="7">
        <f t="shared" ca="1" si="112"/>
        <v>0.30902777778020318</v>
      </c>
      <c r="AI1098" s="8">
        <f t="shared" si="113"/>
        <v>17.833333333333332</v>
      </c>
      <c r="AJ1098" s="8">
        <f t="shared" ca="1" si="114"/>
        <v>7.4166666667248764</v>
      </c>
      <c r="AK1098" s="3" t="s">
        <v>88</v>
      </c>
      <c r="AL1098" s="3" t="s">
        <v>70</v>
      </c>
      <c r="AM1098" s="3" t="s">
        <v>98</v>
      </c>
      <c r="AN1098" s="3" t="s">
        <v>73</v>
      </c>
      <c r="AO1098" s="3" t="s">
        <v>119</v>
      </c>
      <c r="AP1098" s="3" t="s">
        <v>119</v>
      </c>
      <c r="AQ1098" s="23">
        <v>45369.634722222225</v>
      </c>
      <c r="AR1098" s="3"/>
      <c r="AS1098" s="23"/>
      <c r="AT1098" s="23"/>
      <c r="AU1098" s="3" t="s">
        <v>404</v>
      </c>
      <c r="AV1098" s="3" t="s">
        <v>901</v>
      </c>
      <c r="AW1098" s="3" t="s">
        <v>76</v>
      </c>
      <c r="AX1098" s="3">
        <v>4.5301999999999998</v>
      </c>
      <c r="AY1098" s="3">
        <v>-75.680899999999994</v>
      </c>
      <c r="AZ1098" s="8" t="str">
        <f>+CONCATENATE("Reportan apertura en el enlace ",Tabla4[[#This Row],[Enlace]]," en el ",Tabla4[[#This Row],[Distancia óptica]]," ocasionado por ",Tabla4[[#This Row],[Causa del daño]])</f>
        <v>Reportan apertura en el enlace Armenia - Tuluá en el km 1,8 desde centro LD ocasionado por Vandalismo</v>
      </c>
      <c r="BA1098" s="8" t="str">
        <f>+CONCATENATE("Para dar solución al incidente ",Tabla4[[#This Row],[Solución]])</f>
        <v>Para dar solución al incidente Recuperaciond e 50 mts de reserva e instalaciond eempalme de 36 hilos</v>
      </c>
      <c r="BB1098" s="3" t="str">
        <f>+_xlfn.CONCAT(Tabla4[[#This Row],[Causa Raiz]]," ",Tabla4[[#This Row],[Solución2]]," (",Tabla4[[#This Row],[Anillo]],"- Cabecera: ",Tabla4[[#This Row],[Cabecera]],"- Operador: ",Tabla4[[#This Row],[Operador]],")")</f>
        <v>Reportan apertura en el enlace Armenia - Tuluá en el km 1,8 desde centro LD ocasionado por Vandalismo Para dar solución al incidente Recuperaciond e 50 mts de reserva e instalaciond eempalme de 36 hilos (Troncal- Cabecera: Armenia LD- Operador: Colombia Telecomunicaciones)</v>
      </c>
    </row>
    <row r="1099" spans="1:54" s="2" customFormat="1" ht="185.25">
      <c r="A1099" s="38">
        <f t="shared" si="111"/>
        <v>1098</v>
      </c>
      <c r="B1099" s="3">
        <v>8377194</v>
      </c>
      <c r="C1099" s="3" t="s">
        <v>54</v>
      </c>
      <c r="D1099" s="23">
        <v>45365.972222222219</v>
      </c>
      <c r="E1099" s="23">
        <v>45370.694444444445</v>
      </c>
      <c r="F1099" s="1">
        <f t="shared" ca="1" si="110"/>
        <v>4.7222222222262644</v>
      </c>
      <c r="G1099" s="3" t="s">
        <v>55</v>
      </c>
      <c r="H1099" s="41"/>
      <c r="I1099" s="40"/>
      <c r="J1099" s="5" t="s">
        <v>56</v>
      </c>
      <c r="K1099" s="3" t="s">
        <v>77</v>
      </c>
      <c r="L1099" s="9" t="s">
        <v>58</v>
      </c>
      <c r="M1099" s="3" t="s">
        <v>373</v>
      </c>
      <c r="N1099" s="3" t="s">
        <v>374</v>
      </c>
      <c r="O1099" s="3" t="s">
        <v>5461</v>
      </c>
      <c r="P1099" s="3" t="s">
        <v>5462</v>
      </c>
      <c r="Q1099" s="4" t="s">
        <v>5463</v>
      </c>
      <c r="R1099" s="3" t="s">
        <v>346</v>
      </c>
      <c r="S1099" s="3" t="s">
        <v>249</v>
      </c>
      <c r="T1099" s="3" t="s">
        <v>256</v>
      </c>
      <c r="U1099" s="3" t="s">
        <v>5464</v>
      </c>
      <c r="V1099" s="22" t="str">
        <f t="shared" si="115"/>
        <v>RLFO; Hora de aviso: 23:20 14/03/2024; Solución: se refusiona hilo en empalme; Hora de solución: 16:40 19/03/2024; Causa: Falla de Empalme de FiOp</v>
      </c>
      <c r="W1099" s="4" t="s">
        <v>160</v>
      </c>
      <c r="X1099" s="3"/>
      <c r="Y1099" s="3"/>
      <c r="Z1099" s="3" t="s">
        <v>69</v>
      </c>
      <c r="AA1099" s="3" t="s">
        <v>71</v>
      </c>
      <c r="AB1099" s="3">
        <v>0</v>
      </c>
      <c r="AC1099" s="3" t="s">
        <v>71</v>
      </c>
      <c r="AD1099" s="6">
        <v>4.5590277777777777</v>
      </c>
      <c r="AE1099" s="7"/>
      <c r="AF1099" s="7"/>
      <c r="AG1099" s="6">
        <f>Tabla4[[#This Row],[Tiempo Parada de Reloj]]+Tabla4[[#This Row],[Tiempo Autorizado por Telefonica (no Máximo)]]</f>
        <v>4.5590277777777777</v>
      </c>
      <c r="AH1099" s="7">
        <f t="shared" ca="1" si="112"/>
        <v>0.16319444444848674</v>
      </c>
      <c r="AI1099" s="8">
        <f t="shared" si="113"/>
        <v>109.41666666666666</v>
      </c>
      <c r="AJ1099" s="8">
        <f t="shared" ca="1" si="114"/>
        <v>3.9166666667636818</v>
      </c>
      <c r="AK1099" s="3" t="s">
        <v>98</v>
      </c>
      <c r="AL1099" s="3" t="s">
        <v>70</v>
      </c>
      <c r="AM1099" s="3" t="s">
        <v>120</v>
      </c>
      <c r="AN1099" s="3" t="s">
        <v>87</v>
      </c>
      <c r="AO1099" s="3" t="s">
        <v>73</v>
      </c>
      <c r="AP1099" s="3" t="s">
        <v>73</v>
      </c>
      <c r="AQ1099" s="23">
        <v>45370.742361111108</v>
      </c>
      <c r="AR1099" s="3"/>
      <c r="AS1099" s="23"/>
      <c r="AT1099" s="23"/>
      <c r="AU1099" s="3" t="s">
        <v>1266</v>
      </c>
      <c r="AV1099" s="3" t="s">
        <v>5465</v>
      </c>
      <c r="AW1099" s="3" t="s">
        <v>5466</v>
      </c>
      <c r="AX1099" s="3">
        <v>4.1402799999999997</v>
      </c>
      <c r="AY1099" s="3">
        <v>-73.602220000000003</v>
      </c>
      <c r="AZ1099" s="8" t="str">
        <f>+CONCATENATE("Reportan apertura en el enlace ",Tabla4[[#This Row],[Enlace]]," en el ",Tabla4[[#This Row],[Distancia óptica]]," ocasionado por ",Tabla4[[#This Row],[Causa del daño]])</f>
        <v>Reportan apertura en el enlace Chapinero Bogota – Villavicencio Morichal en el Km 1,743 desde Terminal ocasionado por Falla de Empalme de FiOp</v>
      </c>
      <c r="BA1099" s="8" t="str">
        <f>+CONCATENATE("Para dar solución al incidente ",Tabla4[[#This Row],[Solución]])</f>
        <v>Para dar solución al incidente se refusiona hilo en empalme</v>
      </c>
      <c r="BB1099" s="3" t="str">
        <f>+_xlfn.CONCAT(Tabla4[[#This Row],[Causa Raiz]]," ",Tabla4[[#This Row],[Solución2]]," (",Tabla4[[#This Row],[Anillo]],"- Cabecera: ",Tabla4[[#This Row],[Cabecera]],"- Operador: ",Tabla4[[#This Row],[Operador]],")")</f>
        <v>Reportan apertura en el enlace Chapinero Bogota – Villavicencio Morichal en el Km 1,743 desde Terminal ocasionado por Falla de Empalme de FiOp Para dar solución al incidente se refusiona hilo en empalme (Uk terminal- Cabecera: esperanza- Operador: Colombia Telecomunicaciones)</v>
      </c>
    </row>
    <row r="1100" spans="1:54" s="2" customFormat="1" ht="156.75">
      <c r="A1100" s="38">
        <f t="shared" si="111"/>
        <v>1099</v>
      </c>
      <c r="B1100" s="3">
        <v>8377213</v>
      </c>
      <c r="C1100" s="3" t="s">
        <v>92</v>
      </c>
      <c r="D1100" s="23">
        <v>45365.979166666664</v>
      </c>
      <c r="E1100" s="23">
        <v>45366.368055555555</v>
      </c>
      <c r="F1100" s="1">
        <f t="shared" ca="1" si="110"/>
        <v>0.38888888889050577</v>
      </c>
      <c r="G1100" s="3" t="s">
        <v>55</v>
      </c>
      <c r="H1100" s="41"/>
      <c r="I1100" s="40" t="s">
        <v>5467</v>
      </c>
      <c r="J1100" s="5" t="s">
        <v>322</v>
      </c>
      <c r="K1100" s="3" t="s">
        <v>322</v>
      </c>
      <c r="L1100" s="9" t="s">
        <v>58</v>
      </c>
      <c r="M1100" s="3" t="s">
        <v>79</v>
      </c>
      <c r="N1100" s="3" t="s">
        <v>2053</v>
      </c>
      <c r="O1100" s="3" t="s">
        <v>5468</v>
      </c>
      <c r="P1100" s="3" t="s">
        <v>5469</v>
      </c>
      <c r="Q1100" s="4" t="s">
        <v>5470</v>
      </c>
      <c r="R1100" s="3" t="s">
        <v>2716</v>
      </c>
      <c r="S1100" s="3" t="s">
        <v>328</v>
      </c>
      <c r="T1100" s="3" t="s">
        <v>66</v>
      </c>
      <c r="U1100" s="3" t="s">
        <v>5471</v>
      </c>
      <c r="V1100" s="22" t="str">
        <f t="shared" si="115"/>
        <v>RTNFO; Hora de aviso: 23:30 14/03/2024; Solución: Recuperacion de reserva e instalacion de caja empalme; Hora de solución: 8:50 15/03/2024; Causa: Vandalismo</v>
      </c>
      <c r="W1100" s="4" t="s">
        <v>5313</v>
      </c>
      <c r="X1100" s="3"/>
      <c r="Y1100" s="3"/>
      <c r="Z1100" s="3" t="s">
        <v>69</v>
      </c>
      <c r="AA1100" s="3" t="s">
        <v>71</v>
      </c>
      <c r="AB1100" s="3">
        <v>0</v>
      </c>
      <c r="AC1100" s="3" t="s">
        <v>71</v>
      </c>
      <c r="AD1100" s="6">
        <v>0.18055555555555555</v>
      </c>
      <c r="AE1100" s="7"/>
      <c r="AF1100" s="7"/>
      <c r="AG1100" s="6">
        <f>Tabla4[[#This Row],[Tiempo Parada de Reloj]]+Tabla4[[#This Row],[Tiempo Autorizado por Telefonica (no Máximo)]]</f>
        <v>0.18055555555555555</v>
      </c>
      <c r="AH1100" s="7">
        <f t="shared" ca="1" si="112"/>
        <v>0.20833333333495022</v>
      </c>
      <c r="AI1100" s="8">
        <f t="shared" si="113"/>
        <v>4.333333333333333</v>
      </c>
      <c r="AJ1100" s="8">
        <f t="shared" ca="1" si="114"/>
        <v>5.0000000000388054</v>
      </c>
      <c r="AK1100" s="3" t="s">
        <v>98</v>
      </c>
      <c r="AL1100" s="3" t="s">
        <v>70</v>
      </c>
      <c r="AM1100" s="3" t="s">
        <v>120</v>
      </c>
      <c r="AN1100" s="3" t="s">
        <v>120</v>
      </c>
      <c r="AO1100" s="3" t="s">
        <v>119</v>
      </c>
      <c r="AP1100" s="3" t="s">
        <v>120</v>
      </c>
      <c r="AQ1100" s="23">
        <v>45371.401388888888</v>
      </c>
      <c r="AR1100" s="3"/>
      <c r="AS1100" s="23"/>
      <c r="AT1100" s="23"/>
      <c r="AU1100" s="3" t="s">
        <v>322</v>
      </c>
      <c r="AV1100" s="3" t="s">
        <v>5472</v>
      </c>
      <c r="AW1100" s="3" t="s">
        <v>76</v>
      </c>
      <c r="AX1100" s="3">
        <v>5.0195790000000002</v>
      </c>
      <c r="AY1100" s="3">
        <v>-74.516911300000004</v>
      </c>
      <c r="AZ1100" s="8" t="str">
        <f>+CONCATENATE("Reportan apertura en el enlace ",Tabla4[[#This Row],[Enlace]]," en el ",Tabla4[[#This Row],[Distancia óptica]]," ocasionado por ",Tabla4[[#This Row],[Causa del daño]])</f>
        <v>Reportan apertura en el enlace Villeta - Pto Salgar en el Km 7,55 desde Villeta ocasionado por Vandalismo</v>
      </c>
      <c r="BA1100" s="8" t="str">
        <f>+CONCATENATE("Para dar solución al incidente ",Tabla4[[#This Row],[Solución]])</f>
        <v>Para dar solución al incidente Recuperacion de reserva e instalacion de caja empalme</v>
      </c>
      <c r="BB1100" s="3" t="str">
        <f>+_xlfn.CONCAT(Tabla4[[#This Row],[Causa Raiz]]," ",Tabla4[[#This Row],[Solución2]]," (",Tabla4[[#This Row],[Anillo]],"- Cabecera: ",Tabla4[[#This Row],[Cabecera]],"- Operador: ",Tabla4[[#This Row],[Operador]],")")</f>
        <v>Reportan apertura en el enlace Villeta - Pto Salgar en el Km 7,55 desde Villeta ocasionado por Vandalismo Para dar solución al incidente Recuperacion de reserva e instalacion de caja empalme (Troncal- Cabecera: Villeta- Operador: Ufinet)</v>
      </c>
    </row>
    <row r="1101" spans="1:54" s="2" customFormat="1" ht="199.5">
      <c r="A1101" s="38">
        <f t="shared" si="111"/>
        <v>1100</v>
      </c>
      <c r="B1101" s="3">
        <v>8377371</v>
      </c>
      <c r="C1101" s="3" t="s">
        <v>54</v>
      </c>
      <c r="D1101" s="23">
        <v>45366.003472222219</v>
      </c>
      <c r="E1101" s="23">
        <v>45366.104166666664</v>
      </c>
      <c r="F1101" s="1">
        <f t="shared" ca="1" si="110"/>
        <v>0.10069444444525288</v>
      </c>
      <c r="G1101" s="3" t="s">
        <v>55</v>
      </c>
      <c r="H1101" s="41"/>
      <c r="I1101" s="40"/>
      <c r="J1101" s="5" t="s">
        <v>56</v>
      </c>
      <c r="K1101" s="3" t="s">
        <v>93</v>
      </c>
      <c r="L1101" s="9" t="s">
        <v>78</v>
      </c>
      <c r="M1101" s="3" t="s">
        <v>59</v>
      </c>
      <c r="N1101" s="3" t="s">
        <v>60</v>
      </c>
      <c r="O1101" s="3" t="s">
        <v>5473</v>
      </c>
      <c r="P1101" s="3" t="s">
        <v>5474</v>
      </c>
      <c r="Q1101" s="4" t="s">
        <v>5475</v>
      </c>
      <c r="R1101" s="3" t="s">
        <v>947</v>
      </c>
      <c r="S1101" s="3" t="s">
        <v>65</v>
      </c>
      <c r="T1101" s="3" t="s">
        <v>176</v>
      </c>
      <c r="U1101" s="3" t="s">
        <v>5476</v>
      </c>
      <c r="V1101" s="22" t="str">
        <f t="shared" si="115"/>
        <v>RLFO; Hora de aviso: 0:05 15/03/2024; Solución: Se refusionan hilos en empalme ; Hora de solución: 2:30 15/03/2024; Causa: Intervención de Terceros. No Identificados</v>
      </c>
      <c r="W1101" s="4" t="s">
        <v>68</v>
      </c>
      <c r="X1101" s="3"/>
      <c r="Y1101" s="3"/>
      <c r="Z1101" s="3" t="s">
        <v>69</v>
      </c>
      <c r="AA1101" s="3" t="s">
        <v>71</v>
      </c>
      <c r="AB1101" s="3">
        <v>0</v>
      </c>
      <c r="AC1101" s="3" t="s">
        <v>71</v>
      </c>
      <c r="AD1101" s="6">
        <v>0</v>
      </c>
      <c r="AE1101" s="7"/>
      <c r="AF1101" s="7"/>
      <c r="AG1101" s="6">
        <f>Tabla4[[#This Row],[Tiempo Parada de Reloj]]+Tabla4[[#This Row],[Tiempo Autorizado por Telefonica (no Máximo)]]</f>
        <v>0</v>
      </c>
      <c r="AH1101" s="7">
        <f t="shared" ca="1" si="112"/>
        <v>0.10069444444525288</v>
      </c>
      <c r="AI1101" s="8">
        <f t="shared" si="113"/>
        <v>0</v>
      </c>
      <c r="AJ1101" s="8">
        <f t="shared" ca="1" si="114"/>
        <v>2.4166666666860692</v>
      </c>
      <c r="AK1101" s="3" t="s">
        <v>98</v>
      </c>
      <c r="AL1101" s="3" t="s">
        <v>71</v>
      </c>
      <c r="AM1101" s="3" t="s">
        <v>69</v>
      </c>
      <c r="AN1101" s="3" t="s">
        <v>98</v>
      </c>
      <c r="AO1101" s="3" t="s">
        <v>119</v>
      </c>
      <c r="AP1101" s="3" t="s">
        <v>119</v>
      </c>
      <c r="AQ1101" s="23">
        <v>45367.852777777778</v>
      </c>
      <c r="AR1101" s="3"/>
      <c r="AS1101" s="23"/>
      <c r="AT1101" s="23"/>
      <c r="AU1101" s="3" t="s">
        <v>74</v>
      </c>
      <c r="AV1101" s="3" t="s">
        <v>5477</v>
      </c>
      <c r="AW1101" s="3" t="s">
        <v>5478</v>
      </c>
      <c r="AX1101" s="3">
        <v>4.6640100000000002</v>
      </c>
      <c r="AY1101" s="3">
        <v>-74.128640000000004</v>
      </c>
      <c r="AZ1101" s="8" t="str">
        <f>+CONCATENATE("Reportan apertura en el enlace ",Tabla4[[#This Row],[Enlace]]," en el ",Tabla4[[#This Row],[Distancia óptica]]," ocasionado por ",Tabla4[[#This Row],[Causa del daño]])</f>
        <v>Reportan apertura en el enlace Mov. Portal del Dorado - Mov. GWD Fontibon en el Km 3,094 desde Fontibon ocasionado por Intervención de Terceros. No Identificados</v>
      </c>
      <c r="BA1101" s="8" t="str">
        <f>+CONCATENATE("Para dar solución al incidente ",Tabla4[[#This Row],[Solución]])</f>
        <v xml:space="preserve">Para dar solución al incidente Se refusionan hilos en empalme </v>
      </c>
      <c r="BB1101" s="3" t="str">
        <f>+_xlfn.CONCAT(Tabla4[[#This Row],[Causa Raiz]]," ",Tabla4[[#This Row],[Solución2]]," (",Tabla4[[#This Row],[Anillo]],"- Cabecera: ",Tabla4[[#This Row],[Cabecera]],"- Operador: ",Tabla4[[#This Row],[Operador]],")")</f>
        <v>Reportan apertura en el enlace Mov. Portal del Dorado - Mov. GWD Fontibon en el Km 3,094 desde Fontibon ocasionado por Intervención de Terceros. No Identificados Para dar solución al incidente Se refusionan hilos en empalme  (14 B- Cabecera: Dto 31021- Operador: Colombia Telecomunicaciones)</v>
      </c>
    </row>
    <row r="1102" spans="1:54" s="2" customFormat="1" ht="171">
      <c r="A1102" s="38">
        <f t="shared" si="111"/>
        <v>1101</v>
      </c>
      <c r="B1102" s="3">
        <v>8378350</v>
      </c>
      <c r="C1102" s="3" t="s">
        <v>163</v>
      </c>
      <c r="D1102" s="23">
        <v>45366.267361111109</v>
      </c>
      <c r="E1102" s="23">
        <v>45366.333333333336</v>
      </c>
      <c r="F1102" s="1">
        <f t="shared" ca="1" si="110"/>
        <v>6.5972222226264421E-2</v>
      </c>
      <c r="G1102" s="3" t="s">
        <v>164</v>
      </c>
      <c r="H1102" s="41" t="s">
        <v>165</v>
      </c>
      <c r="I1102" s="40" t="s">
        <v>5479</v>
      </c>
      <c r="J1102" s="5" t="s">
        <v>167</v>
      </c>
      <c r="K1102" s="3" t="s">
        <v>168</v>
      </c>
      <c r="L1102" s="9" t="s">
        <v>58</v>
      </c>
      <c r="M1102" s="3" t="s">
        <v>4015</v>
      </c>
      <c r="N1102" s="3" t="s">
        <v>4016</v>
      </c>
      <c r="O1102" s="3" t="s">
        <v>5480</v>
      </c>
      <c r="P1102" s="3" t="s">
        <v>325</v>
      </c>
      <c r="Q1102" s="4" t="s">
        <v>5481</v>
      </c>
      <c r="R1102" s="3" t="s">
        <v>934</v>
      </c>
      <c r="S1102" s="3" t="s">
        <v>175</v>
      </c>
      <c r="T1102" s="3" t="s">
        <v>66</v>
      </c>
      <c r="U1102" s="3" t="s">
        <v>5482</v>
      </c>
      <c r="V1102" s="22" t="str">
        <f t="shared" si="115"/>
        <v>RDFO; Hora de aviso: 6:25 15/03/2024; Solución: Tendido de 450 mts de Fo e istalacion de caja empalme; Hora de solución: 8:00 15/03/2024; Causa: Vandalismo</v>
      </c>
      <c r="W1102" s="4" t="s">
        <v>178</v>
      </c>
      <c r="X1102" s="3"/>
      <c r="Y1102" s="3"/>
      <c r="Z1102" s="3" t="s">
        <v>69</v>
      </c>
      <c r="AA1102" s="3" t="s">
        <v>70</v>
      </c>
      <c r="AB1102" s="3">
        <v>8378276</v>
      </c>
      <c r="AC1102" s="3" t="s">
        <v>71</v>
      </c>
      <c r="AD1102" s="6">
        <v>0</v>
      </c>
      <c r="AE1102" s="7"/>
      <c r="AF1102" s="7"/>
      <c r="AG1102" s="6">
        <f>Tabla4[[#This Row],[Tiempo Parada de Reloj]]+Tabla4[[#This Row],[Tiempo Autorizado por Telefonica (no Máximo)]]</f>
        <v>0</v>
      </c>
      <c r="AH1102" s="7">
        <f t="shared" ca="1" si="112"/>
        <v>6.5972222226264421E-2</v>
      </c>
      <c r="AI1102" s="8">
        <f t="shared" si="113"/>
        <v>0</v>
      </c>
      <c r="AJ1102" s="8">
        <f t="shared" ca="1" si="114"/>
        <v>1.5833333334303461</v>
      </c>
      <c r="AK1102" s="3" t="s">
        <v>120</v>
      </c>
      <c r="AL1102" s="3" t="s">
        <v>71</v>
      </c>
      <c r="AM1102" s="3" t="s">
        <v>69</v>
      </c>
      <c r="AN1102" s="3" t="s">
        <v>120</v>
      </c>
      <c r="AO1102" s="3"/>
      <c r="AP1102" s="3"/>
      <c r="AQ1102" s="23">
        <f ca="1">NOW()</f>
        <v>45503.696834953706</v>
      </c>
      <c r="AR1102" s="3"/>
      <c r="AS1102" s="23"/>
      <c r="AT1102" s="23"/>
      <c r="AU1102" s="3" t="s">
        <v>168</v>
      </c>
      <c r="AV1102" s="3" t="s">
        <v>5483</v>
      </c>
      <c r="AW1102" s="3" t="s">
        <v>76</v>
      </c>
      <c r="AX1102" s="3" t="s">
        <v>69</v>
      </c>
      <c r="AY1102" s="3" t="s">
        <v>69</v>
      </c>
      <c r="AZ1102" s="8" t="str">
        <f>+CONCATENATE("Reportan apertura en el enlace ",Tabla4[[#This Row],[Enlace]]," en el ",Tabla4[[#This Row],[Distancia óptica]]," ocasionado por ",Tabla4[[#This Row],[Causa del daño]])</f>
        <v>Reportan apertura en el enlace Mocoa - La Fragua en el Km 0 ocasionado por Vandalismo</v>
      </c>
      <c r="BA1102" s="8" t="str">
        <f>+CONCATENATE("Para dar solución al incidente ",Tabla4[[#This Row],[Solución]])</f>
        <v>Para dar solución al incidente Tendido de 450 mts de Fo e istalacion de caja empalme</v>
      </c>
      <c r="BB1102" s="3" t="str">
        <f>+_xlfn.CONCAT(Tabla4[[#This Row],[Causa Raiz]]," ",Tabla4[[#This Row],[Solución2]]," (",Tabla4[[#This Row],[Anillo]],"- Cabecera: ",Tabla4[[#This Row],[Cabecera]],"- Operador: ",Tabla4[[#This Row],[Operador]],")")</f>
        <v>Reportan apertura en el enlace Mocoa - La Fragua en el Km 0 ocasionado por Vandalismo Para dar solución al incidente Tendido de 450 mts de Fo e istalacion de caja empalme (Troncal- Cabecera: Mocoa- Operador: Telmex - Claro)</v>
      </c>
    </row>
    <row r="1103" spans="1:54" s="2" customFormat="1" ht="199.5">
      <c r="A1103" s="38">
        <f t="shared" si="111"/>
        <v>1102</v>
      </c>
      <c r="B1103" s="3">
        <v>8378361</v>
      </c>
      <c r="C1103" s="3" t="s">
        <v>54</v>
      </c>
      <c r="D1103" s="23">
        <v>45366.284722222219</v>
      </c>
      <c r="E1103" s="23">
        <v>45366.46875</v>
      </c>
      <c r="F1103" s="1">
        <f t="shared" ca="1" si="110"/>
        <v>0.18402777778101154</v>
      </c>
      <c r="G1103" s="3" t="s">
        <v>55</v>
      </c>
      <c r="H1103" s="41"/>
      <c r="I1103" s="40"/>
      <c r="J1103" s="5" t="s">
        <v>56</v>
      </c>
      <c r="K1103" s="3" t="s">
        <v>93</v>
      </c>
      <c r="L1103" s="9" t="s">
        <v>78</v>
      </c>
      <c r="M1103" s="3" t="s">
        <v>59</v>
      </c>
      <c r="N1103" s="3" t="s">
        <v>60</v>
      </c>
      <c r="O1103" s="3" t="s">
        <v>5484</v>
      </c>
      <c r="P1103" s="3" t="s">
        <v>5485</v>
      </c>
      <c r="Q1103" s="4" t="s">
        <v>4293</v>
      </c>
      <c r="R1103" s="3" t="s">
        <v>378</v>
      </c>
      <c r="S1103" s="3" t="s">
        <v>65</v>
      </c>
      <c r="T1103" s="3" t="s">
        <v>66</v>
      </c>
      <c r="U1103" s="3" t="s">
        <v>5486</v>
      </c>
      <c r="V1103" s="22" t="str">
        <f t="shared" si="115"/>
        <v>RLFO; Hora de aviso: 6:50 15/03/2024; Solución: Tendido de 180 mts de Fo de 96 hilos y dos empalmes de 48; Hora de solución: 11:15 15/03/2024; Causa: Vandalismo</v>
      </c>
      <c r="W1103" s="4" t="s">
        <v>68</v>
      </c>
      <c r="X1103" s="3"/>
      <c r="Y1103" s="3"/>
      <c r="Z1103" s="3" t="s">
        <v>69</v>
      </c>
      <c r="AA1103" s="3" t="s">
        <v>71</v>
      </c>
      <c r="AB1103" s="3">
        <v>0</v>
      </c>
      <c r="AC1103" s="3" t="s">
        <v>71</v>
      </c>
      <c r="AD1103" s="6">
        <v>2.9166666666666667E-2</v>
      </c>
      <c r="AE1103" s="7"/>
      <c r="AF1103" s="7"/>
      <c r="AG1103" s="6">
        <f>Tabla4[[#This Row],[Tiempo Parada de Reloj]]+Tabla4[[#This Row],[Tiempo Autorizado por Telefonica (no Máximo)]]</f>
        <v>2.9166666666666667E-2</v>
      </c>
      <c r="AH1103" s="7">
        <f t="shared" ca="1" si="112"/>
        <v>0.15486111111434486</v>
      </c>
      <c r="AI1103" s="8">
        <f t="shared" si="113"/>
        <v>0.7</v>
      </c>
      <c r="AJ1103" s="8">
        <f t="shared" ca="1" si="114"/>
        <v>3.7166666667442767</v>
      </c>
      <c r="AK1103" s="3" t="s">
        <v>120</v>
      </c>
      <c r="AL1103" s="3" t="s">
        <v>71</v>
      </c>
      <c r="AM1103" s="3" t="s">
        <v>69</v>
      </c>
      <c r="AN1103" s="3" t="s">
        <v>120</v>
      </c>
      <c r="AO1103" s="3" t="s">
        <v>119</v>
      </c>
      <c r="AP1103" s="3" t="s">
        <v>119</v>
      </c>
      <c r="AQ1103" s="23">
        <v>45367.856249999997</v>
      </c>
      <c r="AR1103" s="3"/>
      <c r="AS1103" s="23"/>
      <c r="AT1103" s="23"/>
      <c r="AU1103" s="3" t="s">
        <v>74</v>
      </c>
      <c r="AV1103" s="3" t="s">
        <v>526</v>
      </c>
      <c r="AW1103" s="3" t="s">
        <v>4296</v>
      </c>
      <c r="AX1103" s="3">
        <v>4.5206980000000003</v>
      </c>
      <c r="AY1103" s="3">
        <v>-74.145990999999995</v>
      </c>
      <c r="AZ1103" s="8" t="str">
        <f>+CONCATENATE("Reportan apertura en el enlace ",Tabla4[[#This Row],[Enlace]]," en el ",Tabla4[[#This Row],[Distancia óptica]]," ocasionado por ",Tabla4[[#This Row],[Causa del daño]])</f>
        <v>Reportan apertura en el enlace Mov. Quiba alto - Mov. Marichuela en el Km 15,74 desde Marichuela ocasionado por Vandalismo</v>
      </c>
      <c r="BA1103" s="8" t="str">
        <f>+CONCATENATE("Para dar solución al incidente ",Tabla4[[#This Row],[Solución]])</f>
        <v>Para dar solución al incidente Tendido de 180 mts de Fo de 96 hilos y dos empalmes de 48</v>
      </c>
      <c r="BB1103" s="3" t="str">
        <f>+_xlfn.CONCAT(Tabla4[[#This Row],[Causa Raiz]]," ",Tabla4[[#This Row],[Solución2]]," (",Tabla4[[#This Row],[Anillo]],"- Cabecera: ",Tabla4[[#This Row],[Cabecera]],"- Operador: ",Tabla4[[#This Row],[Operador]],")")</f>
        <v>Reportan apertura en el enlace Mov. Quiba alto - Mov. Marichuela en el Km 15,74 desde Marichuela ocasionado por Vandalismo Para dar solución al incidente Tendido de 180 mts de Fo de 96 hilos y dos empalmes de 48 (Uk Quiba Alto- Cabecera: Marruecos- Operador: Colombia Telecomunicaciones)</v>
      </c>
    </row>
    <row r="1104" spans="1:54" s="2" customFormat="1" ht="199.5">
      <c r="A1104" s="38">
        <f t="shared" si="111"/>
        <v>1103</v>
      </c>
      <c r="B1104" s="3">
        <v>8378116</v>
      </c>
      <c r="C1104" s="3" t="s">
        <v>54</v>
      </c>
      <c r="D1104" s="23">
        <v>45366.322916666664</v>
      </c>
      <c r="E1104" s="23">
        <v>45366.833333333336</v>
      </c>
      <c r="F1104" s="1">
        <f t="shared" ca="1" si="110"/>
        <v>0.51041666667151731</v>
      </c>
      <c r="G1104" s="3" t="s">
        <v>55</v>
      </c>
      <c r="H1104" s="41"/>
      <c r="I1104" s="40"/>
      <c r="J1104" s="5" t="s">
        <v>56</v>
      </c>
      <c r="K1104" s="3" t="s">
        <v>93</v>
      </c>
      <c r="L1104" s="9" t="s">
        <v>58</v>
      </c>
      <c r="M1104" s="3" t="s">
        <v>59</v>
      </c>
      <c r="N1104" s="3" t="s">
        <v>60</v>
      </c>
      <c r="O1104" s="3" t="s">
        <v>5487</v>
      </c>
      <c r="P1104" s="3" t="s">
        <v>5488</v>
      </c>
      <c r="Q1104" s="4" t="s">
        <v>5489</v>
      </c>
      <c r="R1104" s="3" t="s">
        <v>378</v>
      </c>
      <c r="S1104" s="3" t="s">
        <v>65</v>
      </c>
      <c r="T1104" s="3" t="s">
        <v>66</v>
      </c>
      <c r="U1104" s="3" t="s">
        <v>5490</v>
      </c>
      <c r="V1104" s="22" t="str">
        <f t="shared" si="115"/>
        <v>RLFO; Hora de aviso: 7:45 15/03/2024; Solución: Se realiza 100 mts de tendido de fibra de 96 Hilos y dos empalmes de 24 Hilos; Hora de solución: 20:00 15/03/2024; Causa: Vandalismo</v>
      </c>
      <c r="W1104" s="4" t="s">
        <v>68</v>
      </c>
      <c r="X1104" s="3"/>
      <c r="Y1104" s="3"/>
      <c r="Z1104" s="3" t="s">
        <v>69</v>
      </c>
      <c r="AA1104" s="3" t="s">
        <v>70</v>
      </c>
      <c r="AB1104" s="3">
        <v>8378116</v>
      </c>
      <c r="AC1104" s="3" t="s">
        <v>71</v>
      </c>
      <c r="AD1104" s="6">
        <v>0.35</v>
      </c>
      <c r="AE1104" s="7"/>
      <c r="AF1104" s="7"/>
      <c r="AG1104" s="6">
        <f>Tabla4[[#This Row],[Tiempo Parada de Reloj]]+Tabla4[[#This Row],[Tiempo Autorizado por Telefonica (no Máximo)]]</f>
        <v>0.35</v>
      </c>
      <c r="AH1104" s="7">
        <f t="shared" ca="1" si="112"/>
        <v>0.16041666667151733</v>
      </c>
      <c r="AI1104" s="8">
        <f t="shared" si="113"/>
        <v>8.3999999999999986</v>
      </c>
      <c r="AJ1104" s="8">
        <f t="shared" ca="1" si="114"/>
        <v>3.8500000001164159</v>
      </c>
      <c r="AK1104" s="3" t="s">
        <v>120</v>
      </c>
      <c r="AL1104" s="3" t="s">
        <v>70</v>
      </c>
      <c r="AM1104" s="3" t="s">
        <v>73</v>
      </c>
      <c r="AN1104" s="3" t="s">
        <v>73</v>
      </c>
      <c r="AO1104" s="3" t="s">
        <v>119</v>
      </c>
      <c r="AP1104" s="3" t="s">
        <v>119</v>
      </c>
      <c r="AQ1104" s="23">
        <v>45367.859722222223</v>
      </c>
      <c r="AR1104" s="3"/>
      <c r="AS1104" s="23"/>
      <c r="AT1104" s="23"/>
      <c r="AU1104" s="3" t="s">
        <v>74</v>
      </c>
      <c r="AV1104" s="3" t="s">
        <v>526</v>
      </c>
      <c r="AW1104" s="3" t="s">
        <v>1311</v>
      </c>
      <c r="AX1104" s="3">
        <v>4.5521099999999999</v>
      </c>
      <c r="AY1104" s="3">
        <v>-74.144769999999994</v>
      </c>
      <c r="AZ1104" s="8" t="str">
        <f>+CONCATENATE("Reportan apertura en el enlace ",Tabla4[[#This Row],[Enlace]]," en el ",Tabla4[[#This Row],[Distancia óptica]]," ocasionado por ",Tabla4[[#This Row],[Causa del daño]])</f>
        <v>Reportan apertura en el enlace Marruecos - Dto 53511 Crisostomo en el Km 7,5 desde Marruecos ocasionado por Vandalismo</v>
      </c>
      <c r="BA1104" s="8" t="str">
        <f>+CONCATENATE("Para dar solución al incidente ",Tabla4[[#This Row],[Solución]])</f>
        <v>Para dar solución al incidente Se realiza 100 mts de tendido de fibra de 96 Hilos y dos empalmes de 24 Hilos</v>
      </c>
      <c r="BB1104" s="3" t="str">
        <f>+_xlfn.CONCAT(Tabla4[[#This Row],[Causa Raiz]]," ",Tabla4[[#This Row],[Solución2]]," (",Tabla4[[#This Row],[Anillo]],"- Cabecera: ",Tabla4[[#This Row],[Cabecera]],"- Operador: ",Tabla4[[#This Row],[Operador]],")")</f>
        <v>Reportan apertura en el enlace Marruecos - Dto 53511 Crisostomo en el Km 7,5 desde Marruecos ocasionado por Vandalismo Para dar solución al incidente Se realiza 100 mts de tendido de fibra de 96 Hilos y dos empalmes de 24 Hilos (UK- Cabecera: Marruecos- Operador: Colombia Telecomunicaciones)</v>
      </c>
    </row>
    <row r="1105" spans="1:54" s="2" customFormat="1" ht="199.5">
      <c r="A1105" s="38">
        <f t="shared" si="111"/>
        <v>1104</v>
      </c>
      <c r="B1105" s="3">
        <v>8377750</v>
      </c>
      <c r="C1105" s="3" t="s">
        <v>54</v>
      </c>
      <c r="D1105" s="23">
        <v>45366.427083333336</v>
      </c>
      <c r="E1105" s="23">
        <v>45366.5625</v>
      </c>
      <c r="F1105" s="1">
        <f t="shared" ca="1" si="110"/>
        <v>0.13541666666424135</v>
      </c>
      <c r="G1105" s="3" t="s">
        <v>55</v>
      </c>
      <c r="H1105" s="41"/>
      <c r="I1105" s="40"/>
      <c r="J1105" s="5" t="s">
        <v>56</v>
      </c>
      <c r="K1105" s="3" t="s">
        <v>138</v>
      </c>
      <c r="L1105" s="9" t="s">
        <v>78</v>
      </c>
      <c r="M1105" s="3" t="s">
        <v>139</v>
      </c>
      <c r="N1105" s="3" t="s">
        <v>140</v>
      </c>
      <c r="O1105" s="3" t="s">
        <v>5491</v>
      </c>
      <c r="P1105" s="3" t="s">
        <v>5492</v>
      </c>
      <c r="Q1105" s="4" t="s">
        <v>5493</v>
      </c>
      <c r="R1105" s="3" t="s">
        <v>144</v>
      </c>
      <c r="S1105" s="3" t="s">
        <v>145</v>
      </c>
      <c r="T1105" s="3" t="s">
        <v>176</v>
      </c>
      <c r="U1105" s="3" t="s">
        <v>5494</v>
      </c>
      <c r="V1105" s="22" t="str">
        <f t="shared" si="115"/>
        <v>RLFO; Hora de aviso: 10:15 15/03/2024; Solución: Recuperacion de 10 mts de reserva y un empalme de 24 hilos; Hora de solución: 13:30 15/03/2024; Causa: Intervención de Terceros. No Identificados</v>
      </c>
      <c r="W1105" s="4" t="s">
        <v>5495</v>
      </c>
      <c r="X1105" s="3"/>
      <c r="Y1105" s="3"/>
      <c r="Z1105" s="3" t="s">
        <v>69</v>
      </c>
      <c r="AA1105" s="3" t="s">
        <v>70</v>
      </c>
      <c r="AB1105" s="3">
        <v>8377750</v>
      </c>
      <c r="AC1105" s="3" t="s">
        <v>71</v>
      </c>
      <c r="AD1105" s="6">
        <v>0</v>
      </c>
      <c r="AE1105" s="7"/>
      <c r="AF1105" s="7"/>
      <c r="AG1105" s="6">
        <f>Tabla4[[#This Row],[Tiempo Parada de Reloj]]+Tabla4[[#This Row],[Tiempo Autorizado por Telefonica (no Máximo)]]</f>
        <v>0</v>
      </c>
      <c r="AH1105" s="7">
        <f t="shared" ca="1" si="112"/>
        <v>0.13541666666424135</v>
      </c>
      <c r="AI1105" s="8">
        <f t="shared" si="113"/>
        <v>0</v>
      </c>
      <c r="AJ1105" s="8">
        <f t="shared" ca="1" si="114"/>
        <v>3.2499999999417923</v>
      </c>
      <c r="AK1105" s="3" t="s">
        <v>120</v>
      </c>
      <c r="AL1105" s="3" t="s">
        <v>71</v>
      </c>
      <c r="AM1105" s="3" t="s">
        <v>69</v>
      </c>
      <c r="AN1105" s="3" t="s">
        <v>120</v>
      </c>
      <c r="AO1105" s="3" t="s">
        <v>98</v>
      </c>
      <c r="AP1105" s="3" t="s">
        <v>98</v>
      </c>
      <c r="AQ1105" s="23">
        <v>45368.502083333333</v>
      </c>
      <c r="AR1105" s="3"/>
      <c r="AS1105" s="23"/>
      <c r="AT1105" s="23"/>
      <c r="AU1105" s="3" t="s">
        <v>149</v>
      </c>
      <c r="AV1105" s="3" t="s">
        <v>863</v>
      </c>
      <c r="AW1105" s="3" t="s">
        <v>5496</v>
      </c>
      <c r="AX1105" s="3">
        <v>3.4586779999999999</v>
      </c>
      <c r="AY1105" s="3">
        <v>-76.483734999999996</v>
      </c>
      <c r="AZ1105" s="8" t="str">
        <f>+CONCATENATE("Reportan apertura en el enlace ",Tabla4[[#This Row],[Enlace]]," en el ",Tabla4[[#This Row],[Distancia óptica]]," ocasionado por ",Tabla4[[#This Row],[Causa del daño]])</f>
        <v>Reportan apertura en el enlace Mov. Los pinos - Mov. San Luisito en el Km 0,264 desde los pinos ocasionado por Intervención de Terceros. No Identificados</v>
      </c>
      <c r="BA1105" s="8" t="str">
        <f>+CONCATENATE("Para dar solución al incidente ",Tabla4[[#This Row],[Solución]])</f>
        <v>Para dar solución al incidente Recuperacion de 10 mts de reserva y un empalme de 24 hilos</v>
      </c>
      <c r="BB1105" s="3" t="str">
        <f>+_xlfn.CONCAT(Tabla4[[#This Row],[Causa Raiz]]," ",Tabla4[[#This Row],[Solución2]]," (",Tabla4[[#This Row],[Anillo]],"- Cabecera: ",Tabla4[[#This Row],[Cabecera]],"- Operador: ",Tabla4[[#This Row],[Operador]],")")</f>
        <v>Reportan apertura en el enlace Mov. Los pinos - Mov. San Luisito en el Km 0,264 desde los pinos ocasionado por Intervención de Terceros. No Identificados Para dar solución al incidente Recuperacion de 10 mts de reserva y un empalme de 24 hilos (Uk los pinos- Cabecera: Acopi- Operador: Colombia Telecomunicaciones)</v>
      </c>
    </row>
    <row r="1106" spans="1:54" s="2" customFormat="1" ht="199.5">
      <c r="A1106" s="38">
        <f t="shared" si="111"/>
        <v>1105</v>
      </c>
      <c r="B1106" s="3">
        <v>8379250</v>
      </c>
      <c r="C1106" s="3" t="s">
        <v>92</v>
      </c>
      <c r="D1106" s="23">
        <v>45366.465277777781</v>
      </c>
      <c r="E1106" s="23">
        <v>45367.90625</v>
      </c>
      <c r="F1106" s="1">
        <f t="shared" ref="F1106:F1169" ca="1" si="116">IF(ISBLANK(E1106),IF(ISBLANK(D1106),0,NOW()-D1106),E1106-D1106)</f>
        <v>1.4409722222189885</v>
      </c>
      <c r="G1106" s="3" t="s">
        <v>55</v>
      </c>
      <c r="H1106" s="41"/>
      <c r="I1106" s="40"/>
      <c r="J1106" s="5" t="s">
        <v>56</v>
      </c>
      <c r="K1106" s="3" t="s">
        <v>77</v>
      </c>
      <c r="L1106" s="9" t="s">
        <v>58</v>
      </c>
      <c r="M1106" s="3" t="s">
        <v>79</v>
      </c>
      <c r="N1106" s="3" t="s">
        <v>4830</v>
      </c>
      <c r="O1106" s="3" t="s">
        <v>94</v>
      </c>
      <c r="P1106" s="3" t="s">
        <v>4832</v>
      </c>
      <c r="Q1106" s="4" t="s">
        <v>5497</v>
      </c>
      <c r="R1106" s="3" t="s">
        <v>5455</v>
      </c>
      <c r="S1106" s="3" t="s">
        <v>249</v>
      </c>
      <c r="T1106" s="3" t="s">
        <v>256</v>
      </c>
      <c r="U1106" s="3" t="s">
        <v>5498</v>
      </c>
      <c r="V1106" s="22" t="str">
        <f t="shared" si="115"/>
        <v>RTNFO; Hora de aviso: 11:10 15/03/2024; Solución: se re fusiona hilos en empalme existente para depuarar los sdhs; Hora de solución: 21:45 16/03/2024; Causa: Falla de Empalme de FiOp</v>
      </c>
      <c r="W1106" s="4" t="s">
        <v>160</v>
      </c>
      <c r="X1106" s="3"/>
      <c r="Y1106" s="3"/>
      <c r="Z1106" s="3" t="s">
        <v>69</v>
      </c>
      <c r="AA1106" s="3" t="s">
        <v>70</v>
      </c>
      <c r="AB1106" s="3">
        <v>8382940</v>
      </c>
      <c r="AC1106" s="3" t="s">
        <v>71</v>
      </c>
      <c r="AD1106" s="6">
        <v>1.25</v>
      </c>
      <c r="AE1106" s="7"/>
      <c r="AF1106" s="7"/>
      <c r="AG1106" s="6">
        <f>Tabla4[[#This Row],[Tiempo Parada de Reloj]]+Tabla4[[#This Row],[Tiempo Autorizado por Telefonica (no Máximo)]]</f>
        <v>1.25</v>
      </c>
      <c r="AH1106" s="7">
        <f t="shared" ca="1" si="112"/>
        <v>0.19097222221898846</v>
      </c>
      <c r="AI1106" s="8">
        <f t="shared" si="113"/>
        <v>30</v>
      </c>
      <c r="AJ1106" s="8">
        <f t="shared" ca="1" si="114"/>
        <v>4.5833333332557231</v>
      </c>
      <c r="AK1106" s="3" t="s">
        <v>120</v>
      </c>
      <c r="AL1106" s="3" t="s">
        <v>70</v>
      </c>
      <c r="AM1106" s="3" t="s">
        <v>88</v>
      </c>
      <c r="AN1106" s="3" t="s">
        <v>88</v>
      </c>
      <c r="AO1106" s="3" t="s">
        <v>120</v>
      </c>
      <c r="AP1106" s="3" t="s">
        <v>120</v>
      </c>
      <c r="AQ1106" s="23">
        <v>45370.392361111109</v>
      </c>
      <c r="AR1106" s="3"/>
      <c r="AS1106" s="23" t="s">
        <v>99</v>
      </c>
      <c r="AT1106" s="23"/>
      <c r="AU1106" s="3" t="s">
        <v>710</v>
      </c>
      <c r="AV1106" s="3" t="s">
        <v>244</v>
      </c>
      <c r="AW1106" s="3" t="s">
        <v>1323</v>
      </c>
      <c r="AX1106" s="3">
        <v>4.4651059999999996</v>
      </c>
      <c r="AY1106" s="3">
        <v>-74.385925999999998</v>
      </c>
      <c r="AZ1106" s="8" t="str">
        <f>+CONCATENATE("Reportan apertura en el enlace ",Tabla4[[#This Row],[Enlace]]," en el ",Tabla4[[#This Row],[Distancia óptica]]," ocasionado por ",Tabla4[[#This Row],[Causa del daño]])</f>
        <v>Reportan apertura en el enlace Bogotá - Fusagasugá en el km 14,2 desde Silvania ocasionado por Falla de Empalme de FiOp</v>
      </c>
      <c r="BA1106" s="8" t="str">
        <f>+CONCATENATE("Para dar solución al incidente ",Tabla4[[#This Row],[Solución]])</f>
        <v>Para dar solución al incidente se re fusiona hilos en empalme existente para depuarar los sdhs</v>
      </c>
      <c r="BB1106" s="3" t="str">
        <f>+_xlfn.CONCAT(Tabla4[[#This Row],[Causa Raiz]]," ",Tabla4[[#This Row],[Solución2]]," (",Tabla4[[#This Row],[Anillo]],"- Cabecera: ",Tabla4[[#This Row],[Cabecera]],"- Operador: ",Tabla4[[#This Row],[Operador]],")")</f>
        <v>Reportan apertura en el enlace Bogotá - Fusagasugá en el km 14,2 desde Silvania ocasionado por Falla de Empalme de FiOp Para dar solución al incidente se re fusiona hilos en empalme existente para depuarar los sdhs (TRONCAL- Cabecera: FUSAGASUGA- Operador: Colombia Telecomunicaciones)</v>
      </c>
    </row>
    <row r="1107" spans="1:54" s="2" customFormat="1" ht="242.25">
      <c r="A1107" s="38">
        <f t="shared" si="111"/>
        <v>1106</v>
      </c>
      <c r="B1107" s="3">
        <v>8377391</v>
      </c>
      <c r="C1107" s="3" t="s">
        <v>163</v>
      </c>
      <c r="D1107" s="23">
        <v>45366.475694444445</v>
      </c>
      <c r="E1107" s="23">
        <v>45366.729166666664</v>
      </c>
      <c r="F1107" s="1">
        <f t="shared" ca="1" si="116"/>
        <v>0.25347222221898846</v>
      </c>
      <c r="G1107" s="3" t="s">
        <v>55</v>
      </c>
      <c r="H1107" s="41"/>
      <c r="I1107" s="40"/>
      <c r="J1107" s="5" t="s">
        <v>56</v>
      </c>
      <c r="K1107" s="3" t="s">
        <v>138</v>
      </c>
      <c r="L1107" s="9" t="s">
        <v>78</v>
      </c>
      <c r="M1107" s="3" t="s">
        <v>139</v>
      </c>
      <c r="N1107" s="3" t="s">
        <v>721</v>
      </c>
      <c r="O1107" s="3" t="s">
        <v>5499</v>
      </c>
      <c r="P1107" s="3" t="s">
        <v>5500</v>
      </c>
      <c r="Q1107" s="4" t="s">
        <v>5501</v>
      </c>
      <c r="R1107" s="3" t="s">
        <v>144</v>
      </c>
      <c r="S1107" s="3" t="s">
        <v>145</v>
      </c>
      <c r="T1107" s="3" t="s">
        <v>66</v>
      </c>
      <c r="U1107" s="3" t="s">
        <v>5502</v>
      </c>
      <c r="V1107" s="22" t="str">
        <f t="shared" si="115"/>
        <v>RDFO; Hora de aviso: 11:25 15/03/2024; Solución: Se realiza tendido de 200 mts de fibra de 24 hilos y 200 metros de fibra de 48 hilos y dos empalmes de 48 Hilos; Hora de solución: 17:30 15/03/2024; Causa: Vandalismo</v>
      </c>
      <c r="W1107" s="4" t="s">
        <v>199</v>
      </c>
      <c r="X1107" s="3"/>
      <c r="Y1107" s="3"/>
      <c r="Z1107" s="3" t="s">
        <v>69</v>
      </c>
      <c r="AA1107" s="3" t="s">
        <v>70</v>
      </c>
      <c r="AB1107" s="3">
        <v>8377391</v>
      </c>
      <c r="AC1107" s="3" t="s">
        <v>71</v>
      </c>
      <c r="AD1107" s="6">
        <v>8.8888888888888892E-2</v>
      </c>
      <c r="AE1107" s="7"/>
      <c r="AF1107" s="7"/>
      <c r="AG1107" s="6">
        <f>Tabla4[[#This Row],[Tiempo Parada de Reloj]]+Tabla4[[#This Row],[Tiempo Autorizado por Telefonica (no Máximo)]]</f>
        <v>8.8888888888888892E-2</v>
      </c>
      <c r="AH1107" s="7">
        <f t="shared" ca="1" si="112"/>
        <v>0.16458333333009956</v>
      </c>
      <c r="AI1107" s="8">
        <f t="shared" si="113"/>
        <v>2.1333333333333333</v>
      </c>
      <c r="AJ1107" s="8">
        <f t="shared" ca="1" si="114"/>
        <v>3.9499999999223894</v>
      </c>
      <c r="AK1107" s="3" t="s">
        <v>1349</v>
      </c>
      <c r="AL1107" s="3" t="s">
        <v>71</v>
      </c>
      <c r="AM1107" s="3" t="s">
        <v>73</v>
      </c>
      <c r="AN1107" s="3" t="s">
        <v>73</v>
      </c>
      <c r="AO1107" s="3" t="s">
        <v>98</v>
      </c>
      <c r="AP1107" s="3" t="s">
        <v>98</v>
      </c>
      <c r="AQ1107" s="23">
        <v>45369.441666666666</v>
      </c>
      <c r="AR1107" s="3"/>
      <c r="AS1107" s="23"/>
      <c r="AT1107" s="23"/>
      <c r="AU1107" s="3" t="s">
        <v>481</v>
      </c>
      <c r="AV1107" s="3" t="s">
        <v>3312</v>
      </c>
      <c r="AW1107" s="3" t="s">
        <v>307</v>
      </c>
      <c r="AX1107" s="3">
        <v>3.2417180000000001</v>
      </c>
      <c r="AY1107" s="3">
        <v>-76.517161000000002</v>
      </c>
      <c r="AZ1107" s="8" t="str">
        <f>+CONCATENATE("Reportan apertura en el enlace ",Tabla4[[#This Row],[Enlace]]," en el ",Tabla4[[#This Row],[Distancia óptica]]," ocasionado por ",Tabla4[[#This Row],[Causa del daño]])</f>
        <v>Reportan apertura en el enlace Mov. Ciudadela del Sur - Mov. Ciudadela Terranova en el Km 0,880 desde Ciudad del sur  ocasionado por Vandalismo</v>
      </c>
      <c r="BA1107" s="8" t="str">
        <f>+CONCATENATE("Para dar solución al incidente ",Tabla4[[#This Row],[Solución]])</f>
        <v>Para dar solución al incidente Se realiza tendido de 200 mts de fibra de 24 hilos y 200 metros de fibra de 48 hilos y dos empalmes de 48 Hilos</v>
      </c>
      <c r="BB1107" s="3" t="str">
        <f>+_xlfn.CONCAT(Tabla4[[#This Row],[Causa Raiz]]," ",Tabla4[[#This Row],[Solución2]]," (",Tabla4[[#This Row],[Anillo]],"- Cabecera: ",Tabla4[[#This Row],[Cabecera]],"- Operador: ",Tabla4[[#This Row],[Operador]],")")</f>
        <v>Reportan apertura en el enlace Mov. Ciudadela del Sur - Mov. Ciudadela Terranova en el Km 0,880 desde Ciudad del sur  ocasionado por Vandalismo Para dar solución al incidente Se realiza tendido de 200 mts de fibra de 24 hilos y 200 metros de fibra de 48 hilos y dos empalmes de 48 Hilos (LINEAL- Cabecera: CALI CENTRO- Operador: Colombia Telecomunicaciones)</v>
      </c>
    </row>
    <row r="1108" spans="1:54" s="2" customFormat="1" ht="199.5">
      <c r="A1108" s="38">
        <f t="shared" si="111"/>
        <v>1107</v>
      </c>
      <c r="B1108" s="3">
        <v>8378111</v>
      </c>
      <c r="C1108" s="3" t="s">
        <v>54</v>
      </c>
      <c r="D1108" s="23">
        <v>45366.472222222219</v>
      </c>
      <c r="E1108" s="23">
        <v>45366.65625</v>
      </c>
      <c r="F1108" s="1">
        <f t="shared" ca="1" si="116"/>
        <v>0.18402777778101154</v>
      </c>
      <c r="G1108" s="3" t="s">
        <v>55</v>
      </c>
      <c r="H1108" s="41"/>
      <c r="I1108" s="40"/>
      <c r="J1108" s="5" t="s">
        <v>56</v>
      </c>
      <c r="K1108" s="3" t="s">
        <v>122</v>
      </c>
      <c r="L1108" s="9" t="s">
        <v>58</v>
      </c>
      <c r="M1108" s="3" t="s">
        <v>123</v>
      </c>
      <c r="N1108" s="3" t="s">
        <v>124</v>
      </c>
      <c r="O1108" s="3" t="s">
        <v>5503</v>
      </c>
      <c r="P1108" s="3" t="s">
        <v>5504</v>
      </c>
      <c r="Q1108" s="4" t="s">
        <v>5505</v>
      </c>
      <c r="R1108" s="3" t="s">
        <v>128</v>
      </c>
      <c r="S1108" s="3" t="s">
        <v>129</v>
      </c>
      <c r="T1108" s="3" t="s">
        <v>66</v>
      </c>
      <c r="U1108" s="3" t="s">
        <v>5506</v>
      </c>
      <c r="V1108" s="22" t="str">
        <f t="shared" si="115"/>
        <v>RLFO; Hora de aviso: 11:20 15/03/2024; Solución: Se recuperan 100 mts de reserva y se realizó un empalme de 72 Hilos; Hora de solución: 15:45 15/03/2024; Causa: Vandalismo</v>
      </c>
      <c r="W1108" s="4" t="s">
        <v>132</v>
      </c>
      <c r="X1108" s="3"/>
      <c r="Y1108" s="3"/>
      <c r="Z1108" s="3" t="s">
        <v>69</v>
      </c>
      <c r="AA1108" s="3" t="s">
        <v>70</v>
      </c>
      <c r="AB1108" s="3">
        <v>8378111</v>
      </c>
      <c r="AC1108" s="3" t="s">
        <v>71</v>
      </c>
      <c r="AD1108" s="6">
        <v>3.1944444444444442E-2</v>
      </c>
      <c r="AE1108" s="7"/>
      <c r="AF1108" s="7"/>
      <c r="AG1108" s="6">
        <f>Tabla4[[#This Row],[Tiempo Parada de Reloj]]+Tabla4[[#This Row],[Tiempo Autorizado por Telefonica (no Máximo)]]</f>
        <v>3.1944444444444442E-2</v>
      </c>
      <c r="AH1108" s="7">
        <f t="shared" ca="1" si="112"/>
        <v>0.15208333333656709</v>
      </c>
      <c r="AI1108" s="8">
        <f t="shared" si="113"/>
        <v>0.76666666666666661</v>
      </c>
      <c r="AJ1108" s="8">
        <f t="shared" ca="1" si="114"/>
        <v>3.6500000000776103</v>
      </c>
      <c r="AK1108" s="3" t="s">
        <v>72</v>
      </c>
      <c r="AL1108" s="3" t="s">
        <v>70</v>
      </c>
      <c r="AM1108" s="3" t="s">
        <v>73</v>
      </c>
      <c r="AN1108" s="3" t="s">
        <v>73</v>
      </c>
      <c r="AO1108" s="3" t="s">
        <v>119</v>
      </c>
      <c r="AP1108" s="3" t="s">
        <v>119</v>
      </c>
      <c r="AQ1108" s="23">
        <v>45368.874305555553</v>
      </c>
      <c r="AR1108" s="3"/>
      <c r="AS1108" s="23"/>
      <c r="AT1108" s="23"/>
      <c r="AU1108" s="3" t="s">
        <v>133</v>
      </c>
      <c r="AV1108" s="3" t="s">
        <v>5507</v>
      </c>
      <c r="AW1108" s="3" t="s">
        <v>307</v>
      </c>
      <c r="AX1108" s="3">
        <v>10.918623</v>
      </c>
      <c r="AY1108" s="3">
        <v>-74.811627000000001</v>
      </c>
      <c r="AZ1108" s="8" t="str">
        <f>+CONCATENATE("Reportan apertura en el enlace ",Tabla4[[#This Row],[Enlace]]," en el ",Tabla4[[#This Row],[Distancia óptica]]," ocasionado por ",Tabla4[[#This Row],[Causa del daño]])</f>
        <v>Reportan apertura en el enlace Buenos Aires - Robles en el Km 9,2 desde Buenos Aires ocasionado por Vandalismo</v>
      </c>
      <c r="BA1108" s="8" t="str">
        <f>+CONCATENATE("Para dar solución al incidente ",Tabla4[[#This Row],[Solución]])</f>
        <v>Para dar solución al incidente Se recuperan 100 mts de reserva y se realizó un empalme de 72 Hilos</v>
      </c>
      <c r="BB1108" s="3" t="str">
        <f>+_xlfn.CONCAT(Tabla4[[#This Row],[Causa Raiz]]," ",Tabla4[[#This Row],[Solución2]]," (",Tabla4[[#This Row],[Anillo]],"- Cabecera: ",Tabla4[[#This Row],[Cabecera]],"- Operador: ",Tabla4[[#This Row],[Operador]],")")</f>
        <v>Reportan apertura en el enlace Buenos Aires - Robles en el Km 9,2 desde Buenos Aires ocasionado por Vandalismo Para dar solución al incidente Se recuperan 100 mts de reserva y se realizó un empalme de 72 Hilos (LINEAL- Cabecera: Buenos aires- Operador: Colombia Telecomunicaciones)</v>
      </c>
    </row>
    <row r="1109" spans="1:54" s="2" customFormat="1" ht="185.25">
      <c r="A1109" s="38">
        <f t="shared" si="111"/>
        <v>1108</v>
      </c>
      <c r="B1109" s="3">
        <v>8379593</v>
      </c>
      <c r="C1109" s="3" t="s">
        <v>163</v>
      </c>
      <c r="D1109" s="23">
        <v>45366.489583333336</v>
      </c>
      <c r="E1109" s="23">
        <v>45366.770833333336</v>
      </c>
      <c r="F1109" s="1">
        <f t="shared" ca="1" si="116"/>
        <v>0.28125</v>
      </c>
      <c r="G1109" s="3" t="s">
        <v>55</v>
      </c>
      <c r="H1109" s="41"/>
      <c r="I1109" s="40"/>
      <c r="J1109" s="5" t="s">
        <v>56</v>
      </c>
      <c r="K1109" s="3" t="s">
        <v>138</v>
      </c>
      <c r="L1109" s="9" t="s">
        <v>78</v>
      </c>
      <c r="M1109" s="3" t="s">
        <v>139</v>
      </c>
      <c r="N1109" s="3" t="s">
        <v>140</v>
      </c>
      <c r="O1109" s="3" t="s">
        <v>5508</v>
      </c>
      <c r="P1109" s="3" t="s">
        <v>5509</v>
      </c>
      <c r="Q1109" s="4" t="s">
        <v>5510</v>
      </c>
      <c r="R1109" s="3" t="s">
        <v>144</v>
      </c>
      <c r="S1109" s="3" t="s">
        <v>145</v>
      </c>
      <c r="T1109" s="3" t="s">
        <v>256</v>
      </c>
      <c r="U1109" s="3" t="s">
        <v>5511</v>
      </c>
      <c r="V1109" s="22" t="str">
        <f t="shared" si="115"/>
        <v>RDFO; Hora de aviso: 11:45 15/03/2024; Solución: Se refusiona hilo en Caja de Empalme; Hora de solución: 18:30 15/03/2024; Causa: Falla de Empalme de FiOp</v>
      </c>
      <c r="W1109" s="4" t="s">
        <v>199</v>
      </c>
      <c r="X1109" s="3"/>
      <c r="Y1109" s="3"/>
      <c r="Z1109" s="3" t="s">
        <v>69</v>
      </c>
      <c r="AA1109" s="3" t="s">
        <v>71</v>
      </c>
      <c r="AB1109" s="3">
        <v>0</v>
      </c>
      <c r="AC1109" s="3" t="s">
        <v>71</v>
      </c>
      <c r="AD1109" s="6">
        <v>7.7777777777777779E-2</v>
      </c>
      <c r="AE1109" s="7"/>
      <c r="AF1109" s="7"/>
      <c r="AG1109" s="6">
        <f>Tabla4[[#This Row],[Tiempo Parada de Reloj]]+Tabla4[[#This Row],[Tiempo Autorizado por Telefonica (no Máximo)]]</f>
        <v>7.7777777777777779E-2</v>
      </c>
      <c r="AH1109" s="7">
        <f t="shared" ca="1" si="112"/>
        <v>0.20347222222222222</v>
      </c>
      <c r="AI1109" s="8">
        <f t="shared" si="113"/>
        <v>1.8666666666666667</v>
      </c>
      <c r="AJ1109" s="8">
        <f t="shared" ca="1" si="114"/>
        <v>4.8833333333333329</v>
      </c>
      <c r="AK1109" s="3" t="s">
        <v>72</v>
      </c>
      <c r="AL1109" s="3" t="s">
        <v>70</v>
      </c>
      <c r="AM1109" s="3" t="s">
        <v>73</v>
      </c>
      <c r="AN1109" s="3" t="s">
        <v>73</v>
      </c>
      <c r="AO1109" s="3" t="s">
        <v>119</v>
      </c>
      <c r="AP1109" s="3" t="s">
        <v>119</v>
      </c>
      <c r="AQ1109" s="23">
        <v>45369.484722222223</v>
      </c>
      <c r="AR1109" s="3"/>
      <c r="AS1109" s="23"/>
      <c r="AT1109" s="23"/>
      <c r="AU1109" s="3" t="s">
        <v>481</v>
      </c>
      <c r="AV1109" s="3" t="s">
        <v>4570</v>
      </c>
      <c r="AW1109" s="3" t="s">
        <v>135</v>
      </c>
      <c r="AX1109" s="3">
        <v>10.918633</v>
      </c>
      <c r="AY1109" s="3">
        <v>-74.811547000000004</v>
      </c>
      <c r="AZ1109" s="8" t="str">
        <f>+CONCATENATE("Reportan apertura en el enlace ",Tabla4[[#This Row],[Enlace]]," en el ",Tabla4[[#This Row],[Distancia óptica]]," ocasionado por ",Tabla4[[#This Row],[Causa del daño]])</f>
        <v>Reportan apertura en el enlace Mov. Colon - Mov. Chiminangos 3 en el Km 0,686 desde Chiminangos ocasionado por Falla de Empalme de FiOp</v>
      </c>
      <c r="BA1109" s="8" t="str">
        <f>+CONCATENATE("Para dar solución al incidente ",Tabla4[[#This Row],[Solución]])</f>
        <v>Para dar solución al incidente Se refusiona hilo en Caja de Empalme</v>
      </c>
      <c r="BB1109" s="3" t="str">
        <f>+_xlfn.CONCAT(Tabla4[[#This Row],[Causa Raiz]]," ",Tabla4[[#This Row],[Solución2]]," (",Tabla4[[#This Row],[Anillo]],"- Cabecera: ",Tabla4[[#This Row],[Cabecera]],"- Operador: ",Tabla4[[#This Row],[Operador]],")")</f>
        <v>Reportan apertura en el enlace Mov. Colon - Mov. Chiminangos 3 en el Km 0,686 desde Chiminangos ocasionado por Falla de Empalme de FiOp Para dar solución al incidente Se refusiona hilo en Caja de Empalme (Lineal- Cabecera: Buenos Aires- Operador: Colombia Telecomunicaciones)</v>
      </c>
    </row>
    <row r="1110" spans="1:54" s="2" customFormat="1" ht="185.25">
      <c r="A1110" s="38">
        <f t="shared" si="111"/>
        <v>1109</v>
      </c>
      <c r="B1110" s="3">
        <v>8380116</v>
      </c>
      <c r="C1110" s="3" t="s">
        <v>54</v>
      </c>
      <c r="D1110" s="23">
        <v>45366.618055555555</v>
      </c>
      <c r="E1110" s="23">
        <v>45366.670138888891</v>
      </c>
      <c r="F1110" s="1">
        <f t="shared" ca="1" si="116"/>
        <v>5.2083333335758653E-2</v>
      </c>
      <c r="G1110" s="3" t="s">
        <v>55</v>
      </c>
      <c r="H1110" s="41"/>
      <c r="I1110" s="40"/>
      <c r="J1110" s="5" t="s">
        <v>56</v>
      </c>
      <c r="K1110" s="3" t="s">
        <v>122</v>
      </c>
      <c r="L1110" s="9" t="s">
        <v>78</v>
      </c>
      <c r="M1110" s="3" t="s">
        <v>383</v>
      </c>
      <c r="N1110" s="3" t="s">
        <v>384</v>
      </c>
      <c r="O1110" s="3" t="s">
        <v>5512</v>
      </c>
      <c r="P1110" s="3" t="s">
        <v>5513</v>
      </c>
      <c r="Q1110" s="4" t="s">
        <v>5514</v>
      </c>
      <c r="R1110" s="3" t="s">
        <v>388</v>
      </c>
      <c r="S1110" s="3" t="s">
        <v>389</v>
      </c>
      <c r="T1110" s="3" t="s">
        <v>66</v>
      </c>
      <c r="U1110" s="3" t="s">
        <v>5515</v>
      </c>
      <c r="V1110" s="22" t="str">
        <f t="shared" si="115"/>
        <v>RLFO; Hora de aviso: 14:50 15/03/2024; Solución: Se recuperan 10 metros de reserva y se empalman dos hilos; Hora de solución: 16:05 15/03/2024; Causa: Vandalismo</v>
      </c>
      <c r="W1110" s="4" t="s">
        <v>132</v>
      </c>
      <c r="X1110" s="3"/>
      <c r="Y1110" s="3"/>
      <c r="Z1110" s="3" t="s">
        <v>69</v>
      </c>
      <c r="AA1110" s="3" t="s">
        <v>71</v>
      </c>
      <c r="AB1110" s="3">
        <v>0</v>
      </c>
      <c r="AC1110" s="3" t="s">
        <v>71</v>
      </c>
      <c r="AD1110" s="6">
        <v>0</v>
      </c>
      <c r="AE1110" s="7"/>
      <c r="AF1110" s="7"/>
      <c r="AG1110" s="6">
        <f>Tabla4[[#This Row],[Tiempo Parada de Reloj]]+Tabla4[[#This Row],[Tiempo Autorizado por Telefonica (no Máximo)]]</f>
        <v>0</v>
      </c>
      <c r="AH1110" s="7">
        <f t="shared" ca="1" si="112"/>
        <v>5.2083333335758653E-2</v>
      </c>
      <c r="AI1110" s="8">
        <f t="shared" si="113"/>
        <v>0</v>
      </c>
      <c r="AJ1110" s="8">
        <f t="shared" ca="1" si="114"/>
        <v>1.2500000000582077</v>
      </c>
      <c r="AK1110" s="3" t="s">
        <v>1349</v>
      </c>
      <c r="AL1110" s="3" t="s">
        <v>71</v>
      </c>
      <c r="AM1110" s="3" t="s">
        <v>73</v>
      </c>
      <c r="AN1110" s="3" t="s">
        <v>73</v>
      </c>
      <c r="AO1110" s="3" t="s">
        <v>119</v>
      </c>
      <c r="AP1110" s="3" t="s">
        <v>119</v>
      </c>
      <c r="AQ1110" s="23">
        <v>45369.53125</v>
      </c>
      <c r="AR1110" s="3"/>
      <c r="AS1110" s="23"/>
      <c r="AT1110" s="23"/>
      <c r="AU1110" s="3" t="s">
        <v>392</v>
      </c>
      <c r="AV1110" s="3" t="s">
        <v>3151</v>
      </c>
      <c r="AW1110" s="3" t="s">
        <v>5516</v>
      </c>
      <c r="AX1110" s="3">
        <v>10.416238</v>
      </c>
      <c r="AY1110" s="3">
        <v>-75.526421999999997</v>
      </c>
      <c r="AZ1110" s="8" t="str">
        <f>+CONCATENATE("Reportan apertura en el enlace ",Tabla4[[#This Row],[Enlace]]," en el ",Tabla4[[#This Row],[Distancia óptica]]," ocasionado por ",Tabla4[[#This Row],[Causa del daño]])</f>
        <v>Reportan apertura en el enlace Mov. La Quinta - Mov. Villamoraima en el Km 0 La Quinta ocasionado por Vandalismo</v>
      </c>
      <c r="BA1110" s="8" t="str">
        <f>+CONCATENATE("Para dar solución al incidente ",Tabla4[[#This Row],[Solución]])</f>
        <v>Para dar solución al incidente Se recuperan 10 metros de reserva y se empalman dos hilos</v>
      </c>
      <c r="BB1110" s="3" t="str">
        <f>+_xlfn.CONCAT(Tabla4[[#This Row],[Causa Raiz]]," ",Tabla4[[#This Row],[Solución2]]," (",Tabla4[[#This Row],[Anillo]],"- Cabecera: ",Tabla4[[#This Row],[Cabecera]],"- Operador: ",Tabla4[[#This Row],[Operador]],")")</f>
        <v>Reportan apertura en el enlace Mov. La Quinta - Mov. Villamoraima en el Km 0 La Quinta ocasionado por Vandalismo Para dar solución al incidente Se recuperan 10 metros de reserva y se empalman dos hilos (UK La Quinta- Cabecera: BOSQUE- Operador: Colombia Telecomunicaciones)</v>
      </c>
    </row>
    <row r="1111" spans="1:54" s="2" customFormat="1" ht="199.5">
      <c r="A1111" s="38">
        <f t="shared" si="111"/>
        <v>1110</v>
      </c>
      <c r="B1111" s="3">
        <v>8380234</v>
      </c>
      <c r="C1111" s="3" t="s">
        <v>136</v>
      </c>
      <c r="D1111" s="23">
        <v>45366.638888888891</v>
      </c>
      <c r="E1111" s="23">
        <v>45367.743055555555</v>
      </c>
      <c r="F1111" s="1">
        <f t="shared" ca="1" si="116"/>
        <v>1.1041666666642413</v>
      </c>
      <c r="G1111" s="3" t="s">
        <v>55</v>
      </c>
      <c r="H1111" s="41"/>
      <c r="I1111" s="40"/>
      <c r="J1111" s="5" t="s">
        <v>137</v>
      </c>
      <c r="K1111" s="3" t="s">
        <v>57</v>
      </c>
      <c r="L1111" s="9" t="s">
        <v>78</v>
      </c>
      <c r="M1111" s="3" t="s">
        <v>59</v>
      </c>
      <c r="N1111" s="3" t="s">
        <v>60</v>
      </c>
      <c r="O1111" s="3" t="s">
        <v>5517</v>
      </c>
      <c r="P1111" s="3" t="s">
        <v>5518</v>
      </c>
      <c r="Q1111" s="4" t="s">
        <v>5519</v>
      </c>
      <c r="R1111" s="3" t="s">
        <v>775</v>
      </c>
      <c r="S1111" s="3" t="s">
        <v>65</v>
      </c>
      <c r="T1111" s="3" t="s">
        <v>66</v>
      </c>
      <c r="U1111" s="3" t="s">
        <v>5490</v>
      </c>
      <c r="V1111" s="22" t="str">
        <f t="shared" si="115"/>
        <v>RBHFO; Hora de aviso: 15:20 15/03/2024; Solución: Se realiza 100 mts de tendido de fibra de 96 Hilos y dos empalmes de 24 Hilos; Hora de solución: 17:50 16/03/2024; Causa: Vandalismo</v>
      </c>
      <c r="W1111" s="4" t="s">
        <v>68</v>
      </c>
      <c r="X1111" s="3"/>
      <c r="Y1111" s="3"/>
      <c r="Z1111" s="3" t="s">
        <v>69</v>
      </c>
      <c r="AA1111" s="3" t="s">
        <v>70</v>
      </c>
      <c r="AB1111" s="3">
        <v>8380200</v>
      </c>
      <c r="AC1111" s="3" t="s">
        <v>71</v>
      </c>
      <c r="AD1111" s="6">
        <v>0.8979166666666667</v>
      </c>
      <c r="AE1111" s="7"/>
      <c r="AF1111" s="7"/>
      <c r="AG1111" s="6">
        <f>Tabla4[[#This Row],[Tiempo Parada de Reloj]]+Tabla4[[#This Row],[Tiempo Autorizado por Telefonica (no Máximo)]]</f>
        <v>0.8979166666666667</v>
      </c>
      <c r="AH1111" s="7">
        <f t="shared" ca="1" si="112"/>
        <v>0.20624999999757465</v>
      </c>
      <c r="AI1111" s="8">
        <f t="shared" si="113"/>
        <v>21.55</v>
      </c>
      <c r="AJ1111" s="8">
        <f t="shared" ca="1" si="114"/>
        <v>4.9499999999417916</v>
      </c>
      <c r="AK1111" s="3" t="s">
        <v>1349</v>
      </c>
      <c r="AL1111" s="3" t="s">
        <v>70</v>
      </c>
      <c r="AM1111" s="3" t="s">
        <v>88</v>
      </c>
      <c r="AN1111" s="3" t="s">
        <v>88</v>
      </c>
      <c r="AO1111" s="3" t="s">
        <v>73</v>
      </c>
      <c r="AP1111" s="3" t="s">
        <v>73</v>
      </c>
      <c r="AQ1111" s="23">
        <v>45371.765277777777</v>
      </c>
      <c r="AR1111" s="3"/>
      <c r="AS1111" s="23"/>
      <c r="AT1111" s="23"/>
      <c r="AU1111" s="3" t="s">
        <v>107</v>
      </c>
      <c r="AV1111" s="3" t="s">
        <v>526</v>
      </c>
      <c r="AW1111" s="3" t="s">
        <v>5520</v>
      </c>
      <c r="AX1111" s="3">
        <v>4.5521099999999999</v>
      </c>
      <c r="AY1111" s="3">
        <v>-74.144769999999994</v>
      </c>
      <c r="AZ1111" s="8" t="str">
        <f>+CONCATENATE("Reportan apertura en el enlace ",Tabla4[[#This Row],[Enlace]]," en el ",Tabla4[[#This Row],[Distancia óptica]]," ocasionado por ",Tabla4[[#This Row],[Causa del daño]])</f>
        <v>Reportan apertura en el enlace Mov. La Coruña - Mov. Guabal en el Km 7,3 desde la coruña ocasionado por Vandalismo</v>
      </c>
      <c r="BA1111" s="8" t="str">
        <f>+CONCATENATE("Para dar solución al incidente ",Tabla4[[#This Row],[Solución]])</f>
        <v>Para dar solución al incidente Se realiza 100 mts de tendido de fibra de 96 Hilos y dos empalmes de 24 Hilos</v>
      </c>
      <c r="BB1111" s="3" t="str">
        <f>+_xlfn.CONCAT(Tabla4[[#This Row],[Causa Raiz]]," ",Tabla4[[#This Row],[Solución2]]," (",Tabla4[[#This Row],[Anillo]],"- Cabecera: ",Tabla4[[#This Row],[Cabecera]],"- Operador: ",Tabla4[[#This Row],[Operador]],")")</f>
        <v>Reportan apertura en el enlace Mov. La Coruña - Mov. Guabal en el Km 7,3 desde la coruña ocasionado por Vandalismo Para dar solución al incidente Se realiza 100 mts de tendido de fibra de 96 Hilos y dos empalmes de 24 Hilos (UK LAS ACACIAS- Cabecera: Marruecos- Operador: Infraco)</v>
      </c>
    </row>
    <row r="1112" spans="1:54" s="2" customFormat="1" ht="199.5">
      <c r="A1112" s="38">
        <f t="shared" si="111"/>
        <v>1111</v>
      </c>
      <c r="B1112" s="3">
        <v>8378008</v>
      </c>
      <c r="C1112" s="3" t="s">
        <v>54</v>
      </c>
      <c r="D1112" s="23">
        <v>45366.708333333336</v>
      </c>
      <c r="E1112" s="23">
        <v>45366.833333333336</v>
      </c>
      <c r="F1112" s="1">
        <f t="shared" ca="1" si="116"/>
        <v>0.125</v>
      </c>
      <c r="G1112" s="3" t="s">
        <v>55</v>
      </c>
      <c r="H1112" s="41"/>
      <c r="I1112" s="40"/>
      <c r="J1112" s="5" t="s">
        <v>56</v>
      </c>
      <c r="K1112" s="3" t="s">
        <v>57</v>
      </c>
      <c r="L1112" s="9" t="s">
        <v>78</v>
      </c>
      <c r="M1112" s="3" t="s">
        <v>59</v>
      </c>
      <c r="N1112" s="3" t="s">
        <v>60</v>
      </c>
      <c r="O1112" s="3" t="s">
        <v>5521</v>
      </c>
      <c r="P1112" s="3" t="s">
        <v>5522</v>
      </c>
      <c r="Q1112" s="4" t="s">
        <v>5523</v>
      </c>
      <c r="R1112" s="3" t="s">
        <v>775</v>
      </c>
      <c r="S1112" s="3" t="s">
        <v>65</v>
      </c>
      <c r="T1112" s="3" t="s">
        <v>66</v>
      </c>
      <c r="U1112" s="3" t="s">
        <v>5524</v>
      </c>
      <c r="V1112" s="22" t="str">
        <f t="shared" si="115"/>
        <v>RLFO; Hora de aviso: 17:00 15/03/2024; Solución: Se realiza 100 mts de tendido de fibra de 96 Hilos y dos empalmes de 48 Hilos; Hora de solución: 20:00 15/03/2024; Causa: Vandalismo</v>
      </c>
      <c r="W1112" s="4" t="s">
        <v>68</v>
      </c>
      <c r="X1112" s="3"/>
      <c r="Y1112" s="3"/>
      <c r="Z1112" s="3" t="s">
        <v>69</v>
      </c>
      <c r="AA1112" s="3" t="s">
        <v>70</v>
      </c>
      <c r="AB1112" s="3">
        <v>8378008</v>
      </c>
      <c r="AC1112" s="3" t="s">
        <v>71</v>
      </c>
      <c r="AD1112" s="6">
        <v>0</v>
      </c>
      <c r="AE1112" s="7"/>
      <c r="AF1112" s="7"/>
      <c r="AG1112" s="6">
        <f>Tabla4[[#This Row],[Tiempo Parada de Reloj]]+Tabla4[[#This Row],[Tiempo Autorizado por Telefonica (no Máximo)]]</f>
        <v>0</v>
      </c>
      <c r="AH1112" s="7">
        <f t="shared" ca="1" si="112"/>
        <v>0.125</v>
      </c>
      <c r="AI1112" s="8">
        <f t="shared" si="113"/>
        <v>0</v>
      </c>
      <c r="AJ1112" s="8">
        <f t="shared" ca="1" si="114"/>
        <v>3</v>
      </c>
      <c r="AK1112" s="3" t="s">
        <v>73</v>
      </c>
      <c r="AL1112" s="3" t="s">
        <v>70</v>
      </c>
      <c r="AM1112" s="3" t="s">
        <v>119</v>
      </c>
      <c r="AN1112" s="3" t="s">
        <v>72</v>
      </c>
      <c r="AO1112" s="3" t="s">
        <v>73</v>
      </c>
      <c r="AP1112" s="3" t="s">
        <v>73</v>
      </c>
      <c r="AQ1112" s="23">
        <v>45370.899305555555</v>
      </c>
      <c r="AR1112" s="3"/>
      <c r="AS1112" s="23"/>
      <c r="AT1112" s="23"/>
      <c r="AU1112" s="3" t="s">
        <v>100</v>
      </c>
      <c r="AV1112" s="3" t="s">
        <v>526</v>
      </c>
      <c r="AW1112" s="3" t="s">
        <v>5525</v>
      </c>
      <c r="AX1112" s="3">
        <v>4.5521099999999999</v>
      </c>
      <c r="AY1112" s="3">
        <v>-74.144769999999994</v>
      </c>
      <c r="AZ1112" s="8" t="str">
        <f>+CONCATENATE("Reportan apertura en el enlace ",Tabla4[[#This Row],[Enlace]]," en el ",Tabla4[[#This Row],[Distancia óptica]]," ocasionado por ",Tabla4[[#This Row],[Causa del daño]])</f>
        <v>Reportan apertura en el enlace Mov. Las Acacias - Mov. San Francisco en el Km 0,090 desde las acacias ocasionado por Vandalismo</v>
      </c>
      <c r="BA1112" s="8" t="str">
        <f>+CONCATENATE("Para dar solución al incidente ",Tabla4[[#This Row],[Solución]])</f>
        <v>Para dar solución al incidente Se realiza 100 mts de tendido de fibra de 96 Hilos y dos empalmes de 48 Hilos</v>
      </c>
      <c r="BB1112" s="3" t="str">
        <f>+_xlfn.CONCAT(Tabla4[[#This Row],[Causa Raiz]]," ",Tabla4[[#This Row],[Solución2]]," (",Tabla4[[#This Row],[Anillo]],"- Cabecera: ",Tabla4[[#This Row],[Cabecera]],"- Operador: ",Tabla4[[#This Row],[Operador]],")")</f>
        <v>Reportan apertura en el enlace Mov. Las Acacias - Mov. San Francisco en el Km 0,090 desde las acacias ocasionado por Vandalismo Para dar solución al incidente Se realiza 100 mts de tendido de fibra de 96 Hilos y dos empalmes de 48 Hilos (Anillo 60 D- Cabecera: Marruecos- Operador: Colombia Telecomunicaciones)</v>
      </c>
    </row>
    <row r="1113" spans="1:54" s="2" customFormat="1" ht="171">
      <c r="A1113" s="38">
        <f t="shared" si="111"/>
        <v>1112</v>
      </c>
      <c r="B1113" s="3">
        <v>8381560</v>
      </c>
      <c r="C1113" s="3" t="s">
        <v>92</v>
      </c>
      <c r="D1113" s="23">
        <v>45366.8125</v>
      </c>
      <c r="E1113" s="23">
        <v>45367.0625</v>
      </c>
      <c r="F1113" s="1">
        <f t="shared" ca="1" si="116"/>
        <v>0.25</v>
      </c>
      <c r="G1113" s="3" t="s">
        <v>164</v>
      </c>
      <c r="H1113" s="41" t="s">
        <v>165</v>
      </c>
      <c r="I1113" s="40" t="s">
        <v>5526</v>
      </c>
      <c r="J1113" s="5" t="s">
        <v>167</v>
      </c>
      <c r="K1113" s="3" t="s">
        <v>168</v>
      </c>
      <c r="L1113" s="9" t="s">
        <v>58</v>
      </c>
      <c r="M1113" s="3" t="s">
        <v>373</v>
      </c>
      <c r="N1113" s="3" t="s">
        <v>670</v>
      </c>
      <c r="O1113" s="3" t="s">
        <v>4572</v>
      </c>
      <c r="P1113" s="3" t="s">
        <v>5527</v>
      </c>
      <c r="Q1113" s="4" t="s">
        <v>5528</v>
      </c>
      <c r="R1113" s="3" t="s">
        <v>346</v>
      </c>
      <c r="S1113" s="3" t="s">
        <v>175</v>
      </c>
      <c r="T1113" s="3" t="s">
        <v>513</v>
      </c>
      <c r="U1113" s="3" t="s">
        <v>5326</v>
      </c>
      <c r="V1113" s="22" t="str">
        <f t="shared" si="115"/>
        <v>RTNFO; Hora de aviso: 19:30 15/03/2024; Solución: se realiza tendido y dos empalmes labores ejecutadas por claro; Hora de solución: 1:30 16/03/2024; Causa: Desastre Natural</v>
      </c>
      <c r="W1113" s="4" t="s">
        <v>5529</v>
      </c>
      <c r="X1113" s="3"/>
      <c r="Y1113" s="3"/>
      <c r="Z1113" s="3" t="s">
        <v>69</v>
      </c>
      <c r="AA1113" s="3" t="s">
        <v>71</v>
      </c>
      <c r="AB1113" s="3">
        <v>0</v>
      </c>
      <c r="AC1113" s="3" t="s">
        <v>71</v>
      </c>
      <c r="AD1113" s="6">
        <v>0</v>
      </c>
      <c r="AE1113" s="7"/>
      <c r="AF1113" s="7"/>
      <c r="AG1113" s="6">
        <f>Tabla4[[#This Row],[Tiempo Parada de Reloj]]+Tabla4[[#This Row],[Tiempo Autorizado por Telefonica (no Máximo)]]</f>
        <v>0</v>
      </c>
      <c r="AH1113" s="7">
        <f t="shared" ca="1" si="112"/>
        <v>0.25</v>
      </c>
      <c r="AI1113" s="8">
        <f t="shared" si="113"/>
        <v>0</v>
      </c>
      <c r="AJ1113" s="8">
        <f t="shared" ca="1" si="114"/>
        <v>6</v>
      </c>
      <c r="AK1113" s="3" t="s">
        <v>73</v>
      </c>
      <c r="AL1113" s="3" t="s">
        <v>70</v>
      </c>
      <c r="AM1113" s="3" t="s">
        <v>119</v>
      </c>
      <c r="AN1113" s="3" t="s">
        <v>119</v>
      </c>
      <c r="AO1113" s="3"/>
      <c r="AP1113" s="3"/>
      <c r="AQ1113" s="23">
        <f ca="1">NOW()</f>
        <v>45503.696834953706</v>
      </c>
      <c r="AR1113" s="3"/>
      <c r="AS1113" s="23"/>
      <c r="AT1113" s="23"/>
      <c r="AU1113" s="3" t="s">
        <v>168</v>
      </c>
      <c r="AV1113" s="3" t="s">
        <v>69</v>
      </c>
      <c r="AW1113" s="3" t="s">
        <v>69</v>
      </c>
      <c r="AX1113" s="3" t="s">
        <v>69</v>
      </c>
      <c r="AY1113" s="3" t="s">
        <v>69</v>
      </c>
      <c r="AZ1113" s="8" t="str">
        <f>+CONCATENATE("Reportan apertura en el enlace ",Tabla4[[#This Row],[Enlace]]," en el ",Tabla4[[#This Row],[Distancia óptica]]," ocasionado por ",Tabla4[[#This Row],[Causa del daño]])</f>
        <v>Reportan apertura en el enlace Villavicencio - Pto Lleras en el Km 56,4 desde Villavicencio ocasionado por Desastre Natural</v>
      </c>
      <c r="BA1113" s="8" t="str">
        <f>+CONCATENATE("Para dar solución al incidente ",Tabla4[[#This Row],[Solución]])</f>
        <v>Para dar solución al incidente se realiza tendido y dos empalmes labores ejecutadas por claro</v>
      </c>
      <c r="BB1113" s="3" t="str">
        <f>+_xlfn.CONCAT(Tabla4[[#This Row],[Causa Raiz]]," ",Tabla4[[#This Row],[Solución2]]," (",Tabla4[[#This Row],[Anillo]],"- Cabecera: ",Tabla4[[#This Row],[Cabecera]],"- Operador: ",Tabla4[[#This Row],[Operador]],")")</f>
        <v>Reportan apertura en el enlace Villavicencio - Pto Lleras en el Km 56,4 desde Villavicencio ocasionado por Desastre Natural Para dar solución al incidente se realiza tendido y dos empalmes labores ejecutadas por claro (NA- Cabecera: NA- Operador: Telmex - Claro)</v>
      </c>
    </row>
    <row r="1114" spans="1:54" s="2" customFormat="1" ht="171">
      <c r="A1114" s="38">
        <f t="shared" si="111"/>
        <v>1113</v>
      </c>
      <c r="B1114" s="3">
        <v>8381999</v>
      </c>
      <c r="C1114" s="3" t="s">
        <v>54</v>
      </c>
      <c r="D1114" s="23">
        <v>45366.770833333336</v>
      </c>
      <c r="E1114" s="23">
        <v>45366.909722222219</v>
      </c>
      <c r="F1114" s="1">
        <f t="shared" ca="1" si="116"/>
        <v>0.13888888888322981</v>
      </c>
      <c r="G1114" s="3" t="s">
        <v>55</v>
      </c>
      <c r="H1114" s="41"/>
      <c r="I1114" s="40"/>
      <c r="J1114" s="5" t="s">
        <v>56</v>
      </c>
      <c r="K1114" s="3" t="s">
        <v>138</v>
      </c>
      <c r="L1114" s="9" t="s">
        <v>58</v>
      </c>
      <c r="M1114" s="3" t="s">
        <v>139</v>
      </c>
      <c r="N1114" s="3" t="s">
        <v>140</v>
      </c>
      <c r="O1114" s="3" t="s">
        <v>5508</v>
      </c>
      <c r="P1114" s="3" t="s">
        <v>5530</v>
      </c>
      <c r="Q1114" s="4" t="s">
        <v>5531</v>
      </c>
      <c r="R1114" s="3" t="s">
        <v>144</v>
      </c>
      <c r="S1114" s="3" t="s">
        <v>145</v>
      </c>
      <c r="T1114" s="3" t="s">
        <v>256</v>
      </c>
      <c r="U1114" s="3" t="s">
        <v>5532</v>
      </c>
      <c r="V1114" s="22" t="str">
        <f t="shared" si="115"/>
        <v>RLFO; Hora de aviso: 18:30 15/03/2024; Solución: Se refusiona Hilos en Caja de empalme; Hora de solución: 21:50 15/03/2024; Causa: Falla de Empalme de FiOp</v>
      </c>
      <c r="W1114" s="4" t="s">
        <v>199</v>
      </c>
      <c r="X1114" s="3"/>
      <c r="Y1114" s="3"/>
      <c r="Z1114" s="3" t="s">
        <v>69</v>
      </c>
      <c r="AA1114" s="3" t="s">
        <v>71</v>
      </c>
      <c r="AB1114" s="3">
        <v>0</v>
      </c>
      <c r="AC1114" s="3" t="s">
        <v>71</v>
      </c>
      <c r="AD1114" s="6">
        <v>0</v>
      </c>
      <c r="AE1114" s="7"/>
      <c r="AF1114" s="7"/>
      <c r="AG1114" s="6">
        <f>Tabla4[[#This Row],[Tiempo Parada de Reloj]]+Tabla4[[#This Row],[Tiempo Autorizado por Telefonica (no Máximo)]]</f>
        <v>0</v>
      </c>
      <c r="AH1114" s="7">
        <f t="shared" ca="1" si="112"/>
        <v>0.13888888888322981</v>
      </c>
      <c r="AI1114" s="8">
        <f t="shared" si="113"/>
        <v>0</v>
      </c>
      <c r="AJ1114" s="8">
        <f t="shared" ca="1" si="114"/>
        <v>3.3333333331975155</v>
      </c>
      <c r="AK1114" s="3" t="s">
        <v>73</v>
      </c>
      <c r="AL1114" s="3" t="s">
        <v>71</v>
      </c>
      <c r="AM1114" s="3" t="s">
        <v>69</v>
      </c>
      <c r="AN1114" s="3" t="s">
        <v>73</v>
      </c>
      <c r="AO1114" s="3" t="s">
        <v>119</v>
      </c>
      <c r="AP1114" s="3" t="s">
        <v>119</v>
      </c>
      <c r="AQ1114" s="23">
        <v>45369.489583333336</v>
      </c>
      <c r="AR1114" s="3"/>
      <c r="AS1114" s="23"/>
      <c r="AT1114" s="23"/>
      <c r="AU1114" s="3" t="s">
        <v>481</v>
      </c>
      <c r="AV1114" s="3" t="s">
        <v>4867</v>
      </c>
      <c r="AW1114" s="3" t="s">
        <v>1311</v>
      </c>
      <c r="AX1114" s="3">
        <v>3.48108</v>
      </c>
      <c r="AY1114" s="3">
        <v>-74.488979999999998</v>
      </c>
      <c r="AZ1114" s="8" t="str">
        <f>+CONCATENATE("Reportan apertura en el enlace ",Tabla4[[#This Row],[Enlace]]," en el ",Tabla4[[#This Row],[Distancia óptica]]," ocasionado por ",Tabla4[[#This Row],[Causa del daño]])</f>
        <v>Reportan apertura en el enlace Mov. Colon - Mov. Chiminangos 3 en el Km 1,5 desde Colon ocasionado por Falla de Empalme de FiOp</v>
      </c>
      <c r="BA1114" s="8" t="str">
        <f>+CONCATENATE("Para dar solución al incidente ",Tabla4[[#This Row],[Solución]])</f>
        <v>Para dar solución al incidente Se refusiona Hilos en Caja de empalme</v>
      </c>
      <c r="BB1114" s="3" t="str">
        <f>+_xlfn.CONCAT(Tabla4[[#This Row],[Causa Raiz]]," ",Tabla4[[#This Row],[Solución2]]," (",Tabla4[[#This Row],[Anillo]],"- Cabecera: ",Tabla4[[#This Row],[Cabecera]],"- Operador: ",Tabla4[[#This Row],[Operador]],")")</f>
        <v>Reportan apertura en el enlace Mov. Colon - Mov. Chiminangos 3 en el Km 1,5 desde Colon ocasionado por Falla de Empalme de FiOp Para dar solución al incidente Se refusiona Hilos en Caja de empalme (UK- Cabecera: Colon- Operador: Colombia Telecomunicaciones)</v>
      </c>
    </row>
    <row r="1115" spans="1:54" s="2" customFormat="1" ht="185.25">
      <c r="A1115" s="38">
        <f t="shared" si="111"/>
        <v>1114</v>
      </c>
      <c r="B1115" s="3">
        <v>8382358</v>
      </c>
      <c r="C1115" s="3" t="s">
        <v>163</v>
      </c>
      <c r="D1115" s="23">
        <v>45367.302083333336</v>
      </c>
      <c r="E1115" s="23">
        <v>45367.479166666664</v>
      </c>
      <c r="F1115" s="1">
        <f t="shared" ca="1" si="116"/>
        <v>0.17708333332848269</v>
      </c>
      <c r="G1115" s="3" t="s">
        <v>55</v>
      </c>
      <c r="H1115" s="41"/>
      <c r="I1115" s="40"/>
      <c r="J1115" s="5" t="s">
        <v>56</v>
      </c>
      <c r="K1115" s="3" t="s">
        <v>122</v>
      </c>
      <c r="L1115" s="9" t="s">
        <v>78</v>
      </c>
      <c r="M1115" s="3" t="s">
        <v>800</v>
      </c>
      <c r="N1115" s="3" t="s">
        <v>801</v>
      </c>
      <c r="O1115" s="3" t="s">
        <v>5533</v>
      </c>
      <c r="P1115" s="3" t="s">
        <v>5534</v>
      </c>
      <c r="Q1115" s="4" t="s">
        <v>5535</v>
      </c>
      <c r="R1115" s="3" t="s">
        <v>805</v>
      </c>
      <c r="S1115" s="3" t="s">
        <v>129</v>
      </c>
      <c r="T1115" s="3" t="s">
        <v>66</v>
      </c>
      <c r="U1115" s="3" t="s">
        <v>5536</v>
      </c>
      <c r="V1115" s="22" t="str">
        <f t="shared" si="115"/>
        <v>RDFO; Hora de aviso: 7:15 16/03/2024; Solución: Se realiza la instalación de una caja de empalme de 48 hilos. ; Hora de solución: 11:30 16/03/2024; Causa: Vandalismo</v>
      </c>
      <c r="W1115" s="4" t="s">
        <v>5537</v>
      </c>
      <c r="X1115" s="3" t="s">
        <v>5538</v>
      </c>
      <c r="Y1115" s="3" t="s">
        <v>5539</v>
      </c>
      <c r="Z1115" s="3" t="s">
        <v>119</v>
      </c>
      <c r="AA1115" s="3" t="s">
        <v>70</v>
      </c>
      <c r="AB1115" s="3">
        <v>8382358</v>
      </c>
      <c r="AC1115" s="3" t="s">
        <v>71</v>
      </c>
      <c r="AD1115" s="6">
        <v>0</v>
      </c>
      <c r="AE1115" s="7"/>
      <c r="AF1115" s="7"/>
      <c r="AG1115" s="6">
        <f>Tabla4[[#This Row],[Tiempo Parada de Reloj]]+Tabla4[[#This Row],[Tiempo Autorizado por Telefonica (no Máximo)]]</f>
        <v>0</v>
      </c>
      <c r="AH1115" s="7">
        <f t="shared" ca="1" si="112"/>
        <v>0.17708333332848269</v>
      </c>
      <c r="AI1115" s="8">
        <f t="shared" si="113"/>
        <v>0</v>
      </c>
      <c r="AJ1115" s="8">
        <f t="shared" ca="1" si="114"/>
        <v>4.2499999998835847</v>
      </c>
      <c r="AK1115" s="3" t="s">
        <v>72</v>
      </c>
      <c r="AL1115" s="3" t="s">
        <v>71</v>
      </c>
      <c r="AM1115" s="3" t="s">
        <v>69</v>
      </c>
      <c r="AN1115" s="3" t="s">
        <v>72</v>
      </c>
      <c r="AO1115" s="3" t="s">
        <v>98</v>
      </c>
      <c r="AP1115" s="3" t="s">
        <v>98</v>
      </c>
      <c r="AQ1115" s="23">
        <v>45369.472222222219</v>
      </c>
      <c r="AR1115" s="3"/>
      <c r="AS1115" s="23"/>
      <c r="AT1115" s="23"/>
      <c r="AU1115" s="3" t="s">
        <v>192</v>
      </c>
      <c r="AV1115" s="3" t="s">
        <v>3827</v>
      </c>
      <c r="AW1115" s="3" t="s">
        <v>135</v>
      </c>
      <c r="AX1115" s="3">
        <v>9.3184629999999995</v>
      </c>
      <c r="AY1115" s="3">
        <v>-75.301649999999995</v>
      </c>
      <c r="AZ1115" s="8" t="str">
        <f>+CONCATENATE("Reportan apertura en el enlace ",Tabla4[[#This Row],[Enlace]]," en el ",Tabla4[[#This Row],[Distancia óptica]]," ocasionado por ",Tabla4[[#This Row],[Causa del daño]])</f>
        <v>Reportan apertura en el enlace Mov. Corozal - Mov. Sincelejo Centro en el Km 2,49 desde Corozal ocasionado por Vandalismo</v>
      </c>
      <c r="BA1115" s="8" t="str">
        <f>+CONCATENATE("Para dar solución al incidente ",Tabla4[[#This Row],[Solución]])</f>
        <v xml:space="preserve">Para dar solución al incidente Se realiza la instalación de una caja de empalme de 48 hilos. </v>
      </c>
      <c r="BB1115" s="3" t="str">
        <f>+_xlfn.CONCAT(Tabla4[[#This Row],[Causa Raiz]]," ",Tabla4[[#This Row],[Solución2]]," (",Tabla4[[#This Row],[Anillo]],"- Cabecera: ",Tabla4[[#This Row],[Cabecera]],"- Operador: ",Tabla4[[#This Row],[Operador]],")")</f>
        <v>Reportan apertura en el enlace Mov. Corozal - Mov. Sincelejo Centro en el Km 2,49 desde Corozal ocasionado por Vandalismo Para dar solución al incidente Se realiza la instalación de una caja de empalme de 48 hilos.  (Lineal- Cabecera: Sincelejo- Operador: Colombia Telecomunicaciones)</v>
      </c>
    </row>
    <row r="1116" spans="1:54" s="2" customFormat="1" ht="228">
      <c r="A1116" s="38">
        <f t="shared" si="111"/>
        <v>1115</v>
      </c>
      <c r="B1116" s="3">
        <v>8381170</v>
      </c>
      <c r="C1116" s="3" t="s">
        <v>54</v>
      </c>
      <c r="D1116" s="23">
        <v>45367.322916666664</v>
      </c>
      <c r="E1116" s="23">
        <v>45367.618055555555</v>
      </c>
      <c r="F1116" s="1">
        <f t="shared" ca="1" si="116"/>
        <v>0.29513888889050577</v>
      </c>
      <c r="G1116" s="3" t="s">
        <v>55</v>
      </c>
      <c r="H1116" s="41"/>
      <c r="I1116" s="40"/>
      <c r="J1116" s="5" t="s">
        <v>56</v>
      </c>
      <c r="K1116" s="3" t="s">
        <v>93</v>
      </c>
      <c r="L1116" s="9" t="s">
        <v>58</v>
      </c>
      <c r="M1116" s="3" t="s">
        <v>59</v>
      </c>
      <c r="N1116" s="3" t="s">
        <v>60</v>
      </c>
      <c r="O1116" s="3" t="s">
        <v>5540</v>
      </c>
      <c r="P1116" s="3" t="s">
        <v>5541</v>
      </c>
      <c r="Q1116" s="4" t="s">
        <v>5542</v>
      </c>
      <c r="R1116" s="3" t="s">
        <v>304</v>
      </c>
      <c r="S1116" s="3" t="s">
        <v>65</v>
      </c>
      <c r="T1116" s="3" t="s">
        <v>276</v>
      </c>
      <c r="U1116" s="3" t="s">
        <v>5543</v>
      </c>
      <c r="V1116" s="22" t="str">
        <f t="shared" si="115"/>
        <v>RLFO; Hora de aviso: 7:45 16/03/2024; Solución: se realiza tendido de 280 m de fo 144 hilos y se instala dos cajas de empalmes de 48 hilos.; Hora de solución: 14:50 16/03/2024; Causa: Intervención de Terceros</v>
      </c>
      <c r="W1116" s="4" t="s">
        <v>68</v>
      </c>
      <c r="X1116" s="3"/>
      <c r="Y1116" s="3"/>
      <c r="Z1116" s="3" t="s">
        <v>69</v>
      </c>
      <c r="AA1116" s="3" t="s">
        <v>70</v>
      </c>
      <c r="AB1116" s="3">
        <v>8381170</v>
      </c>
      <c r="AC1116" s="3" t="s">
        <v>71</v>
      </c>
      <c r="AD1116" s="6">
        <v>0.13263888888888889</v>
      </c>
      <c r="AE1116" s="7"/>
      <c r="AF1116" s="7"/>
      <c r="AG1116" s="6">
        <f>Tabla4[[#This Row],[Tiempo Parada de Reloj]]+Tabla4[[#This Row],[Tiempo Autorizado por Telefonica (no Máximo)]]</f>
        <v>0.13263888888888889</v>
      </c>
      <c r="AH1116" s="7">
        <f t="shared" ca="1" si="112"/>
        <v>0.16250000000161688</v>
      </c>
      <c r="AI1116" s="8">
        <f t="shared" si="113"/>
        <v>3.1833333333333336</v>
      </c>
      <c r="AJ1116" s="8">
        <f t="shared" ca="1" si="114"/>
        <v>3.9000000000388049</v>
      </c>
      <c r="AK1116" s="3" t="s">
        <v>72</v>
      </c>
      <c r="AL1116" s="3" t="s">
        <v>70</v>
      </c>
      <c r="AM1116" s="3" t="s">
        <v>88</v>
      </c>
      <c r="AN1116" s="3" t="s">
        <v>88</v>
      </c>
      <c r="AO1116" s="3" t="s">
        <v>119</v>
      </c>
      <c r="AP1116" s="3" t="s">
        <v>120</v>
      </c>
      <c r="AQ1116" s="23">
        <v>45371.5</v>
      </c>
      <c r="AR1116" s="3"/>
      <c r="AS1116" s="23"/>
      <c r="AT1116" s="23"/>
      <c r="AU1116" s="3" t="s">
        <v>100</v>
      </c>
      <c r="AV1116" s="3" t="s">
        <v>950</v>
      </c>
      <c r="AW1116" s="3" t="s">
        <v>135</v>
      </c>
      <c r="AX1116" s="3">
        <v>4.6449400000000001</v>
      </c>
      <c r="AY1116" s="3">
        <v>-74.176270000000002</v>
      </c>
      <c r="AZ1116" s="8" t="str">
        <f>+CONCATENATE("Reportan apertura en el enlace ",Tabla4[[#This Row],[Enlace]]," en el ",Tabla4[[#This Row],[Distancia óptica]]," ocasionado por ",Tabla4[[#This Row],[Causa del daño]])</f>
        <v>Reportan apertura en el enlace Los Almendros 41022 - Salitre Fija en el km 0,602 desde Los Almendros 41022 ocasionado por Intervención de Terceros</v>
      </c>
      <c r="BA1116" s="8" t="str">
        <f>+CONCATENATE("Para dar solución al incidente ",Tabla4[[#This Row],[Solución]])</f>
        <v>Para dar solución al incidente se realiza tendido de 280 m de fo 144 hilos y se instala dos cajas de empalmes de 48 hilos.</v>
      </c>
      <c r="BB1116" s="3" t="str">
        <f>+_xlfn.CONCAT(Tabla4[[#This Row],[Causa Raiz]]," ",Tabla4[[#This Row],[Solución2]]," (",Tabla4[[#This Row],[Anillo]],"- Cabecera: ",Tabla4[[#This Row],[Cabecera]],"- Operador: ",Tabla4[[#This Row],[Operador]],")")</f>
        <v>Reportan apertura en el enlace Los Almendros 41022 - Salitre Fija en el km 0,602 desde Los Almendros 41022 ocasionado por Intervención de Terceros Para dar solución al incidente se realiza tendido de 280 m de fo 144 hilos y se instala dos cajas de empalmes de 48 hilos. (Lineal- Cabecera: Salitre- Operador: Colombia Telecomunicaciones)</v>
      </c>
    </row>
    <row r="1117" spans="1:54" s="2" customFormat="1" ht="213.75">
      <c r="A1117" s="38">
        <f t="shared" si="111"/>
        <v>1116</v>
      </c>
      <c r="B1117" s="3">
        <v>8382393</v>
      </c>
      <c r="C1117" s="3" t="s">
        <v>54</v>
      </c>
      <c r="D1117" s="23">
        <v>45367.333333333336</v>
      </c>
      <c r="E1117" s="23">
        <v>45369.479166666664</v>
      </c>
      <c r="F1117" s="1">
        <f t="shared" ca="1" si="116"/>
        <v>2.1458333333284827</v>
      </c>
      <c r="G1117" s="3" t="s">
        <v>55</v>
      </c>
      <c r="H1117" s="41"/>
      <c r="I1117" s="40"/>
      <c r="J1117" s="5" t="s">
        <v>56</v>
      </c>
      <c r="K1117" s="3" t="s">
        <v>340</v>
      </c>
      <c r="L1117" s="9" t="s">
        <v>78</v>
      </c>
      <c r="M1117" s="3" t="s">
        <v>341</v>
      </c>
      <c r="N1117" s="3" t="s">
        <v>342</v>
      </c>
      <c r="O1117" s="3" t="s">
        <v>5544</v>
      </c>
      <c r="P1117" s="3" t="s">
        <v>5545</v>
      </c>
      <c r="Q1117" s="4" t="s">
        <v>5546</v>
      </c>
      <c r="R1117" s="3" t="s">
        <v>934</v>
      </c>
      <c r="S1117" s="3" t="s">
        <v>347</v>
      </c>
      <c r="T1117" s="3" t="s">
        <v>146</v>
      </c>
      <c r="U1117" s="3" t="s">
        <v>5547</v>
      </c>
      <c r="V1117" s="22" t="str">
        <f t="shared" si="115"/>
        <v>RLFO; Hora de aviso: 8:00 16/03/2024; Solución: Recuperacion de 10 mts de reserva y un empalme de 48 hilos; Hora de solución: 11:30 18/03/2024; Causa: Falla en la Red FiOp</v>
      </c>
      <c r="W1117" s="4" t="s">
        <v>349</v>
      </c>
      <c r="X1117" s="3"/>
      <c r="Y1117" s="3"/>
      <c r="Z1117" s="3" t="s">
        <v>69</v>
      </c>
      <c r="AA1117" s="3" t="s">
        <v>71</v>
      </c>
      <c r="AB1117" s="3">
        <v>0</v>
      </c>
      <c r="AC1117" s="3" t="s">
        <v>71</v>
      </c>
      <c r="AD1117" s="6">
        <v>2</v>
      </c>
      <c r="AE1117" s="7"/>
      <c r="AF1117" s="7"/>
      <c r="AG1117" s="6">
        <f>Tabla4[[#This Row],[Tiempo Parada de Reloj]]+Tabla4[[#This Row],[Tiempo Autorizado por Telefonica (no Máximo)]]</f>
        <v>2</v>
      </c>
      <c r="AH1117" s="7">
        <f t="shared" ca="1" si="112"/>
        <v>0.14583333332848269</v>
      </c>
      <c r="AI1117" s="8">
        <f t="shared" si="113"/>
        <v>48</v>
      </c>
      <c r="AJ1117" s="8">
        <f t="shared" ca="1" si="114"/>
        <v>3.4999999998835847</v>
      </c>
      <c r="AK1117" s="3" t="s">
        <v>72</v>
      </c>
      <c r="AL1117" s="3" t="s">
        <v>70</v>
      </c>
      <c r="AM1117" s="3" t="s">
        <v>88</v>
      </c>
      <c r="AN1117" s="3" t="s">
        <v>72</v>
      </c>
      <c r="AO1117" s="3" t="s">
        <v>119</v>
      </c>
      <c r="AP1117" s="3" t="s">
        <v>119</v>
      </c>
      <c r="AQ1117" s="23">
        <v>45369.630555555559</v>
      </c>
      <c r="AR1117" s="3"/>
      <c r="AS1117" s="23"/>
      <c r="AT1117" s="23"/>
      <c r="AU1117" s="3" t="s">
        <v>351</v>
      </c>
      <c r="AV1117" s="3" t="s">
        <v>5548</v>
      </c>
      <c r="AW1117" s="3" t="s">
        <v>5549</v>
      </c>
      <c r="AX1117" s="3">
        <v>4.4459</v>
      </c>
      <c r="AY1117" s="3">
        <v>-75.244100000000003</v>
      </c>
      <c r="AZ1117" s="8" t="str">
        <f>+CONCATENATE("Reportan apertura en el enlace ",Tabla4[[#This Row],[Enlace]]," en el ",Tabla4[[#This Row],[Distancia óptica]]," ocasionado por ",Tabla4[[#This Row],[Causa del daño]])</f>
        <v>Reportan apertura en el enlace Mov. Ibagué Plaza - Mov. Pablo Nuevo Ibagué en el km 0,353 dessde Mov. Ibagué Plaza ocasionado por Falla en la Red FiOp</v>
      </c>
      <c r="BA1117" s="8" t="str">
        <f>+CONCATENATE("Para dar solución al incidente ",Tabla4[[#This Row],[Solución]])</f>
        <v>Para dar solución al incidente Recuperacion de 10 mts de reserva y un empalme de 48 hilos</v>
      </c>
      <c r="BB1117" s="3" t="str">
        <f>+_xlfn.CONCAT(Tabla4[[#This Row],[Causa Raiz]]," ",Tabla4[[#This Row],[Solución2]]," (",Tabla4[[#This Row],[Anillo]],"- Cabecera: ",Tabla4[[#This Row],[Cabecera]],"- Operador: ",Tabla4[[#This Row],[Operador]],")")</f>
        <v>Reportan apertura en el enlace Mov. Ibagué Plaza - Mov. Pablo Nuevo Ibagué en el km 0,353 dessde Mov. Ibagué Plaza ocasionado por Falla en la Red FiOp Para dar solución al incidente Recuperacion de 10 mts de reserva y un empalme de 48 hilos (Uk plaza- Cabecera: Pueblo Nuevo- Operador: Colombia Telecomunicaciones)</v>
      </c>
    </row>
    <row r="1118" spans="1:54" s="2" customFormat="1" ht="213.75">
      <c r="A1118" s="38">
        <f t="shared" si="111"/>
        <v>1117</v>
      </c>
      <c r="B1118" s="3">
        <v>8382365</v>
      </c>
      <c r="C1118" s="3" t="s">
        <v>54</v>
      </c>
      <c r="D1118" s="23">
        <v>45367.381944444445</v>
      </c>
      <c r="E1118" s="23">
        <v>45367.625</v>
      </c>
      <c r="F1118" s="1">
        <f t="shared" ca="1" si="116"/>
        <v>0.24305555555474712</v>
      </c>
      <c r="G1118" s="3" t="s">
        <v>55</v>
      </c>
      <c r="H1118" s="41"/>
      <c r="I1118" s="40"/>
      <c r="J1118" s="5" t="s">
        <v>56</v>
      </c>
      <c r="K1118" s="3" t="s">
        <v>77</v>
      </c>
      <c r="L1118" s="9" t="s">
        <v>78</v>
      </c>
      <c r="M1118" s="3" t="s">
        <v>79</v>
      </c>
      <c r="N1118" s="3" t="s">
        <v>771</v>
      </c>
      <c r="O1118" s="3" t="s">
        <v>5550</v>
      </c>
      <c r="P1118" s="3" t="s">
        <v>5551</v>
      </c>
      <c r="Q1118" s="4" t="s">
        <v>5552</v>
      </c>
      <c r="R1118" s="3" t="s">
        <v>708</v>
      </c>
      <c r="S1118" s="3" t="s">
        <v>249</v>
      </c>
      <c r="T1118" s="3" t="s">
        <v>66</v>
      </c>
      <c r="U1118" s="3" t="s">
        <v>5553</v>
      </c>
      <c r="V1118" s="22" t="str">
        <f t="shared" si="115"/>
        <v>RLFO; Hora de aviso: 9:10 16/03/2024; Solución: Se recuperan 100mtrs de reserva y se inicia a preparar puntas para un empalme de 48 hilos; Hora de solución: 15:00 16/03/2024; Causa: Vandalismo</v>
      </c>
      <c r="W1118" s="4" t="s">
        <v>160</v>
      </c>
      <c r="X1118" s="3"/>
      <c r="Y1118" s="3"/>
      <c r="Z1118" s="3" t="s">
        <v>69</v>
      </c>
      <c r="AA1118" s="3" t="s">
        <v>70</v>
      </c>
      <c r="AB1118" s="3">
        <v>8382365</v>
      </c>
      <c r="AC1118" s="3" t="s">
        <v>70</v>
      </c>
      <c r="AD1118" s="6">
        <v>7.6388888888888895E-2</v>
      </c>
      <c r="AE1118" s="7"/>
      <c r="AF1118" s="7"/>
      <c r="AG1118" s="6">
        <f>Tabla4[[#This Row],[Tiempo Parada de Reloj]]+Tabla4[[#This Row],[Tiempo Autorizado por Telefonica (no Máximo)]]</f>
        <v>7.6388888888888895E-2</v>
      </c>
      <c r="AH1118" s="7">
        <f t="shared" ca="1" si="112"/>
        <v>0.16666666666585822</v>
      </c>
      <c r="AI1118" s="8">
        <f t="shared" si="113"/>
        <v>1.8333333333333335</v>
      </c>
      <c r="AJ1118" s="8">
        <f t="shared" ca="1" si="114"/>
        <v>3.9999999999805973</v>
      </c>
      <c r="AK1118" s="3" t="s">
        <v>72</v>
      </c>
      <c r="AL1118" s="3" t="s">
        <v>70</v>
      </c>
      <c r="AM1118" s="3" t="s">
        <v>88</v>
      </c>
      <c r="AN1118" s="3" t="s">
        <v>88</v>
      </c>
      <c r="AO1118" s="3" t="s">
        <v>119</v>
      </c>
      <c r="AP1118" s="3" t="s">
        <v>120</v>
      </c>
      <c r="AQ1118" s="23">
        <v>45370.415277777778</v>
      </c>
      <c r="AR1118" s="3"/>
      <c r="AS1118" s="23"/>
      <c r="AT1118" s="23"/>
      <c r="AU1118" s="3" t="s">
        <v>313</v>
      </c>
      <c r="AV1118" s="3" t="s">
        <v>778</v>
      </c>
      <c r="AW1118" s="3" t="s">
        <v>1311</v>
      </c>
      <c r="AX1118" s="3">
        <v>4.5799899999999996</v>
      </c>
      <c r="AY1118" s="3">
        <v>-74.220659999999995</v>
      </c>
      <c r="AZ1118" s="8" t="str">
        <f>+CONCATENATE("Reportan apertura en el enlace ",Tabla4[[#This Row],[Enlace]]," en el ",Tabla4[[#This Row],[Distancia óptica]]," ocasionado por ",Tabla4[[#This Row],[Causa del daño]])</f>
        <v>Reportan apertura en el enlace Mov. Santa Cecilia - Mov. Central Soacha en el km 1,8 desde Mov. Central Soacha ocasionado por Vandalismo</v>
      </c>
      <c r="BA1118" s="8" t="str">
        <f>+CONCATENATE("Para dar solución al incidente ",Tabla4[[#This Row],[Solución]])</f>
        <v>Para dar solución al incidente Se recuperan 100mtrs de reserva y se inicia a preparar puntas para un empalme de 48 hilos</v>
      </c>
      <c r="BB1118" s="3" t="str">
        <f>+_xlfn.CONCAT(Tabla4[[#This Row],[Causa Raiz]]," ",Tabla4[[#This Row],[Solución2]]," (",Tabla4[[#This Row],[Anillo]],"- Cabecera: ",Tabla4[[#This Row],[Cabecera]],"- Operador: ",Tabla4[[#This Row],[Operador]],")")</f>
        <v>Reportan apertura en el enlace Mov. Santa Cecilia - Mov. Central Soacha en el km 1,8 desde Mov. Central Soacha ocasionado por Vandalismo Para dar solución al incidente Se recuperan 100mtrs de reserva y se inicia a preparar puntas para un empalme de 48 hilos (UK- Cabecera: Soacha- Operador: Colombia Telecomunicaciones)</v>
      </c>
    </row>
    <row r="1119" spans="1:54" s="2" customFormat="1" ht="142.5">
      <c r="A1119" s="38">
        <f t="shared" si="111"/>
        <v>1118</v>
      </c>
      <c r="B1119" s="3">
        <v>8382450</v>
      </c>
      <c r="C1119" s="3" t="s">
        <v>92</v>
      </c>
      <c r="D1119" s="23">
        <v>45367.402777777781</v>
      </c>
      <c r="E1119" s="23">
        <v>45367.666666666664</v>
      </c>
      <c r="F1119" s="1">
        <f t="shared" ca="1" si="116"/>
        <v>0.26388888888322981</v>
      </c>
      <c r="G1119" s="3" t="s">
        <v>164</v>
      </c>
      <c r="H1119" s="41" t="s">
        <v>165</v>
      </c>
      <c r="I1119" s="40" t="s">
        <v>5554</v>
      </c>
      <c r="J1119" s="5" t="s">
        <v>167</v>
      </c>
      <c r="K1119" s="3" t="s">
        <v>168</v>
      </c>
      <c r="L1119" s="9" t="s">
        <v>58</v>
      </c>
      <c r="M1119" s="3" t="s">
        <v>373</v>
      </c>
      <c r="N1119" s="3" t="s">
        <v>670</v>
      </c>
      <c r="O1119" s="3" t="s">
        <v>4572</v>
      </c>
      <c r="P1119" s="3" t="s">
        <v>5555</v>
      </c>
      <c r="Q1119" s="4" t="s">
        <v>5556</v>
      </c>
      <c r="R1119" s="3" t="s">
        <v>346</v>
      </c>
      <c r="S1119" s="3" t="s">
        <v>175</v>
      </c>
      <c r="T1119" s="3" t="s">
        <v>146</v>
      </c>
      <c r="U1119" s="3" t="s">
        <v>5557</v>
      </c>
      <c r="V1119" s="22" t="str">
        <f t="shared" si="115"/>
        <v>RTNFO; Hora de aviso: 9:40 16/03/2024; Solución: Actividades generadaspor Claro; Hora de solución: 16:00 16/03/2024; Causa: Falla en la Red FiOp</v>
      </c>
      <c r="W1119" s="4" t="s">
        <v>5529</v>
      </c>
      <c r="X1119" s="3"/>
      <c r="Y1119" s="3"/>
      <c r="Z1119" s="3" t="s">
        <v>69</v>
      </c>
      <c r="AA1119" s="3" t="s">
        <v>71</v>
      </c>
      <c r="AB1119" s="3">
        <v>0</v>
      </c>
      <c r="AC1119" s="3" t="s">
        <v>71</v>
      </c>
      <c r="AD1119" s="6">
        <v>0</v>
      </c>
      <c r="AE1119" s="7"/>
      <c r="AF1119" s="7"/>
      <c r="AG1119" s="6">
        <f>Tabla4[[#This Row],[Tiempo Parada de Reloj]]+Tabla4[[#This Row],[Tiempo Autorizado por Telefonica (no Máximo)]]</f>
        <v>0</v>
      </c>
      <c r="AH1119" s="7">
        <f t="shared" ca="1" si="112"/>
        <v>0.26388888888322981</v>
      </c>
      <c r="AI1119" s="8">
        <f t="shared" si="113"/>
        <v>0</v>
      </c>
      <c r="AJ1119" s="8">
        <f t="shared" ca="1" si="114"/>
        <v>6.3333333331975155</v>
      </c>
      <c r="AK1119" s="3" t="s">
        <v>72</v>
      </c>
      <c r="AL1119" s="3" t="s">
        <v>70</v>
      </c>
      <c r="AM1119" s="3" t="s">
        <v>88</v>
      </c>
      <c r="AN1119" s="3" t="s">
        <v>88</v>
      </c>
      <c r="AO1119" s="3"/>
      <c r="AP1119" s="3"/>
      <c r="AQ1119" s="23">
        <f ca="1">NOW()</f>
        <v>45503.696834953706</v>
      </c>
      <c r="AR1119" s="3"/>
      <c r="AS1119" s="23"/>
      <c r="AT1119" s="23"/>
      <c r="AU1119" s="3" t="s">
        <v>168</v>
      </c>
      <c r="AV1119" s="3" t="s">
        <v>69</v>
      </c>
      <c r="AW1119" s="3" t="s">
        <v>69</v>
      </c>
      <c r="AX1119" s="3" t="s">
        <v>69</v>
      </c>
      <c r="AY1119" s="3" t="s">
        <v>69</v>
      </c>
      <c r="AZ1119" s="8" t="str">
        <f>+CONCATENATE("Reportan apertura en el enlace ",Tabla4[[#This Row],[Enlace]]," en el ",Tabla4[[#This Row],[Distancia óptica]]," ocasionado por ",Tabla4[[#This Row],[Causa del daño]])</f>
        <v>Reportan apertura en el enlace Villavicencio - Pto Lleras en el km 20 desde Puerto Lleras ocasionado por Falla en la Red FiOp</v>
      </c>
      <c r="BA1119" s="8" t="str">
        <f>+CONCATENATE("Para dar solución al incidente ",Tabla4[[#This Row],[Solución]])</f>
        <v>Para dar solución al incidente Actividades generadaspor Claro</v>
      </c>
      <c r="BB1119" s="3" t="str">
        <f>+_xlfn.CONCAT(Tabla4[[#This Row],[Causa Raiz]]," ",Tabla4[[#This Row],[Solución2]]," (",Tabla4[[#This Row],[Anillo]],"- Cabecera: ",Tabla4[[#This Row],[Cabecera]],"- Operador: ",Tabla4[[#This Row],[Operador]],")")</f>
        <v>Reportan apertura en el enlace Villavicencio - Pto Lleras en el km 20 desde Puerto Lleras ocasionado por Falla en la Red FiOp Para dar solución al incidente Actividades generadaspor Claro (NA- Cabecera: NA- Operador: Telmex - Claro)</v>
      </c>
    </row>
    <row r="1120" spans="1:54" s="2" customFormat="1" ht="213.75">
      <c r="A1120" s="38">
        <f t="shared" si="111"/>
        <v>1119</v>
      </c>
      <c r="B1120" s="3">
        <v>8383752</v>
      </c>
      <c r="C1120" s="3" t="s">
        <v>163</v>
      </c>
      <c r="D1120" s="23">
        <v>45367.770833333336</v>
      </c>
      <c r="E1120" s="23">
        <v>45368.020833333336</v>
      </c>
      <c r="F1120" s="1">
        <f t="shared" ca="1" si="116"/>
        <v>0.25</v>
      </c>
      <c r="G1120" s="3" t="s">
        <v>55</v>
      </c>
      <c r="H1120" s="41"/>
      <c r="I1120" s="40"/>
      <c r="J1120" s="5" t="s">
        <v>56</v>
      </c>
      <c r="K1120" s="3" t="s">
        <v>77</v>
      </c>
      <c r="L1120" s="9" t="s">
        <v>78</v>
      </c>
      <c r="M1120" s="3" t="s">
        <v>139</v>
      </c>
      <c r="N1120" s="3" t="s">
        <v>447</v>
      </c>
      <c r="O1120" s="3" t="s">
        <v>5558</v>
      </c>
      <c r="P1120" s="3" t="s">
        <v>5559</v>
      </c>
      <c r="Q1120" s="4" t="s">
        <v>5560</v>
      </c>
      <c r="R1120" s="3" t="s">
        <v>144</v>
      </c>
      <c r="S1120" s="3" t="s">
        <v>289</v>
      </c>
      <c r="T1120" s="3" t="s">
        <v>146</v>
      </c>
      <c r="U1120" s="3" t="s">
        <v>4272</v>
      </c>
      <c r="V1120" s="22" t="str">
        <f t="shared" si="115"/>
        <v>RDFO; Hora de aviso: 18:30 16/03/2024; Solución: Se recupera 150 mts de reserva y se hace un empalme de 48 hiilos; Hora de solución: 0:30 17/03/2024; Causa: Falla en la Red FiOp</v>
      </c>
      <c r="W1120" s="4" t="s">
        <v>160</v>
      </c>
      <c r="X1120" s="3"/>
      <c r="Y1120" s="3"/>
      <c r="Z1120" s="3" t="s">
        <v>69</v>
      </c>
      <c r="AA1120" s="3" t="s">
        <v>70</v>
      </c>
      <c r="AB1120" s="3">
        <v>8383752</v>
      </c>
      <c r="AC1120" s="3" t="s">
        <v>71</v>
      </c>
      <c r="AD1120" s="6">
        <v>0</v>
      </c>
      <c r="AE1120" s="7"/>
      <c r="AF1120" s="7"/>
      <c r="AG1120" s="6">
        <f>Tabla4[[#This Row],[Tiempo Parada de Reloj]]+Tabla4[[#This Row],[Tiempo Autorizado por Telefonica (no Máximo)]]</f>
        <v>0</v>
      </c>
      <c r="AH1120" s="7">
        <f t="shared" ca="1" si="112"/>
        <v>0.25</v>
      </c>
      <c r="AI1120" s="8">
        <f t="shared" si="113"/>
        <v>0</v>
      </c>
      <c r="AJ1120" s="8">
        <f t="shared" ca="1" si="114"/>
        <v>6</v>
      </c>
      <c r="AK1120" s="3" t="s">
        <v>88</v>
      </c>
      <c r="AL1120" s="3" t="s">
        <v>70</v>
      </c>
      <c r="AM1120" s="3" t="s">
        <v>98</v>
      </c>
      <c r="AN1120" s="3" t="s">
        <v>120</v>
      </c>
      <c r="AO1120" s="3" t="s">
        <v>73</v>
      </c>
      <c r="AP1120" s="3" t="s">
        <v>73</v>
      </c>
      <c r="AQ1120" s="23">
        <v>45370.718055555553</v>
      </c>
      <c r="AR1120" s="3"/>
      <c r="AS1120" s="23"/>
      <c r="AT1120" s="23"/>
      <c r="AU1120" s="3" t="s">
        <v>455</v>
      </c>
      <c r="AV1120" s="3" t="s">
        <v>5561</v>
      </c>
      <c r="AW1120" s="3" t="s">
        <v>135</v>
      </c>
      <c r="AX1120" s="3">
        <v>3.8857020000000002</v>
      </c>
      <c r="AY1120" s="3">
        <v>-77.070783000000006</v>
      </c>
      <c r="AZ1120" s="8" t="str">
        <f>+CONCATENATE("Reportan apertura en el enlace ",Tabla4[[#This Row],[Enlace]]," en el ",Tabla4[[#This Row],[Distancia óptica]]," ocasionado por ",Tabla4[[#This Row],[Causa del daño]])</f>
        <v>Reportan apertura en el enlace Mov. Juan 23 - GWD Buenaventura en el Km 1,550 desde Buenaventura Centro ocasionado por Falla en la Red FiOp</v>
      </c>
      <c r="BA1120" s="8" t="str">
        <f>+CONCATENATE("Para dar solución al incidente ",Tabla4[[#This Row],[Solución]])</f>
        <v>Para dar solución al incidente Se recupera 150 mts de reserva y se hace un empalme de 48 hiilos</v>
      </c>
      <c r="BB1120" s="3" t="str">
        <f>+_xlfn.CONCAT(Tabla4[[#This Row],[Causa Raiz]]," ",Tabla4[[#This Row],[Solución2]]," (",Tabla4[[#This Row],[Anillo]],"- Cabecera: ",Tabla4[[#This Row],[Cabecera]],"- Operador: ",Tabla4[[#This Row],[Operador]],")")</f>
        <v>Reportan apertura en el enlace Mov. Juan 23 - GWD Buenaventura en el Km 1,550 desde Buenaventura Centro ocasionado por Falla en la Red FiOp Para dar solución al incidente Se recupera 150 mts de reserva y se hace un empalme de 48 hiilos (Lineal- Cabecera: Buenaventura Centro- Operador: Colombia Telecomunicaciones)</v>
      </c>
    </row>
    <row r="1121" spans="1:54" s="2" customFormat="1" ht="156.75">
      <c r="A1121" s="38">
        <f t="shared" si="111"/>
        <v>1120</v>
      </c>
      <c r="B1121" s="3">
        <v>8384118</v>
      </c>
      <c r="C1121" s="3" t="s">
        <v>163</v>
      </c>
      <c r="D1121" s="23">
        <v>45367.84375</v>
      </c>
      <c r="E1121" s="23">
        <v>45368.402777777781</v>
      </c>
      <c r="F1121" s="1">
        <f t="shared" ca="1" si="116"/>
        <v>0.55902777778101154</v>
      </c>
      <c r="G1121" s="3" t="s">
        <v>55</v>
      </c>
      <c r="H1121" s="41"/>
      <c r="I1121" s="40" t="s">
        <v>5562</v>
      </c>
      <c r="J1121" s="5" t="s">
        <v>490</v>
      </c>
      <c r="K1121" s="3" t="s">
        <v>490</v>
      </c>
      <c r="L1121" s="9" t="s">
        <v>58</v>
      </c>
      <c r="M1121" s="3" t="s">
        <v>123</v>
      </c>
      <c r="N1121" s="3" t="s">
        <v>461</v>
      </c>
      <c r="O1121" s="3" t="s">
        <v>5563</v>
      </c>
      <c r="P1121" s="3" t="s">
        <v>5564</v>
      </c>
      <c r="Q1121" s="4" t="s">
        <v>5565</v>
      </c>
      <c r="R1121" s="3" t="s">
        <v>128</v>
      </c>
      <c r="S1121" s="3" t="s">
        <v>494</v>
      </c>
      <c r="T1121" s="3" t="s">
        <v>380</v>
      </c>
      <c r="U1121" s="3" t="s">
        <v>5566</v>
      </c>
      <c r="V1121" s="22" t="str">
        <f t="shared" si="115"/>
        <v>RDFO; Hora de aviso: 20:15 16/03/2024; Solución: Recuperacion de reserva y empalme de nuevo; Hora de solución: 9:40 17/03/2024; Causa: Corto Circuito</v>
      </c>
      <c r="W1121" s="4" t="s">
        <v>5567</v>
      </c>
      <c r="X1121" s="3"/>
      <c r="Y1121" s="3"/>
      <c r="Z1121" s="3" t="s">
        <v>69</v>
      </c>
      <c r="AA1121" s="3" t="s">
        <v>71</v>
      </c>
      <c r="AB1121" s="3">
        <v>0</v>
      </c>
      <c r="AC1121" s="3" t="s">
        <v>71</v>
      </c>
      <c r="AD1121" s="6">
        <v>0.29166666666666669</v>
      </c>
      <c r="AE1121" s="7"/>
      <c r="AF1121" s="7"/>
      <c r="AG1121" s="6">
        <f>Tabla4[[#This Row],[Tiempo Parada de Reloj]]+Tabla4[[#This Row],[Tiempo Autorizado por Telefonica (no Máximo)]]</f>
        <v>0.29166666666666669</v>
      </c>
      <c r="AH1121" s="7">
        <f t="shared" ca="1" si="112"/>
        <v>0.26736111111434485</v>
      </c>
      <c r="AI1121" s="8">
        <f t="shared" si="113"/>
        <v>7</v>
      </c>
      <c r="AJ1121" s="8">
        <f t="shared" ca="1" si="114"/>
        <v>6.4166666667442769</v>
      </c>
      <c r="AK1121" s="3" t="s">
        <v>88</v>
      </c>
      <c r="AL1121" s="3" t="s">
        <v>70</v>
      </c>
      <c r="AM1121" s="3" t="s">
        <v>98</v>
      </c>
      <c r="AN1121" s="3" t="s">
        <v>120</v>
      </c>
      <c r="AO1121" s="3" t="s">
        <v>119</v>
      </c>
      <c r="AP1121" s="3" t="s">
        <v>119</v>
      </c>
      <c r="AQ1121" s="23">
        <v>45482.741666666669</v>
      </c>
      <c r="AR1121" s="3"/>
      <c r="AS1121" s="23"/>
      <c r="AT1121" s="23"/>
      <c r="AU1121" s="3" t="s">
        <v>494</v>
      </c>
      <c r="AV1121" s="3" t="s">
        <v>1342</v>
      </c>
      <c r="AW1121" s="3" t="s">
        <v>76</v>
      </c>
      <c r="AX1121" s="3" t="s">
        <v>69</v>
      </c>
      <c r="AY1121" s="3" t="s">
        <v>69</v>
      </c>
      <c r="AZ1121" s="8" t="str">
        <f>+CONCATENATE("Reportan apertura en el enlace ",Tabla4[[#This Row],[Enlace]]," en el ",Tabla4[[#This Row],[Distancia óptica]]," ocasionado por ",Tabla4[[#This Row],[Causa del daño]])</f>
        <v>Reportan apertura en el enlace Pelu - sabanalarga en el Km 46,63 desde Nogales ocasionado por Corto Circuito</v>
      </c>
      <c r="BA1121" s="8" t="str">
        <f>+CONCATENATE("Para dar solución al incidente ",Tabla4[[#This Row],[Solución]])</f>
        <v>Para dar solución al incidente Recuperacion de reserva y empalme de nuevo</v>
      </c>
      <c r="BB1121" s="3" t="str">
        <f>+_xlfn.CONCAT(Tabla4[[#This Row],[Causa Raiz]]," ",Tabla4[[#This Row],[Solución2]]," (",Tabla4[[#This Row],[Anillo]],"- Cabecera: ",Tabla4[[#This Row],[Cabecera]],"- Operador: ",Tabla4[[#This Row],[Operador]],")")</f>
        <v>Reportan apertura en el enlace Pelu - sabanalarga en el Km 46,63 desde Nogales ocasionado por Corto Circuito Para dar solución al incidente Recuperacion de reserva y empalme de nuevo (Troncal- Cabecera: Pelu- Operador: UNE)</v>
      </c>
    </row>
    <row r="1122" spans="1:54" s="2" customFormat="1" ht="242.25">
      <c r="A1122" s="38">
        <f t="shared" si="111"/>
        <v>1121</v>
      </c>
      <c r="B1122" s="3">
        <v>8383658</v>
      </c>
      <c r="C1122" s="3" t="s">
        <v>54</v>
      </c>
      <c r="D1122" s="23">
        <v>45367.875</v>
      </c>
      <c r="E1122" s="23">
        <v>45368.090277777781</v>
      </c>
      <c r="F1122" s="1">
        <f t="shared" ca="1" si="116"/>
        <v>0.21527777778101154</v>
      </c>
      <c r="G1122" s="3" t="s">
        <v>55</v>
      </c>
      <c r="H1122" s="41"/>
      <c r="I1122" s="40"/>
      <c r="J1122" s="5" t="s">
        <v>56</v>
      </c>
      <c r="K1122" s="3" t="s">
        <v>93</v>
      </c>
      <c r="L1122" s="9" t="s">
        <v>78</v>
      </c>
      <c r="M1122" s="3" t="s">
        <v>59</v>
      </c>
      <c r="N1122" s="3" t="s">
        <v>60</v>
      </c>
      <c r="O1122" s="3" t="s">
        <v>5568</v>
      </c>
      <c r="P1122" s="3" t="s">
        <v>5569</v>
      </c>
      <c r="Q1122" s="4" t="s">
        <v>5570</v>
      </c>
      <c r="R1122" s="3" t="s">
        <v>304</v>
      </c>
      <c r="S1122" s="3" t="s">
        <v>65</v>
      </c>
      <c r="T1122" s="3" t="s">
        <v>176</v>
      </c>
      <c r="U1122" s="3" t="s">
        <v>5571</v>
      </c>
      <c r="V1122" s="22" t="str">
        <f t="shared" si="115"/>
        <v>RLFO; Hora de aviso: 21:00 16/03/2024; Solución: Se realizo un tendido de 100 mts de fibra de 24 hilos y se hacen dos empalmes existentes de 8 hilos; Hora de solución: 2:10 17/03/2024; Causa: Intervención de Terceros. No Identificados</v>
      </c>
      <c r="W1122" s="4" t="s">
        <v>68</v>
      </c>
      <c r="X1122" s="3"/>
      <c r="Y1122" s="3"/>
      <c r="Z1122" s="3" t="s">
        <v>69</v>
      </c>
      <c r="AA1122" s="3" t="s">
        <v>70</v>
      </c>
      <c r="AB1122" s="3">
        <v>8383658</v>
      </c>
      <c r="AC1122" s="3" t="s">
        <v>71</v>
      </c>
      <c r="AD1122" s="6">
        <v>0.05</v>
      </c>
      <c r="AE1122" s="7"/>
      <c r="AF1122" s="7"/>
      <c r="AG1122" s="6">
        <f>Tabla4[[#This Row],[Tiempo Parada de Reloj]]+Tabla4[[#This Row],[Tiempo Autorizado por Telefonica (no Máximo)]]</f>
        <v>0.05</v>
      </c>
      <c r="AH1122" s="7">
        <f t="shared" ca="1" si="112"/>
        <v>0.16527777778101155</v>
      </c>
      <c r="AI1122" s="8">
        <f t="shared" si="113"/>
        <v>1.2000000000000002</v>
      </c>
      <c r="AJ1122" s="8">
        <f t="shared" ca="1" si="114"/>
        <v>3.9666666667442771</v>
      </c>
      <c r="AK1122" s="3" t="s">
        <v>88</v>
      </c>
      <c r="AL1122" s="3" t="s">
        <v>70</v>
      </c>
      <c r="AM1122" s="3" t="s">
        <v>98</v>
      </c>
      <c r="AN1122" s="3" t="s">
        <v>98</v>
      </c>
      <c r="AO1122" s="3" t="s">
        <v>120</v>
      </c>
      <c r="AP1122" s="3" t="s">
        <v>120</v>
      </c>
      <c r="AQ1122" s="23">
        <v>45371.620833333334</v>
      </c>
      <c r="AR1122" s="3"/>
      <c r="AS1122" s="23"/>
      <c r="AT1122" s="23"/>
      <c r="AU1122" s="3" t="s">
        <v>74</v>
      </c>
      <c r="AV1122" s="3" t="s">
        <v>950</v>
      </c>
      <c r="AW1122" s="3" t="s">
        <v>5572</v>
      </c>
      <c r="AX1122" s="3">
        <v>4.6433499999999999</v>
      </c>
      <c r="AY1122" s="3">
        <v>-74.114140000000006</v>
      </c>
      <c r="AZ1122" s="8" t="str">
        <f>+CONCATENATE("Reportan apertura en el enlace ",Tabla4[[#This Row],[Enlace]]," en el ",Tabla4[[#This Row],[Distancia óptica]]," ocasionado por ",Tabla4[[#This Row],[Causa del daño]])</f>
        <v>Reportan apertura en el enlace Mov.Montevideo -Mov. San Rafael Industrial en el Km 0,179 desde Montevideo ocasionado por Intervención de Terceros. No Identificados</v>
      </c>
      <c r="BA1122" s="8" t="str">
        <f>+CONCATENATE("Para dar solución al incidente ",Tabla4[[#This Row],[Solución]])</f>
        <v>Para dar solución al incidente Se realizo un tendido de 100 mts de fibra de 24 hilos y se hacen dos empalmes existentes de 8 hilos</v>
      </c>
      <c r="BB1122" s="3" t="str">
        <f>+_xlfn.CONCAT(Tabla4[[#This Row],[Causa Raiz]]," ",Tabla4[[#This Row],[Solución2]]," (",Tabla4[[#This Row],[Anillo]],"- Cabecera: ",Tabla4[[#This Row],[Cabecera]],"- Operador: ",Tabla4[[#This Row],[Operador]],")")</f>
        <v>Reportan apertura en el enlace Mov.Montevideo -Mov. San Rafael Industrial en el Km 0,179 desde Montevideo ocasionado por Intervención de Terceros. No Identificados Para dar solución al incidente Se realizo un tendido de 100 mts de fibra de 24 hilos y se hacen dos empalmes existentes de 8 hilos (Uk Montevideo- Cabecera: Salitre- Operador: Colombia Telecomunicaciones)</v>
      </c>
    </row>
    <row r="1123" spans="1:54" s="2" customFormat="1" ht="199.5">
      <c r="A1123" s="38">
        <f t="shared" si="111"/>
        <v>1122</v>
      </c>
      <c r="B1123" s="3">
        <v>8384134</v>
      </c>
      <c r="C1123" s="3" t="s">
        <v>54</v>
      </c>
      <c r="D1123" s="23">
        <v>45368.003472222219</v>
      </c>
      <c r="E1123" s="23">
        <v>45368.104166666664</v>
      </c>
      <c r="F1123" s="1">
        <f t="shared" ca="1" si="116"/>
        <v>0.10069444444525288</v>
      </c>
      <c r="G1123" s="3" t="s">
        <v>55</v>
      </c>
      <c r="H1123" s="41"/>
      <c r="I1123" s="40"/>
      <c r="J1123" s="5" t="s">
        <v>4909</v>
      </c>
      <c r="K1123" s="3" t="s">
        <v>4096</v>
      </c>
      <c r="L1123" s="9" t="s">
        <v>58</v>
      </c>
      <c r="M1123" s="3" t="s">
        <v>204</v>
      </c>
      <c r="N1123" s="3" t="s">
        <v>332</v>
      </c>
      <c r="O1123" s="3" t="s">
        <v>5573</v>
      </c>
      <c r="P1123" s="3" t="s">
        <v>5574</v>
      </c>
      <c r="Q1123" s="4" t="s">
        <v>5575</v>
      </c>
      <c r="R1123" s="3" t="s">
        <v>336</v>
      </c>
      <c r="S1123" s="3" t="s">
        <v>4100</v>
      </c>
      <c r="T1123" s="3" t="s">
        <v>66</v>
      </c>
      <c r="U1123" s="3" t="s">
        <v>5576</v>
      </c>
      <c r="V1123" s="22" t="str">
        <f t="shared" si="115"/>
        <v>RLFO; Hora de aviso: 0:05 17/03/2024; Solución: Se recupera 10 mts de reserva y se hace un empalme de 48 hilos y se fusionan 24 hilos; Hora de solución: 2:30 17/03/2024; Causa: Vandalismo</v>
      </c>
      <c r="W1123" s="4" t="s">
        <v>5577</v>
      </c>
      <c r="X1123" s="3" t="s">
        <v>5578</v>
      </c>
      <c r="Y1123" s="3" t="s">
        <v>5579</v>
      </c>
      <c r="Z1123" s="3" t="s">
        <v>119</v>
      </c>
      <c r="AA1123" s="3" t="s">
        <v>70</v>
      </c>
      <c r="AB1123" s="3">
        <v>8384134</v>
      </c>
      <c r="AC1123" s="3" t="s">
        <v>71</v>
      </c>
      <c r="AD1123" s="6">
        <v>0</v>
      </c>
      <c r="AE1123" s="7"/>
      <c r="AF1123" s="7"/>
      <c r="AG1123" s="6">
        <f>Tabla4[[#This Row],[Tiempo Parada de Reloj]]+Tabla4[[#This Row],[Tiempo Autorizado por Telefonica (no Máximo)]]</f>
        <v>0</v>
      </c>
      <c r="AH1123" s="7">
        <f t="shared" ca="1" si="112"/>
        <v>0.10069444444525288</v>
      </c>
      <c r="AI1123" s="8">
        <f t="shared" si="113"/>
        <v>0</v>
      </c>
      <c r="AJ1123" s="8">
        <f t="shared" ca="1" si="114"/>
        <v>2.4166666666860692</v>
      </c>
      <c r="AK1123" s="3" t="s">
        <v>98</v>
      </c>
      <c r="AL1123" s="3" t="s">
        <v>71</v>
      </c>
      <c r="AM1123" s="3" t="s">
        <v>69</v>
      </c>
      <c r="AN1123" s="3" t="s">
        <v>98</v>
      </c>
      <c r="AO1123" s="3" t="s">
        <v>119</v>
      </c>
      <c r="AP1123" s="3" t="s">
        <v>73</v>
      </c>
      <c r="AQ1123" s="23">
        <v>45370.943749999999</v>
      </c>
      <c r="AR1123" s="3"/>
      <c r="AS1123" s="23"/>
      <c r="AT1123" s="23"/>
      <c r="AU1123" s="3" t="s">
        <v>192</v>
      </c>
      <c r="AV1123" s="3" t="s">
        <v>5250</v>
      </c>
      <c r="AW1123" s="3" t="s">
        <v>370</v>
      </c>
      <c r="AX1123" s="3">
        <v>7.1704480000000004</v>
      </c>
      <c r="AY1123" s="3">
        <v>-73.132934000000006</v>
      </c>
      <c r="AZ1123" s="8" t="str">
        <f>+CONCATENATE("Reportan apertura en el enlace ",Tabla4[[#This Row],[Enlace]]," en el ",Tabla4[[#This Row],[Distancia óptica]]," ocasionado por ",Tabla4[[#This Row],[Causa del daño]])</f>
        <v>Reportan apertura en el enlace Kennedy - Colorados en el Km 1,024 desde Colorados ocasionado por Vandalismo</v>
      </c>
      <c r="BA1123" s="8" t="str">
        <f>+CONCATENATE("Para dar solución al incidente ",Tabla4[[#This Row],[Solución]])</f>
        <v>Para dar solución al incidente Se recupera 10 mts de reserva y se hace un empalme de 48 hilos y se fusionan 24 hilos</v>
      </c>
      <c r="BB1123" s="3" t="str">
        <f>+_xlfn.CONCAT(Tabla4[[#This Row],[Causa Raiz]]," ",Tabla4[[#This Row],[Solución2]]," (",Tabla4[[#This Row],[Anillo]],"- Cabecera: ",Tabla4[[#This Row],[Cabecera]],"- Operador: ",Tabla4[[#This Row],[Operador]],")")</f>
        <v>Reportan apertura en el enlace Kennedy - Colorados en el Km 1,024 desde Colorados ocasionado por Vandalismo Para dar solución al incidente Se recupera 10 mts de reserva y se hace un empalme de 48 hilos y se fusionan 24 hilos (lineal- Cabecera: Colorados- Operador: Telebucaramanga)</v>
      </c>
    </row>
    <row r="1124" spans="1:54" s="2" customFormat="1" ht="256.5">
      <c r="A1124" s="38">
        <f t="shared" si="111"/>
        <v>1123</v>
      </c>
      <c r="B1124" s="3">
        <v>8385699</v>
      </c>
      <c r="C1124" s="3" t="s">
        <v>92</v>
      </c>
      <c r="D1124" s="23">
        <v>45368.277777777781</v>
      </c>
      <c r="E1124" s="23">
        <v>45368.729166666664</v>
      </c>
      <c r="F1124" s="1">
        <f t="shared" ca="1" si="116"/>
        <v>0.45138888888322981</v>
      </c>
      <c r="G1124" s="3" t="s">
        <v>55</v>
      </c>
      <c r="H1124" s="41"/>
      <c r="I1124" s="40"/>
      <c r="J1124" s="5" t="s">
        <v>56</v>
      </c>
      <c r="K1124" s="3" t="s">
        <v>77</v>
      </c>
      <c r="L1124" s="9" t="s">
        <v>58</v>
      </c>
      <c r="M1124" s="3" t="s">
        <v>283</v>
      </c>
      <c r="N1124" s="3" t="s">
        <v>284</v>
      </c>
      <c r="O1124" s="3" t="s">
        <v>397</v>
      </c>
      <c r="P1124" s="3" t="s">
        <v>5580</v>
      </c>
      <c r="Q1124" s="4" t="s">
        <v>5581</v>
      </c>
      <c r="R1124" s="3" t="s">
        <v>2716</v>
      </c>
      <c r="S1124" s="3" t="s">
        <v>289</v>
      </c>
      <c r="T1124" s="3" t="s">
        <v>66</v>
      </c>
      <c r="U1124" s="3" t="s">
        <v>5582</v>
      </c>
      <c r="V1124" s="22" t="str">
        <f t="shared" si="115"/>
        <v>RTNFO; Hora de aviso: 6:40 17/03/2024; Solución: Para el cable de 36 el troncal es Instalación de empalme de 36 hilos en reserva existente, para el cable de 48 recuperación de100 mts de reserva reserva e instalación de empalme de 48 hilos; Hora de solución: 17:30 17/03/2024; Causa: Vandalismo</v>
      </c>
      <c r="W1124" s="4" t="s">
        <v>160</v>
      </c>
      <c r="X1124" s="3"/>
      <c r="Y1124" s="3"/>
      <c r="Z1124" s="3" t="s">
        <v>69</v>
      </c>
      <c r="AA1124" s="3" t="s">
        <v>70</v>
      </c>
      <c r="AB1124" s="3">
        <v>8385699</v>
      </c>
      <c r="AC1124" s="3" t="s">
        <v>71</v>
      </c>
      <c r="AD1124" s="6">
        <v>0</v>
      </c>
      <c r="AE1124" s="7"/>
      <c r="AF1124" s="7"/>
      <c r="AG1124" s="6">
        <f>Tabla4[[#This Row],[Tiempo Parada de Reloj]]+Tabla4[[#This Row],[Tiempo Autorizado por Telefonica (no Máximo)]]</f>
        <v>0</v>
      </c>
      <c r="AH1124" s="7">
        <f t="shared" ca="1" si="112"/>
        <v>0.45138888888322981</v>
      </c>
      <c r="AI1124" s="8">
        <f t="shared" si="113"/>
        <v>0</v>
      </c>
      <c r="AJ1124" s="8">
        <f t="shared" ca="1" si="114"/>
        <v>10.833333333197515</v>
      </c>
      <c r="AK1124" s="3" t="s">
        <v>120</v>
      </c>
      <c r="AL1124" s="3" t="s">
        <v>70</v>
      </c>
      <c r="AM1124" s="3" t="s">
        <v>73</v>
      </c>
      <c r="AN1124" s="3" t="s">
        <v>73</v>
      </c>
      <c r="AO1124" s="3" t="s">
        <v>120</v>
      </c>
      <c r="AP1124" s="3" t="s">
        <v>73</v>
      </c>
      <c r="AQ1124" s="23">
        <v>45372.698611111111</v>
      </c>
      <c r="AR1124" s="3"/>
      <c r="AS1124" s="23"/>
      <c r="AT1124" s="23"/>
      <c r="AU1124" s="3" t="s">
        <v>404</v>
      </c>
      <c r="AV1124" s="3" t="s">
        <v>5583</v>
      </c>
      <c r="AW1124" s="3" t="s">
        <v>76</v>
      </c>
      <c r="AX1124" s="3">
        <v>4.5298999999999996</v>
      </c>
      <c r="AY1124" s="3">
        <v>-75.680499999999995</v>
      </c>
      <c r="AZ1124" s="8" t="str">
        <f>+CONCATENATE("Reportan apertura en el enlace ",Tabla4[[#This Row],[Enlace]]," en el ",Tabla4[[#This Row],[Distancia óptica]]," ocasionado por ",Tabla4[[#This Row],[Causa del daño]])</f>
        <v>Reportan apertura en el enlace Armenia - Tuluá en el Km 1,75 desde Armenia LD ocasionado por Vandalismo</v>
      </c>
      <c r="BA1124" s="8" t="str">
        <f>+CONCATENATE("Para dar solución al incidente ",Tabla4[[#This Row],[Solución]])</f>
        <v>Para dar solución al incidente Para el cable de 36 el troncal es Instalación de empalme de 36 hilos en reserva existente, para el cable de 48 recuperación de100 mts de reserva reserva e instalación de empalme de 48 hilos</v>
      </c>
      <c r="BB1124" s="3" t="str">
        <f>+_xlfn.CONCAT(Tabla4[[#This Row],[Causa Raiz]]," ",Tabla4[[#This Row],[Solución2]]," (",Tabla4[[#This Row],[Anillo]],"- Cabecera: ",Tabla4[[#This Row],[Cabecera]],"- Operador: ",Tabla4[[#This Row],[Operador]],")")</f>
        <v>Reportan apertura en el enlace Armenia - Tuluá en el Km 1,75 desde Armenia LD ocasionado por Vandalismo Para dar solución al incidente Para el cable de 36 el troncal es Instalación de empalme de 36 hilos en reserva existente, para el cable de 48 recuperación de100 mts de reserva reserva e instalación de empalme de 48 hilos (Troncal- Cabecera: Armnia LD- Operador: Colombia Telecomunicaciones)</v>
      </c>
    </row>
    <row r="1125" spans="1:54" s="2" customFormat="1" ht="199.5">
      <c r="A1125" s="38">
        <f t="shared" si="111"/>
        <v>1124</v>
      </c>
      <c r="B1125" s="3">
        <v>8386217</v>
      </c>
      <c r="C1125" s="3" t="s">
        <v>92</v>
      </c>
      <c r="D1125" s="23">
        <v>45368.399305555555</v>
      </c>
      <c r="E1125" s="23">
        <v>45368.822916666664</v>
      </c>
      <c r="F1125" s="1">
        <f t="shared" ca="1" si="116"/>
        <v>0.42361111110949423</v>
      </c>
      <c r="G1125" s="3" t="s">
        <v>55</v>
      </c>
      <c r="H1125" s="41"/>
      <c r="I1125" s="40"/>
      <c r="J1125" s="5" t="s">
        <v>56</v>
      </c>
      <c r="K1125" s="3" t="s">
        <v>77</v>
      </c>
      <c r="L1125" s="9" t="s">
        <v>58</v>
      </c>
      <c r="M1125" s="3" t="s">
        <v>507</v>
      </c>
      <c r="N1125" s="3" t="s">
        <v>888</v>
      </c>
      <c r="O1125" s="3" t="s">
        <v>889</v>
      </c>
      <c r="P1125" s="3" t="s">
        <v>5584</v>
      </c>
      <c r="Q1125" s="4" t="s">
        <v>5585</v>
      </c>
      <c r="R1125" s="3" t="s">
        <v>144</v>
      </c>
      <c r="S1125" s="3" t="s">
        <v>158</v>
      </c>
      <c r="T1125" s="3" t="s">
        <v>276</v>
      </c>
      <c r="U1125" s="3" t="s">
        <v>5586</v>
      </c>
      <c r="V1125" s="22" t="str">
        <f t="shared" si="115"/>
        <v>RTNFO; Hora de aviso: 9:35 17/03/2024; Solución: se recupera 5 mts de reserva y se realiza un empalme de 36 hilos; Hora de solución: 19:45 17/03/2024; Causa: Intervención de Terceros</v>
      </c>
      <c r="W1125" s="4" t="s">
        <v>160</v>
      </c>
      <c r="X1125" s="3"/>
      <c r="Y1125" s="3"/>
      <c r="Z1125" s="3" t="s">
        <v>69</v>
      </c>
      <c r="AA1125" s="3" t="s">
        <v>70</v>
      </c>
      <c r="AB1125" s="3" t="s">
        <v>5587</v>
      </c>
      <c r="AC1125" s="3" t="s">
        <v>71</v>
      </c>
      <c r="AD1125" s="6">
        <v>0.22152777777777777</v>
      </c>
      <c r="AE1125" s="7"/>
      <c r="AF1125" s="7"/>
      <c r="AG1125" s="6">
        <f>Tabla4[[#This Row],[Tiempo Parada de Reloj]]+Tabla4[[#This Row],[Tiempo Autorizado por Telefonica (no Máximo)]]</f>
        <v>0.22152777777777777</v>
      </c>
      <c r="AH1125" s="7">
        <f t="shared" ca="1" si="112"/>
        <v>0.20208333333171646</v>
      </c>
      <c r="AI1125" s="8">
        <f t="shared" si="113"/>
        <v>5.3166666666666664</v>
      </c>
      <c r="AJ1125" s="8">
        <f t="shared" ca="1" si="114"/>
        <v>4.8499999999611951</v>
      </c>
      <c r="AK1125" s="3" t="s">
        <v>72</v>
      </c>
      <c r="AL1125" s="3" t="s">
        <v>70</v>
      </c>
      <c r="AM1125" s="3" t="s">
        <v>73</v>
      </c>
      <c r="AN1125" s="3" t="s">
        <v>119</v>
      </c>
      <c r="AO1125" s="3" t="s">
        <v>119</v>
      </c>
      <c r="AP1125" s="3" t="s">
        <v>119</v>
      </c>
      <c r="AQ1125" s="23">
        <v>45369.935416666667</v>
      </c>
      <c r="AR1125" s="3"/>
      <c r="AS1125" s="23"/>
      <c r="AT1125" s="23"/>
      <c r="AU1125" s="3" t="s">
        <v>515</v>
      </c>
      <c r="AV1125" s="3" t="s">
        <v>894</v>
      </c>
      <c r="AW1125" s="3" t="s">
        <v>76</v>
      </c>
      <c r="AX1125" s="3">
        <v>2.8544399999999999</v>
      </c>
      <c r="AY1125" s="3">
        <v>-76.548330000000007</v>
      </c>
      <c r="AZ1125" s="8" t="str">
        <f>+CONCATENATE("Reportan apertura en el enlace ",Tabla4[[#This Row],[Enlace]]," en el ",Tabla4[[#This Row],[Distancia óptica]]," ocasionado por ",Tabla4[[#This Row],[Causa del daño]])</f>
        <v>Reportan apertura en el enlace Cali - Popayán en el Km 24,3 desde santander de quilichao ocasionado por Intervención de Terceros</v>
      </c>
      <c r="BA1125" s="8" t="str">
        <f>+CONCATENATE("Para dar solución al incidente ",Tabla4[[#This Row],[Solución]])</f>
        <v>Para dar solución al incidente se recupera 5 mts de reserva y se realiza un empalme de 36 hilos</v>
      </c>
      <c r="BB1125" s="3" t="str">
        <f>+_xlfn.CONCAT(Tabla4[[#This Row],[Causa Raiz]]," ",Tabla4[[#This Row],[Solución2]]," (",Tabla4[[#This Row],[Anillo]],"- Cabecera: ",Tabla4[[#This Row],[Cabecera]],"- Operador: ",Tabla4[[#This Row],[Operador]],")")</f>
        <v>Reportan apertura en el enlace Cali - Popayán en el Km 24,3 desde santander de quilichao ocasionado por Intervención de Terceros Para dar solución al incidente se recupera 5 mts de reserva y se realiza un empalme de 36 hilos (Troncal- Cabecera: Popayan- Operador: Colombia Telecomunicaciones)</v>
      </c>
    </row>
    <row r="1126" spans="1:54" s="2" customFormat="1" ht="199.5">
      <c r="A1126" s="38">
        <f t="shared" si="111"/>
        <v>1125</v>
      </c>
      <c r="B1126" s="3">
        <v>8386270</v>
      </c>
      <c r="C1126" s="3" t="s">
        <v>54</v>
      </c>
      <c r="D1126" s="23">
        <v>45368.416666666664</v>
      </c>
      <c r="E1126" s="23">
        <v>45368.534722222219</v>
      </c>
      <c r="F1126" s="1">
        <f t="shared" ca="1" si="116"/>
        <v>0.11805555555474712</v>
      </c>
      <c r="G1126" s="3" t="s">
        <v>55</v>
      </c>
      <c r="H1126" s="41"/>
      <c r="I1126" s="40"/>
      <c r="J1126" s="5" t="s">
        <v>56</v>
      </c>
      <c r="K1126" s="3" t="s">
        <v>138</v>
      </c>
      <c r="L1126" s="9" t="s">
        <v>78</v>
      </c>
      <c r="M1126" s="3" t="s">
        <v>139</v>
      </c>
      <c r="N1126" s="3" t="s">
        <v>140</v>
      </c>
      <c r="O1126" s="3" t="s">
        <v>5588</v>
      </c>
      <c r="P1126" s="3" t="s">
        <v>5589</v>
      </c>
      <c r="Q1126" s="4" t="s">
        <v>5590</v>
      </c>
      <c r="R1126" s="3" t="s">
        <v>144</v>
      </c>
      <c r="S1126" s="3" t="s">
        <v>145</v>
      </c>
      <c r="T1126" s="3" t="s">
        <v>66</v>
      </c>
      <c r="U1126" s="3" t="s">
        <v>5591</v>
      </c>
      <c r="V1126" s="22" t="str">
        <f t="shared" si="115"/>
        <v>RLFO; Hora de aviso: 10:00 17/03/2024; Solución: Tendido de 400 Mts de Fo de 48 hilos y dos empalmes de 24; Hora de solución: 12:50 17/03/2024; Causa: Vandalismo</v>
      </c>
      <c r="W1126" s="4" t="s">
        <v>199</v>
      </c>
      <c r="X1126" s="3"/>
      <c r="Y1126" s="3"/>
      <c r="Z1126" s="3" t="s">
        <v>69</v>
      </c>
      <c r="AA1126" s="3" t="s">
        <v>70</v>
      </c>
      <c r="AB1126" s="3">
        <v>8386271</v>
      </c>
      <c r="AC1126" s="3" t="s">
        <v>71</v>
      </c>
      <c r="AD1126" s="6">
        <v>0</v>
      </c>
      <c r="AE1126" s="7"/>
      <c r="AF1126" s="7"/>
      <c r="AG1126" s="6">
        <f>Tabla4[[#This Row],[Tiempo Parada de Reloj]]+Tabla4[[#This Row],[Tiempo Autorizado por Telefonica (no Máximo)]]</f>
        <v>0</v>
      </c>
      <c r="AH1126" s="7">
        <f t="shared" ca="1" si="112"/>
        <v>0.11805555555474712</v>
      </c>
      <c r="AI1126" s="8">
        <f t="shared" si="113"/>
        <v>0</v>
      </c>
      <c r="AJ1126" s="8">
        <f t="shared" ca="1" si="114"/>
        <v>2.8333333333139308</v>
      </c>
      <c r="AK1126" s="3" t="s">
        <v>72</v>
      </c>
      <c r="AL1126" s="3" t="s">
        <v>70</v>
      </c>
      <c r="AM1126" s="3" t="s">
        <v>120</v>
      </c>
      <c r="AN1126" s="3" t="s">
        <v>120</v>
      </c>
      <c r="AO1126" s="3" t="s">
        <v>120</v>
      </c>
      <c r="AP1126" s="3" t="s">
        <v>120</v>
      </c>
      <c r="AQ1126" s="23">
        <v>45372.392361111109</v>
      </c>
      <c r="AR1126" s="3"/>
      <c r="AS1126" s="23"/>
      <c r="AT1126" s="23"/>
      <c r="AU1126" s="3" t="s">
        <v>1040</v>
      </c>
      <c r="AV1126" s="3" t="s">
        <v>5592</v>
      </c>
      <c r="AW1126" s="3" t="s">
        <v>5593</v>
      </c>
      <c r="AX1126" s="3">
        <v>3.3333300000000001</v>
      </c>
      <c r="AY1126" s="3">
        <v>-76.543909999999997</v>
      </c>
      <c r="AZ1126" s="8" t="str">
        <f>+CONCATENATE("Reportan apertura en el enlace ",Tabla4[[#This Row],[Enlace]]," en el ",Tabla4[[#This Row],[Distancia óptica]]," ocasionado por ",Tabla4[[#This Row],[Causa del daño]])</f>
        <v>Reportan apertura en el enlace Mov. Riverita - Mov. Pance en el Km 0,876 desde Rivera ocasionado por Vandalismo</v>
      </c>
      <c r="BA1126" s="8" t="str">
        <f>+CONCATENATE("Para dar solución al incidente ",Tabla4[[#This Row],[Solución]])</f>
        <v>Para dar solución al incidente Tendido de 400 Mts de Fo de 48 hilos y dos empalmes de 24</v>
      </c>
      <c r="BB1126" s="3" t="str">
        <f>+_xlfn.CONCAT(Tabla4[[#This Row],[Causa Raiz]]," ",Tabla4[[#This Row],[Solución2]]," (",Tabla4[[#This Row],[Anillo]],"- Cabecera: ",Tabla4[[#This Row],[Cabecera]],"- Operador: ",Tabla4[[#This Row],[Operador]],")")</f>
        <v>Reportan apertura en el enlace Mov. Riverita - Mov. Pance en el Km 0,876 desde Rivera ocasionado por Vandalismo Para dar solución al incidente Tendido de 400 Mts de Fo de 48 hilos y dos empalmes de 24 (Uk pance- Cabecera: Makro Caney- Operador: Colombia Telecomunicaciones)</v>
      </c>
    </row>
    <row r="1127" spans="1:54" s="2" customFormat="1" ht="213.75">
      <c r="A1127" s="38">
        <f t="shared" si="111"/>
        <v>1126</v>
      </c>
      <c r="B1127" s="3">
        <v>8386712</v>
      </c>
      <c r="C1127" s="3" t="s">
        <v>54</v>
      </c>
      <c r="D1127" s="23">
        <v>45368.572916666664</v>
      </c>
      <c r="E1127" s="23">
        <v>45368.722222222219</v>
      </c>
      <c r="F1127" s="1">
        <f t="shared" ca="1" si="116"/>
        <v>0.14930555555474712</v>
      </c>
      <c r="G1127" s="3" t="s">
        <v>55</v>
      </c>
      <c r="H1127" s="41"/>
      <c r="I1127" s="40"/>
      <c r="J1127" s="5" t="s">
        <v>56</v>
      </c>
      <c r="K1127" s="3" t="s">
        <v>138</v>
      </c>
      <c r="L1127" s="9" t="s">
        <v>78</v>
      </c>
      <c r="M1127" s="3" t="s">
        <v>139</v>
      </c>
      <c r="N1127" s="3" t="s">
        <v>140</v>
      </c>
      <c r="O1127" s="3" t="s">
        <v>5594</v>
      </c>
      <c r="P1127" s="3" t="s">
        <v>5595</v>
      </c>
      <c r="Q1127" s="4" t="s">
        <v>5596</v>
      </c>
      <c r="R1127" s="3" t="s">
        <v>144</v>
      </c>
      <c r="S1127" s="3" t="s">
        <v>145</v>
      </c>
      <c r="T1127" s="3" t="s">
        <v>66</v>
      </c>
      <c r="U1127" s="3" t="s">
        <v>5597</v>
      </c>
      <c r="V1127" s="22" t="str">
        <f t="shared" si="115"/>
        <v>RLFO; Hora de aviso: 13:45 17/03/2024; Solución: Se realiza tendido de 90 mts de Cable de 24 hilos y dos emapalmes de 24 y 6 herrajes de retención; Hora de solución: 17:20 17/03/2024; Causa: Vandalismo</v>
      </c>
      <c r="W1127" s="4" t="s">
        <v>199</v>
      </c>
      <c r="X1127" s="3"/>
      <c r="Y1127" s="3"/>
      <c r="Z1127" s="3" t="s">
        <v>69</v>
      </c>
      <c r="AA1127" s="3" t="s">
        <v>70</v>
      </c>
      <c r="AB1127" s="3">
        <v>8386392</v>
      </c>
      <c r="AC1127" s="3" t="s">
        <v>71</v>
      </c>
      <c r="AD1127" s="6">
        <v>0</v>
      </c>
      <c r="AE1127" s="7"/>
      <c r="AF1127" s="7"/>
      <c r="AG1127" s="6">
        <f>Tabla4[[#This Row],[Tiempo Parada de Reloj]]+Tabla4[[#This Row],[Tiempo Autorizado por Telefonica (no Máximo)]]</f>
        <v>0</v>
      </c>
      <c r="AH1127" s="7">
        <f t="shared" ca="1" si="112"/>
        <v>0.14930555555474712</v>
      </c>
      <c r="AI1127" s="8">
        <f t="shared" si="113"/>
        <v>0</v>
      </c>
      <c r="AJ1127" s="8">
        <f t="shared" ca="1" si="114"/>
        <v>3.5833333333139308</v>
      </c>
      <c r="AK1127" s="3" t="s">
        <v>120</v>
      </c>
      <c r="AL1127" s="3" t="s">
        <v>70</v>
      </c>
      <c r="AM1127" s="3" t="s">
        <v>73</v>
      </c>
      <c r="AN1127" s="3" t="s">
        <v>73</v>
      </c>
      <c r="AO1127" s="3" t="s">
        <v>120</v>
      </c>
      <c r="AP1127" s="3" t="s">
        <v>120</v>
      </c>
      <c r="AQ1127" s="23">
        <v>45373.390277777777</v>
      </c>
      <c r="AR1127" s="3"/>
      <c r="AS1127" s="23"/>
      <c r="AT1127" s="23"/>
      <c r="AU1127" s="3" t="s">
        <v>200</v>
      </c>
      <c r="AV1127" s="3" t="s">
        <v>582</v>
      </c>
      <c r="AW1127" s="3" t="s">
        <v>1311</v>
      </c>
      <c r="AX1127" s="3">
        <v>3.4054099999999998</v>
      </c>
      <c r="AY1127" s="3">
        <v>-76.567629999999994</v>
      </c>
      <c r="AZ1127" s="8" t="str">
        <f>+CONCATENATE("Reportan apertura en el enlace ",Tabla4[[#This Row],[Enlace]]," en el ",Tabla4[[#This Row],[Distancia óptica]]," ocasionado por ",Tabla4[[#This Row],[Causa del daño]])</f>
        <v>Reportan apertura en el enlace Mov. Pampalinda - Mov. Bella Suiza en el Km 3,1 desde Sirena ocasionado por Vandalismo</v>
      </c>
      <c r="BA1127" s="8" t="str">
        <f>+CONCATENATE("Para dar solución al incidente ",Tabla4[[#This Row],[Solución]])</f>
        <v>Para dar solución al incidente Se realiza tendido de 90 mts de Cable de 24 hilos y dos emapalmes de 24 y 6 herrajes de retención</v>
      </c>
      <c r="BB1127" s="3" t="str">
        <f>+_xlfn.CONCAT(Tabla4[[#This Row],[Causa Raiz]]," ",Tabla4[[#This Row],[Solución2]]," (",Tabla4[[#This Row],[Anillo]],"- Cabecera: ",Tabla4[[#This Row],[Cabecera]],"- Operador: ",Tabla4[[#This Row],[Operador]],")")</f>
        <v>Reportan apertura en el enlace Mov. Pampalinda - Mov. Bella Suiza en el Km 3,1 desde Sirena ocasionado por Vandalismo Para dar solución al incidente Se realiza tendido de 90 mts de Cable de 24 hilos y dos emapalmes de 24 y 6 herrajes de retención (UK- Cabecera: Tequendama- Operador: Colombia Telecomunicaciones)</v>
      </c>
    </row>
    <row r="1128" spans="1:54" s="2" customFormat="1" ht="156.75">
      <c r="A1128" s="38">
        <f t="shared" si="111"/>
        <v>1127</v>
      </c>
      <c r="B1128" s="3">
        <v>8386945</v>
      </c>
      <c r="C1128" s="3" t="s">
        <v>163</v>
      </c>
      <c r="D1128" s="23">
        <v>45368.628472222219</v>
      </c>
      <c r="E1128" s="23">
        <v>45369.479166666664</v>
      </c>
      <c r="F1128" s="1">
        <f t="shared" ca="1" si="116"/>
        <v>0.85069444444525288</v>
      </c>
      <c r="G1128" s="3" t="s">
        <v>164</v>
      </c>
      <c r="H1128" s="41" t="s">
        <v>165</v>
      </c>
      <c r="I1128" s="40" t="s">
        <v>5598</v>
      </c>
      <c r="J1128" s="5" t="s">
        <v>167</v>
      </c>
      <c r="K1128" s="3" t="s">
        <v>168</v>
      </c>
      <c r="L1128" s="9" t="s">
        <v>58</v>
      </c>
      <c r="M1128" s="3" t="s">
        <v>169</v>
      </c>
      <c r="N1128" s="3" t="s">
        <v>170</v>
      </c>
      <c r="O1128" s="3" t="s">
        <v>171</v>
      </c>
      <c r="P1128" s="3" t="s">
        <v>5599</v>
      </c>
      <c r="Q1128" s="4" t="s">
        <v>5600</v>
      </c>
      <c r="R1128" s="3" t="s">
        <v>174</v>
      </c>
      <c r="S1128" s="3" t="s">
        <v>175</v>
      </c>
      <c r="T1128" s="3" t="s">
        <v>513</v>
      </c>
      <c r="U1128" s="3" t="s">
        <v>5601</v>
      </c>
      <c r="V1128" s="22" t="str">
        <f t="shared" si="115"/>
        <v>RDFO; Hora de aviso: 15:05 17/03/2024; Solución: Tendido De 200 mts de Fo y dos empalmes nuevos; Hora de solución: 11:30 18/03/2024; Causa: Desastre Natural</v>
      </c>
      <c r="W1128" s="4" t="s">
        <v>5602</v>
      </c>
      <c r="X1128" s="3"/>
      <c r="Y1128" s="3"/>
      <c r="Z1128" s="3" t="s">
        <v>69</v>
      </c>
      <c r="AA1128" s="3" t="s">
        <v>71</v>
      </c>
      <c r="AB1128" s="3">
        <v>0</v>
      </c>
      <c r="AC1128" s="3" t="s">
        <v>71</v>
      </c>
      <c r="AD1128" s="6">
        <v>0.29166666666666669</v>
      </c>
      <c r="AE1128" s="7"/>
      <c r="AF1128" s="7"/>
      <c r="AG1128" s="6">
        <f>Tabla4[[#This Row],[Tiempo Parada de Reloj]]+Tabla4[[#This Row],[Tiempo Autorizado por Telefonica (no Máximo)]]</f>
        <v>0.29166666666666669</v>
      </c>
      <c r="AH1128" s="7">
        <f t="shared" ca="1" si="112"/>
        <v>0.55902777777858614</v>
      </c>
      <c r="AI1128" s="8">
        <f t="shared" si="113"/>
        <v>7</v>
      </c>
      <c r="AJ1128" s="8">
        <f t="shared" ca="1" si="114"/>
        <v>13.416666666686067</v>
      </c>
      <c r="AK1128" s="3" t="s">
        <v>73</v>
      </c>
      <c r="AL1128" s="3" t="s">
        <v>70</v>
      </c>
      <c r="AM1128" s="3" t="s">
        <v>72</v>
      </c>
      <c r="AN1128" s="3" t="s">
        <v>72</v>
      </c>
      <c r="AO1128" s="3"/>
      <c r="AP1128" s="3"/>
      <c r="AQ1128" s="23">
        <f ca="1">NOW()</f>
        <v>45503.696834953706</v>
      </c>
      <c r="AR1128" s="3"/>
      <c r="AS1128" s="23"/>
      <c r="AT1128" s="23"/>
      <c r="AU1128" s="3" t="s">
        <v>168</v>
      </c>
      <c r="AV1128" s="3" t="s">
        <v>69</v>
      </c>
      <c r="AW1128" s="3" t="s">
        <v>69</v>
      </c>
      <c r="AX1128" s="3" t="s">
        <v>69</v>
      </c>
      <c r="AY1128" s="3" t="s">
        <v>69</v>
      </c>
      <c r="AZ1128" s="8" t="str">
        <f>+CONCATENATE("Reportan apertura en el enlace ",Tabla4[[#This Row],[Enlace]]," en el ",Tabla4[[#This Row],[Distancia óptica]]," ocasionado por ",Tabla4[[#This Row],[Causa del daño]])</f>
        <v>Reportan apertura en el enlace Zulia - Sardinata  en el Km 22,9 desde Zulia ocasionado por Desastre Natural</v>
      </c>
      <c r="BA1128" s="8" t="str">
        <f>+CONCATENATE("Para dar solución al incidente ",Tabla4[[#This Row],[Solución]])</f>
        <v>Para dar solución al incidente Tendido De 200 mts de Fo y dos empalmes nuevos</v>
      </c>
      <c r="BB1128" s="3" t="str">
        <f>+_xlfn.CONCAT(Tabla4[[#This Row],[Causa Raiz]]," ",Tabla4[[#This Row],[Solución2]]," (",Tabla4[[#This Row],[Anillo]],"- Cabecera: ",Tabla4[[#This Row],[Cabecera]],"- Operador: ",Tabla4[[#This Row],[Operador]],")")</f>
        <v>Reportan apertura en el enlace Zulia - Sardinata  en el Km 22,9 desde Zulia ocasionado por Desastre Natural Para dar solución al incidente Tendido De 200 mts de Fo y dos empalmes nuevos (NA- Cabecera: NA- Operador: Telmex - Claro)</v>
      </c>
    </row>
    <row r="1129" spans="1:54" s="2" customFormat="1" ht="185.25">
      <c r="A1129" s="38">
        <f t="shared" si="111"/>
        <v>1128</v>
      </c>
      <c r="B1129" s="3">
        <v>8385666</v>
      </c>
      <c r="C1129" s="3" t="s">
        <v>54</v>
      </c>
      <c r="D1129" s="23">
        <v>45368.635416666664</v>
      </c>
      <c r="E1129" s="23">
        <v>45368.736111111109</v>
      </c>
      <c r="F1129" s="1">
        <f t="shared" ca="1" si="116"/>
        <v>0.10069444444525288</v>
      </c>
      <c r="G1129" s="3" t="s">
        <v>55</v>
      </c>
      <c r="H1129" s="41"/>
      <c r="I1129" s="40"/>
      <c r="J1129" s="5" t="s">
        <v>56</v>
      </c>
      <c r="K1129" s="3" t="s">
        <v>77</v>
      </c>
      <c r="L1129" s="9" t="s">
        <v>58</v>
      </c>
      <c r="M1129" s="3" t="s">
        <v>373</v>
      </c>
      <c r="N1129" s="3" t="s">
        <v>374</v>
      </c>
      <c r="O1129" s="3" t="s">
        <v>5603</v>
      </c>
      <c r="P1129" s="3" t="s">
        <v>5604</v>
      </c>
      <c r="Q1129" s="4" t="s">
        <v>5605</v>
      </c>
      <c r="R1129" s="3" t="s">
        <v>346</v>
      </c>
      <c r="S1129" s="3" t="s">
        <v>249</v>
      </c>
      <c r="T1129" s="3" t="s">
        <v>66</v>
      </c>
      <c r="U1129" s="3" t="s">
        <v>5606</v>
      </c>
      <c r="V1129" s="22" t="str">
        <f t="shared" si="115"/>
        <v>RLFO; Hora de aviso: 15:15 17/03/2024; Solución: Se rcuperan 10 mts de reserva y se realiza un empalme de 8 Hilos; Hora de solución: 17:40 17/03/2024; Causa: Vandalismo</v>
      </c>
      <c r="W1129" s="4" t="s">
        <v>160</v>
      </c>
      <c r="X1129" s="3"/>
      <c r="Y1129" s="3"/>
      <c r="Z1129" s="3" t="s">
        <v>69</v>
      </c>
      <c r="AA1129" s="3" t="s">
        <v>70</v>
      </c>
      <c r="AB1129" s="3">
        <v>8385666</v>
      </c>
      <c r="AC1129" s="3" t="s">
        <v>70</v>
      </c>
      <c r="AD1129" s="6">
        <v>0</v>
      </c>
      <c r="AE1129" s="7"/>
      <c r="AF1129" s="7"/>
      <c r="AG1129" s="6">
        <f>Tabla4[[#This Row],[Tiempo Parada de Reloj]]+Tabla4[[#This Row],[Tiempo Autorizado por Telefonica (no Máximo)]]</f>
        <v>0</v>
      </c>
      <c r="AH1129" s="7">
        <f t="shared" ca="1" si="112"/>
        <v>0.10069444444525288</v>
      </c>
      <c r="AI1129" s="8">
        <f t="shared" si="113"/>
        <v>0</v>
      </c>
      <c r="AJ1129" s="8">
        <f t="shared" ca="1" si="114"/>
        <v>2.4166666666860692</v>
      </c>
      <c r="AK1129" s="3" t="s">
        <v>73</v>
      </c>
      <c r="AL1129" s="3" t="s">
        <v>71</v>
      </c>
      <c r="AM1129" s="3" t="s">
        <v>69</v>
      </c>
      <c r="AN1129" s="3" t="s">
        <v>73</v>
      </c>
      <c r="AO1129" s="3" t="s">
        <v>119</v>
      </c>
      <c r="AP1129" s="3" t="s">
        <v>120</v>
      </c>
      <c r="AQ1129" s="23">
        <v>45371.375694444447</v>
      </c>
      <c r="AR1129" s="3"/>
      <c r="AS1129" s="23"/>
      <c r="AT1129" s="23"/>
      <c r="AU1129" s="3" t="s">
        <v>1266</v>
      </c>
      <c r="AV1129" s="3" t="s">
        <v>3180</v>
      </c>
      <c r="AW1129" s="3" t="s">
        <v>307</v>
      </c>
      <c r="AX1129" s="3">
        <v>4.1452</v>
      </c>
      <c r="AY1129" s="3">
        <v>-73.633054999999999</v>
      </c>
      <c r="AZ1129" s="8" t="str">
        <f>+CONCATENATE("Reportan apertura en el enlace ",Tabla4[[#This Row],[Enlace]]," en el ",Tabla4[[#This Row],[Distancia óptica]]," ocasionado por ",Tabla4[[#This Row],[Causa del daño]])</f>
        <v>Reportan apertura en el enlace Porvenir - Ceiba en el Km 0,434 desde porvenir   ocasionado por Vandalismo</v>
      </c>
      <c r="BA1129" s="8" t="str">
        <f>+CONCATENATE("Para dar solución al incidente ",Tabla4[[#This Row],[Solución]])</f>
        <v>Para dar solución al incidente Se rcuperan 10 mts de reserva y se realiza un empalme de 8 Hilos</v>
      </c>
      <c r="BB1129" s="3" t="str">
        <f>+_xlfn.CONCAT(Tabla4[[#This Row],[Causa Raiz]]," ",Tabla4[[#This Row],[Solución2]]," (",Tabla4[[#This Row],[Anillo]],"- Cabecera: ",Tabla4[[#This Row],[Cabecera]],"- Operador: ",Tabla4[[#This Row],[Operador]],")")</f>
        <v>Reportan apertura en el enlace Porvenir - Ceiba en el Km 0,434 desde porvenir   ocasionado por Vandalismo Para dar solución al incidente Se rcuperan 10 mts de reserva y se realiza un empalme de 8 Hilos (LINEAL- Cabecera: CEIBA- Operador: Colombia Telecomunicaciones)</v>
      </c>
    </row>
    <row r="1130" spans="1:54" s="2" customFormat="1" ht="242.25">
      <c r="A1130" s="38">
        <f t="shared" si="111"/>
        <v>1129</v>
      </c>
      <c r="B1130" s="3">
        <v>8387353</v>
      </c>
      <c r="C1130" s="3" t="s">
        <v>54</v>
      </c>
      <c r="D1130" s="23">
        <v>45368.670138888891</v>
      </c>
      <c r="E1130" s="23">
        <v>45368.697916666664</v>
      </c>
      <c r="F1130" s="1">
        <f t="shared" ca="1" si="116"/>
        <v>2.7777777773735579E-2</v>
      </c>
      <c r="G1130" s="3" t="s">
        <v>55</v>
      </c>
      <c r="H1130" s="41"/>
      <c r="I1130" s="40"/>
      <c r="J1130" s="5" t="s">
        <v>56</v>
      </c>
      <c r="K1130" s="3" t="s">
        <v>57</v>
      </c>
      <c r="L1130" s="9" t="s">
        <v>78</v>
      </c>
      <c r="M1130" s="3" t="s">
        <v>59</v>
      </c>
      <c r="N1130" s="3" t="s">
        <v>60</v>
      </c>
      <c r="O1130" s="3" t="s">
        <v>5607</v>
      </c>
      <c r="P1130" s="3" t="s">
        <v>5608</v>
      </c>
      <c r="Q1130" s="4" t="s">
        <v>5609</v>
      </c>
      <c r="R1130" s="3" t="s">
        <v>304</v>
      </c>
      <c r="S1130" s="3" t="s">
        <v>65</v>
      </c>
      <c r="T1130" s="3" t="s">
        <v>176</v>
      </c>
      <c r="U1130" s="3" t="s">
        <v>5610</v>
      </c>
      <c r="V1130" s="22" t="str">
        <f t="shared" si="115"/>
        <v>RLFO; Hora de aviso: 16:05 17/03/2024; Solución: Se recuperan 30 mts de reserva y se realiza un emplame de continuidad de 8 Hilos; Hora de solución: 16:45 17/03/2024; Causa: Intervención de Terceros. No Identificados</v>
      </c>
      <c r="W1130" s="4" t="s">
        <v>68</v>
      </c>
      <c r="X1130" s="3"/>
      <c r="Y1130" s="3"/>
      <c r="Z1130" s="3" t="s">
        <v>69</v>
      </c>
      <c r="AA1130" s="3" t="s">
        <v>70</v>
      </c>
      <c r="AB1130" s="3">
        <v>8386598</v>
      </c>
      <c r="AC1130" s="3" t="s">
        <v>71</v>
      </c>
      <c r="AD1130" s="6">
        <v>0</v>
      </c>
      <c r="AE1130" s="7"/>
      <c r="AF1130" s="7"/>
      <c r="AG1130" s="6">
        <f>Tabla4[[#This Row],[Tiempo Parada de Reloj]]+Tabla4[[#This Row],[Tiempo Autorizado por Telefonica (no Máximo)]]</f>
        <v>0</v>
      </c>
      <c r="AH1130" s="7">
        <f t="shared" ca="1" si="112"/>
        <v>2.7777777773735579E-2</v>
      </c>
      <c r="AI1130" s="8">
        <f t="shared" si="113"/>
        <v>0</v>
      </c>
      <c r="AJ1130" s="8">
        <f t="shared" ca="1" si="114"/>
        <v>0.6666666665696539</v>
      </c>
      <c r="AK1130" s="3" t="s">
        <v>73</v>
      </c>
      <c r="AL1130" s="3" t="s">
        <v>71</v>
      </c>
      <c r="AM1130" s="3" t="s">
        <v>69</v>
      </c>
      <c r="AN1130" s="3" t="s">
        <v>73</v>
      </c>
      <c r="AO1130" s="3" t="s">
        <v>98</v>
      </c>
      <c r="AP1130" s="3" t="s">
        <v>98</v>
      </c>
      <c r="AQ1130" s="23">
        <v>45369.356249999997</v>
      </c>
      <c r="AR1130" s="3"/>
      <c r="AS1130" s="23"/>
      <c r="AT1130" s="23"/>
      <c r="AU1130" s="3" t="s">
        <v>298</v>
      </c>
      <c r="AV1130" s="3" t="s">
        <v>5611</v>
      </c>
      <c r="AW1130" s="3" t="s">
        <v>5612</v>
      </c>
      <c r="AX1130" s="3">
        <v>4.4737999999999998</v>
      </c>
      <c r="AY1130" s="3">
        <v>-74.120999999999995</v>
      </c>
      <c r="AZ1130" s="8" t="str">
        <f>+CONCATENATE("Reportan apertura en el enlace ",Tabla4[[#This Row],[Enlace]]," en el ",Tabla4[[#This Row],[Distancia óptica]]," ocasionado por ",Tabla4[[#This Row],[Causa del daño]])</f>
        <v>Reportan apertura en el enlace Mov. Usme Centro - Mov. Monte Blanco en el Km 0,340 desde usme centro ocasionado por Intervención de Terceros. No Identificados</v>
      </c>
      <c r="BA1130" s="8" t="str">
        <f>+CONCATENATE("Para dar solución al incidente ",Tabla4[[#This Row],[Solución]])</f>
        <v>Para dar solución al incidente Se recuperan 30 mts de reserva y se realiza un emplame de continuidad de 8 Hilos</v>
      </c>
      <c r="BB1130" s="3" t="str">
        <f>+_xlfn.CONCAT(Tabla4[[#This Row],[Causa Raiz]]," ",Tabla4[[#This Row],[Solución2]]," (",Tabla4[[#This Row],[Anillo]],"- Cabecera: ",Tabla4[[#This Row],[Cabecera]],"- Operador: ",Tabla4[[#This Row],[Operador]],")")</f>
        <v>Reportan apertura en el enlace Mov. Usme Centro - Mov. Monte Blanco en el Km 0,340 desde usme centro ocasionado por Intervención de Terceros. No Identificados Para dar solución al incidente Se recuperan 30 mts de reserva y se realiza un emplame de continuidad de 8 Hilos (UK Usme Centro- Cabecera: marruecos- Operador: Colombia Telecomunicaciones)</v>
      </c>
    </row>
    <row r="1131" spans="1:54" s="2" customFormat="1" ht="199.5">
      <c r="A1131" s="38">
        <f t="shared" si="111"/>
        <v>1130</v>
      </c>
      <c r="B1131" s="3">
        <v>8387375</v>
      </c>
      <c r="C1131" s="3" t="s">
        <v>92</v>
      </c>
      <c r="D1131" s="23">
        <v>45368.71875</v>
      </c>
      <c r="E1131" s="23">
        <v>45369.472222222219</v>
      </c>
      <c r="F1131" s="1">
        <f t="shared" ca="1" si="116"/>
        <v>0.75347222221898846</v>
      </c>
      <c r="G1131" s="3" t="s">
        <v>55</v>
      </c>
      <c r="H1131" s="41"/>
      <c r="I1131" s="40"/>
      <c r="J1131" s="5" t="s">
        <v>56</v>
      </c>
      <c r="K1131" s="3" t="s">
        <v>108</v>
      </c>
      <c r="L1131" s="9" t="s">
        <v>58</v>
      </c>
      <c r="M1131" s="3" t="s">
        <v>228</v>
      </c>
      <c r="N1131" s="3" t="s">
        <v>229</v>
      </c>
      <c r="O1131" s="3" t="s">
        <v>230</v>
      </c>
      <c r="P1131" s="3" t="s">
        <v>5613</v>
      </c>
      <c r="Q1131" s="4" t="s">
        <v>5614</v>
      </c>
      <c r="R1131" s="3" t="s">
        <v>233</v>
      </c>
      <c r="S1131" s="3" t="s">
        <v>115</v>
      </c>
      <c r="T1131" s="3" t="s">
        <v>513</v>
      </c>
      <c r="U1131" s="3" t="s">
        <v>5615</v>
      </c>
      <c r="V1131" s="22" t="str">
        <f t="shared" si="115"/>
        <v>RTNFO; Hora de aviso: 17:15 17/03/2024; Solución: Se realiza tendido de 200 m de fo 36 hilos y se instala dos cajas de empalmes de 48 hilos.; Hora de solución: 11:20 18/03/2024; Causa: Desastre Natural</v>
      </c>
      <c r="W1131" s="4" t="s">
        <v>118</v>
      </c>
      <c r="X1131" s="3"/>
      <c r="Y1131" s="3"/>
      <c r="Z1131" s="3" t="s">
        <v>69</v>
      </c>
      <c r="AA1131" s="3" t="s">
        <v>71</v>
      </c>
      <c r="AB1131" s="3">
        <v>0</v>
      </c>
      <c r="AC1131" s="3" t="s">
        <v>71</v>
      </c>
      <c r="AD1131" s="6">
        <v>0.57291666666666663</v>
      </c>
      <c r="AE1131" s="7"/>
      <c r="AF1131" s="7"/>
      <c r="AG1131" s="6">
        <f>Tabla4[[#This Row],[Tiempo Parada de Reloj]]+Tabla4[[#This Row],[Tiempo Autorizado por Telefonica (no Máximo)]]</f>
        <v>0.57291666666666663</v>
      </c>
      <c r="AH1131" s="7">
        <f t="shared" ca="1" si="112"/>
        <v>0.18055555555232183</v>
      </c>
      <c r="AI1131" s="8">
        <f t="shared" si="113"/>
        <v>13.75</v>
      </c>
      <c r="AJ1131" s="8">
        <f t="shared" ca="1" si="114"/>
        <v>4.333333333255724</v>
      </c>
      <c r="AK1131" s="3" t="s">
        <v>73</v>
      </c>
      <c r="AL1131" s="3" t="s">
        <v>70</v>
      </c>
      <c r="AM1131" s="3" t="s">
        <v>72</v>
      </c>
      <c r="AN1131" s="3" t="s">
        <v>72</v>
      </c>
      <c r="AO1131" s="3" t="s">
        <v>120</v>
      </c>
      <c r="AP1131" s="3" t="s">
        <v>120</v>
      </c>
      <c r="AQ1131" s="23">
        <v>45370.353472222225</v>
      </c>
      <c r="AR1131" s="3" t="s">
        <v>235</v>
      </c>
      <c r="AS1131" s="23" t="s">
        <v>236</v>
      </c>
      <c r="AT1131" s="23"/>
      <c r="AU1131" s="3" t="s">
        <v>237</v>
      </c>
      <c r="AV1131" s="3" t="s">
        <v>5616</v>
      </c>
      <c r="AW1131" s="3" t="s">
        <v>76</v>
      </c>
      <c r="AX1131" s="3">
        <v>10.5487</v>
      </c>
      <c r="AY1131" s="3">
        <v>-74.185907</v>
      </c>
      <c r="AZ1131" s="8" t="str">
        <f>+CONCATENATE("Reportan apertura en el enlace ",Tabla4[[#This Row],[Enlace]]," en el ",Tabla4[[#This Row],[Distancia óptica]]," ocasionado por ",Tabla4[[#This Row],[Causa del daño]])</f>
        <v>Reportan apertura en el enlace Ciénaga - Fundación en el Km 67,4 desde Cienaga ocasionado por Desastre Natural</v>
      </c>
      <c r="BA1131" s="8" t="str">
        <f>+CONCATENATE("Para dar solución al incidente ",Tabla4[[#This Row],[Solución]])</f>
        <v>Para dar solución al incidente Se realiza tendido de 200 m de fo 36 hilos y se instala dos cajas de empalmes de 48 hilos.</v>
      </c>
      <c r="BB1131" s="3" t="str">
        <f>+_xlfn.CONCAT(Tabla4[[#This Row],[Causa Raiz]]," ",Tabla4[[#This Row],[Solución2]]," (",Tabla4[[#This Row],[Anillo]],"- Cabecera: ",Tabla4[[#This Row],[Cabecera]],"- Operador: ",Tabla4[[#This Row],[Operador]],")")</f>
        <v>Reportan apertura en el enlace Ciénaga - Fundación en el Km 67,4 desde Cienaga ocasionado por Desastre Natural Para dar solución al incidente Se realiza tendido de 200 m de fo 36 hilos y se instala dos cajas de empalmes de 48 hilos. (Troncal- Cabecera: fundacion- Operador: Colombia Telecomunicaciones)</v>
      </c>
    </row>
    <row r="1132" spans="1:54" s="2" customFormat="1" ht="156.75">
      <c r="A1132" s="38">
        <f t="shared" si="111"/>
        <v>1131</v>
      </c>
      <c r="B1132" s="3">
        <v>8387564</v>
      </c>
      <c r="C1132" s="3" t="s">
        <v>92</v>
      </c>
      <c r="D1132" s="23">
        <v>45368.75</v>
      </c>
      <c r="E1132" s="23">
        <v>45369.534722222219</v>
      </c>
      <c r="F1132" s="1">
        <f t="shared" ca="1" si="116"/>
        <v>0.78472222221898846</v>
      </c>
      <c r="G1132" s="3" t="s">
        <v>55</v>
      </c>
      <c r="H1132" s="41"/>
      <c r="I1132" s="40" t="s">
        <v>5617</v>
      </c>
      <c r="J1132" s="5" t="s">
        <v>490</v>
      </c>
      <c r="K1132" s="3" t="s">
        <v>490</v>
      </c>
      <c r="L1132" s="9" t="s">
        <v>58</v>
      </c>
      <c r="M1132" s="3" t="s">
        <v>383</v>
      </c>
      <c r="N1132" s="3" t="s">
        <v>384</v>
      </c>
      <c r="O1132" s="3" t="s">
        <v>1479</v>
      </c>
      <c r="P1132" s="3" t="s">
        <v>5618</v>
      </c>
      <c r="Q1132" s="4" t="s">
        <v>5619</v>
      </c>
      <c r="R1132" s="3" t="s">
        <v>233</v>
      </c>
      <c r="S1132" s="3" t="s">
        <v>494</v>
      </c>
      <c r="T1132" s="3" t="s">
        <v>380</v>
      </c>
      <c r="U1132" s="3" t="s">
        <v>5620</v>
      </c>
      <c r="V1132" s="22" t="str">
        <f t="shared" si="115"/>
        <v>RTNFO; Hora de aviso: 18:00 17/03/2024; Solución: tendido de 1.100 m de Fo y dos empalmes nuevos; Hora de solución: 12:50 18/03/2024; Causa: Corto Circuito</v>
      </c>
      <c r="W1132" s="4" t="s">
        <v>5621</v>
      </c>
      <c r="X1132" s="3"/>
      <c r="Y1132" s="3"/>
      <c r="Z1132" s="3" t="s">
        <v>69</v>
      </c>
      <c r="AA1132" s="3" t="s">
        <v>71</v>
      </c>
      <c r="AB1132" s="3">
        <v>0</v>
      </c>
      <c r="AC1132" s="3" t="s">
        <v>71</v>
      </c>
      <c r="AD1132" s="6">
        <v>0.36805555555555558</v>
      </c>
      <c r="AE1132" s="7"/>
      <c r="AF1132" s="7"/>
      <c r="AG1132" s="6">
        <f>Tabla4[[#This Row],[Tiempo Parada de Reloj]]+Tabla4[[#This Row],[Tiempo Autorizado por Telefonica (no Máximo)]]</f>
        <v>0.36805555555555558</v>
      </c>
      <c r="AH1132" s="7">
        <f t="shared" ca="1" si="112"/>
        <v>0.41666666666343288</v>
      </c>
      <c r="AI1132" s="8">
        <f t="shared" si="113"/>
        <v>8.8333333333333339</v>
      </c>
      <c r="AJ1132" s="8">
        <f t="shared" ca="1" si="114"/>
        <v>9.9999999999223892</v>
      </c>
      <c r="AK1132" s="3" t="s">
        <v>73</v>
      </c>
      <c r="AL1132" s="3" t="s">
        <v>70</v>
      </c>
      <c r="AM1132" s="3" t="s">
        <v>72</v>
      </c>
      <c r="AN1132" s="3" t="s">
        <v>72</v>
      </c>
      <c r="AO1132" s="3" t="s">
        <v>119</v>
      </c>
      <c r="AP1132" s="3" t="s">
        <v>119</v>
      </c>
      <c r="AQ1132" s="23">
        <v>45482.739583333336</v>
      </c>
      <c r="AR1132" s="3"/>
      <c r="AS1132" s="23"/>
      <c r="AT1132" s="23"/>
      <c r="AU1132" s="3" t="s">
        <v>494</v>
      </c>
      <c r="AV1132" s="3" t="s">
        <v>5622</v>
      </c>
      <c r="AW1132" s="3" t="s">
        <v>1323</v>
      </c>
      <c r="AX1132" s="3">
        <v>10.566679000000001</v>
      </c>
      <c r="AY1132" s="3">
        <v>-75.337648000000002</v>
      </c>
      <c r="AZ1132" s="8" t="str">
        <f>+CONCATENATE("Reportan apertura en el enlace ",Tabla4[[#This Row],[Enlace]]," en el ",Tabla4[[#This Row],[Distancia óptica]]," ocasionado por ",Tabla4[[#This Row],[Causa del daño]])</f>
        <v>Reportan apertura en el enlace Cartagena - Tolú en el Km 55 de Chambacú ocasionado por Corto Circuito</v>
      </c>
      <c r="BA1132" s="8" t="str">
        <f>+CONCATENATE("Para dar solución al incidente ",Tabla4[[#This Row],[Solución]])</f>
        <v>Para dar solución al incidente tendido de 1.100 m de Fo y dos empalmes nuevos</v>
      </c>
      <c r="BB1132" s="3" t="str">
        <f>+_xlfn.CONCAT(Tabla4[[#This Row],[Causa Raiz]]," ",Tabla4[[#This Row],[Solución2]]," (",Tabla4[[#This Row],[Anillo]],"- Cabecera: ",Tabla4[[#This Row],[Cabecera]],"- Operador: ",Tabla4[[#This Row],[Operador]],")")</f>
        <v>Reportan apertura en el enlace Cartagena - Tolú en el Km 55 de Chambacú ocasionado por Corto Circuito Para dar solución al incidente tendido de 1.100 m de Fo y dos empalmes nuevos (TRONCAL- Cabecera: CARTAGENA- Operador: UNE)</v>
      </c>
    </row>
    <row r="1133" spans="1:54" s="2" customFormat="1" ht="199.5">
      <c r="A1133" s="38">
        <f t="shared" si="111"/>
        <v>1132</v>
      </c>
      <c r="B1133" s="3">
        <v>8388419</v>
      </c>
      <c r="C1133" s="3" t="s">
        <v>163</v>
      </c>
      <c r="D1133" s="23">
        <v>45368.958333333336</v>
      </c>
      <c r="E1133" s="23">
        <v>45369.152777777781</v>
      </c>
      <c r="F1133" s="1">
        <f t="shared" ca="1" si="116"/>
        <v>0.19444444444525288</v>
      </c>
      <c r="G1133" s="3" t="s">
        <v>55</v>
      </c>
      <c r="H1133" s="41"/>
      <c r="I1133" s="40"/>
      <c r="J1133" s="5" t="s">
        <v>56</v>
      </c>
      <c r="K1133" s="3" t="s">
        <v>359</v>
      </c>
      <c r="L1133" s="9" t="s">
        <v>58</v>
      </c>
      <c r="M1133" s="3" t="s">
        <v>360</v>
      </c>
      <c r="N1133" s="3" t="s">
        <v>418</v>
      </c>
      <c r="O1133" s="3" t="s">
        <v>5050</v>
      </c>
      <c r="P1133" s="3" t="s">
        <v>5623</v>
      </c>
      <c r="Q1133" s="4" t="s">
        <v>5624</v>
      </c>
      <c r="R1133" s="3" t="s">
        <v>365</v>
      </c>
      <c r="S1133" s="3" t="s">
        <v>366</v>
      </c>
      <c r="T1133" s="3" t="s">
        <v>66</v>
      </c>
      <c r="U1133" s="3" t="s">
        <v>5625</v>
      </c>
      <c r="V1133" s="22" t="str">
        <f t="shared" si="115"/>
        <v>RDFO; Hora de aviso: 23:00 17/03/2024; Solución: se realiza tendido de 100 mts de Fo reutilizada y dos empalmes de 48 hilos, uno nuevo y uno reutilizado; Hora de solución: 3:40 18/03/2024; Causa: Vandalismo</v>
      </c>
      <c r="W1133" s="4" t="s">
        <v>5626</v>
      </c>
      <c r="X1133" s="3"/>
      <c r="Y1133" s="3"/>
      <c r="Z1133" s="3" t="s">
        <v>69</v>
      </c>
      <c r="AA1133" s="3" t="s">
        <v>71</v>
      </c>
      <c r="AB1133" s="3">
        <v>0</v>
      </c>
      <c r="AC1133" s="3" t="s">
        <v>71</v>
      </c>
      <c r="AD1133" s="6">
        <v>0</v>
      </c>
      <c r="AE1133" s="7"/>
      <c r="AF1133" s="7"/>
      <c r="AG1133" s="6">
        <f>Tabla4[[#This Row],[Tiempo Parada de Reloj]]+Tabla4[[#This Row],[Tiempo Autorizado por Telefonica (no Máximo)]]</f>
        <v>0</v>
      </c>
      <c r="AH1133" s="7">
        <f t="shared" ca="1" si="112"/>
        <v>0.19444444444525288</v>
      </c>
      <c r="AI1133" s="8">
        <f t="shared" si="113"/>
        <v>0</v>
      </c>
      <c r="AJ1133" s="8">
        <f t="shared" ca="1" si="114"/>
        <v>4.6666666666860692</v>
      </c>
      <c r="AK1133" s="3" t="s">
        <v>119</v>
      </c>
      <c r="AL1133" s="3" t="s">
        <v>71</v>
      </c>
      <c r="AM1133" s="3" t="s">
        <v>69</v>
      </c>
      <c r="AN1133" s="3" t="s">
        <v>119</v>
      </c>
      <c r="AO1133" s="3" t="s">
        <v>98</v>
      </c>
      <c r="AP1133" s="3" t="s">
        <v>120</v>
      </c>
      <c r="AQ1133" s="23">
        <v>45370.605555555558</v>
      </c>
      <c r="AR1133" s="3"/>
      <c r="AS1133" s="23"/>
      <c r="AT1133" s="23"/>
      <c r="AU1133" s="3" t="s">
        <v>424</v>
      </c>
      <c r="AV1133" s="3" t="s">
        <v>5070</v>
      </c>
      <c r="AW1133" s="3" t="s">
        <v>307</v>
      </c>
      <c r="AX1133" s="3">
        <v>6.3386300000000002</v>
      </c>
      <c r="AY1133" s="3">
        <v>-75.540660000000003</v>
      </c>
      <c r="AZ1133" s="8" t="str">
        <f>+CONCATENATE("Reportan apertura en el enlace ",Tabla4[[#This Row],[Enlace]]," en el ",Tabla4[[#This Row],[Distancia óptica]]," ocasionado por ",Tabla4[[#This Row],[Causa del daño]])</f>
        <v>Reportan apertura en el enlace Bello - Aranjuez en el Km 10,2 desde Aranjuez ocasionado por Vandalismo</v>
      </c>
      <c r="BA1133" s="8" t="str">
        <f>+CONCATENATE("Para dar solución al incidente ",Tabla4[[#This Row],[Solución]])</f>
        <v>Para dar solución al incidente se realiza tendido de 100 mts de Fo reutilizada y dos empalmes de 48 hilos, uno nuevo y uno reutilizado</v>
      </c>
      <c r="BB1133" s="3" t="str">
        <f>+_xlfn.CONCAT(Tabla4[[#This Row],[Causa Raiz]]," ",Tabla4[[#This Row],[Solución2]]," (",Tabla4[[#This Row],[Anillo]],"- Cabecera: ",Tabla4[[#This Row],[Cabecera]],"- Operador: ",Tabla4[[#This Row],[Operador]],")")</f>
        <v>Reportan apertura en el enlace Bello - Aranjuez en el Km 10,2 desde Aranjuez ocasionado por Vandalismo Para dar solución al incidente se realiza tendido de 100 mts de Fo reutilizada y dos empalmes de 48 hilos, uno nuevo y uno reutilizado (LINEAL- Cabecera: Aranjuez- Operador: Colombia Telecomunicaciones)</v>
      </c>
    </row>
    <row r="1134" spans="1:54" s="2" customFormat="1" ht="185.25">
      <c r="A1134" s="38">
        <f t="shared" si="111"/>
        <v>1133</v>
      </c>
      <c r="B1134" s="3">
        <v>8388949</v>
      </c>
      <c r="C1134" s="3" t="s">
        <v>92</v>
      </c>
      <c r="D1134" s="23">
        <v>45368.958333333336</v>
      </c>
      <c r="E1134" s="23">
        <v>45369.909722222219</v>
      </c>
      <c r="F1134" s="1">
        <f t="shared" ca="1" si="116"/>
        <v>0.95138888888322981</v>
      </c>
      <c r="G1134" s="3" t="s">
        <v>55</v>
      </c>
      <c r="H1134" s="41"/>
      <c r="I1134" s="40"/>
      <c r="J1134" s="5" t="s">
        <v>56</v>
      </c>
      <c r="K1134" s="3" t="s">
        <v>77</v>
      </c>
      <c r="L1134" s="9" t="s">
        <v>58</v>
      </c>
      <c r="M1134" s="3" t="s">
        <v>507</v>
      </c>
      <c r="N1134" s="3" t="s">
        <v>888</v>
      </c>
      <c r="O1134" s="3" t="s">
        <v>889</v>
      </c>
      <c r="P1134" s="3" t="s">
        <v>5627</v>
      </c>
      <c r="Q1134" s="4" t="s">
        <v>5628</v>
      </c>
      <c r="R1134" s="3" t="s">
        <v>144</v>
      </c>
      <c r="S1134" s="3" t="s">
        <v>158</v>
      </c>
      <c r="T1134" s="3" t="s">
        <v>146</v>
      </c>
      <c r="U1134" s="3" t="s">
        <v>1345</v>
      </c>
      <c r="V1134" s="22" t="str">
        <f t="shared" si="115"/>
        <v>RTNFO; Hora de aviso: 23:00 17/03/2024; Solución: Se realiza migracion entre empalmes; Hora de solución: 21:50 18/03/2024; Causa: Falla en la Red FiOp</v>
      </c>
      <c r="W1134" s="4" t="s">
        <v>160</v>
      </c>
      <c r="X1134" s="3"/>
      <c r="Y1134" s="3"/>
      <c r="Z1134" s="3" t="s">
        <v>69</v>
      </c>
      <c r="AA1134" s="3" t="s">
        <v>70</v>
      </c>
      <c r="AB1134" s="3">
        <v>8388771</v>
      </c>
      <c r="AC1134" s="3" t="s">
        <v>71</v>
      </c>
      <c r="AD1134" s="6">
        <v>0.75</v>
      </c>
      <c r="AE1134" s="7"/>
      <c r="AF1134" s="7"/>
      <c r="AG1134" s="6">
        <f>Tabla4[[#This Row],[Tiempo Parada de Reloj]]+Tabla4[[#This Row],[Tiempo Autorizado por Telefonica (no Máximo)]]</f>
        <v>0.75</v>
      </c>
      <c r="AH1134" s="7">
        <f t="shared" ca="1" si="112"/>
        <v>0.20138888888322981</v>
      </c>
      <c r="AI1134" s="8">
        <f t="shared" si="113"/>
        <v>18</v>
      </c>
      <c r="AJ1134" s="8">
        <f t="shared" ca="1" si="114"/>
        <v>4.8333333331975155</v>
      </c>
      <c r="AK1134" s="3" t="s">
        <v>119</v>
      </c>
      <c r="AL1134" s="3" t="s">
        <v>70</v>
      </c>
      <c r="AM1134" s="3" t="s">
        <v>72</v>
      </c>
      <c r="AN1134" s="3" t="s">
        <v>98</v>
      </c>
      <c r="AO1134" s="3" t="s">
        <v>73</v>
      </c>
      <c r="AP1134" s="3" t="s">
        <v>73</v>
      </c>
      <c r="AQ1134" s="23">
        <v>45371.881249999999</v>
      </c>
      <c r="AR1134" s="3"/>
      <c r="AS1134" s="23"/>
      <c r="AT1134" s="23"/>
      <c r="AU1134" s="3" t="s">
        <v>515</v>
      </c>
      <c r="AV1134" s="3" t="s">
        <v>3312</v>
      </c>
      <c r="AW1134" s="3" t="s">
        <v>1323</v>
      </c>
      <c r="AX1134" s="3">
        <v>2.8544399999999999</v>
      </c>
      <c r="AY1134" s="3">
        <v>-76.548370000000006</v>
      </c>
      <c r="AZ1134" s="8" t="str">
        <f>+CONCATENATE("Reportan apertura en el enlace ",Tabla4[[#This Row],[Enlace]]," en el ",Tabla4[[#This Row],[Distancia óptica]]," ocasionado por ",Tabla4[[#This Row],[Causa del daño]])</f>
        <v>Reportan apertura en el enlace Cali - Popayán en el Km 24,4 desde santander de quilichao ocasionado por Falla en la Red FiOp</v>
      </c>
      <c r="BA1134" s="8" t="str">
        <f>+CONCATENATE("Para dar solución al incidente ",Tabla4[[#This Row],[Solución]])</f>
        <v>Para dar solución al incidente Se realiza migracion entre empalmes</v>
      </c>
      <c r="BB1134" s="3" t="str">
        <f>+_xlfn.CONCAT(Tabla4[[#This Row],[Causa Raiz]]," ",Tabla4[[#This Row],[Solución2]]," (",Tabla4[[#This Row],[Anillo]],"- Cabecera: ",Tabla4[[#This Row],[Cabecera]],"- Operador: ",Tabla4[[#This Row],[Operador]],")")</f>
        <v>Reportan apertura en el enlace Cali - Popayán en el Km 24,4 desde santander de quilichao ocasionado por Falla en la Red FiOp Para dar solución al incidente Se realiza migracion entre empalmes (TRONCAL- Cabecera: CALI CENTRO- Operador: Colombia Telecomunicaciones)</v>
      </c>
    </row>
    <row r="1135" spans="1:54" s="2" customFormat="1" ht="171">
      <c r="A1135" s="38">
        <f t="shared" si="111"/>
        <v>1134</v>
      </c>
      <c r="B1135" s="3">
        <v>8389182</v>
      </c>
      <c r="C1135" s="3" t="s">
        <v>92</v>
      </c>
      <c r="D1135" s="23">
        <v>45369.166666666664</v>
      </c>
      <c r="E1135" s="23">
        <v>45369.430555555555</v>
      </c>
      <c r="F1135" s="1">
        <f t="shared" ca="1" si="116"/>
        <v>0.26388888889050577</v>
      </c>
      <c r="G1135" s="3" t="s">
        <v>55</v>
      </c>
      <c r="H1135" s="41"/>
      <c r="I1135" s="40">
        <v>1305886</v>
      </c>
      <c r="J1135" s="5" t="s">
        <v>568</v>
      </c>
      <c r="K1135" s="3" t="s">
        <v>568</v>
      </c>
      <c r="L1135" s="9" t="s">
        <v>58</v>
      </c>
      <c r="M1135" s="3" t="s">
        <v>956</v>
      </c>
      <c r="N1135" s="3" t="s">
        <v>5629</v>
      </c>
      <c r="O1135" s="3" t="s">
        <v>1696</v>
      </c>
      <c r="P1135" s="3" t="s">
        <v>5630</v>
      </c>
      <c r="Q1135" s="4" t="s">
        <v>5631</v>
      </c>
      <c r="R1135" s="3" t="s">
        <v>934</v>
      </c>
      <c r="S1135" s="3" t="s">
        <v>574</v>
      </c>
      <c r="T1135" s="3" t="s">
        <v>130</v>
      </c>
      <c r="U1135" s="3" t="s">
        <v>5632</v>
      </c>
      <c r="V1135" s="22" t="str">
        <f t="shared" si="115"/>
        <v>RTNFO; Hora de aviso: 4:00 18/03/2024; Solución: se realiza sangria y se ingresa hilos en caja de empalme existente.; Hora de solución: 10:20 18/03/2024; Causa: Plagas</v>
      </c>
      <c r="W1135" s="4" t="s">
        <v>576</v>
      </c>
      <c r="X1135" s="3"/>
      <c r="Y1135" s="3"/>
      <c r="Z1135" s="3" t="s">
        <v>69</v>
      </c>
      <c r="AA1135" s="3" t="s">
        <v>71</v>
      </c>
      <c r="AB1135" s="3">
        <v>0</v>
      </c>
      <c r="AC1135" s="3" t="s">
        <v>71</v>
      </c>
      <c r="AD1135" s="6">
        <v>0</v>
      </c>
      <c r="AE1135" s="7"/>
      <c r="AF1135" s="7"/>
      <c r="AG1135" s="6">
        <f>Tabla4[[#This Row],[Tiempo Parada de Reloj]]+Tabla4[[#This Row],[Tiempo Autorizado por Telefonica (no Máximo)]]</f>
        <v>0</v>
      </c>
      <c r="AH1135" s="7">
        <f t="shared" ca="1" si="112"/>
        <v>0.26388888889050577</v>
      </c>
      <c r="AI1135" s="8">
        <f t="shared" si="113"/>
        <v>0</v>
      </c>
      <c r="AJ1135" s="8">
        <f t="shared" ca="1" si="114"/>
        <v>6.3333333333721384</v>
      </c>
      <c r="AK1135" s="3" t="s">
        <v>119</v>
      </c>
      <c r="AL1135" s="3" t="s">
        <v>70</v>
      </c>
      <c r="AM1135" s="3" t="s">
        <v>72</v>
      </c>
      <c r="AN1135" s="3" t="s">
        <v>72</v>
      </c>
      <c r="AO1135" s="3" t="s">
        <v>73</v>
      </c>
      <c r="AP1135" s="3" t="s">
        <v>73</v>
      </c>
      <c r="AQ1135" s="23">
        <v>45370.633333333331</v>
      </c>
      <c r="AR1135" s="3"/>
      <c r="AS1135" s="23"/>
      <c r="AT1135" s="23"/>
      <c r="AU1135" s="3" t="s">
        <v>568</v>
      </c>
      <c r="AV1135" s="3" t="s">
        <v>69</v>
      </c>
      <c r="AW1135" s="3" t="s">
        <v>69</v>
      </c>
      <c r="AX1135" s="3">
        <v>5.0727700000000002</v>
      </c>
      <c r="AY1135" s="3">
        <v>-72.603054999999998</v>
      </c>
      <c r="AZ1135" s="8" t="str">
        <f>+CONCATENATE("Reportan apertura en el enlace ",Tabla4[[#This Row],[Enlace]]," en el ",Tabla4[[#This Row],[Distancia óptica]]," ocasionado por ",Tabla4[[#This Row],[Causa del daño]])</f>
        <v>Reportan apertura en el enlace Villavicencio - Aguazul en el km 20,4 desde Aguazul ocasionado por Plagas</v>
      </c>
      <c r="BA1135" s="8" t="str">
        <f>+CONCATENATE("Para dar solución al incidente ",Tabla4[[#This Row],[Solución]])</f>
        <v>Para dar solución al incidente se realiza sangria y se ingresa hilos en caja de empalme existente.</v>
      </c>
      <c r="BB1135" s="3" t="str">
        <f>+_xlfn.CONCAT(Tabla4[[#This Row],[Causa Raiz]]," ",Tabla4[[#This Row],[Solución2]]," (",Tabla4[[#This Row],[Anillo]],"- Cabecera: ",Tabla4[[#This Row],[Cabecera]],"- Operador: ",Tabla4[[#This Row],[Operador]],")")</f>
        <v>Reportan apertura en el enlace Villavicencio - Aguazul en el km 20,4 desde Aguazul ocasionado por Plagas Para dar solución al incidente se realiza sangria y se ingresa hilos en caja de empalme existente. (NA- Cabecera: NA- Operador: Azteca)</v>
      </c>
    </row>
    <row r="1136" spans="1:54" s="2" customFormat="1" ht="213.75">
      <c r="A1136" s="38">
        <f t="shared" si="111"/>
        <v>1135</v>
      </c>
      <c r="B1136" s="3">
        <v>8389189</v>
      </c>
      <c r="C1136" s="3" t="s">
        <v>54</v>
      </c>
      <c r="D1136" s="23">
        <v>45369.152777777781</v>
      </c>
      <c r="E1136" s="23">
        <v>45369.4375</v>
      </c>
      <c r="F1136" s="1">
        <f t="shared" ca="1" si="116"/>
        <v>0.28472222221898846</v>
      </c>
      <c r="G1136" s="3" t="s">
        <v>55</v>
      </c>
      <c r="H1136" s="41"/>
      <c r="I1136" s="40"/>
      <c r="J1136" s="5" t="s">
        <v>56</v>
      </c>
      <c r="K1136" s="3" t="s">
        <v>340</v>
      </c>
      <c r="L1136" s="9" t="s">
        <v>58</v>
      </c>
      <c r="M1136" s="3" t="s">
        <v>341</v>
      </c>
      <c r="N1136" s="3" t="s">
        <v>342</v>
      </c>
      <c r="O1136" s="3" t="s">
        <v>5633</v>
      </c>
      <c r="P1136" s="3" t="s">
        <v>5634</v>
      </c>
      <c r="Q1136" s="4" t="s">
        <v>5635</v>
      </c>
      <c r="R1136" s="3" t="s">
        <v>934</v>
      </c>
      <c r="S1136" s="3" t="s">
        <v>347</v>
      </c>
      <c r="T1136" s="3" t="s">
        <v>66</v>
      </c>
      <c r="U1136" s="3" t="s">
        <v>5636</v>
      </c>
      <c r="V1136" s="22" t="str">
        <f t="shared" si="115"/>
        <v>RLFO; Hora de aviso: 3:40 18/03/2024; Solución: Se realiza recuperacion de 200 m de reserva y se instala una caja de empalme de 48 hilos.; Hora de solución: 10:30 18/03/2024; Causa: Vandalismo</v>
      </c>
      <c r="W1136" s="4" t="s">
        <v>349</v>
      </c>
      <c r="X1136" s="3"/>
      <c r="Y1136" s="3"/>
      <c r="Z1136" s="3" t="s">
        <v>69</v>
      </c>
      <c r="AA1136" s="3" t="s">
        <v>70</v>
      </c>
      <c r="AB1136" s="3" t="s">
        <v>5637</v>
      </c>
      <c r="AC1136" s="3" t="s">
        <v>71</v>
      </c>
      <c r="AD1136" s="6">
        <v>0.19444444444444445</v>
      </c>
      <c r="AE1136" s="7"/>
      <c r="AF1136" s="7"/>
      <c r="AG1136" s="6">
        <f>Tabla4[[#This Row],[Tiempo Parada de Reloj]]+Tabla4[[#This Row],[Tiempo Autorizado por Telefonica (no Máximo)]]</f>
        <v>0.19444444444444445</v>
      </c>
      <c r="AH1136" s="7">
        <f t="shared" ca="1" si="112"/>
        <v>9.0277777774544016E-2</v>
      </c>
      <c r="AI1136" s="8">
        <f t="shared" si="113"/>
        <v>4.666666666666667</v>
      </c>
      <c r="AJ1136" s="8">
        <f t="shared" ca="1" si="114"/>
        <v>2.1666666665890562</v>
      </c>
      <c r="AK1136" s="3" t="s">
        <v>119</v>
      </c>
      <c r="AL1136" s="3" t="s">
        <v>70</v>
      </c>
      <c r="AM1136" s="3" t="s">
        <v>72</v>
      </c>
      <c r="AN1136" s="3" t="s">
        <v>72</v>
      </c>
      <c r="AO1136" s="3" t="s">
        <v>119</v>
      </c>
      <c r="AP1136" s="3" t="s">
        <v>119</v>
      </c>
      <c r="AQ1136" s="23">
        <v>45369.643055555556</v>
      </c>
      <c r="AR1136" s="3"/>
      <c r="AS1136" s="23"/>
      <c r="AT1136" s="23"/>
      <c r="AU1136" s="3" t="s">
        <v>351</v>
      </c>
      <c r="AV1136" s="3" t="s">
        <v>5638</v>
      </c>
      <c r="AW1136" s="3" t="s">
        <v>135</v>
      </c>
      <c r="AX1136" s="3">
        <v>4.4379</v>
      </c>
      <c r="AY1136" s="3">
        <v>-75.2423</v>
      </c>
      <c r="AZ1136" s="8" t="str">
        <f>+CONCATENATE("Reportan apertura en el enlace ",Tabla4[[#This Row],[Enlace]]," en el ",Tabla4[[#This Row],[Distancia óptica]]," ocasionado por ",Tabla4[[#This Row],[Causa del daño]])</f>
        <v>Reportan apertura en el enlace Chapinero - Margaritas en el km 4,94 desde Piedra Pintada ocasionado por Vandalismo</v>
      </c>
      <c r="BA1136" s="8" t="str">
        <f>+CONCATENATE("Para dar solución al incidente ",Tabla4[[#This Row],[Solución]])</f>
        <v>Para dar solución al incidente Se realiza recuperacion de 200 m de reserva y se instala una caja de empalme de 48 hilos.</v>
      </c>
      <c r="BB1136" s="3" t="str">
        <f>+_xlfn.CONCAT(Tabla4[[#This Row],[Causa Raiz]]," ",Tabla4[[#This Row],[Solución2]]," (",Tabla4[[#This Row],[Anillo]],"- Cabecera: ",Tabla4[[#This Row],[Cabecera]],"- Operador: ",Tabla4[[#This Row],[Operador]],")")</f>
        <v>Reportan apertura en el enlace Chapinero - Margaritas en el km 4,94 desde Piedra Pintada ocasionado por Vandalismo Para dar solución al incidente Se realiza recuperacion de 200 m de reserva y se instala una caja de empalme de 48 hilos. (Lineal- Cabecera: Ibague centro- Operador: Colombia Telecomunicaciones)</v>
      </c>
    </row>
    <row r="1137" spans="1:54" s="2" customFormat="1" ht="213.75">
      <c r="A1137" s="38">
        <f t="shared" si="111"/>
        <v>1136</v>
      </c>
      <c r="B1137" s="3">
        <v>8389194</v>
      </c>
      <c r="C1137" s="3" t="s">
        <v>163</v>
      </c>
      <c r="D1137" s="23">
        <v>45369.1875</v>
      </c>
      <c r="E1137" s="23">
        <v>45369.368055555555</v>
      </c>
      <c r="F1137" s="1">
        <f t="shared" ca="1" si="116"/>
        <v>0.18055555555474712</v>
      </c>
      <c r="G1137" s="3" t="s">
        <v>55</v>
      </c>
      <c r="H1137" s="41"/>
      <c r="I1137" s="40"/>
      <c r="J1137" s="5" t="s">
        <v>56</v>
      </c>
      <c r="K1137" s="3" t="s">
        <v>359</v>
      </c>
      <c r="L1137" s="9" t="s">
        <v>58</v>
      </c>
      <c r="M1137" s="3" t="s">
        <v>360</v>
      </c>
      <c r="N1137" s="3" t="s">
        <v>418</v>
      </c>
      <c r="O1137" s="3" t="s">
        <v>5050</v>
      </c>
      <c r="P1137" s="3" t="s">
        <v>5639</v>
      </c>
      <c r="Q1137" s="4" t="s">
        <v>5624</v>
      </c>
      <c r="R1137" s="3" t="s">
        <v>365</v>
      </c>
      <c r="S1137" s="3" t="s">
        <v>366</v>
      </c>
      <c r="T1137" s="3" t="s">
        <v>176</v>
      </c>
      <c r="U1137" s="3" t="s">
        <v>5640</v>
      </c>
      <c r="V1137" s="22" t="str">
        <f t="shared" si="115"/>
        <v>RDFO; Hora de aviso: 4:30 18/03/2024; Solución: Se realiza tendido de 100 m de fo 48 hilos y la instalación de dos cajas de empalmes de 48 hilos.; Hora de solución: 8:50 18/03/2024; Causa: Intervención de Terceros. No Identificados</v>
      </c>
      <c r="W1137" s="4" t="s">
        <v>5626</v>
      </c>
      <c r="X1137" s="3"/>
      <c r="Y1137" s="3"/>
      <c r="Z1137" s="3" t="s">
        <v>69</v>
      </c>
      <c r="AA1137" s="3" t="s">
        <v>71</v>
      </c>
      <c r="AB1137" s="3">
        <v>0</v>
      </c>
      <c r="AC1137" s="3" t="s">
        <v>71</v>
      </c>
      <c r="AD1137" s="6">
        <v>0</v>
      </c>
      <c r="AE1137" s="7"/>
      <c r="AF1137" s="7"/>
      <c r="AG1137" s="6">
        <f>Tabla4[[#This Row],[Tiempo Parada de Reloj]]+Tabla4[[#This Row],[Tiempo Autorizado por Telefonica (no Máximo)]]</f>
        <v>0</v>
      </c>
      <c r="AH1137" s="7">
        <f t="shared" ca="1" si="112"/>
        <v>0.18055555555474712</v>
      </c>
      <c r="AI1137" s="8">
        <f t="shared" si="113"/>
        <v>0</v>
      </c>
      <c r="AJ1137" s="8">
        <f t="shared" ca="1" si="114"/>
        <v>4.3333333333139308</v>
      </c>
      <c r="AK1137" s="3" t="s">
        <v>119</v>
      </c>
      <c r="AL1137" s="3" t="s">
        <v>70</v>
      </c>
      <c r="AM1137" s="3" t="s">
        <v>72</v>
      </c>
      <c r="AN1137" s="3" t="s">
        <v>72</v>
      </c>
      <c r="AO1137" s="3" t="s">
        <v>73</v>
      </c>
      <c r="AP1137" s="3" t="s">
        <v>73</v>
      </c>
      <c r="AQ1137" s="23">
        <v>45370.707638888889</v>
      </c>
      <c r="AR1137" s="3"/>
      <c r="AS1137" s="23"/>
      <c r="AT1137" s="23"/>
      <c r="AU1137" s="3" t="s">
        <v>424</v>
      </c>
      <c r="AV1137" s="3" t="s">
        <v>5070</v>
      </c>
      <c r="AW1137" s="3" t="s">
        <v>307</v>
      </c>
      <c r="AX1137" s="3">
        <v>6.3342299999999998</v>
      </c>
      <c r="AY1137" s="3">
        <v>-75.537049999999994</v>
      </c>
      <c r="AZ1137" s="8" t="str">
        <f>+CONCATENATE("Reportan apertura en el enlace ",Tabla4[[#This Row],[Enlace]]," en el ",Tabla4[[#This Row],[Distancia óptica]]," ocasionado por ",Tabla4[[#This Row],[Causa del daño]])</f>
        <v>Reportan apertura en el enlace Bello - Aranjuez en el Km 9,3 desde Aranjuez ocasionado por Intervención de Terceros. No Identificados</v>
      </c>
      <c r="BA1137" s="8" t="str">
        <f>+CONCATENATE("Para dar solución al incidente ",Tabla4[[#This Row],[Solución]])</f>
        <v>Para dar solución al incidente Se realiza tendido de 100 m de fo 48 hilos y la instalación de dos cajas de empalmes de 48 hilos.</v>
      </c>
      <c r="BB1137" s="3" t="str">
        <f>+_xlfn.CONCAT(Tabla4[[#This Row],[Causa Raiz]]," ",Tabla4[[#This Row],[Solución2]]," (",Tabla4[[#This Row],[Anillo]],"- Cabecera: ",Tabla4[[#This Row],[Cabecera]],"- Operador: ",Tabla4[[#This Row],[Operador]],")")</f>
        <v>Reportan apertura en el enlace Bello - Aranjuez en el Km 9,3 desde Aranjuez ocasionado por Intervención de Terceros. No Identificados Para dar solución al incidente Se realiza tendido de 100 m de fo 48 hilos y la instalación de dos cajas de empalmes de 48 hilos. (LINEAL- Cabecera: Aranjuez- Operador: Colombia Telecomunicaciones)</v>
      </c>
    </row>
    <row r="1138" spans="1:54" s="2" customFormat="1" ht="213.75">
      <c r="A1138" s="38">
        <f t="shared" si="111"/>
        <v>1137</v>
      </c>
      <c r="B1138" s="3">
        <v>8389259</v>
      </c>
      <c r="C1138" s="3" t="s">
        <v>54</v>
      </c>
      <c r="D1138" s="23">
        <v>45369.239583333336</v>
      </c>
      <c r="E1138" s="23">
        <v>45369.4375</v>
      </c>
      <c r="F1138" s="1">
        <f t="shared" ca="1" si="116"/>
        <v>0.19791666666424135</v>
      </c>
      <c r="G1138" s="3" t="s">
        <v>55</v>
      </c>
      <c r="H1138" s="41"/>
      <c r="I1138" s="40"/>
      <c r="J1138" s="5" t="s">
        <v>56</v>
      </c>
      <c r="K1138" s="3" t="s">
        <v>77</v>
      </c>
      <c r="L1138" s="9" t="s">
        <v>58</v>
      </c>
      <c r="M1138" s="3" t="s">
        <v>373</v>
      </c>
      <c r="N1138" s="3" t="s">
        <v>374</v>
      </c>
      <c r="O1138" s="3" t="s">
        <v>5641</v>
      </c>
      <c r="P1138" s="3" t="s">
        <v>5642</v>
      </c>
      <c r="Q1138" s="4" t="s">
        <v>5643</v>
      </c>
      <c r="R1138" s="3" t="s">
        <v>934</v>
      </c>
      <c r="S1138" s="3" t="s">
        <v>249</v>
      </c>
      <c r="T1138" s="3" t="s">
        <v>66</v>
      </c>
      <c r="U1138" s="3" t="s">
        <v>5644</v>
      </c>
      <c r="V1138" s="22" t="str">
        <f t="shared" si="115"/>
        <v>RLFO; Hora de aviso: 5:45 18/03/2024; Solución: Se realiza tendido de 150 m de fo 48 hilos y la instalación de dos cajas de empalmes de 48 hilos.; Hora de solución: 10:30 18/03/2024; Causa: Vandalismo</v>
      </c>
      <c r="W1138" s="4" t="s">
        <v>160</v>
      </c>
      <c r="X1138" s="3"/>
      <c r="Y1138" s="3"/>
      <c r="Z1138" s="3" t="s">
        <v>69</v>
      </c>
      <c r="AA1138" s="3" t="s">
        <v>70</v>
      </c>
      <c r="AB1138" s="3" t="s">
        <v>5645</v>
      </c>
      <c r="AC1138" s="3" t="s">
        <v>71</v>
      </c>
      <c r="AD1138" s="6">
        <v>4.583333333333333E-2</v>
      </c>
      <c r="AE1138" s="7"/>
      <c r="AF1138" s="7"/>
      <c r="AG1138" s="6">
        <f>Tabla4[[#This Row],[Tiempo Parada de Reloj]]+Tabla4[[#This Row],[Tiempo Autorizado por Telefonica (no Máximo)]]</f>
        <v>4.583333333333333E-2</v>
      </c>
      <c r="AH1138" s="7">
        <f t="shared" ca="1" si="112"/>
        <v>0.15208333333090801</v>
      </c>
      <c r="AI1138" s="8">
        <f t="shared" si="113"/>
        <v>1.0999999999999999</v>
      </c>
      <c r="AJ1138" s="8">
        <f t="shared" ca="1" si="114"/>
        <v>3.6499999999417923</v>
      </c>
      <c r="AK1138" s="3" t="s">
        <v>119</v>
      </c>
      <c r="AL1138" s="3" t="s">
        <v>70</v>
      </c>
      <c r="AM1138" s="3" t="s">
        <v>72</v>
      </c>
      <c r="AN1138" s="3" t="s">
        <v>72</v>
      </c>
      <c r="AO1138" s="3" t="s">
        <v>73</v>
      </c>
      <c r="AP1138" s="3" t="s">
        <v>73</v>
      </c>
      <c r="AQ1138" s="23">
        <v>45372.65</v>
      </c>
      <c r="AR1138" s="3"/>
      <c r="AS1138" s="23"/>
      <c r="AT1138" s="23"/>
      <c r="AU1138" s="3" t="s">
        <v>1266</v>
      </c>
      <c r="AV1138" s="3" t="s">
        <v>1782</v>
      </c>
      <c r="AW1138" s="3" t="s">
        <v>370</v>
      </c>
      <c r="AX1138" s="3">
        <v>4.155278</v>
      </c>
      <c r="AY1138" s="3">
        <v>-73.631666999999993</v>
      </c>
      <c r="AZ1138" s="8" t="str">
        <f>+CONCATENATE("Reportan apertura en el enlace ",Tabla4[[#This Row],[Enlace]]," en el ",Tabla4[[#This Row],[Distancia óptica]]," ocasionado por ",Tabla4[[#This Row],[Causa del daño]])</f>
        <v>Reportan apertura en el enlace Villavicencio Ceiba - Caudal en el km 3,38 desde Villavicencio Ceiba ocasionado por Vandalismo</v>
      </c>
      <c r="BA1138" s="8" t="str">
        <f>+CONCATENATE("Para dar solución al incidente ",Tabla4[[#This Row],[Solución]])</f>
        <v>Para dar solución al incidente Se realiza tendido de 150 m de fo 48 hilos y la instalación de dos cajas de empalmes de 48 hilos.</v>
      </c>
      <c r="BB1138" s="3" t="str">
        <f>+_xlfn.CONCAT(Tabla4[[#This Row],[Causa Raiz]]," ",Tabla4[[#This Row],[Solución2]]," (",Tabla4[[#This Row],[Anillo]],"- Cabecera: ",Tabla4[[#This Row],[Cabecera]],"- Operador: ",Tabla4[[#This Row],[Operador]],")")</f>
        <v>Reportan apertura en el enlace Villavicencio Ceiba - Caudal en el km 3,38 desde Villavicencio Ceiba ocasionado por Vandalismo Para dar solución al incidente Se realiza tendido de 150 m de fo 48 hilos y la instalación de dos cajas de empalmes de 48 hilos. (lineal- Cabecera: Villavicencio- Operador: Colombia Telecomunicaciones)</v>
      </c>
    </row>
    <row r="1139" spans="1:54" s="2" customFormat="1" ht="199.5">
      <c r="A1139" s="38">
        <f t="shared" si="111"/>
        <v>1138</v>
      </c>
      <c r="B1139" s="3">
        <v>8389324</v>
      </c>
      <c r="C1139" s="3" t="s">
        <v>92</v>
      </c>
      <c r="D1139" s="23">
        <v>45369.270833333336</v>
      </c>
      <c r="E1139" s="23">
        <v>45369.604166666664</v>
      </c>
      <c r="F1139" s="1">
        <f t="shared" ca="1" si="116"/>
        <v>0.33333333332848269</v>
      </c>
      <c r="G1139" s="3" t="s">
        <v>55</v>
      </c>
      <c r="H1139" s="41"/>
      <c r="I1139" s="40"/>
      <c r="J1139" s="5" t="s">
        <v>56</v>
      </c>
      <c r="K1139" s="3" t="s">
        <v>77</v>
      </c>
      <c r="L1139" s="9" t="s">
        <v>58</v>
      </c>
      <c r="M1139" s="3" t="s">
        <v>283</v>
      </c>
      <c r="N1139" s="3" t="s">
        <v>284</v>
      </c>
      <c r="O1139" s="3" t="s">
        <v>397</v>
      </c>
      <c r="P1139" s="3" t="s">
        <v>5646</v>
      </c>
      <c r="Q1139" s="4" t="s">
        <v>5647</v>
      </c>
      <c r="R1139" s="3" t="s">
        <v>2716</v>
      </c>
      <c r="S1139" s="3" t="s">
        <v>289</v>
      </c>
      <c r="T1139" s="3" t="s">
        <v>66</v>
      </c>
      <c r="U1139" s="3" t="s">
        <v>5648</v>
      </c>
      <c r="V1139" s="22" t="str">
        <f t="shared" si="115"/>
        <v>RTNFO; Hora de aviso: 6:30 18/03/2024; Solución: Se recupera un total de 310 m de reserva y se instala en cada cable dos cajas de empalmes 36 hilos y una de 48 hilos.; Hora de solución: 14:30 18/03/2024; Causa: Vandalismo</v>
      </c>
      <c r="W1139" s="4" t="s">
        <v>160</v>
      </c>
      <c r="X1139" s="3"/>
      <c r="Y1139" s="3"/>
      <c r="Z1139" s="3" t="s">
        <v>69</v>
      </c>
      <c r="AA1139" s="3" t="s">
        <v>70</v>
      </c>
      <c r="AB1139" s="3">
        <v>8388706</v>
      </c>
      <c r="AC1139" s="3" t="s">
        <v>71</v>
      </c>
      <c r="AD1139" s="6">
        <v>0.12708333333333333</v>
      </c>
      <c r="AE1139" s="7"/>
      <c r="AF1139" s="7"/>
      <c r="AG1139" s="6">
        <f>Tabla4[[#This Row],[Tiempo Parada de Reloj]]+Tabla4[[#This Row],[Tiempo Autorizado por Telefonica (no Máximo)]]</f>
        <v>0.12708333333333333</v>
      </c>
      <c r="AH1139" s="7">
        <f t="shared" ca="1" si="112"/>
        <v>0.20624999999514937</v>
      </c>
      <c r="AI1139" s="8">
        <f t="shared" si="113"/>
        <v>3.05</v>
      </c>
      <c r="AJ1139" s="8">
        <f t="shared" ca="1" si="114"/>
        <v>4.9499999998835849</v>
      </c>
      <c r="AK1139" s="3" t="s">
        <v>72</v>
      </c>
      <c r="AL1139" s="3" t="s">
        <v>70</v>
      </c>
      <c r="AM1139" s="3" t="s">
        <v>88</v>
      </c>
      <c r="AN1139" s="3" t="s">
        <v>88</v>
      </c>
      <c r="AO1139" s="3" t="s">
        <v>120</v>
      </c>
      <c r="AP1139" s="3" t="s">
        <v>120</v>
      </c>
      <c r="AQ1139" s="23">
        <v>45373.544444444444</v>
      </c>
      <c r="AR1139" s="3"/>
      <c r="AS1139" s="23"/>
      <c r="AT1139" s="23"/>
      <c r="AU1139" s="3" t="s">
        <v>404</v>
      </c>
      <c r="AV1139" s="3" t="s">
        <v>1963</v>
      </c>
      <c r="AW1139" s="3" t="s">
        <v>76</v>
      </c>
      <c r="AX1139" s="3">
        <v>4.5292000000000003</v>
      </c>
      <c r="AY1139" s="3">
        <v>-75.679000000000002</v>
      </c>
      <c r="AZ1139" s="8" t="str">
        <f>+CONCATENATE("Reportan apertura en el enlace ",Tabla4[[#This Row],[Enlace]]," en el ",Tabla4[[#This Row],[Distancia óptica]]," ocasionado por ",Tabla4[[#This Row],[Causa del daño]])</f>
        <v>Reportan apertura en el enlace Armenia - Tuluá en el Km 1,46 desde Armenia LD ocasionado por Vandalismo</v>
      </c>
      <c r="BA1139" s="8" t="str">
        <f>+CONCATENATE("Para dar solución al incidente ",Tabla4[[#This Row],[Solución]])</f>
        <v>Para dar solución al incidente Se recupera un total de 310 m de reserva y se instala en cada cable dos cajas de empalmes 36 hilos y una de 48 hilos.</v>
      </c>
      <c r="BB1139" s="3" t="str">
        <f>+_xlfn.CONCAT(Tabla4[[#This Row],[Causa Raiz]]," ",Tabla4[[#This Row],[Solución2]]," (",Tabla4[[#This Row],[Anillo]],"- Cabecera: ",Tabla4[[#This Row],[Cabecera]],"- Operador: ",Tabla4[[#This Row],[Operador]],")")</f>
        <v>Reportan apertura en el enlace Armenia - Tuluá en el Km 1,46 desde Armenia LD ocasionado por Vandalismo Para dar solución al incidente Se recupera un total de 310 m de reserva y se instala en cada cable dos cajas de empalmes 36 hilos y una de 48 hilos. (Troncal- Cabecera: armenia- Operador: Colombia Telecomunicaciones)</v>
      </c>
    </row>
    <row r="1140" spans="1:54" s="2" customFormat="1" ht="171">
      <c r="A1140" s="38">
        <f t="shared" si="111"/>
        <v>1139</v>
      </c>
      <c r="B1140" s="3">
        <v>8389354</v>
      </c>
      <c r="C1140" s="3" t="s">
        <v>92</v>
      </c>
      <c r="D1140" s="23">
        <v>45369.291666666664</v>
      </c>
      <c r="E1140" s="23">
        <v>45369.333333333336</v>
      </c>
      <c r="F1140" s="1">
        <f t="shared" ca="1" si="116"/>
        <v>4.1666666671517305E-2</v>
      </c>
      <c r="G1140" s="3" t="s">
        <v>164</v>
      </c>
      <c r="H1140" s="41" t="s">
        <v>165</v>
      </c>
      <c r="I1140" s="40" t="s">
        <v>5649</v>
      </c>
      <c r="J1140" s="5" t="s">
        <v>167</v>
      </c>
      <c r="K1140" s="3" t="s">
        <v>168</v>
      </c>
      <c r="L1140" s="9" t="s">
        <v>58</v>
      </c>
      <c r="M1140" s="3" t="s">
        <v>4015</v>
      </c>
      <c r="N1140" s="3" t="s">
        <v>4016</v>
      </c>
      <c r="O1140" s="3" t="s">
        <v>1403</v>
      </c>
      <c r="P1140" s="3">
        <v>0</v>
      </c>
      <c r="Q1140" s="4" t="s">
        <v>5650</v>
      </c>
      <c r="R1140" s="3" t="s">
        <v>934</v>
      </c>
      <c r="S1140" s="3" t="s">
        <v>175</v>
      </c>
      <c r="T1140" s="3" t="s">
        <v>1509</v>
      </c>
      <c r="U1140" s="3" t="s">
        <v>5651</v>
      </c>
      <c r="V1140" s="22" t="str">
        <f t="shared" si="115"/>
        <v>RTNFO; Hora de aviso: 7:00 18/03/2024; Solución: A espera de medida y solucion por parte del operador; Hora de solución: 8:00 18/03/2024; Causa: EPRO - Falla Generada Por Trabajo Programado</v>
      </c>
      <c r="W1140" s="4" t="s">
        <v>178</v>
      </c>
      <c r="X1140" s="3"/>
      <c r="Y1140" s="3"/>
      <c r="Z1140" s="3" t="s">
        <v>69</v>
      </c>
      <c r="AA1140" s="3" t="s">
        <v>71</v>
      </c>
      <c r="AB1140" s="3">
        <v>0</v>
      </c>
      <c r="AC1140" s="3" t="s">
        <v>71</v>
      </c>
      <c r="AD1140" s="6">
        <v>0</v>
      </c>
      <c r="AE1140" s="7"/>
      <c r="AF1140" s="7"/>
      <c r="AG1140" s="6">
        <f>Tabla4[[#This Row],[Tiempo Parada de Reloj]]+Tabla4[[#This Row],[Tiempo Autorizado por Telefonica (no Máximo)]]</f>
        <v>0</v>
      </c>
      <c r="AH1140" s="7">
        <f t="shared" ca="1" si="112"/>
        <v>4.1666666671517305E-2</v>
      </c>
      <c r="AI1140" s="8">
        <f t="shared" si="113"/>
        <v>0</v>
      </c>
      <c r="AJ1140" s="8">
        <f t="shared" ca="1" si="114"/>
        <v>1.0000000001164153</v>
      </c>
      <c r="AK1140" s="3" t="s">
        <v>72</v>
      </c>
      <c r="AL1140" s="3" t="s">
        <v>71</v>
      </c>
      <c r="AM1140" s="3" t="s">
        <v>69</v>
      </c>
      <c r="AN1140" s="3" t="s">
        <v>72</v>
      </c>
      <c r="AO1140" s="3"/>
      <c r="AP1140" s="3"/>
      <c r="AQ1140" s="23">
        <f ca="1">NOW()</f>
        <v>45503.696834953706</v>
      </c>
      <c r="AR1140" s="3"/>
      <c r="AS1140" s="23"/>
      <c r="AT1140" s="23"/>
      <c r="AU1140" s="3" t="s">
        <v>168</v>
      </c>
      <c r="AV1140" s="3" t="s">
        <v>5483</v>
      </c>
      <c r="AW1140" s="3" t="s">
        <v>76</v>
      </c>
      <c r="AX1140" s="3" t="s">
        <v>69</v>
      </c>
      <c r="AY1140" s="3" t="s">
        <v>69</v>
      </c>
      <c r="AZ1140" s="8" t="str">
        <f>+CONCATENATE("Reportan apertura en el enlace ",Tabla4[[#This Row],[Enlace]]," en el ",Tabla4[[#This Row],[Distancia óptica]]," ocasionado por ",Tabla4[[#This Row],[Causa del daño]])</f>
        <v>Reportan apertura en el enlace Mocoa - Florencia en el 0 ocasionado por EPRO - Falla Generada Por Trabajo Programado</v>
      </c>
      <c r="BA1140" s="8" t="str">
        <f>+CONCATENATE("Para dar solución al incidente ",Tabla4[[#This Row],[Solución]])</f>
        <v>Para dar solución al incidente A espera de medida y solucion por parte del operador</v>
      </c>
      <c r="BB1140" s="3" t="str">
        <f>+_xlfn.CONCAT(Tabla4[[#This Row],[Causa Raiz]]," ",Tabla4[[#This Row],[Solución2]]," (",Tabla4[[#This Row],[Anillo]],"- Cabecera: ",Tabla4[[#This Row],[Cabecera]],"- Operador: ",Tabla4[[#This Row],[Operador]],")")</f>
        <v>Reportan apertura en el enlace Mocoa - Florencia en el 0 ocasionado por EPRO - Falla Generada Por Trabajo Programado Para dar solución al incidente A espera de medida y solucion por parte del operador (Troncal- Cabecera: Mocoa- Operador: Telmex - Claro)</v>
      </c>
    </row>
    <row r="1141" spans="1:54" s="2" customFormat="1" ht="185.25">
      <c r="A1141" s="38">
        <f t="shared" si="111"/>
        <v>1140</v>
      </c>
      <c r="B1141" s="3">
        <v>8389812</v>
      </c>
      <c r="C1141" s="3" t="s">
        <v>163</v>
      </c>
      <c r="D1141" s="23">
        <v>45369.409722222219</v>
      </c>
      <c r="E1141" s="23">
        <v>45369.635416666664</v>
      </c>
      <c r="F1141" s="1">
        <f t="shared" ca="1" si="116"/>
        <v>0.22569444444525288</v>
      </c>
      <c r="G1141" s="3" t="s">
        <v>55</v>
      </c>
      <c r="H1141" s="41"/>
      <c r="I1141" s="40"/>
      <c r="J1141" s="5" t="s">
        <v>56</v>
      </c>
      <c r="K1141" s="3" t="s">
        <v>77</v>
      </c>
      <c r="L1141" s="9" t="s">
        <v>58</v>
      </c>
      <c r="M1141" s="3" t="s">
        <v>79</v>
      </c>
      <c r="N1141" s="3" t="s">
        <v>1268</v>
      </c>
      <c r="O1141" s="3" t="s">
        <v>5652</v>
      </c>
      <c r="P1141" s="3" t="s">
        <v>5653</v>
      </c>
      <c r="Q1141" s="4" t="s">
        <v>5654</v>
      </c>
      <c r="R1141" s="3" t="s">
        <v>741</v>
      </c>
      <c r="S1141" s="3" t="s">
        <v>249</v>
      </c>
      <c r="T1141" s="3" t="s">
        <v>66</v>
      </c>
      <c r="U1141" s="3" t="s">
        <v>5655</v>
      </c>
      <c r="V1141" s="22" t="str">
        <f t="shared" si="115"/>
        <v>RDFO; Hora de aviso: 9:50 18/03/2024; Solución: Se realiza un tendido de 10 m de reserva y se instala dos cajas de mepalme de 48 hilos.; Hora de solución: 15:15 18/03/2024; Causa: Vandalismo</v>
      </c>
      <c r="W1141" s="4" t="s">
        <v>160</v>
      </c>
      <c r="X1141" s="3"/>
      <c r="Y1141" s="3"/>
      <c r="Z1141" s="3" t="s">
        <v>69</v>
      </c>
      <c r="AA1141" s="3" t="s">
        <v>71</v>
      </c>
      <c r="AB1141" s="3">
        <v>0</v>
      </c>
      <c r="AC1141" s="3" t="s">
        <v>70</v>
      </c>
      <c r="AD1141" s="6">
        <v>1.8749999999999999E-2</v>
      </c>
      <c r="AE1141" s="7"/>
      <c r="AF1141" s="7"/>
      <c r="AG1141" s="6">
        <f>Tabla4[[#This Row],[Tiempo Parada de Reloj]]+Tabla4[[#This Row],[Tiempo Autorizado por Telefonica (no Máximo)]]</f>
        <v>1.8749999999999999E-2</v>
      </c>
      <c r="AH1141" s="7">
        <f t="shared" ca="1" si="112"/>
        <v>0.2069444444452529</v>
      </c>
      <c r="AI1141" s="8">
        <f t="shared" si="113"/>
        <v>0.44999999999999996</v>
      </c>
      <c r="AJ1141" s="8">
        <f t="shared" ca="1" si="114"/>
        <v>4.9666666666860699</v>
      </c>
      <c r="AK1141" s="3" t="s">
        <v>72</v>
      </c>
      <c r="AL1141" s="3" t="s">
        <v>70</v>
      </c>
      <c r="AM1141" s="3" t="s">
        <v>88</v>
      </c>
      <c r="AN1141" s="3" t="s">
        <v>88</v>
      </c>
      <c r="AO1141" s="3" t="s">
        <v>73</v>
      </c>
      <c r="AP1141" s="3" t="s">
        <v>73</v>
      </c>
      <c r="AQ1141" s="23">
        <v>45370.713194444441</v>
      </c>
      <c r="AR1141" s="3"/>
      <c r="AS1141" s="23"/>
      <c r="AT1141" s="23"/>
      <c r="AU1141" s="3" t="s">
        <v>313</v>
      </c>
      <c r="AV1141" s="3" t="s">
        <v>1273</v>
      </c>
      <c r="AW1141" s="3" t="s">
        <v>76</v>
      </c>
      <c r="AX1141" s="3">
        <v>4.8014400000000004</v>
      </c>
      <c r="AY1141" s="3">
        <v>-74.347440000000006</v>
      </c>
      <c r="AZ1141" s="8" t="str">
        <f>+CONCATENATE("Reportan apertura en el enlace ",Tabla4[[#This Row],[Enlace]]," en el ",Tabla4[[#This Row],[Distancia óptica]]," ocasionado por ",Tabla4[[#This Row],[Causa del daño]])</f>
        <v>Reportan apertura en el enlace Facatativá - Madrid en el km 2,16 desde Faca ocasionado por Vandalismo</v>
      </c>
      <c r="BA1141" s="8" t="str">
        <f>+CONCATENATE("Para dar solución al incidente ",Tabla4[[#This Row],[Solución]])</f>
        <v>Para dar solución al incidente Se realiza un tendido de 10 m de reserva y se instala dos cajas de mepalme de 48 hilos.</v>
      </c>
      <c r="BB1141" s="3" t="str">
        <f>+_xlfn.CONCAT(Tabla4[[#This Row],[Causa Raiz]]," ",Tabla4[[#This Row],[Solución2]]," (",Tabla4[[#This Row],[Anillo]],"- Cabecera: ",Tabla4[[#This Row],[Cabecera]],"- Operador: ",Tabla4[[#This Row],[Operador]],")")</f>
        <v>Reportan apertura en el enlace Facatativá - Madrid en el km 2,16 desde Faca ocasionado por Vandalismo Para dar solución al incidente Se realiza un tendido de 10 m de reserva y se instala dos cajas de mepalme de 48 hilos. (Troncal- Cabecera: Faca Centro- Operador: Colombia Telecomunicaciones)</v>
      </c>
    </row>
    <row r="1142" spans="1:54" s="2" customFormat="1" ht="171">
      <c r="A1142" s="38">
        <f t="shared" si="111"/>
        <v>1141</v>
      </c>
      <c r="B1142" s="3">
        <v>8390348</v>
      </c>
      <c r="C1142" s="3" t="s">
        <v>92</v>
      </c>
      <c r="D1142" s="23">
        <v>45369.475694444445</v>
      </c>
      <c r="E1142" s="23">
        <v>45369.477083333331</v>
      </c>
      <c r="F1142" s="1">
        <f t="shared" ca="1" si="116"/>
        <v>1.3888888861401938E-3</v>
      </c>
      <c r="G1142" s="3" t="s">
        <v>55</v>
      </c>
      <c r="H1142" s="41"/>
      <c r="I1142" s="40"/>
      <c r="J1142" s="5" t="s">
        <v>56</v>
      </c>
      <c r="K1142" s="3" t="s">
        <v>108</v>
      </c>
      <c r="L1142" s="9" t="s">
        <v>58</v>
      </c>
      <c r="M1142" s="3" t="s">
        <v>109</v>
      </c>
      <c r="N1142" s="3" t="s">
        <v>110</v>
      </c>
      <c r="O1142" s="3" t="s">
        <v>676</v>
      </c>
      <c r="P1142" s="3" t="s">
        <v>325</v>
      </c>
      <c r="Q1142" s="4" t="s">
        <v>5656</v>
      </c>
      <c r="R1142" s="3" t="s">
        <v>327</v>
      </c>
      <c r="S1142" s="3" t="s">
        <v>115</v>
      </c>
      <c r="T1142" s="3" t="s">
        <v>104</v>
      </c>
      <c r="U1142" s="3" t="s">
        <v>5657</v>
      </c>
      <c r="V1142" s="22" t="str">
        <f t="shared" si="115"/>
        <v>RTNFO; Hora de aviso: 11:25 18/03/2024; Solución: Juan Molina de Claro confirma que el enlace esta operativo; Hora de solución: 11:27 18/03/2024; Causa: Visita Fallida</v>
      </c>
      <c r="W1142" s="4" t="s">
        <v>4491</v>
      </c>
      <c r="X1142" s="3"/>
      <c r="Y1142" s="3"/>
      <c r="Z1142" s="3" t="s">
        <v>69</v>
      </c>
      <c r="AA1142" s="3" t="s">
        <v>71</v>
      </c>
      <c r="AB1142" s="3">
        <v>0</v>
      </c>
      <c r="AC1142" s="3" t="s">
        <v>71</v>
      </c>
      <c r="AD1142" s="6">
        <v>0</v>
      </c>
      <c r="AE1142" s="7"/>
      <c r="AF1142" s="7"/>
      <c r="AG1142" s="6">
        <f>Tabla4[[#This Row],[Tiempo Parada de Reloj]]+Tabla4[[#This Row],[Tiempo Autorizado por Telefonica (no Máximo)]]</f>
        <v>0</v>
      </c>
      <c r="AH1142" s="7">
        <f t="shared" ca="1" si="112"/>
        <v>1.3888888861401938E-3</v>
      </c>
      <c r="AI1142" s="8">
        <f t="shared" si="113"/>
        <v>0</v>
      </c>
      <c r="AJ1142" s="8">
        <f t="shared" ca="1" si="114"/>
        <v>3.3333333267364651E-2</v>
      </c>
      <c r="AK1142" s="3" t="s">
        <v>120</v>
      </c>
      <c r="AL1142" s="3" t="s">
        <v>70</v>
      </c>
      <c r="AM1142" s="3" t="s">
        <v>88</v>
      </c>
      <c r="AN1142" s="3" t="s">
        <v>73</v>
      </c>
      <c r="AO1142" s="3" t="s">
        <v>73</v>
      </c>
      <c r="AP1142" s="3" t="s">
        <v>73</v>
      </c>
      <c r="AQ1142" s="23">
        <v>45369.829861111109</v>
      </c>
      <c r="AR1142" s="3"/>
      <c r="AS1142" s="23"/>
      <c r="AT1142" s="23"/>
      <c r="AU1142" s="3" t="s">
        <v>121</v>
      </c>
      <c r="AV1142" s="3" t="s">
        <v>110</v>
      </c>
      <c r="AW1142" s="3" t="s">
        <v>1323</v>
      </c>
      <c r="AX1142" s="3" t="s">
        <v>69</v>
      </c>
      <c r="AY1142" s="3" t="s">
        <v>69</v>
      </c>
      <c r="AZ1142" s="8" t="str">
        <f>+CONCATENATE("Reportan apertura en el enlace ",Tabla4[[#This Row],[Enlace]]," en el ",Tabla4[[#This Row],[Distancia óptica]]," ocasionado por ",Tabla4[[#This Row],[Causa del daño]])</f>
        <v>Reportan apertura en el enlace Bosconia - Valledupar en el Km 0 ocasionado por Visita Fallida</v>
      </c>
      <c r="BA1142" s="8" t="str">
        <f>+CONCATENATE("Para dar solución al incidente ",Tabla4[[#This Row],[Solución]])</f>
        <v>Para dar solución al incidente Juan Molina de Claro confirma que el enlace esta operativo</v>
      </c>
      <c r="BB1142" s="3" t="str">
        <f>+_xlfn.CONCAT(Tabla4[[#This Row],[Causa Raiz]]," ",Tabla4[[#This Row],[Solución2]]," (",Tabla4[[#This Row],[Anillo]],"- Cabecera: ",Tabla4[[#This Row],[Cabecera]],"- Operador: ",Tabla4[[#This Row],[Operador]],")")</f>
        <v>Reportan apertura en el enlace Bosconia - Valledupar en el Km 0 ocasionado por Visita Fallida Para dar solución al incidente Juan Molina de Claro confirma que el enlace esta operativo (TRONCAL- Cabecera: BOSCONIA- Operador: Colombia Telecomunicaciones)</v>
      </c>
    </row>
    <row r="1143" spans="1:54" s="2" customFormat="1" ht="185.25">
      <c r="A1143" s="38">
        <f t="shared" si="111"/>
        <v>1142</v>
      </c>
      <c r="B1143" s="3">
        <v>8382310</v>
      </c>
      <c r="C1143" s="3" t="s">
        <v>54</v>
      </c>
      <c r="D1143" s="23">
        <v>45369.479166666664</v>
      </c>
      <c r="E1143" s="23">
        <v>45369.548611111109</v>
      </c>
      <c r="F1143" s="1">
        <f t="shared" ca="1" si="116"/>
        <v>6.9444444445252884E-2</v>
      </c>
      <c r="G1143" s="3" t="s">
        <v>55</v>
      </c>
      <c r="H1143" s="41"/>
      <c r="I1143" s="40"/>
      <c r="J1143" s="5" t="s">
        <v>56</v>
      </c>
      <c r="K1143" s="3" t="s">
        <v>93</v>
      </c>
      <c r="L1143" s="9" t="s">
        <v>78</v>
      </c>
      <c r="M1143" s="3" t="s">
        <v>59</v>
      </c>
      <c r="N1143" s="3" t="s">
        <v>60</v>
      </c>
      <c r="O1143" s="3" t="s">
        <v>5658</v>
      </c>
      <c r="P1143" s="3" t="s">
        <v>5659</v>
      </c>
      <c r="Q1143" s="4" t="s">
        <v>5660</v>
      </c>
      <c r="R1143" s="3" t="s">
        <v>947</v>
      </c>
      <c r="S1143" s="3" t="s">
        <v>65</v>
      </c>
      <c r="T1143" s="3" t="s">
        <v>176</v>
      </c>
      <c r="U1143" s="3" t="s">
        <v>5661</v>
      </c>
      <c r="V1143" s="22" t="str">
        <f t="shared" si="115"/>
        <v>RLFO; Hora de aviso: 11:30 18/03/2024; Solución: Se enruta hilos en cajas de empalme existentes; Hora de solución: 13:10 18/03/2024; Causa: Intervención de Terceros. No Identificados</v>
      </c>
      <c r="W1143" s="4" t="s">
        <v>5662</v>
      </c>
      <c r="X1143" s="3"/>
      <c r="Y1143" s="3"/>
      <c r="Z1143" s="3" t="s">
        <v>69</v>
      </c>
      <c r="AA1143" s="3" t="s">
        <v>70</v>
      </c>
      <c r="AB1143" s="3">
        <v>8382310</v>
      </c>
      <c r="AC1143" s="3" t="s">
        <v>71</v>
      </c>
      <c r="AD1143" s="6">
        <v>0</v>
      </c>
      <c r="AE1143" s="7"/>
      <c r="AF1143" s="7"/>
      <c r="AG1143" s="6">
        <f>Tabla4[[#This Row],[Tiempo Parada de Reloj]]+Tabla4[[#This Row],[Tiempo Autorizado por Telefonica (no Máximo)]]</f>
        <v>0</v>
      </c>
      <c r="AH1143" s="7">
        <f t="shared" ca="1" si="112"/>
        <v>6.9444444445252884E-2</v>
      </c>
      <c r="AI1143" s="8">
        <f t="shared" si="113"/>
        <v>0</v>
      </c>
      <c r="AJ1143" s="8">
        <f t="shared" ca="1" si="114"/>
        <v>1.6666666666860692</v>
      </c>
      <c r="AK1143" s="3" t="s">
        <v>72</v>
      </c>
      <c r="AL1143" s="3" t="s">
        <v>70</v>
      </c>
      <c r="AM1143" s="3" t="s">
        <v>88</v>
      </c>
      <c r="AN1143" s="3" t="s">
        <v>88</v>
      </c>
      <c r="AO1143" s="3" t="s">
        <v>119</v>
      </c>
      <c r="AP1143" s="3" t="s">
        <v>119</v>
      </c>
      <c r="AQ1143" s="23">
        <v>45369.927083333336</v>
      </c>
      <c r="AR1143" s="3"/>
      <c r="AS1143" s="23"/>
      <c r="AT1143" s="23"/>
      <c r="AU1143" s="3" t="s">
        <v>100</v>
      </c>
      <c r="AV1143" s="3" t="s">
        <v>5663</v>
      </c>
      <c r="AW1143" s="3" t="s">
        <v>1311</v>
      </c>
      <c r="AX1143" s="3">
        <v>4.6286870000000002</v>
      </c>
      <c r="AY1143" s="3">
        <v>-74.099941999999999</v>
      </c>
      <c r="AZ1143" s="8" t="str">
        <f>+CONCATENATE("Reportan apertura en el enlace ",Tabla4[[#This Row],[Enlace]]," en el ",Tabla4[[#This Row],[Distancia óptica]]," ocasionado por ",Tabla4[[#This Row],[Causa del daño]])</f>
        <v>Reportan apertura en el enlace Mov. Genfar - Mov. Ciprés Plaza en el km 0,375 desde Mov. Genfar ocasionado por Intervención de Terceros. No Identificados</v>
      </c>
      <c r="BA1143" s="8" t="str">
        <f>+CONCATENATE("Para dar solución al incidente ",Tabla4[[#This Row],[Solución]])</f>
        <v>Para dar solución al incidente Se enruta hilos en cajas de empalme existentes</v>
      </c>
      <c r="BB1143" s="3" t="str">
        <f>+_xlfn.CONCAT(Tabla4[[#This Row],[Causa Raiz]]," ",Tabla4[[#This Row],[Solución2]]," (",Tabla4[[#This Row],[Anillo]],"- Cabecera: ",Tabla4[[#This Row],[Cabecera]],"- Operador: ",Tabla4[[#This Row],[Operador]],")")</f>
        <v>Reportan apertura en el enlace Mov. Genfar - Mov. Ciprés Plaza en el km 0,375 desde Mov. Genfar ocasionado por Intervención de Terceros. No Identificados Para dar solución al incidente Se enruta hilos en cajas de empalme existentes (UK- Cabecera: SALITRE - Operador: Colombia Telecomunicaciones)</v>
      </c>
    </row>
    <row r="1144" spans="1:54" s="2" customFormat="1" ht="199.5">
      <c r="A1144" s="38">
        <f t="shared" si="111"/>
        <v>1143</v>
      </c>
      <c r="B1144" s="3">
        <v>8391234</v>
      </c>
      <c r="C1144" s="3" t="s">
        <v>54</v>
      </c>
      <c r="D1144" s="23">
        <v>45369.576388888891</v>
      </c>
      <c r="E1144" s="23">
        <v>45370.013888888891</v>
      </c>
      <c r="F1144" s="1">
        <f t="shared" ca="1" si="116"/>
        <v>0.4375</v>
      </c>
      <c r="G1144" s="3" t="s">
        <v>55</v>
      </c>
      <c r="H1144" s="41"/>
      <c r="I1144" s="40"/>
      <c r="J1144" s="5" t="s">
        <v>56</v>
      </c>
      <c r="K1144" s="3" t="s">
        <v>122</v>
      </c>
      <c r="L1144" s="9" t="s">
        <v>78</v>
      </c>
      <c r="M1144" s="3" t="s">
        <v>800</v>
      </c>
      <c r="N1144" s="3" t="s">
        <v>2493</v>
      </c>
      <c r="O1144" s="3" t="s">
        <v>5664</v>
      </c>
      <c r="P1144" s="3" t="s">
        <v>5665</v>
      </c>
      <c r="Q1144" s="4" t="s">
        <v>5666</v>
      </c>
      <c r="R1144" s="3" t="s">
        <v>649</v>
      </c>
      <c r="S1144" s="3" t="s">
        <v>129</v>
      </c>
      <c r="T1144" s="3" t="s">
        <v>329</v>
      </c>
      <c r="U1144" s="3" t="s">
        <v>5667</v>
      </c>
      <c r="V1144" s="22" t="str">
        <f t="shared" si="115"/>
        <v>RLFO; Hora de aviso: 13:50 18/03/2024; Solución: se tendieron 600 metros de fibra óptica de 36 hilos y se realizaron dos empalmes de 36 hilos cada uno; Hora de solución: 0:20 19/03/2024; Causa: Incendio</v>
      </c>
      <c r="W1144" s="4" t="s">
        <v>132</v>
      </c>
      <c r="X1144" s="3"/>
      <c r="Y1144" s="3"/>
      <c r="Z1144" s="3" t="s">
        <v>69</v>
      </c>
      <c r="AA1144" s="3" t="s">
        <v>70</v>
      </c>
      <c r="AB1144" s="3">
        <v>8391234</v>
      </c>
      <c r="AC1144" s="3" t="s">
        <v>71</v>
      </c>
      <c r="AD1144" s="6">
        <v>0.32291666666666669</v>
      </c>
      <c r="AE1144" s="7"/>
      <c r="AF1144" s="7"/>
      <c r="AG1144" s="6">
        <f>Tabla4[[#This Row],[Tiempo Parada de Reloj]]+Tabla4[[#This Row],[Tiempo Autorizado por Telefonica (no Máximo)]]</f>
        <v>0.32291666666666669</v>
      </c>
      <c r="AH1144" s="7">
        <f t="shared" ca="1" si="112"/>
        <v>0.11458333333333331</v>
      </c>
      <c r="AI1144" s="8">
        <f t="shared" si="113"/>
        <v>7.75</v>
      </c>
      <c r="AJ1144" s="8">
        <f t="shared" ca="1" si="114"/>
        <v>2.7499999999999996</v>
      </c>
      <c r="AK1144" s="3" t="s">
        <v>72</v>
      </c>
      <c r="AL1144" s="3" t="s">
        <v>70</v>
      </c>
      <c r="AM1144" s="3" t="s">
        <v>88</v>
      </c>
      <c r="AN1144" s="3" t="s">
        <v>98</v>
      </c>
      <c r="AO1144" s="3" t="s">
        <v>120</v>
      </c>
      <c r="AP1144" s="3" t="s">
        <v>120</v>
      </c>
      <c r="AQ1144" s="23">
        <v>45372.490972222222</v>
      </c>
      <c r="AR1144" s="3"/>
      <c r="AS1144" s="23"/>
      <c r="AT1144" s="23"/>
      <c r="AU1144" s="3" t="s">
        <v>655</v>
      </c>
      <c r="AV1144" s="3" t="s">
        <v>3827</v>
      </c>
      <c r="AW1144" s="3" t="s">
        <v>76</v>
      </c>
      <c r="AX1144" s="3">
        <v>9.5020849999999992</v>
      </c>
      <c r="AY1144" s="3">
        <v>-75.583788999999996</v>
      </c>
      <c r="AZ1144" s="8" t="str">
        <f>+CONCATENATE("Reportan apertura en el enlace ",Tabla4[[#This Row],[Enlace]]," en el ",Tabla4[[#This Row],[Distancia óptica]]," ocasionado por ",Tabla4[[#This Row],[Causa del daño]])</f>
        <v>Reportan apertura en el enlace Mov. Tolu - Mov. Coveñas en el km 4,3 desde Tolu ocasionado por Incendio</v>
      </c>
      <c r="BA1144" s="8" t="str">
        <f>+CONCATENATE("Para dar solución al incidente ",Tabla4[[#This Row],[Solución]])</f>
        <v>Para dar solución al incidente se tendieron 600 metros de fibra óptica de 36 hilos y se realizaron dos empalmes de 36 hilos cada uno</v>
      </c>
      <c r="BB1144" s="3" t="str">
        <f>+_xlfn.CONCAT(Tabla4[[#This Row],[Causa Raiz]]," ",Tabla4[[#This Row],[Solución2]]," (",Tabla4[[#This Row],[Anillo]],"- Cabecera: ",Tabla4[[#This Row],[Cabecera]],"- Operador: ",Tabla4[[#This Row],[Operador]],")")</f>
        <v>Reportan apertura en el enlace Mov. Tolu - Mov. Coveñas en el km 4,3 desde Tolu ocasionado por Incendio Para dar solución al incidente se tendieron 600 metros de fibra óptica de 36 hilos y se realizaron dos empalmes de 36 hilos cada uno (Troncal- Cabecera: Sincelejo- Operador: Colombia Telecomunicaciones)</v>
      </c>
    </row>
    <row r="1145" spans="1:54" s="2" customFormat="1" ht="185.25">
      <c r="A1145" s="38">
        <f t="shared" si="111"/>
        <v>1144</v>
      </c>
      <c r="B1145" s="3">
        <v>8391536</v>
      </c>
      <c r="C1145" s="3" t="s">
        <v>92</v>
      </c>
      <c r="D1145" s="23">
        <v>45369.614583333336</v>
      </c>
      <c r="E1145" s="23">
        <v>45370.4375</v>
      </c>
      <c r="F1145" s="1">
        <f t="shared" ca="1" si="116"/>
        <v>0.82291666666424135</v>
      </c>
      <c r="G1145" s="3" t="s">
        <v>55</v>
      </c>
      <c r="H1145" s="41"/>
      <c r="I1145" s="40"/>
      <c r="J1145" s="5" t="s">
        <v>56</v>
      </c>
      <c r="K1145" s="3" t="s">
        <v>108</v>
      </c>
      <c r="L1145" s="9" t="s">
        <v>58</v>
      </c>
      <c r="M1145" s="3" t="s">
        <v>109</v>
      </c>
      <c r="N1145" s="3" t="s">
        <v>323</v>
      </c>
      <c r="O1145" s="3" t="s">
        <v>1029</v>
      </c>
      <c r="P1145" s="3" t="s">
        <v>5668</v>
      </c>
      <c r="Q1145" s="4" t="s">
        <v>5669</v>
      </c>
      <c r="R1145" s="3" t="s">
        <v>327</v>
      </c>
      <c r="S1145" s="3" t="s">
        <v>115</v>
      </c>
      <c r="T1145" s="3" t="s">
        <v>256</v>
      </c>
      <c r="U1145" s="3" t="s">
        <v>5670</v>
      </c>
      <c r="V1145" s="22" t="str">
        <f t="shared" si="115"/>
        <v>RTNFO; Hora de aviso: 14:45 18/03/2024; Solución: se realzia refusion de hilo para dar solcuion ; Hora de solución: 10:30 19/03/2024; Causa: Falla de Empalme de FiOp</v>
      </c>
      <c r="W1145" s="4" t="s">
        <v>118</v>
      </c>
      <c r="X1145" s="3"/>
      <c r="Y1145" s="3"/>
      <c r="Z1145" s="3" t="s">
        <v>69</v>
      </c>
      <c r="AA1145" s="3" t="s">
        <v>71</v>
      </c>
      <c r="AB1145" s="3">
        <v>0</v>
      </c>
      <c r="AC1145" s="3" t="s">
        <v>71</v>
      </c>
      <c r="AD1145" s="6">
        <v>0.60972222222222228</v>
      </c>
      <c r="AE1145" s="7">
        <v>4.8611111111111112E-3</v>
      </c>
      <c r="AF1145" s="7" t="s">
        <v>4651</v>
      </c>
      <c r="AG1145" s="6">
        <f>Tabla4[[#This Row],[Tiempo Parada de Reloj]]+Tabla4[[#This Row],[Tiempo Autorizado por Telefonica (no Máximo)]]</f>
        <v>0.61458333333333337</v>
      </c>
      <c r="AH1145" s="7">
        <f t="shared" ca="1" si="112"/>
        <v>0.21319444444201907</v>
      </c>
      <c r="AI1145" s="8">
        <f t="shared" si="113"/>
        <v>14.633333333333335</v>
      </c>
      <c r="AJ1145" s="8">
        <f t="shared" ca="1" si="114"/>
        <v>5.1166666666084577</v>
      </c>
      <c r="AK1145" s="3" t="s">
        <v>88</v>
      </c>
      <c r="AL1145" s="3" t="s">
        <v>70</v>
      </c>
      <c r="AM1145" s="3" t="s">
        <v>460</v>
      </c>
      <c r="AN1145" s="3" t="s">
        <v>460</v>
      </c>
      <c r="AO1145" s="3" t="s">
        <v>120</v>
      </c>
      <c r="AP1145" s="3" t="s">
        <v>120</v>
      </c>
      <c r="AQ1145" s="23">
        <v>45371.654166666667</v>
      </c>
      <c r="AR1145" s="3"/>
      <c r="AS1145" s="23"/>
      <c r="AT1145" s="23"/>
      <c r="AU1145" s="3" t="s">
        <v>637</v>
      </c>
      <c r="AV1145" s="3" t="s">
        <v>1694</v>
      </c>
      <c r="AW1145" s="3" t="s">
        <v>370</v>
      </c>
      <c r="AX1145" s="3">
        <v>8.0144439999999992</v>
      </c>
      <c r="AY1145" s="3">
        <v>-73.502499999999998</v>
      </c>
      <c r="AZ1145" s="8" t="str">
        <f>+CONCATENATE("Reportan apertura en el enlace ",Tabla4[[#This Row],[Enlace]]," en el ",Tabla4[[#This Row],[Distancia óptica]]," ocasionado por ",Tabla4[[#This Row],[Causa del daño]])</f>
        <v>Reportan apertura en el enlace Aguachica - San Alberto en el Km 52,9 desde nodo tigo Aguachica ocasionado por Falla de Empalme de FiOp</v>
      </c>
      <c r="BA1145" s="8" t="str">
        <f>+CONCATENATE("Para dar solución al incidente ",Tabla4[[#This Row],[Solución]])</f>
        <v xml:space="preserve">Para dar solución al incidente se realzia refusion de hilo para dar solcuion </v>
      </c>
      <c r="BB1145" s="3" t="str">
        <f>+_xlfn.CONCAT(Tabla4[[#This Row],[Causa Raiz]]," ",Tabla4[[#This Row],[Solución2]]," (",Tabla4[[#This Row],[Anillo]],"- Cabecera: ",Tabla4[[#This Row],[Cabecera]],"- Operador: ",Tabla4[[#This Row],[Operador]],")")</f>
        <v>Reportan apertura en el enlace Aguachica - San Alberto en el Km 52,9 desde nodo tigo Aguachica ocasionado por Falla de Empalme de FiOp Para dar solución al incidente se realzia refusion de hilo para dar solcuion  (lineal- Cabecera: Aguachica- Operador: Colombia Telecomunicaciones)</v>
      </c>
    </row>
    <row r="1146" spans="1:54" s="2" customFormat="1" ht="199.5">
      <c r="A1146" s="38">
        <f t="shared" si="111"/>
        <v>1145</v>
      </c>
      <c r="B1146" s="3">
        <v>8391746</v>
      </c>
      <c r="C1146" s="3" t="s">
        <v>54</v>
      </c>
      <c r="D1146" s="23">
        <v>45369.631944444445</v>
      </c>
      <c r="E1146" s="23">
        <v>45370.5625</v>
      </c>
      <c r="F1146" s="1">
        <f t="shared" ca="1" si="116"/>
        <v>0.93055555555474712</v>
      </c>
      <c r="G1146" s="3" t="s">
        <v>55</v>
      </c>
      <c r="H1146" s="41"/>
      <c r="I1146" s="40"/>
      <c r="J1146" s="5" t="s">
        <v>56</v>
      </c>
      <c r="K1146" s="3" t="s">
        <v>77</v>
      </c>
      <c r="L1146" s="9" t="s">
        <v>78</v>
      </c>
      <c r="M1146" s="3" t="s">
        <v>745</v>
      </c>
      <c r="N1146" s="3" t="s">
        <v>746</v>
      </c>
      <c r="O1146" s="3" t="s">
        <v>5671</v>
      </c>
      <c r="P1146" s="3" t="s">
        <v>5672</v>
      </c>
      <c r="Q1146" s="4" t="s">
        <v>5673</v>
      </c>
      <c r="R1146" s="3" t="s">
        <v>750</v>
      </c>
      <c r="S1146" s="3" t="s">
        <v>158</v>
      </c>
      <c r="T1146" s="3" t="s">
        <v>66</v>
      </c>
      <c r="U1146" s="3" t="s">
        <v>5674</v>
      </c>
      <c r="V1146" s="22" t="str">
        <f t="shared" si="115"/>
        <v>RLFO; Hora de aviso: 15:10 18/03/2024; Solución: se recuperan 15 metros de reserva y se hace un emaplme ; Hora de solución: 13:30 19/03/2024; Causa: Vandalismo</v>
      </c>
      <c r="W1146" s="4" t="s">
        <v>160</v>
      </c>
      <c r="X1146" s="3"/>
      <c r="Y1146" s="3"/>
      <c r="Z1146" s="3" t="s">
        <v>69</v>
      </c>
      <c r="AA1146" s="3" t="s">
        <v>71</v>
      </c>
      <c r="AB1146" s="3">
        <v>0</v>
      </c>
      <c r="AC1146" s="3" t="s">
        <v>71</v>
      </c>
      <c r="AD1146" s="6">
        <v>0.78472222222222221</v>
      </c>
      <c r="AE1146" s="7"/>
      <c r="AF1146" s="7"/>
      <c r="AG1146" s="6">
        <f>Tabla4[[#This Row],[Tiempo Parada de Reloj]]+Tabla4[[#This Row],[Tiempo Autorizado por Telefonica (no Máximo)]]</f>
        <v>0.78472222222222221</v>
      </c>
      <c r="AH1146" s="7">
        <f t="shared" ca="1" si="112"/>
        <v>0.14583333333252491</v>
      </c>
      <c r="AI1146" s="8">
        <f t="shared" si="113"/>
        <v>18.833333333333332</v>
      </c>
      <c r="AJ1146" s="8">
        <f t="shared" ca="1" si="114"/>
        <v>3.4999999999805977</v>
      </c>
      <c r="AK1146" s="3" t="s">
        <v>73</v>
      </c>
      <c r="AL1146" s="3" t="s">
        <v>70</v>
      </c>
      <c r="AM1146" s="3" t="s">
        <v>460</v>
      </c>
      <c r="AN1146" s="3" t="s">
        <v>460</v>
      </c>
      <c r="AO1146" s="3" t="s">
        <v>120</v>
      </c>
      <c r="AP1146" s="3" t="s">
        <v>120</v>
      </c>
      <c r="AQ1146" s="23">
        <v>45372.534722222219</v>
      </c>
      <c r="AR1146" s="3"/>
      <c r="AS1146" s="23"/>
      <c r="AT1146" s="23"/>
      <c r="AU1146" s="3" t="s">
        <v>752</v>
      </c>
      <c r="AV1146" s="3" t="s">
        <v>753</v>
      </c>
      <c r="AW1146" s="3" t="s">
        <v>5675</v>
      </c>
      <c r="AX1146" s="3">
        <v>2.9069440000000002</v>
      </c>
      <c r="AY1146" s="3">
        <v>-75.277777999999998</v>
      </c>
      <c r="AZ1146" s="8" t="str">
        <f>+CONCATENATE("Reportan apertura en el enlace ",Tabla4[[#This Row],[Enlace]]," en el ",Tabla4[[#This Row],[Distancia óptica]]," ocasionado por ",Tabla4[[#This Row],[Causa del daño]])</f>
        <v>Reportan apertura en el enlace Mov. Neiva Centro - Mov. Manzanares en el km 1,2 desde Mov Neiva Manzanares ocasionado por Vandalismo</v>
      </c>
      <c r="BA1146" s="8" t="str">
        <f>+CONCATENATE("Para dar solución al incidente ",Tabla4[[#This Row],[Solución]])</f>
        <v xml:space="preserve">Para dar solución al incidente se recuperan 15 metros de reserva y se hace un emaplme </v>
      </c>
      <c r="BB1146" s="3" t="str">
        <f>+_xlfn.CONCAT(Tabla4[[#This Row],[Causa Raiz]]," ",Tabla4[[#This Row],[Solución2]]," (",Tabla4[[#This Row],[Anillo]],"- Cabecera: ",Tabla4[[#This Row],[Cabecera]],"- Operador: ",Tabla4[[#This Row],[Operador]],")")</f>
        <v>Reportan apertura en el enlace Mov. Neiva Centro - Mov. Manzanares en el km 1,2 desde Mov Neiva Manzanares ocasionado por Vandalismo Para dar solución al incidente se recuperan 15 metros de reserva y se hace un emaplme  ( Uk Manzanares - Cabecera: Neiva Centro- Operador: Colombia Telecomunicaciones)</v>
      </c>
    </row>
    <row r="1147" spans="1:54" s="2" customFormat="1" ht="199.5">
      <c r="A1147" s="38">
        <f t="shared" si="111"/>
        <v>1146</v>
      </c>
      <c r="B1147" s="3">
        <v>8391675</v>
      </c>
      <c r="C1147" s="3" t="s">
        <v>136</v>
      </c>
      <c r="D1147" s="23">
        <v>45369.635416666664</v>
      </c>
      <c r="E1147" s="23">
        <v>45369.84375</v>
      </c>
      <c r="F1147" s="1">
        <f t="shared" ca="1" si="116"/>
        <v>0.20833333333575865</v>
      </c>
      <c r="G1147" s="3" t="s">
        <v>55</v>
      </c>
      <c r="H1147" s="41"/>
      <c r="I1147" s="40"/>
      <c r="J1147" s="5" t="s">
        <v>137</v>
      </c>
      <c r="K1147" s="3" t="s">
        <v>57</v>
      </c>
      <c r="L1147" s="9" t="s">
        <v>78</v>
      </c>
      <c r="M1147" s="3" t="s">
        <v>59</v>
      </c>
      <c r="N1147" s="3" t="s">
        <v>60</v>
      </c>
      <c r="O1147" s="3" t="s">
        <v>5676</v>
      </c>
      <c r="P1147" s="3" t="s">
        <v>5677</v>
      </c>
      <c r="Q1147" s="4" t="s">
        <v>5678</v>
      </c>
      <c r="R1147" s="3" t="s">
        <v>947</v>
      </c>
      <c r="S1147" s="3" t="s">
        <v>65</v>
      </c>
      <c r="T1147" s="3" t="s">
        <v>176</v>
      </c>
      <c r="U1147" s="3" t="s">
        <v>5679</v>
      </c>
      <c r="V1147" s="22" t="str">
        <f t="shared" si="115"/>
        <v>RBHFO; Hora de aviso: 15:15 18/03/2024; Solución: Se realiza un tendido de 100 metros  y dos empalmes de continuidad de 24 hilos; Hora de solución: 20:15 18/03/2024; Causa: Intervención de Terceros. No Identificados</v>
      </c>
      <c r="W1147" s="4" t="s">
        <v>68</v>
      </c>
      <c r="X1147" s="3"/>
      <c r="Y1147" s="3"/>
      <c r="Z1147" s="3" t="s">
        <v>69</v>
      </c>
      <c r="AA1147" s="3" t="s">
        <v>70</v>
      </c>
      <c r="AB1147" s="3" t="s">
        <v>5680</v>
      </c>
      <c r="AC1147" s="3" t="s">
        <v>71</v>
      </c>
      <c r="AD1147" s="6">
        <v>0</v>
      </c>
      <c r="AE1147" s="7"/>
      <c r="AF1147" s="7"/>
      <c r="AG1147" s="6">
        <f>Tabla4[[#This Row],[Tiempo Parada de Reloj]]+Tabla4[[#This Row],[Tiempo Autorizado por Telefonica (no Máximo)]]</f>
        <v>0</v>
      </c>
      <c r="AH1147" s="7">
        <f t="shared" ca="1" si="112"/>
        <v>0.20833333333575865</v>
      </c>
      <c r="AI1147" s="8">
        <f t="shared" si="113"/>
        <v>0</v>
      </c>
      <c r="AJ1147" s="8">
        <f t="shared" ca="1" si="114"/>
        <v>5.0000000000582077</v>
      </c>
      <c r="AK1147" s="3" t="s">
        <v>88</v>
      </c>
      <c r="AL1147" s="3" t="s">
        <v>71</v>
      </c>
      <c r="AM1147" s="3" t="s">
        <v>88</v>
      </c>
      <c r="AN1147" s="3" t="s">
        <v>88</v>
      </c>
      <c r="AO1147" s="3" t="s">
        <v>73</v>
      </c>
      <c r="AP1147" s="3" t="s">
        <v>73</v>
      </c>
      <c r="AQ1147" s="23">
        <v>45370.902083333334</v>
      </c>
      <c r="AR1147" s="3"/>
      <c r="AS1147" s="23"/>
      <c r="AT1147" s="23"/>
      <c r="AU1147" s="3" t="s">
        <v>100</v>
      </c>
      <c r="AV1147" s="3" t="s">
        <v>2678</v>
      </c>
      <c r="AW1147" s="3" t="s">
        <v>5681</v>
      </c>
      <c r="AX1147" s="3">
        <v>4.6424399999999997</v>
      </c>
      <c r="AY1147" s="3">
        <v>-74.112719999999996</v>
      </c>
      <c r="AZ1147" s="8" t="str">
        <f>+CONCATENATE("Reportan apertura en el enlace ",Tabla4[[#This Row],[Enlace]]," en el ",Tabla4[[#This Row],[Distancia óptica]]," ocasionado por ",Tabla4[[#This Row],[Causa del daño]])</f>
        <v>Reportan apertura en el enlace Mov Trunking - Mov. Salitre en el km 3,35 desde Mov salitre ocasionado por Intervención de Terceros. No Identificados</v>
      </c>
      <c r="BA1147" s="8" t="str">
        <f>+CONCATENATE("Para dar solución al incidente ",Tabla4[[#This Row],[Solución]])</f>
        <v>Para dar solución al incidente Se realiza un tendido de 100 metros  y dos empalmes de continuidad de 24 hilos</v>
      </c>
      <c r="BB1147" s="3" t="str">
        <f>+_xlfn.CONCAT(Tabla4[[#This Row],[Causa Raiz]]," ",Tabla4[[#This Row],[Solución2]]," (",Tabla4[[#This Row],[Anillo]],"- Cabecera: ",Tabla4[[#This Row],[Cabecera]],"- Operador: ",Tabla4[[#This Row],[Operador]],")")</f>
        <v>Reportan apertura en el enlace Mov Trunking - Mov. Salitre en el km 3,35 desde Mov salitre ocasionado por Intervención de Terceros. No Identificados Para dar solución al incidente Se realiza un tendido de 100 metros  y dos empalmes de continuidad de 24 hilos (anillo 53- Cabecera: asturias- Operador: Infraco)</v>
      </c>
    </row>
    <row r="1148" spans="1:54" s="2" customFormat="1" ht="171">
      <c r="A1148" s="38">
        <f t="shared" si="111"/>
        <v>1147</v>
      </c>
      <c r="B1148" s="3">
        <v>8391760</v>
      </c>
      <c r="C1148" s="3" t="s">
        <v>92</v>
      </c>
      <c r="D1148" s="23">
        <v>45369.65625</v>
      </c>
      <c r="E1148" s="23">
        <v>45370.416666666664</v>
      </c>
      <c r="F1148" s="1">
        <f t="shared" ca="1" si="116"/>
        <v>0.76041666666424135</v>
      </c>
      <c r="G1148" s="3" t="s">
        <v>55</v>
      </c>
      <c r="H1148" s="41"/>
      <c r="I1148" s="40"/>
      <c r="J1148" s="5" t="s">
        <v>56</v>
      </c>
      <c r="K1148" s="3" t="s">
        <v>108</v>
      </c>
      <c r="L1148" s="9" t="s">
        <v>58</v>
      </c>
      <c r="M1148" s="3" t="s">
        <v>109</v>
      </c>
      <c r="N1148" s="3" t="s">
        <v>110</v>
      </c>
      <c r="O1148" s="3" t="s">
        <v>712</v>
      </c>
      <c r="P1148" s="3" t="s">
        <v>5682</v>
      </c>
      <c r="Q1148" s="4" t="s">
        <v>5683</v>
      </c>
      <c r="R1148" s="3" t="s">
        <v>327</v>
      </c>
      <c r="S1148" s="3" t="s">
        <v>115</v>
      </c>
      <c r="T1148" s="3" t="s">
        <v>66</v>
      </c>
      <c r="U1148" s="3" t="s">
        <v>5684</v>
      </c>
      <c r="V1148" s="22" t="str">
        <f t="shared" si="115"/>
        <v>RTNFO; Hora de aviso: 15:45 18/03/2024; Solución: se hace empalme de 36 hilos; Hora de solución: 10:00 19/03/2024; Causa: Vandalismo</v>
      </c>
      <c r="W1148" s="4" t="s">
        <v>4491</v>
      </c>
      <c r="X1148" s="3"/>
      <c r="Y1148" s="3"/>
      <c r="Z1148" s="3" t="s">
        <v>69</v>
      </c>
      <c r="AA1148" s="3" t="s">
        <v>71</v>
      </c>
      <c r="AB1148" s="3">
        <v>0</v>
      </c>
      <c r="AC1148" s="3" t="s">
        <v>71</v>
      </c>
      <c r="AD1148" s="6">
        <v>0.55208333333333337</v>
      </c>
      <c r="AE1148" s="7"/>
      <c r="AF1148" s="7"/>
      <c r="AG1148" s="6">
        <f>Tabla4[[#This Row],[Tiempo Parada de Reloj]]+Tabla4[[#This Row],[Tiempo Autorizado por Telefonica (no Máximo)]]</f>
        <v>0.55208333333333337</v>
      </c>
      <c r="AH1148" s="7">
        <f t="shared" ca="1" si="112"/>
        <v>0.20833333333090798</v>
      </c>
      <c r="AI1148" s="8">
        <f t="shared" si="113"/>
        <v>13.25</v>
      </c>
      <c r="AJ1148" s="8">
        <f t="shared" ca="1" si="114"/>
        <v>4.9999999999417915</v>
      </c>
      <c r="AK1148" s="3" t="s">
        <v>88</v>
      </c>
      <c r="AL1148" s="3" t="s">
        <v>70</v>
      </c>
      <c r="AM1148" s="3" t="s">
        <v>98</v>
      </c>
      <c r="AN1148" s="3" t="s">
        <v>88</v>
      </c>
      <c r="AO1148" s="3" t="s">
        <v>120</v>
      </c>
      <c r="AP1148" s="3" t="s">
        <v>120</v>
      </c>
      <c r="AQ1148" s="23">
        <v>45371.693749999999</v>
      </c>
      <c r="AR1148" s="3"/>
      <c r="AS1148" s="23"/>
      <c r="AT1148" s="23"/>
      <c r="AU1148" s="3" t="s">
        <v>121</v>
      </c>
      <c r="AV1148" s="3" t="s">
        <v>282</v>
      </c>
      <c r="AW1148" s="3" t="s">
        <v>370</v>
      </c>
      <c r="AX1148" s="3">
        <v>10.169257999999999</v>
      </c>
      <c r="AY1148" s="3">
        <v>-74.027799999999999</v>
      </c>
      <c r="AZ1148" s="8" t="str">
        <f>+CONCATENATE("Reportan apertura en el enlace ",Tabla4[[#This Row],[Enlace]]," en el ",Tabla4[[#This Row],[Distancia óptica]]," ocasionado por ",Tabla4[[#This Row],[Causa del daño]])</f>
        <v>Reportan apertura en el enlace Bosconia - Fundación en el km 29,2  desde Bosconia ocasionado por Vandalismo</v>
      </c>
      <c r="BA1148" s="8" t="str">
        <f>+CONCATENATE("Para dar solución al incidente ",Tabla4[[#This Row],[Solución]])</f>
        <v>Para dar solución al incidente se hace empalme de 36 hilos</v>
      </c>
      <c r="BB1148" s="3" t="str">
        <f>+_xlfn.CONCAT(Tabla4[[#This Row],[Causa Raiz]]," ",Tabla4[[#This Row],[Solución2]]," (",Tabla4[[#This Row],[Anillo]],"- Cabecera: ",Tabla4[[#This Row],[Cabecera]],"- Operador: ",Tabla4[[#This Row],[Operador]],")")</f>
        <v>Reportan apertura en el enlace Bosconia - Fundación en el km 29,2  desde Bosconia ocasionado por Vandalismo Para dar solución al incidente se hace empalme de 36 hilos (lineal- Cabecera: Bosconia- Operador: Colombia Telecomunicaciones)</v>
      </c>
    </row>
    <row r="1149" spans="1:54" s="2" customFormat="1" ht="185.25">
      <c r="A1149" s="38">
        <f t="shared" si="111"/>
        <v>1148</v>
      </c>
      <c r="B1149" s="3">
        <v>8391954</v>
      </c>
      <c r="C1149" s="3" t="s">
        <v>54</v>
      </c>
      <c r="D1149" s="23">
        <v>45369.65625</v>
      </c>
      <c r="E1149" s="23">
        <v>45369.770833333336</v>
      </c>
      <c r="F1149" s="1">
        <f t="shared" ca="1" si="116"/>
        <v>0.11458333333575865</v>
      </c>
      <c r="G1149" s="3" t="s">
        <v>55</v>
      </c>
      <c r="H1149" s="41"/>
      <c r="I1149" s="40"/>
      <c r="J1149" s="5" t="s">
        <v>56</v>
      </c>
      <c r="K1149" s="3" t="s">
        <v>122</v>
      </c>
      <c r="L1149" s="9" t="s">
        <v>58</v>
      </c>
      <c r="M1149" s="3" t="s">
        <v>123</v>
      </c>
      <c r="N1149" s="3" t="s">
        <v>124</v>
      </c>
      <c r="O1149" s="3" t="s">
        <v>5685</v>
      </c>
      <c r="P1149" s="3" t="s">
        <v>5686</v>
      </c>
      <c r="Q1149" s="4" t="s">
        <v>5687</v>
      </c>
      <c r="R1149" s="3" t="s">
        <v>128</v>
      </c>
      <c r="S1149" s="3" t="s">
        <v>129</v>
      </c>
      <c r="T1149" s="3" t="s">
        <v>66</v>
      </c>
      <c r="U1149" s="3" t="s">
        <v>5688</v>
      </c>
      <c r="V1149" s="22" t="str">
        <f t="shared" si="115"/>
        <v>RLFO; Hora de aviso: 15:45 18/03/2024; Solución: Se recuperan 50 mts y se realizara un empalme de 48 hilos; Hora de solución: 18:30 18/03/2024; Causa: Vandalismo</v>
      </c>
      <c r="W1149" s="4" t="s">
        <v>132</v>
      </c>
      <c r="X1149" s="3"/>
      <c r="Y1149" s="3"/>
      <c r="Z1149" s="3" t="s">
        <v>69</v>
      </c>
      <c r="AA1149" s="3" t="s">
        <v>70</v>
      </c>
      <c r="AB1149" s="3">
        <v>8392025</v>
      </c>
      <c r="AC1149" s="3" t="s">
        <v>71</v>
      </c>
      <c r="AD1149" s="6">
        <v>0</v>
      </c>
      <c r="AE1149" s="7"/>
      <c r="AF1149" s="7"/>
      <c r="AG1149" s="6">
        <f>Tabla4[[#This Row],[Tiempo Parada de Reloj]]+Tabla4[[#This Row],[Tiempo Autorizado por Telefonica (no Máximo)]]</f>
        <v>0</v>
      </c>
      <c r="AH1149" s="7">
        <f t="shared" ca="1" si="112"/>
        <v>0.11458333333575865</v>
      </c>
      <c r="AI1149" s="8">
        <f t="shared" si="113"/>
        <v>0</v>
      </c>
      <c r="AJ1149" s="8">
        <f t="shared" ca="1" si="114"/>
        <v>2.7500000000582077</v>
      </c>
      <c r="AK1149" s="3" t="s">
        <v>88</v>
      </c>
      <c r="AL1149" s="3" t="s">
        <v>71</v>
      </c>
      <c r="AM1149" s="3" t="s">
        <v>88</v>
      </c>
      <c r="AN1149" s="3" t="s">
        <v>88</v>
      </c>
      <c r="AO1149" s="3" t="s">
        <v>73</v>
      </c>
      <c r="AP1149" s="3" t="s">
        <v>73</v>
      </c>
      <c r="AQ1149" s="23">
        <v>45371.79583333333</v>
      </c>
      <c r="AR1149" s="3"/>
      <c r="AS1149" s="23"/>
      <c r="AT1149" s="23"/>
      <c r="AU1149" s="3" t="s">
        <v>467</v>
      </c>
      <c r="AV1149" s="3" t="s">
        <v>926</v>
      </c>
      <c r="AW1149" s="3" t="s">
        <v>307</v>
      </c>
      <c r="AX1149" s="3">
        <v>10.945575</v>
      </c>
      <c r="AY1149" s="3">
        <v>-74.792017000000001</v>
      </c>
      <c r="AZ1149" s="8" t="str">
        <f>+CONCATENATE("Reportan apertura en el enlace ",Tabla4[[#This Row],[Enlace]]," en el ",Tabla4[[#This Row],[Distancia óptica]]," ocasionado por ",Tabla4[[#This Row],[Causa del daño]])</f>
        <v>Reportan apertura en el enlace Victoria - Ciudadela 20 de Julio en el km 0,602 desde la victoria ocasionado por Vandalismo</v>
      </c>
      <c r="BA1149" s="8" t="str">
        <f>+CONCATENATE("Para dar solución al incidente ",Tabla4[[#This Row],[Solución]])</f>
        <v>Para dar solución al incidente Se recuperan 50 mts y se realizara un empalme de 48 hilos</v>
      </c>
      <c r="BB1149" s="3" t="str">
        <f>+_xlfn.CONCAT(Tabla4[[#This Row],[Causa Raiz]]," ",Tabla4[[#This Row],[Solución2]]," (",Tabla4[[#This Row],[Anillo]],"- Cabecera: ",Tabla4[[#This Row],[Cabecera]],"- Operador: ",Tabla4[[#This Row],[Operador]],")")</f>
        <v>Reportan apertura en el enlace Victoria - Ciudadela 20 de Julio en el km 0,602 desde la victoria ocasionado por Vandalismo Para dar solución al incidente Se recuperan 50 mts y se realizara un empalme de 48 hilos (LINEAL- Cabecera: VICTORIA- Operador: Colombia Telecomunicaciones)</v>
      </c>
    </row>
    <row r="1150" spans="1:54" s="2" customFormat="1" ht="185.25">
      <c r="A1150" s="38">
        <f t="shared" si="111"/>
        <v>1149</v>
      </c>
      <c r="B1150" s="3">
        <v>8392214</v>
      </c>
      <c r="C1150" s="3" t="s">
        <v>54</v>
      </c>
      <c r="D1150" s="23">
        <v>45369.697916666664</v>
      </c>
      <c r="E1150" s="23">
        <v>45370.743055555555</v>
      </c>
      <c r="F1150" s="1">
        <f t="shared" ca="1" si="116"/>
        <v>1.0451388888905058</v>
      </c>
      <c r="G1150" s="3" t="s">
        <v>55</v>
      </c>
      <c r="H1150" s="41"/>
      <c r="I1150" s="40"/>
      <c r="J1150" s="5" t="s">
        <v>56</v>
      </c>
      <c r="K1150" s="3" t="s">
        <v>77</v>
      </c>
      <c r="L1150" s="9" t="s">
        <v>78</v>
      </c>
      <c r="M1150" s="3" t="s">
        <v>283</v>
      </c>
      <c r="N1150" s="3" t="s">
        <v>284</v>
      </c>
      <c r="O1150" s="3" t="s">
        <v>5689</v>
      </c>
      <c r="P1150" s="3" t="s">
        <v>5690</v>
      </c>
      <c r="Q1150" s="4" t="s">
        <v>5691</v>
      </c>
      <c r="R1150" s="3" t="s">
        <v>2716</v>
      </c>
      <c r="S1150" s="3" t="s">
        <v>289</v>
      </c>
      <c r="T1150" s="3" t="s">
        <v>66</v>
      </c>
      <c r="U1150" s="3" t="s">
        <v>5692</v>
      </c>
      <c r="V1150" s="22" t="str">
        <f t="shared" si="115"/>
        <v>RLFO; Hora de aviso: 16:45 18/03/2024; Solución: rehacer un empalme de 12 hilos; Hora de solución: 17:50 19/03/2024; Causa: Vandalismo</v>
      </c>
      <c r="W1150" s="4" t="s">
        <v>160</v>
      </c>
      <c r="X1150" s="3"/>
      <c r="Y1150" s="3"/>
      <c r="Z1150" s="3" t="s">
        <v>69</v>
      </c>
      <c r="AA1150" s="3" t="s">
        <v>71</v>
      </c>
      <c r="AB1150" s="3">
        <v>0</v>
      </c>
      <c r="AC1150" s="3" t="s">
        <v>71</v>
      </c>
      <c r="AD1150" s="6">
        <v>0.60416666666666663</v>
      </c>
      <c r="AE1150" s="7"/>
      <c r="AF1150" s="7"/>
      <c r="AG1150" s="6">
        <f>Tabla4[[#This Row],[Tiempo Parada de Reloj]]+Tabla4[[#This Row],[Tiempo Autorizado por Telefonica (no Máximo)]]</f>
        <v>0.60416666666666663</v>
      </c>
      <c r="AH1150" s="7">
        <f t="shared" ca="1" si="112"/>
        <v>0.44097222222383914</v>
      </c>
      <c r="AI1150" s="8">
        <f t="shared" si="113"/>
        <v>14.5</v>
      </c>
      <c r="AJ1150" s="8">
        <f t="shared" ca="1" si="114"/>
        <v>10.583333333372138</v>
      </c>
      <c r="AK1150" s="3" t="s">
        <v>73</v>
      </c>
      <c r="AL1150" s="3" t="s">
        <v>70</v>
      </c>
      <c r="AM1150" s="3" t="s">
        <v>98</v>
      </c>
      <c r="AN1150" s="3" t="s">
        <v>87</v>
      </c>
      <c r="AO1150" s="3" t="s">
        <v>72</v>
      </c>
      <c r="AP1150" s="3" t="s">
        <v>72</v>
      </c>
      <c r="AQ1150" s="23">
        <v>45378.716666666667</v>
      </c>
      <c r="AR1150" s="3"/>
      <c r="AS1150" s="23"/>
      <c r="AT1150" s="23"/>
      <c r="AU1150" s="3" t="s">
        <v>404</v>
      </c>
      <c r="AV1150" s="3" t="s">
        <v>5693</v>
      </c>
      <c r="AW1150" s="3" t="s">
        <v>135</v>
      </c>
      <c r="AX1150" s="3">
        <v>4.5228999999999999</v>
      </c>
      <c r="AY1150" s="3">
        <v>-75.680999999999997</v>
      </c>
      <c r="AZ1150" s="8" t="str">
        <f>+CONCATENATE("Reportan apertura en el enlace ",Tabla4[[#This Row],[Enlace]]," en el ",Tabla4[[#This Row],[Distancia óptica]]," ocasionado por ",Tabla4[[#This Row],[Causa del daño]])</f>
        <v>Reportan apertura en el enlace Mov. Montenegro - Mov. Galan en el Km 1,300 desde Tele Armenia ocasionado por Vandalismo</v>
      </c>
      <c r="BA1150" s="8" t="str">
        <f>+CONCATENATE("Para dar solución al incidente ",Tabla4[[#This Row],[Solución]])</f>
        <v>Para dar solución al incidente rehacer un empalme de 12 hilos</v>
      </c>
      <c r="BB1150" s="3" t="str">
        <f>+_xlfn.CONCAT(Tabla4[[#This Row],[Causa Raiz]]," ",Tabla4[[#This Row],[Solución2]]," (",Tabla4[[#This Row],[Anillo]],"- Cabecera: ",Tabla4[[#This Row],[Cabecera]],"- Operador: ",Tabla4[[#This Row],[Operador]],")")</f>
        <v>Reportan apertura en el enlace Mov. Montenegro - Mov. Galan en el Km 1,300 desde Tele Armenia ocasionado por Vandalismo Para dar solución al incidente rehacer un empalme de 12 hilos (Lineal- Cabecera: Central Centro - Operador: Colombia Telecomunicaciones)</v>
      </c>
    </row>
    <row r="1151" spans="1:54" s="2" customFormat="1" ht="199.5">
      <c r="A1151" s="38">
        <f t="shared" si="111"/>
        <v>1150</v>
      </c>
      <c r="B1151" s="3">
        <v>8392608</v>
      </c>
      <c r="C1151" s="3" t="s">
        <v>54</v>
      </c>
      <c r="D1151" s="23">
        <v>45369.75</v>
      </c>
      <c r="E1151" s="23">
        <v>45370.541666666664</v>
      </c>
      <c r="F1151" s="1">
        <f t="shared" ca="1" si="116"/>
        <v>0.79166666666424135</v>
      </c>
      <c r="G1151" s="3" t="s">
        <v>55</v>
      </c>
      <c r="H1151" s="41"/>
      <c r="I1151" s="40"/>
      <c r="J1151" s="5" t="s">
        <v>56</v>
      </c>
      <c r="K1151" s="3" t="s">
        <v>77</v>
      </c>
      <c r="L1151" s="9" t="s">
        <v>78</v>
      </c>
      <c r="M1151" s="3" t="s">
        <v>283</v>
      </c>
      <c r="N1151" s="3" t="s">
        <v>284</v>
      </c>
      <c r="O1151" s="3" t="s">
        <v>5694</v>
      </c>
      <c r="P1151" s="3" t="s">
        <v>5695</v>
      </c>
      <c r="Q1151" s="4" t="s">
        <v>5696</v>
      </c>
      <c r="R1151" s="3" t="s">
        <v>2716</v>
      </c>
      <c r="S1151" s="3" t="s">
        <v>289</v>
      </c>
      <c r="T1151" s="3" t="s">
        <v>66</v>
      </c>
      <c r="U1151" s="3" t="s">
        <v>5697</v>
      </c>
      <c r="V1151" s="22" t="str">
        <f t="shared" si="115"/>
        <v>RLFO; Hora de aviso: 18:00 18/03/2024; Solución: se recupera 20 metros de reserva y se hace un empalme de 48 hilos en caja de 48 hilos; Hora de solución: 13:00 19/03/2024; Causa: Vandalismo</v>
      </c>
      <c r="W1151" s="4" t="s">
        <v>160</v>
      </c>
      <c r="X1151" s="3"/>
      <c r="Y1151" s="3"/>
      <c r="Z1151" s="3" t="s">
        <v>69</v>
      </c>
      <c r="AA1151" s="3" t="s">
        <v>71</v>
      </c>
      <c r="AB1151" s="3">
        <v>0</v>
      </c>
      <c r="AC1151" s="3" t="s">
        <v>71</v>
      </c>
      <c r="AD1151" s="6">
        <v>0.59375</v>
      </c>
      <c r="AE1151" s="7"/>
      <c r="AF1151" s="7"/>
      <c r="AG1151" s="6">
        <f>Tabla4[[#This Row],[Tiempo Parada de Reloj]]+Tabla4[[#This Row],[Tiempo Autorizado por Telefonica (no Máximo)]]</f>
        <v>0.59375</v>
      </c>
      <c r="AH1151" s="7">
        <f t="shared" ca="1" si="112"/>
        <v>0.19791666666424135</v>
      </c>
      <c r="AI1151" s="8">
        <f t="shared" si="113"/>
        <v>14.25</v>
      </c>
      <c r="AJ1151" s="8">
        <f t="shared" ca="1" si="114"/>
        <v>4.7499999999417923</v>
      </c>
      <c r="AK1151" s="3" t="s">
        <v>73</v>
      </c>
      <c r="AL1151" s="3" t="s">
        <v>70</v>
      </c>
      <c r="AM1151" s="3" t="s">
        <v>98</v>
      </c>
      <c r="AN1151" s="3" t="s">
        <v>460</v>
      </c>
      <c r="AO1151" s="3" t="s">
        <v>72</v>
      </c>
      <c r="AP1151" s="3" t="s">
        <v>72</v>
      </c>
      <c r="AQ1151" s="23">
        <v>45378.759027777778</v>
      </c>
      <c r="AR1151" s="3"/>
      <c r="AS1151" s="23"/>
      <c r="AT1151" s="23"/>
      <c r="AU1151" s="3" t="s">
        <v>404</v>
      </c>
      <c r="AV1151" s="3" t="s">
        <v>5698</v>
      </c>
      <c r="AW1151" s="3" t="s">
        <v>135</v>
      </c>
      <c r="AX1151" s="3">
        <v>4.5313999999999997</v>
      </c>
      <c r="AY1151" s="3">
        <v>-75.671400000000006</v>
      </c>
      <c r="AZ1151" s="8" t="str">
        <f>+CONCATENATE("Reportan apertura en el enlace ",Tabla4[[#This Row],[Enlace]]," en el ",Tabla4[[#This Row],[Distancia óptica]]," ocasionado por ",Tabla4[[#This Row],[Causa del daño]])</f>
        <v>Reportan apertura en el enlace Mov. Galan - Mov. Calima en el Km 0,788 desde Tele armenia ocasionado por Vandalismo</v>
      </c>
      <c r="BA1151" s="8" t="str">
        <f>+CONCATENATE("Para dar solución al incidente ",Tabla4[[#This Row],[Solución]])</f>
        <v>Para dar solución al incidente se recupera 20 metros de reserva y se hace un empalme de 48 hilos en caja de 48 hilos</v>
      </c>
      <c r="BB1151" s="3" t="str">
        <f>+_xlfn.CONCAT(Tabla4[[#This Row],[Causa Raiz]]," ",Tabla4[[#This Row],[Solución2]]," (",Tabla4[[#This Row],[Anillo]],"- Cabecera: ",Tabla4[[#This Row],[Cabecera]],"- Operador: ",Tabla4[[#This Row],[Operador]],")")</f>
        <v>Reportan apertura en el enlace Mov. Galan - Mov. Calima en el Km 0,788 desde Tele armenia ocasionado por Vandalismo Para dar solución al incidente se recupera 20 metros de reserva y se hace un empalme de 48 hilos en caja de 48 hilos (Lineal- Cabecera: Tele armenia- Operador: Colombia Telecomunicaciones)</v>
      </c>
    </row>
    <row r="1152" spans="1:54" s="2" customFormat="1" ht="156.75">
      <c r="A1152" s="38">
        <f t="shared" si="111"/>
        <v>1151</v>
      </c>
      <c r="B1152" s="3">
        <v>8391697</v>
      </c>
      <c r="C1152" s="3" t="s">
        <v>54</v>
      </c>
      <c r="D1152" s="23">
        <v>45369.791666666664</v>
      </c>
      <c r="E1152" s="23">
        <v>45369.793055555558</v>
      </c>
      <c r="F1152" s="1">
        <f t="shared" ca="1" si="116"/>
        <v>1.3888888934161514E-3</v>
      </c>
      <c r="G1152" s="3" t="s">
        <v>55</v>
      </c>
      <c r="H1152" s="41"/>
      <c r="I1152" s="40"/>
      <c r="J1152" s="5" t="s">
        <v>56</v>
      </c>
      <c r="K1152" s="3" t="s">
        <v>93</v>
      </c>
      <c r="L1152" s="9" t="s">
        <v>58</v>
      </c>
      <c r="M1152" s="3" t="s">
        <v>59</v>
      </c>
      <c r="N1152" s="3" t="s">
        <v>60</v>
      </c>
      <c r="O1152" s="3" t="s">
        <v>5699</v>
      </c>
      <c r="P1152" s="3" t="s">
        <v>69</v>
      </c>
      <c r="Q1152" s="4" t="s">
        <v>5700</v>
      </c>
      <c r="R1152" s="3" t="s">
        <v>775</v>
      </c>
      <c r="S1152" s="3" t="s">
        <v>65</v>
      </c>
      <c r="T1152" s="3" t="s">
        <v>104</v>
      </c>
      <c r="U1152" s="3" t="s">
        <v>5701</v>
      </c>
      <c r="V1152" s="22" t="str">
        <f t="shared" si="115"/>
        <v>RLFO; Hora de aviso: 19:00 18/03/2024; Solución: Daniel Martinez de plataformas indica que el equipo esta arriba; Hora de solución: 19:02 18/03/2024; Causa: Visita Fallida</v>
      </c>
      <c r="W1152" s="4" t="s">
        <v>68</v>
      </c>
      <c r="X1152" s="3"/>
      <c r="Y1152" s="3"/>
      <c r="Z1152" s="3" t="s">
        <v>69</v>
      </c>
      <c r="AA1152" s="3" t="s">
        <v>70</v>
      </c>
      <c r="AB1152" s="3">
        <v>8391697</v>
      </c>
      <c r="AC1152" s="3" t="s">
        <v>71</v>
      </c>
      <c r="AD1152" s="6">
        <v>0</v>
      </c>
      <c r="AE1152" s="7"/>
      <c r="AF1152" s="7"/>
      <c r="AG1152" s="6">
        <f>Tabla4[[#This Row],[Tiempo Parada de Reloj]]+Tabla4[[#This Row],[Tiempo Autorizado por Telefonica (no Máximo)]]</f>
        <v>0</v>
      </c>
      <c r="AH1152" s="7">
        <f t="shared" ca="1" si="112"/>
        <v>1.3888888934161514E-3</v>
      </c>
      <c r="AI1152" s="8">
        <f t="shared" si="113"/>
        <v>0</v>
      </c>
      <c r="AJ1152" s="8">
        <f t="shared" ca="1" si="114"/>
        <v>3.3333333441987634E-2</v>
      </c>
      <c r="AK1152" s="3" t="s">
        <v>73</v>
      </c>
      <c r="AL1152" s="3" t="s">
        <v>70</v>
      </c>
      <c r="AM1152" s="3" t="s">
        <v>98</v>
      </c>
      <c r="AN1152" s="3" t="s">
        <v>460</v>
      </c>
      <c r="AO1152" s="3" t="s">
        <v>460</v>
      </c>
      <c r="AP1152" s="3" t="s">
        <v>460</v>
      </c>
      <c r="AQ1152" s="23">
        <v>45370.347222222219</v>
      </c>
      <c r="AR1152" s="3"/>
      <c r="AS1152" s="23"/>
      <c r="AT1152" s="23"/>
      <c r="AU1152" s="3" t="s">
        <v>298</v>
      </c>
      <c r="AV1152" s="3" t="s">
        <v>69</v>
      </c>
      <c r="AW1152" s="3" t="s">
        <v>69</v>
      </c>
      <c r="AX1152" s="3" t="s">
        <v>69</v>
      </c>
      <c r="AY1152" s="3" t="s">
        <v>69</v>
      </c>
      <c r="AZ1152" s="8" t="str">
        <f>+CONCATENATE("Reportan apertura en el enlace ",Tabla4[[#This Row],[Enlace]]," en el ",Tabla4[[#This Row],[Distancia óptica]]," ocasionado por ",Tabla4[[#This Row],[Causa del daño]])</f>
        <v>Reportan apertura en el enlace Dist. 41101 Altavista - Asturias en el NA ocasionado por Visita Fallida</v>
      </c>
      <c r="BA1152" s="8" t="str">
        <f>+CONCATENATE("Para dar solución al incidente ",Tabla4[[#This Row],[Solución]])</f>
        <v>Para dar solución al incidente Daniel Martinez de plataformas indica que el equipo esta arriba</v>
      </c>
      <c r="BB1152" s="3" t="str">
        <f>+_xlfn.CONCAT(Tabla4[[#This Row],[Causa Raiz]]," ",Tabla4[[#This Row],[Solución2]]," (",Tabla4[[#This Row],[Anillo]],"- Cabecera: ",Tabla4[[#This Row],[Cabecera]],"- Operador: ",Tabla4[[#This Row],[Operador]],")")</f>
        <v>Reportan apertura en el enlace Dist. 41101 Altavista - Asturias en el NA ocasionado por Visita Fallida Para dar solución al incidente Daniel Martinez de plataformas indica que el equipo esta arriba (NA- Cabecera: NA- Operador: Colombia Telecomunicaciones)</v>
      </c>
    </row>
    <row r="1153" spans="1:54" s="2" customFormat="1" ht="213.75">
      <c r="A1153" s="38">
        <f t="shared" si="111"/>
        <v>1152</v>
      </c>
      <c r="B1153" s="3">
        <v>8392998</v>
      </c>
      <c r="C1153" s="3" t="s">
        <v>163</v>
      </c>
      <c r="D1153" s="23">
        <v>45369.975694444445</v>
      </c>
      <c r="E1153" s="23">
        <v>45370.232638888891</v>
      </c>
      <c r="F1153" s="1">
        <f t="shared" ca="1" si="116"/>
        <v>0.25694444444525288</v>
      </c>
      <c r="G1153" s="3" t="s">
        <v>1465</v>
      </c>
      <c r="H1153" s="41" t="s">
        <v>1551</v>
      </c>
      <c r="I1153" s="40"/>
      <c r="J1153" s="5" t="s">
        <v>56</v>
      </c>
      <c r="K1153" s="3" t="s">
        <v>203</v>
      </c>
      <c r="L1153" s="9" t="s">
        <v>78</v>
      </c>
      <c r="M1153" s="3" t="s">
        <v>1429</v>
      </c>
      <c r="N1153" s="3" t="s">
        <v>1898</v>
      </c>
      <c r="O1153" s="3" t="s">
        <v>5702</v>
      </c>
      <c r="P1153" s="3" t="s">
        <v>5703</v>
      </c>
      <c r="Q1153" s="4" t="s">
        <v>5704</v>
      </c>
      <c r="R1153" s="3" t="s">
        <v>1555</v>
      </c>
      <c r="S1153" s="3" t="s">
        <v>210</v>
      </c>
      <c r="T1153" s="3" t="s">
        <v>116</v>
      </c>
      <c r="U1153" s="3" t="s">
        <v>5705</v>
      </c>
      <c r="V1153" s="22" t="str">
        <f t="shared" si="115"/>
        <v>RDFO; Hora de aviso: 23:25 18/03/2024; Solución: Se instala empalme de 48 hilos y fusionan 8 hilos; Hora de solución: 5:35 19/03/2024; Causa: Hurto</v>
      </c>
      <c r="W1153" s="4" t="s">
        <v>213</v>
      </c>
      <c r="X1153" s="3"/>
      <c r="Y1153" s="3"/>
      <c r="Z1153" s="3" t="s">
        <v>69</v>
      </c>
      <c r="AA1153" s="3" t="s">
        <v>70</v>
      </c>
      <c r="AB1153" s="3">
        <v>8392998</v>
      </c>
      <c r="AC1153" s="3" t="s">
        <v>71</v>
      </c>
      <c r="AD1153" s="6">
        <v>9.375E-2</v>
      </c>
      <c r="AE1153" s="7"/>
      <c r="AF1153" s="7"/>
      <c r="AG1153" s="6">
        <f>Tabla4[[#This Row],[Tiempo Parada de Reloj]]+Tabla4[[#This Row],[Tiempo Autorizado por Telefonica (no Máximo)]]</f>
        <v>9.375E-2</v>
      </c>
      <c r="AH1153" s="7">
        <f t="shared" ca="1" si="112"/>
        <v>0.16319444444525288</v>
      </c>
      <c r="AI1153" s="8">
        <f t="shared" si="113"/>
        <v>2.25</v>
      </c>
      <c r="AJ1153" s="8">
        <f t="shared" ca="1" si="114"/>
        <v>3.9166666666860692</v>
      </c>
      <c r="AK1153" s="3" t="s">
        <v>98</v>
      </c>
      <c r="AL1153" s="3" t="s">
        <v>71</v>
      </c>
      <c r="AM1153" s="3" t="s">
        <v>69</v>
      </c>
      <c r="AN1153" s="3" t="s">
        <v>98</v>
      </c>
      <c r="AO1153" s="3" t="s">
        <v>120</v>
      </c>
      <c r="AP1153" s="3" t="s">
        <v>120</v>
      </c>
      <c r="AQ1153" s="23">
        <v>45372.34375</v>
      </c>
      <c r="AR1153" s="3"/>
      <c r="AS1153" s="23"/>
      <c r="AT1153" s="23"/>
      <c r="AU1153" s="3" t="s">
        <v>1557</v>
      </c>
      <c r="AV1153" s="3" t="s">
        <v>5706</v>
      </c>
      <c r="AW1153" s="3" t="s">
        <v>5707</v>
      </c>
      <c r="AX1153" s="3">
        <v>5.6225199999999997</v>
      </c>
      <c r="AY1153" s="3">
        <v>-73.814070000000001</v>
      </c>
      <c r="AZ1153" s="8" t="str">
        <f>+CONCATENATE("Reportan apertura en el enlace ",Tabla4[[#This Row],[Enlace]]," en el ",Tabla4[[#This Row],[Distancia óptica]]," ocasionado por ",Tabla4[[#This Row],[Causa del daño]])</f>
        <v>Reportan apertura en el enlace Boyaca - Chiquinquira en el Km 0,262 desde Mov. Chiquinquira Centro ocasionado por Hurto</v>
      </c>
      <c r="BA1153" s="8" t="str">
        <f>+CONCATENATE("Para dar solución al incidente ",Tabla4[[#This Row],[Solución]])</f>
        <v>Para dar solución al incidente Se instala empalme de 48 hilos y fusionan 8 hilos</v>
      </c>
      <c r="BB1153" s="3" t="str">
        <f>+_xlfn.CONCAT(Tabla4[[#This Row],[Causa Raiz]]," ",Tabla4[[#This Row],[Solución2]]," (",Tabla4[[#This Row],[Anillo]],"- Cabecera: ",Tabla4[[#This Row],[Cabecera]],"- Operador: ",Tabla4[[#This Row],[Operador]],")")</f>
        <v>Reportan apertura en el enlace Boyaca - Chiquinquira en el Km 0,262 desde Mov. Chiquinquira Centro ocasionado por Hurto Para dar solución al incidente Se instala empalme de 48 hilos y fusionan 8 hilos (Uk Mov. Chiquinquira Centro- Cabecera: Chiquinquira Centro- Operador: Colombia Telecomunicaciones)</v>
      </c>
    </row>
    <row r="1154" spans="1:54" s="2" customFormat="1" ht="171">
      <c r="A1154" s="38">
        <f t="shared" si="111"/>
        <v>1153</v>
      </c>
      <c r="B1154" s="3">
        <v>8393979</v>
      </c>
      <c r="C1154" s="3" t="s">
        <v>163</v>
      </c>
      <c r="D1154" s="23">
        <v>45369.979166666664</v>
      </c>
      <c r="E1154" s="23">
        <v>45370.402777777781</v>
      </c>
      <c r="F1154" s="1">
        <f t="shared" ca="1" si="116"/>
        <v>0.42361111111677019</v>
      </c>
      <c r="G1154" s="3" t="s">
        <v>55</v>
      </c>
      <c r="H1154" s="41"/>
      <c r="I1154" s="40"/>
      <c r="J1154" s="5" t="s">
        <v>56</v>
      </c>
      <c r="K1154" s="3" t="s">
        <v>77</v>
      </c>
      <c r="L1154" s="9" t="s">
        <v>58</v>
      </c>
      <c r="M1154" s="3" t="s">
        <v>79</v>
      </c>
      <c r="N1154" s="3" t="s">
        <v>244</v>
      </c>
      <c r="O1154" s="3" t="s">
        <v>4577</v>
      </c>
      <c r="P1154" s="3" t="s">
        <v>5708</v>
      </c>
      <c r="Q1154" s="4" t="s">
        <v>5709</v>
      </c>
      <c r="R1154" s="3" t="s">
        <v>248</v>
      </c>
      <c r="S1154" s="3" t="s">
        <v>249</v>
      </c>
      <c r="T1154" s="3" t="s">
        <v>146</v>
      </c>
      <c r="U1154" s="3" t="s">
        <v>5710</v>
      </c>
      <c r="V1154" s="22" t="str">
        <f t="shared" si="115"/>
        <v>RDFO; Hora de aviso: 23:30 18/03/2024; Solución: se realzia migracion entre empalmes; Hora de solución: 9:40 19/03/2024; Causa: Falla en la Red FiOp</v>
      </c>
      <c r="W1154" s="4" t="s">
        <v>160</v>
      </c>
      <c r="X1154" s="3"/>
      <c r="Y1154" s="3"/>
      <c r="Z1154" s="3" t="s">
        <v>69</v>
      </c>
      <c r="AA1154" s="3" t="s">
        <v>71</v>
      </c>
      <c r="AB1154" s="3">
        <v>0</v>
      </c>
      <c r="AC1154" s="3" t="s">
        <v>70</v>
      </c>
      <c r="AD1154" s="6">
        <v>0.21875</v>
      </c>
      <c r="AE1154" s="7"/>
      <c r="AF1154" s="7"/>
      <c r="AG1154" s="6">
        <f>Tabla4[[#This Row],[Tiempo Parada de Reloj]]+Tabla4[[#This Row],[Tiempo Autorizado por Telefonica (no Máximo)]]</f>
        <v>0.21875</v>
      </c>
      <c r="AH1154" s="7">
        <f t="shared" ca="1" si="112"/>
        <v>0.20486111111677019</v>
      </c>
      <c r="AI1154" s="8">
        <f t="shared" si="113"/>
        <v>5.25</v>
      </c>
      <c r="AJ1154" s="8">
        <f t="shared" ca="1" si="114"/>
        <v>4.9166666668024845</v>
      </c>
      <c r="AK1154" s="3" t="s">
        <v>98</v>
      </c>
      <c r="AL1154" s="3" t="s">
        <v>70</v>
      </c>
      <c r="AM1154" s="3" t="s">
        <v>460</v>
      </c>
      <c r="AN1154" s="3" t="s">
        <v>460</v>
      </c>
      <c r="AO1154" s="3" t="s">
        <v>73</v>
      </c>
      <c r="AP1154" s="3" t="s">
        <v>73</v>
      </c>
      <c r="AQ1154" s="23">
        <v>45372.806250000001</v>
      </c>
      <c r="AR1154" s="3"/>
      <c r="AS1154" s="23"/>
      <c r="AT1154" s="23"/>
      <c r="AU1154" s="3" t="s">
        <v>89</v>
      </c>
      <c r="AV1154" s="3" t="s">
        <v>430</v>
      </c>
      <c r="AW1154" s="3" t="s">
        <v>2450</v>
      </c>
      <c r="AX1154" s="3">
        <v>4.262848</v>
      </c>
      <c r="AY1154" s="3">
        <v>-74.550462999999993</v>
      </c>
      <c r="AZ1154" s="8" t="str">
        <f>+CONCATENATE("Reportan apertura en el enlace ",Tabla4[[#This Row],[Enlace]]," en el ",Tabla4[[#This Row],[Distancia óptica]]," ocasionado por ",Tabla4[[#This Row],[Causa del daño]])</f>
        <v>Reportan apertura en el enlace Fusagasugá - Melgar en el Km 32,1 desde Fusagasuga ocasionado por Falla en la Red FiOp</v>
      </c>
      <c r="BA1154" s="8" t="str">
        <f>+CONCATENATE("Para dar solución al incidente ",Tabla4[[#This Row],[Solución]])</f>
        <v>Para dar solución al incidente se realzia migracion entre empalmes</v>
      </c>
      <c r="BB1154" s="3" t="str">
        <f>+_xlfn.CONCAT(Tabla4[[#This Row],[Causa Raiz]]," ",Tabla4[[#This Row],[Solución2]]," (",Tabla4[[#This Row],[Anillo]],"- Cabecera: ",Tabla4[[#This Row],[Cabecera]],"- Operador: ",Tabla4[[#This Row],[Operador]],")")</f>
        <v>Reportan apertura en el enlace Fusagasugá - Melgar en el Km 32,1 desde Fusagasuga ocasionado por Falla en la Red FiOp Para dar solución al incidente se realzia migracion entre empalmes (troncal- Cabecera: Fusagasuga- Operador: Colombia Telecomunicaciones)</v>
      </c>
    </row>
    <row r="1155" spans="1:54" s="2" customFormat="1" ht="213.75">
      <c r="A1155" s="38">
        <f t="shared" ref="A1155:A1218" si="117">A1154+1</f>
        <v>1154</v>
      </c>
      <c r="B1155" s="3">
        <v>8381924</v>
      </c>
      <c r="C1155" s="3" t="s">
        <v>163</v>
      </c>
      <c r="D1155" s="23">
        <v>45369.982638888891</v>
      </c>
      <c r="E1155" s="23">
        <v>45370.555555555555</v>
      </c>
      <c r="F1155" s="1">
        <f t="shared" ca="1" si="116"/>
        <v>0.57291666666424135</v>
      </c>
      <c r="G1155" s="3" t="s">
        <v>55</v>
      </c>
      <c r="H1155" s="41"/>
      <c r="I1155" s="40"/>
      <c r="J1155" s="5" t="s">
        <v>56</v>
      </c>
      <c r="K1155" s="3" t="s">
        <v>77</v>
      </c>
      <c r="L1155" s="9" t="s">
        <v>78</v>
      </c>
      <c r="M1155" s="3" t="s">
        <v>152</v>
      </c>
      <c r="N1155" s="3" t="s">
        <v>4640</v>
      </c>
      <c r="O1155" s="3" t="s">
        <v>5711</v>
      </c>
      <c r="P1155" s="3" t="s">
        <v>5712</v>
      </c>
      <c r="Q1155" s="4" t="s">
        <v>5713</v>
      </c>
      <c r="R1155" s="3" t="s">
        <v>1178</v>
      </c>
      <c r="S1155" s="3" t="s">
        <v>158</v>
      </c>
      <c r="T1155" s="3" t="s">
        <v>380</v>
      </c>
      <c r="U1155" s="3" t="s">
        <v>5714</v>
      </c>
      <c r="V1155" s="22" t="str">
        <f t="shared" si="115"/>
        <v>RDFO; Hora de aviso: 23:35 18/03/2024; Solución: se realiza tendido de 150 metros de fibra y dos empalmes de 48 hiilos; Hora de solución: 13:20 19/03/2024; Causa: Corto Circuito</v>
      </c>
      <c r="W1155" s="4" t="s">
        <v>160</v>
      </c>
      <c r="X1155" s="3"/>
      <c r="Y1155" s="3"/>
      <c r="Z1155" s="3" t="s">
        <v>69</v>
      </c>
      <c r="AA1155" s="3" t="s">
        <v>70</v>
      </c>
      <c r="AB1155" s="3">
        <v>8381924</v>
      </c>
      <c r="AC1155" s="3" t="s">
        <v>71</v>
      </c>
      <c r="AD1155" s="6">
        <v>0.36527777777777776</v>
      </c>
      <c r="AE1155" s="7"/>
      <c r="AF1155" s="7"/>
      <c r="AG1155" s="6">
        <f>Tabla4[[#This Row],[Tiempo Parada de Reloj]]+Tabla4[[#This Row],[Tiempo Autorizado por Telefonica (no Máximo)]]</f>
        <v>0.36527777777777776</v>
      </c>
      <c r="AH1155" s="7">
        <f t="shared" ref="AH1155:AH1218" ca="1" si="118">F1155-$AD1155</f>
        <v>0.20763888888646359</v>
      </c>
      <c r="AI1155" s="8">
        <f t="shared" ref="AI1155:AI1218" si="119">AD1155*24</f>
        <v>8.7666666666666657</v>
      </c>
      <c r="AJ1155" s="8">
        <f t="shared" ref="AJ1155:AJ1218" ca="1" si="120">AH1155*24</f>
        <v>4.9833333332751266</v>
      </c>
      <c r="AK1155" s="3" t="s">
        <v>98</v>
      </c>
      <c r="AL1155" s="3" t="s">
        <v>70</v>
      </c>
      <c r="AM1155" s="3" t="s">
        <v>460</v>
      </c>
      <c r="AN1155" s="3" t="s">
        <v>460</v>
      </c>
      <c r="AO1155" s="3" t="s">
        <v>120</v>
      </c>
      <c r="AP1155" s="3" t="s">
        <v>120</v>
      </c>
      <c r="AQ1155" s="23">
        <v>45372.486805555556</v>
      </c>
      <c r="AR1155" s="3"/>
      <c r="AS1155" s="23"/>
      <c r="AT1155" s="23"/>
      <c r="AU1155" s="3" t="s">
        <v>161</v>
      </c>
      <c r="AV1155" s="3" t="s">
        <v>482</v>
      </c>
      <c r="AW1155" s="3" t="s">
        <v>3206</v>
      </c>
      <c r="AX1155" s="3">
        <v>1.8073999999999999</v>
      </c>
      <c r="AY1155" s="3">
        <v>-78.765799999999999</v>
      </c>
      <c r="AZ1155" s="8" t="str">
        <f>+CONCATENATE("Reportan apertura en el enlace ",Tabla4[[#This Row],[Enlace]]," en el ",Tabla4[[#This Row],[Distancia óptica]]," ocasionado por ",Tabla4[[#This Row],[Causa del daño]])</f>
        <v>Reportan apertura en el enlace Mov. Telecom Tumaco - Mov. Avenida Férrea en el Km 0,190 desde Tumaco ocasionado por Corto Circuito</v>
      </c>
      <c r="BA1155" s="8" t="str">
        <f>+CONCATENATE("Para dar solución al incidente ",Tabla4[[#This Row],[Solución]])</f>
        <v>Para dar solución al incidente se realiza tendido de 150 metros de fibra y dos empalmes de 48 hiilos</v>
      </c>
      <c r="BB1155" s="3" t="str">
        <f>+_xlfn.CONCAT(Tabla4[[#This Row],[Causa Raiz]]," ",Tabla4[[#This Row],[Solución2]]," (",Tabla4[[#This Row],[Anillo]],"- Cabecera: ",Tabla4[[#This Row],[Cabecera]],"- Operador: ",Tabla4[[#This Row],[Operador]],")")</f>
        <v>Reportan apertura en el enlace Mov. Telecom Tumaco - Mov. Avenida Férrea en el Km 0,190 desde Tumaco ocasionado por Corto Circuito Para dar solución al incidente se realiza tendido de 150 metros de fibra y dos empalmes de 48 hiilos (Anillo 2- Cabecera: Centro- Operador: Colombia Telecomunicaciones)</v>
      </c>
    </row>
    <row r="1156" spans="1:54" s="2" customFormat="1" ht="156.75">
      <c r="A1156" s="38">
        <f t="shared" si="117"/>
        <v>1155</v>
      </c>
      <c r="B1156" s="3">
        <v>8394109</v>
      </c>
      <c r="C1156" s="3" t="s">
        <v>54</v>
      </c>
      <c r="D1156" s="23">
        <v>45370.020833333336</v>
      </c>
      <c r="E1156" s="23">
        <v>45370.4375</v>
      </c>
      <c r="F1156" s="1">
        <f t="shared" ca="1" si="116"/>
        <v>0.41666666666424135</v>
      </c>
      <c r="G1156" s="3" t="s">
        <v>55</v>
      </c>
      <c r="H1156" s="41"/>
      <c r="I1156" s="40"/>
      <c r="J1156" s="5" t="s">
        <v>56</v>
      </c>
      <c r="K1156" s="3" t="s">
        <v>93</v>
      </c>
      <c r="L1156" s="9" t="s">
        <v>58</v>
      </c>
      <c r="M1156" s="3" t="s">
        <v>59</v>
      </c>
      <c r="N1156" s="3" t="s">
        <v>60</v>
      </c>
      <c r="O1156" s="3" t="s">
        <v>5715</v>
      </c>
      <c r="P1156" s="3" t="s">
        <v>1423</v>
      </c>
      <c r="Q1156" s="4" t="s">
        <v>5716</v>
      </c>
      <c r="R1156" s="3" t="s">
        <v>947</v>
      </c>
      <c r="S1156" s="3" t="s">
        <v>65</v>
      </c>
      <c r="T1156" s="3" t="s">
        <v>146</v>
      </c>
      <c r="U1156" s="3" t="s">
        <v>5717</v>
      </c>
      <c r="V1156" s="22" t="str">
        <f t="shared" ref="V1156:V1219" si="121">C1156&amp;"; Hora de aviso: "&amp;TEXT(D1156,"h:mm dd/mm/yyyy")&amp;"; Solución: "&amp;U1156&amp;"; Hora de solución: "&amp;TEXT(E1156,"h:mm dd/mm/yyyy")&amp;"; Causa: "&amp;T1156</f>
        <v>RLFO; Hora de aviso: 0:30 19/03/2024; Solución: se endereza fibra y se entablilla ; Hora de solución: 10:30 19/03/2024; Causa: Falla en la Red FiOp</v>
      </c>
      <c r="W1156" s="4" t="s">
        <v>68</v>
      </c>
      <c r="X1156" s="3"/>
      <c r="Y1156" s="3"/>
      <c r="Z1156" s="3" t="s">
        <v>69</v>
      </c>
      <c r="AA1156" s="3" t="s">
        <v>71</v>
      </c>
      <c r="AB1156" s="3">
        <v>0</v>
      </c>
      <c r="AC1156" s="3" t="s">
        <v>71</v>
      </c>
      <c r="AD1156" s="6">
        <v>0.34375</v>
      </c>
      <c r="AE1156" s="7"/>
      <c r="AF1156" s="7"/>
      <c r="AG1156" s="6">
        <f>Tabla4[[#This Row],[Tiempo Parada de Reloj]]+Tabla4[[#This Row],[Tiempo Autorizado por Telefonica (no Máximo)]]</f>
        <v>0.34375</v>
      </c>
      <c r="AH1156" s="7">
        <f t="shared" ca="1" si="118"/>
        <v>7.2916666664241347E-2</v>
      </c>
      <c r="AI1156" s="8">
        <f t="shared" si="119"/>
        <v>8.25</v>
      </c>
      <c r="AJ1156" s="8">
        <f t="shared" ca="1" si="120"/>
        <v>1.7499999999417923</v>
      </c>
      <c r="AK1156" s="3" t="s">
        <v>98</v>
      </c>
      <c r="AL1156" s="3" t="s">
        <v>70</v>
      </c>
      <c r="AM1156" s="3" t="s">
        <v>460</v>
      </c>
      <c r="AN1156" s="3" t="s">
        <v>460</v>
      </c>
      <c r="AO1156" s="3" t="s">
        <v>120</v>
      </c>
      <c r="AP1156" s="3" t="s">
        <v>120</v>
      </c>
      <c r="AQ1156" s="23">
        <v>45371.738888888889</v>
      </c>
      <c r="AR1156" s="3"/>
      <c r="AS1156" s="23"/>
      <c r="AT1156" s="23"/>
      <c r="AU1156" s="3" t="s">
        <v>264</v>
      </c>
      <c r="AV1156" s="3" t="s">
        <v>950</v>
      </c>
      <c r="AW1156" s="3" t="s">
        <v>370</v>
      </c>
      <c r="AX1156" s="3">
        <v>4.6424000000000003</v>
      </c>
      <c r="AY1156" s="3">
        <v>-74.112920000000003</v>
      </c>
      <c r="AZ1156" s="8" t="str">
        <f>+CONCATENATE("Reportan apertura en el enlace ",Tabla4[[#This Row],[Enlace]]," en el ",Tabla4[[#This Row],[Distancia óptica]]," ocasionado por ",Tabla4[[#This Row],[Causa del daño]])</f>
        <v>Reportan apertura en el enlace WBP - Soacha en el Km 3,9 desde Salitre ocasionado por Falla en la Red FiOp</v>
      </c>
      <c r="BA1156" s="8" t="str">
        <f>+CONCATENATE("Para dar solución al incidente ",Tabla4[[#This Row],[Solución]])</f>
        <v xml:space="preserve">Para dar solución al incidente se endereza fibra y se entablilla </v>
      </c>
      <c r="BB1156" s="3" t="str">
        <f>+_xlfn.CONCAT(Tabla4[[#This Row],[Causa Raiz]]," ",Tabla4[[#This Row],[Solución2]]," (",Tabla4[[#This Row],[Anillo]],"- Cabecera: ",Tabla4[[#This Row],[Cabecera]],"- Operador: ",Tabla4[[#This Row],[Operador]],")")</f>
        <v>Reportan apertura en el enlace WBP - Soacha en el Km 3,9 desde Salitre ocasionado por Falla en la Red FiOp Para dar solución al incidente se endereza fibra y se entablilla  (lineal- Cabecera: Salitre- Operador: Colombia Telecomunicaciones)</v>
      </c>
    </row>
    <row r="1157" spans="1:54" s="2" customFormat="1" ht="185.25">
      <c r="A1157" s="38">
        <f t="shared" si="117"/>
        <v>1156</v>
      </c>
      <c r="B1157" s="3">
        <v>8394231</v>
      </c>
      <c r="C1157" s="3" t="s">
        <v>163</v>
      </c>
      <c r="D1157" s="23">
        <v>45370.159722222219</v>
      </c>
      <c r="E1157" s="23">
        <v>45370.520833333336</v>
      </c>
      <c r="F1157" s="1">
        <f t="shared" ca="1" si="116"/>
        <v>0.36111111111677019</v>
      </c>
      <c r="G1157" s="3" t="s">
        <v>55</v>
      </c>
      <c r="H1157" s="41"/>
      <c r="I1157" s="40"/>
      <c r="J1157" s="5" t="s">
        <v>56</v>
      </c>
      <c r="K1157" s="3" t="s">
        <v>138</v>
      </c>
      <c r="L1157" s="9" t="s">
        <v>58</v>
      </c>
      <c r="M1157" s="3" t="s">
        <v>139</v>
      </c>
      <c r="N1157" s="3" t="s">
        <v>2020</v>
      </c>
      <c r="O1157" s="3" t="s">
        <v>2021</v>
      </c>
      <c r="P1157" s="3" t="s">
        <v>5718</v>
      </c>
      <c r="Q1157" s="4" t="s">
        <v>5719</v>
      </c>
      <c r="R1157" s="3" t="s">
        <v>144</v>
      </c>
      <c r="S1157" s="3" t="s">
        <v>145</v>
      </c>
      <c r="T1157" s="3" t="s">
        <v>116</v>
      </c>
      <c r="U1157" s="3" t="s">
        <v>5720</v>
      </c>
      <c r="V1157" s="22" t="str">
        <f t="shared" si="121"/>
        <v>RDFO; Hora de aviso: 3:50 19/03/2024; Solución: se realzia tendido de 300 metros de fibray dos empalmes de 48 hilos; Hora de solución: 12:30 19/03/2024; Causa: Hurto</v>
      </c>
      <c r="W1157" s="4" t="s">
        <v>199</v>
      </c>
      <c r="X1157" s="3"/>
      <c r="Y1157" s="3"/>
      <c r="Z1157" s="3" t="s">
        <v>69</v>
      </c>
      <c r="AA1157" s="3" t="s">
        <v>70</v>
      </c>
      <c r="AB1157" s="3">
        <v>8394233</v>
      </c>
      <c r="AC1157" s="3" t="s">
        <v>71</v>
      </c>
      <c r="AD1157" s="6">
        <v>0.15277777777777779</v>
      </c>
      <c r="AE1157" s="7"/>
      <c r="AF1157" s="7"/>
      <c r="AG1157" s="6">
        <f>Tabla4[[#This Row],[Tiempo Parada de Reloj]]+Tabla4[[#This Row],[Tiempo Autorizado por Telefonica (no Máximo)]]</f>
        <v>0.15277777777777779</v>
      </c>
      <c r="AH1157" s="7">
        <f t="shared" ca="1" si="118"/>
        <v>0.2083333333389924</v>
      </c>
      <c r="AI1157" s="8">
        <f t="shared" si="119"/>
        <v>3.666666666666667</v>
      </c>
      <c r="AJ1157" s="8">
        <f t="shared" ca="1" si="120"/>
        <v>5.0000000001358176</v>
      </c>
      <c r="AK1157" s="3" t="s">
        <v>98</v>
      </c>
      <c r="AL1157" s="3" t="s">
        <v>70</v>
      </c>
      <c r="AM1157" s="3" t="s">
        <v>460</v>
      </c>
      <c r="AN1157" s="3" t="s">
        <v>460</v>
      </c>
      <c r="AO1157" s="3" t="s">
        <v>120</v>
      </c>
      <c r="AP1157" s="3" t="s">
        <v>120</v>
      </c>
      <c r="AQ1157" s="23">
        <v>45373.411805555559</v>
      </c>
      <c r="AR1157" s="3"/>
      <c r="AS1157" s="23"/>
      <c r="AT1157" s="23"/>
      <c r="AU1157" s="3" t="s">
        <v>200</v>
      </c>
      <c r="AV1157" s="3" t="s">
        <v>2796</v>
      </c>
      <c r="AW1157" s="3" t="s">
        <v>307</v>
      </c>
      <c r="AX1157" s="3">
        <v>3.55966</v>
      </c>
      <c r="AY1157" s="3">
        <v>-76.290083999999993</v>
      </c>
      <c r="AZ1157" s="8" t="str">
        <f>+CONCATENATE("Reportan apertura en el enlace ",Tabla4[[#This Row],[Enlace]]," en el ",Tabla4[[#This Row],[Distancia óptica]]," ocasionado por ",Tabla4[[#This Row],[Causa del daño]])</f>
        <v>Reportan apertura en el enlace Palmira - Cerrito en el Km 21,6 desde Cerrito ocasionado por Hurto</v>
      </c>
      <c r="BA1157" s="8" t="str">
        <f>+CONCATENATE("Para dar solución al incidente ",Tabla4[[#This Row],[Solución]])</f>
        <v>Para dar solución al incidente se realzia tendido de 300 metros de fibray dos empalmes de 48 hilos</v>
      </c>
      <c r="BB1157" s="3" t="str">
        <f>+_xlfn.CONCAT(Tabla4[[#This Row],[Causa Raiz]]," ",Tabla4[[#This Row],[Solución2]]," (",Tabla4[[#This Row],[Anillo]],"- Cabecera: ",Tabla4[[#This Row],[Cabecera]],"- Operador: ",Tabla4[[#This Row],[Operador]],")")</f>
        <v>Reportan apertura en el enlace Palmira - Cerrito en el Km 21,6 desde Cerrito ocasionado por Hurto Para dar solución al incidente se realzia tendido de 300 metros de fibray dos empalmes de 48 hilos (LINEAL- Cabecera: Palmira Centro- Operador: Colombia Telecomunicaciones)</v>
      </c>
    </row>
    <row r="1158" spans="1:54" s="2" customFormat="1" ht="213.75">
      <c r="A1158" s="38">
        <f t="shared" si="117"/>
        <v>1157</v>
      </c>
      <c r="B1158" s="3">
        <v>8394170</v>
      </c>
      <c r="C1158" s="3" t="s">
        <v>54</v>
      </c>
      <c r="D1158" s="23">
        <v>45370.309027777781</v>
      </c>
      <c r="E1158" s="23">
        <v>45370.395833333336</v>
      </c>
      <c r="F1158" s="1">
        <f t="shared" ca="1" si="116"/>
        <v>8.6805555554747116E-2</v>
      </c>
      <c r="G1158" s="3" t="s">
        <v>55</v>
      </c>
      <c r="H1158" s="41"/>
      <c r="I1158" s="40"/>
      <c r="J1158" s="5" t="s">
        <v>56</v>
      </c>
      <c r="K1158" s="3" t="s">
        <v>77</v>
      </c>
      <c r="L1158" s="9" t="s">
        <v>78</v>
      </c>
      <c r="M1158" s="3" t="s">
        <v>745</v>
      </c>
      <c r="N1158" s="3" t="s">
        <v>746</v>
      </c>
      <c r="O1158" s="3" t="s">
        <v>5721</v>
      </c>
      <c r="P1158" s="3" t="s">
        <v>5722</v>
      </c>
      <c r="Q1158" s="4" t="s">
        <v>5723</v>
      </c>
      <c r="R1158" s="3" t="s">
        <v>750</v>
      </c>
      <c r="S1158" s="3" t="s">
        <v>158</v>
      </c>
      <c r="T1158" s="3" t="s">
        <v>66</v>
      </c>
      <c r="U1158" s="3" t="s">
        <v>5724</v>
      </c>
      <c r="V1158" s="22" t="str">
        <f t="shared" si="121"/>
        <v>RLFO; Hora de aviso: 7:25 19/03/2024; Solución: se recuperan 30 metros de reserva se hace empalme de 8 hilos en caja de 24; Hora de solución: 9:30 19/03/2024; Causa: Vandalismo</v>
      </c>
      <c r="W1158" s="4" t="s">
        <v>160</v>
      </c>
      <c r="X1158" s="3"/>
      <c r="Y1158" s="3"/>
      <c r="Z1158" s="3" t="s">
        <v>69</v>
      </c>
      <c r="AA1158" s="3" t="s">
        <v>70</v>
      </c>
      <c r="AB1158" s="3">
        <v>8394170</v>
      </c>
      <c r="AC1158" s="3" t="s">
        <v>71</v>
      </c>
      <c r="AD1158" s="6">
        <v>0</v>
      </c>
      <c r="AE1158" s="7"/>
      <c r="AF1158" s="7"/>
      <c r="AG1158" s="6">
        <f>Tabla4[[#This Row],[Tiempo Parada de Reloj]]+Tabla4[[#This Row],[Tiempo Autorizado por Telefonica (no Máximo)]]</f>
        <v>0</v>
      </c>
      <c r="AH1158" s="7">
        <f t="shared" ca="1" si="118"/>
        <v>8.6805555554747116E-2</v>
      </c>
      <c r="AI1158" s="8">
        <f t="shared" si="119"/>
        <v>0</v>
      </c>
      <c r="AJ1158" s="8">
        <f t="shared" ca="1" si="120"/>
        <v>2.0833333333139308</v>
      </c>
      <c r="AK1158" s="3" t="s">
        <v>460</v>
      </c>
      <c r="AL1158" s="3" t="s">
        <v>71</v>
      </c>
      <c r="AM1158" s="3" t="s">
        <v>460</v>
      </c>
      <c r="AN1158" s="3" t="s">
        <v>460</v>
      </c>
      <c r="AO1158" s="3" t="s">
        <v>120</v>
      </c>
      <c r="AP1158" s="3" t="s">
        <v>120</v>
      </c>
      <c r="AQ1158" s="23">
        <v>45372.422222222223</v>
      </c>
      <c r="AR1158" s="3"/>
      <c r="AS1158" s="23"/>
      <c r="AT1158" s="23"/>
      <c r="AU1158" s="3" t="s">
        <v>752</v>
      </c>
      <c r="AV1158" s="3" t="s">
        <v>5725</v>
      </c>
      <c r="AW1158" s="3" t="s">
        <v>1311</v>
      </c>
      <c r="AX1158" s="3">
        <v>2.9125000000000001</v>
      </c>
      <c r="AY1158" s="3">
        <v>-75.272221999999999</v>
      </c>
      <c r="AZ1158" s="8" t="str">
        <f>+CONCATENATE("Reportan apertura en el enlace ",Tabla4[[#This Row],[Enlace]]," en el ",Tabla4[[#This Row],[Distancia óptica]]," ocasionado por ",Tabla4[[#This Row],[Causa del daño]])</f>
        <v>Reportan apertura en el enlace Mov.Abastos - Mov. Andalucia en el Km 0,150 desde andalucia ocasionado por Vandalismo</v>
      </c>
      <c r="BA1158" s="8" t="str">
        <f>+CONCATENATE("Para dar solución al incidente ",Tabla4[[#This Row],[Solución]])</f>
        <v>Para dar solución al incidente se recuperan 30 metros de reserva se hace empalme de 8 hilos en caja de 24</v>
      </c>
      <c r="BB1158" s="3" t="str">
        <f>+_xlfn.CONCAT(Tabla4[[#This Row],[Causa Raiz]]," ",Tabla4[[#This Row],[Solución2]]," (",Tabla4[[#This Row],[Anillo]],"- Cabecera: ",Tabla4[[#This Row],[Cabecera]],"- Operador: ",Tabla4[[#This Row],[Operador]],")")</f>
        <v>Reportan apertura en el enlace Mov.Abastos - Mov. Andalucia en el Km 0,150 desde andalucia ocasionado por Vandalismo Para dar solución al incidente se recuperan 30 metros de reserva se hace empalme de 8 hilos en caja de 24 (UK- Cabecera: Telehuila Tuquila- Operador: Colombia Telecomunicaciones)</v>
      </c>
    </row>
    <row r="1159" spans="1:54" s="2" customFormat="1" ht="171">
      <c r="A1159" s="38">
        <f t="shared" si="117"/>
        <v>1158</v>
      </c>
      <c r="B1159" s="3">
        <v>8394526</v>
      </c>
      <c r="C1159" s="3" t="s">
        <v>92</v>
      </c>
      <c r="D1159" s="23">
        <v>45370.322916666664</v>
      </c>
      <c r="E1159" s="23">
        <v>45370.472222222219</v>
      </c>
      <c r="F1159" s="1">
        <f t="shared" ca="1" si="116"/>
        <v>0.14930555555474712</v>
      </c>
      <c r="G1159" s="3" t="s">
        <v>55</v>
      </c>
      <c r="H1159" s="41"/>
      <c r="I1159" s="40" t="s">
        <v>5726</v>
      </c>
      <c r="J1159" s="5" t="s">
        <v>322</v>
      </c>
      <c r="K1159" s="3" t="s">
        <v>322</v>
      </c>
      <c r="L1159" s="9" t="s">
        <v>58</v>
      </c>
      <c r="M1159" s="3" t="s">
        <v>109</v>
      </c>
      <c r="N1159" s="3" t="s">
        <v>110</v>
      </c>
      <c r="O1159" s="3" t="s">
        <v>676</v>
      </c>
      <c r="P1159" s="3" t="s">
        <v>5727</v>
      </c>
      <c r="Q1159" s="4" t="s">
        <v>5728</v>
      </c>
      <c r="R1159" s="3" t="s">
        <v>327</v>
      </c>
      <c r="S1159" s="3" t="s">
        <v>328</v>
      </c>
      <c r="T1159" s="3" t="s">
        <v>513</v>
      </c>
      <c r="U1159" s="3" t="s">
        <v>1439</v>
      </c>
      <c r="V1159" s="22" t="str">
        <f t="shared" si="121"/>
        <v>RTNFO; Hora de aviso: 7:45 19/03/2024; Solución: se recupera reserva y se hace un empalme; Hora de solución: 11:20 19/03/2024; Causa: Desastre Natural</v>
      </c>
      <c r="W1159" s="4" t="s">
        <v>4491</v>
      </c>
      <c r="X1159" s="3"/>
      <c r="Y1159" s="3"/>
      <c r="Z1159" s="3" t="s">
        <v>69</v>
      </c>
      <c r="AA1159" s="3" t="s">
        <v>71</v>
      </c>
      <c r="AB1159" s="3">
        <v>0</v>
      </c>
      <c r="AC1159" s="3" t="s">
        <v>71</v>
      </c>
      <c r="AD1159" s="6">
        <v>0</v>
      </c>
      <c r="AE1159" s="7"/>
      <c r="AF1159" s="7"/>
      <c r="AG1159" s="6">
        <f>Tabla4[[#This Row],[Tiempo Parada de Reloj]]+Tabla4[[#This Row],[Tiempo Autorizado por Telefonica (no Máximo)]]</f>
        <v>0</v>
      </c>
      <c r="AH1159" s="7">
        <f t="shared" ca="1" si="118"/>
        <v>0.14930555555474712</v>
      </c>
      <c r="AI1159" s="8">
        <f t="shared" si="119"/>
        <v>0</v>
      </c>
      <c r="AJ1159" s="8">
        <f t="shared" ca="1" si="120"/>
        <v>3.5833333333139308</v>
      </c>
      <c r="AK1159" s="3" t="s">
        <v>460</v>
      </c>
      <c r="AL1159" s="3" t="s">
        <v>71</v>
      </c>
      <c r="AM1159" s="3" t="s">
        <v>460</v>
      </c>
      <c r="AN1159" s="3" t="s">
        <v>460</v>
      </c>
      <c r="AO1159" s="3" t="s">
        <v>120</v>
      </c>
      <c r="AP1159" s="3" t="s">
        <v>120</v>
      </c>
      <c r="AQ1159" s="23">
        <v>45372.444444444445</v>
      </c>
      <c r="AR1159" s="3"/>
      <c r="AS1159" s="23"/>
      <c r="AT1159" s="23"/>
      <c r="AU1159" s="3" t="s">
        <v>436</v>
      </c>
      <c r="AV1159" s="3" t="s">
        <v>3024</v>
      </c>
      <c r="AW1159" s="3" t="s">
        <v>1323</v>
      </c>
      <c r="AX1159" s="3">
        <v>10.169314999999999</v>
      </c>
      <c r="AY1159" s="3">
        <v>-74.027637999999996</v>
      </c>
      <c r="AZ1159" s="8" t="str">
        <f>+CONCATENATE("Reportan apertura en el enlace ",Tabla4[[#This Row],[Enlace]]," en el ",Tabla4[[#This Row],[Distancia óptica]]," ocasionado por ",Tabla4[[#This Row],[Causa del daño]])</f>
        <v>Reportan apertura en el enlace Bosconia - Valledupar en el Km 84,4 desde Bosconia ocasionado por Desastre Natural</v>
      </c>
      <c r="BA1159" s="8" t="str">
        <f>+CONCATENATE("Para dar solución al incidente ",Tabla4[[#This Row],[Solución]])</f>
        <v>Para dar solución al incidente se recupera reserva y se hace un empalme</v>
      </c>
      <c r="BB1159" s="3" t="str">
        <f>+_xlfn.CONCAT(Tabla4[[#This Row],[Causa Raiz]]," ",Tabla4[[#This Row],[Solución2]]," (",Tabla4[[#This Row],[Anillo]],"- Cabecera: ",Tabla4[[#This Row],[Cabecera]],"- Operador: ",Tabla4[[#This Row],[Operador]],")")</f>
        <v>Reportan apertura en el enlace Bosconia - Valledupar en el Km 84,4 desde Bosconia ocasionado por Desastre Natural Para dar solución al incidente se recupera reserva y se hace un empalme (TRONCAL- Cabecera: VALLEDUPAR- Operador: Ufinet)</v>
      </c>
    </row>
    <row r="1160" spans="1:54" s="2" customFormat="1" ht="185.25">
      <c r="A1160" s="38">
        <f t="shared" si="117"/>
        <v>1159</v>
      </c>
      <c r="B1160" s="3">
        <v>8394595</v>
      </c>
      <c r="C1160" s="3" t="s">
        <v>54</v>
      </c>
      <c r="D1160" s="23">
        <v>45370.354166666664</v>
      </c>
      <c r="E1160" s="23">
        <v>45370.479166666664</v>
      </c>
      <c r="F1160" s="1">
        <f t="shared" ca="1" si="116"/>
        <v>0.125</v>
      </c>
      <c r="G1160" s="3" t="s">
        <v>55</v>
      </c>
      <c r="H1160" s="41"/>
      <c r="I1160" s="40"/>
      <c r="J1160" s="5" t="s">
        <v>56</v>
      </c>
      <c r="K1160" s="3" t="s">
        <v>77</v>
      </c>
      <c r="L1160" s="9" t="s">
        <v>78</v>
      </c>
      <c r="M1160" s="3" t="s">
        <v>79</v>
      </c>
      <c r="N1160" s="3" t="s">
        <v>771</v>
      </c>
      <c r="O1160" s="3" t="s">
        <v>5729</v>
      </c>
      <c r="P1160" s="3" t="s">
        <v>5730</v>
      </c>
      <c r="Q1160" s="4" t="s">
        <v>5731</v>
      </c>
      <c r="R1160" s="3" t="s">
        <v>708</v>
      </c>
      <c r="S1160" s="3" t="s">
        <v>249</v>
      </c>
      <c r="T1160" s="3" t="s">
        <v>66</v>
      </c>
      <c r="U1160" s="3" t="s">
        <v>5732</v>
      </c>
      <c r="V1160" s="22" t="str">
        <f t="shared" si="121"/>
        <v>RLFO; Hora de aviso: 8:30 19/03/2024; Solución: se recuperan 10 metros de reserva y se hace un empalme de 8 hilos; Hora de solución: 11:30 19/03/2024; Causa: Vandalismo</v>
      </c>
      <c r="W1160" s="4" t="s">
        <v>160</v>
      </c>
      <c r="X1160" s="3"/>
      <c r="Y1160" s="3"/>
      <c r="Z1160" s="3" t="s">
        <v>69</v>
      </c>
      <c r="AA1160" s="3" t="s">
        <v>71</v>
      </c>
      <c r="AB1160" s="3">
        <v>0</v>
      </c>
      <c r="AC1160" s="3" t="s">
        <v>71</v>
      </c>
      <c r="AD1160" s="6">
        <v>0</v>
      </c>
      <c r="AE1160" s="7"/>
      <c r="AF1160" s="7"/>
      <c r="AG1160" s="6">
        <f>Tabla4[[#This Row],[Tiempo Parada de Reloj]]+Tabla4[[#This Row],[Tiempo Autorizado por Telefonica (no Máximo)]]</f>
        <v>0</v>
      </c>
      <c r="AH1160" s="7">
        <f t="shared" ca="1" si="118"/>
        <v>0.125</v>
      </c>
      <c r="AI1160" s="8">
        <f t="shared" si="119"/>
        <v>0</v>
      </c>
      <c r="AJ1160" s="8">
        <f t="shared" ca="1" si="120"/>
        <v>3</v>
      </c>
      <c r="AK1160" s="3" t="s">
        <v>106</v>
      </c>
      <c r="AL1160" s="3" t="s">
        <v>70</v>
      </c>
      <c r="AM1160" s="3" t="s">
        <v>460</v>
      </c>
      <c r="AN1160" s="3" t="s">
        <v>460</v>
      </c>
      <c r="AO1160" s="3" t="s">
        <v>73</v>
      </c>
      <c r="AP1160" s="3" t="s">
        <v>73</v>
      </c>
      <c r="AQ1160" s="23">
        <v>45370.752083333333</v>
      </c>
      <c r="AR1160" s="3"/>
      <c r="AS1160" s="23"/>
      <c r="AT1160" s="23"/>
      <c r="AU1160" s="3" t="s">
        <v>313</v>
      </c>
      <c r="AV1160" s="3" t="s">
        <v>90</v>
      </c>
      <c r="AW1160" s="3" t="s">
        <v>1311</v>
      </c>
      <c r="AX1160" s="3">
        <v>4.583056</v>
      </c>
      <c r="AY1160" s="3">
        <v>-74.198888999999994</v>
      </c>
      <c r="AZ1160" s="8" t="str">
        <f>+CONCATENATE("Reportan apertura en el enlace ",Tabla4[[#This Row],[Enlace]]," en el ",Tabla4[[#This Row],[Distancia óptica]]," ocasionado por ",Tabla4[[#This Row],[Causa del daño]])</f>
        <v>Reportan apertura en el enlace Mov. Quintanare - Mov. Cazuca en el Km 1,7 desde Cazuca ocasionado por Vandalismo</v>
      </c>
      <c r="BA1160" s="8" t="str">
        <f>+CONCATENATE("Para dar solución al incidente ",Tabla4[[#This Row],[Solución]])</f>
        <v>Para dar solución al incidente se recuperan 10 metros de reserva y se hace un empalme de 8 hilos</v>
      </c>
      <c r="BB1160" s="3" t="str">
        <f>+_xlfn.CONCAT(Tabla4[[#This Row],[Causa Raiz]]," ",Tabla4[[#This Row],[Solución2]]," (",Tabla4[[#This Row],[Anillo]],"- Cabecera: ",Tabla4[[#This Row],[Cabecera]],"- Operador: ",Tabla4[[#This Row],[Operador]],")")</f>
        <v>Reportan apertura en el enlace Mov. Quintanare - Mov. Cazuca en el Km 1,7 desde Cazuca ocasionado por Vandalismo Para dar solución al incidente se recuperan 10 metros de reserva y se hace un empalme de 8 hilos (UK- Cabecera: CAZUCA- Operador: Colombia Telecomunicaciones)</v>
      </c>
    </row>
    <row r="1161" spans="1:54" s="2" customFormat="1" ht="242.25">
      <c r="A1161" s="38">
        <f t="shared" si="117"/>
        <v>1160</v>
      </c>
      <c r="B1161" s="3">
        <v>8394877</v>
      </c>
      <c r="C1161" s="3" t="s">
        <v>54</v>
      </c>
      <c r="D1161" s="23">
        <v>45370.395833333336</v>
      </c>
      <c r="E1161" s="23">
        <v>45370.397222222222</v>
      </c>
      <c r="F1161" s="1">
        <f t="shared" ca="1" si="116"/>
        <v>1.3888888861401938E-3</v>
      </c>
      <c r="G1161" s="3" t="s">
        <v>55</v>
      </c>
      <c r="H1161" s="41"/>
      <c r="I1161" s="40"/>
      <c r="J1161" s="5" t="s">
        <v>56</v>
      </c>
      <c r="K1161" s="3" t="s">
        <v>93</v>
      </c>
      <c r="L1161" s="9" t="s">
        <v>78</v>
      </c>
      <c r="M1161" s="3" t="s">
        <v>59</v>
      </c>
      <c r="N1161" s="3" t="s">
        <v>60</v>
      </c>
      <c r="O1161" s="3" t="s">
        <v>5733</v>
      </c>
      <c r="P1161" s="3" t="s">
        <v>5734</v>
      </c>
      <c r="Q1161" s="4" t="s">
        <v>5735</v>
      </c>
      <c r="R1161" s="3" t="s">
        <v>64</v>
      </c>
      <c r="S1161" s="3" t="s">
        <v>65</v>
      </c>
      <c r="T1161" s="3" t="s">
        <v>104</v>
      </c>
      <c r="U1161" s="3" t="s">
        <v>5736</v>
      </c>
      <c r="V1161" s="22" t="str">
        <f t="shared" si="121"/>
        <v>RLFO; Hora de aviso: 9:30 19/03/2024; Solución: Se Realiza Limpieza en nodos de Paso para mejorar niveles de atenuacion y se solicita a zona el cambio de Pacht Cord; Hora de solución: 9:32 19/03/2024; Causa: Visita Fallida</v>
      </c>
      <c r="W1161" s="4" t="s">
        <v>68</v>
      </c>
      <c r="X1161" s="3"/>
      <c r="Y1161" s="3"/>
      <c r="Z1161" s="3" t="s">
        <v>69</v>
      </c>
      <c r="AA1161" s="3" t="s">
        <v>71</v>
      </c>
      <c r="AB1161" s="3">
        <v>0</v>
      </c>
      <c r="AC1161" s="3" t="s">
        <v>71</v>
      </c>
      <c r="AD1161" s="6">
        <v>0</v>
      </c>
      <c r="AE1161" s="7"/>
      <c r="AF1161" s="7"/>
      <c r="AG1161" s="6">
        <f>Tabla4[[#This Row],[Tiempo Parada de Reloj]]+Tabla4[[#This Row],[Tiempo Autorizado por Telefonica (no Máximo)]]</f>
        <v>0</v>
      </c>
      <c r="AH1161" s="7">
        <f t="shared" ca="1" si="118"/>
        <v>1.3888888861401938E-3</v>
      </c>
      <c r="AI1161" s="8">
        <f t="shared" si="119"/>
        <v>0</v>
      </c>
      <c r="AJ1161" s="8">
        <f t="shared" ca="1" si="120"/>
        <v>3.3333333267364651E-2</v>
      </c>
      <c r="AK1161" s="3" t="s">
        <v>88</v>
      </c>
      <c r="AL1161" s="3" t="s">
        <v>70</v>
      </c>
      <c r="AM1161" s="3" t="s">
        <v>106</v>
      </c>
      <c r="AN1161" s="3" t="s">
        <v>106</v>
      </c>
      <c r="AO1161" s="3" t="s">
        <v>106</v>
      </c>
      <c r="AP1161" s="3" t="s">
        <v>106</v>
      </c>
      <c r="AQ1161" s="23">
        <v>45371.67083333333</v>
      </c>
      <c r="AR1161" s="3"/>
      <c r="AS1161" s="23"/>
      <c r="AT1161" s="23"/>
      <c r="AU1161" s="3" t="s">
        <v>100</v>
      </c>
      <c r="AV1161" s="3" t="s">
        <v>1545</v>
      </c>
      <c r="AW1161" s="3" t="s">
        <v>5737</v>
      </c>
      <c r="AX1161" s="3">
        <v>4.6474000000000002</v>
      </c>
      <c r="AY1161" s="3">
        <v>-74.064800000000005</v>
      </c>
      <c r="AZ1161" s="8" t="str">
        <f>+CONCATENATE("Reportan apertura en el enlace ",Tabla4[[#This Row],[Enlace]]," en el ",Tabla4[[#This Row],[Distancia óptica]]," ocasionado por ",Tabla4[[#This Row],[Causa del daño]])</f>
        <v>Reportan apertura en el enlace Mov.Chapinero - Mov.Urbanizacion Parque los Hayuelos en el km 32,675 desde Hayuelos ocasionado por Visita Fallida</v>
      </c>
      <c r="BA1161" s="8" t="str">
        <f>+CONCATENATE("Para dar solución al incidente ",Tabla4[[#This Row],[Solución]])</f>
        <v>Para dar solución al incidente Se Realiza Limpieza en nodos de Paso para mejorar niveles de atenuacion y se solicita a zona el cambio de Pacht Cord</v>
      </c>
      <c r="BB1161" s="3" t="str">
        <f>+_xlfn.CONCAT(Tabla4[[#This Row],[Causa Raiz]]," ",Tabla4[[#This Row],[Solución2]]," (",Tabla4[[#This Row],[Anillo]],"- Cabecera: ",Tabla4[[#This Row],[Cabecera]],"- Operador: ",Tabla4[[#This Row],[Operador]],")")</f>
        <v>Reportan apertura en el enlace Mov.Chapinero - Mov.Urbanizacion Parque los Hayuelos en el km 32,675 desde Hayuelos ocasionado por Visita Fallida Para dar solución al incidente Se Realiza Limpieza en nodos de Paso para mejorar niveles de atenuacion y se solicita a zona el cambio de Pacht Cord (Anillo - Cabecera: Chapinero- Operador: Colombia Telecomunicaciones)</v>
      </c>
    </row>
    <row r="1162" spans="1:54" s="2" customFormat="1" ht="199.5">
      <c r="A1162" s="38">
        <f t="shared" si="117"/>
        <v>1161</v>
      </c>
      <c r="B1162" s="3">
        <v>8394983</v>
      </c>
      <c r="C1162" s="3" t="s">
        <v>54</v>
      </c>
      <c r="D1162" s="23">
        <v>45370.395833333336</v>
      </c>
      <c r="E1162" s="23">
        <v>45370.479166666664</v>
      </c>
      <c r="F1162" s="1">
        <f t="shared" ca="1" si="116"/>
        <v>8.3333333328482695E-2</v>
      </c>
      <c r="G1162" s="3" t="s">
        <v>55</v>
      </c>
      <c r="H1162" s="41"/>
      <c r="I1162" s="40"/>
      <c r="J1162" s="5" t="s">
        <v>56</v>
      </c>
      <c r="K1162" s="3" t="s">
        <v>77</v>
      </c>
      <c r="L1162" s="9" t="s">
        <v>78</v>
      </c>
      <c r="M1162" s="3" t="s">
        <v>745</v>
      </c>
      <c r="N1162" s="3" t="s">
        <v>746</v>
      </c>
      <c r="O1162" s="3" t="s">
        <v>5721</v>
      </c>
      <c r="P1162" s="3" t="s">
        <v>5738</v>
      </c>
      <c r="Q1162" s="4" t="s">
        <v>5739</v>
      </c>
      <c r="R1162" s="3" t="s">
        <v>750</v>
      </c>
      <c r="S1162" s="3" t="s">
        <v>158</v>
      </c>
      <c r="T1162" s="3" t="s">
        <v>66</v>
      </c>
      <c r="U1162" s="3" t="s">
        <v>5740</v>
      </c>
      <c r="V1162" s="22" t="str">
        <f t="shared" si="121"/>
        <v>RLFO; Hora de aviso: 9:30 19/03/2024; Solución: se recupera 20 metros de reserva y se hace un empalme de 8 hilos en caja de 24 ; Hora de solución: 11:30 19/03/2024; Causa: Vandalismo</v>
      </c>
      <c r="W1162" s="4" t="s">
        <v>160</v>
      </c>
      <c r="X1162" s="3"/>
      <c r="Y1162" s="3"/>
      <c r="Z1162" s="3" t="s">
        <v>69</v>
      </c>
      <c r="AA1162" s="3" t="s">
        <v>71</v>
      </c>
      <c r="AB1162" s="3">
        <v>0</v>
      </c>
      <c r="AC1162" s="3" t="s">
        <v>71</v>
      </c>
      <c r="AD1162" s="6">
        <v>0</v>
      </c>
      <c r="AE1162" s="7"/>
      <c r="AF1162" s="7"/>
      <c r="AG1162" s="6">
        <f>Tabla4[[#This Row],[Tiempo Parada de Reloj]]+Tabla4[[#This Row],[Tiempo Autorizado por Telefonica (no Máximo)]]</f>
        <v>0</v>
      </c>
      <c r="AH1162" s="7">
        <f t="shared" ca="1" si="118"/>
        <v>8.3333333328482695E-2</v>
      </c>
      <c r="AI1162" s="8">
        <f t="shared" si="119"/>
        <v>0</v>
      </c>
      <c r="AJ1162" s="8">
        <f t="shared" ca="1" si="120"/>
        <v>1.9999999998835847</v>
      </c>
      <c r="AK1162" s="3" t="s">
        <v>88</v>
      </c>
      <c r="AL1162" s="3" t="s">
        <v>70</v>
      </c>
      <c r="AM1162" s="3" t="s">
        <v>460</v>
      </c>
      <c r="AN1162" s="3" t="s">
        <v>460</v>
      </c>
      <c r="AO1162" s="3" t="s">
        <v>120</v>
      </c>
      <c r="AP1162" s="3" t="s">
        <v>120</v>
      </c>
      <c r="AQ1162" s="23">
        <v>45372.42291666667</v>
      </c>
      <c r="AR1162" s="3"/>
      <c r="AS1162" s="23"/>
      <c r="AT1162" s="23"/>
      <c r="AU1162" s="3" t="s">
        <v>752</v>
      </c>
      <c r="AV1162" s="3" t="s">
        <v>5741</v>
      </c>
      <c r="AW1162" s="3" t="s">
        <v>307</v>
      </c>
      <c r="AX1162" s="3">
        <v>2.9125000000000001</v>
      </c>
      <c r="AY1162" s="3">
        <v>-75.272221999999999</v>
      </c>
      <c r="AZ1162" s="8" t="str">
        <f>+CONCATENATE("Reportan apertura en el enlace ",Tabla4[[#This Row],[Enlace]]," en el ",Tabla4[[#This Row],[Distancia óptica]]," ocasionado por ",Tabla4[[#This Row],[Causa del daño]])</f>
        <v>Reportan apertura en el enlace Mov.Abastos - Mov. Andalucia en el KM 0,706 DESDE TELE Huila ocasionado por Vandalismo</v>
      </c>
      <c r="BA1162" s="8" t="str">
        <f>+CONCATENATE("Para dar solución al incidente ",Tabla4[[#This Row],[Solución]])</f>
        <v xml:space="preserve">Para dar solución al incidente se recupera 20 metros de reserva y se hace un empalme de 8 hilos en caja de 24 </v>
      </c>
      <c r="BB1162" s="3" t="str">
        <f>+_xlfn.CONCAT(Tabla4[[#This Row],[Causa Raiz]]," ",Tabla4[[#This Row],[Solución2]]," (",Tabla4[[#This Row],[Anillo]],"- Cabecera: ",Tabla4[[#This Row],[Cabecera]],"- Operador: ",Tabla4[[#This Row],[Operador]],")")</f>
        <v>Reportan apertura en el enlace Mov.Abastos - Mov. Andalucia en el KM 0,706 DESDE TELE Huila ocasionado por Vandalismo Para dar solución al incidente se recupera 20 metros de reserva y se hace un empalme de 8 hilos en caja de 24  (LINEAL- Cabecera: TELE HUILA- Operador: Colombia Telecomunicaciones)</v>
      </c>
    </row>
    <row r="1163" spans="1:54" s="2" customFormat="1" ht="213.75">
      <c r="A1163" s="38">
        <f t="shared" si="117"/>
        <v>1162</v>
      </c>
      <c r="B1163" s="3">
        <v>8395193</v>
      </c>
      <c r="C1163" s="3" t="s">
        <v>54</v>
      </c>
      <c r="D1163" s="23">
        <v>45370.447916666664</v>
      </c>
      <c r="E1163" s="23">
        <v>45370.645833333336</v>
      </c>
      <c r="F1163" s="1">
        <f t="shared" ca="1" si="116"/>
        <v>0.19791666667151731</v>
      </c>
      <c r="G1163" s="3" t="s">
        <v>55</v>
      </c>
      <c r="H1163" s="41"/>
      <c r="I1163" s="40"/>
      <c r="J1163" s="5" t="s">
        <v>56</v>
      </c>
      <c r="K1163" s="3" t="s">
        <v>77</v>
      </c>
      <c r="L1163" s="9" t="s">
        <v>78</v>
      </c>
      <c r="M1163" s="3" t="s">
        <v>745</v>
      </c>
      <c r="N1163" s="3" t="s">
        <v>2592</v>
      </c>
      <c r="O1163" s="3" t="s">
        <v>5742</v>
      </c>
      <c r="P1163" s="3" t="s">
        <v>5743</v>
      </c>
      <c r="Q1163" s="4" t="s">
        <v>5744</v>
      </c>
      <c r="R1163" s="3" t="s">
        <v>750</v>
      </c>
      <c r="S1163" s="3" t="s">
        <v>158</v>
      </c>
      <c r="T1163" s="3" t="s">
        <v>66</v>
      </c>
      <c r="U1163" s="3" t="s">
        <v>5745</v>
      </c>
      <c r="V1163" s="22" t="str">
        <f t="shared" si="121"/>
        <v>RLFO; Hora de aviso: 10:45 19/03/2024; Solución: se recupera 60 metros de reserva y se hace un emaplme de 24 hilos ; Hora de solución: 15:30 19/03/2024; Causa: Vandalismo</v>
      </c>
      <c r="W1163" s="4" t="s">
        <v>160</v>
      </c>
      <c r="X1163" s="3"/>
      <c r="Y1163" s="3"/>
      <c r="Z1163" s="3" t="s">
        <v>69</v>
      </c>
      <c r="AA1163" s="3" t="s">
        <v>71</v>
      </c>
      <c r="AB1163" s="3">
        <v>0</v>
      </c>
      <c r="AC1163" s="3" t="s">
        <v>71</v>
      </c>
      <c r="AD1163" s="6">
        <v>7.1527777777777773E-2</v>
      </c>
      <c r="AE1163" s="7"/>
      <c r="AF1163" s="7"/>
      <c r="AG1163" s="6">
        <f>Tabla4[[#This Row],[Tiempo Parada de Reloj]]+Tabla4[[#This Row],[Tiempo Autorizado por Telefonica (no Máximo)]]</f>
        <v>7.1527777777777773E-2</v>
      </c>
      <c r="AH1163" s="7">
        <f t="shared" ca="1" si="118"/>
        <v>0.12638888889373953</v>
      </c>
      <c r="AI1163" s="8">
        <f t="shared" si="119"/>
        <v>1.7166666666666666</v>
      </c>
      <c r="AJ1163" s="8">
        <f t="shared" ca="1" si="120"/>
        <v>3.0333333334497485</v>
      </c>
      <c r="AK1163" s="3" t="s">
        <v>106</v>
      </c>
      <c r="AL1163" s="3" t="s">
        <v>70</v>
      </c>
      <c r="AM1163" s="3" t="s">
        <v>87</v>
      </c>
      <c r="AN1163" s="3" t="s">
        <v>87</v>
      </c>
      <c r="AO1163" s="3" t="s">
        <v>120</v>
      </c>
      <c r="AP1163" s="3" t="s">
        <v>120</v>
      </c>
      <c r="AQ1163" s="23">
        <v>45372.587500000001</v>
      </c>
      <c r="AR1163" s="3"/>
      <c r="AS1163" s="23"/>
      <c r="AT1163" s="23"/>
      <c r="AU1163" s="3" t="s">
        <v>752</v>
      </c>
      <c r="AV1163" s="3" t="s">
        <v>5746</v>
      </c>
      <c r="AW1163" s="3" t="s">
        <v>5747</v>
      </c>
      <c r="AX1163" s="3">
        <v>2.19543</v>
      </c>
      <c r="AY1163" s="3">
        <v>-75.640829999999994</v>
      </c>
      <c r="AZ1163" s="8" t="str">
        <f>+CONCATENATE("Reportan apertura en el enlace ",Tabla4[[#This Row],[Enlace]]," en el ",Tabla4[[#This Row],[Distancia óptica]]," ocasionado por ",Tabla4[[#This Row],[Causa del daño]])</f>
        <v>Reportan apertura en el enlace Mov. Garzón Occidental - Mov. Garzón en el Km 1,7 desde Garzon  Occidental  ocasionado por Vandalismo</v>
      </c>
      <c r="BA1163" s="8" t="str">
        <f>+CONCATENATE("Para dar solución al incidente ",Tabla4[[#This Row],[Solución]])</f>
        <v xml:space="preserve">Para dar solución al incidente se recupera 60 metros de reserva y se hace un emaplme de 24 hilos </v>
      </c>
      <c r="BB1163" s="3" t="str">
        <f>+_xlfn.CONCAT(Tabla4[[#This Row],[Causa Raiz]]," ",Tabla4[[#This Row],[Solución2]]," (",Tabla4[[#This Row],[Anillo]],"- Cabecera: ",Tabla4[[#This Row],[Cabecera]],"- Operador: ",Tabla4[[#This Row],[Operador]],")")</f>
        <v>Reportan apertura en el enlace Mov. Garzón Occidental - Mov. Garzón en el Km 1,7 desde Garzon  Occidental  ocasionado por Vandalismo Para dar solución al incidente se recupera 60 metros de reserva y se hace un emaplme de 24 hilos  (BTS Garzon- Cabecera: Centro Garzon- Operador: Colombia Telecomunicaciones)</v>
      </c>
    </row>
    <row r="1164" spans="1:54" s="2" customFormat="1" ht="213.75">
      <c r="A1164" s="38">
        <f t="shared" si="117"/>
        <v>1163</v>
      </c>
      <c r="B1164" s="3">
        <v>8395385</v>
      </c>
      <c r="C1164" s="3" t="s">
        <v>54</v>
      </c>
      <c r="D1164" s="23">
        <v>45370.46875</v>
      </c>
      <c r="E1164" s="23">
        <v>45370.597222222219</v>
      </c>
      <c r="F1164" s="1">
        <f t="shared" ca="1" si="116"/>
        <v>0.12847222221898846</v>
      </c>
      <c r="G1164" s="3" t="s">
        <v>55</v>
      </c>
      <c r="H1164" s="41"/>
      <c r="I1164" s="40"/>
      <c r="J1164" s="5" t="s">
        <v>56</v>
      </c>
      <c r="K1164" s="3" t="s">
        <v>57</v>
      </c>
      <c r="L1164" s="9" t="s">
        <v>78</v>
      </c>
      <c r="M1164" s="3" t="s">
        <v>59</v>
      </c>
      <c r="N1164" s="3" t="s">
        <v>60</v>
      </c>
      <c r="O1164" s="3" t="s">
        <v>5748</v>
      </c>
      <c r="P1164" s="3" t="s">
        <v>5749</v>
      </c>
      <c r="Q1164" s="4" t="s">
        <v>5750</v>
      </c>
      <c r="R1164" s="3" t="s">
        <v>304</v>
      </c>
      <c r="S1164" s="3" t="s">
        <v>65</v>
      </c>
      <c r="T1164" s="3" t="s">
        <v>130</v>
      </c>
      <c r="U1164" s="3" t="s">
        <v>5751</v>
      </c>
      <c r="V1164" s="22" t="str">
        <f t="shared" si="121"/>
        <v>RLFO; Hora de aviso: 11:15 19/03/2024; Solución: Tendido de 50 mtrs y de fibra de 96 hilos  2 empalmes de continuidad existentes; Hora de solución: 14:20 19/03/2024; Causa: Plagas</v>
      </c>
      <c r="W1164" s="4" t="s">
        <v>68</v>
      </c>
      <c r="X1164" s="3"/>
      <c r="Y1164" s="3"/>
      <c r="Z1164" s="3" t="s">
        <v>69</v>
      </c>
      <c r="AA1164" s="3" t="s">
        <v>70</v>
      </c>
      <c r="AB1164" s="3">
        <v>8395667</v>
      </c>
      <c r="AC1164" s="3" t="s">
        <v>71</v>
      </c>
      <c r="AD1164" s="6">
        <v>0</v>
      </c>
      <c r="AE1164" s="7"/>
      <c r="AF1164" s="7"/>
      <c r="AG1164" s="6">
        <f>Tabla4[[#This Row],[Tiempo Parada de Reloj]]+Tabla4[[#This Row],[Tiempo Autorizado por Telefonica (no Máximo)]]</f>
        <v>0</v>
      </c>
      <c r="AH1164" s="7">
        <f t="shared" ca="1" si="118"/>
        <v>0.12847222221898846</v>
      </c>
      <c r="AI1164" s="8">
        <f t="shared" si="119"/>
        <v>0</v>
      </c>
      <c r="AJ1164" s="8">
        <f t="shared" ca="1" si="120"/>
        <v>3.0833333332557231</v>
      </c>
      <c r="AK1164" s="3" t="s">
        <v>106</v>
      </c>
      <c r="AL1164" s="3" t="s">
        <v>70</v>
      </c>
      <c r="AM1164" s="3" t="s">
        <v>87</v>
      </c>
      <c r="AN1164" s="3" t="s">
        <v>87</v>
      </c>
      <c r="AO1164" s="3" t="s">
        <v>73</v>
      </c>
      <c r="AP1164" s="3" t="s">
        <v>73</v>
      </c>
      <c r="AQ1164" s="23">
        <v>45370.897222222222</v>
      </c>
      <c r="AR1164" s="3"/>
      <c r="AS1164" s="23"/>
      <c r="AT1164" s="23"/>
      <c r="AU1164" s="3" t="s">
        <v>264</v>
      </c>
      <c r="AV1164" s="3" t="s">
        <v>2558</v>
      </c>
      <c r="AW1164" s="3" t="s">
        <v>1311</v>
      </c>
      <c r="AX1164" s="3">
        <v>4.7462999999999997</v>
      </c>
      <c r="AY1164" s="3">
        <v>-74.095200000000006</v>
      </c>
      <c r="AZ1164" s="8" t="str">
        <f>+CONCATENATE("Reportan apertura en el enlace ",Tabla4[[#This Row],[Enlace]]," en el ",Tabla4[[#This Row],[Distancia óptica]]," ocasionado por ",Tabla4[[#This Row],[Causa del daño]])</f>
        <v>Reportan apertura en el enlace Mov. Suba Trinidad - Mov. Portal de Suba en el Km 1,883 desde Trinidad ocasionado por Plagas</v>
      </c>
      <c r="BA1164" s="8" t="str">
        <f>+CONCATENATE("Para dar solución al incidente ",Tabla4[[#This Row],[Solución]])</f>
        <v>Para dar solución al incidente Tendido de 50 mtrs y de fibra de 96 hilos  2 empalmes de continuidad existentes</v>
      </c>
      <c r="BB1164" s="3" t="str">
        <f>+_xlfn.CONCAT(Tabla4[[#This Row],[Causa Raiz]]," ",Tabla4[[#This Row],[Solución2]]," (",Tabla4[[#This Row],[Anillo]],"- Cabecera: ",Tabla4[[#This Row],[Cabecera]],"- Operador: ",Tabla4[[#This Row],[Operador]],")")</f>
        <v>Reportan apertura en el enlace Mov. Suba Trinidad - Mov. Portal de Suba en el Km 1,883 desde Trinidad ocasionado por Plagas Para dar solución al incidente Tendido de 50 mtrs y de fibra de 96 hilos  2 empalmes de continuidad existentes (UK- Cabecera: Villa Maria- Operador: Colombia Telecomunicaciones)</v>
      </c>
    </row>
    <row r="1165" spans="1:54" s="2" customFormat="1" ht="185.25">
      <c r="A1165" s="38">
        <f t="shared" si="117"/>
        <v>1164</v>
      </c>
      <c r="B1165" s="3">
        <v>8395399</v>
      </c>
      <c r="C1165" s="3" t="s">
        <v>54</v>
      </c>
      <c r="D1165" s="23">
        <v>45370.479166666664</v>
      </c>
      <c r="E1165" s="23">
        <v>45371.427083333336</v>
      </c>
      <c r="F1165" s="1">
        <f t="shared" ca="1" si="116"/>
        <v>0.94791666667151731</v>
      </c>
      <c r="G1165" s="3" t="s">
        <v>55</v>
      </c>
      <c r="H1165" s="41"/>
      <c r="I1165" s="40"/>
      <c r="J1165" s="5" t="s">
        <v>56</v>
      </c>
      <c r="K1165" s="3" t="s">
        <v>77</v>
      </c>
      <c r="L1165" s="9" t="s">
        <v>58</v>
      </c>
      <c r="M1165" s="3" t="s">
        <v>139</v>
      </c>
      <c r="N1165" s="3" t="s">
        <v>447</v>
      </c>
      <c r="O1165" s="3" t="s">
        <v>5752</v>
      </c>
      <c r="P1165" s="3" t="s">
        <v>5753</v>
      </c>
      <c r="Q1165" s="4" t="s">
        <v>5754</v>
      </c>
      <c r="R1165" s="3" t="s">
        <v>1178</v>
      </c>
      <c r="S1165" s="3" t="s">
        <v>289</v>
      </c>
      <c r="T1165" s="3" t="s">
        <v>66</v>
      </c>
      <c r="U1165" s="3" t="s">
        <v>5755</v>
      </c>
      <c r="V1165" s="22" t="str">
        <f t="shared" si="121"/>
        <v>RLFO; Hora de aviso: 11:30 19/03/2024; Solución: Se rehace empalme de 48 hilos ; Hora de solución: 10:15 20/03/2024; Causa: Vandalismo</v>
      </c>
      <c r="W1165" s="4" t="s">
        <v>160</v>
      </c>
      <c r="X1165" s="3"/>
      <c r="Y1165" s="3"/>
      <c r="Z1165" s="3" t="s">
        <v>69</v>
      </c>
      <c r="AA1165" s="3" t="s">
        <v>71</v>
      </c>
      <c r="AB1165" s="3">
        <v>0</v>
      </c>
      <c r="AC1165" s="3" t="s">
        <v>71</v>
      </c>
      <c r="AD1165" s="6">
        <v>0.54166666666666663</v>
      </c>
      <c r="AE1165" s="7"/>
      <c r="AF1165" s="7"/>
      <c r="AG1165" s="6">
        <f>Tabla4[[#This Row],[Tiempo Parada de Reloj]]+Tabla4[[#This Row],[Tiempo Autorizado por Telefonica (no Máximo)]]</f>
        <v>0.54166666666666663</v>
      </c>
      <c r="AH1165" s="7">
        <f t="shared" ca="1" si="118"/>
        <v>0.40625000000485068</v>
      </c>
      <c r="AI1165" s="8">
        <f t="shared" si="119"/>
        <v>13</v>
      </c>
      <c r="AJ1165" s="8">
        <f t="shared" ca="1" si="120"/>
        <v>9.7500000001164153</v>
      </c>
      <c r="AK1165" s="3" t="s">
        <v>88</v>
      </c>
      <c r="AL1165" s="3" t="s">
        <v>70</v>
      </c>
      <c r="AM1165" s="3" t="s">
        <v>87</v>
      </c>
      <c r="AN1165" s="3" t="s">
        <v>106</v>
      </c>
      <c r="AO1165" s="3" t="s">
        <v>88</v>
      </c>
      <c r="AP1165" s="3" t="s">
        <v>88</v>
      </c>
      <c r="AQ1165" s="23">
        <v>45405.820138888892</v>
      </c>
      <c r="AR1165" s="3"/>
      <c r="AS1165" s="23"/>
      <c r="AT1165" s="23"/>
      <c r="AU1165" s="3" t="s">
        <v>455</v>
      </c>
      <c r="AV1165" s="3" t="s">
        <v>5066</v>
      </c>
      <c r="AW1165" s="3" t="s">
        <v>135</v>
      </c>
      <c r="AX1165" s="3">
        <v>3.882841</v>
      </c>
      <c r="AY1165" s="3">
        <v>-77.064920999999998</v>
      </c>
      <c r="AZ1165" s="8" t="str">
        <f>+CONCATENATE("Reportan apertura en el enlace ",Tabla4[[#This Row],[Enlace]]," en el ",Tabla4[[#This Row],[Distancia óptica]]," ocasionado por ",Tabla4[[#This Row],[Causa del daño]])</f>
        <v>Reportan apertura en el enlace Buenaventura centro - Buenaventura 4 en el km 2,4 desde Buenaventura Centro ocasionado por Vandalismo</v>
      </c>
      <c r="BA1165" s="8" t="str">
        <f>+CONCATENATE("Para dar solución al incidente ",Tabla4[[#This Row],[Solución]])</f>
        <v xml:space="preserve">Para dar solución al incidente Se rehace empalme de 48 hilos </v>
      </c>
      <c r="BB1165" s="3" t="str">
        <f>+_xlfn.CONCAT(Tabla4[[#This Row],[Causa Raiz]]," ",Tabla4[[#This Row],[Solución2]]," (",Tabla4[[#This Row],[Anillo]],"- Cabecera: ",Tabla4[[#This Row],[Cabecera]],"- Operador: ",Tabla4[[#This Row],[Operador]],")")</f>
        <v>Reportan apertura en el enlace Buenaventura centro - Buenaventura 4 en el km 2,4 desde Buenaventura Centro ocasionado por Vandalismo Para dar solución al incidente Se rehace empalme de 48 hilos  (Lineal- Cabecera: Buenaventura centro- Operador: Colombia Telecomunicaciones)</v>
      </c>
    </row>
    <row r="1166" spans="1:54" s="2" customFormat="1" ht="199.5">
      <c r="A1166" s="38">
        <f t="shared" si="117"/>
        <v>1165</v>
      </c>
      <c r="B1166" s="3">
        <v>8396032</v>
      </c>
      <c r="C1166" s="3" t="s">
        <v>54</v>
      </c>
      <c r="D1166" s="23">
        <v>45370.5625</v>
      </c>
      <c r="E1166" s="23">
        <v>45371.479166666664</v>
      </c>
      <c r="F1166" s="1">
        <f t="shared" ca="1" si="116"/>
        <v>0.91666666666424135</v>
      </c>
      <c r="G1166" s="3" t="s">
        <v>55</v>
      </c>
      <c r="H1166" s="41"/>
      <c r="I1166" s="40"/>
      <c r="J1166" s="5" t="s">
        <v>56</v>
      </c>
      <c r="K1166" s="3" t="s">
        <v>77</v>
      </c>
      <c r="L1166" s="9" t="s">
        <v>78</v>
      </c>
      <c r="M1166" s="3" t="s">
        <v>745</v>
      </c>
      <c r="N1166" s="3" t="s">
        <v>746</v>
      </c>
      <c r="O1166" s="3" t="s">
        <v>5671</v>
      </c>
      <c r="P1166" s="3" t="s">
        <v>5756</v>
      </c>
      <c r="Q1166" s="4" t="s">
        <v>5757</v>
      </c>
      <c r="R1166" s="3" t="s">
        <v>750</v>
      </c>
      <c r="S1166" s="3" t="s">
        <v>158</v>
      </c>
      <c r="T1166" s="3" t="s">
        <v>66</v>
      </c>
      <c r="U1166" s="3" t="s">
        <v>5758</v>
      </c>
      <c r="V1166" s="22" t="str">
        <f t="shared" si="121"/>
        <v>RLFO; Hora de aviso: 13:30 19/03/2024; Solución: Se recupera 4 metros de reserva de F.O de 8 hilos y se crea una caja de empalmpe 48 hilos; Hora de solución: 11:30 20/03/2024; Causa: Vandalismo</v>
      </c>
      <c r="W1166" s="4" t="s">
        <v>160</v>
      </c>
      <c r="X1166" s="3"/>
      <c r="Y1166" s="3"/>
      <c r="Z1166" s="3" t="s">
        <v>69</v>
      </c>
      <c r="AA1166" s="3" t="s">
        <v>71</v>
      </c>
      <c r="AB1166" s="3">
        <v>0</v>
      </c>
      <c r="AC1166" s="3" t="s">
        <v>71</v>
      </c>
      <c r="AD1166" s="6">
        <v>0.76249999999999996</v>
      </c>
      <c r="AE1166" s="7"/>
      <c r="AF1166" s="7"/>
      <c r="AG1166" s="6">
        <f>Tabla4[[#This Row],[Tiempo Parada de Reloj]]+Tabla4[[#This Row],[Tiempo Autorizado por Telefonica (no Máximo)]]</f>
        <v>0.76249999999999996</v>
      </c>
      <c r="AH1166" s="7">
        <f t="shared" ca="1" si="118"/>
        <v>0.15416666666424139</v>
      </c>
      <c r="AI1166" s="8">
        <f t="shared" si="119"/>
        <v>18.299999999999997</v>
      </c>
      <c r="AJ1166" s="8">
        <f t="shared" ca="1" si="120"/>
        <v>3.6999999999417934</v>
      </c>
      <c r="AK1166" s="3" t="s">
        <v>106</v>
      </c>
      <c r="AL1166" s="3" t="s">
        <v>70</v>
      </c>
      <c r="AM1166" s="3" t="s">
        <v>87</v>
      </c>
      <c r="AN1166" s="3" t="s">
        <v>106</v>
      </c>
      <c r="AO1166" s="3" t="s">
        <v>120</v>
      </c>
      <c r="AP1166" s="3" t="s">
        <v>120</v>
      </c>
      <c r="AQ1166" s="23">
        <v>45373.582638888889</v>
      </c>
      <c r="AR1166" s="3"/>
      <c r="AS1166" s="23"/>
      <c r="AT1166" s="23"/>
      <c r="AU1166" s="3" t="s">
        <v>752</v>
      </c>
      <c r="AV1166" s="3" t="s">
        <v>3486</v>
      </c>
      <c r="AW1166" s="3" t="s">
        <v>1311</v>
      </c>
      <c r="AX1166" s="3">
        <v>2.90611</v>
      </c>
      <c r="AY1166" s="3">
        <v>-75.276669999999996</v>
      </c>
      <c r="AZ1166" s="8" t="str">
        <f>+CONCATENATE("Reportan apertura en el enlace ",Tabla4[[#This Row],[Enlace]]," en el ",Tabla4[[#This Row],[Distancia óptica]]," ocasionado por ",Tabla4[[#This Row],[Causa del daño]])</f>
        <v>Reportan apertura en el enlace Mov. Neiva Centro - Mov. Manzanares en el km 1,6 desde Manzanare ocasionado por Vandalismo</v>
      </c>
      <c r="BA1166" s="8" t="str">
        <f>+CONCATENATE("Para dar solución al incidente ",Tabla4[[#This Row],[Solución]])</f>
        <v>Para dar solución al incidente Se recupera 4 metros de reserva de F.O de 8 hilos y se crea una caja de empalmpe 48 hilos</v>
      </c>
      <c r="BB1166" s="3" t="str">
        <f>+_xlfn.CONCAT(Tabla4[[#This Row],[Causa Raiz]]," ",Tabla4[[#This Row],[Solución2]]," (",Tabla4[[#This Row],[Anillo]],"- Cabecera: ",Tabla4[[#This Row],[Cabecera]],"- Operador: ",Tabla4[[#This Row],[Operador]],")")</f>
        <v>Reportan apertura en el enlace Mov. Neiva Centro - Mov. Manzanares en el km 1,6 desde Manzanare ocasionado por Vandalismo Para dar solución al incidente Se recupera 4 metros de reserva de F.O de 8 hilos y se crea una caja de empalmpe 48 hilos (UK- Cabecera: Telehuila- Operador: Colombia Telecomunicaciones)</v>
      </c>
    </row>
    <row r="1167" spans="1:54" s="2" customFormat="1" ht="199.5">
      <c r="A1167" s="38">
        <f t="shared" si="117"/>
        <v>1166</v>
      </c>
      <c r="B1167" s="3">
        <v>8396423</v>
      </c>
      <c r="C1167" s="3" t="s">
        <v>54</v>
      </c>
      <c r="D1167" s="23">
        <v>45370.427083333336</v>
      </c>
      <c r="E1167" s="23">
        <v>45370.46875</v>
      </c>
      <c r="F1167" s="1">
        <f t="shared" ca="1" si="116"/>
        <v>4.1666666664241347E-2</v>
      </c>
      <c r="G1167" s="3" t="s">
        <v>55</v>
      </c>
      <c r="H1167" s="41"/>
      <c r="I1167" s="40"/>
      <c r="J1167" s="5" t="s">
        <v>56</v>
      </c>
      <c r="K1167" s="3" t="s">
        <v>57</v>
      </c>
      <c r="L1167" s="9" t="s">
        <v>78</v>
      </c>
      <c r="M1167" s="3" t="s">
        <v>59</v>
      </c>
      <c r="N1167" s="3" t="s">
        <v>60</v>
      </c>
      <c r="O1167" s="3" t="s">
        <v>5748</v>
      </c>
      <c r="P1167" s="3" t="s">
        <v>5759</v>
      </c>
      <c r="Q1167" s="4" t="s">
        <v>5760</v>
      </c>
      <c r="R1167" s="3" t="s">
        <v>304</v>
      </c>
      <c r="S1167" s="3" t="s">
        <v>65</v>
      </c>
      <c r="T1167" s="3" t="s">
        <v>682</v>
      </c>
      <c r="U1167" s="3" t="s">
        <v>5761</v>
      </c>
      <c r="V1167" s="22" t="str">
        <f t="shared" si="121"/>
        <v>RLFO; Hora de aviso: 10:15 19/03/2024; Solución:  Se rehace la caja terminal en suba trinidad; Hora de solución: 11:15 19/03/2024; Causa: Falla en ODF Planta Externa</v>
      </c>
      <c r="W1167" s="4" t="s">
        <v>68</v>
      </c>
      <c r="X1167" s="3"/>
      <c r="Y1167" s="3"/>
      <c r="Z1167" s="3" t="s">
        <v>69</v>
      </c>
      <c r="AA1167" s="3" t="s">
        <v>71</v>
      </c>
      <c r="AB1167" s="3">
        <v>0</v>
      </c>
      <c r="AC1167" s="3" t="s">
        <v>71</v>
      </c>
      <c r="AD1167" s="6">
        <v>0</v>
      </c>
      <c r="AE1167" s="7"/>
      <c r="AF1167" s="7"/>
      <c r="AG1167" s="6">
        <f>Tabla4[[#This Row],[Tiempo Parada de Reloj]]+Tabla4[[#This Row],[Tiempo Autorizado por Telefonica (no Máximo)]]</f>
        <v>0</v>
      </c>
      <c r="AH1167" s="7">
        <f t="shared" ca="1" si="118"/>
        <v>4.1666666664241347E-2</v>
      </c>
      <c r="AI1167" s="8">
        <f t="shared" si="119"/>
        <v>0</v>
      </c>
      <c r="AJ1167" s="8">
        <f t="shared" ca="1" si="120"/>
        <v>0.99999999994179234</v>
      </c>
      <c r="AK1167" s="3" t="s">
        <v>87</v>
      </c>
      <c r="AL1167" s="3" t="s">
        <v>71</v>
      </c>
      <c r="AM1167" s="3" t="s">
        <v>87</v>
      </c>
      <c r="AN1167" s="3" t="s">
        <v>87</v>
      </c>
      <c r="AO1167" s="3" t="s">
        <v>73</v>
      </c>
      <c r="AP1167" s="3" t="s">
        <v>73</v>
      </c>
      <c r="AQ1167" s="23">
        <v>45371.76666666667</v>
      </c>
      <c r="AR1167" s="3"/>
      <c r="AS1167" s="23"/>
      <c r="AT1167" s="23"/>
      <c r="AU1167" s="3" t="s">
        <v>264</v>
      </c>
      <c r="AV1167" s="3" t="s">
        <v>5762</v>
      </c>
      <c r="AW1167" s="3" t="s">
        <v>1311</v>
      </c>
      <c r="AX1167" s="3">
        <v>4.7398400000000001</v>
      </c>
      <c r="AY1167" s="3">
        <v>-74.095200000000006</v>
      </c>
      <c r="AZ1167" s="8" t="str">
        <f>+CONCATENATE("Reportan apertura en el enlace ",Tabla4[[#This Row],[Enlace]]," en el ",Tabla4[[#This Row],[Distancia óptica]]," ocasionado por ",Tabla4[[#This Row],[Causa del daño]])</f>
        <v>Reportan apertura en el enlace Mov. Suba Trinidad - Mov. Portal de Suba en el Km 1,8 desde mov suba trinidad ocasionado por Falla en ODF Planta Externa</v>
      </c>
      <c r="BA1167" s="8" t="str">
        <f>+CONCATENATE("Para dar solución al incidente ",Tabla4[[#This Row],[Solución]])</f>
        <v>Para dar solución al incidente  Se rehace la caja terminal en suba trinidad</v>
      </c>
      <c r="BB1167" s="3" t="str">
        <f>+_xlfn.CONCAT(Tabla4[[#This Row],[Causa Raiz]]," ",Tabla4[[#This Row],[Solución2]]," (",Tabla4[[#This Row],[Anillo]],"- Cabecera: ",Tabla4[[#This Row],[Cabecera]],"- Operador: ",Tabla4[[#This Row],[Operador]],")")</f>
        <v>Reportan apertura en el enlace Mov. Suba Trinidad - Mov. Portal de Suba en el Km 1,8 desde mov suba trinidad ocasionado por Falla en ODF Planta Externa Para dar solución al incidente  Se rehace la caja terminal en suba trinidad (UK- Cabecera: VILLAMARIA- Operador: Colombia Telecomunicaciones)</v>
      </c>
    </row>
    <row r="1168" spans="1:54" s="2" customFormat="1" ht="242.25">
      <c r="A1168" s="38">
        <f t="shared" si="117"/>
        <v>1167</v>
      </c>
      <c r="B1168" s="3">
        <v>8396574</v>
      </c>
      <c r="C1168" s="3" t="s">
        <v>92</v>
      </c>
      <c r="D1168" s="23">
        <v>45370.638888888891</v>
      </c>
      <c r="E1168" s="23">
        <v>45370.916666666664</v>
      </c>
      <c r="F1168" s="1">
        <f t="shared" ca="1" si="116"/>
        <v>0.27777777777373558</v>
      </c>
      <c r="G1168" s="3" t="s">
        <v>55</v>
      </c>
      <c r="H1168" s="41"/>
      <c r="I1168" s="40"/>
      <c r="J1168" s="5" t="s">
        <v>56</v>
      </c>
      <c r="K1168" s="3" t="s">
        <v>122</v>
      </c>
      <c r="L1168" s="9" t="s">
        <v>58</v>
      </c>
      <c r="M1168" s="3" t="s">
        <v>644</v>
      </c>
      <c r="N1168" s="3" t="s">
        <v>645</v>
      </c>
      <c r="O1168" s="3" t="s">
        <v>1425</v>
      </c>
      <c r="P1168" s="3" t="s">
        <v>5763</v>
      </c>
      <c r="Q1168" s="4" t="s">
        <v>5764</v>
      </c>
      <c r="R1168" s="3" t="s">
        <v>649</v>
      </c>
      <c r="S1168" s="3" t="s">
        <v>129</v>
      </c>
      <c r="T1168" s="3" t="s">
        <v>176</v>
      </c>
      <c r="U1168" s="3" t="s">
        <v>5765</v>
      </c>
      <c r="V1168" s="22" t="str">
        <f t="shared" si="121"/>
        <v>RTNFO; Hora de aviso: 15:20 19/03/2024; Solución: Tendido de 100 mts de cable de 36 hilos y se realizaran 2 empalmes 36 hilos, se utilizaran cajas de 48 hilos; Hora de solución: 22:00 19/03/2024; Causa: Intervención de Terceros. No Identificados</v>
      </c>
      <c r="W1168" s="4" t="s">
        <v>132</v>
      </c>
      <c r="X1168" s="3"/>
      <c r="Y1168" s="3"/>
      <c r="Z1168" s="3" t="s">
        <v>69</v>
      </c>
      <c r="AA1168" s="3" t="s">
        <v>71</v>
      </c>
      <c r="AB1168" s="3">
        <v>0</v>
      </c>
      <c r="AC1168" s="3" t="s">
        <v>70</v>
      </c>
      <c r="AD1168" s="6">
        <v>8.5416666666666669E-2</v>
      </c>
      <c r="AE1168" s="7"/>
      <c r="AF1168" s="7"/>
      <c r="AG1168" s="6">
        <f>Tabla4[[#This Row],[Tiempo Parada de Reloj]]+Tabla4[[#This Row],[Tiempo Autorizado por Telefonica (no Máximo)]]</f>
        <v>8.5416666666666669E-2</v>
      </c>
      <c r="AH1168" s="7">
        <f t="shared" ca="1" si="118"/>
        <v>0.19236111110706891</v>
      </c>
      <c r="AI1168" s="8">
        <f t="shared" si="119"/>
        <v>2.0499999999999998</v>
      </c>
      <c r="AJ1168" s="8">
        <f t="shared" ca="1" si="120"/>
        <v>4.6166666665696541</v>
      </c>
      <c r="AK1168" s="3" t="s">
        <v>87</v>
      </c>
      <c r="AL1168" s="3" t="s">
        <v>70</v>
      </c>
      <c r="AM1168" s="3" t="s">
        <v>120</v>
      </c>
      <c r="AN1168" s="3" t="s">
        <v>120</v>
      </c>
      <c r="AO1168" s="3" t="s">
        <v>73</v>
      </c>
      <c r="AP1168" s="3" t="s">
        <v>73</v>
      </c>
      <c r="AQ1168" s="23">
        <v>45372.649305555555</v>
      </c>
      <c r="AR1168" s="3"/>
      <c r="AS1168" s="23"/>
      <c r="AT1168" s="23"/>
      <c r="AU1168" s="3" t="s">
        <v>655</v>
      </c>
      <c r="AV1168" s="3" t="s">
        <v>655</v>
      </c>
      <c r="AW1168" s="3" t="s">
        <v>76</v>
      </c>
      <c r="AX1168" s="3">
        <v>8.886863</v>
      </c>
      <c r="AY1168" s="3">
        <v>-75.747744999999995</v>
      </c>
      <c r="AZ1168" s="8" t="str">
        <f>+CONCATENATE("Reportan apertura en el enlace ",Tabla4[[#This Row],[Enlace]]," en el ",Tabla4[[#This Row],[Distancia óptica]]," ocasionado por ",Tabla4[[#This Row],[Causa del daño]])</f>
        <v>Reportan apertura en el enlace Montería - Sincelejo en el km 25 desde monteria  ocasionado por Intervención de Terceros. No Identificados</v>
      </c>
      <c r="BA1168" s="8" t="str">
        <f>+CONCATENATE("Para dar solución al incidente ",Tabla4[[#This Row],[Solución]])</f>
        <v>Para dar solución al incidente Tendido de 100 mts de cable de 36 hilos y se realizaran 2 empalmes 36 hilos, se utilizaran cajas de 48 hilos</v>
      </c>
      <c r="BB1168" s="3" t="str">
        <f>+_xlfn.CONCAT(Tabla4[[#This Row],[Causa Raiz]]," ",Tabla4[[#This Row],[Solución2]]," (",Tabla4[[#This Row],[Anillo]],"- Cabecera: ",Tabla4[[#This Row],[Cabecera]],"- Operador: ",Tabla4[[#This Row],[Operador]],")")</f>
        <v>Reportan apertura en el enlace Montería - Sincelejo en el km 25 desde monteria  ocasionado por Intervención de Terceros. No Identificados Para dar solución al incidente Tendido de 100 mts de cable de 36 hilos y se realizaran 2 empalmes 36 hilos, se utilizaran cajas de 48 hilos (Troncal- Cabecera: Monteria- Operador: Colombia Telecomunicaciones)</v>
      </c>
    </row>
    <row r="1169" spans="1:54" s="2" customFormat="1" ht="185.25">
      <c r="A1169" s="38">
        <f t="shared" si="117"/>
        <v>1168</v>
      </c>
      <c r="B1169" s="3">
        <v>8396702</v>
      </c>
      <c r="C1169" s="3" t="s">
        <v>92</v>
      </c>
      <c r="D1169" s="23">
        <v>45370.638888888891</v>
      </c>
      <c r="E1169" s="23">
        <v>45371.375</v>
      </c>
      <c r="F1169" s="1">
        <f t="shared" ca="1" si="116"/>
        <v>0.73611111110949423</v>
      </c>
      <c r="G1169" s="3" t="s">
        <v>55</v>
      </c>
      <c r="H1169" s="41"/>
      <c r="I1169" s="40"/>
      <c r="J1169" s="5" t="s">
        <v>56</v>
      </c>
      <c r="K1169" s="3" t="s">
        <v>340</v>
      </c>
      <c r="L1169" s="9" t="s">
        <v>58</v>
      </c>
      <c r="M1169" s="3" t="s">
        <v>341</v>
      </c>
      <c r="N1169" s="3" t="s">
        <v>3430</v>
      </c>
      <c r="O1169" s="3" t="s">
        <v>2437</v>
      </c>
      <c r="P1169" s="3" t="s">
        <v>5766</v>
      </c>
      <c r="Q1169" s="4" t="s">
        <v>5767</v>
      </c>
      <c r="R1169" s="3" t="s">
        <v>248</v>
      </c>
      <c r="S1169" s="3" t="s">
        <v>347</v>
      </c>
      <c r="T1169" s="3" t="s">
        <v>146</v>
      </c>
      <c r="U1169" s="3" t="s">
        <v>5768</v>
      </c>
      <c r="V1169" s="22" t="str">
        <f t="shared" si="121"/>
        <v>RTNFO; Hora de aviso: 15:20 19/03/2024; Solución: Se migra hilo en servicio desde natagaima y espinal ; Hora de solución: 9:00 20/03/2024; Causa: Falla en la Red FiOp</v>
      </c>
      <c r="W1169" s="4" t="s">
        <v>349</v>
      </c>
      <c r="X1169" s="3"/>
      <c r="Y1169" s="3"/>
      <c r="Z1169" s="3" t="s">
        <v>69</v>
      </c>
      <c r="AA1169" s="3" t="s">
        <v>71</v>
      </c>
      <c r="AB1169" s="3">
        <v>0</v>
      </c>
      <c r="AC1169" s="3" t="s">
        <v>71</v>
      </c>
      <c r="AD1169" s="6">
        <v>0.53194444444444444</v>
      </c>
      <c r="AE1169" s="7"/>
      <c r="AF1169" s="7"/>
      <c r="AG1169" s="6">
        <f>Tabla4[[#This Row],[Tiempo Parada de Reloj]]+Tabla4[[#This Row],[Tiempo Autorizado por Telefonica (no Máximo)]]</f>
        <v>0.53194444444444444</v>
      </c>
      <c r="AH1169" s="7">
        <f t="shared" ca="1" si="118"/>
        <v>0.20416666666504979</v>
      </c>
      <c r="AI1169" s="8">
        <f t="shared" si="119"/>
        <v>12.766666666666666</v>
      </c>
      <c r="AJ1169" s="8">
        <f t="shared" ca="1" si="120"/>
        <v>4.899999999961195</v>
      </c>
      <c r="AK1169" s="3" t="s">
        <v>87</v>
      </c>
      <c r="AL1169" s="3" t="s">
        <v>70</v>
      </c>
      <c r="AM1169" s="3" t="s">
        <v>120</v>
      </c>
      <c r="AN1169" s="3" t="s">
        <v>106</v>
      </c>
      <c r="AO1169" s="3" t="s">
        <v>87</v>
      </c>
      <c r="AP1169" s="3" t="s">
        <v>87</v>
      </c>
      <c r="AQ1169" s="23">
        <v>45384.463194444441</v>
      </c>
      <c r="AR1169" s="3"/>
      <c r="AS1169" s="23" t="s">
        <v>2441</v>
      </c>
      <c r="AT1169" s="23"/>
      <c r="AU1169" s="3" t="s">
        <v>351</v>
      </c>
      <c r="AV1169" s="3" t="s">
        <v>314</v>
      </c>
      <c r="AW1169" s="3" t="s">
        <v>1323</v>
      </c>
      <c r="AX1169" s="3">
        <v>3.8700999999999999</v>
      </c>
      <c r="AY1169" s="3">
        <v>-75.040899999999993</v>
      </c>
      <c r="AZ1169" s="8" t="str">
        <f>+CONCATENATE("Reportan apertura en el enlace ",Tabla4[[#This Row],[Enlace]]," en el ",Tabla4[[#This Row],[Distancia óptica]]," ocasionado por ",Tabla4[[#This Row],[Causa del daño]])</f>
        <v>Reportan apertura en el enlace Girardot - Natagaima en el Km 38,2 desde el espinal  ocasionado por Falla en la Red FiOp</v>
      </c>
      <c r="BA1169" s="8" t="str">
        <f>+CONCATENATE("Para dar solución al incidente ",Tabla4[[#This Row],[Solución]])</f>
        <v xml:space="preserve">Para dar solución al incidente Se migra hilo en servicio desde natagaima y espinal </v>
      </c>
      <c r="BB1169" s="3" t="str">
        <f>+_xlfn.CONCAT(Tabla4[[#This Row],[Causa Raiz]]," ",Tabla4[[#This Row],[Solución2]]," (",Tabla4[[#This Row],[Anillo]],"- Cabecera: ",Tabla4[[#This Row],[Cabecera]],"- Operador: ",Tabla4[[#This Row],[Operador]],")")</f>
        <v>Reportan apertura en el enlace Girardot - Natagaima en el Km 38,2 desde el espinal  ocasionado por Falla en la Red FiOp Para dar solución al incidente Se migra hilo en servicio desde natagaima y espinal  (TRONCAL- Cabecera: Girardot- Operador: Colombia Telecomunicaciones)</v>
      </c>
    </row>
    <row r="1170" spans="1:54" s="2" customFormat="1" ht="185.25">
      <c r="A1170" s="38">
        <f t="shared" si="117"/>
        <v>1169</v>
      </c>
      <c r="B1170" s="3">
        <v>8396705</v>
      </c>
      <c r="C1170" s="3" t="s">
        <v>92</v>
      </c>
      <c r="D1170" s="23">
        <v>45370.659722222219</v>
      </c>
      <c r="E1170" s="23">
        <v>45370.729166666664</v>
      </c>
      <c r="F1170" s="1">
        <f t="shared" ref="F1170:F1233" ca="1" si="122">IF(ISBLANK(E1170),IF(ISBLANK(D1170),0,NOW()-D1170),E1170-D1170)</f>
        <v>6.9444444445252884E-2</v>
      </c>
      <c r="G1170" s="3" t="s">
        <v>55</v>
      </c>
      <c r="H1170" s="41"/>
      <c r="I1170" s="40"/>
      <c r="J1170" s="5" t="s">
        <v>56</v>
      </c>
      <c r="K1170" s="3" t="s">
        <v>359</v>
      </c>
      <c r="L1170" s="9" t="s">
        <v>58</v>
      </c>
      <c r="M1170" s="3" t="s">
        <v>360</v>
      </c>
      <c r="N1170" s="3" t="s">
        <v>361</v>
      </c>
      <c r="O1170" s="3" t="s">
        <v>793</v>
      </c>
      <c r="P1170" s="3" t="s">
        <v>5769</v>
      </c>
      <c r="Q1170" s="4" t="s">
        <v>5770</v>
      </c>
      <c r="R1170" s="3" t="s">
        <v>1420</v>
      </c>
      <c r="S1170" s="3" t="s">
        <v>366</v>
      </c>
      <c r="T1170" s="3" t="s">
        <v>146</v>
      </c>
      <c r="U1170" s="3" t="s">
        <v>3010</v>
      </c>
      <c r="V1170" s="22" t="str">
        <f t="shared" si="121"/>
        <v>RTNFO; Hora de aviso: 15:50 19/03/2024; Solución: Se enruta hilo en caja empalme existente; Hora de solución: 17:30 19/03/2024; Causa: Falla en la Red FiOp</v>
      </c>
      <c r="W1170" s="4" t="s">
        <v>423</v>
      </c>
      <c r="X1170" s="3"/>
      <c r="Y1170" s="3"/>
      <c r="Z1170" s="3" t="s">
        <v>69</v>
      </c>
      <c r="AA1170" s="3" t="s">
        <v>71</v>
      </c>
      <c r="AB1170" s="3">
        <v>0</v>
      </c>
      <c r="AC1170" s="3" t="s">
        <v>71</v>
      </c>
      <c r="AD1170" s="6">
        <v>0</v>
      </c>
      <c r="AE1170" s="7"/>
      <c r="AF1170" s="7"/>
      <c r="AG1170" s="6">
        <f>Tabla4[[#This Row],[Tiempo Parada de Reloj]]+Tabla4[[#This Row],[Tiempo Autorizado por Telefonica (no Máximo)]]</f>
        <v>0</v>
      </c>
      <c r="AH1170" s="7">
        <f t="shared" ca="1" si="118"/>
        <v>6.9444444445252884E-2</v>
      </c>
      <c r="AI1170" s="8">
        <f t="shared" si="119"/>
        <v>0</v>
      </c>
      <c r="AJ1170" s="8">
        <f t="shared" ca="1" si="120"/>
        <v>1.6666666666860692</v>
      </c>
      <c r="AK1170" s="3" t="s">
        <v>87</v>
      </c>
      <c r="AL1170" s="3" t="s">
        <v>71</v>
      </c>
      <c r="AM1170" s="3" t="s">
        <v>69</v>
      </c>
      <c r="AN1170" s="3" t="s">
        <v>87</v>
      </c>
      <c r="AO1170" s="3" t="s">
        <v>87</v>
      </c>
      <c r="AP1170" s="3" t="s">
        <v>87</v>
      </c>
      <c r="AQ1170" s="23">
        <v>45385.811111111114</v>
      </c>
      <c r="AR1170" s="3"/>
      <c r="AS1170" s="23" t="s">
        <v>798</v>
      </c>
      <c r="AT1170" s="65" t="s">
        <v>799</v>
      </c>
      <c r="AU1170" s="3" t="s">
        <v>622</v>
      </c>
      <c r="AV1170" s="3" t="s">
        <v>1229</v>
      </c>
      <c r="AW1170" s="3" t="s">
        <v>2450</v>
      </c>
      <c r="AX1170" s="3">
        <v>5.4607999999999999</v>
      </c>
      <c r="AY1170" s="3">
        <v>-75.5809</v>
      </c>
      <c r="AZ1170" s="8" t="str">
        <f>+CONCATENATE("Reportan apertura en el enlace ",Tabla4[[#This Row],[Enlace]]," en el ",Tabla4[[#This Row],[Distancia óptica]]," ocasionado por ",Tabla4[[#This Row],[Causa del daño]])</f>
        <v>Reportan apertura en el enlace Manizales - La Pintada en el km 88 desde manizales  ocasionado por Falla en la Red FiOp</v>
      </c>
      <c r="BA1170" s="8" t="str">
        <f>+CONCATENATE("Para dar solución al incidente ",Tabla4[[#This Row],[Solución]])</f>
        <v>Para dar solución al incidente Se enruta hilo en caja empalme existente</v>
      </c>
      <c r="BB1170" s="3" t="str">
        <f>+_xlfn.CONCAT(Tabla4[[#This Row],[Causa Raiz]]," ",Tabla4[[#This Row],[Solución2]]," (",Tabla4[[#This Row],[Anillo]],"- Cabecera: ",Tabla4[[#This Row],[Cabecera]],"- Operador: ",Tabla4[[#This Row],[Operador]],")")</f>
        <v>Reportan apertura en el enlace Manizales - La Pintada en el km 88 desde manizales  ocasionado por Falla en la Red FiOp Para dar solución al incidente Se enruta hilo en caja empalme existente (troncal- Cabecera: La Pintada- Operador: Colombia Telecomunicaciones)</v>
      </c>
    </row>
    <row r="1171" spans="1:54" s="2" customFormat="1" ht="228">
      <c r="A1171" s="38">
        <f t="shared" si="117"/>
        <v>1170</v>
      </c>
      <c r="B1171" s="3">
        <v>8396585</v>
      </c>
      <c r="C1171" s="3" t="s">
        <v>54</v>
      </c>
      <c r="D1171" s="23">
        <v>45370.645833333336</v>
      </c>
      <c r="E1171" s="23">
        <v>45370.666666666664</v>
      </c>
      <c r="F1171" s="1">
        <f t="shared" ca="1" si="122"/>
        <v>2.0833333328482695E-2</v>
      </c>
      <c r="G1171" s="3" t="s">
        <v>55</v>
      </c>
      <c r="H1171" s="41"/>
      <c r="I1171" s="40"/>
      <c r="J1171" s="5" t="s">
        <v>56</v>
      </c>
      <c r="K1171" s="3" t="s">
        <v>77</v>
      </c>
      <c r="L1171" s="9" t="s">
        <v>78</v>
      </c>
      <c r="M1171" s="3" t="s">
        <v>745</v>
      </c>
      <c r="N1171" s="3" t="s">
        <v>746</v>
      </c>
      <c r="O1171" s="3" t="s">
        <v>5742</v>
      </c>
      <c r="P1171" s="3" t="s">
        <v>5771</v>
      </c>
      <c r="Q1171" s="4" t="s">
        <v>5772</v>
      </c>
      <c r="R1171" s="3" t="s">
        <v>750</v>
      </c>
      <c r="S1171" s="3" t="s">
        <v>158</v>
      </c>
      <c r="T1171" s="3" t="s">
        <v>66</v>
      </c>
      <c r="U1171" s="3" t="s">
        <v>5773</v>
      </c>
      <c r="V1171" s="22" t="str">
        <f t="shared" si="121"/>
        <v>RLFO; Hora de aviso: 15:30 19/03/2024; Solución: Rehacer empalme de 8 hilos con caja Empalme existente de 24 hilos; Hora de solución: 16:00 19/03/2024; Causa: Vandalismo</v>
      </c>
      <c r="W1171" s="4" t="s">
        <v>160</v>
      </c>
      <c r="X1171" s="3"/>
      <c r="Y1171" s="3"/>
      <c r="Z1171" s="3" t="s">
        <v>69</v>
      </c>
      <c r="AA1171" s="3" t="s">
        <v>71</v>
      </c>
      <c r="AB1171" s="3">
        <v>0</v>
      </c>
      <c r="AC1171" s="3" t="s">
        <v>71</v>
      </c>
      <c r="AD1171" s="6">
        <v>0</v>
      </c>
      <c r="AE1171" s="7"/>
      <c r="AF1171" s="7"/>
      <c r="AG1171" s="6">
        <f>Tabla4[[#This Row],[Tiempo Parada de Reloj]]+Tabla4[[#This Row],[Tiempo Autorizado por Telefonica (no Máximo)]]</f>
        <v>0</v>
      </c>
      <c r="AH1171" s="7">
        <f t="shared" ca="1" si="118"/>
        <v>2.0833333328482695E-2</v>
      </c>
      <c r="AI1171" s="8">
        <f t="shared" si="119"/>
        <v>0</v>
      </c>
      <c r="AJ1171" s="8">
        <f t="shared" ca="1" si="120"/>
        <v>0.49999999988358468</v>
      </c>
      <c r="AK1171" s="3" t="s">
        <v>87</v>
      </c>
      <c r="AL1171" s="3" t="s">
        <v>71</v>
      </c>
      <c r="AM1171" s="3" t="s">
        <v>69</v>
      </c>
      <c r="AN1171" s="3" t="s">
        <v>87</v>
      </c>
      <c r="AO1171" s="3" t="s">
        <v>73</v>
      </c>
      <c r="AP1171" s="3" t="s">
        <v>73</v>
      </c>
      <c r="AQ1171" s="23">
        <v>45372.611805555556</v>
      </c>
      <c r="AR1171" s="3"/>
      <c r="AS1171" s="23"/>
      <c r="AT1171" s="23"/>
      <c r="AU1171" s="3" t="s">
        <v>752</v>
      </c>
      <c r="AV1171" s="3" t="s">
        <v>5774</v>
      </c>
      <c r="AW1171" s="3" t="s">
        <v>5775</v>
      </c>
      <c r="AX1171" s="3">
        <v>2.9052699999999998</v>
      </c>
      <c r="AY1171" s="3">
        <v>-75.276388999999995</v>
      </c>
      <c r="AZ1171" s="8" t="str">
        <f>+CONCATENATE("Reportan apertura en el enlace ",Tabla4[[#This Row],[Enlace]]," en el ",Tabla4[[#This Row],[Distancia óptica]]," ocasionado por ",Tabla4[[#This Row],[Causa del daño]])</f>
        <v>Reportan apertura en el enlace Mov. Garzón Occidental - Mov. Garzón en el Km 1,68 desde Mov. Occidental ocasionado por Vandalismo</v>
      </c>
      <c r="BA1171" s="8" t="str">
        <f>+CONCATENATE("Para dar solución al incidente ",Tabla4[[#This Row],[Solución]])</f>
        <v>Para dar solución al incidente Rehacer empalme de 8 hilos con caja Empalme existente de 24 hilos</v>
      </c>
      <c r="BB1171" s="3" t="str">
        <f>+_xlfn.CONCAT(Tabla4[[#This Row],[Causa Raiz]]," ",Tabla4[[#This Row],[Solución2]]," (",Tabla4[[#This Row],[Anillo]],"- Cabecera: ",Tabla4[[#This Row],[Cabecera]],"- Operador: ",Tabla4[[#This Row],[Operador]],")")</f>
        <v>Reportan apertura en el enlace Mov. Garzón Occidental - Mov. Garzón en el Km 1,68 desde Mov. Occidental ocasionado por Vandalismo Para dar solución al incidente Rehacer empalme de 8 hilos con caja Empalme existente de 24 hilos (BTS GARZON- Cabecera: CENTRO GARZON - Operador: Colombia Telecomunicaciones)</v>
      </c>
    </row>
    <row r="1172" spans="1:54" s="2" customFormat="1" ht="171">
      <c r="A1172" s="38">
        <f t="shared" si="117"/>
        <v>1171</v>
      </c>
      <c r="B1172" s="3">
        <v>8396799</v>
      </c>
      <c r="C1172" s="3" t="s">
        <v>54</v>
      </c>
      <c r="D1172" s="23">
        <v>45370.6875</v>
      </c>
      <c r="E1172" s="23">
        <v>45370.802083333336</v>
      </c>
      <c r="F1172" s="1">
        <f t="shared" ca="1" si="122"/>
        <v>0.11458333333575865</v>
      </c>
      <c r="G1172" s="3" t="s">
        <v>55</v>
      </c>
      <c r="H1172" s="41"/>
      <c r="I1172" s="40"/>
      <c r="J1172" s="5" t="s">
        <v>56</v>
      </c>
      <c r="K1172" s="3" t="s">
        <v>77</v>
      </c>
      <c r="L1172" s="9" t="s">
        <v>78</v>
      </c>
      <c r="M1172" s="3" t="s">
        <v>5776</v>
      </c>
      <c r="N1172" s="3" t="s">
        <v>1286</v>
      </c>
      <c r="O1172" s="3" t="s">
        <v>5777</v>
      </c>
      <c r="P1172" s="3" t="s">
        <v>5778</v>
      </c>
      <c r="Q1172" s="4" t="s">
        <v>5779</v>
      </c>
      <c r="R1172" s="3" t="s">
        <v>775</v>
      </c>
      <c r="S1172" s="3" t="s">
        <v>249</v>
      </c>
      <c r="T1172" s="3" t="s">
        <v>256</v>
      </c>
      <c r="U1172" s="3" t="s">
        <v>4597</v>
      </c>
      <c r="V1172" s="22" t="str">
        <f t="shared" si="121"/>
        <v>RLFO; Hora de aviso: 16:30 19/03/2024; Solución: se refusiona hilo en caja de empalme ; Hora de solución: 19:15 19/03/2024; Causa: Falla de Empalme de FiOp</v>
      </c>
      <c r="W1172" s="4" t="s">
        <v>160</v>
      </c>
      <c r="X1172" s="3"/>
      <c r="Y1172" s="3"/>
      <c r="Z1172" s="3" t="s">
        <v>69</v>
      </c>
      <c r="AA1172" s="3" t="s">
        <v>71</v>
      </c>
      <c r="AB1172" s="3">
        <v>0</v>
      </c>
      <c r="AC1172" s="3" t="s">
        <v>71</v>
      </c>
      <c r="AD1172" s="6">
        <v>0</v>
      </c>
      <c r="AE1172" s="7"/>
      <c r="AF1172" s="7"/>
      <c r="AG1172" s="6">
        <f>Tabla4[[#This Row],[Tiempo Parada de Reloj]]+Tabla4[[#This Row],[Tiempo Autorizado por Telefonica (no Máximo)]]</f>
        <v>0</v>
      </c>
      <c r="AH1172" s="7">
        <f t="shared" ca="1" si="118"/>
        <v>0.11458333333575865</v>
      </c>
      <c r="AI1172" s="8">
        <f t="shared" si="119"/>
        <v>0</v>
      </c>
      <c r="AJ1172" s="8">
        <f t="shared" ca="1" si="120"/>
        <v>2.7500000000582077</v>
      </c>
      <c r="AK1172" s="3" t="s">
        <v>87</v>
      </c>
      <c r="AL1172" s="3" t="s">
        <v>71</v>
      </c>
      <c r="AM1172" s="3" t="s">
        <v>87</v>
      </c>
      <c r="AN1172" s="3" t="s">
        <v>87</v>
      </c>
      <c r="AO1172" s="3" t="s">
        <v>73</v>
      </c>
      <c r="AP1172" s="3" t="s">
        <v>73</v>
      </c>
      <c r="AQ1172" s="23">
        <v>45372.675000000003</v>
      </c>
      <c r="AR1172" s="3"/>
      <c r="AS1172" s="23"/>
      <c r="AT1172" s="23"/>
      <c r="AU1172" s="3" t="s">
        <v>710</v>
      </c>
      <c r="AV1172" s="3" t="s">
        <v>5780</v>
      </c>
      <c r="AW1172" s="3" t="s">
        <v>307</v>
      </c>
      <c r="AX1172" s="3">
        <v>4.758</v>
      </c>
      <c r="AY1172" s="3">
        <v>-74.156000000000006</v>
      </c>
      <c r="AZ1172" s="8" t="str">
        <f>+CONCATENATE("Reportan apertura en el enlace ",Tabla4[[#This Row],[Enlace]]," en el ",Tabla4[[#This Row],[Distancia óptica]]," ocasionado por ",Tabla4[[#This Row],[Causa del daño]])</f>
        <v>Reportan apertura en el enlace Mov.Siberia - Mov.Terminal de carga en el km 4,2 desde Celta ocasionado por Falla de Empalme de FiOp</v>
      </c>
      <c r="BA1172" s="8" t="str">
        <f>+CONCATENATE("Para dar solución al incidente ",Tabla4[[#This Row],[Solución]])</f>
        <v xml:space="preserve">Para dar solución al incidente se refusiona hilo en caja de empalme </v>
      </c>
      <c r="BB1172" s="3" t="str">
        <f>+_xlfn.CONCAT(Tabla4[[#This Row],[Causa Raiz]]," ",Tabla4[[#This Row],[Solución2]]," (",Tabla4[[#This Row],[Anillo]],"- Cabecera: ",Tabla4[[#This Row],[Cabecera]],"- Operador: ",Tabla4[[#This Row],[Operador]],")")</f>
        <v>Reportan apertura en el enlace Mov.Siberia - Mov.Terminal de carga en el km 4,2 desde Celta ocasionado por Falla de Empalme de FiOp Para dar solución al incidente se refusiona hilo en caja de empalme  (LINEAL- Cabecera: SIBERIA- Operador: Colombia Telecomunicaciones)</v>
      </c>
    </row>
    <row r="1173" spans="1:54" s="2" customFormat="1" ht="128.25">
      <c r="A1173" s="38">
        <f t="shared" si="117"/>
        <v>1172</v>
      </c>
      <c r="B1173" s="3">
        <v>8397268</v>
      </c>
      <c r="C1173" s="3" t="s">
        <v>163</v>
      </c>
      <c r="D1173" s="23">
        <v>45370.708333333336</v>
      </c>
      <c r="E1173" s="23">
        <v>45370.709722222222</v>
      </c>
      <c r="F1173" s="1">
        <f t="shared" ca="1" si="122"/>
        <v>1.3888888861401938E-3</v>
      </c>
      <c r="G1173" s="3" t="s">
        <v>55</v>
      </c>
      <c r="H1173" s="41"/>
      <c r="I1173" s="40" t="s">
        <v>5781</v>
      </c>
      <c r="J1173" s="5" t="s">
        <v>167</v>
      </c>
      <c r="K1173" s="3" t="s">
        <v>168</v>
      </c>
      <c r="L1173" s="9" t="s">
        <v>58</v>
      </c>
      <c r="M1173" s="3" t="s">
        <v>169</v>
      </c>
      <c r="N1173" s="3" t="s">
        <v>170</v>
      </c>
      <c r="O1173" s="3" t="s">
        <v>171</v>
      </c>
      <c r="P1173" s="3" t="s">
        <v>1865</v>
      </c>
      <c r="Q1173" s="4" t="s">
        <v>5782</v>
      </c>
      <c r="R1173" s="3" t="s">
        <v>174</v>
      </c>
      <c r="S1173" s="3" t="s">
        <v>175</v>
      </c>
      <c r="T1173" s="3" t="s">
        <v>104</v>
      </c>
      <c r="U1173" s="3" t="s">
        <v>5783</v>
      </c>
      <c r="V1173" s="22" t="str">
        <f t="shared" si="121"/>
        <v>RDFO; Hora de aviso: 17:00 19/03/2024; Solución: solucion sin manipulacion; Hora de solución: 17:02 19/03/2024; Causa: Visita Fallida</v>
      </c>
      <c r="W1173" s="4" t="s">
        <v>1407</v>
      </c>
      <c r="X1173" s="3"/>
      <c r="Y1173" s="3"/>
      <c r="Z1173" s="3" t="s">
        <v>69</v>
      </c>
      <c r="AA1173" s="3" t="s">
        <v>71</v>
      </c>
      <c r="AB1173" s="3">
        <v>0</v>
      </c>
      <c r="AC1173" s="3" t="s">
        <v>71</v>
      </c>
      <c r="AD1173" s="6">
        <v>0</v>
      </c>
      <c r="AE1173" s="7"/>
      <c r="AF1173" s="7"/>
      <c r="AG1173" s="6">
        <f>Tabla4[[#This Row],[Tiempo Parada de Reloj]]+Tabla4[[#This Row],[Tiempo Autorizado por Telefonica (no Máximo)]]</f>
        <v>0</v>
      </c>
      <c r="AH1173" s="7">
        <f t="shared" ca="1" si="118"/>
        <v>1.3888888861401938E-3</v>
      </c>
      <c r="AI1173" s="8">
        <f t="shared" si="119"/>
        <v>0</v>
      </c>
      <c r="AJ1173" s="8">
        <f t="shared" ca="1" si="120"/>
        <v>3.3333333267364651E-2</v>
      </c>
      <c r="AK1173" s="3" t="s">
        <v>87</v>
      </c>
      <c r="AL1173" s="3" t="s">
        <v>70</v>
      </c>
      <c r="AM1173" s="3" t="s">
        <v>87</v>
      </c>
      <c r="AN1173" s="3" t="s">
        <v>88</v>
      </c>
      <c r="AO1173" s="3" t="s">
        <v>88</v>
      </c>
      <c r="AP1173" s="3" t="s">
        <v>88</v>
      </c>
      <c r="AQ1173" s="23">
        <v>45370.918055555558</v>
      </c>
      <c r="AR1173" s="3"/>
      <c r="AS1173" s="23"/>
      <c r="AT1173" s="23"/>
      <c r="AU1173" s="3" t="s">
        <v>168</v>
      </c>
      <c r="AV1173" s="3" t="s">
        <v>69</v>
      </c>
      <c r="AW1173" s="3" t="s">
        <v>69</v>
      </c>
      <c r="AX1173" s="3" t="s">
        <v>69</v>
      </c>
      <c r="AY1173" s="3" t="s">
        <v>69</v>
      </c>
      <c r="AZ1173" s="8" t="str">
        <f>+CONCATENATE("Reportan apertura en el enlace ",Tabla4[[#This Row],[Enlace]]," en el ",Tabla4[[#This Row],[Distancia óptica]]," ocasionado por ",Tabla4[[#This Row],[Causa del daño]])</f>
        <v>Reportan apertura en el enlace Zulia - Sardinata  en el km 0 ocasionado por Visita Fallida</v>
      </c>
      <c r="BA1173" s="8" t="str">
        <f>+CONCATENATE("Para dar solución al incidente ",Tabla4[[#This Row],[Solución]])</f>
        <v>Para dar solución al incidente solucion sin manipulacion</v>
      </c>
      <c r="BB1173" s="3" t="str">
        <f>+_xlfn.CONCAT(Tabla4[[#This Row],[Causa Raiz]]," ",Tabla4[[#This Row],[Solución2]]," (",Tabla4[[#This Row],[Anillo]],"- Cabecera: ",Tabla4[[#This Row],[Cabecera]],"- Operador: ",Tabla4[[#This Row],[Operador]],")")</f>
        <v>Reportan apertura en el enlace Zulia - Sardinata  en el km 0 ocasionado por Visita Fallida Para dar solución al incidente solucion sin manipulacion (NA- Cabecera: NA- Operador: Telmex - Claro)</v>
      </c>
    </row>
    <row r="1174" spans="1:54" s="2" customFormat="1" ht="185.25">
      <c r="A1174" s="38">
        <f t="shared" si="117"/>
        <v>1173</v>
      </c>
      <c r="B1174" s="3">
        <v>8397250</v>
      </c>
      <c r="C1174" s="3" t="s">
        <v>163</v>
      </c>
      <c r="D1174" s="23">
        <v>45370.770833333336</v>
      </c>
      <c r="E1174" s="23">
        <v>45370.90625</v>
      </c>
      <c r="F1174" s="1">
        <f t="shared" ca="1" si="122"/>
        <v>0.13541666666424135</v>
      </c>
      <c r="G1174" s="3" t="s">
        <v>55</v>
      </c>
      <c r="H1174" s="41"/>
      <c r="I1174" s="40"/>
      <c r="J1174" s="5" t="s">
        <v>56</v>
      </c>
      <c r="K1174" s="3" t="s">
        <v>57</v>
      </c>
      <c r="L1174" s="9" t="s">
        <v>58</v>
      </c>
      <c r="M1174" s="3" t="s">
        <v>59</v>
      </c>
      <c r="N1174" s="3" t="s">
        <v>60</v>
      </c>
      <c r="O1174" s="3" t="s">
        <v>1144</v>
      </c>
      <c r="P1174" s="3" t="s">
        <v>5784</v>
      </c>
      <c r="Q1174" s="4" t="s">
        <v>5785</v>
      </c>
      <c r="R1174" s="3" t="s">
        <v>980</v>
      </c>
      <c r="S1174" s="3" t="s">
        <v>65</v>
      </c>
      <c r="T1174" s="3" t="s">
        <v>276</v>
      </c>
      <c r="U1174" s="3" t="s">
        <v>4580</v>
      </c>
      <c r="V1174" s="22" t="str">
        <f t="shared" si="121"/>
        <v>RDFO; Hora de aviso: 18:30 19/03/2024; Solución: Se recupera 100 m de reserva y se instala una caja de empalme de 48 hilos.; Hora de solución: 21:45 19/03/2024; Causa: Intervención de Terceros</v>
      </c>
      <c r="W1174" s="4" t="s">
        <v>949</v>
      </c>
      <c r="X1174" s="3"/>
      <c r="Y1174" s="3"/>
      <c r="Z1174" s="3" t="s">
        <v>69</v>
      </c>
      <c r="AA1174" s="3" t="s">
        <v>71</v>
      </c>
      <c r="AB1174" s="3">
        <v>0</v>
      </c>
      <c r="AC1174" s="3" t="s">
        <v>71</v>
      </c>
      <c r="AD1174" s="6">
        <v>0</v>
      </c>
      <c r="AE1174" s="7"/>
      <c r="AF1174" s="7"/>
      <c r="AG1174" s="6">
        <f>Tabla4[[#This Row],[Tiempo Parada de Reloj]]+Tabla4[[#This Row],[Tiempo Autorizado por Telefonica (no Máximo)]]</f>
        <v>0</v>
      </c>
      <c r="AH1174" s="7">
        <f t="shared" ca="1" si="118"/>
        <v>0.13541666666424135</v>
      </c>
      <c r="AI1174" s="8">
        <f t="shared" si="119"/>
        <v>0</v>
      </c>
      <c r="AJ1174" s="8">
        <f t="shared" ca="1" si="120"/>
        <v>3.2499999999417923</v>
      </c>
      <c r="AK1174" s="3" t="s">
        <v>87</v>
      </c>
      <c r="AL1174" s="3" t="s">
        <v>70</v>
      </c>
      <c r="AM1174" s="3" t="s">
        <v>87</v>
      </c>
      <c r="AN1174" s="3" t="s">
        <v>120</v>
      </c>
      <c r="AO1174" s="3" t="s">
        <v>120</v>
      </c>
      <c r="AP1174" s="3" t="s">
        <v>120</v>
      </c>
      <c r="AQ1174" s="23">
        <v>45371.74722222222</v>
      </c>
      <c r="AR1174" s="3"/>
      <c r="AS1174" s="23"/>
      <c r="AT1174" s="23"/>
      <c r="AU1174" s="3" t="s">
        <v>298</v>
      </c>
      <c r="AV1174" s="3" t="s">
        <v>950</v>
      </c>
      <c r="AW1174" s="3" t="s">
        <v>135</v>
      </c>
      <c r="AX1174" s="3">
        <v>4.6742999999999997</v>
      </c>
      <c r="AY1174" s="3">
        <v>-74.087599999999995</v>
      </c>
      <c r="AZ1174" s="8" t="str">
        <f>+CONCATENATE("Reportan apertura en el enlace ",Tabla4[[#This Row],[Enlace]]," en el ",Tabla4[[#This Row],[Distancia óptica]]," ocasionado por ",Tabla4[[#This Row],[Causa del daño]])</f>
        <v>Reportan apertura en el enlace Celta - Salitre en el km 28,66 desde Celta ocasionado por Intervención de Terceros</v>
      </c>
      <c r="BA1174" s="8" t="str">
        <f>+CONCATENATE("Para dar solución al incidente ",Tabla4[[#This Row],[Solución]])</f>
        <v>Para dar solución al incidente Se recupera 100 m de reserva y se instala una caja de empalme de 48 hilos.</v>
      </c>
      <c r="BB1174" s="3" t="str">
        <f>+_xlfn.CONCAT(Tabla4[[#This Row],[Causa Raiz]]," ",Tabla4[[#This Row],[Solución2]]," (",Tabla4[[#This Row],[Anillo]],"- Cabecera: ",Tabla4[[#This Row],[Cabecera]],"- Operador: ",Tabla4[[#This Row],[Operador]],")")</f>
        <v>Reportan apertura en el enlace Celta - Salitre en el km 28,66 desde Celta ocasionado por Intervención de Terceros Para dar solución al incidente Se recupera 100 m de reserva y se instala una caja de empalme de 48 hilos. (Lineal- Cabecera: Salitre- Operador: Colombia Telecomunicaciones)</v>
      </c>
    </row>
    <row r="1175" spans="1:54" s="2" customFormat="1" ht="185.25">
      <c r="A1175" s="38">
        <f t="shared" si="117"/>
        <v>1174</v>
      </c>
      <c r="B1175" s="3">
        <v>8397675</v>
      </c>
      <c r="C1175" s="3" t="s">
        <v>92</v>
      </c>
      <c r="D1175" s="23">
        <v>45370.854166666664</v>
      </c>
      <c r="E1175" s="23">
        <v>45371.180555555555</v>
      </c>
      <c r="F1175" s="1">
        <f t="shared" ca="1" si="122"/>
        <v>0.32638888889050577</v>
      </c>
      <c r="G1175" s="3" t="s">
        <v>55</v>
      </c>
      <c r="H1175" s="41" t="s">
        <v>1551</v>
      </c>
      <c r="I1175" s="40"/>
      <c r="J1175" s="5" t="s">
        <v>56</v>
      </c>
      <c r="K1175" s="3" t="s">
        <v>57</v>
      </c>
      <c r="L1175" s="9" t="s">
        <v>58</v>
      </c>
      <c r="M1175" s="3" t="s">
        <v>59</v>
      </c>
      <c r="N1175" s="3" t="s">
        <v>60</v>
      </c>
      <c r="O1175" s="3" t="s">
        <v>1604</v>
      </c>
      <c r="P1175" s="3" t="s">
        <v>5786</v>
      </c>
      <c r="Q1175" s="4" t="s">
        <v>5787</v>
      </c>
      <c r="R1175" s="3" t="s">
        <v>783</v>
      </c>
      <c r="S1175" s="3" t="s">
        <v>65</v>
      </c>
      <c r="T1175" s="3" t="s">
        <v>66</v>
      </c>
      <c r="U1175" s="3" t="s">
        <v>5788</v>
      </c>
      <c r="V1175" s="22" t="str">
        <f t="shared" si="121"/>
        <v>RTNFO; Hora de aviso: 20:30 19/03/2024; Solución: tendido de  20 mts de fo y dos empalmes de 36 hilos; Hora de solución: 4:20 20/03/2024; Causa: Vandalismo</v>
      </c>
      <c r="W1175" s="4" t="s">
        <v>68</v>
      </c>
      <c r="X1175" s="3"/>
      <c r="Y1175" s="3"/>
      <c r="Z1175" s="3" t="s">
        <v>69</v>
      </c>
      <c r="AA1175" s="3" t="s">
        <v>71</v>
      </c>
      <c r="AB1175" s="3">
        <v>0</v>
      </c>
      <c r="AC1175" s="3" t="s">
        <v>70</v>
      </c>
      <c r="AD1175" s="6">
        <v>0.12430555555555556</v>
      </c>
      <c r="AE1175" s="7"/>
      <c r="AF1175" s="7"/>
      <c r="AG1175" s="6">
        <f>Tabla4[[#This Row],[Tiempo Parada de Reloj]]+Tabla4[[#This Row],[Tiempo Autorizado por Telefonica (no Máximo)]]</f>
        <v>0.12430555555555556</v>
      </c>
      <c r="AH1175" s="7">
        <f t="shared" ca="1" si="118"/>
        <v>0.20208333333495021</v>
      </c>
      <c r="AI1175" s="8">
        <f t="shared" si="119"/>
        <v>2.9833333333333334</v>
      </c>
      <c r="AJ1175" s="8">
        <f t="shared" ca="1" si="120"/>
        <v>4.850000000038805</v>
      </c>
      <c r="AK1175" s="3" t="s">
        <v>87</v>
      </c>
      <c r="AL1175" s="3" t="s">
        <v>70</v>
      </c>
      <c r="AM1175" s="3" t="s">
        <v>120</v>
      </c>
      <c r="AN1175" s="3" t="s">
        <v>120</v>
      </c>
      <c r="AO1175" s="3" t="s">
        <v>73</v>
      </c>
      <c r="AP1175" s="3" t="s">
        <v>73</v>
      </c>
      <c r="AQ1175" s="23">
        <v>45371.953472222223</v>
      </c>
      <c r="AR1175" s="3"/>
      <c r="AS1175" s="23"/>
      <c r="AT1175" s="23"/>
      <c r="AU1175" s="3" t="s">
        <v>264</v>
      </c>
      <c r="AV1175" s="3" t="s">
        <v>785</v>
      </c>
      <c r="AW1175" s="3" t="s">
        <v>76</v>
      </c>
      <c r="AX1175" s="3">
        <v>4.7649699999999999</v>
      </c>
      <c r="AY1175" s="3">
        <v>-74.031189999999995</v>
      </c>
      <c r="AZ1175" s="8" t="str">
        <f>+CONCATENATE("Reportan apertura en el enlace ",Tabla4[[#This Row],[Enlace]]," en el ",Tabla4[[#This Row],[Distancia óptica]]," ocasionado por ",Tabla4[[#This Row],[Causa del daño]])</f>
        <v>Reportan apertura en el enlace Bogotá - Chocontá en el km 11,6 desde autopista Ruta 4 ocasionado por Vandalismo</v>
      </c>
      <c r="BA1175" s="8" t="str">
        <f>+CONCATENATE("Para dar solución al incidente ",Tabla4[[#This Row],[Solución]])</f>
        <v>Para dar solución al incidente tendido de  20 mts de fo y dos empalmes de 36 hilos</v>
      </c>
      <c r="BB1175" s="3" t="str">
        <f>+_xlfn.CONCAT(Tabla4[[#This Row],[Causa Raiz]]," ",Tabla4[[#This Row],[Solución2]]," (",Tabla4[[#This Row],[Anillo]],"- Cabecera: ",Tabla4[[#This Row],[Cabecera]],"- Operador: ",Tabla4[[#This Row],[Operador]],")")</f>
        <v>Reportan apertura en el enlace Bogotá - Chocontá en el km 11,6 desde autopista Ruta 4 ocasionado por Vandalismo Para dar solución al incidente tendido de  20 mts de fo y dos empalmes de 36 hilos (Troncal- Cabecera: Autopista- Operador: Colombia Telecomunicaciones)</v>
      </c>
    </row>
    <row r="1176" spans="1:54" s="2" customFormat="1" ht="171">
      <c r="A1176" s="38">
        <f t="shared" si="117"/>
        <v>1175</v>
      </c>
      <c r="B1176" s="3">
        <v>8397950</v>
      </c>
      <c r="C1176" s="3" t="s">
        <v>92</v>
      </c>
      <c r="D1176" s="23">
        <v>45370.944444444445</v>
      </c>
      <c r="E1176" s="23">
        <v>45371.065972222219</v>
      </c>
      <c r="F1176" s="1">
        <f t="shared" ca="1" si="122"/>
        <v>0.12152777777373558</v>
      </c>
      <c r="G1176" s="3" t="s">
        <v>55</v>
      </c>
      <c r="H1176" s="41"/>
      <c r="I1176" s="40">
        <v>1306921</v>
      </c>
      <c r="J1176" s="5" t="s">
        <v>568</v>
      </c>
      <c r="K1176" s="3" t="s">
        <v>568</v>
      </c>
      <c r="L1176" s="9" t="s">
        <v>58</v>
      </c>
      <c r="M1176" s="3" t="s">
        <v>656</v>
      </c>
      <c r="N1176" s="3" t="s">
        <v>657</v>
      </c>
      <c r="O1176" s="3" t="s">
        <v>571</v>
      </c>
      <c r="P1176" s="3" t="s">
        <v>5789</v>
      </c>
      <c r="Q1176" s="4" t="s">
        <v>5790</v>
      </c>
      <c r="R1176" s="3" t="s">
        <v>2716</v>
      </c>
      <c r="S1176" s="3" t="s">
        <v>574</v>
      </c>
      <c r="T1176" s="3" t="s">
        <v>211</v>
      </c>
      <c r="U1176" s="3" t="s">
        <v>5791</v>
      </c>
      <c r="V1176" s="22" t="str">
        <f t="shared" si="121"/>
        <v>RTNFO; Hora de aviso: 22:40 19/03/2024; Solución: Recuperacion de reserva e instaolacion de caja empalme; Hora de solución: 1:35 20/03/2024; Causa: Podas</v>
      </c>
      <c r="W1176" s="4" t="s">
        <v>2370</v>
      </c>
      <c r="X1176" s="3"/>
      <c r="Y1176" s="3"/>
      <c r="Z1176" s="3" t="s">
        <v>69</v>
      </c>
      <c r="AA1176" s="3" t="s">
        <v>71</v>
      </c>
      <c r="AB1176" s="3">
        <v>0</v>
      </c>
      <c r="AC1176" s="3" t="s">
        <v>71</v>
      </c>
      <c r="AD1176" s="6">
        <v>0</v>
      </c>
      <c r="AE1176" s="7"/>
      <c r="AF1176" s="7"/>
      <c r="AG1176" s="6">
        <f>Tabla4[[#This Row],[Tiempo Parada de Reloj]]+Tabla4[[#This Row],[Tiempo Autorizado por Telefonica (no Máximo)]]</f>
        <v>0</v>
      </c>
      <c r="AH1176" s="7">
        <f t="shared" ca="1" si="118"/>
        <v>0.12152777777373558</v>
      </c>
      <c r="AI1176" s="8">
        <f t="shared" si="119"/>
        <v>0</v>
      </c>
      <c r="AJ1176" s="8">
        <f t="shared" ca="1" si="120"/>
        <v>2.9166666665696539</v>
      </c>
      <c r="AK1176" s="3" t="s">
        <v>120</v>
      </c>
      <c r="AL1176" s="3" t="s">
        <v>71</v>
      </c>
      <c r="AM1176" s="3" t="s">
        <v>69</v>
      </c>
      <c r="AN1176" s="3" t="s">
        <v>120</v>
      </c>
      <c r="AO1176" s="3" t="s">
        <v>120</v>
      </c>
      <c r="AP1176" s="3" t="s">
        <v>120</v>
      </c>
      <c r="AQ1176" s="23">
        <v>45371.624305555553</v>
      </c>
      <c r="AR1176" s="3"/>
      <c r="AS1176" s="23"/>
      <c r="AT1176" s="23"/>
      <c r="AU1176" s="3" t="s">
        <v>568</v>
      </c>
      <c r="AV1176" s="3" t="s">
        <v>5792</v>
      </c>
      <c r="AW1176" s="3" t="s">
        <v>76</v>
      </c>
      <c r="AX1176" s="3">
        <v>5.0674999999999999</v>
      </c>
      <c r="AY1176" s="3">
        <v>-75.856669999999994</v>
      </c>
      <c r="AZ1176" s="8" t="str">
        <f>+CONCATENATE("Reportan apertura en el enlace ",Tabla4[[#This Row],[Enlace]]," en el ",Tabla4[[#This Row],[Distancia óptica]]," ocasionado por ",Tabla4[[#This Row],[Causa del daño]])</f>
        <v>Reportan apertura en el enlace Manizales - Quibdó en el Km 3,2 desde San Jose ocasionado por Podas</v>
      </c>
      <c r="BA1176" s="8" t="str">
        <f>+CONCATENATE("Para dar solución al incidente ",Tabla4[[#This Row],[Solución]])</f>
        <v>Para dar solución al incidente Recuperacion de reserva e instaolacion de caja empalme</v>
      </c>
      <c r="BB1176" s="3" t="str">
        <f>+_xlfn.CONCAT(Tabla4[[#This Row],[Causa Raiz]]," ",Tabla4[[#This Row],[Solución2]]," (",Tabla4[[#This Row],[Anillo]],"- Cabecera: ",Tabla4[[#This Row],[Cabecera]],"- Operador: ",Tabla4[[#This Row],[Operador]],")")</f>
        <v>Reportan apertura en el enlace Manizales - Quibdó en el Km 3,2 desde San Jose ocasionado por Podas Para dar solución al incidente Recuperacion de reserva e instaolacion de caja empalme (Troncal- Cabecera: Anserma- Operador: Azteca)</v>
      </c>
    </row>
    <row r="1177" spans="1:54" s="2" customFormat="1" ht="185.25">
      <c r="A1177" s="38">
        <f t="shared" si="117"/>
        <v>1176</v>
      </c>
      <c r="B1177" s="3">
        <v>8398001</v>
      </c>
      <c r="C1177" s="3" t="s">
        <v>163</v>
      </c>
      <c r="D1177" s="23">
        <v>45370.982638888891</v>
      </c>
      <c r="E1177" s="23">
        <v>45371.111111111109</v>
      </c>
      <c r="F1177" s="1">
        <f t="shared" ca="1" si="122"/>
        <v>0.12847222221898846</v>
      </c>
      <c r="G1177" s="3" t="s">
        <v>55</v>
      </c>
      <c r="H1177" s="41"/>
      <c r="I1177" s="40"/>
      <c r="J1177" s="5" t="s">
        <v>56</v>
      </c>
      <c r="K1177" s="3" t="s">
        <v>77</v>
      </c>
      <c r="L1177" s="9" t="s">
        <v>58</v>
      </c>
      <c r="M1177" s="3" t="s">
        <v>79</v>
      </c>
      <c r="N1177" s="3" t="s">
        <v>705</v>
      </c>
      <c r="O1177" s="3" t="s">
        <v>4848</v>
      </c>
      <c r="P1177" s="3" t="s">
        <v>5793</v>
      </c>
      <c r="Q1177" s="4" t="s">
        <v>5794</v>
      </c>
      <c r="R1177" s="3" t="s">
        <v>980</v>
      </c>
      <c r="S1177" s="3" t="s">
        <v>249</v>
      </c>
      <c r="T1177" s="3" t="s">
        <v>66</v>
      </c>
      <c r="U1177" s="3" t="s">
        <v>5795</v>
      </c>
      <c r="V1177" s="22" t="str">
        <f t="shared" si="121"/>
        <v>RDFO; Hora de aviso: 23:35 19/03/2024; Solución: Recuperacion de 20 mts de reserva e instalacion de empalme de 36 hilos; Hora de solución: 2:40 20/03/2024; Causa: Vandalismo</v>
      </c>
      <c r="W1177" s="4" t="s">
        <v>160</v>
      </c>
      <c r="X1177" s="3"/>
      <c r="Y1177" s="3"/>
      <c r="Z1177" s="3" t="s">
        <v>69</v>
      </c>
      <c r="AA1177" s="3" t="s">
        <v>70</v>
      </c>
      <c r="AB1177" s="3">
        <v>8397949</v>
      </c>
      <c r="AC1177" s="3" t="s">
        <v>71</v>
      </c>
      <c r="AD1177" s="6">
        <v>0</v>
      </c>
      <c r="AE1177" s="7"/>
      <c r="AF1177" s="7"/>
      <c r="AG1177" s="6">
        <f>Tabla4[[#This Row],[Tiempo Parada de Reloj]]+Tabla4[[#This Row],[Tiempo Autorizado por Telefonica (no Máximo)]]</f>
        <v>0</v>
      </c>
      <c r="AH1177" s="7">
        <f t="shared" ca="1" si="118"/>
        <v>0.12847222221898846</v>
      </c>
      <c r="AI1177" s="8">
        <f t="shared" si="119"/>
        <v>0</v>
      </c>
      <c r="AJ1177" s="8">
        <f t="shared" ca="1" si="120"/>
        <v>3.0833333332557231</v>
      </c>
      <c r="AK1177" s="3" t="s">
        <v>120</v>
      </c>
      <c r="AL1177" s="3" t="s">
        <v>71</v>
      </c>
      <c r="AM1177" s="3" t="s">
        <v>69</v>
      </c>
      <c r="AN1177" s="3" t="s">
        <v>120</v>
      </c>
      <c r="AO1177" s="3" t="s">
        <v>73</v>
      </c>
      <c r="AP1177" s="3" t="s">
        <v>73</v>
      </c>
      <c r="AQ1177" s="23">
        <v>45372.726388888892</v>
      </c>
      <c r="AR1177" s="3"/>
      <c r="AS1177" s="23"/>
      <c r="AT1177" s="23"/>
      <c r="AU1177" s="3" t="s">
        <v>710</v>
      </c>
      <c r="AV1177" s="3" t="s">
        <v>950</v>
      </c>
      <c r="AW1177" s="3" t="s">
        <v>76</v>
      </c>
      <c r="AX1177" s="3">
        <v>4.7429860000000001</v>
      </c>
      <c r="AY1177" s="3">
        <v>-74.227220000000003</v>
      </c>
      <c r="AZ1177" s="8" t="str">
        <f>+CONCATENATE("Reportan apertura en el enlace ",Tabla4[[#This Row],[Enlace]]," en el ",Tabla4[[#This Row],[Distancia óptica]]," ocasionado por ",Tabla4[[#This Row],[Causa del daño]])</f>
        <v>Reportan apertura en el enlace WBP - Siberia en el Km 3,8 desde funza ocasionado por Vandalismo</v>
      </c>
      <c r="BA1177" s="8" t="str">
        <f>+CONCATENATE("Para dar solución al incidente ",Tabla4[[#This Row],[Solución]])</f>
        <v>Para dar solución al incidente Recuperacion de 20 mts de reserva e instalacion de empalme de 36 hilos</v>
      </c>
      <c r="BB1177" s="3" t="str">
        <f>+_xlfn.CONCAT(Tabla4[[#This Row],[Causa Raiz]]," ",Tabla4[[#This Row],[Solución2]]," (",Tabla4[[#This Row],[Anillo]],"- Cabecera: ",Tabla4[[#This Row],[Cabecera]],"- Operador: ",Tabla4[[#This Row],[Operador]],")")</f>
        <v>Reportan apertura en el enlace WBP - Siberia en el Km 3,8 desde funza ocasionado por Vandalismo Para dar solución al incidente Recuperacion de 20 mts de reserva e instalacion de empalme de 36 hilos (Troncal- Cabecera: Salitre- Operador: Colombia Telecomunicaciones)</v>
      </c>
    </row>
    <row r="1178" spans="1:54" s="2" customFormat="1" ht="199.5">
      <c r="A1178" s="38">
        <f t="shared" si="117"/>
        <v>1177</v>
      </c>
      <c r="B1178" s="3">
        <v>8398385</v>
      </c>
      <c r="C1178" s="3" t="s">
        <v>163</v>
      </c>
      <c r="D1178" s="23">
        <v>45371.25</v>
      </c>
      <c r="E1178" s="23">
        <v>45371.395833333336</v>
      </c>
      <c r="F1178" s="1">
        <f t="shared" ca="1" si="122"/>
        <v>0.14583333333575865</v>
      </c>
      <c r="G1178" s="3" t="s">
        <v>55</v>
      </c>
      <c r="H1178" s="41"/>
      <c r="I1178" s="40"/>
      <c r="J1178" s="5" t="s">
        <v>56</v>
      </c>
      <c r="K1178" s="3" t="s">
        <v>122</v>
      </c>
      <c r="L1178" s="9" t="s">
        <v>58</v>
      </c>
      <c r="M1178" s="3" t="s">
        <v>123</v>
      </c>
      <c r="N1178" s="3" t="s">
        <v>124</v>
      </c>
      <c r="O1178" s="3" t="s">
        <v>5796</v>
      </c>
      <c r="P1178" s="3" t="s">
        <v>5797</v>
      </c>
      <c r="Q1178" s="4" t="s">
        <v>5798</v>
      </c>
      <c r="R1178" s="3" t="s">
        <v>128</v>
      </c>
      <c r="S1178" s="3" t="s">
        <v>129</v>
      </c>
      <c r="T1178" s="3" t="s">
        <v>116</v>
      </c>
      <c r="U1178" s="3" t="s">
        <v>5799</v>
      </c>
      <c r="V1178" s="22" t="str">
        <f t="shared" si="121"/>
        <v>RDFO; Hora de aviso: 6:00 20/03/2024; Solución: Se recuperan 4 metros de reserva de F.O de 36 hilos para preparar extremos y crear caja de empalme nueva de 48 hilos.; Hora de solución: 9:30 20/03/2024; Causa: Hurto</v>
      </c>
      <c r="W1178" s="4" t="s">
        <v>132</v>
      </c>
      <c r="X1178" s="3"/>
      <c r="Y1178" s="3"/>
      <c r="Z1178" s="3" t="s">
        <v>69</v>
      </c>
      <c r="AA1178" s="3" t="s">
        <v>71</v>
      </c>
      <c r="AB1178" s="3">
        <v>0</v>
      </c>
      <c r="AC1178" s="3" t="s">
        <v>71</v>
      </c>
      <c r="AD1178" s="6">
        <v>0</v>
      </c>
      <c r="AE1178" s="7"/>
      <c r="AF1178" s="7"/>
      <c r="AG1178" s="6">
        <f>Tabla4[[#This Row],[Tiempo Parada de Reloj]]+Tabla4[[#This Row],[Tiempo Autorizado por Telefonica (no Máximo)]]</f>
        <v>0</v>
      </c>
      <c r="AH1178" s="7">
        <f t="shared" ca="1" si="118"/>
        <v>0.14583333333575865</v>
      </c>
      <c r="AI1178" s="8">
        <f t="shared" si="119"/>
        <v>0</v>
      </c>
      <c r="AJ1178" s="8">
        <f t="shared" ca="1" si="120"/>
        <v>3.5000000000582077</v>
      </c>
      <c r="AK1178" s="3" t="s">
        <v>120</v>
      </c>
      <c r="AL1178" s="3" t="s">
        <v>70</v>
      </c>
      <c r="AM1178" s="3" t="s">
        <v>106</v>
      </c>
      <c r="AN1178" s="3" t="s">
        <v>106</v>
      </c>
      <c r="AO1178" s="3" t="s">
        <v>73</v>
      </c>
      <c r="AP1178" s="3" t="s">
        <v>73</v>
      </c>
      <c r="AQ1178" s="23">
        <v>45372.848611111112</v>
      </c>
      <c r="AR1178" s="3"/>
      <c r="AS1178" s="23"/>
      <c r="AT1178" s="23"/>
      <c r="AU1178" s="3" t="s">
        <v>133</v>
      </c>
      <c r="AV1178" s="3" t="s">
        <v>1117</v>
      </c>
      <c r="AW1178" s="3" t="s">
        <v>5800</v>
      </c>
      <c r="AX1178" s="3">
        <v>10.942500000000001</v>
      </c>
      <c r="AY1178" s="3">
        <v>-74.843999999999994</v>
      </c>
      <c r="AZ1178" s="8" t="str">
        <f>+CONCATENATE("Reportan apertura en el enlace ",Tabla4[[#This Row],[Enlace]]," en el ",Tabla4[[#This Row],[Distancia óptica]]," ocasionado por ",Tabla4[[#This Row],[Causa del daño]])</f>
        <v>Reportan apertura en el enlace Victoria - Galapa en el km 9,724 desde Victoria  ocasionado por Hurto</v>
      </c>
      <c r="BA1178" s="8" t="str">
        <f>+CONCATENATE("Para dar solución al incidente ",Tabla4[[#This Row],[Solución]])</f>
        <v>Para dar solución al incidente Se recuperan 4 metros de reserva de F.O de 36 hilos para preparar extremos y crear caja de empalme nueva de 48 hilos.</v>
      </c>
      <c r="BB1178" s="3" t="str">
        <f>+_xlfn.CONCAT(Tabla4[[#This Row],[Causa Raiz]]," ",Tabla4[[#This Row],[Solución2]]," (",Tabla4[[#This Row],[Anillo]],"- Cabecera: ",Tabla4[[#This Row],[Cabecera]],"- Operador: ",Tabla4[[#This Row],[Operador]],")")</f>
        <v>Reportan apertura en el enlace Victoria - Galapa en el km 9,724 desde Victoria  ocasionado por Hurto Para dar solución al incidente Se recuperan 4 metros de reserva de F.O de 36 hilos para preparar extremos y crear caja de empalme nueva de 48 hilos. (lineal - Cabecera: Victoria - Operador: Colombia Telecomunicaciones)</v>
      </c>
    </row>
    <row r="1179" spans="1:54" s="2" customFormat="1" ht="199.5">
      <c r="A1179" s="38">
        <f t="shared" si="117"/>
        <v>1178</v>
      </c>
      <c r="B1179" s="3">
        <v>8398392</v>
      </c>
      <c r="C1179" s="3" t="s">
        <v>54</v>
      </c>
      <c r="D1179" s="23">
        <v>45371.25</v>
      </c>
      <c r="E1179" s="23">
        <v>45371.510416666664</v>
      </c>
      <c r="F1179" s="1">
        <f t="shared" ca="1" si="122"/>
        <v>0.26041666666424135</v>
      </c>
      <c r="G1179" s="3" t="s">
        <v>55</v>
      </c>
      <c r="H1179" s="41"/>
      <c r="I1179" s="40"/>
      <c r="J1179" s="5" t="s">
        <v>56</v>
      </c>
      <c r="K1179" s="3" t="s">
        <v>122</v>
      </c>
      <c r="L1179" s="9" t="s">
        <v>58</v>
      </c>
      <c r="M1179" s="3" t="s">
        <v>123</v>
      </c>
      <c r="N1179" s="3" t="s">
        <v>124</v>
      </c>
      <c r="O1179" s="3" t="s">
        <v>5801</v>
      </c>
      <c r="P1179" s="3" t="s">
        <v>5802</v>
      </c>
      <c r="Q1179" s="4" t="s">
        <v>5803</v>
      </c>
      <c r="R1179" s="3" t="s">
        <v>128</v>
      </c>
      <c r="S1179" s="3" t="s">
        <v>129</v>
      </c>
      <c r="T1179" s="3" t="s">
        <v>66</v>
      </c>
      <c r="U1179" s="3" t="s">
        <v>5804</v>
      </c>
      <c r="V1179" s="22" t="str">
        <f t="shared" si="121"/>
        <v>RLFO; Hora de aviso: 6:00 20/03/2024; Solución: se realiza tendido de 150 metros de F.O de 24 y se crean dos empalmes de 24 hilos ; Hora de solución: 12:15 20/03/2024; Causa: Vandalismo</v>
      </c>
      <c r="W1179" s="4" t="s">
        <v>132</v>
      </c>
      <c r="X1179" s="3"/>
      <c r="Y1179" s="3"/>
      <c r="Z1179" s="3" t="s">
        <v>69</v>
      </c>
      <c r="AA1179" s="3" t="s">
        <v>71</v>
      </c>
      <c r="AB1179" s="3">
        <v>0</v>
      </c>
      <c r="AC1179" s="3" t="s">
        <v>71</v>
      </c>
      <c r="AD1179" s="6">
        <v>0.10347222222222222</v>
      </c>
      <c r="AE1179" s="7"/>
      <c r="AF1179" s="7"/>
      <c r="AG1179" s="6">
        <f>Tabla4[[#This Row],[Tiempo Parada de Reloj]]+Tabla4[[#This Row],[Tiempo Autorizado por Telefonica (no Máximo)]]</f>
        <v>0.10347222222222222</v>
      </c>
      <c r="AH1179" s="7">
        <f t="shared" ca="1" si="118"/>
        <v>0.15694444444201913</v>
      </c>
      <c r="AI1179" s="8">
        <f t="shared" si="119"/>
        <v>2.4833333333333334</v>
      </c>
      <c r="AJ1179" s="8">
        <f t="shared" ca="1" si="120"/>
        <v>3.7666666666084589</v>
      </c>
      <c r="AK1179" s="3" t="s">
        <v>120</v>
      </c>
      <c r="AL1179" s="3" t="s">
        <v>70</v>
      </c>
      <c r="AM1179" s="3" t="s">
        <v>106</v>
      </c>
      <c r="AN1179" s="3" t="s">
        <v>106</v>
      </c>
      <c r="AO1179" s="3" t="s">
        <v>73</v>
      </c>
      <c r="AP1179" s="3" t="s">
        <v>73</v>
      </c>
      <c r="AQ1179" s="23">
        <v>45372.901388888888</v>
      </c>
      <c r="AR1179" s="3"/>
      <c r="AS1179" s="23"/>
      <c r="AT1179" s="23"/>
      <c r="AU1179" s="3" t="s">
        <v>467</v>
      </c>
      <c r="AV1179" s="3" t="s">
        <v>5805</v>
      </c>
      <c r="AW1179" s="3" t="s">
        <v>370</v>
      </c>
      <c r="AX1179" s="3">
        <v>11.012600000000001</v>
      </c>
      <c r="AY1179" s="3">
        <v>-74.793099999999995</v>
      </c>
      <c r="AZ1179" s="8" t="str">
        <f>+CONCATENATE("Reportan apertura en el enlace ",Tabla4[[#This Row],[Enlace]]," en el ",Tabla4[[#This Row],[Distancia óptica]]," ocasionado por ",Tabla4[[#This Row],[Causa del daño]])</f>
        <v>Reportan apertura en el enlace Paraiso - San Francisco en el km 3,7 desde paraiso ocasionado por Vandalismo</v>
      </c>
      <c r="BA1179" s="8" t="str">
        <f>+CONCATENATE("Para dar solución al incidente ",Tabla4[[#This Row],[Solución]])</f>
        <v xml:space="preserve">Para dar solución al incidente se realiza tendido de 150 metros de F.O de 24 y se crean dos empalmes de 24 hilos </v>
      </c>
      <c r="BB1179" s="3" t="str">
        <f>+_xlfn.CONCAT(Tabla4[[#This Row],[Causa Raiz]]," ",Tabla4[[#This Row],[Solución2]]," (",Tabla4[[#This Row],[Anillo]],"- Cabecera: ",Tabla4[[#This Row],[Cabecera]],"- Operador: ",Tabla4[[#This Row],[Operador]],")")</f>
        <v>Reportan apertura en el enlace Paraiso - San Francisco en el km 3,7 desde paraiso ocasionado por Vandalismo Para dar solución al incidente se realiza tendido de 150 metros de F.O de 24 y se crean dos empalmes de 24 hilos  (lineal- Cabecera: Paraiso- Operador: Colombia Telecomunicaciones)</v>
      </c>
    </row>
    <row r="1180" spans="1:54" s="2" customFormat="1" ht="185.25">
      <c r="A1180" s="38">
        <f t="shared" si="117"/>
        <v>1179</v>
      </c>
      <c r="B1180" s="3">
        <v>8398413</v>
      </c>
      <c r="C1180" s="3" t="s">
        <v>92</v>
      </c>
      <c r="D1180" s="23">
        <v>45371.25</v>
      </c>
      <c r="E1180" s="23">
        <v>45371.458333333336</v>
      </c>
      <c r="F1180" s="1">
        <f t="shared" ca="1" si="122"/>
        <v>0.20833333333575865</v>
      </c>
      <c r="G1180" s="3" t="s">
        <v>55</v>
      </c>
      <c r="H1180" s="41"/>
      <c r="I1180" s="40"/>
      <c r="J1180" s="5" t="s">
        <v>56</v>
      </c>
      <c r="K1180" s="3" t="s">
        <v>108</v>
      </c>
      <c r="L1180" s="9" t="s">
        <v>58</v>
      </c>
      <c r="M1180" s="3" t="s">
        <v>109</v>
      </c>
      <c r="N1180" s="3" t="s">
        <v>110</v>
      </c>
      <c r="O1180" s="3" t="s">
        <v>712</v>
      </c>
      <c r="P1180" s="3" t="s">
        <v>5806</v>
      </c>
      <c r="Q1180" s="4" t="s">
        <v>5807</v>
      </c>
      <c r="R1180" s="3" t="s">
        <v>327</v>
      </c>
      <c r="S1180" s="3" t="s">
        <v>115</v>
      </c>
      <c r="T1180" s="3" t="s">
        <v>256</v>
      </c>
      <c r="U1180" s="3" t="s">
        <v>541</v>
      </c>
      <c r="V1180" s="22" t="str">
        <f t="shared" si="121"/>
        <v>RTNFO; Hora de aviso: 6:00 20/03/2024; Solución: Se refuiona hilo abierto en empalme existente; Hora de solución: 11:00 20/03/2024; Causa: Falla de Empalme de FiOp</v>
      </c>
      <c r="W1180" s="4" t="s">
        <v>4491</v>
      </c>
      <c r="X1180" s="3"/>
      <c r="Y1180" s="3"/>
      <c r="Z1180" s="3" t="s">
        <v>69</v>
      </c>
      <c r="AA1180" s="3" t="s">
        <v>71</v>
      </c>
      <c r="AB1180" s="3">
        <v>0</v>
      </c>
      <c r="AC1180" s="3" t="s">
        <v>71</v>
      </c>
      <c r="AD1180" s="6">
        <v>7.2916666666666671E-2</v>
      </c>
      <c r="AE1180" s="7"/>
      <c r="AF1180" s="7"/>
      <c r="AG1180" s="6">
        <f>Tabla4[[#This Row],[Tiempo Parada de Reloj]]+Tabla4[[#This Row],[Tiempo Autorizado por Telefonica (no Máximo)]]</f>
        <v>7.2916666666666671E-2</v>
      </c>
      <c r="AH1180" s="7">
        <f t="shared" ca="1" si="118"/>
        <v>0.13541666666909197</v>
      </c>
      <c r="AI1180" s="8">
        <f t="shared" si="119"/>
        <v>1.75</v>
      </c>
      <c r="AJ1180" s="8">
        <f t="shared" ca="1" si="120"/>
        <v>3.2500000000582072</v>
      </c>
      <c r="AK1180" s="3" t="s">
        <v>120</v>
      </c>
      <c r="AL1180" s="3" t="s">
        <v>71</v>
      </c>
      <c r="AM1180" s="3" t="s">
        <v>69</v>
      </c>
      <c r="AN1180" s="3" t="s">
        <v>106</v>
      </c>
      <c r="AO1180" s="3" t="s">
        <v>120</v>
      </c>
      <c r="AP1180" s="3" t="s">
        <v>120</v>
      </c>
      <c r="AQ1180" s="23">
        <v>45374.338194444441</v>
      </c>
      <c r="AR1180" s="3"/>
      <c r="AS1180" s="23"/>
      <c r="AT1180" s="23"/>
      <c r="AU1180" s="3" t="s">
        <v>121</v>
      </c>
      <c r="AV1180" s="3" t="s">
        <v>282</v>
      </c>
      <c r="AW1180" s="3" t="s">
        <v>76</v>
      </c>
      <c r="AX1180" s="3">
        <v>10.169283</v>
      </c>
      <c r="AY1180" s="3">
        <v>-74.027733999999995</v>
      </c>
      <c r="AZ1180" s="8" t="str">
        <f>+CONCATENATE("Reportan apertura en el enlace ",Tabla4[[#This Row],[Enlace]]," en el ",Tabla4[[#This Row],[Distancia óptica]]," ocasionado por ",Tabla4[[#This Row],[Causa del daño]])</f>
        <v>Reportan apertura en el enlace Bosconia - Fundación en el Km 47 desde bosconia ocasionado por Falla de Empalme de FiOp</v>
      </c>
      <c r="BA1180" s="8" t="str">
        <f>+CONCATENATE("Para dar solución al incidente ",Tabla4[[#This Row],[Solución]])</f>
        <v>Para dar solución al incidente Se refuiona hilo abierto en empalme existente</v>
      </c>
      <c r="BB1180" s="3" t="str">
        <f>+_xlfn.CONCAT(Tabla4[[#This Row],[Causa Raiz]]," ",Tabla4[[#This Row],[Solución2]]," (",Tabla4[[#This Row],[Anillo]],"- Cabecera: ",Tabla4[[#This Row],[Cabecera]],"- Operador: ",Tabla4[[#This Row],[Operador]],")")</f>
        <v>Reportan apertura en el enlace Bosconia - Fundación en el Km 47 desde bosconia ocasionado por Falla de Empalme de FiOp Para dar solución al incidente Se refuiona hilo abierto en empalme existente (Troncal- Cabecera: Bosconia- Operador: Colombia Telecomunicaciones)</v>
      </c>
    </row>
    <row r="1181" spans="1:54" s="2" customFormat="1" ht="199.5">
      <c r="A1181" s="38">
        <f t="shared" si="117"/>
        <v>1180</v>
      </c>
      <c r="B1181" s="3">
        <v>8398690</v>
      </c>
      <c r="C1181" s="3" t="s">
        <v>92</v>
      </c>
      <c r="D1181" s="23">
        <v>45371.291666666664</v>
      </c>
      <c r="E1181" s="23">
        <v>45371.385416666664</v>
      </c>
      <c r="F1181" s="1">
        <f t="shared" ca="1" si="122"/>
        <v>9.375E-2</v>
      </c>
      <c r="G1181" s="3" t="s">
        <v>55</v>
      </c>
      <c r="H1181" s="41"/>
      <c r="I1181" s="40"/>
      <c r="J1181" s="5" t="s">
        <v>56</v>
      </c>
      <c r="K1181" s="3" t="s">
        <v>122</v>
      </c>
      <c r="L1181" s="9" t="s">
        <v>58</v>
      </c>
      <c r="M1181" s="3" t="s">
        <v>644</v>
      </c>
      <c r="N1181" s="3" t="s">
        <v>645</v>
      </c>
      <c r="O1181" s="3" t="s">
        <v>1425</v>
      </c>
      <c r="P1181" s="3" t="s">
        <v>5808</v>
      </c>
      <c r="Q1181" s="4" t="s">
        <v>5809</v>
      </c>
      <c r="R1181" s="3" t="s">
        <v>649</v>
      </c>
      <c r="S1181" s="3" t="s">
        <v>129</v>
      </c>
      <c r="T1181" s="3" t="s">
        <v>146</v>
      </c>
      <c r="U1181" s="3" t="s">
        <v>5810</v>
      </c>
      <c r="V1181" s="22" t="str">
        <f t="shared" si="121"/>
        <v>RTNFO; Hora de aviso: 7:00 20/03/2024; Solución: Se migra hilo de servicio desde el km 24 hasta el nodo de Monteria ; Hora de solución: 9:15 20/03/2024; Causa: Falla en la Red FiOp</v>
      </c>
      <c r="W1181" s="4" t="s">
        <v>5811</v>
      </c>
      <c r="X1181" s="3" t="s">
        <v>5812</v>
      </c>
      <c r="Y1181" s="3" t="s">
        <v>5813</v>
      </c>
      <c r="Z1181" s="3" t="s">
        <v>119</v>
      </c>
      <c r="AA1181" s="3" t="s">
        <v>71</v>
      </c>
      <c r="AB1181" s="3">
        <v>0</v>
      </c>
      <c r="AC1181" s="3" t="s">
        <v>71</v>
      </c>
      <c r="AD1181" s="6">
        <v>0</v>
      </c>
      <c r="AE1181" s="7"/>
      <c r="AF1181" s="7"/>
      <c r="AG1181" s="6">
        <f>Tabla4[[#This Row],[Tiempo Parada de Reloj]]+Tabla4[[#This Row],[Tiempo Autorizado por Telefonica (no Máximo)]]</f>
        <v>0</v>
      </c>
      <c r="AH1181" s="7">
        <f t="shared" ca="1" si="118"/>
        <v>9.375E-2</v>
      </c>
      <c r="AI1181" s="8">
        <f t="shared" si="119"/>
        <v>0</v>
      </c>
      <c r="AJ1181" s="8">
        <f t="shared" ca="1" si="120"/>
        <v>2.25</v>
      </c>
      <c r="AK1181" s="3" t="s">
        <v>106</v>
      </c>
      <c r="AL1181" s="3" t="s">
        <v>71</v>
      </c>
      <c r="AM1181" s="3" t="s">
        <v>69</v>
      </c>
      <c r="AN1181" s="3" t="s">
        <v>106</v>
      </c>
      <c r="AO1181" s="3" t="s">
        <v>120</v>
      </c>
      <c r="AP1181" s="3" t="s">
        <v>120</v>
      </c>
      <c r="AQ1181" s="23">
        <v>45375.355555555558</v>
      </c>
      <c r="AR1181" s="3"/>
      <c r="AS1181" s="23"/>
      <c r="AT1181" s="23"/>
      <c r="AU1181" s="3" t="s">
        <v>192</v>
      </c>
      <c r="AV1181" s="3" t="s">
        <v>655</v>
      </c>
      <c r="AW1181" s="3" t="s">
        <v>76</v>
      </c>
      <c r="AX1181" s="3">
        <v>8.8872999999999998</v>
      </c>
      <c r="AY1181" s="3">
        <v>-75.749799999999993</v>
      </c>
      <c r="AZ1181" s="8" t="str">
        <f>+CONCATENATE("Reportan apertura en el enlace ",Tabla4[[#This Row],[Enlace]]," en el ",Tabla4[[#This Row],[Distancia óptica]]," ocasionado por ",Tabla4[[#This Row],[Causa del daño]])</f>
        <v>Reportan apertura en el enlace Montería - Sincelejo en el km 24 desde monteria  ocasionado por Falla en la Red FiOp</v>
      </c>
      <c r="BA1181" s="8" t="str">
        <f>+CONCATENATE("Para dar solución al incidente ",Tabla4[[#This Row],[Solución]])</f>
        <v xml:space="preserve">Para dar solución al incidente Se migra hilo de servicio desde el km 24 hasta el nodo de Monteria </v>
      </c>
      <c r="BB1181" s="3" t="str">
        <f>+_xlfn.CONCAT(Tabla4[[#This Row],[Causa Raiz]]," ",Tabla4[[#This Row],[Solución2]]," (",Tabla4[[#This Row],[Anillo]],"- Cabecera: ",Tabla4[[#This Row],[Cabecera]],"- Operador: ",Tabla4[[#This Row],[Operador]],")")</f>
        <v>Reportan apertura en el enlace Montería - Sincelejo en el km 24 desde monteria  ocasionado por Falla en la Red FiOp Para dar solución al incidente Se migra hilo de servicio desde el km 24 hasta el nodo de Monteria  (Troncal- Cabecera: Monteria- Operador: Colombia Telecomunicaciones)</v>
      </c>
    </row>
    <row r="1182" spans="1:54" s="2" customFormat="1" ht="213.75">
      <c r="A1182" s="38">
        <f t="shared" si="117"/>
        <v>1181</v>
      </c>
      <c r="B1182" s="3">
        <v>8397998</v>
      </c>
      <c r="C1182" s="3" t="s">
        <v>54</v>
      </c>
      <c r="D1182" s="23">
        <v>45371.3125</v>
      </c>
      <c r="E1182" s="23">
        <v>45371.458333333336</v>
      </c>
      <c r="F1182" s="1">
        <f t="shared" ca="1" si="122"/>
        <v>0.14583333333575865</v>
      </c>
      <c r="G1182" s="3" t="s">
        <v>55</v>
      </c>
      <c r="H1182" s="41"/>
      <c r="I1182" s="40"/>
      <c r="J1182" s="5" t="s">
        <v>56</v>
      </c>
      <c r="K1182" s="3" t="s">
        <v>340</v>
      </c>
      <c r="L1182" s="9" t="s">
        <v>78</v>
      </c>
      <c r="M1182" s="3" t="s">
        <v>341</v>
      </c>
      <c r="N1182" s="3" t="s">
        <v>342</v>
      </c>
      <c r="O1182" s="3" t="s">
        <v>5814</v>
      </c>
      <c r="P1182" s="3" t="s">
        <v>5815</v>
      </c>
      <c r="Q1182" s="4" t="s">
        <v>5816</v>
      </c>
      <c r="R1182" s="3" t="s">
        <v>1828</v>
      </c>
      <c r="S1182" s="3" t="s">
        <v>347</v>
      </c>
      <c r="T1182" s="3" t="s">
        <v>66</v>
      </c>
      <c r="U1182" s="3" t="s">
        <v>5817</v>
      </c>
      <c r="V1182" s="22" t="str">
        <f t="shared" si="121"/>
        <v>RLFO; Hora de aviso: 7:30 20/03/2024; Solución: Se realiza tendido de 200 metros de fibra de 36 hilos y se crean dod cajas de emaplme de 48 hilos ; Hora de solución: 11:00 20/03/2024; Causa: Vandalismo</v>
      </c>
      <c r="W1182" s="4" t="s">
        <v>349</v>
      </c>
      <c r="X1182" s="3"/>
      <c r="Y1182" s="3"/>
      <c r="Z1182" s="3" t="s">
        <v>69</v>
      </c>
      <c r="AA1182" s="3" t="s">
        <v>70</v>
      </c>
      <c r="AB1182" s="3">
        <v>8397998</v>
      </c>
      <c r="AC1182" s="3" t="s">
        <v>71</v>
      </c>
      <c r="AD1182" s="6">
        <v>0</v>
      </c>
      <c r="AE1182" s="7"/>
      <c r="AF1182" s="7"/>
      <c r="AG1182" s="6">
        <f>Tabla4[[#This Row],[Tiempo Parada de Reloj]]+Tabla4[[#This Row],[Tiempo Autorizado por Telefonica (no Máximo)]]</f>
        <v>0</v>
      </c>
      <c r="AH1182" s="7">
        <f t="shared" ca="1" si="118"/>
        <v>0.14583333333575865</v>
      </c>
      <c r="AI1182" s="8">
        <f t="shared" si="119"/>
        <v>0</v>
      </c>
      <c r="AJ1182" s="8">
        <f t="shared" ca="1" si="120"/>
        <v>3.5000000000582077</v>
      </c>
      <c r="AK1182" s="3" t="s">
        <v>106</v>
      </c>
      <c r="AL1182" s="3" t="s">
        <v>71</v>
      </c>
      <c r="AM1182" s="3" t="s">
        <v>69</v>
      </c>
      <c r="AN1182" s="3" t="s">
        <v>106</v>
      </c>
      <c r="AO1182" s="3" t="s">
        <v>72</v>
      </c>
      <c r="AP1182" s="3"/>
      <c r="AQ1182" s="23">
        <v>45378.415277777778</v>
      </c>
      <c r="AR1182" s="3"/>
      <c r="AS1182" s="23"/>
      <c r="AT1182" s="23"/>
      <c r="AU1182" s="3" t="s">
        <v>351</v>
      </c>
      <c r="AV1182" s="3" t="s">
        <v>616</v>
      </c>
      <c r="AW1182" s="3" t="s">
        <v>1311</v>
      </c>
      <c r="AX1182" s="3">
        <v>4.4313000000000002</v>
      </c>
      <c r="AY1182" s="3">
        <v>-75.233800000000002</v>
      </c>
      <c r="AZ1182" s="8" t="str">
        <f>+CONCATENATE("Reportan apertura en el enlace ",Tabla4[[#This Row],[Enlace]]," en el ",Tabla4[[#This Row],[Distancia óptica]]," ocasionado por ",Tabla4[[#This Row],[Causa del daño]])</f>
        <v>Reportan apertura en el enlace Mov. Licorera Ibague - Mov. Cadiz en el km 0,117 desde Licorera ocasionado por Vandalismo</v>
      </c>
      <c r="BA1182" s="8" t="str">
        <f>+CONCATENATE("Para dar solución al incidente ",Tabla4[[#This Row],[Solución]])</f>
        <v xml:space="preserve">Para dar solución al incidente Se realiza tendido de 200 metros de fibra de 36 hilos y se crean dod cajas de emaplme de 48 hilos </v>
      </c>
      <c r="BB1182" s="3" t="str">
        <f>+_xlfn.CONCAT(Tabla4[[#This Row],[Causa Raiz]]," ",Tabla4[[#This Row],[Solución2]]," (",Tabla4[[#This Row],[Anillo]],"- Cabecera: ",Tabla4[[#This Row],[Cabecera]],"- Operador: ",Tabla4[[#This Row],[Operador]],")")</f>
        <v>Reportan apertura en el enlace Mov. Licorera Ibague - Mov. Cadiz en el km 0,117 desde Licorera ocasionado por Vandalismo Para dar solución al incidente Se realiza tendido de 200 metros de fibra de 36 hilos y se crean dod cajas de emaplme de 48 hilos  (UK- Cabecera: Piedra Pintada- Operador: Colombia Telecomunicaciones)</v>
      </c>
    </row>
    <row r="1183" spans="1:54" s="2" customFormat="1" ht="228">
      <c r="A1183" s="38">
        <f t="shared" si="117"/>
        <v>1182</v>
      </c>
      <c r="B1183" s="3">
        <v>8398785</v>
      </c>
      <c r="C1183" s="3" t="s">
        <v>54</v>
      </c>
      <c r="D1183" s="23">
        <v>45371.333333333336</v>
      </c>
      <c r="E1183" s="23">
        <v>45373.5</v>
      </c>
      <c r="F1183" s="1">
        <f t="shared" ca="1" si="122"/>
        <v>2.1666666666642413</v>
      </c>
      <c r="G1183" s="3" t="s">
        <v>55</v>
      </c>
      <c r="H1183" s="41"/>
      <c r="I1183" s="40"/>
      <c r="J1183" s="5" t="s">
        <v>56</v>
      </c>
      <c r="K1183" s="3" t="s">
        <v>77</v>
      </c>
      <c r="L1183" s="9" t="s">
        <v>58</v>
      </c>
      <c r="M1183" s="3" t="s">
        <v>283</v>
      </c>
      <c r="N1183" s="3" t="s">
        <v>284</v>
      </c>
      <c r="O1183" s="3" t="s">
        <v>5818</v>
      </c>
      <c r="P1183" s="3" t="s">
        <v>5819</v>
      </c>
      <c r="Q1183" s="4" t="s">
        <v>5820</v>
      </c>
      <c r="R1183" s="3" t="s">
        <v>400</v>
      </c>
      <c r="S1183" s="3" t="s">
        <v>289</v>
      </c>
      <c r="T1183" s="3" t="s">
        <v>146</v>
      </c>
      <c r="U1183" s="3" t="s">
        <v>5821</v>
      </c>
      <c r="V1183" s="22" t="str">
        <f t="shared" si="121"/>
        <v>RLFO; Hora de aviso: 8:00 20/03/2024; Solución: Se realzia tendido de 120 m de fo 36 hilos y se instala dos cajas de empalmes de 48 hilos.; Hora de solución: 12:00 22/03/2024; Causa: Falla en la Red FiOp</v>
      </c>
      <c r="W1183" s="4" t="s">
        <v>160</v>
      </c>
      <c r="X1183" s="3"/>
      <c r="Y1183" s="3"/>
      <c r="Z1183" s="3" t="s">
        <v>69</v>
      </c>
      <c r="AA1183" s="3" t="s">
        <v>71</v>
      </c>
      <c r="AB1183" s="3">
        <v>0</v>
      </c>
      <c r="AC1183" s="3" t="s">
        <v>71</v>
      </c>
      <c r="AD1183" s="6">
        <v>1.1666666666666667</v>
      </c>
      <c r="AE1183" s="7"/>
      <c r="AF1183" s="7"/>
      <c r="AG1183" s="6">
        <f>Tabla4[[#This Row],[Tiempo Parada de Reloj]]+Tabla4[[#This Row],[Tiempo Autorizado por Telefonica (no Máximo)]]</f>
        <v>1.1666666666666667</v>
      </c>
      <c r="AH1183" s="7">
        <f t="shared" ca="1" si="118"/>
        <v>0.99999999999757461</v>
      </c>
      <c r="AI1183" s="8">
        <f t="shared" si="119"/>
        <v>28</v>
      </c>
      <c r="AJ1183" s="8">
        <f t="shared" ca="1" si="120"/>
        <v>23.999999999941792</v>
      </c>
      <c r="AK1183" s="3" t="s">
        <v>106</v>
      </c>
      <c r="AL1183" s="3" t="s">
        <v>70</v>
      </c>
      <c r="AM1183" s="3" t="s">
        <v>72</v>
      </c>
      <c r="AN1183" s="3" t="s">
        <v>72</v>
      </c>
      <c r="AO1183" s="3" t="s">
        <v>72</v>
      </c>
      <c r="AP1183" s="3" t="s">
        <v>72</v>
      </c>
      <c r="AQ1183" s="23">
        <v>45378.768055555556</v>
      </c>
      <c r="AR1183" s="3"/>
      <c r="AS1183" s="23"/>
      <c r="AT1183" s="23"/>
      <c r="AU1183" s="3" t="s">
        <v>404</v>
      </c>
      <c r="AV1183" s="3" t="s">
        <v>5822</v>
      </c>
      <c r="AW1183" s="3" t="s">
        <v>135</v>
      </c>
      <c r="AX1183" s="3">
        <v>4.5308999999999999</v>
      </c>
      <c r="AY1183" s="3">
        <v>-75.678299999999993</v>
      </c>
      <c r="AZ1183" s="8" t="str">
        <f>+CONCATENATE("Reportan apertura en el enlace ",Tabla4[[#This Row],[Enlace]]," en el ",Tabla4[[#This Row],[Distancia óptica]]," ocasionado por ",Tabla4[[#This Row],[Causa del daño]])</f>
        <v>Reportan apertura en el enlace Armenia sur - Armenia Larga Distancia en el km 2,3 desde Armenia Sur ocasionado por Falla en la Red FiOp</v>
      </c>
      <c r="BA1183" s="8" t="str">
        <f>+CONCATENATE("Para dar solución al incidente ",Tabla4[[#This Row],[Solución]])</f>
        <v>Para dar solución al incidente Se realzia tendido de 120 m de fo 36 hilos y se instala dos cajas de empalmes de 48 hilos.</v>
      </c>
      <c r="BB1183" s="3" t="str">
        <f>+_xlfn.CONCAT(Tabla4[[#This Row],[Causa Raiz]]," ",Tabla4[[#This Row],[Solución2]]," (",Tabla4[[#This Row],[Anillo]],"- Cabecera: ",Tabla4[[#This Row],[Cabecera]],"- Operador: ",Tabla4[[#This Row],[Operador]],")")</f>
        <v>Reportan apertura en el enlace Armenia sur - Armenia Larga Distancia en el km 2,3 desde Armenia Sur ocasionado por Falla en la Red FiOp Para dar solución al incidente Se realzia tendido de 120 m de fo 36 hilos y se instala dos cajas de empalmes de 48 hilos. (Lineal- Cabecera: Central Centro- Operador: Colombia Telecomunicaciones)</v>
      </c>
    </row>
    <row r="1184" spans="1:54" s="2" customFormat="1" ht="185.25">
      <c r="A1184" s="38">
        <f t="shared" si="117"/>
        <v>1183</v>
      </c>
      <c r="B1184" s="3">
        <v>8399014</v>
      </c>
      <c r="C1184" s="3" t="s">
        <v>92</v>
      </c>
      <c r="D1184" s="23">
        <v>45371.40625</v>
      </c>
      <c r="E1184" s="23">
        <v>45371.520833333336</v>
      </c>
      <c r="F1184" s="1">
        <f t="shared" ca="1" si="122"/>
        <v>0.11458333333575865</v>
      </c>
      <c r="G1184" s="3" t="s">
        <v>55</v>
      </c>
      <c r="H1184" s="41"/>
      <c r="I1184" s="40">
        <v>1307155</v>
      </c>
      <c r="J1184" s="5" t="s">
        <v>568</v>
      </c>
      <c r="K1184" s="3" t="s">
        <v>568</v>
      </c>
      <c r="L1184" s="9" t="s">
        <v>58</v>
      </c>
      <c r="M1184" s="3" t="s">
        <v>152</v>
      </c>
      <c r="N1184" s="3" t="s">
        <v>4640</v>
      </c>
      <c r="O1184" s="3" t="s">
        <v>3345</v>
      </c>
      <c r="P1184" s="3" t="s">
        <v>5823</v>
      </c>
      <c r="Q1184" s="4" t="s">
        <v>5824</v>
      </c>
      <c r="R1184" s="3" t="s">
        <v>3634</v>
      </c>
      <c r="S1184" s="3" t="s">
        <v>574</v>
      </c>
      <c r="T1184" s="3" t="s">
        <v>380</v>
      </c>
      <c r="U1184" s="3" t="s">
        <v>5825</v>
      </c>
      <c r="V1184" s="22" t="str">
        <f t="shared" si="121"/>
        <v>RTNFO; Hora de aviso: 9:45 20/03/2024; Solución: Se realiza la recuperacion de reserva y la ceracion de 1 emplame de continuidad Azteca no proporciona cantidades ; Hora de solución: 12:30 20/03/2024; Causa: Corto Circuito</v>
      </c>
      <c r="W1184" s="4" t="s">
        <v>576</v>
      </c>
      <c r="X1184" s="3"/>
      <c r="Y1184" s="3"/>
      <c r="Z1184" s="3" t="s">
        <v>69</v>
      </c>
      <c r="AA1184" s="3" t="s">
        <v>70</v>
      </c>
      <c r="AB1184" s="3" t="s">
        <v>5826</v>
      </c>
      <c r="AC1184" s="3" t="s">
        <v>71</v>
      </c>
      <c r="AD1184" s="6">
        <v>0</v>
      </c>
      <c r="AE1184" s="7"/>
      <c r="AF1184" s="7"/>
      <c r="AG1184" s="6">
        <f>Tabla4[[#This Row],[Tiempo Parada de Reloj]]+Tabla4[[#This Row],[Tiempo Autorizado por Telefonica (no Máximo)]]</f>
        <v>0</v>
      </c>
      <c r="AH1184" s="7">
        <f t="shared" ca="1" si="118"/>
        <v>0.11458333333575865</v>
      </c>
      <c r="AI1184" s="8">
        <f t="shared" si="119"/>
        <v>0</v>
      </c>
      <c r="AJ1184" s="8">
        <f t="shared" ca="1" si="120"/>
        <v>2.7500000000582077</v>
      </c>
      <c r="AK1184" s="3" t="s">
        <v>106</v>
      </c>
      <c r="AL1184" s="3" t="s">
        <v>71</v>
      </c>
      <c r="AM1184" s="3" t="s">
        <v>69</v>
      </c>
      <c r="AN1184" s="3" t="s">
        <v>106</v>
      </c>
      <c r="AO1184" s="3" t="s">
        <v>73</v>
      </c>
      <c r="AP1184" s="3" t="s">
        <v>73</v>
      </c>
      <c r="AQ1184" s="23">
        <v>45372.614583333336</v>
      </c>
      <c r="AR1184" s="3"/>
      <c r="AS1184" s="23"/>
      <c r="AT1184" s="23"/>
      <c r="AU1184" s="3" t="s">
        <v>568</v>
      </c>
      <c r="AV1184" s="3" t="s">
        <v>69</v>
      </c>
      <c r="AW1184" s="3" t="s">
        <v>69</v>
      </c>
      <c r="AX1184" s="3">
        <v>1.39</v>
      </c>
      <c r="AY1184" s="3">
        <v>-78.518332999999998</v>
      </c>
      <c r="AZ1184" s="8" t="str">
        <f>+CONCATENATE("Reportan apertura en el enlace ",Tabla4[[#This Row],[Enlace]]," en el ",Tabla4[[#This Row],[Distancia óptica]]," ocasionado por ",Tabla4[[#This Row],[Causa del daño]])</f>
        <v>Reportan apertura en el enlace Pasto - Tumaco en el km 0,673 desde Llorente  ocasionado por Corto Circuito</v>
      </c>
      <c r="BA1184" s="8" t="str">
        <f>+CONCATENATE("Para dar solución al incidente ",Tabla4[[#This Row],[Solución]])</f>
        <v xml:space="preserve">Para dar solución al incidente Se realiza la recuperacion de reserva y la ceracion de 1 emplame de continuidad Azteca no proporciona cantidades </v>
      </c>
      <c r="BB1184" s="3" t="str">
        <f>+_xlfn.CONCAT(Tabla4[[#This Row],[Causa Raiz]]," ",Tabla4[[#This Row],[Solución2]]," (",Tabla4[[#This Row],[Anillo]],"- Cabecera: ",Tabla4[[#This Row],[Cabecera]],"- Operador: ",Tabla4[[#This Row],[Operador]],")")</f>
        <v>Reportan apertura en el enlace Pasto - Tumaco en el km 0,673 desde Llorente  ocasionado por Corto Circuito Para dar solución al incidente Se realiza la recuperacion de reserva y la ceracion de 1 emplame de continuidad Azteca no proporciona cantidades  (NA- Cabecera: NA- Operador: Azteca)</v>
      </c>
    </row>
    <row r="1185" spans="1:54" s="2" customFormat="1" ht="171">
      <c r="A1185" s="38">
        <f t="shared" si="117"/>
        <v>1184</v>
      </c>
      <c r="B1185" s="3">
        <v>8399656</v>
      </c>
      <c r="C1185" s="3" t="s">
        <v>163</v>
      </c>
      <c r="D1185" s="23">
        <v>45371.458333333336</v>
      </c>
      <c r="E1185" s="23">
        <v>45371.625</v>
      </c>
      <c r="F1185" s="1">
        <f t="shared" ca="1" si="122"/>
        <v>0.16666666666424135</v>
      </c>
      <c r="G1185" s="3" t="s">
        <v>55</v>
      </c>
      <c r="H1185" s="41"/>
      <c r="I1185" s="40"/>
      <c r="J1185" s="5" t="s">
        <v>56</v>
      </c>
      <c r="K1185" s="3" t="s">
        <v>77</v>
      </c>
      <c r="L1185" s="9" t="s">
        <v>58</v>
      </c>
      <c r="M1185" s="3" t="s">
        <v>656</v>
      </c>
      <c r="N1185" s="3" t="s">
        <v>5827</v>
      </c>
      <c r="O1185" s="3" t="s">
        <v>658</v>
      </c>
      <c r="P1185" s="3" t="s">
        <v>5828</v>
      </c>
      <c r="Q1185" s="4" t="s">
        <v>5829</v>
      </c>
      <c r="R1185" s="3" t="s">
        <v>2716</v>
      </c>
      <c r="S1185" s="3" t="s">
        <v>289</v>
      </c>
      <c r="T1185" s="3" t="s">
        <v>256</v>
      </c>
      <c r="U1185" s="3" t="s">
        <v>3848</v>
      </c>
      <c r="V1185" s="22" t="str">
        <f t="shared" si="121"/>
        <v>RDFO; Hora de aviso: 11:00 20/03/2024; Solución: Se rehace caja de empalme existente de 48 hilos.; Hora de solución: 15:00 20/03/2024; Causa: Falla de Empalme de FiOp</v>
      </c>
      <c r="W1185" s="4" t="s">
        <v>160</v>
      </c>
      <c r="X1185" s="3"/>
      <c r="Y1185" s="3"/>
      <c r="Z1185" s="3" t="s">
        <v>69</v>
      </c>
      <c r="AA1185" s="3" t="s">
        <v>70</v>
      </c>
      <c r="AB1185" s="3">
        <v>8399471</v>
      </c>
      <c r="AC1185" s="3" t="s">
        <v>71</v>
      </c>
      <c r="AD1185" s="6">
        <v>0</v>
      </c>
      <c r="AE1185" s="7"/>
      <c r="AF1185" s="7"/>
      <c r="AG1185" s="6">
        <f>Tabla4[[#This Row],[Tiempo Parada de Reloj]]+Tabla4[[#This Row],[Tiempo Autorizado por Telefonica (no Máximo)]]</f>
        <v>0</v>
      </c>
      <c r="AH1185" s="7">
        <f t="shared" ca="1" si="118"/>
        <v>0.16666666666424135</v>
      </c>
      <c r="AI1185" s="8">
        <f t="shared" si="119"/>
        <v>0</v>
      </c>
      <c r="AJ1185" s="8">
        <f t="shared" ca="1" si="120"/>
        <v>3.9999999999417923</v>
      </c>
      <c r="AK1185" s="3" t="s">
        <v>88</v>
      </c>
      <c r="AL1185" s="3" t="s">
        <v>70</v>
      </c>
      <c r="AM1185" s="3" t="s">
        <v>72</v>
      </c>
      <c r="AN1185" s="3" t="s">
        <v>72</v>
      </c>
      <c r="AO1185" s="3" t="s">
        <v>88</v>
      </c>
      <c r="AP1185" s="3" t="s">
        <v>88</v>
      </c>
      <c r="AQ1185" s="23">
        <v>45379.609027777777</v>
      </c>
      <c r="AR1185" s="3"/>
      <c r="AS1185" s="23"/>
      <c r="AT1185" s="23"/>
      <c r="AU1185" s="3" t="s">
        <v>862</v>
      </c>
      <c r="AV1185" s="3" t="s">
        <v>663</v>
      </c>
      <c r="AW1185" s="3" t="s">
        <v>76</v>
      </c>
      <c r="AX1185" s="3">
        <v>5.3175999999999997</v>
      </c>
      <c r="AY1185" s="3">
        <v>-75.706400000000002</v>
      </c>
      <c r="AZ1185" s="8" t="str">
        <f>+CONCATENATE("Reportan apertura en el enlace ",Tabla4[[#This Row],[Enlace]]," en el ",Tabla4[[#This Row],[Distancia óptica]]," ocasionado por ",Tabla4[[#This Row],[Causa del daño]])</f>
        <v>Reportan apertura en el enlace Manizales - Supía en el Km 62,5 desde Manizales ocasionado por Falla de Empalme de FiOp</v>
      </c>
      <c r="BA1185" s="8" t="str">
        <f>+CONCATENATE("Para dar solución al incidente ",Tabla4[[#This Row],[Solución]])</f>
        <v>Para dar solución al incidente Se rehace caja de empalme existente de 48 hilos.</v>
      </c>
      <c r="BB1185" s="3" t="str">
        <f>+_xlfn.CONCAT(Tabla4[[#This Row],[Causa Raiz]]," ",Tabla4[[#This Row],[Solución2]]," (",Tabla4[[#This Row],[Anillo]],"- Cabecera: ",Tabla4[[#This Row],[Cabecera]],"- Operador: ",Tabla4[[#This Row],[Operador]],")")</f>
        <v>Reportan apertura en el enlace Manizales - Supía en el Km 62,5 desde Manizales ocasionado por Falla de Empalme de FiOp Para dar solución al incidente Se rehace caja de empalme existente de 48 hilos. (Troncal- Cabecera: Manizales- Operador: Colombia Telecomunicaciones)</v>
      </c>
    </row>
    <row r="1186" spans="1:54" s="2" customFormat="1" ht="228">
      <c r="A1186" s="38">
        <f t="shared" si="117"/>
        <v>1185</v>
      </c>
      <c r="B1186" s="3">
        <v>8400013</v>
      </c>
      <c r="C1186" s="3" t="s">
        <v>163</v>
      </c>
      <c r="D1186" s="23">
        <v>45371.5</v>
      </c>
      <c r="E1186" s="23">
        <v>45371.583333333336</v>
      </c>
      <c r="F1186" s="1">
        <f t="shared" ca="1" si="122"/>
        <v>8.3333333335758653E-2</v>
      </c>
      <c r="G1186" s="3" t="s">
        <v>55</v>
      </c>
      <c r="H1186" s="41"/>
      <c r="I1186" s="40"/>
      <c r="J1186" s="5" t="s">
        <v>56</v>
      </c>
      <c r="K1186" s="3" t="s">
        <v>57</v>
      </c>
      <c r="L1186" s="9" t="s">
        <v>58</v>
      </c>
      <c r="M1186" s="3" t="s">
        <v>59</v>
      </c>
      <c r="N1186" s="3" t="s">
        <v>60</v>
      </c>
      <c r="O1186" s="3" t="s">
        <v>3723</v>
      </c>
      <c r="P1186" s="3" t="s">
        <v>5830</v>
      </c>
      <c r="Q1186" s="4" t="s">
        <v>5831</v>
      </c>
      <c r="R1186" s="3" t="s">
        <v>980</v>
      </c>
      <c r="S1186" s="3" t="s">
        <v>65</v>
      </c>
      <c r="T1186" s="3" t="s">
        <v>146</v>
      </c>
      <c r="U1186" s="3" t="s">
        <v>5832</v>
      </c>
      <c r="V1186" s="22" t="str">
        <f t="shared" si="121"/>
        <v>RDFO; Hora de aviso: 12:00 20/03/2024; Solución: Se masajea y se entablilla F.O para mejorar niveles del enlace el punto de la atenuacion es en las obras de la avenida 68; Hora de solución: 14:00 20/03/2024; Causa: Falla en la Red FiOp</v>
      </c>
      <c r="W1186" s="4" t="s">
        <v>68</v>
      </c>
      <c r="X1186" s="3"/>
      <c r="Y1186" s="3"/>
      <c r="Z1186" s="3" t="s">
        <v>69</v>
      </c>
      <c r="AA1186" s="3" t="s">
        <v>71</v>
      </c>
      <c r="AB1186" s="3">
        <v>0</v>
      </c>
      <c r="AC1186" s="3" t="s">
        <v>71</v>
      </c>
      <c r="AD1186" s="6">
        <v>0</v>
      </c>
      <c r="AE1186" s="7"/>
      <c r="AF1186" s="7"/>
      <c r="AG1186" s="6">
        <f>Tabla4[[#This Row],[Tiempo Parada de Reloj]]+Tabla4[[#This Row],[Tiempo Autorizado por Telefonica (no Máximo)]]</f>
        <v>0</v>
      </c>
      <c r="AH1186" s="7">
        <f t="shared" ca="1" si="118"/>
        <v>8.3333333335758653E-2</v>
      </c>
      <c r="AI1186" s="8">
        <f t="shared" si="119"/>
        <v>0</v>
      </c>
      <c r="AJ1186" s="8">
        <f t="shared" ca="1" si="120"/>
        <v>2.0000000000582077</v>
      </c>
      <c r="AK1186" s="3" t="s">
        <v>106</v>
      </c>
      <c r="AL1186" s="3" t="s">
        <v>71</v>
      </c>
      <c r="AM1186" s="3" t="s">
        <v>69</v>
      </c>
      <c r="AN1186" s="3" t="s">
        <v>106</v>
      </c>
      <c r="AO1186" s="3" t="s">
        <v>73</v>
      </c>
      <c r="AP1186" s="3" t="s">
        <v>73</v>
      </c>
      <c r="AQ1186" s="23">
        <v>45372.92083333333</v>
      </c>
      <c r="AR1186" s="3"/>
      <c r="AS1186" s="23"/>
      <c r="AT1186" s="23"/>
      <c r="AU1186" s="3" t="s">
        <v>100</v>
      </c>
      <c r="AV1186" s="3" t="s">
        <v>950</v>
      </c>
      <c r="AW1186" s="3" t="s">
        <v>151</v>
      </c>
      <c r="AX1186" s="3">
        <v>4.64222</v>
      </c>
      <c r="AY1186" s="3">
        <v>-74.112780000000001</v>
      </c>
      <c r="AZ1186" s="8" t="str">
        <f>+CONCATENATE("Reportan apertura en el enlace ",Tabla4[[#This Row],[Enlace]]," en el ",Tabla4[[#This Row],[Distancia óptica]]," ocasionado por ",Tabla4[[#This Row],[Causa del daño]])</f>
        <v>Reportan apertura en el enlace Asturias - Salitre en el km 3,9 desde Salitre ocasionado por Falla en la Red FiOp</v>
      </c>
      <c r="BA1186" s="8" t="str">
        <f>+CONCATENATE("Para dar solución al incidente ",Tabla4[[#This Row],[Solución]])</f>
        <v>Para dar solución al incidente Se masajea y se entablilla F.O para mejorar niveles del enlace el punto de la atenuacion es en las obras de la avenida 68</v>
      </c>
      <c r="BB1186" s="3" t="str">
        <f>+_xlfn.CONCAT(Tabla4[[#This Row],[Causa Raiz]]," ",Tabla4[[#This Row],[Solución2]]," (",Tabla4[[#This Row],[Anillo]],"- Cabecera: ",Tabla4[[#This Row],[Cabecera]],"- Operador: ",Tabla4[[#This Row],[Operador]],")")</f>
        <v>Reportan apertura en el enlace Asturias - Salitre en el km 3,9 desde Salitre ocasionado por Falla en la Red FiOp Para dar solución al incidente Se masajea y se entablilla F.O para mejorar niveles del enlace el punto de la atenuacion es en las obras de la avenida 68 (Lineal - Cabecera: Salitre- Operador: Colombia Telecomunicaciones)</v>
      </c>
    </row>
    <row r="1187" spans="1:54" s="2" customFormat="1" ht="199.5">
      <c r="A1187" s="38">
        <f t="shared" si="117"/>
        <v>1186</v>
      </c>
      <c r="B1187" s="3">
        <v>8399982</v>
      </c>
      <c r="C1187" s="3" t="s">
        <v>54</v>
      </c>
      <c r="D1187" s="23">
        <v>45371.5</v>
      </c>
      <c r="E1187" s="23">
        <v>45371.576388888891</v>
      </c>
      <c r="F1187" s="1">
        <f t="shared" ca="1" si="122"/>
        <v>7.6388888890505768E-2</v>
      </c>
      <c r="G1187" s="3" t="s">
        <v>55</v>
      </c>
      <c r="H1187" s="41"/>
      <c r="I1187" s="40"/>
      <c r="J1187" s="5" t="s">
        <v>56</v>
      </c>
      <c r="K1187" s="3" t="s">
        <v>57</v>
      </c>
      <c r="L1187" s="9" t="s">
        <v>58</v>
      </c>
      <c r="M1187" s="3" t="s">
        <v>59</v>
      </c>
      <c r="N1187" s="3" t="s">
        <v>60</v>
      </c>
      <c r="O1187" s="3" t="s">
        <v>517</v>
      </c>
      <c r="P1187" s="3" t="s">
        <v>5833</v>
      </c>
      <c r="Q1187" s="4" t="s">
        <v>5834</v>
      </c>
      <c r="R1187" s="3" t="s">
        <v>304</v>
      </c>
      <c r="S1187" s="3" t="s">
        <v>65</v>
      </c>
      <c r="T1187" s="3" t="s">
        <v>256</v>
      </c>
      <c r="U1187" s="3" t="s">
        <v>3675</v>
      </c>
      <c r="V1187" s="22" t="str">
        <f t="shared" si="121"/>
        <v>RLFO; Hora de aviso: 12:00 20/03/2024; Solución: Se refusiona hilos abiertos en caja de empalme existente.; Hora de solución: 13:50 20/03/2024; Causa: Falla de Empalme de FiOp</v>
      </c>
      <c r="W1187" s="4" t="s">
        <v>68</v>
      </c>
      <c r="X1187" s="3"/>
      <c r="Y1187" s="3"/>
      <c r="Z1187" s="3" t="s">
        <v>69</v>
      </c>
      <c r="AA1187" s="3" t="s">
        <v>71</v>
      </c>
      <c r="AB1187" s="3">
        <v>0</v>
      </c>
      <c r="AC1187" s="3" t="s">
        <v>71</v>
      </c>
      <c r="AD1187" s="6">
        <v>0</v>
      </c>
      <c r="AE1187" s="7"/>
      <c r="AF1187" s="7"/>
      <c r="AG1187" s="6">
        <f>Tabla4[[#This Row],[Tiempo Parada de Reloj]]+Tabla4[[#This Row],[Tiempo Autorizado por Telefonica (no Máximo)]]</f>
        <v>0</v>
      </c>
      <c r="AH1187" s="7">
        <f t="shared" ca="1" si="118"/>
        <v>7.6388888890505768E-2</v>
      </c>
      <c r="AI1187" s="8">
        <f t="shared" si="119"/>
        <v>0</v>
      </c>
      <c r="AJ1187" s="8">
        <f t="shared" ca="1" si="120"/>
        <v>1.8333333333721384</v>
      </c>
      <c r="AK1187" s="3" t="s">
        <v>106</v>
      </c>
      <c r="AL1187" s="3" t="s">
        <v>71</v>
      </c>
      <c r="AM1187" s="3" t="s">
        <v>69</v>
      </c>
      <c r="AN1187" s="3" t="s">
        <v>106</v>
      </c>
      <c r="AO1187" s="3" t="s">
        <v>120</v>
      </c>
      <c r="AP1187" s="3" t="s">
        <v>120</v>
      </c>
      <c r="AQ1187" s="23">
        <v>45373.631249999999</v>
      </c>
      <c r="AR1187" s="3"/>
      <c r="AS1187" s="23"/>
      <c r="AT1187" s="23"/>
      <c r="AU1187" s="3" t="s">
        <v>100</v>
      </c>
      <c r="AV1187" s="3" t="s">
        <v>975</v>
      </c>
      <c r="AW1187" s="3" t="s">
        <v>151</v>
      </c>
      <c r="AX1187" s="3">
        <v>4.6423670000000001</v>
      </c>
      <c r="AY1187" s="3">
        <v>-74.112849999999995</v>
      </c>
      <c r="AZ1187" s="8" t="str">
        <f>+CONCATENATE("Reportan apertura en el enlace ",Tabla4[[#This Row],[Enlace]]," en el ",Tabla4[[#This Row],[Distancia óptica]]," ocasionado por ",Tabla4[[#This Row],[Causa del daño]])</f>
        <v>Reportan apertura en el enlace Villa Maria - Morato en el km 1,8 desde Morato ocasionado por Falla de Empalme de FiOp</v>
      </c>
      <c r="BA1187" s="8" t="str">
        <f>+CONCATENATE("Para dar solución al incidente ",Tabla4[[#This Row],[Solución]])</f>
        <v>Para dar solución al incidente Se refusiona hilos abiertos en caja de empalme existente.</v>
      </c>
      <c r="BB1187" s="3" t="str">
        <f>+_xlfn.CONCAT(Tabla4[[#This Row],[Causa Raiz]]," ",Tabla4[[#This Row],[Solución2]]," (",Tabla4[[#This Row],[Anillo]],"- Cabecera: ",Tabla4[[#This Row],[Cabecera]],"- Operador: ",Tabla4[[#This Row],[Operador]],")")</f>
        <v>Reportan apertura en el enlace Villa Maria - Morato en el km 1,8 desde Morato ocasionado por Falla de Empalme de FiOp Para dar solución al incidente Se refusiona hilos abiertos en caja de empalme existente. (Lineal - Cabecera: Morato- Operador: Colombia Telecomunicaciones)</v>
      </c>
    </row>
    <row r="1188" spans="1:54" s="2" customFormat="1" ht="199.5">
      <c r="A1188" s="38">
        <f t="shared" si="117"/>
        <v>1187</v>
      </c>
      <c r="B1188" s="3">
        <v>8400408</v>
      </c>
      <c r="C1188" s="3" t="s">
        <v>54</v>
      </c>
      <c r="D1188" s="23">
        <v>45371.541666666664</v>
      </c>
      <c r="E1188" s="23">
        <v>45371.543055555558</v>
      </c>
      <c r="F1188" s="1">
        <f t="shared" ca="1" si="122"/>
        <v>1.3888888934161514E-3</v>
      </c>
      <c r="G1188" s="3" t="s">
        <v>55</v>
      </c>
      <c r="H1188" s="41"/>
      <c r="I1188" s="40"/>
      <c r="J1188" s="5" t="s">
        <v>56</v>
      </c>
      <c r="K1188" s="3" t="s">
        <v>122</v>
      </c>
      <c r="L1188" s="9" t="s">
        <v>78</v>
      </c>
      <c r="M1188" s="3" t="s">
        <v>383</v>
      </c>
      <c r="N1188" s="3" t="s">
        <v>384</v>
      </c>
      <c r="O1188" s="3" t="s">
        <v>5835</v>
      </c>
      <c r="P1188" s="3" t="s">
        <v>5836</v>
      </c>
      <c r="Q1188" s="4" t="s">
        <v>5837</v>
      </c>
      <c r="R1188" s="3" t="s">
        <v>388</v>
      </c>
      <c r="S1188" s="3" t="s">
        <v>129</v>
      </c>
      <c r="T1188" s="3" t="s">
        <v>104</v>
      </c>
      <c r="U1188" s="3" t="s">
        <v>5838</v>
      </c>
      <c r="V1188" s="22" t="str">
        <f t="shared" si="121"/>
        <v>RLFO; Hora de aviso: 13:00 20/03/2024; Solución: Se realiza cambio de pacht cord con persoanl de PI y realzian cambio enrutamineto a nivel de pact cord; Hora de solución: 13:02 20/03/2024; Causa: Visita Fallida</v>
      </c>
      <c r="W1188" s="4" t="s">
        <v>132</v>
      </c>
      <c r="X1188" s="3"/>
      <c r="Y1188" s="3"/>
      <c r="Z1188" s="3" t="s">
        <v>69</v>
      </c>
      <c r="AA1188" s="3" t="s">
        <v>71</v>
      </c>
      <c r="AB1188" s="3">
        <v>0</v>
      </c>
      <c r="AC1188" s="3" t="s">
        <v>71</v>
      </c>
      <c r="AD1188" s="6">
        <v>0</v>
      </c>
      <c r="AE1188" s="7"/>
      <c r="AF1188" s="7"/>
      <c r="AG1188" s="6">
        <f>Tabla4[[#This Row],[Tiempo Parada de Reloj]]+Tabla4[[#This Row],[Tiempo Autorizado por Telefonica (no Máximo)]]</f>
        <v>0</v>
      </c>
      <c r="AH1188" s="7">
        <f t="shared" ca="1" si="118"/>
        <v>1.3888888934161514E-3</v>
      </c>
      <c r="AI1188" s="8">
        <f t="shared" si="119"/>
        <v>0</v>
      </c>
      <c r="AJ1188" s="8">
        <f t="shared" ca="1" si="120"/>
        <v>3.3333333441987634E-2</v>
      </c>
      <c r="AK1188" s="3" t="s">
        <v>106</v>
      </c>
      <c r="AL1188" s="3" t="s">
        <v>70</v>
      </c>
      <c r="AM1188" s="3" t="s">
        <v>69</v>
      </c>
      <c r="AN1188" s="3" t="s">
        <v>72</v>
      </c>
      <c r="AO1188" s="3"/>
      <c r="AP1188" s="3"/>
      <c r="AQ1188" s="23">
        <v>45371.543055555558</v>
      </c>
      <c r="AR1188" s="3"/>
      <c r="AS1188" s="23"/>
      <c r="AT1188" s="23"/>
      <c r="AU1188" s="3" t="s">
        <v>392</v>
      </c>
      <c r="AV1188" s="3" t="s">
        <v>69</v>
      </c>
      <c r="AW1188" s="3" t="s">
        <v>69</v>
      </c>
      <c r="AX1188" s="3" t="s">
        <v>69</v>
      </c>
      <c r="AY1188" s="3" t="s">
        <v>69</v>
      </c>
      <c r="AZ1188" s="8" t="str">
        <f>+CONCATENATE("Reportan apertura en el enlace ",Tabla4[[#This Row],[Enlace]]," en el ",Tabla4[[#This Row],[Distancia óptica]]," ocasionado por ",Tabla4[[#This Row],[Causa del daño]])</f>
        <v>Reportan apertura en el enlace Mov. Heredia – Mov. La Popa en el km 0 desde Heredia ocasionado por Visita Fallida</v>
      </c>
      <c r="BA1188" s="8" t="str">
        <f>+CONCATENATE("Para dar solución al incidente ",Tabla4[[#This Row],[Solución]])</f>
        <v>Para dar solución al incidente Se realiza cambio de pacht cord con persoanl de PI y realzian cambio enrutamineto a nivel de pact cord</v>
      </c>
      <c r="BB1188" s="3" t="str">
        <f>+_xlfn.CONCAT(Tabla4[[#This Row],[Causa Raiz]]," ",Tabla4[[#This Row],[Solución2]]," (",Tabla4[[#This Row],[Anillo]],"- Cabecera: ",Tabla4[[#This Row],[Cabecera]],"- Operador: ",Tabla4[[#This Row],[Operador]],")")</f>
        <v>Reportan apertura en el enlace Mov. Heredia – Mov. La Popa en el km 0 desde Heredia ocasionado por Visita Fallida Para dar solución al incidente Se realiza cambio de pacht cord con persoanl de PI y realzian cambio enrutamineto a nivel de pact cord (NA- Cabecera: NA- Operador: Colombia Telecomunicaciones)</v>
      </c>
    </row>
    <row r="1189" spans="1:54" s="2" customFormat="1" ht="199.5">
      <c r="A1189" s="38">
        <f t="shared" si="117"/>
        <v>1188</v>
      </c>
      <c r="B1189" s="3">
        <v>8397895</v>
      </c>
      <c r="C1189" s="3" t="s">
        <v>54</v>
      </c>
      <c r="D1189" s="23">
        <v>45371.5625</v>
      </c>
      <c r="E1189" s="23">
        <v>45384.8125</v>
      </c>
      <c r="F1189" s="1">
        <f t="shared" ca="1" si="122"/>
        <v>13.25</v>
      </c>
      <c r="G1189" s="3" t="s">
        <v>55</v>
      </c>
      <c r="H1189" s="41"/>
      <c r="I1189" s="40"/>
      <c r="J1189" s="5" t="s">
        <v>56</v>
      </c>
      <c r="K1189" s="3" t="s">
        <v>57</v>
      </c>
      <c r="L1189" s="9" t="s">
        <v>78</v>
      </c>
      <c r="M1189" s="3" t="s">
        <v>59</v>
      </c>
      <c r="N1189" s="3" t="s">
        <v>60</v>
      </c>
      <c r="O1189" s="3" t="s">
        <v>5839</v>
      </c>
      <c r="P1189" s="3" t="s">
        <v>5840</v>
      </c>
      <c r="Q1189" s="4" t="s">
        <v>5841</v>
      </c>
      <c r="R1189" s="3" t="s">
        <v>947</v>
      </c>
      <c r="S1189" s="3" t="s">
        <v>65</v>
      </c>
      <c r="T1189" s="3" t="s">
        <v>146</v>
      </c>
      <c r="U1189" s="3" t="s">
        <v>5842</v>
      </c>
      <c r="V1189" s="22" t="str">
        <f t="shared" si="121"/>
        <v>RLFO; Hora de aviso: 13:30 20/03/2024; Solución: Se enrutan hilos en servicios en el empalme de ingreso de Coca - Cola ; Hora de solución: 19:30 02/04/2024; Causa: Falla en la Red FiOp</v>
      </c>
      <c r="W1189" s="4" t="s">
        <v>68</v>
      </c>
      <c r="X1189" s="3"/>
      <c r="Y1189" s="3"/>
      <c r="Z1189" s="3" t="s">
        <v>69</v>
      </c>
      <c r="AA1189" s="3" t="s">
        <v>70</v>
      </c>
      <c r="AB1189" s="3">
        <v>0</v>
      </c>
      <c r="AC1189" s="3" t="s">
        <v>71</v>
      </c>
      <c r="AD1189" s="6">
        <v>13.084722222222222</v>
      </c>
      <c r="AE1189" s="7"/>
      <c r="AF1189" s="7"/>
      <c r="AG1189" s="6">
        <f>Tabla4[[#This Row],[Tiempo Parada de Reloj]]+Tabla4[[#This Row],[Tiempo Autorizado por Telefonica (no Máximo)]]</f>
        <v>13.084722222222222</v>
      </c>
      <c r="AH1189" s="7">
        <f t="shared" ca="1" si="118"/>
        <v>0.16527777777777786</v>
      </c>
      <c r="AI1189" s="8">
        <f t="shared" si="119"/>
        <v>314.0333333333333</v>
      </c>
      <c r="AJ1189" s="8">
        <f t="shared" ca="1" si="120"/>
        <v>3.9666666666666686</v>
      </c>
      <c r="AK1189" s="3" t="s">
        <v>106</v>
      </c>
      <c r="AL1189" s="3" t="s">
        <v>70</v>
      </c>
      <c r="AM1189" s="3" t="s">
        <v>72</v>
      </c>
      <c r="AN1189" s="3" t="s">
        <v>106</v>
      </c>
      <c r="AO1189" s="3" t="s">
        <v>87</v>
      </c>
      <c r="AP1189" s="3" t="s">
        <v>87</v>
      </c>
      <c r="AQ1189" s="23">
        <v>45385.939583333333</v>
      </c>
      <c r="AR1189" s="3"/>
      <c r="AS1189" s="23"/>
      <c r="AT1189" s="23"/>
      <c r="AU1189" s="3" t="s">
        <v>298</v>
      </c>
      <c r="AV1189" s="3" t="s">
        <v>5477</v>
      </c>
      <c r="AW1189" s="3" t="s">
        <v>5843</v>
      </c>
      <c r="AX1189" s="3">
        <v>4.6819199999999999</v>
      </c>
      <c r="AY1189" s="3">
        <v>-74.126469999999998</v>
      </c>
      <c r="AZ1189" s="8" t="str">
        <f>+CONCATENATE("Reportan apertura en el enlace ",Tabla4[[#This Row],[Enlace]]," en el ",Tabla4[[#This Row],[Distancia óptica]]," ocasionado por ",Tabla4[[#This Row],[Causa del daño]])</f>
        <v>Reportan apertura en el enlace Mov. Coca Cola - Mov. Mayorca II en el km 0,33 desde Mov. Coca Cola ocasionado por Falla en la Red FiOp</v>
      </c>
      <c r="BA1189" s="8" t="str">
        <f>+CONCATENATE("Para dar solución al incidente ",Tabla4[[#This Row],[Solución]])</f>
        <v xml:space="preserve">Para dar solución al incidente Se enrutan hilos en servicios en el empalme de ingreso de Coca - Cola </v>
      </c>
      <c r="BB1189" s="3" t="str">
        <f>+_xlfn.CONCAT(Tabla4[[#This Row],[Causa Raiz]]," ",Tabla4[[#This Row],[Solución2]]," (",Tabla4[[#This Row],[Anillo]],"- Cabecera: ",Tabla4[[#This Row],[Cabecera]],"- Operador: ",Tabla4[[#This Row],[Operador]],")")</f>
        <v>Reportan apertura en el enlace Mov. Coca Cola - Mov. Mayorca II en el km 0,33 desde Mov. Coca Cola ocasionado por Falla en la Red FiOp Para dar solución al incidente Se enrutan hilos en servicios en el empalme de ingreso de Coca - Cola  (Anillo 14D- Cabecera: Dto 31021- Operador: Colombia Telecomunicaciones)</v>
      </c>
    </row>
    <row r="1190" spans="1:54" s="2" customFormat="1" ht="171">
      <c r="A1190" s="38">
        <f t="shared" si="117"/>
        <v>1189</v>
      </c>
      <c r="B1190" s="3">
        <v>8400475</v>
      </c>
      <c r="C1190" s="3" t="s">
        <v>92</v>
      </c>
      <c r="D1190" s="23">
        <v>45371.541666666664</v>
      </c>
      <c r="E1190" s="23">
        <v>45371.6875</v>
      </c>
      <c r="F1190" s="1">
        <f t="shared" ca="1" si="122"/>
        <v>0.14583333333575865</v>
      </c>
      <c r="G1190" s="3" t="s">
        <v>55</v>
      </c>
      <c r="H1190" s="41"/>
      <c r="I1190" s="40"/>
      <c r="J1190" s="5" t="s">
        <v>56</v>
      </c>
      <c r="K1190" s="3" t="s">
        <v>203</v>
      </c>
      <c r="L1190" s="9" t="s">
        <v>58</v>
      </c>
      <c r="M1190" s="3" t="s">
        <v>79</v>
      </c>
      <c r="N1190" s="3" t="s">
        <v>872</v>
      </c>
      <c r="O1190" s="3" t="s">
        <v>3478</v>
      </c>
      <c r="P1190" s="3" t="s">
        <v>5844</v>
      </c>
      <c r="Q1190" s="4" t="s">
        <v>5845</v>
      </c>
      <c r="R1190" s="3" t="s">
        <v>741</v>
      </c>
      <c r="S1190" s="3" t="s">
        <v>210</v>
      </c>
      <c r="T1190" s="3" t="s">
        <v>256</v>
      </c>
      <c r="U1190" s="3" t="s">
        <v>1009</v>
      </c>
      <c r="V1190" s="22" t="str">
        <f t="shared" si="121"/>
        <v>RTNFO; Hora de aviso: 13:00 20/03/2024; Solución: Se refusiona hilo en caja de empalme existente.; Hora de solución: 16:30 20/03/2024; Causa: Falla de Empalme de FiOp</v>
      </c>
      <c r="W1190" s="4" t="s">
        <v>160</v>
      </c>
      <c r="X1190" s="3"/>
      <c r="Y1190" s="3"/>
      <c r="Z1190" s="3" t="s">
        <v>69</v>
      </c>
      <c r="AA1190" s="3" t="s">
        <v>71</v>
      </c>
      <c r="AB1190" s="3">
        <v>0</v>
      </c>
      <c r="AC1190" s="3" t="s">
        <v>71</v>
      </c>
      <c r="AD1190" s="6">
        <v>0</v>
      </c>
      <c r="AE1190" s="7"/>
      <c r="AF1190" s="7"/>
      <c r="AG1190" s="6">
        <f>Tabla4[[#This Row],[Tiempo Parada de Reloj]]+Tabla4[[#This Row],[Tiempo Autorizado por Telefonica (no Máximo)]]</f>
        <v>0</v>
      </c>
      <c r="AH1190" s="7">
        <f t="shared" ca="1" si="118"/>
        <v>0.14583333333575865</v>
      </c>
      <c r="AI1190" s="8">
        <f t="shared" si="119"/>
        <v>0</v>
      </c>
      <c r="AJ1190" s="8">
        <f t="shared" ca="1" si="120"/>
        <v>3.5000000000582077</v>
      </c>
      <c r="AK1190" s="3" t="s">
        <v>106</v>
      </c>
      <c r="AL1190" s="3" t="s">
        <v>70</v>
      </c>
      <c r="AM1190" s="3" t="s">
        <v>72</v>
      </c>
      <c r="AN1190" s="3" t="s">
        <v>73</v>
      </c>
      <c r="AO1190" s="3" t="s">
        <v>88</v>
      </c>
      <c r="AP1190" s="3" t="s">
        <v>88</v>
      </c>
      <c r="AQ1190" s="23">
        <v>45379.988888888889</v>
      </c>
      <c r="AR1190" s="3"/>
      <c r="AS1190" s="23"/>
      <c r="AT1190" s="23"/>
      <c r="AU1190" s="3" t="s">
        <v>313</v>
      </c>
      <c r="AV1190" s="3" t="s">
        <v>183</v>
      </c>
      <c r="AW1190" s="3" t="s">
        <v>76</v>
      </c>
      <c r="AX1190" s="3">
        <v>4.8094999999999999</v>
      </c>
      <c r="AY1190" s="3">
        <v>-74.046999999999997</v>
      </c>
      <c r="AZ1190" s="8" t="str">
        <f>+CONCATENATE("Reportan apertura en el enlace ",Tabla4[[#This Row],[Enlace]]," en el ",Tabla4[[#This Row],[Distancia óptica]]," ocasionado por ",Tabla4[[#This Row],[Causa del daño]])</f>
        <v>Reportan apertura en el enlace Bogotá - Chía en el km 9,6 desde Toebrin ocasionado por Falla de Empalme de FiOp</v>
      </c>
      <c r="BA1190" s="8" t="str">
        <f>+CONCATENATE("Para dar solución al incidente ",Tabla4[[#This Row],[Solución]])</f>
        <v>Para dar solución al incidente Se refusiona hilo en caja de empalme existente.</v>
      </c>
      <c r="BB1190" s="3" t="str">
        <f>+_xlfn.CONCAT(Tabla4[[#This Row],[Causa Raiz]]," ",Tabla4[[#This Row],[Solución2]]," (",Tabla4[[#This Row],[Anillo]],"- Cabecera: ",Tabla4[[#This Row],[Cabecera]],"- Operador: ",Tabla4[[#This Row],[Operador]],")")</f>
        <v>Reportan apertura en el enlace Bogotá - Chía en el km 9,6 desde Toebrin ocasionado por Falla de Empalme de FiOp Para dar solución al incidente Se refusiona hilo en caja de empalme existente. (Troncal- Cabecera: Toberin- Operador: Colombia Telecomunicaciones)</v>
      </c>
    </row>
    <row r="1191" spans="1:54" s="2" customFormat="1" ht="128.25">
      <c r="A1191" s="38">
        <f t="shared" si="117"/>
        <v>1190</v>
      </c>
      <c r="B1191" s="3">
        <v>8400563</v>
      </c>
      <c r="C1191" s="3" t="s">
        <v>92</v>
      </c>
      <c r="D1191" s="23">
        <v>45371.583333333336</v>
      </c>
      <c r="E1191" s="23">
        <v>45371.584722222222</v>
      </c>
      <c r="F1191" s="1">
        <f t="shared" ca="1" si="122"/>
        <v>1.3888888861401938E-3</v>
      </c>
      <c r="G1191" s="3" t="s">
        <v>55</v>
      </c>
      <c r="H1191" s="41"/>
      <c r="I1191" s="40"/>
      <c r="J1191" s="5" t="s">
        <v>167</v>
      </c>
      <c r="K1191" s="3" t="s">
        <v>168</v>
      </c>
      <c r="L1191" s="9" t="s">
        <v>58</v>
      </c>
      <c r="M1191" s="3" t="s">
        <v>3923</v>
      </c>
      <c r="N1191" s="3" t="s">
        <v>3924</v>
      </c>
      <c r="O1191" s="3" t="s">
        <v>671</v>
      </c>
      <c r="P1191" s="3">
        <v>0</v>
      </c>
      <c r="Q1191" s="4" t="s">
        <v>5846</v>
      </c>
      <c r="R1191" s="3" t="s">
        <v>1828</v>
      </c>
      <c r="S1191" s="3" t="s">
        <v>175</v>
      </c>
      <c r="T1191" s="3" t="s">
        <v>104</v>
      </c>
      <c r="U1191" s="3" t="s">
        <v>5847</v>
      </c>
      <c r="V1191" s="22" t="str">
        <f t="shared" si="121"/>
        <v>RTNFO; Hora de aviso: 14:00 20/03/2024; Solución: Tema de energia; Hora de solución: 14:02 20/03/2024; Causa: Visita Fallida</v>
      </c>
      <c r="W1191" s="4" t="s">
        <v>178</v>
      </c>
      <c r="X1191" s="3"/>
      <c r="Y1191" s="3"/>
      <c r="Z1191" s="3" t="s">
        <v>69</v>
      </c>
      <c r="AA1191" s="3" t="s">
        <v>71</v>
      </c>
      <c r="AB1191" s="3">
        <v>0</v>
      </c>
      <c r="AC1191" s="3" t="s">
        <v>71</v>
      </c>
      <c r="AD1191" s="6">
        <v>0</v>
      </c>
      <c r="AE1191" s="7"/>
      <c r="AF1191" s="7"/>
      <c r="AG1191" s="6">
        <f>Tabla4[[#This Row],[Tiempo Parada de Reloj]]+Tabla4[[#This Row],[Tiempo Autorizado por Telefonica (no Máximo)]]</f>
        <v>0</v>
      </c>
      <c r="AH1191" s="7">
        <f t="shared" ca="1" si="118"/>
        <v>1.3888888861401938E-3</v>
      </c>
      <c r="AI1191" s="8">
        <f t="shared" si="119"/>
        <v>0</v>
      </c>
      <c r="AJ1191" s="8">
        <f t="shared" ca="1" si="120"/>
        <v>3.3333333267364651E-2</v>
      </c>
      <c r="AK1191" s="3" t="s">
        <v>106</v>
      </c>
      <c r="AL1191" s="3" t="s">
        <v>70</v>
      </c>
      <c r="AM1191" s="3" t="s">
        <v>72</v>
      </c>
      <c r="AN1191" s="3" t="s">
        <v>72</v>
      </c>
      <c r="AO1191" s="3" t="s">
        <v>72</v>
      </c>
      <c r="AP1191" s="3" t="s">
        <v>72</v>
      </c>
      <c r="AQ1191" s="23">
        <v>45371.584722222222</v>
      </c>
      <c r="AR1191" s="3"/>
      <c r="AS1191" s="23"/>
      <c r="AT1191" s="23"/>
      <c r="AU1191" s="3" t="s">
        <v>168</v>
      </c>
      <c r="AV1191" s="3" t="s">
        <v>69</v>
      </c>
      <c r="AW1191" s="3" t="s">
        <v>69</v>
      </c>
      <c r="AX1191" s="3" t="s">
        <v>69</v>
      </c>
      <c r="AY1191" s="3" t="s">
        <v>69</v>
      </c>
      <c r="AZ1191" s="8" t="str">
        <f>+CONCATENATE("Reportan apertura en el enlace ",Tabla4[[#This Row],[Enlace]]," en el ",Tabla4[[#This Row],[Distancia óptica]]," ocasionado por ",Tabla4[[#This Row],[Causa del daño]])</f>
        <v>Reportan apertura en el enlace Pto Lleras - San José del Guaviare en el 0 ocasionado por Visita Fallida</v>
      </c>
      <c r="BA1191" s="8" t="str">
        <f>+CONCATENATE("Para dar solución al incidente ",Tabla4[[#This Row],[Solución]])</f>
        <v>Para dar solución al incidente Tema de energia</v>
      </c>
      <c r="BB1191" s="3" t="str">
        <f>+_xlfn.CONCAT(Tabla4[[#This Row],[Causa Raiz]]," ",Tabla4[[#This Row],[Solución2]]," (",Tabla4[[#This Row],[Anillo]],"- Cabecera: ",Tabla4[[#This Row],[Cabecera]],"- Operador: ",Tabla4[[#This Row],[Operador]],")")</f>
        <v>Reportan apertura en el enlace Pto Lleras - San José del Guaviare en el 0 ocasionado por Visita Fallida Para dar solución al incidente Tema de energia (NA- Cabecera: NA- Operador: Telmex - Claro)</v>
      </c>
    </row>
    <row r="1192" spans="1:54" s="2" customFormat="1" ht="171">
      <c r="A1192" s="38">
        <f t="shared" si="117"/>
        <v>1191</v>
      </c>
      <c r="B1192" s="3">
        <v>8400630</v>
      </c>
      <c r="C1192" s="3" t="s">
        <v>163</v>
      </c>
      <c r="D1192" s="23">
        <v>45371.583333333336</v>
      </c>
      <c r="E1192" s="23">
        <v>45372.583333333336</v>
      </c>
      <c r="F1192" s="1">
        <f t="shared" ca="1" si="122"/>
        <v>1</v>
      </c>
      <c r="G1192" s="3" t="s">
        <v>55</v>
      </c>
      <c r="H1192" s="41"/>
      <c r="I1192" s="40">
        <v>3783101</v>
      </c>
      <c r="J1192" s="5" t="s">
        <v>2815</v>
      </c>
      <c r="K1192" s="3" t="s">
        <v>2815</v>
      </c>
      <c r="L1192" s="9" t="s">
        <v>58</v>
      </c>
      <c r="M1192" s="3" t="s">
        <v>228</v>
      </c>
      <c r="N1192" s="3" t="s">
        <v>5848</v>
      </c>
      <c r="O1192" s="3" t="s">
        <v>5849</v>
      </c>
      <c r="P1192" s="3" t="s">
        <v>1865</v>
      </c>
      <c r="Q1192" s="4" t="s">
        <v>5850</v>
      </c>
      <c r="R1192" s="3" t="s">
        <v>233</v>
      </c>
      <c r="S1192" s="3" t="s">
        <v>2820</v>
      </c>
      <c r="T1192" s="3" t="s">
        <v>176</v>
      </c>
      <c r="U1192" s="3" t="s">
        <v>5851</v>
      </c>
      <c r="V1192" s="22" t="str">
        <f t="shared" si="121"/>
        <v>RDFO; Hora de aviso: 14:00 20/03/2024; Solución:  se armo CE  y se esta están empalmando los hilos.; Hora de solución: 14:00 21/03/2024; Causa: Intervención de Terceros. No Identificados</v>
      </c>
      <c r="W1192" s="4" t="s">
        <v>5852</v>
      </c>
      <c r="X1192" s="3"/>
      <c r="Y1192" s="3"/>
      <c r="Z1192" s="3" t="s">
        <v>69</v>
      </c>
      <c r="AA1192" s="3" t="s">
        <v>71</v>
      </c>
      <c r="AB1192" s="3">
        <v>0</v>
      </c>
      <c r="AC1192" s="3" t="s">
        <v>71</v>
      </c>
      <c r="AD1192" s="6">
        <v>0</v>
      </c>
      <c r="AE1192" s="7"/>
      <c r="AF1192" s="7"/>
      <c r="AG1192" s="6">
        <f>Tabla4[[#This Row],[Tiempo Parada de Reloj]]+Tabla4[[#This Row],[Tiempo Autorizado por Telefonica (no Máximo)]]</f>
        <v>0</v>
      </c>
      <c r="AH1192" s="7">
        <f t="shared" ca="1" si="118"/>
        <v>1</v>
      </c>
      <c r="AI1192" s="8">
        <f t="shared" si="119"/>
        <v>0</v>
      </c>
      <c r="AJ1192" s="8">
        <f t="shared" ca="1" si="120"/>
        <v>24</v>
      </c>
      <c r="AK1192" s="3" t="s">
        <v>106</v>
      </c>
      <c r="AL1192" s="3" t="s">
        <v>70</v>
      </c>
      <c r="AM1192" s="3" t="s">
        <v>72</v>
      </c>
      <c r="AN1192" s="3" t="s">
        <v>87</v>
      </c>
      <c r="AO1192" s="3" t="s">
        <v>98</v>
      </c>
      <c r="AP1192" s="3" t="s">
        <v>98</v>
      </c>
      <c r="AQ1192" s="23">
        <v>45383.34375</v>
      </c>
      <c r="AR1192" s="3"/>
      <c r="AS1192" s="23"/>
      <c r="AT1192" s="23"/>
      <c r="AU1192" s="3" t="s">
        <v>2822</v>
      </c>
      <c r="AV1192" s="3" t="s">
        <v>5853</v>
      </c>
      <c r="AW1192" s="3" t="s">
        <v>5853</v>
      </c>
      <c r="AX1192" s="3" t="s">
        <v>69</v>
      </c>
      <c r="AY1192" s="3" t="s">
        <v>69</v>
      </c>
      <c r="AZ1192" s="8" t="str">
        <f>+CONCATENATE("Reportan apertura en el enlace ",Tabla4[[#This Row],[Enlace]]," en el ",Tabla4[[#This Row],[Distancia óptica]]," ocasionado por ",Tabla4[[#This Row],[Causa del daño]])</f>
        <v>Reportan apertura en el enlace Plato Magdalena - Bosconia en el km 0 ocasionado por Intervención de Terceros. No Identificados</v>
      </c>
      <c r="BA1192" s="8" t="str">
        <f>+CONCATENATE("Para dar solución al incidente ",Tabla4[[#This Row],[Solución]])</f>
        <v>Para dar solución al incidente  se armo CE  y se esta están empalmando los hilos.</v>
      </c>
      <c r="BB1192" s="3" t="str">
        <f>+_xlfn.CONCAT(Tabla4[[#This Row],[Causa Raiz]]," ",Tabla4[[#This Row],[Solución2]]," (",Tabla4[[#This Row],[Anillo]],"- Cabecera: ",Tabla4[[#This Row],[Cabecera]],"- Operador: ",Tabla4[[#This Row],[Operador]],")")</f>
        <v>Reportan apertura en el enlace Plato Magdalena - Bosconia en el km 0 ocasionado por Intervención de Terceros. No Identificados Para dar solución al incidente  se armo CE  y se esta están empalmando los hilos. (na- Cabecera: na- Operador: MediaCommerce)</v>
      </c>
    </row>
    <row r="1193" spans="1:54" s="2" customFormat="1" ht="185.25">
      <c r="A1193" s="38">
        <f t="shared" si="117"/>
        <v>1192</v>
      </c>
      <c r="B1193" s="3">
        <v>8400833</v>
      </c>
      <c r="C1193" s="3" t="s">
        <v>54</v>
      </c>
      <c r="D1193" s="23">
        <v>45371.583333333336</v>
      </c>
      <c r="E1193" s="23">
        <v>45371.625</v>
      </c>
      <c r="F1193" s="1">
        <f t="shared" ca="1" si="122"/>
        <v>4.1666666664241347E-2</v>
      </c>
      <c r="G1193" s="3" t="s">
        <v>55</v>
      </c>
      <c r="H1193" s="41"/>
      <c r="I1193" s="40"/>
      <c r="J1193" s="5" t="s">
        <v>56</v>
      </c>
      <c r="K1193" s="3" t="s">
        <v>77</v>
      </c>
      <c r="L1193" s="9" t="s">
        <v>78</v>
      </c>
      <c r="M1193" s="3" t="s">
        <v>152</v>
      </c>
      <c r="N1193" s="3" t="s">
        <v>153</v>
      </c>
      <c r="O1193" s="3" t="s">
        <v>5854</v>
      </c>
      <c r="P1193" s="3" t="s">
        <v>5855</v>
      </c>
      <c r="Q1193" s="4" t="s">
        <v>5856</v>
      </c>
      <c r="R1193" s="3" t="s">
        <v>1178</v>
      </c>
      <c r="S1193" s="3" t="s">
        <v>158</v>
      </c>
      <c r="T1193" s="3" t="s">
        <v>256</v>
      </c>
      <c r="U1193" s="3" t="s">
        <v>1009</v>
      </c>
      <c r="V1193" s="22" t="str">
        <f t="shared" si="121"/>
        <v>RLFO; Hora de aviso: 14:00 20/03/2024; Solución: Se refusiona hilo en caja de empalme existente.; Hora de solución: 15:00 20/03/2024; Causa: Falla de Empalme de FiOp</v>
      </c>
      <c r="W1193" s="4" t="s">
        <v>160</v>
      </c>
      <c r="X1193" s="3"/>
      <c r="Y1193" s="3"/>
      <c r="Z1193" s="3" t="s">
        <v>69</v>
      </c>
      <c r="AA1193" s="3" t="s">
        <v>71</v>
      </c>
      <c r="AB1193" s="3">
        <v>0</v>
      </c>
      <c r="AC1193" s="3" t="s">
        <v>71</v>
      </c>
      <c r="AD1193" s="6">
        <v>0</v>
      </c>
      <c r="AE1193" s="7"/>
      <c r="AF1193" s="7"/>
      <c r="AG1193" s="6">
        <f>Tabla4[[#This Row],[Tiempo Parada de Reloj]]+Tabla4[[#This Row],[Tiempo Autorizado por Telefonica (no Máximo)]]</f>
        <v>0</v>
      </c>
      <c r="AH1193" s="7">
        <f t="shared" ca="1" si="118"/>
        <v>4.1666666664241347E-2</v>
      </c>
      <c r="AI1193" s="8">
        <f t="shared" si="119"/>
        <v>0</v>
      </c>
      <c r="AJ1193" s="8">
        <f t="shared" ca="1" si="120"/>
        <v>0.99999999994179234</v>
      </c>
      <c r="AK1193" s="3" t="s">
        <v>1349</v>
      </c>
      <c r="AL1193" s="3" t="s">
        <v>70</v>
      </c>
      <c r="AM1193" s="3" t="s">
        <v>72</v>
      </c>
      <c r="AN1193" s="3" t="s">
        <v>72</v>
      </c>
      <c r="AO1193" s="3" t="s">
        <v>73</v>
      </c>
      <c r="AP1193" s="3" t="s">
        <v>73</v>
      </c>
      <c r="AQ1193" s="23">
        <v>45373.695138888892</v>
      </c>
      <c r="AR1193" s="3"/>
      <c r="AS1193" s="23"/>
      <c r="AT1193" s="23"/>
      <c r="AU1193" s="3" t="s">
        <v>161</v>
      </c>
      <c r="AV1193" s="3" t="s">
        <v>5857</v>
      </c>
      <c r="AW1193" s="3" t="s">
        <v>48</v>
      </c>
      <c r="AX1193" s="3">
        <v>1.2003649999999999</v>
      </c>
      <c r="AY1193" s="3">
        <v>-77.265586999999996</v>
      </c>
      <c r="AZ1193" s="8" t="str">
        <f>+CONCATENATE("Reportan apertura en el enlace ",Tabla4[[#This Row],[Enlace]]," en el ",Tabla4[[#This Row],[Distancia óptica]]," ocasionado por ",Tabla4[[#This Row],[Causa del daño]])</f>
        <v>Reportan apertura en el enlace Mov. IDEMA - Mov. Popular Pasto en el km 0,3 desde  Mov. IDEMA ocasionado por Falla de Empalme de FiOp</v>
      </c>
      <c r="BA1193" s="8" t="str">
        <f>+CONCATENATE("Para dar solución al incidente ",Tabla4[[#This Row],[Solución]])</f>
        <v>Para dar solución al incidente Se refusiona hilo en caja de empalme existente.</v>
      </c>
      <c r="BB1193" s="3" t="str">
        <f>+_xlfn.CONCAT(Tabla4[[#This Row],[Causa Raiz]]," ",Tabla4[[#This Row],[Solución2]]," (",Tabla4[[#This Row],[Anillo]],"- Cabecera: ",Tabla4[[#This Row],[Cabecera]],"- Operador: ",Tabla4[[#This Row],[Operador]],")")</f>
        <v>Reportan apertura en el enlace Mov. IDEMA - Mov. Popular Pasto en el km 0,3 desde  Mov. IDEMA ocasionado por Falla de Empalme de FiOp Para dar solución al incidente Se refusiona hilo en caja de empalme existente. (Anillo- Cabecera: pasto centro- Operador: Colombia Telecomunicaciones)</v>
      </c>
    </row>
    <row r="1194" spans="1:54" s="2" customFormat="1" ht="185.25">
      <c r="A1194" s="38">
        <f t="shared" si="117"/>
        <v>1193</v>
      </c>
      <c r="B1194" s="3">
        <v>8395989</v>
      </c>
      <c r="C1194" s="3" t="s">
        <v>54</v>
      </c>
      <c r="D1194" s="23">
        <v>45371.645833333336</v>
      </c>
      <c r="E1194" s="23">
        <v>45371.729166666664</v>
      </c>
      <c r="F1194" s="1">
        <f t="shared" ca="1" si="122"/>
        <v>8.3333333328482695E-2</v>
      </c>
      <c r="G1194" s="3" t="s">
        <v>55</v>
      </c>
      <c r="H1194" s="41"/>
      <c r="I1194" s="40"/>
      <c r="J1194" s="5" t="s">
        <v>56</v>
      </c>
      <c r="K1194" s="3" t="s">
        <v>122</v>
      </c>
      <c r="L1194" s="9" t="s">
        <v>78</v>
      </c>
      <c r="M1194" s="3" t="s">
        <v>123</v>
      </c>
      <c r="N1194" s="3" t="s">
        <v>921</v>
      </c>
      <c r="O1194" s="3" t="s">
        <v>5858</v>
      </c>
      <c r="P1194" s="3" t="s">
        <v>5859</v>
      </c>
      <c r="Q1194" s="4" t="s">
        <v>5860</v>
      </c>
      <c r="R1194" s="3" t="s">
        <v>128</v>
      </c>
      <c r="S1194" s="3" t="s">
        <v>129</v>
      </c>
      <c r="T1194" s="3" t="s">
        <v>256</v>
      </c>
      <c r="U1194" s="3" t="s">
        <v>1009</v>
      </c>
      <c r="V1194" s="22" t="str">
        <f t="shared" si="121"/>
        <v>RLFO; Hora de aviso: 15:30 20/03/2024; Solución: Se refusiona hilo en caja de empalme existente.; Hora de solución: 17:30 20/03/2024; Causa: Falla de Empalme de FiOp</v>
      </c>
      <c r="W1194" s="4" t="s">
        <v>132</v>
      </c>
      <c r="X1194" s="3"/>
      <c r="Y1194" s="3"/>
      <c r="Z1194" s="3" t="s">
        <v>69</v>
      </c>
      <c r="AA1194" s="3" t="s">
        <v>70</v>
      </c>
      <c r="AB1194" s="3">
        <v>8395989</v>
      </c>
      <c r="AC1194" s="3" t="s">
        <v>71</v>
      </c>
      <c r="AD1194" s="6">
        <v>0</v>
      </c>
      <c r="AE1194" s="7"/>
      <c r="AF1194" s="7"/>
      <c r="AG1194" s="6">
        <f>Tabla4[[#This Row],[Tiempo Parada de Reloj]]+Tabla4[[#This Row],[Tiempo Autorizado por Telefonica (no Máximo)]]</f>
        <v>0</v>
      </c>
      <c r="AH1194" s="7">
        <f t="shared" ca="1" si="118"/>
        <v>8.3333333328482695E-2</v>
      </c>
      <c r="AI1194" s="8">
        <f t="shared" si="119"/>
        <v>0</v>
      </c>
      <c r="AJ1194" s="8">
        <f t="shared" ca="1" si="120"/>
        <v>1.9999999998835847</v>
      </c>
      <c r="AK1194" s="3" t="s">
        <v>1349</v>
      </c>
      <c r="AL1194" s="3" t="s">
        <v>70</v>
      </c>
      <c r="AM1194" s="3" t="s">
        <v>72</v>
      </c>
      <c r="AN1194" s="3" t="s">
        <v>72</v>
      </c>
      <c r="AO1194" s="3" t="s">
        <v>120</v>
      </c>
      <c r="AP1194" s="3" t="s">
        <v>120</v>
      </c>
      <c r="AQ1194" s="23">
        <v>45373.498611111114</v>
      </c>
      <c r="AR1194" s="3"/>
      <c r="AS1194" s="23"/>
      <c r="AT1194" s="23"/>
      <c r="AU1194" s="3" t="s">
        <v>467</v>
      </c>
      <c r="AV1194" s="3" t="s">
        <v>5861</v>
      </c>
      <c r="AW1194" s="3" t="s">
        <v>1951</v>
      </c>
      <c r="AX1194" s="3">
        <v>10.892996</v>
      </c>
      <c r="AY1194" s="3">
        <v>-74.770165000000006</v>
      </c>
      <c r="AZ1194" s="8" t="str">
        <f>+CONCATENATE("Reportan apertura en el enlace ",Tabla4[[#This Row],[Enlace]]," en el ",Tabla4[[#This Row],[Distancia óptica]]," ocasionado por ",Tabla4[[#This Row],[Causa del daño]])</f>
        <v>Reportan apertura en el enlace Mov. Calle 30 - Mov. Servientrega en el km 0,35 desde Mov. Servientrega ocasionado por Falla de Empalme de FiOp</v>
      </c>
      <c r="BA1194" s="8" t="str">
        <f>+CONCATENATE("Para dar solución al incidente ",Tabla4[[#This Row],[Solución]])</f>
        <v>Para dar solución al incidente Se refusiona hilo en caja de empalme existente.</v>
      </c>
      <c r="BB1194" s="3" t="str">
        <f>+_xlfn.CONCAT(Tabla4[[#This Row],[Causa Raiz]]," ",Tabla4[[#This Row],[Solución2]]," (",Tabla4[[#This Row],[Anillo]],"- Cabecera: ",Tabla4[[#This Row],[Cabecera]],"- Operador: ",Tabla4[[#This Row],[Operador]],")")</f>
        <v>Reportan apertura en el enlace Mov. Calle 30 - Mov. Servientrega en el km 0,35 desde Mov. Servientrega ocasionado por Falla de Empalme de FiOp Para dar solución al incidente Se refusiona hilo en caja de empalme existente. (uk- Cabecera: Servientrega- Operador: Colombia Telecomunicaciones)</v>
      </c>
    </row>
    <row r="1195" spans="1:54" s="2" customFormat="1" ht="142.5">
      <c r="A1195" s="38">
        <f t="shared" si="117"/>
        <v>1194</v>
      </c>
      <c r="B1195" s="3">
        <v>8401053</v>
      </c>
      <c r="C1195" s="3" t="s">
        <v>92</v>
      </c>
      <c r="D1195" s="23">
        <v>45371.645833333336</v>
      </c>
      <c r="E1195" s="23">
        <v>45372.430555555555</v>
      </c>
      <c r="F1195" s="1">
        <f t="shared" ca="1" si="122"/>
        <v>0.78472222221898846</v>
      </c>
      <c r="G1195" s="3" t="s">
        <v>55</v>
      </c>
      <c r="H1195" s="41"/>
      <c r="I1195" s="40" t="s">
        <v>5862</v>
      </c>
      <c r="J1195" s="5" t="s">
        <v>490</v>
      </c>
      <c r="K1195" s="3" t="s">
        <v>490</v>
      </c>
      <c r="L1195" s="9" t="s">
        <v>58</v>
      </c>
      <c r="M1195" s="3" t="s">
        <v>383</v>
      </c>
      <c r="N1195" s="3" t="s">
        <v>384</v>
      </c>
      <c r="O1195" s="3" t="s">
        <v>1479</v>
      </c>
      <c r="P1195" s="3" t="s">
        <v>5863</v>
      </c>
      <c r="Q1195" s="4" t="s">
        <v>5864</v>
      </c>
      <c r="R1195" s="3" t="s">
        <v>388</v>
      </c>
      <c r="S1195" s="3" t="s">
        <v>494</v>
      </c>
      <c r="T1195" s="3" t="s">
        <v>329</v>
      </c>
      <c r="U1195" s="3" t="s">
        <v>5865</v>
      </c>
      <c r="V1195" s="22" t="str">
        <f t="shared" si="121"/>
        <v>RTNFO; Hora de aviso: 15:30 20/03/2024; Solución: Se realiza tendido de 50 mts y dos empalmes ; Hora de solución: 10:20 21/03/2024; Causa: Incendio</v>
      </c>
      <c r="W1195" s="4" t="s">
        <v>496</v>
      </c>
      <c r="X1195" s="3"/>
      <c r="Y1195" s="3"/>
      <c r="Z1195" s="3" t="s">
        <v>69</v>
      </c>
      <c r="AA1195" s="3" t="s">
        <v>71</v>
      </c>
      <c r="AB1195" s="3">
        <v>0</v>
      </c>
      <c r="AC1195" s="3" t="s">
        <v>71</v>
      </c>
      <c r="AD1195" s="6">
        <v>0</v>
      </c>
      <c r="AE1195" s="7"/>
      <c r="AF1195" s="7"/>
      <c r="AG1195" s="6">
        <f>Tabla4[[#This Row],[Tiempo Parada de Reloj]]+Tabla4[[#This Row],[Tiempo Autorizado por Telefonica (no Máximo)]]</f>
        <v>0</v>
      </c>
      <c r="AH1195" s="7">
        <f t="shared" ca="1" si="118"/>
        <v>0.78472222221898846</v>
      </c>
      <c r="AI1195" s="8">
        <f t="shared" si="119"/>
        <v>0</v>
      </c>
      <c r="AJ1195" s="8">
        <f t="shared" ca="1" si="120"/>
        <v>18.833333333255723</v>
      </c>
      <c r="AK1195" s="3" t="s">
        <v>1349</v>
      </c>
      <c r="AL1195" s="3" t="s">
        <v>70</v>
      </c>
      <c r="AM1195" s="3" t="s">
        <v>460</v>
      </c>
      <c r="AN1195" s="3" t="s">
        <v>460</v>
      </c>
      <c r="AO1195" s="3" t="s">
        <v>119</v>
      </c>
      <c r="AP1195" s="3" t="s">
        <v>119</v>
      </c>
      <c r="AQ1195" s="23">
        <v>45482.732638888891</v>
      </c>
      <c r="AR1195" s="3"/>
      <c r="AS1195" s="23"/>
      <c r="AT1195" s="23"/>
      <c r="AU1195" s="3" t="s">
        <v>494</v>
      </c>
      <c r="AV1195" s="3" t="s">
        <v>2493</v>
      </c>
      <c r="AW1195" s="3" t="s">
        <v>1323</v>
      </c>
      <c r="AX1195" s="3">
        <v>9.8290400000000009</v>
      </c>
      <c r="AY1195" s="3">
        <v>-75.426938000000007</v>
      </c>
      <c r="AZ1195" s="8" t="str">
        <f>+CONCATENATE("Reportan apertura en el enlace ",Tabla4[[#This Row],[Enlace]]," en el ",Tabla4[[#This Row],[Distancia óptica]]," ocasionado por ",Tabla4[[#This Row],[Causa del daño]])</f>
        <v>Reportan apertura en el enlace Cartagena - Tolú en el km 57 desde Tolu ocasionado por Incendio</v>
      </c>
      <c r="BA1195" s="8" t="str">
        <f>+CONCATENATE("Para dar solución al incidente ",Tabla4[[#This Row],[Solución]])</f>
        <v xml:space="preserve">Para dar solución al incidente Se realiza tendido de 50 mts y dos empalmes </v>
      </c>
      <c r="BB1195" s="3" t="str">
        <f>+_xlfn.CONCAT(Tabla4[[#This Row],[Causa Raiz]]," ",Tabla4[[#This Row],[Solución2]]," (",Tabla4[[#This Row],[Anillo]],"- Cabecera: ",Tabla4[[#This Row],[Cabecera]],"- Operador: ",Tabla4[[#This Row],[Operador]],")")</f>
        <v>Reportan apertura en el enlace Cartagena - Tolú en el km 57 desde Tolu ocasionado por Incendio Para dar solución al incidente Se realiza tendido de 50 mts y dos empalmes  (TRONCAL- Cabecera: TOLU- Operador: UNE)</v>
      </c>
    </row>
    <row r="1196" spans="1:54" s="2" customFormat="1" ht="199.5">
      <c r="A1196" s="38">
        <f t="shared" si="117"/>
        <v>1195</v>
      </c>
      <c r="B1196" s="3">
        <v>8398926</v>
      </c>
      <c r="C1196" s="3" t="s">
        <v>54</v>
      </c>
      <c r="D1196" s="23">
        <v>45371.666666666664</v>
      </c>
      <c r="E1196" s="23">
        <v>45372.520833333336</v>
      </c>
      <c r="F1196" s="1">
        <f t="shared" ca="1" si="122"/>
        <v>0.85416666667151731</v>
      </c>
      <c r="G1196" s="3" t="s">
        <v>55</v>
      </c>
      <c r="H1196" s="41"/>
      <c r="I1196" s="40"/>
      <c r="J1196" s="5" t="s">
        <v>56</v>
      </c>
      <c r="K1196" s="3" t="s">
        <v>57</v>
      </c>
      <c r="L1196" s="9" t="s">
        <v>78</v>
      </c>
      <c r="M1196" s="3" t="s">
        <v>59</v>
      </c>
      <c r="N1196" s="3" t="s">
        <v>60</v>
      </c>
      <c r="O1196" s="3" t="s">
        <v>5866</v>
      </c>
      <c r="P1196" s="3" t="s">
        <v>5867</v>
      </c>
      <c r="Q1196" s="4" t="s">
        <v>5868</v>
      </c>
      <c r="R1196" s="3" t="s">
        <v>1476</v>
      </c>
      <c r="S1196" s="3" t="s">
        <v>65</v>
      </c>
      <c r="T1196" s="3" t="s">
        <v>66</v>
      </c>
      <c r="U1196" s="3" t="s">
        <v>5869</v>
      </c>
      <c r="V1196" s="22" t="str">
        <f t="shared" si="121"/>
        <v>RLFO; Hora de aviso: 16:00 20/03/2024; Solución: se enruta enlace por una ruta provisional; Hora de solución: 12:30 21/03/2024; Causa: Vandalismo</v>
      </c>
      <c r="W1196" s="4" t="s">
        <v>68</v>
      </c>
      <c r="X1196" s="3"/>
      <c r="Y1196" s="3"/>
      <c r="Z1196" s="3" t="s">
        <v>69</v>
      </c>
      <c r="AA1196" s="3" t="s">
        <v>70</v>
      </c>
      <c r="AB1196" s="3">
        <v>8395989</v>
      </c>
      <c r="AC1196" s="3" t="s">
        <v>70</v>
      </c>
      <c r="AD1196" s="6">
        <v>0.69097222222222221</v>
      </c>
      <c r="AE1196" s="7"/>
      <c r="AF1196" s="7"/>
      <c r="AG1196" s="6">
        <f>Tabla4[[#This Row],[Tiempo Parada de Reloj]]+Tabla4[[#This Row],[Tiempo Autorizado por Telefonica (no Máximo)]]</f>
        <v>0.69097222222222221</v>
      </c>
      <c r="AH1196" s="7">
        <f t="shared" ca="1" si="118"/>
        <v>0.1631944444492951</v>
      </c>
      <c r="AI1196" s="8">
        <f t="shared" si="119"/>
        <v>16.583333333333332</v>
      </c>
      <c r="AJ1196" s="8">
        <f t="shared" ca="1" si="120"/>
        <v>3.9166666667830823</v>
      </c>
      <c r="AK1196" s="3" t="s">
        <v>88</v>
      </c>
      <c r="AL1196" s="3" t="s">
        <v>70</v>
      </c>
      <c r="AM1196" s="3" t="s">
        <v>460</v>
      </c>
      <c r="AN1196" s="3" t="s">
        <v>460</v>
      </c>
      <c r="AO1196" s="3" t="s">
        <v>73</v>
      </c>
      <c r="AP1196" s="3" t="s">
        <v>120</v>
      </c>
      <c r="AQ1196" s="23">
        <v>45375.913194444445</v>
      </c>
      <c r="AR1196" s="3"/>
      <c r="AS1196" s="23"/>
      <c r="AT1196" s="23"/>
      <c r="AU1196" s="3" t="s">
        <v>100</v>
      </c>
      <c r="AV1196" s="3" t="s">
        <v>526</v>
      </c>
      <c r="AW1196" s="3" t="s">
        <v>5318</v>
      </c>
      <c r="AX1196" s="3">
        <v>4.5369299999999999</v>
      </c>
      <c r="AY1196" s="3">
        <v>-74.115520000000004</v>
      </c>
      <c r="AZ1196" s="8" t="str">
        <f>+CONCATENATE("Reportan apertura en el enlace ",Tabla4[[#This Row],[Enlace]]," en el ",Tabla4[[#This Row],[Distancia óptica]]," ocasionado por ",Tabla4[[#This Row],[Causa del daño]])</f>
        <v>Reportan apertura en el enlace Mov. Danubio Azul - Mov. Danubio Sur en el km 0,817 desde Mov. Danubio Azul  ocasionado por Vandalismo</v>
      </c>
      <c r="BA1196" s="8" t="str">
        <f>+CONCATENATE("Para dar solución al incidente ",Tabla4[[#This Row],[Solución]])</f>
        <v>Para dar solución al incidente se enruta enlace por una ruta provisional</v>
      </c>
      <c r="BB1196" s="3" t="str">
        <f>+_xlfn.CONCAT(Tabla4[[#This Row],[Causa Raiz]]," ",Tabla4[[#This Row],[Solución2]]," (",Tabla4[[#This Row],[Anillo]],"- Cabecera: ",Tabla4[[#This Row],[Cabecera]],"- Operador: ",Tabla4[[#This Row],[Operador]],")")</f>
        <v>Reportan apertura en el enlace Mov. Danubio Azul - Mov. Danubio Sur en el km 0,817 desde Mov. Danubio Azul  ocasionado por Vandalismo Para dar solución al incidente se enruta enlace por una ruta provisional (Uk danubio azul- Cabecera: Marruecos- Operador: Colombia Telecomunicaciones)</v>
      </c>
    </row>
    <row r="1197" spans="1:54" s="2" customFormat="1" ht="199.5">
      <c r="A1197" s="38">
        <f t="shared" si="117"/>
        <v>1196</v>
      </c>
      <c r="B1197" s="3">
        <v>8401260</v>
      </c>
      <c r="C1197" s="3" t="s">
        <v>54</v>
      </c>
      <c r="D1197" s="23">
        <v>45371.666666666664</v>
      </c>
      <c r="E1197" s="23">
        <v>45371.75</v>
      </c>
      <c r="F1197" s="1">
        <f t="shared" ca="1" si="122"/>
        <v>8.3333333335758653E-2</v>
      </c>
      <c r="G1197" s="3" t="s">
        <v>55</v>
      </c>
      <c r="H1197" s="41"/>
      <c r="I1197" s="40"/>
      <c r="J1197" s="5" t="s">
        <v>56</v>
      </c>
      <c r="K1197" s="3" t="s">
        <v>77</v>
      </c>
      <c r="L1197" s="9" t="s">
        <v>58</v>
      </c>
      <c r="M1197" s="3" t="s">
        <v>373</v>
      </c>
      <c r="N1197" s="3" t="s">
        <v>374</v>
      </c>
      <c r="O1197" s="3" t="s">
        <v>5870</v>
      </c>
      <c r="P1197" s="3" t="s">
        <v>5871</v>
      </c>
      <c r="Q1197" s="4" t="s">
        <v>5872</v>
      </c>
      <c r="R1197" s="3" t="s">
        <v>346</v>
      </c>
      <c r="S1197" s="3" t="s">
        <v>249</v>
      </c>
      <c r="T1197" s="3" t="s">
        <v>66</v>
      </c>
      <c r="U1197" s="3" t="s">
        <v>5873</v>
      </c>
      <c r="V1197" s="22" t="str">
        <f t="shared" si="121"/>
        <v>RLFO; Hora de aviso: 16:00 20/03/2024; Solución: Se instala 150 m de fo 48 hilos y se instala dos cajas de empalmes de 48 hilos.; Hora de solución: 18:00 20/03/2024; Causa: Vandalismo</v>
      </c>
      <c r="W1197" s="4" t="s">
        <v>160</v>
      </c>
      <c r="X1197" s="3"/>
      <c r="Y1197" s="3"/>
      <c r="Z1197" s="3" t="s">
        <v>69</v>
      </c>
      <c r="AA1197" s="3" t="s">
        <v>71</v>
      </c>
      <c r="AB1197" s="3">
        <v>0</v>
      </c>
      <c r="AC1197" s="3" t="s">
        <v>71</v>
      </c>
      <c r="AD1197" s="6">
        <v>0</v>
      </c>
      <c r="AE1197" s="7"/>
      <c r="AF1197" s="7"/>
      <c r="AG1197" s="6">
        <f>Tabla4[[#This Row],[Tiempo Parada de Reloj]]+Tabla4[[#This Row],[Tiempo Autorizado por Telefonica (no Máximo)]]</f>
        <v>0</v>
      </c>
      <c r="AH1197" s="7">
        <f t="shared" ca="1" si="118"/>
        <v>8.3333333335758653E-2</v>
      </c>
      <c r="AI1197" s="8">
        <f t="shared" si="119"/>
        <v>0</v>
      </c>
      <c r="AJ1197" s="8">
        <f t="shared" ca="1" si="120"/>
        <v>2.0000000000582077</v>
      </c>
      <c r="AK1197" s="3" t="s">
        <v>72</v>
      </c>
      <c r="AL1197" s="3" t="s">
        <v>71</v>
      </c>
      <c r="AM1197" s="3" t="s">
        <v>69</v>
      </c>
      <c r="AN1197" s="3" t="s">
        <v>72</v>
      </c>
      <c r="AO1197" s="3" t="s">
        <v>73</v>
      </c>
      <c r="AP1197" s="3" t="s">
        <v>73</v>
      </c>
      <c r="AQ1197" s="23">
        <v>45374.368750000001</v>
      </c>
      <c r="AR1197" s="3"/>
      <c r="AS1197" s="23"/>
      <c r="AT1197" s="23"/>
      <c r="AU1197" s="3" t="s">
        <v>1266</v>
      </c>
      <c r="AV1197" s="3" t="s">
        <v>1628</v>
      </c>
      <c r="AW1197" s="3" t="s">
        <v>1951</v>
      </c>
      <c r="AX1197" s="3">
        <v>4.1488889999999996</v>
      </c>
      <c r="AY1197" s="3">
        <v>-73.631111000000004</v>
      </c>
      <c r="AZ1197" s="8" t="str">
        <f>+CONCATENATE("Reportan apertura en el enlace ",Tabla4[[#This Row],[Enlace]]," en el ",Tabla4[[#This Row],[Distancia óptica]]," ocasionado por ",Tabla4[[#This Row],[Causa del daño]])</f>
        <v>Reportan apertura en el enlace OLT Esperanza - Centro en el km 4,4 desde OLT Esperanza ocasionado por Vandalismo</v>
      </c>
      <c r="BA1197" s="8" t="str">
        <f>+CONCATENATE("Para dar solución al incidente ",Tabla4[[#This Row],[Solución]])</f>
        <v>Para dar solución al incidente Se instala 150 m de fo 48 hilos y se instala dos cajas de empalmes de 48 hilos.</v>
      </c>
      <c r="BB1197" s="3" t="str">
        <f>+_xlfn.CONCAT(Tabla4[[#This Row],[Causa Raiz]]," ",Tabla4[[#This Row],[Solución2]]," (",Tabla4[[#This Row],[Anillo]],"- Cabecera: ",Tabla4[[#This Row],[Cabecera]],"- Operador: ",Tabla4[[#This Row],[Operador]],")")</f>
        <v>Reportan apertura en el enlace OLT Esperanza - Centro en el km 4,4 desde OLT Esperanza ocasionado por Vandalismo Para dar solución al incidente Se instala 150 m de fo 48 hilos y se instala dos cajas de empalmes de 48 hilos. (uk- Cabecera: Ceiba- Operador: Colombia Telecomunicaciones)</v>
      </c>
    </row>
    <row r="1198" spans="1:54" s="2" customFormat="1" ht="171">
      <c r="A1198" s="38">
        <f t="shared" si="117"/>
        <v>1197</v>
      </c>
      <c r="B1198" s="3">
        <v>8402056</v>
      </c>
      <c r="C1198" s="3" t="s">
        <v>163</v>
      </c>
      <c r="D1198" s="23">
        <v>45371.798611111109</v>
      </c>
      <c r="E1198" s="23">
        <v>45372.5</v>
      </c>
      <c r="F1198" s="1">
        <f t="shared" ca="1" si="122"/>
        <v>0.70138888889050577</v>
      </c>
      <c r="G1198" s="3" t="s">
        <v>55</v>
      </c>
      <c r="H1198" s="41"/>
      <c r="I1198" s="40" t="s">
        <v>5874</v>
      </c>
      <c r="J1198" s="5" t="s">
        <v>490</v>
      </c>
      <c r="K1198" s="3" t="s">
        <v>490</v>
      </c>
      <c r="L1198" s="9" t="s">
        <v>58</v>
      </c>
      <c r="M1198" s="3" t="s">
        <v>123</v>
      </c>
      <c r="N1198" s="3" t="s">
        <v>1436</v>
      </c>
      <c r="O1198" s="3" t="s">
        <v>5875</v>
      </c>
      <c r="P1198" s="3" t="s">
        <v>5876</v>
      </c>
      <c r="Q1198" s="4" t="s">
        <v>5877</v>
      </c>
      <c r="R1198" s="3" t="s">
        <v>128</v>
      </c>
      <c r="S1198" s="3" t="s">
        <v>494</v>
      </c>
      <c r="T1198" s="3" t="s">
        <v>329</v>
      </c>
      <c r="U1198" s="3" t="s">
        <v>5878</v>
      </c>
      <c r="V1198" s="22" t="str">
        <f t="shared" si="121"/>
        <v>RDFO; Hora de aviso: 19:10 20/03/2024; Solución: se realiza tendido de 50 mts y dos empalmes; Hora de solución: 12:00 21/03/2024; Causa: Incendio</v>
      </c>
      <c r="W1198" s="4" t="s">
        <v>5879</v>
      </c>
      <c r="X1198" s="3"/>
      <c r="Y1198" s="3"/>
      <c r="Z1198" s="3" t="s">
        <v>69</v>
      </c>
      <c r="AA1198" s="3" t="s">
        <v>71</v>
      </c>
      <c r="AB1198" s="3">
        <v>0</v>
      </c>
      <c r="AC1198" s="3" t="s">
        <v>71</v>
      </c>
      <c r="AD1198" s="6">
        <v>0</v>
      </c>
      <c r="AE1198" s="7"/>
      <c r="AF1198" s="7"/>
      <c r="AG1198" s="6">
        <f>Tabla4[[#This Row],[Tiempo Parada de Reloj]]+Tabla4[[#This Row],[Tiempo Autorizado por Telefonica (no Máximo)]]</f>
        <v>0</v>
      </c>
      <c r="AH1198" s="7">
        <f t="shared" ca="1" si="118"/>
        <v>0.70138888889050577</v>
      </c>
      <c r="AI1198" s="8">
        <f t="shared" si="119"/>
        <v>0</v>
      </c>
      <c r="AJ1198" s="8">
        <f t="shared" ca="1" si="120"/>
        <v>16.833333333372138</v>
      </c>
      <c r="AK1198" s="3" t="s">
        <v>87</v>
      </c>
      <c r="AL1198" s="3" t="s">
        <v>70</v>
      </c>
      <c r="AM1198" s="3" t="s">
        <v>460</v>
      </c>
      <c r="AN1198" s="3" t="s">
        <v>460</v>
      </c>
      <c r="AO1198" s="3" t="s">
        <v>119</v>
      </c>
      <c r="AP1198" s="3" t="s">
        <v>119</v>
      </c>
      <c r="AQ1198" s="23">
        <v>45482.732638888891</v>
      </c>
      <c r="AR1198" s="3"/>
      <c r="AS1198" s="23"/>
      <c r="AT1198" s="23"/>
      <c r="AU1198" s="3" t="s">
        <v>494</v>
      </c>
      <c r="AV1198" s="3" t="s">
        <v>1436</v>
      </c>
      <c r="AW1198" s="3" t="s">
        <v>1323</v>
      </c>
      <c r="AX1198" s="3">
        <v>9.8290419999999994</v>
      </c>
      <c r="AY1198" s="3">
        <v>-75.42698</v>
      </c>
      <c r="AZ1198" s="8" t="str">
        <f>+CONCATENATE("Reportan apertura en el enlace ",Tabla4[[#This Row],[Enlace]]," en el ",Tabla4[[#This Row],[Distancia óptica]]," ocasionado por ",Tabla4[[#This Row],[Causa del daño]])</f>
        <v>Reportan apertura en el enlace Sabanalarga - Torices en el km 56 desde Sabanalarga ocasionado por Incendio</v>
      </c>
      <c r="BA1198" s="8" t="str">
        <f>+CONCATENATE("Para dar solución al incidente ",Tabla4[[#This Row],[Solución]])</f>
        <v>Para dar solución al incidente se realiza tendido de 50 mts y dos empalmes</v>
      </c>
      <c r="BB1198" s="3" t="str">
        <f>+_xlfn.CONCAT(Tabla4[[#This Row],[Causa Raiz]]," ",Tabla4[[#This Row],[Solución2]]," (",Tabla4[[#This Row],[Anillo]],"- Cabecera: ",Tabla4[[#This Row],[Cabecera]],"- Operador: ",Tabla4[[#This Row],[Operador]],")")</f>
        <v>Reportan apertura en el enlace Sabanalarga - Torices en el km 56 desde Sabanalarga ocasionado por Incendio Para dar solución al incidente se realiza tendido de 50 mts y dos empalmes (TRONCAL- Cabecera: SABANALARGA- Operador: UNE)</v>
      </c>
    </row>
    <row r="1199" spans="1:54" s="2" customFormat="1" ht="213.75">
      <c r="A1199" s="38">
        <f t="shared" si="117"/>
        <v>1198</v>
      </c>
      <c r="B1199" s="3">
        <v>8402948</v>
      </c>
      <c r="C1199" s="3" t="s">
        <v>54</v>
      </c>
      <c r="D1199" s="23">
        <v>45372.0625</v>
      </c>
      <c r="E1199" s="23">
        <v>45372.625</v>
      </c>
      <c r="F1199" s="1">
        <f t="shared" ca="1" si="122"/>
        <v>0.5625</v>
      </c>
      <c r="G1199" s="3" t="s">
        <v>55</v>
      </c>
      <c r="H1199" s="41"/>
      <c r="I1199" s="40"/>
      <c r="J1199" s="5" t="s">
        <v>56</v>
      </c>
      <c r="K1199" s="3" t="s">
        <v>77</v>
      </c>
      <c r="L1199" s="9" t="s">
        <v>58</v>
      </c>
      <c r="M1199" s="3" t="s">
        <v>283</v>
      </c>
      <c r="N1199" s="3" t="s">
        <v>284</v>
      </c>
      <c r="O1199" s="3" t="s">
        <v>5880</v>
      </c>
      <c r="P1199" s="3" t="s">
        <v>5881</v>
      </c>
      <c r="Q1199" s="4" t="s">
        <v>5882</v>
      </c>
      <c r="R1199" s="3" t="s">
        <v>400</v>
      </c>
      <c r="S1199" s="3" t="s">
        <v>289</v>
      </c>
      <c r="T1199" s="3" t="s">
        <v>66</v>
      </c>
      <c r="U1199" s="3" t="s">
        <v>5883</v>
      </c>
      <c r="V1199" s="22" t="str">
        <f t="shared" si="121"/>
        <v>RLFO; Hora de aviso: 1:30 21/03/2024; Solución: se corrieron 30 metros de reserva y empalme 48H, se corrieron 30 metros de reserva y  empalme 36H; Hora de solución: 15:00 21/03/2024; Causa: Vandalismo</v>
      </c>
      <c r="W1199" s="4" t="s">
        <v>160</v>
      </c>
      <c r="X1199" s="3"/>
      <c r="Y1199" s="3"/>
      <c r="Z1199" s="3" t="s">
        <v>69</v>
      </c>
      <c r="AA1199" s="3" t="s">
        <v>70</v>
      </c>
      <c r="AB1199" s="3">
        <v>8403429</v>
      </c>
      <c r="AC1199" s="3" t="s">
        <v>71</v>
      </c>
      <c r="AD1199" s="6">
        <v>0.4</v>
      </c>
      <c r="AE1199" s="7"/>
      <c r="AF1199" s="7"/>
      <c r="AG1199" s="6">
        <f>Tabla4[[#This Row],[Tiempo Parada de Reloj]]+Tabla4[[#This Row],[Tiempo Autorizado por Telefonica (no Máximo)]]</f>
        <v>0.4</v>
      </c>
      <c r="AH1199" s="7">
        <f t="shared" ca="1" si="118"/>
        <v>0.16249999999999998</v>
      </c>
      <c r="AI1199" s="8">
        <f t="shared" si="119"/>
        <v>9.6000000000000014</v>
      </c>
      <c r="AJ1199" s="8">
        <f t="shared" ca="1" si="120"/>
        <v>3.8999999999999995</v>
      </c>
      <c r="AK1199" s="3" t="s">
        <v>73</v>
      </c>
      <c r="AL1199" s="3" t="s">
        <v>70</v>
      </c>
      <c r="AM1199" s="3" t="s">
        <v>87</v>
      </c>
      <c r="AN1199" s="3" t="s">
        <v>87</v>
      </c>
      <c r="AO1199" s="3" t="s">
        <v>72</v>
      </c>
      <c r="AP1199" s="3" t="s">
        <v>72</v>
      </c>
      <c r="AQ1199" s="23">
        <v>45378.775000000001</v>
      </c>
      <c r="AR1199" s="3"/>
      <c r="AS1199" s="23"/>
      <c r="AT1199" s="23"/>
      <c r="AU1199" s="3" t="s">
        <v>404</v>
      </c>
      <c r="AV1199" s="3" t="s">
        <v>5693</v>
      </c>
      <c r="AW1199" s="3" t="s">
        <v>48</v>
      </c>
      <c r="AX1199" s="3">
        <v>4.5308999999999999</v>
      </c>
      <c r="AY1199" s="3">
        <v>-75.678200000000004</v>
      </c>
      <c r="AZ1199" s="8" t="str">
        <f>+CONCATENATE("Reportan apertura en el enlace ",Tabla4[[#This Row],[Enlace]]," en el ",Tabla4[[#This Row],[Distancia óptica]]," ocasionado por ",Tabla4[[#This Row],[Causa del daño]])</f>
        <v>Reportan apertura en el enlace Armenia Sur - Armenia Local en el Km 1,2 desde armeniia ld ocasionado por Vandalismo</v>
      </c>
      <c r="BA1199" s="8" t="str">
        <f>+CONCATENATE("Para dar solución al incidente ",Tabla4[[#This Row],[Solución]])</f>
        <v>Para dar solución al incidente se corrieron 30 metros de reserva y empalme 48H, se corrieron 30 metros de reserva y  empalme 36H</v>
      </c>
      <c r="BB1199" s="3" t="str">
        <f>+_xlfn.CONCAT(Tabla4[[#This Row],[Causa Raiz]]," ",Tabla4[[#This Row],[Solución2]]," (",Tabla4[[#This Row],[Anillo]],"- Cabecera: ",Tabla4[[#This Row],[Cabecera]],"- Operador: ",Tabla4[[#This Row],[Operador]],")")</f>
        <v>Reportan apertura en el enlace Armenia Sur - Armenia Local en el Km 1,2 desde armeniia ld ocasionado por Vandalismo Para dar solución al incidente se corrieron 30 metros de reserva y empalme 48H, se corrieron 30 metros de reserva y  empalme 36H (Anillo- Cabecera: Central Centro - Operador: Colombia Telecomunicaciones)</v>
      </c>
    </row>
    <row r="1200" spans="1:54" s="2" customFormat="1" ht="156.75">
      <c r="A1200" s="38">
        <f t="shared" si="117"/>
        <v>1199</v>
      </c>
      <c r="B1200" s="3">
        <v>8403030</v>
      </c>
      <c r="C1200" s="3" t="s">
        <v>92</v>
      </c>
      <c r="D1200" s="23">
        <v>45372.104166666664</v>
      </c>
      <c r="E1200" s="23">
        <v>45372.302083333336</v>
      </c>
      <c r="F1200" s="1">
        <f t="shared" ca="1" si="122"/>
        <v>0.19791666667151731</v>
      </c>
      <c r="G1200" s="3" t="s">
        <v>55</v>
      </c>
      <c r="H1200" s="41"/>
      <c r="I1200" s="40"/>
      <c r="J1200" s="5" t="s">
        <v>56</v>
      </c>
      <c r="K1200" s="3" t="s">
        <v>122</v>
      </c>
      <c r="L1200" s="9" t="s">
        <v>58</v>
      </c>
      <c r="M1200" s="3" t="s">
        <v>800</v>
      </c>
      <c r="N1200" s="3" t="s">
        <v>801</v>
      </c>
      <c r="O1200" s="3" t="s">
        <v>2486</v>
      </c>
      <c r="P1200" s="3" t="s">
        <v>5884</v>
      </c>
      <c r="Q1200" s="4" t="s">
        <v>5885</v>
      </c>
      <c r="R1200" s="3" t="s">
        <v>805</v>
      </c>
      <c r="S1200" s="3" t="s">
        <v>129</v>
      </c>
      <c r="T1200" s="3" t="s">
        <v>116</v>
      </c>
      <c r="U1200" s="3" t="s">
        <v>5886</v>
      </c>
      <c r="V1200" s="22" t="str">
        <f t="shared" si="121"/>
        <v>RTNFO; Hora de aviso: 2:30 21/03/2024; Solución: se instala empalme de 36 hilos ; Hora de solución: 7:15 21/03/2024; Causa: Hurto</v>
      </c>
      <c r="W1200" s="4" t="s">
        <v>132</v>
      </c>
      <c r="X1200" s="3"/>
      <c r="Y1200" s="3"/>
      <c r="Z1200" s="3" t="s">
        <v>69</v>
      </c>
      <c r="AA1200" s="3" t="s">
        <v>71</v>
      </c>
      <c r="AB1200" s="3">
        <v>0</v>
      </c>
      <c r="AC1200" s="3" t="s">
        <v>71</v>
      </c>
      <c r="AD1200" s="6">
        <v>0</v>
      </c>
      <c r="AE1200" s="7"/>
      <c r="AF1200" s="7"/>
      <c r="AG1200" s="6">
        <f>Tabla4[[#This Row],[Tiempo Parada de Reloj]]+Tabla4[[#This Row],[Tiempo Autorizado por Telefonica (no Máximo)]]</f>
        <v>0</v>
      </c>
      <c r="AH1200" s="7">
        <f t="shared" ca="1" si="118"/>
        <v>0.19791666667151731</v>
      </c>
      <c r="AI1200" s="8">
        <f t="shared" si="119"/>
        <v>0</v>
      </c>
      <c r="AJ1200" s="8">
        <f t="shared" ca="1" si="120"/>
        <v>4.7500000001164153</v>
      </c>
      <c r="AK1200" s="3" t="s">
        <v>73</v>
      </c>
      <c r="AL1200" s="3" t="s">
        <v>70</v>
      </c>
      <c r="AM1200" s="3" t="s">
        <v>460</v>
      </c>
      <c r="AN1200" s="3" t="s">
        <v>460</v>
      </c>
      <c r="AO1200" s="3" t="s">
        <v>73</v>
      </c>
      <c r="AP1200" s="3" t="s">
        <v>73</v>
      </c>
      <c r="AQ1200" s="23">
        <v>45374.354861111111</v>
      </c>
      <c r="AR1200" s="3"/>
      <c r="AS1200" s="23"/>
      <c r="AT1200" s="23"/>
      <c r="AU1200" s="3" t="s">
        <v>655</v>
      </c>
      <c r="AV1200" s="3" t="s">
        <v>2493</v>
      </c>
      <c r="AW1200" s="3" t="s">
        <v>1323</v>
      </c>
      <c r="AX1200" s="3">
        <v>9.3351659999999992</v>
      </c>
      <c r="AY1200" s="3">
        <v>-75.406707999999995</v>
      </c>
      <c r="AZ1200" s="8" t="str">
        <f>+CONCATENATE("Reportan apertura en el enlace ",Tabla4[[#This Row],[Enlace]]," en el ",Tabla4[[#This Row],[Distancia óptica]]," ocasionado por ",Tabla4[[#This Row],[Causa del daño]])</f>
        <v>Reportan apertura en el enlace Sincelejo - Tolú en el Km 39,9 desde Tolu ocasionado por Hurto</v>
      </c>
      <c r="BA1200" s="8" t="str">
        <f>+CONCATENATE("Para dar solución al incidente ",Tabla4[[#This Row],[Solución]])</f>
        <v xml:space="preserve">Para dar solución al incidente se instala empalme de 36 hilos </v>
      </c>
      <c r="BB1200" s="3" t="str">
        <f>+_xlfn.CONCAT(Tabla4[[#This Row],[Causa Raiz]]," ",Tabla4[[#This Row],[Solución2]]," (",Tabla4[[#This Row],[Anillo]],"- Cabecera: ",Tabla4[[#This Row],[Cabecera]],"- Operador: ",Tabla4[[#This Row],[Operador]],")")</f>
        <v>Reportan apertura en el enlace Sincelejo - Tolú en el Km 39,9 desde Tolu ocasionado por Hurto Para dar solución al incidente se instala empalme de 36 hilos  (TRONCAL- Cabecera: TOLU- Operador: Colombia Telecomunicaciones)</v>
      </c>
    </row>
    <row r="1201" spans="1:54" s="2" customFormat="1" ht="171">
      <c r="A1201" s="38">
        <f t="shared" si="117"/>
        <v>1200</v>
      </c>
      <c r="B1201" s="3">
        <v>8403098</v>
      </c>
      <c r="C1201" s="3" t="s">
        <v>92</v>
      </c>
      <c r="D1201" s="23">
        <v>45372.138888888891</v>
      </c>
      <c r="E1201" s="23">
        <v>45372.444444444445</v>
      </c>
      <c r="F1201" s="1">
        <f t="shared" ca="1" si="122"/>
        <v>0.30555555555474712</v>
      </c>
      <c r="G1201" s="3" t="s">
        <v>55</v>
      </c>
      <c r="H1201" s="41"/>
      <c r="I1201" s="40">
        <v>1307498</v>
      </c>
      <c r="J1201" s="5" t="s">
        <v>568</v>
      </c>
      <c r="K1201" s="3" t="s">
        <v>568</v>
      </c>
      <c r="L1201" s="9" t="s">
        <v>58</v>
      </c>
      <c r="M1201" s="3" t="s">
        <v>373</v>
      </c>
      <c r="N1201" s="3" t="s">
        <v>374</v>
      </c>
      <c r="O1201" s="3" t="s">
        <v>3115</v>
      </c>
      <c r="P1201" s="3" t="s">
        <v>5887</v>
      </c>
      <c r="Q1201" s="4" t="s">
        <v>5888</v>
      </c>
      <c r="R1201" s="3" t="s">
        <v>346</v>
      </c>
      <c r="S1201" s="3" t="s">
        <v>574</v>
      </c>
      <c r="T1201" s="3" t="s">
        <v>176</v>
      </c>
      <c r="U1201" s="3" t="s">
        <v>5889</v>
      </c>
      <c r="V1201" s="22" t="str">
        <f t="shared" si="121"/>
        <v>RTNFO; Hora de aviso: 3:20 21/03/2024; Solución: Tendido de 83 mts de Fo y dos empalmes nuevos; Hora de solución: 10:40 21/03/2024; Causa: Intervención de Terceros. No Identificados</v>
      </c>
      <c r="W1201" s="4" t="s">
        <v>5890</v>
      </c>
      <c r="X1201" s="3"/>
      <c r="Y1201" s="3"/>
      <c r="Z1201" s="3" t="s">
        <v>69</v>
      </c>
      <c r="AA1201" s="3" t="s">
        <v>71</v>
      </c>
      <c r="AB1201" s="3">
        <v>0</v>
      </c>
      <c r="AC1201" s="3" t="s">
        <v>71</v>
      </c>
      <c r="AD1201" s="6">
        <v>0</v>
      </c>
      <c r="AE1201" s="7"/>
      <c r="AF1201" s="7"/>
      <c r="AG1201" s="6">
        <f>Tabla4[[#This Row],[Tiempo Parada de Reloj]]+Tabla4[[#This Row],[Tiempo Autorizado por Telefonica (no Máximo)]]</f>
        <v>0</v>
      </c>
      <c r="AH1201" s="7">
        <f t="shared" ca="1" si="118"/>
        <v>0.30555555555474712</v>
      </c>
      <c r="AI1201" s="8">
        <f t="shared" si="119"/>
        <v>0</v>
      </c>
      <c r="AJ1201" s="8">
        <f t="shared" ca="1" si="120"/>
        <v>7.3333333333139308</v>
      </c>
      <c r="AK1201" s="3" t="s">
        <v>73</v>
      </c>
      <c r="AL1201" s="3" t="s">
        <v>70</v>
      </c>
      <c r="AM1201" s="3" t="s">
        <v>460</v>
      </c>
      <c r="AN1201" s="3" t="s">
        <v>460</v>
      </c>
      <c r="AO1201" s="3" t="s">
        <v>73</v>
      </c>
      <c r="AP1201" s="3" t="s">
        <v>73</v>
      </c>
      <c r="AQ1201" s="23">
        <v>45373.637499999997</v>
      </c>
      <c r="AR1201" s="3"/>
      <c r="AS1201" s="23"/>
      <c r="AT1201" s="23"/>
      <c r="AU1201" s="3" t="s">
        <v>568</v>
      </c>
      <c r="AV1201" s="3" t="s">
        <v>69</v>
      </c>
      <c r="AW1201" s="3" t="s">
        <v>69</v>
      </c>
      <c r="AX1201" s="3">
        <v>3.54277</v>
      </c>
      <c r="AY1201" s="3">
        <v>-73.704400000000007</v>
      </c>
      <c r="AZ1201" s="8" t="str">
        <f>+CONCATENATE("Reportan apertura en el enlace ",Tabla4[[#This Row],[Enlace]]," en el ",Tabla4[[#This Row],[Distancia óptica]]," ocasionado por ",Tabla4[[#This Row],[Causa del daño]])</f>
        <v>Reportan apertura en el enlace Villavicencio - Calamar en el Km 1,094 desde granada ocasionado por Intervención de Terceros. No Identificados</v>
      </c>
      <c r="BA1201" s="8" t="str">
        <f>+CONCATENATE("Para dar solución al incidente ",Tabla4[[#This Row],[Solución]])</f>
        <v>Para dar solución al incidente Tendido de 83 mts de Fo y dos empalmes nuevos</v>
      </c>
      <c r="BB1201" s="3" t="str">
        <f>+_xlfn.CONCAT(Tabla4[[#This Row],[Causa Raiz]]," ",Tabla4[[#This Row],[Solución2]]," (",Tabla4[[#This Row],[Anillo]],"- Cabecera: ",Tabla4[[#This Row],[Cabecera]],"- Operador: ",Tabla4[[#This Row],[Operador]],")")</f>
        <v>Reportan apertura en el enlace Villavicencio - Calamar en el Km 1,094 desde granada ocasionado por Intervención de Terceros. No Identificados Para dar solución al incidente Tendido de 83 mts de Fo y dos empalmes nuevos (NA- Cabecera: NA- Operador: Azteca)</v>
      </c>
    </row>
    <row r="1202" spans="1:54" s="2" customFormat="1" ht="256.5">
      <c r="A1202" s="38">
        <f t="shared" si="117"/>
        <v>1201</v>
      </c>
      <c r="B1202" s="3">
        <v>8403144</v>
      </c>
      <c r="C1202" s="3" t="s">
        <v>92</v>
      </c>
      <c r="D1202" s="23">
        <v>45372.180555555555</v>
      </c>
      <c r="E1202" s="23">
        <v>45372.597222222219</v>
      </c>
      <c r="F1202" s="1">
        <f t="shared" ca="1" si="122"/>
        <v>0.41666666666424135</v>
      </c>
      <c r="G1202" s="3" t="s">
        <v>55</v>
      </c>
      <c r="H1202" s="41"/>
      <c r="I1202" s="40"/>
      <c r="J1202" s="5" t="s">
        <v>56</v>
      </c>
      <c r="K1202" s="3" t="s">
        <v>138</v>
      </c>
      <c r="L1202" s="9" t="s">
        <v>58</v>
      </c>
      <c r="M1202" s="3" t="s">
        <v>139</v>
      </c>
      <c r="N1202" s="3" t="s">
        <v>140</v>
      </c>
      <c r="O1202" s="3" t="s">
        <v>889</v>
      </c>
      <c r="P1202" s="3" t="s">
        <v>5891</v>
      </c>
      <c r="Q1202" s="4" t="s">
        <v>5892</v>
      </c>
      <c r="R1202" s="3" t="s">
        <v>1178</v>
      </c>
      <c r="S1202" s="3" t="s">
        <v>145</v>
      </c>
      <c r="T1202" s="3" t="s">
        <v>66</v>
      </c>
      <c r="U1202" s="3" t="s">
        <v>5893</v>
      </c>
      <c r="V1202" s="22" t="str">
        <f t="shared" si="121"/>
        <v>RTNFO; Hora de aviso: 4:20 21/03/2024; Solución: 2 caja de empalme de 48 hilos, 1 caja de empalme de 144, 250 metros de cable 24 hilos, para reparar el enlace acopi centro. Se recupera 10 metros de cada extremo para el anillo 1c; Hora de solución: 14:20 21/03/2024; Causa: Vandalismo</v>
      </c>
      <c r="W1202" s="4" t="s">
        <v>199</v>
      </c>
      <c r="X1202" s="3"/>
      <c r="Y1202" s="3"/>
      <c r="Z1202" s="3" t="s">
        <v>69</v>
      </c>
      <c r="AA1202" s="3" t="s">
        <v>71</v>
      </c>
      <c r="AB1202" s="3">
        <v>0</v>
      </c>
      <c r="AC1202" s="3" t="s">
        <v>71</v>
      </c>
      <c r="AD1202" s="6">
        <v>0.21458333333333332</v>
      </c>
      <c r="AE1202" s="7"/>
      <c r="AF1202" s="7"/>
      <c r="AG1202" s="6">
        <f>Tabla4[[#This Row],[Tiempo Parada de Reloj]]+Tabla4[[#This Row],[Tiempo Autorizado por Telefonica (no Máximo)]]</f>
        <v>0.21458333333333332</v>
      </c>
      <c r="AH1202" s="7">
        <f t="shared" ca="1" si="118"/>
        <v>0.20208333333090803</v>
      </c>
      <c r="AI1202" s="8">
        <f t="shared" si="119"/>
        <v>5.1499999999999995</v>
      </c>
      <c r="AJ1202" s="8">
        <f t="shared" ca="1" si="120"/>
        <v>4.8499999999417929</v>
      </c>
      <c r="AK1202" s="3" t="s">
        <v>73</v>
      </c>
      <c r="AL1202" s="3" t="s">
        <v>70</v>
      </c>
      <c r="AM1202" s="3" t="s">
        <v>87</v>
      </c>
      <c r="AN1202" s="3" t="s">
        <v>87</v>
      </c>
      <c r="AO1202" s="3" t="s">
        <v>120</v>
      </c>
      <c r="AP1202" s="3" t="s">
        <v>120</v>
      </c>
      <c r="AQ1202" s="23">
        <v>45375.897222222222</v>
      </c>
      <c r="AR1202" s="3"/>
      <c r="AS1202" s="23"/>
      <c r="AT1202" s="23"/>
      <c r="AU1202" s="3" t="s">
        <v>200</v>
      </c>
      <c r="AV1202" s="3" t="s">
        <v>5894</v>
      </c>
      <c r="AW1202" s="3" t="s">
        <v>1323</v>
      </c>
      <c r="AX1202" s="3">
        <v>3.4694400000000001</v>
      </c>
      <c r="AY1202" s="3">
        <v>-76.523380000000003</v>
      </c>
      <c r="AZ1202" s="8" t="str">
        <f>+CONCATENATE("Reportan apertura en el enlace ",Tabla4[[#This Row],[Enlace]]," en el ",Tabla4[[#This Row],[Distancia óptica]]," ocasionado por ",Tabla4[[#This Row],[Causa del daño]])</f>
        <v>Reportan apertura en el enlace Cali - Popayán en el Km 4,238 desde Cali Centro ocasionado por Vandalismo</v>
      </c>
      <c r="BA1202" s="8" t="str">
        <f>+CONCATENATE("Para dar solución al incidente ",Tabla4[[#This Row],[Solución]])</f>
        <v>Para dar solución al incidente 2 caja de empalme de 48 hilos, 1 caja de empalme de 144, 250 metros de cable 24 hilos, para reparar el enlace acopi centro. Se recupera 10 metros de cada extremo para el anillo 1c</v>
      </c>
      <c r="BB1202" s="3" t="str">
        <f>+_xlfn.CONCAT(Tabla4[[#This Row],[Causa Raiz]]," ",Tabla4[[#This Row],[Solución2]]," (",Tabla4[[#This Row],[Anillo]],"- Cabecera: ",Tabla4[[#This Row],[Cabecera]],"- Operador: ",Tabla4[[#This Row],[Operador]],")")</f>
        <v>Reportan apertura en el enlace Cali - Popayán en el Km 4,238 desde Cali Centro ocasionado por Vandalismo Para dar solución al incidente 2 caja de empalme de 48 hilos, 1 caja de empalme de 144, 250 metros de cable 24 hilos, para reparar el enlace acopi centro. Se recupera 10 metros de cada extremo para el anillo 1c (TRONCAL- Cabecera: cali centro- Operador: Colombia Telecomunicaciones)</v>
      </c>
    </row>
    <row r="1203" spans="1:54" s="2" customFormat="1" ht="185.25">
      <c r="A1203" s="38">
        <f t="shared" si="117"/>
        <v>1202</v>
      </c>
      <c r="B1203" s="3">
        <v>8403093</v>
      </c>
      <c r="C1203" s="3" t="s">
        <v>136</v>
      </c>
      <c r="D1203" s="23">
        <v>45372.1875</v>
      </c>
      <c r="E1203" s="23">
        <v>45372.701388888891</v>
      </c>
      <c r="F1203" s="1">
        <f t="shared" ca="1" si="122"/>
        <v>0.51388888889050577</v>
      </c>
      <c r="G1203" s="3" t="s">
        <v>55</v>
      </c>
      <c r="H1203" s="41"/>
      <c r="I1203" s="40"/>
      <c r="J1203" s="5" t="s">
        <v>137</v>
      </c>
      <c r="K1203" s="3" t="s">
        <v>138</v>
      </c>
      <c r="L1203" s="9" t="s">
        <v>78</v>
      </c>
      <c r="M1203" s="3" t="s">
        <v>139</v>
      </c>
      <c r="N1203" s="3" t="s">
        <v>2020</v>
      </c>
      <c r="O1203" s="3" t="s">
        <v>5895</v>
      </c>
      <c r="P1203" s="3" t="s">
        <v>5896</v>
      </c>
      <c r="Q1203" s="4" t="s">
        <v>5897</v>
      </c>
      <c r="R1203" s="3" t="s">
        <v>1178</v>
      </c>
      <c r="S1203" s="3" t="s">
        <v>145</v>
      </c>
      <c r="T1203" s="3" t="s">
        <v>66</v>
      </c>
      <c r="U1203" s="3" t="s">
        <v>5898</v>
      </c>
      <c r="V1203" s="22" t="str">
        <f t="shared" si="121"/>
        <v>RBHFO; Hora de aviso: 4:30 21/03/2024; Solución: Se realizo empalme  De 48 y fibra de 48 en el anillo 4 Palmira; Hora de solución: 16:50 21/03/2024; Causa: Vandalismo</v>
      </c>
      <c r="W1203" s="4" t="s">
        <v>199</v>
      </c>
      <c r="X1203" s="3"/>
      <c r="Y1203" s="3"/>
      <c r="Z1203" s="3" t="s">
        <v>69</v>
      </c>
      <c r="AA1203" s="3" t="s">
        <v>70</v>
      </c>
      <c r="AB1203" s="3">
        <v>8403093</v>
      </c>
      <c r="AC1203" s="3" t="s">
        <v>71</v>
      </c>
      <c r="AD1203" s="6">
        <v>0.31597222222222221</v>
      </c>
      <c r="AE1203" s="7"/>
      <c r="AF1203" s="7"/>
      <c r="AG1203" s="6">
        <f>Tabla4[[#This Row],[Tiempo Parada de Reloj]]+Tabla4[[#This Row],[Tiempo Autorizado por Telefonica (no Máximo)]]</f>
        <v>0.31597222222222221</v>
      </c>
      <c r="AH1203" s="7">
        <f t="shared" ca="1" si="118"/>
        <v>0.19791666666828356</v>
      </c>
      <c r="AI1203" s="8">
        <f t="shared" si="119"/>
        <v>7.583333333333333</v>
      </c>
      <c r="AJ1203" s="8">
        <f t="shared" ca="1" si="120"/>
        <v>4.7500000000388054</v>
      </c>
      <c r="AK1203" s="3" t="s">
        <v>73</v>
      </c>
      <c r="AL1203" s="3" t="s">
        <v>70</v>
      </c>
      <c r="AM1203" s="3" t="s">
        <v>87</v>
      </c>
      <c r="AN1203" s="3" t="s">
        <v>87</v>
      </c>
      <c r="AO1203" s="3" t="s">
        <v>73</v>
      </c>
      <c r="AP1203" s="3" t="s">
        <v>73</v>
      </c>
      <c r="AQ1203" s="23">
        <v>45375.993055555555</v>
      </c>
      <c r="AR1203" s="3"/>
      <c r="AS1203" s="23"/>
      <c r="AT1203" s="23"/>
      <c r="AU1203" s="3" t="s">
        <v>481</v>
      </c>
      <c r="AV1203" s="3" t="s">
        <v>2796</v>
      </c>
      <c r="AW1203" s="3" t="s">
        <v>2797</v>
      </c>
      <c r="AX1203" s="3">
        <v>3.5246759999999999</v>
      </c>
      <c r="AY1203" s="3">
        <v>-76.295500000000004</v>
      </c>
      <c r="AZ1203" s="8" t="str">
        <f>+CONCATENATE("Reportan apertura en el enlace ",Tabla4[[#This Row],[Enlace]]," en el ",Tabla4[[#This Row],[Distancia óptica]]," ocasionado por ",Tabla4[[#This Row],[Causa del daño]])</f>
        <v>Reportan apertura en el enlace Mov. Transito - Mov. Zamorano II en el Km 3,150 desde Transito ocasionado por Vandalismo</v>
      </c>
      <c r="BA1203" s="8" t="str">
        <f>+CONCATENATE("Para dar solución al incidente ",Tabla4[[#This Row],[Solución]])</f>
        <v>Para dar solución al incidente Se realizo empalme  De 48 y fibra de 48 en el anillo 4 Palmira</v>
      </c>
      <c r="BB1203" s="3" t="str">
        <f>+_xlfn.CONCAT(Tabla4[[#This Row],[Causa Raiz]]," ",Tabla4[[#This Row],[Solución2]]," (",Tabla4[[#This Row],[Anillo]],"- Cabecera: ",Tabla4[[#This Row],[Cabecera]],"- Operador: ",Tabla4[[#This Row],[Operador]],")")</f>
        <v>Reportan apertura en el enlace Mov. Transito - Mov. Zamorano II en el Km 3,150 desde Transito ocasionado por Vandalismo Para dar solución al incidente Se realizo empalme  De 48 y fibra de 48 en el anillo 4 Palmira (Anillo 4- Cabecera: Palmira Centro- Operador: Infraco)</v>
      </c>
    </row>
    <row r="1204" spans="1:54" s="2" customFormat="1" ht="213.75">
      <c r="A1204" s="38">
        <f t="shared" si="117"/>
        <v>1203</v>
      </c>
      <c r="B1204" s="3">
        <v>8403159</v>
      </c>
      <c r="C1204" s="3" t="s">
        <v>54</v>
      </c>
      <c r="D1204" s="23">
        <v>45372.208333333336</v>
      </c>
      <c r="E1204" s="23">
        <v>45372.510416666664</v>
      </c>
      <c r="F1204" s="1">
        <f t="shared" ca="1" si="122"/>
        <v>0.30208333332848269</v>
      </c>
      <c r="G1204" s="3" t="s">
        <v>55</v>
      </c>
      <c r="H1204" s="41"/>
      <c r="I1204" s="40"/>
      <c r="J1204" s="5" t="s">
        <v>56</v>
      </c>
      <c r="K1204" s="3" t="s">
        <v>77</v>
      </c>
      <c r="L1204" s="9" t="s">
        <v>78</v>
      </c>
      <c r="M1204" s="3" t="s">
        <v>373</v>
      </c>
      <c r="N1204" s="3" t="s">
        <v>2916</v>
      </c>
      <c r="O1204" s="3" t="s">
        <v>5899</v>
      </c>
      <c r="P1204" s="3" t="s">
        <v>5900</v>
      </c>
      <c r="Q1204" s="4" t="s">
        <v>5901</v>
      </c>
      <c r="R1204" s="3" t="s">
        <v>992</v>
      </c>
      <c r="S1204" s="3" t="s">
        <v>249</v>
      </c>
      <c r="T1204" s="3" t="s">
        <v>146</v>
      </c>
      <c r="U1204" s="3" t="s">
        <v>5902</v>
      </c>
      <c r="V1204" s="22" t="str">
        <f t="shared" si="121"/>
        <v>RLFO; Hora de aviso: 5:00 21/03/2024; Solución: se realiza migracion de hilo entre empalmes; Hora de solución: 12:15 21/03/2024; Causa: Falla en la Red FiOp</v>
      </c>
      <c r="W1204" s="4" t="s">
        <v>160</v>
      </c>
      <c r="X1204" s="3"/>
      <c r="Y1204" s="3"/>
      <c r="Z1204" s="3" t="s">
        <v>69</v>
      </c>
      <c r="AA1204" s="3" t="s">
        <v>71</v>
      </c>
      <c r="AB1204" s="3">
        <v>0</v>
      </c>
      <c r="AC1204" s="3" t="s">
        <v>71</v>
      </c>
      <c r="AD1204" s="6">
        <v>0.15347222222222223</v>
      </c>
      <c r="AE1204" s="7"/>
      <c r="AF1204" s="7"/>
      <c r="AG1204" s="6">
        <f>Tabla4[[#This Row],[Tiempo Parada de Reloj]]+Tabla4[[#This Row],[Tiempo Autorizado por Telefonica (no Máximo)]]</f>
        <v>0.15347222222222223</v>
      </c>
      <c r="AH1204" s="7">
        <f t="shared" ca="1" si="118"/>
        <v>0.14861111110626046</v>
      </c>
      <c r="AI1204" s="8">
        <f t="shared" si="119"/>
        <v>3.6833333333333336</v>
      </c>
      <c r="AJ1204" s="8">
        <f t="shared" ca="1" si="120"/>
        <v>3.5666666665502511</v>
      </c>
      <c r="AK1204" s="3" t="s">
        <v>73</v>
      </c>
      <c r="AL1204" s="3" t="s">
        <v>70</v>
      </c>
      <c r="AM1204" s="3" t="s">
        <v>460</v>
      </c>
      <c r="AN1204" s="3" t="s">
        <v>460</v>
      </c>
      <c r="AO1204" s="3" t="s">
        <v>73</v>
      </c>
      <c r="AP1204" s="3" t="s">
        <v>73</v>
      </c>
      <c r="AQ1204" s="23">
        <v>45374.395833333336</v>
      </c>
      <c r="AR1204" s="3"/>
      <c r="AS1204" s="23"/>
      <c r="AT1204" s="23"/>
      <c r="AU1204" s="3" t="s">
        <v>313</v>
      </c>
      <c r="AV1204" s="3" t="s">
        <v>5903</v>
      </c>
      <c r="AW1204" s="3" t="s">
        <v>1311</v>
      </c>
      <c r="AX1204" s="3">
        <v>4.3097219999999998</v>
      </c>
      <c r="AY1204" s="3">
        <v>-72.083611000000005</v>
      </c>
      <c r="AZ1204" s="8" t="str">
        <f>+CONCATENATE("Reportan apertura en el enlace ",Tabla4[[#This Row],[Enlace]]," en el ",Tabla4[[#This Row],[Distancia óptica]]," ocasionado por ",Tabla4[[#This Row],[Causa del daño]])</f>
        <v>Reportan apertura en el enlace Mov. Puerto Gaitan Centro - Mov. Puerto Gaitan Sur en el Km 0,029 desde Puerto Gaitan ocasionado por Falla en la Red FiOp</v>
      </c>
      <c r="BA1204" s="8" t="str">
        <f>+CONCATENATE("Para dar solución al incidente ",Tabla4[[#This Row],[Solución]])</f>
        <v>Para dar solución al incidente se realiza migracion de hilo entre empalmes</v>
      </c>
      <c r="BB1204" s="3" t="str">
        <f>+_xlfn.CONCAT(Tabla4[[#This Row],[Causa Raiz]]," ",Tabla4[[#This Row],[Solución2]]," (",Tabla4[[#This Row],[Anillo]],"- Cabecera: ",Tabla4[[#This Row],[Cabecera]],"- Operador: ",Tabla4[[#This Row],[Operador]],")")</f>
        <v>Reportan apertura en el enlace Mov. Puerto Gaitan Centro - Mov. Puerto Gaitan Sur en el Km 0,029 desde Puerto Gaitan ocasionado por Falla en la Red FiOp Para dar solución al incidente se realiza migracion de hilo entre empalmes (UK- Cabecera: MOVIL PUERTO GAITAN - Operador: Colombia Telecomunicaciones)</v>
      </c>
    </row>
    <row r="1205" spans="1:54" s="2" customFormat="1" ht="171">
      <c r="A1205" s="38">
        <f t="shared" si="117"/>
        <v>1204</v>
      </c>
      <c r="B1205" s="3">
        <v>8403214</v>
      </c>
      <c r="C1205" s="3" t="s">
        <v>54</v>
      </c>
      <c r="D1205" s="23">
        <v>45372.361111111109</v>
      </c>
      <c r="E1205" s="23">
        <v>45372.75</v>
      </c>
      <c r="F1205" s="1">
        <f t="shared" ca="1" si="122"/>
        <v>0.38888888889050577</v>
      </c>
      <c r="G1205" s="3" t="s">
        <v>55</v>
      </c>
      <c r="H1205" s="41"/>
      <c r="I1205" s="40"/>
      <c r="J1205" s="5" t="s">
        <v>56</v>
      </c>
      <c r="K1205" s="3" t="s">
        <v>77</v>
      </c>
      <c r="L1205" s="9" t="s">
        <v>78</v>
      </c>
      <c r="M1205" s="3" t="s">
        <v>373</v>
      </c>
      <c r="N1205" s="3" t="s">
        <v>374</v>
      </c>
      <c r="O1205" s="3" t="s">
        <v>5904</v>
      </c>
      <c r="P1205" s="3" t="s">
        <v>5905</v>
      </c>
      <c r="Q1205" s="4" t="s">
        <v>5906</v>
      </c>
      <c r="R1205" s="3" t="s">
        <v>346</v>
      </c>
      <c r="S1205" s="3" t="s">
        <v>249</v>
      </c>
      <c r="T1205" s="3" t="s">
        <v>66</v>
      </c>
      <c r="U1205" s="3" t="s">
        <v>5907</v>
      </c>
      <c r="V1205" s="22" t="str">
        <f t="shared" si="121"/>
        <v>RLFO; Hora de aviso: 8:40 21/03/2024; Solución: refusionar empalme existente ; Hora de solución: 18:00 21/03/2024; Causa: Vandalismo</v>
      </c>
      <c r="W1205" s="4" t="s">
        <v>191</v>
      </c>
      <c r="X1205" s="3"/>
      <c r="Y1205" s="3"/>
      <c r="Z1205" s="3"/>
      <c r="AA1205" s="3" t="s">
        <v>70</v>
      </c>
      <c r="AB1205" s="3">
        <v>8403214</v>
      </c>
      <c r="AC1205" s="3" t="s">
        <v>70</v>
      </c>
      <c r="AD1205" s="6">
        <v>0.22500000000000001</v>
      </c>
      <c r="AE1205" s="7"/>
      <c r="AF1205" s="7"/>
      <c r="AG1205" s="6">
        <f>Tabla4[[#This Row],[Tiempo Parada de Reloj]]+Tabla4[[#This Row],[Tiempo Autorizado por Telefonica (no Máximo)]]</f>
        <v>0.22500000000000001</v>
      </c>
      <c r="AH1205" s="7">
        <f t="shared" ca="1" si="118"/>
        <v>0.16388888889050576</v>
      </c>
      <c r="AI1205" s="8">
        <f t="shared" si="119"/>
        <v>5.4</v>
      </c>
      <c r="AJ1205" s="8">
        <f t="shared" ca="1" si="120"/>
        <v>3.9333333333721381</v>
      </c>
      <c r="AK1205" s="3" t="s">
        <v>88</v>
      </c>
      <c r="AL1205" s="3" t="s">
        <v>71</v>
      </c>
      <c r="AM1205" s="3" t="s">
        <v>87</v>
      </c>
      <c r="AN1205" s="3" t="s">
        <v>87</v>
      </c>
      <c r="AO1205" s="3" t="s">
        <v>73</v>
      </c>
      <c r="AP1205" s="3" t="s">
        <v>73</v>
      </c>
      <c r="AQ1205" s="23">
        <v>45374.436805555553</v>
      </c>
      <c r="AR1205" s="3"/>
      <c r="AS1205" s="23"/>
      <c r="AT1205" s="23"/>
      <c r="AU1205" s="3" t="s">
        <v>192</v>
      </c>
      <c r="AV1205" s="3" t="s">
        <v>69</v>
      </c>
      <c r="AW1205" s="3" t="s">
        <v>69</v>
      </c>
      <c r="AX1205" s="3">
        <v>4.149</v>
      </c>
      <c r="AY1205" s="3">
        <v>-73.623000000000005</v>
      </c>
      <c r="AZ1205" s="8" t="str">
        <f>+CONCATENATE("Reportan apertura en el enlace ",Tabla4[[#This Row],[Enlace]]," en el ",Tabla4[[#This Row],[Distancia óptica]]," ocasionado por ",Tabla4[[#This Row],[Causa del daño]])</f>
        <v>Reportan apertura en el enlace Mov. Esperanza - Mov. Jordan en el Km 5,9 desde esperanza ocasionado por Vandalismo</v>
      </c>
      <c r="BA1205" s="8" t="str">
        <f>+CONCATENATE("Para dar solución al incidente ",Tabla4[[#This Row],[Solución]])</f>
        <v xml:space="preserve">Para dar solución al incidente refusionar empalme existente </v>
      </c>
      <c r="BB1205" s="3" t="str">
        <f>+_xlfn.CONCAT(Tabla4[[#This Row],[Causa Raiz]]," ",Tabla4[[#This Row],[Solución2]]," (",Tabla4[[#This Row],[Anillo]],"- Cabecera: ",Tabla4[[#This Row],[Cabecera]],"- Operador: ",Tabla4[[#This Row],[Operador]],")")</f>
        <v>Reportan apertura en el enlace Mov. Esperanza - Mov. Jordan en el Km 5,9 desde esperanza ocasionado por Vandalismo Para dar solución al incidente refusionar empalme existente  (NA- Cabecera: NA- Operador: Colombia Telecomunicaciones)</v>
      </c>
    </row>
    <row r="1206" spans="1:54" s="2" customFormat="1" ht="171">
      <c r="A1206" s="38">
        <f t="shared" si="117"/>
        <v>1205</v>
      </c>
      <c r="B1206" s="3">
        <v>8400187</v>
      </c>
      <c r="C1206" s="3" t="s">
        <v>54</v>
      </c>
      <c r="D1206" s="23">
        <v>45372.458333333336</v>
      </c>
      <c r="E1206" s="23">
        <v>45372.583333333336</v>
      </c>
      <c r="F1206" s="1">
        <f t="shared" ca="1" si="122"/>
        <v>0.125</v>
      </c>
      <c r="G1206" s="3" t="s">
        <v>55</v>
      </c>
      <c r="H1206" s="41"/>
      <c r="I1206" s="40"/>
      <c r="J1206" s="5" t="s">
        <v>56</v>
      </c>
      <c r="K1206" s="3" t="s">
        <v>93</v>
      </c>
      <c r="L1206" s="9" t="s">
        <v>78</v>
      </c>
      <c r="M1206" s="3" t="s">
        <v>59</v>
      </c>
      <c r="N1206" s="3" t="s">
        <v>60</v>
      </c>
      <c r="O1206" s="3" t="s">
        <v>5908</v>
      </c>
      <c r="P1206" s="3" t="s">
        <v>5909</v>
      </c>
      <c r="Q1206" s="4" t="s">
        <v>5910</v>
      </c>
      <c r="R1206" s="3" t="s">
        <v>947</v>
      </c>
      <c r="S1206" s="3" t="s">
        <v>65</v>
      </c>
      <c r="T1206" s="3" t="s">
        <v>66</v>
      </c>
      <c r="U1206" s="3" t="s">
        <v>5911</v>
      </c>
      <c r="V1206" s="22" t="str">
        <f t="shared" si="121"/>
        <v>RLFO; Hora de aviso: 11:00 21/03/2024; Solución: rehacer un empalme de 8 hilos; Hora de solución: 14:00 21/03/2024; Causa: Vandalismo</v>
      </c>
      <c r="W1206" s="4" t="s">
        <v>68</v>
      </c>
      <c r="X1206" s="3"/>
      <c r="Y1206" s="3"/>
      <c r="Z1206" s="3" t="s">
        <v>69</v>
      </c>
      <c r="AA1206" s="3" t="s">
        <v>70</v>
      </c>
      <c r="AB1206" s="3">
        <v>8400187</v>
      </c>
      <c r="AC1206" s="3" t="s">
        <v>71</v>
      </c>
      <c r="AD1206" s="6">
        <v>0</v>
      </c>
      <c r="AE1206" s="7"/>
      <c r="AF1206" s="7"/>
      <c r="AG1206" s="6">
        <f>Tabla4[[#This Row],[Tiempo Parada de Reloj]]+Tabla4[[#This Row],[Tiempo Autorizado por Telefonica (no Máximo)]]</f>
        <v>0</v>
      </c>
      <c r="AH1206" s="7">
        <f t="shared" ca="1" si="118"/>
        <v>0.125</v>
      </c>
      <c r="AI1206" s="8">
        <f t="shared" si="119"/>
        <v>0</v>
      </c>
      <c r="AJ1206" s="8">
        <f t="shared" ca="1" si="120"/>
        <v>3</v>
      </c>
      <c r="AK1206" s="3" t="s">
        <v>88</v>
      </c>
      <c r="AL1206" s="3" t="s">
        <v>71</v>
      </c>
      <c r="AM1206" s="3" t="s">
        <v>87</v>
      </c>
      <c r="AN1206" s="3" t="s">
        <v>87</v>
      </c>
      <c r="AO1206" s="3" t="s">
        <v>73</v>
      </c>
      <c r="AP1206" s="3" t="s">
        <v>87</v>
      </c>
      <c r="AQ1206" s="23">
        <v>45385.459027777775</v>
      </c>
      <c r="AR1206" s="3"/>
      <c r="AS1206" s="23"/>
      <c r="AT1206" s="23"/>
      <c r="AU1206" s="3" t="s">
        <v>74</v>
      </c>
      <c r="AV1206" s="3" t="s">
        <v>5912</v>
      </c>
      <c r="AW1206" s="3" t="s">
        <v>5913</v>
      </c>
      <c r="AX1206" s="3">
        <v>4.6769444</v>
      </c>
      <c r="AY1206" s="3">
        <v>-74.086110000000005</v>
      </c>
      <c r="AZ1206" s="8" t="str">
        <f>+CONCATENATE("Reportan apertura en el enlace ",Tabla4[[#This Row],[Enlace]]," en el ",Tabla4[[#This Row],[Distancia óptica]]," ocasionado por ",Tabla4[[#This Row],[Causa del daño]])</f>
        <v>Reportan apertura en el enlace Mov. Alkosto II - Mov.Av 68II en el Km 0,256 desde alkosto ocasionado por Vandalismo</v>
      </c>
      <c r="BA1206" s="8" t="str">
        <f>+CONCATENATE("Para dar solución al incidente ",Tabla4[[#This Row],[Solución]])</f>
        <v>Para dar solución al incidente rehacer un empalme de 8 hilos</v>
      </c>
      <c r="BB1206" s="3" t="str">
        <f>+_xlfn.CONCAT(Tabla4[[#This Row],[Causa Raiz]]," ",Tabla4[[#This Row],[Solución2]]," (",Tabla4[[#This Row],[Anillo]],"- Cabecera: ",Tabla4[[#This Row],[Cabecera]],"- Operador: ",Tabla4[[#This Row],[Operador]],")")</f>
        <v>Reportan apertura en el enlace Mov. Alkosto II - Mov.Av 68II en el Km 0,256 desde alkosto ocasionado por Vandalismo Para dar solución al incidente rehacer un empalme de 8 hilos (UK ALKOSTO 2- Cabecera: alkosto- Operador: Colombia Telecomunicaciones)</v>
      </c>
    </row>
    <row r="1207" spans="1:54" s="2" customFormat="1" ht="128.25">
      <c r="A1207" s="38">
        <f t="shared" si="117"/>
        <v>1206</v>
      </c>
      <c r="B1207" s="3">
        <v>8403735</v>
      </c>
      <c r="C1207" s="3" t="s">
        <v>163</v>
      </c>
      <c r="D1207" s="23">
        <v>45372.395833333336</v>
      </c>
      <c r="E1207" s="23">
        <v>45372.541666666664</v>
      </c>
      <c r="F1207" s="1">
        <f t="shared" ca="1" si="122"/>
        <v>0.14583333332848269</v>
      </c>
      <c r="G1207" s="3" t="s">
        <v>164</v>
      </c>
      <c r="H1207" s="41" t="s">
        <v>165</v>
      </c>
      <c r="I1207" s="40" t="s">
        <v>5914</v>
      </c>
      <c r="J1207" s="5" t="s">
        <v>167</v>
      </c>
      <c r="K1207" s="3" t="s">
        <v>168</v>
      </c>
      <c r="L1207" s="9" t="s">
        <v>58</v>
      </c>
      <c r="M1207" s="3" t="s">
        <v>169</v>
      </c>
      <c r="N1207" s="3" t="s">
        <v>2299</v>
      </c>
      <c r="O1207" s="3" t="s">
        <v>171</v>
      </c>
      <c r="P1207" s="3" t="s">
        <v>1432</v>
      </c>
      <c r="Q1207" s="4" t="s">
        <v>5915</v>
      </c>
      <c r="R1207" s="3" t="s">
        <v>174</v>
      </c>
      <c r="S1207" s="3" t="s">
        <v>175</v>
      </c>
      <c r="T1207" s="3" t="s">
        <v>146</v>
      </c>
      <c r="U1207" s="3" t="s">
        <v>5916</v>
      </c>
      <c r="V1207" s="22" t="str">
        <f t="shared" si="121"/>
        <v>RDFO; Hora de aviso: 9:30 21/03/2024; Solución: Actividades realizadas por claro; Hora de solución: 13:00 21/03/2024; Causa: Falla en la Red FiOp</v>
      </c>
      <c r="W1207" s="4" t="s">
        <v>5917</v>
      </c>
      <c r="X1207" s="3"/>
      <c r="Y1207" s="3"/>
      <c r="Z1207" s="3" t="s">
        <v>69</v>
      </c>
      <c r="AA1207" s="3" t="s">
        <v>71</v>
      </c>
      <c r="AB1207" s="3">
        <v>0</v>
      </c>
      <c r="AC1207" s="3" t="s">
        <v>71</v>
      </c>
      <c r="AD1207" s="6">
        <v>0</v>
      </c>
      <c r="AE1207" s="7"/>
      <c r="AF1207" s="7"/>
      <c r="AG1207" s="6">
        <f>Tabla4[[#This Row],[Tiempo Parada de Reloj]]+Tabla4[[#This Row],[Tiempo Autorizado por Telefonica (no Máximo)]]</f>
        <v>0</v>
      </c>
      <c r="AH1207" s="7">
        <f t="shared" ca="1" si="118"/>
        <v>0.14583333332848269</v>
      </c>
      <c r="AI1207" s="8">
        <f t="shared" si="119"/>
        <v>0</v>
      </c>
      <c r="AJ1207" s="8">
        <f t="shared" ca="1" si="120"/>
        <v>3.4999999998835847</v>
      </c>
      <c r="AK1207" s="3" t="s">
        <v>88</v>
      </c>
      <c r="AL1207" s="3" t="s">
        <v>70</v>
      </c>
      <c r="AM1207" s="3" t="s">
        <v>87</v>
      </c>
      <c r="AN1207" s="3" t="s">
        <v>87</v>
      </c>
      <c r="AO1207" s="3"/>
      <c r="AP1207" s="3"/>
      <c r="AQ1207" s="23">
        <f ca="1">NOW()</f>
        <v>45503.696834953706</v>
      </c>
      <c r="AR1207" s="3"/>
      <c r="AS1207" s="23"/>
      <c r="AT1207" s="23"/>
      <c r="AU1207" s="3" t="s">
        <v>168</v>
      </c>
      <c r="AV1207" s="3" t="s">
        <v>69</v>
      </c>
      <c r="AW1207" s="3" t="s">
        <v>69</v>
      </c>
      <c r="AX1207" s="3" t="s">
        <v>69</v>
      </c>
      <c r="AY1207" s="3" t="s">
        <v>69</v>
      </c>
      <c r="AZ1207" s="8" t="str">
        <f>+CONCATENATE("Reportan apertura en el enlace ",Tabla4[[#This Row],[Enlace]]," en el ",Tabla4[[#This Row],[Distancia óptica]]," ocasionado por ",Tabla4[[#This Row],[Causa del daño]])</f>
        <v>Reportan apertura en el enlace Zulia - Sardinata  en el KM 0 ocasionado por Falla en la Red FiOp</v>
      </c>
      <c r="BA1207" s="8" t="str">
        <f>+CONCATENATE("Para dar solución al incidente ",Tabla4[[#This Row],[Solución]])</f>
        <v>Para dar solución al incidente Actividades realizadas por claro</v>
      </c>
      <c r="BB1207" s="3" t="str">
        <f>+_xlfn.CONCAT(Tabla4[[#This Row],[Causa Raiz]]," ",Tabla4[[#This Row],[Solución2]]," (",Tabla4[[#This Row],[Anillo]],"- Cabecera: ",Tabla4[[#This Row],[Cabecera]],"- Operador: ",Tabla4[[#This Row],[Operador]],")")</f>
        <v>Reportan apertura en el enlace Zulia - Sardinata  en el KM 0 ocasionado por Falla en la Red FiOp Para dar solución al incidente Actividades realizadas por claro (NA- Cabecera: NA- Operador: Telmex - Claro)</v>
      </c>
    </row>
    <row r="1208" spans="1:54" s="2" customFormat="1" ht="185.25">
      <c r="A1208" s="38">
        <f t="shared" si="117"/>
        <v>1207</v>
      </c>
      <c r="B1208" s="3">
        <v>8404159</v>
      </c>
      <c r="C1208" s="3" t="s">
        <v>163</v>
      </c>
      <c r="D1208" s="23">
        <v>45372.4375</v>
      </c>
      <c r="E1208" s="23">
        <v>45372.645833333336</v>
      </c>
      <c r="F1208" s="1">
        <f t="shared" ca="1" si="122"/>
        <v>0.20833333333575865</v>
      </c>
      <c r="G1208" s="3" t="s">
        <v>55</v>
      </c>
      <c r="H1208" s="41"/>
      <c r="I1208" s="40"/>
      <c r="J1208" s="5" t="s">
        <v>56</v>
      </c>
      <c r="K1208" s="3" t="s">
        <v>203</v>
      </c>
      <c r="L1208" s="9" t="s">
        <v>58</v>
      </c>
      <c r="M1208" s="3" t="s">
        <v>79</v>
      </c>
      <c r="N1208" s="3" t="s">
        <v>872</v>
      </c>
      <c r="O1208" s="3" t="s">
        <v>5918</v>
      </c>
      <c r="P1208" s="3" t="s">
        <v>5919</v>
      </c>
      <c r="Q1208" s="4" t="s">
        <v>5920</v>
      </c>
      <c r="R1208" s="3" t="s">
        <v>84</v>
      </c>
      <c r="S1208" s="3" t="s">
        <v>210</v>
      </c>
      <c r="T1208" s="3" t="s">
        <v>66</v>
      </c>
      <c r="U1208" s="3" t="s">
        <v>5921</v>
      </c>
      <c r="V1208" s="22" t="str">
        <f t="shared" si="121"/>
        <v>RDFO; Hora de aviso: 10:30 21/03/2024; Solución: se recuperan 15 metros de reserva y se hace un epalme de 36 hilos; Hora de solución: 15:30 21/03/2024; Causa: Vandalismo</v>
      </c>
      <c r="W1208" s="4" t="s">
        <v>5922</v>
      </c>
      <c r="X1208" s="3"/>
      <c r="Y1208" s="3"/>
      <c r="Z1208" s="3" t="s">
        <v>69</v>
      </c>
      <c r="AA1208" s="3" t="s">
        <v>71</v>
      </c>
      <c r="AB1208" s="3">
        <v>0</v>
      </c>
      <c r="AC1208" s="3" t="s">
        <v>71</v>
      </c>
      <c r="AD1208" s="6">
        <v>0</v>
      </c>
      <c r="AE1208" s="7"/>
      <c r="AF1208" s="7"/>
      <c r="AG1208" s="6">
        <f>Tabla4[[#This Row],[Tiempo Parada de Reloj]]+Tabla4[[#This Row],[Tiempo Autorizado por Telefonica (no Máximo)]]</f>
        <v>0</v>
      </c>
      <c r="AH1208" s="7">
        <f t="shared" ca="1" si="118"/>
        <v>0.20833333333575865</v>
      </c>
      <c r="AI1208" s="8">
        <f t="shared" si="119"/>
        <v>0</v>
      </c>
      <c r="AJ1208" s="8">
        <f t="shared" ca="1" si="120"/>
        <v>5.0000000000582077</v>
      </c>
      <c r="AK1208" s="3" t="s">
        <v>88</v>
      </c>
      <c r="AL1208" s="3" t="s">
        <v>71</v>
      </c>
      <c r="AM1208" s="3" t="s">
        <v>87</v>
      </c>
      <c r="AN1208" s="3" t="s">
        <v>87</v>
      </c>
      <c r="AO1208" s="3" t="s">
        <v>88</v>
      </c>
      <c r="AP1208" s="3" t="s">
        <v>88</v>
      </c>
      <c r="AQ1208" s="23">
        <v>45379.994444444441</v>
      </c>
      <c r="AR1208" s="3"/>
      <c r="AS1208" s="23"/>
      <c r="AT1208" s="23"/>
      <c r="AU1208" s="3" t="s">
        <v>610</v>
      </c>
      <c r="AV1208" s="3" t="s">
        <v>872</v>
      </c>
      <c r="AW1208" s="3" t="s">
        <v>1323</v>
      </c>
      <c r="AX1208" s="3">
        <v>4.8939500000000002</v>
      </c>
      <c r="AY1208" s="3">
        <v>-74.039959999999994</v>
      </c>
      <c r="AZ1208" s="8" t="str">
        <f>+CONCATENATE("Reportan apertura en el enlace ",Tabla4[[#This Row],[Enlace]]," en el ",Tabla4[[#This Row],[Distancia óptica]]," ocasionado por ",Tabla4[[#This Row],[Causa del daño]])</f>
        <v>Reportan apertura en el enlace Chía - Cajicá en el Km 5,322 desde Chia ocasionado por Vandalismo</v>
      </c>
      <c r="BA1208" s="8" t="str">
        <f>+CONCATENATE("Para dar solución al incidente ",Tabla4[[#This Row],[Solución]])</f>
        <v>Para dar solución al incidente se recuperan 15 metros de reserva y se hace un epalme de 36 hilos</v>
      </c>
      <c r="BB1208" s="3" t="str">
        <f>+_xlfn.CONCAT(Tabla4[[#This Row],[Causa Raiz]]," ",Tabla4[[#This Row],[Solución2]]," (",Tabla4[[#This Row],[Anillo]],"- Cabecera: ",Tabla4[[#This Row],[Cabecera]],"- Operador: ",Tabla4[[#This Row],[Operador]],")")</f>
        <v>Reportan apertura en el enlace Chía - Cajicá en el Km 5,322 desde Chia ocasionado por Vandalismo Para dar solución al incidente se recuperan 15 metros de reserva y se hace un epalme de 36 hilos (TRONCAL- Cabecera: CHIA- Operador: Colombia Telecomunicaciones)</v>
      </c>
    </row>
    <row r="1209" spans="1:54" s="2" customFormat="1" ht="228">
      <c r="A1209" s="38">
        <f t="shared" si="117"/>
        <v>1208</v>
      </c>
      <c r="B1209" s="3">
        <v>8400243</v>
      </c>
      <c r="C1209" s="3" t="s">
        <v>54</v>
      </c>
      <c r="D1209" s="23">
        <v>45372.4375</v>
      </c>
      <c r="E1209" s="23">
        <v>45372.708333333336</v>
      </c>
      <c r="F1209" s="1">
        <f t="shared" ca="1" si="122"/>
        <v>0.27083333333575865</v>
      </c>
      <c r="G1209" s="3" t="s">
        <v>55</v>
      </c>
      <c r="H1209" s="41"/>
      <c r="I1209" s="40"/>
      <c r="J1209" s="5" t="s">
        <v>56</v>
      </c>
      <c r="K1209" s="3" t="s">
        <v>93</v>
      </c>
      <c r="L1209" s="9" t="s">
        <v>78</v>
      </c>
      <c r="M1209" s="3" t="s">
        <v>59</v>
      </c>
      <c r="N1209" s="3" t="s">
        <v>60</v>
      </c>
      <c r="O1209" s="3" t="s">
        <v>5923</v>
      </c>
      <c r="P1209" s="3" t="s">
        <v>5924</v>
      </c>
      <c r="Q1209" s="4" t="s">
        <v>5925</v>
      </c>
      <c r="R1209" s="3" t="s">
        <v>378</v>
      </c>
      <c r="S1209" s="3" t="s">
        <v>65</v>
      </c>
      <c r="T1209" s="3" t="s">
        <v>176</v>
      </c>
      <c r="U1209" s="3" t="s">
        <v>5926</v>
      </c>
      <c r="V1209" s="22" t="str">
        <f t="shared" si="121"/>
        <v>RLFO; Hora de aviso: 10:30 21/03/2024; Solución:  tendido de fibra de 120 metros de 24 hilos y dos cajas de empalme existentes; Hora de solución: 17:00 21/03/2024; Causa: Intervención de Terceros. No Identificados</v>
      </c>
      <c r="W1209" s="4" t="s">
        <v>68</v>
      </c>
      <c r="X1209" s="3"/>
      <c r="Y1209" s="3"/>
      <c r="Z1209" s="3" t="s">
        <v>69</v>
      </c>
      <c r="AA1209" s="3" t="s">
        <v>70</v>
      </c>
      <c r="AB1209" s="3">
        <v>8400243</v>
      </c>
      <c r="AC1209" s="3" t="s">
        <v>71</v>
      </c>
      <c r="AD1209" s="6">
        <v>0.11458333333333333</v>
      </c>
      <c r="AE1209" s="7"/>
      <c r="AF1209" s="7"/>
      <c r="AG1209" s="6">
        <f>Tabla4[[#This Row],[Tiempo Parada de Reloj]]+Tabla4[[#This Row],[Tiempo Autorizado por Telefonica (no Máximo)]]</f>
        <v>0.11458333333333333</v>
      </c>
      <c r="AH1209" s="7">
        <f t="shared" ca="1" si="118"/>
        <v>0.15625000000242534</v>
      </c>
      <c r="AI1209" s="8">
        <f t="shared" si="119"/>
        <v>2.75</v>
      </c>
      <c r="AJ1209" s="8">
        <f t="shared" ca="1" si="120"/>
        <v>3.7500000000582081</v>
      </c>
      <c r="AK1209" s="3" t="s">
        <v>88</v>
      </c>
      <c r="AL1209" s="3" t="s">
        <v>71</v>
      </c>
      <c r="AM1209" s="3" t="s">
        <v>87</v>
      </c>
      <c r="AN1209" s="3" t="s">
        <v>87</v>
      </c>
      <c r="AO1209" s="3" t="s">
        <v>88</v>
      </c>
      <c r="AP1209" s="3" t="s">
        <v>88</v>
      </c>
      <c r="AQ1209" s="23">
        <v>45383.916666666664</v>
      </c>
      <c r="AR1209" s="3"/>
      <c r="AS1209" s="23"/>
      <c r="AT1209" s="23"/>
      <c r="AU1209" s="3" t="s">
        <v>100</v>
      </c>
      <c r="AV1209" s="3" t="s">
        <v>4248</v>
      </c>
      <c r="AW1209" s="3" t="s">
        <v>5927</v>
      </c>
      <c r="AX1209" s="3">
        <v>4.5895700000000001</v>
      </c>
      <c r="AY1209" s="3">
        <v>-74.073549999999997</v>
      </c>
      <c r="AZ1209" s="8" t="str">
        <f>+CONCATENATE("Reportan apertura en el enlace ",Tabla4[[#This Row],[Enlace]]," en el ",Tabla4[[#This Row],[Distancia óptica]]," ocasionado por ",Tabla4[[#This Row],[Causa del daño]])</f>
        <v>Reportan apertura en el enlace Mov Los Laches - Mov. Uniandes en el Km 0,582 desde los Laches ocasionado por Intervención de Terceros. No Identificados</v>
      </c>
      <c r="BA1209" s="8" t="str">
        <f>+CONCATENATE("Para dar solución al incidente ",Tabla4[[#This Row],[Solución]])</f>
        <v>Para dar solución al incidente  tendido de fibra de 120 metros de 24 hilos y dos cajas de empalme existentes</v>
      </c>
      <c r="BB1209" s="3" t="str">
        <f>+_xlfn.CONCAT(Tabla4[[#This Row],[Causa Raiz]]," ",Tabla4[[#This Row],[Solución2]]," (",Tabla4[[#This Row],[Anillo]],"- Cabecera: ",Tabla4[[#This Row],[Cabecera]],"- Operador: ",Tabla4[[#This Row],[Operador]],")")</f>
        <v>Reportan apertura en el enlace Mov Los Laches - Mov. Uniandes en el Km 0,582 desde los Laches ocasionado por Intervención de Terceros. No Identificados Para dar solución al incidente  tendido de fibra de 120 metros de 24 hilos y dos cajas de empalme existentes (Uk Mov. Los Laches - Cabecera: PROGRESO- Operador: Colombia Telecomunicaciones)</v>
      </c>
    </row>
    <row r="1210" spans="1:54" s="2" customFormat="1" ht="199.5">
      <c r="A1210" s="38">
        <f t="shared" si="117"/>
        <v>1209</v>
      </c>
      <c r="B1210" s="3">
        <v>8404422</v>
      </c>
      <c r="C1210" s="3" t="s">
        <v>92</v>
      </c>
      <c r="D1210" s="23">
        <v>45372.5</v>
      </c>
      <c r="E1210" s="23">
        <v>45372.673611111109</v>
      </c>
      <c r="F1210" s="1">
        <f t="shared" ca="1" si="122"/>
        <v>0.17361111110949423</v>
      </c>
      <c r="G1210" s="3" t="s">
        <v>55</v>
      </c>
      <c r="H1210" s="41"/>
      <c r="I1210" s="40"/>
      <c r="J1210" s="5" t="s">
        <v>56</v>
      </c>
      <c r="K1210" s="3" t="s">
        <v>93</v>
      </c>
      <c r="L1210" s="9" t="s">
        <v>58</v>
      </c>
      <c r="M1210" s="3" t="s">
        <v>59</v>
      </c>
      <c r="N1210" s="3" t="s">
        <v>60</v>
      </c>
      <c r="O1210" s="3" t="s">
        <v>375</v>
      </c>
      <c r="P1210" s="3" t="s">
        <v>5928</v>
      </c>
      <c r="Q1210" s="4" t="s">
        <v>5929</v>
      </c>
      <c r="R1210" s="3" t="s">
        <v>1476</v>
      </c>
      <c r="S1210" s="3" t="s">
        <v>65</v>
      </c>
      <c r="T1210" s="3" t="s">
        <v>176</v>
      </c>
      <c r="U1210" s="3" t="s">
        <v>5930</v>
      </c>
      <c r="V1210" s="22" t="str">
        <f t="shared" si="121"/>
        <v>RTNFO; Hora de aviso: 12:00 21/03/2024; Solución: reserva 150 mtr  empalme de continuidad de 36 hilos ; Hora de solución: 16:10 21/03/2024; Causa: Intervención de Terceros. No Identificados</v>
      </c>
      <c r="W1210" s="4" t="s">
        <v>68</v>
      </c>
      <c r="X1210" s="3"/>
      <c r="Y1210" s="3"/>
      <c r="Z1210" s="3" t="s">
        <v>69</v>
      </c>
      <c r="AA1210" s="3" t="s">
        <v>71</v>
      </c>
      <c r="AB1210" s="3">
        <v>0</v>
      </c>
      <c r="AC1210" s="3" t="s">
        <v>71</v>
      </c>
      <c r="AD1210" s="6">
        <v>0</v>
      </c>
      <c r="AE1210" s="7"/>
      <c r="AF1210" s="7"/>
      <c r="AG1210" s="6">
        <f>Tabla4[[#This Row],[Tiempo Parada de Reloj]]+Tabla4[[#This Row],[Tiempo Autorizado por Telefonica (no Máximo)]]</f>
        <v>0</v>
      </c>
      <c r="AH1210" s="7">
        <f t="shared" ca="1" si="118"/>
        <v>0.17361111110949423</v>
      </c>
      <c r="AI1210" s="8">
        <f t="shared" si="119"/>
        <v>0</v>
      </c>
      <c r="AJ1210" s="8">
        <f t="shared" ca="1" si="120"/>
        <v>4.1666666666278616</v>
      </c>
      <c r="AK1210" s="3" t="s">
        <v>88</v>
      </c>
      <c r="AL1210" s="3" t="s">
        <v>71</v>
      </c>
      <c r="AM1210" s="3" t="s">
        <v>87</v>
      </c>
      <c r="AN1210" s="3" t="s">
        <v>87</v>
      </c>
      <c r="AO1210" s="3" t="s">
        <v>87</v>
      </c>
      <c r="AP1210" s="3" t="s">
        <v>87</v>
      </c>
      <c r="AQ1210" s="23">
        <v>45384.657638888886</v>
      </c>
      <c r="AR1210" s="3"/>
      <c r="AS1210" s="23"/>
      <c r="AT1210" s="23"/>
      <c r="AU1210" s="3" t="s">
        <v>100</v>
      </c>
      <c r="AV1210" s="3" t="s">
        <v>5931</v>
      </c>
      <c r="AW1210" s="3" t="s">
        <v>2450</v>
      </c>
      <c r="AX1210" s="3">
        <v>4.5499000000000001</v>
      </c>
      <c r="AY1210" s="3">
        <v>-74.113699999999994</v>
      </c>
      <c r="AZ1210" s="8" t="str">
        <f>+CONCATENATE("Reportan apertura en el enlace ",Tabla4[[#This Row],[Enlace]]," en el ",Tabla4[[#This Row],[Distancia óptica]]," ocasionado por ",Tabla4[[#This Row],[Causa del daño]])</f>
        <v>Reportan apertura en el enlace Bogotá - Villavicencio en el Km 9,5 desde Progreso ocasionado por Intervención de Terceros. No Identificados</v>
      </c>
      <c r="BA1210" s="8" t="str">
        <f>+CONCATENATE("Para dar solución al incidente ",Tabla4[[#This Row],[Solución]])</f>
        <v xml:space="preserve">Para dar solución al incidente reserva 150 mtr  empalme de continuidad de 36 hilos </v>
      </c>
      <c r="BB1210" s="3" t="str">
        <f>+_xlfn.CONCAT(Tabla4[[#This Row],[Causa Raiz]]," ",Tabla4[[#This Row],[Solución2]]," (",Tabla4[[#This Row],[Anillo]],"- Cabecera: ",Tabla4[[#This Row],[Cabecera]],"- Operador: ",Tabla4[[#This Row],[Operador]],")")</f>
        <v>Reportan apertura en el enlace Bogotá - Villavicencio en el Km 9,5 desde Progreso ocasionado por Intervención de Terceros. No Identificados Para dar solución al incidente reserva 150 mtr  empalme de continuidad de 36 hilos  (troncal- Cabecera: progreso- Operador: Colombia Telecomunicaciones)</v>
      </c>
    </row>
    <row r="1211" spans="1:54" s="2" customFormat="1" ht="185.25">
      <c r="A1211" s="38">
        <f t="shared" si="117"/>
        <v>1210</v>
      </c>
      <c r="B1211" s="3">
        <v>8398950</v>
      </c>
      <c r="C1211" s="3" t="s">
        <v>54</v>
      </c>
      <c r="D1211" s="23">
        <v>45372.569444444445</v>
      </c>
      <c r="E1211" s="23">
        <v>45372.75</v>
      </c>
      <c r="F1211" s="1">
        <f t="shared" ca="1" si="122"/>
        <v>0.18055555555474712</v>
      </c>
      <c r="G1211" s="3" t="s">
        <v>55</v>
      </c>
      <c r="H1211" s="41"/>
      <c r="I1211" s="40"/>
      <c r="J1211" s="5" t="s">
        <v>56</v>
      </c>
      <c r="K1211" s="3" t="s">
        <v>93</v>
      </c>
      <c r="L1211" s="9" t="s">
        <v>78</v>
      </c>
      <c r="M1211" s="3" t="s">
        <v>59</v>
      </c>
      <c r="N1211" s="3" t="s">
        <v>60</v>
      </c>
      <c r="O1211" s="3" t="s">
        <v>5932</v>
      </c>
      <c r="P1211" s="3" t="s">
        <v>5933</v>
      </c>
      <c r="Q1211" s="4" t="s">
        <v>5934</v>
      </c>
      <c r="R1211" s="3" t="s">
        <v>1476</v>
      </c>
      <c r="S1211" s="3" t="s">
        <v>65</v>
      </c>
      <c r="T1211" s="3" t="s">
        <v>66</v>
      </c>
      <c r="U1211" s="3" t="s">
        <v>5935</v>
      </c>
      <c r="V1211" s="22" t="str">
        <f t="shared" si="121"/>
        <v>RLFO; Hora de aviso: 13:40 21/03/2024; Solución: se crea un emplame de continuidad de 8 hilos; Hora de solución: 18:00 21/03/2024; Causa: Vandalismo</v>
      </c>
      <c r="W1211" s="4" t="s">
        <v>68</v>
      </c>
      <c r="X1211" s="3"/>
      <c r="Y1211" s="3"/>
      <c r="Z1211" s="3" t="s">
        <v>69</v>
      </c>
      <c r="AA1211" s="3" t="s">
        <v>70</v>
      </c>
      <c r="AB1211" s="3">
        <v>8398950</v>
      </c>
      <c r="AC1211" s="3" t="s">
        <v>71</v>
      </c>
      <c r="AD1211" s="6">
        <v>0</v>
      </c>
      <c r="AE1211" s="7">
        <v>1.3888888888888888E-2</v>
      </c>
      <c r="AF1211" s="7" t="s">
        <v>2677</v>
      </c>
      <c r="AG1211" s="6">
        <f>Tabla4[[#This Row],[Tiempo Parada de Reloj]]+Tabla4[[#This Row],[Tiempo Autorizado por Telefonica (no Máximo)]]</f>
        <v>1.3888888888888888E-2</v>
      </c>
      <c r="AH1211" s="7">
        <f t="shared" ca="1" si="118"/>
        <v>0.18055555555474712</v>
      </c>
      <c r="AI1211" s="8">
        <f t="shared" si="119"/>
        <v>0</v>
      </c>
      <c r="AJ1211" s="8">
        <f t="shared" ca="1" si="120"/>
        <v>4.3333333333139308</v>
      </c>
      <c r="AK1211" s="3" t="s">
        <v>460</v>
      </c>
      <c r="AL1211" s="3" t="s">
        <v>70</v>
      </c>
      <c r="AM1211" s="3" t="s">
        <v>87</v>
      </c>
      <c r="AN1211" s="3" t="s">
        <v>87</v>
      </c>
      <c r="AO1211" s="3" t="s">
        <v>120</v>
      </c>
      <c r="AP1211" s="3" t="s">
        <v>120</v>
      </c>
      <c r="AQ1211" s="23">
        <v>45375.88958333333</v>
      </c>
      <c r="AR1211" s="3"/>
      <c r="AS1211" s="23"/>
      <c r="AT1211" s="23"/>
      <c r="AU1211" s="3" t="s">
        <v>264</v>
      </c>
      <c r="AV1211" s="3" t="s">
        <v>526</v>
      </c>
      <c r="AW1211" s="3" t="s">
        <v>5371</v>
      </c>
      <c r="AX1211" s="3">
        <v>4.5366999999999997</v>
      </c>
      <c r="AY1211" s="3">
        <v>-74.145830000000004</v>
      </c>
      <c r="AZ1211" s="8" t="str">
        <f>+CONCATENATE("Reportan apertura en el enlace ",Tabla4[[#This Row],[Enlace]]," en el ",Tabla4[[#This Row],[Distancia óptica]]," ocasionado por ",Tabla4[[#This Row],[Causa del daño]])</f>
        <v>Reportan apertura en el enlace Mov. Canada Sur - Mov. Barrios Unidos en el km 1,271 desde canada sur  ocasionado por Vandalismo</v>
      </c>
      <c r="BA1211" s="8" t="str">
        <f>+CONCATENATE("Para dar solución al incidente ",Tabla4[[#This Row],[Solución]])</f>
        <v>Para dar solución al incidente se crea un emplame de continuidad de 8 hilos</v>
      </c>
      <c r="BB1211" s="3" t="str">
        <f>+_xlfn.CONCAT(Tabla4[[#This Row],[Causa Raiz]]," ",Tabla4[[#This Row],[Solución2]]," (",Tabla4[[#This Row],[Anillo]],"- Cabecera: ",Tabla4[[#This Row],[Cabecera]],"- Operador: ",Tabla4[[#This Row],[Operador]],")")</f>
        <v>Reportan apertura en el enlace Mov. Canada Sur - Mov. Barrios Unidos en el km 1,271 desde canada sur  ocasionado por Vandalismo Para dar solución al incidente se crea un emplame de continuidad de 8 hilos (UK Canada Sur- Cabecera: Marruecos- Operador: Colombia Telecomunicaciones)</v>
      </c>
    </row>
    <row r="1212" spans="1:54" s="2" customFormat="1" ht="156.75">
      <c r="A1212" s="38">
        <f t="shared" si="117"/>
        <v>1211</v>
      </c>
      <c r="B1212" s="3">
        <v>8405574</v>
      </c>
      <c r="C1212" s="3" t="s">
        <v>163</v>
      </c>
      <c r="D1212" s="23">
        <v>45372.635416666664</v>
      </c>
      <c r="E1212" s="23">
        <v>45372.8125</v>
      </c>
      <c r="F1212" s="1">
        <f t="shared" ca="1" si="122"/>
        <v>0.17708333333575865</v>
      </c>
      <c r="G1212" s="3" t="s">
        <v>55</v>
      </c>
      <c r="H1212" s="41"/>
      <c r="I1212" s="40"/>
      <c r="J1212" s="5" t="s">
        <v>56</v>
      </c>
      <c r="K1212" s="3" t="s">
        <v>340</v>
      </c>
      <c r="L1212" s="9" t="s">
        <v>78</v>
      </c>
      <c r="M1212" s="3" t="s">
        <v>341</v>
      </c>
      <c r="N1212" s="3" t="s">
        <v>5936</v>
      </c>
      <c r="O1212" s="3" t="s">
        <v>5937</v>
      </c>
      <c r="P1212" s="3" t="s">
        <v>5938</v>
      </c>
      <c r="Q1212" s="4" t="s">
        <v>5939</v>
      </c>
      <c r="R1212" s="3" t="s">
        <v>1828</v>
      </c>
      <c r="S1212" s="3" t="s">
        <v>347</v>
      </c>
      <c r="T1212" s="3" t="s">
        <v>146</v>
      </c>
      <c r="U1212" s="3" t="s">
        <v>5940</v>
      </c>
      <c r="V1212" s="22" t="str">
        <f t="shared" si="121"/>
        <v>RDFO; Hora de aviso: 15:15 21/03/2024; Solución: Migracion de hilos ; Hora de solución: 19:30 21/03/2024; Causa: Falla en la Red FiOp</v>
      </c>
      <c r="W1212" s="4" t="s">
        <v>349</v>
      </c>
      <c r="X1212" s="3"/>
      <c r="Y1212" s="3"/>
      <c r="Z1212" s="3" t="s">
        <v>69</v>
      </c>
      <c r="AA1212" s="3" t="s">
        <v>70</v>
      </c>
      <c r="AB1212" s="3">
        <v>8405574</v>
      </c>
      <c r="AC1212" s="3" t="s">
        <v>70</v>
      </c>
      <c r="AD1212" s="6">
        <v>0</v>
      </c>
      <c r="AE1212" s="7"/>
      <c r="AF1212" s="7"/>
      <c r="AG1212" s="6">
        <f>Tabla4[[#This Row],[Tiempo Parada de Reloj]]+Tabla4[[#This Row],[Tiempo Autorizado por Telefonica (no Máximo)]]</f>
        <v>0</v>
      </c>
      <c r="AH1212" s="7">
        <f t="shared" ca="1" si="118"/>
        <v>0.17708333333575865</v>
      </c>
      <c r="AI1212" s="8">
        <f t="shared" si="119"/>
        <v>0</v>
      </c>
      <c r="AJ1212" s="8">
        <f t="shared" ca="1" si="120"/>
        <v>4.2500000000582077</v>
      </c>
      <c r="AK1212" s="3" t="s">
        <v>1349</v>
      </c>
      <c r="AL1212" s="3" t="s">
        <v>71</v>
      </c>
      <c r="AM1212" s="3" t="s">
        <v>69</v>
      </c>
      <c r="AN1212" s="3" t="s">
        <v>1349</v>
      </c>
      <c r="AO1212" s="3" t="s">
        <v>4342</v>
      </c>
      <c r="AP1212" s="3" t="s">
        <v>88</v>
      </c>
      <c r="AQ1212" s="23">
        <v>45381.492361111108</v>
      </c>
      <c r="AR1212" s="3"/>
      <c r="AS1212" s="23"/>
      <c r="AT1212" s="23"/>
      <c r="AU1212" s="3" t="s">
        <v>351</v>
      </c>
      <c r="AV1212" s="3" t="s">
        <v>5941</v>
      </c>
      <c r="AW1212" s="3" t="s">
        <v>370</v>
      </c>
      <c r="AX1212" s="3">
        <v>4.8178000000000001</v>
      </c>
      <c r="AY1212" s="3">
        <v>-74.924099999999996</v>
      </c>
      <c r="AZ1212" s="8" t="str">
        <f>+CONCATENATE("Reportan apertura en el enlace ",Tabla4[[#This Row],[Enlace]]," en el ",Tabla4[[#This Row],[Distancia óptica]]," ocasionado por ",Tabla4[[#This Row],[Causa del daño]])</f>
        <v>Reportan apertura en el enlace Mov. Lerida - Mov. Venadillo en el Km 15,9 desde Venadillo ocasionado por Falla en la Red FiOp</v>
      </c>
      <c r="BA1212" s="8" t="str">
        <f>+CONCATENATE("Para dar solución al incidente ",Tabla4[[#This Row],[Solución]])</f>
        <v xml:space="preserve">Para dar solución al incidente Migracion de hilos </v>
      </c>
      <c r="BB1212" s="3" t="str">
        <f>+_xlfn.CONCAT(Tabla4[[#This Row],[Causa Raiz]]," ",Tabla4[[#This Row],[Solución2]]," (",Tabla4[[#This Row],[Anillo]],"- Cabecera: ",Tabla4[[#This Row],[Cabecera]],"- Operador: ",Tabla4[[#This Row],[Operador]],")")</f>
        <v>Reportan apertura en el enlace Mov. Lerida - Mov. Venadillo en el Km 15,9 desde Venadillo ocasionado por Falla en la Red FiOp Para dar solución al incidente Migracion de hilos  (lineal- Cabecera: VENADILLO- Operador: Colombia Telecomunicaciones)</v>
      </c>
    </row>
    <row r="1213" spans="1:54" s="2" customFormat="1" ht="156.75">
      <c r="A1213" s="38">
        <f t="shared" si="117"/>
        <v>1212</v>
      </c>
      <c r="B1213" s="3">
        <v>8404949</v>
      </c>
      <c r="C1213" s="3" t="s">
        <v>163</v>
      </c>
      <c r="D1213" s="23">
        <v>45372.694444444445</v>
      </c>
      <c r="E1213" s="23">
        <v>45372.743055555555</v>
      </c>
      <c r="F1213" s="1">
        <f t="shared" ca="1" si="122"/>
        <v>4.8611111109494232E-2</v>
      </c>
      <c r="G1213" s="3" t="s">
        <v>55</v>
      </c>
      <c r="H1213" s="41"/>
      <c r="I1213" s="40"/>
      <c r="J1213" s="5" t="s">
        <v>56</v>
      </c>
      <c r="K1213" s="3" t="s">
        <v>108</v>
      </c>
      <c r="L1213" s="9" t="s">
        <v>58</v>
      </c>
      <c r="M1213" s="3" t="s">
        <v>228</v>
      </c>
      <c r="N1213" s="3" t="s">
        <v>315</v>
      </c>
      <c r="O1213" s="3" t="s">
        <v>316</v>
      </c>
      <c r="P1213" s="3" t="s">
        <v>5942</v>
      </c>
      <c r="Q1213" s="4" t="s">
        <v>5943</v>
      </c>
      <c r="R1213" s="3" t="s">
        <v>233</v>
      </c>
      <c r="S1213" s="3" t="s">
        <v>115</v>
      </c>
      <c r="T1213" s="3" t="s">
        <v>66</v>
      </c>
      <c r="U1213" s="3" t="s">
        <v>5944</v>
      </c>
      <c r="V1213" s="22" t="str">
        <f t="shared" si="121"/>
        <v>RDFO; Hora de aviso: 16:40 21/03/2024; Solución: se refusiona hilos de caja de empalme ; Hora de solución: 17:50 21/03/2024; Causa: Vandalismo</v>
      </c>
      <c r="W1213" s="4" t="s">
        <v>5945</v>
      </c>
      <c r="X1213" s="3"/>
      <c r="Y1213" s="3"/>
      <c r="Z1213" s="3" t="s">
        <v>69</v>
      </c>
      <c r="AA1213" s="3" t="s">
        <v>70</v>
      </c>
      <c r="AB1213" s="3">
        <v>8404949</v>
      </c>
      <c r="AC1213" s="3" t="s">
        <v>71</v>
      </c>
      <c r="AD1213" s="6">
        <v>0</v>
      </c>
      <c r="AE1213" s="7"/>
      <c r="AF1213" s="7"/>
      <c r="AG1213" s="6">
        <f>Tabla4[[#This Row],[Tiempo Parada de Reloj]]+Tabla4[[#This Row],[Tiempo Autorizado por Telefonica (no Máximo)]]</f>
        <v>0</v>
      </c>
      <c r="AH1213" s="7">
        <f t="shared" ca="1" si="118"/>
        <v>4.8611111109494232E-2</v>
      </c>
      <c r="AI1213" s="8">
        <f t="shared" si="119"/>
        <v>0</v>
      </c>
      <c r="AJ1213" s="8">
        <f t="shared" ca="1" si="120"/>
        <v>1.1666666666278616</v>
      </c>
      <c r="AK1213" s="3" t="s">
        <v>87</v>
      </c>
      <c r="AL1213" s="3" t="s">
        <v>71</v>
      </c>
      <c r="AM1213" s="3" t="s">
        <v>87</v>
      </c>
      <c r="AN1213" s="3" t="s">
        <v>87</v>
      </c>
      <c r="AO1213" s="3" t="s">
        <v>73</v>
      </c>
      <c r="AP1213" s="3"/>
      <c r="AQ1213" s="23">
        <v>45378.640277777777</v>
      </c>
      <c r="AR1213" s="3"/>
      <c r="AS1213" s="23"/>
      <c r="AT1213" s="23"/>
      <c r="AU1213" s="3" t="s">
        <v>237</v>
      </c>
      <c r="AV1213" s="3" t="s">
        <v>4652</v>
      </c>
      <c r="AW1213" s="3" t="s">
        <v>4336</v>
      </c>
      <c r="AX1213" s="3">
        <v>11.253</v>
      </c>
      <c r="AY1213" s="3">
        <v>-74.108000000000004</v>
      </c>
      <c r="AZ1213" s="8" t="str">
        <f>+CONCATENATE("Reportan apertura en el enlace ",Tabla4[[#This Row],[Enlace]]," en el ",Tabla4[[#This Row],[Distancia óptica]]," ocasionado por ",Tabla4[[#This Row],[Causa del daño]])</f>
        <v>Reportan apertura en el enlace Santa Marta - Guachaca en el km 19 desde Calle  ocasionado por Vandalismo</v>
      </c>
      <c r="BA1213" s="8" t="str">
        <f>+CONCATENATE("Para dar solución al incidente ",Tabla4[[#This Row],[Solución]])</f>
        <v xml:space="preserve">Para dar solución al incidente se refusiona hilos de caja de empalme </v>
      </c>
      <c r="BB1213" s="3" t="str">
        <f>+_xlfn.CONCAT(Tabla4[[#This Row],[Causa Raiz]]," ",Tabla4[[#This Row],[Solución2]]," (",Tabla4[[#This Row],[Anillo]],"- Cabecera: ",Tabla4[[#This Row],[Cabecera]],"- Operador: ",Tabla4[[#This Row],[Operador]],")")</f>
        <v>Reportan apertura en el enlace Santa Marta - Guachaca en el km 19 desde Calle  ocasionado por Vandalismo Para dar solución al incidente se refusiona hilos de caja de empalme  (lienal- Cabecera: calle 13- Operador: Colombia Telecomunicaciones)</v>
      </c>
    </row>
    <row r="1214" spans="1:54" s="2" customFormat="1" ht="199.5">
      <c r="A1214" s="38">
        <f t="shared" si="117"/>
        <v>1213</v>
      </c>
      <c r="B1214" s="3">
        <v>8405903</v>
      </c>
      <c r="C1214" s="3" t="s">
        <v>54</v>
      </c>
      <c r="D1214" s="23">
        <v>45372.694444444445</v>
      </c>
      <c r="E1214" s="23">
        <v>45372.909722222219</v>
      </c>
      <c r="F1214" s="1">
        <f t="shared" ca="1" si="122"/>
        <v>0.21527777777373558</v>
      </c>
      <c r="G1214" s="3" t="s">
        <v>55</v>
      </c>
      <c r="H1214" s="41"/>
      <c r="I1214" s="40"/>
      <c r="J1214" s="5" t="s">
        <v>56</v>
      </c>
      <c r="K1214" s="3" t="s">
        <v>138</v>
      </c>
      <c r="L1214" s="9" t="s">
        <v>78</v>
      </c>
      <c r="M1214" s="3" t="s">
        <v>139</v>
      </c>
      <c r="N1214" s="3" t="s">
        <v>140</v>
      </c>
      <c r="O1214" s="3" t="s">
        <v>5946</v>
      </c>
      <c r="P1214" s="3" t="s">
        <v>5947</v>
      </c>
      <c r="Q1214" s="4" t="s">
        <v>5948</v>
      </c>
      <c r="R1214" s="3" t="s">
        <v>1178</v>
      </c>
      <c r="S1214" s="3" t="s">
        <v>145</v>
      </c>
      <c r="T1214" s="3" t="s">
        <v>176</v>
      </c>
      <c r="U1214" s="3" t="s">
        <v>5949</v>
      </c>
      <c r="V1214" s="22" t="str">
        <f t="shared" si="121"/>
        <v>RLFO; Hora de aviso: 16:40 21/03/2024; Solución: Tendido de 118 mtrs y dos empalmes de 24 hilos ; Hora de solución: 21:50 21/03/2024; Causa: Intervención de Terceros. No Identificados</v>
      </c>
      <c r="W1214" s="4" t="s">
        <v>5950</v>
      </c>
      <c r="X1214" s="3"/>
      <c r="Y1214" s="3"/>
      <c r="Z1214" s="3" t="s">
        <v>69</v>
      </c>
      <c r="AA1214" s="3" t="s">
        <v>71</v>
      </c>
      <c r="AB1214" s="3">
        <v>0</v>
      </c>
      <c r="AC1214" s="3" t="s">
        <v>71</v>
      </c>
      <c r="AD1214" s="6">
        <v>6.1111111111111109E-2</v>
      </c>
      <c r="AE1214" s="7"/>
      <c r="AF1214" s="7"/>
      <c r="AG1214" s="6">
        <f>Tabla4[[#This Row],[Tiempo Parada de Reloj]]+Tabla4[[#This Row],[Tiempo Autorizado por Telefonica (no Máximo)]]</f>
        <v>6.1111111111111109E-2</v>
      </c>
      <c r="AH1214" s="7">
        <f t="shared" ca="1" si="118"/>
        <v>0.15416666666262446</v>
      </c>
      <c r="AI1214" s="8">
        <f t="shared" si="119"/>
        <v>1.4666666666666666</v>
      </c>
      <c r="AJ1214" s="8">
        <f t="shared" ca="1" si="120"/>
        <v>3.6999999999029871</v>
      </c>
      <c r="AK1214" s="3" t="s">
        <v>88</v>
      </c>
      <c r="AL1214" s="3" t="s">
        <v>70</v>
      </c>
      <c r="AM1214" s="3" t="s">
        <v>87</v>
      </c>
      <c r="AN1214" s="3" t="s">
        <v>120</v>
      </c>
      <c r="AO1214" s="3" t="s">
        <v>73</v>
      </c>
      <c r="AP1214" s="3" t="s">
        <v>73</v>
      </c>
      <c r="AQ1214" s="23">
        <v>45376.013194444444</v>
      </c>
      <c r="AR1214" s="3"/>
      <c r="AS1214" s="23"/>
      <c r="AT1214" s="23"/>
      <c r="AU1214" s="3" t="s">
        <v>1040</v>
      </c>
      <c r="AV1214" s="3" t="s">
        <v>863</v>
      </c>
      <c r="AW1214" s="3" t="s">
        <v>5951</v>
      </c>
      <c r="AX1214" s="3">
        <v>3.5315300000000001</v>
      </c>
      <c r="AY1214" s="3">
        <v>-76.487589999999997</v>
      </c>
      <c r="AZ1214" s="8" t="str">
        <f>+CONCATENATE("Reportan apertura en el enlace ",Tabla4[[#This Row],[Enlace]]," en el ",Tabla4[[#This Row],[Distancia óptica]]," ocasionado por ",Tabla4[[#This Row],[Causa del daño]])</f>
        <v>Reportan apertura en el enlace Mov.Propal - Mov.Bavaria Acopi en el km 0,96 desde propal  ll ocasionado por Intervención de Terceros. No Identificados</v>
      </c>
      <c r="BA1214" s="8" t="str">
        <f>+CONCATENATE("Para dar solución al incidente ",Tabla4[[#This Row],[Solución]])</f>
        <v xml:space="preserve">Para dar solución al incidente Tendido de 118 mtrs y dos empalmes de 24 hilos </v>
      </c>
      <c r="BB1214" s="3" t="str">
        <f>+_xlfn.CONCAT(Tabla4[[#This Row],[Causa Raiz]]," ",Tabla4[[#This Row],[Solución2]]," (",Tabla4[[#This Row],[Anillo]],"- Cabecera: ",Tabla4[[#This Row],[Cabecera]],"- Operador: ",Tabla4[[#This Row],[Operador]],")")</f>
        <v>Reportan apertura en el enlace Mov.Propal - Mov.Bavaria Acopi en el km 0,96 desde propal  ll ocasionado por Intervención de Terceros. No Identificados Para dar solución al incidente Tendido de 118 mtrs y dos empalmes de 24 hilos  (Uk propal 2- Cabecera: Acopi- Operador: Colombia Telecomunicaciones)</v>
      </c>
    </row>
    <row r="1215" spans="1:54" s="2" customFormat="1" ht="213.75">
      <c r="A1215" s="38">
        <f t="shared" si="117"/>
        <v>1214</v>
      </c>
      <c r="B1215" s="3">
        <v>8404977</v>
      </c>
      <c r="C1215" s="3" t="s">
        <v>163</v>
      </c>
      <c r="D1215" s="23">
        <v>45372.694444444445</v>
      </c>
      <c r="E1215" s="23">
        <v>45372.993055555555</v>
      </c>
      <c r="F1215" s="1">
        <f t="shared" ca="1" si="122"/>
        <v>0.29861111110949423</v>
      </c>
      <c r="G1215" s="3" t="s">
        <v>55</v>
      </c>
      <c r="H1215" s="41"/>
      <c r="I1215" s="40"/>
      <c r="J1215" s="5" t="s">
        <v>56</v>
      </c>
      <c r="K1215" s="3" t="s">
        <v>77</v>
      </c>
      <c r="L1215" s="9" t="s">
        <v>78</v>
      </c>
      <c r="M1215" s="3" t="s">
        <v>79</v>
      </c>
      <c r="N1215" s="3" t="s">
        <v>5952</v>
      </c>
      <c r="O1215" s="3" t="s">
        <v>5953</v>
      </c>
      <c r="P1215" s="3" t="s">
        <v>5954</v>
      </c>
      <c r="Q1215" s="4" t="s">
        <v>5955</v>
      </c>
      <c r="R1215" s="3" t="s">
        <v>248</v>
      </c>
      <c r="S1215" s="3" t="s">
        <v>249</v>
      </c>
      <c r="T1215" s="3" t="s">
        <v>66</v>
      </c>
      <c r="U1215" s="3" t="s">
        <v>5956</v>
      </c>
      <c r="V1215" s="22" t="str">
        <f t="shared" si="121"/>
        <v>RDFO; Hora de aviso: 16:40 21/03/2024; Solución: Instalacion de empalme de 8 hilos en reserva existente; Hora de solución: 23:50 21/03/2024; Causa: Vandalismo</v>
      </c>
      <c r="W1215" s="4" t="s">
        <v>160</v>
      </c>
      <c r="X1215" s="3"/>
      <c r="Y1215" s="3"/>
      <c r="Z1215" s="3" t="s">
        <v>69</v>
      </c>
      <c r="AA1215" s="3" t="s">
        <v>70</v>
      </c>
      <c r="AB1215" s="3">
        <v>8404977</v>
      </c>
      <c r="AC1215" s="3" t="s">
        <v>71</v>
      </c>
      <c r="AD1215" s="6">
        <v>9.0277777777777776E-2</v>
      </c>
      <c r="AE1215" s="7"/>
      <c r="AF1215" s="7"/>
      <c r="AG1215" s="6">
        <f>Tabla4[[#This Row],[Tiempo Parada de Reloj]]+Tabla4[[#This Row],[Tiempo Autorizado por Telefonica (no Máximo)]]</f>
        <v>9.0277777777777776E-2</v>
      </c>
      <c r="AH1215" s="7">
        <f t="shared" ca="1" si="118"/>
        <v>0.20833333333171644</v>
      </c>
      <c r="AI1215" s="8">
        <f t="shared" si="119"/>
        <v>2.1666666666666665</v>
      </c>
      <c r="AJ1215" s="8">
        <f t="shared" ca="1" si="120"/>
        <v>4.9999999999611946</v>
      </c>
      <c r="AK1215" s="3" t="s">
        <v>88</v>
      </c>
      <c r="AL1215" s="3" t="s">
        <v>70</v>
      </c>
      <c r="AM1215" s="3" t="s">
        <v>87</v>
      </c>
      <c r="AN1215" s="3" t="s">
        <v>120</v>
      </c>
      <c r="AO1215" s="3" t="s">
        <v>120</v>
      </c>
      <c r="AP1215" s="3" t="s">
        <v>120</v>
      </c>
      <c r="AQ1215" s="23">
        <v>45376.65</v>
      </c>
      <c r="AR1215" s="3"/>
      <c r="AS1215" s="23"/>
      <c r="AT1215" s="23"/>
      <c r="AU1215" s="3" t="s">
        <v>313</v>
      </c>
      <c r="AV1215" s="3" t="s">
        <v>5957</v>
      </c>
      <c r="AW1215" s="3" t="s">
        <v>5958</v>
      </c>
      <c r="AX1215" s="3">
        <v>4.2937799999999999</v>
      </c>
      <c r="AY1215" s="3">
        <v>-74.783779999999993</v>
      </c>
      <c r="AZ1215" s="8" t="str">
        <f>+CONCATENATE("Reportan apertura en el enlace ",Tabla4[[#This Row],[Enlace]]," en el ",Tabla4[[#This Row],[Distancia óptica]]," ocasionado por ",Tabla4[[#This Row],[Causa del daño]])</f>
        <v>Reportan apertura en el enlace Mov. Girardot centro -Mov. Peñalisa club en el Km 1,5 desde Bosques de Athan ocasionado por Vandalismo</v>
      </c>
      <c r="BA1215" s="8" t="str">
        <f>+CONCATENATE("Para dar solución al incidente ",Tabla4[[#This Row],[Solución]])</f>
        <v>Para dar solución al incidente Instalacion de empalme de 8 hilos en reserva existente</v>
      </c>
      <c r="BB1215" s="3" t="str">
        <f>+_xlfn.CONCAT(Tabla4[[#This Row],[Causa Raiz]]," ",Tabla4[[#This Row],[Solución2]]," (",Tabla4[[#This Row],[Anillo]],"- Cabecera: ",Tabla4[[#This Row],[Cabecera]],"- Operador: ",Tabla4[[#This Row],[Operador]],")")</f>
        <v>Reportan apertura en el enlace Mov. Girardot centro -Mov. Peñalisa club en el Km 1,5 desde Bosques de Athan ocasionado por Vandalismo Para dar solución al incidente Instalacion de empalme de 8 hilos en reserva existente (Uk Bosques de Athan- Cabecera: Girardot centro- Operador: Colombia Telecomunicaciones)</v>
      </c>
    </row>
    <row r="1216" spans="1:54" s="2" customFormat="1" ht="171">
      <c r="A1216" s="38">
        <f t="shared" si="117"/>
        <v>1215</v>
      </c>
      <c r="B1216" s="3">
        <v>8405865</v>
      </c>
      <c r="C1216" s="3" t="s">
        <v>92</v>
      </c>
      <c r="D1216" s="23">
        <v>45372.652777777781</v>
      </c>
      <c r="E1216" s="23">
        <v>45372.925694444442</v>
      </c>
      <c r="F1216" s="1">
        <f t="shared" ca="1" si="122"/>
        <v>0.27291666666133096</v>
      </c>
      <c r="G1216" s="3" t="s">
        <v>55</v>
      </c>
      <c r="H1216" s="41"/>
      <c r="I1216" s="40"/>
      <c r="J1216" s="5" t="s">
        <v>56</v>
      </c>
      <c r="K1216" s="3" t="s">
        <v>203</v>
      </c>
      <c r="L1216" s="9" t="s">
        <v>58</v>
      </c>
      <c r="M1216" s="3" t="s">
        <v>169</v>
      </c>
      <c r="N1216" s="3" t="s">
        <v>3835</v>
      </c>
      <c r="O1216" s="3" t="s">
        <v>3528</v>
      </c>
      <c r="P1216" s="3" t="s">
        <v>5959</v>
      </c>
      <c r="Q1216" s="4" t="s">
        <v>5960</v>
      </c>
      <c r="R1216" s="3" t="s">
        <v>174</v>
      </c>
      <c r="S1216" s="3" t="s">
        <v>210</v>
      </c>
      <c r="T1216" s="3" t="s">
        <v>146</v>
      </c>
      <c r="U1216" s="3" t="s">
        <v>5961</v>
      </c>
      <c r="V1216" s="22" t="str">
        <f t="shared" si="121"/>
        <v>RTNFO; Hora de aviso: 15:40 21/03/2024; Solución: Migracion de hilso entre empalmes; Hora de solución: 22:13 21/03/2024; Causa: Falla en la Red FiOp</v>
      </c>
      <c r="W1216" s="4" t="s">
        <v>5577</v>
      </c>
      <c r="X1216" s="3" t="s">
        <v>5962</v>
      </c>
      <c r="Y1216" s="3" t="s">
        <v>5963</v>
      </c>
      <c r="Z1216" s="3" t="s">
        <v>119</v>
      </c>
      <c r="AA1216" s="3" t="s">
        <v>71</v>
      </c>
      <c r="AB1216" s="3">
        <v>0</v>
      </c>
      <c r="AC1216" s="3" t="s">
        <v>71</v>
      </c>
      <c r="AD1216" s="6">
        <v>0</v>
      </c>
      <c r="AE1216" s="7"/>
      <c r="AF1216" s="7"/>
      <c r="AG1216" s="6">
        <f>Tabla4[[#This Row],[Tiempo Parada de Reloj]]+Tabla4[[#This Row],[Tiempo Autorizado por Telefonica (no Máximo)]]</f>
        <v>0</v>
      </c>
      <c r="AH1216" s="7">
        <f t="shared" ca="1" si="118"/>
        <v>0.27291666666133096</v>
      </c>
      <c r="AI1216" s="8">
        <f t="shared" si="119"/>
        <v>0</v>
      </c>
      <c r="AJ1216" s="8">
        <f t="shared" ca="1" si="120"/>
        <v>6.5499999998719431</v>
      </c>
      <c r="AK1216" s="3" t="s">
        <v>87</v>
      </c>
      <c r="AL1216" s="3" t="s">
        <v>70</v>
      </c>
      <c r="AM1216" s="3" t="s">
        <v>120</v>
      </c>
      <c r="AN1216" s="3" t="s">
        <v>120</v>
      </c>
      <c r="AO1216" s="3" t="s">
        <v>120</v>
      </c>
      <c r="AP1216" s="3" t="s">
        <v>120</v>
      </c>
      <c r="AQ1216" s="23">
        <v>45375.347916666666</v>
      </c>
      <c r="AR1216" s="3"/>
      <c r="AS1216" s="23" t="s">
        <v>3535</v>
      </c>
      <c r="AT1216" s="23"/>
      <c r="AU1216" s="3" t="s">
        <v>192</v>
      </c>
      <c r="AV1216" s="3" t="s">
        <v>3536</v>
      </c>
      <c r="AW1216" s="3" t="s">
        <v>76</v>
      </c>
      <c r="AX1216" s="3">
        <v>7.7072079999999996</v>
      </c>
      <c r="AY1216" s="3">
        <v>-72.579487999999998</v>
      </c>
      <c r="AZ1216" s="8" t="str">
        <f>+CONCATENATE("Reportan apertura en el enlace ",Tabla4[[#This Row],[Enlace]]," en el ",Tabla4[[#This Row],[Distancia óptica]]," ocasionado por ",Tabla4[[#This Row],[Causa del daño]])</f>
        <v>Reportan apertura en el enlace Cerro Oriente - Cúcuta en el Km 29,9 desde cucuta ocasionado por Falla en la Red FiOp</v>
      </c>
      <c r="BA1216" s="8" t="str">
        <f>+CONCATENATE("Para dar solución al incidente ",Tabla4[[#This Row],[Solución]])</f>
        <v>Para dar solución al incidente Migracion de hilso entre empalmes</v>
      </c>
      <c r="BB1216" s="3" t="str">
        <f>+_xlfn.CONCAT(Tabla4[[#This Row],[Causa Raiz]]," ",Tabla4[[#This Row],[Solución2]]," (",Tabla4[[#This Row],[Anillo]],"- Cabecera: ",Tabla4[[#This Row],[Cabecera]],"- Operador: ",Tabla4[[#This Row],[Operador]],")")</f>
        <v>Reportan apertura en el enlace Cerro Oriente - Cúcuta en el Km 29,9 desde cucuta ocasionado por Falla en la Red FiOp Para dar solución al incidente Migracion de hilso entre empalmes (Troncal- Cabecera: Cucuta- Operador: Colombia Telecomunicaciones)</v>
      </c>
    </row>
    <row r="1217" spans="1:54" s="2" customFormat="1" ht="185.25">
      <c r="A1217" s="38">
        <f t="shared" si="117"/>
        <v>1216</v>
      </c>
      <c r="B1217" s="3">
        <v>8406003</v>
      </c>
      <c r="C1217" s="3" t="s">
        <v>136</v>
      </c>
      <c r="D1217" s="23">
        <v>45372.71875</v>
      </c>
      <c r="E1217" s="23">
        <v>45373.833333333336</v>
      </c>
      <c r="F1217" s="1">
        <f t="shared" ca="1" si="122"/>
        <v>1.1145833333357587</v>
      </c>
      <c r="G1217" s="3" t="s">
        <v>55</v>
      </c>
      <c r="H1217" s="41"/>
      <c r="I1217" s="40"/>
      <c r="J1217" s="5" t="s">
        <v>137</v>
      </c>
      <c r="K1217" s="3" t="s">
        <v>93</v>
      </c>
      <c r="L1217" s="9" t="s">
        <v>58</v>
      </c>
      <c r="M1217" s="3" t="s">
        <v>59</v>
      </c>
      <c r="N1217" s="3" t="s">
        <v>60</v>
      </c>
      <c r="O1217" s="3" t="s">
        <v>5964</v>
      </c>
      <c r="P1217" s="3" t="s">
        <v>5965</v>
      </c>
      <c r="Q1217" s="4" t="s">
        <v>5966</v>
      </c>
      <c r="R1217" s="3" t="s">
        <v>947</v>
      </c>
      <c r="S1217" s="3" t="s">
        <v>65</v>
      </c>
      <c r="T1217" s="3" t="s">
        <v>276</v>
      </c>
      <c r="U1217" s="3" t="s">
        <v>5967</v>
      </c>
      <c r="V1217" s="22" t="str">
        <f t="shared" si="121"/>
        <v>RBHFO; Hora de aviso: 17:15 21/03/2024; Solución: Se recuperan 40 mts de reserva y se realiza una caja de empalme de 48 hilos; Hora de solución: 20:00 22/03/2024; Causa: Intervención de Terceros</v>
      </c>
      <c r="W1217" s="4" t="s">
        <v>68</v>
      </c>
      <c r="X1217" s="3"/>
      <c r="Y1217" s="3"/>
      <c r="Z1217" s="3" t="s">
        <v>69</v>
      </c>
      <c r="AA1217" s="3" t="s">
        <v>70</v>
      </c>
      <c r="AB1217" s="3">
        <v>8405890</v>
      </c>
      <c r="AC1217" s="3" t="s">
        <v>70</v>
      </c>
      <c r="AD1217" s="6">
        <v>1</v>
      </c>
      <c r="AE1217" s="7"/>
      <c r="AF1217" s="7"/>
      <c r="AG1217" s="6">
        <f>Tabla4[[#This Row],[Tiempo Parada de Reloj]]+Tabla4[[#This Row],[Tiempo Autorizado por Telefonica (no Máximo)]]</f>
        <v>1</v>
      </c>
      <c r="AH1217" s="7">
        <f t="shared" ca="1" si="118"/>
        <v>0.11458333333575865</v>
      </c>
      <c r="AI1217" s="8">
        <f t="shared" si="119"/>
        <v>24</v>
      </c>
      <c r="AJ1217" s="8">
        <f t="shared" ca="1" si="120"/>
        <v>2.7500000000582077</v>
      </c>
      <c r="AK1217" s="3" t="s">
        <v>88</v>
      </c>
      <c r="AL1217" s="3" t="s">
        <v>70</v>
      </c>
      <c r="AM1217" s="3" t="s">
        <v>72</v>
      </c>
      <c r="AN1217" s="3" t="s">
        <v>72</v>
      </c>
      <c r="AO1217" s="3" t="s">
        <v>73</v>
      </c>
      <c r="AP1217" s="3" t="s">
        <v>73</v>
      </c>
      <c r="AQ1217" s="23">
        <v>45376.883333333331</v>
      </c>
      <c r="AR1217" s="3"/>
      <c r="AS1217" s="23"/>
      <c r="AT1217" s="23"/>
      <c r="AU1217" s="3" t="s">
        <v>74</v>
      </c>
      <c r="AV1217" s="3" t="s">
        <v>757</v>
      </c>
      <c r="AW1217" s="3" t="s">
        <v>474</v>
      </c>
      <c r="AX1217" s="3">
        <v>4.6380800000000004</v>
      </c>
      <c r="AY1217" s="3">
        <v>-74.159459999999996</v>
      </c>
      <c r="AZ1217" s="8" t="str">
        <f>+CONCATENATE("Reportan apertura en el enlace ",Tabla4[[#This Row],[Enlace]]," en el ",Tabla4[[#This Row],[Distancia óptica]]," ocasionado por ",Tabla4[[#This Row],[Causa del daño]])</f>
        <v>Reportan apertura en el enlace CG7 - CG9 en el km 0,22 desde cg7 ocasionado por Intervención de Terceros</v>
      </c>
      <c r="BA1217" s="8" t="str">
        <f>+CONCATENATE("Para dar solución al incidente ",Tabla4[[#This Row],[Solución]])</f>
        <v>Para dar solución al incidente Se recuperan 40 mts de reserva y se realiza una caja de empalme de 48 hilos</v>
      </c>
      <c r="BB1217" s="3" t="str">
        <f>+_xlfn.CONCAT(Tabla4[[#This Row],[Causa Raiz]]," ",Tabla4[[#This Row],[Solución2]]," (",Tabla4[[#This Row],[Anillo]],"- Cabecera: ",Tabla4[[#This Row],[Cabecera]],"- Operador: ",Tabla4[[#This Row],[Operador]],")")</f>
        <v>Reportan apertura en el enlace CG7 - CG9 en el km 0,22 desde cg7 ocasionado por Intervención de Terceros Para dar solución al incidente Se recuperan 40 mts de reserva y se realiza una caja de empalme de 48 hilos (Anillo 64- Cabecera: Asturias- Operador: Infraco)</v>
      </c>
    </row>
    <row r="1218" spans="1:54" s="2" customFormat="1" ht="199.5">
      <c r="A1218" s="38">
        <f t="shared" si="117"/>
        <v>1217</v>
      </c>
      <c r="B1218" s="3">
        <v>8405364</v>
      </c>
      <c r="C1218" s="3" t="s">
        <v>54</v>
      </c>
      <c r="D1218" s="23">
        <v>45372.756944444445</v>
      </c>
      <c r="E1218" s="23">
        <v>45372.913194444445</v>
      </c>
      <c r="F1218" s="1">
        <f t="shared" ca="1" si="122"/>
        <v>0.15625</v>
      </c>
      <c r="G1218" s="3" t="s">
        <v>55</v>
      </c>
      <c r="H1218" s="41"/>
      <c r="I1218" s="40"/>
      <c r="J1218" s="5" t="s">
        <v>56</v>
      </c>
      <c r="K1218" s="3" t="s">
        <v>57</v>
      </c>
      <c r="L1218" s="9" t="s">
        <v>58</v>
      </c>
      <c r="M1218" s="3" t="s">
        <v>59</v>
      </c>
      <c r="N1218" s="3" t="s">
        <v>60</v>
      </c>
      <c r="O1218" s="3" t="s">
        <v>5968</v>
      </c>
      <c r="P1218" s="3" t="s">
        <v>5969</v>
      </c>
      <c r="Q1218" s="4" t="s">
        <v>5970</v>
      </c>
      <c r="R1218" s="3" t="s">
        <v>64</v>
      </c>
      <c r="S1218" s="3" t="s">
        <v>65</v>
      </c>
      <c r="T1218" s="3" t="s">
        <v>146</v>
      </c>
      <c r="U1218" s="3" t="s">
        <v>5971</v>
      </c>
      <c r="V1218" s="22" t="str">
        <f t="shared" si="121"/>
        <v>RLFO; Hora de aviso: 18:10 21/03/2024; Solución: Se rehace ODF de 12 hilos en  florida blanca; Hora de solución: 21:55 21/03/2024; Causa: Falla en la Red FiOp</v>
      </c>
      <c r="W1218" s="4" t="s">
        <v>68</v>
      </c>
      <c r="X1218" s="3"/>
      <c r="Y1218" s="3"/>
      <c r="Z1218" s="3" t="s">
        <v>69</v>
      </c>
      <c r="AA1218" s="3" t="s">
        <v>70</v>
      </c>
      <c r="AB1218" s="3">
        <v>8405364</v>
      </c>
      <c r="AC1218" s="3" t="s">
        <v>71</v>
      </c>
      <c r="AD1218" s="6">
        <v>0</v>
      </c>
      <c r="AE1218" s="7"/>
      <c r="AF1218" s="7"/>
      <c r="AG1218" s="6">
        <f>Tabla4[[#This Row],[Tiempo Parada de Reloj]]+Tabla4[[#This Row],[Tiempo Autorizado por Telefonica (no Máximo)]]</f>
        <v>0</v>
      </c>
      <c r="AH1218" s="7">
        <f t="shared" ca="1" si="118"/>
        <v>0.15625</v>
      </c>
      <c r="AI1218" s="8">
        <f t="shared" si="119"/>
        <v>0</v>
      </c>
      <c r="AJ1218" s="8">
        <f t="shared" ca="1" si="120"/>
        <v>3.75</v>
      </c>
      <c r="AK1218" s="3" t="s">
        <v>87</v>
      </c>
      <c r="AL1218" s="3" t="s">
        <v>70</v>
      </c>
      <c r="AM1218" s="3" t="s">
        <v>120</v>
      </c>
      <c r="AN1218" s="3" t="s">
        <v>120</v>
      </c>
      <c r="AO1218" s="3" t="s">
        <v>73</v>
      </c>
      <c r="AP1218" s="3" t="s">
        <v>73</v>
      </c>
      <c r="AQ1218" s="23">
        <v>45376.875</v>
      </c>
      <c r="AR1218" s="3"/>
      <c r="AS1218" s="23"/>
      <c r="AT1218" s="23"/>
      <c r="AU1218" s="3" t="s">
        <v>264</v>
      </c>
      <c r="AV1218" s="3" t="s">
        <v>5972</v>
      </c>
      <c r="AW1218" s="3" t="s">
        <v>135</v>
      </c>
      <c r="AX1218" s="3">
        <v>4.69672</v>
      </c>
      <c r="AY1218" s="3">
        <v>-74.110579999999999</v>
      </c>
      <c r="AZ1218" s="8" t="str">
        <f>+CONCATENATE("Reportan apertura en el enlace ",Tabla4[[#This Row],[Enlace]]," en el ",Tabla4[[#This Row],[Distancia óptica]]," ocasionado por ",Tabla4[[#This Row],[Causa del daño]])</f>
        <v>Reportan apertura en el enlace Dto 31029 San José de la Granja - Dto 31037 Floridablanca en el KM 3,007 desde la granja ocasionado por Falla en la Red FiOp</v>
      </c>
      <c r="BA1218" s="8" t="str">
        <f>+CONCATENATE("Para dar solución al incidente ",Tabla4[[#This Row],[Solución]])</f>
        <v>Para dar solución al incidente Se rehace ODF de 12 hilos en  florida blanca</v>
      </c>
      <c r="BB1218" s="3" t="str">
        <f>+_xlfn.CONCAT(Tabla4[[#This Row],[Causa Raiz]]," ",Tabla4[[#This Row],[Solución2]]," (",Tabla4[[#This Row],[Anillo]],"- Cabecera: ",Tabla4[[#This Row],[Cabecera]],"- Operador: ",Tabla4[[#This Row],[Operador]],")")</f>
        <v>Reportan apertura en el enlace Dto 31029 San José de la Granja - Dto 31037 Floridablanca en el KM 3,007 desde la granja ocasionado por Falla en la Red FiOp Para dar solución al incidente Se rehace ODF de 12 hilos en  florida blanca (Lineal- Cabecera: 31037 floridablanca- Operador: Colombia Telecomunicaciones)</v>
      </c>
    </row>
    <row r="1219" spans="1:54" s="2" customFormat="1" ht="213.75">
      <c r="A1219" s="38">
        <f t="shared" ref="A1219:A1282" si="123">A1218+1</f>
        <v>1218</v>
      </c>
      <c r="B1219" s="3">
        <v>8406112</v>
      </c>
      <c r="C1219" s="3" t="s">
        <v>54</v>
      </c>
      <c r="D1219" s="23">
        <v>45372.760416666664</v>
      </c>
      <c r="E1219" s="23">
        <v>45372.940972222219</v>
      </c>
      <c r="F1219" s="1">
        <f t="shared" ca="1" si="122"/>
        <v>0.18055555555474712</v>
      </c>
      <c r="G1219" s="3" t="s">
        <v>55</v>
      </c>
      <c r="H1219" s="41"/>
      <c r="I1219" s="40"/>
      <c r="J1219" s="5" t="s">
        <v>56</v>
      </c>
      <c r="K1219" s="3" t="s">
        <v>359</v>
      </c>
      <c r="L1219" s="9" t="s">
        <v>78</v>
      </c>
      <c r="M1219" s="3" t="s">
        <v>360</v>
      </c>
      <c r="N1219" s="3" t="s">
        <v>483</v>
      </c>
      <c r="O1219" s="3" t="s">
        <v>5973</v>
      </c>
      <c r="P1219" s="3" t="s">
        <v>5974</v>
      </c>
      <c r="Q1219" s="4" t="s">
        <v>5975</v>
      </c>
      <c r="R1219" s="3" t="s">
        <v>1420</v>
      </c>
      <c r="S1219" s="3" t="s">
        <v>366</v>
      </c>
      <c r="T1219" s="3" t="s">
        <v>176</v>
      </c>
      <c r="U1219" s="3" t="s">
        <v>5976</v>
      </c>
      <c r="V1219" s="22" t="str">
        <f t="shared" si="121"/>
        <v>RLFO; Hora de aviso: 18:15 21/03/2024; Solución: Recuperacion de 20 mts de reserva y un empalme de 48 hilos; Hora de solución: 22:35 21/03/2024; Causa: Intervención de Terceros. No Identificados</v>
      </c>
      <c r="W1219" s="4" t="s">
        <v>368</v>
      </c>
      <c r="X1219" s="3"/>
      <c r="Y1219" s="3"/>
      <c r="Z1219" s="3" t="s">
        <v>69</v>
      </c>
      <c r="AA1219" s="3" t="s">
        <v>71</v>
      </c>
      <c r="AB1219" s="3">
        <v>0</v>
      </c>
      <c r="AC1219" s="3" t="s">
        <v>71</v>
      </c>
      <c r="AD1219" s="6">
        <v>3.0555555555555555E-2</v>
      </c>
      <c r="AE1219" s="7"/>
      <c r="AF1219" s="7"/>
      <c r="AG1219" s="6">
        <f>Tabla4[[#This Row],[Tiempo Parada de Reloj]]+Tabla4[[#This Row],[Tiempo Autorizado por Telefonica (no Máximo)]]</f>
        <v>3.0555555555555555E-2</v>
      </c>
      <c r="AH1219" s="7">
        <f t="shared" ref="AH1219:AH1282" ca="1" si="124">F1219-$AD1219</f>
        <v>0.14999999999919156</v>
      </c>
      <c r="AI1219" s="8">
        <f t="shared" ref="AI1219:AI1282" si="125">AD1219*24</f>
        <v>0.73333333333333328</v>
      </c>
      <c r="AJ1219" s="8">
        <f t="shared" ref="AJ1219:AJ1282" ca="1" si="126">AH1219*24</f>
        <v>3.5999999999805974</v>
      </c>
      <c r="AK1219" s="3" t="s">
        <v>87</v>
      </c>
      <c r="AL1219" s="3" t="s">
        <v>70</v>
      </c>
      <c r="AM1219" s="3" t="s">
        <v>120</v>
      </c>
      <c r="AN1219" s="3" t="s">
        <v>120</v>
      </c>
      <c r="AO1219" s="3" t="s">
        <v>120</v>
      </c>
      <c r="AP1219" s="3" t="s">
        <v>120</v>
      </c>
      <c r="AQ1219" s="23">
        <v>45373.636805555558</v>
      </c>
      <c r="AR1219" s="3"/>
      <c r="AS1219" s="23"/>
      <c r="AT1219" s="23"/>
      <c r="AU1219" s="3" t="s">
        <v>622</v>
      </c>
      <c r="AV1219" s="3" t="s">
        <v>5977</v>
      </c>
      <c r="AW1219" s="3" t="s">
        <v>135</v>
      </c>
      <c r="AX1219" s="3">
        <v>6.1817399999999996</v>
      </c>
      <c r="AY1219" s="3">
        <v>-75.572680000000005</v>
      </c>
      <c r="AZ1219" s="8" t="str">
        <f>+CONCATENATE("Reportan apertura en el enlace ",Tabla4[[#This Row],[Enlace]]," en el ",Tabla4[[#This Row],[Distancia óptica]]," ocasionado por ",Tabla4[[#This Row],[Causa del daño]])</f>
        <v>Reportan apertura en el enlace Mov. Guadalcanal - Mov. Transversales en el km 3,9 desde transversales ocasionado por Intervención de Terceros. No Identificados</v>
      </c>
      <c r="BA1219" s="8" t="str">
        <f>+CONCATENATE("Para dar solución al incidente ",Tabla4[[#This Row],[Solución]])</f>
        <v>Para dar solución al incidente Recuperacion de 20 mts de reserva y un empalme de 48 hilos</v>
      </c>
      <c r="BB1219" s="3" t="str">
        <f>+_xlfn.CONCAT(Tabla4[[#This Row],[Causa Raiz]]," ",Tabla4[[#This Row],[Solución2]]," (",Tabla4[[#This Row],[Anillo]],"- Cabecera: ",Tabla4[[#This Row],[Cabecera]],"- Operador: ",Tabla4[[#This Row],[Operador]],")")</f>
        <v>Reportan apertura en el enlace Mov. Guadalcanal - Mov. Transversales en el km 3,9 desde transversales ocasionado por Intervención de Terceros. No Identificados Para dar solución al incidente Recuperacion de 20 mts de reserva y un empalme de 48 hilos (Lineal- Cabecera: Transversales- Operador: Colombia Telecomunicaciones)</v>
      </c>
    </row>
    <row r="1220" spans="1:54" s="2" customFormat="1" ht="270.75">
      <c r="A1220" s="38">
        <f t="shared" si="123"/>
        <v>1219</v>
      </c>
      <c r="B1220" s="3">
        <v>8407478</v>
      </c>
      <c r="C1220" s="3" t="s">
        <v>92</v>
      </c>
      <c r="D1220" s="23">
        <v>45372.902777777781</v>
      </c>
      <c r="E1220" s="23">
        <v>45373.510416666664</v>
      </c>
      <c r="F1220" s="1">
        <f t="shared" ca="1" si="122"/>
        <v>0.60763888888322981</v>
      </c>
      <c r="G1220" s="3" t="s">
        <v>55</v>
      </c>
      <c r="H1220" s="41"/>
      <c r="I1220" s="40"/>
      <c r="J1220" s="5" t="s">
        <v>56</v>
      </c>
      <c r="K1220" s="3" t="s">
        <v>108</v>
      </c>
      <c r="L1220" s="9" t="s">
        <v>58</v>
      </c>
      <c r="M1220" s="3" t="s">
        <v>228</v>
      </c>
      <c r="N1220" s="3" t="s">
        <v>315</v>
      </c>
      <c r="O1220" s="3" t="s">
        <v>230</v>
      </c>
      <c r="P1220" s="3" t="s">
        <v>5978</v>
      </c>
      <c r="Q1220" s="4" t="s">
        <v>5979</v>
      </c>
      <c r="R1220" s="3" t="s">
        <v>233</v>
      </c>
      <c r="S1220" s="3" t="s">
        <v>115</v>
      </c>
      <c r="T1220" s="3" t="s">
        <v>380</v>
      </c>
      <c r="U1220" s="3" t="s">
        <v>5980</v>
      </c>
      <c r="V1220" s="22" t="str">
        <f t="shared" ref="V1220:V1283" si="127">C1220&amp;"; Hora de aviso: "&amp;TEXT(D1220,"h:mm dd/mm/yyyy")&amp;"; Solución: "&amp;U1220&amp;"; Hora de solución: "&amp;TEXT(E1220,"h:mm dd/mm/yyyy")&amp;"; Causa: "&amp;T1220</f>
        <v>RTNFO; Hora de aviso: 21:40 21/03/2024; Solución: Se realiza tendido de 100 metros de resrva de F.O 36 hilos para red Troncal y 100 metros de F.O de 36 hilos para la radio base, se crean 4 empalmes de continuidad con caja de 48 hilos ; Hora de solución: 12:15 22/03/2024; Causa: Corto Circuito</v>
      </c>
      <c r="W1220" s="4" t="s">
        <v>5945</v>
      </c>
      <c r="X1220" s="3"/>
      <c r="Y1220" s="3"/>
      <c r="Z1220" s="3" t="s">
        <v>69</v>
      </c>
      <c r="AA1220" s="3" t="s">
        <v>71</v>
      </c>
      <c r="AB1220" s="3">
        <v>0</v>
      </c>
      <c r="AC1220" s="3" t="s">
        <v>71</v>
      </c>
      <c r="AD1220" s="6">
        <v>0.4465277777777778</v>
      </c>
      <c r="AE1220" s="7"/>
      <c r="AF1220" s="7"/>
      <c r="AG1220" s="6">
        <f>Tabla4[[#This Row],[Tiempo Parada de Reloj]]+Tabla4[[#This Row],[Tiempo Autorizado por Telefonica (no Máximo)]]</f>
        <v>0.4465277777777778</v>
      </c>
      <c r="AH1220" s="7">
        <f t="shared" ca="1" si="124"/>
        <v>0.16111111110545201</v>
      </c>
      <c r="AI1220" s="8">
        <f t="shared" si="125"/>
        <v>10.716666666666667</v>
      </c>
      <c r="AJ1220" s="8">
        <f t="shared" ca="1" si="126"/>
        <v>3.8666666665308482</v>
      </c>
      <c r="AK1220" s="3" t="s">
        <v>120</v>
      </c>
      <c r="AL1220" s="3" t="s">
        <v>70</v>
      </c>
      <c r="AM1220" s="3" t="s">
        <v>73</v>
      </c>
      <c r="AN1220" s="3" t="s">
        <v>73</v>
      </c>
      <c r="AO1220" s="3" t="s">
        <v>88</v>
      </c>
      <c r="AP1220" s="3" t="s">
        <v>88</v>
      </c>
      <c r="AQ1220" s="23">
        <v>45377.612500000003</v>
      </c>
      <c r="AR1220" s="3" t="s">
        <v>235</v>
      </c>
      <c r="AS1220" s="23" t="s">
        <v>236</v>
      </c>
      <c r="AT1220" s="23"/>
      <c r="AU1220" s="3" t="s">
        <v>237</v>
      </c>
      <c r="AV1220" s="3" t="s">
        <v>4652</v>
      </c>
      <c r="AW1220" s="3" t="s">
        <v>76</v>
      </c>
      <c r="AX1220" s="3">
        <v>10.5924</v>
      </c>
      <c r="AY1220" s="3">
        <v>-74.189499999999995</v>
      </c>
      <c r="AZ1220" s="8" t="str">
        <f>+CONCATENATE("Reportan apertura en el enlace ",Tabla4[[#This Row],[Enlace]]," en el ",Tabla4[[#This Row],[Distancia óptica]]," ocasionado por ",Tabla4[[#This Row],[Causa del daño]])</f>
        <v>Reportan apertura en el enlace Ciénaga - Fundación en el km 61,4 desde cienaga ocasionado por Corto Circuito</v>
      </c>
      <c r="BA1220" s="8" t="str">
        <f>+CONCATENATE("Para dar solución al incidente ",Tabla4[[#This Row],[Solución]])</f>
        <v xml:space="preserve">Para dar solución al incidente Se realiza tendido de 100 metros de resrva de F.O 36 hilos para red Troncal y 100 metros de F.O de 36 hilos para la radio base, se crean 4 empalmes de continuidad con caja de 48 hilos </v>
      </c>
      <c r="BB1220" s="3" t="str">
        <f>+_xlfn.CONCAT(Tabla4[[#This Row],[Causa Raiz]]," ",Tabla4[[#This Row],[Solución2]]," (",Tabla4[[#This Row],[Anillo]],"- Cabecera: ",Tabla4[[#This Row],[Cabecera]],"- Operador: ",Tabla4[[#This Row],[Operador]],")")</f>
        <v>Reportan apertura en el enlace Ciénaga - Fundación en el km 61,4 desde cienaga ocasionado por Corto Circuito Para dar solución al incidente Se realiza tendido de 100 metros de resrva de F.O 36 hilos para red Troncal y 100 metros de F.O de 36 hilos para la radio base, se crean 4 empalmes de continuidad con caja de 48 hilos  (Troncal- Cabecera: calle 13- Operador: Colombia Telecomunicaciones)</v>
      </c>
    </row>
    <row r="1221" spans="1:54" s="2" customFormat="1" ht="171">
      <c r="A1221" s="38">
        <f t="shared" si="123"/>
        <v>1220</v>
      </c>
      <c r="B1221" s="3">
        <v>8407519</v>
      </c>
      <c r="C1221" s="3" t="s">
        <v>163</v>
      </c>
      <c r="D1221" s="23">
        <v>45372.993055555555</v>
      </c>
      <c r="E1221" s="23">
        <v>45378.604166666664</v>
      </c>
      <c r="F1221" s="1">
        <f t="shared" ca="1" si="122"/>
        <v>5.6111111111094942</v>
      </c>
      <c r="G1221" s="3" t="s">
        <v>164</v>
      </c>
      <c r="H1221" s="41" t="s">
        <v>165</v>
      </c>
      <c r="I1221" s="40" t="s">
        <v>5981</v>
      </c>
      <c r="J1221" s="5" t="s">
        <v>490</v>
      </c>
      <c r="K1221" s="3" t="s">
        <v>490</v>
      </c>
      <c r="L1221" s="9" t="s">
        <v>58</v>
      </c>
      <c r="M1221" s="3" t="s">
        <v>123</v>
      </c>
      <c r="N1221" s="3" t="s">
        <v>461</v>
      </c>
      <c r="O1221" s="3" t="s">
        <v>1702</v>
      </c>
      <c r="P1221" s="3" t="s">
        <v>5982</v>
      </c>
      <c r="Q1221" s="4" t="s">
        <v>5983</v>
      </c>
      <c r="R1221" s="3" t="s">
        <v>128</v>
      </c>
      <c r="S1221" s="3" t="s">
        <v>494</v>
      </c>
      <c r="T1221" s="3" t="s">
        <v>146</v>
      </c>
      <c r="U1221" s="3" t="s">
        <v>5984</v>
      </c>
      <c r="V1221" s="22" t="str">
        <f t="shared" si="127"/>
        <v>RDFO; Hora de aviso: 23:50 21/03/2024; Solución: Para dar solucion se realiza un tendido y dos cajas de empalme ; Hora de solución: 14:30 27/03/2024; Causa: Falla en la Red FiOp</v>
      </c>
      <c r="W1221" s="4" t="s">
        <v>5567</v>
      </c>
      <c r="X1221" s="3"/>
      <c r="Y1221" s="3"/>
      <c r="Z1221" s="3" t="s">
        <v>69</v>
      </c>
      <c r="AA1221" s="3" t="s">
        <v>71</v>
      </c>
      <c r="AB1221" s="3">
        <v>0</v>
      </c>
      <c r="AC1221" s="3" t="s">
        <v>71</v>
      </c>
      <c r="AD1221" s="6">
        <v>2.1666666666666665</v>
      </c>
      <c r="AE1221" s="7"/>
      <c r="AF1221" s="7"/>
      <c r="AG1221" s="6">
        <f>Tabla4[[#This Row],[Tiempo Parada de Reloj]]+Tabla4[[#This Row],[Tiempo Autorizado por Telefonica (no Máximo)]]</f>
        <v>2.1666666666666665</v>
      </c>
      <c r="AH1221" s="7">
        <f t="shared" ca="1" si="124"/>
        <v>3.4444444444428277</v>
      </c>
      <c r="AI1221" s="8">
        <f t="shared" si="125"/>
        <v>52</v>
      </c>
      <c r="AJ1221" s="8">
        <f t="shared" ca="1" si="126"/>
        <v>82.666666666627862</v>
      </c>
      <c r="AK1221" s="3" t="s">
        <v>120</v>
      </c>
      <c r="AL1221" s="3" t="s">
        <v>70</v>
      </c>
      <c r="AM1221" s="3" t="s">
        <v>87</v>
      </c>
      <c r="AN1221" s="3" t="s">
        <v>87</v>
      </c>
      <c r="AO1221" s="3"/>
      <c r="AP1221" s="3"/>
      <c r="AQ1221" s="23">
        <f ca="1">NOW()</f>
        <v>45503.696834953706</v>
      </c>
      <c r="AR1221" s="3"/>
      <c r="AS1221" s="23"/>
      <c r="AT1221" s="23"/>
      <c r="AU1221" s="3" t="s">
        <v>494</v>
      </c>
      <c r="AV1221" s="3" t="s">
        <v>1342</v>
      </c>
      <c r="AW1221" s="3" t="s">
        <v>76</v>
      </c>
      <c r="AX1221" s="3" t="s">
        <v>69</v>
      </c>
      <c r="AY1221" s="3" t="s">
        <v>69</v>
      </c>
      <c r="AZ1221" s="8" t="str">
        <f>+CONCATENATE("Reportan apertura en el enlace ",Tabla4[[#This Row],[Enlace]]," en el ",Tabla4[[#This Row],[Distancia óptica]]," ocasionado por ",Tabla4[[#This Row],[Causa del daño]])</f>
        <v>Reportan apertura en el enlace Pelu - Sabanalarga en el km 29,32 desde Nogales  ocasionado por Falla en la Red FiOp</v>
      </c>
      <c r="BA1221" s="8" t="str">
        <f>+CONCATENATE("Para dar solución al incidente ",Tabla4[[#This Row],[Solución]])</f>
        <v xml:space="preserve">Para dar solución al incidente Para dar solucion se realiza un tendido y dos cajas de empalme </v>
      </c>
      <c r="BB1221" s="3" t="str">
        <f>+_xlfn.CONCAT(Tabla4[[#This Row],[Causa Raiz]]," ",Tabla4[[#This Row],[Solución2]]," (",Tabla4[[#This Row],[Anillo]],"- Cabecera: ",Tabla4[[#This Row],[Cabecera]],"- Operador: ",Tabla4[[#This Row],[Operador]],")")</f>
        <v>Reportan apertura en el enlace Pelu - Sabanalarga en el km 29,32 desde Nogales  ocasionado por Falla en la Red FiOp Para dar solución al incidente Para dar solucion se realiza un tendido y dos cajas de empalme  (Troncal- Cabecera: Pelu- Operador: UNE)</v>
      </c>
    </row>
    <row r="1222" spans="1:54" s="2" customFormat="1" ht="156.75">
      <c r="A1222" s="38">
        <f t="shared" si="123"/>
        <v>1221</v>
      </c>
      <c r="B1222" s="3">
        <v>8407610</v>
      </c>
      <c r="C1222" s="3" t="s">
        <v>92</v>
      </c>
      <c r="D1222" s="23">
        <v>45373.0625</v>
      </c>
      <c r="E1222" s="23">
        <v>45373.548611111109</v>
      </c>
      <c r="F1222" s="1">
        <f t="shared" ca="1" si="122"/>
        <v>0.48611111110949423</v>
      </c>
      <c r="G1222" s="3" t="s">
        <v>164</v>
      </c>
      <c r="H1222" s="41" t="s">
        <v>165</v>
      </c>
      <c r="I1222" s="40">
        <v>1308046</v>
      </c>
      <c r="J1222" s="5" t="s">
        <v>568</v>
      </c>
      <c r="K1222" s="3" t="s">
        <v>568</v>
      </c>
      <c r="L1222" s="9" t="s">
        <v>58</v>
      </c>
      <c r="M1222" s="3" t="s">
        <v>373</v>
      </c>
      <c r="N1222" s="3" t="s">
        <v>374</v>
      </c>
      <c r="O1222" s="3" t="s">
        <v>1696</v>
      </c>
      <c r="P1222" s="3" t="s">
        <v>5985</v>
      </c>
      <c r="Q1222" s="4" t="s">
        <v>5986</v>
      </c>
      <c r="R1222" s="3" t="s">
        <v>1555</v>
      </c>
      <c r="S1222" s="3" t="s">
        <v>574</v>
      </c>
      <c r="T1222" s="3" t="s">
        <v>130</v>
      </c>
      <c r="U1222" s="3" t="s">
        <v>2663</v>
      </c>
      <c r="V1222" s="22" t="str">
        <f t="shared" si="127"/>
        <v>RTNFO; Hora de aviso: 1:30 22/03/2024; Solución: Se realiza migracion de los hilos de servicio entre los nodos; Hora de solución: 13:10 22/03/2024; Causa: Plagas</v>
      </c>
      <c r="W1222" s="4" t="s">
        <v>5890</v>
      </c>
      <c r="X1222" s="3"/>
      <c r="Y1222" s="3"/>
      <c r="Z1222" s="3" t="s">
        <v>69</v>
      </c>
      <c r="AA1222" s="3" t="s">
        <v>71</v>
      </c>
      <c r="AB1222" s="3">
        <v>0</v>
      </c>
      <c r="AC1222" s="3" t="s">
        <v>71</v>
      </c>
      <c r="AD1222" s="6">
        <v>0</v>
      </c>
      <c r="AE1222" s="7"/>
      <c r="AF1222" s="7"/>
      <c r="AG1222" s="6">
        <f>Tabla4[[#This Row],[Tiempo Parada de Reloj]]+Tabla4[[#This Row],[Tiempo Autorizado por Telefonica (no Máximo)]]</f>
        <v>0</v>
      </c>
      <c r="AH1222" s="7">
        <f t="shared" ca="1" si="124"/>
        <v>0.48611111110949423</v>
      </c>
      <c r="AI1222" s="8">
        <f t="shared" si="125"/>
        <v>0</v>
      </c>
      <c r="AJ1222" s="8">
        <f t="shared" ca="1" si="126"/>
        <v>11.666666666627862</v>
      </c>
      <c r="AK1222" s="3" t="s">
        <v>120</v>
      </c>
      <c r="AL1222" s="3" t="s">
        <v>70</v>
      </c>
      <c r="AM1222" s="3" t="s">
        <v>106</v>
      </c>
      <c r="AN1222" s="3" t="s">
        <v>106</v>
      </c>
      <c r="AO1222" s="3"/>
      <c r="AP1222" s="3"/>
      <c r="AQ1222" s="23">
        <f ca="1">NOW()</f>
        <v>45503.696834953706</v>
      </c>
      <c r="AR1222" s="3"/>
      <c r="AS1222" s="23"/>
      <c r="AT1222" s="23"/>
      <c r="AU1222" s="3" t="s">
        <v>568</v>
      </c>
      <c r="AV1222" s="3" t="s">
        <v>69</v>
      </c>
      <c r="AW1222" s="3" t="s">
        <v>69</v>
      </c>
      <c r="AX1222" s="3" t="s">
        <v>69</v>
      </c>
      <c r="AY1222" s="3" t="s">
        <v>69</v>
      </c>
      <c r="AZ1222" s="8" t="str">
        <f>+CONCATENATE("Reportan apertura en el enlace ",Tabla4[[#This Row],[Enlace]]," en el ",Tabla4[[#This Row],[Distancia óptica]]," ocasionado por ",Tabla4[[#This Row],[Causa del daño]])</f>
        <v>Reportan apertura en el enlace Villavicencio - Aguazul en el km 20,3 desde Aguazul ocasionado por Plagas</v>
      </c>
      <c r="BA1222" s="8" t="str">
        <f>+CONCATENATE("Para dar solución al incidente ",Tabla4[[#This Row],[Solución]])</f>
        <v>Para dar solución al incidente Se realiza migracion de los hilos de servicio entre los nodos</v>
      </c>
      <c r="BB1222" s="3" t="str">
        <f>+_xlfn.CONCAT(Tabla4[[#This Row],[Causa Raiz]]," ",Tabla4[[#This Row],[Solución2]]," (",Tabla4[[#This Row],[Anillo]],"- Cabecera: ",Tabla4[[#This Row],[Cabecera]],"- Operador: ",Tabla4[[#This Row],[Operador]],")")</f>
        <v>Reportan apertura en el enlace Villavicencio - Aguazul en el km 20,3 desde Aguazul ocasionado por Plagas Para dar solución al incidente Se realiza migracion de los hilos de servicio entre los nodos (NA- Cabecera: NA- Operador: Azteca)</v>
      </c>
    </row>
    <row r="1223" spans="1:54" s="2" customFormat="1" ht="142.5">
      <c r="A1223" s="38">
        <f t="shared" si="123"/>
        <v>1222</v>
      </c>
      <c r="B1223" s="3">
        <v>8407624</v>
      </c>
      <c r="C1223" s="3" t="s">
        <v>92</v>
      </c>
      <c r="D1223" s="23">
        <v>45373.0625</v>
      </c>
      <c r="E1223" s="23">
        <v>45373.75</v>
      </c>
      <c r="F1223" s="1">
        <f t="shared" ca="1" si="122"/>
        <v>0.6875</v>
      </c>
      <c r="G1223" s="3" t="s">
        <v>164</v>
      </c>
      <c r="H1223" s="41" t="s">
        <v>165</v>
      </c>
      <c r="I1223" s="40" t="s">
        <v>5987</v>
      </c>
      <c r="J1223" s="5" t="s">
        <v>167</v>
      </c>
      <c r="K1223" s="3" t="s">
        <v>168</v>
      </c>
      <c r="L1223" s="9" t="s">
        <v>58</v>
      </c>
      <c r="M1223" s="3" t="s">
        <v>4015</v>
      </c>
      <c r="N1223" s="3" t="s">
        <v>4016</v>
      </c>
      <c r="O1223" s="3" t="s">
        <v>1403</v>
      </c>
      <c r="P1223" s="3" t="s">
        <v>1865</v>
      </c>
      <c r="Q1223" s="4" t="s">
        <v>5988</v>
      </c>
      <c r="R1223" s="3" t="s">
        <v>934</v>
      </c>
      <c r="S1223" s="3" t="s">
        <v>175</v>
      </c>
      <c r="T1223" s="3" t="s">
        <v>513</v>
      </c>
      <c r="U1223" s="3" t="s">
        <v>5989</v>
      </c>
      <c r="V1223" s="22" t="str">
        <f t="shared" si="127"/>
        <v>RTNFO; Hora de aviso: 1:30 22/03/2024; Solución: Tendido y dos empalmes ; Hora de solución: 18:00 22/03/2024; Causa: Desastre Natural</v>
      </c>
      <c r="W1223" s="4" t="s">
        <v>178</v>
      </c>
      <c r="X1223" s="3"/>
      <c r="Y1223" s="3"/>
      <c r="Z1223" s="3" t="s">
        <v>69</v>
      </c>
      <c r="AA1223" s="3" t="s">
        <v>71</v>
      </c>
      <c r="AB1223" s="3">
        <v>0</v>
      </c>
      <c r="AC1223" s="3" t="s">
        <v>71</v>
      </c>
      <c r="AD1223" s="6">
        <v>0.16666666666666666</v>
      </c>
      <c r="AE1223" s="7"/>
      <c r="AF1223" s="7"/>
      <c r="AG1223" s="6">
        <f>Tabla4[[#This Row],[Tiempo Parada de Reloj]]+Tabla4[[#This Row],[Tiempo Autorizado por Telefonica (no Máximo)]]</f>
        <v>0.16666666666666666</v>
      </c>
      <c r="AH1223" s="7">
        <f t="shared" ca="1" si="124"/>
        <v>0.52083333333333337</v>
      </c>
      <c r="AI1223" s="8">
        <f t="shared" si="125"/>
        <v>4</v>
      </c>
      <c r="AJ1223" s="8">
        <f t="shared" ca="1" si="126"/>
        <v>12.5</v>
      </c>
      <c r="AK1223" s="3" t="s">
        <v>120</v>
      </c>
      <c r="AL1223" s="3" t="s">
        <v>70</v>
      </c>
      <c r="AM1223" s="3" t="s">
        <v>87</v>
      </c>
      <c r="AN1223" s="3" t="s">
        <v>87</v>
      </c>
      <c r="AO1223" s="3"/>
      <c r="AP1223" s="3"/>
      <c r="AQ1223" s="23">
        <f ca="1">NOW()</f>
        <v>45503.696834953706</v>
      </c>
      <c r="AR1223" s="3"/>
      <c r="AS1223" s="23"/>
      <c r="AT1223" s="23"/>
      <c r="AU1223" s="3" t="s">
        <v>168</v>
      </c>
      <c r="AV1223" s="3" t="s">
        <v>5483</v>
      </c>
      <c r="AW1223" s="3" t="s">
        <v>69</v>
      </c>
      <c r="AX1223" s="3" t="s">
        <v>69</v>
      </c>
      <c r="AY1223" s="3" t="s">
        <v>69</v>
      </c>
      <c r="AZ1223" s="8" t="str">
        <f>+CONCATENATE("Reportan apertura en el enlace ",Tabla4[[#This Row],[Enlace]]," en el ",Tabla4[[#This Row],[Distancia óptica]]," ocasionado por ",Tabla4[[#This Row],[Causa del daño]])</f>
        <v>Reportan apertura en el enlace Mocoa - Florencia en el km 0 ocasionado por Desastre Natural</v>
      </c>
      <c r="BA1223" s="8" t="str">
        <f>+CONCATENATE("Para dar solución al incidente ",Tabla4[[#This Row],[Solución]])</f>
        <v xml:space="preserve">Para dar solución al incidente Tendido y dos empalmes </v>
      </c>
      <c r="BB1223" s="3" t="str">
        <f>+_xlfn.CONCAT(Tabla4[[#This Row],[Causa Raiz]]," ",Tabla4[[#This Row],[Solución2]]," (",Tabla4[[#This Row],[Anillo]],"- Cabecera: ",Tabla4[[#This Row],[Cabecera]],"- Operador: ",Tabla4[[#This Row],[Operador]],")")</f>
        <v>Reportan apertura en el enlace Mocoa - Florencia en el km 0 ocasionado por Desastre Natural Para dar solución al incidente Tendido y dos empalmes  (NA- Cabecera: Mocoa- Operador: Telmex - Claro)</v>
      </c>
    </row>
    <row r="1224" spans="1:54" s="2" customFormat="1" ht="213.75">
      <c r="A1224" s="38">
        <f t="shared" si="123"/>
        <v>1223</v>
      </c>
      <c r="B1224" s="3">
        <v>8408022</v>
      </c>
      <c r="C1224" s="3" t="s">
        <v>54</v>
      </c>
      <c r="D1224" s="23">
        <v>45373.3125</v>
      </c>
      <c r="E1224" s="23">
        <v>45373.743055555555</v>
      </c>
      <c r="F1224" s="1">
        <f t="shared" ca="1" si="122"/>
        <v>0.43055555555474712</v>
      </c>
      <c r="G1224" s="3" t="s">
        <v>55</v>
      </c>
      <c r="H1224" s="41"/>
      <c r="I1224" s="40"/>
      <c r="J1224" s="5" t="s">
        <v>56</v>
      </c>
      <c r="K1224" s="3" t="s">
        <v>57</v>
      </c>
      <c r="L1224" s="9" t="s">
        <v>78</v>
      </c>
      <c r="M1224" s="3" t="s">
        <v>59</v>
      </c>
      <c r="N1224" s="3" t="s">
        <v>60</v>
      </c>
      <c r="O1224" s="3" t="s">
        <v>5990</v>
      </c>
      <c r="P1224" s="3" t="s">
        <v>5991</v>
      </c>
      <c r="Q1224" s="4" t="s">
        <v>5992</v>
      </c>
      <c r="R1224" s="3" t="s">
        <v>775</v>
      </c>
      <c r="S1224" s="3" t="s">
        <v>65</v>
      </c>
      <c r="T1224" s="3" t="s">
        <v>146</v>
      </c>
      <c r="U1224" s="3" t="s">
        <v>5993</v>
      </c>
      <c r="V1224" s="22" t="str">
        <f t="shared" si="127"/>
        <v>RLFO; Hora de aviso: 7:30 22/03/2024; Solución: Tendido de 270 mts de Fo de 144 hilos y dos caja empalme existentes de 144 hilos; Hora de solución: 17:50 22/03/2024; Causa: Falla en la Red FiOp</v>
      </c>
      <c r="W1224" s="4" t="s">
        <v>68</v>
      </c>
      <c r="X1224" s="3"/>
      <c r="Y1224" s="3"/>
      <c r="Z1224" s="3" t="s">
        <v>69</v>
      </c>
      <c r="AA1224" s="3" t="s">
        <v>71</v>
      </c>
      <c r="AB1224" s="3">
        <v>0</v>
      </c>
      <c r="AC1224" s="3" t="s">
        <v>71</v>
      </c>
      <c r="AD1224" s="6">
        <v>0.26805555555555555</v>
      </c>
      <c r="AE1224" s="7"/>
      <c r="AF1224" s="7"/>
      <c r="AG1224" s="6">
        <f>Tabla4[[#This Row],[Tiempo Parada de Reloj]]+Tabla4[[#This Row],[Tiempo Autorizado por Telefonica (no Máximo)]]</f>
        <v>0.26805555555555555</v>
      </c>
      <c r="AH1224" s="7">
        <f t="shared" ca="1" si="124"/>
        <v>0.16249999999919157</v>
      </c>
      <c r="AI1224" s="8">
        <f t="shared" si="125"/>
        <v>6.4333333333333336</v>
      </c>
      <c r="AJ1224" s="8">
        <f t="shared" ca="1" si="126"/>
        <v>3.8999999999805977</v>
      </c>
      <c r="AK1224" s="3" t="s">
        <v>106</v>
      </c>
      <c r="AL1224" s="3" t="s">
        <v>70</v>
      </c>
      <c r="AM1224" s="3" t="s">
        <v>72</v>
      </c>
      <c r="AN1224" s="3" t="s">
        <v>72</v>
      </c>
      <c r="AO1224" s="3" t="s">
        <v>73</v>
      </c>
      <c r="AP1224" s="3" t="s">
        <v>120</v>
      </c>
      <c r="AQ1224" s="23">
        <v>45376.387499999997</v>
      </c>
      <c r="AR1224" s="3"/>
      <c r="AS1224" s="23"/>
      <c r="AT1224" s="23"/>
      <c r="AU1224" s="3" t="s">
        <v>264</v>
      </c>
      <c r="AV1224" s="3" t="s">
        <v>757</v>
      </c>
      <c r="AW1224" s="3" t="s">
        <v>5994</v>
      </c>
      <c r="AX1224" s="3">
        <v>4.5965100000000003</v>
      </c>
      <c r="AY1224" s="3">
        <v>-74.161839999999998</v>
      </c>
      <c r="AZ1224" s="8" t="str">
        <f>+CONCATENATE("Reportan apertura en el enlace ",Tabla4[[#This Row],[Enlace]]," en el ",Tabla4[[#This Row],[Distancia óptica]]," ocasionado por ",Tabla4[[#This Row],[Causa del daño]])</f>
        <v>Reportan apertura en el enlace Mov. Perdomo Alto - Mov. Madalena en el km 0,391 desde madelena  ocasionado por Falla en la Red FiOp</v>
      </c>
      <c r="BA1224" s="8" t="str">
        <f>+CONCATENATE("Para dar solución al incidente ",Tabla4[[#This Row],[Solución]])</f>
        <v>Para dar solución al incidente Tendido de 270 mts de Fo de 144 hilos y dos caja empalme existentes de 144 hilos</v>
      </c>
      <c r="BB1224" s="3" t="str">
        <f>+_xlfn.CONCAT(Tabla4[[#This Row],[Causa Raiz]]," ",Tabla4[[#This Row],[Solución2]]," (",Tabla4[[#This Row],[Anillo]],"- Cabecera: ",Tabla4[[#This Row],[Cabecera]],"- Operador: ",Tabla4[[#This Row],[Operador]],")")</f>
        <v>Reportan apertura en el enlace Mov. Perdomo Alto - Mov. Madalena en el km 0,391 desde madelena  ocasionado por Falla en la Red FiOp Para dar solución al incidente Tendido de 270 mts de Fo de 144 hilos y dos caja empalme existentes de 144 hilos (Anillo 48 A- Cabecera: Asturias- Operador: Colombia Telecomunicaciones)</v>
      </c>
    </row>
    <row r="1225" spans="1:54" s="2" customFormat="1" ht="185.25">
      <c r="A1225" s="38">
        <f t="shared" si="123"/>
        <v>1224</v>
      </c>
      <c r="B1225" s="3">
        <v>8408054</v>
      </c>
      <c r="C1225" s="3" t="s">
        <v>92</v>
      </c>
      <c r="D1225" s="23">
        <v>45373.333333333336</v>
      </c>
      <c r="E1225" s="23">
        <v>45373.459027777775</v>
      </c>
      <c r="F1225" s="1">
        <f t="shared" ca="1" si="122"/>
        <v>0.12569444443943212</v>
      </c>
      <c r="G1225" s="3" t="s">
        <v>55</v>
      </c>
      <c r="H1225" s="41"/>
      <c r="I1225" s="40"/>
      <c r="J1225" s="5" t="s">
        <v>56</v>
      </c>
      <c r="K1225" s="3" t="s">
        <v>108</v>
      </c>
      <c r="L1225" s="9" t="s">
        <v>58</v>
      </c>
      <c r="M1225" s="3" t="s">
        <v>431</v>
      </c>
      <c r="N1225" s="3" t="s">
        <v>432</v>
      </c>
      <c r="O1225" s="3" t="s">
        <v>433</v>
      </c>
      <c r="P1225" s="3" t="s">
        <v>5995</v>
      </c>
      <c r="Q1225" s="4" t="s">
        <v>5996</v>
      </c>
      <c r="R1225" s="3" t="s">
        <v>114</v>
      </c>
      <c r="S1225" s="3" t="s">
        <v>115</v>
      </c>
      <c r="T1225" s="3" t="s">
        <v>211</v>
      </c>
      <c r="U1225" s="3" t="s">
        <v>5997</v>
      </c>
      <c r="V1225" s="22" t="str">
        <f t="shared" si="127"/>
        <v>RTNFO; Hora de aviso: 8:00 22/03/2024; Solución: Se recuperan 350 metros de F.O de 36 hilos y se crea una aja de empalme ; Hora de solución: 11:01 22/03/2024; Causa: Podas</v>
      </c>
      <c r="W1225" s="4" t="s">
        <v>118</v>
      </c>
      <c r="X1225" s="3"/>
      <c r="Y1225" s="3"/>
      <c r="Z1225" s="3" t="s">
        <v>69</v>
      </c>
      <c r="AA1225" s="3" t="s">
        <v>71</v>
      </c>
      <c r="AB1225" s="3">
        <v>0</v>
      </c>
      <c r="AC1225" s="3" t="s">
        <v>71</v>
      </c>
      <c r="AD1225" s="6">
        <v>0</v>
      </c>
      <c r="AE1225" s="7"/>
      <c r="AF1225" s="7"/>
      <c r="AG1225" s="6">
        <f>Tabla4[[#This Row],[Tiempo Parada de Reloj]]+Tabla4[[#This Row],[Tiempo Autorizado por Telefonica (no Máximo)]]</f>
        <v>0</v>
      </c>
      <c r="AH1225" s="7">
        <f t="shared" ca="1" si="124"/>
        <v>0.12569444443943212</v>
      </c>
      <c r="AI1225" s="8">
        <f t="shared" si="125"/>
        <v>0</v>
      </c>
      <c r="AJ1225" s="8">
        <f t="shared" ca="1" si="126"/>
        <v>3.0166666665463708</v>
      </c>
      <c r="AK1225" s="3" t="s">
        <v>88</v>
      </c>
      <c r="AL1225" s="3" t="s">
        <v>71</v>
      </c>
      <c r="AM1225" s="3" t="s">
        <v>69</v>
      </c>
      <c r="AN1225" s="3" t="s">
        <v>88</v>
      </c>
      <c r="AO1225" s="3" t="s">
        <v>73</v>
      </c>
      <c r="AP1225" s="3" t="s">
        <v>73</v>
      </c>
      <c r="AQ1225" s="23">
        <v>45373.713888888888</v>
      </c>
      <c r="AR1225" s="3"/>
      <c r="AS1225" s="23"/>
      <c r="AT1225" s="23"/>
      <c r="AU1225" s="3" t="s">
        <v>436</v>
      </c>
      <c r="AV1225" s="3" t="s">
        <v>432</v>
      </c>
      <c r="AW1225" s="3" t="s">
        <v>76</v>
      </c>
      <c r="AX1225" s="3">
        <v>10.889188000000001</v>
      </c>
      <c r="AY1225" s="3">
        <v>-72.857551999999998</v>
      </c>
      <c r="AZ1225" s="8" t="str">
        <f>+CONCATENATE("Reportan apertura en el enlace ",Tabla4[[#This Row],[Enlace]]," en el ",Tabla4[[#This Row],[Distancia óptica]]," ocasionado por ",Tabla4[[#This Row],[Causa del daño]])</f>
        <v>Reportan apertura en el enlace Villanueva - Fonseca en el km 0,800 desde Fonseca ocasionado por Podas</v>
      </c>
      <c r="BA1225" s="8" t="str">
        <f>+CONCATENATE("Para dar solución al incidente ",Tabla4[[#This Row],[Solución]])</f>
        <v xml:space="preserve">Para dar solución al incidente Se recuperan 350 metros de F.O de 36 hilos y se crea una aja de empalme </v>
      </c>
      <c r="BB1225" s="3" t="str">
        <f>+_xlfn.CONCAT(Tabla4[[#This Row],[Causa Raiz]]," ",Tabla4[[#This Row],[Solución2]]," (",Tabla4[[#This Row],[Anillo]],"- Cabecera: ",Tabla4[[#This Row],[Cabecera]],"- Operador: ",Tabla4[[#This Row],[Operador]],")")</f>
        <v>Reportan apertura en el enlace Villanueva - Fonseca en el km 0,800 desde Fonseca ocasionado por Podas Para dar solución al incidente Se recuperan 350 metros de F.O de 36 hilos y se crea una aja de empalme  (Troncal- Cabecera: FONSECA- Operador: Colombia Telecomunicaciones)</v>
      </c>
    </row>
    <row r="1226" spans="1:54" s="2" customFormat="1" ht="228">
      <c r="A1226" s="38">
        <f t="shared" si="123"/>
        <v>1225</v>
      </c>
      <c r="B1226" s="3">
        <v>8407799</v>
      </c>
      <c r="C1226" s="3" t="s">
        <v>54</v>
      </c>
      <c r="D1226" s="23">
        <v>45373.333333333336</v>
      </c>
      <c r="E1226" s="23">
        <v>45373.583333333336</v>
      </c>
      <c r="F1226" s="1">
        <f t="shared" ca="1" si="122"/>
        <v>0.25</v>
      </c>
      <c r="G1226" s="3" t="s">
        <v>55</v>
      </c>
      <c r="H1226" s="41"/>
      <c r="I1226" s="40"/>
      <c r="J1226" s="5" t="s">
        <v>56</v>
      </c>
      <c r="K1226" s="3" t="s">
        <v>77</v>
      </c>
      <c r="L1226" s="9" t="s">
        <v>78</v>
      </c>
      <c r="M1226" s="3" t="s">
        <v>79</v>
      </c>
      <c r="N1226" s="3" t="s">
        <v>771</v>
      </c>
      <c r="O1226" s="3" t="s">
        <v>5998</v>
      </c>
      <c r="P1226" s="3" t="s">
        <v>5999</v>
      </c>
      <c r="Q1226" s="4" t="s">
        <v>6000</v>
      </c>
      <c r="R1226" s="3" t="s">
        <v>708</v>
      </c>
      <c r="S1226" s="3" t="s">
        <v>249</v>
      </c>
      <c r="T1226" s="3" t="s">
        <v>66</v>
      </c>
      <c r="U1226" s="3" t="s">
        <v>6001</v>
      </c>
      <c r="V1226" s="22" t="str">
        <f t="shared" si="127"/>
        <v>RLFO; Hora de aviso: 8:00 22/03/2024; Solución: Se recupera 20 m de reserva y se instala empalme de 8 hilos en caja empalme de 24; Hora de solución: 14:00 22/03/2024; Causa: Vandalismo</v>
      </c>
      <c r="W1226" s="4" t="s">
        <v>191</v>
      </c>
      <c r="X1226" s="3"/>
      <c r="Y1226" s="3"/>
      <c r="Z1226" s="3"/>
      <c r="AA1226" s="3" t="s">
        <v>70</v>
      </c>
      <c r="AB1226" s="3">
        <v>8407799</v>
      </c>
      <c r="AC1226" s="3" t="s">
        <v>71</v>
      </c>
      <c r="AD1226" s="6">
        <v>8.4722222222222227E-2</v>
      </c>
      <c r="AE1226" s="7"/>
      <c r="AF1226" s="7"/>
      <c r="AG1226" s="6">
        <f>Tabla4[[#This Row],[Tiempo Parada de Reloj]]+Tabla4[[#This Row],[Tiempo Autorizado por Telefonica (no Máximo)]]</f>
        <v>8.4722222222222227E-2</v>
      </c>
      <c r="AH1226" s="7">
        <f t="shared" ca="1" si="124"/>
        <v>0.16527777777777777</v>
      </c>
      <c r="AI1226" s="8">
        <f t="shared" si="125"/>
        <v>2.0333333333333332</v>
      </c>
      <c r="AJ1226" s="8">
        <f t="shared" ca="1" si="126"/>
        <v>3.9666666666666668</v>
      </c>
      <c r="AK1226" s="3" t="s">
        <v>106</v>
      </c>
      <c r="AL1226" s="3" t="s">
        <v>70</v>
      </c>
      <c r="AM1226" s="3" t="s">
        <v>72</v>
      </c>
      <c r="AN1226" s="3" t="s">
        <v>72</v>
      </c>
      <c r="AO1226" s="3" t="s">
        <v>120</v>
      </c>
      <c r="AP1226" s="3" t="s">
        <v>120</v>
      </c>
      <c r="AQ1226" s="23">
        <v>45375.699305555558</v>
      </c>
      <c r="AR1226" s="3"/>
      <c r="AS1226" s="23"/>
      <c r="AT1226" s="23"/>
      <c r="AU1226" s="3" t="s">
        <v>192</v>
      </c>
      <c r="AV1226" s="3" t="s">
        <v>6002</v>
      </c>
      <c r="AW1226" s="3" t="s">
        <v>135</v>
      </c>
      <c r="AX1226" s="3">
        <v>4.5675140000000001</v>
      </c>
      <c r="AY1226" s="3">
        <v>-74.186490000000006</v>
      </c>
      <c r="AZ1226" s="8" t="str">
        <f>+CONCATENATE("Reportan apertura en el enlace ",Tabla4[[#This Row],[Enlace]]," en el ",Tabla4[[#This Row],[Distancia óptica]]," ocasionado por ",Tabla4[[#This Row],[Causa del daño]])</f>
        <v>Reportan apertura en el enlace Mov. Ricaurte Soacha - Mov. Altos de Cazuca en el km 0,693 desde el Buenos Aires  ocasionado por Vandalismo</v>
      </c>
      <c r="BA1226" s="8" t="str">
        <f>+CONCATENATE("Para dar solución al incidente ",Tabla4[[#This Row],[Solución]])</f>
        <v>Para dar solución al incidente Se recupera 20 m de reserva y se instala empalme de 8 hilos en caja empalme de 24</v>
      </c>
      <c r="BB1226" s="3" t="str">
        <f>+_xlfn.CONCAT(Tabla4[[#This Row],[Causa Raiz]]," ",Tabla4[[#This Row],[Solución2]]," (",Tabla4[[#This Row],[Anillo]],"- Cabecera: ",Tabla4[[#This Row],[Cabecera]],"- Operador: ",Tabla4[[#This Row],[Operador]],")")</f>
        <v>Reportan apertura en el enlace Mov. Ricaurte Soacha - Mov. Altos de Cazuca en el km 0,693 desde el Buenos Aires  ocasionado por Vandalismo Para dar solución al incidente Se recupera 20 m de reserva y se instala empalme de 8 hilos en caja empalme de 24 (Lineal- Cabecera: Mov. Buenos Aires- Operador: Colombia Telecomunicaciones)</v>
      </c>
    </row>
    <row r="1227" spans="1:54" s="2" customFormat="1" ht="199.5">
      <c r="A1227" s="38">
        <f t="shared" si="123"/>
        <v>1226</v>
      </c>
      <c r="B1227" s="3">
        <v>8408527</v>
      </c>
      <c r="C1227" s="3" t="s">
        <v>54</v>
      </c>
      <c r="D1227" s="23">
        <v>45373.381944444445</v>
      </c>
      <c r="E1227" s="23">
        <v>45373.541666666664</v>
      </c>
      <c r="F1227" s="1">
        <f t="shared" ca="1" si="122"/>
        <v>0.15972222221898846</v>
      </c>
      <c r="G1227" s="3" t="s">
        <v>55</v>
      </c>
      <c r="H1227" s="41"/>
      <c r="I1227" s="40"/>
      <c r="J1227" s="5" t="s">
        <v>56</v>
      </c>
      <c r="K1227" s="3" t="s">
        <v>203</v>
      </c>
      <c r="L1227" s="9" t="s">
        <v>78</v>
      </c>
      <c r="M1227" s="3" t="s">
        <v>169</v>
      </c>
      <c r="N1227" s="3" t="s">
        <v>437</v>
      </c>
      <c r="O1227" s="3" t="s">
        <v>6003</v>
      </c>
      <c r="P1227" s="3" t="s">
        <v>6004</v>
      </c>
      <c r="Q1227" s="4" t="s">
        <v>6005</v>
      </c>
      <c r="R1227" s="3" t="s">
        <v>174</v>
      </c>
      <c r="S1227" s="3" t="s">
        <v>210</v>
      </c>
      <c r="T1227" s="3" t="s">
        <v>256</v>
      </c>
      <c r="U1227" s="3" t="s">
        <v>2433</v>
      </c>
      <c r="V1227" s="22" t="str">
        <f t="shared" si="127"/>
        <v>RLFO; Hora de aviso: 9:10 22/03/2024; Solución: Se re fusiona hilo de servicio en el punto de la medida; Hora de solución: 13:00 22/03/2024; Causa: Falla de Empalme de FiOp</v>
      </c>
      <c r="W1227" s="4" t="s">
        <v>6006</v>
      </c>
      <c r="X1227" s="3" t="s">
        <v>6007</v>
      </c>
      <c r="Y1227" s="3" t="s">
        <v>6008</v>
      </c>
      <c r="Z1227" s="3" t="s">
        <v>119</v>
      </c>
      <c r="AA1227" s="3" t="s">
        <v>71</v>
      </c>
      <c r="AB1227" s="3">
        <v>0</v>
      </c>
      <c r="AC1227" s="3" t="s">
        <v>71</v>
      </c>
      <c r="AD1227" s="6">
        <v>0</v>
      </c>
      <c r="AE1227" s="7"/>
      <c r="AF1227" s="7"/>
      <c r="AG1227" s="6">
        <f>Tabla4[[#This Row],[Tiempo Parada de Reloj]]+Tabla4[[#This Row],[Tiempo Autorizado por Telefonica (no Máximo)]]</f>
        <v>0</v>
      </c>
      <c r="AH1227" s="7">
        <f t="shared" ca="1" si="124"/>
        <v>0.15972222221898846</v>
      </c>
      <c r="AI1227" s="8">
        <f t="shared" si="125"/>
        <v>0</v>
      </c>
      <c r="AJ1227" s="8">
        <f t="shared" ca="1" si="126"/>
        <v>3.8333333332557231</v>
      </c>
      <c r="AK1227" s="3" t="s">
        <v>88</v>
      </c>
      <c r="AL1227" s="3" t="s">
        <v>70</v>
      </c>
      <c r="AM1227" s="3" t="s">
        <v>106</v>
      </c>
      <c r="AN1227" s="3" t="s">
        <v>106</v>
      </c>
      <c r="AO1227" s="3" t="s">
        <v>73</v>
      </c>
      <c r="AP1227" s="3" t="s">
        <v>73</v>
      </c>
      <c r="AQ1227" s="23">
        <v>45374.402083333334</v>
      </c>
      <c r="AR1227" s="3"/>
      <c r="AS1227" s="23"/>
      <c r="AT1227" s="23"/>
      <c r="AU1227" s="3" t="s">
        <v>192</v>
      </c>
      <c r="AV1227" s="3" t="s">
        <v>445</v>
      </c>
      <c r="AW1227" s="3" t="s">
        <v>1311</v>
      </c>
      <c r="AX1227" s="3">
        <v>7.8902000000000001</v>
      </c>
      <c r="AY1227" s="3">
        <v>-72.547600000000003</v>
      </c>
      <c r="AZ1227" s="8" t="str">
        <f>+CONCATENATE("Reportan apertura en el enlace ",Tabla4[[#This Row],[Enlace]]," en el ",Tabla4[[#This Row],[Distancia óptica]]," ocasionado por ",Tabla4[[#This Row],[Causa del daño]])</f>
        <v>Reportan apertura en el enlace Mov Valles del rodeo - Mov . Barrio Nidia Cucuta en el km 0,600 desde Valles del Rodeo  ocasionado por Falla de Empalme de FiOp</v>
      </c>
      <c r="BA1227" s="8" t="str">
        <f>+CONCATENATE("Para dar solución al incidente ",Tabla4[[#This Row],[Solución]])</f>
        <v>Para dar solución al incidente Se re fusiona hilo de servicio en el punto de la medida</v>
      </c>
      <c r="BB1227" s="3" t="str">
        <f>+_xlfn.CONCAT(Tabla4[[#This Row],[Causa Raiz]]," ",Tabla4[[#This Row],[Solución2]]," (",Tabla4[[#This Row],[Anillo]],"- Cabecera: ",Tabla4[[#This Row],[Cabecera]],"- Operador: ",Tabla4[[#This Row],[Operador]],")")</f>
        <v>Reportan apertura en el enlace Mov Valles del rodeo - Mov . Barrio Nidia Cucuta en el km 0,600 desde Valles del Rodeo  ocasionado por Falla de Empalme de FiOp Para dar solución al incidente Se re fusiona hilo de servicio en el punto de la medida (UK- Cabecera: Avenida Cero- Operador: Colombia Telecomunicaciones)</v>
      </c>
    </row>
    <row r="1228" spans="1:54" s="2" customFormat="1" ht="128.25">
      <c r="A1228" s="38">
        <f t="shared" si="123"/>
        <v>1227</v>
      </c>
      <c r="B1228" s="3">
        <v>8407789</v>
      </c>
      <c r="C1228" s="3" t="s">
        <v>54</v>
      </c>
      <c r="D1228" s="23">
        <v>45373.40625</v>
      </c>
      <c r="E1228" s="23">
        <v>45373.407638888886</v>
      </c>
      <c r="F1228" s="1">
        <f t="shared" ca="1" si="122"/>
        <v>1.3888888861401938E-3</v>
      </c>
      <c r="G1228" s="3" t="s">
        <v>55</v>
      </c>
      <c r="H1228" s="41"/>
      <c r="I1228" s="40"/>
      <c r="J1228" s="5" t="s">
        <v>56</v>
      </c>
      <c r="K1228" s="3" t="s">
        <v>122</v>
      </c>
      <c r="L1228" s="9" t="s">
        <v>78</v>
      </c>
      <c r="M1228" s="3" t="s">
        <v>383</v>
      </c>
      <c r="N1228" s="3" t="s">
        <v>384</v>
      </c>
      <c r="O1228" s="3" t="s">
        <v>679</v>
      </c>
      <c r="P1228" s="3">
        <v>0</v>
      </c>
      <c r="Q1228" s="4" t="s">
        <v>6009</v>
      </c>
      <c r="R1228" s="3" t="s">
        <v>388</v>
      </c>
      <c r="S1228" s="3" t="s">
        <v>129</v>
      </c>
      <c r="T1228" s="3" t="s">
        <v>104</v>
      </c>
      <c r="U1228" s="3" t="s">
        <v>5847</v>
      </c>
      <c r="V1228" s="22" t="str">
        <f t="shared" si="127"/>
        <v>RLFO; Hora de aviso: 9:45 22/03/2024; Solución: Tema de energia; Hora de solución: 9:47 22/03/2024; Causa: Visita Fallida</v>
      </c>
      <c r="W1228" s="4" t="s">
        <v>132</v>
      </c>
      <c r="X1228" s="3"/>
      <c r="Y1228" s="3"/>
      <c r="Z1228" s="3" t="s">
        <v>69</v>
      </c>
      <c r="AA1228" s="3" t="s">
        <v>70</v>
      </c>
      <c r="AB1228" s="3">
        <v>8407789</v>
      </c>
      <c r="AC1228" s="3" t="s">
        <v>71</v>
      </c>
      <c r="AD1228" s="6">
        <v>0</v>
      </c>
      <c r="AE1228" s="7"/>
      <c r="AF1228" s="7"/>
      <c r="AG1228" s="6">
        <f>Tabla4[[#This Row],[Tiempo Parada de Reloj]]+Tabla4[[#This Row],[Tiempo Autorizado por Telefonica (no Máximo)]]</f>
        <v>0</v>
      </c>
      <c r="AH1228" s="7">
        <f t="shared" ca="1" si="124"/>
        <v>1.3888888861401938E-3</v>
      </c>
      <c r="AI1228" s="8">
        <f t="shared" si="125"/>
        <v>0</v>
      </c>
      <c r="AJ1228" s="8">
        <f t="shared" ca="1" si="126"/>
        <v>3.3333333267364651E-2</v>
      </c>
      <c r="AK1228" s="3" t="s">
        <v>88</v>
      </c>
      <c r="AL1228" s="3" t="s">
        <v>70</v>
      </c>
      <c r="AM1228" s="3" t="s">
        <v>72</v>
      </c>
      <c r="AN1228" s="3" t="s">
        <v>72</v>
      </c>
      <c r="AO1228" s="3" t="s">
        <v>72</v>
      </c>
      <c r="AP1228" s="3" t="s">
        <v>72</v>
      </c>
      <c r="AQ1228" s="23">
        <v>45373.811805555553</v>
      </c>
      <c r="AR1228" s="3"/>
      <c r="AS1228" s="23"/>
      <c r="AT1228" s="23"/>
      <c r="AU1228" s="3" t="s">
        <v>392</v>
      </c>
      <c r="AV1228" s="3" t="s">
        <v>69</v>
      </c>
      <c r="AW1228" s="3" t="s">
        <v>69</v>
      </c>
      <c r="AX1228" s="3" t="s">
        <v>69</v>
      </c>
      <c r="AY1228" s="3" t="s">
        <v>69</v>
      </c>
      <c r="AZ1228" s="8" t="str">
        <f>+CONCATENATE("Reportan apertura en el enlace ",Tabla4[[#This Row],[Enlace]]," en el ",Tabla4[[#This Row],[Distancia óptica]]," ocasionado por ",Tabla4[[#This Row],[Causa del daño]])</f>
        <v>Reportan apertura en el enlace Mov. La Quinta - Mov. Bazurto en el 0 ocasionado por Visita Fallida</v>
      </c>
      <c r="BA1228" s="8" t="str">
        <f>+CONCATENATE("Para dar solución al incidente ",Tabla4[[#This Row],[Solución]])</f>
        <v>Para dar solución al incidente Tema de energia</v>
      </c>
      <c r="BB1228" s="3" t="str">
        <f>+_xlfn.CONCAT(Tabla4[[#This Row],[Causa Raiz]]," ",Tabla4[[#This Row],[Solución2]]," (",Tabla4[[#This Row],[Anillo]],"- Cabecera: ",Tabla4[[#This Row],[Cabecera]],"- Operador: ",Tabla4[[#This Row],[Operador]],")")</f>
        <v>Reportan apertura en el enlace Mov. La Quinta - Mov. Bazurto en el 0 ocasionado por Visita Fallida Para dar solución al incidente Tema de energia (NA- Cabecera: NA- Operador: Colombia Telecomunicaciones)</v>
      </c>
    </row>
    <row r="1229" spans="1:54" s="2" customFormat="1" ht="185.25">
      <c r="A1229" s="38">
        <f t="shared" si="123"/>
        <v>1228</v>
      </c>
      <c r="B1229" s="3">
        <v>8408369</v>
      </c>
      <c r="C1229" s="3" t="s">
        <v>163</v>
      </c>
      <c r="D1229" s="23">
        <v>45373.427083333336</v>
      </c>
      <c r="E1229" s="23">
        <v>45374.534722222219</v>
      </c>
      <c r="F1229" s="1">
        <f t="shared" ca="1" si="122"/>
        <v>1.1076388888832298</v>
      </c>
      <c r="G1229" s="3" t="s">
        <v>55</v>
      </c>
      <c r="H1229" s="41"/>
      <c r="I1229" s="40"/>
      <c r="J1229" s="5" t="s">
        <v>56</v>
      </c>
      <c r="K1229" s="3" t="s">
        <v>203</v>
      </c>
      <c r="L1229" s="9" t="s">
        <v>78</v>
      </c>
      <c r="M1229" s="3" t="s">
        <v>79</v>
      </c>
      <c r="N1229" s="3" t="s">
        <v>3537</v>
      </c>
      <c r="O1229" s="3" t="s">
        <v>6010</v>
      </c>
      <c r="P1229" s="3" t="s">
        <v>6011</v>
      </c>
      <c r="Q1229" s="4" t="s">
        <v>6012</v>
      </c>
      <c r="R1229" s="3" t="s">
        <v>84</v>
      </c>
      <c r="S1229" s="3" t="s">
        <v>210</v>
      </c>
      <c r="T1229" s="3" t="s">
        <v>66</v>
      </c>
      <c r="U1229" s="3" t="s">
        <v>4586</v>
      </c>
      <c r="V1229" s="22" t="str">
        <f t="shared" si="127"/>
        <v>RDFO; Hora de aviso: 10:15 22/03/2024; Solución: se realiza tendido de 100 mts y dos empalmes de 36 hilos; Hora de solución: 12:50 23/03/2024; Causa: Vandalismo</v>
      </c>
      <c r="W1229" s="4" t="s">
        <v>213</v>
      </c>
      <c r="X1229" s="3"/>
      <c r="Y1229" s="3"/>
      <c r="Z1229" s="3" t="s">
        <v>69</v>
      </c>
      <c r="AA1229" s="3" t="s">
        <v>71</v>
      </c>
      <c r="AB1229" s="3">
        <v>0</v>
      </c>
      <c r="AC1229" s="3" t="s">
        <v>71</v>
      </c>
      <c r="AD1229" s="6">
        <v>0.9</v>
      </c>
      <c r="AE1229" s="7"/>
      <c r="AF1229" s="7"/>
      <c r="AG1229" s="6">
        <f>Tabla4[[#This Row],[Tiempo Parada de Reloj]]+Tabla4[[#This Row],[Tiempo Autorizado por Telefonica (no Máximo)]]</f>
        <v>0.9</v>
      </c>
      <c r="AH1229" s="7">
        <f t="shared" ca="1" si="124"/>
        <v>0.20763888888322979</v>
      </c>
      <c r="AI1229" s="8">
        <f t="shared" si="125"/>
        <v>21.6</v>
      </c>
      <c r="AJ1229" s="8">
        <f t="shared" ca="1" si="126"/>
        <v>4.9833333331975149</v>
      </c>
      <c r="AK1229" s="3" t="s">
        <v>88</v>
      </c>
      <c r="AL1229" s="3" t="s">
        <v>70</v>
      </c>
      <c r="AM1229" s="3" t="s">
        <v>73</v>
      </c>
      <c r="AN1229" s="3" t="s">
        <v>119</v>
      </c>
      <c r="AO1229" s="3" t="s">
        <v>72</v>
      </c>
      <c r="AP1229" s="3" t="s">
        <v>72</v>
      </c>
      <c r="AQ1229" s="23">
        <v>45380.881249999999</v>
      </c>
      <c r="AR1229" s="3"/>
      <c r="AS1229" s="23"/>
      <c r="AT1229" s="23"/>
      <c r="AU1229" s="3" t="s">
        <v>610</v>
      </c>
      <c r="AV1229" s="3" t="s">
        <v>6013</v>
      </c>
      <c r="AW1229" s="3" t="s">
        <v>307</v>
      </c>
      <c r="AX1229" s="3">
        <v>4.8861100000000004</v>
      </c>
      <c r="AY1229" s="3">
        <v>-74.036060000000006</v>
      </c>
      <c r="AZ1229" s="8" t="str">
        <f>+CONCATENATE("Reportan apertura en el enlace ",Tabla4[[#This Row],[Enlace]]," en el ",Tabla4[[#This Row],[Distancia óptica]]," ocasionado por ",Tabla4[[#This Row],[Causa del daño]])</f>
        <v>Reportan apertura en el enlace Mov. Amarillo Chia - Mov. Barval en el km 1,7 desde  Mov. Amarillo Chia ocasionado por Vandalismo</v>
      </c>
      <c r="BA1229" s="8" t="str">
        <f>+CONCATENATE("Para dar solución al incidente ",Tabla4[[#This Row],[Solución]])</f>
        <v>Para dar solución al incidente se realiza tendido de 100 mts y dos empalmes de 36 hilos</v>
      </c>
      <c r="BB1229" s="3" t="str">
        <f>+_xlfn.CONCAT(Tabla4[[#This Row],[Causa Raiz]]," ",Tabla4[[#This Row],[Solución2]]," (",Tabla4[[#This Row],[Anillo]],"- Cabecera: ",Tabla4[[#This Row],[Cabecera]],"- Operador: ",Tabla4[[#This Row],[Operador]],")")</f>
        <v>Reportan apertura en el enlace Mov. Amarillo Chia - Mov. Barval en el km 1,7 desde  Mov. Amarillo Chia ocasionado por Vandalismo Para dar solución al incidente se realiza tendido de 100 mts y dos empalmes de 36 hilos (LINEAL- Cabecera: AMARILO- Operador: Colombia Telecomunicaciones)</v>
      </c>
    </row>
    <row r="1230" spans="1:54" s="2" customFormat="1" ht="171">
      <c r="A1230" s="38">
        <f t="shared" si="123"/>
        <v>1229</v>
      </c>
      <c r="B1230" s="3">
        <v>8408342</v>
      </c>
      <c r="C1230" s="3" t="s">
        <v>136</v>
      </c>
      <c r="D1230" s="23">
        <v>45373.489583333336</v>
      </c>
      <c r="E1230" s="23">
        <v>45373.618055555555</v>
      </c>
      <c r="F1230" s="1">
        <f t="shared" ca="1" si="122"/>
        <v>0.12847222221898846</v>
      </c>
      <c r="G1230" s="3" t="s">
        <v>55</v>
      </c>
      <c r="H1230" s="41"/>
      <c r="I1230" s="40"/>
      <c r="J1230" s="5" t="s">
        <v>137</v>
      </c>
      <c r="K1230" s="3" t="s">
        <v>93</v>
      </c>
      <c r="L1230" s="9" t="s">
        <v>78</v>
      </c>
      <c r="M1230" s="3" t="s">
        <v>59</v>
      </c>
      <c r="N1230" s="3" t="s">
        <v>60</v>
      </c>
      <c r="O1230" s="3" t="s">
        <v>6014</v>
      </c>
      <c r="P1230" s="3" t="s">
        <v>6015</v>
      </c>
      <c r="Q1230" s="4" t="s">
        <v>6016</v>
      </c>
      <c r="R1230" s="3" t="s">
        <v>947</v>
      </c>
      <c r="S1230" s="3" t="s">
        <v>65</v>
      </c>
      <c r="T1230" s="3" t="s">
        <v>256</v>
      </c>
      <c r="U1230" s="3" t="s">
        <v>6017</v>
      </c>
      <c r="V1230" s="22" t="str">
        <f t="shared" si="127"/>
        <v>RBHFO; Hora de aviso: 11:45 22/03/2024; Solución: Se realiza fusion de hilo abierto en empalme; Hora de solución: 14:50 22/03/2024; Causa: Falla de Empalme de FiOp</v>
      </c>
      <c r="W1230" s="4" t="s">
        <v>68</v>
      </c>
      <c r="X1230" s="3"/>
      <c r="Y1230" s="3"/>
      <c r="Z1230" s="3" t="s">
        <v>69</v>
      </c>
      <c r="AA1230" s="3" t="s">
        <v>71</v>
      </c>
      <c r="AB1230" s="3">
        <v>0</v>
      </c>
      <c r="AC1230" s="3" t="s">
        <v>71</v>
      </c>
      <c r="AD1230" s="6">
        <v>0</v>
      </c>
      <c r="AE1230" s="7"/>
      <c r="AF1230" s="7"/>
      <c r="AG1230" s="6">
        <f>Tabla4[[#This Row],[Tiempo Parada de Reloj]]+Tabla4[[#This Row],[Tiempo Autorizado por Telefonica (no Máximo)]]</f>
        <v>0</v>
      </c>
      <c r="AH1230" s="7">
        <f t="shared" ca="1" si="124"/>
        <v>0.12847222221898846</v>
      </c>
      <c r="AI1230" s="8">
        <f t="shared" si="125"/>
        <v>0</v>
      </c>
      <c r="AJ1230" s="8">
        <f t="shared" ca="1" si="126"/>
        <v>3.0833333332557231</v>
      </c>
      <c r="AK1230" s="3" t="s">
        <v>88</v>
      </c>
      <c r="AL1230" s="3" t="s">
        <v>70</v>
      </c>
      <c r="AM1230" s="3" t="s">
        <v>88</v>
      </c>
      <c r="AN1230" s="3" t="s">
        <v>88</v>
      </c>
      <c r="AO1230" s="3" t="s">
        <v>120</v>
      </c>
      <c r="AP1230" s="3" t="s">
        <v>120</v>
      </c>
      <c r="AQ1230" s="23">
        <v>45375.884027777778</v>
      </c>
      <c r="AR1230" s="3"/>
      <c r="AS1230" s="23"/>
      <c r="AT1230" s="23"/>
      <c r="AU1230" s="3" t="s">
        <v>74</v>
      </c>
      <c r="AV1230" s="3" t="s">
        <v>950</v>
      </c>
      <c r="AW1230" s="3" t="s">
        <v>1166</v>
      </c>
      <c r="AX1230" s="3">
        <v>4.6320300000000003</v>
      </c>
      <c r="AY1230" s="3">
        <v>-74.112359999999995</v>
      </c>
      <c r="AZ1230" s="8" t="str">
        <f>+CONCATENATE("Reportan apertura en el enlace ",Tabla4[[#This Row],[Enlace]]," en el ",Tabla4[[#This Row],[Distancia óptica]]," ocasionado por ",Tabla4[[#This Row],[Causa del daño]])</f>
        <v>Reportan apertura en el enlace Mov .FNA Puente Aranda -Mov. Codensa en el km 0,933 desde FNA  ocasionado por Falla de Empalme de FiOp</v>
      </c>
      <c r="BA1230" s="8" t="str">
        <f>+CONCATENATE("Para dar solución al incidente ",Tabla4[[#This Row],[Solución]])</f>
        <v>Para dar solución al incidente Se realiza fusion de hilo abierto en empalme</v>
      </c>
      <c r="BB1230" s="3" t="str">
        <f>+_xlfn.CONCAT(Tabla4[[#This Row],[Causa Raiz]]," ",Tabla4[[#This Row],[Solución2]]," (",Tabla4[[#This Row],[Anillo]],"- Cabecera: ",Tabla4[[#This Row],[Cabecera]],"- Operador: ",Tabla4[[#This Row],[Operador]],")")</f>
        <v>Reportan apertura en el enlace Mov .FNA Puente Aranda -Mov. Codensa en el km 0,933 desde FNA  ocasionado por Falla de Empalme de FiOp Para dar solución al incidente Se realiza fusion de hilo abierto en empalme (Anillo 53- Cabecera: Salitre- Operador: Infraco)</v>
      </c>
    </row>
    <row r="1231" spans="1:54" s="2" customFormat="1" ht="185.25">
      <c r="A1231" s="38">
        <f t="shared" si="123"/>
        <v>1230</v>
      </c>
      <c r="B1231" s="3">
        <v>8408392</v>
      </c>
      <c r="C1231" s="3" t="s">
        <v>54</v>
      </c>
      <c r="D1231" s="23">
        <v>45373.46875</v>
      </c>
      <c r="E1231" s="23">
        <v>45374.475694444445</v>
      </c>
      <c r="F1231" s="1">
        <f t="shared" ca="1" si="122"/>
        <v>1.0069444444452529</v>
      </c>
      <c r="G1231" s="3" t="s">
        <v>55</v>
      </c>
      <c r="H1231" s="41"/>
      <c r="I1231" s="40"/>
      <c r="J1231" s="5" t="s">
        <v>56</v>
      </c>
      <c r="K1231" s="3" t="s">
        <v>359</v>
      </c>
      <c r="L1231" s="9" t="s">
        <v>58</v>
      </c>
      <c r="M1231" s="3" t="s">
        <v>569</v>
      </c>
      <c r="N1231" s="3" t="s">
        <v>570</v>
      </c>
      <c r="O1231" s="3" t="s">
        <v>6018</v>
      </c>
      <c r="P1231" s="3" t="s">
        <v>6019</v>
      </c>
      <c r="Q1231" s="4" t="s">
        <v>6020</v>
      </c>
      <c r="R1231" s="3" t="s">
        <v>2742</v>
      </c>
      <c r="S1231" s="3" t="s">
        <v>366</v>
      </c>
      <c r="T1231" s="3" t="s">
        <v>66</v>
      </c>
      <c r="U1231" s="3" t="s">
        <v>6021</v>
      </c>
      <c r="V1231" s="22" t="str">
        <f t="shared" si="127"/>
        <v>RLFO; Hora de aviso: 11:15 22/03/2024; Solución: se realiza tendido de 180 mts y dos empalmes de 24 hilos ; Hora de solución: 11:25 23/03/2024; Causa: Vandalismo</v>
      </c>
      <c r="W1231" s="4" t="s">
        <v>6022</v>
      </c>
      <c r="X1231" s="3" t="s">
        <v>6023</v>
      </c>
      <c r="Y1231" s="3" t="s">
        <v>6024</v>
      </c>
      <c r="Z1231" s="3" t="s">
        <v>106</v>
      </c>
      <c r="AA1231" s="3" t="s">
        <v>70</v>
      </c>
      <c r="AB1231" s="3">
        <v>0</v>
      </c>
      <c r="AC1231" s="3" t="s">
        <v>71</v>
      </c>
      <c r="AD1231" s="6">
        <v>0.84375</v>
      </c>
      <c r="AE1231" s="7"/>
      <c r="AF1231" s="7"/>
      <c r="AG1231" s="6">
        <f>Tabla4[[#This Row],[Tiempo Parada de Reloj]]+Tabla4[[#This Row],[Tiempo Autorizado por Telefonica (no Máximo)]]</f>
        <v>0.84375</v>
      </c>
      <c r="AH1231" s="7">
        <f t="shared" ca="1" si="124"/>
        <v>0.16319444444525288</v>
      </c>
      <c r="AI1231" s="8">
        <f t="shared" si="125"/>
        <v>20.25</v>
      </c>
      <c r="AJ1231" s="8">
        <f t="shared" ca="1" si="126"/>
        <v>3.9166666666860692</v>
      </c>
      <c r="AK1231" s="3" t="s">
        <v>88</v>
      </c>
      <c r="AL1231" s="3" t="s">
        <v>70</v>
      </c>
      <c r="AM1231" s="3" t="s">
        <v>73</v>
      </c>
      <c r="AN1231" s="3" t="s">
        <v>119</v>
      </c>
      <c r="AO1231" s="3" t="s">
        <v>120</v>
      </c>
      <c r="AP1231" s="3" t="s">
        <v>120</v>
      </c>
      <c r="AQ1231" s="23">
        <v>45376.617361111108</v>
      </c>
      <c r="AR1231" s="3"/>
      <c r="AS1231" s="23"/>
      <c r="AT1231" s="23"/>
      <c r="AU1231" s="3" t="s">
        <v>192</v>
      </c>
      <c r="AV1231" s="3" t="s">
        <v>2958</v>
      </c>
      <c r="AW1231" s="3" t="s">
        <v>1916</v>
      </c>
      <c r="AX1231" s="3">
        <v>5.7141000000000002</v>
      </c>
      <c r="AY1231" s="3">
        <v>-76.6494</v>
      </c>
      <c r="AZ1231" s="8" t="str">
        <f>+CONCATENATE("Reportan apertura en el enlace ",Tabla4[[#This Row],[Enlace]]," en el ",Tabla4[[#This Row],[Distancia óptica]]," ocasionado por ",Tabla4[[#This Row],[Causa del daño]])</f>
        <v>Reportan apertura en el enlace Caraño - La Victoria en Quibdo en el km 0,240 desde la Victoria  ocasionado por Vandalismo</v>
      </c>
      <c r="BA1231" s="8" t="str">
        <f>+CONCATENATE("Para dar solución al incidente ",Tabla4[[#This Row],[Solución]])</f>
        <v xml:space="preserve">Para dar solución al incidente se realiza tendido de 180 mts y dos empalmes de 24 hilos </v>
      </c>
      <c r="BB1231" s="3" t="str">
        <f>+_xlfn.CONCAT(Tabla4[[#This Row],[Causa Raiz]]," ",Tabla4[[#This Row],[Solución2]]," (",Tabla4[[#This Row],[Anillo]],"- Cabecera: ",Tabla4[[#This Row],[Cabecera]],"- Operador: ",Tabla4[[#This Row],[Operador]],")")</f>
        <v>Reportan apertura en el enlace Caraño - La Victoria en Quibdo en el km 0,240 desde la Victoria  ocasionado por Vandalismo Para dar solución al incidente se realiza tendido de 180 mts y dos empalmes de 24 hilos  (LINEAL - Cabecera: LA VICTORIA- Operador: Colombia Telecomunicaciones)</v>
      </c>
    </row>
    <row r="1232" spans="1:54" s="2" customFormat="1" ht="199.5">
      <c r="A1232" s="38">
        <f t="shared" si="123"/>
        <v>1231</v>
      </c>
      <c r="B1232" s="3">
        <v>8408211</v>
      </c>
      <c r="C1232" s="3" t="s">
        <v>92</v>
      </c>
      <c r="D1232" s="23">
        <v>45373.5</v>
      </c>
      <c r="E1232" s="23">
        <v>45373.59375</v>
      </c>
      <c r="F1232" s="1">
        <f t="shared" ca="1" si="122"/>
        <v>9.375E-2</v>
      </c>
      <c r="G1232" s="3" t="s">
        <v>55</v>
      </c>
      <c r="H1232" s="41"/>
      <c r="I1232" s="40"/>
      <c r="J1232" s="5" t="s">
        <v>56</v>
      </c>
      <c r="K1232" s="3" t="s">
        <v>108</v>
      </c>
      <c r="L1232" s="9" t="s">
        <v>58</v>
      </c>
      <c r="M1232" s="3" t="s">
        <v>109</v>
      </c>
      <c r="N1232" s="3" t="s">
        <v>323</v>
      </c>
      <c r="O1232" s="3" t="s">
        <v>4731</v>
      </c>
      <c r="P1232" s="3" t="s">
        <v>6025</v>
      </c>
      <c r="Q1232" s="4" t="s">
        <v>6026</v>
      </c>
      <c r="R1232" s="3" t="s">
        <v>327</v>
      </c>
      <c r="S1232" s="3" t="s">
        <v>115</v>
      </c>
      <c r="T1232" s="3" t="s">
        <v>146</v>
      </c>
      <c r="U1232" s="3" t="s">
        <v>6027</v>
      </c>
      <c r="V1232" s="22" t="str">
        <f t="shared" si="127"/>
        <v>RTNFO; Hora de aviso: 12:00 22/03/2024; Solución: Se migro hilo entre empalmes para recuperar el servicio; Hora de solución: 14:15 22/03/2024; Causa: Falla en la Red FiOp</v>
      </c>
      <c r="W1232" s="4" t="s">
        <v>118</v>
      </c>
      <c r="X1232" s="3"/>
      <c r="Y1232" s="3"/>
      <c r="Z1232" s="3" t="s">
        <v>69</v>
      </c>
      <c r="AA1232" s="3" t="s">
        <v>71</v>
      </c>
      <c r="AB1232" s="3">
        <v>0</v>
      </c>
      <c r="AC1232" s="3" t="s">
        <v>71</v>
      </c>
      <c r="AD1232" s="6">
        <v>0</v>
      </c>
      <c r="AE1232" s="7"/>
      <c r="AF1232" s="7"/>
      <c r="AG1232" s="6">
        <f>Tabla4[[#This Row],[Tiempo Parada de Reloj]]+Tabla4[[#This Row],[Tiempo Autorizado por Telefonica (no Máximo)]]</f>
        <v>0</v>
      </c>
      <c r="AH1232" s="7">
        <f t="shared" ca="1" si="124"/>
        <v>9.375E-2</v>
      </c>
      <c r="AI1232" s="8">
        <f t="shared" si="125"/>
        <v>0</v>
      </c>
      <c r="AJ1232" s="8">
        <f t="shared" ca="1" si="126"/>
        <v>2.25</v>
      </c>
      <c r="AK1232" s="3" t="s">
        <v>106</v>
      </c>
      <c r="AL1232" s="3" t="s">
        <v>70</v>
      </c>
      <c r="AM1232" s="3" t="s">
        <v>88</v>
      </c>
      <c r="AN1232" s="3" t="s">
        <v>88</v>
      </c>
      <c r="AO1232" s="3" t="s">
        <v>88</v>
      </c>
      <c r="AP1232" s="3" t="s">
        <v>88</v>
      </c>
      <c r="AQ1232" s="23">
        <v>45377.754861111112</v>
      </c>
      <c r="AR1232" s="3"/>
      <c r="AS1232" s="23"/>
      <c r="AT1232" s="23"/>
      <c r="AU1232" s="3" t="s">
        <v>637</v>
      </c>
      <c r="AV1232" s="3" t="s">
        <v>6028</v>
      </c>
      <c r="AW1232" s="3" t="s">
        <v>1323</v>
      </c>
      <c r="AX1232" s="3">
        <v>8.8622200000000007</v>
      </c>
      <c r="AY1232" s="3">
        <v>-73.939722200000006</v>
      </c>
      <c r="AZ1232" s="8" t="str">
        <f>+CONCATENATE("Reportan apertura en el enlace ",Tabla4[[#This Row],[Enlace]]," en el ",Tabla4[[#This Row],[Distancia óptica]]," ocasionado por ",Tabla4[[#This Row],[Causa del daño]])</f>
        <v>Reportan apertura en el enlace Curumaní - Aguachica en el km 63,9 desde Aguachica  ocasionado por Falla en la Red FiOp</v>
      </c>
      <c r="BA1232" s="8" t="str">
        <f>+CONCATENATE("Para dar solución al incidente ",Tabla4[[#This Row],[Solución]])</f>
        <v>Para dar solución al incidente Se migro hilo entre empalmes para recuperar el servicio</v>
      </c>
      <c r="BB1232" s="3" t="str">
        <f>+_xlfn.CONCAT(Tabla4[[#This Row],[Causa Raiz]]," ",Tabla4[[#This Row],[Solución2]]," (",Tabla4[[#This Row],[Anillo]],"- Cabecera: ",Tabla4[[#This Row],[Cabecera]],"- Operador: ",Tabla4[[#This Row],[Operador]],")")</f>
        <v>Reportan apertura en el enlace Curumaní - Aguachica en el km 63,9 desde Aguachica  ocasionado por Falla en la Red FiOp Para dar solución al incidente Se migro hilo entre empalmes para recuperar el servicio (TRONCAL- Cabecera: AGUachica- Operador: Colombia Telecomunicaciones)</v>
      </c>
    </row>
    <row r="1233" spans="1:54" s="2" customFormat="1" ht="213.75">
      <c r="A1233" s="38">
        <f t="shared" si="123"/>
        <v>1232</v>
      </c>
      <c r="B1233" s="3">
        <v>8408303</v>
      </c>
      <c r="C1233" s="3" t="s">
        <v>92</v>
      </c>
      <c r="D1233" s="23">
        <v>45373.5</v>
      </c>
      <c r="E1233" s="23">
        <v>45373.770833333336</v>
      </c>
      <c r="F1233" s="1">
        <f t="shared" ca="1" si="122"/>
        <v>0.27083333333575865</v>
      </c>
      <c r="G1233" s="3" t="s">
        <v>55</v>
      </c>
      <c r="H1233" s="41"/>
      <c r="I1233" s="40"/>
      <c r="J1233" s="5" t="s">
        <v>56</v>
      </c>
      <c r="K1233" s="3" t="s">
        <v>77</v>
      </c>
      <c r="L1233" s="9" t="s">
        <v>58</v>
      </c>
      <c r="M1233" s="3" t="s">
        <v>79</v>
      </c>
      <c r="N1233" s="3" t="s">
        <v>244</v>
      </c>
      <c r="O1233" s="3" t="s">
        <v>94</v>
      </c>
      <c r="P1233" s="3" t="s">
        <v>6029</v>
      </c>
      <c r="Q1233" s="4" t="s">
        <v>6030</v>
      </c>
      <c r="R1233" s="3" t="s">
        <v>248</v>
      </c>
      <c r="S1233" s="3" t="s">
        <v>249</v>
      </c>
      <c r="T1233" s="3" t="s">
        <v>1509</v>
      </c>
      <c r="U1233" s="3" t="s">
        <v>6031</v>
      </c>
      <c r="V1233" s="22" t="str">
        <f t="shared" si="127"/>
        <v>RTNFO; Hora de aviso: 12:00 22/03/2024; Solución: Tendido de 1200 mtrs y dos cajas de empalme de 36; Hora de solución: 18:30 22/03/2024; Causa: EPRO - Falla Generada Por Trabajo Programado</v>
      </c>
      <c r="W1233" s="4" t="s">
        <v>160</v>
      </c>
      <c r="X1233" s="3"/>
      <c r="Y1233" s="3"/>
      <c r="Z1233" s="3" t="s">
        <v>69</v>
      </c>
      <c r="AA1233" s="3" t="s">
        <v>71</v>
      </c>
      <c r="AB1233" s="3">
        <v>0</v>
      </c>
      <c r="AC1233" s="3" t="s">
        <v>71</v>
      </c>
      <c r="AD1233" s="6">
        <v>7.0833333333333331E-2</v>
      </c>
      <c r="AE1233" s="7"/>
      <c r="AF1233" s="7"/>
      <c r="AG1233" s="6">
        <f>Tabla4[[#This Row],[Tiempo Parada de Reloj]]+Tabla4[[#This Row],[Tiempo Autorizado por Telefonica (no Máximo)]]</f>
        <v>7.0833333333333331E-2</v>
      </c>
      <c r="AH1233" s="7">
        <f t="shared" ca="1" si="124"/>
        <v>0.20000000000242532</v>
      </c>
      <c r="AI1233" s="8">
        <f t="shared" si="125"/>
        <v>1.7</v>
      </c>
      <c r="AJ1233" s="8">
        <f t="shared" ca="1" si="126"/>
        <v>4.8000000000582075</v>
      </c>
      <c r="AK1233" s="3" t="s">
        <v>460</v>
      </c>
      <c r="AL1233" s="3" t="s">
        <v>70</v>
      </c>
      <c r="AM1233" s="3" t="s">
        <v>87</v>
      </c>
      <c r="AN1233" s="3" t="s">
        <v>87</v>
      </c>
      <c r="AO1233" s="3" t="s">
        <v>88</v>
      </c>
      <c r="AP1233" s="3" t="s">
        <v>88</v>
      </c>
      <c r="AQ1233" s="23">
        <v>45377.619444444441</v>
      </c>
      <c r="AR1233" s="3"/>
      <c r="AS1233" s="23" t="s">
        <v>99</v>
      </c>
      <c r="AT1233" s="23"/>
      <c r="AU1233" s="3" t="s">
        <v>710</v>
      </c>
      <c r="AV1233" s="3" t="s">
        <v>2113</v>
      </c>
      <c r="AW1233" s="3" t="s">
        <v>1323</v>
      </c>
      <c r="AX1233" s="3">
        <v>4.5037887999999997</v>
      </c>
      <c r="AY1233" s="3">
        <v>-74.364982999999995</v>
      </c>
      <c r="AZ1233" s="8" t="str">
        <f>+CONCATENATE("Reportan apertura en el enlace ",Tabla4[[#This Row],[Enlace]]," en el ",Tabla4[[#This Row],[Distancia óptica]]," ocasionado por ",Tabla4[[#This Row],[Causa del daño]])</f>
        <v>Reportan apertura en el enlace Bogotá - Fusagasugá en el km 30,9 desde Fusa ocasionado por EPRO - Falla Generada Por Trabajo Programado</v>
      </c>
      <c r="BA1233" s="8" t="str">
        <f>+CONCATENATE("Para dar solución al incidente ",Tabla4[[#This Row],[Solución]])</f>
        <v>Para dar solución al incidente Tendido de 1200 mtrs y dos cajas de empalme de 36</v>
      </c>
      <c r="BB1233" s="3" t="str">
        <f>+_xlfn.CONCAT(Tabla4[[#This Row],[Causa Raiz]]," ",Tabla4[[#This Row],[Solución2]]," (",Tabla4[[#This Row],[Anillo]],"- Cabecera: ",Tabla4[[#This Row],[Cabecera]],"- Operador: ",Tabla4[[#This Row],[Operador]],")")</f>
        <v>Reportan apertura en el enlace Bogotá - Fusagasugá en el km 30,9 desde Fusa ocasionado por EPRO - Falla Generada Por Trabajo Programado Para dar solución al incidente Tendido de 1200 mtrs y dos cajas de empalme de 36 (TRONCAL- Cabecera: BOGOTA- Operador: Colombia Telecomunicaciones)</v>
      </c>
    </row>
    <row r="1234" spans="1:54" s="2" customFormat="1" ht="242.25">
      <c r="A1234" s="38">
        <f t="shared" si="123"/>
        <v>1233</v>
      </c>
      <c r="B1234" s="3">
        <v>8408389</v>
      </c>
      <c r="C1234" s="3" t="s">
        <v>54</v>
      </c>
      <c r="D1234" s="23">
        <v>45373.534722222219</v>
      </c>
      <c r="E1234" s="23">
        <v>45374.59375</v>
      </c>
      <c r="F1234" s="1">
        <f t="shared" ref="F1234:F1297" ca="1" si="128">IF(ISBLANK(E1234),IF(ISBLANK(D1234),0,NOW()-D1234),E1234-D1234)</f>
        <v>1.0590277777810115</v>
      </c>
      <c r="G1234" s="3" t="s">
        <v>55</v>
      </c>
      <c r="H1234" s="41"/>
      <c r="I1234" s="40"/>
      <c r="J1234" s="5" t="s">
        <v>56</v>
      </c>
      <c r="K1234" s="3" t="s">
        <v>93</v>
      </c>
      <c r="L1234" s="9" t="s">
        <v>78</v>
      </c>
      <c r="M1234" s="3" t="s">
        <v>59</v>
      </c>
      <c r="N1234" s="3" t="s">
        <v>60</v>
      </c>
      <c r="O1234" s="3" t="s">
        <v>6032</v>
      </c>
      <c r="P1234" s="3" t="s">
        <v>6033</v>
      </c>
      <c r="Q1234" s="4" t="s">
        <v>6034</v>
      </c>
      <c r="R1234" s="3" t="s">
        <v>378</v>
      </c>
      <c r="S1234" s="3" t="s">
        <v>65</v>
      </c>
      <c r="T1234" s="3" t="s">
        <v>176</v>
      </c>
      <c r="U1234" s="3" t="s">
        <v>6035</v>
      </c>
      <c r="V1234" s="22" t="str">
        <f t="shared" si="127"/>
        <v>RLFO; Hora de aviso: 12:50 22/03/2024; Solución: La solucion que se ejecuto fue el cierre de anillo de Danubio azul en la uk existente y se inserta de nuevo en la nueva uk de danubio sur; Hora de solución: 14:15 23/03/2024; Causa: Intervención de Terceros. No Identificados</v>
      </c>
      <c r="W1234" s="4" t="s">
        <v>68</v>
      </c>
      <c r="X1234" s="3"/>
      <c r="Y1234" s="3"/>
      <c r="Z1234" s="3" t="s">
        <v>69</v>
      </c>
      <c r="AA1234" s="3" t="s">
        <v>70</v>
      </c>
      <c r="AB1234" s="3">
        <v>8408397</v>
      </c>
      <c r="AC1234" s="3" t="s">
        <v>71</v>
      </c>
      <c r="AD1234" s="6">
        <v>0.87847222222222221</v>
      </c>
      <c r="AE1234" s="7">
        <v>1.3888888888888888E-2</v>
      </c>
      <c r="AF1234" s="7" t="s">
        <v>2677</v>
      </c>
      <c r="AG1234" s="6">
        <f>Tabla4[[#This Row],[Tiempo Parada de Reloj]]+Tabla4[[#This Row],[Tiempo Autorizado por Telefonica (no Máximo)]]</f>
        <v>0.89236111111111105</v>
      </c>
      <c r="AH1234" s="7">
        <f t="shared" ca="1" si="124"/>
        <v>0.18055555555878933</v>
      </c>
      <c r="AI1234" s="8">
        <f t="shared" si="125"/>
        <v>21.083333333333332</v>
      </c>
      <c r="AJ1234" s="8">
        <f t="shared" ca="1" si="126"/>
        <v>4.3333333334109438</v>
      </c>
      <c r="AK1234" s="3" t="s">
        <v>460</v>
      </c>
      <c r="AL1234" s="3" t="s">
        <v>70</v>
      </c>
      <c r="AM1234" s="3" t="s">
        <v>87</v>
      </c>
      <c r="AN1234" s="3" t="s">
        <v>87</v>
      </c>
      <c r="AO1234" s="3" t="s">
        <v>88</v>
      </c>
      <c r="AP1234" s="3" t="s">
        <v>88</v>
      </c>
      <c r="AQ1234" s="23">
        <v>45377.551388888889</v>
      </c>
      <c r="AR1234" s="3"/>
      <c r="AS1234" s="23"/>
      <c r="AT1234" s="23"/>
      <c r="AU1234" s="3" t="s">
        <v>100</v>
      </c>
      <c r="AV1234" s="3" t="s">
        <v>6036</v>
      </c>
      <c r="AW1234" s="3" t="s">
        <v>1951</v>
      </c>
      <c r="AX1234" s="3">
        <v>4.5374999999999996</v>
      </c>
      <c r="AY1234" s="3">
        <v>-74.115499999999997</v>
      </c>
      <c r="AZ1234" s="8" t="str">
        <f>+CONCATENATE("Reportan apertura en el enlace ",Tabla4[[#This Row],[Enlace]]," en el ",Tabla4[[#This Row],[Distancia óptica]]," ocasionado por ",Tabla4[[#This Row],[Causa del daño]])</f>
        <v>Reportan apertura en el enlace Mov. Molinos - Mov. Danubio azul en el km 3,6 desde Mov molinos ocasionado por Intervención de Terceros. No Identificados</v>
      </c>
      <c r="BA1234" s="8" t="str">
        <f>+CONCATENATE("Para dar solución al incidente ",Tabla4[[#This Row],[Solución]])</f>
        <v>Para dar solución al incidente La solucion que se ejecuto fue el cierre de anillo de Danubio azul en la uk existente y se inserta de nuevo en la nueva uk de danubio sur</v>
      </c>
      <c r="BB1234" s="3" t="str">
        <f>+_xlfn.CONCAT(Tabla4[[#This Row],[Causa Raiz]]," ",Tabla4[[#This Row],[Solución2]]," (",Tabla4[[#This Row],[Anillo]],"- Cabecera: ",Tabla4[[#This Row],[Cabecera]],"- Operador: ",Tabla4[[#This Row],[Operador]],")")</f>
        <v>Reportan apertura en el enlace Mov. Molinos - Mov. Danubio azul en el km 3,6 desde Mov molinos ocasionado por Intervención de Terceros. No Identificados Para dar solución al incidente La solucion que se ejecuto fue el cierre de anillo de Danubio azul en la uk existente y se inserta de nuevo en la nueva uk de danubio sur (uk- Cabecera: Molinos - Operador: Colombia Telecomunicaciones)</v>
      </c>
    </row>
    <row r="1235" spans="1:54" s="2" customFormat="1" ht="199.5">
      <c r="A1235" s="38">
        <f t="shared" si="123"/>
        <v>1234</v>
      </c>
      <c r="B1235" s="3">
        <v>8408886</v>
      </c>
      <c r="C1235" s="3" t="s">
        <v>92</v>
      </c>
      <c r="D1235" s="23">
        <v>45373.604166666664</v>
      </c>
      <c r="E1235" s="23">
        <v>45373.854166666664</v>
      </c>
      <c r="F1235" s="1">
        <f t="shared" ca="1" si="128"/>
        <v>0.25</v>
      </c>
      <c r="G1235" s="3" t="s">
        <v>55</v>
      </c>
      <c r="H1235" s="41"/>
      <c r="I1235" s="40" t="s">
        <v>6037</v>
      </c>
      <c r="J1235" s="5" t="s">
        <v>322</v>
      </c>
      <c r="K1235" s="3" t="s">
        <v>322</v>
      </c>
      <c r="L1235" s="9" t="s">
        <v>58</v>
      </c>
      <c r="M1235" s="3" t="s">
        <v>656</v>
      </c>
      <c r="N1235" s="3" t="s">
        <v>657</v>
      </c>
      <c r="O1235" s="3" t="s">
        <v>6038</v>
      </c>
      <c r="P1235" s="3" t="s">
        <v>325</v>
      </c>
      <c r="Q1235" s="4" t="s">
        <v>6039</v>
      </c>
      <c r="R1235" s="3" t="s">
        <v>796</v>
      </c>
      <c r="S1235" s="3" t="s">
        <v>328</v>
      </c>
      <c r="T1235" s="3" t="s">
        <v>176</v>
      </c>
      <c r="U1235" s="3" t="s">
        <v>6040</v>
      </c>
      <c r="V1235" s="22" t="str">
        <f t="shared" si="127"/>
        <v>RTNFO; Hora de aviso: 14:30 22/03/2024; Solución: Recuperación de la reserva y planeamos implementar una nueva caja de empalme para resolver el problema; Hora de solución: 20:30 22/03/2024; Causa: Intervención de Terceros. No Identificados</v>
      </c>
      <c r="W1235" s="4" t="s">
        <v>331</v>
      </c>
      <c r="X1235" s="3"/>
      <c r="Y1235" s="3"/>
      <c r="Z1235" s="3" t="s">
        <v>69</v>
      </c>
      <c r="AA1235" s="3" t="s">
        <v>71</v>
      </c>
      <c r="AB1235" s="3">
        <v>0</v>
      </c>
      <c r="AC1235" s="3" t="s">
        <v>71</v>
      </c>
      <c r="AD1235" s="6">
        <v>0</v>
      </c>
      <c r="AE1235" s="7"/>
      <c r="AF1235" s="7"/>
      <c r="AG1235" s="6">
        <f>Tabla4[[#This Row],[Tiempo Parada de Reloj]]+Tabla4[[#This Row],[Tiempo Autorizado por Telefonica (no Máximo)]]</f>
        <v>0</v>
      </c>
      <c r="AH1235" s="7">
        <f t="shared" ca="1" si="124"/>
        <v>0.25</v>
      </c>
      <c r="AI1235" s="8">
        <f t="shared" si="125"/>
        <v>0</v>
      </c>
      <c r="AJ1235" s="8">
        <f t="shared" ca="1" si="126"/>
        <v>6</v>
      </c>
      <c r="AK1235" s="3" t="s">
        <v>1349</v>
      </c>
      <c r="AL1235" s="3" t="s">
        <v>70</v>
      </c>
      <c r="AM1235" s="3" t="s">
        <v>72</v>
      </c>
      <c r="AN1235" s="3" t="s">
        <v>72</v>
      </c>
      <c r="AO1235" s="3" t="s">
        <v>87</v>
      </c>
      <c r="AP1235" s="3" t="s">
        <v>87</v>
      </c>
      <c r="AQ1235" s="23">
        <v>45384.5</v>
      </c>
      <c r="AR1235" s="3"/>
      <c r="AS1235" s="23"/>
      <c r="AT1235" s="23"/>
      <c r="AU1235" s="3" t="s">
        <v>322</v>
      </c>
      <c r="AV1235" s="3" t="s">
        <v>69</v>
      </c>
      <c r="AW1235" s="3" t="s">
        <v>69</v>
      </c>
      <c r="AX1235" s="3">
        <v>5.0724999999999998</v>
      </c>
      <c r="AY1235" s="3">
        <v>-75.525000000000006</v>
      </c>
      <c r="AZ1235" s="8" t="str">
        <f>+CONCATENATE("Reportan apertura en el enlace ",Tabla4[[#This Row],[Enlace]]," en el ",Tabla4[[#This Row],[Distancia óptica]]," ocasionado por ",Tabla4[[#This Row],[Causa del daño]])</f>
        <v>Reportan apertura en el enlace Salamina - Manizales en el Km 0 ocasionado por Intervención de Terceros. No Identificados</v>
      </c>
      <c r="BA1235" s="8" t="str">
        <f>+CONCATENATE("Para dar solución al incidente ",Tabla4[[#This Row],[Solución]])</f>
        <v>Para dar solución al incidente Recuperación de la reserva y planeamos implementar una nueva caja de empalme para resolver el problema</v>
      </c>
      <c r="BB1235" s="3" t="str">
        <f>+_xlfn.CONCAT(Tabla4[[#This Row],[Causa Raiz]]," ",Tabla4[[#This Row],[Solución2]]," (",Tabla4[[#This Row],[Anillo]],"- Cabecera: ",Tabla4[[#This Row],[Cabecera]],"- Operador: ",Tabla4[[#This Row],[Operador]],")")</f>
        <v>Reportan apertura en el enlace Salamina - Manizales en el Km 0 ocasionado por Intervención de Terceros. No Identificados Para dar solución al incidente Recuperación de la reserva y planeamos implementar una nueva caja de empalme para resolver el problema (NA- Cabecera: NA- Operador: Ufinet)</v>
      </c>
    </row>
    <row r="1236" spans="1:54" s="2" customFormat="1" ht="171">
      <c r="A1236" s="38">
        <f t="shared" si="123"/>
        <v>1235</v>
      </c>
      <c r="B1236" s="3">
        <v>8408079</v>
      </c>
      <c r="C1236" s="3" t="s">
        <v>54</v>
      </c>
      <c r="D1236" s="23">
        <v>45373.659722222219</v>
      </c>
      <c r="E1236" s="23">
        <v>45374.434027777781</v>
      </c>
      <c r="F1236" s="1">
        <f t="shared" ca="1" si="128"/>
        <v>0.77430555556202307</v>
      </c>
      <c r="G1236" s="3" t="s">
        <v>55</v>
      </c>
      <c r="H1236" s="41"/>
      <c r="I1236" s="40"/>
      <c r="J1236" s="5" t="s">
        <v>56</v>
      </c>
      <c r="K1236" s="3" t="s">
        <v>77</v>
      </c>
      <c r="L1236" s="9" t="s">
        <v>58</v>
      </c>
      <c r="M1236" s="3" t="s">
        <v>283</v>
      </c>
      <c r="N1236" s="3" t="s">
        <v>284</v>
      </c>
      <c r="O1236" s="3" t="s">
        <v>6041</v>
      </c>
      <c r="P1236" s="3" t="s">
        <v>6042</v>
      </c>
      <c r="Q1236" s="4" t="s">
        <v>6043</v>
      </c>
      <c r="R1236" s="3" t="s">
        <v>2005</v>
      </c>
      <c r="S1236" s="3" t="s">
        <v>289</v>
      </c>
      <c r="T1236" s="3" t="s">
        <v>146</v>
      </c>
      <c r="U1236" s="3" t="s">
        <v>6044</v>
      </c>
      <c r="V1236" s="22" t="str">
        <f t="shared" si="127"/>
        <v>RLFO; Hora de aviso: 15:50 22/03/2024; Solución: se realiza migracion entre ODFs ; Hora de solución: 10:25 23/03/2024; Causa: Falla en la Red FiOp</v>
      </c>
      <c r="W1236" s="4" t="s">
        <v>160</v>
      </c>
      <c r="X1236" s="3"/>
      <c r="Y1236" s="3"/>
      <c r="Z1236" s="3" t="s">
        <v>69</v>
      </c>
      <c r="AA1236" s="3" t="s">
        <v>70</v>
      </c>
      <c r="AB1236" s="3">
        <v>8408079</v>
      </c>
      <c r="AC1236" s="3" t="s">
        <v>71</v>
      </c>
      <c r="AD1236" s="6">
        <v>0.625</v>
      </c>
      <c r="AE1236" s="7"/>
      <c r="AF1236" s="7"/>
      <c r="AG1236" s="6">
        <f>Tabla4[[#This Row],[Tiempo Parada de Reloj]]+Tabla4[[#This Row],[Tiempo Autorizado por Telefonica (no Máximo)]]</f>
        <v>0.625</v>
      </c>
      <c r="AH1236" s="7">
        <f t="shared" ca="1" si="124"/>
        <v>0.14930555556202307</v>
      </c>
      <c r="AI1236" s="8">
        <f t="shared" si="125"/>
        <v>15</v>
      </c>
      <c r="AJ1236" s="8">
        <f t="shared" ca="1" si="126"/>
        <v>3.5833333334885538</v>
      </c>
      <c r="AK1236" s="3" t="s">
        <v>72</v>
      </c>
      <c r="AL1236" s="3" t="s">
        <v>70</v>
      </c>
      <c r="AM1236" s="3" t="s">
        <v>73</v>
      </c>
      <c r="AN1236" s="3" t="s">
        <v>119</v>
      </c>
      <c r="AO1236" s="3" t="s">
        <v>88</v>
      </c>
      <c r="AP1236" s="3" t="s">
        <v>88</v>
      </c>
      <c r="AQ1236" s="23">
        <v>45379.646527777775</v>
      </c>
      <c r="AR1236" s="3"/>
      <c r="AS1236" s="23"/>
      <c r="AT1236" s="23"/>
      <c r="AU1236" s="3" t="s">
        <v>404</v>
      </c>
      <c r="AV1236" s="3" t="s">
        <v>3972</v>
      </c>
      <c r="AW1236" s="3" t="s">
        <v>1916</v>
      </c>
      <c r="AX1236" s="3">
        <v>4.5193000000000003</v>
      </c>
      <c r="AY1236" s="3">
        <v>-75.688699999999997</v>
      </c>
      <c r="AZ1236" s="8" t="str">
        <f>+CONCATENATE("Reportan apertura en el enlace ",Tabla4[[#This Row],[Enlace]]," en el ",Tabla4[[#This Row],[Distancia óptica]]," ocasionado por ",Tabla4[[#This Row],[Causa del daño]])</f>
        <v>Reportan apertura en el enlace OLT Armenia Sur1 - Galan en el Km 2,9 desde galan ocasionado por Falla en la Red FiOp</v>
      </c>
      <c r="BA1236" s="8" t="str">
        <f>+CONCATENATE("Para dar solución al incidente ",Tabla4[[#This Row],[Solución]])</f>
        <v xml:space="preserve">Para dar solución al incidente se realiza migracion entre ODFs </v>
      </c>
      <c r="BB1236" s="3" t="str">
        <f>+_xlfn.CONCAT(Tabla4[[#This Row],[Causa Raiz]]," ",Tabla4[[#This Row],[Solución2]]," (",Tabla4[[#This Row],[Anillo]],"- Cabecera: ",Tabla4[[#This Row],[Cabecera]],"- Operador: ",Tabla4[[#This Row],[Operador]],")")</f>
        <v>Reportan apertura en el enlace OLT Armenia Sur1 - Galan en el Km 2,9 desde galan ocasionado por Falla en la Red FiOp Para dar solución al incidente se realiza migracion entre ODFs  (LINEAL - Cabecera: GALAN- Operador: Colombia Telecomunicaciones)</v>
      </c>
    </row>
    <row r="1237" spans="1:54" s="2" customFormat="1" ht="199.5">
      <c r="A1237" s="38">
        <f t="shared" si="123"/>
        <v>1236</v>
      </c>
      <c r="B1237" s="3">
        <v>8408660</v>
      </c>
      <c r="C1237" s="3" t="s">
        <v>54</v>
      </c>
      <c r="D1237" s="23">
        <v>45373.659722222219</v>
      </c>
      <c r="E1237" s="23">
        <v>45374.53125</v>
      </c>
      <c r="F1237" s="1">
        <f t="shared" ca="1" si="128"/>
        <v>0.87152777778101154</v>
      </c>
      <c r="G1237" s="3" t="s">
        <v>55</v>
      </c>
      <c r="H1237" s="41"/>
      <c r="I1237" s="40"/>
      <c r="J1237" s="5" t="s">
        <v>56</v>
      </c>
      <c r="K1237" s="3" t="s">
        <v>77</v>
      </c>
      <c r="L1237" s="9" t="s">
        <v>78</v>
      </c>
      <c r="M1237" s="3" t="s">
        <v>139</v>
      </c>
      <c r="N1237" s="3" t="s">
        <v>447</v>
      </c>
      <c r="O1237" s="3" t="s">
        <v>6045</v>
      </c>
      <c r="P1237" s="3" t="s">
        <v>6046</v>
      </c>
      <c r="Q1237" s="4" t="s">
        <v>6047</v>
      </c>
      <c r="R1237" s="3" t="s">
        <v>1178</v>
      </c>
      <c r="S1237" s="3" t="s">
        <v>289</v>
      </c>
      <c r="T1237" s="3" t="s">
        <v>513</v>
      </c>
      <c r="U1237" s="3" t="s">
        <v>6048</v>
      </c>
      <c r="V1237" s="22" t="str">
        <f t="shared" si="127"/>
        <v>RLFO; Hora de aviso: 15:50 22/03/2024; Solución: Se resufionan Hilos de servicio en caja de empalme ; Hora de solución: 12:45 23/03/2024; Causa: Desastre Natural</v>
      </c>
      <c r="W1237" s="4" t="s">
        <v>160</v>
      </c>
      <c r="X1237" s="3"/>
      <c r="Y1237" s="3"/>
      <c r="Z1237" s="3" t="s">
        <v>69</v>
      </c>
      <c r="AA1237" s="3" t="s">
        <v>70</v>
      </c>
      <c r="AB1237" s="3">
        <v>8408660</v>
      </c>
      <c r="AC1237" s="3" t="s">
        <v>71</v>
      </c>
      <c r="AD1237" s="6">
        <v>0.70833333333333337</v>
      </c>
      <c r="AE1237" s="7"/>
      <c r="AF1237" s="7"/>
      <c r="AG1237" s="6">
        <f>Tabla4[[#This Row],[Tiempo Parada de Reloj]]+Tabla4[[#This Row],[Tiempo Autorizado por Telefonica (no Máximo)]]</f>
        <v>0.70833333333333337</v>
      </c>
      <c r="AH1237" s="7">
        <f t="shared" ca="1" si="124"/>
        <v>0.16319444444767817</v>
      </c>
      <c r="AI1237" s="8">
        <f t="shared" si="125"/>
        <v>17</v>
      </c>
      <c r="AJ1237" s="8">
        <f t="shared" ca="1" si="126"/>
        <v>3.916666666744276</v>
      </c>
      <c r="AK1237" s="3" t="s">
        <v>72</v>
      </c>
      <c r="AL1237" s="3" t="s">
        <v>70</v>
      </c>
      <c r="AM1237" s="3" t="s">
        <v>73</v>
      </c>
      <c r="AN1237" s="3" t="s">
        <v>119</v>
      </c>
      <c r="AO1237" s="3" t="s">
        <v>87</v>
      </c>
      <c r="AP1237" s="3" t="s">
        <v>87</v>
      </c>
      <c r="AQ1237" s="23">
        <v>45387.584027777775</v>
      </c>
      <c r="AR1237" s="3"/>
      <c r="AS1237" s="23"/>
      <c r="AT1237" s="23"/>
      <c r="AU1237" s="3" t="s">
        <v>455</v>
      </c>
      <c r="AV1237" s="3" t="s">
        <v>6049</v>
      </c>
      <c r="AW1237" s="3" t="s">
        <v>307</v>
      </c>
      <c r="AX1237" s="3">
        <v>3.847</v>
      </c>
      <c r="AY1237" s="3">
        <v>-77.000600000000006</v>
      </c>
      <c r="AZ1237" s="8" t="str">
        <f>+CONCATENATE("Reportan apertura en el enlace ",Tabla4[[#This Row],[Enlace]]," en el ",Tabla4[[#This Row],[Distancia óptica]]," ocasionado por ",Tabla4[[#This Row],[Causa del daño]])</f>
        <v>Reportan apertura en el enlace Mov. Aeropuerto Buenaventura - Mov. EL Pailón en el km 4,5 desde los pinos  ocasionado por Desastre Natural</v>
      </c>
      <c r="BA1237" s="8" t="str">
        <f>+CONCATENATE("Para dar solución al incidente ",Tabla4[[#This Row],[Solución]])</f>
        <v xml:space="preserve">Para dar solución al incidente Se resufionan Hilos de servicio en caja de empalme </v>
      </c>
      <c r="BB1237" s="3" t="str">
        <f>+_xlfn.CONCAT(Tabla4[[#This Row],[Causa Raiz]]," ",Tabla4[[#This Row],[Solución2]]," (",Tabla4[[#This Row],[Anillo]],"- Cabecera: ",Tabla4[[#This Row],[Cabecera]],"- Operador: ",Tabla4[[#This Row],[Operador]],")")</f>
        <v>Reportan apertura en el enlace Mov. Aeropuerto Buenaventura - Mov. EL Pailón en el km 4,5 desde los pinos  ocasionado por Desastre Natural Para dar solución al incidente Se resufionan Hilos de servicio en caja de empalme  (LINEAL- Cabecera: PAILON- Operador: Colombia Telecomunicaciones)</v>
      </c>
    </row>
    <row r="1238" spans="1:54" s="2" customFormat="1" ht="228">
      <c r="A1238" s="38">
        <f t="shared" si="123"/>
        <v>1237</v>
      </c>
      <c r="B1238" s="3">
        <v>8409571</v>
      </c>
      <c r="C1238" s="3" t="s">
        <v>136</v>
      </c>
      <c r="D1238" s="23">
        <v>45373.697916666664</v>
      </c>
      <c r="E1238" s="23">
        <v>45373.993055555555</v>
      </c>
      <c r="F1238" s="1">
        <f t="shared" ca="1" si="128"/>
        <v>0.29513888889050577</v>
      </c>
      <c r="G1238" s="3" t="s">
        <v>55</v>
      </c>
      <c r="H1238" s="41"/>
      <c r="I1238" s="40"/>
      <c r="J1238" s="5" t="s">
        <v>137</v>
      </c>
      <c r="K1238" s="3" t="s">
        <v>138</v>
      </c>
      <c r="L1238" s="9" t="s">
        <v>78</v>
      </c>
      <c r="M1238" s="3" t="s">
        <v>139</v>
      </c>
      <c r="N1238" s="3" t="s">
        <v>140</v>
      </c>
      <c r="O1238" s="3" t="s">
        <v>6050</v>
      </c>
      <c r="P1238" s="3" t="s">
        <v>6051</v>
      </c>
      <c r="Q1238" s="4" t="s">
        <v>6052</v>
      </c>
      <c r="R1238" s="3" t="s">
        <v>1178</v>
      </c>
      <c r="S1238" s="3" t="s">
        <v>145</v>
      </c>
      <c r="T1238" s="3" t="s">
        <v>66</v>
      </c>
      <c r="U1238" s="3" t="s">
        <v>6053</v>
      </c>
      <c r="V1238" s="22" t="str">
        <f t="shared" si="127"/>
        <v>RBHFO; Hora de aviso: 16:45 22/03/2024; Solución: Se realiza tendido de 150 m de fibra de 36 hilos y la instlacion de dos cajas de empalmes de 48 hilos.; Hora de solución: 23:50 22/03/2024; Causa: Vandalismo</v>
      </c>
      <c r="W1238" s="4" t="s">
        <v>199</v>
      </c>
      <c r="X1238" s="3"/>
      <c r="Y1238" s="3"/>
      <c r="Z1238" s="3" t="s">
        <v>69</v>
      </c>
      <c r="AA1238" s="3" t="s">
        <v>71</v>
      </c>
      <c r="AB1238" s="3">
        <v>0</v>
      </c>
      <c r="AC1238" s="3" t="s">
        <v>71</v>
      </c>
      <c r="AD1238" s="6">
        <v>9.166666666666666E-2</v>
      </c>
      <c r="AE1238" s="7"/>
      <c r="AF1238" s="7"/>
      <c r="AG1238" s="6">
        <f>Tabla4[[#This Row],[Tiempo Parada de Reloj]]+Tabla4[[#This Row],[Tiempo Autorizado por Telefonica (no Máximo)]]</f>
        <v>9.166666666666666E-2</v>
      </c>
      <c r="AH1238" s="7">
        <f t="shared" ca="1" si="124"/>
        <v>0.20347222222383909</v>
      </c>
      <c r="AI1238" s="8">
        <f t="shared" si="125"/>
        <v>2.1999999999999997</v>
      </c>
      <c r="AJ1238" s="8">
        <f t="shared" ca="1" si="126"/>
        <v>4.8833333333721383</v>
      </c>
      <c r="AK1238" s="3" t="s">
        <v>87</v>
      </c>
      <c r="AL1238" s="3" t="s">
        <v>70</v>
      </c>
      <c r="AM1238" s="3" t="s">
        <v>73</v>
      </c>
      <c r="AN1238" s="3" t="s">
        <v>73</v>
      </c>
      <c r="AO1238" s="3" t="s">
        <v>73</v>
      </c>
      <c r="AP1238" s="3" t="s">
        <v>120</v>
      </c>
      <c r="AQ1238" s="23">
        <v>45376.354166666664</v>
      </c>
      <c r="AR1238" s="3"/>
      <c r="AS1238" s="23"/>
      <c r="AT1238" s="23"/>
      <c r="AU1238" s="3" t="s">
        <v>1400</v>
      </c>
      <c r="AV1238" s="3" t="s">
        <v>2796</v>
      </c>
      <c r="AW1238" s="3" t="s">
        <v>6054</v>
      </c>
      <c r="AX1238" s="3">
        <v>3.5135100000000001</v>
      </c>
      <c r="AY1238" s="3">
        <v>-76.287540000000007</v>
      </c>
      <c r="AZ1238" s="8" t="str">
        <f>+CONCATENATE("Reportan apertura en el enlace ",Tabla4[[#This Row],[Enlace]]," en el ",Tabla4[[#This Row],[Distancia óptica]]," ocasionado por ",Tabla4[[#This Row],[Causa del daño]])</f>
        <v>Reportan apertura en el enlace Mov.Palmira centro - Mov.la virginia palmira en el km 1,3 desde mov barrio nuevo ocasionado por Vandalismo</v>
      </c>
      <c r="BA1238" s="8" t="str">
        <f>+CONCATENATE("Para dar solución al incidente ",Tabla4[[#This Row],[Solución]])</f>
        <v>Para dar solución al incidente Se realiza tendido de 150 m de fibra de 36 hilos y la instlacion de dos cajas de empalmes de 48 hilos.</v>
      </c>
      <c r="BB1238" s="3" t="str">
        <f>+_xlfn.CONCAT(Tabla4[[#This Row],[Causa Raiz]]," ",Tabla4[[#This Row],[Solución2]]," (",Tabla4[[#This Row],[Anillo]],"- Cabecera: ",Tabla4[[#This Row],[Cabecera]],"- Operador: ",Tabla4[[#This Row],[Operador]],")")</f>
        <v>Reportan apertura en el enlace Mov.Palmira centro - Mov.la virginia palmira en el km 1,3 desde mov barrio nuevo ocasionado por Vandalismo Para dar solución al incidente Se realiza tendido de 150 m de fibra de 36 hilos y la instlacion de dos cajas de empalmes de 48 hilos. (Anillo 2 Palmira- Cabecera: Palmira Centro- Operador: Infraco)</v>
      </c>
    </row>
    <row r="1239" spans="1:54" s="2" customFormat="1" ht="171">
      <c r="A1239" s="38">
        <f t="shared" si="123"/>
        <v>1238</v>
      </c>
      <c r="B1239" s="3">
        <v>8408370</v>
      </c>
      <c r="C1239" s="3" t="s">
        <v>163</v>
      </c>
      <c r="D1239" s="23">
        <v>45373.701388888891</v>
      </c>
      <c r="E1239" s="23">
        <v>45373.972222222219</v>
      </c>
      <c r="F1239" s="1">
        <f t="shared" ca="1" si="128"/>
        <v>0.27083333332848269</v>
      </c>
      <c r="G1239" s="3" t="s">
        <v>55</v>
      </c>
      <c r="H1239" s="41"/>
      <c r="I1239" s="40"/>
      <c r="J1239" s="5" t="s">
        <v>56</v>
      </c>
      <c r="K1239" s="3" t="s">
        <v>77</v>
      </c>
      <c r="L1239" s="9" t="s">
        <v>58</v>
      </c>
      <c r="M1239" s="3" t="s">
        <v>79</v>
      </c>
      <c r="N1239" s="3" t="s">
        <v>1286</v>
      </c>
      <c r="O1239" s="3" t="s">
        <v>6055</v>
      </c>
      <c r="P1239" s="3" t="s">
        <v>6056</v>
      </c>
      <c r="Q1239" s="4" t="s">
        <v>6057</v>
      </c>
      <c r="R1239" s="3" t="s">
        <v>741</v>
      </c>
      <c r="S1239" s="3" t="s">
        <v>249</v>
      </c>
      <c r="T1239" s="3" t="s">
        <v>146</v>
      </c>
      <c r="U1239" s="3" t="s">
        <v>6058</v>
      </c>
      <c r="V1239" s="22" t="str">
        <f t="shared" si="127"/>
        <v>RDFO; Hora de aviso: 16:50 22/03/2024; Solución: Se realiza amigración de Hilos entre Nodos ; Hora de solución: 23:20 22/03/2024; Causa: Falla en la Red FiOp</v>
      </c>
      <c r="W1239" s="4" t="s">
        <v>191</v>
      </c>
      <c r="X1239" s="3"/>
      <c r="Y1239" s="3"/>
      <c r="Z1239" s="3"/>
      <c r="AA1239" s="3" t="s">
        <v>70</v>
      </c>
      <c r="AB1239" s="3">
        <v>8408370</v>
      </c>
      <c r="AC1239" s="3" t="s">
        <v>71</v>
      </c>
      <c r="AD1239" s="6">
        <v>7.7777777777777779E-2</v>
      </c>
      <c r="AE1239" s="7"/>
      <c r="AF1239" s="7"/>
      <c r="AG1239" s="6">
        <f>Tabla4[[#This Row],[Tiempo Parada de Reloj]]+Tabla4[[#This Row],[Tiempo Autorizado por Telefonica (no Máximo)]]</f>
        <v>7.7777777777777779E-2</v>
      </c>
      <c r="AH1239" s="7">
        <f t="shared" ca="1" si="124"/>
        <v>0.19305555555070492</v>
      </c>
      <c r="AI1239" s="8">
        <f t="shared" si="125"/>
        <v>1.8666666666666667</v>
      </c>
      <c r="AJ1239" s="8">
        <f t="shared" ca="1" si="126"/>
        <v>4.6333333332169175</v>
      </c>
      <c r="AK1239" s="3" t="s">
        <v>87</v>
      </c>
      <c r="AL1239" s="3" t="s">
        <v>70</v>
      </c>
      <c r="AM1239" s="3" t="s">
        <v>73</v>
      </c>
      <c r="AN1239" s="3" t="s">
        <v>73</v>
      </c>
      <c r="AO1239" s="3" t="s">
        <v>73</v>
      </c>
      <c r="AP1239" s="3" t="s">
        <v>73</v>
      </c>
      <c r="AQ1239" s="23">
        <v>45376.915277777778</v>
      </c>
      <c r="AR1239" s="3"/>
      <c r="AS1239" s="23"/>
      <c r="AT1239" s="23"/>
      <c r="AU1239" s="3" t="s">
        <v>192</v>
      </c>
      <c r="AV1239" s="3" t="s">
        <v>872</v>
      </c>
      <c r="AW1239" s="3" t="s">
        <v>307</v>
      </c>
      <c r="AX1239" s="3">
        <v>4.8128323899999996</v>
      </c>
      <c r="AY1239" s="3">
        <v>-74.100202999999993</v>
      </c>
      <c r="AZ1239" s="8" t="str">
        <f>+CONCATENATE("Reportan apertura en el enlace ",Tabla4[[#This Row],[Enlace]]," en el ",Tabla4[[#This Row],[Distancia óptica]]," ocasionado por ",Tabla4[[#This Row],[Causa del daño]])</f>
        <v>Reportan apertura en el enlace Parcelas - Cota en el Km 3 desde Parcelas ocasionado por Falla en la Red FiOp</v>
      </c>
      <c r="BA1239" s="8" t="str">
        <f>+CONCATENATE("Para dar solución al incidente ",Tabla4[[#This Row],[Solución]])</f>
        <v xml:space="preserve">Para dar solución al incidente Se realiza amigración de Hilos entre Nodos </v>
      </c>
      <c r="BB1239" s="3" t="str">
        <f>+_xlfn.CONCAT(Tabla4[[#This Row],[Causa Raiz]]," ",Tabla4[[#This Row],[Solución2]]," (",Tabla4[[#This Row],[Anillo]],"- Cabecera: ",Tabla4[[#This Row],[Cabecera]],"- Operador: ",Tabla4[[#This Row],[Operador]],")")</f>
        <v>Reportan apertura en el enlace Parcelas - Cota en el Km 3 desde Parcelas ocasionado por Falla en la Red FiOp Para dar solución al incidente Se realiza amigración de Hilos entre Nodos  (LINEAL- Cabecera: CHIA- Operador: Colombia Telecomunicaciones)</v>
      </c>
    </row>
    <row r="1240" spans="1:54" s="2" customFormat="1" ht="213.75">
      <c r="A1240" s="38">
        <f t="shared" si="123"/>
        <v>1239</v>
      </c>
      <c r="B1240" s="3">
        <v>8408650</v>
      </c>
      <c r="C1240" s="3" t="s">
        <v>54</v>
      </c>
      <c r="D1240" s="23">
        <v>45373.711805555555</v>
      </c>
      <c r="E1240" s="23">
        <v>45375.4375</v>
      </c>
      <c r="F1240" s="1">
        <f t="shared" ca="1" si="128"/>
        <v>1.7256944444452529</v>
      </c>
      <c r="G1240" s="3" t="s">
        <v>55</v>
      </c>
      <c r="H1240" s="41"/>
      <c r="I1240" s="40"/>
      <c r="J1240" s="5" t="s">
        <v>56</v>
      </c>
      <c r="K1240" s="3" t="s">
        <v>93</v>
      </c>
      <c r="L1240" s="9" t="s">
        <v>58</v>
      </c>
      <c r="M1240" s="3" t="s">
        <v>59</v>
      </c>
      <c r="N1240" s="3" t="s">
        <v>60</v>
      </c>
      <c r="O1240" s="3" t="s">
        <v>6059</v>
      </c>
      <c r="P1240" s="3" t="s">
        <v>6060</v>
      </c>
      <c r="Q1240" s="4" t="s">
        <v>6061</v>
      </c>
      <c r="R1240" s="3" t="s">
        <v>2589</v>
      </c>
      <c r="S1240" s="3" t="s">
        <v>65</v>
      </c>
      <c r="T1240" s="3" t="s">
        <v>256</v>
      </c>
      <c r="U1240" s="3" t="s">
        <v>6062</v>
      </c>
      <c r="V1240" s="22" t="str">
        <f t="shared" si="127"/>
        <v>RLFO; Hora de aviso: 17:05 22/03/2024; Solución: Se encaceta fibra en el empalme se organizan las bandejas y se re fusiona hilo de servicio; Hora de solución: 10:30 24/03/2024; Causa: Falla de Empalme de FiOp</v>
      </c>
      <c r="W1240" s="4" t="s">
        <v>68</v>
      </c>
      <c r="X1240" s="3"/>
      <c r="Y1240" s="3"/>
      <c r="Z1240" s="3" t="s">
        <v>69</v>
      </c>
      <c r="AA1240" s="3" t="s">
        <v>70</v>
      </c>
      <c r="AB1240" s="3">
        <v>8408650</v>
      </c>
      <c r="AC1240" s="3" t="s">
        <v>71</v>
      </c>
      <c r="AD1240" s="6">
        <v>1.5611111111111111</v>
      </c>
      <c r="AE1240" s="7"/>
      <c r="AF1240" s="7"/>
      <c r="AG1240" s="6">
        <f>Tabla4[[#This Row],[Tiempo Parada de Reloj]]+Tabla4[[#This Row],[Tiempo Autorizado por Telefonica (no Máximo)]]</f>
        <v>1.5611111111111111</v>
      </c>
      <c r="AH1240" s="7">
        <f t="shared" ca="1" si="124"/>
        <v>0.16458333333414177</v>
      </c>
      <c r="AI1240" s="8">
        <f t="shared" si="125"/>
        <v>37.466666666666669</v>
      </c>
      <c r="AJ1240" s="8">
        <f t="shared" ca="1" si="126"/>
        <v>3.9500000000194024</v>
      </c>
      <c r="AK1240" s="3" t="s">
        <v>87</v>
      </c>
      <c r="AL1240" s="3" t="s">
        <v>70</v>
      </c>
      <c r="AM1240" s="3" t="s">
        <v>106</v>
      </c>
      <c r="AN1240" s="3" t="s">
        <v>106</v>
      </c>
      <c r="AO1240" s="3" t="s">
        <v>88</v>
      </c>
      <c r="AP1240" s="3" t="s">
        <v>88</v>
      </c>
      <c r="AQ1240" s="23">
        <v>45377.285416666666</v>
      </c>
      <c r="AR1240" s="3"/>
      <c r="AS1240" s="23"/>
      <c r="AT1240" s="23"/>
      <c r="AU1240" s="3" t="s">
        <v>264</v>
      </c>
      <c r="AV1240" s="3" t="s">
        <v>6063</v>
      </c>
      <c r="AW1240" s="3" t="s">
        <v>370</v>
      </c>
      <c r="AX1240" s="3">
        <v>4.5936000000000003</v>
      </c>
      <c r="AY1240" s="3">
        <v>-74.084999999999994</v>
      </c>
      <c r="AZ1240" s="8" t="str">
        <f>+CONCATENATE("Reportan apertura en el enlace ",Tabla4[[#This Row],[Enlace]]," en el ",Tabla4[[#This Row],[Distancia óptica]]," ocasionado por ",Tabla4[[#This Row],[Causa del daño]])</f>
        <v>Reportan apertura en el enlace San Camilo Las Cruces - Progreso en el km 0,928 desde   51051 ocasionado por Falla de Empalme de FiOp</v>
      </c>
      <c r="BA1240" s="8" t="str">
        <f>+CONCATENATE("Para dar solución al incidente ",Tabla4[[#This Row],[Solución]])</f>
        <v>Para dar solución al incidente Se encaceta fibra en el empalme se organizan las bandejas y se re fusiona hilo de servicio</v>
      </c>
      <c r="BB1240" s="3" t="str">
        <f>+_xlfn.CONCAT(Tabla4[[#This Row],[Causa Raiz]]," ",Tabla4[[#This Row],[Solución2]]," (",Tabla4[[#This Row],[Anillo]],"- Cabecera: ",Tabla4[[#This Row],[Cabecera]],"- Operador: ",Tabla4[[#This Row],[Operador]],")")</f>
        <v>Reportan apertura en el enlace San Camilo Las Cruces - Progreso en el km 0,928 desde   51051 ocasionado por Falla de Empalme de FiOp Para dar solución al incidente Se encaceta fibra en el empalme se organizan las bandejas y se re fusiona hilo de servicio (lineal- Cabecera: Progreaso- Operador: Colombia Telecomunicaciones)</v>
      </c>
    </row>
    <row r="1241" spans="1:54" s="2" customFormat="1" ht="185.25">
      <c r="A1241" s="38">
        <f t="shared" si="123"/>
        <v>1240</v>
      </c>
      <c r="B1241" s="3">
        <v>8408785</v>
      </c>
      <c r="C1241" s="3" t="s">
        <v>54</v>
      </c>
      <c r="D1241" s="23">
        <v>45373.739583333336</v>
      </c>
      <c r="E1241" s="23">
        <v>45374.708333333336</v>
      </c>
      <c r="F1241" s="1">
        <f t="shared" ca="1" si="128"/>
        <v>0.96875</v>
      </c>
      <c r="G1241" s="3" t="s">
        <v>55</v>
      </c>
      <c r="H1241" s="41"/>
      <c r="I1241" s="40"/>
      <c r="J1241" s="5" t="s">
        <v>56</v>
      </c>
      <c r="K1241" s="3" t="s">
        <v>93</v>
      </c>
      <c r="L1241" s="9" t="s">
        <v>78</v>
      </c>
      <c r="M1241" s="3" t="s">
        <v>59</v>
      </c>
      <c r="N1241" s="3" t="s">
        <v>60</v>
      </c>
      <c r="O1241" s="3" t="s">
        <v>6064</v>
      </c>
      <c r="P1241" s="3" t="s">
        <v>6065</v>
      </c>
      <c r="Q1241" s="4" t="s">
        <v>6066</v>
      </c>
      <c r="R1241" s="3" t="s">
        <v>2589</v>
      </c>
      <c r="S1241" s="3" t="s">
        <v>65</v>
      </c>
      <c r="T1241" s="3" t="s">
        <v>66</v>
      </c>
      <c r="U1241" s="3" t="s">
        <v>6067</v>
      </c>
      <c r="V1241" s="22" t="str">
        <f t="shared" si="127"/>
        <v>RLFO; Hora de aviso: 17:45 22/03/2024; Solución:  tendido de 200 metros de fibra 24 hilos y se va a instalar una caja de empalme de 24 hilos; Hora de solución: 17:00 23/03/2024; Causa: Vandalismo</v>
      </c>
      <c r="W1241" s="4" t="s">
        <v>68</v>
      </c>
      <c r="X1241" s="3"/>
      <c r="Y1241" s="3"/>
      <c r="Z1241" s="3" t="s">
        <v>69</v>
      </c>
      <c r="AA1241" s="3" t="s">
        <v>70</v>
      </c>
      <c r="AB1241" s="3">
        <v>8413821</v>
      </c>
      <c r="AC1241" s="3" t="s">
        <v>71</v>
      </c>
      <c r="AD1241" s="6">
        <v>0.80277777777777781</v>
      </c>
      <c r="AE1241" s="7"/>
      <c r="AF1241" s="7"/>
      <c r="AG1241" s="6">
        <f>Tabla4[[#This Row],[Tiempo Parada de Reloj]]+Tabla4[[#This Row],[Tiempo Autorizado por Telefonica (no Máximo)]]</f>
        <v>0.80277777777777781</v>
      </c>
      <c r="AH1241" s="7">
        <f t="shared" ca="1" si="124"/>
        <v>0.16597222222222219</v>
      </c>
      <c r="AI1241" s="8">
        <f t="shared" si="125"/>
        <v>19.266666666666666</v>
      </c>
      <c r="AJ1241" s="8">
        <f t="shared" ca="1" si="126"/>
        <v>3.9833333333333325</v>
      </c>
      <c r="AK1241" s="3" t="s">
        <v>88</v>
      </c>
      <c r="AL1241" s="3" t="s">
        <v>70</v>
      </c>
      <c r="AM1241" s="3" t="s">
        <v>87</v>
      </c>
      <c r="AN1241" s="3" t="s">
        <v>87</v>
      </c>
      <c r="AO1241" s="3" t="s">
        <v>88</v>
      </c>
      <c r="AP1241" s="3" t="s">
        <v>88</v>
      </c>
      <c r="AQ1241" s="23">
        <v>45381.909722222219</v>
      </c>
      <c r="AR1241" s="3"/>
      <c r="AS1241" s="23"/>
      <c r="AT1241" s="23"/>
      <c r="AU1241" s="3" t="s">
        <v>298</v>
      </c>
      <c r="AV1241" s="3" t="s">
        <v>6068</v>
      </c>
      <c r="AW1241" s="3" t="s">
        <v>370</v>
      </c>
      <c r="AX1241" s="3">
        <v>4.6494439999999999</v>
      </c>
      <c r="AY1241" s="3">
        <v>-74.139166599999996</v>
      </c>
      <c r="AZ1241" s="8" t="str">
        <f>+CONCATENATE("Reportan apertura en el enlace ",Tabla4[[#This Row],[Enlace]]," en el ",Tabla4[[#This Row],[Distancia óptica]]," ocasionado por ",Tabla4[[#This Row],[Causa del daño]])</f>
        <v>Reportan apertura en el enlace Mov. Pio XII - Mov. Tintal en el Km 4,6 desde Pio XII ocasionado por Vandalismo</v>
      </c>
      <c r="BA1241" s="8" t="str">
        <f>+CONCATENATE("Para dar solución al incidente ",Tabla4[[#This Row],[Solución]])</f>
        <v>Para dar solución al incidente  tendido de 200 metros de fibra 24 hilos y se va a instalar una caja de empalme de 24 hilos</v>
      </c>
      <c r="BB1241" s="3" t="str">
        <f>+_xlfn.CONCAT(Tabla4[[#This Row],[Causa Raiz]]," ",Tabla4[[#This Row],[Solución2]]," (",Tabla4[[#This Row],[Anillo]],"- Cabecera: ",Tabla4[[#This Row],[Cabecera]],"- Operador: ",Tabla4[[#This Row],[Operador]],")")</f>
        <v>Reportan apertura en el enlace Mov. Pio XII - Mov. Tintal en el Km 4,6 desde Pio XII ocasionado por Vandalismo Para dar solución al incidente  tendido de 200 metros de fibra 24 hilos y se va a instalar una caja de empalme de 24 hilos (lineal- Cabecera: pio- Operador: Colombia Telecomunicaciones)</v>
      </c>
    </row>
    <row r="1242" spans="1:54" s="2" customFormat="1" ht="199.5">
      <c r="A1242" s="38">
        <f t="shared" si="123"/>
        <v>1241</v>
      </c>
      <c r="B1242" s="3">
        <v>8409874</v>
      </c>
      <c r="C1242" s="3" t="s">
        <v>136</v>
      </c>
      <c r="D1242" s="23">
        <v>45373.743055555555</v>
      </c>
      <c r="E1242" s="23">
        <v>45373.895833333336</v>
      </c>
      <c r="F1242" s="1">
        <f t="shared" ca="1" si="128"/>
        <v>0.15277777778101154</v>
      </c>
      <c r="G1242" s="3" t="s">
        <v>55</v>
      </c>
      <c r="H1242" s="41"/>
      <c r="I1242" s="40"/>
      <c r="J1242" s="5" t="s">
        <v>137</v>
      </c>
      <c r="K1242" s="3" t="s">
        <v>57</v>
      </c>
      <c r="L1242" s="9" t="s">
        <v>78</v>
      </c>
      <c r="M1242" s="3" t="s">
        <v>59</v>
      </c>
      <c r="N1242" s="3" t="s">
        <v>60</v>
      </c>
      <c r="O1242" s="3" t="s">
        <v>5990</v>
      </c>
      <c r="P1242" s="3" t="s">
        <v>6069</v>
      </c>
      <c r="Q1242" s="4" t="s">
        <v>6070</v>
      </c>
      <c r="R1242" s="3" t="s">
        <v>775</v>
      </c>
      <c r="S1242" s="3" t="s">
        <v>65</v>
      </c>
      <c r="T1242" s="3" t="s">
        <v>66</v>
      </c>
      <c r="U1242" s="3" t="s">
        <v>6071</v>
      </c>
      <c r="V1242" s="22" t="str">
        <f t="shared" si="127"/>
        <v>RBHFO; Hora de aviso: 17:50 22/03/2024; Solución: Se recuperan 100 mts de reserva y se realiza una sangría con 36 fusiones en caja de empalme de 144 Hilos ; Hora de solución: 21:30 22/03/2024; Causa: Vandalismo</v>
      </c>
      <c r="W1242" s="4" t="s">
        <v>68</v>
      </c>
      <c r="X1242" s="3"/>
      <c r="Y1242" s="3"/>
      <c r="Z1242" s="3" t="s">
        <v>69</v>
      </c>
      <c r="AA1242" s="3" t="s">
        <v>71</v>
      </c>
      <c r="AB1242" s="3">
        <v>0</v>
      </c>
      <c r="AC1242" s="3" t="s">
        <v>71</v>
      </c>
      <c r="AD1242" s="6">
        <v>0</v>
      </c>
      <c r="AE1242" s="7"/>
      <c r="AF1242" s="7"/>
      <c r="AG1242" s="6">
        <f>Tabla4[[#This Row],[Tiempo Parada de Reloj]]+Tabla4[[#This Row],[Tiempo Autorizado por Telefonica (no Máximo)]]</f>
        <v>0</v>
      </c>
      <c r="AH1242" s="7">
        <f t="shared" ca="1" si="124"/>
        <v>0.15277777778101154</v>
      </c>
      <c r="AI1242" s="8">
        <f t="shared" si="125"/>
        <v>0</v>
      </c>
      <c r="AJ1242" s="8">
        <f t="shared" ca="1" si="126"/>
        <v>3.6666666667442769</v>
      </c>
      <c r="AK1242" s="3" t="s">
        <v>72</v>
      </c>
      <c r="AL1242" s="3" t="s">
        <v>70</v>
      </c>
      <c r="AM1242" s="3" t="s">
        <v>73</v>
      </c>
      <c r="AN1242" s="3" t="s">
        <v>119</v>
      </c>
      <c r="AO1242" s="3" t="s">
        <v>73</v>
      </c>
      <c r="AP1242" s="3" t="s">
        <v>73</v>
      </c>
      <c r="AQ1242" s="23">
        <v>45376.871527777781</v>
      </c>
      <c r="AR1242" s="3"/>
      <c r="AS1242" s="23"/>
      <c r="AT1242" s="23"/>
      <c r="AU1242" s="3" t="s">
        <v>264</v>
      </c>
      <c r="AV1242" s="3" t="s">
        <v>720</v>
      </c>
      <c r="AW1242" s="3" t="s">
        <v>2679</v>
      </c>
      <c r="AX1242" s="3">
        <v>4.5891999999999999</v>
      </c>
      <c r="AY1242" s="3">
        <v>-74.157799999999995</v>
      </c>
      <c r="AZ1242" s="8" t="str">
        <f>+CONCATENATE("Reportan apertura en el enlace ",Tabla4[[#This Row],[Enlace]]," en el ",Tabla4[[#This Row],[Distancia óptica]]," ocasionado por ",Tabla4[[#This Row],[Causa del daño]])</f>
        <v>Reportan apertura en el enlace Mov. Perdomo Alto - Mov. Madalena en el km 5,2 desde Mov. Madalena ocasionado por Vandalismo</v>
      </c>
      <c r="BA1242" s="8" t="str">
        <f>+CONCATENATE("Para dar solución al incidente ",Tabla4[[#This Row],[Solución]])</f>
        <v xml:space="preserve">Para dar solución al incidente Se recuperan 100 mts de reserva y se realiza una sangría con 36 fusiones en caja de empalme de 144 Hilos </v>
      </c>
      <c r="BB1242" s="3" t="str">
        <f>+_xlfn.CONCAT(Tabla4[[#This Row],[Causa Raiz]]," ",Tabla4[[#This Row],[Solución2]]," (",Tabla4[[#This Row],[Anillo]],"- Cabecera: ",Tabla4[[#This Row],[Cabecera]],"- Operador: ",Tabla4[[#This Row],[Operador]],")")</f>
        <v>Reportan apertura en el enlace Mov. Perdomo Alto - Mov. Madalena en el km 5,2 desde Mov. Madalena ocasionado por Vandalismo Para dar solución al incidente Se recuperan 100 mts de reserva y se realiza una sangría con 36 fusiones en caja de empalme de 144 Hilos  (ANILLO 48- Cabecera: ASTURIAS- Operador: Infraco)</v>
      </c>
    </row>
    <row r="1243" spans="1:54" s="2" customFormat="1" ht="156.75">
      <c r="A1243" s="38">
        <f t="shared" si="123"/>
        <v>1242</v>
      </c>
      <c r="B1243" s="3">
        <v>8410316</v>
      </c>
      <c r="C1243" s="3" t="s">
        <v>92</v>
      </c>
      <c r="D1243" s="23">
        <v>45373.854166666664</v>
      </c>
      <c r="E1243" s="23">
        <v>45375.3125</v>
      </c>
      <c r="F1243" s="1">
        <f t="shared" ca="1" si="128"/>
        <v>1.4583333333357587</v>
      </c>
      <c r="G1243" s="3" t="s">
        <v>164</v>
      </c>
      <c r="H1243" s="41" t="s">
        <v>165</v>
      </c>
      <c r="I1243" s="40" t="s">
        <v>6072</v>
      </c>
      <c r="J1243" s="5" t="s">
        <v>2481</v>
      </c>
      <c r="K1243" s="3" t="s">
        <v>2481</v>
      </c>
      <c r="L1243" s="9" t="s">
        <v>58</v>
      </c>
      <c r="M1243" s="3" t="s">
        <v>139</v>
      </c>
      <c r="N1243" s="3" t="s">
        <v>140</v>
      </c>
      <c r="O1243" s="3" t="s">
        <v>448</v>
      </c>
      <c r="P1243" s="3" t="s">
        <v>1865</v>
      </c>
      <c r="Q1243" s="4" t="s">
        <v>6073</v>
      </c>
      <c r="R1243" s="3" t="s">
        <v>1178</v>
      </c>
      <c r="S1243" s="3" t="s">
        <v>2483</v>
      </c>
      <c r="T1243" s="3" t="s">
        <v>276</v>
      </c>
      <c r="U1243" s="3" t="s">
        <v>6074</v>
      </c>
      <c r="V1243" s="22" t="str">
        <f t="shared" si="127"/>
        <v>RTNFO; Hora de aviso: 20:30 22/03/2024; Solución: Se realiza tendio de F.O y la creacion de 2 empalmes; Hora de solución: 7:30 24/03/2024; Causa: Intervención de Terceros</v>
      </c>
      <c r="W1243" s="4" t="s">
        <v>6075</v>
      </c>
      <c r="X1243" s="3"/>
      <c r="Y1243" s="3"/>
      <c r="Z1243" s="3" t="s">
        <v>69</v>
      </c>
      <c r="AA1243" s="3" t="s">
        <v>71</v>
      </c>
      <c r="AB1243" s="3">
        <v>0</v>
      </c>
      <c r="AC1243" s="3" t="s">
        <v>71</v>
      </c>
      <c r="AD1243" s="6">
        <v>0.5</v>
      </c>
      <c r="AE1243" s="7"/>
      <c r="AF1243" s="7"/>
      <c r="AG1243" s="6">
        <f>Tabla4[[#This Row],[Tiempo Parada de Reloj]]+Tabla4[[#This Row],[Tiempo Autorizado por Telefonica (no Máximo)]]</f>
        <v>0.5</v>
      </c>
      <c r="AH1243" s="7">
        <f t="shared" ca="1" si="124"/>
        <v>0.95833333333575865</v>
      </c>
      <c r="AI1243" s="8">
        <f t="shared" si="125"/>
        <v>12</v>
      </c>
      <c r="AJ1243" s="8">
        <f t="shared" ca="1" si="126"/>
        <v>23.000000000058208</v>
      </c>
      <c r="AK1243" s="3" t="s">
        <v>72</v>
      </c>
      <c r="AL1243" s="3" t="s">
        <v>70</v>
      </c>
      <c r="AM1243" s="3" t="s">
        <v>106</v>
      </c>
      <c r="AN1243" s="3" t="s">
        <v>106</v>
      </c>
      <c r="AO1243" s="3"/>
      <c r="AP1243" s="3"/>
      <c r="AQ1243" s="23">
        <f ca="1">NOW()</f>
        <v>45503.696834953706</v>
      </c>
      <c r="AR1243" s="3"/>
      <c r="AS1243" s="23"/>
      <c r="AT1243" s="23"/>
      <c r="AU1243" s="3" t="s">
        <v>2481</v>
      </c>
      <c r="AV1243" s="3" t="s">
        <v>69</v>
      </c>
      <c r="AW1243" s="3" t="s">
        <v>69</v>
      </c>
      <c r="AX1243" s="3" t="s">
        <v>69</v>
      </c>
      <c r="AY1243" s="3" t="s">
        <v>69</v>
      </c>
      <c r="AZ1243" s="8" t="str">
        <f>+CONCATENATE("Reportan apertura en el enlace ",Tabla4[[#This Row],[Enlace]]," en el ",Tabla4[[#This Row],[Distancia óptica]]," ocasionado por ",Tabla4[[#This Row],[Causa del daño]])</f>
        <v>Reportan apertura en el enlace Cali - Buenaventura en el km 0 ocasionado por Intervención de Terceros</v>
      </c>
      <c r="BA1243" s="8" t="str">
        <f>+CONCATENATE("Para dar solución al incidente ",Tabla4[[#This Row],[Solución]])</f>
        <v>Para dar solución al incidente Se realiza tendio de F.O y la creacion de 2 empalmes</v>
      </c>
      <c r="BB1243" s="3" t="str">
        <f>+_xlfn.CONCAT(Tabla4[[#This Row],[Causa Raiz]]," ",Tabla4[[#This Row],[Solución2]]," (",Tabla4[[#This Row],[Anillo]],"- Cabecera: ",Tabla4[[#This Row],[Cabecera]],"- Operador: ",Tabla4[[#This Row],[Operador]],")")</f>
        <v>Reportan apertura en el enlace Cali - Buenaventura en el km 0 ocasionado por Intervención de Terceros Para dar solución al incidente Se realiza tendio de F.O y la creacion de 2 empalmes (NA- Cabecera: NA- Operador: Century Link)</v>
      </c>
    </row>
    <row r="1244" spans="1:54" s="2" customFormat="1" ht="185.25">
      <c r="A1244" s="38">
        <f t="shared" si="123"/>
        <v>1243</v>
      </c>
      <c r="B1244" s="3">
        <v>8411451</v>
      </c>
      <c r="C1244" s="3" t="s">
        <v>92</v>
      </c>
      <c r="D1244" s="23">
        <v>45374.232638888891</v>
      </c>
      <c r="E1244" s="23">
        <v>45374.354166666664</v>
      </c>
      <c r="F1244" s="1">
        <f t="shared" ca="1" si="128"/>
        <v>0.12152777777373558</v>
      </c>
      <c r="G1244" s="3" t="s">
        <v>55</v>
      </c>
      <c r="H1244" s="41"/>
      <c r="I1244" s="40"/>
      <c r="J1244" s="5" t="s">
        <v>56</v>
      </c>
      <c r="K1244" s="3" t="s">
        <v>77</v>
      </c>
      <c r="L1244" s="9" t="s">
        <v>58</v>
      </c>
      <c r="M1244" s="3" t="s">
        <v>79</v>
      </c>
      <c r="N1244" s="3" t="s">
        <v>2053</v>
      </c>
      <c r="O1244" s="3" t="s">
        <v>3728</v>
      </c>
      <c r="P1244" s="3" t="s">
        <v>6076</v>
      </c>
      <c r="Q1244" s="4" t="s">
        <v>6077</v>
      </c>
      <c r="R1244" s="3" t="s">
        <v>741</v>
      </c>
      <c r="S1244" s="3" t="s">
        <v>249</v>
      </c>
      <c r="T1244" s="3" t="s">
        <v>66</v>
      </c>
      <c r="U1244" s="3" t="s">
        <v>6078</v>
      </c>
      <c r="V1244" s="22" t="str">
        <f t="shared" si="127"/>
        <v>RTNFO; Hora de aviso: 5:35 23/03/2024; Solución: se recuperan 30 mts de reserva y se rehace empalme de 36 hilos ; Hora de solución: 8:30 23/03/2024; Causa: Vandalismo</v>
      </c>
      <c r="W1244" s="4" t="s">
        <v>160</v>
      </c>
      <c r="X1244" s="3"/>
      <c r="Y1244" s="3"/>
      <c r="Z1244" s="3" t="s">
        <v>69</v>
      </c>
      <c r="AA1244" s="3" t="s">
        <v>70</v>
      </c>
      <c r="AB1244" s="3" t="s">
        <v>6079</v>
      </c>
      <c r="AC1244" s="3" t="s">
        <v>71</v>
      </c>
      <c r="AD1244" s="6">
        <v>0</v>
      </c>
      <c r="AE1244" s="7"/>
      <c r="AF1244" s="7"/>
      <c r="AG1244" s="6">
        <f>Tabla4[[#This Row],[Tiempo Parada de Reloj]]+Tabla4[[#This Row],[Tiempo Autorizado por Telefonica (no Máximo)]]</f>
        <v>0</v>
      </c>
      <c r="AH1244" s="7">
        <f t="shared" ca="1" si="124"/>
        <v>0.12152777777373558</v>
      </c>
      <c r="AI1244" s="8">
        <f t="shared" si="125"/>
        <v>0</v>
      </c>
      <c r="AJ1244" s="8">
        <f t="shared" ca="1" si="126"/>
        <v>2.9166666665696539</v>
      </c>
      <c r="AK1244" s="3" t="s">
        <v>120</v>
      </c>
      <c r="AL1244" s="3" t="s">
        <v>70</v>
      </c>
      <c r="AM1244" s="3" t="s">
        <v>106</v>
      </c>
      <c r="AN1244" s="3" t="s">
        <v>106</v>
      </c>
      <c r="AO1244" s="3" t="s">
        <v>88</v>
      </c>
      <c r="AP1244" s="3" t="s">
        <v>88</v>
      </c>
      <c r="AQ1244" s="23">
        <v>45377.613194444442</v>
      </c>
      <c r="AR1244" s="3"/>
      <c r="AS1244" s="23"/>
      <c r="AT1244" s="23"/>
      <c r="AU1244" s="3" t="s">
        <v>610</v>
      </c>
      <c r="AV1244" s="3" t="s">
        <v>2053</v>
      </c>
      <c r="AW1244" s="3" t="s">
        <v>1323</v>
      </c>
      <c r="AX1244" s="3">
        <v>5.1014999999999997</v>
      </c>
      <c r="AY1244" s="3">
        <v>-74.627300000000005</v>
      </c>
      <c r="AZ1244" s="8" t="str">
        <f>+CONCATENATE("Reportan apertura en el enlace ",Tabla4[[#This Row],[Enlace]]," en el ",Tabla4[[#This Row],[Distancia óptica]]," ocasionado por ",Tabla4[[#This Row],[Causa del daño]])</f>
        <v>Reportan apertura en el enlace Villeta - Honda en el km 39 desde villeta  ocasionado por Vandalismo</v>
      </c>
      <c r="BA1244" s="8" t="str">
        <f>+CONCATENATE("Para dar solución al incidente ",Tabla4[[#This Row],[Solución]])</f>
        <v xml:space="preserve">Para dar solución al incidente se recuperan 30 mts de reserva y se rehace empalme de 36 hilos </v>
      </c>
      <c r="BB1244" s="3" t="str">
        <f>+_xlfn.CONCAT(Tabla4[[#This Row],[Causa Raiz]]," ",Tabla4[[#This Row],[Solución2]]," (",Tabla4[[#This Row],[Anillo]],"- Cabecera: ",Tabla4[[#This Row],[Cabecera]],"- Operador: ",Tabla4[[#This Row],[Operador]],")")</f>
        <v>Reportan apertura en el enlace Villeta - Honda en el km 39 desde villeta  ocasionado por Vandalismo Para dar solución al incidente se recuperan 30 mts de reserva y se rehace empalme de 36 hilos  (TRONCAL- Cabecera: VILLETA- Operador: Colombia Telecomunicaciones)</v>
      </c>
    </row>
    <row r="1245" spans="1:54" s="2" customFormat="1" ht="185.25">
      <c r="A1245" s="38">
        <f t="shared" si="123"/>
        <v>1244</v>
      </c>
      <c r="B1245" s="3">
        <v>8411636</v>
      </c>
      <c r="C1245" s="3" t="s">
        <v>163</v>
      </c>
      <c r="D1245" s="23">
        <v>45374.302083333336</v>
      </c>
      <c r="E1245" s="23">
        <v>45374.583333333336</v>
      </c>
      <c r="F1245" s="1">
        <f t="shared" ca="1" si="128"/>
        <v>0.28125</v>
      </c>
      <c r="G1245" s="3" t="s">
        <v>55</v>
      </c>
      <c r="H1245" s="41"/>
      <c r="I1245" s="40"/>
      <c r="J1245" s="5" t="s">
        <v>56</v>
      </c>
      <c r="K1245" s="3" t="s">
        <v>138</v>
      </c>
      <c r="L1245" s="9" t="s">
        <v>58</v>
      </c>
      <c r="M1245" s="3" t="s">
        <v>139</v>
      </c>
      <c r="N1245" s="3" t="s">
        <v>2020</v>
      </c>
      <c r="O1245" s="3" t="s">
        <v>1330</v>
      </c>
      <c r="P1245" s="3" t="s">
        <v>6080</v>
      </c>
      <c r="Q1245" s="4" t="s">
        <v>6081</v>
      </c>
      <c r="R1245" s="3" t="s">
        <v>451</v>
      </c>
      <c r="S1245" s="3" t="s">
        <v>145</v>
      </c>
      <c r="T1245" s="3" t="s">
        <v>256</v>
      </c>
      <c r="U1245" s="3" t="s">
        <v>6082</v>
      </c>
      <c r="V1245" s="22" t="str">
        <f t="shared" si="127"/>
        <v>RDFO; Hora de aviso: 7:15 23/03/2024; Solución: Se recupera 20 metros de F.O y se re hace empalme de continuidad ; Hora de solución: 14:00 23/03/2024; Causa: Falla de Empalme de FiOp</v>
      </c>
      <c r="W1245" s="4" t="s">
        <v>199</v>
      </c>
      <c r="X1245" s="3"/>
      <c r="Y1245" s="3"/>
      <c r="Z1245" s="3" t="s">
        <v>69</v>
      </c>
      <c r="AA1245" s="3" t="s">
        <v>71</v>
      </c>
      <c r="AB1245" s="3">
        <v>0</v>
      </c>
      <c r="AC1245" s="3" t="s">
        <v>71</v>
      </c>
      <c r="AD1245" s="6">
        <v>7.2916666666666671E-2</v>
      </c>
      <c r="AE1245" s="7"/>
      <c r="AF1245" s="7"/>
      <c r="AG1245" s="6">
        <f>Tabla4[[#This Row],[Tiempo Parada de Reloj]]+Tabla4[[#This Row],[Tiempo Autorizado por Telefonica (no Máximo)]]</f>
        <v>7.2916666666666671E-2</v>
      </c>
      <c r="AH1245" s="7">
        <f t="shared" ca="1" si="124"/>
        <v>0.20833333333333331</v>
      </c>
      <c r="AI1245" s="8">
        <f t="shared" si="125"/>
        <v>1.75</v>
      </c>
      <c r="AJ1245" s="8">
        <f t="shared" ca="1" si="126"/>
        <v>5</v>
      </c>
      <c r="AK1245" s="3" t="s">
        <v>106</v>
      </c>
      <c r="AL1245" s="3" t="s">
        <v>70</v>
      </c>
      <c r="AM1245" s="3" t="s">
        <v>87</v>
      </c>
      <c r="AN1245" s="3" t="s">
        <v>87</v>
      </c>
      <c r="AO1245" s="3" t="s">
        <v>120</v>
      </c>
      <c r="AP1245" s="3" t="s">
        <v>120</v>
      </c>
      <c r="AQ1245" s="23">
        <v>45376.72152777778</v>
      </c>
      <c r="AR1245" s="3"/>
      <c r="AS1245" s="23"/>
      <c r="AT1245" s="23"/>
      <c r="AU1245" s="3" t="s">
        <v>481</v>
      </c>
      <c r="AV1245" s="3" t="s">
        <v>1329</v>
      </c>
      <c r="AW1245" s="3" t="s">
        <v>307</v>
      </c>
      <c r="AX1245" s="3">
        <v>3.4349630000000002</v>
      </c>
      <c r="AY1245" s="3">
        <v>-76.245228999999995</v>
      </c>
      <c r="AZ1245" s="8" t="str">
        <f>+CONCATENATE("Reportan apertura en el enlace ",Tabla4[[#This Row],[Enlace]]," en el ",Tabla4[[#This Row],[Distancia óptica]]," ocasionado por ",Tabla4[[#This Row],[Causa del daño]])</f>
        <v>Reportan apertura en el enlace Palmira - Pradera en el Km 18,8 desde Palmira ocasionado por Falla de Empalme de FiOp</v>
      </c>
      <c r="BA1245" s="8" t="str">
        <f>+CONCATENATE("Para dar solución al incidente ",Tabla4[[#This Row],[Solución]])</f>
        <v xml:space="preserve">Para dar solución al incidente Se recupera 20 metros de F.O y se re hace empalme de continuidad </v>
      </c>
      <c r="BB1245" s="3" t="str">
        <f>+_xlfn.CONCAT(Tabla4[[#This Row],[Causa Raiz]]," ",Tabla4[[#This Row],[Solución2]]," (",Tabla4[[#This Row],[Anillo]],"- Cabecera: ",Tabla4[[#This Row],[Cabecera]],"- Operador: ",Tabla4[[#This Row],[Operador]],")")</f>
        <v>Reportan apertura en el enlace Palmira - Pradera en el Km 18,8 desde Palmira ocasionado por Falla de Empalme de FiOp Para dar solución al incidente Se recupera 20 metros de F.O y se re hace empalme de continuidad  (LINEAL- Cabecera: PRADERA- Operador: Colombia Telecomunicaciones)</v>
      </c>
    </row>
    <row r="1246" spans="1:54" s="2" customFormat="1" ht="199.5">
      <c r="A1246" s="38">
        <f t="shared" si="123"/>
        <v>1245</v>
      </c>
      <c r="B1246" s="3">
        <v>8411618</v>
      </c>
      <c r="C1246" s="3" t="s">
        <v>92</v>
      </c>
      <c r="D1246" s="23">
        <v>45374.302083333336</v>
      </c>
      <c r="E1246" s="23">
        <v>45374.475694444445</v>
      </c>
      <c r="F1246" s="1">
        <f t="shared" ca="1" si="128"/>
        <v>0.17361111110949423</v>
      </c>
      <c r="G1246" s="3" t="s">
        <v>55</v>
      </c>
      <c r="H1246" s="41"/>
      <c r="I1246" s="40"/>
      <c r="J1246" s="5" t="s">
        <v>56</v>
      </c>
      <c r="K1246" s="3" t="s">
        <v>203</v>
      </c>
      <c r="L1246" s="9" t="s">
        <v>58</v>
      </c>
      <c r="M1246" s="3" t="s">
        <v>204</v>
      </c>
      <c r="N1246" s="3" t="s">
        <v>332</v>
      </c>
      <c r="O1246" s="3" t="s">
        <v>878</v>
      </c>
      <c r="P1246" s="3" t="s">
        <v>6083</v>
      </c>
      <c r="Q1246" s="4" t="s">
        <v>6084</v>
      </c>
      <c r="R1246" s="3" t="s">
        <v>209</v>
      </c>
      <c r="S1246" s="3" t="s">
        <v>210</v>
      </c>
      <c r="T1246" s="3" t="s">
        <v>66</v>
      </c>
      <c r="U1246" s="3" t="s">
        <v>6085</v>
      </c>
      <c r="V1246" s="22" t="str">
        <f t="shared" si="127"/>
        <v>RTNFO; Hora de aviso: 7:15 23/03/2024; Solución: Se Habilita tendido de 350 metros de F.O de 36 hilos y se crean 2 empalmes. ; Hora de solución: 11:25 23/03/2024; Causa: Vandalismo</v>
      </c>
      <c r="W1246" s="4" t="s">
        <v>213</v>
      </c>
      <c r="X1246" s="3"/>
      <c r="Y1246" s="3"/>
      <c r="Z1246" s="3" t="s">
        <v>69</v>
      </c>
      <c r="AA1246" s="3" t="s">
        <v>71</v>
      </c>
      <c r="AB1246" s="3">
        <v>0</v>
      </c>
      <c r="AC1246" s="3" t="s">
        <v>71</v>
      </c>
      <c r="AD1246" s="6">
        <v>0</v>
      </c>
      <c r="AE1246" s="7"/>
      <c r="AF1246" s="7"/>
      <c r="AG1246" s="6">
        <f>Tabla4[[#This Row],[Tiempo Parada de Reloj]]+Tabla4[[#This Row],[Tiempo Autorizado por Telefonica (no Máximo)]]</f>
        <v>0</v>
      </c>
      <c r="AH1246" s="7">
        <f t="shared" ca="1" si="124"/>
        <v>0.17361111110949423</v>
      </c>
      <c r="AI1246" s="8">
        <f t="shared" si="125"/>
        <v>0</v>
      </c>
      <c r="AJ1246" s="8">
        <f t="shared" ca="1" si="126"/>
        <v>4.1666666666278616</v>
      </c>
      <c r="AK1246" s="3" t="s">
        <v>73</v>
      </c>
      <c r="AL1246" s="3" t="s">
        <v>70</v>
      </c>
      <c r="AM1246" s="3" t="s">
        <v>106</v>
      </c>
      <c r="AN1246" s="3" t="s">
        <v>106</v>
      </c>
      <c r="AO1246" s="3" t="s">
        <v>88</v>
      </c>
      <c r="AP1246" s="3" t="s">
        <v>88</v>
      </c>
      <c r="AQ1246" s="23">
        <v>45377.918749999997</v>
      </c>
      <c r="AR1246" s="3"/>
      <c r="AS1246" s="23"/>
      <c r="AT1246" s="23"/>
      <c r="AU1246" s="3" t="s">
        <v>214</v>
      </c>
      <c r="AV1246" s="3" t="s">
        <v>882</v>
      </c>
      <c r="AW1246" s="3" t="s">
        <v>2450</v>
      </c>
      <c r="AX1246" s="3">
        <v>7.2206000000000001</v>
      </c>
      <c r="AY1246" s="3">
        <v>-73.1417</v>
      </c>
      <c r="AZ1246" s="8" t="str">
        <f>+CONCATENATE("Reportan apertura en el enlace ",Tabla4[[#This Row],[Enlace]]," en el ",Tabla4[[#This Row],[Distancia óptica]]," ocasionado por ",Tabla4[[#This Row],[Causa del daño]])</f>
        <v>Reportan apertura en el enlace Bucaramanga - San Alberto en el km 19 desde Bucaramanga ocasionado por Vandalismo</v>
      </c>
      <c r="BA1246" s="8" t="str">
        <f>+CONCATENATE("Para dar solución al incidente ",Tabla4[[#This Row],[Solución]])</f>
        <v xml:space="preserve">Para dar solución al incidente Se Habilita tendido de 350 metros de F.O de 36 hilos y se crean 2 empalmes. </v>
      </c>
      <c r="BB1246" s="3" t="str">
        <f>+_xlfn.CONCAT(Tabla4[[#This Row],[Causa Raiz]]," ",Tabla4[[#This Row],[Solución2]]," (",Tabla4[[#This Row],[Anillo]],"- Cabecera: ",Tabla4[[#This Row],[Cabecera]],"- Operador: ",Tabla4[[#This Row],[Operador]],")")</f>
        <v>Reportan apertura en el enlace Bucaramanga - San Alberto en el km 19 desde Bucaramanga ocasionado por Vandalismo Para dar solución al incidente Se Habilita tendido de 350 metros de F.O de 36 hilos y se crean 2 empalmes.  (troncal- Cabecera: Bucaramanga- Operador: Colombia Telecomunicaciones)</v>
      </c>
    </row>
    <row r="1247" spans="1:54" s="2" customFormat="1" ht="185.25">
      <c r="A1247" s="38">
        <f t="shared" si="123"/>
        <v>1246</v>
      </c>
      <c r="B1247" s="3">
        <v>8411742</v>
      </c>
      <c r="C1247" s="3" t="s">
        <v>92</v>
      </c>
      <c r="D1247" s="23">
        <v>45374.322916666664</v>
      </c>
      <c r="E1247" s="23">
        <v>45375.291666666664</v>
      </c>
      <c r="F1247" s="1">
        <f t="shared" ca="1" si="128"/>
        <v>0.96875</v>
      </c>
      <c r="G1247" s="3" t="s">
        <v>55</v>
      </c>
      <c r="H1247" s="41"/>
      <c r="I1247" s="40"/>
      <c r="J1247" s="5" t="s">
        <v>56</v>
      </c>
      <c r="K1247" s="3" t="s">
        <v>108</v>
      </c>
      <c r="L1247" s="9" t="s">
        <v>58</v>
      </c>
      <c r="M1247" s="3" t="s">
        <v>228</v>
      </c>
      <c r="N1247" s="3" t="s">
        <v>229</v>
      </c>
      <c r="O1247" s="3" t="s">
        <v>594</v>
      </c>
      <c r="P1247" s="3" t="s">
        <v>6086</v>
      </c>
      <c r="Q1247" s="4" t="s">
        <v>6087</v>
      </c>
      <c r="R1247" s="3" t="s">
        <v>233</v>
      </c>
      <c r="S1247" s="3" t="s">
        <v>115</v>
      </c>
      <c r="T1247" s="3" t="s">
        <v>256</v>
      </c>
      <c r="U1247" s="3" t="s">
        <v>2433</v>
      </c>
      <c r="V1247" s="22" t="str">
        <f t="shared" si="127"/>
        <v>RTNFO; Hora de aviso: 7:45 23/03/2024; Solución: Se re fusiona hilo de servicio en el punto de la medida; Hora de solución: 7:00 24/03/2024; Causa: Falla de Empalme de FiOp</v>
      </c>
      <c r="W1247" s="4" t="s">
        <v>118</v>
      </c>
      <c r="X1247" s="3"/>
      <c r="Y1247" s="3"/>
      <c r="Z1247" s="3" t="s">
        <v>69</v>
      </c>
      <c r="AA1247" s="3" t="s">
        <v>71</v>
      </c>
      <c r="AB1247" s="3">
        <v>0</v>
      </c>
      <c r="AC1247" s="3" t="s">
        <v>71</v>
      </c>
      <c r="AD1247" s="6">
        <v>0.76041666666666663</v>
      </c>
      <c r="AE1247" s="7"/>
      <c r="AF1247" s="7"/>
      <c r="AG1247" s="6">
        <f>Tabla4[[#This Row],[Tiempo Parada de Reloj]]+Tabla4[[#This Row],[Tiempo Autorizado por Telefonica (no Máximo)]]</f>
        <v>0.76041666666666663</v>
      </c>
      <c r="AH1247" s="7">
        <f t="shared" ca="1" si="124"/>
        <v>0.20833333333333337</v>
      </c>
      <c r="AI1247" s="8">
        <f t="shared" si="125"/>
        <v>18.25</v>
      </c>
      <c r="AJ1247" s="8">
        <f t="shared" ca="1" si="126"/>
        <v>5.0000000000000009</v>
      </c>
      <c r="AK1247" s="3" t="s">
        <v>106</v>
      </c>
      <c r="AL1247" s="3" t="s">
        <v>70</v>
      </c>
      <c r="AM1247" s="3" t="s">
        <v>87</v>
      </c>
      <c r="AN1247" s="3" t="s">
        <v>106</v>
      </c>
      <c r="AO1247" s="3" t="s">
        <v>72</v>
      </c>
      <c r="AP1247" s="3" t="s">
        <v>72</v>
      </c>
      <c r="AQ1247" s="23">
        <v>45378.613888888889</v>
      </c>
      <c r="AR1247" s="3" t="s">
        <v>235</v>
      </c>
      <c r="AS1247" s="23" t="s">
        <v>236</v>
      </c>
      <c r="AT1247" s="23"/>
      <c r="AU1247" s="3" t="s">
        <v>237</v>
      </c>
      <c r="AV1247" s="3" t="s">
        <v>4652</v>
      </c>
      <c r="AW1247" s="3" t="s">
        <v>76</v>
      </c>
      <c r="AX1247" s="3">
        <v>11.184521999999999</v>
      </c>
      <c r="AY1247" s="3">
        <v>-74.222328000000005</v>
      </c>
      <c r="AZ1247" s="8" t="str">
        <f>+CONCATENATE("Reportan apertura en el enlace ",Tabla4[[#This Row],[Enlace]]," en el ",Tabla4[[#This Row],[Distancia óptica]]," ocasionado por ",Tabla4[[#This Row],[Causa del daño]])</f>
        <v>Reportan apertura en el enlace Santa Marta - Ciénaga en el km 7 desde Santa Marta ocasionado por Falla de Empalme de FiOp</v>
      </c>
      <c r="BA1247" s="8" t="str">
        <f>+CONCATENATE("Para dar solución al incidente ",Tabla4[[#This Row],[Solución]])</f>
        <v>Para dar solución al incidente Se re fusiona hilo de servicio en el punto de la medida</v>
      </c>
      <c r="BB1247" s="3" t="str">
        <f>+_xlfn.CONCAT(Tabla4[[#This Row],[Causa Raiz]]," ",Tabla4[[#This Row],[Solución2]]," (",Tabla4[[#This Row],[Anillo]],"- Cabecera: ",Tabla4[[#This Row],[Cabecera]],"- Operador: ",Tabla4[[#This Row],[Operador]],")")</f>
        <v>Reportan apertura en el enlace Santa Marta - Ciénaga en el km 7 desde Santa Marta ocasionado por Falla de Empalme de FiOp Para dar solución al incidente Se re fusiona hilo de servicio en el punto de la medida (Troncal- Cabecera: calle 13- Operador: Colombia Telecomunicaciones)</v>
      </c>
    </row>
    <row r="1248" spans="1:54" s="2" customFormat="1" ht="185.25">
      <c r="A1248" s="38">
        <f t="shared" si="123"/>
        <v>1247</v>
      </c>
      <c r="B1248" s="3">
        <v>8411761</v>
      </c>
      <c r="C1248" s="3" t="s">
        <v>136</v>
      </c>
      <c r="D1248" s="23">
        <v>45374.322916666664</v>
      </c>
      <c r="E1248" s="23">
        <v>45377.604166666664</v>
      </c>
      <c r="F1248" s="1">
        <f t="shared" ca="1" si="128"/>
        <v>3.28125</v>
      </c>
      <c r="G1248" s="3" t="s">
        <v>55</v>
      </c>
      <c r="H1248" s="41"/>
      <c r="I1248" s="40"/>
      <c r="J1248" s="5" t="s">
        <v>137</v>
      </c>
      <c r="K1248" s="3" t="s">
        <v>93</v>
      </c>
      <c r="L1248" s="9" t="s">
        <v>78</v>
      </c>
      <c r="M1248" s="3" t="s">
        <v>59</v>
      </c>
      <c r="N1248" s="3" t="s">
        <v>60</v>
      </c>
      <c r="O1248" s="3" t="s">
        <v>6088</v>
      </c>
      <c r="P1248" s="3" t="s">
        <v>6089</v>
      </c>
      <c r="Q1248" s="4" t="s">
        <v>6090</v>
      </c>
      <c r="R1248" s="3" t="s">
        <v>741</v>
      </c>
      <c r="S1248" s="3" t="s">
        <v>65</v>
      </c>
      <c r="T1248" s="3" t="s">
        <v>66</v>
      </c>
      <c r="U1248" s="3" t="s">
        <v>6091</v>
      </c>
      <c r="V1248" s="22" t="str">
        <f t="shared" si="127"/>
        <v>RBHFO; Hora de aviso: 7:45 23/03/2024; Solución: se recupera reserva y se rehace empalme de 144 hilos; Hora de solución: 14:30 26/03/2024; Causa: Vandalismo</v>
      </c>
      <c r="W1248" s="4" t="s">
        <v>68</v>
      </c>
      <c r="X1248" s="3"/>
      <c r="Y1248" s="3"/>
      <c r="Z1248" s="3" t="s">
        <v>69</v>
      </c>
      <c r="AA1248" s="3" t="s">
        <v>71</v>
      </c>
      <c r="AB1248" s="3">
        <v>0</v>
      </c>
      <c r="AC1248" s="3" t="s">
        <v>71</v>
      </c>
      <c r="AD1248" s="6">
        <v>3.0847222222222221</v>
      </c>
      <c r="AE1248" s="7"/>
      <c r="AF1248" s="7"/>
      <c r="AG1248" s="6">
        <f>Tabla4[[#This Row],[Tiempo Parada de Reloj]]+Tabla4[[#This Row],[Tiempo Autorizado por Telefonica (no Máximo)]]</f>
        <v>3.0847222222222221</v>
      </c>
      <c r="AH1248" s="7">
        <f t="shared" ca="1" si="124"/>
        <v>0.19652777777777786</v>
      </c>
      <c r="AI1248" s="8">
        <f t="shared" si="125"/>
        <v>74.033333333333331</v>
      </c>
      <c r="AJ1248" s="8">
        <f t="shared" ca="1" si="126"/>
        <v>4.7166666666666686</v>
      </c>
      <c r="AK1248" s="3" t="s">
        <v>106</v>
      </c>
      <c r="AL1248" s="3" t="s">
        <v>70</v>
      </c>
      <c r="AM1248" s="3" t="s">
        <v>87</v>
      </c>
      <c r="AN1248" s="3" t="s">
        <v>460</v>
      </c>
      <c r="AO1248" s="3" t="s">
        <v>72</v>
      </c>
      <c r="AP1248" s="3" t="s">
        <v>72</v>
      </c>
      <c r="AQ1248" s="23">
        <v>45378.912499999999</v>
      </c>
      <c r="AR1248" s="3"/>
      <c r="AS1248" s="23"/>
      <c r="AT1248" s="23"/>
      <c r="AU1248" s="3" t="s">
        <v>710</v>
      </c>
      <c r="AV1248" s="3" t="s">
        <v>757</v>
      </c>
      <c r="AW1248" s="3" t="s">
        <v>6092</v>
      </c>
      <c r="AX1248" s="3">
        <v>4.6208799999999997</v>
      </c>
      <c r="AY1248" s="3">
        <v>-74.165700000000001</v>
      </c>
      <c r="AZ1248" s="8" t="str">
        <f>+CONCATENATE("Reportan apertura en el enlace ",Tabla4[[#This Row],[Enlace]]," en el ",Tabla4[[#This Row],[Distancia óptica]]," ocasionado por ",Tabla4[[#This Row],[Causa del daño]])</f>
        <v>Reportan apertura en el enlace Mov. Nueva Britalia - Mov. San Bernardino en el Km 0,741 desde Nueva Britalia ocasionado por Vandalismo</v>
      </c>
      <c r="BA1248" s="8" t="str">
        <f>+CONCATENATE("Para dar solución al incidente ",Tabla4[[#This Row],[Solución]])</f>
        <v>Para dar solución al incidente se recupera reserva y se rehace empalme de 144 hilos</v>
      </c>
      <c r="BB1248" s="3" t="str">
        <f>+_xlfn.CONCAT(Tabla4[[#This Row],[Causa Raiz]]," ",Tabla4[[#This Row],[Solución2]]," (",Tabla4[[#This Row],[Anillo]],"- Cabecera: ",Tabla4[[#This Row],[Cabecera]],"- Operador: ",Tabla4[[#This Row],[Operador]],")")</f>
        <v>Reportan apertura en el enlace Mov. Nueva Britalia - Mov. San Bernardino en el Km 0,741 desde Nueva Britalia ocasionado por Vandalismo Para dar solución al incidente se recupera reserva y se rehace empalme de 144 hilos (48 Rep- Cabecera: Asturias- Operador: Infraco)</v>
      </c>
    </row>
    <row r="1249" spans="1:54" s="2" customFormat="1" ht="171">
      <c r="A1249" s="38">
        <f t="shared" si="123"/>
        <v>1248</v>
      </c>
      <c r="B1249" s="3">
        <v>8412395</v>
      </c>
      <c r="C1249" s="3" t="s">
        <v>163</v>
      </c>
      <c r="D1249" s="23">
        <v>45374.416666666664</v>
      </c>
      <c r="E1249" s="23">
        <v>45374.541666666664</v>
      </c>
      <c r="F1249" s="1">
        <f t="shared" ca="1" si="128"/>
        <v>0.125</v>
      </c>
      <c r="G1249" s="3" t="s">
        <v>55</v>
      </c>
      <c r="H1249" s="41"/>
      <c r="I1249" s="40" t="s">
        <v>6093</v>
      </c>
      <c r="J1249" s="5" t="s">
        <v>490</v>
      </c>
      <c r="K1249" s="3" t="s">
        <v>490</v>
      </c>
      <c r="L1249" s="9" t="s">
        <v>58</v>
      </c>
      <c r="M1249" s="3" t="s">
        <v>383</v>
      </c>
      <c r="N1249" s="3" t="s">
        <v>384</v>
      </c>
      <c r="O1249" s="3" t="s">
        <v>6094</v>
      </c>
      <c r="P1249" s="3" t="s">
        <v>6095</v>
      </c>
      <c r="Q1249" s="4" t="s">
        <v>6096</v>
      </c>
      <c r="R1249" s="3" t="s">
        <v>233</v>
      </c>
      <c r="S1249" s="3" t="s">
        <v>494</v>
      </c>
      <c r="T1249" s="3" t="s">
        <v>380</v>
      </c>
      <c r="U1249" s="3" t="s">
        <v>6097</v>
      </c>
      <c r="V1249" s="22" t="str">
        <f t="shared" si="127"/>
        <v>RDFO; Hora de aviso: 10:00 23/03/2024; Solución: Tendido de fibra y 2 cajas de empalme; Hora de solución: 13:00 23/03/2024; Causa: Corto Circuito</v>
      </c>
      <c r="W1249" s="4" t="s">
        <v>6098</v>
      </c>
      <c r="X1249" s="3"/>
      <c r="Y1249" s="3"/>
      <c r="Z1249" s="3" t="s">
        <v>69</v>
      </c>
      <c r="AA1249" s="3" t="s">
        <v>71</v>
      </c>
      <c r="AB1249" s="3">
        <v>0</v>
      </c>
      <c r="AC1249" s="3" t="s">
        <v>71</v>
      </c>
      <c r="AD1249" s="6">
        <v>0</v>
      </c>
      <c r="AE1249" s="7"/>
      <c r="AF1249" s="7"/>
      <c r="AG1249" s="6">
        <f>Tabla4[[#This Row],[Tiempo Parada de Reloj]]+Tabla4[[#This Row],[Tiempo Autorizado por Telefonica (no Máximo)]]</f>
        <v>0</v>
      </c>
      <c r="AH1249" s="7">
        <f t="shared" ca="1" si="124"/>
        <v>0.125</v>
      </c>
      <c r="AI1249" s="8">
        <f t="shared" si="125"/>
        <v>0</v>
      </c>
      <c r="AJ1249" s="8">
        <f t="shared" ca="1" si="126"/>
        <v>3</v>
      </c>
      <c r="AK1249" s="3" t="s">
        <v>106</v>
      </c>
      <c r="AL1249" s="3" t="s">
        <v>70</v>
      </c>
      <c r="AM1249" s="3" t="s">
        <v>87</v>
      </c>
      <c r="AN1249" s="3" t="s">
        <v>87</v>
      </c>
      <c r="AO1249" s="3" t="s">
        <v>119</v>
      </c>
      <c r="AP1249" s="3" t="s">
        <v>119</v>
      </c>
      <c r="AQ1249" s="23">
        <f ca="1">NOW()</f>
        <v>45503.696834953706</v>
      </c>
      <c r="AR1249" s="3"/>
      <c r="AS1249" s="23"/>
      <c r="AT1249" s="23"/>
      <c r="AU1249" s="3" t="s">
        <v>494</v>
      </c>
      <c r="AV1249" s="3" t="s">
        <v>1436</v>
      </c>
      <c r="AW1249" s="3" t="s">
        <v>1323</v>
      </c>
      <c r="AX1249" s="3" t="s">
        <v>69</v>
      </c>
      <c r="AY1249" s="3" t="s">
        <v>69</v>
      </c>
      <c r="AZ1249" s="8" t="str">
        <f>+CONCATENATE("Reportan apertura en el enlace ",Tabla4[[#This Row],[Enlace]]," en el ",Tabla4[[#This Row],[Distancia óptica]]," ocasionado por ",Tabla4[[#This Row],[Causa del daño]])</f>
        <v>Reportan apertura en el enlace Torices - Sabanalarga en el km 53,77 desde Sabanalarga ocasionado por Corto Circuito</v>
      </c>
      <c r="BA1249" s="8" t="str">
        <f>+CONCATENATE("Para dar solución al incidente ",Tabla4[[#This Row],[Solución]])</f>
        <v>Para dar solución al incidente Tendido de fibra y 2 cajas de empalme</v>
      </c>
      <c r="BB1249" s="3" t="str">
        <f>+_xlfn.CONCAT(Tabla4[[#This Row],[Causa Raiz]]," ",Tabla4[[#This Row],[Solución2]]," (",Tabla4[[#This Row],[Anillo]],"- Cabecera: ",Tabla4[[#This Row],[Cabecera]],"- Operador: ",Tabla4[[#This Row],[Operador]],")")</f>
        <v>Reportan apertura en el enlace Torices - Sabanalarga en el km 53,77 desde Sabanalarga ocasionado por Corto Circuito Para dar solución al incidente Tendido de fibra y 2 cajas de empalme (TRONCAL- Cabecera: SABANALARGA- Operador: UNE)</v>
      </c>
    </row>
    <row r="1250" spans="1:54" s="2" customFormat="1" ht="228">
      <c r="A1250" s="38">
        <f t="shared" si="123"/>
        <v>1249</v>
      </c>
      <c r="B1250" s="3">
        <v>8410223</v>
      </c>
      <c r="C1250" s="3" t="s">
        <v>54</v>
      </c>
      <c r="D1250" s="23">
        <v>45374.447916666664</v>
      </c>
      <c r="E1250" s="23">
        <v>45374.652777777781</v>
      </c>
      <c r="F1250" s="1">
        <f t="shared" ca="1" si="128"/>
        <v>0.20486111111677019</v>
      </c>
      <c r="G1250" s="3" t="s">
        <v>55</v>
      </c>
      <c r="H1250" s="41"/>
      <c r="I1250" s="40"/>
      <c r="J1250" s="5" t="s">
        <v>56</v>
      </c>
      <c r="K1250" s="3" t="s">
        <v>108</v>
      </c>
      <c r="L1250" s="9" t="s">
        <v>78</v>
      </c>
      <c r="M1250" s="3" t="s">
        <v>228</v>
      </c>
      <c r="N1250" s="3" t="s">
        <v>315</v>
      </c>
      <c r="O1250" s="3" t="s">
        <v>6099</v>
      </c>
      <c r="P1250" s="3" t="s">
        <v>6100</v>
      </c>
      <c r="Q1250" s="4" t="s">
        <v>6101</v>
      </c>
      <c r="R1250" s="3" t="s">
        <v>233</v>
      </c>
      <c r="S1250" s="3" t="s">
        <v>115</v>
      </c>
      <c r="T1250" s="3" t="s">
        <v>66</v>
      </c>
      <c r="U1250" s="3" t="s">
        <v>6102</v>
      </c>
      <c r="V1250" s="22" t="str">
        <f t="shared" si="127"/>
        <v>RLFO; Hora de aviso: 10:45 23/03/2024; Solución: la solucion se recupera 120 mtrs y se instala una cjaa de empalme aereo de 128 hilos.; Hora de solución: 15:40 23/03/2024; Causa: Vandalismo</v>
      </c>
      <c r="W1250" s="4" t="s">
        <v>6103</v>
      </c>
      <c r="X1250" s="3" t="s">
        <v>6104</v>
      </c>
      <c r="Y1250" s="3" t="s">
        <v>6105</v>
      </c>
      <c r="Z1250" s="3" t="s">
        <v>1349</v>
      </c>
      <c r="AA1250" s="3" t="s">
        <v>70</v>
      </c>
      <c r="AB1250" s="3">
        <v>8410223</v>
      </c>
      <c r="AC1250" s="3" t="s">
        <v>71</v>
      </c>
      <c r="AD1250" s="6">
        <v>3.8194444444444448E-2</v>
      </c>
      <c r="AE1250" s="7"/>
      <c r="AF1250" s="7"/>
      <c r="AG1250" s="6">
        <f>Tabla4[[#This Row],[Tiempo Parada de Reloj]]+Tabla4[[#This Row],[Tiempo Autorizado por Telefonica (no Máximo)]]</f>
        <v>3.8194444444444448E-2</v>
      </c>
      <c r="AH1250" s="7">
        <f t="shared" ca="1" si="124"/>
        <v>0.16666666667232574</v>
      </c>
      <c r="AI1250" s="8">
        <f t="shared" si="125"/>
        <v>0.91666666666666674</v>
      </c>
      <c r="AJ1250" s="8">
        <f t="shared" ca="1" si="126"/>
        <v>4.0000000001358176</v>
      </c>
      <c r="AK1250" s="3" t="s">
        <v>106</v>
      </c>
      <c r="AL1250" s="3" t="s">
        <v>70</v>
      </c>
      <c r="AM1250" s="3" t="s">
        <v>87</v>
      </c>
      <c r="AN1250" s="3" t="s">
        <v>87</v>
      </c>
      <c r="AO1250" s="3" t="s">
        <v>120</v>
      </c>
      <c r="AP1250" s="3" t="s">
        <v>120</v>
      </c>
      <c r="AQ1250" s="23">
        <v>45375.878472222219</v>
      </c>
      <c r="AR1250" s="3"/>
      <c r="AS1250" s="23"/>
      <c r="AT1250" s="23"/>
      <c r="AU1250" s="3" t="s">
        <v>192</v>
      </c>
      <c r="AV1250" s="3" t="s">
        <v>6106</v>
      </c>
      <c r="AW1250" s="3" t="s">
        <v>135</v>
      </c>
      <c r="AX1250" s="3">
        <v>11.129</v>
      </c>
      <c r="AY1250" s="3">
        <v>-74.225999999999999</v>
      </c>
      <c r="AZ1250" s="8" t="str">
        <f>+CONCATENATE("Reportan apertura en el enlace ",Tabla4[[#This Row],[Enlace]]," en el ",Tabla4[[#This Row],[Distancia óptica]]," ocasionado por ",Tabla4[[#This Row],[Causa del daño]])</f>
        <v>Reportan apertura en el enlace Mov. Aeropuerto Santa Marta - Mov. Bellohorizonte en el km 2,452 desde Bello Horizonte ocasionado por Vandalismo</v>
      </c>
      <c r="BA1250" s="8" t="str">
        <f>+CONCATENATE("Para dar solución al incidente ",Tabla4[[#This Row],[Solución]])</f>
        <v>Para dar solución al incidente la solucion se recupera 120 mtrs y se instala una cjaa de empalme aereo de 128 hilos.</v>
      </c>
      <c r="BB1250" s="3" t="str">
        <f>+_xlfn.CONCAT(Tabla4[[#This Row],[Causa Raiz]]," ",Tabla4[[#This Row],[Solución2]]," (",Tabla4[[#This Row],[Anillo]],"- Cabecera: ",Tabla4[[#This Row],[Cabecera]],"- Operador: ",Tabla4[[#This Row],[Operador]],")")</f>
        <v>Reportan apertura en el enlace Mov. Aeropuerto Santa Marta - Mov. Bellohorizonte en el km 2,452 desde Bello Horizonte ocasionado por Vandalismo Para dar solución al incidente la solucion se recupera 120 mtrs y se instala una cjaa de empalme aereo de 128 hilos. (Lineal- Cabecera: Bello Horizonte- Operador: Colombia Telecomunicaciones)</v>
      </c>
    </row>
    <row r="1251" spans="1:54" s="2" customFormat="1" ht="213.75">
      <c r="A1251" s="38">
        <f t="shared" si="123"/>
        <v>1250</v>
      </c>
      <c r="B1251" s="3">
        <v>8412657</v>
      </c>
      <c r="C1251" s="3" t="s">
        <v>92</v>
      </c>
      <c r="D1251" s="23">
        <v>45374.475694444445</v>
      </c>
      <c r="E1251" s="23">
        <v>45374.666666666664</v>
      </c>
      <c r="F1251" s="1">
        <f t="shared" ca="1" si="128"/>
        <v>0.19097222221898846</v>
      </c>
      <c r="G1251" s="3" t="s">
        <v>55</v>
      </c>
      <c r="H1251" s="41"/>
      <c r="I1251" s="40"/>
      <c r="J1251" s="5" t="s">
        <v>56</v>
      </c>
      <c r="K1251" s="3" t="s">
        <v>203</v>
      </c>
      <c r="L1251" s="9" t="s">
        <v>58</v>
      </c>
      <c r="M1251" s="3" t="s">
        <v>204</v>
      </c>
      <c r="N1251" s="3" t="s">
        <v>332</v>
      </c>
      <c r="O1251" s="3" t="s">
        <v>878</v>
      </c>
      <c r="P1251" s="3" t="s">
        <v>6107</v>
      </c>
      <c r="Q1251" s="4" t="s">
        <v>6108</v>
      </c>
      <c r="R1251" s="3" t="s">
        <v>209</v>
      </c>
      <c r="S1251" s="3" t="s">
        <v>210</v>
      </c>
      <c r="T1251" s="3" t="s">
        <v>66</v>
      </c>
      <c r="U1251" s="3" t="s">
        <v>6085</v>
      </c>
      <c r="V1251" s="22" t="str">
        <f t="shared" si="127"/>
        <v>RTNFO; Hora de aviso: 11:25 23/03/2024; Solución: Se Habilita tendido de 350 metros de F.O de 36 hilos y se crean 2 empalmes. ; Hora de solución: 16:00 23/03/2024; Causa: Vandalismo</v>
      </c>
      <c r="W1251" s="4" t="s">
        <v>213</v>
      </c>
      <c r="X1251" s="3"/>
      <c r="Y1251" s="3"/>
      <c r="Z1251" s="3" t="s">
        <v>69</v>
      </c>
      <c r="AA1251" s="3" t="s">
        <v>71</v>
      </c>
      <c r="AB1251" s="3">
        <v>0</v>
      </c>
      <c r="AC1251" s="3" t="s">
        <v>71</v>
      </c>
      <c r="AD1251" s="6">
        <v>0</v>
      </c>
      <c r="AE1251" s="7"/>
      <c r="AF1251" s="7"/>
      <c r="AG1251" s="6">
        <f>Tabla4[[#This Row],[Tiempo Parada de Reloj]]+Tabla4[[#This Row],[Tiempo Autorizado por Telefonica (no Máximo)]]</f>
        <v>0</v>
      </c>
      <c r="AH1251" s="7">
        <f t="shared" ca="1" si="124"/>
        <v>0.19097222221898846</v>
      </c>
      <c r="AI1251" s="8">
        <f t="shared" si="125"/>
        <v>0</v>
      </c>
      <c r="AJ1251" s="8">
        <f t="shared" ca="1" si="126"/>
        <v>4.5833333332557231</v>
      </c>
      <c r="AK1251" s="3" t="s">
        <v>106</v>
      </c>
      <c r="AL1251" s="3" t="s">
        <v>70</v>
      </c>
      <c r="AM1251" s="3" t="s">
        <v>87</v>
      </c>
      <c r="AN1251" s="3" t="s">
        <v>87</v>
      </c>
      <c r="AO1251" s="3" t="s">
        <v>72</v>
      </c>
      <c r="AP1251" s="3" t="s">
        <v>72</v>
      </c>
      <c r="AQ1251" s="23">
        <v>45378.572222222225</v>
      </c>
      <c r="AR1251" s="3"/>
      <c r="AS1251" s="23"/>
      <c r="AT1251" s="23"/>
      <c r="AU1251" s="3" t="s">
        <v>214</v>
      </c>
      <c r="AV1251" s="3" t="s">
        <v>6109</v>
      </c>
      <c r="AW1251" s="3" t="s">
        <v>76</v>
      </c>
      <c r="AX1251" s="3">
        <v>7.2206000000000001</v>
      </c>
      <c r="AY1251" s="3">
        <v>-73.1417</v>
      </c>
      <c r="AZ1251" s="8" t="str">
        <f>+CONCATENATE("Reportan apertura en el enlace ",Tabla4[[#This Row],[Enlace]]," en el ",Tabla4[[#This Row],[Distancia óptica]]," ocasionado por ",Tabla4[[#This Row],[Causa del daño]])</f>
        <v>Reportan apertura en el enlace Bucaramanga - San Alberto en el km 39 desde Bucaramanga ocasionado por Vandalismo</v>
      </c>
      <c r="BA1251" s="8" t="str">
        <f>+CONCATENATE("Para dar solución al incidente ",Tabla4[[#This Row],[Solución]])</f>
        <v xml:space="preserve">Para dar solución al incidente Se Habilita tendido de 350 metros de F.O de 36 hilos y se crean 2 empalmes. </v>
      </c>
      <c r="BB1251" s="3" t="str">
        <f>+_xlfn.CONCAT(Tabla4[[#This Row],[Causa Raiz]]," ",Tabla4[[#This Row],[Solución2]]," (",Tabla4[[#This Row],[Anillo]],"- Cabecera: ",Tabla4[[#This Row],[Cabecera]],"- Operador: ",Tabla4[[#This Row],[Operador]],")")</f>
        <v>Reportan apertura en el enlace Bucaramanga - San Alberto en el km 39 desde Bucaramanga ocasionado por Vandalismo Para dar solución al incidente Se Habilita tendido de 350 metros de F.O de 36 hilos y se crean 2 empalmes.  (Troncal- Cabecera:  BUCARAMANGA- Operador: Colombia Telecomunicaciones)</v>
      </c>
    </row>
    <row r="1252" spans="1:54" s="2" customFormat="1" ht="171">
      <c r="A1252" s="38">
        <f t="shared" si="123"/>
        <v>1251</v>
      </c>
      <c r="B1252" s="3">
        <v>8412695</v>
      </c>
      <c r="C1252" s="3" t="s">
        <v>163</v>
      </c>
      <c r="D1252" s="23">
        <v>45374.524305555555</v>
      </c>
      <c r="E1252" s="23">
        <v>45374.791666666664</v>
      </c>
      <c r="F1252" s="1">
        <f t="shared" ca="1" si="128"/>
        <v>0.26736111110949423</v>
      </c>
      <c r="G1252" s="3" t="s">
        <v>55</v>
      </c>
      <c r="H1252" s="41"/>
      <c r="I1252" s="40"/>
      <c r="J1252" s="5" t="s">
        <v>56</v>
      </c>
      <c r="K1252" s="3" t="s">
        <v>122</v>
      </c>
      <c r="L1252" s="9" t="s">
        <v>58</v>
      </c>
      <c r="M1252" s="3" t="s">
        <v>123</v>
      </c>
      <c r="N1252" s="3" t="s">
        <v>124</v>
      </c>
      <c r="O1252" s="3" t="s">
        <v>6110</v>
      </c>
      <c r="P1252" s="3" t="s">
        <v>6111</v>
      </c>
      <c r="Q1252" s="4" t="s">
        <v>6112</v>
      </c>
      <c r="R1252" s="3" t="s">
        <v>128</v>
      </c>
      <c r="S1252" s="3" t="s">
        <v>129</v>
      </c>
      <c r="T1252" s="3" t="s">
        <v>146</v>
      </c>
      <c r="U1252" s="3" t="s">
        <v>2127</v>
      </c>
      <c r="V1252" s="22" t="str">
        <f t="shared" si="127"/>
        <v>RDFO; Hora de aviso: 12:35 23/03/2024; Solución: Se realizo migracion entre empalme; Hora de solución: 19:00 23/03/2024; Causa: Falla en la Red FiOp</v>
      </c>
      <c r="W1252" s="4" t="s">
        <v>132</v>
      </c>
      <c r="X1252" s="3"/>
      <c r="Y1252" s="3"/>
      <c r="Z1252" s="3" t="s">
        <v>69</v>
      </c>
      <c r="AA1252" s="3" t="s">
        <v>71</v>
      </c>
      <c r="AB1252" s="3">
        <v>0</v>
      </c>
      <c r="AC1252" s="3" t="s">
        <v>71</v>
      </c>
      <c r="AD1252" s="6">
        <v>6.0416666666666667E-2</v>
      </c>
      <c r="AE1252" s="7"/>
      <c r="AF1252" s="7"/>
      <c r="AG1252" s="6">
        <f>Tabla4[[#This Row],[Tiempo Parada de Reloj]]+Tabla4[[#This Row],[Tiempo Autorizado por Telefonica (no Máximo)]]</f>
        <v>6.0416666666666667E-2</v>
      </c>
      <c r="AH1252" s="7">
        <f t="shared" ca="1" si="124"/>
        <v>0.20694444444282756</v>
      </c>
      <c r="AI1252" s="8">
        <f t="shared" si="125"/>
        <v>1.45</v>
      </c>
      <c r="AJ1252" s="8">
        <f t="shared" ca="1" si="126"/>
        <v>4.9666666666278614</v>
      </c>
      <c r="AK1252" s="3" t="s">
        <v>119</v>
      </c>
      <c r="AL1252" s="3" t="s">
        <v>70</v>
      </c>
      <c r="AM1252" s="3" t="s">
        <v>87</v>
      </c>
      <c r="AN1252" s="3" t="s">
        <v>87</v>
      </c>
      <c r="AO1252" s="3" t="s">
        <v>88</v>
      </c>
      <c r="AP1252" s="3" t="s">
        <v>88</v>
      </c>
      <c r="AQ1252" s="23">
        <v>45377.282638888886</v>
      </c>
      <c r="AR1252" s="3"/>
      <c r="AS1252" s="23"/>
      <c r="AT1252" s="23"/>
      <c r="AU1252" s="3" t="s">
        <v>271</v>
      </c>
      <c r="AV1252" s="3" t="s">
        <v>926</v>
      </c>
      <c r="AW1252" s="3" t="s">
        <v>370</v>
      </c>
      <c r="AX1252" s="3">
        <v>10.946484999999999</v>
      </c>
      <c r="AY1252" s="3">
        <v>-74.790026999999995</v>
      </c>
      <c r="AZ1252" s="8" t="str">
        <f>+CONCATENATE("Reportan apertura en el enlace ",Tabla4[[#This Row],[Enlace]]," en el ",Tabla4[[#This Row],[Distancia óptica]]," ocasionado por ",Tabla4[[#This Row],[Causa del daño]])</f>
        <v>Reportan apertura en el enlace Victoria - Soledad en el Km 3,4 desde soledad ocasionado por Falla en la Red FiOp</v>
      </c>
      <c r="BA1252" s="8" t="str">
        <f>+CONCATENATE("Para dar solución al incidente ",Tabla4[[#This Row],[Solución]])</f>
        <v>Para dar solución al incidente Se realizo migracion entre empalme</v>
      </c>
      <c r="BB1252" s="3" t="str">
        <f>+_xlfn.CONCAT(Tabla4[[#This Row],[Causa Raiz]]," ",Tabla4[[#This Row],[Solución2]]," (",Tabla4[[#This Row],[Anillo]],"- Cabecera: ",Tabla4[[#This Row],[Cabecera]],"- Operador: ",Tabla4[[#This Row],[Operador]],")")</f>
        <v>Reportan apertura en el enlace Victoria - Soledad en el Km 3,4 desde soledad ocasionado por Falla en la Red FiOp Para dar solución al incidente Se realizo migracion entre empalme (lineal- Cabecera: VICTORIA- Operador: Colombia Telecomunicaciones)</v>
      </c>
    </row>
    <row r="1253" spans="1:54" s="2" customFormat="1" ht="185.25">
      <c r="A1253" s="38">
        <f t="shared" si="123"/>
        <v>1252</v>
      </c>
      <c r="B1253" s="3">
        <v>8412902</v>
      </c>
      <c r="C1253" s="3" t="s">
        <v>163</v>
      </c>
      <c r="D1253" s="23">
        <v>45374.5625</v>
      </c>
      <c r="E1253" s="23">
        <v>45375.541666666664</v>
      </c>
      <c r="F1253" s="1">
        <f t="shared" ca="1" si="128"/>
        <v>0.97916666666424135</v>
      </c>
      <c r="G1253" s="3" t="s">
        <v>164</v>
      </c>
      <c r="H1253" s="41" t="s">
        <v>165</v>
      </c>
      <c r="I1253" s="40" t="s">
        <v>6113</v>
      </c>
      <c r="J1253" s="5" t="s">
        <v>167</v>
      </c>
      <c r="K1253" s="3" t="s">
        <v>168</v>
      </c>
      <c r="L1253" s="9" t="s">
        <v>58</v>
      </c>
      <c r="M1253" s="3" t="s">
        <v>169</v>
      </c>
      <c r="N1253" s="3" t="s">
        <v>170</v>
      </c>
      <c r="O1253" s="3" t="s">
        <v>171</v>
      </c>
      <c r="P1253" s="3" t="s">
        <v>6114</v>
      </c>
      <c r="Q1253" s="4" t="s">
        <v>6115</v>
      </c>
      <c r="R1253" s="3" t="s">
        <v>2183</v>
      </c>
      <c r="S1253" s="3" t="s">
        <v>175</v>
      </c>
      <c r="T1253" s="3" t="s">
        <v>176</v>
      </c>
      <c r="U1253" s="3" t="s">
        <v>6116</v>
      </c>
      <c r="V1253" s="22" t="str">
        <f t="shared" si="127"/>
        <v>RDFO; Hora de aviso: 13:30 23/03/2024; Solución: Se realiza tendido de F.O de 36 hilos y se crean tres empalmes de continuidad ; Hora de solución: 13:00 24/03/2024; Causa: Intervención de Terceros. No Identificados</v>
      </c>
      <c r="W1253" s="4" t="s">
        <v>2085</v>
      </c>
      <c r="X1253" s="3"/>
      <c r="Y1253" s="3"/>
      <c r="Z1253" s="3" t="s">
        <v>69</v>
      </c>
      <c r="AA1253" s="3" t="s">
        <v>71</v>
      </c>
      <c r="AB1253" s="3">
        <v>0</v>
      </c>
      <c r="AC1253" s="3" t="s">
        <v>71</v>
      </c>
      <c r="AD1253" s="6">
        <v>0.48958333333333331</v>
      </c>
      <c r="AE1253" s="7"/>
      <c r="AF1253" s="7"/>
      <c r="AG1253" s="6">
        <f>Tabla4[[#This Row],[Tiempo Parada de Reloj]]+Tabla4[[#This Row],[Tiempo Autorizado por Telefonica (no Máximo)]]</f>
        <v>0.48958333333333331</v>
      </c>
      <c r="AH1253" s="7">
        <f t="shared" ca="1" si="124"/>
        <v>0.48958333333090803</v>
      </c>
      <c r="AI1253" s="8">
        <f t="shared" si="125"/>
        <v>11.75</v>
      </c>
      <c r="AJ1253" s="8">
        <f t="shared" ca="1" si="126"/>
        <v>11.749999999941792</v>
      </c>
      <c r="AK1253" s="3" t="s">
        <v>119</v>
      </c>
      <c r="AL1253" s="3" t="s">
        <v>70</v>
      </c>
      <c r="AM1253" s="3" t="s">
        <v>87</v>
      </c>
      <c r="AN1253" s="3" t="s">
        <v>106</v>
      </c>
      <c r="AO1253" s="3"/>
      <c r="AP1253" s="3"/>
      <c r="AQ1253" s="23">
        <f ca="1">NOW()</f>
        <v>45503.696834953706</v>
      </c>
      <c r="AR1253" s="3"/>
      <c r="AS1253" s="23"/>
      <c r="AT1253" s="23"/>
      <c r="AU1253" s="3" t="s">
        <v>168</v>
      </c>
      <c r="AV1253" s="3" t="s">
        <v>69</v>
      </c>
      <c r="AW1253" s="3" t="s">
        <v>69</v>
      </c>
      <c r="AX1253" s="3" t="s">
        <v>69</v>
      </c>
      <c r="AY1253" s="3" t="s">
        <v>69</v>
      </c>
      <c r="AZ1253" s="8" t="str">
        <f>+CONCATENATE("Reportan apertura en el enlace ",Tabla4[[#This Row],[Enlace]]," en el ",Tabla4[[#This Row],[Distancia óptica]]," ocasionado por ",Tabla4[[#This Row],[Causa del daño]])</f>
        <v>Reportan apertura en el enlace Zulia - Sardinata  en el Km 47 desde sardinata ocasionado por Intervención de Terceros. No Identificados</v>
      </c>
      <c r="BA1253" s="8" t="str">
        <f>+CONCATENATE("Para dar solución al incidente ",Tabla4[[#This Row],[Solución]])</f>
        <v xml:space="preserve">Para dar solución al incidente Se realiza tendido de F.O de 36 hilos y se crean tres empalmes de continuidad </v>
      </c>
      <c r="BB1253" s="3" t="str">
        <f>+_xlfn.CONCAT(Tabla4[[#This Row],[Causa Raiz]]," ",Tabla4[[#This Row],[Solución2]]," (",Tabla4[[#This Row],[Anillo]],"- Cabecera: ",Tabla4[[#This Row],[Cabecera]],"- Operador: ",Tabla4[[#This Row],[Operador]],")")</f>
        <v>Reportan apertura en el enlace Zulia - Sardinata  en el Km 47 desde sardinata ocasionado por Intervención de Terceros. No Identificados Para dar solución al incidente Se realiza tendido de F.O de 36 hilos y se crean tres empalmes de continuidad  (NA- Cabecera: NA- Operador: Telmex - Claro)</v>
      </c>
    </row>
    <row r="1254" spans="1:54" s="2" customFormat="1" ht="128.25">
      <c r="A1254" s="38">
        <f t="shared" si="123"/>
        <v>1253</v>
      </c>
      <c r="B1254" s="3">
        <v>8412947</v>
      </c>
      <c r="C1254" s="3" t="s">
        <v>92</v>
      </c>
      <c r="D1254" s="23">
        <v>45374.5625</v>
      </c>
      <c r="E1254" s="23">
        <v>45374.8125</v>
      </c>
      <c r="F1254" s="1">
        <f t="shared" ca="1" si="128"/>
        <v>0.25</v>
      </c>
      <c r="G1254" s="3" t="s">
        <v>55</v>
      </c>
      <c r="H1254" s="41"/>
      <c r="I1254" s="40" t="s">
        <v>6117</v>
      </c>
      <c r="J1254" s="5" t="s">
        <v>322</v>
      </c>
      <c r="K1254" s="3" t="s">
        <v>322</v>
      </c>
      <c r="L1254" s="9" t="s">
        <v>58</v>
      </c>
      <c r="M1254" s="3" t="s">
        <v>109</v>
      </c>
      <c r="N1254" s="3" t="s">
        <v>110</v>
      </c>
      <c r="O1254" s="3" t="s">
        <v>712</v>
      </c>
      <c r="P1254" s="3" t="s">
        <v>1865</v>
      </c>
      <c r="Q1254" s="4" t="s">
        <v>6118</v>
      </c>
      <c r="R1254" s="3" t="s">
        <v>6119</v>
      </c>
      <c r="S1254" s="3" t="s">
        <v>328</v>
      </c>
      <c r="T1254" s="3" t="s">
        <v>329</v>
      </c>
      <c r="U1254" s="3" t="s">
        <v>6120</v>
      </c>
      <c r="V1254" s="22" t="str">
        <f t="shared" si="127"/>
        <v>RTNFO; Hora de aviso: 13:30 23/03/2024; Solución: Tendido y 2 cajas de fibra; Hora de solución: 19:30 23/03/2024; Causa: Incendio</v>
      </c>
      <c r="W1254" s="4" t="s">
        <v>1517</v>
      </c>
      <c r="X1254" s="3"/>
      <c r="Y1254" s="3"/>
      <c r="Z1254" s="3" t="s">
        <v>69</v>
      </c>
      <c r="AA1254" s="3" t="s">
        <v>71</v>
      </c>
      <c r="AB1254" s="3">
        <v>0</v>
      </c>
      <c r="AC1254" s="3" t="s">
        <v>71</v>
      </c>
      <c r="AD1254" s="6">
        <v>0</v>
      </c>
      <c r="AE1254" s="7"/>
      <c r="AF1254" s="7"/>
      <c r="AG1254" s="6">
        <f>Tabla4[[#This Row],[Tiempo Parada de Reloj]]+Tabla4[[#This Row],[Tiempo Autorizado por Telefonica (no Máximo)]]</f>
        <v>0</v>
      </c>
      <c r="AH1254" s="7">
        <f t="shared" ca="1" si="124"/>
        <v>0.25</v>
      </c>
      <c r="AI1254" s="8">
        <f t="shared" si="125"/>
        <v>0</v>
      </c>
      <c r="AJ1254" s="8">
        <f t="shared" ca="1" si="126"/>
        <v>6</v>
      </c>
      <c r="AK1254" s="3" t="s">
        <v>106</v>
      </c>
      <c r="AL1254" s="3" t="s">
        <v>70</v>
      </c>
      <c r="AM1254" s="3" t="s">
        <v>87</v>
      </c>
      <c r="AN1254" s="3" t="s">
        <v>87</v>
      </c>
      <c r="AO1254" s="3" t="s">
        <v>87</v>
      </c>
      <c r="AP1254" s="3" t="s">
        <v>87</v>
      </c>
      <c r="AQ1254" s="23">
        <v>45385.640277777777</v>
      </c>
      <c r="AR1254" s="3"/>
      <c r="AS1254" s="23"/>
      <c r="AT1254" s="23"/>
      <c r="AU1254" s="3" t="s">
        <v>322</v>
      </c>
      <c r="AV1254" s="3" t="s">
        <v>69</v>
      </c>
      <c r="AW1254" s="3" t="s">
        <v>69</v>
      </c>
      <c r="AX1254" s="3">
        <v>10.073</v>
      </c>
      <c r="AY1254" s="3">
        <v>-73.927000000000007</v>
      </c>
      <c r="AZ1254" s="8" t="str">
        <f>+CONCATENATE("Reportan apertura en el enlace ",Tabla4[[#This Row],[Enlace]]," en el ",Tabla4[[#This Row],[Distancia óptica]]," ocasionado por ",Tabla4[[#This Row],[Causa del daño]])</f>
        <v>Reportan apertura en el enlace Bosconia - Fundación en el km 0 ocasionado por Incendio</v>
      </c>
      <c r="BA1254" s="8" t="str">
        <f>+CONCATENATE("Para dar solución al incidente ",Tabla4[[#This Row],[Solución]])</f>
        <v>Para dar solución al incidente Tendido y 2 cajas de fibra</v>
      </c>
      <c r="BB1254" s="3" t="str">
        <f>+_xlfn.CONCAT(Tabla4[[#This Row],[Causa Raiz]]," ",Tabla4[[#This Row],[Solución2]]," (",Tabla4[[#This Row],[Anillo]],"- Cabecera: ",Tabla4[[#This Row],[Cabecera]],"- Operador: ",Tabla4[[#This Row],[Operador]],")")</f>
        <v>Reportan apertura en el enlace Bosconia - Fundación en el km 0 ocasionado por Incendio Para dar solución al incidente Tendido y 2 cajas de fibra (NA- Cabecera: NA- Operador: Ufinet)</v>
      </c>
    </row>
    <row r="1255" spans="1:54" s="2" customFormat="1" ht="228">
      <c r="A1255" s="38">
        <f t="shared" si="123"/>
        <v>1254</v>
      </c>
      <c r="B1255" s="3">
        <v>8413112</v>
      </c>
      <c r="C1255" s="3" t="s">
        <v>54</v>
      </c>
      <c r="D1255" s="23">
        <v>45374.53125</v>
      </c>
      <c r="E1255" s="23">
        <v>45374.6875</v>
      </c>
      <c r="F1255" s="1">
        <f t="shared" ca="1" si="128"/>
        <v>0.15625</v>
      </c>
      <c r="G1255" s="3" t="s">
        <v>55</v>
      </c>
      <c r="H1255" s="41"/>
      <c r="I1255" s="40"/>
      <c r="J1255" s="5" t="s">
        <v>56</v>
      </c>
      <c r="K1255" s="3" t="s">
        <v>77</v>
      </c>
      <c r="L1255" s="9" t="s">
        <v>78</v>
      </c>
      <c r="M1255" s="3" t="s">
        <v>139</v>
      </c>
      <c r="N1255" s="3" t="s">
        <v>447</v>
      </c>
      <c r="O1255" s="3" t="s">
        <v>6045</v>
      </c>
      <c r="P1255" s="3" t="s">
        <v>6121</v>
      </c>
      <c r="Q1255" s="4" t="s">
        <v>6122</v>
      </c>
      <c r="R1255" s="3" t="s">
        <v>1178</v>
      </c>
      <c r="S1255" s="3" t="s">
        <v>249</v>
      </c>
      <c r="T1255" s="3" t="s">
        <v>66</v>
      </c>
      <c r="U1255" s="3" t="s">
        <v>6123</v>
      </c>
      <c r="V1255" s="22" t="str">
        <f t="shared" si="127"/>
        <v>RLFO; Hora de aviso: 12:45 23/03/2024; Solución: para dar solución se utiliza un tramo de cable de 24 hilos existentes y una caja de empalme existente; Hora de solución: 16:30 23/03/2024; Causa: Vandalismo</v>
      </c>
      <c r="W1255" s="4" t="s">
        <v>160</v>
      </c>
      <c r="X1255" s="3"/>
      <c r="Y1255" s="3"/>
      <c r="Z1255" s="3" t="s">
        <v>69</v>
      </c>
      <c r="AA1255" s="3" t="s">
        <v>70</v>
      </c>
      <c r="AB1255" s="3">
        <v>8413112</v>
      </c>
      <c r="AC1255" s="3" t="s">
        <v>71</v>
      </c>
      <c r="AD1255" s="6">
        <v>0</v>
      </c>
      <c r="AE1255" s="7"/>
      <c r="AF1255" s="7"/>
      <c r="AG1255" s="6">
        <f>Tabla4[[#This Row],[Tiempo Parada de Reloj]]+Tabla4[[#This Row],[Tiempo Autorizado por Telefonica (no Máximo)]]</f>
        <v>0</v>
      </c>
      <c r="AH1255" s="7">
        <f t="shared" ca="1" si="124"/>
        <v>0.15625</v>
      </c>
      <c r="AI1255" s="8">
        <f t="shared" si="125"/>
        <v>0</v>
      </c>
      <c r="AJ1255" s="8">
        <f t="shared" ca="1" si="126"/>
        <v>3.75</v>
      </c>
      <c r="AK1255" s="3" t="s">
        <v>106</v>
      </c>
      <c r="AL1255" s="3" t="s">
        <v>70</v>
      </c>
      <c r="AM1255" s="3" t="s">
        <v>87</v>
      </c>
      <c r="AN1255" s="3" t="s">
        <v>87</v>
      </c>
      <c r="AO1255" s="3" t="s">
        <v>73</v>
      </c>
      <c r="AP1255" s="3" t="s">
        <v>87</v>
      </c>
      <c r="AQ1255" s="23">
        <v>45415.513194444444</v>
      </c>
      <c r="AR1255" s="3"/>
      <c r="AS1255" s="23"/>
      <c r="AT1255" s="23"/>
      <c r="AU1255" s="3" t="s">
        <v>455</v>
      </c>
      <c r="AV1255" s="3" t="s">
        <v>6124</v>
      </c>
      <c r="AW1255" s="3" t="s">
        <v>135</v>
      </c>
      <c r="AX1255" s="3">
        <v>3.8454999999999999</v>
      </c>
      <c r="AY1255" s="3">
        <v>-77.000399999999999</v>
      </c>
      <c r="AZ1255" s="8" t="str">
        <f>+CONCATENATE("Reportan apertura en el enlace ",Tabla4[[#This Row],[Enlace]]," en el ",Tabla4[[#This Row],[Distancia óptica]]," ocasionado por ",Tabla4[[#This Row],[Causa del daño]])</f>
        <v>Reportan apertura en el enlace Mov. Aeropuerto Buenaventura - Mov. EL Pailón en el Km 0,800 desde Mov. Aeropuerto ocasionado por Vandalismo</v>
      </c>
      <c r="BA1255" s="8" t="str">
        <f>+CONCATENATE("Para dar solución al incidente ",Tabla4[[#This Row],[Solución]])</f>
        <v>Para dar solución al incidente para dar solución se utiliza un tramo de cable de 24 hilos existentes y una caja de empalme existente</v>
      </c>
      <c r="BB1255" s="3" t="str">
        <f>+_xlfn.CONCAT(Tabla4[[#This Row],[Causa Raiz]]," ",Tabla4[[#This Row],[Solución2]]," (",Tabla4[[#This Row],[Anillo]],"- Cabecera: ",Tabla4[[#This Row],[Cabecera]],"- Operador: ",Tabla4[[#This Row],[Operador]],")")</f>
        <v>Reportan apertura en el enlace Mov. Aeropuerto Buenaventura - Mov. EL Pailón en el Km 0,800 desde Mov. Aeropuerto ocasionado por Vandalismo Para dar solución al incidente para dar solución se utiliza un tramo de cable de 24 hilos existentes y una caja de empalme existente (Lineal- Cabecera: PINOS - Operador: Colombia Telecomunicaciones)</v>
      </c>
    </row>
    <row r="1256" spans="1:54" s="2" customFormat="1" ht="185.25">
      <c r="A1256" s="38">
        <f t="shared" si="123"/>
        <v>1255</v>
      </c>
      <c r="B1256" s="3">
        <v>8413401</v>
      </c>
      <c r="C1256" s="3" t="s">
        <v>163</v>
      </c>
      <c r="D1256" s="23">
        <v>45374.583333333336</v>
      </c>
      <c r="E1256" s="23">
        <v>45374.645833333336</v>
      </c>
      <c r="F1256" s="1">
        <f t="shared" ca="1" si="128"/>
        <v>6.25E-2</v>
      </c>
      <c r="G1256" s="3" t="s">
        <v>55</v>
      </c>
      <c r="H1256" s="41"/>
      <c r="I1256" s="40"/>
      <c r="J1256" s="5" t="s">
        <v>56</v>
      </c>
      <c r="K1256" s="3" t="s">
        <v>138</v>
      </c>
      <c r="L1256" s="9" t="s">
        <v>58</v>
      </c>
      <c r="M1256" s="3" t="s">
        <v>139</v>
      </c>
      <c r="N1256" s="3" t="s">
        <v>2020</v>
      </c>
      <c r="O1256" s="3" t="s">
        <v>1330</v>
      </c>
      <c r="P1256" s="3" t="s">
        <v>6125</v>
      </c>
      <c r="Q1256" s="4" t="s">
        <v>6126</v>
      </c>
      <c r="R1256" s="3" t="s">
        <v>479</v>
      </c>
      <c r="S1256" s="3" t="s">
        <v>145</v>
      </c>
      <c r="T1256" s="3" t="s">
        <v>256</v>
      </c>
      <c r="U1256" s="3" t="s">
        <v>6127</v>
      </c>
      <c r="V1256" s="22" t="str">
        <f t="shared" si="127"/>
        <v>RDFO; Hora de aviso: 14:00 23/03/2024; Solución: la solucion refusion de hilos en caja de empalme existente; Hora de solución: 15:30 23/03/2024; Causa: Falla de Empalme de FiOp</v>
      </c>
      <c r="W1256" s="4" t="s">
        <v>199</v>
      </c>
      <c r="X1256" s="3"/>
      <c r="Y1256" s="3"/>
      <c r="Z1256" s="3" t="s">
        <v>69</v>
      </c>
      <c r="AA1256" s="3" t="s">
        <v>71</v>
      </c>
      <c r="AB1256" s="3">
        <v>0</v>
      </c>
      <c r="AC1256" s="3" t="s">
        <v>71</v>
      </c>
      <c r="AD1256" s="6">
        <v>0</v>
      </c>
      <c r="AE1256" s="7"/>
      <c r="AF1256" s="7"/>
      <c r="AG1256" s="6">
        <f>Tabla4[[#This Row],[Tiempo Parada de Reloj]]+Tabla4[[#This Row],[Tiempo Autorizado por Telefonica (no Máximo)]]</f>
        <v>0</v>
      </c>
      <c r="AH1256" s="7">
        <f t="shared" ca="1" si="124"/>
        <v>6.25E-2</v>
      </c>
      <c r="AI1256" s="8">
        <f t="shared" si="125"/>
        <v>0</v>
      </c>
      <c r="AJ1256" s="8">
        <f t="shared" ca="1" si="126"/>
        <v>1.5</v>
      </c>
      <c r="AK1256" s="3" t="s">
        <v>87</v>
      </c>
      <c r="AL1256" s="3" t="s">
        <v>71</v>
      </c>
      <c r="AM1256" s="3" t="s">
        <v>87</v>
      </c>
      <c r="AN1256" s="3" t="s">
        <v>87</v>
      </c>
      <c r="AO1256" s="3" t="s">
        <v>72</v>
      </c>
      <c r="AP1256" s="3" t="s">
        <v>72</v>
      </c>
      <c r="AQ1256" s="23">
        <v>45378.436111111114</v>
      </c>
      <c r="AR1256" s="3"/>
      <c r="AS1256" s="23"/>
      <c r="AT1256" s="23"/>
      <c r="AU1256" s="3" t="s">
        <v>1400</v>
      </c>
      <c r="AV1256" s="3" t="s">
        <v>2025</v>
      </c>
      <c r="AW1256" s="3" t="s">
        <v>1764</v>
      </c>
      <c r="AX1256" s="3">
        <v>3.5143</v>
      </c>
      <c r="AY1256" s="3">
        <v>-76.271000000000001</v>
      </c>
      <c r="AZ1256" s="8" t="str">
        <f>+CONCATENATE("Reportan apertura en el enlace ",Tabla4[[#This Row],[Enlace]]," en el ",Tabla4[[#This Row],[Distancia óptica]]," ocasionado por ",Tabla4[[#This Row],[Causa del daño]])</f>
        <v>Reportan apertura en el enlace Palmira - Pradera en el Km 1,6 desde palmira ocasionado por Falla de Empalme de FiOp</v>
      </c>
      <c r="BA1256" s="8" t="str">
        <f>+CONCATENATE("Para dar solución al incidente ",Tabla4[[#This Row],[Solución]])</f>
        <v>Para dar solución al incidente la solucion refusion de hilos en caja de empalme existente</v>
      </c>
      <c r="BB1256" s="3" t="str">
        <f>+_xlfn.CONCAT(Tabla4[[#This Row],[Causa Raiz]]," ",Tabla4[[#This Row],[Solución2]]," (",Tabla4[[#This Row],[Anillo]],"- Cabecera: ",Tabla4[[#This Row],[Cabecera]],"- Operador: ",Tabla4[[#This Row],[Operador]],")")</f>
        <v>Reportan apertura en el enlace Palmira - Pradera en el Km 1,6 desde palmira ocasionado por Falla de Empalme de FiOp Para dar solución al incidente la solucion refusion de hilos en caja de empalme existente (Departamental- Cabecera: Palmira- Operador: Colombia Telecomunicaciones)</v>
      </c>
    </row>
    <row r="1257" spans="1:54" s="2" customFormat="1" ht="356.25">
      <c r="A1257" s="38">
        <f t="shared" si="123"/>
        <v>1256</v>
      </c>
      <c r="B1257" s="3">
        <v>8413556</v>
      </c>
      <c r="C1257" s="3" t="s">
        <v>54</v>
      </c>
      <c r="D1257" s="23">
        <v>45374.680555555555</v>
      </c>
      <c r="E1257" s="23">
        <v>45374.930555555555</v>
      </c>
      <c r="F1257" s="1">
        <f t="shared" ca="1" si="128"/>
        <v>0.25</v>
      </c>
      <c r="G1257" s="3" t="s">
        <v>55</v>
      </c>
      <c r="H1257" s="41"/>
      <c r="I1257" s="40"/>
      <c r="J1257" s="5" t="s">
        <v>56</v>
      </c>
      <c r="K1257" s="3" t="s">
        <v>93</v>
      </c>
      <c r="L1257" s="9" t="s">
        <v>58</v>
      </c>
      <c r="M1257" s="3" t="s">
        <v>59</v>
      </c>
      <c r="N1257" s="3" t="s">
        <v>60</v>
      </c>
      <c r="O1257" s="3" t="s">
        <v>6128</v>
      </c>
      <c r="P1257" s="3" t="s">
        <v>6129</v>
      </c>
      <c r="Q1257" s="4" t="s">
        <v>6130</v>
      </c>
      <c r="R1257" s="3" t="s">
        <v>783</v>
      </c>
      <c r="S1257" s="3" t="s">
        <v>65</v>
      </c>
      <c r="T1257" s="3" t="s">
        <v>276</v>
      </c>
      <c r="U1257" s="3" t="s">
        <v>6131</v>
      </c>
      <c r="V1257" s="22" t="str">
        <f t="shared" si="127"/>
        <v>RLFO; Hora de aviso: 16:20 23/03/2024; Solución: Tendido de 120 mts de Fo y dos empalmes de 96 en caja empalme de 144, Habilitcion de tendido existente de 100 y recuperacion de 100 mts de reserva y dos empalmes de 48 hilos y el anillo 3b habilitacion de tendido existente de 100 mts de Fo y dos empalmes de 96 hilos en caja empalme de 144 ; Hora de solución: 22:20 23/03/2024; Causa: Intervención de Terceros</v>
      </c>
      <c r="W1257" s="4" t="s">
        <v>68</v>
      </c>
      <c r="X1257" s="3"/>
      <c r="Y1257" s="3"/>
      <c r="Z1257" s="3" t="s">
        <v>69</v>
      </c>
      <c r="AA1257" s="3" t="s">
        <v>70</v>
      </c>
      <c r="AB1257" s="3">
        <v>8413336</v>
      </c>
      <c r="AC1257" s="3" t="s">
        <v>71</v>
      </c>
      <c r="AD1257" s="6">
        <v>8.3333333333333329E-2</v>
      </c>
      <c r="AE1257" s="7"/>
      <c r="AF1257" s="7"/>
      <c r="AG1257" s="6">
        <f>Tabla4[[#This Row],[Tiempo Parada de Reloj]]+Tabla4[[#This Row],[Tiempo Autorizado por Telefonica (no Máximo)]]</f>
        <v>8.3333333333333329E-2</v>
      </c>
      <c r="AH1257" s="7">
        <f t="shared" ca="1" si="124"/>
        <v>0.16666666666666669</v>
      </c>
      <c r="AI1257" s="8">
        <f t="shared" si="125"/>
        <v>2</v>
      </c>
      <c r="AJ1257" s="8">
        <f t="shared" ca="1" si="126"/>
        <v>4</v>
      </c>
      <c r="AK1257" s="3" t="s">
        <v>87</v>
      </c>
      <c r="AL1257" s="3" t="s">
        <v>70</v>
      </c>
      <c r="AM1257" s="3" t="s">
        <v>120</v>
      </c>
      <c r="AN1257" s="3" t="s">
        <v>120</v>
      </c>
      <c r="AO1257" s="3" t="s">
        <v>88</v>
      </c>
      <c r="AP1257" s="3" t="s">
        <v>87</v>
      </c>
      <c r="AQ1257" s="23">
        <v>45384.65347222222</v>
      </c>
      <c r="AR1257" s="3"/>
      <c r="AS1257" s="23"/>
      <c r="AT1257" s="23"/>
      <c r="AU1257" s="3" t="s">
        <v>100</v>
      </c>
      <c r="AV1257" s="3" t="s">
        <v>1545</v>
      </c>
      <c r="AW1257" s="3" t="s">
        <v>135</v>
      </c>
      <c r="AX1257" s="3">
        <v>4.6137930000000003</v>
      </c>
      <c r="AY1257" s="3">
        <v>-74.072078000000005</v>
      </c>
      <c r="AZ1257" s="8" t="str">
        <f>+CONCATENATE("Reportan apertura en el enlace ",Tabla4[[#This Row],[Enlace]]," en el ",Tabla4[[#This Row],[Distancia óptica]]," ocasionado por ",Tabla4[[#This Row],[Causa del daño]])</f>
        <v>Reportan apertura en el enlace Chapinero - Bogotá en el Km 0,9  desde el nodo Centro ocasionado por Intervención de Terceros</v>
      </c>
      <c r="BA1257" s="8" t="str">
        <f>+CONCATENATE("Para dar solución al incidente ",Tabla4[[#This Row],[Solución]])</f>
        <v xml:space="preserve">Para dar solución al incidente Tendido de 120 mts de Fo y dos empalmes de 96 en caja empalme de 144, Habilitcion de tendido existente de 100 y recuperacion de 100 mts de reserva y dos empalmes de 48 hilos y el anillo 3b habilitacion de tendido existente de 100 mts de Fo y dos empalmes de 96 hilos en caja empalme de 144 </v>
      </c>
      <c r="BB1257" s="3" t="str">
        <f>+_xlfn.CONCAT(Tabla4[[#This Row],[Causa Raiz]]," ",Tabla4[[#This Row],[Solución2]]," (",Tabla4[[#This Row],[Anillo]],"- Cabecera: ",Tabla4[[#This Row],[Cabecera]],"- Operador: ",Tabla4[[#This Row],[Operador]],")")</f>
        <v>Reportan apertura en el enlace Chapinero - Bogotá en el Km 0,9  desde el nodo Centro ocasionado por Intervención de Terceros Para dar solución al incidente Tendido de 120 mts de Fo y dos empalmes de 96 en caja empalme de 144, Habilitcion de tendido existente de 100 y recuperacion de 100 mts de reserva y dos empalmes de 48 hilos y el anillo 3b habilitacion de tendido existente de 100 mts de Fo y dos empalmes de 96 hilos en caja empalme de 144  (Lineal- Cabecera: Chapinero- Operador: Colombia Telecomunicaciones)</v>
      </c>
    </row>
    <row r="1258" spans="1:54" s="2" customFormat="1" ht="185.25">
      <c r="A1258" s="38">
        <f t="shared" si="123"/>
        <v>1257</v>
      </c>
      <c r="B1258" s="3">
        <v>8413912</v>
      </c>
      <c r="C1258" s="3" t="s">
        <v>54</v>
      </c>
      <c r="D1258" s="23">
        <v>45374.78125</v>
      </c>
      <c r="E1258" s="23">
        <v>45375.100694444445</v>
      </c>
      <c r="F1258" s="1">
        <f t="shared" ca="1" si="128"/>
        <v>0.31944444444525288</v>
      </c>
      <c r="G1258" s="3" t="s">
        <v>55</v>
      </c>
      <c r="H1258" s="41"/>
      <c r="I1258" s="40"/>
      <c r="J1258" s="5" t="s">
        <v>56</v>
      </c>
      <c r="K1258" s="3" t="s">
        <v>93</v>
      </c>
      <c r="L1258" s="9" t="s">
        <v>58</v>
      </c>
      <c r="M1258" s="3" t="s">
        <v>59</v>
      </c>
      <c r="N1258" s="3" t="s">
        <v>60</v>
      </c>
      <c r="O1258" s="3" t="s">
        <v>6132</v>
      </c>
      <c r="P1258" s="3" t="s">
        <v>6133</v>
      </c>
      <c r="Q1258" s="4" t="s">
        <v>6134</v>
      </c>
      <c r="R1258" s="3" t="s">
        <v>783</v>
      </c>
      <c r="S1258" s="3" t="s">
        <v>65</v>
      </c>
      <c r="T1258" s="3" t="s">
        <v>66</v>
      </c>
      <c r="U1258" s="3" t="s">
        <v>6135</v>
      </c>
      <c r="V1258" s="22" t="str">
        <f t="shared" si="127"/>
        <v>RLFO; Hora de aviso: 18:45 23/03/2024; Solución: Instalacion de empalme de 96 hilos en reserva existente; Hora de solución: 2:25 24/03/2024; Causa: Vandalismo</v>
      </c>
      <c r="W1258" s="4" t="s">
        <v>68</v>
      </c>
      <c r="X1258" s="3"/>
      <c r="Y1258" s="3"/>
      <c r="Z1258" s="3" t="s">
        <v>69</v>
      </c>
      <c r="AA1258" s="3" t="s">
        <v>71</v>
      </c>
      <c r="AB1258" s="3">
        <v>0</v>
      </c>
      <c r="AC1258" s="3" t="s">
        <v>71</v>
      </c>
      <c r="AD1258" s="6">
        <v>0.15625</v>
      </c>
      <c r="AE1258" s="7"/>
      <c r="AF1258" s="7"/>
      <c r="AG1258" s="6">
        <f>Tabla4[[#This Row],[Tiempo Parada de Reloj]]+Tabla4[[#This Row],[Tiempo Autorizado por Telefonica (no Máximo)]]</f>
        <v>0.15625</v>
      </c>
      <c r="AH1258" s="7">
        <f t="shared" ca="1" si="124"/>
        <v>0.16319444444525288</v>
      </c>
      <c r="AI1258" s="8">
        <f t="shared" si="125"/>
        <v>3.75</v>
      </c>
      <c r="AJ1258" s="8">
        <f t="shared" ca="1" si="126"/>
        <v>3.9166666666860692</v>
      </c>
      <c r="AK1258" s="3" t="s">
        <v>87</v>
      </c>
      <c r="AL1258" s="3" t="s">
        <v>70</v>
      </c>
      <c r="AM1258" s="3" t="s">
        <v>120</v>
      </c>
      <c r="AN1258" s="3" t="s">
        <v>120</v>
      </c>
      <c r="AO1258" s="3" t="s">
        <v>73</v>
      </c>
      <c r="AP1258" s="3" t="s">
        <v>73</v>
      </c>
      <c r="AQ1258" s="23">
        <v>45376.87777777778</v>
      </c>
      <c r="AR1258" s="3"/>
      <c r="AS1258" s="23"/>
      <c r="AT1258" s="23"/>
      <c r="AU1258" s="3" t="s">
        <v>264</v>
      </c>
      <c r="AV1258" s="3" t="s">
        <v>5931</v>
      </c>
      <c r="AW1258" s="3" t="s">
        <v>135</v>
      </c>
      <c r="AX1258" s="3">
        <v>4.5942920000000003</v>
      </c>
      <c r="AY1258" s="3">
        <v>-74.096476999999993</v>
      </c>
      <c r="AZ1258" s="8" t="str">
        <f>+CONCATENATE("Reportan apertura en el enlace ",Tabla4[[#This Row],[Enlace]]," en el ",Tabla4[[#This Row],[Distancia óptica]]," ocasionado por ",Tabla4[[#This Row],[Causa del daño]])</f>
        <v>Reportan apertura en el enlace Marruecos - Progreso en el Km 0,893 desde progreso ocasionado por Vandalismo</v>
      </c>
      <c r="BA1258" s="8" t="str">
        <f>+CONCATENATE("Para dar solución al incidente ",Tabla4[[#This Row],[Solución]])</f>
        <v>Para dar solución al incidente Instalacion de empalme de 96 hilos en reserva existente</v>
      </c>
      <c r="BB1258" s="3" t="str">
        <f>+_xlfn.CONCAT(Tabla4[[#This Row],[Causa Raiz]]," ",Tabla4[[#This Row],[Solución2]]," (",Tabla4[[#This Row],[Anillo]],"- Cabecera: ",Tabla4[[#This Row],[Cabecera]],"- Operador: ",Tabla4[[#This Row],[Operador]],")")</f>
        <v>Reportan apertura en el enlace Marruecos - Progreso en el Km 0,893 desde progreso ocasionado por Vandalismo Para dar solución al incidente Instalacion de empalme de 96 hilos en reserva existente (Lineal- Cabecera: progreso- Operador: Colombia Telecomunicaciones)</v>
      </c>
    </row>
    <row r="1259" spans="1:54" s="2" customFormat="1" ht="171">
      <c r="A1259" s="38">
        <f t="shared" si="123"/>
        <v>1258</v>
      </c>
      <c r="B1259" s="3">
        <v>8414108</v>
      </c>
      <c r="C1259" s="3" t="s">
        <v>163</v>
      </c>
      <c r="D1259" s="23">
        <v>45374.791666666664</v>
      </c>
      <c r="E1259" s="23">
        <v>45374.875</v>
      </c>
      <c r="F1259" s="1">
        <f t="shared" ca="1" si="128"/>
        <v>8.3333333335758653E-2</v>
      </c>
      <c r="G1259" s="3" t="s">
        <v>55</v>
      </c>
      <c r="H1259" s="41"/>
      <c r="I1259" s="40"/>
      <c r="J1259" s="5" t="s">
        <v>56</v>
      </c>
      <c r="K1259" s="3" t="s">
        <v>122</v>
      </c>
      <c r="L1259" s="9" t="s">
        <v>58</v>
      </c>
      <c r="M1259" s="3" t="s">
        <v>123</v>
      </c>
      <c r="N1259" s="3" t="s">
        <v>124</v>
      </c>
      <c r="O1259" s="3" t="s">
        <v>6110</v>
      </c>
      <c r="P1259" s="3" t="s">
        <v>6136</v>
      </c>
      <c r="Q1259" s="4" t="s">
        <v>6137</v>
      </c>
      <c r="R1259" s="3" t="s">
        <v>128</v>
      </c>
      <c r="S1259" s="3" t="s">
        <v>129</v>
      </c>
      <c r="T1259" s="3" t="s">
        <v>66</v>
      </c>
      <c r="U1259" s="3" t="s">
        <v>6138</v>
      </c>
      <c r="V1259" s="22" t="str">
        <f t="shared" si="127"/>
        <v>RDFO; Hora de aviso: 19:00 23/03/2024; Solución: Se realiza migracion entre empalme de 96 hilos; Hora de solución: 21:00 23/03/2024; Causa: Vandalismo</v>
      </c>
      <c r="W1259" s="4" t="s">
        <v>68</v>
      </c>
      <c r="X1259" s="3"/>
      <c r="Y1259" s="3"/>
      <c r="Z1259" s="3" t="s">
        <v>69</v>
      </c>
      <c r="AA1259" s="3" t="s">
        <v>70</v>
      </c>
      <c r="AB1259" s="3">
        <v>0</v>
      </c>
      <c r="AC1259" s="3" t="s">
        <v>71</v>
      </c>
      <c r="AD1259" s="6">
        <v>0</v>
      </c>
      <c r="AE1259" s="7"/>
      <c r="AF1259" s="7"/>
      <c r="AG1259" s="6">
        <f>Tabla4[[#This Row],[Tiempo Parada de Reloj]]+Tabla4[[#This Row],[Tiempo Autorizado por Telefonica (no Máximo)]]</f>
        <v>0</v>
      </c>
      <c r="AH1259" s="7">
        <f t="shared" ca="1" si="124"/>
        <v>8.3333333335758653E-2</v>
      </c>
      <c r="AI1259" s="8">
        <f t="shared" si="125"/>
        <v>0</v>
      </c>
      <c r="AJ1259" s="8">
        <f t="shared" ca="1" si="126"/>
        <v>2.0000000000582077</v>
      </c>
      <c r="AK1259" s="3" t="s">
        <v>87</v>
      </c>
      <c r="AL1259" s="3" t="s">
        <v>71</v>
      </c>
      <c r="AM1259" s="3" t="s">
        <v>87</v>
      </c>
      <c r="AN1259" s="3" t="s">
        <v>87</v>
      </c>
      <c r="AO1259" s="3" t="s">
        <v>73</v>
      </c>
      <c r="AP1259" s="3" t="s">
        <v>73</v>
      </c>
      <c r="AQ1259" s="23">
        <v>45377.828472222223</v>
      </c>
      <c r="AR1259" s="3"/>
      <c r="AS1259" s="23"/>
      <c r="AT1259" s="23"/>
      <c r="AU1259" s="3" t="s">
        <v>467</v>
      </c>
      <c r="AV1259" s="3" t="s">
        <v>926</v>
      </c>
      <c r="AW1259" s="3" t="s">
        <v>370</v>
      </c>
      <c r="AX1259" s="3">
        <v>10.946486</v>
      </c>
      <c r="AY1259" s="3">
        <v>-74.790069000000003</v>
      </c>
      <c r="AZ1259" s="8" t="str">
        <f>+CONCATENATE("Reportan apertura en el enlace ",Tabla4[[#This Row],[Enlace]]," en el ",Tabla4[[#This Row],[Distancia óptica]]," ocasionado por ",Tabla4[[#This Row],[Causa del daño]])</f>
        <v>Reportan apertura en el enlace Victoria - Soledad en el Km 3,5 desde Soledad ocasionado por Vandalismo</v>
      </c>
      <c r="BA1259" s="8" t="str">
        <f>+CONCATENATE("Para dar solución al incidente ",Tabla4[[#This Row],[Solución]])</f>
        <v>Para dar solución al incidente Se realiza migracion entre empalme de 96 hilos</v>
      </c>
      <c r="BB1259" s="3" t="str">
        <f>+_xlfn.CONCAT(Tabla4[[#This Row],[Causa Raiz]]," ",Tabla4[[#This Row],[Solución2]]," (",Tabla4[[#This Row],[Anillo]],"- Cabecera: ",Tabla4[[#This Row],[Cabecera]],"- Operador: ",Tabla4[[#This Row],[Operador]],")")</f>
        <v>Reportan apertura en el enlace Victoria - Soledad en el Km 3,5 desde Soledad ocasionado por Vandalismo Para dar solución al incidente Se realiza migracion entre empalme de 96 hilos (lineal- Cabecera: VICTORIA- Operador: Colombia Telecomunicaciones)</v>
      </c>
    </row>
    <row r="1260" spans="1:54" s="2" customFormat="1" ht="185.25">
      <c r="A1260" s="38">
        <f t="shared" si="123"/>
        <v>1259</v>
      </c>
      <c r="B1260" s="3">
        <v>8414192</v>
      </c>
      <c r="C1260" s="3" t="s">
        <v>54</v>
      </c>
      <c r="D1260" s="23">
        <v>45374.833333333336</v>
      </c>
      <c r="E1260" s="23">
        <v>45374.993055555555</v>
      </c>
      <c r="F1260" s="1">
        <f t="shared" ca="1" si="128"/>
        <v>0.15972222221898846</v>
      </c>
      <c r="G1260" s="3" t="s">
        <v>55</v>
      </c>
      <c r="H1260" s="41"/>
      <c r="I1260" s="40"/>
      <c r="J1260" s="5" t="s">
        <v>56</v>
      </c>
      <c r="K1260" s="3" t="s">
        <v>57</v>
      </c>
      <c r="L1260" s="9" t="s">
        <v>78</v>
      </c>
      <c r="M1260" s="3" t="s">
        <v>59</v>
      </c>
      <c r="N1260" s="3" t="s">
        <v>60</v>
      </c>
      <c r="O1260" s="3" t="s">
        <v>6139</v>
      </c>
      <c r="P1260" s="3" t="s">
        <v>6140</v>
      </c>
      <c r="Q1260" s="4" t="s">
        <v>6141</v>
      </c>
      <c r="R1260" s="3" t="s">
        <v>783</v>
      </c>
      <c r="S1260" s="3" t="s">
        <v>65</v>
      </c>
      <c r="T1260" s="3" t="s">
        <v>176</v>
      </c>
      <c r="U1260" s="3" t="s">
        <v>6142</v>
      </c>
      <c r="V1260" s="22" t="str">
        <f t="shared" si="127"/>
        <v>RLFO; Hora de aviso: 20:00 23/03/2024; Solución: Se endereza y se adecua Fo; Hora de solución: 23:50 23/03/2024; Causa: Intervención de Terceros. No Identificados</v>
      </c>
      <c r="W1260" s="4" t="s">
        <v>68</v>
      </c>
      <c r="X1260" s="3"/>
      <c r="Y1260" s="3"/>
      <c r="Z1260" s="3" t="s">
        <v>69</v>
      </c>
      <c r="AA1260" s="3" t="s">
        <v>71</v>
      </c>
      <c r="AB1260" s="3">
        <v>0</v>
      </c>
      <c r="AC1260" s="3" t="s">
        <v>71</v>
      </c>
      <c r="AD1260" s="6">
        <v>0</v>
      </c>
      <c r="AE1260" s="7"/>
      <c r="AF1260" s="7"/>
      <c r="AG1260" s="6">
        <f>Tabla4[[#This Row],[Tiempo Parada de Reloj]]+Tabla4[[#This Row],[Tiempo Autorizado por Telefonica (no Máximo)]]</f>
        <v>0</v>
      </c>
      <c r="AH1260" s="7">
        <f t="shared" ca="1" si="124"/>
        <v>0.15972222221898846</v>
      </c>
      <c r="AI1260" s="8">
        <f t="shared" si="125"/>
        <v>0</v>
      </c>
      <c r="AJ1260" s="8">
        <f t="shared" ca="1" si="126"/>
        <v>3.8333333332557231</v>
      </c>
      <c r="AK1260" s="3" t="s">
        <v>87</v>
      </c>
      <c r="AL1260" s="3" t="s">
        <v>70</v>
      </c>
      <c r="AM1260" s="3" t="s">
        <v>120</v>
      </c>
      <c r="AN1260" s="3" t="s">
        <v>120</v>
      </c>
      <c r="AO1260" s="3" t="s">
        <v>73</v>
      </c>
      <c r="AP1260" s="3" t="s">
        <v>73</v>
      </c>
      <c r="AQ1260" s="23">
        <v>45375.933333333334</v>
      </c>
      <c r="AR1260" s="3"/>
      <c r="AS1260" s="23"/>
      <c r="AT1260" s="23"/>
      <c r="AU1260" s="3" t="s">
        <v>298</v>
      </c>
      <c r="AV1260" s="3" t="s">
        <v>1545</v>
      </c>
      <c r="AW1260" s="3" t="s">
        <v>370</v>
      </c>
      <c r="AX1260" s="3">
        <v>4.6423399999999999</v>
      </c>
      <c r="AY1260" s="3">
        <v>-74.112880000000004</v>
      </c>
      <c r="AZ1260" s="8" t="str">
        <f>+CONCATENATE("Reportan apertura en el enlace ",Tabla4[[#This Row],[Enlace]]," en el ",Tabla4[[#This Row],[Distancia óptica]]," ocasionado por ",Tabla4[[#This Row],[Causa del daño]])</f>
        <v>Reportan apertura en el enlace Mov.san joaquin - Mov. Chapinero en el Km 8,5 desde san Joaquin ocasionado por Intervención de Terceros. No Identificados</v>
      </c>
      <c r="BA1260" s="8" t="str">
        <f>+CONCATENATE("Para dar solución al incidente ",Tabla4[[#This Row],[Solución]])</f>
        <v>Para dar solución al incidente Se endereza y se adecua Fo</v>
      </c>
      <c r="BB1260" s="3" t="str">
        <f>+_xlfn.CONCAT(Tabla4[[#This Row],[Causa Raiz]]," ",Tabla4[[#This Row],[Solución2]]," (",Tabla4[[#This Row],[Anillo]],"- Cabecera: ",Tabla4[[#This Row],[Cabecera]],"- Operador: ",Tabla4[[#This Row],[Operador]],")")</f>
        <v>Reportan apertura en el enlace Mov.san joaquin - Mov. Chapinero en el Km 8,5 desde san Joaquin ocasionado por Intervención de Terceros. No Identificados Para dar solución al incidente Se endereza y se adecua Fo (lineal- Cabecera: Chapinero- Operador: Colombia Telecomunicaciones)</v>
      </c>
    </row>
    <row r="1261" spans="1:54" s="2" customFormat="1" ht="156.75">
      <c r="A1261" s="38">
        <f t="shared" si="123"/>
        <v>1260</v>
      </c>
      <c r="B1261" s="3">
        <v>8415282</v>
      </c>
      <c r="C1261" s="3" t="s">
        <v>92</v>
      </c>
      <c r="D1261" s="23">
        <v>45375.097222222219</v>
      </c>
      <c r="E1261" s="23">
        <v>45375.510416666664</v>
      </c>
      <c r="F1261" s="1">
        <f t="shared" ca="1" si="128"/>
        <v>0.41319444444525288</v>
      </c>
      <c r="G1261" s="3" t="s">
        <v>55</v>
      </c>
      <c r="H1261" s="41"/>
      <c r="I1261" s="40" t="s">
        <v>6143</v>
      </c>
      <c r="J1261" s="5" t="s">
        <v>322</v>
      </c>
      <c r="K1261" s="3" t="s">
        <v>322</v>
      </c>
      <c r="L1261" s="9" t="s">
        <v>58</v>
      </c>
      <c r="M1261" s="3" t="s">
        <v>79</v>
      </c>
      <c r="N1261" s="3" t="s">
        <v>6144</v>
      </c>
      <c r="O1261" s="3" t="s">
        <v>6145</v>
      </c>
      <c r="P1261" s="3" t="s">
        <v>6146</v>
      </c>
      <c r="Q1261" s="4" t="s">
        <v>6147</v>
      </c>
      <c r="R1261" s="3" t="s">
        <v>288</v>
      </c>
      <c r="S1261" s="3" t="s">
        <v>328</v>
      </c>
      <c r="T1261" s="3" t="s">
        <v>146</v>
      </c>
      <c r="U1261" s="3" t="s">
        <v>6148</v>
      </c>
      <c r="V1261" s="22" t="str">
        <f t="shared" si="127"/>
        <v>RTNFO; Hora de aviso: 2:20 24/03/2024; Solución: Se realiza migracion de los hilso en servicio ; Hora de solución: 12:15 24/03/2024; Causa: Falla en la Red FiOp</v>
      </c>
      <c r="W1261" s="4" t="s">
        <v>5313</v>
      </c>
      <c r="X1261" s="3"/>
      <c r="Y1261" s="3"/>
      <c r="Z1261" s="3" t="s">
        <v>69</v>
      </c>
      <c r="AA1261" s="3" t="s">
        <v>71</v>
      </c>
      <c r="AB1261" s="3">
        <v>0</v>
      </c>
      <c r="AC1261" s="3" t="s">
        <v>71</v>
      </c>
      <c r="AD1261" s="6">
        <v>0.14583333333333334</v>
      </c>
      <c r="AE1261" s="7"/>
      <c r="AF1261" s="7"/>
      <c r="AG1261" s="6">
        <f>Tabla4[[#This Row],[Tiempo Parada de Reloj]]+Tabla4[[#This Row],[Tiempo Autorizado por Telefonica (no Máximo)]]</f>
        <v>0.14583333333333334</v>
      </c>
      <c r="AH1261" s="7">
        <f t="shared" ca="1" si="124"/>
        <v>0.26736111111191951</v>
      </c>
      <c r="AI1261" s="8">
        <f t="shared" si="125"/>
        <v>3.5</v>
      </c>
      <c r="AJ1261" s="8">
        <f t="shared" ca="1" si="126"/>
        <v>6.4166666666860683</v>
      </c>
      <c r="AK1261" s="3" t="s">
        <v>120</v>
      </c>
      <c r="AL1261" s="3" t="s">
        <v>70</v>
      </c>
      <c r="AM1261" s="3" t="s">
        <v>106</v>
      </c>
      <c r="AN1261" s="3" t="s">
        <v>106</v>
      </c>
      <c r="AO1261" s="3" t="s">
        <v>87</v>
      </c>
      <c r="AP1261" s="3" t="s">
        <v>87</v>
      </c>
      <c r="AQ1261" s="23">
        <v>45385.685416666667</v>
      </c>
      <c r="AR1261" s="3"/>
      <c r="AS1261" s="23"/>
      <c r="AT1261" s="23"/>
      <c r="AU1261" s="3" t="s">
        <v>322</v>
      </c>
      <c r="AV1261" s="3" t="s">
        <v>6149</v>
      </c>
      <c r="AW1261" s="3" t="s">
        <v>76</v>
      </c>
      <c r="AX1261" s="3">
        <v>5.6425000000000001</v>
      </c>
      <c r="AY1261" s="3">
        <v>-74.617050000000006</v>
      </c>
      <c r="AZ1261" s="8" t="str">
        <f>+CONCATENATE("Reportan apertura en el enlace ",Tabla4[[#This Row],[Enlace]]," en el ",Tabla4[[#This Row],[Distancia óptica]]," ocasionado por ",Tabla4[[#This Row],[Causa del daño]])</f>
        <v>Reportan apertura en el enlace Pto Boyacá - Pto Salgar en el km 26 desde puerto salgar  ocasionado por Falla en la Red FiOp</v>
      </c>
      <c r="BA1261" s="8" t="str">
        <f>+CONCATENATE("Para dar solución al incidente ",Tabla4[[#This Row],[Solución]])</f>
        <v xml:space="preserve">Para dar solución al incidente Se realiza migracion de los hilso en servicio </v>
      </c>
      <c r="BB1261" s="3" t="str">
        <f>+_xlfn.CONCAT(Tabla4[[#This Row],[Causa Raiz]]," ",Tabla4[[#This Row],[Solución2]]," (",Tabla4[[#This Row],[Anillo]],"- Cabecera: ",Tabla4[[#This Row],[Cabecera]],"- Operador: ",Tabla4[[#This Row],[Operador]],")")</f>
        <v>Reportan apertura en el enlace Pto Boyacá - Pto Salgar en el km 26 desde puerto salgar  ocasionado por Falla en la Red FiOp Para dar solución al incidente Se realiza migracion de los hilso en servicio  (Troncal- Cabecera: Pto Salgar- Operador: Ufinet)</v>
      </c>
    </row>
    <row r="1262" spans="1:54" s="2" customFormat="1" ht="171">
      <c r="A1262" s="38">
        <f t="shared" si="123"/>
        <v>1261</v>
      </c>
      <c r="B1262" s="3">
        <v>8415706</v>
      </c>
      <c r="C1262" s="3" t="s">
        <v>92</v>
      </c>
      <c r="D1262" s="23">
        <v>45375.3125</v>
      </c>
      <c r="E1262" s="23">
        <v>45388.729166666664</v>
      </c>
      <c r="F1262" s="1">
        <f t="shared" ca="1" si="128"/>
        <v>13.416666666664241</v>
      </c>
      <c r="G1262" s="3" t="s">
        <v>55</v>
      </c>
      <c r="H1262" s="41"/>
      <c r="I1262" s="40"/>
      <c r="J1262" s="5" t="s">
        <v>56</v>
      </c>
      <c r="K1262" s="3" t="s">
        <v>340</v>
      </c>
      <c r="L1262" s="9" t="s">
        <v>58</v>
      </c>
      <c r="M1262" s="3" t="s">
        <v>341</v>
      </c>
      <c r="N1262" s="3" t="s">
        <v>342</v>
      </c>
      <c r="O1262" s="3" t="s">
        <v>895</v>
      </c>
      <c r="P1262" s="3" t="s">
        <v>6150</v>
      </c>
      <c r="Q1262" s="4" t="s">
        <v>6151</v>
      </c>
      <c r="R1262" s="3" t="s">
        <v>1828</v>
      </c>
      <c r="S1262" s="3" t="s">
        <v>347</v>
      </c>
      <c r="T1262" s="3" t="s">
        <v>513</v>
      </c>
      <c r="U1262" s="3" t="s">
        <v>6152</v>
      </c>
      <c r="V1262" s="22" t="str">
        <f t="shared" si="127"/>
        <v>RTNFO; Hora de aviso: 7:30 24/03/2024; Solución: se realiza tendido de 600 mts y dos empalmes de 48 hilos; Hora de solución: 17:30 06/04/2024; Causa: Desastre Natural</v>
      </c>
      <c r="W1262" s="4" t="s">
        <v>6153</v>
      </c>
      <c r="X1262" s="3"/>
      <c r="Y1262" s="3"/>
      <c r="Z1262" s="3" t="s">
        <v>69</v>
      </c>
      <c r="AA1262" s="3" t="s">
        <v>70</v>
      </c>
      <c r="AB1262" s="3" t="s">
        <v>6154</v>
      </c>
      <c r="AC1262" s="3" t="s">
        <v>71</v>
      </c>
      <c r="AD1262" s="6">
        <v>13.211805555555555</v>
      </c>
      <c r="AE1262" s="7"/>
      <c r="AF1262" s="7"/>
      <c r="AG1262" s="6">
        <f>Tabla4[[#This Row],[Tiempo Parada de Reloj]]+Tabla4[[#This Row],[Tiempo Autorizado por Telefonica (no Máximo)]]</f>
        <v>13.211805555555555</v>
      </c>
      <c r="AH1262" s="7">
        <f t="shared" ca="1" si="124"/>
        <v>0.20486111110868599</v>
      </c>
      <c r="AI1262" s="8">
        <f t="shared" si="125"/>
        <v>317.08333333333331</v>
      </c>
      <c r="AJ1262" s="8">
        <f t="shared" ca="1" si="126"/>
        <v>4.9166666666084637</v>
      </c>
      <c r="AK1262" s="3" t="s">
        <v>106</v>
      </c>
      <c r="AL1262" s="3" t="s">
        <v>70</v>
      </c>
      <c r="AM1262" s="3" t="s">
        <v>72</v>
      </c>
      <c r="AN1262" s="3" t="s">
        <v>119</v>
      </c>
      <c r="AO1262" s="3" t="s">
        <v>106</v>
      </c>
      <c r="AP1262" s="3" t="s">
        <v>106</v>
      </c>
      <c r="AQ1262" s="23">
        <v>45391.344444444447</v>
      </c>
      <c r="AR1262" s="66" t="s">
        <v>899</v>
      </c>
      <c r="AS1262" s="23" t="s">
        <v>900</v>
      </c>
      <c r="AT1262" s="23"/>
      <c r="AU1262" s="3" t="s">
        <v>351</v>
      </c>
      <c r="AV1262" s="3" t="s">
        <v>5638</v>
      </c>
      <c r="AW1262" s="3" t="s">
        <v>1323</v>
      </c>
      <c r="AX1262" s="3">
        <v>4.4065000000000003</v>
      </c>
      <c r="AY1262" s="3">
        <v>-75.298299999999998</v>
      </c>
      <c r="AZ1262" s="8" t="str">
        <f>+CONCATENATE("Reportan apertura en el enlace ",Tabla4[[#This Row],[Enlace]]," en el ",Tabla4[[#This Row],[Distancia óptica]]," ocasionado por ",Tabla4[[#This Row],[Causa del daño]])</f>
        <v>Reportan apertura en el enlace Armenia - Ibagué en el km 14 desde ibague ocasionado por Desastre Natural</v>
      </c>
      <c r="BA1262" s="8" t="str">
        <f>+CONCATENATE("Para dar solución al incidente ",Tabla4[[#This Row],[Solución]])</f>
        <v>Para dar solución al incidente se realiza tendido de 600 mts y dos empalmes de 48 hilos</v>
      </c>
      <c r="BB1262" s="3" t="str">
        <f>+_xlfn.CONCAT(Tabla4[[#This Row],[Causa Raiz]]," ",Tabla4[[#This Row],[Solución2]]," (",Tabla4[[#This Row],[Anillo]],"- Cabecera: ",Tabla4[[#This Row],[Cabecera]],"- Operador: ",Tabla4[[#This Row],[Operador]],")")</f>
        <v>Reportan apertura en el enlace Armenia - Ibagué en el km 14 desde ibague ocasionado por Desastre Natural Para dar solución al incidente se realiza tendido de 600 mts y dos empalmes de 48 hilos (TRONCAL- Cabecera: Ibague centro- Operador: Colombia Telecomunicaciones)</v>
      </c>
    </row>
    <row r="1263" spans="1:54" s="2" customFormat="1" ht="185.25">
      <c r="A1263" s="38">
        <f t="shared" si="123"/>
        <v>1262</v>
      </c>
      <c r="B1263" s="3">
        <v>8415710</v>
      </c>
      <c r="C1263" s="3" t="s">
        <v>92</v>
      </c>
      <c r="D1263" s="23">
        <v>45375.322916666664</v>
      </c>
      <c r="E1263" s="23">
        <v>45375.458333333336</v>
      </c>
      <c r="F1263" s="1">
        <f t="shared" ca="1" si="128"/>
        <v>0.13541666667151731</v>
      </c>
      <c r="G1263" s="3" t="s">
        <v>55</v>
      </c>
      <c r="H1263" s="41"/>
      <c r="I1263" s="40"/>
      <c r="J1263" s="5" t="s">
        <v>56</v>
      </c>
      <c r="K1263" s="3" t="s">
        <v>203</v>
      </c>
      <c r="L1263" s="9" t="s">
        <v>58</v>
      </c>
      <c r="M1263" s="3" t="s">
        <v>204</v>
      </c>
      <c r="N1263" s="3" t="s">
        <v>332</v>
      </c>
      <c r="O1263" s="3" t="s">
        <v>878</v>
      </c>
      <c r="P1263" s="3" t="s">
        <v>6155</v>
      </c>
      <c r="Q1263" s="4" t="s">
        <v>6156</v>
      </c>
      <c r="R1263" s="3" t="s">
        <v>209</v>
      </c>
      <c r="S1263" s="3" t="s">
        <v>210</v>
      </c>
      <c r="T1263" s="3" t="s">
        <v>256</v>
      </c>
      <c r="U1263" s="3" t="s">
        <v>2433</v>
      </c>
      <c r="V1263" s="22" t="str">
        <f t="shared" si="127"/>
        <v>RTNFO; Hora de aviso: 7:45 24/03/2024; Solución: Se re fusiona hilo de servicio en el punto de la medida; Hora de solución: 11:00 24/03/2024; Causa: Falla de Empalme de FiOp</v>
      </c>
      <c r="W1263" s="4" t="s">
        <v>6157</v>
      </c>
      <c r="X1263" s="3"/>
      <c r="Y1263" s="3"/>
      <c r="Z1263" s="3" t="s">
        <v>69</v>
      </c>
      <c r="AA1263" s="3" t="s">
        <v>71</v>
      </c>
      <c r="AB1263" s="3">
        <v>0</v>
      </c>
      <c r="AC1263" s="3" t="s">
        <v>71</v>
      </c>
      <c r="AD1263" s="6">
        <v>0</v>
      </c>
      <c r="AE1263" s="7"/>
      <c r="AF1263" s="7"/>
      <c r="AG1263" s="6">
        <f>Tabla4[[#This Row],[Tiempo Parada de Reloj]]+Tabla4[[#This Row],[Tiempo Autorizado por Telefonica (no Máximo)]]</f>
        <v>0</v>
      </c>
      <c r="AH1263" s="7">
        <f t="shared" ca="1" si="124"/>
        <v>0.13541666667151731</v>
      </c>
      <c r="AI1263" s="8">
        <f t="shared" si="125"/>
        <v>0</v>
      </c>
      <c r="AJ1263" s="8">
        <f t="shared" ca="1" si="126"/>
        <v>3.2500000001164153</v>
      </c>
      <c r="AK1263" s="3" t="s">
        <v>106</v>
      </c>
      <c r="AL1263" s="3" t="s">
        <v>70</v>
      </c>
      <c r="AM1263" s="3" t="s">
        <v>72</v>
      </c>
      <c r="AN1263" s="3" t="s">
        <v>72</v>
      </c>
      <c r="AO1263" s="3" t="s">
        <v>72</v>
      </c>
      <c r="AP1263" s="3" t="s">
        <v>72</v>
      </c>
      <c r="AQ1263" s="23">
        <v>45378.588194444441</v>
      </c>
      <c r="AR1263" s="3"/>
      <c r="AS1263" s="23"/>
      <c r="AT1263" s="23"/>
      <c r="AU1263" s="3" t="s">
        <v>356</v>
      </c>
      <c r="AV1263" s="3" t="s">
        <v>6158</v>
      </c>
      <c r="AW1263" s="3" t="s">
        <v>76</v>
      </c>
      <c r="AX1263" s="3">
        <v>7.2232000000000003</v>
      </c>
      <c r="AY1263" s="3">
        <v>-73.144999999999996</v>
      </c>
      <c r="AZ1263" s="8" t="str">
        <f>+CONCATENATE("Reportan apertura en el enlace ",Tabla4[[#This Row],[Enlace]]," en el ",Tabla4[[#This Row],[Distancia óptica]]," ocasionado por ",Tabla4[[#This Row],[Causa del daño]])</f>
        <v>Reportan apertura en el enlace Bucaramanga - San Alberto en el km 43 desde Bucaramanga ocasionado por Falla de Empalme de FiOp</v>
      </c>
      <c r="BA1263" s="8" t="str">
        <f>+CONCATENATE("Para dar solución al incidente ",Tabla4[[#This Row],[Solución]])</f>
        <v>Para dar solución al incidente Se re fusiona hilo de servicio en el punto de la medida</v>
      </c>
      <c r="BB1263" s="3" t="str">
        <f>+_xlfn.CONCAT(Tabla4[[#This Row],[Causa Raiz]]," ",Tabla4[[#This Row],[Solución2]]," (",Tabla4[[#This Row],[Anillo]],"- Cabecera: ",Tabla4[[#This Row],[Cabecera]],"- Operador: ",Tabla4[[#This Row],[Operador]],")")</f>
        <v>Reportan apertura en el enlace Bucaramanga - San Alberto en el km 43 desde Bucaramanga ocasionado por Falla de Empalme de FiOp Para dar solución al incidente Se re fusiona hilo de servicio en el punto de la medida (Troncal- Cabecera: Bucaramanga - Operador: Colombia Telecomunicaciones)</v>
      </c>
    </row>
    <row r="1264" spans="1:54" s="2" customFormat="1" ht="185.25">
      <c r="A1264" s="38">
        <f t="shared" si="123"/>
        <v>1263</v>
      </c>
      <c r="B1264" s="3">
        <v>8415744</v>
      </c>
      <c r="C1264" s="3" t="s">
        <v>92</v>
      </c>
      <c r="D1264" s="23">
        <v>45375.333333333336</v>
      </c>
      <c r="E1264" s="23">
        <v>45375.541666666664</v>
      </c>
      <c r="F1264" s="1">
        <f t="shared" ca="1" si="128"/>
        <v>0.20833333332848269</v>
      </c>
      <c r="G1264" s="3" t="s">
        <v>55</v>
      </c>
      <c r="H1264" s="41"/>
      <c r="I1264" s="40"/>
      <c r="J1264" s="5" t="s">
        <v>56</v>
      </c>
      <c r="K1264" s="3" t="s">
        <v>108</v>
      </c>
      <c r="L1264" s="9" t="s">
        <v>58</v>
      </c>
      <c r="M1264" s="3" t="s">
        <v>228</v>
      </c>
      <c r="N1264" s="3" t="s">
        <v>315</v>
      </c>
      <c r="O1264" s="3" t="s">
        <v>230</v>
      </c>
      <c r="P1264" s="3" t="s">
        <v>6159</v>
      </c>
      <c r="Q1264" s="4" t="s">
        <v>6160</v>
      </c>
      <c r="R1264" s="3" t="s">
        <v>233</v>
      </c>
      <c r="S1264" s="3" t="s">
        <v>115</v>
      </c>
      <c r="T1264" s="3" t="s">
        <v>146</v>
      </c>
      <c r="U1264" s="3" t="s">
        <v>6161</v>
      </c>
      <c r="V1264" s="22" t="str">
        <f t="shared" si="127"/>
        <v>RTNFO; Hora de aviso: 8:00 24/03/2024; Solución: se migra hilos en servicio entre empalmes del km 55,5 y el km 56 ; Hora de solución: 13:00 24/03/2024; Causa: Falla en la Red FiOp</v>
      </c>
      <c r="W1264" s="4" t="s">
        <v>6162</v>
      </c>
      <c r="X1264" s="3"/>
      <c r="Y1264" s="3"/>
      <c r="Z1264" s="3" t="s">
        <v>69</v>
      </c>
      <c r="AA1264" s="3" t="s">
        <v>71</v>
      </c>
      <c r="AB1264" s="3">
        <v>0</v>
      </c>
      <c r="AC1264" s="3" t="s">
        <v>71</v>
      </c>
      <c r="AD1264" s="6">
        <v>0</v>
      </c>
      <c r="AE1264" s="7"/>
      <c r="AF1264" s="7"/>
      <c r="AG1264" s="6">
        <f>Tabla4[[#This Row],[Tiempo Parada de Reloj]]+Tabla4[[#This Row],[Tiempo Autorizado por Telefonica (no Máximo)]]</f>
        <v>0</v>
      </c>
      <c r="AH1264" s="7">
        <f t="shared" ca="1" si="124"/>
        <v>0.20833333332848269</v>
      </c>
      <c r="AI1264" s="8">
        <f t="shared" si="125"/>
        <v>0</v>
      </c>
      <c r="AJ1264" s="8">
        <f t="shared" ca="1" si="126"/>
        <v>4.9999999998835847</v>
      </c>
      <c r="AK1264" s="3" t="s">
        <v>106</v>
      </c>
      <c r="AL1264" s="3" t="s">
        <v>70</v>
      </c>
      <c r="AM1264" s="3" t="s">
        <v>72</v>
      </c>
      <c r="AN1264" s="3" t="s">
        <v>72</v>
      </c>
      <c r="AO1264" s="3" t="s">
        <v>72</v>
      </c>
      <c r="AP1264" s="3" t="s">
        <v>72</v>
      </c>
      <c r="AQ1264" s="23">
        <v>45378.693055555559</v>
      </c>
      <c r="AR1264" s="3" t="s">
        <v>235</v>
      </c>
      <c r="AS1264" s="23" t="s">
        <v>236</v>
      </c>
      <c r="AT1264" s="23"/>
      <c r="AU1264" s="3" t="s">
        <v>237</v>
      </c>
      <c r="AV1264" s="3" t="s">
        <v>69</v>
      </c>
      <c r="AW1264" s="3" t="s">
        <v>69</v>
      </c>
      <c r="AX1264" s="3">
        <v>10.891190999999999</v>
      </c>
      <c r="AY1264" s="3">
        <v>-74.167602000000002</v>
      </c>
      <c r="AZ1264" s="8" t="str">
        <f>+CONCATENATE("Reportan apertura en el enlace ",Tabla4[[#This Row],[Enlace]]," en el ",Tabla4[[#This Row],[Distancia óptica]]," ocasionado por ",Tabla4[[#This Row],[Causa del daño]])</f>
        <v>Reportan apertura en el enlace Ciénaga - Fundación en el km 56 desde Santa Marta ocasionado por Falla en la Red FiOp</v>
      </c>
      <c r="BA1264" s="8" t="str">
        <f>+CONCATENATE("Para dar solución al incidente ",Tabla4[[#This Row],[Solución]])</f>
        <v xml:space="preserve">Para dar solución al incidente se migra hilos en servicio entre empalmes del km 55,5 y el km 56 </v>
      </c>
      <c r="BB1264" s="3" t="str">
        <f>+_xlfn.CONCAT(Tabla4[[#This Row],[Causa Raiz]]," ",Tabla4[[#This Row],[Solución2]]," (",Tabla4[[#This Row],[Anillo]],"- Cabecera: ",Tabla4[[#This Row],[Cabecera]],"- Operador: ",Tabla4[[#This Row],[Operador]],")")</f>
        <v>Reportan apertura en el enlace Ciénaga - Fundación en el km 56 desde Santa Marta ocasionado por Falla en la Red FiOp Para dar solución al incidente se migra hilos en servicio entre empalmes del km 55,5 y el km 56  (NA- Cabecera: NA- Operador: Colombia Telecomunicaciones)</v>
      </c>
    </row>
    <row r="1265" spans="1:54" s="2" customFormat="1" ht="156.75">
      <c r="A1265" s="38">
        <f t="shared" si="123"/>
        <v>1264</v>
      </c>
      <c r="B1265" s="3">
        <v>8415756</v>
      </c>
      <c r="C1265" s="3" t="s">
        <v>54</v>
      </c>
      <c r="D1265" s="23">
        <v>45375.375</v>
      </c>
      <c r="E1265" s="23">
        <v>45375.833333333336</v>
      </c>
      <c r="F1265" s="1">
        <f t="shared" ca="1" si="128"/>
        <v>0.45833333333575865</v>
      </c>
      <c r="G1265" s="3" t="s">
        <v>55</v>
      </c>
      <c r="H1265" s="41"/>
      <c r="I1265" s="40"/>
      <c r="J1265" s="5" t="s">
        <v>56</v>
      </c>
      <c r="K1265" s="3" t="s">
        <v>138</v>
      </c>
      <c r="L1265" s="9" t="s">
        <v>58</v>
      </c>
      <c r="M1265" s="3" t="s">
        <v>139</v>
      </c>
      <c r="N1265" s="3" t="s">
        <v>140</v>
      </c>
      <c r="O1265" s="3" t="s">
        <v>6163</v>
      </c>
      <c r="P1265" s="3" t="s">
        <v>6164</v>
      </c>
      <c r="Q1265" s="4" t="s">
        <v>6165</v>
      </c>
      <c r="R1265" s="3" t="s">
        <v>1178</v>
      </c>
      <c r="S1265" s="3" t="s">
        <v>145</v>
      </c>
      <c r="T1265" s="3" t="s">
        <v>66</v>
      </c>
      <c r="U1265" s="3" t="s">
        <v>6166</v>
      </c>
      <c r="V1265" s="22" t="str">
        <f t="shared" si="127"/>
        <v>RLFO; Hora de aviso: 9:00 24/03/2024; Solución: Se instala una caja de empalme de 24 hilos; Hora de solución: 20:00 24/03/2024; Causa: Vandalismo</v>
      </c>
      <c r="W1265" s="4" t="s">
        <v>6167</v>
      </c>
      <c r="X1265" s="3"/>
      <c r="Y1265" s="3"/>
      <c r="Z1265" s="3" t="s">
        <v>69</v>
      </c>
      <c r="AA1265" s="3" t="s">
        <v>71</v>
      </c>
      <c r="AB1265" s="3">
        <v>0</v>
      </c>
      <c r="AC1265" s="3" t="s">
        <v>71</v>
      </c>
      <c r="AD1265" s="6">
        <v>0.29305555555555557</v>
      </c>
      <c r="AE1265" s="7"/>
      <c r="AF1265" s="7"/>
      <c r="AG1265" s="6">
        <f>Tabla4[[#This Row],[Tiempo Parada de Reloj]]+Tabla4[[#This Row],[Tiempo Autorizado por Telefonica (no Máximo)]]</f>
        <v>0.29305555555555557</v>
      </c>
      <c r="AH1265" s="7">
        <f t="shared" ca="1" si="124"/>
        <v>0.16527777778020308</v>
      </c>
      <c r="AI1265" s="8">
        <f t="shared" si="125"/>
        <v>7.0333333333333332</v>
      </c>
      <c r="AJ1265" s="8">
        <f t="shared" ca="1" si="126"/>
        <v>3.966666666724874</v>
      </c>
      <c r="AK1265" s="3" t="s">
        <v>106</v>
      </c>
      <c r="AL1265" s="3" t="s">
        <v>70</v>
      </c>
      <c r="AM1265" s="3" t="s">
        <v>72</v>
      </c>
      <c r="AN1265" s="3" t="s">
        <v>72</v>
      </c>
      <c r="AO1265" s="3" t="s">
        <v>72</v>
      </c>
      <c r="AP1265" s="3" t="s">
        <v>72</v>
      </c>
      <c r="AQ1265" s="23">
        <v>45378.486805555556</v>
      </c>
      <c r="AR1265" s="3"/>
      <c r="AS1265" s="23"/>
      <c r="AT1265" s="23"/>
      <c r="AU1265" s="3" t="s">
        <v>862</v>
      </c>
      <c r="AV1265" s="3" t="s">
        <v>863</v>
      </c>
      <c r="AW1265" s="3" t="s">
        <v>135</v>
      </c>
      <c r="AX1265" s="3">
        <v>3.4751210000000001</v>
      </c>
      <c r="AY1265" s="3">
        <v>-76.510974000000004</v>
      </c>
      <c r="AZ1265" s="8" t="str">
        <f>+CONCATENATE("Reportan apertura en el enlace ",Tabla4[[#This Row],[Enlace]]," en el ",Tabla4[[#This Row],[Distancia óptica]]," ocasionado por ",Tabla4[[#This Row],[Causa del daño]])</f>
        <v>Reportan apertura en el enlace Cali - Acopi en el km 4,9 desde Acopi ocasionado por Vandalismo</v>
      </c>
      <c r="BA1265" s="8" t="str">
        <f>+CONCATENATE("Para dar solución al incidente ",Tabla4[[#This Row],[Solución]])</f>
        <v>Para dar solución al incidente Se instala una caja de empalme de 24 hilos</v>
      </c>
      <c r="BB1265" s="3" t="str">
        <f>+_xlfn.CONCAT(Tabla4[[#This Row],[Causa Raiz]]," ",Tabla4[[#This Row],[Solución2]]," (",Tabla4[[#This Row],[Anillo]],"- Cabecera: ",Tabla4[[#This Row],[Cabecera]],"- Operador: ",Tabla4[[#This Row],[Operador]],")")</f>
        <v>Reportan apertura en el enlace Cali - Acopi en el km 4,9 desde Acopi ocasionado por Vandalismo Para dar solución al incidente Se instala una caja de empalme de 24 hilos (Lineal- Cabecera: Acopi- Operador: Colombia Telecomunicaciones)</v>
      </c>
    </row>
    <row r="1266" spans="1:54" s="2" customFormat="1" ht="156.75">
      <c r="A1266" s="38">
        <f t="shared" si="123"/>
        <v>1265</v>
      </c>
      <c r="B1266" s="3">
        <v>8415849</v>
      </c>
      <c r="C1266" s="3" t="s">
        <v>54</v>
      </c>
      <c r="D1266" s="23">
        <v>45375.479166666664</v>
      </c>
      <c r="E1266" s="23">
        <v>45375.480555555558</v>
      </c>
      <c r="F1266" s="1">
        <f t="shared" ca="1" si="128"/>
        <v>1.3888888934161514E-3</v>
      </c>
      <c r="G1266" s="3" t="s">
        <v>55</v>
      </c>
      <c r="H1266" s="41"/>
      <c r="I1266" s="40"/>
      <c r="J1266" s="5" t="s">
        <v>56</v>
      </c>
      <c r="K1266" s="3" t="s">
        <v>122</v>
      </c>
      <c r="L1266" s="9" t="s">
        <v>78</v>
      </c>
      <c r="M1266" s="3" t="s">
        <v>123</v>
      </c>
      <c r="N1266" s="3" t="s">
        <v>6168</v>
      </c>
      <c r="O1266" s="3" t="s">
        <v>6169</v>
      </c>
      <c r="P1266" s="3" t="s">
        <v>1865</v>
      </c>
      <c r="Q1266" s="4" t="s">
        <v>6170</v>
      </c>
      <c r="R1266" s="3" t="s">
        <v>505</v>
      </c>
      <c r="S1266" s="3" t="s">
        <v>129</v>
      </c>
      <c r="T1266" s="3" t="s">
        <v>104</v>
      </c>
      <c r="U1266" s="3" t="s">
        <v>4825</v>
      </c>
      <c r="V1266" s="22" t="str">
        <f t="shared" si="127"/>
        <v>RLFO; Hora de aviso: 11:30 24/03/2024; Solución: enlace sube sin intervencion de FO; Hora de solución: 11:32 24/03/2024; Causa: Visita Fallida</v>
      </c>
      <c r="W1266" s="4" t="s">
        <v>6171</v>
      </c>
      <c r="X1266" s="3"/>
      <c r="Y1266" s="3"/>
      <c r="Z1266" s="3" t="s">
        <v>69</v>
      </c>
      <c r="AA1266" s="3" t="s">
        <v>71</v>
      </c>
      <c r="AB1266" s="3">
        <v>0</v>
      </c>
      <c r="AC1266" s="3" t="s">
        <v>71</v>
      </c>
      <c r="AD1266" s="6">
        <v>0</v>
      </c>
      <c r="AE1266" s="7"/>
      <c r="AF1266" s="7"/>
      <c r="AG1266" s="6">
        <f>Tabla4[[#This Row],[Tiempo Parada de Reloj]]+Tabla4[[#This Row],[Tiempo Autorizado por Telefonica (no Máximo)]]</f>
        <v>0</v>
      </c>
      <c r="AH1266" s="7">
        <f t="shared" ca="1" si="124"/>
        <v>1.3888888934161514E-3</v>
      </c>
      <c r="AI1266" s="8">
        <f t="shared" si="125"/>
        <v>0</v>
      </c>
      <c r="AJ1266" s="8">
        <f t="shared" ca="1" si="126"/>
        <v>3.3333333441987634E-2</v>
      </c>
      <c r="AK1266" s="3" t="s">
        <v>106</v>
      </c>
      <c r="AL1266" s="3" t="s">
        <v>71</v>
      </c>
      <c r="AM1266" s="3" t="s">
        <v>69</v>
      </c>
      <c r="AN1266" s="3" t="s">
        <v>106</v>
      </c>
      <c r="AO1266" s="3" t="s">
        <v>106</v>
      </c>
      <c r="AP1266" s="3" t="s">
        <v>106</v>
      </c>
      <c r="AQ1266" s="23">
        <v>45375.563194444447</v>
      </c>
      <c r="AR1266" s="3"/>
      <c r="AS1266" s="23"/>
      <c r="AT1266" s="23"/>
      <c r="AU1266" s="3" t="s">
        <v>271</v>
      </c>
      <c r="AV1266" s="3" t="s">
        <v>69</v>
      </c>
      <c r="AW1266" s="3" t="s">
        <v>69</v>
      </c>
      <c r="AX1266" s="3" t="s">
        <v>69</v>
      </c>
      <c r="AY1266" s="3" t="s">
        <v>69</v>
      </c>
      <c r="AZ1266" s="8" t="str">
        <f>+CONCATENATE("Reportan apertura en el enlace ",Tabla4[[#This Row],[Enlace]]," en el ",Tabla4[[#This Row],[Distancia óptica]]," ocasionado por ",Tabla4[[#This Row],[Causa del daño]])</f>
        <v>Reportan apertura en el enlace Mov. Santo Tomas - Mov. Central Ponedera en el km 0 ocasionado por Visita Fallida</v>
      </c>
      <c r="BA1266" s="8" t="str">
        <f>+CONCATENATE("Para dar solución al incidente ",Tabla4[[#This Row],[Solución]])</f>
        <v>Para dar solución al incidente enlace sube sin intervencion de FO</v>
      </c>
      <c r="BB1266" s="3" t="str">
        <f>+_xlfn.CONCAT(Tabla4[[#This Row],[Causa Raiz]]," ",Tabla4[[#This Row],[Solución2]]," (",Tabla4[[#This Row],[Anillo]],"- Cabecera: ",Tabla4[[#This Row],[Cabecera]],"- Operador: ",Tabla4[[#This Row],[Operador]],")")</f>
        <v>Reportan apertura en el enlace Mov. Santo Tomas - Mov. Central Ponedera en el km 0 ocasionado por Visita Fallida Para dar solución al incidente enlace sube sin intervencion de FO (NA- Cabecera: NA- Operador: Colombia Telecomunicaciones)</v>
      </c>
    </row>
    <row r="1267" spans="1:54" s="2" customFormat="1" ht="185.25">
      <c r="A1267" s="38">
        <f t="shared" si="123"/>
        <v>1266</v>
      </c>
      <c r="B1267" s="3">
        <v>8416118</v>
      </c>
      <c r="C1267" s="3" t="s">
        <v>54</v>
      </c>
      <c r="D1267" s="23">
        <v>45375.53125</v>
      </c>
      <c r="E1267" s="23">
        <v>45375.833333333336</v>
      </c>
      <c r="F1267" s="1">
        <f t="shared" ca="1" si="128"/>
        <v>0.30208333333575865</v>
      </c>
      <c r="G1267" s="3" t="s">
        <v>55</v>
      </c>
      <c r="H1267" s="41"/>
      <c r="I1267" s="40"/>
      <c r="J1267" s="5" t="s">
        <v>56</v>
      </c>
      <c r="K1267" s="3" t="s">
        <v>77</v>
      </c>
      <c r="L1267" s="9" t="s">
        <v>78</v>
      </c>
      <c r="M1267" s="3" t="s">
        <v>152</v>
      </c>
      <c r="N1267" s="3" t="s">
        <v>153</v>
      </c>
      <c r="O1267" s="3" t="s">
        <v>6172</v>
      </c>
      <c r="P1267" s="3" t="s">
        <v>6173</v>
      </c>
      <c r="Q1267" s="4" t="s">
        <v>6174</v>
      </c>
      <c r="R1267" s="3" t="s">
        <v>1178</v>
      </c>
      <c r="S1267" s="3" t="s">
        <v>158</v>
      </c>
      <c r="T1267" s="3" t="s">
        <v>66</v>
      </c>
      <c r="U1267" s="3" t="s">
        <v>6175</v>
      </c>
      <c r="V1267" s="22" t="str">
        <f t="shared" si="127"/>
        <v>RLFO; Hora de aviso: 12:45 24/03/2024; Solución: Se recupera 30 mtrs de reserva y una caja de empalme de 48; Hora de solución: 20:00 24/03/2024; Causa: Vandalismo</v>
      </c>
      <c r="W1267" s="4" t="s">
        <v>160</v>
      </c>
      <c r="X1267" s="3"/>
      <c r="Y1267" s="3"/>
      <c r="Z1267" s="3" t="s">
        <v>69</v>
      </c>
      <c r="AA1267" s="3" t="s">
        <v>70</v>
      </c>
      <c r="AB1267" s="3">
        <v>8417411</v>
      </c>
      <c r="AC1267" s="3" t="s">
        <v>71</v>
      </c>
      <c r="AD1267" s="6">
        <v>0.13541666666666666</v>
      </c>
      <c r="AE1267" s="7"/>
      <c r="AF1267" s="7"/>
      <c r="AG1267" s="6">
        <f>Tabla4[[#This Row],[Tiempo Parada de Reloj]]+Tabla4[[#This Row],[Tiempo Autorizado por Telefonica (no Máximo)]]</f>
        <v>0.13541666666666666</v>
      </c>
      <c r="AH1267" s="7">
        <f t="shared" ca="1" si="124"/>
        <v>0.166666666669092</v>
      </c>
      <c r="AI1267" s="8">
        <f t="shared" si="125"/>
        <v>3.25</v>
      </c>
      <c r="AJ1267" s="8">
        <f t="shared" ca="1" si="126"/>
        <v>4.0000000000582077</v>
      </c>
      <c r="AK1267" s="3" t="s">
        <v>106</v>
      </c>
      <c r="AL1267" s="3" t="s">
        <v>70</v>
      </c>
      <c r="AM1267" s="3" t="s">
        <v>72</v>
      </c>
      <c r="AN1267" s="3" t="s">
        <v>72</v>
      </c>
      <c r="AO1267" s="3" t="s">
        <v>88</v>
      </c>
      <c r="AP1267" s="3" t="s">
        <v>88</v>
      </c>
      <c r="AQ1267" s="23">
        <v>45377.682638888888</v>
      </c>
      <c r="AR1267" s="3"/>
      <c r="AS1267" s="23"/>
      <c r="AT1267" s="23"/>
      <c r="AU1267" s="3" t="s">
        <v>161</v>
      </c>
      <c r="AV1267" s="3" t="s">
        <v>1243</v>
      </c>
      <c r="AW1267" s="3" t="s">
        <v>69</v>
      </c>
      <c r="AX1267" s="3">
        <v>1.196059</v>
      </c>
      <c r="AY1267" s="3">
        <v>-77.273286999999996</v>
      </c>
      <c r="AZ1267" s="8" t="str">
        <f>+CONCATENATE("Reportan apertura en el enlace ",Tabla4[[#This Row],[Enlace]]," en el ",Tabla4[[#This Row],[Distancia óptica]]," ocasionado por ",Tabla4[[#This Row],[Causa del daño]])</f>
        <v>Reportan apertura en el enlace Mov. Pasto Bavaria - Mov. Fatima en el km 2,1 desde Fatima ocasionado por Vandalismo</v>
      </c>
      <c r="BA1267" s="8" t="str">
        <f>+CONCATENATE("Para dar solución al incidente ",Tabla4[[#This Row],[Solución]])</f>
        <v>Para dar solución al incidente Se recupera 30 mtrs de reserva y una caja de empalme de 48</v>
      </c>
      <c r="BB1267" s="3" t="str">
        <f>+_xlfn.CONCAT(Tabla4[[#This Row],[Causa Raiz]]," ",Tabla4[[#This Row],[Solución2]]," (",Tabla4[[#This Row],[Anillo]],"- Cabecera: ",Tabla4[[#This Row],[Cabecera]],"- Operador: ",Tabla4[[#This Row],[Operador]],")")</f>
        <v>Reportan apertura en el enlace Mov. Pasto Bavaria - Mov. Fatima en el km 2,1 desde Fatima ocasionado por Vandalismo Para dar solución al incidente Se recupera 30 mtrs de reserva y una caja de empalme de 48 (NA- Cabecera: Fatima- Operador: Colombia Telecomunicaciones)</v>
      </c>
    </row>
    <row r="1268" spans="1:54" s="2" customFormat="1" ht="199.5">
      <c r="A1268" s="38">
        <f t="shared" si="123"/>
        <v>1267</v>
      </c>
      <c r="B1268" s="3">
        <v>8416575</v>
      </c>
      <c r="C1268" s="3" t="s">
        <v>163</v>
      </c>
      <c r="D1268" s="23">
        <v>45375.614583333336</v>
      </c>
      <c r="E1268" s="23">
        <v>45375.694444444445</v>
      </c>
      <c r="F1268" s="1">
        <f t="shared" ca="1" si="128"/>
        <v>7.9861111109494232E-2</v>
      </c>
      <c r="G1268" s="3" t="s">
        <v>55</v>
      </c>
      <c r="H1268" s="41"/>
      <c r="I1268" s="40"/>
      <c r="J1268" s="5" t="s">
        <v>56</v>
      </c>
      <c r="K1268" s="3" t="s">
        <v>359</v>
      </c>
      <c r="L1268" s="9" t="s">
        <v>58</v>
      </c>
      <c r="M1268" s="3" t="s">
        <v>360</v>
      </c>
      <c r="N1268" s="3" t="s">
        <v>483</v>
      </c>
      <c r="O1268" s="3" t="s">
        <v>484</v>
      </c>
      <c r="P1268" s="3" t="s">
        <v>6176</v>
      </c>
      <c r="Q1268" s="4" t="s">
        <v>6177</v>
      </c>
      <c r="R1268" s="3" t="s">
        <v>1420</v>
      </c>
      <c r="S1268" s="3" t="s">
        <v>366</v>
      </c>
      <c r="T1268" s="3" t="s">
        <v>256</v>
      </c>
      <c r="U1268" s="3" t="s">
        <v>5431</v>
      </c>
      <c r="V1268" s="22" t="str">
        <f t="shared" si="127"/>
        <v>RDFO; Hora de aviso: 14:45 24/03/2024; Solución: Se refusiona hilo abierto en caja de empalme existente.; Hora de solución: 16:40 24/03/2024; Causa: Falla de Empalme de FiOp</v>
      </c>
      <c r="W1268" s="4" t="s">
        <v>423</v>
      </c>
      <c r="X1268" s="3"/>
      <c r="Y1268" s="3"/>
      <c r="Z1268" s="3" t="s">
        <v>69</v>
      </c>
      <c r="AA1268" s="3" t="s">
        <v>71</v>
      </c>
      <c r="AB1268" s="3">
        <v>0</v>
      </c>
      <c r="AC1268" s="3" t="s">
        <v>71</v>
      </c>
      <c r="AD1268" s="6">
        <v>0</v>
      </c>
      <c r="AE1268" s="7"/>
      <c r="AF1268" s="7"/>
      <c r="AG1268" s="6">
        <f>Tabla4[[#This Row],[Tiempo Parada de Reloj]]+Tabla4[[#This Row],[Tiempo Autorizado por Telefonica (no Máximo)]]</f>
        <v>0</v>
      </c>
      <c r="AH1268" s="7">
        <f t="shared" ca="1" si="124"/>
        <v>7.9861111109494232E-2</v>
      </c>
      <c r="AI1268" s="8">
        <f t="shared" si="125"/>
        <v>0</v>
      </c>
      <c r="AJ1268" s="8">
        <f t="shared" ca="1" si="126"/>
        <v>1.9166666666278616</v>
      </c>
      <c r="AK1268" s="3" t="s">
        <v>87</v>
      </c>
      <c r="AL1268" s="3" t="s">
        <v>70</v>
      </c>
      <c r="AM1268" s="3" t="s">
        <v>72</v>
      </c>
      <c r="AN1268" s="3" t="s">
        <v>72</v>
      </c>
      <c r="AO1268" s="3" t="s">
        <v>88</v>
      </c>
      <c r="AP1268" s="3" t="s">
        <v>88</v>
      </c>
      <c r="AQ1268" s="23">
        <v>45377.386805555558</v>
      </c>
      <c r="AR1268" s="3"/>
      <c r="AS1268" s="23"/>
      <c r="AT1268" s="23"/>
      <c r="AU1268" s="3" t="s">
        <v>424</v>
      </c>
      <c r="AV1268" s="3" t="s">
        <v>6178</v>
      </c>
      <c r="AW1268" s="3" t="s">
        <v>307</v>
      </c>
      <c r="AX1268" s="3">
        <v>6.2568000000000001</v>
      </c>
      <c r="AY1268" s="3">
        <v>-75.576099999999997</v>
      </c>
      <c r="AZ1268" s="8" t="str">
        <f>+CONCATENATE("Reportan apertura en el enlace ",Tabla4[[#This Row],[Enlace]]," en el ",Tabla4[[#This Row],[Distancia óptica]]," ocasionado por ",Tabla4[[#This Row],[Causa del daño]])</f>
        <v>Reportan apertura en el enlace Medellín Centro - Aranjuez en el Km 5,2 desde medellin centro ocasionado por Falla de Empalme de FiOp</v>
      </c>
      <c r="BA1268" s="8" t="str">
        <f>+CONCATENATE("Para dar solución al incidente ",Tabla4[[#This Row],[Solución]])</f>
        <v>Para dar solución al incidente Se refusiona hilo abierto en caja de empalme existente.</v>
      </c>
      <c r="BB1268" s="3" t="str">
        <f>+_xlfn.CONCAT(Tabla4[[#This Row],[Causa Raiz]]," ",Tabla4[[#This Row],[Solución2]]," (",Tabla4[[#This Row],[Anillo]],"- Cabecera: ",Tabla4[[#This Row],[Cabecera]],"- Operador: ",Tabla4[[#This Row],[Operador]],")")</f>
        <v>Reportan apertura en el enlace Medellín Centro - Aranjuez en el Km 5,2 desde medellin centro ocasionado por Falla de Empalme de FiOp Para dar solución al incidente Se refusiona hilo abierto en caja de empalme existente. (LINEAL- Cabecera: medellin centro- Operador: Colombia Telecomunicaciones)</v>
      </c>
    </row>
    <row r="1269" spans="1:54" s="2" customFormat="1" ht="185.25">
      <c r="A1269" s="38">
        <f t="shared" si="123"/>
        <v>1268</v>
      </c>
      <c r="B1269" s="3">
        <v>8416574</v>
      </c>
      <c r="C1269" s="3" t="s">
        <v>163</v>
      </c>
      <c r="D1269" s="23">
        <v>45375.614583333336</v>
      </c>
      <c r="E1269" s="23">
        <v>45378.625</v>
      </c>
      <c r="F1269" s="1">
        <f t="shared" ca="1" si="128"/>
        <v>3.0104166666642413</v>
      </c>
      <c r="G1269" s="3" t="s">
        <v>55</v>
      </c>
      <c r="H1269" s="41"/>
      <c r="I1269" s="40"/>
      <c r="J1269" s="5" t="s">
        <v>56</v>
      </c>
      <c r="K1269" s="3" t="s">
        <v>340</v>
      </c>
      <c r="L1269" s="9" t="s">
        <v>58</v>
      </c>
      <c r="M1269" s="3" t="s">
        <v>341</v>
      </c>
      <c r="N1269" s="3" t="s">
        <v>698</v>
      </c>
      <c r="O1269" s="3" t="s">
        <v>699</v>
      </c>
      <c r="P1269" s="3" t="s">
        <v>6179</v>
      </c>
      <c r="Q1269" s="4" t="s">
        <v>6180</v>
      </c>
      <c r="R1269" s="3" t="s">
        <v>1828</v>
      </c>
      <c r="S1269" s="3" t="s">
        <v>347</v>
      </c>
      <c r="T1269" s="3" t="s">
        <v>256</v>
      </c>
      <c r="U1269" s="3" t="s">
        <v>6181</v>
      </c>
      <c r="V1269" s="22" t="str">
        <f t="shared" si="127"/>
        <v>RDFO; Hora de aviso: 14:45 24/03/2024; Solución: se realzia migracion de hilos enttre empalmes ; Hora de solución: 15:00 27/03/2024; Causa: Falla de Empalme de FiOp</v>
      </c>
      <c r="W1269" s="4" t="s">
        <v>349</v>
      </c>
      <c r="X1269" s="3"/>
      <c r="Y1269" s="3"/>
      <c r="Z1269" s="3" t="s">
        <v>69</v>
      </c>
      <c r="AA1269" s="3" t="s">
        <v>70</v>
      </c>
      <c r="AB1269" s="3">
        <v>8416257</v>
      </c>
      <c r="AC1269" s="3" t="s">
        <v>70</v>
      </c>
      <c r="AD1269" s="6">
        <v>2.875</v>
      </c>
      <c r="AE1269" s="7"/>
      <c r="AF1269" s="7"/>
      <c r="AG1269" s="6">
        <f>Tabla4[[#This Row],[Tiempo Parada de Reloj]]+Tabla4[[#This Row],[Tiempo Autorizado por Telefonica (no Máximo)]]</f>
        <v>2.875</v>
      </c>
      <c r="AH1269" s="7">
        <f t="shared" ca="1" si="124"/>
        <v>0.13541666666424135</v>
      </c>
      <c r="AI1269" s="8">
        <f t="shared" si="125"/>
        <v>69</v>
      </c>
      <c r="AJ1269" s="8">
        <f t="shared" ca="1" si="126"/>
        <v>3.2499999999417923</v>
      </c>
      <c r="AK1269" s="3" t="s">
        <v>72</v>
      </c>
      <c r="AL1269" s="3" t="s">
        <v>70</v>
      </c>
      <c r="AM1269" s="3" t="s">
        <v>87</v>
      </c>
      <c r="AN1269" s="3" t="s">
        <v>87</v>
      </c>
      <c r="AO1269" s="3" t="s">
        <v>88</v>
      </c>
      <c r="AP1269" s="3" t="s">
        <v>88</v>
      </c>
      <c r="AQ1269" s="23">
        <v>45381.515277777777</v>
      </c>
      <c r="AR1269" s="3"/>
      <c r="AS1269" s="23"/>
      <c r="AT1269" s="23"/>
      <c r="AU1269" s="3" t="s">
        <v>351</v>
      </c>
      <c r="AV1269" s="3" t="s">
        <v>698</v>
      </c>
      <c r="AW1269" s="3" t="s">
        <v>307</v>
      </c>
      <c r="AX1269" s="3">
        <v>4.0227000000000004</v>
      </c>
      <c r="AY1269" s="3">
        <v>-74.970500000000001</v>
      </c>
      <c r="AZ1269" s="8" t="str">
        <f>+CONCATENATE("Reportan apertura en el enlace ",Tabla4[[#This Row],[Enlace]]," en el ",Tabla4[[#This Row],[Distancia óptica]]," ocasionado por ",Tabla4[[#This Row],[Causa del daño]])</f>
        <v>Reportan apertura en el enlace Guamo - Natagaima en el Km 3,2 desde Guamo ocasionado por Falla de Empalme de FiOp</v>
      </c>
      <c r="BA1269" s="8" t="str">
        <f>+CONCATENATE("Para dar solución al incidente ",Tabla4[[#This Row],[Solución]])</f>
        <v xml:space="preserve">Para dar solución al incidente se realzia migracion de hilos enttre empalmes </v>
      </c>
      <c r="BB1269" s="3" t="str">
        <f>+_xlfn.CONCAT(Tabla4[[#This Row],[Causa Raiz]]," ",Tabla4[[#This Row],[Solución2]]," (",Tabla4[[#This Row],[Anillo]],"- Cabecera: ",Tabla4[[#This Row],[Cabecera]],"- Operador: ",Tabla4[[#This Row],[Operador]],")")</f>
        <v>Reportan apertura en el enlace Guamo - Natagaima en el Km 3,2 desde Guamo ocasionado por Falla de Empalme de FiOp Para dar solución al incidente se realzia migracion de hilos enttre empalmes  (LINEAL- Cabecera: GUAMO- Operador: Colombia Telecomunicaciones)</v>
      </c>
    </row>
    <row r="1270" spans="1:54" s="2" customFormat="1" ht="156.75">
      <c r="A1270" s="38">
        <f t="shared" si="123"/>
        <v>1269</v>
      </c>
      <c r="B1270" s="3">
        <v>8416754</v>
      </c>
      <c r="C1270" s="3" t="s">
        <v>54</v>
      </c>
      <c r="D1270" s="23">
        <v>45375.673611111109</v>
      </c>
      <c r="E1270" s="23">
        <v>45375.675000000003</v>
      </c>
      <c r="F1270" s="1">
        <f t="shared" ca="1" si="128"/>
        <v>1.3888888934161514E-3</v>
      </c>
      <c r="G1270" s="3" t="s">
        <v>55</v>
      </c>
      <c r="H1270" s="41"/>
      <c r="I1270" s="40"/>
      <c r="J1270" s="5" t="s">
        <v>56</v>
      </c>
      <c r="K1270" s="3" t="s">
        <v>57</v>
      </c>
      <c r="L1270" s="9" t="s">
        <v>78</v>
      </c>
      <c r="M1270" s="3" t="s">
        <v>59</v>
      </c>
      <c r="N1270" s="3" t="s">
        <v>60</v>
      </c>
      <c r="O1270" s="3" t="s">
        <v>6182</v>
      </c>
      <c r="P1270" s="3" t="s">
        <v>6183</v>
      </c>
      <c r="Q1270" s="4" t="s">
        <v>6184</v>
      </c>
      <c r="R1270" s="3" t="s">
        <v>783</v>
      </c>
      <c r="S1270" s="3" t="s">
        <v>65</v>
      </c>
      <c r="T1270" s="3" t="s">
        <v>104</v>
      </c>
      <c r="U1270" s="3" t="s">
        <v>6185</v>
      </c>
      <c r="V1270" s="22" t="str">
        <f t="shared" si="127"/>
        <v>RLFO; Hora de aviso: 16:10 24/03/2024; Solución: No se evidencia eventos de fo; Hora de solución: 16:12 24/03/2024; Causa: Visita Fallida</v>
      </c>
      <c r="W1270" s="4" t="s">
        <v>68</v>
      </c>
      <c r="X1270" s="3"/>
      <c r="Y1270" s="3"/>
      <c r="Z1270" s="3" t="s">
        <v>69</v>
      </c>
      <c r="AA1270" s="3" t="s">
        <v>71</v>
      </c>
      <c r="AB1270" s="3">
        <v>0</v>
      </c>
      <c r="AC1270" s="3" t="s">
        <v>71</v>
      </c>
      <c r="AD1270" s="6">
        <v>0</v>
      </c>
      <c r="AE1270" s="7"/>
      <c r="AF1270" s="7"/>
      <c r="AG1270" s="6">
        <f>Tabla4[[#This Row],[Tiempo Parada de Reloj]]+Tabla4[[#This Row],[Tiempo Autorizado por Telefonica (no Máximo)]]</f>
        <v>0</v>
      </c>
      <c r="AH1270" s="7">
        <f t="shared" ca="1" si="124"/>
        <v>1.3888888934161514E-3</v>
      </c>
      <c r="AI1270" s="8">
        <f t="shared" si="125"/>
        <v>0</v>
      </c>
      <c r="AJ1270" s="8">
        <f t="shared" ca="1" si="126"/>
        <v>3.3333333441987634E-2</v>
      </c>
      <c r="AK1270" s="3" t="s">
        <v>87</v>
      </c>
      <c r="AL1270" s="3" t="s">
        <v>70</v>
      </c>
      <c r="AM1270" s="3" t="s">
        <v>72</v>
      </c>
      <c r="AN1270" s="3" t="s">
        <v>72</v>
      </c>
      <c r="AO1270" s="3" t="s">
        <v>72</v>
      </c>
      <c r="AP1270" s="3" t="s">
        <v>72</v>
      </c>
      <c r="AQ1270" s="23">
        <v>45375.675000000003</v>
      </c>
      <c r="AR1270" s="3"/>
      <c r="AS1270" s="23"/>
      <c r="AT1270" s="23"/>
      <c r="AU1270" s="3" t="s">
        <v>74</v>
      </c>
      <c r="AV1270" s="3" t="s">
        <v>69</v>
      </c>
      <c r="AW1270" s="3" t="s">
        <v>69</v>
      </c>
      <c r="AX1270" s="3" t="s">
        <v>69</v>
      </c>
      <c r="AY1270" s="3" t="s">
        <v>69</v>
      </c>
      <c r="AZ1270" s="8" t="str">
        <f>+CONCATENATE("Reportan apertura en el enlace ",Tabla4[[#This Row],[Enlace]]," en el ",Tabla4[[#This Row],[Distancia óptica]]," ocasionado por ",Tabla4[[#This Row],[Causa del daño]])</f>
        <v>Reportan apertura en el enlace Mov.San joaquin - Mov.Alkosto Av 68II en el Km 2,7 desde san joaquin ocasionado por Visita Fallida</v>
      </c>
      <c r="BA1270" s="8" t="str">
        <f>+CONCATENATE("Para dar solución al incidente ",Tabla4[[#This Row],[Solución]])</f>
        <v>Para dar solución al incidente No se evidencia eventos de fo</v>
      </c>
      <c r="BB1270" s="3" t="str">
        <f>+_xlfn.CONCAT(Tabla4[[#This Row],[Causa Raiz]]," ",Tabla4[[#This Row],[Solución2]]," (",Tabla4[[#This Row],[Anillo]],"- Cabecera: ",Tabla4[[#This Row],[Cabecera]],"- Operador: ",Tabla4[[#This Row],[Operador]],")")</f>
        <v>Reportan apertura en el enlace Mov.San joaquin - Mov.Alkosto Av 68II en el Km 2,7 desde san joaquin ocasionado por Visita Fallida Para dar solución al incidente No se evidencia eventos de fo (NA- Cabecera: NA- Operador: Colombia Telecomunicaciones)</v>
      </c>
    </row>
    <row r="1271" spans="1:54" s="2" customFormat="1" ht="228">
      <c r="A1271" s="38">
        <f t="shared" si="123"/>
        <v>1270</v>
      </c>
      <c r="B1271" s="3">
        <v>8417092</v>
      </c>
      <c r="C1271" s="3" t="s">
        <v>54</v>
      </c>
      <c r="D1271" s="23">
        <v>45375.746527777781</v>
      </c>
      <c r="E1271" s="23">
        <v>45375.8125</v>
      </c>
      <c r="F1271" s="1">
        <f t="shared" ca="1" si="128"/>
        <v>6.5972222218988463E-2</v>
      </c>
      <c r="G1271" s="3" t="s">
        <v>55</v>
      </c>
      <c r="H1271" s="41"/>
      <c r="I1271" s="40"/>
      <c r="J1271" s="5" t="s">
        <v>56</v>
      </c>
      <c r="K1271" s="3" t="s">
        <v>138</v>
      </c>
      <c r="L1271" s="9" t="s">
        <v>78</v>
      </c>
      <c r="M1271" s="3" t="s">
        <v>139</v>
      </c>
      <c r="N1271" s="3" t="s">
        <v>140</v>
      </c>
      <c r="O1271" s="3" t="s">
        <v>6186</v>
      </c>
      <c r="P1271" s="3" t="s">
        <v>6187</v>
      </c>
      <c r="Q1271" s="4" t="s">
        <v>6188</v>
      </c>
      <c r="R1271" s="3" t="s">
        <v>1178</v>
      </c>
      <c r="S1271" s="3" t="s">
        <v>145</v>
      </c>
      <c r="T1271" s="3" t="s">
        <v>66</v>
      </c>
      <c r="U1271" s="3" t="s">
        <v>6189</v>
      </c>
      <c r="V1271" s="22" t="str">
        <f t="shared" si="127"/>
        <v>RLFO; Hora de aviso: 17:55 24/03/2024; Solución: Se recupera 10 metros de reserva y se instala una caja de empalme d e48 hilos, se fusionan 8 hilos; Hora de solución: 19:30 24/03/2024; Causa: Vandalismo</v>
      </c>
      <c r="W1271" s="4" t="s">
        <v>349</v>
      </c>
      <c r="X1271" s="3"/>
      <c r="Y1271" s="3"/>
      <c r="Z1271" s="3" t="s">
        <v>69</v>
      </c>
      <c r="AA1271" s="3" t="s">
        <v>70</v>
      </c>
      <c r="AB1271" s="3">
        <v>8417371</v>
      </c>
      <c r="AC1271" s="3" t="s">
        <v>71</v>
      </c>
      <c r="AD1271" s="6">
        <v>0</v>
      </c>
      <c r="AE1271" s="7"/>
      <c r="AF1271" s="7"/>
      <c r="AG1271" s="6">
        <f>Tabla4[[#This Row],[Tiempo Parada de Reloj]]+Tabla4[[#This Row],[Tiempo Autorizado por Telefonica (no Máximo)]]</f>
        <v>0</v>
      </c>
      <c r="AH1271" s="7">
        <f t="shared" ca="1" si="124"/>
        <v>6.5972222218988463E-2</v>
      </c>
      <c r="AI1271" s="8">
        <f t="shared" si="125"/>
        <v>0</v>
      </c>
      <c r="AJ1271" s="8">
        <f t="shared" ca="1" si="126"/>
        <v>1.5833333332557231</v>
      </c>
      <c r="AK1271" s="3" t="s">
        <v>87</v>
      </c>
      <c r="AL1271" s="3" t="s">
        <v>70</v>
      </c>
      <c r="AM1271" s="3" t="s">
        <v>72</v>
      </c>
      <c r="AN1271" s="3" t="s">
        <v>72</v>
      </c>
      <c r="AO1271" s="3" t="s">
        <v>88</v>
      </c>
      <c r="AP1271" s="3" t="s">
        <v>88</v>
      </c>
      <c r="AQ1271" s="23">
        <v>45379.374305555553</v>
      </c>
      <c r="AR1271" s="3"/>
      <c r="AS1271" s="23"/>
      <c r="AT1271" s="23"/>
      <c r="AU1271" s="3" t="s">
        <v>200</v>
      </c>
      <c r="AV1271" s="3" t="s">
        <v>3312</v>
      </c>
      <c r="AW1271" s="3" t="s">
        <v>6190</v>
      </c>
      <c r="AX1271" s="3">
        <v>3.4404699999999999</v>
      </c>
      <c r="AY1271" s="3">
        <v>-76.519499999999994</v>
      </c>
      <c r="AZ1271" s="8" t="str">
        <f>+CONCATENATE("Reportan apertura en el enlace ",Tabla4[[#This Row],[Enlace]]," en el ",Tabla4[[#This Row],[Distancia óptica]]," ocasionado por ",Tabla4[[#This Row],[Causa del daño]])</f>
        <v>Reportan apertura en el enlace Mov.Centro - Mov.Aranjuez II en el Km 0,05 desde aranjuez II ocasionado por Vandalismo</v>
      </c>
      <c r="BA1271" s="8" t="str">
        <f>+CONCATENATE("Para dar solución al incidente ",Tabla4[[#This Row],[Solución]])</f>
        <v>Para dar solución al incidente Se recupera 10 metros de reserva y se instala una caja de empalme d e48 hilos, se fusionan 8 hilos</v>
      </c>
      <c r="BB1271" s="3" t="str">
        <f>+_xlfn.CONCAT(Tabla4[[#This Row],[Causa Raiz]]," ",Tabla4[[#This Row],[Solución2]]," (",Tabla4[[#This Row],[Anillo]],"- Cabecera: ",Tabla4[[#This Row],[Cabecera]],"- Operador: ",Tabla4[[#This Row],[Operador]],")")</f>
        <v>Reportan apertura en el enlace Mov.Centro - Mov.Aranjuez II en el Km 0,05 desde aranjuez II ocasionado por Vandalismo Para dar solución al incidente Se recupera 10 metros de reserva y se instala una caja de empalme d e48 hilos, se fusionan 8 hilos (UK Mov Aranjuez ll- Cabecera: CALI CENTRO- Operador: Colombia Telecomunicaciones)</v>
      </c>
    </row>
    <row r="1272" spans="1:54" s="2" customFormat="1" ht="185.25">
      <c r="A1272" s="38">
        <f t="shared" si="123"/>
        <v>1271</v>
      </c>
      <c r="B1272" s="3">
        <v>8417091</v>
      </c>
      <c r="C1272" s="3" t="s">
        <v>163</v>
      </c>
      <c r="D1272" s="23">
        <v>45375.694444444445</v>
      </c>
      <c r="E1272" s="23">
        <v>45376.708333333336</v>
      </c>
      <c r="F1272" s="1">
        <f t="shared" ca="1" si="128"/>
        <v>1.0138888888905058</v>
      </c>
      <c r="G1272" s="3" t="s">
        <v>55</v>
      </c>
      <c r="H1272" s="41"/>
      <c r="I1272" s="40"/>
      <c r="J1272" s="5" t="s">
        <v>56</v>
      </c>
      <c r="K1272" s="3" t="s">
        <v>359</v>
      </c>
      <c r="L1272" s="9" t="s">
        <v>58</v>
      </c>
      <c r="M1272" s="3" t="s">
        <v>360</v>
      </c>
      <c r="N1272" s="3" t="s">
        <v>483</v>
      </c>
      <c r="O1272" s="3" t="s">
        <v>484</v>
      </c>
      <c r="P1272" s="3" t="s">
        <v>6191</v>
      </c>
      <c r="Q1272" s="4" t="s">
        <v>6192</v>
      </c>
      <c r="R1272" s="3" t="s">
        <v>1420</v>
      </c>
      <c r="S1272" s="3" t="s">
        <v>366</v>
      </c>
      <c r="T1272" s="3" t="s">
        <v>130</v>
      </c>
      <c r="U1272" s="3" t="s">
        <v>6193</v>
      </c>
      <c r="V1272" s="22" t="str">
        <f t="shared" si="127"/>
        <v>RDFO; Hora de aviso: 16:40 24/03/2024; Solución: Recuperacion de 50 mtrs y un empalme de 8 hilos ; Hora de solución: 17:00 25/03/2024; Causa: Plagas</v>
      </c>
      <c r="W1272" s="4" t="s">
        <v>423</v>
      </c>
      <c r="X1272" s="3"/>
      <c r="Y1272" s="3"/>
      <c r="Z1272" s="3" t="s">
        <v>69</v>
      </c>
      <c r="AA1272" s="3" t="s">
        <v>71</v>
      </c>
      <c r="AB1272" s="3">
        <v>0</v>
      </c>
      <c r="AC1272" s="3" t="s">
        <v>71</v>
      </c>
      <c r="AD1272" s="6">
        <v>0.81944444444444442</v>
      </c>
      <c r="AE1272" s="7"/>
      <c r="AF1272" s="7"/>
      <c r="AG1272" s="6">
        <f>Tabla4[[#This Row],[Tiempo Parada de Reloj]]+Tabla4[[#This Row],[Tiempo Autorizado por Telefonica (no Máximo)]]</f>
        <v>0.81944444444444442</v>
      </c>
      <c r="AH1272" s="7">
        <f t="shared" ca="1" si="124"/>
        <v>0.19444444444606135</v>
      </c>
      <c r="AI1272" s="8">
        <f t="shared" si="125"/>
        <v>19.666666666666664</v>
      </c>
      <c r="AJ1272" s="8">
        <f t="shared" ca="1" si="126"/>
        <v>4.6666666667054724</v>
      </c>
      <c r="AK1272" s="3" t="s">
        <v>72</v>
      </c>
      <c r="AL1272" s="3" t="s">
        <v>70</v>
      </c>
      <c r="AM1272" s="3" t="s">
        <v>87</v>
      </c>
      <c r="AN1272" s="3" t="s">
        <v>87</v>
      </c>
      <c r="AO1272" s="3" t="s">
        <v>88</v>
      </c>
      <c r="AP1272" s="3" t="s">
        <v>88</v>
      </c>
      <c r="AQ1272" s="23">
        <v>45377.586111111108</v>
      </c>
      <c r="AR1272" s="3"/>
      <c r="AS1272" s="23"/>
      <c r="AT1272" s="23"/>
      <c r="AU1272" s="3" t="s">
        <v>424</v>
      </c>
      <c r="AV1272" s="3" t="s">
        <v>6178</v>
      </c>
      <c r="AW1272" s="3" t="s">
        <v>370</v>
      </c>
      <c r="AX1272" s="3">
        <v>6.26614</v>
      </c>
      <c r="AY1272" s="3">
        <v>-75.565359999999998</v>
      </c>
      <c r="AZ1272" s="8" t="str">
        <f>+CONCATENATE("Reportan apertura en el enlace ",Tabla4[[#This Row],[Enlace]]," en el ",Tabla4[[#This Row],[Distancia óptica]]," ocasionado por ",Tabla4[[#This Row],[Causa del daño]])</f>
        <v>Reportan apertura en el enlace Medellín Centro - Aranjuez en el Km 8,4 desde medellin centro ocasionado por Plagas</v>
      </c>
      <c r="BA1272" s="8" t="str">
        <f>+CONCATENATE("Para dar solución al incidente ",Tabla4[[#This Row],[Solución]])</f>
        <v xml:space="preserve">Para dar solución al incidente Recuperacion de 50 mtrs y un empalme de 8 hilos </v>
      </c>
      <c r="BB1272" s="3" t="str">
        <f>+_xlfn.CONCAT(Tabla4[[#This Row],[Causa Raiz]]," ",Tabla4[[#This Row],[Solución2]]," (",Tabla4[[#This Row],[Anillo]],"- Cabecera: ",Tabla4[[#This Row],[Cabecera]],"- Operador: ",Tabla4[[#This Row],[Operador]],")")</f>
        <v>Reportan apertura en el enlace Medellín Centro - Aranjuez en el Km 8,4 desde medellin centro ocasionado por Plagas Para dar solución al incidente Recuperacion de 50 mtrs y un empalme de 8 hilos  (lineal- Cabecera: medellin centro- Operador: Colombia Telecomunicaciones)</v>
      </c>
    </row>
    <row r="1273" spans="1:54" s="2" customFormat="1" ht="409.5">
      <c r="A1273" s="38">
        <f t="shared" si="123"/>
        <v>1272</v>
      </c>
      <c r="B1273" s="3">
        <v>8417356</v>
      </c>
      <c r="C1273" s="3" t="s">
        <v>136</v>
      </c>
      <c r="D1273" s="23">
        <v>45375.809027777781</v>
      </c>
      <c r="E1273" s="23">
        <v>45378.711805555555</v>
      </c>
      <c r="F1273" s="1">
        <f t="shared" ca="1" si="128"/>
        <v>2.9027777777737356</v>
      </c>
      <c r="G1273" s="3" t="s">
        <v>55</v>
      </c>
      <c r="H1273" s="41"/>
      <c r="I1273" s="40"/>
      <c r="J1273" s="5" t="s">
        <v>137</v>
      </c>
      <c r="K1273" s="3" t="s">
        <v>57</v>
      </c>
      <c r="L1273" s="9" t="s">
        <v>58</v>
      </c>
      <c r="M1273" s="3" t="s">
        <v>59</v>
      </c>
      <c r="N1273" s="3" t="s">
        <v>60</v>
      </c>
      <c r="O1273" s="3" t="s">
        <v>5964</v>
      </c>
      <c r="P1273" s="3" t="s">
        <v>6194</v>
      </c>
      <c r="Q1273" s="4" t="s">
        <v>6195</v>
      </c>
      <c r="R1273" s="3" t="s">
        <v>783</v>
      </c>
      <c r="S1273" s="3" t="s">
        <v>65</v>
      </c>
      <c r="T1273" s="3" t="s">
        <v>176</v>
      </c>
      <c r="U1273" s="3" t="s">
        <v>6196</v>
      </c>
      <c r="V1273" s="22" t="str">
        <f t="shared" si="127"/>
        <v>RBHFO; Hora de aviso: 19:25 24/03/2024; Solución: Se realiza la reunión con el director del proyecto, la Interventoría, el Ingeniero Jorgilio y Andrés de Comfica. Durante este encuentro, se tomó la decisión de proceder con una solución definitiva para la incidencia que estaba en curso causada por la obra. El 27 de marzo de 2024, la obra llevó a cabo la excavación de la vía pavimentada para eliminar la obstrucción que estaba causando atenuación en las fibras de los cruces de vía (Anillo 64, Anillo 47 y Anillo 47R). Posteriormente, se realizaron verificaciones con la plataforma para validar los niveles de los enlaces afectados, y los resultados fueron iguales a los histórico; Hora de solución: 17:05 27/03/2024; Causa: Intervención de Terceros. No Identificados</v>
      </c>
      <c r="W1273" s="4" t="s">
        <v>68</v>
      </c>
      <c r="X1273" s="3"/>
      <c r="Y1273" s="3"/>
      <c r="Z1273" s="3" t="s">
        <v>69</v>
      </c>
      <c r="AA1273" s="3" t="s">
        <v>70</v>
      </c>
      <c r="AB1273" s="3">
        <v>8435772</v>
      </c>
      <c r="AC1273" s="3" t="s">
        <v>71</v>
      </c>
      <c r="AD1273" s="6">
        <v>2.8541666666666665</v>
      </c>
      <c r="AE1273" s="7"/>
      <c r="AF1273" s="7"/>
      <c r="AG1273" s="6">
        <f>Tabla4[[#This Row],[Tiempo Parada de Reloj]]+Tabla4[[#This Row],[Tiempo Autorizado por Telefonica (no Máximo)]]</f>
        <v>2.8541666666666665</v>
      </c>
      <c r="AH1273" s="7">
        <f t="shared" ca="1" si="124"/>
        <v>4.861111110706906E-2</v>
      </c>
      <c r="AI1273" s="8">
        <f t="shared" si="125"/>
        <v>68.5</v>
      </c>
      <c r="AJ1273" s="8">
        <f t="shared" ca="1" si="126"/>
        <v>1.1666666665696575</v>
      </c>
      <c r="AK1273" s="3" t="s">
        <v>87</v>
      </c>
      <c r="AL1273" s="3" t="s">
        <v>70</v>
      </c>
      <c r="AM1273" s="3" t="s">
        <v>120</v>
      </c>
      <c r="AN1273" s="3" t="s">
        <v>87</v>
      </c>
      <c r="AO1273" s="3" t="s">
        <v>87</v>
      </c>
      <c r="AP1273" s="3" t="s">
        <v>87</v>
      </c>
      <c r="AQ1273" s="23">
        <v>45390.470833333333</v>
      </c>
      <c r="AR1273" s="3"/>
      <c r="AS1273" s="23"/>
      <c r="AT1273" s="23"/>
      <c r="AU1273" s="3" t="s">
        <v>74</v>
      </c>
      <c r="AV1273" s="3" t="s">
        <v>757</v>
      </c>
      <c r="AW1273" s="3" t="s">
        <v>474</v>
      </c>
      <c r="AX1273" s="3">
        <v>4.63809</v>
      </c>
      <c r="AY1273" s="3">
        <v>-74.159369999999996</v>
      </c>
      <c r="AZ1273" s="8" t="str">
        <f>+CONCATENATE("Reportan apertura en el enlace ",Tabla4[[#This Row],[Enlace]]," en el ",Tabla4[[#This Row],[Distancia óptica]]," ocasionado por ",Tabla4[[#This Row],[Causa del daño]])</f>
        <v>Reportan apertura en el enlace CG7 - CG9 en el Km 2,4 desde CG7 ocasionado por Intervención de Terceros. No Identificados</v>
      </c>
      <c r="BA1273" s="8" t="str">
        <f>+CONCATENATE("Para dar solución al incidente ",Tabla4[[#This Row],[Solución]])</f>
        <v>Para dar solución al incidente Se realiza la reunión con el director del proyecto, la Interventoría, el Ingeniero Jorgilio y Andrés de Comfica. Durante este encuentro, se tomó la decisión de proceder con una solución definitiva para la incidencia que estaba en curso causada por la obra. El 27 de marzo de 2024, la obra llevó a cabo la excavación de la vía pavimentada para eliminar la obstrucción que estaba causando atenuación en las fibras de los cruces de vía (Anillo 64, Anillo 47 y Anillo 47R). Posteriormente, se realizaron verificaciones con la plataforma para validar los niveles de los enlaces afectados, y los resultados fueron iguales a los histórico</v>
      </c>
      <c r="BB1273" s="3" t="str">
        <f>+_xlfn.CONCAT(Tabla4[[#This Row],[Causa Raiz]]," ",Tabla4[[#This Row],[Solución2]]," (",Tabla4[[#This Row],[Anillo]],"- Cabecera: ",Tabla4[[#This Row],[Cabecera]],"- Operador: ",Tabla4[[#This Row],[Operador]],")")</f>
        <v>Reportan apertura en el enlace CG7 - CG9 en el Km 2,4 desde CG7 ocasionado por Intervención de Terceros. No Identificados Para dar solución al incidente Se realiza la reunión con el director del proyecto, la Interventoría, el Ingeniero Jorgilio y Andrés de Comfica. Durante este encuentro, se tomó la decisión de proceder con una solución definitiva para la incidencia que estaba en curso causada por la obra. El 27 de marzo de 2024, la obra llevó a cabo la excavación de la vía pavimentada para eliminar la obstrucción que estaba causando atenuación en las fibras de los cruces de vía (Anillo 64, Anillo 47 y Anillo 47R). Posteriormente, se realizaron verificaciones con la plataforma para validar los niveles de los enlaces afectados, y los resultados fueron iguales a los histórico (Anillo 64- Cabecera: Asturias- Operador: Infraco)</v>
      </c>
    </row>
    <row r="1274" spans="1:54" s="2" customFormat="1" ht="185.25">
      <c r="A1274" s="38">
        <f t="shared" si="123"/>
        <v>1273</v>
      </c>
      <c r="B1274" s="3">
        <v>8417457</v>
      </c>
      <c r="C1274" s="3" t="s">
        <v>92</v>
      </c>
      <c r="D1274" s="23">
        <v>45375.833333333336</v>
      </c>
      <c r="E1274" s="23">
        <v>45376.479166666664</v>
      </c>
      <c r="F1274" s="1">
        <f t="shared" ca="1" si="128"/>
        <v>0.64583333332848269</v>
      </c>
      <c r="G1274" s="3" t="s">
        <v>55</v>
      </c>
      <c r="H1274" s="41"/>
      <c r="I1274" s="40" t="s">
        <v>6197</v>
      </c>
      <c r="J1274" s="5" t="s">
        <v>322</v>
      </c>
      <c r="K1274" s="3" t="s">
        <v>322</v>
      </c>
      <c r="L1274" s="9" t="s">
        <v>58</v>
      </c>
      <c r="M1274" s="3" t="s">
        <v>79</v>
      </c>
      <c r="N1274" s="3" t="s">
        <v>6144</v>
      </c>
      <c r="O1274" s="3" t="s">
        <v>6145</v>
      </c>
      <c r="P1274" s="3" t="s">
        <v>6198</v>
      </c>
      <c r="Q1274" s="4" t="s">
        <v>6199</v>
      </c>
      <c r="R1274" s="3" t="s">
        <v>400</v>
      </c>
      <c r="S1274" s="3" t="s">
        <v>328</v>
      </c>
      <c r="T1274" s="3" t="s">
        <v>130</v>
      </c>
      <c r="U1274" s="3" t="s">
        <v>6200</v>
      </c>
      <c r="V1274" s="22" t="str">
        <f t="shared" si="127"/>
        <v>RTNFO; Hora de aviso: 20:00 24/03/2024; Solución: Se realiza tendido de 300 metros y se implementará una nueva caja de empalme.; Hora de solución: 11:30 25/03/2024; Causa: Plagas</v>
      </c>
      <c r="W1274" s="4" t="s">
        <v>1597</v>
      </c>
      <c r="X1274" s="3"/>
      <c r="Y1274" s="3"/>
      <c r="Z1274" s="3" t="s">
        <v>69</v>
      </c>
      <c r="AA1274" s="3" t="s">
        <v>70</v>
      </c>
      <c r="AB1274" s="3" t="s">
        <v>6201</v>
      </c>
      <c r="AC1274" s="3" t="s">
        <v>71</v>
      </c>
      <c r="AD1274" s="6">
        <v>0</v>
      </c>
      <c r="AE1274" s="7"/>
      <c r="AF1274" s="7"/>
      <c r="AG1274" s="6">
        <f>Tabla4[[#This Row],[Tiempo Parada de Reloj]]+Tabla4[[#This Row],[Tiempo Autorizado por Telefonica (no Máximo)]]</f>
        <v>0</v>
      </c>
      <c r="AH1274" s="7">
        <f t="shared" ca="1" si="124"/>
        <v>0.64583333332848269</v>
      </c>
      <c r="AI1274" s="8">
        <f t="shared" si="125"/>
        <v>0</v>
      </c>
      <c r="AJ1274" s="8">
        <f t="shared" ca="1" si="126"/>
        <v>15.499999999883585</v>
      </c>
      <c r="AK1274" s="3" t="s">
        <v>87</v>
      </c>
      <c r="AL1274" s="3" t="s">
        <v>70</v>
      </c>
      <c r="AM1274" s="3" t="s">
        <v>72</v>
      </c>
      <c r="AN1274" s="3" t="s">
        <v>72</v>
      </c>
      <c r="AO1274" s="3" t="s">
        <v>87</v>
      </c>
      <c r="AP1274" s="3" t="s">
        <v>87</v>
      </c>
      <c r="AQ1274" s="23">
        <v>45385.624305555553</v>
      </c>
      <c r="AR1274" s="3"/>
      <c r="AS1274" s="23"/>
      <c r="AT1274" s="23"/>
      <c r="AU1274" s="3" t="s">
        <v>322</v>
      </c>
      <c r="AV1274" s="3" t="s">
        <v>6202</v>
      </c>
      <c r="AW1274" s="3" t="s">
        <v>76</v>
      </c>
      <c r="AX1274" s="3">
        <v>5.6546000000000003</v>
      </c>
      <c r="AY1274" s="3">
        <v>-74.615300000000005</v>
      </c>
      <c r="AZ1274" s="8" t="str">
        <f>+CONCATENATE("Reportan apertura en el enlace ",Tabla4[[#This Row],[Enlace]]," en el ",Tabla4[[#This Row],[Distancia óptica]]," ocasionado por ",Tabla4[[#This Row],[Causa del daño]])</f>
        <v>Reportan apertura en el enlace Pto Boyacá - Pto Salgar en el Km 29 desde puerto salgar ocasionado por Plagas</v>
      </c>
      <c r="BA1274" s="8" t="str">
        <f>+CONCATENATE("Para dar solución al incidente ",Tabla4[[#This Row],[Solución]])</f>
        <v>Para dar solución al incidente Se realiza tendido de 300 metros y se implementará una nueva caja de empalme.</v>
      </c>
      <c r="BB1274" s="3" t="str">
        <f>+_xlfn.CONCAT(Tabla4[[#This Row],[Causa Raiz]]," ",Tabla4[[#This Row],[Solución2]]," (",Tabla4[[#This Row],[Anillo]],"- Cabecera: ",Tabla4[[#This Row],[Cabecera]],"- Operador: ",Tabla4[[#This Row],[Operador]],")")</f>
        <v>Reportan apertura en el enlace Pto Boyacá - Pto Salgar en el Km 29 desde puerto salgar ocasionado por Plagas Para dar solución al incidente Se realiza tendido de 300 metros y se implementará una nueva caja de empalme. (Troncal- Cabecera: Puerto Salgar- Operador: Ufinet)</v>
      </c>
    </row>
    <row r="1275" spans="1:54" s="2" customFormat="1" ht="213.75">
      <c r="A1275" s="38">
        <f t="shared" si="123"/>
        <v>1274</v>
      </c>
      <c r="B1275" s="3">
        <v>8418521</v>
      </c>
      <c r="C1275" s="3" t="s">
        <v>54</v>
      </c>
      <c r="D1275" s="23">
        <v>45376.222222222219</v>
      </c>
      <c r="E1275" s="23">
        <v>45376.416666666664</v>
      </c>
      <c r="F1275" s="1">
        <f t="shared" ca="1" si="128"/>
        <v>0.19444444444525288</v>
      </c>
      <c r="G1275" s="3" t="s">
        <v>55</v>
      </c>
      <c r="H1275" s="41"/>
      <c r="I1275" s="40"/>
      <c r="J1275" s="5" t="s">
        <v>56</v>
      </c>
      <c r="K1275" s="3" t="s">
        <v>77</v>
      </c>
      <c r="L1275" s="9" t="s">
        <v>58</v>
      </c>
      <c r="M1275" s="3" t="s">
        <v>79</v>
      </c>
      <c r="N1275" s="3" t="s">
        <v>6203</v>
      </c>
      <c r="O1275" s="3" t="s">
        <v>6204</v>
      </c>
      <c r="P1275" s="3" t="s">
        <v>6205</v>
      </c>
      <c r="Q1275" s="4" t="s">
        <v>6206</v>
      </c>
      <c r="R1275" s="3" t="s">
        <v>741</v>
      </c>
      <c r="S1275" s="3" t="s">
        <v>249</v>
      </c>
      <c r="T1275" s="3" t="s">
        <v>66</v>
      </c>
      <c r="U1275" s="3" t="s">
        <v>6207</v>
      </c>
      <c r="V1275" s="22" t="str">
        <f t="shared" si="127"/>
        <v>RLFO; Hora de aviso: 5:20 25/03/2024; Solución: Se recupera 100 mt de reserva y se instla una caja de empalme de 48 hilos; Hora de solución: 10:00 25/03/2024; Causa: Vandalismo</v>
      </c>
      <c r="W1275" s="4" t="s">
        <v>160</v>
      </c>
      <c r="X1275" s="3"/>
      <c r="Y1275" s="3"/>
      <c r="Z1275" s="3" t="s">
        <v>69</v>
      </c>
      <c r="AA1275" s="3" t="s">
        <v>70</v>
      </c>
      <c r="AB1275" s="3">
        <v>8418521</v>
      </c>
      <c r="AC1275" s="3" t="s">
        <v>71</v>
      </c>
      <c r="AD1275" s="6">
        <v>2.7777777777777776E-2</v>
      </c>
      <c r="AE1275" s="7"/>
      <c r="AF1275" s="7"/>
      <c r="AG1275" s="6">
        <f>Tabla4[[#This Row],[Tiempo Parada de Reloj]]+Tabla4[[#This Row],[Tiempo Autorizado por Telefonica (no Máximo)]]</f>
        <v>2.7777777777777776E-2</v>
      </c>
      <c r="AH1275" s="7">
        <f t="shared" ca="1" si="124"/>
        <v>0.16666666666747509</v>
      </c>
      <c r="AI1275" s="8">
        <f t="shared" si="125"/>
        <v>0.66666666666666663</v>
      </c>
      <c r="AJ1275" s="8">
        <f t="shared" ca="1" si="126"/>
        <v>4.0000000000194023</v>
      </c>
      <c r="AK1275" s="3" t="s">
        <v>73</v>
      </c>
      <c r="AL1275" s="3" t="s">
        <v>70</v>
      </c>
      <c r="AM1275" s="3" t="s">
        <v>72</v>
      </c>
      <c r="AN1275" s="3" t="s">
        <v>72</v>
      </c>
      <c r="AO1275" s="3" t="s">
        <v>88</v>
      </c>
      <c r="AP1275" s="3" t="s">
        <v>88</v>
      </c>
      <c r="AQ1275" s="23">
        <v>45377.918055555558</v>
      </c>
      <c r="AR1275" s="3"/>
      <c r="AS1275" s="23"/>
      <c r="AT1275" s="23"/>
      <c r="AU1275" s="3" t="s">
        <v>710</v>
      </c>
      <c r="AV1275" s="3" t="s">
        <v>6208</v>
      </c>
      <c r="AW1275" s="3" t="s">
        <v>135</v>
      </c>
      <c r="AX1275" s="3">
        <v>4.7324520000000003</v>
      </c>
      <c r="AY1275" s="3">
        <v>-74.263408999999996</v>
      </c>
      <c r="AZ1275" s="8" t="str">
        <f>+CONCATENATE("Reportan apertura en el enlace ",Tabla4[[#This Row],[Enlace]]," en el ",Tabla4[[#This Row],[Distancia óptica]]," ocasionado por ",Tabla4[[#This Row],[Causa del daño]])</f>
        <v>Reportan apertura en el enlace Armario 505 Madrid - Madrid Centro en el km 0,67 desde Armario 505 Madrid  ocasionado por Vandalismo</v>
      </c>
      <c r="BA1275" s="8" t="str">
        <f>+CONCATENATE("Para dar solución al incidente ",Tabla4[[#This Row],[Solución]])</f>
        <v>Para dar solución al incidente Se recupera 100 mt de reserva y se instla una caja de empalme de 48 hilos</v>
      </c>
      <c r="BB1275" s="3" t="str">
        <f>+_xlfn.CONCAT(Tabla4[[#This Row],[Causa Raiz]]," ",Tabla4[[#This Row],[Solución2]]," (",Tabla4[[#This Row],[Anillo]],"- Cabecera: ",Tabla4[[#This Row],[Cabecera]],"- Operador: ",Tabla4[[#This Row],[Operador]],")")</f>
        <v>Reportan apertura en el enlace Armario 505 Madrid - Madrid Centro en el km 0,67 desde Armario 505 Madrid  ocasionado por Vandalismo Para dar solución al incidente Se recupera 100 mt de reserva y se instla una caja de empalme de 48 hilos (Lineal- Cabecera: Madrid- Operador: Colombia Telecomunicaciones)</v>
      </c>
    </row>
    <row r="1276" spans="1:54" s="2" customFormat="1" ht="213.75">
      <c r="A1276" s="38">
        <f t="shared" si="123"/>
        <v>1275</v>
      </c>
      <c r="B1276" s="3">
        <v>8418830</v>
      </c>
      <c r="C1276" s="3" t="s">
        <v>54</v>
      </c>
      <c r="D1276" s="23">
        <v>45376.322916666664</v>
      </c>
      <c r="E1276" s="23">
        <v>45377.666666666664</v>
      </c>
      <c r="F1276" s="1">
        <f t="shared" ca="1" si="128"/>
        <v>1.34375</v>
      </c>
      <c r="G1276" s="3" t="s">
        <v>55</v>
      </c>
      <c r="H1276" s="41"/>
      <c r="I1276" s="40"/>
      <c r="J1276" s="5" t="s">
        <v>56</v>
      </c>
      <c r="K1276" s="3" t="s">
        <v>77</v>
      </c>
      <c r="L1276" s="9" t="s">
        <v>58</v>
      </c>
      <c r="M1276" s="3" t="s">
        <v>139</v>
      </c>
      <c r="N1276" s="3" t="s">
        <v>447</v>
      </c>
      <c r="O1276" s="3" t="s">
        <v>6209</v>
      </c>
      <c r="P1276" s="3" t="s">
        <v>6210</v>
      </c>
      <c r="Q1276" s="4" t="s">
        <v>6211</v>
      </c>
      <c r="R1276" s="3" t="s">
        <v>1178</v>
      </c>
      <c r="S1276" s="3" t="s">
        <v>289</v>
      </c>
      <c r="T1276" s="3" t="s">
        <v>176</v>
      </c>
      <c r="U1276" s="3" t="s">
        <v>6212</v>
      </c>
      <c r="V1276" s="22" t="str">
        <f t="shared" si="127"/>
        <v>RLFO; Hora de aviso: 7:45 25/03/2024; Solución: se recupera 105 metros de reserva y se hace un empalme de 48 hilos; Hora de solución: 16:00 26/03/2024; Causa: Intervención de Terceros. No Identificados</v>
      </c>
      <c r="W1276" s="4" t="s">
        <v>160</v>
      </c>
      <c r="X1276" s="3"/>
      <c r="Y1276" s="3"/>
      <c r="Z1276" s="3" t="s">
        <v>69</v>
      </c>
      <c r="AA1276" s="3" t="s">
        <v>71</v>
      </c>
      <c r="AB1276" s="3">
        <v>0</v>
      </c>
      <c r="AC1276" s="3" t="s">
        <v>71</v>
      </c>
      <c r="AD1276" s="6">
        <v>1.1770833333333333</v>
      </c>
      <c r="AE1276" s="7"/>
      <c r="AF1276" s="7"/>
      <c r="AG1276" s="6">
        <f>Tabla4[[#This Row],[Tiempo Parada de Reloj]]+Tabla4[[#This Row],[Tiempo Autorizado por Telefonica (no Máximo)]]</f>
        <v>1.1770833333333333</v>
      </c>
      <c r="AH1276" s="7">
        <f t="shared" ca="1" si="124"/>
        <v>0.16666666666666674</v>
      </c>
      <c r="AI1276" s="8">
        <f t="shared" si="125"/>
        <v>28.25</v>
      </c>
      <c r="AJ1276" s="8">
        <f t="shared" ca="1" si="126"/>
        <v>4.0000000000000018</v>
      </c>
      <c r="AK1276" s="3" t="s">
        <v>87</v>
      </c>
      <c r="AL1276" s="3" t="s">
        <v>70</v>
      </c>
      <c r="AM1276" s="3" t="s">
        <v>460</v>
      </c>
      <c r="AN1276" s="3" t="s">
        <v>460</v>
      </c>
      <c r="AO1276" s="3" t="s">
        <v>73</v>
      </c>
      <c r="AP1276" s="3" t="s">
        <v>73</v>
      </c>
      <c r="AQ1276" s="23">
        <v>45400.7</v>
      </c>
      <c r="AR1276" s="3"/>
      <c r="AS1276" s="23"/>
      <c r="AT1276" s="23"/>
      <c r="AU1276" s="3" t="s">
        <v>455</v>
      </c>
      <c r="AV1276" s="3" t="s">
        <v>75</v>
      </c>
      <c r="AW1276" s="3" t="s">
        <v>307</v>
      </c>
      <c r="AX1276" s="3">
        <v>3.8822899999999998</v>
      </c>
      <c r="AY1276" s="3">
        <v>-77.037743000000006</v>
      </c>
      <c r="AZ1276" s="8" t="str">
        <f>+CONCATENATE("Reportan apertura en el enlace ",Tabla4[[#This Row],[Enlace]]," en el ",Tabla4[[#This Row],[Distancia óptica]]," ocasionado por ",Tabla4[[#This Row],[Causa del daño]])</f>
        <v>Reportan apertura en el enlace B/ventura 4 - B/ventura Centro en el km 5 desde B/ventura  Centro ocasionado por Intervención de Terceros. No Identificados</v>
      </c>
      <c r="BA1276" s="8" t="str">
        <f>+CONCATENATE("Para dar solución al incidente ",Tabla4[[#This Row],[Solución]])</f>
        <v>Para dar solución al incidente se recupera 105 metros de reserva y se hace un empalme de 48 hilos</v>
      </c>
      <c r="BB1276" s="3" t="str">
        <f>+_xlfn.CONCAT(Tabla4[[#This Row],[Causa Raiz]]," ",Tabla4[[#This Row],[Solución2]]," (",Tabla4[[#This Row],[Anillo]],"- Cabecera: ",Tabla4[[#This Row],[Cabecera]],"- Operador: ",Tabla4[[#This Row],[Operador]],")")</f>
        <v>Reportan apertura en el enlace B/ventura 4 - B/ventura Centro en el km 5 desde B/ventura  Centro ocasionado por Intervención de Terceros. No Identificados Para dar solución al incidente se recupera 105 metros de reserva y se hace un empalme de 48 hilos (LINEAL- Cabecera: CENTRO- Operador: Colombia Telecomunicaciones)</v>
      </c>
    </row>
    <row r="1277" spans="1:54" s="2" customFormat="1" ht="156.75">
      <c r="A1277" s="38">
        <f t="shared" si="123"/>
        <v>1276</v>
      </c>
      <c r="B1277" s="3">
        <v>8417172</v>
      </c>
      <c r="C1277" s="3" t="s">
        <v>54</v>
      </c>
      <c r="D1277" s="23">
        <v>45376.329861111109</v>
      </c>
      <c r="E1277" s="23">
        <v>45376.331250000003</v>
      </c>
      <c r="F1277" s="1">
        <f t="shared" ca="1" si="128"/>
        <v>1.3888888934161514E-3</v>
      </c>
      <c r="G1277" s="3" t="s">
        <v>55</v>
      </c>
      <c r="H1277" s="41"/>
      <c r="I1277" s="40"/>
      <c r="J1277" s="5" t="s">
        <v>56</v>
      </c>
      <c r="K1277" s="3" t="s">
        <v>77</v>
      </c>
      <c r="L1277" s="9" t="s">
        <v>78</v>
      </c>
      <c r="M1277" s="3" t="s">
        <v>283</v>
      </c>
      <c r="N1277" s="3" t="s">
        <v>284</v>
      </c>
      <c r="O1277" s="3" t="s">
        <v>6213</v>
      </c>
      <c r="P1277" s="3" t="s">
        <v>6214</v>
      </c>
      <c r="Q1277" s="4" t="s">
        <v>6215</v>
      </c>
      <c r="R1277" s="3" t="s">
        <v>288</v>
      </c>
      <c r="S1277" s="3" t="s">
        <v>289</v>
      </c>
      <c r="T1277" s="3" t="s">
        <v>104</v>
      </c>
      <c r="U1277" s="3" t="s">
        <v>6216</v>
      </c>
      <c r="V1277" s="22" t="str">
        <f t="shared" si="127"/>
        <v>RLFO; Hora de aviso: 7:55 25/03/2024; Solución: Se realiza cambio de patchord.; Hora de solución: 7:57 25/03/2024; Causa: Visita Fallida</v>
      </c>
      <c r="W1277" s="4" t="s">
        <v>160</v>
      </c>
      <c r="X1277" s="3"/>
      <c r="Y1277" s="3"/>
      <c r="Z1277" s="3" t="s">
        <v>69</v>
      </c>
      <c r="AA1277" s="3" t="s">
        <v>71</v>
      </c>
      <c r="AB1277" s="3">
        <v>0</v>
      </c>
      <c r="AC1277" s="3" t="s">
        <v>71</v>
      </c>
      <c r="AD1277" s="6">
        <v>0</v>
      </c>
      <c r="AE1277" s="7"/>
      <c r="AF1277" s="7"/>
      <c r="AG1277" s="6">
        <f>Tabla4[[#This Row],[Tiempo Parada de Reloj]]+Tabla4[[#This Row],[Tiempo Autorizado por Telefonica (no Máximo)]]</f>
        <v>0</v>
      </c>
      <c r="AH1277" s="7">
        <f t="shared" ca="1" si="124"/>
        <v>1.3888888934161514E-3</v>
      </c>
      <c r="AI1277" s="8">
        <f t="shared" si="125"/>
        <v>0</v>
      </c>
      <c r="AJ1277" s="8">
        <f t="shared" ca="1" si="126"/>
        <v>3.3333333441987634E-2</v>
      </c>
      <c r="AK1277" s="3" t="s">
        <v>87</v>
      </c>
      <c r="AL1277" s="3" t="s">
        <v>70</v>
      </c>
      <c r="AM1277" s="3" t="s">
        <v>87</v>
      </c>
      <c r="AN1277" s="3" t="s">
        <v>87</v>
      </c>
      <c r="AO1277" s="3" t="s">
        <v>87</v>
      </c>
      <c r="AP1277" s="3" t="s">
        <v>87</v>
      </c>
      <c r="AQ1277" s="23">
        <v>45376.324305555558</v>
      </c>
      <c r="AR1277" s="3"/>
      <c r="AS1277" s="23"/>
      <c r="AT1277" s="23"/>
      <c r="AU1277" s="3" t="s">
        <v>404</v>
      </c>
      <c r="AV1277" s="3" t="s">
        <v>69</v>
      </c>
      <c r="AW1277" s="3" t="s">
        <v>69</v>
      </c>
      <c r="AX1277" s="3" t="s">
        <v>69</v>
      </c>
      <c r="AY1277" s="3" t="s">
        <v>69</v>
      </c>
      <c r="AZ1277" s="8" t="str">
        <f>+CONCATENATE("Reportan apertura en el enlace ",Tabla4[[#This Row],[Enlace]]," en el ",Tabla4[[#This Row],[Distancia óptica]]," ocasionado por ",Tabla4[[#This Row],[Causa del daño]])</f>
        <v>Reportan apertura en el enlace Mov. Santa Rosa – Mov. La Milagrosa en el km 2,55 desde Mov. Santa Rosa ocasionado por Visita Fallida</v>
      </c>
      <c r="BA1277" s="8" t="str">
        <f>+CONCATENATE("Para dar solución al incidente ",Tabla4[[#This Row],[Solución]])</f>
        <v>Para dar solución al incidente Se realiza cambio de patchord.</v>
      </c>
      <c r="BB1277" s="3" t="str">
        <f>+_xlfn.CONCAT(Tabla4[[#This Row],[Causa Raiz]]," ",Tabla4[[#This Row],[Solución2]]," (",Tabla4[[#This Row],[Anillo]],"- Cabecera: ",Tabla4[[#This Row],[Cabecera]],"- Operador: ",Tabla4[[#This Row],[Operador]],")")</f>
        <v>Reportan apertura en el enlace Mov. Santa Rosa – Mov. La Milagrosa en el km 2,55 desde Mov. Santa Rosa ocasionado por Visita Fallida Para dar solución al incidente Se realiza cambio de patchord. (NA- Cabecera: NA- Operador: Colombia Telecomunicaciones)</v>
      </c>
    </row>
    <row r="1278" spans="1:54" s="2" customFormat="1" ht="171">
      <c r="A1278" s="38">
        <f t="shared" si="123"/>
        <v>1277</v>
      </c>
      <c r="B1278" s="3">
        <v>8417185</v>
      </c>
      <c r="C1278" s="3" t="s">
        <v>54</v>
      </c>
      <c r="D1278" s="23">
        <v>45376.329861111109</v>
      </c>
      <c r="E1278" s="23">
        <v>45376.413194444445</v>
      </c>
      <c r="F1278" s="1">
        <f t="shared" ca="1" si="128"/>
        <v>8.3333333335758653E-2</v>
      </c>
      <c r="G1278" s="3" t="s">
        <v>55</v>
      </c>
      <c r="H1278" s="41"/>
      <c r="I1278" s="40"/>
      <c r="J1278" s="5" t="s">
        <v>56</v>
      </c>
      <c r="K1278" s="3" t="s">
        <v>108</v>
      </c>
      <c r="L1278" s="9" t="s">
        <v>78</v>
      </c>
      <c r="M1278" s="3" t="s">
        <v>109</v>
      </c>
      <c r="N1278" s="3" t="s">
        <v>3024</v>
      </c>
      <c r="O1278" s="3" t="s">
        <v>6217</v>
      </c>
      <c r="P1278" s="3" t="s">
        <v>6218</v>
      </c>
      <c r="Q1278" s="4" t="s">
        <v>6219</v>
      </c>
      <c r="R1278" s="3" t="s">
        <v>805</v>
      </c>
      <c r="S1278" s="3" t="s">
        <v>115</v>
      </c>
      <c r="T1278" s="3" t="s">
        <v>682</v>
      </c>
      <c r="U1278" s="3" t="s">
        <v>6220</v>
      </c>
      <c r="V1278" s="22" t="str">
        <f t="shared" si="127"/>
        <v>RLFO; Hora de aviso: 7:55 25/03/2024; Solución: Se refusiona hilo abierto en ODF; Hora de solución: 9:55 25/03/2024; Causa: Falla en ODF Planta Externa</v>
      </c>
      <c r="W1278" s="4" t="s">
        <v>3603</v>
      </c>
      <c r="X1278" s="3"/>
      <c r="Y1278" s="3"/>
      <c r="Z1278" s="3" t="s">
        <v>69</v>
      </c>
      <c r="AA1278" s="3" t="s">
        <v>70</v>
      </c>
      <c r="AB1278" s="3">
        <v>8714185</v>
      </c>
      <c r="AC1278" s="3" t="s">
        <v>71</v>
      </c>
      <c r="AD1278" s="6">
        <v>0</v>
      </c>
      <c r="AE1278" s="7"/>
      <c r="AF1278" s="7"/>
      <c r="AG1278" s="6">
        <f>Tabla4[[#This Row],[Tiempo Parada de Reloj]]+Tabla4[[#This Row],[Tiempo Autorizado por Telefonica (no Máximo)]]</f>
        <v>0</v>
      </c>
      <c r="AH1278" s="7">
        <f t="shared" ca="1" si="124"/>
        <v>8.3333333335758653E-2</v>
      </c>
      <c r="AI1278" s="8">
        <f t="shared" si="125"/>
        <v>0</v>
      </c>
      <c r="AJ1278" s="8">
        <f t="shared" ca="1" si="126"/>
        <v>2.0000000000582077</v>
      </c>
      <c r="AK1278" s="3" t="s">
        <v>87</v>
      </c>
      <c r="AL1278" s="3" t="s">
        <v>71</v>
      </c>
      <c r="AM1278" s="3" t="s">
        <v>69</v>
      </c>
      <c r="AN1278" s="3" t="s">
        <v>72</v>
      </c>
      <c r="AO1278" s="3" t="s">
        <v>72</v>
      </c>
      <c r="AP1278" s="3"/>
      <c r="AQ1278" s="23">
        <v>45378.370138888888</v>
      </c>
      <c r="AR1278" s="3"/>
      <c r="AS1278" s="23"/>
      <c r="AT1278" s="23"/>
      <c r="AU1278" s="3" t="s">
        <v>121</v>
      </c>
      <c r="AV1278" s="3" t="s">
        <v>6221</v>
      </c>
      <c r="AW1278" s="3" t="s">
        <v>135</v>
      </c>
      <c r="AX1278" s="3">
        <v>10.437982999999999</v>
      </c>
      <c r="AY1278" s="3">
        <v>-73.253376000000003</v>
      </c>
      <c r="AZ1278" s="8" t="str">
        <f>+CONCATENATE("Reportan apertura en el enlace ",Tabla4[[#This Row],[Enlace]]," en el ",Tabla4[[#This Row],[Distancia óptica]]," ocasionado por ",Tabla4[[#This Row],[Causa del daño]])</f>
        <v>Reportan apertura en el enlace Mov. El Paramo - Mov. Villafuente en el km 0 desde Mov. El Paramo ocasionado por Falla en ODF Planta Externa</v>
      </c>
      <c r="BA1278" s="8" t="str">
        <f>+CONCATENATE("Para dar solución al incidente ",Tabla4[[#This Row],[Solución]])</f>
        <v>Para dar solución al incidente Se refusiona hilo abierto en ODF</v>
      </c>
      <c r="BB1278" s="3" t="str">
        <f>+_xlfn.CONCAT(Tabla4[[#This Row],[Causa Raiz]]," ",Tabla4[[#This Row],[Solución2]]," (",Tabla4[[#This Row],[Anillo]],"- Cabecera: ",Tabla4[[#This Row],[Cabecera]],"- Operador: ",Tabla4[[#This Row],[Operador]],")")</f>
        <v>Reportan apertura en el enlace Mov. El Paramo - Mov. Villafuente en el km 0 desde Mov. El Paramo ocasionado por Falla en ODF Planta Externa Para dar solución al incidente Se refusiona hilo abierto en ODF (Lineal- Cabecera: Simón Bolívar- Operador: Colombia Telecomunicaciones)</v>
      </c>
    </row>
    <row r="1279" spans="1:54" s="2" customFormat="1" ht="171">
      <c r="A1279" s="38">
        <f t="shared" si="123"/>
        <v>1278</v>
      </c>
      <c r="B1279" s="3">
        <v>8418892</v>
      </c>
      <c r="C1279" s="3" t="s">
        <v>92</v>
      </c>
      <c r="D1279" s="23">
        <v>45376.329861111109</v>
      </c>
      <c r="E1279" s="23">
        <v>45376.458333333336</v>
      </c>
      <c r="F1279" s="1">
        <f t="shared" ca="1" si="128"/>
        <v>0.12847222222626442</v>
      </c>
      <c r="G1279" s="3" t="s">
        <v>55</v>
      </c>
      <c r="H1279" s="41"/>
      <c r="I1279" s="40">
        <v>1309005</v>
      </c>
      <c r="J1279" s="5" t="s">
        <v>568</v>
      </c>
      <c r="K1279" s="3" t="s">
        <v>568</v>
      </c>
      <c r="L1279" s="9" t="s">
        <v>58</v>
      </c>
      <c r="M1279" s="3" t="s">
        <v>956</v>
      </c>
      <c r="N1279" s="3" t="s">
        <v>5629</v>
      </c>
      <c r="O1279" s="3" t="s">
        <v>1696</v>
      </c>
      <c r="P1279" s="3" t="s">
        <v>6222</v>
      </c>
      <c r="Q1279" s="4" t="s">
        <v>6223</v>
      </c>
      <c r="R1279" s="3" t="s">
        <v>3428</v>
      </c>
      <c r="S1279" s="3" t="s">
        <v>574</v>
      </c>
      <c r="T1279" s="3" t="s">
        <v>130</v>
      </c>
      <c r="U1279" s="3" t="s">
        <v>6224</v>
      </c>
      <c r="V1279" s="22" t="str">
        <f t="shared" si="127"/>
        <v>RTNFO; Hora de aviso: 7:55 25/03/2024; Solución: Se realiza tendido y se instala dos nueva caja de empalme; Hora de solución: 11:00 25/03/2024; Causa: Plagas</v>
      </c>
      <c r="W1279" s="4" t="s">
        <v>2370</v>
      </c>
      <c r="X1279" s="3"/>
      <c r="Y1279" s="3"/>
      <c r="Z1279" s="3" t="s">
        <v>69</v>
      </c>
      <c r="AA1279" s="3" t="s">
        <v>71</v>
      </c>
      <c r="AB1279" s="3">
        <v>0</v>
      </c>
      <c r="AC1279" s="3" t="s">
        <v>71</v>
      </c>
      <c r="AD1279" s="6">
        <v>0</v>
      </c>
      <c r="AE1279" s="7"/>
      <c r="AF1279" s="7"/>
      <c r="AG1279" s="6">
        <f>Tabla4[[#This Row],[Tiempo Parada de Reloj]]+Tabla4[[#This Row],[Tiempo Autorizado por Telefonica (no Máximo)]]</f>
        <v>0</v>
      </c>
      <c r="AH1279" s="7">
        <f t="shared" ca="1" si="124"/>
        <v>0.12847222222626442</v>
      </c>
      <c r="AI1279" s="8">
        <f t="shared" si="125"/>
        <v>0</v>
      </c>
      <c r="AJ1279" s="8">
        <f t="shared" ca="1" si="126"/>
        <v>3.0833333334303461</v>
      </c>
      <c r="AK1279" s="3" t="s">
        <v>87</v>
      </c>
      <c r="AL1279" s="3" t="s">
        <v>71</v>
      </c>
      <c r="AM1279" s="3" t="s">
        <v>69</v>
      </c>
      <c r="AN1279" s="3" t="s">
        <v>72</v>
      </c>
      <c r="AO1279" s="3" t="s">
        <v>87</v>
      </c>
      <c r="AP1279" s="3" t="s">
        <v>87</v>
      </c>
      <c r="AQ1279" s="23">
        <v>45385.632638888892</v>
      </c>
      <c r="AR1279" s="3"/>
      <c r="AS1279" s="23"/>
      <c r="AT1279" s="23"/>
      <c r="AU1279" s="3" t="s">
        <v>568</v>
      </c>
      <c r="AV1279" s="3" t="s">
        <v>6225</v>
      </c>
      <c r="AW1279" s="3" t="s">
        <v>76</v>
      </c>
      <c r="AX1279" s="3">
        <v>5.0712869999999999</v>
      </c>
      <c r="AY1279" s="3">
        <v>-72.603054999999998</v>
      </c>
      <c r="AZ1279" s="8" t="str">
        <f>+CONCATENATE("Reportan apertura en el enlace ",Tabla4[[#This Row],[Enlace]]," en el ",Tabla4[[#This Row],[Distancia óptica]]," ocasionado por ",Tabla4[[#This Row],[Causa del daño]])</f>
        <v>Reportan apertura en el enlace Villavicencio - Aguazul en el km 32,3 desde Tauramena ocasionado por Plagas</v>
      </c>
      <c r="BA1279" s="8" t="str">
        <f>+CONCATENATE("Para dar solución al incidente ",Tabla4[[#This Row],[Solución]])</f>
        <v>Para dar solución al incidente Se realiza tendido y se instala dos nueva caja de empalme</v>
      </c>
      <c r="BB1279" s="3" t="str">
        <f>+_xlfn.CONCAT(Tabla4[[#This Row],[Causa Raiz]]," ",Tabla4[[#This Row],[Solución2]]," (",Tabla4[[#This Row],[Anillo]],"- Cabecera: ",Tabla4[[#This Row],[Cabecera]],"- Operador: ",Tabla4[[#This Row],[Operador]],")")</f>
        <v>Reportan apertura en el enlace Villavicencio - Aguazul en el km 32,3 desde Tauramena ocasionado por Plagas Para dar solución al incidente Se realiza tendido y se instala dos nueva caja de empalme (Troncal- Cabecera: Tauramena- Operador: Azteca)</v>
      </c>
    </row>
    <row r="1280" spans="1:54" s="2" customFormat="1" ht="409.5">
      <c r="A1280" s="38">
        <f t="shared" si="123"/>
        <v>1279</v>
      </c>
      <c r="B1280" s="3">
        <v>8419076</v>
      </c>
      <c r="C1280" s="3" t="s">
        <v>136</v>
      </c>
      <c r="D1280" s="23">
        <v>45376.364583333336</v>
      </c>
      <c r="E1280" s="23">
        <v>45378.711805555555</v>
      </c>
      <c r="F1280" s="1">
        <f t="shared" ca="1" si="128"/>
        <v>2.3472222222189885</v>
      </c>
      <c r="G1280" s="3" t="s">
        <v>55</v>
      </c>
      <c r="H1280" s="41"/>
      <c r="I1280" s="40"/>
      <c r="J1280" s="5" t="s">
        <v>137</v>
      </c>
      <c r="K1280" s="3" t="s">
        <v>57</v>
      </c>
      <c r="L1280" s="9" t="s">
        <v>78</v>
      </c>
      <c r="M1280" s="3" t="s">
        <v>59</v>
      </c>
      <c r="N1280" s="3" t="s">
        <v>60</v>
      </c>
      <c r="O1280" s="3" t="s">
        <v>6226</v>
      </c>
      <c r="P1280" s="3" t="s">
        <v>6227</v>
      </c>
      <c r="Q1280" s="4" t="s">
        <v>6228</v>
      </c>
      <c r="R1280" s="3" t="s">
        <v>783</v>
      </c>
      <c r="S1280" s="3" t="s">
        <v>65</v>
      </c>
      <c r="T1280" s="3" t="s">
        <v>176</v>
      </c>
      <c r="U1280" s="3" t="s">
        <v>6196</v>
      </c>
      <c r="V1280" s="22" t="str">
        <f t="shared" si="127"/>
        <v>RBHFO; Hora de aviso: 8:45 25/03/2024; Solución: Se realiza la reunión con el director del proyecto, la Interventoría, el Ingeniero Jorgilio y Andrés de Comfica. Durante este encuentro, se tomó la decisión de proceder con una solución definitiva para la incidencia que estaba en curso causada por la obra. El 27 de marzo de 2024, la obra llevó a cabo la excavación de la vía pavimentada para eliminar la obstrucción que estaba causando atenuación en las fibras de los cruces de vía (Anillo 64, Anillo 47 y Anillo 47R). Posteriormente, se realizaron verificaciones con la plataforma para validar los niveles de los enlaces afectados, y los resultados fueron iguales a los histórico; Hora de solución: 17:05 27/03/2024; Causa: Intervención de Terceros. No Identificados</v>
      </c>
      <c r="W1280" s="4" t="s">
        <v>68</v>
      </c>
      <c r="X1280" s="3"/>
      <c r="Y1280" s="3"/>
      <c r="Z1280" s="3" t="s">
        <v>69</v>
      </c>
      <c r="AA1280" s="3" t="s">
        <v>70</v>
      </c>
      <c r="AB1280" s="3">
        <v>8417547</v>
      </c>
      <c r="AC1280" s="3" t="s">
        <v>71</v>
      </c>
      <c r="AD1280" s="6">
        <v>2.3020833333333335</v>
      </c>
      <c r="AE1280" s="7"/>
      <c r="AF1280" s="7"/>
      <c r="AG1280" s="6">
        <f>Tabla4[[#This Row],[Tiempo Parada de Reloj]]+Tabla4[[#This Row],[Tiempo Autorizado por Telefonica (no Máximo)]]</f>
        <v>2.3020833333333335</v>
      </c>
      <c r="AH1280" s="7">
        <f t="shared" ca="1" si="124"/>
        <v>4.5138888885654982E-2</v>
      </c>
      <c r="AI1280" s="8">
        <f t="shared" si="125"/>
        <v>55.25</v>
      </c>
      <c r="AJ1280" s="8">
        <f t="shared" ca="1" si="126"/>
        <v>1.0833333332557196</v>
      </c>
      <c r="AK1280" s="3" t="s">
        <v>106</v>
      </c>
      <c r="AL1280" s="3" t="s">
        <v>70</v>
      </c>
      <c r="AM1280" s="3" t="s">
        <v>72</v>
      </c>
      <c r="AN1280" s="3" t="s">
        <v>460</v>
      </c>
      <c r="AO1280" s="3" t="s">
        <v>88</v>
      </c>
      <c r="AP1280" s="3" t="s">
        <v>88</v>
      </c>
      <c r="AQ1280" s="23">
        <v>45321.902777777781</v>
      </c>
      <c r="AR1280" s="3"/>
      <c r="AS1280" s="23"/>
      <c r="AT1280" s="23"/>
      <c r="AU1280" s="3" t="s">
        <v>74</v>
      </c>
      <c r="AV1280" s="3" t="s">
        <v>757</v>
      </c>
      <c r="AW1280" s="3" t="s">
        <v>6229</v>
      </c>
      <c r="AX1280" s="3">
        <v>4.63809</v>
      </c>
      <c r="AY1280" s="3">
        <v>-74.159369999999996</v>
      </c>
      <c r="AZ1280" s="8" t="str">
        <f>+CONCATENATE("Reportan apertura en el enlace ",Tabla4[[#This Row],[Enlace]]," en el ",Tabla4[[#This Row],[Distancia óptica]]," ocasionado por ",Tabla4[[#This Row],[Causa del daño]])</f>
        <v>Reportan apertura en el enlace Mov. Calandaima Bogotá - Mov. Abastos Bogotá en el km 0,85 desde Mov. Abastos Bogotá ocasionado por Intervención de Terceros. No Identificados</v>
      </c>
      <c r="BA1280" s="8" t="str">
        <f>+CONCATENATE("Para dar solución al incidente ",Tabla4[[#This Row],[Solución]])</f>
        <v>Para dar solución al incidente Se realiza la reunión con el director del proyecto, la Interventoría, el Ingeniero Jorgilio y Andrés de Comfica. Durante este encuentro, se tomó la decisión de proceder con una solución definitiva para la incidencia que estaba en curso causada por la obra. El 27 de marzo de 2024, la obra llevó a cabo la excavación de la vía pavimentada para eliminar la obstrucción que estaba causando atenuación en las fibras de los cruces de vía (Anillo 64, Anillo 47 y Anillo 47R). Posteriormente, se realizaron verificaciones con la plataforma para validar los niveles de los enlaces afectados, y los resultados fueron iguales a los histórico</v>
      </c>
      <c r="BB1280" s="3" t="str">
        <f>+_xlfn.CONCAT(Tabla4[[#This Row],[Causa Raiz]]," ",Tabla4[[#This Row],[Solución2]]," (",Tabla4[[#This Row],[Anillo]],"- Cabecera: ",Tabla4[[#This Row],[Cabecera]],"- Operador: ",Tabla4[[#This Row],[Operador]],")")</f>
        <v>Reportan apertura en el enlace Mov. Calandaima Bogotá - Mov. Abastos Bogotá en el km 0,85 desde Mov. Abastos Bogotá ocasionado por Intervención de Terceros. No Identificados Para dar solución al incidente Se realiza la reunión con el director del proyecto, la Interventoría, el Ingeniero Jorgilio y Andrés de Comfica. Durante este encuentro, se tomó la decisión de proceder con una solución definitiva para la incidencia que estaba en curso causada por la obra. El 27 de marzo de 2024, la obra llevó a cabo la excavación de la vía pavimentada para eliminar la obstrucción que estaba causando atenuación en las fibras de los cruces de vía (Anillo 64, Anillo 47 y Anillo 47R). Posteriormente, se realizaron verificaciones con la plataforma para validar los niveles de los enlaces afectados, y los resultados fueron iguales a los histórico (Anillo 47- Cabecera: Asturias- Operador: Infraco)</v>
      </c>
    </row>
    <row r="1281" spans="1:54" s="2" customFormat="1" ht="409.5">
      <c r="A1281" s="38">
        <f t="shared" si="123"/>
        <v>1280</v>
      </c>
      <c r="B1281" s="3">
        <v>8417374</v>
      </c>
      <c r="C1281" s="3" t="s">
        <v>136</v>
      </c>
      <c r="D1281" s="23">
        <v>45376.392361111109</v>
      </c>
      <c r="E1281" s="23">
        <v>45378.711805555555</v>
      </c>
      <c r="F1281" s="1">
        <f t="shared" ca="1" si="128"/>
        <v>2.3194444444452529</v>
      </c>
      <c r="G1281" s="3" t="s">
        <v>55</v>
      </c>
      <c r="H1281" s="41"/>
      <c r="I1281" s="40"/>
      <c r="J1281" s="5" t="s">
        <v>137</v>
      </c>
      <c r="K1281" s="3" t="s">
        <v>57</v>
      </c>
      <c r="L1281" s="9" t="s">
        <v>78</v>
      </c>
      <c r="M1281" s="3" t="s">
        <v>59</v>
      </c>
      <c r="N1281" s="3" t="s">
        <v>60</v>
      </c>
      <c r="O1281" s="3" t="s">
        <v>6230</v>
      </c>
      <c r="P1281" s="3" t="s">
        <v>6231</v>
      </c>
      <c r="Q1281" s="4" t="s">
        <v>6232</v>
      </c>
      <c r="R1281" s="3" t="s">
        <v>783</v>
      </c>
      <c r="S1281" s="3" t="s">
        <v>65</v>
      </c>
      <c r="T1281" s="3" t="s">
        <v>176</v>
      </c>
      <c r="U1281" s="3" t="s">
        <v>6196</v>
      </c>
      <c r="V1281" s="22" t="str">
        <f t="shared" si="127"/>
        <v>RBHFO; Hora de aviso: 9:25 25/03/2024; Solución: Se realiza la reunión con el director del proyecto, la Interventoría, el Ingeniero Jorgilio y Andrés de Comfica. Durante este encuentro, se tomó la decisión de proceder con una solución definitiva para la incidencia que estaba en curso causada por la obra. El 27 de marzo de 2024, la obra llevó a cabo la excavación de la vía pavimentada para eliminar la obstrucción que estaba causando atenuación en las fibras de los cruces de vía (Anillo 64, Anillo 47 y Anillo 47R). Posteriormente, se realizaron verificaciones con la plataforma para validar los niveles de los enlaces afectados, y los resultados fueron iguales a los histórico; Hora de solución: 17:05 27/03/2024; Causa: Intervención de Terceros. No Identificados</v>
      </c>
      <c r="W1281" s="4" t="s">
        <v>68</v>
      </c>
      <c r="X1281" s="3"/>
      <c r="Y1281" s="3"/>
      <c r="Z1281" s="3" t="s">
        <v>69</v>
      </c>
      <c r="AA1281" s="3" t="s">
        <v>70</v>
      </c>
      <c r="AB1281" s="3">
        <v>8417374</v>
      </c>
      <c r="AC1281" s="3" t="s">
        <v>71</v>
      </c>
      <c r="AD1281" s="6">
        <v>2.2743055555555554</v>
      </c>
      <c r="AE1281" s="7"/>
      <c r="AF1281" s="7"/>
      <c r="AG1281" s="6">
        <f>Tabla4[[#This Row],[Tiempo Parada de Reloj]]+Tabla4[[#This Row],[Tiempo Autorizado por Telefonica (no Máximo)]]</f>
        <v>2.2743055555555554</v>
      </c>
      <c r="AH1281" s="7">
        <f t="shared" ca="1" si="124"/>
        <v>4.5138888889697526E-2</v>
      </c>
      <c r="AI1281" s="8">
        <f t="shared" si="125"/>
        <v>54.583333333333329</v>
      </c>
      <c r="AJ1281" s="8">
        <f t="shared" ca="1" si="126"/>
        <v>1.0833333333527406</v>
      </c>
      <c r="AK1281" s="3" t="s">
        <v>87</v>
      </c>
      <c r="AL1281" s="3" t="s">
        <v>70</v>
      </c>
      <c r="AM1281" s="3" t="s">
        <v>87</v>
      </c>
      <c r="AN1281" s="3" t="s">
        <v>87</v>
      </c>
      <c r="AO1281" s="3" t="s">
        <v>87</v>
      </c>
      <c r="AP1281" s="3" t="s">
        <v>87</v>
      </c>
      <c r="AQ1281" s="23">
        <v>45386.46875</v>
      </c>
      <c r="AR1281" s="3"/>
      <c r="AS1281" s="23"/>
      <c r="AT1281" s="23"/>
      <c r="AU1281" s="3" t="s">
        <v>264</v>
      </c>
      <c r="AV1281" s="3" t="s">
        <v>757</v>
      </c>
      <c r="AW1281" s="3" t="s">
        <v>474</v>
      </c>
      <c r="AX1281" s="3">
        <v>4.6380999999999997</v>
      </c>
      <c r="AY1281" s="3">
        <v>-74.159369999999996</v>
      </c>
      <c r="AZ1281" s="8" t="str">
        <f>+CONCATENATE("Reportan apertura en el enlace ",Tabla4[[#This Row],[Enlace]]," en el ",Tabla4[[#This Row],[Distancia óptica]]," ocasionado por ",Tabla4[[#This Row],[Causa del daño]])</f>
        <v>Reportan apertura en el enlace Mov. Patio Bonito - Mov. Villa Mejía en el km 1,8 desde Mov. Patio Bonito ocasionado por Intervención de Terceros. No Identificados</v>
      </c>
      <c r="BA1281" s="8" t="str">
        <f>+CONCATENATE("Para dar solución al incidente ",Tabla4[[#This Row],[Solución]])</f>
        <v>Para dar solución al incidente Se realiza la reunión con el director del proyecto, la Interventoría, el Ingeniero Jorgilio y Andrés de Comfica. Durante este encuentro, se tomó la decisión de proceder con una solución definitiva para la incidencia que estaba en curso causada por la obra. El 27 de marzo de 2024, la obra llevó a cabo la excavación de la vía pavimentada para eliminar la obstrucción que estaba causando atenuación en las fibras de los cruces de vía (Anillo 64, Anillo 47 y Anillo 47R). Posteriormente, se realizaron verificaciones con la plataforma para validar los niveles de los enlaces afectados, y los resultados fueron iguales a los histórico</v>
      </c>
      <c r="BB1281" s="3" t="str">
        <f>+_xlfn.CONCAT(Tabla4[[#This Row],[Causa Raiz]]," ",Tabla4[[#This Row],[Solución2]]," (",Tabla4[[#This Row],[Anillo]],"- Cabecera: ",Tabla4[[#This Row],[Cabecera]],"- Operador: ",Tabla4[[#This Row],[Operador]],")")</f>
        <v>Reportan apertura en el enlace Mov. Patio Bonito - Mov. Villa Mejía en el km 1,8 desde Mov. Patio Bonito ocasionado por Intervención de Terceros. No Identificados Para dar solución al incidente Se realiza la reunión con el director del proyecto, la Interventoría, el Ingeniero Jorgilio y Andrés de Comfica. Durante este encuentro, se tomó la decisión de proceder con una solución definitiva para la incidencia que estaba en curso causada por la obra. El 27 de marzo de 2024, la obra llevó a cabo la excavación de la vía pavimentada para eliminar la obstrucción que estaba causando atenuación en las fibras de los cruces de vía (Anillo 64, Anillo 47 y Anillo 47R). Posteriormente, se realizaron verificaciones con la plataforma para validar los niveles de los enlaces afectados, y los resultados fueron iguales a los histórico (Anillo 64- Cabecera: Asturias- Operador: Infraco)</v>
      </c>
    </row>
    <row r="1282" spans="1:54" s="2" customFormat="1" ht="156.75">
      <c r="A1282" s="38">
        <f t="shared" si="123"/>
        <v>1281</v>
      </c>
      <c r="B1282" s="3">
        <v>8419257</v>
      </c>
      <c r="C1282" s="3" t="s">
        <v>54</v>
      </c>
      <c r="D1282" s="23">
        <v>45376.40625</v>
      </c>
      <c r="E1282" s="23">
        <v>45376.407638888886</v>
      </c>
      <c r="F1282" s="1">
        <f t="shared" ca="1" si="128"/>
        <v>1.3888888861401938E-3</v>
      </c>
      <c r="G1282" s="3" t="s">
        <v>55</v>
      </c>
      <c r="H1282" s="41"/>
      <c r="I1282" s="40"/>
      <c r="J1282" s="5" t="s">
        <v>56</v>
      </c>
      <c r="K1282" s="3" t="s">
        <v>77</v>
      </c>
      <c r="L1282" s="9" t="s">
        <v>78</v>
      </c>
      <c r="M1282" s="3" t="s">
        <v>283</v>
      </c>
      <c r="N1282" s="3" t="s">
        <v>284</v>
      </c>
      <c r="O1282" s="3" t="s">
        <v>6233</v>
      </c>
      <c r="P1282" s="3">
        <v>0</v>
      </c>
      <c r="Q1282" s="4" t="s">
        <v>6234</v>
      </c>
      <c r="R1282" s="3" t="s">
        <v>288</v>
      </c>
      <c r="S1282" s="3" t="s">
        <v>289</v>
      </c>
      <c r="T1282" s="3" t="s">
        <v>104</v>
      </c>
      <c r="U1282" s="3" t="s">
        <v>6235</v>
      </c>
      <c r="V1282" s="22" t="str">
        <f t="shared" si="127"/>
        <v>RLFO; Hora de aviso: 9:45 25/03/2024; Solución: Personal de PI realizó cambio de enfrentador; Hora de solución: 9:47 25/03/2024; Causa: Visita Fallida</v>
      </c>
      <c r="W1282" s="4" t="s">
        <v>68</v>
      </c>
      <c r="X1282" s="3"/>
      <c r="Y1282" s="3"/>
      <c r="Z1282" s="3" t="s">
        <v>69</v>
      </c>
      <c r="AA1282" s="3" t="s">
        <v>71</v>
      </c>
      <c r="AB1282" s="3">
        <v>0</v>
      </c>
      <c r="AC1282" s="3" t="s">
        <v>71</v>
      </c>
      <c r="AD1282" s="6">
        <v>0</v>
      </c>
      <c r="AE1282" s="7"/>
      <c r="AF1282" s="7"/>
      <c r="AG1282" s="6">
        <f>Tabla4[[#This Row],[Tiempo Parada de Reloj]]+Tabla4[[#This Row],[Tiempo Autorizado por Telefonica (no Máximo)]]</f>
        <v>0</v>
      </c>
      <c r="AH1282" s="7">
        <f t="shared" ca="1" si="124"/>
        <v>1.3888888861401938E-3</v>
      </c>
      <c r="AI1282" s="8">
        <f t="shared" si="125"/>
        <v>0</v>
      </c>
      <c r="AJ1282" s="8">
        <f t="shared" ca="1" si="126"/>
        <v>3.3333333267364651E-2</v>
      </c>
      <c r="AK1282" s="3" t="s">
        <v>87</v>
      </c>
      <c r="AL1282" s="3" t="s">
        <v>71</v>
      </c>
      <c r="AM1282" s="3" t="s">
        <v>69</v>
      </c>
      <c r="AN1282" s="3" t="s">
        <v>72</v>
      </c>
      <c r="AO1282" s="3" t="s">
        <v>72</v>
      </c>
      <c r="AP1282" s="3" t="s">
        <v>72</v>
      </c>
      <c r="AQ1282" s="23">
        <v>45376.407638888886</v>
      </c>
      <c r="AR1282" s="3"/>
      <c r="AS1282" s="23"/>
      <c r="AT1282" s="23"/>
      <c r="AU1282" s="3" t="s">
        <v>404</v>
      </c>
      <c r="AV1282" s="3" t="s">
        <v>69</v>
      </c>
      <c r="AW1282" s="3" t="s">
        <v>69</v>
      </c>
      <c r="AX1282" s="3" t="s">
        <v>69</v>
      </c>
      <c r="AY1282" s="3" t="s">
        <v>69</v>
      </c>
      <c r="AZ1282" s="8" t="str">
        <f>+CONCATENATE("Reportan apertura en el enlace ",Tabla4[[#This Row],[Enlace]]," en el ",Tabla4[[#This Row],[Distancia óptica]]," ocasionado por ",Tabla4[[#This Row],[Causa del daño]])</f>
        <v>Reportan apertura en el enlace Mov. Telecom Centro 2 - Mov. Armenia Sur 2 en el 0 ocasionado por Visita Fallida</v>
      </c>
      <c r="BA1282" s="8" t="str">
        <f>+CONCATENATE("Para dar solución al incidente ",Tabla4[[#This Row],[Solución]])</f>
        <v>Para dar solución al incidente Personal de PI realizó cambio de enfrentador</v>
      </c>
      <c r="BB1282" s="3" t="str">
        <f>+_xlfn.CONCAT(Tabla4[[#This Row],[Causa Raiz]]," ",Tabla4[[#This Row],[Solución2]]," (",Tabla4[[#This Row],[Anillo]],"- Cabecera: ",Tabla4[[#This Row],[Cabecera]],"- Operador: ",Tabla4[[#This Row],[Operador]],")")</f>
        <v>Reportan apertura en el enlace Mov. Telecom Centro 2 - Mov. Armenia Sur 2 en el 0 ocasionado por Visita Fallida Para dar solución al incidente Personal de PI realizó cambio de enfrentador (NA- Cabecera: NA- Operador: Colombia Telecomunicaciones)</v>
      </c>
    </row>
    <row r="1283" spans="1:54" s="2" customFormat="1" ht="171">
      <c r="A1283" s="38">
        <f t="shared" ref="A1283:A1346" si="129">A1282+1</f>
        <v>1282</v>
      </c>
      <c r="B1283" s="3">
        <v>8418582</v>
      </c>
      <c r="C1283" s="3" t="s">
        <v>54</v>
      </c>
      <c r="D1283" s="23">
        <v>45376.46875</v>
      </c>
      <c r="E1283" s="23">
        <v>45376.520833333336</v>
      </c>
      <c r="F1283" s="1">
        <f t="shared" ca="1" si="128"/>
        <v>5.2083333335758653E-2</v>
      </c>
      <c r="G1283" s="3" t="s">
        <v>55</v>
      </c>
      <c r="H1283" s="41"/>
      <c r="I1283" s="40"/>
      <c r="J1283" s="5" t="s">
        <v>56</v>
      </c>
      <c r="K1283" s="3" t="s">
        <v>122</v>
      </c>
      <c r="L1283" s="9" t="s">
        <v>78</v>
      </c>
      <c r="M1283" s="3" t="s">
        <v>383</v>
      </c>
      <c r="N1283" s="3" t="s">
        <v>384</v>
      </c>
      <c r="O1283" s="3" t="s">
        <v>679</v>
      </c>
      <c r="P1283" s="3" t="s">
        <v>6236</v>
      </c>
      <c r="Q1283" s="4" t="s">
        <v>6237</v>
      </c>
      <c r="R1283" s="3" t="s">
        <v>562</v>
      </c>
      <c r="S1283" s="3" t="s">
        <v>389</v>
      </c>
      <c r="T1283" s="3" t="s">
        <v>146</v>
      </c>
      <c r="U1283" s="3" t="s">
        <v>6238</v>
      </c>
      <c r="V1283" s="22" t="str">
        <f t="shared" si="127"/>
        <v>RLFO; Hora de aviso: 11:15 25/03/2024; Solución: Se quita dobles en el cable de fo; Hora de solución: 12:30 25/03/2024; Causa: Falla en la Red FiOp</v>
      </c>
      <c r="W1283" s="4" t="s">
        <v>132</v>
      </c>
      <c r="X1283" s="3"/>
      <c r="Y1283" s="3"/>
      <c r="Z1283" s="3" t="s">
        <v>69</v>
      </c>
      <c r="AA1283" s="3" t="s">
        <v>70</v>
      </c>
      <c r="AB1283" s="3">
        <v>8418582</v>
      </c>
      <c r="AC1283" s="3" t="s">
        <v>71</v>
      </c>
      <c r="AD1283" s="6">
        <v>0</v>
      </c>
      <c r="AE1283" s="7"/>
      <c r="AF1283" s="7"/>
      <c r="AG1283" s="6">
        <f>Tabla4[[#This Row],[Tiempo Parada de Reloj]]+Tabla4[[#This Row],[Tiempo Autorizado por Telefonica (no Máximo)]]</f>
        <v>0</v>
      </c>
      <c r="AH1283" s="7">
        <f t="shared" ref="AH1283:AH1346" ca="1" si="130">F1283-$AD1283</f>
        <v>5.2083333335758653E-2</v>
      </c>
      <c r="AI1283" s="8">
        <f t="shared" ref="AI1283:AI1346" si="131">AD1283*24</f>
        <v>0</v>
      </c>
      <c r="AJ1283" s="8">
        <f t="shared" ref="AJ1283:AJ1346" ca="1" si="132">AH1283*24</f>
        <v>1.2500000000582077</v>
      </c>
      <c r="AK1283" s="3" t="s">
        <v>87</v>
      </c>
      <c r="AL1283" s="3" t="s">
        <v>71</v>
      </c>
      <c r="AM1283" s="3" t="s">
        <v>69</v>
      </c>
      <c r="AN1283" s="3" t="s">
        <v>72</v>
      </c>
      <c r="AO1283" s="3" t="s">
        <v>106</v>
      </c>
      <c r="AP1283" s="3" t="s">
        <v>106</v>
      </c>
      <c r="AQ1283" s="23">
        <v>45392.433333333334</v>
      </c>
      <c r="AR1283" s="3"/>
      <c r="AS1283" s="23"/>
      <c r="AT1283" s="23"/>
      <c r="AU1283" s="3" t="s">
        <v>392</v>
      </c>
      <c r="AV1283" s="3" t="s">
        <v>6239</v>
      </c>
      <c r="AW1283" s="3" t="s">
        <v>135</v>
      </c>
      <c r="AX1283" s="3">
        <v>10.416153</v>
      </c>
      <c r="AY1283" s="3">
        <v>-75.526426000000001</v>
      </c>
      <c r="AZ1283" s="8" t="str">
        <f>+CONCATENATE("Reportan apertura en el enlace ",Tabla4[[#This Row],[Enlace]]," en el ",Tabla4[[#This Row],[Distancia óptica]]," ocasionado por ",Tabla4[[#This Row],[Causa del daño]])</f>
        <v>Reportan apertura en el enlace Mov. La Quinta - Mov. Bazurto en el km 0 desde Mov. La Quinta ocasionado por Falla en la Red FiOp</v>
      </c>
      <c r="BA1283" s="8" t="str">
        <f>+CONCATENATE("Para dar solución al incidente ",Tabla4[[#This Row],[Solución]])</f>
        <v>Para dar solución al incidente Se quita dobles en el cable de fo</v>
      </c>
      <c r="BB1283" s="3" t="str">
        <f>+_xlfn.CONCAT(Tabla4[[#This Row],[Causa Raiz]]," ",Tabla4[[#This Row],[Solución2]]," (",Tabla4[[#This Row],[Anillo]],"- Cabecera: ",Tabla4[[#This Row],[Cabecera]],"- Operador: ",Tabla4[[#This Row],[Operador]],")")</f>
        <v>Reportan apertura en el enlace Mov. La Quinta - Mov. Bazurto en el km 0 desde Mov. La Quinta ocasionado por Falla en la Red FiOp Para dar solución al incidente Se quita dobles en el cable de fo (Lineal- Cabecera: La Quinta- Operador: Colombia Telecomunicaciones)</v>
      </c>
    </row>
    <row r="1284" spans="1:54" s="2" customFormat="1" ht="199.5">
      <c r="A1284" s="38">
        <f t="shared" si="129"/>
        <v>1283</v>
      </c>
      <c r="B1284" s="3">
        <v>8419568</v>
      </c>
      <c r="C1284" s="3" t="s">
        <v>92</v>
      </c>
      <c r="D1284" s="23">
        <v>45376.46875</v>
      </c>
      <c r="E1284" s="23">
        <v>45376.666666666664</v>
      </c>
      <c r="F1284" s="1">
        <f t="shared" ca="1" si="128"/>
        <v>0.19791666666424135</v>
      </c>
      <c r="G1284" s="3" t="s">
        <v>55</v>
      </c>
      <c r="H1284" s="41"/>
      <c r="I1284" s="40"/>
      <c r="J1284" s="5" t="s">
        <v>56</v>
      </c>
      <c r="K1284" s="3" t="s">
        <v>77</v>
      </c>
      <c r="L1284" s="9" t="s">
        <v>58</v>
      </c>
      <c r="M1284" s="3" t="s">
        <v>745</v>
      </c>
      <c r="N1284" s="3" t="s">
        <v>746</v>
      </c>
      <c r="O1284" s="3" t="s">
        <v>1748</v>
      </c>
      <c r="P1284" s="3" t="s">
        <v>6240</v>
      </c>
      <c r="Q1284" s="4" t="s">
        <v>6241</v>
      </c>
      <c r="R1284" s="3" t="s">
        <v>750</v>
      </c>
      <c r="S1284" s="3" t="s">
        <v>158</v>
      </c>
      <c r="T1284" s="3" t="s">
        <v>66</v>
      </c>
      <c r="U1284" s="3" t="s">
        <v>6242</v>
      </c>
      <c r="V1284" s="22" t="str">
        <f t="shared" ref="V1284:V1347" si="133">C1284&amp;"; Hora de aviso: "&amp;TEXT(D1284,"h:mm dd/mm/yyyy")&amp;"; Solución: "&amp;U1284&amp;"; Hora de solución: "&amp;TEXT(E1284,"h:mm dd/mm/yyyy")&amp;"; Causa: "&amp;T1284</f>
        <v>RTNFO; Hora de aviso: 11:15 25/03/2024; Solución: Se recupera reserva de 50 mtrs y un empalme de 36 hilos; Hora de solución: 16:00 25/03/2024; Causa: Vandalismo</v>
      </c>
      <c r="W1284" s="4" t="s">
        <v>160</v>
      </c>
      <c r="X1284" s="3"/>
      <c r="Y1284" s="3"/>
      <c r="Z1284" s="3" t="s">
        <v>69</v>
      </c>
      <c r="AA1284" s="3" t="s">
        <v>70</v>
      </c>
      <c r="AB1284" s="3">
        <v>8419242</v>
      </c>
      <c r="AC1284" s="3" t="s">
        <v>71</v>
      </c>
      <c r="AD1284" s="6">
        <v>0</v>
      </c>
      <c r="AE1284" s="7"/>
      <c r="AF1284" s="7"/>
      <c r="AG1284" s="6">
        <f>Tabla4[[#This Row],[Tiempo Parada de Reloj]]+Tabla4[[#This Row],[Tiempo Autorizado por Telefonica (no Máximo)]]</f>
        <v>0</v>
      </c>
      <c r="AH1284" s="7">
        <f t="shared" ca="1" si="130"/>
        <v>0.19791666666424135</v>
      </c>
      <c r="AI1284" s="8">
        <f t="shared" si="131"/>
        <v>0</v>
      </c>
      <c r="AJ1284" s="8">
        <f t="shared" ca="1" si="132"/>
        <v>4.7499999999417923</v>
      </c>
      <c r="AK1284" s="3" t="s">
        <v>106</v>
      </c>
      <c r="AL1284" s="3" t="s">
        <v>70</v>
      </c>
      <c r="AM1284" s="3" t="s">
        <v>87</v>
      </c>
      <c r="AN1284" s="3" t="s">
        <v>87</v>
      </c>
      <c r="AO1284" s="3" t="s">
        <v>88</v>
      </c>
      <c r="AP1284" s="3" t="s">
        <v>88</v>
      </c>
      <c r="AQ1284" s="23">
        <v>45377.539409722223</v>
      </c>
      <c r="AR1284" s="3"/>
      <c r="AS1284" s="23"/>
      <c r="AT1284" s="23"/>
      <c r="AU1284" s="3" t="s">
        <v>752</v>
      </c>
      <c r="AV1284" s="3" t="s">
        <v>6243</v>
      </c>
      <c r="AW1284" s="3" t="s">
        <v>1323</v>
      </c>
      <c r="AX1284" s="3">
        <v>3.1409310000000001</v>
      </c>
      <c r="AY1284" s="3">
        <v>-75.262765999999999</v>
      </c>
      <c r="AZ1284" s="8" t="str">
        <f>+CONCATENATE("Reportan apertura en el enlace ",Tabla4[[#This Row],[Enlace]]," en el ",Tabla4[[#This Row],[Distancia óptica]]," ocasionado por ",Tabla4[[#This Row],[Causa del daño]])</f>
        <v>Reportan apertura en el enlace Neiva - Natagaima en el km 34,5 desde Centro Telehuila ocasionado por Vandalismo</v>
      </c>
      <c r="BA1284" s="8" t="str">
        <f>+CONCATENATE("Para dar solución al incidente ",Tabla4[[#This Row],[Solución]])</f>
        <v>Para dar solución al incidente Se recupera reserva de 50 mtrs y un empalme de 36 hilos</v>
      </c>
      <c r="BB1284" s="3" t="str">
        <f>+_xlfn.CONCAT(Tabla4[[#This Row],[Causa Raiz]]," ",Tabla4[[#This Row],[Solución2]]," (",Tabla4[[#This Row],[Anillo]],"- Cabecera: ",Tabla4[[#This Row],[Cabecera]],"- Operador: ",Tabla4[[#This Row],[Operador]],")")</f>
        <v>Reportan apertura en el enlace Neiva - Natagaima en el km 34,5 desde Centro Telehuila ocasionado por Vandalismo Para dar solución al incidente Se recupera reserva de 50 mtrs y un empalme de 36 hilos (TRONCAL- Cabecera: CENTRO HUILA- Operador: Colombia Telecomunicaciones)</v>
      </c>
    </row>
    <row r="1285" spans="1:54" s="2" customFormat="1" ht="199.5">
      <c r="A1285" s="38">
        <f t="shared" si="129"/>
        <v>1284</v>
      </c>
      <c r="B1285" s="3">
        <v>8419904</v>
      </c>
      <c r="C1285" s="3" t="s">
        <v>54</v>
      </c>
      <c r="D1285" s="23">
        <v>45376.552083333336</v>
      </c>
      <c r="E1285" s="23">
        <v>45376.635416666664</v>
      </c>
      <c r="F1285" s="1">
        <f t="shared" ca="1" si="128"/>
        <v>8.3333333328482695E-2</v>
      </c>
      <c r="G1285" s="3" t="s">
        <v>55</v>
      </c>
      <c r="H1285" s="41"/>
      <c r="I1285" s="40"/>
      <c r="J1285" s="5" t="s">
        <v>56</v>
      </c>
      <c r="K1285" s="3" t="s">
        <v>57</v>
      </c>
      <c r="L1285" s="9" t="s">
        <v>78</v>
      </c>
      <c r="M1285" s="3" t="s">
        <v>59</v>
      </c>
      <c r="N1285" s="3" t="s">
        <v>60</v>
      </c>
      <c r="O1285" s="3" t="s">
        <v>6244</v>
      </c>
      <c r="P1285" s="3" t="s">
        <v>6245</v>
      </c>
      <c r="Q1285" s="4" t="s">
        <v>6246</v>
      </c>
      <c r="R1285" s="3" t="s">
        <v>783</v>
      </c>
      <c r="S1285" s="3" t="s">
        <v>65</v>
      </c>
      <c r="T1285" s="3" t="s">
        <v>176</v>
      </c>
      <c r="U1285" s="3" t="s">
        <v>6247</v>
      </c>
      <c r="V1285" s="22" t="str">
        <f t="shared" si="133"/>
        <v>RLFO; Hora de aviso: 13:15 25/03/2024; Solución: Se rehace empalme de 8 hilos; Hora de solución: 15:15 25/03/2024; Causa: Intervención de Terceros. No Identificados</v>
      </c>
      <c r="W1285" s="4" t="s">
        <v>68</v>
      </c>
      <c r="X1285" s="3"/>
      <c r="Y1285" s="3"/>
      <c r="Z1285" s="3" t="s">
        <v>69</v>
      </c>
      <c r="AA1285" s="3" t="s">
        <v>71</v>
      </c>
      <c r="AB1285" s="3">
        <v>0</v>
      </c>
      <c r="AC1285" s="3" t="s">
        <v>71</v>
      </c>
      <c r="AD1285" s="6">
        <v>0</v>
      </c>
      <c r="AE1285" s="7"/>
      <c r="AF1285" s="7"/>
      <c r="AG1285" s="6">
        <f>Tabla4[[#This Row],[Tiempo Parada de Reloj]]+Tabla4[[#This Row],[Tiempo Autorizado por Telefonica (no Máximo)]]</f>
        <v>0</v>
      </c>
      <c r="AH1285" s="7">
        <f t="shared" ca="1" si="130"/>
        <v>8.3333333328482695E-2</v>
      </c>
      <c r="AI1285" s="8">
        <f t="shared" si="131"/>
        <v>0</v>
      </c>
      <c r="AJ1285" s="8">
        <f t="shared" ca="1" si="132"/>
        <v>1.9999999998835847</v>
      </c>
      <c r="AK1285" s="3" t="s">
        <v>106</v>
      </c>
      <c r="AL1285" s="3" t="s">
        <v>70</v>
      </c>
      <c r="AM1285" s="3" t="s">
        <v>87</v>
      </c>
      <c r="AN1285" s="3" t="s">
        <v>87</v>
      </c>
      <c r="AO1285" s="3" t="s">
        <v>88</v>
      </c>
      <c r="AP1285" s="3" t="s">
        <v>88</v>
      </c>
      <c r="AQ1285" s="23">
        <v>45377.911805555559</v>
      </c>
      <c r="AR1285" s="3"/>
      <c r="AS1285" s="23"/>
      <c r="AT1285" s="23"/>
      <c r="AU1285" s="3" t="s">
        <v>74</v>
      </c>
      <c r="AV1285" s="3" t="s">
        <v>6248</v>
      </c>
      <c r="AW1285" s="3" t="s">
        <v>1311</v>
      </c>
      <c r="AX1285" s="3">
        <v>4.5802699999999996</v>
      </c>
      <c r="AY1285" s="3">
        <v>-74.073049999999995</v>
      </c>
      <c r="AZ1285" s="8" t="str">
        <f>+CONCATENATE("Reportan apertura en el enlace ",Tabla4[[#This Row],[Enlace]]," en el ",Tabla4[[#This Row],[Distancia óptica]]," ocasionado por ",Tabla4[[#This Row],[Causa del daño]])</f>
        <v>Reportan apertura en el enlace Mov San Blas - Mov. Dorado Sur en el km 0,645 desde Mov. Dorado Sur ocasionado por Intervención de Terceros. No Identificados</v>
      </c>
      <c r="BA1285" s="8" t="str">
        <f>+CONCATENATE("Para dar solución al incidente ",Tabla4[[#This Row],[Solución]])</f>
        <v>Para dar solución al incidente Se rehace empalme de 8 hilos</v>
      </c>
      <c r="BB1285" s="3" t="str">
        <f>+_xlfn.CONCAT(Tabla4[[#This Row],[Causa Raiz]]," ",Tabla4[[#This Row],[Solución2]]," (",Tabla4[[#This Row],[Anillo]],"- Cabecera: ",Tabla4[[#This Row],[Cabecera]],"- Operador: ",Tabla4[[#This Row],[Operador]],")")</f>
        <v>Reportan apertura en el enlace Mov San Blas - Mov. Dorado Sur en el km 0,645 desde Mov. Dorado Sur ocasionado por Intervención de Terceros. No Identificados Para dar solución al incidente Se rehace empalme de 8 hilos (UK- Cabecera: dorado sur- Operador: Colombia Telecomunicaciones)</v>
      </c>
    </row>
    <row r="1286" spans="1:54" s="2" customFormat="1" ht="142.5">
      <c r="A1286" s="38">
        <f t="shared" si="129"/>
        <v>1285</v>
      </c>
      <c r="B1286" s="3">
        <v>8419944</v>
      </c>
      <c r="C1286" s="3" t="s">
        <v>54</v>
      </c>
      <c r="D1286" s="23">
        <v>45376.652777777781</v>
      </c>
      <c r="E1286" s="23">
        <v>45376.654166666667</v>
      </c>
      <c r="F1286" s="1">
        <f t="shared" ca="1" si="128"/>
        <v>1.3888888861401938E-3</v>
      </c>
      <c r="G1286" s="3" t="s">
        <v>55</v>
      </c>
      <c r="H1286" s="41"/>
      <c r="I1286" s="40"/>
      <c r="J1286" s="5" t="s">
        <v>56</v>
      </c>
      <c r="K1286" s="3" t="s">
        <v>203</v>
      </c>
      <c r="L1286" s="9" t="s">
        <v>58</v>
      </c>
      <c r="M1286" s="3" t="s">
        <v>79</v>
      </c>
      <c r="N1286" s="3" t="s">
        <v>3537</v>
      </c>
      <c r="O1286" s="3" t="s">
        <v>6249</v>
      </c>
      <c r="P1286" s="3" t="s">
        <v>325</v>
      </c>
      <c r="Q1286" s="4" t="s">
        <v>6250</v>
      </c>
      <c r="R1286" s="3" t="s">
        <v>741</v>
      </c>
      <c r="S1286" s="3" t="s">
        <v>210</v>
      </c>
      <c r="T1286" s="3" t="s">
        <v>104</v>
      </c>
      <c r="U1286" s="3" t="s">
        <v>6251</v>
      </c>
      <c r="V1286" s="22" t="str">
        <f t="shared" si="133"/>
        <v>RLFO; Hora de aviso: 15:40 25/03/2024; Solución: Se cambia patchord armario 204; Hora de solución: 15:42 25/03/2024; Causa: Visita Fallida</v>
      </c>
      <c r="W1286" s="4" t="s">
        <v>213</v>
      </c>
      <c r="X1286" s="3"/>
      <c r="Y1286" s="3"/>
      <c r="Z1286" s="3" t="s">
        <v>69</v>
      </c>
      <c r="AA1286" s="3" t="s">
        <v>70</v>
      </c>
      <c r="AB1286" s="3">
        <v>0</v>
      </c>
      <c r="AC1286" s="3" t="s">
        <v>71</v>
      </c>
      <c r="AD1286" s="6">
        <v>0</v>
      </c>
      <c r="AE1286" s="7"/>
      <c r="AF1286" s="7"/>
      <c r="AG1286" s="6">
        <f>Tabla4[[#This Row],[Tiempo Parada de Reloj]]+Tabla4[[#This Row],[Tiempo Autorizado por Telefonica (no Máximo)]]</f>
        <v>0</v>
      </c>
      <c r="AH1286" s="7">
        <f t="shared" ca="1" si="130"/>
        <v>1.3888888861401938E-3</v>
      </c>
      <c r="AI1286" s="8">
        <f t="shared" si="131"/>
        <v>0</v>
      </c>
      <c r="AJ1286" s="8">
        <f t="shared" ca="1" si="132"/>
        <v>3.3333333267364651E-2</v>
      </c>
      <c r="AK1286" s="3" t="s">
        <v>87</v>
      </c>
      <c r="AL1286" s="3" t="s">
        <v>71</v>
      </c>
      <c r="AM1286" s="3" t="s">
        <v>87</v>
      </c>
      <c r="AN1286" s="3" t="s">
        <v>87</v>
      </c>
      <c r="AO1286" s="3" t="s">
        <v>87</v>
      </c>
      <c r="AP1286" s="3" t="s">
        <v>87</v>
      </c>
      <c r="AQ1286" s="23">
        <v>45376.654166666667</v>
      </c>
      <c r="AR1286" s="3"/>
      <c r="AS1286" s="23"/>
      <c r="AT1286" s="23"/>
      <c r="AU1286" s="3" t="s">
        <v>610</v>
      </c>
      <c r="AV1286" s="3" t="s">
        <v>69</v>
      </c>
      <c r="AW1286" s="3" t="s">
        <v>69</v>
      </c>
      <c r="AX1286" s="3" t="s">
        <v>69</v>
      </c>
      <c r="AY1286" s="3" t="s">
        <v>69</v>
      </c>
      <c r="AZ1286" s="8" t="str">
        <f>+CONCATENATE("Reportan apertura en el enlace ",Tabla4[[#This Row],[Enlace]]," en el ",Tabla4[[#This Row],[Distancia óptica]]," ocasionado por ",Tabla4[[#This Row],[Causa del daño]])</f>
        <v>Reportan apertura en el enlace Armario 204 - Cajica en el Km 0 ocasionado por Visita Fallida</v>
      </c>
      <c r="BA1286" s="8" t="str">
        <f>+CONCATENATE("Para dar solución al incidente ",Tabla4[[#This Row],[Solución]])</f>
        <v>Para dar solución al incidente Se cambia patchord armario 204</v>
      </c>
      <c r="BB1286" s="3" t="str">
        <f>+_xlfn.CONCAT(Tabla4[[#This Row],[Causa Raiz]]," ",Tabla4[[#This Row],[Solución2]]," (",Tabla4[[#This Row],[Anillo]],"- Cabecera: ",Tabla4[[#This Row],[Cabecera]],"- Operador: ",Tabla4[[#This Row],[Operador]],")")</f>
        <v>Reportan apertura en el enlace Armario 204 - Cajica en el Km 0 ocasionado por Visita Fallida Para dar solución al incidente Se cambia patchord armario 204 (NA- Cabecera: NA- Operador: Colombia Telecomunicaciones)</v>
      </c>
    </row>
    <row r="1287" spans="1:54" s="2" customFormat="1" ht="185.25">
      <c r="A1287" s="38">
        <f t="shared" si="129"/>
        <v>1286</v>
      </c>
      <c r="B1287" s="3">
        <v>8420854</v>
      </c>
      <c r="C1287" s="3" t="s">
        <v>163</v>
      </c>
      <c r="D1287" s="23">
        <v>45376.708333333336</v>
      </c>
      <c r="E1287" s="23">
        <v>45376.805555555555</v>
      </c>
      <c r="F1287" s="1">
        <f t="shared" ca="1" si="128"/>
        <v>9.7222222218988463E-2</v>
      </c>
      <c r="G1287" s="3" t="s">
        <v>55</v>
      </c>
      <c r="H1287" s="41"/>
      <c r="I1287" s="40"/>
      <c r="J1287" s="5" t="s">
        <v>56</v>
      </c>
      <c r="K1287" s="3" t="s">
        <v>359</v>
      </c>
      <c r="L1287" s="9" t="s">
        <v>58</v>
      </c>
      <c r="M1287" s="3" t="s">
        <v>360</v>
      </c>
      <c r="N1287" s="3" t="s">
        <v>483</v>
      </c>
      <c r="O1287" s="3" t="s">
        <v>484</v>
      </c>
      <c r="P1287" s="3" t="s">
        <v>6252</v>
      </c>
      <c r="Q1287" s="4" t="s">
        <v>6253</v>
      </c>
      <c r="R1287" s="3" t="s">
        <v>1420</v>
      </c>
      <c r="S1287" s="3" t="s">
        <v>366</v>
      </c>
      <c r="T1287" s="3" t="s">
        <v>176</v>
      </c>
      <c r="U1287" s="3" t="s">
        <v>6254</v>
      </c>
      <c r="V1287" s="22" t="str">
        <f t="shared" si="133"/>
        <v>RDFO; Hora de aviso: 17:00 25/03/2024; Solución: Se instala empalme de 36 hilos; Hora de solución: 19:20 25/03/2024; Causa: Intervención de Terceros. No Identificados</v>
      </c>
      <c r="W1287" s="4" t="s">
        <v>423</v>
      </c>
      <c r="X1287" s="3"/>
      <c r="Y1287" s="3"/>
      <c r="Z1287" s="3" t="s">
        <v>69</v>
      </c>
      <c r="AA1287" s="3" t="s">
        <v>71</v>
      </c>
      <c r="AB1287" s="3">
        <v>0</v>
      </c>
      <c r="AC1287" s="3" t="s">
        <v>71</v>
      </c>
      <c r="AD1287" s="6">
        <v>0</v>
      </c>
      <c r="AE1287" s="7"/>
      <c r="AF1287" s="7"/>
      <c r="AG1287" s="6">
        <f>Tabla4[[#This Row],[Tiempo Parada de Reloj]]+Tabla4[[#This Row],[Tiempo Autorizado por Telefonica (no Máximo)]]</f>
        <v>0</v>
      </c>
      <c r="AH1287" s="7">
        <f t="shared" ca="1" si="130"/>
        <v>9.7222222218988463E-2</v>
      </c>
      <c r="AI1287" s="8">
        <f t="shared" si="131"/>
        <v>0</v>
      </c>
      <c r="AJ1287" s="8">
        <f t="shared" ca="1" si="132"/>
        <v>2.3333333332557231</v>
      </c>
      <c r="AK1287" s="3" t="s">
        <v>87</v>
      </c>
      <c r="AL1287" s="3" t="s">
        <v>70</v>
      </c>
      <c r="AM1287" s="3" t="s">
        <v>120</v>
      </c>
      <c r="AN1287" s="3" t="s">
        <v>120</v>
      </c>
      <c r="AO1287" s="3" t="s">
        <v>88</v>
      </c>
      <c r="AP1287" s="3" t="s">
        <v>88</v>
      </c>
      <c r="AQ1287" s="23">
        <v>45377.707638888889</v>
      </c>
      <c r="AR1287" s="3"/>
      <c r="AS1287" s="23"/>
      <c r="AT1287" s="23"/>
      <c r="AU1287" s="3" t="s">
        <v>622</v>
      </c>
      <c r="AV1287" s="3" t="s">
        <v>4761</v>
      </c>
      <c r="AW1287" s="3" t="s">
        <v>76</v>
      </c>
      <c r="AX1287" s="3">
        <v>6.2646100000000002</v>
      </c>
      <c r="AY1287" s="3">
        <v>-75.568359999999998</v>
      </c>
      <c r="AZ1287" s="8" t="str">
        <f>+CONCATENATE("Reportan apertura en el enlace ",Tabla4[[#This Row],[Enlace]]," en el ",Tabla4[[#This Row],[Distancia óptica]]," ocasionado por ",Tabla4[[#This Row],[Causa del daño]])</f>
        <v>Reportan apertura en el enlace Medellín Centro - Aranjuez en el Km 7,8 desde centro medellin ocasionado por Intervención de Terceros. No Identificados</v>
      </c>
      <c r="BA1287" s="8" t="str">
        <f>+CONCATENATE("Para dar solución al incidente ",Tabla4[[#This Row],[Solución]])</f>
        <v>Para dar solución al incidente Se instala empalme de 36 hilos</v>
      </c>
      <c r="BB1287" s="3" t="str">
        <f>+_xlfn.CONCAT(Tabla4[[#This Row],[Causa Raiz]]," ",Tabla4[[#This Row],[Solución2]]," (",Tabla4[[#This Row],[Anillo]],"- Cabecera: ",Tabla4[[#This Row],[Cabecera]],"- Operador: ",Tabla4[[#This Row],[Operador]],")")</f>
        <v>Reportan apertura en el enlace Medellín Centro - Aranjuez en el Km 7,8 desde centro medellin ocasionado por Intervención de Terceros. No Identificados Para dar solución al incidente Se instala empalme de 36 hilos (Troncal- Cabecera: Medellin Centro- Operador: Colombia Telecomunicaciones)</v>
      </c>
    </row>
    <row r="1288" spans="1:54" s="2" customFormat="1" ht="213.75">
      <c r="A1288" s="38">
        <f t="shared" si="129"/>
        <v>1287</v>
      </c>
      <c r="B1288" s="3">
        <v>8420252</v>
      </c>
      <c r="C1288" s="3" t="s">
        <v>163</v>
      </c>
      <c r="D1288" s="23">
        <v>45376.8125</v>
      </c>
      <c r="E1288" s="23">
        <v>45386.444444444445</v>
      </c>
      <c r="F1288" s="1">
        <f t="shared" ca="1" si="128"/>
        <v>9.6319444444452529</v>
      </c>
      <c r="G1288" s="3" t="s">
        <v>55</v>
      </c>
      <c r="H1288" s="41"/>
      <c r="I1288" s="40"/>
      <c r="J1288" s="5" t="s">
        <v>56</v>
      </c>
      <c r="K1288" s="3" t="s">
        <v>77</v>
      </c>
      <c r="L1288" s="9" t="s">
        <v>78</v>
      </c>
      <c r="M1288" s="3" t="s">
        <v>6255</v>
      </c>
      <c r="N1288" s="3" t="s">
        <v>6256</v>
      </c>
      <c r="O1288" s="3" t="s">
        <v>6257</v>
      </c>
      <c r="P1288" s="3" t="s">
        <v>6258</v>
      </c>
      <c r="Q1288" s="4" t="s">
        <v>6259</v>
      </c>
      <c r="R1288" s="3" t="s">
        <v>346</v>
      </c>
      <c r="S1288" s="3" t="s">
        <v>249</v>
      </c>
      <c r="T1288" s="3" t="s">
        <v>66</v>
      </c>
      <c r="U1288" s="3" t="s">
        <v>410</v>
      </c>
      <c r="V1288" s="22" t="str">
        <f t="shared" si="133"/>
        <v>RDFO; Hora de aviso: 19:30 25/03/2024; Solución: se recupera 5 mts de reserva y se realiza un empalme de 48 hilos; Hora de solución: 10:40 04/04/2024; Causa: Vandalismo</v>
      </c>
      <c r="W1288" s="4" t="s">
        <v>160</v>
      </c>
      <c r="X1288" s="3"/>
      <c r="Y1288" s="3"/>
      <c r="Z1288" s="3" t="s">
        <v>69</v>
      </c>
      <c r="AA1288" s="3" t="s">
        <v>70</v>
      </c>
      <c r="AB1288" s="3">
        <v>0</v>
      </c>
      <c r="AC1288" s="3" t="s">
        <v>71</v>
      </c>
      <c r="AD1288" s="6">
        <v>9.4270833333333339</v>
      </c>
      <c r="AE1288" s="7"/>
      <c r="AF1288" s="7"/>
      <c r="AG1288" s="6">
        <f>Tabla4[[#This Row],[Tiempo Parada de Reloj]]+Tabla4[[#This Row],[Tiempo Autorizado por Telefonica (no Máximo)]]</f>
        <v>9.4270833333333339</v>
      </c>
      <c r="AH1288" s="7">
        <f t="shared" ca="1" si="130"/>
        <v>0.20486111111191896</v>
      </c>
      <c r="AI1288" s="8">
        <f t="shared" si="131"/>
        <v>226.25</v>
      </c>
      <c r="AJ1288" s="8">
        <f t="shared" ca="1" si="132"/>
        <v>4.916666666686055</v>
      </c>
      <c r="AK1288" s="3" t="s">
        <v>87</v>
      </c>
      <c r="AL1288" s="3" t="s">
        <v>70</v>
      </c>
      <c r="AM1288" s="3" t="s">
        <v>120</v>
      </c>
      <c r="AN1288" s="3" t="s">
        <v>73</v>
      </c>
      <c r="AO1288" s="3" t="s">
        <v>87</v>
      </c>
      <c r="AP1288" s="3" t="s">
        <v>87</v>
      </c>
      <c r="AQ1288" s="23">
        <v>45388.42083333333</v>
      </c>
      <c r="AR1288" s="3"/>
      <c r="AS1288" s="23"/>
      <c r="AT1288" s="23"/>
      <c r="AU1288" s="3" t="s">
        <v>1306</v>
      </c>
      <c r="AV1288" s="3" t="s">
        <v>6256</v>
      </c>
      <c r="AW1288" s="3" t="s">
        <v>307</v>
      </c>
      <c r="AX1288" s="3">
        <v>4.2158899999999999</v>
      </c>
      <c r="AY1288" s="3">
        <v>-69.939357999999999</v>
      </c>
      <c r="AZ1288" s="8" t="str">
        <f>+CONCATENATE("Reportan apertura en el enlace ",Tabla4[[#This Row],[Enlace]]," en el ",Tabla4[[#This Row],[Distancia óptica]]," ocasionado por ",Tabla4[[#This Row],[Causa del daño]])</f>
        <v>Reportan apertura en el enlace Mov.Leticia centro - Mov.Leticia centro remoto en el Km 0,600 desde Mov. Leticia Centro  ocasionado por Vandalismo</v>
      </c>
      <c r="BA1288" s="8" t="str">
        <f>+CONCATENATE("Para dar solución al incidente ",Tabla4[[#This Row],[Solución]])</f>
        <v>Para dar solución al incidente se recupera 5 mts de reserva y se realiza un empalme de 48 hilos</v>
      </c>
      <c r="BB1288" s="3" t="str">
        <f>+_xlfn.CONCAT(Tabla4[[#This Row],[Causa Raiz]]," ",Tabla4[[#This Row],[Solución2]]," (",Tabla4[[#This Row],[Anillo]],"- Cabecera: ",Tabla4[[#This Row],[Cabecera]],"- Operador: ",Tabla4[[#This Row],[Operador]],")")</f>
        <v>Reportan apertura en el enlace Mov.Leticia centro - Mov.Leticia centro remoto en el Km 0,600 desde Mov. Leticia Centro  ocasionado por Vandalismo Para dar solución al incidente se recupera 5 mts de reserva y se realiza un empalme de 48 hilos (LINEAL- Cabecera: LETICIA- Operador: Colombia Telecomunicaciones)</v>
      </c>
    </row>
    <row r="1289" spans="1:54" s="2" customFormat="1" ht="156.75">
      <c r="A1289" s="38">
        <f t="shared" si="129"/>
        <v>1288</v>
      </c>
      <c r="B1289" s="3">
        <v>8420224</v>
      </c>
      <c r="C1289" s="3" t="s">
        <v>54</v>
      </c>
      <c r="D1289" s="23">
        <v>45376.875</v>
      </c>
      <c r="E1289" s="23">
        <v>45376.876388888886</v>
      </c>
      <c r="F1289" s="1">
        <f t="shared" ca="1" si="128"/>
        <v>1.3888888861401938E-3</v>
      </c>
      <c r="G1289" s="3" t="s">
        <v>55</v>
      </c>
      <c r="H1289" s="41"/>
      <c r="I1289" s="40"/>
      <c r="J1289" s="5" t="s">
        <v>56</v>
      </c>
      <c r="K1289" s="3" t="s">
        <v>77</v>
      </c>
      <c r="L1289" s="9" t="s">
        <v>78</v>
      </c>
      <c r="M1289" s="3" t="s">
        <v>838</v>
      </c>
      <c r="N1289" s="3" t="s">
        <v>839</v>
      </c>
      <c r="O1289" s="3" t="s">
        <v>6260</v>
      </c>
      <c r="P1289" s="3" t="s">
        <v>325</v>
      </c>
      <c r="Q1289" s="4" t="s">
        <v>6261</v>
      </c>
      <c r="R1289" s="3" t="s">
        <v>288</v>
      </c>
      <c r="S1289" s="3" t="s">
        <v>289</v>
      </c>
      <c r="T1289" s="3" t="s">
        <v>104</v>
      </c>
      <c r="U1289" s="3" t="s">
        <v>6262</v>
      </c>
      <c r="V1289" s="22" t="str">
        <f t="shared" si="133"/>
        <v>RLFO; Hora de aviso: 21:00 25/03/2024; Solución: sitio estaba sin energia se establece servicios sin novedad; Hora de solución: 21:02 25/03/2024; Causa: Visita Fallida</v>
      </c>
      <c r="W1289" s="4" t="s">
        <v>160</v>
      </c>
      <c r="X1289" s="3"/>
      <c r="Y1289" s="3"/>
      <c r="Z1289" s="3" t="s">
        <v>69</v>
      </c>
      <c r="AA1289" s="3" t="s">
        <v>70</v>
      </c>
      <c r="AB1289" s="3">
        <v>8408370</v>
      </c>
      <c r="AC1289" s="3" t="s">
        <v>71</v>
      </c>
      <c r="AD1289" s="6">
        <v>0</v>
      </c>
      <c r="AE1289" s="7"/>
      <c r="AF1289" s="7"/>
      <c r="AG1289" s="6">
        <f>Tabla4[[#This Row],[Tiempo Parada de Reloj]]+Tabla4[[#This Row],[Tiempo Autorizado por Telefonica (no Máximo)]]</f>
        <v>0</v>
      </c>
      <c r="AH1289" s="7">
        <f t="shared" ca="1" si="130"/>
        <v>1.3888888861401938E-3</v>
      </c>
      <c r="AI1289" s="8">
        <f t="shared" si="131"/>
        <v>0</v>
      </c>
      <c r="AJ1289" s="8">
        <f t="shared" ca="1" si="132"/>
        <v>3.3333333267364651E-2</v>
      </c>
      <c r="AK1289" s="3" t="s">
        <v>87</v>
      </c>
      <c r="AL1289" s="3" t="s">
        <v>70</v>
      </c>
      <c r="AM1289" s="3" t="s">
        <v>120</v>
      </c>
      <c r="AN1289" s="3" t="s">
        <v>119</v>
      </c>
      <c r="AO1289" s="3" t="s">
        <v>119</v>
      </c>
      <c r="AP1289" s="3" t="s">
        <v>119</v>
      </c>
      <c r="AQ1289" s="23">
        <v>45378.333333333336</v>
      </c>
      <c r="AR1289" s="3"/>
      <c r="AS1289" s="23"/>
      <c r="AT1289" s="23"/>
      <c r="AU1289" s="3" t="s">
        <v>404</v>
      </c>
      <c r="AV1289" s="3" t="s">
        <v>69</v>
      </c>
      <c r="AW1289" s="3" t="s">
        <v>69</v>
      </c>
      <c r="AX1289" s="3" t="s">
        <v>69</v>
      </c>
      <c r="AY1289" s="3" t="s">
        <v>69</v>
      </c>
      <c r="AZ1289" s="8" t="str">
        <f>+CONCATENATE("Reportan apertura en el enlace ",Tabla4[[#This Row],[Enlace]]," en el ",Tabla4[[#This Row],[Distancia óptica]]," ocasionado por ",Tabla4[[#This Row],[Causa del daño]])</f>
        <v>Reportan apertura en el enlace Mov.Nueva sol - Mov.Montelibano en el Km 0 ocasionado por Visita Fallida</v>
      </c>
      <c r="BA1289" s="8" t="str">
        <f>+CONCATENATE("Para dar solución al incidente ",Tabla4[[#This Row],[Solución]])</f>
        <v>Para dar solución al incidente sitio estaba sin energia se establece servicios sin novedad</v>
      </c>
      <c r="BB1289" s="3" t="str">
        <f>+_xlfn.CONCAT(Tabla4[[#This Row],[Causa Raiz]]," ",Tabla4[[#This Row],[Solución2]]," (",Tabla4[[#This Row],[Anillo]],"- Cabecera: ",Tabla4[[#This Row],[Cabecera]],"- Operador: ",Tabla4[[#This Row],[Operador]],")")</f>
        <v>Reportan apertura en el enlace Mov.Nueva sol - Mov.Montelibano en el Km 0 ocasionado por Visita Fallida Para dar solución al incidente sitio estaba sin energia se establece servicios sin novedad (NA- Cabecera: NA- Operador: Colombia Telecomunicaciones)</v>
      </c>
    </row>
    <row r="1290" spans="1:54" s="2" customFormat="1" ht="185.25">
      <c r="A1290" s="38">
        <f t="shared" si="129"/>
        <v>1289</v>
      </c>
      <c r="B1290" s="3">
        <v>8422029</v>
      </c>
      <c r="C1290" s="3" t="s">
        <v>163</v>
      </c>
      <c r="D1290" s="23">
        <v>45376.805555555555</v>
      </c>
      <c r="E1290" s="23">
        <v>45377.371527777781</v>
      </c>
      <c r="F1290" s="1">
        <f t="shared" ca="1" si="128"/>
        <v>0.56597222222626442</v>
      </c>
      <c r="G1290" s="3" t="s">
        <v>55</v>
      </c>
      <c r="H1290" s="41"/>
      <c r="I1290" s="40"/>
      <c r="J1290" s="5" t="s">
        <v>56</v>
      </c>
      <c r="K1290" s="3" t="s">
        <v>359</v>
      </c>
      <c r="L1290" s="9" t="s">
        <v>58</v>
      </c>
      <c r="M1290" s="3" t="s">
        <v>360</v>
      </c>
      <c r="N1290" s="3" t="s">
        <v>483</v>
      </c>
      <c r="O1290" s="3" t="s">
        <v>484</v>
      </c>
      <c r="P1290" s="3" t="s">
        <v>6263</v>
      </c>
      <c r="Q1290" s="4" t="s">
        <v>6264</v>
      </c>
      <c r="R1290" s="3" t="s">
        <v>1420</v>
      </c>
      <c r="S1290" s="3" t="s">
        <v>366</v>
      </c>
      <c r="T1290" s="3" t="s">
        <v>256</v>
      </c>
      <c r="U1290" s="3" t="s">
        <v>2089</v>
      </c>
      <c r="V1290" s="22" t="str">
        <f t="shared" si="133"/>
        <v>RDFO; Hora de aviso: 19:20 25/03/2024; Solución: Se refusiona hilo en empalme existente; Hora de solución: 8:55 26/03/2024; Causa: Falla de Empalme de FiOp</v>
      </c>
      <c r="W1290" s="4" t="s">
        <v>423</v>
      </c>
      <c r="X1290" s="3"/>
      <c r="Y1290" s="3"/>
      <c r="Z1290" s="3" t="s">
        <v>69</v>
      </c>
      <c r="AA1290" s="3" t="s">
        <v>71</v>
      </c>
      <c r="AB1290" s="3">
        <v>0</v>
      </c>
      <c r="AC1290" s="3" t="s">
        <v>71</v>
      </c>
      <c r="AD1290" s="6">
        <v>0.51041666666666663</v>
      </c>
      <c r="AE1290" s="7"/>
      <c r="AF1290" s="7"/>
      <c r="AG1290" s="6">
        <f>Tabla4[[#This Row],[Tiempo Parada de Reloj]]+Tabla4[[#This Row],[Tiempo Autorizado por Telefonica (no Máximo)]]</f>
        <v>0.51041666666666663</v>
      </c>
      <c r="AH1290" s="7">
        <f t="shared" ca="1" si="130"/>
        <v>5.5555555559597791E-2</v>
      </c>
      <c r="AI1290" s="8">
        <f t="shared" si="131"/>
        <v>12.25</v>
      </c>
      <c r="AJ1290" s="8">
        <f t="shared" ca="1" si="132"/>
        <v>1.333333333430347</v>
      </c>
      <c r="AK1290" s="3" t="s">
        <v>120</v>
      </c>
      <c r="AL1290" s="3" t="s">
        <v>70</v>
      </c>
      <c r="AM1290" s="3" t="s">
        <v>98</v>
      </c>
      <c r="AN1290" s="3" t="s">
        <v>98</v>
      </c>
      <c r="AO1290" s="3" t="s">
        <v>88</v>
      </c>
      <c r="AP1290" s="3" t="s">
        <v>88</v>
      </c>
      <c r="AQ1290" s="23">
        <v>45377.772916666669</v>
      </c>
      <c r="AR1290" s="3"/>
      <c r="AS1290" s="23"/>
      <c r="AT1290" s="23"/>
      <c r="AU1290" s="3" t="s">
        <v>622</v>
      </c>
      <c r="AV1290" s="3" t="s">
        <v>4761</v>
      </c>
      <c r="AW1290" s="3" t="s">
        <v>135</v>
      </c>
      <c r="AX1290" s="3">
        <v>6.2646100000000002</v>
      </c>
      <c r="AY1290" s="3">
        <v>-75.568640000000002</v>
      </c>
      <c r="AZ1290" s="8" t="str">
        <f>+CONCATENATE("Reportan apertura en el enlace ",Tabla4[[#This Row],[Enlace]]," en el ",Tabla4[[#This Row],[Distancia óptica]]," ocasionado por ",Tabla4[[#This Row],[Causa del daño]])</f>
        <v>Reportan apertura en el enlace Medellín Centro - Aranjuez en el Km 5,1 desde centro medellin ocasionado por Falla de Empalme de FiOp</v>
      </c>
      <c r="BA1290" s="8" t="str">
        <f>+CONCATENATE("Para dar solución al incidente ",Tabla4[[#This Row],[Solución]])</f>
        <v>Para dar solución al incidente Se refusiona hilo en empalme existente</v>
      </c>
      <c r="BB1290" s="3" t="str">
        <f>+_xlfn.CONCAT(Tabla4[[#This Row],[Causa Raiz]]," ",Tabla4[[#This Row],[Solución2]]," (",Tabla4[[#This Row],[Anillo]],"- Cabecera: ",Tabla4[[#This Row],[Cabecera]],"- Operador: ",Tabla4[[#This Row],[Operador]],")")</f>
        <v>Reportan apertura en el enlace Medellín Centro - Aranjuez en el Km 5,1 desde centro medellin ocasionado por Falla de Empalme de FiOp Para dar solución al incidente Se refusiona hilo en empalme existente (Lineal- Cabecera: Medellin Centro- Operador: Colombia Telecomunicaciones)</v>
      </c>
    </row>
    <row r="1291" spans="1:54" s="2" customFormat="1" ht="199.5">
      <c r="A1291" s="38">
        <f t="shared" si="129"/>
        <v>1290</v>
      </c>
      <c r="B1291" s="3">
        <v>8422702</v>
      </c>
      <c r="C1291" s="3" t="s">
        <v>54</v>
      </c>
      <c r="D1291" s="23">
        <v>45377.236111111109</v>
      </c>
      <c r="E1291" s="23">
        <v>45377.427083333336</v>
      </c>
      <c r="F1291" s="1">
        <f t="shared" ca="1" si="128"/>
        <v>0.19097222222626442</v>
      </c>
      <c r="G1291" s="3" t="s">
        <v>55</v>
      </c>
      <c r="H1291" s="41"/>
      <c r="I1291" s="40"/>
      <c r="J1291" s="5" t="s">
        <v>56</v>
      </c>
      <c r="K1291" s="3" t="s">
        <v>77</v>
      </c>
      <c r="L1291" s="9" t="s">
        <v>58</v>
      </c>
      <c r="M1291" s="3" t="s">
        <v>373</v>
      </c>
      <c r="N1291" s="3" t="s">
        <v>374</v>
      </c>
      <c r="O1291" s="3" t="s">
        <v>5904</v>
      </c>
      <c r="P1291" s="3" t="s">
        <v>6265</v>
      </c>
      <c r="Q1291" s="4" t="s">
        <v>6266</v>
      </c>
      <c r="R1291" s="3" t="s">
        <v>346</v>
      </c>
      <c r="S1291" s="3" t="s">
        <v>249</v>
      </c>
      <c r="T1291" s="3" t="s">
        <v>66</v>
      </c>
      <c r="U1291" s="3" t="s">
        <v>6267</v>
      </c>
      <c r="V1291" s="22" t="str">
        <f t="shared" si="133"/>
        <v>RLFO; Hora de aviso: 5:40 26/03/2024; Solución: Se recupera 8 mts de reserva y se realiza un empalme de 36 hilos; Hora de solución: 10:15 26/03/2024; Causa: Vandalismo</v>
      </c>
      <c r="W1291" s="4" t="s">
        <v>160</v>
      </c>
      <c r="X1291" s="3"/>
      <c r="Y1291" s="3"/>
      <c r="Z1291" s="3" t="s">
        <v>69</v>
      </c>
      <c r="AA1291" s="3" t="s">
        <v>70</v>
      </c>
      <c r="AB1291" s="3">
        <v>8422645</v>
      </c>
      <c r="AC1291" s="3" t="s">
        <v>71</v>
      </c>
      <c r="AD1291" s="6">
        <v>2.7777777777777776E-2</v>
      </c>
      <c r="AE1291" s="7"/>
      <c r="AF1291" s="7"/>
      <c r="AG1291" s="6">
        <f>Tabla4[[#This Row],[Tiempo Parada de Reloj]]+Tabla4[[#This Row],[Tiempo Autorizado por Telefonica (no Máximo)]]</f>
        <v>2.7777777777777776E-2</v>
      </c>
      <c r="AH1291" s="7">
        <f t="shared" ca="1" si="130"/>
        <v>0.16319444444848663</v>
      </c>
      <c r="AI1291" s="8">
        <f t="shared" si="131"/>
        <v>0.66666666666666663</v>
      </c>
      <c r="AJ1291" s="8">
        <f t="shared" ca="1" si="132"/>
        <v>3.9166666667636791</v>
      </c>
      <c r="AK1291" s="3" t="s">
        <v>120</v>
      </c>
      <c r="AL1291" s="3" t="s">
        <v>70</v>
      </c>
      <c r="AM1291" s="3" t="s">
        <v>98</v>
      </c>
      <c r="AN1291" s="3" t="s">
        <v>98</v>
      </c>
      <c r="AO1291" s="3" t="s">
        <v>88</v>
      </c>
      <c r="AP1291" s="3" t="s">
        <v>88</v>
      </c>
      <c r="AQ1291" s="23">
        <v>45379.963194444441</v>
      </c>
      <c r="AR1291" s="3"/>
      <c r="AS1291" s="23"/>
      <c r="AT1291" s="23"/>
      <c r="AU1291" s="3" t="s">
        <v>1266</v>
      </c>
      <c r="AV1291" s="3" t="s">
        <v>1592</v>
      </c>
      <c r="AW1291" s="3" t="s">
        <v>135</v>
      </c>
      <c r="AX1291" s="3">
        <v>4.1488899999999997</v>
      </c>
      <c r="AY1291" s="3">
        <v>-73.631110000000007</v>
      </c>
      <c r="AZ1291" s="8" t="str">
        <f>+CONCATENATE("Reportan apertura en el enlace ",Tabla4[[#This Row],[Enlace]]," en el ",Tabla4[[#This Row],[Distancia óptica]]," ocasionado por ",Tabla4[[#This Row],[Causa del daño]])</f>
        <v>Reportan apertura en el enlace Mov. Esperanza - Mov. Jordan en el Km 4,3 desde Esperanza ocasionado por Vandalismo</v>
      </c>
      <c r="BA1291" s="8" t="str">
        <f>+CONCATENATE("Para dar solución al incidente ",Tabla4[[#This Row],[Solución]])</f>
        <v>Para dar solución al incidente Se recupera 8 mts de reserva y se realiza un empalme de 36 hilos</v>
      </c>
      <c r="BB1291" s="3" t="str">
        <f>+_xlfn.CONCAT(Tabla4[[#This Row],[Causa Raiz]]," ",Tabla4[[#This Row],[Solución2]]," (",Tabla4[[#This Row],[Anillo]],"- Cabecera: ",Tabla4[[#This Row],[Cabecera]],"- Operador: ",Tabla4[[#This Row],[Operador]],")")</f>
        <v>Reportan apertura en el enlace Mov. Esperanza - Mov. Jordan en el Km 4,3 desde Esperanza ocasionado por Vandalismo Para dar solución al incidente Se recupera 8 mts de reserva y se realiza un empalme de 36 hilos (Lineal- Cabecera: Esperanza- Operador: Colombia Telecomunicaciones)</v>
      </c>
    </row>
    <row r="1292" spans="1:54" s="2" customFormat="1" ht="213.75">
      <c r="A1292" s="38">
        <f t="shared" si="129"/>
        <v>1291</v>
      </c>
      <c r="B1292" s="3">
        <v>8422821</v>
      </c>
      <c r="C1292" s="3" t="s">
        <v>92</v>
      </c>
      <c r="D1292" s="23">
        <v>45377.315972222219</v>
      </c>
      <c r="E1292" s="23">
        <v>45377.770833333336</v>
      </c>
      <c r="F1292" s="1">
        <f t="shared" ca="1" si="128"/>
        <v>0.45486111111677019</v>
      </c>
      <c r="G1292" s="3" t="s">
        <v>55</v>
      </c>
      <c r="H1292" s="41"/>
      <c r="I1292" s="40">
        <v>11822264</v>
      </c>
      <c r="J1292" s="5" t="s">
        <v>490</v>
      </c>
      <c r="K1292" s="3" t="s">
        <v>490</v>
      </c>
      <c r="L1292" s="9" t="s">
        <v>58</v>
      </c>
      <c r="M1292" s="3" t="s">
        <v>383</v>
      </c>
      <c r="N1292" s="3" t="s">
        <v>384</v>
      </c>
      <c r="O1292" s="3" t="s">
        <v>1479</v>
      </c>
      <c r="P1292" s="3" t="s">
        <v>6268</v>
      </c>
      <c r="Q1292" s="4" t="s">
        <v>6269</v>
      </c>
      <c r="R1292" s="3" t="s">
        <v>562</v>
      </c>
      <c r="S1292" s="3" t="s">
        <v>494</v>
      </c>
      <c r="T1292" s="3" t="s">
        <v>176</v>
      </c>
      <c r="U1292" s="3" t="s">
        <v>6270</v>
      </c>
      <c r="V1292" s="22" t="str">
        <f t="shared" si="133"/>
        <v>RTNFO; Hora de aviso: 7:35 26/03/2024; Solución: Se debe recuperar ambas puntas de la fibra, tender 300 metros de cable e instalar dos cajas de empalme.; Hora de solución: 18:30 26/03/2024; Causa: Intervención de Terceros. No Identificados</v>
      </c>
      <c r="W1292" s="4" t="s">
        <v>496</v>
      </c>
      <c r="X1292" s="3"/>
      <c r="Y1292" s="3"/>
      <c r="Z1292" s="3" t="s">
        <v>69</v>
      </c>
      <c r="AA1292" s="3" t="s">
        <v>71</v>
      </c>
      <c r="AB1292" s="3">
        <v>0</v>
      </c>
      <c r="AC1292" s="3" t="s">
        <v>71</v>
      </c>
      <c r="AD1292" s="6">
        <v>0</v>
      </c>
      <c r="AE1292" s="7"/>
      <c r="AF1292" s="7"/>
      <c r="AG1292" s="6">
        <f>Tabla4[[#This Row],[Tiempo Parada de Reloj]]+Tabla4[[#This Row],[Tiempo Autorizado por Telefonica (no Máximo)]]</f>
        <v>0</v>
      </c>
      <c r="AH1292" s="7">
        <f t="shared" ca="1" si="130"/>
        <v>0.45486111111677019</v>
      </c>
      <c r="AI1292" s="8">
        <f t="shared" si="131"/>
        <v>0</v>
      </c>
      <c r="AJ1292" s="8">
        <f t="shared" ca="1" si="132"/>
        <v>10.916666666802485</v>
      </c>
      <c r="AK1292" s="3" t="s">
        <v>98</v>
      </c>
      <c r="AL1292" s="3" t="s">
        <v>70</v>
      </c>
      <c r="AM1292" s="3" t="s">
        <v>460</v>
      </c>
      <c r="AN1292" s="3" t="s">
        <v>460</v>
      </c>
      <c r="AO1292" s="3" t="s">
        <v>119</v>
      </c>
      <c r="AP1292" s="3" t="s">
        <v>119</v>
      </c>
      <c r="AQ1292" s="23">
        <v>45482.722222222219</v>
      </c>
      <c r="AR1292" s="3"/>
      <c r="AS1292" s="23"/>
      <c r="AT1292" s="23"/>
      <c r="AU1292" s="3" t="s">
        <v>494</v>
      </c>
      <c r="AV1292" s="3" t="s">
        <v>5100</v>
      </c>
      <c r="AW1292" s="3" t="s">
        <v>1323</v>
      </c>
      <c r="AX1292" s="3">
        <v>9.7686150000000005</v>
      </c>
      <c r="AY1292" s="3">
        <v>-75.509664999999998</v>
      </c>
      <c r="AZ1292" s="8" t="str">
        <f>+CONCATENATE("Reportan apertura en el enlace ",Tabla4[[#This Row],[Enlace]]," en el ",Tabla4[[#This Row],[Distancia óptica]]," ocasionado por ",Tabla4[[#This Row],[Causa del daño]])</f>
        <v>Reportan apertura en el enlace Cartagena - Tolú en el Km 102,4 desde Cartagena ocasionado por Intervención de Terceros. No Identificados</v>
      </c>
      <c r="BA1292" s="8" t="str">
        <f>+CONCATENATE("Para dar solución al incidente ",Tabla4[[#This Row],[Solución]])</f>
        <v>Para dar solución al incidente Se debe recuperar ambas puntas de la fibra, tender 300 metros de cable e instalar dos cajas de empalme.</v>
      </c>
      <c r="BB1292" s="3" t="str">
        <f>+_xlfn.CONCAT(Tabla4[[#This Row],[Causa Raiz]]," ",Tabla4[[#This Row],[Solución2]]," (",Tabla4[[#This Row],[Anillo]],"- Cabecera: ",Tabla4[[#This Row],[Cabecera]],"- Operador: ",Tabla4[[#This Row],[Operador]],")")</f>
        <v>Reportan apertura en el enlace Cartagena - Tolú en el Km 102,4 desde Cartagena ocasionado por Intervención de Terceros. No Identificados Para dar solución al incidente Se debe recuperar ambas puntas de la fibra, tender 300 metros de cable e instalar dos cajas de empalme. (TRONCAL- Cabecera: Cartagena- Operador: UNE)</v>
      </c>
    </row>
    <row r="1293" spans="1:54" s="2" customFormat="1" ht="213.75">
      <c r="A1293" s="38">
        <f t="shared" si="129"/>
        <v>1292</v>
      </c>
      <c r="B1293" s="3">
        <v>8421669</v>
      </c>
      <c r="C1293" s="3" t="s">
        <v>54</v>
      </c>
      <c r="D1293" s="23">
        <v>45377.354166666664</v>
      </c>
      <c r="E1293" s="23">
        <v>45377.489583333336</v>
      </c>
      <c r="F1293" s="1">
        <f t="shared" ca="1" si="128"/>
        <v>0.13541666667151731</v>
      </c>
      <c r="G1293" s="3" t="s">
        <v>55</v>
      </c>
      <c r="H1293" s="41"/>
      <c r="I1293" s="40"/>
      <c r="J1293" s="5" t="s">
        <v>56</v>
      </c>
      <c r="K1293" s="3" t="s">
        <v>122</v>
      </c>
      <c r="L1293" s="9" t="s">
        <v>58</v>
      </c>
      <c r="M1293" s="3" t="s">
        <v>123</v>
      </c>
      <c r="N1293" s="3" t="s">
        <v>124</v>
      </c>
      <c r="O1293" s="3" t="s">
        <v>6271</v>
      </c>
      <c r="P1293" s="3" t="s">
        <v>6272</v>
      </c>
      <c r="Q1293" s="4" t="s">
        <v>6273</v>
      </c>
      <c r="R1293" s="3" t="s">
        <v>128</v>
      </c>
      <c r="S1293" s="3" t="s">
        <v>129</v>
      </c>
      <c r="T1293" s="3" t="s">
        <v>380</v>
      </c>
      <c r="U1293" s="3" t="s">
        <v>6274</v>
      </c>
      <c r="V1293" s="22" t="str">
        <f t="shared" si="133"/>
        <v>RLFO; Hora de aviso: 8:30 26/03/2024; Solución: se realiza tendido de 150 metros de F.O de 24 hilos y se hacen dos empalmes de 24 hilos ; Hora de solución: 11:45 26/03/2024; Causa: Corto Circuito</v>
      </c>
      <c r="W1293" s="4" t="s">
        <v>132</v>
      </c>
      <c r="X1293" s="3"/>
      <c r="Y1293" s="3"/>
      <c r="Z1293" s="3" t="s">
        <v>69</v>
      </c>
      <c r="AA1293" s="3" t="s">
        <v>70</v>
      </c>
      <c r="AB1293" s="3">
        <v>8421669</v>
      </c>
      <c r="AC1293" s="3" t="s">
        <v>71</v>
      </c>
      <c r="AD1293" s="6">
        <v>0</v>
      </c>
      <c r="AE1293" s="7"/>
      <c r="AF1293" s="7"/>
      <c r="AG1293" s="6">
        <f>Tabla4[[#This Row],[Tiempo Parada de Reloj]]+Tabla4[[#This Row],[Tiempo Autorizado por Telefonica (no Máximo)]]</f>
        <v>0</v>
      </c>
      <c r="AH1293" s="7">
        <f t="shared" ca="1" si="130"/>
        <v>0.13541666667151731</v>
      </c>
      <c r="AI1293" s="8">
        <f t="shared" si="131"/>
        <v>0</v>
      </c>
      <c r="AJ1293" s="8">
        <f t="shared" ca="1" si="132"/>
        <v>3.2500000001164153</v>
      </c>
      <c r="AK1293" s="3" t="s">
        <v>106</v>
      </c>
      <c r="AL1293" s="3" t="s">
        <v>70</v>
      </c>
      <c r="AM1293" s="3" t="s">
        <v>98</v>
      </c>
      <c r="AN1293" s="3" t="s">
        <v>98</v>
      </c>
      <c r="AO1293" s="3" t="s">
        <v>88</v>
      </c>
      <c r="AP1293" s="3" t="s">
        <v>88</v>
      </c>
      <c r="AQ1293" s="23">
        <v>45377.592361111114</v>
      </c>
      <c r="AR1293" s="3"/>
      <c r="AS1293" s="23"/>
      <c r="AT1293" s="23"/>
      <c r="AU1293" s="3" t="s">
        <v>467</v>
      </c>
      <c r="AV1293" s="3" t="s">
        <v>4570</v>
      </c>
      <c r="AW1293" s="3" t="s">
        <v>151</v>
      </c>
      <c r="AX1293" s="3">
        <v>10.921469999999999</v>
      </c>
      <c r="AY1293" s="3">
        <v>-74.795580000000001</v>
      </c>
      <c r="AZ1293" s="8" t="str">
        <f>+CONCATENATE("Reportan apertura en el enlace ",Tabla4[[#This Row],[Enlace]]," en el ",Tabla4[[#This Row],[Distancia óptica]]," ocasionado por ",Tabla4[[#This Row],[Causa del daño]])</f>
        <v>Reportan apertura en el enlace Villa Muvdi - Buenos Aires en el km 1,064 desde Villa Muvdi ocasionado por Corto Circuito</v>
      </c>
      <c r="BA1293" s="8" t="str">
        <f>+CONCATENATE("Para dar solución al incidente ",Tabla4[[#This Row],[Solución]])</f>
        <v xml:space="preserve">Para dar solución al incidente se realiza tendido de 150 metros de F.O de 24 hilos y se hacen dos empalmes de 24 hilos </v>
      </c>
      <c r="BB1293" s="3" t="str">
        <f>+_xlfn.CONCAT(Tabla4[[#This Row],[Causa Raiz]]," ",Tabla4[[#This Row],[Solución2]]," (",Tabla4[[#This Row],[Anillo]],"- Cabecera: ",Tabla4[[#This Row],[Cabecera]],"- Operador: ",Tabla4[[#This Row],[Operador]],")")</f>
        <v>Reportan apertura en el enlace Villa Muvdi - Buenos Aires en el km 1,064 desde Villa Muvdi ocasionado por Corto Circuito Para dar solución al incidente se realiza tendido de 150 metros de F.O de 24 hilos y se hacen dos empalmes de 24 hilos  (Lineal - Cabecera: Buenos Aires- Operador: Colombia Telecomunicaciones)</v>
      </c>
    </row>
    <row r="1294" spans="1:54" s="2" customFormat="1" ht="171">
      <c r="A1294" s="38">
        <f t="shared" si="129"/>
        <v>1293</v>
      </c>
      <c r="B1294" s="3">
        <v>8422953</v>
      </c>
      <c r="C1294" s="3" t="s">
        <v>163</v>
      </c>
      <c r="D1294" s="23">
        <v>45377.354166666664</v>
      </c>
      <c r="E1294" s="23">
        <v>45377.666666666664</v>
      </c>
      <c r="F1294" s="1">
        <f t="shared" ca="1" si="128"/>
        <v>0.3125</v>
      </c>
      <c r="G1294" s="3" t="s">
        <v>55</v>
      </c>
      <c r="H1294" s="41"/>
      <c r="I1294" s="40"/>
      <c r="J1294" s="5" t="s">
        <v>56</v>
      </c>
      <c r="K1294" s="3" t="s">
        <v>77</v>
      </c>
      <c r="L1294" s="9" t="s">
        <v>78</v>
      </c>
      <c r="M1294" s="3" t="s">
        <v>79</v>
      </c>
      <c r="N1294" s="3" t="s">
        <v>308</v>
      </c>
      <c r="O1294" s="3" t="s">
        <v>6275</v>
      </c>
      <c r="P1294" s="3" t="s">
        <v>6276</v>
      </c>
      <c r="Q1294" s="4" t="s">
        <v>6277</v>
      </c>
      <c r="R1294" s="3" t="s">
        <v>248</v>
      </c>
      <c r="S1294" s="3" t="s">
        <v>249</v>
      </c>
      <c r="T1294" s="3" t="s">
        <v>116</v>
      </c>
      <c r="U1294" s="3" t="s">
        <v>6278</v>
      </c>
      <c r="V1294" s="22" t="str">
        <f t="shared" si="133"/>
        <v>RDFO; Hora de aviso: 8:30 26/03/2024; Solución: se instala empalme de 48 hilos; Hora de solución: 16:00 26/03/2024; Causa: Hurto</v>
      </c>
      <c r="W1294" s="4" t="s">
        <v>160</v>
      </c>
      <c r="X1294" s="3"/>
      <c r="Y1294" s="3"/>
      <c r="Z1294" s="3" t="s">
        <v>69</v>
      </c>
      <c r="AA1294" s="3" t="s">
        <v>71</v>
      </c>
      <c r="AB1294" s="3">
        <v>0</v>
      </c>
      <c r="AC1294" s="3" t="s">
        <v>71</v>
      </c>
      <c r="AD1294" s="6">
        <v>0.10416666666666667</v>
      </c>
      <c r="AE1294" s="7"/>
      <c r="AF1294" s="7"/>
      <c r="AG1294" s="6">
        <f>Tabla4[[#This Row],[Tiempo Parada de Reloj]]+Tabla4[[#This Row],[Tiempo Autorizado por Telefonica (no Máximo)]]</f>
        <v>0.10416666666666667</v>
      </c>
      <c r="AH1294" s="7">
        <f t="shared" ca="1" si="130"/>
        <v>0.20833333333333331</v>
      </c>
      <c r="AI1294" s="8">
        <f t="shared" si="131"/>
        <v>2.5</v>
      </c>
      <c r="AJ1294" s="8">
        <f t="shared" ca="1" si="132"/>
        <v>5</v>
      </c>
      <c r="AK1294" s="3" t="s">
        <v>106</v>
      </c>
      <c r="AL1294" s="3" t="s">
        <v>70</v>
      </c>
      <c r="AM1294" s="3" t="s">
        <v>460</v>
      </c>
      <c r="AN1294" s="3" t="s">
        <v>460</v>
      </c>
      <c r="AO1294" s="3" t="s">
        <v>88</v>
      </c>
      <c r="AP1294" s="3" t="s">
        <v>88</v>
      </c>
      <c r="AQ1294" s="23">
        <v>45379.942361111112</v>
      </c>
      <c r="AR1294" s="3"/>
      <c r="AS1294" s="23"/>
      <c r="AT1294" s="23"/>
      <c r="AU1294" s="3" t="s">
        <v>313</v>
      </c>
      <c r="AV1294" s="3" t="s">
        <v>314</v>
      </c>
      <c r="AW1294" s="3" t="s">
        <v>6279</v>
      </c>
      <c r="AX1294" s="3">
        <v>4.2986110999999996</v>
      </c>
      <c r="AY1294" s="3">
        <v>-74.801944000000006</v>
      </c>
      <c r="AZ1294" s="8" t="str">
        <f>+CONCATENATE("Reportan apertura en el enlace ",Tabla4[[#This Row],[Enlace]]," en el ",Tabla4[[#This Row],[Distancia óptica]]," ocasionado por ",Tabla4[[#This Row],[Causa del daño]])</f>
        <v>Reportan apertura en el enlace Mov. Club el Peñon – Mov. Sucre en el Km 8,8 desde Club el Peñon ocasionado por Hurto</v>
      </c>
      <c r="BA1294" s="8" t="str">
        <f>+CONCATENATE("Para dar solución al incidente ",Tabla4[[#This Row],[Solución]])</f>
        <v>Para dar solución al incidente se instala empalme de 48 hilos</v>
      </c>
      <c r="BB1294" s="3" t="str">
        <f>+_xlfn.CONCAT(Tabla4[[#This Row],[Causa Raiz]]," ",Tabla4[[#This Row],[Solución2]]," (",Tabla4[[#This Row],[Anillo]],"- Cabecera: ",Tabla4[[#This Row],[Cabecera]],"- Operador: ",Tabla4[[#This Row],[Operador]],")")</f>
        <v>Reportan apertura en el enlace Mov. Club el Peñon – Mov. Sucre en el Km 8,8 desde Club el Peñon ocasionado por Hurto Para dar solución al incidente se instala empalme de 48 hilos (uk el peñon- Cabecera: Girardot- Operador: Colombia Telecomunicaciones)</v>
      </c>
    </row>
    <row r="1295" spans="1:54" s="2" customFormat="1" ht="156.75">
      <c r="A1295" s="38">
        <f t="shared" si="129"/>
        <v>1294</v>
      </c>
      <c r="B1295" s="3">
        <v>8423476</v>
      </c>
      <c r="C1295" s="3" t="s">
        <v>54</v>
      </c>
      <c r="D1295" s="23">
        <v>45377.496527777781</v>
      </c>
      <c r="E1295" s="23">
        <v>45377.497916666667</v>
      </c>
      <c r="F1295" s="1">
        <f t="shared" ca="1" si="128"/>
        <v>1.3888888861401938E-3</v>
      </c>
      <c r="G1295" s="3" t="s">
        <v>55</v>
      </c>
      <c r="H1295" s="41"/>
      <c r="I1295" s="40"/>
      <c r="J1295" s="5" t="s">
        <v>56</v>
      </c>
      <c r="K1295" s="3" t="s">
        <v>203</v>
      </c>
      <c r="L1295" s="9" t="s">
        <v>78</v>
      </c>
      <c r="M1295" s="3" t="s">
        <v>169</v>
      </c>
      <c r="N1295" s="3" t="s">
        <v>437</v>
      </c>
      <c r="O1295" s="3" t="s">
        <v>6280</v>
      </c>
      <c r="P1295" s="3" t="s">
        <v>69</v>
      </c>
      <c r="Q1295" s="4" t="s">
        <v>6281</v>
      </c>
      <c r="R1295" s="3" t="s">
        <v>174</v>
      </c>
      <c r="S1295" s="3" t="s">
        <v>210</v>
      </c>
      <c r="T1295" s="3" t="s">
        <v>104</v>
      </c>
      <c r="U1295" s="3" t="s">
        <v>6282</v>
      </c>
      <c r="V1295" s="22" t="str">
        <f t="shared" si="133"/>
        <v>RLFO; Hora de aviso: 11:55 26/03/2024; Solución: se realzai limpieza en Patchcord; Hora de solución: 11:57 26/03/2024; Causa: Visita Fallida</v>
      </c>
      <c r="W1295" s="4" t="s">
        <v>191</v>
      </c>
      <c r="X1295" s="3" t="s">
        <v>6283</v>
      </c>
      <c r="Y1295" s="3" t="s">
        <v>6284</v>
      </c>
      <c r="Z1295" s="3" t="s">
        <v>88</v>
      </c>
      <c r="AA1295" s="3" t="s">
        <v>71</v>
      </c>
      <c r="AB1295" s="3">
        <v>0</v>
      </c>
      <c r="AC1295" s="3" t="s">
        <v>71</v>
      </c>
      <c r="AD1295" s="6">
        <v>0</v>
      </c>
      <c r="AE1295" s="7"/>
      <c r="AF1295" s="7"/>
      <c r="AG1295" s="6">
        <f>Tabla4[[#This Row],[Tiempo Parada de Reloj]]+Tabla4[[#This Row],[Tiempo Autorizado por Telefonica (no Máximo)]]</f>
        <v>0</v>
      </c>
      <c r="AH1295" s="7">
        <f t="shared" ca="1" si="130"/>
        <v>1.3888888861401938E-3</v>
      </c>
      <c r="AI1295" s="8">
        <f t="shared" si="131"/>
        <v>0</v>
      </c>
      <c r="AJ1295" s="8">
        <f t="shared" ca="1" si="132"/>
        <v>3.3333333267364651E-2</v>
      </c>
      <c r="AK1295" s="3" t="s">
        <v>87</v>
      </c>
      <c r="AL1295" s="3" t="s">
        <v>70</v>
      </c>
      <c r="AM1295" s="3" t="s">
        <v>460</v>
      </c>
      <c r="AN1295" s="3" t="s">
        <v>460</v>
      </c>
      <c r="AO1295" s="3" t="s">
        <v>460</v>
      </c>
      <c r="AP1295" s="3" t="s">
        <v>460</v>
      </c>
      <c r="AQ1295" s="23">
        <v>45377.497916666667</v>
      </c>
      <c r="AR1295" s="3"/>
      <c r="AS1295" s="23"/>
      <c r="AT1295" s="23"/>
      <c r="AU1295" s="3" t="s">
        <v>192</v>
      </c>
      <c r="AV1295" s="3" t="s">
        <v>69</v>
      </c>
      <c r="AW1295" s="3" t="s">
        <v>69</v>
      </c>
      <c r="AX1295" s="3" t="s">
        <v>69</v>
      </c>
      <c r="AY1295" s="3" t="s">
        <v>69</v>
      </c>
      <c r="AZ1295" s="8" t="str">
        <f>+CONCATENATE("Reportan apertura en el enlace ",Tabla4[[#This Row],[Enlace]]," en el ",Tabla4[[#This Row],[Distancia óptica]]," ocasionado por ",Tabla4[[#This Row],[Causa del daño]])</f>
        <v>Reportan apertura en el enlace Mov.Prados del norte - Mov.Cenabasto en el NA ocasionado por Visita Fallida</v>
      </c>
      <c r="BA1295" s="8" t="str">
        <f>+CONCATENATE("Para dar solución al incidente ",Tabla4[[#This Row],[Solución]])</f>
        <v>Para dar solución al incidente se realzai limpieza en Patchcord</v>
      </c>
      <c r="BB1295" s="3" t="str">
        <f>+_xlfn.CONCAT(Tabla4[[#This Row],[Causa Raiz]]," ",Tabla4[[#This Row],[Solución2]]," (",Tabla4[[#This Row],[Anillo]],"- Cabecera: ",Tabla4[[#This Row],[Cabecera]],"- Operador: ",Tabla4[[#This Row],[Operador]],")")</f>
        <v>Reportan apertura en el enlace Mov.Prados del norte - Mov.Cenabasto en el NA ocasionado por Visita Fallida Para dar solución al incidente se realzai limpieza en Patchcord (NA- Cabecera: NA- Operador: Colombia Telecomunicaciones)</v>
      </c>
    </row>
    <row r="1296" spans="1:54" s="2" customFormat="1" ht="199.5">
      <c r="A1296" s="38">
        <f t="shared" si="129"/>
        <v>1295</v>
      </c>
      <c r="B1296" s="3">
        <v>8413323</v>
      </c>
      <c r="C1296" s="3" t="s">
        <v>54</v>
      </c>
      <c r="D1296" s="23">
        <v>45377.541666666664</v>
      </c>
      <c r="E1296" s="23">
        <v>45377.791666666664</v>
      </c>
      <c r="F1296" s="1">
        <f t="shared" ca="1" si="128"/>
        <v>0.25</v>
      </c>
      <c r="G1296" s="3" t="s">
        <v>55</v>
      </c>
      <c r="H1296" s="41"/>
      <c r="I1296" s="40"/>
      <c r="J1296" s="5" t="s">
        <v>56</v>
      </c>
      <c r="K1296" s="3" t="s">
        <v>57</v>
      </c>
      <c r="L1296" s="9" t="s">
        <v>78</v>
      </c>
      <c r="M1296" s="3" t="s">
        <v>59</v>
      </c>
      <c r="N1296" s="3" t="s">
        <v>60</v>
      </c>
      <c r="O1296" s="3" t="s">
        <v>6285</v>
      </c>
      <c r="P1296" s="3" t="s">
        <v>6286</v>
      </c>
      <c r="Q1296" s="4" t="s">
        <v>6287</v>
      </c>
      <c r="R1296" s="3" t="s">
        <v>783</v>
      </c>
      <c r="S1296" s="3" t="s">
        <v>65</v>
      </c>
      <c r="T1296" s="3" t="s">
        <v>130</v>
      </c>
      <c r="U1296" s="3" t="s">
        <v>6288</v>
      </c>
      <c r="V1296" s="22" t="str">
        <f t="shared" si="133"/>
        <v>RLFO; Hora de aviso: 13:00 26/03/2024; Solución: se recuperan 70 metros de reserva y se hace un empalme de 48 hilos; Hora de solución: 19:00 26/03/2024; Causa: Plagas</v>
      </c>
      <c r="W1296" s="4" t="s">
        <v>68</v>
      </c>
      <c r="X1296" s="3"/>
      <c r="Y1296" s="3"/>
      <c r="Z1296" s="3" t="s">
        <v>69</v>
      </c>
      <c r="AA1296" s="3" t="s">
        <v>70</v>
      </c>
      <c r="AB1296" s="3">
        <v>8413323</v>
      </c>
      <c r="AC1296" s="3" t="s">
        <v>71</v>
      </c>
      <c r="AD1296" s="6">
        <v>8.611111111111111E-2</v>
      </c>
      <c r="AE1296" s="7"/>
      <c r="AF1296" s="7"/>
      <c r="AG1296" s="6">
        <f>Tabla4[[#This Row],[Tiempo Parada de Reloj]]+Tabla4[[#This Row],[Tiempo Autorizado por Telefonica (no Máximo)]]</f>
        <v>8.611111111111111E-2</v>
      </c>
      <c r="AH1296" s="7">
        <f t="shared" ca="1" si="130"/>
        <v>0.16388888888888889</v>
      </c>
      <c r="AI1296" s="8">
        <f t="shared" si="131"/>
        <v>2.0666666666666664</v>
      </c>
      <c r="AJ1296" s="8">
        <f t="shared" ca="1" si="132"/>
        <v>3.9333333333333336</v>
      </c>
      <c r="AK1296" s="3" t="s">
        <v>87</v>
      </c>
      <c r="AL1296" s="3" t="s">
        <v>70</v>
      </c>
      <c r="AM1296" s="3" t="s">
        <v>460</v>
      </c>
      <c r="AN1296" s="3" t="s">
        <v>460</v>
      </c>
      <c r="AO1296" s="3" t="s">
        <v>72</v>
      </c>
      <c r="AP1296" s="3"/>
      <c r="AQ1296" s="23">
        <v>45378.834027777775</v>
      </c>
      <c r="AR1296" s="3"/>
      <c r="AS1296" s="23"/>
      <c r="AT1296" s="23"/>
      <c r="AU1296" s="3" t="s">
        <v>100</v>
      </c>
      <c r="AV1296" s="3" t="s">
        <v>1545</v>
      </c>
      <c r="AW1296" s="3" t="s">
        <v>6289</v>
      </c>
      <c r="AX1296" s="3">
        <v>4.6715099999999996</v>
      </c>
      <c r="AY1296" s="3">
        <v>-74.043379999999999</v>
      </c>
      <c r="AZ1296" s="8" t="str">
        <f>+CONCATENATE("Reportan apertura en el enlace ",Tabla4[[#This Row],[Enlace]]," en el ",Tabla4[[#This Row],[Distancia óptica]]," ocasionado por ",Tabla4[[#This Row],[Causa del daño]])</f>
        <v>Reportan apertura en el enlace Mov.Vespa - Mov.Resolana en el Km 1 desde Resolana ocasionado por Plagas</v>
      </c>
      <c r="BA1296" s="8" t="str">
        <f>+CONCATENATE("Para dar solución al incidente ",Tabla4[[#This Row],[Solución]])</f>
        <v>Para dar solución al incidente se recuperan 70 metros de reserva y se hace un empalme de 48 hilos</v>
      </c>
      <c r="BB1296" s="3" t="str">
        <f>+_xlfn.CONCAT(Tabla4[[#This Row],[Causa Raiz]]," ",Tabla4[[#This Row],[Solución2]]," (",Tabla4[[#This Row],[Anillo]],"- Cabecera: ",Tabla4[[#This Row],[Cabecera]],"- Operador: ",Tabla4[[#This Row],[Operador]],")")</f>
        <v>Reportan apertura en el enlace Mov.Vespa - Mov.Resolana en el Km 1 desde Resolana ocasionado por Plagas Para dar solución al incidente se recuperan 70 metros de reserva y se hace un empalme de 48 hilos ( UK MOVIL RESOLANA- Cabecera: Chapinero- Operador: Colombia Telecomunicaciones)</v>
      </c>
    </row>
    <row r="1297" spans="1:54" s="2" customFormat="1" ht="199.5">
      <c r="A1297" s="38">
        <f t="shared" si="129"/>
        <v>1296</v>
      </c>
      <c r="B1297" s="3">
        <v>8423897</v>
      </c>
      <c r="C1297" s="3" t="s">
        <v>54</v>
      </c>
      <c r="D1297" s="23">
        <v>45377.583333333336</v>
      </c>
      <c r="E1297" s="23">
        <v>45377.584722222222</v>
      </c>
      <c r="F1297" s="1">
        <f t="shared" ca="1" si="128"/>
        <v>1.3888888861401938E-3</v>
      </c>
      <c r="G1297" s="3" t="s">
        <v>55</v>
      </c>
      <c r="H1297" s="41"/>
      <c r="I1297" s="40"/>
      <c r="J1297" s="5" t="s">
        <v>56</v>
      </c>
      <c r="K1297" s="3" t="s">
        <v>203</v>
      </c>
      <c r="L1297" s="9" t="s">
        <v>58</v>
      </c>
      <c r="M1297" s="3" t="s">
        <v>204</v>
      </c>
      <c r="N1297" s="3" t="s">
        <v>217</v>
      </c>
      <c r="O1297" s="3" t="s">
        <v>6290</v>
      </c>
      <c r="P1297" s="3" t="s">
        <v>325</v>
      </c>
      <c r="Q1297" s="4" t="s">
        <v>6291</v>
      </c>
      <c r="R1297" s="3" t="s">
        <v>1515</v>
      </c>
      <c r="S1297" s="3" t="s">
        <v>210</v>
      </c>
      <c r="T1297" s="3" t="s">
        <v>104</v>
      </c>
      <c r="U1297" s="3" t="s">
        <v>6292</v>
      </c>
      <c r="V1297" s="22" t="str">
        <f t="shared" si="133"/>
        <v>RLFO; Hora de aviso: 14:00 26/03/2024; Solución: Libardo Morales de zona informa eu es problema de Cruzada y autoriza retiro de persoanl; Hora de solución: 14:02 26/03/2024; Causa: Visita Fallida</v>
      </c>
      <c r="W1297" s="4" t="s">
        <v>6293</v>
      </c>
      <c r="X1297" s="3" t="s">
        <v>6294</v>
      </c>
      <c r="Y1297" s="3" t="s">
        <v>6295</v>
      </c>
      <c r="Z1297" s="3" t="s">
        <v>119</v>
      </c>
      <c r="AA1297" s="3" t="s">
        <v>71</v>
      </c>
      <c r="AB1297" s="3">
        <v>0</v>
      </c>
      <c r="AC1297" s="3" t="s">
        <v>71</v>
      </c>
      <c r="AD1297" s="6">
        <v>0</v>
      </c>
      <c r="AE1297" s="7"/>
      <c r="AF1297" s="7"/>
      <c r="AG1297" s="6">
        <f>Tabla4[[#This Row],[Tiempo Parada de Reloj]]+Tabla4[[#This Row],[Tiempo Autorizado por Telefonica (no Máximo)]]</f>
        <v>0</v>
      </c>
      <c r="AH1297" s="7">
        <f t="shared" ca="1" si="130"/>
        <v>1.3888888861401938E-3</v>
      </c>
      <c r="AI1297" s="8">
        <f t="shared" si="131"/>
        <v>0</v>
      </c>
      <c r="AJ1297" s="8">
        <f t="shared" ca="1" si="132"/>
        <v>3.3333333267364651E-2</v>
      </c>
      <c r="AK1297" s="3" t="s">
        <v>87</v>
      </c>
      <c r="AL1297" s="3" t="s">
        <v>70</v>
      </c>
      <c r="AM1297" s="3" t="s">
        <v>460</v>
      </c>
      <c r="AN1297" s="3" t="s">
        <v>460</v>
      </c>
      <c r="AO1297" s="3" t="s">
        <v>87</v>
      </c>
      <c r="AP1297" s="3" t="s">
        <v>87</v>
      </c>
      <c r="AQ1297" s="23">
        <v>45377.584722222222</v>
      </c>
      <c r="AR1297" s="3"/>
      <c r="AS1297" s="23"/>
      <c r="AT1297" s="23"/>
      <c r="AU1297" s="3" t="s">
        <v>192</v>
      </c>
      <c r="AV1297" s="3" t="s">
        <v>69</v>
      </c>
      <c r="AW1297" s="3" t="s">
        <v>69</v>
      </c>
      <c r="AX1297" s="3" t="s">
        <v>69</v>
      </c>
      <c r="AY1297" s="3" t="s">
        <v>69</v>
      </c>
      <c r="AZ1297" s="8" t="str">
        <f>+CONCATENATE("Reportan apertura en el enlace ",Tabla4[[#This Row],[Enlace]]," en el ",Tabla4[[#This Row],[Distancia óptica]]," ocasionado por ",Tabla4[[#This Row],[Causa del daño]])</f>
        <v>Reportan apertura en el enlace Barranca - Barranca primero de mayo en el Km 0 ocasionado por Visita Fallida</v>
      </c>
      <c r="BA1297" s="8" t="str">
        <f>+CONCATENATE("Para dar solución al incidente ",Tabla4[[#This Row],[Solución]])</f>
        <v>Para dar solución al incidente Libardo Morales de zona informa eu es problema de Cruzada y autoriza retiro de persoanl</v>
      </c>
      <c r="BB1297" s="3" t="str">
        <f>+_xlfn.CONCAT(Tabla4[[#This Row],[Causa Raiz]]," ",Tabla4[[#This Row],[Solución2]]," (",Tabla4[[#This Row],[Anillo]],"- Cabecera: ",Tabla4[[#This Row],[Cabecera]],"- Operador: ",Tabla4[[#This Row],[Operador]],")")</f>
        <v>Reportan apertura en el enlace Barranca - Barranca primero de mayo en el Km 0 ocasionado por Visita Fallida Para dar solución al incidente Libardo Morales de zona informa eu es problema de Cruzada y autoriza retiro de persoanl (NA- Cabecera: NA- Operador: Colombia Telecomunicaciones)</v>
      </c>
    </row>
    <row r="1298" spans="1:54" s="2" customFormat="1" ht="185.25">
      <c r="A1298" s="38">
        <f t="shared" si="129"/>
        <v>1297</v>
      </c>
      <c r="B1298" s="3">
        <v>8424098</v>
      </c>
      <c r="C1298" s="3" t="s">
        <v>136</v>
      </c>
      <c r="D1298" s="23">
        <v>45377.604166666664</v>
      </c>
      <c r="E1298" s="23">
        <v>45377.763888888891</v>
      </c>
      <c r="F1298" s="1">
        <f t="shared" ref="F1298:F1361" ca="1" si="134">IF(ISBLANK(E1298),IF(ISBLANK(D1298),0,NOW()-D1298),E1298-D1298)</f>
        <v>0.15972222222626442</v>
      </c>
      <c r="G1298" s="3" t="s">
        <v>55</v>
      </c>
      <c r="H1298" s="41"/>
      <c r="I1298" s="40"/>
      <c r="J1298" s="5" t="s">
        <v>137</v>
      </c>
      <c r="K1298" s="3" t="s">
        <v>57</v>
      </c>
      <c r="L1298" s="9" t="s">
        <v>78</v>
      </c>
      <c r="M1298" s="3" t="s">
        <v>59</v>
      </c>
      <c r="N1298" s="3" t="s">
        <v>60</v>
      </c>
      <c r="O1298" s="3" t="s">
        <v>6088</v>
      </c>
      <c r="P1298" s="3" t="s">
        <v>6296</v>
      </c>
      <c r="Q1298" s="4" t="s">
        <v>6297</v>
      </c>
      <c r="R1298" s="3" t="s">
        <v>741</v>
      </c>
      <c r="S1298" s="3" t="s">
        <v>65</v>
      </c>
      <c r="T1298" s="3" t="s">
        <v>66</v>
      </c>
      <c r="U1298" s="3" t="s">
        <v>6298</v>
      </c>
      <c r="V1298" s="22" t="str">
        <f t="shared" si="133"/>
        <v>RBHFO; Hora de aviso: 14:30 26/03/2024; Solución: se realiza tendido de 100 metros y dos empalmes de 144 hilos; Hora de solución: 18:20 26/03/2024; Causa: Vandalismo</v>
      </c>
      <c r="W1298" s="4" t="s">
        <v>68</v>
      </c>
      <c r="X1298" s="3"/>
      <c r="Y1298" s="3"/>
      <c r="Z1298" s="3" t="s">
        <v>69</v>
      </c>
      <c r="AA1298" s="3" t="s">
        <v>71</v>
      </c>
      <c r="AB1298" s="3">
        <v>0</v>
      </c>
      <c r="AC1298" s="3" t="s">
        <v>71</v>
      </c>
      <c r="AD1298" s="6">
        <v>0</v>
      </c>
      <c r="AE1298" s="7"/>
      <c r="AF1298" s="7"/>
      <c r="AG1298" s="6">
        <f>Tabla4[[#This Row],[Tiempo Parada de Reloj]]+Tabla4[[#This Row],[Tiempo Autorizado por Telefonica (no Máximo)]]</f>
        <v>0</v>
      </c>
      <c r="AH1298" s="7">
        <f t="shared" ca="1" si="130"/>
        <v>0.15972222222626442</v>
      </c>
      <c r="AI1298" s="8">
        <f t="shared" si="131"/>
        <v>0</v>
      </c>
      <c r="AJ1298" s="8">
        <f t="shared" ca="1" si="132"/>
        <v>3.8333333334303461</v>
      </c>
      <c r="AK1298" s="3" t="s">
        <v>106</v>
      </c>
      <c r="AL1298" s="3" t="s">
        <v>70</v>
      </c>
      <c r="AM1298" s="3" t="s">
        <v>460</v>
      </c>
      <c r="AN1298" s="3" t="s">
        <v>460</v>
      </c>
      <c r="AO1298" s="3" t="s">
        <v>72</v>
      </c>
      <c r="AP1298" s="3" t="s">
        <v>72</v>
      </c>
      <c r="AQ1298" s="23">
        <v>45378.826388888891</v>
      </c>
      <c r="AR1298" s="3"/>
      <c r="AS1298" s="23"/>
      <c r="AT1298" s="23"/>
      <c r="AU1298" s="3" t="s">
        <v>264</v>
      </c>
      <c r="AV1298" s="3" t="s">
        <v>6299</v>
      </c>
      <c r="AW1298" s="3" t="s">
        <v>6300</v>
      </c>
      <c r="AX1298" s="3">
        <v>4.6281100000000004</v>
      </c>
      <c r="AY1298" s="3">
        <v>-74.170069999999996</v>
      </c>
      <c r="AZ1298" s="8" t="str">
        <f>+CONCATENATE("Reportan apertura en el enlace ",Tabla4[[#This Row],[Enlace]]," en el ",Tabla4[[#This Row],[Distancia óptica]]," ocasionado por ",Tabla4[[#This Row],[Causa del daño]])</f>
        <v>Reportan apertura en el enlace Mov. Nueva Britalia - Mov. San Bernardino en el km 2,2 desde Nueva Britalia ocasionado por Vandalismo</v>
      </c>
      <c r="BA1298" s="8" t="str">
        <f>+CONCATENATE("Para dar solución al incidente ",Tabla4[[#This Row],[Solución]])</f>
        <v>Para dar solución al incidente se realiza tendido de 100 metros y dos empalmes de 144 hilos</v>
      </c>
      <c r="BB1298" s="3" t="str">
        <f>+_xlfn.CONCAT(Tabla4[[#This Row],[Causa Raiz]]," ",Tabla4[[#This Row],[Solución2]]," (",Tabla4[[#This Row],[Anillo]],"- Cabecera: ",Tabla4[[#This Row],[Cabecera]],"- Operador: ",Tabla4[[#This Row],[Operador]],")")</f>
        <v>Reportan apertura en el enlace Mov. Nueva Britalia - Mov. San Bernardino en el km 2,2 desde Nueva Britalia ocasionado por Vandalismo Para dar solución al incidente se realiza tendido de 100 metros y dos empalmes de 144 hilos (anillo 48 a Rep- Cabecera:  Asturias- Operador: Infraco)</v>
      </c>
    </row>
    <row r="1299" spans="1:54" s="2" customFormat="1" ht="185.25">
      <c r="A1299" s="38">
        <f t="shared" si="129"/>
        <v>1298</v>
      </c>
      <c r="B1299" s="3">
        <v>8423424</v>
      </c>
      <c r="C1299" s="3" t="s">
        <v>54</v>
      </c>
      <c r="D1299" s="23">
        <v>45377.645833333336</v>
      </c>
      <c r="E1299" s="23">
        <v>45377.71875</v>
      </c>
      <c r="F1299" s="1">
        <f t="shared" ca="1" si="134"/>
        <v>7.2916666664241347E-2</v>
      </c>
      <c r="G1299" s="3" t="s">
        <v>55</v>
      </c>
      <c r="H1299" s="41"/>
      <c r="I1299" s="40"/>
      <c r="J1299" s="5" t="s">
        <v>56</v>
      </c>
      <c r="K1299" s="3" t="s">
        <v>77</v>
      </c>
      <c r="L1299" s="9" t="s">
        <v>78</v>
      </c>
      <c r="M1299" s="3" t="s">
        <v>283</v>
      </c>
      <c r="N1299" s="3" t="s">
        <v>284</v>
      </c>
      <c r="O1299" s="3" t="s">
        <v>6301</v>
      </c>
      <c r="P1299" s="3" t="s">
        <v>6302</v>
      </c>
      <c r="Q1299" s="4" t="s">
        <v>6303</v>
      </c>
      <c r="R1299" s="3" t="s">
        <v>6304</v>
      </c>
      <c r="S1299" s="3" t="s">
        <v>289</v>
      </c>
      <c r="T1299" s="3" t="s">
        <v>146</v>
      </c>
      <c r="U1299" s="3" t="s">
        <v>6305</v>
      </c>
      <c r="V1299" s="22" t="str">
        <f t="shared" si="133"/>
        <v>RLFO; Hora de aviso: 15:30 26/03/2024; Solución: se realzia migracion a la ruta principal ; Hora de solución: 17:15 26/03/2024; Causa: Falla en la Red FiOp</v>
      </c>
      <c r="W1299" s="4" t="s">
        <v>160</v>
      </c>
      <c r="X1299" s="3"/>
      <c r="Y1299" s="3"/>
      <c r="Z1299" s="3" t="s">
        <v>69</v>
      </c>
      <c r="AA1299" s="3" t="s">
        <v>70</v>
      </c>
      <c r="AB1299" s="3">
        <v>8423424</v>
      </c>
      <c r="AC1299" s="3" t="s">
        <v>71</v>
      </c>
      <c r="AD1299" s="6">
        <v>0</v>
      </c>
      <c r="AE1299" s="7"/>
      <c r="AF1299" s="7"/>
      <c r="AG1299" s="6">
        <f>Tabla4[[#This Row],[Tiempo Parada de Reloj]]+Tabla4[[#This Row],[Tiempo Autorizado por Telefonica (no Máximo)]]</f>
        <v>0</v>
      </c>
      <c r="AH1299" s="7">
        <f t="shared" ca="1" si="130"/>
        <v>7.2916666664241347E-2</v>
      </c>
      <c r="AI1299" s="8">
        <f t="shared" si="131"/>
        <v>0</v>
      </c>
      <c r="AJ1299" s="8">
        <f t="shared" ca="1" si="132"/>
        <v>1.7499999999417923</v>
      </c>
      <c r="AK1299" s="3" t="s">
        <v>106</v>
      </c>
      <c r="AL1299" s="3" t="s">
        <v>70</v>
      </c>
      <c r="AM1299" s="3" t="s">
        <v>460</v>
      </c>
      <c r="AN1299" s="3" t="s">
        <v>460</v>
      </c>
      <c r="AO1299" s="3" t="s">
        <v>73</v>
      </c>
      <c r="AP1299" s="3" t="s">
        <v>73</v>
      </c>
      <c r="AQ1299" s="23">
        <v>45402.923611111109</v>
      </c>
      <c r="AR1299" s="3"/>
      <c r="AS1299" s="23"/>
      <c r="AT1299" s="23"/>
      <c r="AU1299" s="3" t="s">
        <v>404</v>
      </c>
      <c r="AV1299" s="3" t="s">
        <v>6306</v>
      </c>
      <c r="AW1299" s="3" t="s">
        <v>135</v>
      </c>
      <c r="AX1299" s="3">
        <v>4.5336860000000003</v>
      </c>
      <c r="AY1299" s="3">
        <v>-75.679492999999994</v>
      </c>
      <c r="AZ1299" s="8" t="str">
        <f>+CONCATENATE("Reportan apertura en el enlace ",Tabla4[[#This Row],[Enlace]]," en el ",Tabla4[[#This Row],[Distancia óptica]]," ocasionado por ",Tabla4[[#This Row],[Causa del daño]])</f>
        <v>Reportan apertura en el enlace Mov. Armenia Sur - Mov. Armenia LD en el Km 1 desde Centro el Eden ocasionado por Falla en la Red FiOp</v>
      </c>
      <c r="BA1299" s="8" t="str">
        <f>+CONCATENATE("Para dar solución al incidente ",Tabla4[[#This Row],[Solución]])</f>
        <v xml:space="preserve">Para dar solución al incidente se realzia migracion a la ruta principal </v>
      </c>
      <c r="BB1299" s="3" t="str">
        <f>+_xlfn.CONCAT(Tabla4[[#This Row],[Causa Raiz]]," ",Tabla4[[#This Row],[Solución2]]," (",Tabla4[[#This Row],[Anillo]],"- Cabecera: ",Tabla4[[#This Row],[Cabecera]],"- Operador: ",Tabla4[[#This Row],[Operador]],")")</f>
        <v>Reportan apertura en el enlace Mov. Armenia Sur - Mov. Armenia LD en el Km 1 desde Centro el Eden ocasionado por Falla en la Red FiOp Para dar solución al incidente se realzia migracion a la ruta principal  (Lineal- Cabecera: Centro eden- Operador: Colombia Telecomunicaciones)</v>
      </c>
    </row>
    <row r="1300" spans="1:54" s="2" customFormat="1" ht="185.25">
      <c r="A1300" s="38">
        <f t="shared" si="129"/>
        <v>1299</v>
      </c>
      <c r="B1300" s="3">
        <v>8424691</v>
      </c>
      <c r="C1300" s="3" t="s">
        <v>54</v>
      </c>
      <c r="D1300" s="23">
        <v>45377.708333333336</v>
      </c>
      <c r="E1300" s="23">
        <v>45377.75</v>
      </c>
      <c r="F1300" s="1">
        <f t="shared" ca="1" si="134"/>
        <v>4.1666666664241347E-2</v>
      </c>
      <c r="G1300" s="3" t="s">
        <v>55</v>
      </c>
      <c r="H1300" s="41"/>
      <c r="I1300" s="40"/>
      <c r="J1300" s="5" t="s">
        <v>56</v>
      </c>
      <c r="K1300" s="3" t="s">
        <v>122</v>
      </c>
      <c r="L1300" s="9" t="s">
        <v>78</v>
      </c>
      <c r="M1300" s="3" t="s">
        <v>644</v>
      </c>
      <c r="N1300" s="3" t="s">
        <v>2665</v>
      </c>
      <c r="O1300" s="3" t="s">
        <v>6307</v>
      </c>
      <c r="P1300" s="3" t="s">
        <v>6308</v>
      </c>
      <c r="Q1300" s="4" t="s">
        <v>6309</v>
      </c>
      <c r="R1300" s="3" t="s">
        <v>805</v>
      </c>
      <c r="S1300" s="3" t="s">
        <v>129</v>
      </c>
      <c r="T1300" s="3" t="s">
        <v>116</v>
      </c>
      <c r="U1300" s="3" t="s">
        <v>6310</v>
      </c>
      <c r="V1300" s="22" t="str">
        <f t="shared" si="133"/>
        <v>RLFO; Hora de aviso: 17:00 26/03/2024; Solución: se realiza tendido de 560 mtros y dos empalmes de 48 hilos; Hora de solución: 18:00 26/03/2024; Causa: Hurto</v>
      </c>
      <c r="W1300" s="4" t="s">
        <v>132</v>
      </c>
      <c r="X1300" s="3"/>
      <c r="Y1300" s="3"/>
      <c r="Z1300" s="3" t="s">
        <v>69</v>
      </c>
      <c r="AA1300" s="3" t="s">
        <v>71</v>
      </c>
      <c r="AB1300" s="3">
        <v>0</v>
      </c>
      <c r="AC1300" s="3" t="s">
        <v>71</v>
      </c>
      <c r="AD1300" s="6">
        <v>0</v>
      </c>
      <c r="AE1300" s="7"/>
      <c r="AF1300" s="7"/>
      <c r="AG1300" s="6">
        <f>Tabla4[[#This Row],[Tiempo Parada de Reloj]]+Tabla4[[#This Row],[Tiempo Autorizado por Telefonica (no Máximo)]]</f>
        <v>0</v>
      </c>
      <c r="AH1300" s="7">
        <f t="shared" ca="1" si="130"/>
        <v>4.1666666664241347E-2</v>
      </c>
      <c r="AI1300" s="8">
        <f t="shared" si="131"/>
        <v>0</v>
      </c>
      <c r="AJ1300" s="8">
        <f t="shared" ca="1" si="132"/>
        <v>0.99999999994179234</v>
      </c>
      <c r="AK1300" s="3" t="s">
        <v>106</v>
      </c>
      <c r="AL1300" s="3" t="s">
        <v>70</v>
      </c>
      <c r="AM1300" s="3" t="s">
        <v>460</v>
      </c>
      <c r="AN1300" s="3" t="s">
        <v>460</v>
      </c>
      <c r="AO1300" s="3" t="s">
        <v>72</v>
      </c>
      <c r="AP1300" s="3" t="s">
        <v>72</v>
      </c>
      <c r="AQ1300" s="23">
        <v>45378.855555555558</v>
      </c>
      <c r="AR1300" s="3"/>
      <c r="AS1300" s="23"/>
      <c r="AT1300" s="23"/>
      <c r="AU1300" s="3" t="s">
        <v>655</v>
      </c>
      <c r="AV1300" s="3" t="s">
        <v>6311</v>
      </c>
      <c r="AW1300" s="3" t="s">
        <v>1311</v>
      </c>
      <c r="AX1300" s="3">
        <v>8.7476099999999999</v>
      </c>
      <c r="AY1300" s="3">
        <v>-75.872226999999995</v>
      </c>
      <c r="AZ1300" s="8" t="str">
        <f>+CONCATENATE("Reportan apertura en el enlace ",Tabla4[[#This Row],[Enlace]]," en el ",Tabla4[[#This Row],[Distancia óptica]]," ocasionado por ",Tabla4[[#This Row],[Causa del daño]])</f>
        <v>Reportan apertura en el enlace Mov. Monteria Centro - Mov. Voz del Sinu en el Km 2,7 desde  ocasionado por Hurto</v>
      </c>
      <c r="BA1300" s="8" t="str">
        <f>+CONCATENATE("Para dar solución al incidente ",Tabla4[[#This Row],[Solución]])</f>
        <v>Para dar solución al incidente se realiza tendido de 560 mtros y dos empalmes de 48 hilos</v>
      </c>
      <c r="BB1300" s="3" t="str">
        <f>+_xlfn.CONCAT(Tabla4[[#This Row],[Causa Raiz]]," ",Tabla4[[#This Row],[Solución2]]," (",Tabla4[[#This Row],[Anillo]],"- Cabecera: ",Tabla4[[#This Row],[Cabecera]],"- Operador: ",Tabla4[[#This Row],[Operador]],")")</f>
        <v>Reportan apertura en el enlace Mov. Monteria Centro - Mov. Voz del Sinu en el Km 2,7 desde  ocasionado por Hurto Para dar solución al incidente se realiza tendido de 560 mtros y dos empalmes de 48 hilos (UK- Cabecera: CENTRO MONTERIA - Operador: Colombia Telecomunicaciones)</v>
      </c>
    </row>
    <row r="1301" spans="1:54" s="2" customFormat="1" ht="156.75">
      <c r="A1301" s="38">
        <f t="shared" si="129"/>
        <v>1300</v>
      </c>
      <c r="B1301" s="3">
        <v>8423918</v>
      </c>
      <c r="C1301" s="3" t="s">
        <v>54</v>
      </c>
      <c r="D1301" s="23">
        <v>45377.75</v>
      </c>
      <c r="E1301" s="23">
        <v>45377.751388888886</v>
      </c>
      <c r="F1301" s="1">
        <f t="shared" ca="1" si="134"/>
        <v>1.3888888861401938E-3</v>
      </c>
      <c r="G1301" s="3" t="s">
        <v>55</v>
      </c>
      <c r="H1301" s="41"/>
      <c r="I1301" s="40"/>
      <c r="J1301" s="5" t="s">
        <v>56</v>
      </c>
      <c r="K1301" s="3" t="s">
        <v>122</v>
      </c>
      <c r="L1301" s="9" t="s">
        <v>58</v>
      </c>
      <c r="M1301" s="3" t="s">
        <v>123</v>
      </c>
      <c r="N1301" s="3" t="s">
        <v>124</v>
      </c>
      <c r="O1301" s="3" t="s">
        <v>6312</v>
      </c>
      <c r="P1301" s="3" t="s">
        <v>69</v>
      </c>
      <c r="Q1301" s="4" t="s">
        <v>6313</v>
      </c>
      <c r="R1301" s="3" t="s">
        <v>505</v>
      </c>
      <c r="S1301" s="3" t="s">
        <v>129</v>
      </c>
      <c r="T1301" s="3" t="s">
        <v>104</v>
      </c>
      <c r="U1301" s="3" t="s">
        <v>6314</v>
      </c>
      <c r="V1301" s="22" t="str">
        <f t="shared" si="133"/>
        <v>RLFO; Hora de aviso: 18:00 26/03/2024; Solución: se realizan pruebas dand potencia e hilo con llegada; Hora de solución: 18:02 26/03/2024; Causa: Visita Fallida</v>
      </c>
      <c r="W1301" s="4" t="s">
        <v>132</v>
      </c>
      <c r="X1301" s="3"/>
      <c r="Y1301" s="3"/>
      <c r="Z1301" s="3" t="s">
        <v>69</v>
      </c>
      <c r="AA1301" s="3" t="s">
        <v>70</v>
      </c>
      <c r="AB1301" s="3">
        <v>0</v>
      </c>
      <c r="AC1301" s="3" t="s">
        <v>71</v>
      </c>
      <c r="AD1301" s="6">
        <v>0</v>
      </c>
      <c r="AE1301" s="7"/>
      <c r="AF1301" s="7"/>
      <c r="AG1301" s="6">
        <f>Tabla4[[#This Row],[Tiempo Parada de Reloj]]+Tabla4[[#This Row],[Tiempo Autorizado por Telefonica (no Máximo)]]</f>
        <v>0</v>
      </c>
      <c r="AH1301" s="7">
        <f t="shared" ca="1" si="130"/>
        <v>1.3888888861401938E-3</v>
      </c>
      <c r="AI1301" s="8">
        <f t="shared" si="131"/>
        <v>0</v>
      </c>
      <c r="AJ1301" s="8">
        <f t="shared" ca="1" si="132"/>
        <v>3.3333333267364651E-2</v>
      </c>
      <c r="AK1301" s="3" t="s">
        <v>106</v>
      </c>
      <c r="AL1301" s="3" t="s">
        <v>70</v>
      </c>
      <c r="AM1301" s="3" t="s">
        <v>460</v>
      </c>
      <c r="AN1301" s="3" t="s">
        <v>460</v>
      </c>
      <c r="AO1301" s="3" t="s">
        <v>460</v>
      </c>
      <c r="AP1301" s="3" t="s">
        <v>460</v>
      </c>
      <c r="AQ1301" s="23">
        <v>45377.821527777778</v>
      </c>
      <c r="AR1301" s="3"/>
      <c r="AS1301" s="23"/>
      <c r="AT1301" s="23"/>
      <c r="AU1301" s="3" t="s">
        <v>467</v>
      </c>
      <c r="AV1301" s="3" t="s">
        <v>69</v>
      </c>
      <c r="AW1301" s="3" t="s">
        <v>69</v>
      </c>
      <c r="AX1301" s="3" t="s">
        <v>69</v>
      </c>
      <c r="AY1301" s="3" t="s">
        <v>69</v>
      </c>
      <c r="AZ1301" s="8" t="str">
        <f>+CONCATENATE("Reportan apertura en el enlace ",Tabla4[[#This Row],[Enlace]]," en el ",Tabla4[[#This Row],[Distancia óptica]]," ocasionado por ",Tabla4[[#This Row],[Causa del daño]])</f>
        <v>Reportan apertura en el enlace Mov. El Papu - Mov. Once de Noviembre en el NA ocasionado por Visita Fallida</v>
      </c>
      <c r="BA1301" s="8" t="str">
        <f>+CONCATENATE("Para dar solución al incidente ",Tabla4[[#This Row],[Solución]])</f>
        <v>Para dar solución al incidente se realizan pruebas dand potencia e hilo con llegada</v>
      </c>
      <c r="BB1301" s="3" t="str">
        <f>+_xlfn.CONCAT(Tabla4[[#This Row],[Causa Raiz]]," ",Tabla4[[#This Row],[Solución2]]," (",Tabla4[[#This Row],[Anillo]],"- Cabecera: ",Tabla4[[#This Row],[Cabecera]],"- Operador: ",Tabla4[[#This Row],[Operador]],")")</f>
        <v>Reportan apertura en el enlace Mov. El Papu - Mov. Once de Noviembre en el NA ocasionado por Visita Fallida Para dar solución al incidente se realizan pruebas dand potencia e hilo con llegada (NA- Cabecera: NA- Operador: Colombia Telecomunicaciones)</v>
      </c>
    </row>
    <row r="1302" spans="1:54" s="2" customFormat="1" ht="171">
      <c r="A1302" s="38">
        <f t="shared" si="129"/>
        <v>1301</v>
      </c>
      <c r="B1302" s="3">
        <v>8425151</v>
      </c>
      <c r="C1302" s="3" t="s">
        <v>92</v>
      </c>
      <c r="D1302" s="23">
        <v>45377.791666666664</v>
      </c>
      <c r="E1302" s="23">
        <v>45377.793055555558</v>
      </c>
      <c r="F1302" s="1">
        <f t="shared" ca="1" si="134"/>
        <v>1.3888888934161514E-3</v>
      </c>
      <c r="G1302" s="3" t="s">
        <v>55</v>
      </c>
      <c r="H1302" s="41"/>
      <c r="I1302" s="40" t="s">
        <v>6315</v>
      </c>
      <c r="J1302" s="5" t="s">
        <v>322</v>
      </c>
      <c r="K1302" s="3" t="s">
        <v>322</v>
      </c>
      <c r="L1302" s="9" t="s">
        <v>58</v>
      </c>
      <c r="M1302" s="3" t="s">
        <v>204</v>
      </c>
      <c r="N1302" s="3" t="s">
        <v>217</v>
      </c>
      <c r="O1302" s="3" t="s">
        <v>1513</v>
      </c>
      <c r="P1302" s="3" t="s">
        <v>6316</v>
      </c>
      <c r="Q1302" s="4" t="s">
        <v>6317</v>
      </c>
      <c r="R1302" s="3" t="s">
        <v>1515</v>
      </c>
      <c r="S1302" s="3" t="s">
        <v>328</v>
      </c>
      <c r="T1302" s="3" t="s">
        <v>104</v>
      </c>
      <c r="U1302" s="3" t="s">
        <v>6318</v>
      </c>
      <c r="V1302" s="22" t="str">
        <f t="shared" si="133"/>
        <v>RTNFO; Hora de aviso: 19:00 26/03/2024; Solución: Manipulacion de personal de PI; Hora de solución: 19:02 26/03/2024; Causa: Visita Fallida</v>
      </c>
      <c r="W1302" s="4" t="s">
        <v>1517</v>
      </c>
      <c r="X1302" s="3"/>
      <c r="Y1302" s="3"/>
      <c r="Z1302" s="3" t="s">
        <v>69</v>
      </c>
      <c r="AA1302" s="3" t="s">
        <v>71</v>
      </c>
      <c r="AB1302" s="3">
        <v>0</v>
      </c>
      <c r="AC1302" s="3" t="s">
        <v>71</v>
      </c>
      <c r="AD1302" s="6">
        <v>0</v>
      </c>
      <c r="AE1302" s="7"/>
      <c r="AF1302" s="7"/>
      <c r="AG1302" s="6">
        <f>Tabla4[[#This Row],[Tiempo Parada de Reloj]]+Tabla4[[#This Row],[Tiempo Autorizado por Telefonica (no Máximo)]]</f>
        <v>0</v>
      </c>
      <c r="AH1302" s="7">
        <f t="shared" ca="1" si="130"/>
        <v>1.3888888934161514E-3</v>
      </c>
      <c r="AI1302" s="8">
        <f t="shared" si="131"/>
        <v>0</v>
      </c>
      <c r="AJ1302" s="8">
        <f t="shared" ca="1" si="132"/>
        <v>3.3333333441987634E-2</v>
      </c>
      <c r="AK1302" s="3" t="s">
        <v>460</v>
      </c>
      <c r="AL1302" s="3" t="s">
        <v>71</v>
      </c>
      <c r="AM1302" s="3" t="s">
        <v>69</v>
      </c>
      <c r="AN1302" s="3" t="s">
        <v>72</v>
      </c>
      <c r="AO1302" s="3" t="s">
        <v>72</v>
      </c>
      <c r="AP1302" s="3" t="s">
        <v>72</v>
      </c>
      <c r="AQ1302" s="23">
        <v>45377.793055555558</v>
      </c>
      <c r="AR1302" s="3"/>
      <c r="AS1302" s="23"/>
      <c r="AT1302" s="23"/>
      <c r="AU1302" s="3" t="s">
        <v>322</v>
      </c>
      <c r="AV1302" s="3" t="s">
        <v>6319</v>
      </c>
      <c r="AW1302" s="3" t="s">
        <v>2450</v>
      </c>
      <c r="AX1302" s="3" t="s">
        <v>69</v>
      </c>
      <c r="AY1302" s="3" t="s">
        <v>69</v>
      </c>
      <c r="AZ1302" s="8" t="str">
        <f>+CONCATENATE("Reportan apertura en el enlace ",Tabla4[[#This Row],[Enlace]]," en el ",Tabla4[[#This Row],[Distancia óptica]]," ocasionado por ",Tabla4[[#This Row],[Causa del daño]])</f>
        <v>Reportan apertura en el enlace Pto Araujo - Barrancabermeja en el km 0 desde Barrancabermeja ocasionado por Visita Fallida</v>
      </c>
      <c r="BA1302" s="8" t="str">
        <f>+CONCATENATE("Para dar solución al incidente ",Tabla4[[#This Row],[Solución]])</f>
        <v>Para dar solución al incidente Manipulacion de personal de PI</v>
      </c>
      <c r="BB1302" s="3" t="str">
        <f>+_xlfn.CONCAT(Tabla4[[#This Row],[Causa Raiz]]," ",Tabla4[[#This Row],[Solución2]]," (",Tabla4[[#This Row],[Anillo]],"- Cabecera: ",Tabla4[[#This Row],[Cabecera]],"- Operador: ",Tabla4[[#This Row],[Operador]],")")</f>
        <v>Reportan apertura en el enlace Pto Araujo - Barrancabermeja en el km 0 desde Barrancabermeja ocasionado por Visita Fallida Para dar solución al incidente Manipulacion de personal de PI (troncal- Cabecera: Barrancabermeja- Operador: Ufinet)</v>
      </c>
    </row>
    <row r="1303" spans="1:54" s="2" customFormat="1" ht="185.25">
      <c r="A1303" s="38">
        <f t="shared" si="129"/>
        <v>1302</v>
      </c>
      <c r="B1303" s="3">
        <v>8425804</v>
      </c>
      <c r="C1303" s="3" t="s">
        <v>136</v>
      </c>
      <c r="D1303" s="23">
        <v>45377.9375</v>
      </c>
      <c r="E1303" s="23">
        <v>45378.680555555555</v>
      </c>
      <c r="F1303" s="1">
        <f t="shared" ca="1" si="134"/>
        <v>0.74305555555474712</v>
      </c>
      <c r="G1303" s="3" t="s">
        <v>55</v>
      </c>
      <c r="H1303" s="41"/>
      <c r="I1303" s="40"/>
      <c r="J1303" s="5" t="s">
        <v>137</v>
      </c>
      <c r="K1303" s="3" t="s">
        <v>93</v>
      </c>
      <c r="L1303" s="9" t="s">
        <v>78</v>
      </c>
      <c r="M1303" s="3" t="s">
        <v>59</v>
      </c>
      <c r="N1303" s="3" t="s">
        <v>60</v>
      </c>
      <c r="O1303" s="3" t="s">
        <v>6320</v>
      </c>
      <c r="P1303" s="3" t="s">
        <v>6321</v>
      </c>
      <c r="Q1303" s="4" t="s">
        <v>6322</v>
      </c>
      <c r="R1303" s="3" t="s">
        <v>1476</v>
      </c>
      <c r="S1303" s="3" t="s">
        <v>65</v>
      </c>
      <c r="T1303" s="3" t="s">
        <v>256</v>
      </c>
      <c r="U1303" s="3" t="s">
        <v>6323</v>
      </c>
      <c r="V1303" s="22" t="str">
        <f t="shared" si="133"/>
        <v>RBHFO; Hora de aviso: 22:30 26/03/2024; Solución: Para dar solucion se refusionan hilos en caja existente ; Hora de solución: 16:20 27/03/2024; Causa: Falla de Empalme de FiOp</v>
      </c>
      <c r="W1303" s="4" t="s">
        <v>68</v>
      </c>
      <c r="X1303" s="3"/>
      <c r="Y1303" s="3"/>
      <c r="Z1303" s="3" t="s">
        <v>69</v>
      </c>
      <c r="AA1303" s="3" t="s">
        <v>70</v>
      </c>
      <c r="AB1303" s="3">
        <v>8424516</v>
      </c>
      <c r="AC1303" s="3" t="s">
        <v>71</v>
      </c>
      <c r="AD1303" s="6">
        <v>0.53472222222222221</v>
      </c>
      <c r="AE1303" s="7"/>
      <c r="AF1303" s="7"/>
      <c r="AG1303" s="6">
        <f>Tabla4[[#This Row],[Tiempo Parada de Reloj]]+Tabla4[[#This Row],[Tiempo Autorizado por Telefonica (no Máximo)]]</f>
        <v>0.53472222222222221</v>
      </c>
      <c r="AH1303" s="7">
        <f t="shared" ca="1" si="130"/>
        <v>0.20833333333252491</v>
      </c>
      <c r="AI1303" s="8">
        <f t="shared" si="131"/>
        <v>12.833333333333332</v>
      </c>
      <c r="AJ1303" s="8">
        <f t="shared" ca="1" si="132"/>
        <v>4.9999999999805977</v>
      </c>
      <c r="AK1303" s="3" t="s">
        <v>72</v>
      </c>
      <c r="AL1303" s="3" t="s">
        <v>70</v>
      </c>
      <c r="AM1303" s="3" t="s">
        <v>87</v>
      </c>
      <c r="AN1303" s="3" t="s">
        <v>87</v>
      </c>
      <c r="AO1303" s="3" t="s">
        <v>87</v>
      </c>
      <c r="AP1303" s="3" t="s">
        <v>87</v>
      </c>
      <c r="AQ1303" s="23">
        <v>45384.838194444441</v>
      </c>
      <c r="AR1303" s="3"/>
      <c r="AS1303" s="23"/>
      <c r="AT1303" s="23"/>
      <c r="AU1303" s="3" t="s">
        <v>100</v>
      </c>
      <c r="AV1303" s="3" t="s">
        <v>6324</v>
      </c>
      <c r="AW1303" s="3" t="s">
        <v>5396</v>
      </c>
      <c r="AX1303" s="3">
        <v>4.5350999999999999</v>
      </c>
      <c r="AY1303" s="3">
        <v>-74.116</v>
      </c>
      <c r="AZ1303" s="8" t="str">
        <f>+CONCATENATE("Reportan apertura en el enlace ",Tabla4[[#This Row],[Enlace]]," en el ",Tabla4[[#This Row],[Distancia óptica]]," ocasionado por ",Tabla4[[#This Row],[Causa del daño]])</f>
        <v>Reportan apertura en el enlace Mov. Santa Librada - Mov. Marruecos en el km 7 desde Mov. Marruecos ocasionado por Falla de Empalme de FiOp</v>
      </c>
      <c r="BA1303" s="8" t="str">
        <f>+CONCATENATE("Para dar solución al incidente ",Tabla4[[#This Row],[Solución]])</f>
        <v xml:space="preserve">Para dar solución al incidente Para dar solucion se refusionan hilos en caja existente </v>
      </c>
      <c r="BB1303" s="3" t="str">
        <f>+_xlfn.CONCAT(Tabla4[[#This Row],[Causa Raiz]]," ",Tabla4[[#This Row],[Solución2]]," (",Tabla4[[#This Row],[Anillo]],"- Cabecera: ",Tabla4[[#This Row],[Cabecera]],"- Operador: ",Tabla4[[#This Row],[Operador]],")")</f>
        <v>Reportan apertura en el enlace Mov. Santa Librada - Mov. Marruecos en el km 7 desde Mov. Marruecos ocasionado por Falla de Empalme de FiOp Para dar solución al incidente Para dar solucion se refusionan hilos en caja existente  (Anillo 60- Cabecera: Marruecos - Operador: Infraco)</v>
      </c>
    </row>
    <row r="1304" spans="1:54" s="2" customFormat="1" ht="142.5">
      <c r="A1304" s="38">
        <f t="shared" si="129"/>
        <v>1303</v>
      </c>
      <c r="B1304" s="3">
        <v>8426793</v>
      </c>
      <c r="C1304" s="3" t="s">
        <v>92</v>
      </c>
      <c r="D1304" s="23">
        <v>45378.145833333336</v>
      </c>
      <c r="E1304" s="23">
        <v>45378.147222222222</v>
      </c>
      <c r="F1304" s="1">
        <f t="shared" ca="1" si="134"/>
        <v>1.3888888861401938E-3</v>
      </c>
      <c r="G1304" s="3" t="s">
        <v>55</v>
      </c>
      <c r="H1304" s="41"/>
      <c r="I1304" s="40" t="s">
        <v>6325</v>
      </c>
      <c r="J1304" s="5" t="s">
        <v>167</v>
      </c>
      <c r="K1304" s="3" t="s">
        <v>168</v>
      </c>
      <c r="L1304" s="9" t="s">
        <v>58</v>
      </c>
      <c r="M1304" s="3" t="s">
        <v>4015</v>
      </c>
      <c r="N1304" s="3" t="s">
        <v>4016</v>
      </c>
      <c r="O1304" s="3" t="s">
        <v>1403</v>
      </c>
      <c r="P1304" s="3">
        <v>0</v>
      </c>
      <c r="Q1304" s="4" t="s">
        <v>6326</v>
      </c>
      <c r="R1304" s="3" t="s">
        <v>934</v>
      </c>
      <c r="S1304" s="3" t="s">
        <v>175</v>
      </c>
      <c r="T1304" s="3" t="s">
        <v>104</v>
      </c>
      <c r="U1304" s="3" t="s">
        <v>6327</v>
      </c>
      <c r="V1304" s="22" t="str">
        <f t="shared" si="133"/>
        <v>RTNFO; Hora de aviso: 3:30 27/03/2024; Solución: se presenta evento de energía sobre el nodo de Fragua; Hora de solución: 3:32 27/03/2024; Causa: Visita Fallida</v>
      </c>
      <c r="W1304" s="4" t="s">
        <v>178</v>
      </c>
      <c r="X1304" s="3"/>
      <c r="Y1304" s="3"/>
      <c r="Z1304" s="3" t="s">
        <v>69</v>
      </c>
      <c r="AA1304" s="3" t="s">
        <v>71</v>
      </c>
      <c r="AB1304" s="3">
        <v>0</v>
      </c>
      <c r="AC1304" s="3" t="s">
        <v>71</v>
      </c>
      <c r="AD1304" s="6">
        <v>0</v>
      </c>
      <c r="AE1304" s="7"/>
      <c r="AF1304" s="7"/>
      <c r="AG1304" s="6">
        <f>Tabla4[[#This Row],[Tiempo Parada de Reloj]]+Tabla4[[#This Row],[Tiempo Autorizado por Telefonica (no Máximo)]]</f>
        <v>0</v>
      </c>
      <c r="AH1304" s="7">
        <f t="shared" ca="1" si="130"/>
        <v>1.3888888861401938E-3</v>
      </c>
      <c r="AI1304" s="8">
        <f t="shared" si="131"/>
        <v>0</v>
      </c>
      <c r="AJ1304" s="8">
        <f t="shared" ca="1" si="132"/>
        <v>3.3333333267364651E-2</v>
      </c>
      <c r="AK1304" s="3" t="s">
        <v>88</v>
      </c>
      <c r="AL1304" s="3" t="s">
        <v>71</v>
      </c>
      <c r="AM1304" s="3" t="s">
        <v>69</v>
      </c>
      <c r="AN1304" s="3" t="s">
        <v>72</v>
      </c>
      <c r="AO1304" s="3" t="s">
        <v>72</v>
      </c>
      <c r="AP1304" s="3" t="s">
        <v>72</v>
      </c>
      <c r="AQ1304" s="23">
        <v>45378.147222222222</v>
      </c>
      <c r="AR1304" s="3"/>
      <c r="AS1304" s="23"/>
      <c r="AT1304" s="23"/>
      <c r="AU1304" s="3" t="s">
        <v>168</v>
      </c>
      <c r="AV1304" s="3" t="s">
        <v>69</v>
      </c>
      <c r="AW1304" s="3" t="s">
        <v>69</v>
      </c>
      <c r="AX1304" s="3" t="s">
        <v>69</v>
      </c>
      <c r="AY1304" s="3" t="s">
        <v>69</v>
      </c>
      <c r="AZ1304" s="8" t="str">
        <f>+CONCATENATE("Reportan apertura en el enlace ",Tabla4[[#This Row],[Enlace]]," en el ",Tabla4[[#This Row],[Distancia óptica]]," ocasionado por ",Tabla4[[#This Row],[Causa del daño]])</f>
        <v>Reportan apertura en el enlace Mocoa - Florencia en el 0 ocasionado por Visita Fallida</v>
      </c>
      <c r="BA1304" s="8" t="str">
        <f>+CONCATENATE("Para dar solución al incidente ",Tabla4[[#This Row],[Solución]])</f>
        <v>Para dar solución al incidente se presenta evento de energía sobre el nodo de Fragua</v>
      </c>
      <c r="BB1304" s="3" t="str">
        <f>+_xlfn.CONCAT(Tabla4[[#This Row],[Causa Raiz]]," ",Tabla4[[#This Row],[Solución2]]," (",Tabla4[[#This Row],[Anillo]],"- Cabecera: ",Tabla4[[#This Row],[Cabecera]],"- Operador: ",Tabla4[[#This Row],[Operador]],")")</f>
        <v>Reportan apertura en el enlace Mocoa - Florencia en el 0 ocasionado por Visita Fallida Para dar solución al incidente se presenta evento de energía sobre el nodo de Fragua (NA- Cabecera: NA- Operador: Telmex - Claro)</v>
      </c>
    </row>
    <row r="1305" spans="1:54" s="2" customFormat="1" ht="199.5">
      <c r="A1305" s="38">
        <f t="shared" si="129"/>
        <v>1304</v>
      </c>
      <c r="B1305" s="3">
        <v>8427189</v>
      </c>
      <c r="C1305" s="3" t="s">
        <v>54</v>
      </c>
      <c r="D1305" s="23">
        <v>45378.284722222219</v>
      </c>
      <c r="E1305" s="23">
        <v>45378.416666666664</v>
      </c>
      <c r="F1305" s="1">
        <f t="shared" ca="1" si="134"/>
        <v>0.13194444444525288</v>
      </c>
      <c r="G1305" s="3" t="s">
        <v>55</v>
      </c>
      <c r="H1305" s="41"/>
      <c r="I1305" s="40"/>
      <c r="J1305" s="5" t="s">
        <v>56</v>
      </c>
      <c r="K1305" s="3" t="s">
        <v>77</v>
      </c>
      <c r="L1305" s="9" t="s">
        <v>78</v>
      </c>
      <c r="M1305" s="3" t="s">
        <v>373</v>
      </c>
      <c r="N1305" s="3" t="s">
        <v>374</v>
      </c>
      <c r="O1305" s="3" t="s">
        <v>5230</v>
      </c>
      <c r="P1305" s="3" t="s">
        <v>6328</v>
      </c>
      <c r="Q1305" s="4" t="s">
        <v>6329</v>
      </c>
      <c r="R1305" s="3" t="s">
        <v>346</v>
      </c>
      <c r="S1305" s="3" t="s">
        <v>249</v>
      </c>
      <c r="T1305" s="3" t="s">
        <v>66</v>
      </c>
      <c r="U1305" s="3" t="s">
        <v>6330</v>
      </c>
      <c r="V1305" s="22" t="str">
        <f t="shared" si="133"/>
        <v>RLFO; Hora de aviso: 6:50 27/03/2024; Solución: se recupero 10 mts de reserva y se realiza un empalme de 48 hilos; Hora de solución: 10:00 27/03/2024; Causa: Vandalismo</v>
      </c>
      <c r="W1305" s="4" t="s">
        <v>160</v>
      </c>
      <c r="X1305" s="3"/>
      <c r="Y1305" s="3"/>
      <c r="Z1305" s="3" t="s">
        <v>69</v>
      </c>
      <c r="AA1305" s="3" t="s">
        <v>71</v>
      </c>
      <c r="AB1305" s="3" t="s">
        <v>6331</v>
      </c>
      <c r="AC1305" s="3" t="s">
        <v>71</v>
      </c>
      <c r="AD1305" s="6">
        <v>0</v>
      </c>
      <c r="AE1305" s="7"/>
      <c r="AF1305" s="7"/>
      <c r="AG1305" s="6">
        <f>Tabla4[[#This Row],[Tiempo Parada de Reloj]]+Tabla4[[#This Row],[Tiempo Autorizado por Telefonica (no Máximo)]]</f>
        <v>0</v>
      </c>
      <c r="AH1305" s="7">
        <f t="shared" ca="1" si="130"/>
        <v>0.13194444444525288</v>
      </c>
      <c r="AI1305" s="8">
        <f t="shared" si="131"/>
        <v>0</v>
      </c>
      <c r="AJ1305" s="8">
        <f t="shared" ca="1" si="132"/>
        <v>3.1666666666860692</v>
      </c>
      <c r="AK1305" s="3" t="s">
        <v>119</v>
      </c>
      <c r="AL1305" s="3" t="s">
        <v>71</v>
      </c>
      <c r="AM1305" s="3" t="s">
        <v>69</v>
      </c>
      <c r="AN1305" s="3" t="s">
        <v>119</v>
      </c>
      <c r="AO1305" s="3" t="s">
        <v>88</v>
      </c>
      <c r="AP1305" s="3" t="s">
        <v>88</v>
      </c>
      <c r="AQ1305" s="23">
        <v>45380.006249999999</v>
      </c>
      <c r="AR1305" s="3"/>
      <c r="AS1305" s="23"/>
      <c r="AT1305" s="23"/>
      <c r="AU1305" s="3" t="s">
        <v>1266</v>
      </c>
      <c r="AV1305" s="3" t="s">
        <v>2215</v>
      </c>
      <c r="AW1305" s="3" t="s">
        <v>307</v>
      </c>
      <c r="AX1305" s="3">
        <v>4.1480556000000002</v>
      </c>
      <c r="AY1305" s="3">
        <v>-73.636944</v>
      </c>
      <c r="AZ1305" s="8" t="str">
        <f>+CONCATENATE("Reportan apertura en el enlace ",Tabla4[[#This Row],[Enlace]]," en el ",Tabla4[[#This Row],[Distancia óptica]]," ocasionado por ",Tabla4[[#This Row],[Causa del daño]])</f>
        <v>Reportan apertura en el enlace Mov. Esperanza - Mov. Azotea en el Km 2,7 desde Esperanza ocasionado por Vandalismo</v>
      </c>
      <c r="BA1305" s="8" t="str">
        <f>+CONCATENATE("Para dar solución al incidente ",Tabla4[[#This Row],[Solución]])</f>
        <v>Para dar solución al incidente se recupero 10 mts de reserva y se realiza un empalme de 48 hilos</v>
      </c>
      <c r="BB1305" s="3" t="str">
        <f>+_xlfn.CONCAT(Tabla4[[#This Row],[Causa Raiz]]," ",Tabla4[[#This Row],[Solución2]]," (",Tabla4[[#This Row],[Anillo]],"- Cabecera: ",Tabla4[[#This Row],[Cabecera]],"- Operador: ",Tabla4[[#This Row],[Operador]],")")</f>
        <v>Reportan apertura en el enlace Mov. Esperanza - Mov. Azotea en el Km 2,7 desde Esperanza ocasionado por Vandalismo Para dar solución al incidente se recupero 10 mts de reserva y se realiza un empalme de 48 hilos (LINEAL- Cabecera: ESPERANZA- Operador: Colombia Telecomunicaciones)</v>
      </c>
    </row>
    <row r="1306" spans="1:54" s="2" customFormat="1" ht="270.75">
      <c r="A1306" s="38">
        <f t="shared" si="129"/>
        <v>1305</v>
      </c>
      <c r="B1306" s="3">
        <v>8426807</v>
      </c>
      <c r="C1306" s="3" t="s">
        <v>136</v>
      </c>
      <c r="D1306" s="23">
        <v>45378.3125</v>
      </c>
      <c r="E1306" s="23">
        <v>45378.520833333336</v>
      </c>
      <c r="F1306" s="1">
        <f t="shared" ca="1" si="134"/>
        <v>0.20833333333575865</v>
      </c>
      <c r="G1306" s="3" t="s">
        <v>55</v>
      </c>
      <c r="H1306" s="41"/>
      <c r="I1306" s="40"/>
      <c r="J1306" s="5" t="s">
        <v>137</v>
      </c>
      <c r="K1306" s="3" t="s">
        <v>77</v>
      </c>
      <c r="L1306" s="9" t="s">
        <v>78</v>
      </c>
      <c r="M1306" s="3" t="s">
        <v>507</v>
      </c>
      <c r="N1306" s="3" t="s">
        <v>888</v>
      </c>
      <c r="O1306" s="3" t="s">
        <v>6332</v>
      </c>
      <c r="P1306" s="3" t="s">
        <v>6333</v>
      </c>
      <c r="Q1306" s="4" t="s">
        <v>6334</v>
      </c>
      <c r="R1306" s="3" t="s">
        <v>725</v>
      </c>
      <c r="S1306" s="3" t="s">
        <v>158</v>
      </c>
      <c r="T1306" s="3" t="s">
        <v>66</v>
      </c>
      <c r="U1306" s="3" t="s">
        <v>6335</v>
      </c>
      <c r="V1306" s="22" t="str">
        <f t="shared" si="133"/>
        <v>RBHFO; Hora de aviso: 7:30 27/03/2024; Solución: se recupera 10 mts de reserva del cable de 36 hilos y se realiza un empalme de 36 y para el cable de 24 se recupera 10 mts de reserva y se realiza un empalme de 24 hilos; Hora de solución: 12:30 27/03/2024; Causa: Vandalismo</v>
      </c>
      <c r="W1306" s="4" t="s">
        <v>160</v>
      </c>
      <c r="X1306" s="3"/>
      <c r="Y1306" s="3"/>
      <c r="Z1306" s="3" t="s">
        <v>69</v>
      </c>
      <c r="AA1306" s="3" t="s">
        <v>70</v>
      </c>
      <c r="AB1306" s="3">
        <v>8426807</v>
      </c>
      <c r="AC1306" s="3" t="s">
        <v>71</v>
      </c>
      <c r="AD1306" s="6">
        <v>0</v>
      </c>
      <c r="AE1306" s="7"/>
      <c r="AF1306" s="7"/>
      <c r="AG1306" s="6">
        <f>Tabla4[[#This Row],[Tiempo Parada de Reloj]]+Tabla4[[#This Row],[Tiempo Autorizado por Telefonica (no Máximo)]]</f>
        <v>0</v>
      </c>
      <c r="AH1306" s="7">
        <f t="shared" ca="1" si="130"/>
        <v>0.20833333333575865</v>
      </c>
      <c r="AI1306" s="8">
        <f t="shared" si="131"/>
        <v>0</v>
      </c>
      <c r="AJ1306" s="8">
        <f t="shared" ca="1" si="132"/>
        <v>5.0000000000582077</v>
      </c>
      <c r="AK1306" s="3" t="s">
        <v>106</v>
      </c>
      <c r="AL1306" s="3" t="s">
        <v>70</v>
      </c>
      <c r="AM1306" s="3" t="s">
        <v>119</v>
      </c>
      <c r="AN1306" s="3" t="s">
        <v>119</v>
      </c>
      <c r="AO1306" s="3" t="s">
        <v>72</v>
      </c>
      <c r="AP1306" s="3" t="s">
        <v>72</v>
      </c>
      <c r="AQ1306" s="23">
        <v>45380.573611111111</v>
      </c>
      <c r="AR1306" s="3"/>
      <c r="AS1306" s="23"/>
      <c r="AT1306" s="23"/>
      <c r="AU1306" s="3" t="s">
        <v>515</v>
      </c>
      <c r="AV1306" s="3" t="s">
        <v>6336</v>
      </c>
      <c r="AW1306" s="3" t="s">
        <v>6337</v>
      </c>
      <c r="AX1306" s="3">
        <v>2.4522219999999999</v>
      </c>
      <c r="AY1306" s="3">
        <v>-76.631944000000004</v>
      </c>
      <c r="AZ1306" s="8" t="str">
        <f>+CONCATENATE("Reportan apertura en el enlace ",Tabla4[[#This Row],[Enlace]]," en el ",Tabla4[[#This Row],[Distancia óptica]]," ocasionado por ",Tabla4[[#This Row],[Causa del daño]])</f>
        <v>Reportan apertura en el enlace Mov. Maria Occidental - Mov. Popayan centro en el Km 8,9 desde Popayan Centro ocasionado por Vandalismo</v>
      </c>
      <c r="BA1306" s="8" t="str">
        <f>+CONCATENATE("Para dar solución al incidente ",Tabla4[[#This Row],[Solución]])</f>
        <v>Para dar solución al incidente se recupera 10 mts de reserva del cable de 36 hilos y se realiza un empalme de 36 y para el cable de 24 se recupera 10 mts de reserva y se realiza un empalme de 24 hilos</v>
      </c>
      <c r="BB1306" s="3" t="str">
        <f>+_xlfn.CONCAT(Tabla4[[#This Row],[Causa Raiz]]," ",Tabla4[[#This Row],[Solución2]]," (",Tabla4[[#This Row],[Anillo]],"- Cabecera: ",Tabla4[[#This Row],[Cabecera]],"- Operador: ",Tabla4[[#This Row],[Operador]],")")</f>
        <v>Reportan apertura en el enlace Mov. Maria Occidental - Mov. Popayan centro en el Km 8,9 desde Popayan Centro ocasionado por Vandalismo Para dar solución al incidente se recupera 10 mts de reserva del cable de 36 hilos y se realiza un empalme de 36 y para el cable de 24 se recupera 10 mts de reserva y se realiza un empalme de 24 hilos (Anillo 1B- Cabecera: POPAYAN CENTRO- Operador: Infraco)</v>
      </c>
    </row>
    <row r="1307" spans="1:54" s="2" customFormat="1" ht="185.25">
      <c r="A1307" s="38">
        <f t="shared" si="129"/>
        <v>1306</v>
      </c>
      <c r="B1307" s="3">
        <v>8426792</v>
      </c>
      <c r="C1307" s="3" t="s">
        <v>54</v>
      </c>
      <c r="D1307" s="23">
        <v>45378.361111111109</v>
      </c>
      <c r="E1307" s="23">
        <v>45378.881944444445</v>
      </c>
      <c r="F1307" s="1">
        <f t="shared" ca="1" si="134"/>
        <v>0.52083333333575865</v>
      </c>
      <c r="G1307" s="3" t="s">
        <v>55</v>
      </c>
      <c r="H1307" s="41"/>
      <c r="I1307" s="40"/>
      <c r="J1307" s="5" t="s">
        <v>56</v>
      </c>
      <c r="K1307" s="3" t="s">
        <v>359</v>
      </c>
      <c r="L1307" s="9" t="s">
        <v>58</v>
      </c>
      <c r="M1307" s="3" t="s">
        <v>569</v>
      </c>
      <c r="N1307" s="3" t="s">
        <v>570</v>
      </c>
      <c r="O1307" s="3" t="s">
        <v>6338</v>
      </c>
      <c r="P1307" s="3" t="s">
        <v>6339</v>
      </c>
      <c r="Q1307" s="4" t="s">
        <v>6340</v>
      </c>
      <c r="R1307" s="3" t="s">
        <v>2742</v>
      </c>
      <c r="S1307" s="3" t="s">
        <v>366</v>
      </c>
      <c r="T1307" s="3" t="s">
        <v>66</v>
      </c>
      <c r="U1307" s="3" t="s">
        <v>6341</v>
      </c>
      <c r="V1307" s="22" t="str">
        <f t="shared" si="133"/>
        <v>RLFO; Hora de aviso: 8:40 27/03/2024; Solución: se realzai tendido de 210 metros y dos empalmes de 24 hilos; Hora de solución: 21:10 27/03/2024; Causa: Vandalismo</v>
      </c>
      <c r="W1307" s="4" t="s">
        <v>191</v>
      </c>
      <c r="X1307" s="3" t="s">
        <v>6342</v>
      </c>
      <c r="Y1307" s="3" t="s">
        <v>6343</v>
      </c>
      <c r="Z1307" s="3" t="s">
        <v>1349</v>
      </c>
      <c r="AA1307" s="3" t="s">
        <v>70</v>
      </c>
      <c r="AB1307" s="3">
        <v>8426792</v>
      </c>
      <c r="AC1307" s="3" t="s">
        <v>71</v>
      </c>
      <c r="AD1307" s="6">
        <v>0.35416666666666669</v>
      </c>
      <c r="AE1307" s="7"/>
      <c r="AF1307" s="7"/>
      <c r="AG1307" s="6">
        <f>Tabla4[[#This Row],[Tiempo Parada de Reloj]]+Tabla4[[#This Row],[Tiempo Autorizado por Telefonica (no Máximo)]]</f>
        <v>0.35416666666666669</v>
      </c>
      <c r="AH1307" s="7">
        <f t="shared" ca="1" si="130"/>
        <v>0.16666666666909197</v>
      </c>
      <c r="AI1307" s="8">
        <f t="shared" si="131"/>
        <v>8.5</v>
      </c>
      <c r="AJ1307" s="8">
        <f t="shared" ca="1" si="132"/>
        <v>4.0000000000582077</v>
      </c>
      <c r="AK1307" s="3" t="s">
        <v>119</v>
      </c>
      <c r="AL1307" s="3" t="s">
        <v>70</v>
      </c>
      <c r="AM1307" s="3" t="s">
        <v>87</v>
      </c>
      <c r="AN1307" s="3" t="s">
        <v>98</v>
      </c>
      <c r="AO1307" s="3" t="s">
        <v>88</v>
      </c>
      <c r="AP1307" s="3" t="s">
        <v>88</v>
      </c>
      <c r="AQ1307" s="23">
        <v>45380.734722222223</v>
      </c>
      <c r="AR1307" s="3"/>
      <c r="AS1307" s="23"/>
      <c r="AT1307" s="23"/>
      <c r="AU1307" s="3" t="s">
        <v>192</v>
      </c>
      <c r="AV1307" s="3" t="s">
        <v>6344</v>
      </c>
      <c r="AW1307" s="3" t="s">
        <v>135</v>
      </c>
      <c r="AX1307" s="3">
        <v>5.71394</v>
      </c>
      <c r="AY1307" s="3">
        <v>-76.649799999999999</v>
      </c>
      <c r="AZ1307" s="8" t="str">
        <f>+CONCATENATE("Reportan apertura en el enlace ",Tabla4[[#This Row],[Enlace]]," en el ",Tabla4[[#This Row],[Distancia óptica]]," ocasionado por ",Tabla4[[#This Row],[Causa del daño]])</f>
        <v>Reportan apertura en el enlace La Victoria - Caraño en el Km 0,240 desde la victoria ocasionado por Vandalismo</v>
      </c>
      <c r="BA1307" s="8" t="str">
        <f>+CONCATENATE("Para dar solución al incidente ",Tabla4[[#This Row],[Solución]])</f>
        <v>Para dar solución al incidente se realzai tendido de 210 metros y dos empalmes de 24 hilos</v>
      </c>
      <c r="BB1307" s="3" t="str">
        <f>+_xlfn.CONCAT(Tabla4[[#This Row],[Causa Raiz]]," ",Tabla4[[#This Row],[Solución2]]," (",Tabla4[[#This Row],[Anillo]],"- Cabecera: ",Tabla4[[#This Row],[Cabecera]],"- Operador: ",Tabla4[[#This Row],[Operador]],")")</f>
        <v>Reportan apertura en el enlace La Victoria - Caraño en el Km 0,240 desde la victoria ocasionado por Vandalismo Para dar solución al incidente se realzai tendido de 210 metros y dos empalmes de 24 hilos (Lineal- Cabecera: La Victoria- Operador: Colombia Telecomunicaciones)</v>
      </c>
    </row>
    <row r="1308" spans="1:54" s="2" customFormat="1" ht="185.25">
      <c r="A1308" s="38">
        <f t="shared" si="129"/>
        <v>1307</v>
      </c>
      <c r="B1308" s="3">
        <v>8427613</v>
      </c>
      <c r="C1308" s="3" t="s">
        <v>163</v>
      </c>
      <c r="D1308" s="23">
        <v>45378.420138888891</v>
      </c>
      <c r="E1308" s="23">
        <v>45378.729166666664</v>
      </c>
      <c r="F1308" s="1">
        <f t="shared" ca="1" si="134"/>
        <v>0.30902777777373558</v>
      </c>
      <c r="G1308" s="3" t="s">
        <v>55</v>
      </c>
      <c r="H1308" s="41"/>
      <c r="I1308" s="40"/>
      <c r="J1308" s="5" t="s">
        <v>56</v>
      </c>
      <c r="K1308" s="3" t="s">
        <v>77</v>
      </c>
      <c r="L1308" s="9" t="s">
        <v>58</v>
      </c>
      <c r="M1308" s="3" t="s">
        <v>79</v>
      </c>
      <c r="N1308" s="3" t="s">
        <v>1286</v>
      </c>
      <c r="O1308" s="3" t="s">
        <v>6055</v>
      </c>
      <c r="P1308" s="3" t="s">
        <v>6345</v>
      </c>
      <c r="Q1308" s="4" t="s">
        <v>6346</v>
      </c>
      <c r="R1308" s="3" t="s">
        <v>741</v>
      </c>
      <c r="S1308" s="3" t="s">
        <v>249</v>
      </c>
      <c r="T1308" s="3" t="s">
        <v>256</v>
      </c>
      <c r="U1308" s="3" t="s">
        <v>6347</v>
      </c>
      <c r="V1308" s="22" t="str">
        <f t="shared" si="133"/>
        <v>RDFO; Hora de aviso: 10:05 27/03/2024; Solución: Para dar solucion se fusionan hilos en caja existente ; Hora de solución: 17:30 27/03/2024; Causa: Falla de Empalme de FiOp</v>
      </c>
      <c r="W1308" s="4" t="s">
        <v>160</v>
      </c>
      <c r="X1308" s="3"/>
      <c r="Y1308" s="3"/>
      <c r="Z1308" s="3" t="s">
        <v>69</v>
      </c>
      <c r="AA1308" s="3" t="s">
        <v>70</v>
      </c>
      <c r="AB1308" s="3">
        <v>8427613</v>
      </c>
      <c r="AC1308" s="3" t="s">
        <v>71</v>
      </c>
      <c r="AD1308" s="6">
        <v>9.6527777777777782E-2</v>
      </c>
      <c r="AE1308" s="7">
        <v>4.1666666666666666E-3</v>
      </c>
      <c r="AF1308" s="7" t="s">
        <v>4581</v>
      </c>
      <c r="AG1308" s="6">
        <f>Tabla4[[#This Row],[Tiempo Parada de Reloj]]+Tabla4[[#This Row],[Tiempo Autorizado por Telefonica (no Máximo)]]</f>
        <v>0.10069444444444445</v>
      </c>
      <c r="AH1308" s="7">
        <f t="shared" ca="1" si="130"/>
        <v>0.21249999999595781</v>
      </c>
      <c r="AI1308" s="8">
        <f t="shared" si="131"/>
        <v>2.3166666666666669</v>
      </c>
      <c r="AJ1308" s="8">
        <f t="shared" ca="1" si="132"/>
        <v>5.0999999999029875</v>
      </c>
      <c r="AK1308" s="3" t="s">
        <v>106</v>
      </c>
      <c r="AL1308" s="3" t="s">
        <v>70</v>
      </c>
      <c r="AM1308" s="3" t="s">
        <v>87</v>
      </c>
      <c r="AN1308" s="3" t="s">
        <v>87</v>
      </c>
      <c r="AO1308" s="3" t="s">
        <v>88</v>
      </c>
      <c r="AP1308" s="3" t="s">
        <v>88</v>
      </c>
      <c r="AQ1308" s="23">
        <v>45381.831944444442</v>
      </c>
      <c r="AR1308" s="3"/>
      <c r="AS1308" s="23"/>
      <c r="AT1308" s="23"/>
      <c r="AU1308" s="3" t="s">
        <v>89</v>
      </c>
      <c r="AV1308" s="3" t="s">
        <v>6348</v>
      </c>
      <c r="AW1308" s="3" t="s">
        <v>135</v>
      </c>
      <c r="AX1308" s="3">
        <v>4.7569999999999997</v>
      </c>
      <c r="AY1308" s="3">
        <v>-74.111999999999995</v>
      </c>
      <c r="AZ1308" s="8" t="str">
        <f>+CONCATENATE("Reportan apertura en el enlace ",Tabla4[[#This Row],[Enlace]]," en el ",Tabla4[[#This Row],[Distancia óptica]]," ocasionado por ",Tabla4[[#This Row],[Causa del daño]])</f>
        <v>Reportan apertura en el enlace Parcelas - Cota en el Km 3 desde Mov. Parcelas  ocasionado por Falla de Empalme de FiOp</v>
      </c>
      <c r="BA1308" s="8" t="str">
        <f>+CONCATENATE("Para dar solución al incidente ",Tabla4[[#This Row],[Solución]])</f>
        <v xml:space="preserve">Para dar solución al incidente Para dar solucion se fusionan hilos en caja existente </v>
      </c>
      <c r="BB1308" s="3" t="str">
        <f>+_xlfn.CONCAT(Tabla4[[#This Row],[Causa Raiz]]," ",Tabla4[[#This Row],[Solución2]]," (",Tabla4[[#This Row],[Anillo]],"- Cabecera: ",Tabla4[[#This Row],[Cabecera]],"- Operador: ",Tabla4[[#This Row],[Operador]],")")</f>
        <v>Reportan apertura en el enlace Parcelas - Cota en el Km 3 desde Mov. Parcelas  ocasionado por Falla de Empalme de FiOp Para dar solución al incidente Para dar solucion se fusionan hilos en caja existente  (Lineal- Cabecera: Parcelas- Operador: Colombia Telecomunicaciones)</v>
      </c>
    </row>
    <row r="1309" spans="1:54" s="2" customFormat="1" ht="199.5">
      <c r="A1309" s="38">
        <f t="shared" si="129"/>
        <v>1308</v>
      </c>
      <c r="B1309" s="3">
        <v>8427785</v>
      </c>
      <c r="C1309" s="3" t="s">
        <v>54</v>
      </c>
      <c r="D1309" s="23">
        <v>45378.454861111109</v>
      </c>
      <c r="E1309" s="23">
        <v>45378.527777777781</v>
      </c>
      <c r="F1309" s="1">
        <f t="shared" ca="1" si="134"/>
        <v>7.2916666671517305E-2</v>
      </c>
      <c r="G1309" s="3" t="s">
        <v>55</v>
      </c>
      <c r="H1309" s="41"/>
      <c r="I1309" s="40"/>
      <c r="J1309" s="5" t="s">
        <v>56</v>
      </c>
      <c r="K1309" s="3" t="s">
        <v>77</v>
      </c>
      <c r="L1309" s="9" t="s">
        <v>58</v>
      </c>
      <c r="M1309" s="3" t="s">
        <v>745</v>
      </c>
      <c r="N1309" s="3" t="s">
        <v>746</v>
      </c>
      <c r="O1309" s="3" t="s">
        <v>6349</v>
      </c>
      <c r="P1309" s="3" t="s">
        <v>6350</v>
      </c>
      <c r="Q1309" s="4" t="s">
        <v>6351</v>
      </c>
      <c r="R1309" s="3" t="s">
        <v>750</v>
      </c>
      <c r="S1309" s="3" t="s">
        <v>158</v>
      </c>
      <c r="T1309" s="3" t="s">
        <v>66</v>
      </c>
      <c r="U1309" s="3" t="s">
        <v>6352</v>
      </c>
      <c r="V1309" s="22" t="str">
        <f t="shared" si="133"/>
        <v>RLFO; Hora de aviso: 10:55 27/03/2024; Solución: se recupera 15 mts de reserva y se realiza un empalme de 36 hilos; Hora de solución: 12:40 27/03/2024; Causa: Vandalismo</v>
      </c>
      <c r="W1309" s="4" t="s">
        <v>160</v>
      </c>
      <c r="X1309" s="3"/>
      <c r="Y1309" s="3"/>
      <c r="Z1309" s="3" t="s">
        <v>69</v>
      </c>
      <c r="AA1309" s="3" t="s">
        <v>70</v>
      </c>
      <c r="AB1309" s="3">
        <v>8427785</v>
      </c>
      <c r="AC1309" s="3" t="s">
        <v>71</v>
      </c>
      <c r="AD1309" s="6">
        <v>0</v>
      </c>
      <c r="AE1309" s="7"/>
      <c r="AF1309" s="7"/>
      <c r="AG1309" s="6">
        <f>Tabla4[[#This Row],[Tiempo Parada de Reloj]]+Tabla4[[#This Row],[Tiempo Autorizado por Telefonica (no Máximo)]]</f>
        <v>0</v>
      </c>
      <c r="AH1309" s="7">
        <f t="shared" ca="1" si="130"/>
        <v>7.2916666671517305E-2</v>
      </c>
      <c r="AI1309" s="8">
        <f t="shared" si="131"/>
        <v>0</v>
      </c>
      <c r="AJ1309" s="8">
        <f t="shared" ca="1" si="132"/>
        <v>1.7500000001164153</v>
      </c>
      <c r="AK1309" s="3" t="s">
        <v>119</v>
      </c>
      <c r="AL1309" s="3" t="s">
        <v>71</v>
      </c>
      <c r="AM1309" s="3" t="s">
        <v>69</v>
      </c>
      <c r="AN1309" s="3" t="s">
        <v>119</v>
      </c>
      <c r="AO1309" s="3" t="s">
        <v>72</v>
      </c>
      <c r="AP1309" s="3"/>
      <c r="AQ1309" s="23">
        <v>45380.61041666667</v>
      </c>
      <c r="AR1309" s="3"/>
      <c r="AS1309" s="23"/>
      <c r="AT1309" s="23"/>
      <c r="AU1309" s="3" t="s">
        <v>752</v>
      </c>
      <c r="AV1309" s="3" t="s">
        <v>5002</v>
      </c>
      <c r="AW1309" s="3" t="s">
        <v>1311</v>
      </c>
      <c r="AX1309" s="3">
        <v>2.9327778000000002</v>
      </c>
      <c r="AY1309" s="3">
        <v>-75.278611100000006</v>
      </c>
      <c r="AZ1309" s="8" t="str">
        <f>+CONCATENATE("Reportan apertura en el enlace ",Tabla4[[#This Row],[Enlace]]," en el ",Tabla4[[#This Row],[Distancia óptica]]," ocasionado por ",Tabla4[[#This Row],[Causa del daño]])</f>
        <v>Reportan apertura en el enlace FTTC 161 Monserrate - Tuquila en el Km 0,702 desde FTTC 161 Monserrate ocasionado por Vandalismo</v>
      </c>
      <c r="BA1309" s="8" t="str">
        <f>+CONCATENATE("Para dar solución al incidente ",Tabla4[[#This Row],[Solución]])</f>
        <v>Para dar solución al incidente se recupera 15 mts de reserva y se realiza un empalme de 36 hilos</v>
      </c>
      <c r="BB1309" s="3" t="str">
        <f>+_xlfn.CONCAT(Tabla4[[#This Row],[Causa Raiz]]," ",Tabla4[[#This Row],[Solución2]]," (",Tabla4[[#This Row],[Anillo]],"- Cabecera: ",Tabla4[[#This Row],[Cabecera]],"- Operador: ",Tabla4[[#This Row],[Operador]],")")</f>
        <v>Reportan apertura en el enlace FTTC 161 Monserrate - Tuquila en el Km 0,702 desde FTTC 161 Monserrate ocasionado por Vandalismo Para dar solución al incidente se recupera 15 mts de reserva y se realiza un empalme de 36 hilos (UK- Cabecera: TUQUILA - Operador: Colombia Telecomunicaciones)</v>
      </c>
    </row>
    <row r="1310" spans="1:54" s="2" customFormat="1" ht="199.5">
      <c r="A1310" s="38">
        <f t="shared" si="129"/>
        <v>1309</v>
      </c>
      <c r="B1310" s="3">
        <v>8428373</v>
      </c>
      <c r="C1310" s="3" t="s">
        <v>54</v>
      </c>
      <c r="D1310" s="23">
        <v>45378.486111111109</v>
      </c>
      <c r="E1310" s="23">
        <v>45378.836805555555</v>
      </c>
      <c r="F1310" s="1">
        <f t="shared" ca="1" si="134"/>
        <v>0.35069444444525288</v>
      </c>
      <c r="G1310" s="3" t="s">
        <v>55</v>
      </c>
      <c r="H1310" s="41"/>
      <c r="I1310" s="40"/>
      <c r="J1310" s="5" t="s">
        <v>56</v>
      </c>
      <c r="K1310" s="3" t="s">
        <v>138</v>
      </c>
      <c r="L1310" s="9" t="s">
        <v>58</v>
      </c>
      <c r="M1310" s="3" t="s">
        <v>139</v>
      </c>
      <c r="N1310" s="3" t="s">
        <v>140</v>
      </c>
      <c r="O1310" s="3" t="s">
        <v>6353</v>
      </c>
      <c r="P1310" s="3" t="s">
        <v>6354</v>
      </c>
      <c r="Q1310" s="4" t="s">
        <v>6355</v>
      </c>
      <c r="R1310" s="3" t="s">
        <v>479</v>
      </c>
      <c r="S1310" s="3" t="s">
        <v>145</v>
      </c>
      <c r="T1310" s="3" t="s">
        <v>66</v>
      </c>
      <c r="U1310" s="3" t="s">
        <v>6356</v>
      </c>
      <c r="V1310" s="22" t="str">
        <f t="shared" si="133"/>
        <v>RLFO; Hora de aviso: 11:40 27/03/2024; Solución: Para dar solucion se se tendieron 98 mts de  cable de 96 hilos y se hacen 2 empalmes de 144.; Hora de solución: 20:05 27/03/2024; Causa: Vandalismo</v>
      </c>
      <c r="W1310" s="4" t="s">
        <v>199</v>
      </c>
      <c r="X1310" s="3"/>
      <c r="Y1310" s="3"/>
      <c r="Z1310" s="3" t="s">
        <v>69</v>
      </c>
      <c r="AA1310" s="3" t="s">
        <v>70</v>
      </c>
      <c r="AB1310" s="3">
        <v>8428479</v>
      </c>
      <c r="AC1310" s="3" t="s">
        <v>71</v>
      </c>
      <c r="AD1310" s="6">
        <v>0.18472222222222223</v>
      </c>
      <c r="AE1310" s="7"/>
      <c r="AF1310" s="7"/>
      <c r="AG1310" s="6">
        <f>Tabla4[[#This Row],[Tiempo Parada de Reloj]]+Tabla4[[#This Row],[Tiempo Autorizado por Telefonica (no Máximo)]]</f>
        <v>0.18472222222222223</v>
      </c>
      <c r="AH1310" s="7">
        <f t="shared" ca="1" si="130"/>
        <v>0.16597222222303065</v>
      </c>
      <c r="AI1310" s="8">
        <f t="shared" si="131"/>
        <v>4.4333333333333336</v>
      </c>
      <c r="AJ1310" s="8">
        <f t="shared" ca="1" si="132"/>
        <v>3.9833333333527357</v>
      </c>
      <c r="AK1310" s="3" t="s">
        <v>119</v>
      </c>
      <c r="AL1310" s="3" t="s">
        <v>70</v>
      </c>
      <c r="AM1310" s="3" t="s">
        <v>87</v>
      </c>
      <c r="AN1310" s="3" t="s">
        <v>87</v>
      </c>
      <c r="AO1310" s="3" t="s">
        <v>72</v>
      </c>
      <c r="AP1310" s="3" t="s">
        <v>72</v>
      </c>
      <c r="AQ1310" s="23">
        <v>45382.768750000003</v>
      </c>
      <c r="AR1310" s="3"/>
      <c r="AS1310" s="23"/>
      <c r="AT1310" s="23"/>
      <c r="AU1310" s="3" t="s">
        <v>1040</v>
      </c>
      <c r="AV1310" s="3" t="s">
        <v>2690</v>
      </c>
      <c r="AW1310" s="3" t="s">
        <v>307</v>
      </c>
      <c r="AX1310" s="3">
        <v>3.4054000000000002</v>
      </c>
      <c r="AY1310" s="3">
        <v>-76.513000000000005</v>
      </c>
      <c r="AZ1310" s="8" t="str">
        <f>+CONCATENATE("Reportan apertura en el enlace ",Tabla4[[#This Row],[Enlace]]," en el ",Tabla4[[#This Row],[Distancia óptica]]," ocasionado por ",Tabla4[[#This Row],[Causa del daño]])</f>
        <v>Reportan apertura en el enlace Acopi - Nariño en el Km 13,9 desde Acopi ocasionado por Vandalismo</v>
      </c>
      <c r="BA1310" s="8" t="str">
        <f>+CONCATENATE("Para dar solución al incidente ",Tabla4[[#This Row],[Solución]])</f>
        <v>Para dar solución al incidente Para dar solucion se se tendieron 98 mts de  cable de 96 hilos y se hacen 2 empalmes de 144.</v>
      </c>
      <c r="BB1310" s="3" t="str">
        <f>+_xlfn.CONCAT(Tabla4[[#This Row],[Causa Raiz]]," ",Tabla4[[#This Row],[Solución2]]," (",Tabla4[[#This Row],[Anillo]],"- Cabecera: ",Tabla4[[#This Row],[Cabecera]],"- Operador: ",Tabla4[[#This Row],[Operador]],")")</f>
        <v>Reportan apertura en el enlace Acopi - Nariño en el Km 13,9 desde Acopi ocasionado por Vandalismo Para dar solución al incidente Para dar solucion se se tendieron 98 mts de  cable de 96 hilos y se hacen 2 empalmes de 144. (LINEAL- Cabecera: ACOPI- Operador: Colombia Telecomunicaciones)</v>
      </c>
    </row>
    <row r="1311" spans="1:54" s="2" customFormat="1" ht="156.75">
      <c r="A1311" s="38">
        <f t="shared" si="129"/>
        <v>1310</v>
      </c>
      <c r="B1311" s="3">
        <v>8427308</v>
      </c>
      <c r="C1311" s="3" t="s">
        <v>54</v>
      </c>
      <c r="D1311" s="23">
        <v>45378.486111111109</v>
      </c>
      <c r="E1311" s="23">
        <v>45378.487500000003</v>
      </c>
      <c r="F1311" s="1">
        <f t="shared" ca="1" si="134"/>
        <v>1.3888888934161514E-3</v>
      </c>
      <c r="G1311" s="3" t="s">
        <v>55</v>
      </c>
      <c r="H1311" s="41"/>
      <c r="I1311" s="40"/>
      <c r="J1311" s="5" t="s">
        <v>56</v>
      </c>
      <c r="K1311" s="3" t="s">
        <v>138</v>
      </c>
      <c r="L1311" s="9" t="s">
        <v>78</v>
      </c>
      <c r="M1311" s="3" t="s">
        <v>139</v>
      </c>
      <c r="N1311" s="3" t="s">
        <v>721</v>
      </c>
      <c r="O1311" s="3" t="s">
        <v>6357</v>
      </c>
      <c r="P1311" s="3" t="s">
        <v>2381</v>
      </c>
      <c r="Q1311" s="4" t="s">
        <v>6358</v>
      </c>
      <c r="R1311" s="3" t="s">
        <v>479</v>
      </c>
      <c r="S1311" s="3" t="s">
        <v>145</v>
      </c>
      <c r="T1311" s="3" t="s">
        <v>104</v>
      </c>
      <c r="U1311" s="3" t="s">
        <v>6359</v>
      </c>
      <c r="V1311" s="22" t="str">
        <f t="shared" si="133"/>
        <v>RLFO; Hora de aviso: 11:40 27/03/2024; Solución: La solucion fue revision de cruzadas en nodo morada; Hora de solución: 11:42 27/03/2024; Causa: Visita Fallida</v>
      </c>
      <c r="W1311" s="4" t="s">
        <v>199</v>
      </c>
      <c r="X1311" s="3"/>
      <c r="Y1311" s="3"/>
      <c r="Z1311" s="3" t="s">
        <v>69</v>
      </c>
      <c r="AA1311" s="3" t="s">
        <v>70</v>
      </c>
      <c r="AB1311" s="3">
        <v>8427301</v>
      </c>
      <c r="AC1311" s="3" t="s">
        <v>71</v>
      </c>
      <c r="AD1311" s="6">
        <v>0</v>
      </c>
      <c r="AE1311" s="7"/>
      <c r="AF1311" s="7"/>
      <c r="AG1311" s="6">
        <f>Tabla4[[#This Row],[Tiempo Parada de Reloj]]+Tabla4[[#This Row],[Tiempo Autorizado por Telefonica (no Máximo)]]</f>
        <v>0</v>
      </c>
      <c r="AH1311" s="7">
        <f t="shared" ca="1" si="130"/>
        <v>1.3888888934161514E-3</v>
      </c>
      <c r="AI1311" s="8">
        <f t="shared" si="131"/>
        <v>0</v>
      </c>
      <c r="AJ1311" s="8">
        <f t="shared" ca="1" si="132"/>
        <v>3.3333333441987634E-2</v>
      </c>
      <c r="AK1311" s="3" t="s">
        <v>119</v>
      </c>
      <c r="AL1311" s="3" t="s">
        <v>70</v>
      </c>
      <c r="AM1311" s="3" t="s">
        <v>87</v>
      </c>
      <c r="AN1311" s="3" t="s">
        <v>87</v>
      </c>
      <c r="AO1311" s="3" t="s">
        <v>87</v>
      </c>
      <c r="AP1311" s="3" t="s">
        <v>87</v>
      </c>
      <c r="AQ1311" s="23">
        <v>45378.487500000003</v>
      </c>
      <c r="AR1311" s="3"/>
      <c r="AS1311" s="23"/>
      <c r="AT1311" s="23"/>
      <c r="AU1311" s="3" t="s">
        <v>200</v>
      </c>
      <c r="AV1311" s="3" t="s">
        <v>69</v>
      </c>
      <c r="AW1311" s="3" t="s">
        <v>69</v>
      </c>
      <c r="AX1311" s="3" t="s">
        <v>69</v>
      </c>
      <c r="AY1311" s="3" t="s">
        <v>69</v>
      </c>
      <c r="AZ1311" s="8" t="str">
        <f>+CONCATENATE("Reportan apertura en el enlace ",Tabla4[[#This Row],[Enlace]]," en el ",Tabla4[[#This Row],[Distancia óptica]]," ocasionado por ",Tabla4[[#This Row],[Causa del daño]])</f>
        <v>Reportan apertura en el enlace Mov. Jamundi centro - Mov. la Morada en el Km 0  ocasionado por Visita Fallida</v>
      </c>
      <c r="BA1311" s="8" t="str">
        <f>+CONCATENATE("Para dar solución al incidente ",Tabla4[[#This Row],[Solución]])</f>
        <v>Para dar solución al incidente La solucion fue revision de cruzadas en nodo morada</v>
      </c>
      <c r="BB1311" s="3" t="str">
        <f>+_xlfn.CONCAT(Tabla4[[#This Row],[Causa Raiz]]," ",Tabla4[[#This Row],[Solución2]]," (",Tabla4[[#This Row],[Anillo]],"- Cabecera: ",Tabla4[[#This Row],[Cabecera]],"- Operador: ",Tabla4[[#This Row],[Operador]],")")</f>
        <v>Reportan apertura en el enlace Mov. Jamundi centro - Mov. la Morada en el Km 0  ocasionado por Visita Fallida Para dar solución al incidente La solucion fue revision de cruzadas en nodo morada (NA- Cabecera: NA- Operador: Colombia Telecomunicaciones)</v>
      </c>
    </row>
    <row r="1312" spans="1:54" s="2" customFormat="1" ht="171">
      <c r="A1312" s="38">
        <f t="shared" si="129"/>
        <v>1311</v>
      </c>
      <c r="B1312" s="3">
        <v>8428470</v>
      </c>
      <c r="C1312" s="3" t="s">
        <v>136</v>
      </c>
      <c r="D1312" s="23">
        <v>45378.520833333336</v>
      </c>
      <c r="E1312" s="23">
        <v>45378.522222222222</v>
      </c>
      <c r="F1312" s="1">
        <f t="shared" ca="1" si="134"/>
        <v>1.3888888861401938E-3</v>
      </c>
      <c r="G1312" s="3" t="s">
        <v>55</v>
      </c>
      <c r="H1312" s="41"/>
      <c r="I1312" s="40"/>
      <c r="J1312" s="5" t="s">
        <v>56</v>
      </c>
      <c r="K1312" s="3" t="s">
        <v>108</v>
      </c>
      <c r="L1312" s="9" t="s">
        <v>58</v>
      </c>
      <c r="M1312" s="3" t="s">
        <v>109</v>
      </c>
      <c r="N1312" s="3" t="s">
        <v>3024</v>
      </c>
      <c r="O1312" s="3" t="s">
        <v>3105</v>
      </c>
      <c r="P1312" s="3" t="s">
        <v>325</v>
      </c>
      <c r="Q1312" s="4" t="s">
        <v>6360</v>
      </c>
      <c r="R1312" s="3" t="s">
        <v>114</v>
      </c>
      <c r="S1312" s="3" t="s">
        <v>115</v>
      </c>
      <c r="T1312" s="3" t="s">
        <v>104</v>
      </c>
      <c r="U1312" s="3" t="s">
        <v>6361</v>
      </c>
      <c r="V1312" s="22" t="str">
        <f t="shared" si="133"/>
        <v>RBHFO; Hora de aviso: 12:30 27/03/2024; Solución: personal de pi realiza limpieza ajuste de conexión y enlace sube con buenos niveles; Hora de solución: 12:32 27/03/2024; Causa: Visita Fallida</v>
      </c>
      <c r="W1312" s="4" t="s">
        <v>118</v>
      </c>
      <c r="X1312" s="3"/>
      <c r="Y1312" s="3"/>
      <c r="Z1312" s="3" t="s">
        <v>69</v>
      </c>
      <c r="AA1312" s="3" t="s">
        <v>71</v>
      </c>
      <c r="AB1312" s="3">
        <v>0</v>
      </c>
      <c r="AC1312" s="3" t="s">
        <v>71</v>
      </c>
      <c r="AD1312" s="6">
        <v>0</v>
      </c>
      <c r="AE1312" s="7"/>
      <c r="AF1312" s="7"/>
      <c r="AG1312" s="6">
        <f>Tabla4[[#This Row],[Tiempo Parada de Reloj]]+Tabla4[[#This Row],[Tiempo Autorizado por Telefonica (no Máximo)]]</f>
        <v>0</v>
      </c>
      <c r="AH1312" s="7">
        <f t="shared" ca="1" si="130"/>
        <v>1.3888888861401938E-3</v>
      </c>
      <c r="AI1312" s="8">
        <f t="shared" si="131"/>
        <v>0</v>
      </c>
      <c r="AJ1312" s="8">
        <f t="shared" ca="1" si="132"/>
        <v>3.3333333267364651E-2</v>
      </c>
      <c r="AK1312" s="3" t="s">
        <v>106</v>
      </c>
      <c r="AL1312" s="3" t="s">
        <v>70</v>
      </c>
      <c r="AM1312" s="3" t="s">
        <v>119</v>
      </c>
      <c r="AN1312" s="3" t="s">
        <v>119</v>
      </c>
      <c r="AO1312" s="3" t="s">
        <v>119</v>
      </c>
      <c r="AP1312" s="3" t="s">
        <v>119</v>
      </c>
      <c r="AQ1312" s="23">
        <v>45378.541666666664</v>
      </c>
      <c r="AR1312" s="3"/>
      <c r="AS1312" s="23"/>
      <c r="AT1312" s="23"/>
      <c r="AU1312" s="3" t="s">
        <v>436</v>
      </c>
      <c r="AV1312" s="3" t="s">
        <v>69</v>
      </c>
      <c r="AW1312" s="3" t="s">
        <v>69</v>
      </c>
      <c r="AX1312" s="3" t="s">
        <v>69</v>
      </c>
      <c r="AY1312" s="3" t="s">
        <v>69</v>
      </c>
      <c r="AZ1312" s="8" t="str">
        <f>+CONCATENATE("Reportan apertura en el enlace ",Tabla4[[#This Row],[Enlace]]," en el ",Tabla4[[#This Row],[Distancia óptica]]," ocasionado por ",Tabla4[[#This Row],[Causa del daño]])</f>
        <v>Reportan apertura en el enlace Valledupar - Villanueva en el Km 0 ocasionado por Visita Fallida</v>
      </c>
      <c r="BA1312" s="8" t="str">
        <f>+CONCATENATE("Para dar solución al incidente ",Tabla4[[#This Row],[Solución]])</f>
        <v>Para dar solución al incidente personal de pi realiza limpieza ajuste de conexión y enlace sube con buenos niveles</v>
      </c>
      <c r="BB1312" s="3" t="str">
        <f>+_xlfn.CONCAT(Tabla4[[#This Row],[Causa Raiz]]," ",Tabla4[[#This Row],[Solución2]]," (",Tabla4[[#This Row],[Anillo]],"- Cabecera: ",Tabla4[[#This Row],[Cabecera]],"- Operador: ",Tabla4[[#This Row],[Operador]],")")</f>
        <v>Reportan apertura en el enlace Valledupar - Villanueva en el Km 0 ocasionado por Visita Fallida Para dar solución al incidente personal de pi realiza limpieza ajuste de conexión y enlace sube con buenos niveles (NA- Cabecera: NA- Operador: Colombia Telecomunicaciones)</v>
      </c>
    </row>
    <row r="1313" spans="1:54" s="2" customFormat="1" ht="199.5">
      <c r="A1313" s="38">
        <f t="shared" si="129"/>
        <v>1312</v>
      </c>
      <c r="B1313" s="3">
        <v>8428571</v>
      </c>
      <c r="C1313" s="3" t="s">
        <v>54</v>
      </c>
      <c r="D1313" s="23">
        <v>45378.520833333336</v>
      </c>
      <c r="E1313" s="23">
        <v>45378.522222222222</v>
      </c>
      <c r="F1313" s="1">
        <f t="shared" ca="1" si="134"/>
        <v>1.3888888861401938E-3</v>
      </c>
      <c r="G1313" s="3" t="s">
        <v>55</v>
      </c>
      <c r="H1313" s="41"/>
      <c r="I1313" s="40"/>
      <c r="J1313" s="5" t="s">
        <v>56</v>
      </c>
      <c r="K1313" s="3" t="s">
        <v>138</v>
      </c>
      <c r="L1313" s="9" t="s">
        <v>58</v>
      </c>
      <c r="M1313" s="3" t="s">
        <v>139</v>
      </c>
      <c r="N1313" s="3" t="s">
        <v>140</v>
      </c>
      <c r="O1313" s="3" t="s">
        <v>6362</v>
      </c>
      <c r="P1313" s="3" t="s">
        <v>325</v>
      </c>
      <c r="Q1313" s="4" t="s">
        <v>6363</v>
      </c>
      <c r="R1313" s="3" t="s">
        <v>479</v>
      </c>
      <c r="S1313" s="3" t="s">
        <v>145</v>
      </c>
      <c r="T1313" s="3" t="s">
        <v>104</v>
      </c>
      <c r="U1313" s="3" t="s">
        <v>6364</v>
      </c>
      <c r="V1313" s="22" t="str">
        <f t="shared" si="133"/>
        <v>RLFO; Hora de aviso: 12:30 27/03/2024; Solución: Personal de fo realiza certificacion y se evidencia que la afectacion le pertenece al corte Acopi - Nariño; Hora de solución: 12:32 27/03/2024; Causa: Visita Fallida</v>
      </c>
      <c r="W1313" s="4" t="s">
        <v>199</v>
      </c>
      <c r="X1313" s="3"/>
      <c r="Y1313" s="3"/>
      <c r="Z1313" s="3" t="s">
        <v>69</v>
      </c>
      <c r="AA1313" s="3" t="s">
        <v>70</v>
      </c>
      <c r="AB1313" s="3">
        <v>0</v>
      </c>
      <c r="AC1313" s="3" t="s">
        <v>71</v>
      </c>
      <c r="AD1313" s="6">
        <v>0</v>
      </c>
      <c r="AE1313" s="7"/>
      <c r="AF1313" s="7"/>
      <c r="AG1313" s="6">
        <f>Tabla4[[#This Row],[Tiempo Parada de Reloj]]+Tabla4[[#This Row],[Tiempo Autorizado por Telefonica (no Máximo)]]</f>
        <v>0</v>
      </c>
      <c r="AH1313" s="7">
        <f t="shared" ca="1" si="130"/>
        <v>1.3888888861401938E-3</v>
      </c>
      <c r="AI1313" s="8">
        <f t="shared" si="131"/>
        <v>0</v>
      </c>
      <c r="AJ1313" s="8">
        <f t="shared" ca="1" si="132"/>
        <v>3.3333333267364651E-2</v>
      </c>
      <c r="AK1313" s="3" t="s">
        <v>106</v>
      </c>
      <c r="AL1313" s="3" t="s">
        <v>71</v>
      </c>
      <c r="AM1313" s="3" t="s">
        <v>87</v>
      </c>
      <c r="AN1313" s="3" t="s">
        <v>87</v>
      </c>
      <c r="AO1313" s="3" t="s">
        <v>87</v>
      </c>
      <c r="AP1313" s="3" t="s">
        <v>87</v>
      </c>
      <c r="AQ1313" s="23">
        <v>45378.522222222222</v>
      </c>
      <c r="AR1313" s="3"/>
      <c r="AS1313" s="23"/>
      <c r="AT1313" s="23"/>
      <c r="AU1313" s="3" t="s">
        <v>481</v>
      </c>
      <c r="AV1313" s="3" t="s">
        <v>69</v>
      </c>
      <c r="AW1313" s="3" t="s">
        <v>69</v>
      </c>
      <c r="AX1313" s="3" t="s">
        <v>69</v>
      </c>
      <c r="AY1313" s="3" t="s">
        <v>69</v>
      </c>
      <c r="AZ1313" s="8" t="str">
        <f>+CONCATENATE("Reportan apertura en el enlace ",Tabla4[[#This Row],[Enlace]]," en el ",Tabla4[[#This Row],[Distancia óptica]]," ocasionado por ",Tabla4[[#This Row],[Causa del daño]])</f>
        <v>Reportan apertura en el enlace Anillo metropolitano Cali en el Km 0 ocasionado por Visita Fallida</v>
      </c>
      <c r="BA1313" s="8" t="str">
        <f>+CONCATENATE("Para dar solución al incidente ",Tabla4[[#This Row],[Solución]])</f>
        <v>Para dar solución al incidente Personal de fo realiza certificacion y se evidencia que la afectacion le pertenece al corte Acopi - Nariño</v>
      </c>
      <c r="BB1313" s="3" t="str">
        <f>+_xlfn.CONCAT(Tabla4[[#This Row],[Causa Raiz]]," ",Tabla4[[#This Row],[Solución2]]," (",Tabla4[[#This Row],[Anillo]],"- Cabecera: ",Tabla4[[#This Row],[Cabecera]],"- Operador: ",Tabla4[[#This Row],[Operador]],")")</f>
        <v>Reportan apertura en el enlace Anillo metropolitano Cali en el Km 0 ocasionado por Visita Fallida Para dar solución al incidente Personal de fo realiza certificacion y se evidencia que la afectacion le pertenece al corte Acopi - Nariño (NA- Cabecera: NA- Operador: Colombia Telecomunicaciones)</v>
      </c>
    </row>
    <row r="1314" spans="1:54" s="2" customFormat="1" ht="185.25">
      <c r="A1314" s="38">
        <f t="shared" si="129"/>
        <v>1313</v>
      </c>
      <c r="B1314" s="3">
        <v>8428970</v>
      </c>
      <c r="C1314" s="3" t="s">
        <v>136</v>
      </c>
      <c r="D1314" s="23">
        <v>45378.614583333336</v>
      </c>
      <c r="E1314" s="23">
        <v>45378.75</v>
      </c>
      <c r="F1314" s="1">
        <f t="shared" ca="1" si="134"/>
        <v>0.13541666666424135</v>
      </c>
      <c r="G1314" s="3" t="s">
        <v>55</v>
      </c>
      <c r="H1314" s="41"/>
      <c r="I1314" s="40"/>
      <c r="J1314" s="5" t="s">
        <v>137</v>
      </c>
      <c r="K1314" s="3" t="s">
        <v>57</v>
      </c>
      <c r="L1314" s="9" t="s">
        <v>78</v>
      </c>
      <c r="M1314" s="3" t="s">
        <v>59</v>
      </c>
      <c r="N1314" s="3" t="s">
        <v>60</v>
      </c>
      <c r="O1314" s="3" t="s">
        <v>6365</v>
      </c>
      <c r="P1314" s="3" t="s">
        <v>6366</v>
      </c>
      <c r="Q1314" s="4" t="s">
        <v>6367</v>
      </c>
      <c r="R1314" s="3" t="s">
        <v>6368</v>
      </c>
      <c r="S1314" s="3" t="s">
        <v>65</v>
      </c>
      <c r="T1314" s="3" t="s">
        <v>256</v>
      </c>
      <c r="U1314" s="3" t="s">
        <v>6369</v>
      </c>
      <c r="V1314" s="22" t="str">
        <f t="shared" si="133"/>
        <v>RBHFO; Hora de aviso: 14:45 27/03/2024; Solución: Para dar solucion se refusiona hilo en caja existente ; Hora de solución: 18:00 27/03/2024; Causa: Falla de Empalme de FiOp</v>
      </c>
      <c r="W1314" s="4" t="s">
        <v>68</v>
      </c>
      <c r="X1314" s="3"/>
      <c r="Y1314" s="3"/>
      <c r="Z1314" s="3" t="s">
        <v>69</v>
      </c>
      <c r="AA1314" s="3" t="s">
        <v>71</v>
      </c>
      <c r="AB1314" s="3">
        <v>0</v>
      </c>
      <c r="AC1314" s="3" t="s">
        <v>71</v>
      </c>
      <c r="AD1314" s="6">
        <v>0</v>
      </c>
      <c r="AE1314" s="7"/>
      <c r="AF1314" s="7"/>
      <c r="AG1314" s="6">
        <f>Tabla4[[#This Row],[Tiempo Parada de Reloj]]+Tabla4[[#This Row],[Tiempo Autorizado por Telefonica (no Máximo)]]</f>
        <v>0</v>
      </c>
      <c r="AH1314" s="7">
        <f t="shared" ca="1" si="130"/>
        <v>0.13541666666424135</v>
      </c>
      <c r="AI1314" s="8">
        <f t="shared" si="131"/>
        <v>0</v>
      </c>
      <c r="AJ1314" s="8">
        <f t="shared" ca="1" si="132"/>
        <v>3.2499999999417923</v>
      </c>
      <c r="AK1314" s="3" t="s">
        <v>87</v>
      </c>
      <c r="AL1314" s="3" t="s">
        <v>71</v>
      </c>
      <c r="AM1314" s="3" t="s">
        <v>87</v>
      </c>
      <c r="AN1314" s="3" t="s">
        <v>87</v>
      </c>
      <c r="AO1314" s="3" t="s">
        <v>88</v>
      </c>
      <c r="AP1314" s="3" t="s">
        <v>88</v>
      </c>
      <c r="AQ1314" s="23">
        <v>45379.34097222222</v>
      </c>
      <c r="AR1314" s="3"/>
      <c r="AS1314" s="23"/>
      <c r="AT1314" s="23"/>
      <c r="AU1314" s="3" t="s">
        <v>298</v>
      </c>
      <c r="AV1314" s="3" t="s">
        <v>6370</v>
      </c>
      <c r="AW1314" s="3" t="s">
        <v>6371</v>
      </c>
      <c r="AX1314" s="3">
        <v>4.6856999999999998</v>
      </c>
      <c r="AY1314" s="3">
        <v>-74.123000000000005</v>
      </c>
      <c r="AZ1314" s="8" t="str">
        <f>+CONCATENATE("Reportan apertura en el enlace ",Tabla4[[#This Row],[Enlace]]," en el ",Tabla4[[#This Row],[Distancia óptica]]," ocasionado por ",Tabla4[[#This Row],[Causa del daño]])</f>
        <v>Reportan apertura en el enlace Mov. Bonanza III-Mov.Paloblanco en el Km 20,3 desde Bonanza ocasionado por Falla de Empalme de FiOp</v>
      </c>
      <c r="BA1314" s="8" t="str">
        <f>+CONCATENATE("Para dar solución al incidente ",Tabla4[[#This Row],[Solución]])</f>
        <v xml:space="preserve">Para dar solución al incidente Para dar solucion se refusiona hilo en caja existente </v>
      </c>
      <c r="BB1314" s="3" t="str">
        <f>+_xlfn.CONCAT(Tabla4[[#This Row],[Causa Raiz]]," ",Tabla4[[#This Row],[Solución2]]," (",Tabla4[[#This Row],[Anillo]],"- Cabecera: ",Tabla4[[#This Row],[Cabecera]],"- Operador: ",Tabla4[[#This Row],[Operador]],")")</f>
        <v>Reportan apertura en el enlace Mov. Bonanza III-Mov.Paloblanco en el Km 20,3 desde Bonanza ocasionado por Falla de Empalme de FiOp Para dar solución al incidente Para dar solucion se refusiona hilo en caja existente  (Anillo 24 A- Cabecera: 32027 PARQUE NORMANDIA 2- Operador: Infraco)</v>
      </c>
    </row>
    <row r="1315" spans="1:54" s="2" customFormat="1" ht="199.5">
      <c r="A1315" s="38">
        <f t="shared" si="129"/>
        <v>1314</v>
      </c>
      <c r="B1315" s="3">
        <v>8429642</v>
      </c>
      <c r="C1315" s="3" t="s">
        <v>163</v>
      </c>
      <c r="D1315" s="23">
        <v>45378.729166666664</v>
      </c>
      <c r="E1315" s="23">
        <v>45378.9375</v>
      </c>
      <c r="F1315" s="1">
        <f t="shared" ca="1" si="134"/>
        <v>0.20833333333575865</v>
      </c>
      <c r="G1315" s="3" t="s">
        <v>55</v>
      </c>
      <c r="H1315" s="41"/>
      <c r="I1315" s="40"/>
      <c r="J1315" s="5" t="s">
        <v>56</v>
      </c>
      <c r="K1315" s="3" t="s">
        <v>77</v>
      </c>
      <c r="L1315" s="9" t="s">
        <v>58</v>
      </c>
      <c r="M1315" s="3" t="s">
        <v>79</v>
      </c>
      <c r="N1315" s="3" t="s">
        <v>1286</v>
      </c>
      <c r="O1315" s="3" t="s">
        <v>6372</v>
      </c>
      <c r="P1315" s="3" t="s">
        <v>6373</v>
      </c>
      <c r="Q1315" s="4" t="s">
        <v>6374</v>
      </c>
      <c r="R1315" s="3" t="s">
        <v>741</v>
      </c>
      <c r="S1315" s="3" t="s">
        <v>249</v>
      </c>
      <c r="T1315" s="3" t="s">
        <v>256</v>
      </c>
      <c r="U1315" s="3" t="s">
        <v>6375</v>
      </c>
      <c r="V1315" s="22" t="str">
        <f t="shared" si="133"/>
        <v>RDFO; Hora de aviso: 17:30 27/03/2024; Solución: Para dar solucion se recuperar 10 mtrs de reserva y se rehace empalme de 48 hilos; Hora de solución: 22:30 27/03/2024; Causa: Falla de Empalme de FiOp</v>
      </c>
      <c r="W1315" s="4" t="s">
        <v>160</v>
      </c>
      <c r="X1315" s="3"/>
      <c r="Y1315" s="3"/>
      <c r="Z1315" s="3" t="s">
        <v>69</v>
      </c>
      <c r="AA1315" s="3" t="s">
        <v>71</v>
      </c>
      <c r="AB1315" s="3">
        <v>0</v>
      </c>
      <c r="AC1315" s="3" t="s">
        <v>71</v>
      </c>
      <c r="AD1315" s="6">
        <v>0</v>
      </c>
      <c r="AE1315" s="7"/>
      <c r="AF1315" s="7"/>
      <c r="AG1315" s="6">
        <f>Tabla4[[#This Row],[Tiempo Parada de Reloj]]+Tabla4[[#This Row],[Tiempo Autorizado por Telefonica (no Máximo)]]</f>
        <v>0</v>
      </c>
      <c r="AH1315" s="7">
        <f t="shared" ca="1" si="130"/>
        <v>0.20833333333575865</v>
      </c>
      <c r="AI1315" s="8">
        <f t="shared" si="131"/>
        <v>0</v>
      </c>
      <c r="AJ1315" s="8">
        <f t="shared" ca="1" si="132"/>
        <v>5.0000000000582077</v>
      </c>
      <c r="AK1315" s="3" t="s">
        <v>87</v>
      </c>
      <c r="AL1315" s="3" t="s">
        <v>70</v>
      </c>
      <c r="AM1315" s="3" t="s">
        <v>88</v>
      </c>
      <c r="AN1315" s="3" t="s">
        <v>88</v>
      </c>
      <c r="AO1315" s="3" t="s">
        <v>88</v>
      </c>
      <c r="AP1315" s="3" t="s">
        <v>88</v>
      </c>
      <c r="AQ1315" s="23">
        <v>45381.864583333336</v>
      </c>
      <c r="AR1315" s="3"/>
      <c r="AS1315" s="23"/>
      <c r="AT1315" s="23"/>
      <c r="AU1315" s="3" t="s">
        <v>89</v>
      </c>
      <c r="AV1315" s="3" t="s">
        <v>6348</v>
      </c>
      <c r="AW1315" s="3" t="s">
        <v>5800</v>
      </c>
      <c r="AX1315" s="3">
        <v>4.7977939999999997</v>
      </c>
      <c r="AY1315" s="3">
        <v>-74.112200000000001</v>
      </c>
      <c r="AZ1315" s="8" t="str">
        <f>+CONCATENATE("Reportan apertura en el enlace ",Tabla4[[#This Row],[Enlace]]," en el ",Tabla4[[#This Row],[Distancia óptica]]," ocasionado por ",Tabla4[[#This Row],[Causa del daño]])</f>
        <v>Reportan apertura en el enlace Parcela - Cota en el Km 3,050 desde parcelas ocasionado por Falla de Empalme de FiOp</v>
      </c>
      <c r="BA1315" s="8" t="str">
        <f>+CONCATENATE("Para dar solución al incidente ",Tabla4[[#This Row],[Solución]])</f>
        <v>Para dar solución al incidente Para dar solucion se recuperar 10 mtrs de reserva y se rehace empalme de 48 hilos</v>
      </c>
      <c r="BB1315" s="3" t="str">
        <f>+_xlfn.CONCAT(Tabla4[[#This Row],[Causa Raiz]]," ",Tabla4[[#This Row],[Solución2]]," (",Tabla4[[#This Row],[Anillo]],"- Cabecera: ",Tabla4[[#This Row],[Cabecera]],"- Operador: ",Tabla4[[#This Row],[Operador]],")")</f>
        <v>Reportan apertura en el enlace Parcela - Cota en el Km 3,050 desde parcelas ocasionado por Falla de Empalme de FiOp Para dar solución al incidente Para dar solucion se recuperar 10 mtrs de reserva y se rehace empalme de 48 hilos (lineal - Cabecera: Parcelas- Operador: Colombia Telecomunicaciones)</v>
      </c>
    </row>
    <row r="1316" spans="1:54" s="2" customFormat="1" ht="171">
      <c r="A1316" s="38">
        <f t="shared" si="129"/>
        <v>1315</v>
      </c>
      <c r="B1316" s="3">
        <v>8427048</v>
      </c>
      <c r="C1316" s="3" t="s">
        <v>54</v>
      </c>
      <c r="D1316" s="23">
        <v>45378.826388888891</v>
      </c>
      <c r="E1316" s="23">
        <v>45379.6875</v>
      </c>
      <c r="F1316" s="1">
        <f t="shared" ca="1" si="134"/>
        <v>0.86111111110949423</v>
      </c>
      <c r="G1316" s="3" t="s">
        <v>55</v>
      </c>
      <c r="H1316" s="41"/>
      <c r="I1316" s="40"/>
      <c r="J1316" s="5" t="s">
        <v>56</v>
      </c>
      <c r="K1316" s="3" t="s">
        <v>77</v>
      </c>
      <c r="L1316" s="9" t="s">
        <v>78</v>
      </c>
      <c r="M1316" s="3" t="s">
        <v>373</v>
      </c>
      <c r="N1316" s="3" t="s">
        <v>374</v>
      </c>
      <c r="O1316" s="3" t="s">
        <v>6376</v>
      </c>
      <c r="P1316" s="3" t="s">
        <v>6377</v>
      </c>
      <c r="Q1316" s="4" t="s">
        <v>6378</v>
      </c>
      <c r="R1316" s="3" t="s">
        <v>934</v>
      </c>
      <c r="S1316" s="3" t="s">
        <v>249</v>
      </c>
      <c r="T1316" s="3" t="s">
        <v>66</v>
      </c>
      <c r="U1316" s="3" t="s">
        <v>6379</v>
      </c>
      <c r="V1316" s="22" t="str">
        <f t="shared" si="133"/>
        <v>RLFO; Hora de aviso: 19:50 27/03/2024; Solución: se rehace empalme de 48 hilos; Hora de solución: 16:30 28/03/2024; Causa: Vandalismo</v>
      </c>
      <c r="W1316" s="4" t="s">
        <v>160</v>
      </c>
      <c r="X1316" s="3"/>
      <c r="Y1316" s="3"/>
      <c r="Z1316" s="3" t="s">
        <v>69</v>
      </c>
      <c r="AA1316" s="3" t="s">
        <v>70</v>
      </c>
      <c r="AB1316" s="3">
        <v>8427048</v>
      </c>
      <c r="AC1316" s="3" t="s">
        <v>71</v>
      </c>
      <c r="AD1316" s="6">
        <v>0.69444444444444442</v>
      </c>
      <c r="AE1316" s="7"/>
      <c r="AF1316" s="7"/>
      <c r="AG1316" s="6">
        <f>Tabla4[[#This Row],[Tiempo Parada de Reloj]]+Tabla4[[#This Row],[Tiempo Autorizado por Telefonica (no Máximo)]]</f>
        <v>0.69444444444444442</v>
      </c>
      <c r="AH1316" s="7">
        <f t="shared" ca="1" si="130"/>
        <v>0.16666666666504981</v>
      </c>
      <c r="AI1316" s="8">
        <f t="shared" si="131"/>
        <v>16.666666666666664</v>
      </c>
      <c r="AJ1316" s="8">
        <f t="shared" ca="1" si="132"/>
        <v>3.9999999999611955</v>
      </c>
      <c r="AK1316" s="3" t="s">
        <v>87</v>
      </c>
      <c r="AL1316" s="3" t="s">
        <v>70</v>
      </c>
      <c r="AM1316" s="3" t="s">
        <v>88</v>
      </c>
      <c r="AN1316" s="3" t="s">
        <v>460</v>
      </c>
      <c r="AO1316" s="3" t="s">
        <v>88</v>
      </c>
      <c r="AP1316" s="3" t="s">
        <v>88</v>
      </c>
      <c r="AQ1316" s="23">
        <v>45381.925694444442</v>
      </c>
      <c r="AR1316" s="3"/>
      <c r="AS1316" s="23"/>
      <c r="AT1316" s="23"/>
      <c r="AU1316" s="3" t="s">
        <v>1266</v>
      </c>
      <c r="AV1316" s="3" t="s">
        <v>1592</v>
      </c>
      <c r="AW1316" s="3" t="s">
        <v>135</v>
      </c>
      <c r="AX1316" s="3">
        <v>4.14954</v>
      </c>
      <c r="AY1316" s="3">
        <v>-73.63767</v>
      </c>
      <c r="AZ1316" s="8" t="str">
        <f>+CONCATENATE("Reportan apertura en el enlace ",Tabla4[[#This Row],[Enlace]]," en el ",Tabla4[[#This Row],[Distancia óptica]]," ocasionado por ",Tabla4[[#This Row],[Causa del daño]])</f>
        <v>Reportan apertura en el enlace Mov.Altagracias . Mov.Vanguardia en el Km 3,053 desde esperanza ocasionado por Vandalismo</v>
      </c>
      <c r="BA1316" s="8" t="str">
        <f>+CONCATENATE("Para dar solución al incidente ",Tabla4[[#This Row],[Solución]])</f>
        <v>Para dar solución al incidente se rehace empalme de 48 hilos</v>
      </c>
      <c r="BB1316" s="3" t="str">
        <f>+_xlfn.CONCAT(Tabla4[[#This Row],[Causa Raiz]]," ",Tabla4[[#This Row],[Solución2]]," (",Tabla4[[#This Row],[Anillo]],"- Cabecera: ",Tabla4[[#This Row],[Cabecera]],"- Operador: ",Tabla4[[#This Row],[Operador]],")")</f>
        <v>Reportan apertura en el enlace Mov.Altagracias . Mov.Vanguardia en el Km 3,053 desde esperanza ocasionado por Vandalismo Para dar solución al incidente se rehace empalme de 48 hilos (Lineal- Cabecera: Esperanza- Operador: Colombia Telecomunicaciones)</v>
      </c>
    </row>
    <row r="1317" spans="1:54" s="2" customFormat="1" ht="199.5">
      <c r="A1317" s="38">
        <f t="shared" si="129"/>
        <v>1316</v>
      </c>
      <c r="B1317" s="3">
        <v>8427512</v>
      </c>
      <c r="C1317" s="3" t="s">
        <v>54</v>
      </c>
      <c r="D1317" s="23">
        <v>45378.895833333336</v>
      </c>
      <c r="E1317" s="23">
        <v>45379.420138888891</v>
      </c>
      <c r="F1317" s="1">
        <f t="shared" ca="1" si="134"/>
        <v>0.52430555555474712</v>
      </c>
      <c r="G1317" s="3" t="s">
        <v>55</v>
      </c>
      <c r="H1317" s="41"/>
      <c r="I1317" s="40"/>
      <c r="J1317" s="5" t="s">
        <v>56</v>
      </c>
      <c r="K1317" s="3" t="s">
        <v>77</v>
      </c>
      <c r="L1317" s="9" t="s">
        <v>58</v>
      </c>
      <c r="M1317" s="3" t="s">
        <v>745</v>
      </c>
      <c r="N1317" s="3" t="s">
        <v>746</v>
      </c>
      <c r="O1317" s="3" t="s">
        <v>6380</v>
      </c>
      <c r="P1317" s="3" t="s">
        <v>6381</v>
      </c>
      <c r="Q1317" s="4" t="s">
        <v>6382</v>
      </c>
      <c r="R1317" s="3" t="s">
        <v>934</v>
      </c>
      <c r="S1317" s="3" t="s">
        <v>158</v>
      </c>
      <c r="T1317" s="3" t="s">
        <v>66</v>
      </c>
      <c r="U1317" s="3" t="s">
        <v>4503</v>
      </c>
      <c r="V1317" s="22" t="str">
        <f t="shared" si="133"/>
        <v>RLFO; Hora de aviso: 21:30 27/03/2024; Solución: Se recupera 50 mts de reserva y se hace un empalme de 48 hilos; Hora de solución: 10:05 28/03/2024; Causa: Vandalismo</v>
      </c>
      <c r="W1317" s="4" t="s">
        <v>160</v>
      </c>
      <c r="X1317" s="3"/>
      <c r="Y1317" s="3"/>
      <c r="Z1317" s="3" t="s">
        <v>69</v>
      </c>
      <c r="AA1317" s="3" t="s">
        <v>70</v>
      </c>
      <c r="AB1317" s="3">
        <v>8427512</v>
      </c>
      <c r="AC1317" s="3" t="s">
        <v>71</v>
      </c>
      <c r="AD1317" s="6">
        <v>0.41666666666666669</v>
      </c>
      <c r="AE1317" s="7"/>
      <c r="AF1317" s="7"/>
      <c r="AG1317" s="6">
        <f>Tabla4[[#This Row],[Tiempo Parada de Reloj]]+Tabla4[[#This Row],[Tiempo Autorizado por Telefonica (no Máximo)]]</f>
        <v>0.41666666666666669</v>
      </c>
      <c r="AH1317" s="7">
        <f t="shared" ca="1" si="130"/>
        <v>0.10763888888808043</v>
      </c>
      <c r="AI1317" s="8">
        <f t="shared" si="131"/>
        <v>10</v>
      </c>
      <c r="AJ1317" s="8">
        <f t="shared" ca="1" si="132"/>
        <v>2.5833333333139303</v>
      </c>
      <c r="AK1317" s="3" t="s">
        <v>87</v>
      </c>
      <c r="AL1317" s="3" t="s">
        <v>70</v>
      </c>
      <c r="AM1317" s="3" t="s">
        <v>88</v>
      </c>
      <c r="AN1317" s="3" t="s">
        <v>98</v>
      </c>
      <c r="AO1317" s="3" t="s">
        <v>72</v>
      </c>
      <c r="AP1317" s="3" t="s">
        <v>72</v>
      </c>
      <c r="AQ1317" s="23">
        <v>45380.604166666664</v>
      </c>
      <c r="AR1317" s="3"/>
      <c r="AS1317" s="23"/>
      <c r="AT1317" s="23"/>
      <c r="AU1317" s="3" t="s">
        <v>752</v>
      </c>
      <c r="AV1317" s="3" t="s">
        <v>1142</v>
      </c>
      <c r="AW1317" s="3" t="s">
        <v>6383</v>
      </c>
      <c r="AX1317" s="3">
        <v>2.9261110000000001</v>
      </c>
      <c r="AY1317" s="3">
        <v>-75.274444000000003</v>
      </c>
      <c r="AZ1317" s="8" t="str">
        <f>+CONCATENATE("Reportan apertura en el enlace ",Tabla4[[#This Row],[Enlace]]," en el ",Tabla4[[#This Row],[Distancia óptica]]," ocasionado por ",Tabla4[[#This Row],[Causa del daño]])</f>
        <v>Reportan apertura en el enlace Armario 135 - Tuquila en el Km 0,577 desde Armario 133 ocasionado por Vandalismo</v>
      </c>
      <c r="BA1317" s="8" t="str">
        <f>+CONCATENATE("Para dar solución al incidente ",Tabla4[[#This Row],[Solución]])</f>
        <v>Para dar solución al incidente Se recupera 50 mts de reserva y se hace un empalme de 48 hilos</v>
      </c>
      <c r="BB1317" s="3" t="str">
        <f>+_xlfn.CONCAT(Tabla4[[#This Row],[Causa Raiz]]," ",Tabla4[[#This Row],[Solución2]]," (",Tabla4[[#This Row],[Anillo]],"- Cabecera: ",Tabla4[[#This Row],[Cabecera]],"- Operador: ",Tabla4[[#This Row],[Operador]],")")</f>
        <v>Reportan apertura en el enlace Armario 135 - Tuquila en el Km 0,577 desde Armario 133 ocasionado por Vandalismo Para dar solución al incidente Se recupera 50 mts de reserva y se hace un empalme de 48 hilos (uk Armario 133 - Cabecera: Tuquila- Operador: Colombia Telecomunicaciones)</v>
      </c>
    </row>
    <row r="1318" spans="1:54" s="2" customFormat="1" ht="199.5">
      <c r="A1318" s="38">
        <f t="shared" si="129"/>
        <v>1317</v>
      </c>
      <c r="B1318" s="3">
        <v>8431020</v>
      </c>
      <c r="C1318" s="3" t="s">
        <v>54</v>
      </c>
      <c r="D1318" s="23">
        <v>45379.1875</v>
      </c>
      <c r="E1318" s="23">
        <v>45379.326388888891</v>
      </c>
      <c r="F1318" s="1">
        <f t="shared" ca="1" si="134"/>
        <v>0.13888888889050577</v>
      </c>
      <c r="G1318" s="3" t="s">
        <v>55</v>
      </c>
      <c r="H1318" s="41"/>
      <c r="I1318" s="40"/>
      <c r="J1318" s="5" t="s">
        <v>56</v>
      </c>
      <c r="K1318" s="3" t="s">
        <v>340</v>
      </c>
      <c r="L1318" s="9" t="s">
        <v>78</v>
      </c>
      <c r="M1318" s="3" t="s">
        <v>341</v>
      </c>
      <c r="N1318" s="3" t="s">
        <v>342</v>
      </c>
      <c r="O1318" s="3" t="s">
        <v>6384</v>
      </c>
      <c r="P1318" s="3" t="s">
        <v>6385</v>
      </c>
      <c r="Q1318" s="4" t="s">
        <v>6386</v>
      </c>
      <c r="R1318" s="3" t="s">
        <v>346</v>
      </c>
      <c r="S1318" s="3" t="s">
        <v>347</v>
      </c>
      <c r="T1318" s="3" t="s">
        <v>66</v>
      </c>
      <c r="U1318" s="3" t="s">
        <v>4466</v>
      </c>
      <c r="V1318" s="22" t="str">
        <f t="shared" si="133"/>
        <v>RLFO; Hora de aviso: 4:30 28/03/2024; Solución: Se recupera 40 mts de reserva y se hace un empalme de 48 hilos ; Hora de solución: 7:50 28/03/2024; Causa: Vandalismo</v>
      </c>
      <c r="W1318" s="4" t="s">
        <v>349</v>
      </c>
      <c r="X1318" s="3"/>
      <c r="Y1318" s="3"/>
      <c r="Z1318" s="3" t="s">
        <v>69</v>
      </c>
      <c r="AA1318" s="3" t="s">
        <v>70</v>
      </c>
      <c r="AB1318" s="3">
        <v>8431020</v>
      </c>
      <c r="AC1318" s="3" t="s">
        <v>71</v>
      </c>
      <c r="AD1318" s="6">
        <v>2.0833333333333332E-2</v>
      </c>
      <c r="AE1318" s="7"/>
      <c r="AF1318" s="7"/>
      <c r="AG1318" s="6">
        <f>Tabla4[[#This Row],[Tiempo Parada de Reloj]]+Tabla4[[#This Row],[Tiempo Autorizado por Telefonica (no Máximo)]]</f>
        <v>2.0833333333333332E-2</v>
      </c>
      <c r="AH1318" s="7">
        <f t="shared" ca="1" si="130"/>
        <v>0.11805555555717244</v>
      </c>
      <c r="AI1318" s="8">
        <f t="shared" si="131"/>
        <v>0.5</v>
      </c>
      <c r="AJ1318" s="8">
        <f t="shared" ca="1" si="132"/>
        <v>2.8333333333721384</v>
      </c>
      <c r="AK1318" s="3" t="s">
        <v>88</v>
      </c>
      <c r="AL1318" s="3" t="s">
        <v>70</v>
      </c>
      <c r="AM1318" s="3" t="s">
        <v>98</v>
      </c>
      <c r="AN1318" s="3" t="s">
        <v>98</v>
      </c>
      <c r="AO1318" s="3" t="s">
        <v>88</v>
      </c>
      <c r="AP1318" s="3" t="s">
        <v>88</v>
      </c>
      <c r="AQ1318" s="23">
        <v>45381.582638888889</v>
      </c>
      <c r="AR1318" s="3"/>
      <c r="AS1318" s="23"/>
      <c r="AT1318" s="23"/>
      <c r="AU1318" s="3" t="s">
        <v>351</v>
      </c>
      <c r="AV1318" s="3" t="s">
        <v>6387</v>
      </c>
      <c r="AW1318" s="3" t="s">
        <v>6388</v>
      </c>
      <c r="AX1318" s="3">
        <v>4.4395800000000003</v>
      </c>
      <c r="AY1318" s="3">
        <v>-75.238730000000004</v>
      </c>
      <c r="AZ1318" s="8" t="str">
        <f>+CONCATENATE("Reportan apertura en el enlace ",Tabla4[[#This Row],[Enlace]]," en el ",Tabla4[[#This Row],[Distancia óptica]]," ocasionado por ",Tabla4[[#This Row],[Causa del daño]])</f>
        <v>Reportan apertura en el enlace Mov. Echandia - Mov. Agusto medina en el Km 0,145 desee Echandia ocasionado por Vandalismo</v>
      </c>
      <c r="BA1318" s="8" t="str">
        <f>+CONCATENATE("Para dar solución al incidente ",Tabla4[[#This Row],[Solución]])</f>
        <v xml:space="preserve">Para dar solución al incidente Se recupera 40 mts de reserva y se hace un empalme de 48 hilos </v>
      </c>
      <c r="BB1318" s="3" t="str">
        <f>+_xlfn.CONCAT(Tabla4[[#This Row],[Causa Raiz]]," ",Tabla4[[#This Row],[Solución2]]," (",Tabla4[[#This Row],[Anillo]],"- Cabecera: ",Tabla4[[#This Row],[Cabecera]],"- Operador: ",Tabla4[[#This Row],[Operador]],")")</f>
        <v>Reportan apertura en el enlace Mov. Echandia - Mov. Agusto medina en el Km 0,145 desee Echandia ocasionado por Vandalismo Para dar solución al incidente Se recupera 40 mts de reserva y se hace un empalme de 48 hilos  (Uk Echandia- Cabecera: Echandia- Operador: Colombia Telecomunicaciones)</v>
      </c>
    </row>
    <row r="1319" spans="1:54" s="2" customFormat="1" ht="256.5">
      <c r="A1319" s="38">
        <f t="shared" si="129"/>
        <v>1318</v>
      </c>
      <c r="B1319" s="3">
        <v>8431468</v>
      </c>
      <c r="C1319" s="3" t="s">
        <v>54</v>
      </c>
      <c r="D1319" s="23">
        <v>45379.354166666664</v>
      </c>
      <c r="E1319" s="23">
        <v>45379.527777777781</v>
      </c>
      <c r="F1319" s="1">
        <f t="shared" ca="1" si="134"/>
        <v>0.17361111111677019</v>
      </c>
      <c r="G1319" s="3" t="s">
        <v>55</v>
      </c>
      <c r="H1319" s="41"/>
      <c r="I1319" s="40"/>
      <c r="J1319" s="5" t="s">
        <v>56</v>
      </c>
      <c r="K1319" s="3" t="s">
        <v>93</v>
      </c>
      <c r="L1319" s="9" t="s">
        <v>78</v>
      </c>
      <c r="M1319" s="3" t="s">
        <v>59</v>
      </c>
      <c r="N1319" s="3" t="s">
        <v>60</v>
      </c>
      <c r="O1319" s="3" t="s">
        <v>6389</v>
      </c>
      <c r="P1319" s="3" t="s">
        <v>6390</v>
      </c>
      <c r="Q1319" s="4" t="s">
        <v>6391</v>
      </c>
      <c r="R1319" s="3" t="s">
        <v>378</v>
      </c>
      <c r="S1319" s="3" t="s">
        <v>65</v>
      </c>
      <c r="T1319" s="3" t="s">
        <v>176</v>
      </c>
      <c r="U1319" s="3" t="s">
        <v>6392</v>
      </c>
      <c r="V1319" s="22" t="str">
        <f t="shared" si="133"/>
        <v>RLFO; Hora de aviso: 8:30 28/03/2024; Solución: Se realiza un tendido de 100 mts de FO de 24 hillos y dos empalmes de 24 hilos con cajas de empalme de 48 hilos una nueva y una existente; Hora de solución: 12:40 28/03/2024; Causa: Intervención de Terceros. No Identificados</v>
      </c>
      <c r="W1319" s="4" t="s">
        <v>68</v>
      </c>
      <c r="X1319" s="3"/>
      <c r="Y1319" s="3"/>
      <c r="Z1319" s="3" t="s">
        <v>69</v>
      </c>
      <c r="AA1319" s="3" t="s">
        <v>70</v>
      </c>
      <c r="AB1319" s="3" t="s">
        <v>6393</v>
      </c>
      <c r="AC1319" s="3" t="s">
        <v>71</v>
      </c>
      <c r="AD1319" s="6">
        <v>0</v>
      </c>
      <c r="AE1319" s="7">
        <v>6.9444444444444441E-3</v>
      </c>
      <c r="AF1319" s="7" t="s">
        <v>2677</v>
      </c>
      <c r="AG1319" s="6">
        <f>Tabla4[[#This Row],[Tiempo Parada de Reloj]]+Tabla4[[#This Row],[Tiempo Autorizado por Telefonica (no Máximo)]]</f>
        <v>6.9444444444444441E-3</v>
      </c>
      <c r="AH1319" s="7">
        <f t="shared" ca="1" si="130"/>
        <v>0.17361111111677019</v>
      </c>
      <c r="AI1319" s="8">
        <f t="shared" si="131"/>
        <v>0</v>
      </c>
      <c r="AJ1319" s="8">
        <f t="shared" ca="1" si="132"/>
        <v>4.1666666668024845</v>
      </c>
      <c r="AK1319" s="3" t="s">
        <v>98</v>
      </c>
      <c r="AL1319" s="3" t="s">
        <v>71</v>
      </c>
      <c r="AM1319" s="3" t="s">
        <v>98</v>
      </c>
      <c r="AN1319" s="3" t="s">
        <v>98</v>
      </c>
      <c r="AO1319" s="3" t="s">
        <v>87</v>
      </c>
      <c r="AP1319" s="3" t="s">
        <v>87</v>
      </c>
      <c r="AQ1319" s="23">
        <v>45384.660416666666</v>
      </c>
      <c r="AR1319" s="3"/>
      <c r="AS1319" s="23"/>
      <c r="AT1319" s="23"/>
      <c r="AU1319" s="3" t="s">
        <v>74</v>
      </c>
      <c r="AV1319" s="3" t="s">
        <v>526</v>
      </c>
      <c r="AW1319" s="3" t="s">
        <v>5612</v>
      </c>
      <c r="AX1319" s="3">
        <v>4.4734600000000002</v>
      </c>
      <c r="AY1319" s="3">
        <v>-74.120509999999996</v>
      </c>
      <c r="AZ1319" s="8" t="str">
        <f>+CONCATENATE("Reportan apertura en el enlace ",Tabla4[[#This Row],[Enlace]]," en el ",Tabla4[[#This Row],[Distancia óptica]]," ocasionado por ",Tabla4[[#This Row],[Causa del daño]])</f>
        <v>Reportan apertura en el enlace Mov. Usme Centro - Mov. Usmina en el Km 0,333 desde Usme Centro ocasionado por Intervención de Terceros. No Identificados</v>
      </c>
      <c r="BA1319" s="8" t="str">
        <f>+CONCATENATE("Para dar solución al incidente ",Tabla4[[#This Row],[Solución]])</f>
        <v>Para dar solución al incidente Se realiza un tendido de 100 mts de FO de 24 hillos y dos empalmes de 24 hilos con cajas de empalme de 48 hilos una nueva y una existente</v>
      </c>
      <c r="BB1319" s="3" t="str">
        <f>+_xlfn.CONCAT(Tabla4[[#This Row],[Causa Raiz]]," ",Tabla4[[#This Row],[Solución2]]," (",Tabla4[[#This Row],[Anillo]],"- Cabecera: ",Tabla4[[#This Row],[Cabecera]],"- Operador: ",Tabla4[[#This Row],[Operador]],")")</f>
        <v>Reportan apertura en el enlace Mov. Usme Centro - Mov. Usmina en el Km 0,333 desde Usme Centro ocasionado por Intervención de Terceros. No Identificados Para dar solución al incidente Se realiza un tendido de 100 mts de FO de 24 hillos y dos empalmes de 24 hilos con cajas de empalme de 48 hilos una nueva y una existente (UK Usme Centro- Cabecera: Marruecos- Operador: Colombia Telecomunicaciones)</v>
      </c>
    </row>
    <row r="1320" spans="1:54" s="2" customFormat="1" ht="213.75">
      <c r="A1320" s="38">
        <f t="shared" si="129"/>
        <v>1319</v>
      </c>
      <c r="B1320" s="3">
        <v>8431477</v>
      </c>
      <c r="C1320" s="3" t="s">
        <v>136</v>
      </c>
      <c r="D1320" s="23">
        <v>45379.381944444445</v>
      </c>
      <c r="E1320" s="23">
        <v>45379.524305555555</v>
      </c>
      <c r="F1320" s="1">
        <f t="shared" ca="1" si="134"/>
        <v>0.14236111110949423</v>
      </c>
      <c r="G1320" s="3" t="s">
        <v>55</v>
      </c>
      <c r="H1320" s="41"/>
      <c r="I1320" s="40"/>
      <c r="J1320" s="5" t="s">
        <v>137</v>
      </c>
      <c r="K1320" s="3" t="s">
        <v>77</v>
      </c>
      <c r="L1320" s="9" t="s">
        <v>78</v>
      </c>
      <c r="M1320" s="3" t="s">
        <v>507</v>
      </c>
      <c r="N1320" s="3" t="s">
        <v>888</v>
      </c>
      <c r="O1320" s="3" t="s">
        <v>6394</v>
      </c>
      <c r="P1320" s="3" t="s">
        <v>6395</v>
      </c>
      <c r="Q1320" s="4" t="s">
        <v>6396</v>
      </c>
      <c r="R1320" s="3" t="s">
        <v>725</v>
      </c>
      <c r="S1320" s="3" t="s">
        <v>158</v>
      </c>
      <c r="T1320" s="3" t="s">
        <v>66</v>
      </c>
      <c r="U1320" s="3" t="s">
        <v>6397</v>
      </c>
      <c r="V1320" s="22" t="str">
        <f t="shared" si="133"/>
        <v>RBHFO; Hora de aviso: 9:10 28/03/2024; Solución: Se recupera 3 mts de reserva y se hace un empalme de 36 hilos con caja de empalme de 48 hilos; Hora de solución: 12:35 28/03/2024; Causa: Vandalismo</v>
      </c>
      <c r="W1320" s="4" t="s">
        <v>160</v>
      </c>
      <c r="X1320" s="3"/>
      <c r="Y1320" s="3"/>
      <c r="Z1320" s="3" t="s">
        <v>69</v>
      </c>
      <c r="AA1320" s="3" t="s">
        <v>71</v>
      </c>
      <c r="AB1320" s="3">
        <v>0</v>
      </c>
      <c r="AC1320" s="3" t="s">
        <v>71</v>
      </c>
      <c r="AD1320" s="6">
        <v>0</v>
      </c>
      <c r="AE1320" s="7"/>
      <c r="AF1320" s="7"/>
      <c r="AG1320" s="6">
        <f>Tabla4[[#This Row],[Tiempo Parada de Reloj]]+Tabla4[[#This Row],[Tiempo Autorizado por Telefonica (no Máximo)]]</f>
        <v>0</v>
      </c>
      <c r="AH1320" s="7">
        <f t="shared" ca="1" si="130"/>
        <v>0.14236111110949423</v>
      </c>
      <c r="AI1320" s="8">
        <f t="shared" si="131"/>
        <v>0</v>
      </c>
      <c r="AJ1320" s="8">
        <f t="shared" ca="1" si="132"/>
        <v>3.4166666666278616</v>
      </c>
      <c r="AK1320" s="3" t="s">
        <v>98</v>
      </c>
      <c r="AL1320" s="3" t="s">
        <v>71</v>
      </c>
      <c r="AM1320" s="3" t="s">
        <v>69</v>
      </c>
      <c r="AN1320" s="3" t="s">
        <v>98</v>
      </c>
      <c r="AO1320" s="3" t="s">
        <v>88</v>
      </c>
      <c r="AP1320" s="3" t="s">
        <v>88</v>
      </c>
      <c r="AQ1320" s="23">
        <v>45380.638194444444</v>
      </c>
      <c r="AR1320" s="3"/>
      <c r="AS1320" s="23"/>
      <c r="AT1320" s="23"/>
      <c r="AU1320" s="3" t="s">
        <v>515</v>
      </c>
      <c r="AV1320" s="3" t="s">
        <v>482</v>
      </c>
      <c r="AW1320" s="3" t="s">
        <v>3114</v>
      </c>
      <c r="AX1320" s="3">
        <v>2.45167</v>
      </c>
      <c r="AY1320" s="3">
        <v>-76.631720000000001</v>
      </c>
      <c r="AZ1320" s="8" t="str">
        <f>+CONCATENATE("Reportan apertura en el enlace ",Tabla4[[#This Row],[Enlace]]," en el ",Tabla4[[#This Row],[Distancia óptica]]," ocasionado por ",Tabla4[[#This Row],[Causa del daño]])</f>
        <v>Reportan apertura en el enlace Mov. Tomas Cipriano - Mov. Maria Occidente en el Km 8,888 desde Centro ocasionado por Vandalismo</v>
      </c>
      <c r="BA1320" s="8" t="str">
        <f>+CONCATENATE("Para dar solución al incidente ",Tabla4[[#This Row],[Solución]])</f>
        <v>Para dar solución al incidente Se recupera 3 mts de reserva y se hace un empalme de 36 hilos con caja de empalme de 48 hilos</v>
      </c>
      <c r="BB1320" s="3" t="str">
        <f>+_xlfn.CONCAT(Tabla4[[#This Row],[Causa Raiz]]," ",Tabla4[[#This Row],[Solución2]]," (",Tabla4[[#This Row],[Anillo]],"- Cabecera: ",Tabla4[[#This Row],[Cabecera]],"- Operador: ",Tabla4[[#This Row],[Operador]],")")</f>
        <v>Reportan apertura en el enlace Mov. Tomas Cipriano - Mov. Maria Occidente en el Km 8,888 desde Centro ocasionado por Vandalismo Para dar solución al incidente Se recupera 3 mts de reserva y se hace un empalme de 36 hilos con caja de empalme de 48 hilos (1B- Cabecera: Centro- Operador: Infraco)</v>
      </c>
    </row>
    <row r="1321" spans="1:54" s="2" customFormat="1" ht="199.5">
      <c r="A1321" s="38">
        <f t="shared" si="129"/>
        <v>1320</v>
      </c>
      <c r="B1321" s="3">
        <v>8431484</v>
      </c>
      <c r="C1321" s="3" t="s">
        <v>54</v>
      </c>
      <c r="D1321" s="23">
        <v>45378.881944444445</v>
      </c>
      <c r="E1321" s="23">
        <v>45379.583333333336</v>
      </c>
      <c r="F1321" s="1">
        <f t="shared" ca="1" si="134"/>
        <v>0.70138888889050577</v>
      </c>
      <c r="G1321" s="3" t="s">
        <v>55</v>
      </c>
      <c r="H1321" s="41"/>
      <c r="I1321" s="40"/>
      <c r="J1321" s="5" t="s">
        <v>56</v>
      </c>
      <c r="K1321" s="3" t="s">
        <v>359</v>
      </c>
      <c r="L1321" s="9" t="s">
        <v>58</v>
      </c>
      <c r="M1321" s="3" t="s">
        <v>569</v>
      </c>
      <c r="N1321" s="3" t="s">
        <v>570</v>
      </c>
      <c r="O1321" s="3" t="s">
        <v>6338</v>
      </c>
      <c r="P1321" s="3" t="s">
        <v>6398</v>
      </c>
      <c r="Q1321" s="4" t="s">
        <v>6399</v>
      </c>
      <c r="R1321" s="3" t="s">
        <v>2742</v>
      </c>
      <c r="S1321" s="3" t="s">
        <v>366</v>
      </c>
      <c r="T1321" s="3" t="s">
        <v>66</v>
      </c>
      <c r="U1321" s="3" t="s">
        <v>6400</v>
      </c>
      <c r="V1321" s="22" t="str">
        <f t="shared" si="133"/>
        <v>RLFO; Hora de aviso: 21:10 27/03/2024; Solución: se recuperan 50 metros de reserva y se hace un empalme de 24 hilos; Hora de solución: 14:00 28/03/2024; Causa: Vandalismo</v>
      </c>
      <c r="W1321" s="4" t="s">
        <v>6401</v>
      </c>
      <c r="X1321" s="3" t="s">
        <v>6402</v>
      </c>
      <c r="Y1321" s="3" t="s">
        <v>6403</v>
      </c>
      <c r="Z1321" s="3" t="s">
        <v>106</v>
      </c>
      <c r="AA1321" s="3" t="s">
        <v>71</v>
      </c>
      <c r="AB1321" s="3">
        <v>0</v>
      </c>
      <c r="AC1321" s="3" t="s">
        <v>71</v>
      </c>
      <c r="AD1321" s="6">
        <v>0.53541666666666665</v>
      </c>
      <c r="AE1321" s="7"/>
      <c r="AF1321" s="7"/>
      <c r="AG1321" s="6">
        <f>Tabla4[[#This Row],[Tiempo Parada de Reloj]]+Tabla4[[#This Row],[Tiempo Autorizado por Telefonica (no Máximo)]]</f>
        <v>0.53541666666666665</v>
      </c>
      <c r="AH1321" s="7">
        <f t="shared" ca="1" si="130"/>
        <v>0.16597222222383912</v>
      </c>
      <c r="AI1321" s="8">
        <f t="shared" si="131"/>
        <v>12.85</v>
      </c>
      <c r="AJ1321" s="8">
        <f t="shared" ca="1" si="132"/>
        <v>3.9833333333721388</v>
      </c>
      <c r="AK1321" s="3" t="s">
        <v>98</v>
      </c>
      <c r="AL1321" s="3" t="s">
        <v>70</v>
      </c>
      <c r="AM1321" s="3" t="s">
        <v>460</v>
      </c>
      <c r="AN1321" s="3" t="s">
        <v>460</v>
      </c>
      <c r="AO1321" s="3" t="s">
        <v>88</v>
      </c>
      <c r="AP1321" s="3" t="s">
        <v>88</v>
      </c>
      <c r="AQ1321" s="23">
        <v>45381.745138888888</v>
      </c>
      <c r="AR1321" s="3"/>
      <c r="AS1321" s="23"/>
      <c r="AT1321" s="23"/>
      <c r="AU1321" s="3" t="s">
        <v>192</v>
      </c>
      <c r="AV1321" s="3" t="s">
        <v>6344</v>
      </c>
      <c r="AW1321" s="3" t="s">
        <v>135</v>
      </c>
      <c r="AX1321" s="3">
        <v>5.7138999999999998</v>
      </c>
      <c r="AY1321" s="3">
        <v>-76.648099999999999</v>
      </c>
      <c r="AZ1321" s="8" t="str">
        <f>+CONCATENATE("Reportan apertura en el enlace ",Tabla4[[#This Row],[Enlace]]," en el ",Tabla4[[#This Row],[Distancia óptica]]," ocasionado por ",Tabla4[[#This Row],[Causa del daño]])</f>
        <v>Reportan apertura en el enlace La Victoria - Caraño en el Km 0,243 desde Victoria ocasionado por Vandalismo</v>
      </c>
      <c r="BA1321" s="8" t="str">
        <f>+CONCATENATE("Para dar solución al incidente ",Tabla4[[#This Row],[Solución]])</f>
        <v>Para dar solución al incidente se recuperan 50 metros de reserva y se hace un empalme de 24 hilos</v>
      </c>
      <c r="BB1321" s="3" t="str">
        <f>+_xlfn.CONCAT(Tabla4[[#This Row],[Causa Raiz]]," ",Tabla4[[#This Row],[Solución2]]," (",Tabla4[[#This Row],[Anillo]],"- Cabecera: ",Tabla4[[#This Row],[Cabecera]],"- Operador: ",Tabla4[[#This Row],[Operador]],")")</f>
        <v>Reportan apertura en el enlace La Victoria - Caraño en el Km 0,243 desde Victoria ocasionado por Vandalismo Para dar solución al incidente se recuperan 50 metros de reserva y se hace un empalme de 24 hilos (Lineal- Cabecera: La Victoria- Operador: Colombia Telecomunicaciones)</v>
      </c>
    </row>
    <row r="1322" spans="1:54" s="2" customFormat="1" ht="199.5">
      <c r="A1322" s="38">
        <f t="shared" si="129"/>
        <v>1321</v>
      </c>
      <c r="B1322" s="3">
        <v>8431449</v>
      </c>
      <c r="C1322" s="3" t="s">
        <v>54</v>
      </c>
      <c r="D1322" s="23">
        <v>45379.333333333336</v>
      </c>
      <c r="E1322" s="23">
        <v>45379.65625</v>
      </c>
      <c r="F1322" s="1">
        <f t="shared" ca="1" si="134"/>
        <v>0.32291666666424135</v>
      </c>
      <c r="G1322" s="3" t="s">
        <v>55</v>
      </c>
      <c r="H1322" s="41"/>
      <c r="I1322" s="40"/>
      <c r="J1322" s="5" t="s">
        <v>56</v>
      </c>
      <c r="K1322" s="3" t="s">
        <v>93</v>
      </c>
      <c r="L1322" s="9" t="s">
        <v>58</v>
      </c>
      <c r="M1322" s="3" t="s">
        <v>59</v>
      </c>
      <c r="N1322" s="3" t="s">
        <v>60</v>
      </c>
      <c r="O1322" s="3" t="s">
        <v>6404</v>
      </c>
      <c r="P1322" s="3" t="s">
        <v>6405</v>
      </c>
      <c r="Q1322" s="4" t="s">
        <v>6406</v>
      </c>
      <c r="R1322" s="3" t="s">
        <v>64</v>
      </c>
      <c r="S1322" s="3" t="s">
        <v>65</v>
      </c>
      <c r="T1322" s="3" t="s">
        <v>66</v>
      </c>
      <c r="U1322" s="3" t="s">
        <v>6407</v>
      </c>
      <c r="V1322" s="22" t="str">
        <f t="shared" si="133"/>
        <v>RLFO; Hora de aviso: 8:00 28/03/2024; Solución: se realiza tendido de 100 metros de fo y dos empalmes de 48 hilos; Hora de solución: 15:45 28/03/2024; Causa: Vandalismo</v>
      </c>
      <c r="W1322" s="4" t="s">
        <v>68</v>
      </c>
      <c r="X1322" s="3"/>
      <c r="Y1322" s="3"/>
      <c r="Z1322" s="3" t="s">
        <v>69</v>
      </c>
      <c r="AA1322" s="3" t="s">
        <v>70</v>
      </c>
      <c r="AB1322" s="3">
        <v>8431449</v>
      </c>
      <c r="AC1322" s="3" t="s">
        <v>71</v>
      </c>
      <c r="AD1322" s="6">
        <v>0.16527777777777777</v>
      </c>
      <c r="AE1322" s="7"/>
      <c r="AF1322" s="7"/>
      <c r="AG1322" s="6">
        <f>Tabla4[[#This Row],[Tiempo Parada de Reloj]]+Tabla4[[#This Row],[Tiempo Autorizado por Telefonica (no Máximo)]]</f>
        <v>0.16527777777777777</v>
      </c>
      <c r="AH1322" s="7">
        <f t="shared" ca="1" si="130"/>
        <v>0.15763888888646357</v>
      </c>
      <c r="AI1322" s="8">
        <f t="shared" si="131"/>
        <v>3.9666666666666668</v>
      </c>
      <c r="AJ1322" s="8">
        <f t="shared" ca="1" si="132"/>
        <v>3.7833333332751256</v>
      </c>
      <c r="AK1322" s="3" t="s">
        <v>98</v>
      </c>
      <c r="AL1322" s="3" t="s">
        <v>70</v>
      </c>
      <c r="AM1322" s="3" t="s">
        <v>460</v>
      </c>
      <c r="AN1322" s="3" t="s">
        <v>460</v>
      </c>
      <c r="AO1322" s="3" t="s">
        <v>72</v>
      </c>
      <c r="AP1322" s="3" t="s">
        <v>72</v>
      </c>
      <c r="AQ1322" s="23">
        <v>45380.400694444441</v>
      </c>
      <c r="AR1322" s="3"/>
      <c r="AS1322" s="23"/>
      <c r="AT1322" s="23"/>
      <c r="AU1322" s="3" t="s">
        <v>107</v>
      </c>
      <c r="AV1322" s="3" t="s">
        <v>757</v>
      </c>
      <c r="AW1322" s="3" t="s">
        <v>6408</v>
      </c>
      <c r="AX1322" s="3">
        <v>4.6471600000000004</v>
      </c>
      <c r="AY1322" s="3">
        <v>-74.176760000000002</v>
      </c>
      <c r="AZ1322" s="8" t="str">
        <f>+CONCATENATE("Reportan apertura en el enlace ",Tabla4[[#This Row],[Enlace]]," en el ",Tabla4[[#This Row],[Distancia óptica]]," ocasionado por ",Tabla4[[#This Row],[Causa del daño]])</f>
        <v>Reportan apertura en el enlace Almendros -Asturias en el Km 0,128 desde Almendros ocasionado por Vandalismo</v>
      </c>
      <c r="BA1322" s="8" t="str">
        <f>+CONCATENATE("Para dar solución al incidente ",Tabla4[[#This Row],[Solución]])</f>
        <v>Para dar solución al incidente se realiza tendido de 100 metros de fo y dos empalmes de 48 hilos</v>
      </c>
      <c r="BB1322" s="3" t="str">
        <f>+_xlfn.CONCAT(Tabla4[[#This Row],[Causa Raiz]]," ",Tabla4[[#This Row],[Solución2]]," (",Tabla4[[#This Row],[Anillo]],"- Cabecera: ",Tabla4[[#This Row],[Cabecera]],"- Operador: ",Tabla4[[#This Row],[Operador]],")")</f>
        <v>Reportan apertura en el enlace Almendros -Asturias en el Km 0,128 desde Almendros ocasionado por Vandalismo Para dar solución al incidente se realiza tendido de 100 metros de fo y dos empalmes de 48 hilos (Uk Almendros- Cabecera: Asturias- Operador: Colombia Telecomunicaciones)</v>
      </c>
    </row>
    <row r="1323" spans="1:54" s="2" customFormat="1" ht="185.25">
      <c r="A1323" s="38">
        <f t="shared" si="129"/>
        <v>1322</v>
      </c>
      <c r="B1323" s="3">
        <v>8431526</v>
      </c>
      <c r="C1323" s="3" t="s">
        <v>54</v>
      </c>
      <c r="D1323" s="23">
        <v>45379.520833333336</v>
      </c>
      <c r="E1323" s="23">
        <v>45379.597222222219</v>
      </c>
      <c r="F1323" s="1">
        <f t="shared" ca="1" si="134"/>
        <v>7.6388888883229811E-2</v>
      </c>
      <c r="G1323" s="3" t="s">
        <v>55</v>
      </c>
      <c r="H1323" s="41"/>
      <c r="I1323" s="40"/>
      <c r="J1323" s="5" t="s">
        <v>56</v>
      </c>
      <c r="K1323" s="3" t="s">
        <v>340</v>
      </c>
      <c r="L1323" s="9" t="s">
        <v>58</v>
      </c>
      <c r="M1323" s="3" t="s">
        <v>341</v>
      </c>
      <c r="N1323" s="3" t="s">
        <v>342</v>
      </c>
      <c r="O1323" s="3" t="s">
        <v>6409</v>
      </c>
      <c r="P1323" s="3" t="s">
        <v>6410</v>
      </c>
      <c r="Q1323" s="4" t="s">
        <v>6411</v>
      </c>
      <c r="R1323" s="3" t="s">
        <v>346</v>
      </c>
      <c r="S1323" s="3" t="s">
        <v>347</v>
      </c>
      <c r="T1323" s="3" t="s">
        <v>130</v>
      </c>
      <c r="U1323" s="3" t="s">
        <v>6412</v>
      </c>
      <c r="V1323" s="22" t="str">
        <f t="shared" si="133"/>
        <v>RLFO; Hora de aviso: 12:30 28/03/2024; Solución: se refusiona pig tail en nodo terminal de carga; Hora de solución: 14:20 28/03/2024; Causa: Plagas</v>
      </c>
      <c r="W1323" s="4" t="s">
        <v>349</v>
      </c>
      <c r="X1323" s="3"/>
      <c r="Y1323" s="3"/>
      <c r="Z1323" s="3" t="s">
        <v>69</v>
      </c>
      <c r="AA1323" s="3" t="s">
        <v>71</v>
      </c>
      <c r="AB1323" s="3">
        <v>0</v>
      </c>
      <c r="AC1323" s="3" t="s">
        <v>71</v>
      </c>
      <c r="AD1323" s="6">
        <v>0</v>
      </c>
      <c r="AE1323" s="7"/>
      <c r="AF1323" s="7"/>
      <c r="AG1323" s="6">
        <f>Tabla4[[#This Row],[Tiempo Parada de Reloj]]+Tabla4[[#This Row],[Tiempo Autorizado por Telefonica (no Máximo)]]</f>
        <v>0</v>
      </c>
      <c r="AH1323" s="7">
        <f t="shared" ca="1" si="130"/>
        <v>7.6388888883229811E-2</v>
      </c>
      <c r="AI1323" s="8">
        <f t="shared" si="131"/>
        <v>0</v>
      </c>
      <c r="AJ1323" s="8">
        <f t="shared" ca="1" si="132"/>
        <v>1.8333333331975155</v>
      </c>
      <c r="AK1323" s="3" t="s">
        <v>98</v>
      </c>
      <c r="AL1323" s="3" t="s">
        <v>70</v>
      </c>
      <c r="AM1323" s="3" t="s">
        <v>460</v>
      </c>
      <c r="AN1323" s="3" t="s">
        <v>460</v>
      </c>
      <c r="AO1323" s="3" t="s">
        <v>88</v>
      </c>
      <c r="AP1323" s="3" t="s">
        <v>88</v>
      </c>
      <c r="AQ1323" s="23">
        <v>45381.595833333333</v>
      </c>
      <c r="AR1323" s="3"/>
      <c r="AS1323" s="23"/>
      <c r="AT1323" s="23"/>
      <c r="AU1323" s="3" t="s">
        <v>351</v>
      </c>
      <c r="AV1323" s="3" t="s">
        <v>1291</v>
      </c>
      <c r="AW1323" s="3" t="s">
        <v>6413</v>
      </c>
      <c r="AX1323" s="3">
        <v>4.3400600000000003</v>
      </c>
      <c r="AY1323" s="3">
        <v>-75.092860000000002</v>
      </c>
      <c r="AZ1323" s="8" t="str">
        <f>+CONCATENATE("Reportan apertura en el enlace ",Tabla4[[#This Row],[Enlace]]," en el ",Tabla4[[#This Row],[Distancia óptica]]," ocasionado por ",Tabla4[[#This Row],[Causa del daño]])</f>
        <v>Reportan apertura en el enlace Terminal de Carga - Campestre en el Km 0,01 desde Terminal de Carga ocasionado por Plagas</v>
      </c>
      <c r="BA1323" s="8" t="str">
        <f>+CONCATENATE("Para dar solución al incidente ",Tabla4[[#This Row],[Solución]])</f>
        <v>Para dar solución al incidente se refusiona pig tail en nodo terminal de carga</v>
      </c>
      <c r="BB1323" s="3" t="str">
        <f>+_xlfn.CONCAT(Tabla4[[#This Row],[Causa Raiz]]," ",Tabla4[[#This Row],[Solución2]]," (",Tabla4[[#This Row],[Anillo]],"- Cabecera: ",Tabla4[[#This Row],[Cabecera]],"- Operador: ",Tabla4[[#This Row],[Operador]],")")</f>
        <v>Reportan apertura en el enlace Terminal de Carga - Campestre en el Km 0,01 desde Terminal de Carga ocasionado por Plagas Para dar solución al incidente se refusiona pig tail en nodo terminal de carga (Uk Terminal de Carga- Cabecera: Terminal de carga- Operador: Colombia Telecomunicaciones)</v>
      </c>
    </row>
    <row r="1324" spans="1:54" s="2" customFormat="1" ht="199.5">
      <c r="A1324" s="38">
        <f t="shared" si="129"/>
        <v>1323</v>
      </c>
      <c r="B1324" s="3">
        <v>8431514</v>
      </c>
      <c r="C1324" s="3" t="s">
        <v>92</v>
      </c>
      <c r="D1324" s="23">
        <v>45379.520833333336</v>
      </c>
      <c r="E1324" s="23">
        <v>45381.4375</v>
      </c>
      <c r="F1324" s="1">
        <f t="shared" ca="1" si="134"/>
        <v>1.9166666666642413</v>
      </c>
      <c r="G1324" s="3" t="s">
        <v>55</v>
      </c>
      <c r="H1324" s="41"/>
      <c r="I1324" s="40"/>
      <c r="J1324" s="5" t="s">
        <v>56</v>
      </c>
      <c r="K1324" s="3" t="s">
        <v>77</v>
      </c>
      <c r="L1324" s="9" t="s">
        <v>58</v>
      </c>
      <c r="M1324" s="3" t="s">
        <v>283</v>
      </c>
      <c r="N1324" s="3" t="s">
        <v>284</v>
      </c>
      <c r="O1324" s="3" t="s">
        <v>397</v>
      </c>
      <c r="P1324" s="3" t="s">
        <v>6414</v>
      </c>
      <c r="Q1324" s="4" t="s">
        <v>6415</v>
      </c>
      <c r="R1324" s="3" t="s">
        <v>796</v>
      </c>
      <c r="S1324" s="3" t="s">
        <v>249</v>
      </c>
      <c r="T1324" s="3" t="s">
        <v>66</v>
      </c>
      <c r="U1324" s="3" t="s">
        <v>6416</v>
      </c>
      <c r="V1324" s="22" t="str">
        <f t="shared" si="133"/>
        <v>RTNFO; Hora de aviso: 12:30 28/03/2024; Solución: Se realiza tendido de 300 m de fo 36 hilos y se instala cuatro cajas de empalmes de 48 hilos.; Hora de solución: 10:30 30/03/2024; Causa: Vandalismo</v>
      </c>
      <c r="W1324" s="4" t="s">
        <v>160</v>
      </c>
      <c r="X1324" s="3"/>
      <c r="Y1324" s="3"/>
      <c r="Z1324" s="3" t="s">
        <v>69</v>
      </c>
      <c r="AA1324" s="3" t="s">
        <v>70</v>
      </c>
      <c r="AB1324" s="3">
        <v>8431514</v>
      </c>
      <c r="AC1324" s="3" t="s">
        <v>71</v>
      </c>
      <c r="AD1324" s="6">
        <v>1.1458333333333333</v>
      </c>
      <c r="AE1324" s="7"/>
      <c r="AF1324" s="7"/>
      <c r="AG1324" s="6">
        <f>Tabla4[[#This Row],[Tiempo Parada de Reloj]]+Tabla4[[#This Row],[Tiempo Autorizado por Telefonica (no Máximo)]]</f>
        <v>1.1458333333333333</v>
      </c>
      <c r="AH1324" s="7">
        <f t="shared" ca="1" si="130"/>
        <v>0.77083333333090809</v>
      </c>
      <c r="AI1324" s="8">
        <f t="shared" si="131"/>
        <v>27.5</v>
      </c>
      <c r="AJ1324" s="8">
        <f t="shared" ca="1" si="132"/>
        <v>18.499999999941792</v>
      </c>
      <c r="AK1324" s="3" t="s">
        <v>98</v>
      </c>
      <c r="AL1324" s="3" t="s">
        <v>70</v>
      </c>
      <c r="AM1324" s="3" t="s">
        <v>460</v>
      </c>
      <c r="AN1324" s="3" t="s">
        <v>460</v>
      </c>
      <c r="AO1324" s="3" t="s">
        <v>87</v>
      </c>
      <c r="AP1324" s="3" t="s">
        <v>73</v>
      </c>
      <c r="AQ1324" s="23">
        <v>45404.4</v>
      </c>
      <c r="AR1324" s="3"/>
      <c r="AS1324" s="23"/>
      <c r="AT1324" s="23"/>
      <c r="AU1324" s="3" t="s">
        <v>404</v>
      </c>
      <c r="AV1324" s="3" t="s">
        <v>404</v>
      </c>
      <c r="AW1324" s="3" t="s">
        <v>76</v>
      </c>
      <c r="AX1324" s="3">
        <v>4.5312000000000001</v>
      </c>
      <c r="AY1324" s="3">
        <v>-75.677700000000002</v>
      </c>
      <c r="AZ1324" s="8" t="str">
        <f>+CONCATENATE("Reportan apertura en el enlace ",Tabla4[[#This Row],[Enlace]]," en el ",Tabla4[[#This Row],[Distancia óptica]]," ocasionado por ",Tabla4[[#This Row],[Causa del daño]])</f>
        <v>Reportan apertura en el enlace Armenia - Tuluá en el Km 1,02 desde Armenia ocasionado por Vandalismo</v>
      </c>
      <c r="BA1324" s="8" t="str">
        <f>+CONCATENATE("Para dar solución al incidente ",Tabla4[[#This Row],[Solución]])</f>
        <v>Para dar solución al incidente Se realiza tendido de 300 m de fo 36 hilos y se instala cuatro cajas de empalmes de 48 hilos.</v>
      </c>
      <c r="BB1324" s="3" t="str">
        <f>+_xlfn.CONCAT(Tabla4[[#This Row],[Causa Raiz]]," ",Tabla4[[#This Row],[Solución2]]," (",Tabla4[[#This Row],[Anillo]],"- Cabecera: ",Tabla4[[#This Row],[Cabecera]],"- Operador: ",Tabla4[[#This Row],[Operador]],")")</f>
        <v>Reportan apertura en el enlace Armenia - Tuluá en el Km 1,02 desde Armenia ocasionado por Vandalismo Para dar solución al incidente Se realiza tendido de 300 m de fo 36 hilos y se instala cuatro cajas de empalmes de 48 hilos. (Troncal- Cabecera: Armenia- Operador: Colombia Telecomunicaciones)</v>
      </c>
    </row>
    <row r="1325" spans="1:54" s="2" customFormat="1" ht="199.5">
      <c r="A1325" s="38">
        <f t="shared" si="129"/>
        <v>1324</v>
      </c>
      <c r="B1325" s="3">
        <v>8432262</v>
      </c>
      <c r="C1325" s="3" t="s">
        <v>54</v>
      </c>
      <c r="D1325" s="23">
        <v>45379.6875</v>
      </c>
      <c r="E1325" s="23">
        <v>45380.541666666664</v>
      </c>
      <c r="F1325" s="1">
        <f t="shared" ca="1" si="134"/>
        <v>0.85416666666424135</v>
      </c>
      <c r="G1325" s="3" t="s">
        <v>55</v>
      </c>
      <c r="H1325" s="41"/>
      <c r="I1325" s="40"/>
      <c r="J1325" s="5" t="s">
        <v>56</v>
      </c>
      <c r="K1325" s="3" t="s">
        <v>77</v>
      </c>
      <c r="L1325" s="9" t="s">
        <v>78</v>
      </c>
      <c r="M1325" s="3" t="s">
        <v>373</v>
      </c>
      <c r="N1325" s="3" t="s">
        <v>374</v>
      </c>
      <c r="O1325" s="3" t="s">
        <v>6376</v>
      </c>
      <c r="P1325" s="3" t="s">
        <v>6417</v>
      </c>
      <c r="Q1325" s="4" t="s">
        <v>6418</v>
      </c>
      <c r="R1325" s="3" t="s">
        <v>934</v>
      </c>
      <c r="S1325" s="3" t="s">
        <v>249</v>
      </c>
      <c r="T1325" s="3" t="s">
        <v>66</v>
      </c>
      <c r="U1325" s="3" t="s">
        <v>6419</v>
      </c>
      <c r="V1325" s="22" t="str">
        <f t="shared" si="133"/>
        <v>RLFO; Hora de aviso: 16:30 28/03/2024; Solución: Para dar solucion se recupera reserva de 20 mtrs y  una caja de empalme de 48 hilos; Hora de solución: 13:00 29/03/2024; Causa: Vandalismo</v>
      </c>
      <c r="W1325" s="4" t="s">
        <v>160</v>
      </c>
      <c r="X1325" s="3"/>
      <c r="Y1325" s="3"/>
      <c r="Z1325" s="3" t="s">
        <v>69</v>
      </c>
      <c r="AA1325" s="3" t="s">
        <v>71</v>
      </c>
      <c r="AB1325" s="3">
        <v>0</v>
      </c>
      <c r="AC1325" s="3" t="s">
        <v>71</v>
      </c>
      <c r="AD1325" s="6">
        <v>0.52083333333333337</v>
      </c>
      <c r="AE1325" s="7"/>
      <c r="AF1325" s="7"/>
      <c r="AG1325" s="6">
        <f>Tabla4[[#This Row],[Tiempo Parada de Reloj]]+Tabla4[[#This Row],[Tiempo Autorizado por Telefonica (no Máximo)]]</f>
        <v>0.52083333333333337</v>
      </c>
      <c r="AH1325" s="7">
        <f t="shared" ca="1" si="130"/>
        <v>0.33333333333090798</v>
      </c>
      <c r="AI1325" s="8">
        <f t="shared" si="131"/>
        <v>12.5</v>
      </c>
      <c r="AJ1325" s="8">
        <f t="shared" ca="1" si="132"/>
        <v>7.9999999999417915</v>
      </c>
      <c r="AK1325" s="3" t="s">
        <v>87</v>
      </c>
      <c r="AL1325" s="3" t="s">
        <v>70</v>
      </c>
      <c r="AM1325" s="3" t="s">
        <v>87</v>
      </c>
      <c r="AN1325" s="3" t="s">
        <v>87</v>
      </c>
      <c r="AO1325" s="3" t="s">
        <v>88</v>
      </c>
      <c r="AP1325" s="3" t="s">
        <v>88</v>
      </c>
      <c r="AQ1325" s="23">
        <v>45381.948611111111</v>
      </c>
      <c r="AR1325" s="3"/>
      <c r="AS1325" s="23"/>
      <c r="AT1325" s="23"/>
      <c r="AU1325" s="3" t="s">
        <v>1266</v>
      </c>
      <c r="AV1325" s="3" t="s">
        <v>1592</v>
      </c>
      <c r="AW1325" s="3" t="s">
        <v>307</v>
      </c>
      <c r="AX1325" s="3">
        <v>4.1479900000000001</v>
      </c>
      <c r="AY1325" s="3">
        <v>-73.635999999999996</v>
      </c>
      <c r="AZ1325" s="8" t="str">
        <f>+CONCATENATE("Reportan apertura en el enlace ",Tabla4[[#This Row],[Enlace]]," en el ",Tabla4[[#This Row],[Distancia óptica]]," ocasionado por ",Tabla4[[#This Row],[Causa del daño]])</f>
        <v>Reportan apertura en el enlace Mov.Altagracias . Mov.Vanguardia en el Km 3,5 desde esperanza ocasionado por Vandalismo</v>
      </c>
      <c r="BA1325" s="8" t="str">
        <f>+CONCATENATE("Para dar solución al incidente ",Tabla4[[#This Row],[Solución]])</f>
        <v>Para dar solución al incidente Para dar solucion se recupera reserva de 20 mtrs y  una caja de empalme de 48 hilos</v>
      </c>
      <c r="BB1325" s="3" t="str">
        <f>+_xlfn.CONCAT(Tabla4[[#This Row],[Causa Raiz]]," ",Tabla4[[#This Row],[Solución2]]," (",Tabla4[[#This Row],[Anillo]],"- Cabecera: ",Tabla4[[#This Row],[Cabecera]],"- Operador: ",Tabla4[[#This Row],[Operador]],")")</f>
        <v>Reportan apertura en el enlace Mov.Altagracias . Mov.Vanguardia en el Km 3,5 desde esperanza ocasionado por Vandalismo Para dar solución al incidente Para dar solucion se recupera reserva de 20 mtrs y  una caja de empalme de 48 hilos (LINEAL- Cabecera: Esperanza- Operador: Colombia Telecomunicaciones)</v>
      </c>
    </row>
    <row r="1326" spans="1:54" s="2" customFormat="1" ht="171">
      <c r="A1326" s="38">
        <f t="shared" si="129"/>
        <v>1325</v>
      </c>
      <c r="B1326" s="3">
        <v>8432299</v>
      </c>
      <c r="C1326" s="3" t="s">
        <v>163</v>
      </c>
      <c r="D1326" s="23">
        <v>45379.708333333336</v>
      </c>
      <c r="E1326" s="23">
        <v>45379.895833333336</v>
      </c>
      <c r="F1326" s="1">
        <f t="shared" ca="1" si="134"/>
        <v>0.1875</v>
      </c>
      <c r="G1326" s="3" t="s">
        <v>55</v>
      </c>
      <c r="H1326" s="41"/>
      <c r="I1326" s="40"/>
      <c r="J1326" s="5" t="s">
        <v>56</v>
      </c>
      <c r="K1326" s="3" t="s">
        <v>340</v>
      </c>
      <c r="L1326" s="9" t="s">
        <v>78</v>
      </c>
      <c r="M1326" s="3" t="s">
        <v>341</v>
      </c>
      <c r="N1326" s="3" t="s">
        <v>342</v>
      </c>
      <c r="O1326" s="3" t="s">
        <v>6420</v>
      </c>
      <c r="P1326" s="3" t="s">
        <v>6421</v>
      </c>
      <c r="Q1326" s="4" t="s">
        <v>6422</v>
      </c>
      <c r="R1326" s="3" t="s">
        <v>346</v>
      </c>
      <c r="S1326" s="3" t="s">
        <v>347</v>
      </c>
      <c r="T1326" s="3" t="s">
        <v>146</v>
      </c>
      <c r="U1326" s="3" t="s">
        <v>1708</v>
      </c>
      <c r="V1326" s="22" t="str">
        <f t="shared" si="133"/>
        <v>RDFO; Hora de aviso: 17:00 28/03/2024; Solución: se realiza migracion entre empalmes ; Hora de solución: 21:30 28/03/2024; Causa: Falla en la Red FiOp</v>
      </c>
      <c r="W1326" s="4" t="s">
        <v>349</v>
      </c>
      <c r="X1326" s="3"/>
      <c r="Y1326" s="3"/>
      <c r="Z1326" s="3" t="s">
        <v>69</v>
      </c>
      <c r="AA1326" s="3" t="s">
        <v>71</v>
      </c>
      <c r="AB1326" s="3">
        <v>0</v>
      </c>
      <c r="AC1326" s="3" t="s">
        <v>71</v>
      </c>
      <c r="AD1326" s="6">
        <v>0</v>
      </c>
      <c r="AE1326" s="7"/>
      <c r="AF1326" s="7"/>
      <c r="AG1326" s="6">
        <f>Tabla4[[#This Row],[Tiempo Parada de Reloj]]+Tabla4[[#This Row],[Tiempo Autorizado por Telefonica (no Máximo)]]</f>
        <v>0</v>
      </c>
      <c r="AH1326" s="7">
        <f t="shared" ca="1" si="130"/>
        <v>0.1875</v>
      </c>
      <c r="AI1326" s="8">
        <f t="shared" si="131"/>
        <v>0</v>
      </c>
      <c r="AJ1326" s="8">
        <f t="shared" ca="1" si="132"/>
        <v>4.5</v>
      </c>
      <c r="AK1326" s="3" t="s">
        <v>87</v>
      </c>
      <c r="AL1326" s="3" t="s">
        <v>70</v>
      </c>
      <c r="AM1326" s="3" t="s">
        <v>460</v>
      </c>
      <c r="AN1326" s="3" t="s">
        <v>460</v>
      </c>
      <c r="AO1326" s="3" t="s">
        <v>87</v>
      </c>
      <c r="AP1326" s="3" t="s">
        <v>87</v>
      </c>
      <c r="AQ1326" s="23">
        <v>45384.481944444444</v>
      </c>
      <c r="AR1326" s="3"/>
      <c r="AS1326" s="23"/>
      <c r="AT1326" s="23"/>
      <c r="AU1326" s="3" t="s">
        <v>351</v>
      </c>
      <c r="AV1326" s="3" t="s">
        <v>5941</v>
      </c>
      <c r="AW1326" s="3" t="s">
        <v>307</v>
      </c>
      <c r="AX1326" s="3">
        <v>4.8178000000000001</v>
      </c>
      <c r="AY1326" s="3">
        <v>-74.924199999999999</v>
      </c>
      <c r="AZ1326" s="8" t="str">
        <f>+CONCATENATE("Reportan apertura en el enlace ",Tabla4[[#This Row],[Enlace]]," en el ",Tabla4[[#This Row],[Distancia óptica]]," ocasionado por ",Tabla4[[#This Row],[Causa del daño]])</f>
        <v>Reportan apertura en el enlace Mov.Lerida - Mov.Venadillo en el Km 16,1 desde Venadillo  ocasionado por Falla en la Red FiOp</v>
      </c>
      <c r="BA1326" s="8" t="str">
        <f>+CONCATENATE("Para dar solución al incidente ",Tabla4[[#This Row],[Solución]])</f>
        <v xml:space="preserve">Para dar solución al incidente se realiza migracion entre empalmes </v>
      </c>
      <c r="BB1326" s="3" t="str">
        <f>+_xlfn.CONCAT(Tabla4[[#This Row],[Causa Raiz]]," ",Tabla4[[#This Row],[Solución2]]," (",Tabla4[[#This Row],[Anillo]],"- Cabecera: ",Tabla4[[#This Row],[Cabecera]],"- Operador: ",Tabla4[[#This Row],[Operador]],")")</f>
        <v>Reportan apertura en el enlace Mov.Lerida - Mov.Venadillo en el Km 16,1 desde Venadillo  ocasionado por Falla en la Red FiOp Para dar solución al incidente se realiza migracion entre empalmes  (LINEAL- Cabecera: VENADILLO- Operador: Colombia Telecomunicaciones)</v>
      </c>
    </row>
    <row r="1327" spans="1:54" s="2" customFormat="1" ht="213.75">
      <c r="A1327" s="38">
        <f t="shared" si="129"/>
        <v>1326</v>
      </c>
      <c r="B1327" s="3">
        <v>8432363</v>
      </c>
      <c r="C1327" s="3" t="s">
        <v>54</v>
      </c>
      <c r="D1327" s="23">
        <v>45379.708333333336</v>
      </c>
      <c r="E1327" s="23">
        <v>45379.791666666664</v>
      </c>
      <c r="F1327" s="1">
        <f t="shared" ca="1" si="134"/>
        <v>8.3333333328482695E-2</v>
      </c>
      <c r="G1327" s="3" t="s">
        <v>55</v>
      </c>
      <c r="H1327" s="41"/>
      <c r="I1327" s="40"/>
      <c r="J1327" s="5" t="s">
        <v>56</v>
      </c>
      <c r="K1327" s="3" t="s">
        <v>57</v>
      </c>
      <c r="L1327" s="9" t="s">
        <v>78</v>
      </c>
      <c r="M1327" s="3" t="s">
        <v>59</v>
      </c>
      <c r="N1327" s="3" t="s">
        <v>60</v>
      </c>
      <c r="O1327" s="3" t="s">
        <v>6226</v>
      </c>
      <c r="P1327" s="3" t="s">
        <v>6423</v>
      </c>
      <c r="Q1327" s="4" t="s">
        <v>6424</v>
      </c>
      <c r="R1327" s="3" t="s">
        <v>783</v>
      </c>
      <c r="S1327" s="3" t="s">
        <v>65</v>
      </c>
      <c r="T1327" s="3" t="s">
        <v>66</v>
      </c>
      <c r="U1327" s="3" t="s">
        <v>6425</v>
      </c>
      <c r="V1327" s="22" t="str">
        <f t="shared" si="133"/>
        <v>RLFO; Hora de aviso: 17:00 28/03/2024; Solución: se recupera 200 metros de reserva y se hace un empalme d e48 hilos ; Hora de solución: 19:00 28/03/2024; Causa: Vandalismo</v>
      </c>
      <c r="W1327" s="4" t="s">
        <v>68</v>
      </c>
      <c r="X1327" s="3"/>
      <c r="Y1327" s="3"/>
      <c r="Z1327" s="3" t="s">
        <v>69</v>
      </c>
      <c r="AA1327" s="3" t="s">
        <v>71</v>
      </c>
      <c r="AB1327" s="3">
        <v>0</v>
      </c>
      <c r="AC1327" s="3" t="s">
        <v>71</v>
      </c>
      <c r="AD1327" s="6">
        <v>0</v>
      </c>
      <c r="AE1327" s="7"/>
      <c r="AF1327" s="7"/>
      <c r="AG1327" s="6">
        <f>Tabla4[[#This Row],[Tiempo Parada de Reloj]]+Tabla4[[#This Row],[Tiempo Autorizado por Telefonica (no Máximo)]]</f>
        <v>0</v>
      </c>
      <c r="AH1327" s="7">
        <f t="shared" ca="1" si="130"/>
        <v>8.3333333328482695E-2</v>
      </c>
      <c r="AI1327" s="8">
        <f t="shared" si="131"/>
        <v>0</v>
      </c>
      <c r="AJ1327" s="8">
        <f t="shared" ca="1" si="132"/>
        <v>1.9999999998835847</v>
      </c>
      <c r="AK1327" s="3" t="s">
        <v>87</v>
      </c>
      <c r="AL1327" s="3" t="s">
        <v>70</v>
      </c>
      <c r="AM1327" s="3" t="s">
        <v>460</v>
      </c>
      <c r="AN1327" s="3" t="s">
        <v>460</v>
      </c>
      <c r="AO1327" s="3" t="s">
        <v>72</v>
      </c>
      <c r="AP1327" s="3" t="s">
        <v>72</v>
      </c>
      <c r="AQ1327" s="23">
        <v>45380.490972222222</v>
      </c>
      <c r="AR1327" s="3"/>
      <c r="AS1327" s="23"/>
      <c r="AT1327" s="23"/>
      <c r="AU1327" s="3" t="s">
        <v>298</v>
      </c>
      <c r="AV1327" s="3" t="s">
        <v>757</v>
      </c>
      <c r="AW1327" s="3" t="s">
        <v>6426</v>
      </c>
      <c r="AX1327" s="3">
        <v>4.6372</v>
      </c>
      <c r="AY1327" s="3">
        <v>-74.160399999999996</v>
      </c>
      <c r="AZ1327" s="8" t="str">
        <f>+CONCATENATE("Reportan apertura en el enlace ",Tabla4[[#This Row],[Enlace]]," en el ",Tabla4[[#This Row],[Distancia óptica]]," ocasionado por ",Tabla4[[#This Row],[Causa del daño]])</f>
        <v>Reportan apertura en el enlace Mov. Calandaima Bogotá - Mov. Abastos Bogotá en el km 1,1 desde Mov. Abastos Bogotá ocasionado por Vandalismo</v>
      </c>
      <c r="BA1327" s="8" t="str">
        <f>+CONCATENATE("Para dar solución al incidente ",Tabla4[[#This Row],[Solución]])</f>
        <v xml:space="preserve">Para dar solución al incidente se recupera 200 metros de reserva y se hace un empalme d e48 hilos </v>
      </c>
      <c r="BB1327" s="3" t="str">
        <f>+_xlfn.CONCAT(Tabla4[[#This Row],[Causa Raiz]]," ",Tabla4[[#This Row],[Solución2]]," (",Tabla4[[#This Row],[Anillo]],"- Cabecera: ",Tabla4[[#This Row],[Cabecera]],"- Operador: ",Tabla4[[#This Row],[Operador]],")")</f>
        <v>Reportan apertura en el enlace Mov. Calandaima Bogotá - Mov. Abastos Bogotá en el km 1,1 desde Mov. Abastos Bogotá ocasionado por Vandalismo Para dar solución al incidente se recupera 200 metros de reserva y se hace un empalme d e48 hilos  ( uk almendros- Cabecera: Asturias- Operador: Colombia Telecomunicaciones)</v>
      </c>
    </row>
    <row r="1328" spans="1:54" s="2" customFormat="1" ht="185.25">
      <c r="A1328" s="38">
        <f t="shared" si="129"/>
        <v>1327</v>
      </c>
      <c r="B1328" s="3">
        <v>8431442</v>
      </c>
      <c r="C1328" s="3" t="s">
        <v>54</v>
      </c>
      <c r="D1328" s="23">
        <v>45379.791666666664</v>
      </c>
      <c r="E1328" s="23">
        <v>45379.833333333336</v>
      </c>
      <c r="F1328" s="1">
        <f t="shared" ca="1" si="134"/>
        <v>4.1666666671517305E-2</v>
      </c>
      <c r="G1328" s="3" t="s">
        <v>55</v>
      </c>
      <c r="H1328" s="41"/>
      <c r="I1328" s="40"/>
      <c r="J1328" s="5" t="s">
        <v>56</v>
      </c>
      <c r="K1328" s="3" t="s">
        <v>77</v>
      </c>
      <c r="L1328" s="9" t="s">
        <v>78</v>
      </c>
      <c r="M1328" s="3" t="s">
        <v>373</v>
      </c>
      <c r="N1328" s="3" t="s">
        <v>374</v>
      </c>
      <c r="O1328" s="3" t="s">
        <v>6427</v>
      </c>
      <c r="P1328" s="3" t="s">
        <v>6428</v>
      </c>
      <c r="Q1328" s="4" t="s">
        <v>6429</v>
      </c>
      <c r="R1328" s="3" t="s">
        <v>346</v>
      </c>
      <c r="S1328" s="3" t="s">
        <v>249</v>
      </c>
      <c r="T1328" s="3" t="s">
        <v>66</v>
      </c>
      <c r="U1328" s="3" t="s">
        <v>6430</v>
      </c>
      <c r="V1328" s="22" t="str">
        <f t="shared" si="133"/>
        <v>RLFO; Hora de aviso: 19:00 28/03/2024; Solución: Para dar solucion Se fusional dos hilos y se preparan dos extremos ; Hora de solución: 20:00 28/03/2024; Causa: Vandalismo</v>
      </c>
      <c r="W1328" s="4" t="s">
        <v>160</v>
      </c>
      <c r="X1328" s="3"/>
      <c r="Y1328" s="3"/>
      <c r="Z1328" s="3" t="s">
        <v>69</v>
      </c>
      <c r="AA1328" s="3" t="s">
        <v>70</v>
      </c>
      <c r="AB1328" s="3">
        <v>8431442</v>
      </c>
      <c r="AC1328" s="3" t="s">
        <v>71</v>
      </c>
      <c r="AD1328" s="6">
        <v>0</v>
      </c>
      <c r="AE1328" s="7"/>
      <c r="AF1328" s="7"/>
      <c r="AG1328" s="6">
        <f>Tabla4[[#This Row],[Tiempo Parada de Reloj]]+Tabla4[[#This Row],[Tiempo Autorizado por Telefonica (no Máximo)]]</f>
        <v>0</v>
      </c>
      <c r="AH1328" s="7">
        <f t="shared" ca="1" si="130"/>
        <v>4.1666666671517305E-2</v>
      </c>
      <c r="AI1328" s="8">
        <f t="shared" si="131"/>
        <v>0</v>
      </c>
      <c r="AJ1328" s="8">
        <f t="shared" ca="1" si="132"/>
        <v>1.0000000001164153</v>
      </c>
      <c r="AK1328" s="3" t="s">
        <v>87</v>
      </c>
      <c r="AL1328" s="3" t="s">
        <v>71</v>
      </c>
      <c r="AM1328" s="3" t="s">
        <v>460</v>
      </c>
      <c r="AN1328" s="3" t="s">
        <v>460</v>
      </c>
      <c r="AO1328" s="3" t="s">
        <v>88</v>
      </c>
      <c r="AP1328" s="3" t="s">
        <v>88</v>
      </c>
      <c r="AQ1328" s="23">
        <v>45381.977083333331</v>
      </c>
      <c r="AR1328" s="3"/>
      <c r="AS1328" s="23"/>
      <c r="AT1328" s="23"/>
      <c r="AU1328" s="3" t="s">
        <v>1266</v>
      </c>
      <c r="AV1328" s="3" t="s">
        <v>6431</v>
      </c>
      <c r="AW1328" s="3" t="s">
        <v>151</v>
      </c>
      <c r="AX1328" s="3">
        <v>4.0837000000000003</v>
      </c>
      <c r="AY1328" s="3">
        <v>-73.671000000000006</v>
      </c>
      <c r="AZ1328" s="8" t="str">
        <f>+CONCATENATE("Reportan apertura en el enlace ",Tabla4[[#This Row],[Enlace]]," en el ",Tabla4[[#This Row],[Distancia óptica]]," ocasionado por ",Tabla4[[#This Row],[Causa del daño]])</f>
        <v>Reportan apertura en el enlace Mov. Fanagra -Mov. Fanagra RF en el Km 0,001 desde Fanagra ocasionado por Vandalismo</v>
      </c>
      <c r="BA1328" s="8" t="str">
        <f>+CONCATENATE("Para dar solución al incidente ",Tabla4[[#This Row],[Solución]])</f>
        <v xml:space="preserve">Para dar solución al incidente Para dar solucion Se fusional dos hilos y se preparan dos extremos </v>
      </c>
      <c r="BB1328" s="3" t="str">
        <f>+_xlfn.CONCAT(Tabla4[[#This Row],[Causa Raiz]]," ",Tabla4[[#This Row],[Solución2]]," (",Tabla4[[#This Row],[Anillo]],"- Cabecera: ",Tabla4[[#This Row],[Cabecera]],"- Operador: ",Tabla4[[#This Row],[Operador]],")")</f>
        <v>Reportan apertura en el enlace Mov. Fanagra -Mov. Fanagra RF en el Km 0,001 desde Fanagra ocasionado por Vandalismo Para dar solución al incidente Para dar solucion Se fusional dos hilos y se preparan dos extremos  (Lineal - Cabecera: Fanagra- Operador: Colombia Telecomunicaciones)</v>
      </c>
    </row>
    <row r="1329" spans="1:54" s="2" customFormat="1" ht="185.25">
      <c r="A1329" s="38">
        <f t="shared" si="129"/>
        <v>1328</v>
      </c>
      <c r="B1329" s="3">
        <v>8431470</v>
      </c>
      <c r="C1329" s="3" t="s">
        <v>54</v>
      </c>
      <c r="D1329" s="23">
        <v>45379.822916666664</v>
      </c>
      <c r="E1329" s="23">
        <v>45379.989583333336</v>
      </c>
      <c r="F1329" s="1">
        <f t="shared" ca="1" si="134"/>
        <v>0.16666666667151731</v>
      </c>
      <c r="G1329" s="3" t="s">
        <v>55</v>
      </c>
      <c r="H1329" s="41"/>
      <c r="I1329" s="40"/>
      <c r="J1329" s="5" t="s">
        <v>56</v>
      </c>
      <c r="K1329" s="3" t="s">
        <v>57</v>
      </c>
      <c r="L1329" s="9" t="s">
        <v>58</v>
      </c>
      <c r="M1329" s="3" t="s">
        <v>59</v>
      </c>
      <c r="N1329" s="3" t="s">
        <v>60</v>
      </c>
      <c r="O1329" s="3" t="s">
        <v>6432</v>
      </c>
      <c r="P1329" s="3" t="s">
        <v>6433</v>
      </c>
      <c r="Q1329" s="4" t="s">
        <v>6434</v>
      </c>
      <c r="R1329" s="3" t="s">
        <v>6435</v>
      </c>
      <c r="S1329" s="3" t="s">
        <v>65</v>
      </c>
      <c r="T1329" s="3" t="s">
        <v>256</v>
      </c>
      <c r="U1329" s="3" t="s">
        <v>6436</v>
      </c>
      <c r="V1329" s="22" t="str">
        <f t="shared" si="133"/>
        <v>RLFO; Hora de aviso: 19:45 28/03/2024; Solución: Se rehace caja de empalme existente de 96 hilos.; Hora de solución: 23:45 28/03/2024; Causa: Falla de Empalme de FiOp</v>
      </c>
      <c r="W1329" s="4" t="s">
        <v>68</v>
      </c>
      <c r="X1329" s="3"/>
      <c r="Y1329" s="3"/>
      <c r="Z1329" s="3" t="s">
        <v>69</v>
      </c>
      <c r="AA1329" s="3" t="s">
        <v>70</v>
      </c>
      <c r="AB1329" s="3">
        <v>8431470</v>
      </c>
      <c r="AC1329" s="3" t="s">
        <v>71</v>
      </c>
      <c r="AD1329" s="6">
        <v>0</v>
      </c>
      <c r="AE1329" s="7"/>
      <c r="AF1329" s="7"/>
      <c r="AG1329" s="6">
        <f>Tabla4[[#This Row],[Tiempo Parada de Reloj]]+Tabla4[[#This Row],[Tiempo Autorizado por Telefonica (no Máximo)]]</f>
        <v>0</v>
      </c>
      <c r="AH1329" s="7">
        <f t="shared" ca="1" si="130"/>
        <v>0.16666666667151731</v>
      </c>
      <c r="AI1329" s="8">
        <f t="shared" si="131"/>
        <v>0</v>
      </c>
      <c r="AJ1329" s="8">
        <f t="shared" ca="1" si="132"/>
        <v>4.0000000001164153</v>
      </c>
      <c r="AK1329" s="3" t="s">
        <v>87</v>
      </c>
      <c r="AL1329" s="3" t="s">
        <v>70</v>
      </c>
      <c r="AM1329" s="3" t="s">
        <v>72</v>
      </c>
      <c r="AN1329" s="3" t="s">
        <v>72</v>
      </c>
      <c r="AO1329" s="3" t="s">
        <v>88</v>
      </c>
      <c r="AP1329" s="3" t="s">
        <v>88</v>
      </c>
      <c r="AQ1329" s="23">
        <v>45381.897916666669</v>
      </c>
      <c r="AR1329" s="3"/>
      <c r="AS1329" s="23"/>
      <c r="AT1329" s="23"/>
      <c r="AU1329" s="3" t="s">
        <v>74</v>
      </c>
      <c r="AV1329" s="3" t="s">
        <v>757</v>
      </c>
      <c r="AW1329" s="3" t="s">
        <v>151</v>
      </c>
      <c r="AX1329" s="3">
        <v>4.6391999999999998</v>
      </c>
      <c r="AY1329" s="3">
        <v>-74.158199999999994</v>
      </c>
      <c r="AZ1329" s="8" t="str">
        <f>+CONCATENATE("Reportan apertura en el enlace ",Tabla4[[#This Row],[Enlace]]," en el ",Tabla4[[#This Row],[Distancia óptica]]," ocasionado por ",Tabla4[[#This Row],[Causa del daño]])</f>
        <v>Reportan apertura en el enlace Asturias - Altavista en el Km 7,3 desde Asturias  ocasionado por Falla de Empalme de FiOp</v>
      </c>
      <c r="BA1329" s="8" t="str">
        <f>+CONCATENATE("Para dar solución al incidente ",Tabla4[[#This Row],[Solución]])</f>
        <v>Para dar solución al incidente Se rehace caja de empalme existente de 96 hilos.</v>
      </c>
      <c r="BB1329" s="3" t="str">
        <f>+_xlfn.CONCAT(Tabla4[[#This Row],[Causa Raiz]]," ",Tabla4[[#This Row],[Solución2]]," (",Tabla4[[#This Row],[Anillo]],"- Cabecera: ",Tabla4[[#This Row],[Cabecera]],"- Operador: ",Tabla4[[#This Row],[Operador]],")")</f>
        <v>Reportan apertura en el enlace Asturias - Altavista en el Km 7,3 desde Asturias  ocasionado por Falla de Empalme de FiOp Para dar solución al incidente Se rehace caja de empalme existente de 96 hilos. (Lineal - Cabecera: Asturias- Operador: Colombia Telecomunicaciones)</v>
      </c>
    </row>
    <row r="1330" spans="1:54" s="2" customFormat="1" ht="185.25">
      <c r="A1330" s="38">
        <f t="shared" si="129"/>
        <v>1329</v>
      </c>
      <c r="B1330" s="3">
        <v>8432847</v>
      </c>
      <c r="C1330" s="3" t="s">
        <v>163</v>
      </c>
      <c r="D1330" s="23">
        <v>45379.833333333336</v>
      </c>
      <c r="E1330" s="23">
        <v>45379.989583333336</v>
      </c>
      <c r="F1330" s="1">
        <f t="shared" ca="1" si="134"/>
        <v>0.15625</v>
      </c>
      <c r="G1330" s="3" t="s">
        <v>55</v>
      </c>
      <c r="H1330" s="41"/>
      <c r="I1330" s="40"/>
      <c r="J1330" s="5" t="s">
        <v>56</v>
      </c>
      <c r="K1330" s="3" t="s">
        <v>77</v>
      </c>
      <c r="L1330" s="9" t="s">
        <v>58</v>
      </c>
      <c r="M1330" s="3" t="s">
        <v>656</v>
      </c>
      <c r="N1330" s="3" t="s">
        <v>6437</v>
      </c>
      <c r="O1330" s="3" t="s">
        <v>658</v>
      </c>
      <c r="P1330" s="3" t="s">
        <v>6438</v>
      </c>
      <c r="Q1330" s="4" t="s">
        <v>6439</v>
      </c>
      <c r="R1330" s="3" t="s">
        <v>796</v>
      </c>
      <c r="S1330" s="3" t="s">
        <v>249</v>
      </c>
      <c r="T1330" s="3" t="s">
        <v>66</v>
      </c>
      <c r="U1330" s="3" t="s">
        <v>6440</v>
      </c>
      <c r="V1330" s="22" t="str">
        <f t="shared" si="133"/>
        <v>RDFO; Hora de aviso: 20:00 28/03/2024; Solución: Se recupera 50 mtrs y se instala una caja de empalme de 24 hilos.; Hora de solución: 23:45 28/03/2024; Causa: Vandalismo</v>
      </c>
      <c r="W1330" s="4" t="s">
        <v>160</v>
      </c>
      <c r="X1330" s="3"/>
      <c r="Y1330" s="3"/>
      <c r="Z1330" s="3" t="s">
        <v>69</v>
      </c>
      <c r="AA1330" s="3" t="s">
        <v>70</v>
      </c>
      <c r="AB1330" s="3">
        <v>8432847</v>
      </c>
      <c r="AC1330" s="3" t="s">
        <v>70</v>
      </c>
      <c r="AD1330" s="6">
        <v>0</v>
      </c>
      <c r="AE1330" s="7"/>
      <c r="AF1330" s="7"/>
      <c r="AG1330" s="6">
        <f>Tabla4[[#This Row],[Tiempo Parada de Reloj]]+Tabla4[[#This Row],[Tiempo Autorizado por Telefonica (no Máximo)]]</f>
        <v>0</v>
      </c>
      <c r="AH1330" s="7">
        <f t="shared" ca="1" si="130"/>
        <v>0.15625</v>
      </c>
      <c r="AI1330" s="8">
        <f t="shared" si="131"/>
        <v>0</v>
      </c>
      <c r="AJ1330" s="8">
        <f t="shared" ca="1" si="132"/>
        <v>3.75</v>
      </c>
      <c r="AK1330" s="3" t="s">
        <v>87</v>
      </c>
      <c r="AL1330" s="3" t="s">
        <v>70</v>
      </c>
      <c r="AM1330" s="3" t="s">
        <v>72</v>
      </c>
      <c r="AN1330" s="3" t="s">
        <v>72</v>
      </c>
      <c r="AO1330" s="3" t="s">
        <v>87</v>
      </c>
      <c r="AP1330" s="3" t="s">
        <v>87</v>
      </c>
      <c r="AQ1330" s="23">
        <v>45414.613888888889</v>
      </c>
      <c r="AR1330" s="3"/>
      <c r="AS1330" s="23"/>
      <c r="AT1330" s="23"/>
      <c r="AU1330" s="3" t="s">
        <v>404</v>
      </c>
      <c r="AV1330" s="3" t="s">
        <v>663</v>
      </c>
      <c r="AW1330" s="3" t="s">
        <v>1311</v>
      </c>
      <c r="AX1330" s="3">
        <v>5.3174000000000001</v>
      </c>
      <c r="AY1330" s="3">
        <v>-75.678610000000006</v>
      </c>
      <c r="AZ1330" s="8" t="str">
        <f>+CONCATENATE("Reportan apertura en el enlace ",Tabla4[[#This Row],[Enlace]]," en el ",Tabla4[[#This Row],[Distancia óptica]]," ocasionado por ",Tabla4[[#This Row],[Causa del daño]])</f>
        <v>Reportan apertura en el enlace Manizales - Supía en el Km 64,7 desde Manizales ocasionado por Vandalismo</v>
      </c>
      <c r="BA1330" s="8" t="str">
        <f>+CONCATENATE("Para dar solución al incidente ",Tabla4[[#This Row],[Solución]])</f>
        <v>Para dar solución al incidente Se recupera 50 mtrs y se instala una caja de empalme de 24 hilos.</v>
      </c>
      <c r="BB1330" s="3" t="str">
        <f>+_xlfn.CONCAT(Tabla4[[#This Row],[Causa Raiz]]," ",Tabla4[[#This Row],[Solución2]]," (",Tabla4[[#This Row],[Anillo]],"- Cabecera: ",Tabla4[[#This Row],[Cabecera]],"- Operador: ",Tabla4[[#This Row],[Operador]],")")</f>
        <v>Reportan apertura en el enlace Manizales - Supía en el Km 64,7 desde Manizales ocasionado por Vandalismo Para dar solución al incidente Se recupera 50 mtrs y se instala una caja de empalme de 24 hilos. (UK- Cabecera: Manizales- Operador: Colombia Telecomunicaciones)</v>
      </c>
    </row>
    <row r="1331" spans="1:54" s="2" customFormat="1" ht="171">
      <c r="A1331" s="38">
        <f t="shared" si="129"/>
        <v>1330</v>
      </c>
      <c r="B1331" s="3">
        <v>8432910</v>
      </c>
      <c r="C1331" s="3" t="s">
        <v>54</v>
      </c>
      <c r="D1331" s="23">
        <v>45379.791666666664</v>
      </c>
      <c r="E1331" s="23">
        <v>45380.472222222219</v>
      </c>
      <c r="F1331" s="1">
        <f t="shared" ca="1" si="134"/>
        <v>0.68055555555474712</v>
      </c>
      <c r="G1331" s="3" t="s">
        <v>55</v>
      </c>
      <c r="H1331" s="41"/>
      <c r="I1331" s="40"/>
      <c r="J1331" s="5" t="s">
        <v>56</v>
      </c>
      <c r="K1331" s="3" t="s">
        <v>57</v>
      </c>
      <c r="L1331" s="9" t="s">
        <v>78</v>
      </c>
      <c r="M1331" s="3" t="s">
        <v>59</v>
      </c>
      <c r="N1331" s="3" t="s">
        <v>60</v>
      </c>
      <c r="O1331" s="3" t="s">
        <v>6441</v>
      </c>
      <c r="P1331" s="3" t="s">
        <v>6442</v>
      </c>
      <c r="Q1331" s="4" t="s">
        <v>6443</v>
      </c>
      <c r="R1331" s="3" t="s">
        <v>64</v>
      </c>
      <c r="S1331" s="3" t="s">
        <v>65</v>
      </c>
      <c r="T1331" s="3" t="s">
        <v>146</v>
      </c>
      <c r="U1331" s="3" t="s">
        <v>6444</v>
      </c>
      <c r="V1331" s="22" t="str">
        <f t="shared" si="133"/>
        <v>RLFO; Hora de aviso: 19:00 28/03/2024; Solución: Para dar solucion a al fo se desestreso ; Hora de solución: 11:20 29/03/2024; Causa: Falla en la Red FiOp</v>
      </c>
      <c r="W1331" s="4" t="s">
        <v>68</v>
      </c>
      <c r="X1331" s="3"/>
      <c r="Y1331" s="3"/>
      <c r="Z1331" s="3" t="s">
        <v>69</v>
      </c>
      <c r="AA1331" s="3" t="s">
        <v>71</v>
      </c>
      <c r="AB1331" s="3">
        <v>0</v>
      </c>
      <c r="AC1331" s="3" t="s">
        <v>71</v>
      </c>
      <c r="AD1331" s="6">
        <v>0.625</v>
      </c>
      <c r="AE1331" s="7"/>
      <c r="AF1331" s="7"/>
      <c r="AG1331" s="6">
        <f>Tabla4[[#This Row],[Tiempo Parada de Reloj]]+Tabla4[[#This Row],[Tiempo Autorizado por Telefonica (no Máximo)]]</f>
        <v>0.625</v>
      </c>
      <c r="AH1331" s="7">
        <f t="shared" ca="1" si="130"/>
        <v>5.5555555554747116E-2</v>
      </c>
      <c r="AI1331" s="8">
        <f t="shared" si="131"/>
        <v>15</v>
      </c>
      <c r="AJ1331" s="8">
        <f t="shared" ca="1" si="132"/>
        <v>1.3333333333139308</v>
      </c>
      <c r="AK1331" s="3" t="s">
        <v>87</v>
      </c>
      <c r="AL1331" s="3" t="s">
        <v>71</v>
      </c>
      <c r="AM1331" s="3" t="s">
        <v>87</v>
      </c>
      <c r="AN1331" s="3" t="s">
        <v>87</v>
      </c>
      <c r="AO1331" s="3" t="s">
        <v>88</v>
      </c>
      <c r="AP1331" s="3" t="s">
        <v>88</v>
      </c>
      <c r="AQ1331" s="23">
        <v>45383.677083333336</v>
      </c>
      <c r="AR1331" s="3"/>
      <c r="AS1331" s="23"/>
      <c r="AT1331" s="23"/>
      <c r="AU1331" s="3" t="s">
        <v>264</v>
      </c>
      <c r="AV1331" s="3" t="s">
        <v>6445</v>
      </c>
      <c r="AW1331" s="3" t="s">
        <v>307</v>
      </c>
      <c r="AX1331" s="3">
        <v>4.6391669999999996</v>
      </c>
      <c r="AY1331" s="3">
        <v>-74.158056000000002</v>
      </c>
      <c r="AZ1331" s="8" t="str">
        <f>+CONCATENATE("Reportan apertura en el enlace ",Tabla4[[#This Row],[Enlace]]," en el ",Tabla4[[#This Row],[Distancia óptica]]," ocasionado por ",Tabla4[[#This Row],[Causa del daño]])</f>
        <v>Reportan apertura en el enlace Mov. Calandaima - Mov. Abasto en el Km 1,5 desde Mov. Abasto ocasionado por Falla en la Red FiOp</v>
      </c>
      <c r="BA1331" s="8" t="str">
        <f>+CONCATENATE("Para dar solución al incidente ",Tabla4[[#This Row],[Solución]])</f>
        <v xml:space="preserve">Para dar solución al incidente Para dar solucion a al fo se desestreso </v>
      </c>
      <c r="BB1331" s="3" t="str">
        <f>+_xlfn.CONCAT(Tabla4[[#This Row],[Causa Raiz]]," ",Tabla4[[#This Row],[Solución2]]," (",Tabla4[[#This Row],[Anillo]],"- Cabecera: ",Tabla4[[#This Row],[Cabecera]],"- Operador: ",Tabla4[[#This Row],[Operador]],")")</f>
        <v>Reportan apertura en el enlace Mov. Calandaima - Mov. Abasto en el Km 1,5 desde Mov. Abasto ocasionado por Falla en la Red FiOp Para dar solución al incidente Para dar solucion a al fo se desestreso  (LINEAL- Cabecera: Abasto- Operador: Colombia Telecomunicaciones)</v>
      </c>
    </row>
    <row r="1332" spans="1:54" s="2" customFormat="1" ht="228">
      <c r="A1332" s="38">
        <f t="shared" si="129"/>
        <v>1331</v>
      </c>
      <c r="B1332" s="3">
        <v>8434808</v>
      </c>
      <c r="C1332" s="3" t="s">
        <v>54</v>
      </c>
      <c r="D1332" s="23">
        <v>45380.315972222219</v>
      </c>
      <c r="E1332" s="23">
        <v>45384.569444444445</v>
      </c>
      <c r="F1332" s="1">
        <f t="shared" ca="1" si="134"/>
        <v>4.2534722222262644</v>
      </c>
      <c r="G1332" s="3" t="s">
        <v>55</v>
      </c>
      <c r="H1332" s="41"/>
      <c r="I1332" s="40"/>
      <c r="J1332" s="5" t="s">
        <v>56</v>
      </c>
      <c r="K1332" s="3" t="s">
        <v>77</v>
      </c>
      <c r="L1332" s="9" t="s">
        <v>78</v>
      </c>
      <c r="M1332" s="3" t="s">
        <v>373</v>
      </c>
      <c r="N1332" s="3" t="s">
        <v>374</v>
      </c>
      <c r="O1332" s="3" t="s">
        <v>6446</v>
      </c>
      <c r="P1332" s="3" t="s">
        <v>6447</v>
      </c>
      <c r="Q1332" s="4" t="s">
        <v>6448</v>
      </c>
      <c r="R1332" s="3" t="s">
        <v>346</v>
      </c>
      <c r="S1332" s="3" t="s">
        <v>249</v>
      </c>
      <c r="T1332" s="3" t="s">
        <v>66</v>
      </c>
      <c r="U1332" s="3" t="s">
        <v>6449</v>
      </c>
      <c r="V1332" s="22" t="str">
        <f t="shared" si="133"/>
        <v>RLFO; Hora de aviso: 7:35 29/03/2024; Solución: Se realiza tendido de  300 mtrs de f.o de 96 hilos y se hicieron dos empalmes de 24 hilos con cajas de 48 hilos; Hora de solución: 13:40 02/04/2024; Causa: Vandalismo</v>
      </c>
      <c r="W1332" s="4" t="s">
        <v>160</v>
      </c>
      <c r="X1332" s="3"/>
      <c r="Y1332" s="3"/>
      <c r="Z1332" s="3" t="s">
        <v>69</v>
      </c>
      <c r="AA1332" s="3" t="s">
        <v>70</v>
      </c>
      <c r="AB1332" s="3">
        <v>8448648</v>
      </c>
      <c r="AC1332" s="3" t="s">
        <v>71</v>
      </c>
      <c r="AD1332" s="6">
        <v>0.79166666666666663</v>
      </c>
      <c r="AE1332" s="7"/>
      <c r="AF1332" s="7"/>
      <c r="AG1332" s="6">
        <f>Tabla4[[#This Row],[Tiempo Parada de Reloj]]+Tabla4[[#This Row],[Tiempo Autorizado por Telefonica (no Máximo)]]</f>
        <v>0.79166666666666663</v>
      </c>
      <c r="AH1332" s="7">
        <f t="shared" ca="1" si="130"/>
        <v>3.4618055555595979</v>
      </c>
      <c r="AI1332" s="8">
        <f t="shared" si="131"/>
        <v>19</v>
      </c>
      <c r="AJ1332" s="8">
        <f t="shared" ca="1" si="132"/>
        <v>83.083333333430346</v>
      </c>
      <c r="AK1332" s="3" t="s">
        <v>87</v>
      </c>
      <c r="AL1332" s="3" t="s">
        <v>70</v>
      </c>
      <c r="AM1332" s="3" t="s">
        <v>98</v>
      </c>
      <c r="AN1332" s="3" t="s">
        <v>73</v>
      </c>
      <c r="AO1332" s="3" t="s">
        <v>87</v>
      </c>
      <c r="AP1332" s="3" t="s">
        <v>87</v>
      </c>
      <c r="AQ1332" s="23">
        <v>45387.365277777775</v>
      </c>
      <c r="AR1332" s="3"/>
      <c r="AS1332" s="23"/>
      <c r="AT1332" s="23"/>
      <c r="AU1332" s="3" t="s">
        <v>1266</v>
      </c>
      <c r="AV1332" s="3" t="s">
        <v>2776</v>
      </c>
      <c r="AW1332" s="3" t="s">
        <v>370</v>
      </c>
      <c r="AX1332" s="3">
        <v>4.1427778000000002</v>
      </c>
      <c r="AY1332" s="3">
        <v>-73.64</v>
      </c>
      <c r="AZ1332" s="8" t="str">
        <f>+CONCATENATE("Reportan apertura en el enlace ",Tabla4[[#This Row],[Enlace]]," en el ",Tabla4[[#This Row],[Distancia óptica]]," ocasionado por ",Tabla4[[#This Row],[Causa del daño]])</f>
        <v>Reportan apertura en el enlace Mov. Barzal - Mov.Barzal Bajo en el Km 0,945 desde Barzal ocasionado por Vandalismo</v>
      </c>
      <c r="BA1332" s="8" t="str">
        <f>+CONCATENATE("Para dar solución al incidente ",Tabla4[[#This Row],[Solución]])</f>
        <v>Para dar solución al incidente Se realiza tendido de  300 mtrs de f.o de 96 hilos y se hicieron dos empalmes de 24 hilos con cajas de 48 hilos</v>
      </c>
      <c r="BB1332" s="3" t="str">
        <f>+_xlfn.CONCAT(Tabla4[[#This Row],[Causa Raiz]]," ",Tabla4[[#This Row],[Solución2]]," (",Tabla4[[#This Row],[Anillo]],"- Cabecera: ",Tabla4[[#This Row],[Cabecera]],"- Operador: ",Tabla4[[#This Row],[Operador]],")")</f>
        <v>Reportan apertura en el enlace Mov. Barzal - Mov.Barzal Bajo en el Km 0,945 desde Barzal ocasionado por Vandalismo Para dar solución al incidente Se realiza tendido de  300 mtrs de f.o de 96 hilos y se hicieron dos empalmes de 24 hilos con cajas de 48 hilos (lineal- Cabecera: CENTRO - Operador: Colombia Telecomunicaciones)</v>
      </c>
    </row>
    <row r="1333" spans="1:54" s="2" customFormat="1" ht="199.5">
      <c r="A1333" s="38">
        <f t="shared" si="129"/>
        <v>1332</v>
      </c>
      <c r="B1333" s="3">
        <v>8434811</v>
      </c>
      <c r="C1333" s="3" t="s">
        <v>54</v>
      </c>
      <c r="D1333" s="23">
        <v>45380.322916666664</v>
      </c>
      <c r="E1333" s="23">
        <v>45380.465277777781</v>
      </c>
      <c r="F1333" s="1">
        <f t="shared" ca="1" si="134"/>
        <v>0.14236111111677019</v>
      </c>
      <c r="G1333" s="3" t="s">
        <v>55</v>
      </c>
      <c r="H1333" s="41"/>
      <c r="I1333" s="40"/>
      <c r="J1333" s="5" t="s">
        <v>56</v>
      </c>
      <c r="K1333" s="3" t="s">
        <v>340</v>
      </c>
      <c r="L1333" s="9" t="s">
        <v>78</v>
      </c>
      <c r="M1333" s="3" t="s">
        <v>341</v>
      </c>
      <c r="N1333" s="3" t="s">
        <v>342</v>
      </c>
      <c r="O1333" s="3" t="s">
        <v>6450</v>
      </c>
      <c r="P1333" s="3" t="s">
        <v>6451</v>
      </c>
      <c r="Q1333" s="4" t="s">
        <v>6452</v>
      </c>
      <c r="R1333" s="3" t="s">
        <v>346</v>
      </c>
      <c r="S1333" s="3" t="s">
        <v>347</v>
      </c>
      <c r="T1333" s="3" t="s">
        <v>66</v>
      </c>
      <c r="U1333" s="3" t="s">
        <v>6453</v>
      </c>
      <c r="V1333" s="22" t="str">
        <f t="shared" si="133"/>
        <v>RLFO; Hora de aviso: 7:45 29/03/2024; Solución: Para dar solucion se recupera 100 mtrs de reserva y se instala caja de empalme de 48 hilos ; Hora de solución: 11:10 29/03/2024; Causa: Vandalismo</v>
      </c>
      <c r="W1333" s="4" t="s">
        <v>2842</v>
      </c>
      <c r="X1333" s="3"/>
      <c r="Y1333" s="3"/>
      <c r="Z1333" s="3" t="s">
        <v>69</v>
      </c>
      <c r="AA1333" s="3" t="s">
        <v>71</v>
      </c>
      <c r="AB1333" s="3">
        <v>0</v>
      </c>
      <c r="AC1333" s="3" t="s">
        <v>71</v>
      </c>
      <c r="AD1333" s="6">
        <v>0</v>
      </c>
      <c r="AE1333" s="7"/>
      <c r="AF1333" s="7"/>
      <c r="AG1333" s="6">
        <f>Tabla4[[#This Row],[Tiempo Parada de Reloj]]+Tabla4[[#This Row],[Tiempo Autorizado por Telefonica (no Máximo)]]</f>
        <v>0</v>
      </c>
      <c r="AH1333" s="7">
        <f t="shared" ca="1" si="130"/>
        <v>0.14236111111677019</v>
      </c>
      <c r="AI1333" s="8">
        <f t="shared" si="131"/>
        <v>0</v>
      </c>
      <c r="AJ1333" s="8">
        <f t="shared" ca="1" si="132"/>
        <v>3.4166666668024845</v>
      </c>
      <c r="AK1333" s="3" t="s">
        <v>87</v>
      </c>
      <c r="AL1333" s="3" t="s">
        <v>71</v>
      </c>
      <c r="AM1333" s="3" t="s">
        <v>87</v>
      </c>
      <c r="AN1333" s="3" t="s">
        <v>87</v>
      </c>
      <c r="AO1333" s="3" t="s">
        <v>87</v>
      </c>
      <c r="AP1333" s="3" t="s">
        <v>87</v>
      </c>
      <c r="AQ1333" s="23">
        <v>45384.501388888886</v>
      </c>
      <c r="AR1333" s="3"/>
      <c r="AS1333" s="23"/>
      <c r="AT1333" s="23"/>
      <c r="AU1333" s="3" t="s">
        <v>351</v>
      </c>
      <c r="AV1333" s="3" t="s">
        <v>6454</v>
      </c>
      <c r="AW1333" s="3" t="s">
        <v>1311</v>
      </c>
      <c r="AX1333" s="3">
        <v>4.4366000000000003</v>
      </c>
      <c r="AY1333" s="3">
        <v>-75.227999999999994</v>
      </c>
      <c r="AZ1333" s="8" t="str">
        <f>+CONCATENATE("Reportan apertura en el enlace ",Tabla4[[#This Row],[Enlace]]," en el ",Tabla4[[#This Row],[Distancia óptica]]," ocasionado por ",Tabla4[[#This Row],[Causa del daño]])</f>
        <v>Reportan apertura en el enlace Mov. Natagaima - Mov.San simon en el Km 2,04 desde   Interlaken ocasionado por Vandalismo</v>
      </c>
      <c r="BA1333" s="8" t="str">
        <f>+CONCATENATE("Para dar solución al incidente ",Tabla4[[#This Row],[Solución]])</f>
        <v xml:space="preserve">Para dar solución al incidente Para dar solucion se recupera 100 mtrs de reserva y se instala caja de empalme de 48 hilos </v>
      </c>
      <c r="BB1333" s="3" t="str">
        <f>+_xlfn.CONCAT(Tabla4[[#This Row],[Causa Raiz]]," ",Tabla4[[#This Row],[Solución2]]," (",Tabla4[[#This Row],[Anillo]],"- Cabecera: ",Tabla4[[#This Row],[Cabecera]],"- Operador: ",Tabla4[[#This Row],[Operador]],")")</f>
        <v>Reportan apertura en el enlace Mov. Natagaima - Mov.San simon en el Km 2,04 desde   Interlaken ocasionado por Vandalismo Para dar solución al incidente Para dar solucion se recupera 100 mtrs de reserva y se instala caja de empalme de 48 hilos  (UK- Cabecera: San simon- Operador: Colombia Telecomunicaciones)</v>
      </c>
    </row>
    <row r="1334" spans="1:54" s="2" customFormat="1" ht="199.5">
      <c r="A1334" s="38">
        <f t="shared" si="129"/>
        <v>1333</v>
      </c>
      <c r="B1334" s="3">
        <v>8434901</v>
      </c>
      <c r="C1334" s="3" t="s">
        <v>136</v>
      </c>
      <c r="D1334" s="23">
        <v>45380.34375</v>
      </c>
      <c r="E1334" s="23">
        <v>45380.715277777781</v>
      </c>
      <c r="F1334" s="1">
        <f t="shared" ca="1" si="134"/>
        <v>0.37152777778101154</v>
      </c>
      <c r="G1334" s="3" t="s">
        <v>55</v>
      </c>
      <c r="H1334" s="41"/>
      <c r="I1334" s="40"/>
      <c r="J1334" s="5" t="s">
        <v>137</v>
      </c>
      <c r="K1334" s="3" t="s">
        <v>138</v>
      </c>
      <c r="L1334" s="9" t="s">
        <v>78</v>
      </c>
      <c r="M1334" s="3" t="s">
        <v>139</v>
      </c>
      <c r="N1334" s="3" t="s">
        <v>140</v>
      </c>
      <c r="O1334" s="3" t="s">
        <v>6455</v>
      </c>
      <c r="P1334" s="3" t="s">
        <v>6456</v>
      </c>
      <c r="Q1334" s="4" t="s">
        <v>6457</v>
      </c>
      <c r="R1334" s="3" t="s">
        <v>6458</v>
      </c>
      <c r="S1334" s="3" t="s">
        <v>145</v>
      </c>
      <c r="T1334" s="3" t="s">
        <v>66</v>
      </c>
      <c r="U1334" s="3" t="s">
        <v>6459</v>
      </c>
      <c r="V1334" s="22" t="str">
        <f t="shared" si="133"/>
        <v>RBHFO; Hora de aviso: 8:15 29/03/2024; Solución: se realiza tendido de 300 mts de fo de 48 hilos y se realiza dos empalmes de 48 hilos; Hora de solución: 17:10 29/03/2024; Causa: Vandalismo</v>
      </c>
      <c r="W1334" s="4" t="s">
        <v>4234</v>
      </c>
      <c r="X1334" s="3"/>
      <c r="Y1334" s="3"/>
      <c r="Z1334" s="3" t="s">
        <v>69</v>
      </c>
      <c r="AA1334" s="3" t="s">
        <v>71</v>
      </c>
      <c r="AB1334" s="3">
        <v>0</v>
      </c>
      <c r="AC1334" s="3" t="s">
        <v>71</v>
      </c>
      <c r="AD1334" s="6">
        <v>0.17083333333333334</v>
      </c>
      <c r="AE1334" s="7"/>
      <c r="AF1334" s="7"/>
      <c r="AG1334" s="6">
        <f>Tabla4[[#This Row],[Tiempo Parada de Reloj]]+Tabla4[[#This Row],[Tiempo Autorizado por Telefonica (no Máximo)]]</f>
        <v>0.17083333333333334</v>
      </c>
      <c r="AH1334" s="7">
        <f t="shared" ca="1" si="130"/>
        <v>0.2006944444476782</v>
      </c>
      <c r="AI1334" s="8">
        <f t="shared" si="131"/>
        <v>4.0999999999999996</v>
      </c>
      <c r="AJ1334" s="8">
        <f t="shared" ca="1" si="132"/>
        <v>4.8166666667442772</v>
      </c>
      <c r="AK1334" s="3" t="s">
        <v>87</v>
      </c>
      <c r="AL1334" s="3" t="s">
        <v>70</v>
      </c>
      <c r="AM1334" s="3" t="s">
        <v>119</v>
      </c>
      <c r="AN1334" s="3" t="s">
        <v>119</v>
      </c>
      <c r="AO1334" s="3" t="s">
        <v>72</v>
      </c>
      <c r="AP1334" s="3" t="s">
        <v>72</v>
      </c>
      <c r="AQ1334" s="23">
        <v>45382.798611111109</v>
      </c>
      <c r="AR1334" s="3"/>
      <c r="AS1334" s="23"/>
      <c r="AT1334" s="23"/>
      <c r="AU1334" s="3" t="s">
        <v>200</v>
      </c>
      <c r="AV1334" s="3" t="s">
        <v>5391</v>
      </c>
      <c r="AW1334" s="3" t="s">
        <v>6460</v>
      </c>
      <c r="AX1334" s="3">
        <v>3.3722099999999999</v>
      </c>
      <c r="AY1334" s="3">
        <v>-76.55059</v>
      </c>
      <c r="AZ1334" s="8" t="str">
        <f>+CONCATENATE("Reportan apertura en el enlace ",Tabla4[[#This Row],[Enlace]]," en el ",Tabla4[[#This Row],[Distancia óptica]]," ocasionado por ",Tabla4[[#This Row],[Causa del daño]])</f>
        <v>Reportan apertura en el enlace Mov.Bosques del Limonar - Mov.Corral en el Km 10,029 desde Makrocaney ocasionado por Vandalismo</v>
      </c>
      <c r="BA1334" s="8" t="str">
        <f>+CONCATENATE("Para dar solución al incidente ",Tabla4[[#This Row],[Solución]])</f>
        <v>Para dar solución al incidente se realiza tendido de 300 mts de fo de 48 hilos y se realiza dos empalmes de 48 hilos</v>
      </c>
      <c r="BB1334" s="3" t="str">
        <f>+_xlfn.CONCAT(Tabla4[[#This Row],[Causa Raiz]]," ",Tabla4[[#This Row],[Solución2]]," (",Tabla4[[#This Row],[Anillo]],"- Cabecera: ",Tabla4[[#This Row],[Cabecera]],"- Operador: ",Tabla4[[#This Row],[Operador]],")")</f>
        <v>Reportan apertura en el enlace Mov.Bosques del Limonar - Mov.Corral en el Km 10,029 desde Makrocaney ocasionado por Vandalismo Para dar solución al incidente se realiza tendido de 300 mts de fo de 48 hilos y se realiza dos empalmes de 48 hilos (ANILLO NUEVO MAKRO - Cabecera: MAKROCANEY- Operador: Infraco)</v>
      </c>
    </row>
    <row r="1335" spans="1:54" s="2" customFormat="1" ht="142.5">
      <c r="A1335" s="38">
        <f t="shared" si="129"/>
        <v>1334</v>
      </c>
      <c r="B1335" s="3">
        <v>8435217</v>
      </c>
      <c r="C1335" s="3" t="s">
        <v>163</v>
      </c>
      <c r="D1335" s="23">
        <v>45380.40625</v>
      </c>
      <c r="E1335" s="23">
        <v>45381.791666666664</v>
      </c>
      <c r="F1335" s="1">
        <f t="shared" ca="1" si="134"/>
        <v>1.3854166666642413</v>
      </c>
      <c r="G1335" s="3" t="s">
        <v>164</v>
      </c>
      <c r="H1335" s="41" t="s">
        <v>165</v>
      </c>
      <c r="I1335" s="40" t="s">
        <v>6461</v>
      </c>
      <c r="J1335" s="5" t="s">
        <v>167</v>
      </c>
      <c r="K1335" s="3" t="s">
        <v>168</v>
      </c>
      <c r="L1335" s="9" t="s">
        <v>58</v>
      </c>
      <c r="M1335" s="3" t="s">
        <v>360</v>
      </c>
      <c r="N1335" s="3" t="s">
        <v>483</v>
      </c>
      <c r="O1335" s="3" t="s">
        <v>6462</v>
      </c>
      <c r="P1335" s="3" t="s">
        <v>325</v>
      </c>
      <c r="Q1335" s="4" t="s">
        <v>6463</v>
      </c>
      <c r="R1335" s="3" t="s">
        <v>365</v>
      </c>
      <c r="S1335" s="3" t="s">
        <v>175</v>
      </c>
      <c r="T1335" s="3" t="s">
        <v>66</v>
      </c>
      <c r="U1335" s="3" t="s">
        <v>6464</v>
      </c>
      <c r="V1335" s="22" t="str">
        <f t="shared" si="133"/>
        <v>RDFO; Hora de aviso: 9:45 29/03/2024; Solución: Tendidos y dos cajas de empalme; Hora de solución: 19:00 30/03/2024; Causa: Vandalismo</v>
      </c>
      <c r="W1335" s="4" t="s">
        <v>2790</v>
      </c>
      <c r="X1335" s="3"/>
      <c r="Y1335" s="3"/>
      <c r="Z1335" s="3" t="s">
        <v>69</v>
      </c>
      <c r="AA1335" s="3" t="s">
        <v>71</v>
      </c>
      <c r="AB1335" s="3">
        <v>0</v>
      </c>
      <c r="AC1335" s="3" t="s">
        <v>71</v>
      </c>
      <c r="AD1335" s="6">
        <v>0</v>
      </c>
      <c r="AE1335" s="7"/>
      <c r="AF1335" s="7"/>
      <c r="AG1335" s="6">
        <f>Tabla4[[#This Row],[Tiempo Parada de Reloj]]+Tabla4[[#This Row],[Tiempo Autorizado por Telefonica (no Máximo)]]</f>
        <v>0</v>
      </c>
      <c r="AH1335" s="7">
        <f t="shared" ca="1" si="130"/>
        <v>1.3854166666642413</v>
      </c>
      <c r="AI1335" s="8">
        <f t="shared" si="131"/>
        <v>0</v>
      </c>
      <c r="AJ1335" s="8">
        <f t="shared" ca="1" si="132"/>
        <v>33.249999999941792</v>
      </c>
      <c r="AK1335" s="3" t="s">
        <v>87</v>
      </c>
      <c r="AL1335" s="3" t="s">
        <v>70</v>
      </c>
      <c r="AM1335" s="3" t="s">
        <v>98</v>
      </c>
      <c r="AN1335" s="3" t="s">
        <v>98</v>
      </c>
      <c r="AO1335" s="3"/>
      <c r="AP1335" s="3"/>
      <c r="AQ1335" s="23">
        <f ca="1">NOW()</f>
        <v>45503.696834953706</v>
      </c>
      <c r="AR1335" s="3"/>
      <c r="AS1335" s="23"/>
      <c r="AT1335" s="23"/>
      <c r="AU1335" s="3" t="s">
        <v>168</v>
      </c>
      <c r="AV1335" s="3" t="s">
        <v>69</v>
      </c>
      <c r="AW1335" s="3" t="s">
        <v>69</v>
      </c>
      <c r="AX1335" s="3" t="s">
        <v>69</v>
      </c>
      <c r="AY1335" s="3" t="s">
        <v>69</v>
      </c>
      <c r="AZ1335" s="8" t="str">
        <f>+CONCATENATE("Reportan apertura en el enlace ",Tabla4[[#This Row],[Enlace]]," en el ",Tabla4[[#This Row],[Distancia óptica]]," ocasionado por ",Tabla4[[#This Row],[Causa del daño]])</f>
        <v>Reportan apertura en el enlace Medellin centro - Bello en el Km 0 ocasionado por Vandalismo</v>
      </c>
      <c r="BA1335" s="8" t="str">
        <f>+CONCATENATE("Para dar solución al incidente ",Tabla4[[#This Row],[Solución]])</f>
        <v>Para dar solución al incidente Tendidos y dos cajas de empalme</v>
      </c>
      <c r="BB1335" s="3" t="str">
        <f>+_xlfn.CONCAT(Tabla4[[#This Row],[Causa Raiz]]," ",Tabla4[[#This Row],[Solución2]]," (",Tabla4[[#This Row],[Anillo]],"- Cabecera: ",Tabla4[[#This Row],[Cabecera]],"- Operador: ",Tabla4[[#This Row],[Operador]],")")</f>
        <v>Reportan apertura en el enlace Medellin centro - Bello en el Km 0 ocasionado por Vandalismo Para dar solución al incidente Tendidos y dos cajas de empalme (NA- Cabecera: NA- Operador: Telmex - Claro)</v>
      </c>
    </row>
    <row r="1336" spans="1:54" s="2" customFormat="1" ht="185.25">
      <c r="A1336" s="38">
        <f t="shared" si="129"/>
        <v>1335</v>
      </c>
      <c r="B1336" s="3">
        <v>8436010</v>
      </c>
      <c r="C1336" s="3" t="s">
        <v>136</v>
      </c>
      <c r="D1336" s="23">
        <v>45380.614583333336</v>
      </c>
      <c r="E1336" s="23">
        <v>45380.722222222219</v>
      </c>
      <c r="F1336" s="1">
        <f t="shared" ca="1" si="134"/>
        <v>0.10763888888322981</v>
      </c>
      <c r="G1336" s="3" t="s">
        <v>55</v>
      </c>
      <c r="H1336" s="41"/>
      <c r="I1336" s="40"/>
      <c r="J1336" s="5" t="s">
        <v>137</v>
      </c>
      <c r="K1336" s="3" t="s">
        <v>359</v>
      </c>
      <c r="L1336" s="9" t="s">
        <v>78</v>
      </c>
      <c r="M1336" s="3" t="s">
        <v>360</v>
      </c>
      <c r="N1336" s="3" t="s">
        <v>483</v>
      </c>
      <c r="O1336" s="3" t="s">
        <v>6465</v>
      </c>
      <c r="P1336" s="3" t="s">
        <v>6466</v>
      </c>
      <c r="Q1336" s="4" t="s">
        <v>6467</v>
      </c>
      <c r="R1336" s="3" t="s">
        <v>365</v>
      </c>
      <c r="S1336" s="3" t="s">
        <v>366</v>
      </c>
      <c r="T1336" s="3" t="s">
        <v>380</v>
      </c>
      <c r="U1336" s="3" t="s">
        <v>6468</v>
      </c>
      <c r="V1336" s="22" t="str">
        <f t="shared" si="133"/>
        <v>RBHFO; Hora de aviso: 14:45 29/03/2024; Solución: se recupera 20 mts de reserva y se realiza un empalme de 48 hilos ; Hora de solución: 17:20 29/03/2024; Causa: Corto Circuito</v>
      </c>
      <c r="W1336" s="4" t="s">
        <v>6469</v>
      </c>
      <c r="X1336" s="3"/>
      <c r="Y1336" s="3"/>
      <c r="Z1336" s="3" t="s">
        <v>69</v>
      </c>
      <c r="AA1336" s="3" t="s">
        <v>71</v>
      </c>
      <c r="AB1336" s="3">
        <v>0</v>
      </c>
      <c r="AC1336" s="3" t="s">
        <v>71</v>
      </c>
      <c r="AD1336" s="6">
        <v>0</v>
      </c>
      <c r="AE1336" s="7"/>
      <c r="AF1336" s="7"/>
      <c r="AG1336" s="6">
        <f>Tabla4[[#This Row],[Tiempo Parada de Reloj]]+Tabla4[[#This Row],[Tiempo Autorizado por Telefonica (no Máximo)]]</f>
        <v>0</v>
      </c>
      <c r="AH1336" s="7">
        <f t="shared" ca="1" si="130"/>
        <v>0.10763888888322981</v>
      </c>
      <c r="AI1336" s="8">
        <f t="shared" si="131"/>
        <v>0</v>
      </c>
      <c r="AJ1336" s="8">
        <f t="shared" ca="1" si="132"/>
        <v>2.5833333331975155</v>
      </c>
      <c r="AK1336" s="3" t="s">
        <v>119</v>
      </c>
      <c r="AL1336" s="3" t="s">
        <v>71</v>
      </c>
      <c r="AM1336" s="3" t="s">
        <v>69</v>
      </c>
      <c r="AN1336" s="3" t="s">
        <v>119</v>
      </c>
      <c r="AO1336" s="3" t="s">
        <v>72</v>
      </c>
      <c r="AP1336" s="3" t="s">
        <v>72</v>
      </c>
      <c r="AQ1336" s="23">
        <v>45382.720138888886</v>
      </c>
      <c r="AR1336" s="3"/>
      <c r="AS1336" s="23"/>
      <c r="AT1336" s="23"/>
      <c r="AU1336" s="3" t="s">
        <v>424</v>
      </c>
      <c r="AV1336" s="3" t="s">
        <v>6470</v>
      </c>
      <c r="AW1336" s="3" t="s">
        <v>6471</v>
      </c>
      <c r="AX1336" s="3">
        <v>6.27346</v>
      </c>
      <c r="AY1336" s="3">
        <v>-75.613219999999998</v>
      </c>
      <c r="AZ1336" s="8" t="str">
        <f>+CONCATENATE("Reportan apertura en el enlace ",Tabla4[[#This Row],[Enlace]]," en el ",Tabla4[[#This Row],[Distancia óptica]]," ocasionado por ",Tabla4[[#This Row],[Causa del daño]])</f>
        <v>Reportan apertura en el enlace Mov. San Cristobal - Mov. Pajarito en el Km 3,8 desde Mov. Pajarito  ocasionado por Corto Circuito</v>
      </c>
      <c r="BA1336" s="8" t="str">
        <f>+CONCATENATE("Para dar solución al incidente ",Tabla4[[#This Row],[Solución]])</f>
        <v xml:space="preserve">Para dar solución al incidente se recupera 20 mts de reserva y se realiza un empalme de 48 hilos </v>
      </c>
      <c r="BB1336" s="3" t="str">
        <f>+_xlfn.CONCAT(Tabla4[[#This Row],[Causa Raiz]]," ",Tabla4[[#This Row],[Solución2]]," (",Tabla4[[#This Row],[Anillo]],"- Cabecera: ",Tabla4[[#This Row],[Cabecera]],"- Operador: ",Tabla4[[#This Row],[Operador]],")")</f>
        <v>Reportan apertura en el enlace Mov. San Cristobal - Mov. Pajarito en el Km 3,8 desde Mov. Pajarito  ocasionado por Corto Circuito Para dar solución al incidente se recupera 20 mts de reserva y se realiza un empalme de 48 hilos  (ANILLO PABLO TOBON - Cabecera: PAJARITO - Operador: Infraco)</v>
      </c>
    </row>
    <row r="1337" spans="1:54" s="2" customFormat="1" ht="171">
      <c r="A1337" s="38">
        <f t="shared" si="129"/>
        <v>1336</v>
      </c>
      <c r="B1337" s="3">
        <v>8436220</v>
      </c>
      <c r="C1337" s="3" t="s">
        <v>54</v>
      </c>
      <c r="D1337" s="23">
        <v>45380.666666666664</v>
      </c>
      <c r="E1337" s="23">
        <v>45381.479166666664</v>
      </c>
      <c r="F1337" s="1">
        <f t="shared" ca="1" si="134"/>
        <v>0.8125</v>
      </c>
      <c r="G1337" s="3" t="s">
        <v>55</v>
      </c>
      <c r="H1337" s="41"/>
      <c r="I1337" s="40"/>
      <c r="J1337" s="5" t="s">
        <v>56</v>
      </c>
      <c r="K1337" s="3" t="s">
        <v>138</v>
      </c>
      <c r="L1337" s="9" t="s">
        <v>78</v>
      </c>
      <c r="M1337" s="3" t="s">
        <v>139</v>
      </c>
      <c r="N1337" s="3" t="s">
        <v>140</v>
      </c>
      <c r="O1337" s="3" t="s">
        <v>6472</v>
      </c>
      <c r="P1337" s="3" t="s">
        <v>6473</v>
      </c>
      <c r="Q1337" s="4" t="s">
        <v>6474</v>
      </c>
      <c r="R1337" s="3" t="s">
        <v>6458</v>
      </c>
      <c r="S1337" s="3" t="s">
        <v>145</v>
      </c>
      <c r="T1337" s="3" t="s">
        <v>146</v>
      </c>
      <c r="U1337" s="3" t="s">
        <v>6475</v>
      </c>
      <c r="V1337" s="22" t="str">
        <f t="shared" si="133"/>
        <v>RLFO; Hora de aviso: 16:00 29/03/2024; Solución: se realzia migracion de hilos entre empalmes; Hora de solución: 11:30 30/03/2024; Causa: Falla en la Red FiOp</v>
      </c>
      <c r="W1337" s="4" t="s">
        <v>6476</v>
      </c>
      <c r="X1337" s="3"/>
      <c r="Y1337" s="3"/>
      <c r="Z1337" s="3" t="s">
        <v>69</v>
      </c>
      <c r="AA1337" s="3" t="s">
        <v>71</v>
      </c>
      <c r="AB1337" s="3">
        <v>0</v>
      </c>
      <c r="AC1337" s="3" t="s">
        <v>71</v>
      </c>
      <c r="AD1337" s="6">
        <v>0.6479166666666667</v>
      </c>
      <c r="AE1337" s="7"/>
      <c r="AF1337" s="7"/>
      <c r="AG1337" s="6">
        <f>Tabla4[[#This Row],[Tiempo Parada de Reloj]]+Tabla4[[#This Row],[Tiempo Autorizado por Telefonica (no Máximo)]]</f>
        <v>0.6479166666666667</v>
      </c>
      <c r="AH1337" s="7">
        <f t="shared" ca="1" si="130"/>
        <v>0.1645833333333333</v>
      </c>
      <c r="AI1337" s="8">
        <f t="shared" si="131"/>
        <v>15.55</v>
      </c>
      <c r="AJ1337" s="8">
        <f t="shared" ca="1" si="132"/>
        <v>3.9499999999999993</v>
      </c>
      <c r="AK1337" s="3" t="s">
        <v>119</v>
      </c>
      <c r="AL1337" s="3" t="s">
        <v>70</v>
      </c>
      <c r="AM1337" s="3" t="s">
        <v>460</v>
      </c>
      <c r="AN1337" s="3" t="s">
        <v>460</v>
      </c>
      <c r="AO1337" s="3" t="s">
        <v>72</v>
      </c>
      <c r="AP1337" s="3" t="s">
        <v>72</v>
      </c>
      <c r="AQ1337" s="23">
        <v>45382.818749999999</v>
      </c>
      <c r="AR1337" s="3"/>
      <c r="AS1337" s="23"/>
      <c r="AT1337" s="23"/>
      <c r="AU1337" s="3" t="s">
        <v>1040</v>
      </c>
      <c r="AV1337" s="3" t="s">
        <v>6477</v>
      </c>
      <c r="AW1337" s="3" t="s">
        <v>6478</v>
      </c>
      <c r="AX1337" s="3">
        <v>3.4741339999999998</v>
      </c>
      <c r="AY1337" s="3">
        <v>-76.513413999999997</v>
      </c>
      <c r="AZ1337" s="8" t="str">
        <f>+CONCATENATE("Reportan apertura en el enlace ",Tabla4[[#This Row],[Enlace]]," en el ",Tabla4[[#This Row],[Distancia óptica]]," ocasionado por ",Tabla4[[#This Row],[Causa del daño]])</f>
        <v>Reportan apertura en el enlace Mov. Evaristo - Mov. Pacara en el Km 1,4 desde Mov. Evaristo ocasionado por Falla en la Red FiOp</v>
      </c>
      <c r="BA1337" s="8" t="str">
        <f>+CONCATENATE("Para dar solución al incidente ",Tabla4[[#This Row],[Solución]])</f>
        <v>Para dar solución al incidente se realzia migracion de hilos entre empalmes</v>
      </c>
      <c r="BB1337" s="3" t="str">
        <f>+_xlfn.CONCAT(Tabla4[[#This Row],[Causa Raiz]]," ",Tabla4[[#This Row],[Solución2]]," (",Tabla4[[#This Row],[Anillo]],"- Cabecera: ",Tabla4[[#This Row],[Cabecera]],"- Operador: ",Tabla4[[#This Row],[Operador]],")")</f>
        <v>Reportan apertura en el enlace Mov. Evaristo - Mov. Pacara en el Km 1,4 desde Mov. Evaristo ocasionado por Falla en la Red FiOp Para dar solución al incidente se realzia migracion de hilos entre empalmes (Anillo Acopi- Cabecera:  Acopi- Operador: Colombia Telecomunicaciones)</v>
      </c>
    </row>
    <row r="1338" spans="1:54" s="2" customFormat="1" ht="213.75">
      <c r="A1338" s="38">
        <f t="shared" si="129"/>
        <v>1337</v>
      </c>
      <c r="B1338" s="3">
        <v>8435937</v>
      </c>
      <c r="C1338" s="3" t="s">
        <v>54</v>
      </c>
      <c r="D1338" s="23">
        <v>45380.666666666664</v>
      </c>
      <c r="E1338" s="23">
        <v>45380.822916666664</v>
      </c>
      <c r="F1338" s="1">
        <f t="shared" ca="1" si="134"/>
        <v>0.15625</v>
      </c>
      <c r="G1338" s="3" t="s">
        <v>55</v>
      </c>
      <c r="H1338" s="41"/>
      <c r="I1338" s="40"/>
      <c r="J1338" s="5" t="s">
        <v>56</v>
      </c>
      <c r="K1338" s="3" t="s">
        <v>57</v>
      </c>
      <c r="L1338" s="9" t="s">
        <v>78</v>
      </c>
      <c r="M1338" s="3" t="s">
        <v>59</v>
      </c>
      <c r="N1338" s="3" t="s">
        <v>60</v>
      </c>
      <c r="O1338" s="3" t="s">
        <v>6479</v>
      </c>
      <c r="P1338" s="3" t="s">
        <v>6480</v>
      </c>
      <c r="Q1338" s="4" t="s">
        <v>6481</v>
      </c>
      <c r="R1338" s="3" t="s">
        <v>84</v>
      </c>
      <c r="S1338" s="3" t="s">
        <v>65</v>
      </c>
      <c r="T1338" s="3" t="s">
        <v>513</v>
      </c>
      <c r="U1338" s="3" t="s">
        <v>6482</v>
      </c>
      <c r="V1338" s="22" t="str">
        <f t="shared" si="133"/>
        <v>RLFO; Hora de aviso: 16:00 29/03/2024; Solución: se recupera 50 mts de reserva y se realiza un empalme de 8 hilos ; Hora de solución: 19:45 29/03/2024; Causa: Desastre Natural</v>
      </c>
      <c r="W1338" s="4" t="s">
        <v>5662</v>
      </c>
      <c r="X1338" s="3"/>
      <c r="Y1338" s="3"/>
      <c r="Z1338" s="3" t="s">
        <v>69</v>
      </c>
      <c r="AA1338" s="3" t="s">
        <v>70</v>
      </c>
      <c r="AB1338" s="3">
        <v>8435933</v>
      </c>
      <c r="AC1338" s="3" t="s">
        <v>71</v>
      </c>
      <c r="AD1338" s="6">
        <v>0</v>
      </c>
      <c r="AE1338" s="7"/>
      <c r="AF1338" s="7"/>
      <c r="AG1338" s="6">
        <f>Tabla4[[#This Row],[Tiempo Parada de Reloj]]+Tabla4[[#This Row],[Tiempo Autorizado por Telefonica (no Máximo)]]</f>
        <v>0</v>
      </c>
      <c r="AH1338" s="7">
        <f t="shared" ca="1" si="130"/>
        <v>0.15625</v>
      </c>
      <c r="AI1338" s="8">
        <f t="shared" si="131"/>
        <v>0</v>
      </c>
      <c r="AJ1338" s="8">
        <f t="shared" ca="1" si="132"/>
        <v>3.75</v>
      </c>
      <c r="AK1338" s="3" t="s">
        <v>119</v>
      </c>
      <c r="AL1338" s="3" t="s">
        <v>71</v>
      </c>
      <c r="AM1338" s="3" t="s">
        <v>69</v>
      </c>
      <c r="AN1338" s="3" t="s">
        <v>119</v>
      </c>
      <c r="AO1338" s="3" t="s">
        <v>88</v>
      </c>
      <c r="AP1338" s="3" t="s">
        <v>88</v>
      </c>
      <c r="AQ1338" s="23">
        <v>45381.896527777775</v>
      </c>
      <c r="AR1338" s="3"/>
      <c r="AS1338" s="23"/>
      <c r="AT1338" s="23"/>
      <c r="AU1338" s="3" t="s">
        <v>107</v>
      </c>
      <c r="AV1338" s="3" t="s">
        <v>919</v>
      </c>
      <c r="AW1338" s="3" t="s">
        <v>1311</v>
      </c>
      <c r="AX1338" s="3">
        <v>4.8011999999999997</v>
      </c>
      <c r="AY1338" s="3">
        <v>-74.043499999999995</v>
      </c>
      <c r="AZ1338" s="8" t="str">
        <f>+CONCATENATE("Reportan apertura en el enlace ",Tabla4[[#This Row],[Enlace]]," en el ",Tabla4[[#This Row],[Distancia óptica]]," ocasionado por ",Tabla4[[#This Row],[Causa del daño]])</f>
        <v>Reportan apertura en el enlace Mov. Hacienda la Margaritas - Mov. Colegios Campestres en el Km 0,247 desde Mov. Hacienda las  margartitas ocasionado por Desastre Natural</v>
      </c>
      <c r="BA1338" s="8" t="str">
        <f>+CONCATENATE("Para dar solución al incidente ",Tabla4[[#This Row],[Solución]])</f>
        <v xml:space="preserve">Para dar solución al incidente se recupera 50 mts de reserva y se realiza un empalme de 8 hilos </v>
      </c>
      <c r="BB1338" s="3" t="str">
        <f>+_xlfn.CONCAT(Tabla4[[#This Row],[Causa Raiz]]," ",Tabla4[[#This Row],[Solución2]]," (",Tabla4[[#This Row],[Anillo]],"- Cabecera: ",Tabla4[[#This Row],[Cabecera]],"- Operador: ",Tabla4[[#This Row],[Operador]],")")</f>
        <v>Reportan apertura en el enlace Mov. Hacienda la Margaritas - Mov. Colegios Campestres en el Km 0,247 desde Mov. Hacienda las  margartitas ocasionado por Desastre Natural Para dar solución al incidente se recupera 50 mts de reserva y se realiza un empalme de 8 hilos  (UK- Cabecera: TOBERIN- Operador: Colombia Telecomunicaciones)</v>
      </c>
    </row>
    <row r="1339" spans="1:54" s="2" customFormat="1" ht="185.25">
      <c r="A1339" s="38">
        <f t="shared" si="129"/>
        <v>1338</v>
      </c>
      <c r="B1339" s="3">
        <v>8436512</v>
      </c>
      <c r="C1339" s="3" t="s">
        <v>54</v>
      </c>
      <c r="D1339" s="23">
        <v>45380.739583333336</v>
      </c>
      <c r="E1339" s="23">
        <v>45383.84375</v>
      </c>
      <c r="F1339" s="1">
        <f t="shared" ca="1" si="134"/>
        <v>3.1041666666642413</v>
      </c>
      <c r="G1339" s="3" t="s">
        <v>55</v>
      </c>
      <c r="H1339" s="41"/>
      <c r="I1339" s="40"/>
      <c r="J1339" s="5" t="s">
        <v>56</v>
      </c>
      <c r="K1339" s="3" t="s">
        <v>57</v>
      </c>
      <c r="L1339" s="9" t="s">
        <v>58</v>
      </c>
      <c r="M1339" s="3" t="s">
        <v>59</v>
      </c>
      <c r="N1339" s="3" t="s">
        <v>60</v>
      </c>
      <c r="O1339" s="3" t="s">
        <v>6483</v>
      </c>
      <c r="P1339" s="3" t="s">
        <v>6484</v>
      </c>
      <c r="Q1339" s="4" t="s">
        <v>6485</v>
      </c>
      <c r="R1339" s="3" t="s">
        <v>64</v>
      </c>
      <c r="S1339" s="3" t="s">
        <v>65</v>
      </c>
      <c r="T1339" s="3" t="s">
        <v>66</v>
      </c>
      <c r="U1339" s="3" t="s">
        <v>6486</v>
      </c>
      <c r="V1339" s="22" t="str">
        <f t="shared" si="133"/>
        <v>RLFO; Hora de aviso: 17:45 29/03/2024; Solución: se recupera reserva y se rehace un empalme de 48 hilos; Hora de solución: 20:15 01/04/2024; Causa: Vandalismo</v>
      </c>
      <c r="W1339" s="4" t="s">
        <v>5662</v>
      </c>
      <c r="X1339" s="3"/>
      <c r="Y1339" s="3"/>
      <c r="Z1339" s="3" t="s">
        <v>69</v>
      </c>
      <c r="AA1339" s="3" t="s">
        <v>71</v>
      </c>
      <c r="AB1339" s="3">
        <v>0</v>
      </c>
      <c r="AC1339" s="3" t="s">
        <v>71</v>
      </c>
      <c r="AD1339" s="6">
        <v>3.0034722222222219</v>
      </c>
      <c r="AE1339" s="7"/>
      <c r="AF1339" s="7"/>
      <c r="AG1339" s="6">
        <f>Tabla4[[#This Row],[Tiempo Parada de Reloj]]+Tabla4[[#This Row],[Tiempo Autorizado por Telefonica (no Máximo)]]</f>
        <v>3.0034722222222219</v>
      </c>
      <c r="AH1339" s="7">
        <f t="shared" ca="1" si="130"/>
        <v>0.10069444444201947</v>
      </c>
      <c r="AI1339" s="8">
        <f t="shared" si="131"/>
        <v>72.083333333333329</v>
      </c>
      <c r="AJ1339" s="8">
        <f t="shared" ca="1" si="132"/>
        <v>2.4166666666084673</v>
      </c>
      <c r="AK1339" s="3" t="s">
        <v>119</v>
      </c>
      <c r="AL1339" s="3" t="s">
        <v>70</v>
      </c>
      <c r="AM1339" s="3" t="s">
        <v>98</v>
      </c>
      <c r="AN1339" s="3" t="s">
        <v>98</v>
      </c>
      <c r="AO1339" s="3" t="s">
        <v>87</v>
      </c>
      <c r="AP1339" s="3" t="s">
        <v>87</v>
      </c>
      <c r="AQ1339" s="23">
        <v>45386.438888888886</v>
      </c>
      <c r="AR1339" s="3"/>
      <c r="AS1339" s="23"/>
      <c r="AT1339" s="23"/>
      <c r="AU1339" s="3" t="s">
        <v>298</v>
      </c>
      <c r="AV1339" s="3" t="s">
        <v>5195</v>
      </c>
      <c r="AW1339" s="3" t="s">
        <v>135</v>
      </c>
      <c r="AX1339" s="3">
        <v>4.6128</v>
      </c>
      <c r="AY1339" s="3">
        <v>-74.071399999999997</v>
      </c>
      <c r="AZ1339" s="8" t="str">
        <f>+CONCATENATE("Reportan apertura en el enlace ",Tabla4[[#This Row],[Enlace]]," en el ",Tabla4[[#This Row],[Distancia óptica]]," ocasionado por ",Tabla4[[#This Row],[Causa del daño]])</f>
        <v>Reportan apertura en el enlace Tadeo - Parque central Bavaria en el Km 1,044 mts desde Tadeo ocasionado por Vandalismo</v>
      </c>
      <c r="BA1339" s="8" t="str">
        <f>+CONCATENATE("Para dar solución al incidente ",Tabla4[[#This Row],[Solución]])</f>
        <v>Para dar solución al incidente se recupera reserva y se rehace un empalme de 48 hilos</v>
      </c>
      <c r="BB1339" s="3" t="str">
        <f>+_xlfn.CONCAT(Tabla4[[#This Row],[Causa Raiz]]," ",Tabla4[[#This Row],[Solución2]]," (",Tabla4[[#This Row],[Anillo]],"- Cabecera: ",Tabla4[[#This Row],[Cabecera]],"- Operador: ",Tabla4[[#This Row],[Operador]],")")</f>
        <v>Reportan apertura en el enlace Tadeo - Parque central Bavaria en el Km 1,044 mts desde Tadeo ocasionado por Vandalismo Para dar solución al incidente se recupera reserva y se rehace un empalme de 48 hilos (Lineal- Cabecera: Tadeo- Operador: Colombia Telecomunicaciones)</v>
      </c>
    </row>
    <row r="1340" spans="1:54" s="2" customFormat="1" ht="171">
      <c r="A1340" s="38">
        <f t="shared" si="129"/>
        <v>1339</v>
      </c>
      <c r="B1340" s="3">
        <v>8436606</v>
      </c>
      <c r="C1340" s="3" t="s">
        <v>92</v>
      </c>
      <c r="D1340" s="23">
        <v>45380.763888888891</v>
      </c>
      <c r="E1340" s="23">
        <v>45381.53125</v>
      </c>
      <c r="F1340" s="1">
        <f t="shared" ca="1" si="134"/>
        <v>0.76736111110949423</v>
      </c>
      <c r="G1340" s="3" t="s">
        <v>164</v>
      </c>
      <c r="H1340" s="41" t="s">
        <v>165</v>
      </c>
      <c r="I1340" s="40" t="s">
        <v>6487</v>
      </c>
      <c r="J1340" s="5" t="s">
        <v>167</v>
      </c>
      <c r="K1340" s="3" t="s">
        <v>168</v>
      </c>
      <c r="L1340" s="9" t="s">
        <v>58</v>
      </c>
      <c r="M1340" s="3" t="s">
        <v>4015</v>
      </c>
      <c r="N1340" s="3" t="s">
        <v>4016</v>
      </c>
      <c r="O1340" s="3" t="s">
        <v>1403</v>
      </c>
      <c r="P1340" s="3" t="s">
        <v>6488</v>
      </c>
      <c r="Q1340" s="4" t="s">
        <v>6489</v>
      </c>
      <c r="R1340" s="3" t="s">
        <v>346</v>
      </c>
      <c r="S1340" s="3" t="s">
        <v>175</v>
      </c>
      <c r="T1340" s="3" t="s">
        <v>116</v>
      </c>
      <c r="U1340" s="3" t="s">
        <v>6490</v>
      </c>
      <c r="V1340" s="22" t="str">
        <f t="shared" si="133"/>
        <v>RTNFO; Hora de aviso: 18:20 29/03/2024; Solución: Reposición de los empalmes robados y fusiones punta a punta; Hora de solución: 12:45 30/03/2024; Causa: Hurto</v>
      </c>
      <c r="W1340" s="4" t="s">
        <v>1407</v>
      </c>
      <c r="X1340" s="3"/>
      <c r="Y1340" s="3"/>
      <c r="Z1340" s="3" t="s">
        <v>69</v>
      </c>
      <c r="AA1340" s="3" t="s">
        <v>71</v>
      </c>
      <c r="AB1340" s="3">
        <v>0</v>
      </c>
      <c r="AC1340" s="3" t="s">
        <v>71</v>
      </c>
      <c r="AD1340" s="6">
        <v>0</v>
      </c>
      <c r="AE1340" s="7"/>
      <c r="AF1340" s="7"/>
      <c r="AG1340" s="6">
        <f>Tabla4[[#This Row],[Tiempo Parada de Reloj]]+Tabla4[[#This Row],[Tiempo Autorizado por Telefonica (no Máximo)]]</f>
        <v>0</v>
      </c>
      <c r="AH1340" s="7">
        <f t="shared" ca="1" si="130"/>
        <v>0.76736111110949423</v>
      </c>
      <c r="AI1340" s="8">
        <f t="shared" si="131"/>
        <v>0</v>
      </c>
      <c r="AJ1340" s="8">
        <f t="shared" ca="1" si="132"/>
        <v>18.416666666627862</v>
      </c>
      <c r="AK1340" s="3" t="s">
        <v>98</v>
      </c>
      <c r="AL1340" s="3" t="s">
        <v>70</v>
      </c>
      <c r="AM1340" s="3" t="s">
        <v>460</v>
      </c>
      <c r="AN1340" s="3" t="s">
        <v>460</v>
      </c>
      <c r="AO1340" s="3"/>
      <c r="AP1340" s="3"/>
      <c r="AQ1340" s="23">
        <f ca="1">NOW()</f>
        <v>45503.696834953706</v>
      </c>
      <c r="AR1340" s="3"/>
      <c r="AS1340" s="23"/>
      <c r="AT1340" s="23"/>
      <c r="AU1340" s="3" t="s">
        <v>168</v>
      </c>
      <c r="AV1340" s="3" t="s">
        <v>69</v>
      </c>
      <c r="AW1340" s="3" t="s">
        <v>69</v>
      </c>
      <c r="AX1340" s="3" t="s">
        <v>69</v>
      </c>
      <c r="AY1340" s="3" t="s">
        <v>69</v>
      </c>
      <c r="AZ1340" s="8" t="str">
        <f>+CONCATENATE("Reportan apertura en el enlace ",Tabla4[[#This Row],[Enlace]]," en el ",Tabla4[[#This Row],[Distancia óptica]]," ocasionado por ",Tabla4[[#This Row],[Causa del daño]])</f>
        <v>Reportan apertura en el enlace Mocoa - Florencia en el km 85,6 desde Mocoa ocasionado por Hurto</v>
      </c>
      <c r="BA1340" s="8" t="str">
        <f>+CONCATENATE("Para dar solución al incidente ",Tabla4[[#This Row],[Solución]])</f>
        <v>Para dar solución al incidente Reposición de los empalmes robados y fusiones punta a punta</v>
      </c>
      <c r="BB1340" s="3" t="str">
        <f>+_xlfn.CONCAT(Tabla4[[#This Row],[Causa Raiz]]," ",Tabla4[[#This Row],[Solución2]]," (",Tabla4[[#This Row],[Anillo]],"- Cabecera: ",Tabla4[[#This Row],[Cabecera]],"- Operador: ",Tabla4[[#This Row],[Operador]],")")</f>
        <v>Reportan apertura en el enlace Mocoa - Florencia en el km 85,6 desde Mocoa ocasionado por Hurto Para dar solución al incidente Reposición de los empalmes robados y fusiones punta a punta (NA- Cabecera: NA- Operador: Telmex - Claro)</v>
      </c>
    </row>
    <row r="1341" spans="1:54" s="2" customFormat="1" ht="213.75">
      <c r="A1341" s="38">
        <f t="shared" si="129"/>
        <v>1340</v>
      </c>
      <c r="B1341" s="3">
        <v>8437630</v>
      </c>
      <c r="C1341" s="3" t="s">
        <v>54</v>
      </c>
      <c r="D1341" s="23">
        <v>45381.041666666664</v>
      </c>
      <c r="E1341" s="23">
        <v>45381.739583333336</v>
      </c>
      <c r="F1341" s="1">
        <f t="shared" ca="1" si="134"/>
        <v>0.69791666667151731</v>
      </c>
      <c r="G1341" s="3" t="s">
        <v>55</v>
      </c>
      <c r="H1341" s="41"/>
      <c r="I1341" s="40"/>
      <c r="J1341" s="5" t="s">
        <v>56</v>
      </c>
      <c r="K1341" s="3" t="s">
        <v>77</v>
      </c>
      <c r="L1341" s="9" t="s">
        <v>78</v>
      </c>
      <c r="M1341" s="3" t="s">
        <v>373</v>
      </c>
      <c r="N1341" s="3" t="s">
        <v>374</v>
      </c>
      <c r="O1341" s="3" t="s">
        <v>6491</v>
      </c>
      <c r="P1341" s="3" t="s">
        <v>6492</v>
      </c>
      <c r="Q1341" s="4" t="s">
        <v>6493</v>
      </c>
      <c r="R1341" s="3" t="s">
        <v>346</v>
      </c>
      <c r="S1341" s="3" t="s">
        <v>249</v>
      </c>
      <c r="T1341" s="3" t="s">
        <v>66</v>
      </c>
      <c r="U1341" s="3" t="s">
        <v>3219</v>
      </c>
      <c r="V1341" s="22" t="str">
        <f t="shared" si="133"/>
        <v>RLFO; Hora de aviso: 1:00 30/03/2024; Solución: Se recupera 20 mts de reserva y se hace un empalme de 36 hilos con caja de empalme de 48 hilos; Hora de solución: 17:45 30/03/2024; Causa: Vandalismo</v>
      </c>
      <c r="W1341" s="4" t="s">
        <v>160</v>
      </c>
      <c r="X1341" s="3"/>
      <c r="Y1341" s="3"/>
      <c r="Z1341" s="3" t="s">
        <v>69</v>
      </c>
      <c r="AA1341" s="3" t="s">
        <v>70</v>
      </c>
      <c r="AB1341" s="3">
        <v>8437630</v>
      </c>
      <c r="AC1341" s="3" t="s">
        <v>71</v>
      </c>
      <c r="AD1341" s="6">
        <v>0</v>
      </c>
      <c r="AE1341" s="7"/>
      <c r="AF1341" s="7"/>
      <c r="AG1341" s="6">
        <f>Tabla4[[#This Row],[Tiempo Parada de Reloj]]+Tabla4[[#This Row],[Tiempo Autorizado por Telefonica (no Máximo)]]</f>
        <v>0</v>
      </c>
      <c r="AH1341" s="7">
        <f t="shared" ca="1" si="130"/>
        <v>0.69791666667151731</v>
      </c>
      <c r="AI1341" s="8">
        <f t="shared" si="131"/>
        <v>0</v>
      </c>
      <c r="AJ1341" s="8">
        <f t="shared" ca="1" si="132"/>
        <v>16.750000000116415</v>
      </c>
      <c r="AK1341" s="3" t="s">
        <v>88</v>
      </c>
      <c r="AL1341" s="3" t="s">
        <v>70</v>
      </c>
      <c r="AM1341" s="3" t="s">
        <v>98</v>
      </c>
      <c r="AN1341" s="3" t="s">
        <v>98</v>
      </c>
      <c r="AO1341" s="3" t="s">
        <v>87</v>
      </c>
      <c r="AP1341" s="3" t="s">
        <v>87</v>
      </c>
      <c r="AQ1341" s="23">
        <v>45384.511111111111</v>
      </c>
      <c r="AR1341" s="3"/>
      <c r="AS1341" s="23"/>
      <c r="AT1341" s="23"/>
      <c r="AU1341" s="3" t="s">
        <v>1266</v>
      </c>
      <c r="AV1341" s="3" t="s">
        <v>1592</v>
      </c>
      <c r="AW1341" s="3" t="s">
        <v>135</v>
      </c>
      <c r="AX1341" s="3">
        <v>4.1265999999999998</v>
      </c>
      <c r="AY1341" s="3">
        <v>-73.620999999999995</v>
      </c>
      <c r="AZ1341" s="8" t="str">
        <f>+CONCATENATE("Reportan apertura en el enlace ",Tabla4[[#This Row],[Enlace]]," en el ",Tabla4[[#This Row],[Distancia óptica]]," ocasionado por ",Tabla4[[#This Row],[Causa del daño]])</f>
        <v>Reportan apertura en el enlace Mov .Esperanza - Mov Rosa Blanca en el Km 2,4 desde esperanza ocasionado por Vandalismo</v>
      </c>
      <c r="BA1341" s="8" t="str">
        <f>+CONCATENATE("Para dar solución al incidente ",Tabla4[[#This Row],[Solución]])</f>
        <v>Para dar solución al incidente Se recupera 20 mts de reserva y se hace un empalme de 36 hilos con caja de empalme de 48 hilos</v>
      </c>
      <c r="BB1341" s="3" t="str">
        <f>+_xlfn.CONCAT(Tabla4[[#This Row],[Causa Raiz]]," ",Tabla4[[#This Row],[Solución2]]," (",Tabla4[[#This Row],[Anillo]],"- Cabecera: ",Tabla4[[#This Row],[Cabecera]],"- Operador: ",Tabla4[[#This Row],[Operador]],")")</f>
        <v>Reportan apertura en el enlace Mov .Esperanza - Mov Rosa Blanca en el Km 2,4 desde esperanza ocasionado por Vandalismo Para dar solución al incidente Se recupera 20 mts de reserva y se hace un empalme de 36 hilos con caja de empalme de 48 hilos (Lineal- Cabecera: Esperanza- Operador: Colombia Telecomunicaciones)</v>
      </c>
    </row>
    <row r="1342" spans="1:54" s="2" customFormat="1" ht="213.75">
      <c r="A1342" s="38">
        <f t="shared" si="129"/>
        <v>1341</v>
      </c>
      <c r="B1342" s="3">
        <v>8437895</v>
      </c>
      <c r="C1342" s="3" t="s">
        <v>54</v>
      </c>
      <c r="D1342" s="23">
        <v>45381.145833333336</v>
      </c>
      <c r="E1342" s="23">
        <v>45381.597222222219</v>
      </c>
      <c r="F1342" s="1">
        <f t="shared" ca="1" si="134"/>
        <v>0.45138888888322981</v>
      </c>
      <c r="G1342" s="3" t="s">
        <v>55</v>
      </c>
      <c r="H1342" s="41"/>
      <c r="I1342" s="40"/>
      <c r="J1342" s="5" t="s">
        <v>56</v>
      </c>
      <c r="K1342" s="3" t="s">
        <v>57</v>
      </c>
      <c r="L1342" s="9" t="s">
        <v>58</v>
      </c>
      <c r="M1342" s="3" t="s">
        <v>59</v>
      </c>
      <c r="N1342" s="3" t="s">
        <v>60</v>
      </c>
      <c r="O1342" s="3" t="s">
        <v>6494</v>
      </c>
      <c r="P1342" s="3" t="s">
        <v>6495</v>
      </c>
      <c r="Q1342" s="4" t="s">
        <v>6496</v>
      </c>
      <c r="R1342" s="3" t="s">
        <v>64</v>
      </c>
      <c r="S1342" s="3" t="s">
        <v>65</v>
      </c>
      <c r="T1342" s="3" t="s">
        <v>66</v>
      </c>
      <c r="U1342" s="3" t="s">
        <v>6497</v>
      </c>
      <c r="V1342" s="22" t="str">
        <f t="shared" si="133"/>
        <v>RLFO; Hora de aviso: 3:30 30/03/2024; Solución: Se realizo un tendido de  150 mts y se hacen dos empalmes existentes de 48 hilos; Hora de solución: 14:20 30/03/2024; Causa: Vandalismo</v>
      </c>
      <c r="W1342" s="4" t="s">
        <v>68</v>
      </c>
      <c r="X1342" s="3"/>
      <c r="Y1342" s="3"/>
      <c r="Z1342" s="3" t="s">
        <v>69</v>
      </c>
      <c r="AA1342" s="3" t="s">
        <v>71</v>
      </c>
      <c r="AB1342" s="3">
        <v>0</v>
      </c>
      <c r="AC1342" s="3" t="s">
        <v>71</v>
      </c>
      <c r="AD1342" s="6">
        <v>0.28819444444444442</v>
      </c>
      <c r="AE1342" s="7"/>
      <c r="AF1342" s="7"/>
      <c r="AG1342" s="6">
        <f>Tabla4[[#This Row],[Tiempo Parada de Reloj]]+Tabla4[[#This Row],[Tiempo Autorizado por Telefonica (no Máximo)]]</f>
        <v>0.28819444444444442</v>
      </c>
      <c r="AH1342" s="7">
        <f t="shared" ca="1" si="130"/>
        <v>0.16319444443878539</v>
      </c>
      <c r="AI1342" s="8">
        <f t="shared" si="131"/>
        <v>6.9166666666666661</v>
      </c>
      <c r="AJ1342" s="8">
        <f t="shared" ca="1" si="132"/>
        <v>3.9166666665308494</v>
      </c>
      <c r="AK1342" s="3" t="s">
        <v>88</v>
      </c>
      <c r="AL1342" s="3" t="s">
        <v>70</v>
      </c>
      <c r="AM1342" s="3" t="s">
        <v>98</v>
      </c>
      <c r="AN1342" s="3" t="s">
        <v>98</v>
      </c>
      <c r="AO1342" s="3" t="s">
        <v>87</v>
      </c>
      <c r="AP1342" s="3" t="s">
        <v>87</v>
      </c>
      <c r="AQ1342" s="23">
        <v>45384.567361111112</v>
      </c>
      <c r="AR1342" s="3"/>
      <c r="AS1342" s="23"/>
      <c r="AT1342" s="23"/>
      <c r="AU1342" s="3" t="s">
        <v>100</v>
      </c>
      <c r="AV1342" s="3" t="s">
        <v>6498</v>
      </c>
      <c r="AW1342" s="3" t="s">
        <v>135</v>
      </c>
      <c r="AX1342" s="3">
        <v>4.7572850000000004</v>
      </c>
      <c r="AY1342" s="3">
        <v>-74.029116000000002</v>
      </c>
      <c r="AZ1342" s="8" t="str">
        <f>+CONCATENATE("Reportan apertura en el enlace ",Tabla4[[#This Row],[Enlace]]," en el ",Tabla4[[#This Row],[Distancia óptica]]," ocasionado por ",Tabla4[[#This Row],[Causa del daño]])</f>
        <v>Reportan apertura en el enlace 12428 La Liberia - 12018 Ayamonte en el km 5,4 desde dto 12428 La Liberia ocasionado por Vandalismo</v>
      </c>
      <c r="BA1342" s="8" t="str">
        <f>+CONCATENATE("Para dar solución al incidente ",Tabla4[[#This Row],[Solución]])</f>
        <v>Para dar solución al incidente Se realizo un tendido de  150 mts y se hacen dos empalmes existentes de 48 hilos</v>
      </c>
      <c r="BB1342" s="3" t="str">
        <f>+_xlfn.CONCAT(Tabla4[[#This Row],[Causa Raiz]]," ",Tabla4[[#This Row],[Solución2]]," (",Tabla4[[#This Row],[Anillo]],"- Cabecera: ",Tabla4[[#This Row],[Cabecera]],"- Operador: ",Tabla4[[#This Row],[Operador]],")")</f>
        <v>Reportan apertura en el enlace 12428 La Liberia - 12018 Ayamonte en el km 5,4 desde dto 12428 La Liberia ocasionado por Vandalismo Para dar solución al incidente Se realizo un tendido de  150 mts y se hacen dos empalmes existentes de 48 hilos (Lineal- Cabecera: Dto 12407 Liberia- Operador: Colombia Telecomunicaciones)</v>
      </c>
    </row>
    <row r="1343" spans="1:54" s="2" customFormat="1" ht="213.75">
      <c r="A1343" s="38">
        <f t="shared" si="129"/>
        <v>1342</v>
      </c>
      <c r="B1343" s="3">
        <v>8437901</v>
      </c>
      <c r="C1343" s="3" t="s">
        <v>54</v>
      </c>
      <c r="D1343" s="23">
        <v>45381.149305555555</v>
      </c>
      <c r="E1343" s="23">
        <v>45381.506944444445</v>
      </c>
      <c r="F1343" s="1">
        <f t="shared" ca="1" si="134"/>
        <v>0.35763888889050577</v>
      </c>
      <c r="G1343" s="3" t="s">
        <v>55</v>
      </c>
      <c r="H1343" s="41"/>
      <c r="I1343" s="40"/>
      <c r="J1343" s="5" t="s">
        <v>56</v>
      </c>
      <c r="K1343" s="3" t="s">
        <v>57</v>
      </c>
      <c r="L1343" s="9" t="s">
        <v>58</v>
      </c>
      <c r="M1343" s="3" t="s">
        <v>59</v>
      </c>
      <c r="N1343" s="3" t="s">
        <v>60</v>
      </c>
      <c r="O1343" s="3" t="s">
        <v>6499</v>
      </c>
      <c r="P1343" s="3" t="s">
        <v>6500</v>
      </c>
      <c r="Q1343" s="4" t="s">
        <v>6501</v>
      </c>
      <c r="R1343" s="3" t="s">
        <v>64</v>
      </c>
      <c r="S1343" s="3" t="s">
        <v>65</v>
      </c>
      <c r="T1343" s="3" t="s">
        <v>66</v>
      </c>
      <c r="U1343" s="3" t="s">
        <v>6502</v>
      </c>
      <c r="V1343" s="22" t="str">
        <f t="shared" si="133"/>
        <v>RLFO; Hora de aviso: 3:35 30/03/2024; Solución: se recuperan 100 metros de reserva y se hace un empalme de 96 hilos en caja de 144 hilos; Hora de solución: 12:10 30/03/2024; Causa: Vandalismo</v>
      </c>
      <c r="W1343" s="4" t="s">
        <v>68</v>
      </c>
      <c r="X1343" s="3"/>
      <c r="Y1343" s="3"/>
      <c r="Z1343" s="3" t="s">
        <v>69</v>
      </c>
      <c r="AA1343" s="3" t="s">
        <v>71</v>
      </c>
      <c r="AB1343" s="3">
        <v>0</v>
      </c>
      <c r="AC1343" s="3" t="s">
        <v>71</v>
      </c>
      <c r="AD1343" s="6">
        <v>0.19444444444444445</v>
      </c>
      <c r="AE1343" s="7"/>
      <c r="AF1343" s="7"/>
      <c r="AG1343" s="6">
        <f>Tabla4[[#This Row],[Tiempo Parada de Reloj]]+Tabla4[[#This Row],[Tiempo Autorizado por Telefonica (no Máximo)]]</f>
        <v>0.19444444444444445</v>
      </c>
      <c r="AH1343" s="7">
        <f t="shared" ca="1" si="130"/>
        <v>0.16319444444606132</v>
      </c>
      <c r="AI1343" s="8">
        <f t="shared" si="131"/>
        <v>4.666666666666667</v>
      </c>
      <c r="AJ1343" s="8">
        <f t="shared" ca="1" si="132"/>
        <v>3.9166666667054715</v>
      </c>
      <c r="AK1343" s="3" t="s">
        <v>88</v>
      </c>
      <c r="AL1343" s="3" t="s">
        <v>70</v>
      </c>
      <c r="AM1343" s="3" t="s">
        <v>460</v>
      </c>
      <c r="AN1343" s="3" t="s">
        <v>460</v>
      </c>
      <c r="AO1343" s="3" t="s">
        <v>87</v>
      </c>
      <c r="AP1343" s="3" t="s">
        <v>87</v>
      </c>
      <c r="AQ1343" s="23">
        <v>45386.46597222222</v>
      </c>
      <c r="AR1343" s="3"/>
      <c r="AS1343" s="23"/>
      <c r="AT1343" s="23"/>
      <c r="AU1343" s="3" t="s">
        <v>264</v>
      </c>
      <c r="AV1343" s="3" t="s">
        <v>5145</v>
      </c>
      <c r="AW1343" s="3" t="s">
        <v>370</v>
      </c>
      <c r="AX1343" s="3">
        <v>4.6841666999999996</v>
      </c>
      <c r="AY1343" s="3">
        <v>-74.093055000000007</v>
      </c>
      <c r="AZ1343" s="8" t="str">
        <f>+CONCATENATE("Reportan apertura en el enlace ",Tabla4[[#This Row],[Enlace]]," en el ",Tabla4[[#This Row],[Distancia óptica]]," ocasionado por ",Tabla4[[#This Row],[Causa del daño]])</f>
        <v>Reportan apertura en el enlace 31001 Simon Bolivar - 31026 JAC Palo Blanco en el Km 0,124 desde Paloblanco ocasionado por Vandalismo</v>
      </c>
      <c r="BA1343" s="8" t="str">
        <f>+CONCATENATE("Para dar solución al incidente ",Tabla4[[#This Row],[Solución]])</f>
        <v>Para dar solución al incidente se recuperan 100 metros de reserva y se hace un empalme de 96 hilos en caja de 144 hilos</v>
      </c>
      <c r="BB1343" s="3" t="str">
        <f>+_xlfn.CONCAT(Tabla4[[#This Row],[Causa Raiz]]," ",Tabla4[[#This Row],[Solución2]]," (",Tabla4[[#This Row],[Anillo]],"- Cabecera: ",Tabla4[[#This Row],[Cabecera]],"- Operador: ",Tabla4[[#This Row],[Operador]],")")</f>
        <v>Reportan apertura en el enlace 31001 Simon Bolivar - 31026 JAC Palo Blanco en el Km 0,124 desde Paloblanco ocasionado por Vandalismo Para dar solución al incidente se recuperan 100 metros de reserva y se hace un empalme de 96 hilos en caja de 144 hilos (lineal- Cabecera: Palo Blanco - Operador: Colombia Telecomunicaciones)</v>
      </c>
    </row>
    <row r="1344" spans="1:54" s="2" customFormat="1" ht="171">
      <c r="A1344" s="38">
        <f t="shared" si="129"/>
        <v>1343</v>
      </c>
      <c r="B1344" s="3">
        <v>8438236</v>
      </c>
      <c r="C1344" s="3" t="s">
        <v>163</v>
      </c>
      <c r="D1344" s="23">
        <v>45381.270833333336</v>
      </c>
      <c r="E1344" s="23">
        <v>45381.427083333336</v>
      </c>
      <c r="F1344" s="1">
        <f t="shared" ca="1" si="134"/>
        <v>0.15625</v>
      </c>
      <c r="G1344" s="3" t="s">
        <v>55</v>
      </c>
      <c r="H1344" s="41"/>
      <c r="I1344" s="40"/>
      <c r="J1344" s="5" t="s">
        <v>56</v>
      </c>
      <c r="K1344" s="3" t="s">
        <v>108</v>
      </c>
      <c r="L1344" s="9" t="s">
        <v>58</v>
      </c>
      <c r="M1344" s="3" t="s">
        <v>109</v>
      </c>
      <c r="N1344" s="3" t="s">
        <v>3024</v>
      </c>
      <c r="O1344" s="3" t="s">
        <v>2355</v>
      </c>
      <c r="P1344" s="3" t="s">
        <v>6503</v>
      </c>
      <c r="Q1344" s="4" t="s">
        <v>6504</v>
      </c>
      <c r="R1344" s="3" t="s">
        <v>805</v>
      </c>
      <c r="S1344" s="3" t="s">
        <v>115</v>
      </c>
      <c r="T1344" s="3" t="s">
        <v>146</v>
      </c>
      <c r="U1344" s="3" t="s">
        <v>2615</v>
      </c>
      <c r="V1344" s="22" t="str">
        <f t="shared" si="133"/>
        <v>RDFO; Hora de aviso: 6:30 30/03/2024; Solución: se realiza migracion de hilos entre empalmes ; Hora de solución: 10:15 30/03/2024; Causa: Falla en la Red FiOp</v>
      </c>
      <c r="W1344" s="4" t="s">
        <v>118</v>
      </c>
      <c r="X1344" s="3"/>
      <c r="Y1344" s="3"/>
      <c r="Z1344" s="3" t="s">
        <v>69</v>
      </c>
      <c r="AA1344" s="3" t="s">
        <v>70</v>
      </c>
      <c r="AB1344" s="3">
        <v>8436543</v>
      </c>
      <c r="AC1344" s="3" t="s">
        <v>71</v>
      </c>
      <c r="AD1344" s="6">
        <v>0</v>
      </c>
      <c r="AE1344" s="7"/>
      <c r="AF1344" s="7"/>
      <c r="AG1344" s="6">
        <f>Tabla4[[#This Row],[Tiempo Parada de Reloj]]+Tabla4[[#This Row],[Tiempo Autorizado por Telefonica (no Máximo)]]</f>
        <v>0</v>
      </c>
      <c r="AH1344" s="7">
        <f t="shared" ca="1" si="130"/>
        <v>0.15625</v>
      </c>
      <c r="AI1344" s="8">
        <f t="shared" si="131"/>
        <v>0</v>
      </c>
      <c r="AJ1344" s="8">
        <f t="shared" ca="1" si="132"/>
        <v>3.75</v>
      </c>
      <c r="AK1344" s="3" t="s">
        <v>460</v>
      </c>
      <c r="AL1344" s="3" t="s">
        <v>71</v>
      </c>
      <c r="AM1344" s="3" t="s">
        <v>460</v>
      </c>
      <c r="AN1344" s="3" t="s">
        <v>460</v>
      </c>
      <c r="AO1344" s="3" t="s">
        <v>88</v>
      </c>
      <c r="AP1344" s="3" t="s">
        <v>88</v>
      </c>
      <c r="AQ1344" s="23">
        <v>45383.373611111114</v>
      </c>
      <c r="AR1344" s="3"/>
      <c r="AS1344" s="23"/>
      <c r="AT1344" s="23"/>
      <c r="AU1344" s="3" t="s">
        <v>436</v>
      </c>
      <c r="AV1344" s="3" t="s">
        <v>2354</v>
      </c>
      <c r="AW1344" s="3" t="s">
        <v>1323</v>
      </c>
      <c r="AX1344" s="3">
        <v>10.386343999999999</v>
      </c>
      <c r="AY1344" s="3">
        <v>-73.172219999999996</v>
      </c>
      <c r="AZ1344" s="8" t="str">
        <f>+CONCATENATE("Reportan apertura en el enlace ",Tabla4[[#This Row],[Enlace]]," en el ",Tabla4[[#This Row],[Distancia óptica]]," ocasionado por ",Tabla4[[#This Row],[Causa del daño]])</f>
        <v>Reportan apertura en el enlace Villanueva - La Paz en el Km 4,5 desde la Paz ocasionado por Falla en la Red FiOp</v>
      </c>
      <c r="BA1344" s="8" t="str">
        <f>+CONCATENATE("Para dar solución al incidente ",Tabla4[[#This Row],[Solución]])</f>
        <v xml:space="preserve">Para dar solución al incidente se realiza migracion de hilos entre empalmes </v>
      </c>
      <c r="BB1344" s="3" t="str">
        <f>+_xlfn.CONCAT(Tabla4[[#This Row],[Causa Raiz]]," ",Tabla4[[#This Row],[Solución2]]," (",Tabla4[[#This Row],[Anillo]],"- Cabecera: ",Tabla4[[#This Row],[Cabecera]],"- Operador: ",Tabla4[[#This Row],[Operador]],")")</f>
        <v>Reportan apertura en el enlace Villanueva - La Paz en el Km 4,5 desde la Paz ocasionado por Falla en la Red FiOp Para dar solución al incidente se realiza migracion de hilos entre empalmes  (TRONCAL- Cabecera: LA PAZ- Operador: Colombia Telecomunicaciones)</v>
      </c>
    </row>
    <row r="1345" spans="1:54" s="2" customFormat="1" ht="185.25">
      <c r="A1345" s="38">
        <f t="shared" si="129"/>
        <v>1344</v>
      </c>
      <c r="B1345" s="3">
        <v>8438273</v>
      </c>
      <c r="C1345" s="3" t="s">
        <v>136</v>
      </c>
      <c r="D1345" s="23">
        <v>45381.28125</v>
      </c>
      <c r="E1345" s="23">
        <v>45381.600694444445</v>
      </c>
      <c r="F1345" s="1">
        <f t="shared" ca="1" si="134"/>
        <v>0.31944444444525288</v>
      </c>
      <c r="G1345" s="3" t="s">
        <v>55</v>
      </c>
      <c r="H1345" s="41"/>
      <c r="I1345" s="40"/>
      <c r="J1345" s="5" t="s">
        <v>137</v>
      </c>
      <c r="K1345" s="3" t="s">
        <v>138</v>
      </c>
      <c r="L1345" s="9" t="s">
        <v>78</v>
      </c>
      <c r="M1345" s="3" t="s">
        <v>139</v>
      </c>
      <c r="N1345" s="3" t="s">
        <v>2020</v>
      </c>
      <c r="O1345" s="3" t="s">
        <v>6505</v>
      </c>
      <c r="P1345" s="3" t="s">
        <v>6506</v>
      </c>
      <c r="Q1345" s="4" t="s">
        <v>6507</v>
      </c>
      <c r="R1345" s="3" t="s">
        <v>6508</v>
      </c>
      <c r="S1345" s="3" t="s">
        <v>145</v>
      </c>
      <c r="T1345" s="3" t="s">
        <v>66</v>
      </c>
      <c r="U1345" s="3" t="s">
        <v>6509</v>
      </c>
      <c r="V1345" s="22" t="str">
        <f t="shared" si="133"/>
        <v>RBHFO; Hora de aviso: 6:45 30/03/2024; Solución: Se recupera 40 mts de reserva y se hace un empalme de 36 hilos; Hora de solución: 14:25 30/03/2024; Causa: Vandalismo</v>
      </c>
      <c r="W1345" s="4" t="s">
        <v>6476</v>
      </c>
      <c r="X1345" s="3"/>
      <c r="Y1345" s="3"/>
      <c r="Z1345" s="3" t="s">
        <v>69</v>
      </c>
      <c r="AA1345" s="3" t="s">
        <v>71</v>
      </c>
      <c r="AB1345" s="3">
        <v>0</v>
      </c>
      <c r="AC1345" s="3" t="s">
        <v>71</v>
      </c>
      <c r="AD1345" s="6">
        <v>0.13750000000000001</v>
      </c>
      <c r="AE1345" s="7"/>
      <c r="AF1345" s="7"/>
      <c r="AG1345" s="6">
        <f>Tabla4[[#This Row],[Tiempo Parada de Reloj]]+Tabla4[[#This Row],[Tiempo Autorizado por Telefonica (no Máximo)]]</f>
        <v>0.13750000000000001</v>
      </c>
      <c r="AH1345" s="7">
        <f t="shared" ca="1" si="130"/>
        <v>0.18194444444525287</v>
      </c>
      <c r="AI1345" s="8">
        <f t="shared" si="131"/>
        <v>3.3000000000000003</v>
      </c>
      <c r="AJ1345" s="8">
        <f t="shared" ca="1" si="132"/>
        <v>4.3666666666860685</v>
      </c>
      <c r="AK1345" s="3" t="s">
        <v>460</v>
      </c>
      <c r="AL1345" s="3" t="s">
        <v>70</v>
      </c>
      <c r="AM1345" s="3" t="s">
        <v>98</v>
      </c>
      <c r="AN1345" s="3" t="s">
        <v>98</v>
      </c>
      <c r="AO1345" s="3" t="s">
        <v>87</v>
      </c>
      <c r="AP1345" s="3" t="s">
        <v>87</v>
      </c>
      <c r="AQ1345" s="23">
        <v>45384.522916666669</v>
      </c>
      <c r="AR1345" s="3"/>
      <c r="AS1345" s="23"/>
      <c r="AT1345" s="23"/>
      <c r="AU1345" s="3" t="s">
        <v>481</v>
      </c>
      <c r="AV1345" s="3" t="s">
        <v>2796</v>
      </c>
      <c r="AW1345" s="3" t="s">
        <v>3206</v>
      </c>
      <c r="AX1345" s="3">
        <v>3.53362</v>
      </c>
      <c r="AY1345" s="3">
        <v>-76.305899999999994</v>
      </c>
      <c r="AZ1345" s="8" t="str">
        <f>+CONCATENATE("Reportan apertura en el enlace ",Tabla4[[#This Row],[Enlace]]," en el ",Tabla4[[#This Row],[Distancia óptica]]," ocasionado por ",Tabla4[[#This Row],[Causa del daño]])</f>
        <v>Reportan apertura en el enlace Mov. Barrio Nuevo - Mov. Palmira Centro en el Km 1,9 desde Palmira Centro ocasionado por Vandalismo</v>
      </c>
      <c r="BA1345" s="8" t="str">
        <f>+CONCATENATE("Para dar solución al incidente ",Tabla4[[#This Row],[Solución]])</f>
        <v>Para dar solución al incidente Se recupera 40 mts de reserva y se hace un empalme de 36 hilos</v>
      </c>
      <c r="BB1345" s="3" t="str">
        <f>+_xlfn.CONCAT(Tabla4[[#This Row],[Causa Raiz]]," ",Tabla4[[#This Row],[Solución2]]," (",Tabla4[[#This Row],[Anillo]],"- Cabecera: ",Tabla4[[#This Row],[Cabecera]],"- Operador: ",Tabla4[[#This Row],[Operador]],")")</f>
        <v>Reportan apertura en el enlace Mov. Barrio Nuevo - Mov. Palmira Centro en el Km 1,9 desde Palmira Centro ocasionado por Vandalismo Para dar solución al incidente Se recupera 40 mts de reserva y se hace un empalme de 36 hilos (Anillo 2- Cabecera: Palmira Centro- Operador: Infraco)</v>
      </c>
    </row>
    <row r="1346" spans="1:54" s="2" customFormat="1" ht="171">
      <c r="A1346" s="38">
        <f t="shared" si="129"/>
        <v>1345</v>
      </c>
      <c r="B1346" s="3">
        <v>8438400</v>
      </c>
      <c r="C1346" s="3" t="s">
        <v>54</v>
      </c>
      <c r="D1346" s="23">
        <v>45381.319444444445</v>
      </c>
      <c r="E1346" s="23">
        <v>45381.416666666664</v>
      </c>
      <c r="F1346" s="1">
        <f t="shared" ca="1" si="134"/>
        <v>9.7222222218988463E-2</v>
      </c>
      <c r="G1346" s="3" t="s">
        <v>55</v>
      </c>
      <c r="H1346" s="41"/>
      <c r="I1346" s="40"/>
      <c r="J1346" s="5" t="s">
        <v>56</v>
      </c>
      <c r="K1346" s="3" t="s">
        <v>359</v>
      </c>
      <c r="L1346" s="9" t="s">
        <v>58</v>
      </c>
      <c r="M1346" s="3" t="s">
        <v>360</v>
      </c>
      <c r="N1346" s="3" t="s">
        <v>3746</v>
      </c>
      <c r="O1346" s="3" t="s">
        <v>6510</v>
      </c>
      <c r="P1346" s="3" t="s">
        <v>6511</v>
      </c>
      <c r="Q1346" s="4" t="s">
        <v>6512</v>
      </c>
      <c r="R1346" s="3" t="s">
        <v>365</v>
      </c>
      <c r="S1346" s="3" t="s">
        <v>366</v>
      </c>
      <c r="T1346" s="3" t="s">
        <v>66</v>
      </c>
      <c r="U1346" s="3" t="s">
        <v>2523</v>
      </c>
      <c r="V1346" s="22" t="str">
        <f t="shared" si="133"/>
        <v>RLFO; Hora de aviso: 7:40 30/03/2024; Solución: Se hace empalme de 8 hilos ; Hora de solución: 10:00 30/03/2024; Causa: Vandalismo</v>
      </c>
      <c r="W1346" s="4" t="s">
        <v>6469</v>
      </c>
      <c r="X1346" s="3"/>
      <c r="Y1346" s="3"/>
      <c r="Z1346" s="3" t="s">
        <v>69</v>
      </c>
      <c r="AA1346" s="3" t="s">
        <v>71</v>
      </c>
      <c r="AB1346" s="3">
        <v>0</v>
      </c>
      <c r="AC1346" s="3" t="s">
        <v>71</v>
      </c>
      <c r="AD1346" s="6">
        <v>0</v>
      </c>
      <c r="AE1346" s="7"/>
      <c r="AF1346" s="7"/>
      <c r="AG1346" s="6">
        <f>Tabla4[[#This Row],[Tiempo Parada de Reloj]]+Tabla4[[#This Row],[Tiempo Autorizado por Telefonica (no Máximo)]]</f>
        <v>0</v>
      </c>
      <c r="AH1346" s="7">
        <f t="shared" ca="1" si="130"/>
        <v>9.7222222218988463E-2</v>
      </c>
      <c r="AI1346" s="8">
        <f t="shared" si="131"/>
        <v>0</v>
      </c>
      <c r="AJ1346" s="8">
        <f t="shared" ca="1" si="132"/>
        <v>2.3333333332557231</v>
      </c>
      <c r="AK1346" s="3" t="s">
        <v>119</v>
      </c>
      <c r="AL1346" s="3" t="s">
        <v>70</v>
      </c>
      <c r="AM1346" s="3" t="s">
        <v>460</v>
      </c>
      <c r="AN1346" s="3" t="s">
        <v>460</v>
      </c>
      <c r="AO1346" s="3" t="s">
        <v>88</v>
      </c>
      <c r="AP1346" s="3" t="s">
        <v>88</v>
      </c>
      <c r="AQ1346" s="23">
        <v>45383.277777777781</v>
      </c>
      <c r="AR1346" s="3"/>
      <c r="AS1346" s="23"/>
      <c r="AT1346" s="23"/>
      <c r="AU1346" s="3" t="s">
        <v>369</v>
      </c>
      <c r="AV1346" s="3" t="s">
        <v>6513</v>
      </c>
      <c r="AW1346" s="3" t="s">
        <v>135</v>
      </c>
      <c r="AX1346" s="3">
        <v>6.9631800000000004</v>
      </c>
      <c r="AY1346" s="3">
        <v>-75.414619999999999</v>
      </c>
      <c r="AZ1346" s="8" t="str">
        <f>+CONCATENATE("Reportan apertura en el enlace ",Tabla4[[#This Row],[Enlace]]," en el ",Tabla4[[#This Row],[Distancia óptica]]," ocasionado por ",Tabla4[[#This Row],[Causa del daño]])</f>
        <v>Reportan apertura en el enlace Yarumal Fija - Yarumal Movil en el Km 0,847 desde Yarumal Fija ocasionado por Vandalismo</v>
      </c>
      <c r="BA1346" s="8" t="str">
        <f>+CONCATENATE("Para dar solución al incidente ",Tabla4[[#This Row],[Solución]])</f>
        <v xml:space="preserve">Para dar solución al incidente Se hace empalme de 8 hilos </v>
      </c>
      <c r="BB1346" s="3" t="str">
        <f>+_xlfn.CONCAT(Tabla4[[#This Row],[Causa Raiz]]," ",Tabla4[[#This Row],[Solución2]]," (",Tabla4[[#This Row],[Anillo]],"- Cabecera: ",Tabla4[[#This Row],[Cabecera]],"- Operador: ",Tabla4[[#This Row],[Operador]],")")</f>
        <v>Reportan apertura en el enlace Yarumal Fija - Yarumal Movil en el Km 0,847 desde Yarumal Fija ocasionado por Vandalismo Para dar solución al incidente Se hace empalme de 8 hilos  (Lineal- Cabecera: Yarumal Fija- Operador: Colombia Telecomunicaciones)</v>
      </c>
    </row>
    <row r="1347" spans="1:54" s="2" customFormat="1" ht="171">
      <c r="A1347" s="38">
        <f t="shared" ref="A1347:A1410" si="135">A1346+1</f>
        <v>1346</v>
      </c>
      <c r="B1347" s="3">
        <v>8439286</v>
      </c>
      <c r="C1347" s="3" t="s">
        <v>163</v>
      </c>
      <c r="D1347" s="23">
        <v>45381.53125</v>
      </c>
      <c r="E1347" s="23">
        <v>45381.791666666664</v>
      </c>
      <c r="F1347" s="1">
        <f t="shared" ca="1" si="134"/>
        <v>0.26041666666424135</v>
      </c>
      <c r="G1347" s="3" t="s">
        <v>55</v>
      </c>
      <c r="H1347" s="41"/>
      <c r="I1347" s="40" t="s">
        <v>6514</v>
      </c>
      <c r="J1347" s="5" t="s">
        <v>2815</v>
      </c>
      <c r="K1347" s="3" t="s">
        <v>2815</v>
      </c>
      <c r="L1347" s="9" t="s">
        <v>58</v>
      </c>
      <c r="M1347" s="3" t="s">
        <v>383</v>
      </c>
      <c r="N1347" s="3" t="s">
        <v>384</v>
      </c>
      <c r="O1347" s="3" t="s">
        <v>6515</v>
      </c>
      <c r="P1347" s="3" t="s">
        <v>6516</v>
      </c>
      <c r="Q1347" s="4" t="s">
        <v>6517</v>
      </c>
      <c r="R1347" s="3" t="s">
        <v>388</v>
      </c>
      <c r="S1347" s="3" t="s">
        <v>2820</v>
      </c>
      <c r="T1347" s="3" t="s">
        <v>329</v>
      </c>
      <c r="U1347" s="3" t="s">
        <v>6518</v>
      </c>
      <c r="V1347" s="22" t="str">
        <f t="shared" si="133"/>
        <v>RDFO; Hora de aviso: 12:45 30/03/2024; Solución: Se realiza un tendido y see hacen dos empalmes; Hora de solución: 19:00 30/03/2024; Causa: Incendio</v>
      </c>
      <c r="W1347" s="4" t="s">
        <v>6519</v>
      </c>
      <c r="X1347" s="3"/>
      <c r="Y1347" s="3"/>
      <c r="Z1347" s="3" t="s">
        <v>69</v>
      </c>
      <c r="AA1347" s="3" t="s">
        <v>71</v>
      </c>
      <c r="AB1347" s="3">
        <v>0</v>
      </c>
      <c r="AC1347" s="3" t="s">
        <v>71</v>
      </c>
      <c r="AD1347" s="6">
        <v>6.25E-2</v>
      </c>
      <c r="AE1347" s="7"/>
      <c r="AF1347" s="7"/>
      <c r="AG1347" s="6">
        <f>Tabla4[[#This Row],[Tiempo Parada de Reloj]]+Tabla4[[#This Row],[Tiempo Autorizado por Telefonica (no Máximo)]]</f>
        <v>6.25E-2</v>
      </c>
      <c r="AH1347" s="7">
        <f t="shared" ref="AH1347:AH1410" ca="1" si="136">F1347-$AD1347</f>
        <v>0.19791666666424135</v>
      </c>
      <c r="AI1347" s="8">
        <f t="shared" ref="AI1347:AI1410" si="137">AD1347*24</f>
        <v>1.5</v>
      </c>
      <c r="AJ1347" s="8">
        <f t="shared" ref="AJ1347:AJ1410" ca="1" si="138">AH1347*24</f>
        <v>4.7499999999417923</v>
      </c>
      <c r="AK1347" s="3" t="s">
        <v>460</v>
      </c>
      <c r="AL1347" s="3" t="s">
        <v>70</v>
      </c>
      <c r="AM1347" s="3" t="s">
        <v>98</v>
      </c>
      <c r="AN1347" s="3" t="s">
        <v>98</v>
      </c>
      <c r="AO1347" s="3" t="s">
        <v>460</v>
      </c>
      <c r="AP1347" s="3" t="s">
        <v>460</v>
      </c>
      <c r="AQ1347" s="23">
        <v>45381.787499999999</v>
      </c>
      <c r="AR1347" s="3"/>
      <c r="AS1347" s="23"/>
      <c r="AT1347" s="23"/>
      <c r="AU1347" s="3" t="s">
        <v>2822</v>
      </c>
      <c r="AV1347" s="3" t="s">
        <v>69</v>
      </c>
      <c r="AW1347" s="3" t="s">
        <v>69</v>
      </c>
      <c r="AX1347" s="3" t="s">
        <v>69</v>
      </c>
      <c r="AY1347" s="3" t="s">
        <v>69</v>
      </c>
      <c r="AZ1347" s="8" t="str">
        <f>+CONCATENATE("Reportan apertura en el enlace ",Tabla4[[#This Row],[Enlace]]," en el ",Tabla4[[#This Row],[Distancia óptica]]," ocasionado por ",Tabla4[[#This Row],[Causa del daño]])</f>
        <v>Reportan apertura en el enlace Carmen De Bolivar - Pedro Heredia en el Km 41,8 desde Carmen de Bolivar ocasionado por Incendio</v>
      </c>
      <c r="BA1347" s="8" t="str">
        <f>+CONCATENATE("Para dar solución al incidente ",Tabla4[[#This Row],[Solución]])</f>
        <v>Para dar solución al incidente Se realiza un tendido y see hacen dos empalmes</v>
      </c>
      <c r="BB1347" s="3" t="str">
        <f>+_xlfn.CONCAT(Tabla4[[#This Row],[Causa Raiz]]," ",Tabla4[[#This Row],[Solución2]]," (",Tabla4[[#This Row],[Anillo]],"- Cabecera: ",Tabla4[[#This Row],[Cabecera]],"- Operador: ",Tabla4[[#This Row],[Operador]],")")</f>
        <v>Reportan apertura en el enlace Carmen De Bolivar - Pedro Heredia en el Km 41,8 desde Carmen de Bolivar ocasionado por Incendio Para dar solución al incidente Se realiza un tendido y see hacen dos empalmes (NA- Cabecera: NA- Operador: MediaCommerce)</v>
      </c>
    </row>
    <row r="1348" spans="1:54" s="2" customFormat="1" ht="171">
      <c r="A1348" s="38">
        <f t="shared" si="135"/>
        <v>1347</v>
      </c>
      <c r="B1348" s="3">
        <v>8439453</v>
      </c>
      <c r="C1348" s="3" t="s">
        <v>54</v>
      </c>
      <c r="D1348" s="23">
        <v>45381.576388888891</v>
      </c>
      <c r="E1348" s="23">
        <v>45385.583333333336</v>
      </c>
      <c r="F1348" s="1">
        <f t="shared" ca="1" si="134"/>
        <v>4.0069444444452529</v>
      </c>
      <c r="G1348" s="3" t="s">
        <v>164</v>
      </c>
      <c r="H1348" s="41" t="s">
        <v>165</v>
      </c>
      <c r="I1348" s="40" t="s">
        <v>6520</v>
      </c>
      <c r="J1348" s="5" t="s">
        <v>167</v>
      </c>
      <c r="K1348" s="3" t="s">
        <v>168</v>
      </c>
      <c r="L1348" s="9" t="s">
        <v>58</v>
      </c>
      <c r="M1348" s="3" t="s">
        <v>360</v>
      </c>
      <c r="N1348" s="3" t="s">
        <v>6521</v>
      </c>
      <c r="O1348" s="3" t="s">
        <v>6522</v>
      </c>
      <c r="P1348" s="3" t="s">
        <v>6523</v>
      </c>
      <c r="Q1348" s="4" t="s">
        <v>6524</v>
      </c>
      <c r="R1348" s="3" t="s">
        <v>365</v>
      </c>
      <c r="S1348" s="3" t="s">
        <v>175</v>
      </c>
      <c r="T1348" s="3" t="s">
        <v>146</v>
      </c>
      <c r="U1348" s="3" t="s">
        <v>6525</v>
      </c>
      <c r="V1348" s="22" t="str">
        <f t="shared" ref="V1348:V1411" si="139">C1348&amp;"; Hora de aviso: "&amp;TEXT(D1348,"h:mm dd/mm/yyyy")&amp;"; Solución: "&amp;U1348&amp;"; Hora de solución: "&amp;TEXT(E1348,"h:mm dd/mm/yyyy")&amp;"; Causa: "&amp;T1348</f>
        <v>RLFO; Hora de aviso: 13:50 30/03/2024; Solución: Se realiza un tendido de 400 mts y se hacen dos empalmes ; Hora de solución: 14:00 03/04/2024; Causa: Falla en la Red FiOp</v>
      </c>
      <c r="W1348" s="4" t="s">
        <v>178</v>
      </c>
      <c r="X1348" s="3"/>
      <c r="Y1348" s="3"/>
      <c r="Z1348" s="3" t="s">
        <v>69</v>
      </c>
      <c r="AA1348" s="3" t="s">
        <v>70</v>
      </c>
      <c r="AB1348" s="3">
        <v>8458128</v>
      </c>
      <c r="AC1348" s="3" t="s">
        <v>71</v>
      </c>
      <c r="AD1348" s="6">
        <v>1.9145833333333333</v>
      </c>
      <c r="AE1348" s="7"/>
      <c r="AF1348" s="7"/>
      <c r="AG1348" s="6">
        <f>Tabla4[[#This Row],[Tiempo Parada de Reloj]]+Tabla4[[#This Row],[Tiempo Autorizado por Telefonica (no Máximo)]]</f>
        <v>1.9145833333333333</v>
      </c>
      <c r="AH1348" s="7">
        <f t="shared" ca="1" si="136"/>
        <v>2.0923611111119196</v>
      </c>
      <c r="AI1348" s="8">
        <f t="shared" si="137"/>
        <v>45.95</v>
      </c>
      <c r="AJ1348" s="8">
        <f t="shared" ca="1" si="138"/>
        <v>50.216666666686066</v>
      </c>
      <c r="AK1348" s="3" t="s">
        <v>119</v>
      </c>
      <c r="AL1348" s="3" t="s">
        <v>70</v>
      </c>
      <c r="AM1348" s="3" t="s">
        <v>98</v>
      </c>
      <c r="AN1348" s="3" t="s">
        <v>98</v>
      </c>
      <c r="AO1348" s="3"/>
      <c r="AP1348" s="3"/>
      <c r="AQ1348" s="23">
        <f ca="1">NOW()</f>
        <v>45503.696834953706</v>
      </c>
      <c r="AR1348" s="3"/>
      <c r="AS1348" s="23"/>
      <c r="AT1348" s="23"/>
      <c r="AU1348" s="3" t="s">
        <v>168</v>
      </c>
      <c r="AV1348" s="3" t="s">
        <v>69</v>
      </c>
      <c r="AW1348" s="3" t="s">
        <v>69</v>
      </c>
      <c r="AX1348" s="3" t="s">
        <v>69</v>
      </c>
      <c r="AY1348" s="3" t="s">
        <v>69</v>
      </c>
      <c r="AZ1348" s="8" t="str">
        <f>+CONCATENATE("Reportan apertura en el enlace ",Tabla4[[#This Row],[Enlace]]," en el ",Tabla4[[#This Row],[Distancia óptica]]," ocasionado por ",Tabla4[[#This Row],[Causa del daño]])</f>
        <v>Reportan apertura en el enlace Cisneros - San Roque en el km 6,8 desde cisneros  ocasionado por Falla en la Red FiOp</v>
      </c>
      <c r="BA1348" s="8" t="str">
        <f>+CONCATENATE("Para dar solución al incidente ",Tabla4[[#This Row],[Solución]])</f>
        <v xml:space="preserve">Para dar solución al incidente Se realiza un tendido de 400 mts y se hacen dos empalmes </v>
      </c>
      <c r="BB1348" s="3" t="str">
        <f>+_xlfn.CONCAT(Tabla4[[#This Row],[Causa Raiz]]," ",Tabla4[[#This Row],[Solución2]]," (",Tabla4[[#This Row],[Anillo]],"- Cabecera: ",Tabla4[[#This Row],[Cabecera]],"- Operador: ",Tabla4[[#This Row],[Operador]],")")</f>
        <v>Reportan apertura en el enlace Cisneros - San Roque en el km 6,8 desde cisneros  ocasionado por Falla en la Red FiOp Para dar solución al incidente Se realiza un tendido de 400 mts y se hacen dos empalmes  (NA- Cabecera: NA- Operador: Telmex - Claro)</v>
      </c>
    </row>
    <row r="1349" spans="1:54" s="2" customFormat="1" ht="228">
      <c r="A1349" s="38">
        <f t="shared" si="135"/>
        <v>1348</v>
      </c>
      <c r="B1349" s="3">
        <v>8439448</v>
      </c>
      <c r="C1349" s="3" t="s">
        <v>163</v>
      </c>
      <c r="D1349" s="23">
        <v>45381.583333333336</v>
      </c>
      <c r="E1349" s="23">
        <v>45381.791666666664</v>
      </c>
      <c r="F1349" s="1">
        <f t="shared" ca="1" si="134"/>
        <v>0.20833333332848269</v>
      </c>
      <c r="G1349" s="3" t="s">
        <v>55</v>
      </c>
      <c r="H1349" s="41"/>
      <c r="I1349" s="40"/>
      <c r="J1349" s="5" t="s">
        <v>56</v>
      </c>
      <c r="K1349" s="3" t="s">
        <v>203</v>
      </c>
      <c r="L1349" s="9" t="s">
        <v>78</v>
      </c>
      <c r="M1349" s="3" t="s">
        <v>79</v>
      </c>
      <c r="N1349" s="3" t="s">
        <v>3100</v>
      </c>
      <c r="O1349" s="3" t="s">
        <v>6526</v>
      </c>
      <c r="P1349" s="3" t="s">
        <v>6527</v>
      </c>
      <c r="Q1349" s="4" t="s">
        <v>6528</v>
      </c>
      <c r="R1349" s="3" t="s">
        <v>84</v>
      </c>
      <c r="S1349" s="3" t="s">
        <v>210</v>
      </c>
      <c r="T1349" s="3" t="s">
        <v>66</v>
      </c>
      <c r="U1349" s="3" t="s">
        <v>6529</v>
      </c>
      <c r="V1349" s="22" t="str">
        <f t="shared" si="139"/>
        <v>RDFO; Hora de aviso: 14:00 30/03/2024; Solución: Se realiza un tendido de 150 mts y se hacen dos empalmes de 36 hilos con cajas de empalmes de 48 hilos ; Hora de solución: 19:00 30/03/2024; Causa: Vandalismo</v>
      </c>
      <c r="W1349" s="4" t="s">
        <v>213</v>
      </c>
      <c r="X1349" s="3"/>
      <c r="Y1349" s="3"/>
      <c r="Z1349" s="3" t="s">
        <v>69</v>
      </c>
      <c r="AA1349" s="3" t="s">
        <v>71</v>
      </c>
      <c r="AB1349" s="3">
        <v>0</v>
      </c>
      <c r="AC1349" s="3" t="s">
        <v>71</v>
      </c>
      <c r="AD1349" s="6">
        <v>0</v>
      </c>
      <c r="AE1349" s="7"/>
      <c r="AF1349" s="7"/>
      <c r="AG1349" s="6">
        <f>Tabla4[[#This Row],[Tiempo Parada de Reloj]]+Tabla4[[#This Row],[Tiempo Autorizado por Telefonica (no Máximo)]]</f>
        <v>0</v>
      </c>
      <c r="AH1349" s="7">
        <f t="shared" ca="1" si="136"/>
        <v>0.20833333332848269</v>
      </c>
      <c r="AI1349" s="8">
        <f t="shared" si="137"/>
        <v>0</v>
      </c>
      <c r="AJ1349" s="8">
        <f t="shared" ca="1" si="138"/>
        <v>4.9999999998835847</v>
      </c>
      <c r="AK1349" s="3" t="s">
        <v>460</v>
      </c>
      <c r="AL1349" s="3" t="s">
        <v>70</v>
      </c>
      <c r="AM1349" s="3" t="s">
        <v>98</v>
      </c>
      <c r="AN1349" s="3" t="s">
        <v>98</v>
      </c>
      <c r="AO1349" s="3" t="s">
        <v>87</v>
      </c>
      <c r="AP1349" s="3" t="s">
        <v>87</v>
      </c>
      <c r="AQ1349" s="23">
        <v>45388.370138888888</v>
      </c>
      <c r="AR1349" s="3"/>
      <c r="AS1349" s="23"/>
      <c r="AT1349" s="23"/>
      <c r="AU1349" s="3" t="s">
        <v>89</v>
      </c>
      <c r="AV1349" s="3" t="s">
        <v>6530</v>
      </c>
      <c r="AW1349" s="3" t="s">
        <v>307</v>
      </c>
      <c r="AX1349" s="3">
        <v>5.0206099999999996</v>
      </c>
      <c r="AY1349" s="3">
        <v>-74.002330000000001</v>
      </c>
      <c r="AZ1349" s="8" t="str">
        <f>+CONCATENATE("Reportan apertura en el enlace ",Tabla4[[#This Row],[Enlace]]," en el ",Tabla4[[#This Row],[Distancia óptica]]," ocasionado por ",Tabla4[[#This Row],[Causa del daño]])</f>
        <v>Reportan apertura en el enlace Mov. Zipaquira - Mov. Virreyes Zipa en el Km 1,8 desde Zipaquira ocasionado por Vandalismo</v>
      </c>
      <c r="BA1349" s="8" t="str">
        <f>+CONCATENATE("Para dar solución al incidente ",Tabla4[[#This Row],[Solución]])</f>
        <v xml:space="preserve">Para dar solución al incidente Se realiza un tendido de 150 mts y se hacen dos empalmes de 36 hilos con cajas de empalmes de 48 hilos </v>
      </c>
      <c r="BB1349" s="3" t="str">
        <f>+_xlfn.CONCAT(Tabla4[[#This Row],[Causa Raiz]]," ",Tabla4[[#This Row],[Solución2]]," (",Tabla4[[#This Row],[Anillo]],"- Cabecera: ",Tabla4[[#This Row],[Cabecera]],"- Operador: ",Tabla4[[#This Row],[Operador]],")")</f>
        <v>Reportan apertura en el enlace Mov. Zipaquira - Mov. Virreyes Zipa en el Km 1,8 desde Zipaquira ocasionado por Vandalismo Para dar solución al incidente Se realiza un tendido de 150 mts y se hacen dos empalmes de 36 hilos con cajas de empalmes de 48 hilos  (LINEAL- Cabecera: Zipaquira Centro- Operador: Colombia Telecomunicaciones)</v>
      </c>
    </row>
    <row r="1350" spans="1:54" s="2" customFormat="1" ht="171">
      <c r="A1350" s="38">
        <f t="shared" si="135"/>
        <v>1349</v>
      </c>
      <c r="B1350" s="3">
        <v>8439942</v>
      </c>
      <c r="C1350" s="3" t="s">
        <v>163</v>
      </c>
      <c r="D1350" s="23">
        <v>45381.583333333336</v>
      </c>
      <c r="E1350" s="23">
        <v>45381.645833333336</v>
      </c>
      <c r="F1350" s="1">
        <f t="shared" ca="1" si="134"/>
        <v>6.25E-2</v>
      </c>
      <c r="G1350" s="3" t="s">
        <v>55</v>
      </c>
      <c r="H1350" s="41"/>
      <c r="I1350" s="40"/>
      <c r="J1350" s="5" t="s">
        <v>56</v>
      </c>
      <c r="K1350" s="3" t="s">
        <v>108</v>
      </c>
      <c r="L1350" s="9" t="s">
        <v>58</v>
      </c>
      <c r="M1350" s="3" t="s">
        <v>431</v>
      </c>
      <c r="N1350" s="3" t="s">
        <v>1695</v>
      </c>
      <c r="O1350" s="3" t="s">
        <v>2355</v>
      </c>
      <c r="P1350" s="3" t="s">
        <v>6531</v>
      </c>
      <c r="Q1350" s="4" t="s">
        <v>6532</v>
      </c>
      <c r="R1350" s="3" t="s">
        <v>805</v>
      </c>
      <c r="S1350" s="3" t="s">
        <v>115</v>
      </c>
      <c r="T1350" s="3" t="s">
        <v>130</v>
      </c>
      <c r="U1350" s="3" t="s">
        <v>2089</v>
      </c>
      <c r="V1350" s="22" t="str">
        <f t="shared" si="139"/>
        <v>RDFO; Hora de aviso: 14:00 30/03/2024; Solución: Se refusiona hilo en empalme existente; Hora de solución: 15:30 30/03/2024; Causa: Plagas</v>
      </c>
      <c r="W1350" s="4" t="s">
        <v>118</v>
      </c>
      <c r="X1350" s="3"/>
      <c r="Y1350" s="3"/>
      <c r="Z1350" s="3" t="s">
        <v>69</v>
      </c>
      <c r="AA1350" s="3" t="s">
        <v>70</v>
      </c>
      <c r="AB1350" s="3">
        <v>8439010</v>
      </c>
      <c r="AC1350" s="3" t="s">
        <v>71</v>
      </c>
      <c r="AD1350" s="6">
        <v>0</v>
      </c>
      <c r="AE1350" s="7"/>
      <c r="AF1350" s="7"/>
      <c r="AG1350" s="6">
        <f>Tabla4[[#This Row],[Tiempo Parada de Reloj]]+Tabla4[[#This Row],[Tiempo Autorizado por Telefonica (no Máximo)]]</f>
        <v>0</v>
      </c>
      <c r="AH1350" s="7">
        <f t="shared" ca="1" si="136"/>
        <v>6.25E-2</v>
      </c>
      <c r="AI1350" s="8">
        <f t="shared" si="137"/>
        <v>0</v>
      </c>
      <c r="AJ1350" s="8">
        <f t="shared" ca="1" si="138"/>
        <v>1.5</v>
      </c>
      <c r="AK1350" s="3" t="s">
        <v>98</v>
      </c>
      <c r="AL1350" s="3" t="s">
        <v>71</v>
      </c>
      <c r="AM1350" s="3" t="s">
        <v>69</v>
      </c>
      <c r="AN1350" s="3" t="s">
        <v>98</v>
      </c>
      <c r="AO1350" s="3" t="s">
        <v>88</v>
      </c>
      <c r="AP1350" s="3" t="s">
        <v>88</v>
      </c>
      <c r="AQ1350" s="23">
        <v>45383.355555555558</v>
      </c>
      <c r="AR1350" s="3"/>
      <c r="AS1350" s="23"/>
      <c r="AT1350" s="23"/>
      <c r="AU1350" s="3" t="s">
        <v>436</v>
      </c>
      <c r="AV1350" s="3" t="s">
        <v>6533</v>
      </c>
      <c r="AW1350" s="3" t="s">
        <v>307</v>
      </c>
      <c r="AX1350" s="3">
        <v>10.466763</v>
      </c>
      <c r="AY1350" s="3">
        <v>-73.128255999999993</v>
      </c>
      <c r="AZ1350" s="8" t="str">
        <f>+CONCATENATE("Reportan apertura en el enlace ",Tabla4[[#This Row],[Enlace]]," en el ",Tabla4[[#This Row],[Distancia óptica]]," ocasionado por ",Tabla4[[#This Row],[Causa del daño]])</f>
        <v>Reportan apertura en el enlace Villanueva - La Paz en el Km 12,27 desde La Paz  ocasionado por Plagas</v>
      </c>
      <c r="BA1350" s="8" t="str">
        <f>+CONCATENATE("Para dar solución al incidente ",Tabla4[[#This Row],[Solución]])</f>
        <v>Para dar solución al incidente Se refusiona hilo en empalme existente</v>
      </c>
      <c r="BB1350" s="3" t="str">
        <f>+_xlfn.CONCAT(Tabla4[[#This Row],[Causa Raiz]]," ",Tabla4[[#This Row],[Solución2]]," (",Tabla4[[#This Row],[Anillo]],"- Cabecera: ",Tabla4[[#This Row],[Cabecera]],"- Operador: ",Tabla4[[#This Row],[Operador]],")")</f>
        <v>Reportan apertura en el enlace Villanueva - La Paz en el Km 12,27 desde La Paz  ocasionado por Plagas Para dar solución al incidente Se refusiona hilo en empalme existente (LINEAL- Cabecera: La Paz- Operador: Colombia Telecomunicaciones)</v>
      </c>
    </row>
    <row r="1351" spans="1:54" s="2" customFormat="1" ht="199.5">
      <c r="A1351" s="38">
        <f t="shared" si="135"/>
        <v>1350</v>
      </c>
      <c r="B1351" s="3">
        <v>8440486</v>
      </c>
      <c r="C1351" s="3" t="s">
        <v>54</v>
      </c>
      <c r="D1351" s="23">
        <v>45381.739583333336</v>
      </c>
      <c r="E1351" s="23">
        <v>45382.666666666664</v>
      </c>
      <c r="F1351" s="1">
        <f t="shared" ca="1" si="134"/>
        <v>0.92708333332848269</v>
      </c>
      <c r="G1351" s="3" t="s">
        <v>55</v>
      </c>
      <c r="H1351" s="41"/>
      <c r="I1351" s="40"/>
      <c r="J1351" s="5" t="s">
        <v>56</v>
      </c>
      <c r="K1351" s="3" t="s">
        <v>77</v>
      </c>
      <c r="L1351" s="9" t="s">
        <v>78</v>
      </c>
      <c r="M1351" s="3" t="s">
        <v>373</v>
      </c>
      <c r="N1351" s="3" t="s">
        <v>374</v>
      </c>
      <c r="O1351" s="3" t="s">
        <v>6491</v>
      </c>
      <c r="P1351" s="3" t="s">
        <v>6534</v>
      </c>
      <c r="Q1351" s="4" t="s">
        <v>6535</v>
      </c>
      <c r="R1351" s="3" t="s">
        <v>346</v>
      </c>
      <c r="S1351" s="3" t="s">
        <v>249</v>
      </c>
      <c r="T1351" s="3" t="s">
        <v>146</v>
      </c>
      <c r="U1351" s="3" t="s">
        <v>6536</v>
      </c>
      <c r="V1351" s="22" t="str">
        <f t="shared" si="139"/>
        <v>RLFO; Hora de aviso: 17:45 30/03/2024; Solución: Para dar solucion se realiza migracion entre nodos ; Hora de solución: 16:00 31/03/2024; Causa: Falla en la Red FiOp</v>
      </c>
      <c r="W1351" s="4" t="s">
        <v>1775</v>
      </c>
      <c r="X1351" s="3"/>
      <c r="Y1351" s="3"/>
      <c r="Z1351" s="3" t="s">
        <v>69</v>
      </c>
      <c r="AA1351" s="3" t="s">
        <v>71</v>
      </c>
      <c r="AB1351" s="3">
        <v>0</v>
      </c>
      <c r="AC1351" s="3" t="s">
        <v>71</v>
      </c>
      <c r="AD1351" s="6">
        <v>0.76736111111111116</v>
      </c>
      <c r="AE1351" s="7"/>
      <c r="AF1351" s="7"/>
      <c r="AG1351" s="6">
        <f>Tabla4[[#This Row],[Tiempo Parada de Reloj]]+Tabla4[[#This Row],[Tiempo Autorizado por Telefonica (no Máximo)]]</f>
        <v>0.76736111111111116</v>
      </c>
      <c r="AH1351" s="7">
        <f t="shared" ca="1" si="136"/>
        <v>0.15972222221737153</v>
      </c>
      <c r="AI1351" s="8">
        <f t="shared" si="137"/>
        <v>18.416666666666668</v>
      </c>
      <c r="AJ1351" s="8">
        <f t="shared" ca="1" si="138"/>
        <v>3.8333333332169168</v>
      </c>
      <c r="AK1351" s="3" t="s">
        <v>87</v>
      </c>
      <c r="AL1351" s="3" t="s">
        <v>70</v>
      </c>
      <c r="AM1351" s="3" t="s">
        <v>72</v>
      </c>
      <c r="AN1351" s="3" t="s">
        <v>87</v>
      </c>
      <c r="AO1351" s="3" t="s">
        <v>87</v>
      </c>
      <c r="AP1351" s="3" t="s">
        <v>87</v>
      </c>
      <c r="AQ1351" s="23">
        <v>45384.518750000003</v>
      </c>
      <c r="AR1351" s="3"/>
      <c r="AS1351" s="23"/>
      <c r="AT1351" s="23"/>
      <c r="AU1351" s="3" t="s">
        <v>1266</v>
      </c>
      <c r="AV1351" s="3" t="s">
        <v>1592</v>
      </c>
      <c r="AW1351" s="3" t="s">
        <v>307</v>
      </c>
      <c r="AX1351" s="3">
        <v>4.1265999999999998</v>
      </c>
      <c r="AY1351" s="3">
        <v>-73.620999999999995</v>
      </c>
      <c r="AZ1351" s="8" t="str">
        <f>+CONCATENATE("Reportan apertura en el enlace ",Tabla4[[#This Row],[Enlace]]," en el ",Tabla4[[#This Row],[Distancia óptica]]," ocasionado por ",Tabla4[[#This Row],[Causa del daño]])</f>
        <v>Reportan apertura en el enlace Mov .Esperanza - Mov Rosa Blanca en el Km 3,233 desde esperanza ocasionado por Falla en la Red FiOp</v>
      </c>
      <c r="BA1351" s="8" t="str">
        <f>+CONCATENATE("Para dar solución al incidente ",Tabla4[[#This Row],[Solución]])</f>
        <v xml:space="preserve">Para dar solución al incidente Para dar solucion se realiza migracion entre nodos </v>
      </c>
      <c r="BB1351" s="3" t="str">
        <f>+_xlfn.CONCAT(Tabla4[[#This Row],[Causa Raiz]]," ",Tabla4[[#This Row],[Solución2]]," (",Tabla4[[#This Row],[Anillo]],"- Cabecera: ",Tabla4[[#This Row],[Cabecera]],"- Operador: ",Tabla4[[#This Row],[Operador]],")")</f>
        <v>Reportan apertura en el enlace Mov .Esperanza - Mov Rosa Blanca en el Km 3,233 desde esperanza ocasionado por Falla en la Red FiOp Para dar solución al incidente Para dar solucion se realiza migracion entre nodos  (LINEAL- Cabecera: Esperanza- Operador: Colombia Telecomunicaciones)</v>
      </c>
    </row>
    <row r="1352" spans="1:54" s="2" customFormat="1" ht="213.75">
      <c r="A1352" s="38">
        <f t="shared" si="135"/>
        <v>1351</v>
      </c>
      <c r="B1352" s="3">
        <v>8440619</v>
      </c>
      <c r="C1352" s="3" t="s">
        <v>54</v>
      </c>
      <c r="D1352" s="23">
        <v>45381.815972222219</v>
      </c>
      <c r="E1352" s="23">
        <v>45383.541666666664</v>
      </c>
      <c r="F1352" s="1">
        <f t="shared" ca="1" si="134"/>
        <v>1.7256944444452529</v>
      </c>
      <c r="G1352" s="3" t="s">
        <v>55</v>
      </c>
      <c r="H1352" s="41"/>
      <c r="I1352" s="40"/>
      <c r="J1352" s="5" t="s">
        <v>56</v>
      </c>
      <c r="K1352" s="3" t="s">
        <v>93</v>
      </c>
      <c r="L1352" s="9" t="s">
        <v>78</v>
      </c>
      <c r="M1352" s="3" t="s">
        <v>59</v>
      </c>
      <c r="N1352" s="3" t="s">
        <v>60</v>
      </c>
      <c r="O1352" s="3" t="s">
        <v>6537</v>
      </c>
      <c r="P1352" s="3" t="s">
        <v>6538</v>
      </c>
      <c r="Q1352" s="4" t="s">
        <v>6539</v>
      </c>
      <c r="R1352" s="3" t="s">
        <v>64</v>
      </c>
      <c r="S1352" s="3" t="s">
        <v>65</v>
      </c>
      <c r="T1352" s="3" t="s">
        <v>66</v>
      </c>
      <c r="U1352" s="3" t="s">
        <v>6540</v>
      </c>
      <c r="V1352" s="22" t="str">
        <f t="shared" si="139"/>
        <v>RLFO; Hora de aviso: 19:35 30/03/2024; Solución: Para el cable del Dto 31006 se recupera 80 mts de reserva y un empalme de 48 hilos; Hora de solución: 13:00 01/04/2024; Causa: Vandalismo</v>
      </c>
      <c r="W1352" s="4" t="s">
        <v>68</v>
      </c>
      <c r="X1352" s="3"/>
      <c r="Y1352" s="3"/>
      <c r="Z1352" s="3" t="s">
        <v>69</v>
      </c>
      <c r="AA1352" s="3" t="s">
        <v>70</v>
      </c>
      <c r="AB1352" s="3" t="s">
        <v>6541</v>
      </c>
      <c r="AC1352" s="3" t="s">
        <v>71</v>
      </c>
      <c r="AD1352" s="6">
        <v>1.5604166666666666</v>
      </c>
      <c r="AE1352" s="7"/>
      <c r="AF1352" s="7"/>
      <c r="AG1352" s="6">
        <f>Tabla4[[#This Row],[Tiempo Parada de Reloj]]+Tabla4[[#This Row],[Tiempo Autorizado por Telefonica (no Máximo)]]</f>
        <v>1.5604166666666666</v>
      </c>
      <c r="AH1352" s="7">
        <f t="shared" ca="1" si="136"/>
        <v>0.16527777777858632</v>
      </c>
      <c r="AI1352" s="8">
        <f t="shared" si="137"/>
        <v>37.449999999999996</v>
      </c>
      <c r="AJ1352" s="8">
        <f t="shared" ca="1" si="138"/>
        <v>3.9666666666860717</v>
      </c>
      <c r="AK1352" s="3" t="s">
        <v>98</v>
      </c>
      <c r="AL1352" s="3" t="s">
        <v>70</v>
      </c>
      <c r="AM1352" s="3" t="s">
        <v>72</v>
      </c>
      <c r="AN1352" s="3" t="s">
        <v>87</v>
      </c>
      <c r="AO1352" s="3" t="s">
        <v>87</v>
      </c>
      <c r="AP1352" s="3" t="s">
        <v>87</v>
      </c>
      <c r="AQ1352" s="23">
        <v>45384.681250000001</v>
      </c>
      <c r="AR1352" s="3"/>
      <c r="AS1352" s="23"/>
      <c r="AT1352" s="23"/>
      <c r="AU1352" s="3" t="s">
        <v>298</v>
      </c>
      <c r="AV1352" s="3">
        <v>31011</v>
      </c>
      <c r="AW1352" s="3" t="s">
        <v>6542</v>
      </c>
      <c r="AX1352" s="3">
        <v>4.6786349999999999</v>
      </c>
      <c r="AY1352" s="3">
        <v>-74.085572999999997</v>
      </c>
      <c r="AZ1352" s="8" t="str">
        <f>+CONCATENATE("Reportan apertura en el enlace ",Tabla4[[#This Row],[Enlace]]," en el ",Tabla4[[#This Row],[Distancia óptica]]," ocasionado por ",Tabla4[[#This Row],[Causa del daño]])</f>
        <v>Reportan apertura en el enlace Mov. Metropolis - Mov. San Fernando Bogota en el Km 1,6 desde Dto 31006 (Divino Niño Jesus) ocasionado por Vandalismo</v>
      </c>
      <c r="BA1352" s="8" t="str">
        <f>+CONCATENATE("Para dar solución al incidente ",Tabla4[[#This Row],[Solución]])</f>
        <v>Para dar solución al incidente Para el cable del Dto 31006 se recupera 80 mts de reserva y un empalme de 48 hilos</v>
      </c>
      <c r="BB1352" s="3" t="str">
        <f>+_xlfn.CONCAT(Tabla4[[#This Row],[Causa Raiz]]," ",Tabla4[[#This Row],[Solución2]]," (",Tabla4[[#This Row],[Anillo]],"- Cabecera: ",Tabla4[[#This Row],[Cabecera]],"- Operador: ",Tabla4[[#This Row],[Operador]],")")</f>
        <v>Reportan apertura en el enlace Mov. Metropolis - Mov. San Fernando Bogota en el Km 1,6 desde Dto 31006 (Divino Niño Jesus) ocasionado por Vandalismo Para dar solución al incidente Para el cable del Dto 31006 se recupera 80 mts de reserva y un empalme de 48 hilos (Anillo 31- Cabecera: 31011- Operador: Colombia Telecomunicaciones)</v>
      </c>
    </row>
    <row r="1353" spans="1:54" s="2" customFormat="1" ht="156.75">
      <c r="A1353" s="38">
        <f t="shared" si="135"/>
        <v>1352</v>
      </c>
      <c r="B1353" s="3">
        <v>8439598</v>
      </c>
      <c r="C1353" s="3" t="s">
        <v>163</v>
      </c>
      <c r="D1353" s="23">
        <v>45381.854166666664</v>
      </c>
      <c r="E1353" s="23">
        <v>45381.855555555558</v>
      </c>
      <c r="F1353" s="1">
        <f t="shared" ca="1" si="134"/>
        <v>1.3888888934161514E-3</v>
      </c>
      <c r="G1353" s="3" t="s">
        <v>55</v>
      </c>
      <c r="H1353" s="41"/>
      <c r="I1353" s="40"/>
      <c r="J1353" s="5" t="s">
        <v>56</v>
      </c>
      <c r="K1353" s="3" t="s">
        <v>77</v>
      </c>
      <c r="L1353" s="9" t="s">
        <v>78</v>
      </c>
      <c r="M1353" s="3" t="s">
        <v>79</v>
      </c>
      <c r="N1353" s="3" t="s">
        <v>771</v>
      </c>
      <c r="O1353" s="3" t="s">
        <v>6543</v>
      </c>
      <c r="P1353" s="3"/>
      <c r="Q1353" s="4" t="s">
        <v>6544</v>
      </c>
      <c r="R1353" s="3" t="s">
        <v>84</v>
      </c>
      <c r="S1353" s="3" t="s">
        <v>249</v>
      </c>
      <c r="T1353" s="3" t="s">
        <v>104</v>
      </c>
      <c r="U1353" s="3" t="s">
        <v>6185</v>
      </c>
      <c r="V1353" s="22" t="str">
        <f t="shared" si="139"/>
        <v>RDFO; Hora de aviso: 20:30 30/03/2024; Solución: No se evidencia eventos de fo; Hora de solución: 20:32 30/03/2024; Causa: Visita Fallida</v>
      </c>
      <c r="W1353" s="4" t="s">
        <v>160</v>
      </c>
      <c r="X1353" s="3"/>
      <c r="Y1353" s="3"/>
      <c r="Z1353" s="3" t="s">
        <v>69</v>
      </c>
      <c r="AA1353" s="3" t="s">
        <v>70</v>
      </c>
      <c r="AB1353" s="3">
        <v>8439598</v>
      </c>
      <c r="AC1353" s="3" t="s">
        <v>71</v>
      </c>
      <c r="AD1353" s="6">
        <v>0</v>
      </c>
      <c r="AE1353" s="7"/>
      <c r="AF1353" s="7"/>
      <c r="AG1353" s="6">
        <f>Tabla4[[#This Row],[Tiempo Parada de Reloj]]+Tabla4[[#This Row],[Tiempo Autorizado por Telefonica (no Máximo)]]</f>
        <v>0</v>
      </c>
      <c r="AH1353" s="7">
        <f t="shared" ca="1" si="136"/>
        <v>1.3888888934161514E-3</v>
      </c>
      <c r="AI1353" s="8">
        <f t="shared" si="137"/>
        <v>0</v>
      </c>
      <c r="AJ1353" s="8">
        <f t="shared" ca="1" si="138"/>
        <v>3.3333333441987634E-2</v>
      </c>
      <c r="AK1353" s="3" t="s">
        <v>98</v>
      </c>
      <c r="AL1353" s="3" t="s">
        <v>70</v>
      </c>
      <c r="AM1353" s="3" t="s">
        <v>72</v>
      </c>
      <c r="AN1353" s="3" t="s">
        <v>119</v>
      </c>
      <c r="AO1353" s="3" t="s">
        <v>119</v>
      </c>
      <c r="AP1353" s="3" t="s">
        <v>119</v>
      </c>
      <c r="AQ1353" s="23">
        <v>45382.584722222222</v>
      </c>
      <c r="AR1353" s="3"/>
      <c r="AS1353" s="23"/>
      <c r="AT1353" s="23"/>
      <c r="AU1353" s="3" t="s">
        <v>313</v>
      </c>
      <c r="AV1353" s="3" t="s">
        <v>69</v>
      </c>
      <c r="AW1353" s="3" t="s">
        <v>69</v>
      </c>
      <c r="AX1353" s="3" t="s">
        <v>69</v>
      </c>
      <c r="AY1353" s="3" t="s">
        <v>69</v>
      </c>
      <c r="AZ1353" s="8" t="str">
        <f>+CONCATENATE("Reportan apertura en el enlace ",Tabla4[[#This Row],[Enlace]]," en el ",Tabla4[[#This Row],[Distancia óptica]]," ocasionado por ",Tabla4[[#This Row],[Causa del daño]])</f>
        <v>Reportan apertura en el enlace Mov. Sector Remoto Los pinos -Mov. Soacha Centro en el  ocasionado por Visita Fallida</v>
      </c>
      <c r="BA1353" s="8" t="str">
        <f>+CONCATENATE("Para dar solución al incidente ",Tabla4[[#This Row],[Solución]])</f>
        <v>Para dar solución al incidente No se evidencia eventos de fo</v>
      </c>
      <c r="BB1353" s="3" t="str">
        <f>+_xlfn.CONCAT(Tabla4[[#This Row],[Causa Raiz]]," ",Tabla4[[#This Row],[Solución2]]," (",Tabla4[[#This Row],[Anillo]],"- Cabecera: ",Tabla4[[#This Row],[Cabecera]],"- Operador: ",Tabla4[[#This Row],[Operador]],")")</f>
        <v>Reportan apertura en el enlace Mov. Sector Remoto Los pinos -Mov. Soacha Centro en el  ocasionado por Visita Fallida Para dar solución al incidente No se evidencia eventos de fo (NA- Cabecera: NA- Operador: Colombia Telecomunicaciones)</v>
      </c>
    </row>
    <row r="1354" spans="1:54" s="2" customFormat="1" ht="142.5">
      <c r="A1354" s="38">
        <f t="shared" si="135"/>
        <v>1353</v>
      </c>
      <c r="B1354" s="3">
        <v>8443258</v>
      </c>
      <c r="C1354" s="3" t="s">
        <v>92</v>
      </c>
      <c r="D1354" s="23">
        <v>45382.614583333336</v>
      </c>
      <c r="E1354" s="23">
        <v>45382.826388888891</v>
      </c>
      <c r="F1354" s="1">
        <f t="shared" ca="1" si="134"/>
        <v>0.21180555555474712</v>
      </c>
      <c r="G1354" s="3" t="s">
        <v>55</v>
      </c>
      <c r="H1354" s="41"/>
      <c r="I1354" s="40" t="s">
        <v>6545</v>
      </c>
      <c r="J1354" s="5" t="s">
        <v>322</v>
      </c>
      <c r="K1354" s="3" t="s">
        <v>322</v>
      </c>
      <c r="L1354" s="9" t="s">
        <v>58</v>
      </c>
      <c r="M1354" s="3" t="s">
        <v>109</v>
      </c>
      <c r="N1354" s="3" t="s">
        <v>110</v>
      </c>
      <c r="O1354" s="3" t="s">
        <v>676</v>
      </c>
      <c r="P1354" s="3" t="s">
        <v>325</v>
      </c>
      <c r="Q1354" s="4" t="s">
        <v>6546</v>
      </c>
      <c r="R1354" s="3" t="s">
        <v>114</v>
      </c>
      <c r="S1354" s="3" t="s">
        <v>328</v>
      </c>
      <c r="T1354" s="3" t="s">
        <v>380</v>
      </c>
      <c r="U1354" s="3" t="s">
        <v>6547</v>
      </c>
      <c r="V1354" s="22" t="str">
        <f t="shared" si="139"/>
        <v>RTNFO; Hora de aviso: 14:45 31/03/2024; Solución: Recuperación de reservas y CE existente; Hora de solución: 19:50 31/03/2024; Causa: Corto Circuito</v>
      </c>
      <c r="W1354" s="4" t="s">
        <v>1517</v>
      </c>
      <c r="X1354" s="3"/>
      <c r="Y1354" s="3"/>
      <c r="Z1354" s="3" t="s">
        <v>69</v>
      </c>
      <c r="AA1354" s="3" t="s">
        <v>71</v>
      </c>
      <c r="AB1354" s="3">
        <v>0</v>
      </c>
      <c r="AC1354" s="3" t="s">
        <v>71</v>
      </c>
      <c r="AD1354" s="6">
        <v>6.805555555555555E-2</v>
      </c>
      <c r="AE1354" s="7"/>
      <c r="AF1354" s="7"/>
      <c r="AG1354" s="6">
        <f>Tabla4[[#This Row],[Tiempo Parada de Reloj]]+Tabla4[[#This Row],[Tiempo Autorizado por Telefonica (no Máximo)]]</f>
        <v>6.805555555555555E-2</v>
      </c>
      <c r="AH1354" s="7">
        <f t="shared" ca="1" si="136"/>
        <v>0.14374999999919158</v>
      </c>
      <c r="AI1354" s="8">
        <f t="shared" si="137"/>
        <v>1.6333333333333333</v>
      </c>
      <c r="AJ1354" s="8">
        <f t="shared" ca="1" si="138"/>
        <v>3.4499999999805979</v>
      </c>
      <c r="AK1354" s="3" t="s">
        <v>87</v>
      </c>
      <c r="AL1354" s="3" t="s">
        <v>71</v>
      </c>
      <c r="AM1354" s="3" t="s">
        <v>87</v>
      </c>
      <c r="AN1354" s="3" t="s">
        <v>87</v>
      </c>
      <c r="AO1354" s="3" t="s">
        <v>87</v>
      </c>
      <c r="AP1354" s="3" t="s">
        <v>87</v>
      </c>
      <c r="AQ1354" s="23">
        <v>45385.438888888886</v>
      </c>
      <c r="AR1354" s="3"/>
      <c r="AS1354" s="23"/>
      <c r="AT1354" s="23"/>
      <c r="AU1354" s="3" t="s">
        <v>322</v>
      </c>
      <c r="AV1354" s="3" t="s">
        <v>69</v>
      </c>
      <c r="AW1354" s="3" t="s">
        <v>69</v>
      </c>
      <c r="AX1354" s="3">
        <v>9.9730000000000008</v>
      </c>
      <c r="AY1354" s="3">
        <v>-73.885000000000005</v>
      </c>
      <c r="AZ1354" s="8" t="str">
        <f>+CONCATENATE("Reportan apertura en el enlace ",Tabla4[[#This Row],[Enlace]]," en el ",Tabla4[[#This Row],[Distancia óptica]]," ocasionado por ",Tabla4[[#This Row],[Causa del daño]])</f>
        <v>Reportan apertura en el enlace Bosconia - Valledupar en el Km 0 ocasionado por Corto Circuito</v>
      </c>
      <c r="BA1354" s="8" t="str">
        <f>+CONCATENATE("Para dar solución al incidente ",Tabla4[[#This Row],[Solución]])</f>
        <v>Para dar solución al incidente Recuperación de reservas y CE existente</v>
      </c>
      <c r="BB1354" s="3" t="str">
        <f>+_xlfn.CONCAT(Tabla4[[#This Row],[Causa Raiz]]," ",Tabla4[[#This Row],[Solución2]]," (",Tabla4[[#This Row],[Anillo]],"- Cabecera: ",Tabla4[[#This Row],[Cabecera]],"- Operador: ",Tabla4[[#This Row],[Operador]],")")</f>
        <v>Reportan apertura en el enlace Bosconia - Valledupar en el Km 0 ocasionado por Corto Circuito Para dar solución al incidente Recuperación de reservas y CE existente (NA- Cabecera: NA- Operador: Ufinet)</v>
      </c>
    </row>
    <row r="1355" spans="1:54" s="2" customFormat="1" ht="185.25">
      <c r="A1355" s="38">
        <f t="shared" si="135"/>
        <v>1354</v>
      </c>
      <c r="B1355" s="3">
        <v>8443283</v>
      </c>
      <c r="C1355" s="3" t="s">
        <v>92</v>
      </c>
      <c r="D1355" s="23">
        <v>45382.625</v>
      </c>
      <c r="E1355" s="23">
        <v>45383.65625</v>
      </c>
      <c r="F1355" s="1">
        <f t="shared" ca="1" si="134"/>
        <v>1.03125</v>
      </c>
      <c r="G1355" s="3" t="s">
        <v>55</v>
      </c>
      <c r="H1355" s="41"/>
      <c r="I1355" s="40"/>
      <c r="J1355" s="5" t="s">
        <v>56</v>
      </c>
      <c r="K1355" s="3" t="s">
        <v>108</v>
      </c>
      <c r="L1355" s="9" t="s">
        <v>58</v>
      </c>
      <c r="M1355" s="3" t="s">
        <v>109</v>
      </c>
      <c r="N1355" s="3" t="s">
        <v>110</v>
      </c>
      <c r="O1355" s="3" t="s">
        <v>712</v>
      </c>
      <c r="P1355" s="3" t="s">
        <v>6548</v>
      </c>
      <c r="Q1355" s="4" t="s">
        <v>6549</v>
      </c>
      <c r="R1355" s="3" t="s">
        <v>114</v>
      </c>
      <c r="S1355" s="3" t="s">
        <v>115</v>
      </c>
      <c r="T1355" s="3" t="s">
        <v>329</v>
      </c>
      <c r="U1355" s="3" t="s">
        <v>6550</v>
      </c>
      <c r="V1355" s="22" t="str">
        <f t="shared" si="139"/>
        <v>RTNFO; Hora de aviso: 15:00 31/03/2024; Solución: se realiza tendido de 350 metros de fo y dos empalmes de 36 hilos; Hora de solución: 15:45 01/04/2024; Causa: Incendio</v>
      </c>
      <c r="W1355" s="4" t="s">
        <v>542</v>
      </c>
      <c r="X1355" s="3"/>
      <c r="Y1355" s="3"/>
      <c r="Z1355" s="3" t="s">
        <v>69</v>
      </c>
      <c r="AA1355" s="3" t="s">
        <v>71</v>
      </c>
      <c r="AB1355" s="3">
        <v>0</v>
      </c>
      <c r="AC1355" s="3" t="s">
        <v>71</v>
      </c>
      <c r="AD1355" s="6">
        <v>0.86527777777777781</v>
      </c>
      <c r="AE1355" s="7"/>
      <c r="AF1355" s="7"/>
      <c r="AG1355" s="6">
        <f>Tabla4[[#This Row],[Tiempo Parada de Reloj]]+Tabla4[[#This Row],[Tiempo Autorizado por Telefonica (no Máximo)]]</f>
        <v>0.86527777777777781</v>
      </c>
      <c r="AH1355" s="7">
        <f t="shared" ca="1" si="136"/>
        <v>0.16597222222222219</v>
      </c>
      <c r="AI1355" s="8">
        <f t="shared" si="137"/>
        <v>20.766666666666666</v>
      </c>
      <c r="AJ1355" s="8">
        <f t="shared" ca="1" si="138"/>
        <v>3.9833333333333325</v>
      </c>
      <c r="AK1355" s="3" t="s">
        <v>87</v>
      </c>
      <c r="AL1355" s="3" t="s">
        <v>70</v>
      </c>
      <c r="AM1355" s="3" t="s">
        <v>88</v>
      </c>
      <c r="AN1355" s="3" t="s">
        <v>98</v>
      </c>
      <c r="AO1355" s="3" t="s">
        <v>87</v>
      </c>
      <c r="AP1355" s="3" t="s">
        <v>87</v>
      </c>
      <c r="AQ1355" s="23">
        <v>45384.752083333333</v>
      </c>
      <c r="AR1355" s="3"/>
      <c r="AS1355" s="23"/>
      <c r="AT1355" s="23"/>
      <c r="AU1355" s="3" t="s">
        <v>237</v>
      </c>
      <c r="AV1355" s="3" t="s">
        <v>238</v>
      </c>
      <c r="AW1355" s="3" t="s">
        <v>76</v>
      </c>
      <c r="AX1355" s="3">
        <v>10.476380000000001</v>
      </c>
      <c r="AY1355" s="3">
        <v>-74.173148999999995</v>
      </c>
      <c r="AZ1355" s="8" t="str">
        <f>+CONCATENATE("Reportan apertura en el enlace ",Tabla4[[#This Row],[Enlace]]," en el ",Tabla4[[#This Row],[Distancia óptica]]," ocasionado por ",Tabla4[[#This Row],[Causa del daño]])</f>
        <v>Reportan apertura en el enlace Bosconia - Fundación en el Km 73,8 desde Bosconia ocasionado por Incendio</v>
      </c>
      <c r="BA1355" s="8" t="str">
        <f>+CONCATENATE("Para dar solución al incidente ",Tabla4[[#This Row],[Solución]])</f>
        <v>Para dar solución al incidente se realiza tendido de 350 metros de fo y dos empalmes de 36 hilos</v>
      </c>
      <c r="BB1355" s="3" t="str">
        <f>+_xlfn.CONCAT(Tabla4[[#This Row],[Causa Raiz]]," ",Tabla4[[#This Row],[Solución2]]," (",Tabla4[[#This Row],[Anillo]],"- Cabecera: ",Tabla4[[#This Row],[Cabecera]],"- Operador: ",Tabla4[[#This Row],[Operador]],")")</f>
        <v>Reportan apertura en el enlace Bosconia - Fundación en el Km 73,8 desde Bosconia ocasionado por Incendio Para dar solución al incidente se realiza tendido de 350 metros de fo y dos empalmes de 36 hilos (Troncal- Cabecera: Fundacion- Operador: Colombia Telecomunicaciones)</v>
      </c>
    </row>
    <row r="1356" spans="1:54" s="2" customFormat="1" ht="213.75">
      <c r="A1356" s="38">
        <f t="shared" si="135"/>
        <v>1355</v>
      </c>
      <c r="B1356" s="3">
        <v>8443429</v>
      </c>
      <c r="C1356" s="3" t="s">
        <v>163</v>
      </c>
      <c r="D1356" s="23">
        <v>45382.65625</v>
      </c>
      <c r="E1356" s="23">
        <v>45382.9375</v>
      </c>
      <c r="F1356" s="1">
        <f t="shared" ca="1" si="134"/>
        <v>0.28125</v>
      </c>
      <c r="G1356" s="3" t="s">
        <v>55</v>
      </c>
      <c r="H1356" s="41"/>
      <c r="I1356" s="40"/>
      <c r="J1356" s="5" t="s">
        <v>56</v>
      </c>
      <c r="K1356" s="3" t="s">
        <v>203</v>
      </c>
      <c r="L1356" s="9" t="s">
        <v>78</v>
      </c>
      <c r="M1356" s="3" t="s">
        <v>204</v>
      </c>
      <c r="N1356" s="3" t="s">
        <v>332</v>
      </c>
      <c r="O1356" s="3" t="s">
        <v>6551</v>
      </c>
      <c r="P1356" s="3" t="s">
        <v>6552</v>
      </c>
      <c r="Q1356" s="4" t="s">
        <v>6553</v>
      </c>
      <c r="R1356" s="3" t="s">
        <v>1082</v>
      </c>
      <c r="S1356" s="3" t="s">
        <v>221</v>
      </c>
      <c r="T1356" s="3" t="s">
        <v>211</v>
      </c>
      <c r="U1356" s="3" t="s">
        <v>6554</v>
      </c>
      <c r="V1356" s="22" t="str">
        <f t="shared" si="139"/>
        <v>RDFO; Hora de aviso: 15:45 31/03/2024; Solución: Para dar solucion se realizo tendido de 250 mtrs y 2 empalmes de 48 hilos ; Hora de solución: 22:30 31/03/2024; Causa: Podas</v>
      </c>
      <c r="W1356" s="4" t="s">
        <v>213</v>
      </c>
      <c r="X1356" s="3"/>
      <c r="Y1356" s="3"/>
      <c r="Z1356" s="3" t="s">
        <v>69</v>
      </c>
      <c r="AA1356" s="3" t="s">
        <v>71</v>
      </c>
      <c r="AB1356" s="3">
        <v>0</v>
      </c>
      <c r="AC1356" s="3" t="s">
        <v>71</v>
      </c>
      <c r="AD1356" s="6">
        <v>7.4305555555555555E-2</v>
      </c>
      <c r="AE1356" s="7"/>
      <c r="AF1356" s="7"/>
      <c r="AG1356" s="6">
        <f>Tabla4[[#This Row],[Tiempo Parada de Reloj]]+Tabla4[[#This Row],[Tiempo Autorizado por Telefonica (no Máximo)]]</f>
        <v>7.4305555555555555E-2</v>
      </c>
      <c r="AH1356" s="7">
        <f t="shared" ca="1" si="136"/>
        <v>0.20694444444444443</v>
      </c>
      <c r="AI1356" s="8">
        <f t="shared" si="137"/>
        <v>1.7833333333333332</v>
      </c>
      <c r="AJ1356" s="8">
        <f t="shared" ca="1" si="138"/>
        <v>4.9666666666666668</v>
      </c>
      <c r="AK1356" s="3" t="s">
        <v>87</v>
      </c>
      <c r="AL1356" s="3" t="s">
        <v>70</v>
      </c>
      <c r="AM1356" s="3" t="s">
        <v>88</v>
      </c>
      <c r="AN1356" s="3" t="s">
        <v>88</v>
      </c>
      <c r="AO1356" s="3" t="s">
        <v>87</v>
      </c>
      <c r="AP1356" s="3" t="s">
        <v>87</v>
      </c>
      <c r="AQ1356" s="23">
        <v>45386.402083333334</v>
      </c>
      <c r="AR1356" s="3"/>
      <c r="AS1356" s="23"/>
      <c r="AT1356" s="23"/>
      <c r="AU1356" s="3" t="s">
        <v>356</v>
      </c>
      <c r="AV1356" s="3" t="s">
        <v>6555</v>
      </c>
      <c r="AW1356" s="3" t="s">
        <v>135</v>
      </c>
      <c r="AX1356" s="3">
        <v>7.0366</v>
      </c>
      <c r="AY1356" s="3">
        <v>-73.117999999999995</v>
      </c>
      <c r="AZ1356" s="8" t="str">
        <f>+CONCATENATE("Reportan apertura en el enlace ",Tabla4[[#This Row],[Enlace]]," en el ",Tabla4[[#This Row],[Distancia óptica]]," ocasionado por ",Tabla4[[#This Row],[Causa del daño]])</f>
        <v>Reportan apertura en el enlace Mov.Ruitoque Bajo - Mov. Ruitoque Bajo2 en el Km 1,8 desde ruitoque bajo 2 ocasionado por Podas</v>
      </c>
      <c r="BA1356" s="8" t="str">
        <f>+CONCATENATE("Para dar solución al incidente ",Tabla4[[#This Row],[Solución]])</f>
        <v xml:space="preserve">Para dar solución al incidente Para dar solucion se realizo tendido de 250 mtrs y 2 empalmes de 48 hilos </v>
      </c>
      <c r="BB1356" s="3" t="str">
        <f>+_xlfn.CONCAT(Tabla4[[#This Row],[Causa Raiz]]," ",Tabla4[[#This Row],[Solución2]]," (",Tabla4[[#This Row],[Anillo]],"- Cabecera: ",Tabla4[[#This Row],[Cabecera]],"- Operador: ",Tabla4[[#This Row],[Operador]],")")</f>
        <v>Reportan apertura en el enlace Mov.Ruitoque Bajo - Mov. Ruitoque Bajo2 en el Km 1,8 desde ruitoque bajo 2 ocasionado por Podas Para dar solución al incidente Para dar solucion se realizo tendido de 250 mtrs y 2 empalmes de 48 hilos  (Lineal- Cabecera: Ruitoque- Operador: Colombia Telecomunicaciones)</v>
      </c>
    </row>
    <row r="1357" spans="1:54" s="2" customFormat="1" ht="199.5">
      <c r="A1357" s="38">
        <f t="shared" si="135"/>
        <v>1356</v>
      </c>
      <c r="B1357" s="3">
        <v>8441893</v>
      </c>
      <c r="C1357" s="3" t="s">
        <v>54</v>
      </c>
      <c r="D1357" s="23">
        <v>45382.694444444445</v>
      </c>
      <c r="E1357" s="23">
        <v>45383.447916666664</v>
      </c>
      <c r="F1357" s="1">
        <f t="shared" ca="1" si="134"/>
        <v>0.75347222221898846</v>
      </c>
      <c r="G1357" s="3" t="s">
        <v>55</v>
      </c>
      <c r="H1357" s="41"/>
      <c r="I1357" s="40"/>
      <c r="J1357" s="5" t="s">
        <v>56</v>
      </c>
      <c r="K1357" s="3" t="s">
        <v>122</v>
      </c>
      <c r="L1357" s="9" t="s">
        <v>78</v>
      </c>
      <c r="M1357" s="3" t="s">
        <v>383</v>
      </c>
      <c r="N1357" s="3" t="s">
        <v>384</v>
      </c>
      <c r="O1357" s="3" t="s">
        <v>6556</v>
      </c>
      <c r="P1357" s="3" t="s">
        <v>6557</v>
      </c>
      <c r="Q1357" s="4" t="s">
        <v>6558</v>
      </c>
      <c r="R1357" s="3" t="s">
        <v>562</v>
      </c>
      <c r="S1357" s="3" t="s">
        <v>389</v>
      </c>
      <c r="T1357" s="3" t="s">
        <v>66</v>
      </c>
      <c r="U1357" s="3" t="s">
        <v>6559</v>
      </c>
      <c r="V1357" s="22" t="str">
        <f t="shared" si="139"/>
        <v>RLFO; Hora de aviso: 16:40 31/03/2024; Solución: Se hace recuperacion de 40mts de reserva y caja de empalme de 24 hilos; Hora de solución: 10:45 01/04/2024; Causa: Vandalismo</v>
      </c>
      <c r="W1357" s="4" t="s">
        <v>132</v>
      </c>
      <c r="X1357" s="3"/>
      <c r="Y1357" s="3"/>
      <c r="Z1357" s="3" t="s">
        <v>69</v>
      </c>
      <c r="AA1357" s="3" t="s">
        <v>70</v>
      </c>
      <c r="AB1357" s="3">
        <v>8441893</v>
      </c>
      <c r="AC1357" s="3" t="s">
        <v>71</v>
      </c>
      <c r="AD1357" s="6">
        <v>0.58819444444444446</v>
      </c>
      <c r="AE1357" s="7"/>
      <c r="AF1357" s="7"/>
      <c r="AG1357" s="6">
        <f>Tabla4[[#This Row],[Tiempo Parada de Reloj]]+Tabla4[[#This Row],[Tiempo Autorizado por Telefonica (no Máximo)]]</f>
        <v>0.58819444444444446</v>
      </c>
      <c r="AH1357" s="7">
        <f t="shared" ca="1" si="136"/>
        <v>0.165277777774544</v>
      </c>
      <c r="AI1357" s="8">
        <f t="shared" si="137"/>
        <v>14.116666666666667</v>
      </c>
      <c r="AJ1357" s="8">
        <f t="shared" ca="1" si="138"/>
        <v>3.966666666589056</v>
      </c>
      <c r="AK1357" s="3" t="s">
        <v>87</v>
      </c>
      <c r="AL1357" s="3" t="s">
        <v>70</v>
      </c>
      <c r="AM1357" s="3" t="s">
        <v>460</v>
      </c>
      <c r="AN1357" s="3" t="s">
        <v>460</v>
      </c>
      <c r="AO1357" s="3" t="s">
        <v>87</v>
      </c>
      <c r="AP1357" s="3" t="s">
        <v>87</v>
      </c>
      <c r="AQ1357" s="23">
        <v>45384.65</v>
      </c>
      <c r="AR1357" s="3"/>
      <c r="AS1357" s="23"/>
      <c r="AT1357" s="23"/>
      <c r="AU1357" s="3" t="s">
        <v>392</v>
      </c>
      <c r="AV1357" s="3" t="s">
        <v>2335</v>
      </c>
      <c r="AW1357" s="3" t="s">
        <v>1311</v>
      </c>
      <c r="AX1357" s="3">
        <v>10.380699999999999</v>
      </c>
      <c r="AY1357" s="3">
        <v>-75.502020000000002</v>
      </c>
      <c r="AZ1357" s="8" t="str">
        <f>+CONCATENATE("Reportan apertura en el enlace ",Tabla4[[#This Row],[Enlace]]," en el ",Tabla4[[#This Row],[Distancia óptica]]," ocasionado por ",Tabla4[[#This Row],[Causa del daño]])</f>
        <v>Reportan apertura en el enlace Mov.Almirante - Mov.Villa Lorena en el Km 0,372 desde Villa Lorena ocasionado por Vandalismo</v>
      </c>
      <c r="BA1357" s="8" t="str">
        <f>+CONCATENATE("Para dar solución al incidente ",Tabla4[[#This Row],[Solución]])</f>
        <v>Para dar solución al incidente Se hace recuperacion de 40mts de reserva y caja de empalme de 24 hilos</v>
      </c>
      <c r="BB1357" s="3" t="str">
        <f>+_xlfn.CONCAT(Tabla4[[#This Row],[Causa Raiz]]," ",Tabla4[[#This Row],[Solución2]]," (",Tabla4[[#This Row],[Anillo]],"- Cabecera: ",Tabla4[[#This Row],[Cabecera]],"- Operador: ",Tabla4[[#This Row],[Operador]],")")</f>
        <v>Reportan apertura en el enlace Mov.Almirante - Mov.Villa Lorena en el Km 0,372 desde Villa Lorena ocasionado por Vandalismo Para dar solución al incidente Se hace recuperacion de 40mts de reserva y caja de empalme de 24 hilos (UK- Cabecera: CAMPESTRE- Operador: Colombia Telecomunicaciones)</v>
      </c>
    </row>
    <row r="1358" spans="1:54" s="2" customFormat="1" ht="199.5">
      <c r="A1358" s="38">
        <f t="shared" si="135"/>
        <v>1357</v>
      </c>
      <c r="B1358" s="3">
        <v>8443921</v>
      </c>
      <c r="C1358" s="3" t="s">
        <v>54</v>
      </c>
      <c r="D1358" s="23">
        <v>45382.895833333336</v>
      </c>
      <c r="E1358" s="23">
        <v>45383.416666666664</v>
      </c>
      <c r="F1358" s="1">
        <f t="shared" ca="1" si="134"/>
        <v>0.52083333332848269</v>
      </c>
      <c r="G1358" s="3" t="s">
        <v>55</v>
      </c>
      <c r="H1358" s="41"/>
      <c r="I1358" s="40"/>
      <c r="J1358" s="5" t="s">
        <v>56</v>
      </c>
      <c r="K1358" s="3" t="s">
        <v>77</v>
      </c>
      <c r="L1358" s="9" t="s">
        <v>78</v>
      </c>
      <c r="M1358" s="3" t="s">
        <v>656</v>
      </c>
      <c r="N1358" s="3" t="s">
        <v>657</v>
      </c>
      <c r="O1358" s="3" t="s">
        <v>6560</v>
      </c>
      <c r="P1358" s="3" t="s">
        <v>6561</v>
      </c>
      <c r="Q1358" s="4" t="s">
        <v>6562</v>
      </c>
      <c r="R1358" s="3" t="s">
        <v>796</v>
      </c>
      <c r="S1358" s="3" t="s">
        <v>249</v>
      </c>
      <c r="T1358" s="3" t="s">
        <v>66</v>
      </c>
      <c r="U1358" s="3" t="s">
        <v>6563</v>
      </c>
      <c r="V1358" s="22" t="str">
        <f t="shared" si="139"/>
        <v>RLFO; Hora de aviso: 21:30 31/03/2024; Solución: se recuperan 50 metros de reserva y se hace emaplme de 24 hilos; Hora de solución: 10:00 01/04/2024; Causa: Vandalismo</v>
      </c>
      <c r="W1358" s="4" t="s">
        <v>1775</v>
      </c>
      <c r="X1358" s="3"/>
      <c r="Y1358" s="3"/>
      <c r="Z1358" s="3" t="s">
        <v>69</v>
      </c>
      <c r="AA1358" s="3" t="s">
        <v>70</v>
      </c>
      <c r="AB1358" s="3">
        <v>8443921</v>
      </c>
      <c r="AC1358" s="3" t="s">
        <v>71</v>
      </c>
      <c r="AD1358" s="6">
        <v>0.375</v>
      </c>
      <c r="AE1358" s="7"/>
      <c r="AF1358" s="7"/>
      <c r="AG1358" s="6">
        <f>Tabla4[[#This Row],[Tiempo Parada de Reloj]]+Tabla4[[#This Row],[Tiempo Autorizado por Telefonica (no Máximo)]]</f>
        <v>0.375</v>
      </c>
      <c r="AH1358" s="7">
        <f t="shared" ca="1" si="136"/>
        <v>0.14583333332848269</v>
      </c>
      <c r="AI1358" s="8">
        <f t="shared" si="137"/>
        <v>9</v>
      </c>
      <c r="AJ1358" s="8">
        <f t="shared" ca="1" si="138"/>
        <v>3.4999999998835847</v>
      </c>
      <c r="AK1358" s="3" t="s">
        <v>87</v>
      </c>
      <c r="AL1358" s="3" t="s">
        <v>70</v>
      </c>
      <c r="AM1358" s="3" t="s">
        <v>460</v>
      </c>
      <c r="AN1358" s="3" t="s">
        <v>460</v>
      </c>
      <c r="AO1358" s="3" t="s">
        <v>87</v>
      </c>
      <c r="AP1358" s="3" t="s">
        <v>88</v>
      </c>
      <c r="AQ1358" s="23">
        <v>45405.988194444442</v>
      </c>
      <c r="AR1358" s="3"/>
      <c r="AS1358" s="23"/>
      <c r="AT1358" s="23"/>
      <c r="AU1358" s="3" t="s">
        <v>404</v>
      </c>
      <c r="AV1358" s="3" t="s">
        <v>6564</v>
      </c>
      <c r="AW1358" s="3" t="s">
        <v>135</v>
      </c>
      <c r="AX1358" s="3">
        <v>5.0598999999999998</v>
      </c>
      <c r="AY1358" s="3">
        <v>-75.483890000000002</v>
      </c>
      <c r="AZ1358" s="8" t="str">
        <f>+CONCATENATE("Reportan apertura en el enlace ",Tabla4[[#This Row],[Enlace]]," en el ",Tabla4[[#This Row],[Distancia óptica]]," ocasionado por ",Tabla4[[#This Row],[Causa del daño]])</f>
        <v>Reportan apertura en el enlace Mov. La sultana 2 - Mov.La carola en el km 1,3 desde la Mov. Sultana 2  ocasionado por Vandalismo</v>
      </c>
      <c r="BA1358" s="8" t="str">
        <f>+CONCATENATE("Para dar solución al incidente ",Tabla4[[#This Row],[Solución]])</f>
        <v>Para dar solución al incidente se recuperan 50 metros de reserva y se hace emaplme de 24 hilos</v>
      </c>
      <c r="BB1358" s="3" t="str">
        <f>+_xlfn.CONCAT(Tabla4[[#This Row],[Causa Raiz]]," ",Tabla4[[#This Row],[Solución2]]," (",Tabla4[[#This Row],[Anillo]],"- Cabecera: ",Tabla4[[#This Row],[Cabecera]],"- Operador: ",Tabla4[[#This Row],[Operador]],")")</f>
        <v>Reportan apertura en el enlace Mov. La sultana 2 - Mov.La carola en el km 1,3 desde la Mov. Sultana 2  ocasionado por Vandalismo Para dar solución al incidente se recuperan 50 metros de reserva y se hace emaplme de 24 hilos (Lineal- Cabecera: La Sultana II- Operador: Colombia Telecomunicaciones)</v>
      </c>
    </row>
    <row r="1359" spans="1:54" s="2" customFormat="1" ht="213.75">
      <c r="A1359" s="38">
        <f t="shared" si="135"/>
        <v>1358</v>
      </c>
      <c r="B1359" s="3">
        <v>8445442</v>
      </c>
      <c r="C1359" s="3" t="s">
        <v>54</v>
      </c>
      <c r="D1359" s="23">
        <v>45383.208333333336</v>
      </c>
      <c r="E1359" s="23">
        <v>45383.427083333336</v>
      </c>
      <c r="F1359" s="1">
        <f t="shared" ca="1" si="134"/>
        <v>0.21875</v>
      </c>
      <c r="G1359" s="3" t="s">
        <v>55</v>
      </c>
      <c r="H1359" s="41"/>
      <c r="I1359" s="40"/>
      <c r="J1359" s="5" t="s">
        <v>56</v>
      </c>
      <c r="K1359" s="3" t="s">
        <v>340</v>
      </c>
      <c r="L1359" s="9" t="s">
        <v>78</v>
      </c>
      <c r="M1359" s="3" t="s">
        <v>341</v>
      </c>
      <c r="N1359" s="3" t="s">
        <v>342</v>
      </c>
      <c r="O1359" s="3" t="s">
        <v>6565</v>
      </c>
      <c r="P1359" s="3" t="s">
        <v>6566</v>
      </c>
      <c r="Q1359" s="4" t="s">
        <v>6567</v>
      </c>
      <c r="R1359" s="3" t="s">
        <v>346</v>
      </c>
      <c r="S1359" s="3" t="s">
        <v>347</v>
      </c>
      <c r="T1359" s="3" t="s">
        <v>66</v>
      </c>
      <c r="U1359" s="3" t="s">
        <v>6568</v>
      </c>
      <c r="V1359" s="22" t="str">
        <f t="shared" si="139"/>
        <v>RLFO; Hora de aviso: 5:00 01/04/2024; Solución: Para dar solucion se realizo recuperacion de 20 mtrs de reserva y se hace un empalme de 48 hilos; Hora de solución: 10:15 01/04/2024; Causa: Vandalismo</v>
      </c>
      <c r="W1359" s="4" t="s">
        <v>349</v>
      </c>
      <c r="X1359" s="3"/>
      <c r="Y1359" s="3"/>
      <c r="Z1359" s="3" t="s">
        <v>69</v>
      </c>
      <c r="AA1359" s="3" t="s">
        <v>70</v>
      </c>
      <c r="AB1359" s="3">
        <v>8445442</v>
      </c>
      <c r="AC1359" s="3" t="s">
        <v>71</v>
      </c>
      <c r="AD1359" s="6">
        <v>5.2777777777777778E-2</v>
      </c>
      <c r="AE1359" s="7"/>
      <c r="AF1359" s="7"/>
      <c r="AG1359" s="6">
        <f>Tabla4[[#This Row],[Tiempo Parada de Reloj]]+Tabla4[[#This Row],[Tiempo Autorizado por Telefonica (no Máximo)]]</f>
        <v>5.2777777777777778E-2</v>
      </c>
      <c r="AH1359" s="7">
        <f t="shared" ca="1" si="136"/>
        <v>0.16597222222222222</v>
      </c>
      <c r="AI1359" s="8">
        <f t="shared" si="137"/>
        <v>1.2666666666666666</v>
      </c>
      <c r="AJ1359" s="8">
        <f t="shared" ca="1" si="138"/>
        <v>3.9833333333333334</v>
      </c>
      <c r="AK1359" s="3" t="s">
        <v>88</v>
      </c>
      <c r="AL1359" s="3" t="s">
        <v>70</v>
      </c>
      <c r="AM1359" s="3" t="s">
        <v>460</v>
      </c>
      <c r="AN1359" s="3" t="s">
        <v>460</v>
      </c>
      <c r="AO1359" s="3" t="s">
        <v>87</v>
      </c>
      <c r="AP1359" s="3" t="s">
        <v>98</v>
      </c>
      <c r="AQ1359" s="23">
        <v>45391.432638888888</v>
      </c>
      <c r="AR1359" s="3"/>
      <c r="AS1359" s="23"/>
      <c r="AT1359" s="23"/>
      <c r="AU1359" s="3" t="s">
        <v>351</v>
      </c>
      <c r="AV1359" s="3" t="s">
        <v>1229</v>
      </c>
      <c r="AW1359" s="3" t="s">
        <v>5800</v>
      </c>
      <c r="AX1359" s="3">
        <v>4.4114000000000004</v>
      </c>
      <c r="AY1359" s="3">
        <v>-75.234499999999997</v>
      </c>
      <c r="AZ1359" s="8" t="str">
        <f>+CONCATENATE("Reportan apertura en el enlace ",Tabla4[[#This Row],[Enlace]]," en el ",Tabla4[[#This Row],[Distancia óptica]]," ocasionado por ",Tabla4[[#This Row],[Causa del daño]])</f>
        <v>Reportan apertura en el enlace Mov. Chapinero - Mov. Piedra Pintada en el Km 3 desde Piedra pintada ocasionado por Vandalismo</v>
      </c>
      <c r="BA1359" s="8" t="str">
        <f>+CONCATENATE("Para dar solución al incidente ",Tabla4[[#This Row],[Solución]])</f>
        <v>Para dar solución al incidente Para dar solucion se realizo recuperacion de 20 mtrs de reserva y se hace un empalme de 48 hilos</v>
      </c>
      <c r="BB1359" s="3" t="str">
        <f>+_xlfn.CONCAT(Tabla4[[#This Row],[Causa Raiz]]," ",Tabla4[[#This Row],[Solución2]]," (",Tabla4[[#This Row],[Anillo]],"- Cabecera: ",Tabla4[[#This Row],[Cabecera]],"- Operador: ",Tabla4[[#This Row],[Operador]],")")</f>
        <v>Reportan apertura en el enlace Mov. Chapinero - Mov. Piedra Pintada en el Km 3 desde Piedra pintada ocasionado por Vandalismo Para dar solución al incidente Para dar solucion se realizo recuperacion de 20 mtrs de reserva y se hace un empalme de 48 hilos (lineal - Cabecera: La Pintada- Operador: Colombia Telecomunicaciones)</v>
      </c>
    </row>
    <row r="1360" spans="1:54" s="2" customFormat="1" ht="185.25">
      <c r="A1360" s="38">
        <f t="shared" si="135"/>
        <v>1359</v>
      </c>
      <c r="B1360" s="3">
        <v>8445675</v>
      </c>
      <c r="C1360" s="3" t="s">
        <v>54</v>
      </c>
      <c r="D1360" s="23">
        <v>45383.25</v>
      </c>
      <c r="E1360" s="23">
        <v>45383.385416666664</v>
      </c>
      <c r="F1360" s="1">
        <f t="shared" ca="1" si="134"/>
        <v>0.13541666666424135</v>
      </c>
      <c r="G1360" s="3" t="s">
        <v>55</v>
      </c>
      <c r="H1360" s="41"/>
      <c r="I1360" s="40"/>
      <c r="J1360" s="5" t="s">
        <v>56</v>
      </c>
      <c r="K1360" s="3" t="s">
        <v>122</v>
      </c>
      <c r="L1360" s="9" t="s">
        <v>78</v>
      </c>
      <c r="M1360" s="3" t="s">
        <v>123</v>
      </c>
      <c r="N1360" s="3" t="s">
        <v>124</v>
      </c>
      <c r="O1360" s="3" t="s">
        <v>6569</v>
      </c>
      <c r="P1360" s="3" t="s">
        <v>6570</v>
      </c>
      <c r="Q1360" s="4" t="s">
        <v>6571</v>
      </c>
      <c r="R1360" s="3" t="s">
        <v>128</v>
      </c>
      <c r="S1360" s="3" t="s">
        <v>129</v>
      </c>
      <c r="T1360" s="3" t="s">
        <v>329</v>
      </c>
      <c r="U1360" s="3" t="s">
        <v>6572</v>
      </c>
      <c r="V1360" s="22" t="str">
        <f t="shared" si="139"/>
        <v>RLFO; Hora de aviso: 6:00 01/04/2024; Solución: se recupera 150 metros de reserva y se hace un empalme de 24 hilos; Hora de solución: 9:15 01/04/2024; Causa: Incendio</v>
      </c>
      <c r="W1360" s="4" t="s">
        <v>132</v>
      </c>
      <c r="X1360" s="3"/>
      <c r="Y1360" s="3"/>
      <c r="Z1360" s="3" t="s">
        <v>69</v>
      </c>
      <c r="AA1360" s="3" t="s">
        <v>70</v>
      </c>
      <c r="AB1360" s="3">
        <v>8445500</v>
      </c>
      <c r="AC1360" s="3" t="s">
        <v>71</v>
      </c>
      <c r="AD1360" s="6">
        <v>0</v>
      </c>
      <c r="AE1360" s="7"/>
      <c r="AF1360" s="7"/>
      <c r="AG1360" s="6">
        <f>Tabla4[[#This Row],[Tiempo Parada de Reloj]]+Tabla4[[#This Row],[Tiempo Autorizado por Telefonica (no Máximo)]]</f>
        <v>0</v>
      </c>
      <c r="AH1360" s="7">
        <f t="shared" ca="1" si="136"/>
        <v>0.13541666666424135</v>
      </c>
      <c r="AI1360" s="8">
        <f t="shared" si="137"/>
        <v>0</v>
      </c>
      <c r="AJ1360" s="8">
        <f t="shared" ca="1" si="138"/>
        <v>3.2499999999417923</v>
      </c>
      <c r="AK1360" s="3" t="s">
        <v>88</v>
      </c>
      <c r="AL1360" s="3" t="s">
        <v>70</v>
      </c>
      <c r="AM1360" s="3" t="s">
        <v>460</v>
      </c>
      <c r="AN1360" s="3" t="s">
        <v>460</v>
      </c>
      <c r="AO1360" s="3" t="s">
        <v>87</v>
      </c>
      <c r="AP1360" s="3" t="s">
        <v>87</v>
      </c>
      <c r="AQ1360" s="23">
        <v>45385.543055555558</v>
      </c>
      <c r="AR1360" s="3"/>
      <c r="AS1360" s="23"/>
      <c r="AT1360" s="23"/>
      <c r="AU1360" s="3" t="s">
        <v>467</v>
      </c>
      <c r="AV1360" s="3" t="s">
        <v>593</v>
      </c>
      <c r="AW1360" s="3" t="s">
        <v>1311</v>
      </c>
      <c r="AX1360" s="3">
        <v>10.900224</v>
      </c>
      <c r="AY1360" s="3">
        <v>-74.768758000000005</v>
      </c>
      <c r="AZ1360" s="8" t="str">
        <f>+CONCATENATE("Reportan apertura en el enlace ",Tabla4[[#This Row],[Enlace]]," en el ",Tabla4[[#This Row],[Distancia óptica]]," ocasionado por ",Tabla4[[#This Row],[Causa del daño]])</f>
        <v>Reportan apertura en el enlace Mov Victoria - Mov Cortissoz en el Km 8,3 desde victoria ocasionado por Incendio</v>
      </c>
      <c r="BA1360" s="8" t="str">
        <f>+CONCATENATE("Para dar solución al incidente ",Tabla4[[#This Row],[Solución]])</f>
        <v>Para dar solución al incidente se recupera 150 metros de reserva y se hace un empalme de 24 hilos</v>
      </c>
      <c r="BB1360" s="3" t="str">
        <f>+_xlfn.CONCAT(Tabla4[[#This Row],[Causa Raiz]]," ",Tabla4[[#This Row],[Solución2]]," (",Tabla4[[#This Row],[Anillo]],"- Cabecera: ",Tabla4[[#This Row],[Cabecera]],"- Operador: ",Tabla4[[#This Row],[Operador]],")")</f>
        <v>Reportan apertura en el enlace Mov Victoria - Mov Cortissoz en el Km 8,3 desde victoria ocasionado por Incendio Para dar solución al incidente se recupera 150 metros de reserva y se hace un empalme de 24 hilos (UK- Cabecera: Victoria- Operador: Colombia Telecomunicaciones)</v>
      </c>
    </row>
    <row r="1361" spans="1:54" s="2" customFormat="1" ht="242.25">
      <c r="A1361" s="38">
        <f t="shared" si="135"/>
        <v>1360</v>
      </c>
      <c r="B1361" s="3">
        <v>8445943</v>
      </c>
      <c r="C1361" s="3" t="s">
        <v>136</v>
      </c>
      <c r="D1361" s="23">
        <v>45383.291666666664</v>
      </c>
      <c r="E1361" s="23">
        <v>45383.527777777781</v>
      </c>
      <c r="F1361" s="1">
        <f t="shared" ca="1" si="134"/>
        <v>0.23611111111677019</v>
      </c>
      <c r="G1361" s="3" t="s">
        <v>55</v>
      </c>
      <c r="H1361" s="41"/>
      <c r="I1361" s="40"/>
      <c r="J1361" s="5" t="s">
        <v>137</v>
      </c>
      <c r="K1361" s="3" t="s">
        <v>138</v>
      </c>
      <c r="L1361" s="9" t="s">
        <v>78</v>
      </c>
      <c r="M1361" s="3" t="s">
        <v>139</v>
      </c>
      <c r="N1361" s="3" t="s">
        <v>140</v>
      </c>
      <c r="O1361" s="3" t="s">
        <v>6573</v>
      </c>
      <c r="P1361" s="3" t="s">
        <v>6574</v>
      </c>
      <c r="Q1361" s="4" t="s">
        <v>6575</v>
      </c>
      <c r="R1361" s="3" t="s">
        <v>6508</v>
      </c>
      <c r="S1361" s="3" t="s">
        <v>145</v>
      </c>
      <c r="T1361" s="3" t="s">
        <v>66</v>
      </c>
      <c r="U1361" s="3" t="s">
        <v>1862</v>
      </c>
      <c r="V1361" s="22" t="str">
        <f t="shared" si="139"/>
        <v>RBHFO; Hora de aviso: 7:00 01/04/2024; Solución: se recupera 50 metros de reserva y se hace un empalme de 48 hilos; Hora de solución: 12:40 01/04/2024; Causa: Vandalismo</v>
      </c>
      <c r="W1361" s="4" t="s">
        <v>199</v>
      </c>
      <c r="X1361" s="3"/>
      <c r="Y1361" s="3"/>
      <c r="Z1361" s="3" t="s">
        <v>69</v>
      </c>
      <c r="AA1361" s="3" t="s">
        <v>71</v>
      </c>
      <c r="AB1361" s="3">
        <v>0</v>
      </c>
      <c r="AC1361" s="3" t="s">
        <v>71</v>
      </c>
      <c r="AD1361" s="6">
        <v>4.2361111111111113E-2</v>
      </c>
      <c r="AE1361" s="7"/>
      <c r="AF1361" s="7"/>
      <c r="AG1361" s="6">
        <f>Tabla4[[#This Row],[Tiempo Parada de Reloj]]+Tabla4[[#This Row],[Tiempo Autorizado por Telefonica (no Máximo)]]</f>
        <v>4.2361111111111113E-2</v>
      </c>
      <c r="AH1361" s="7">
        <f t="shared" ca="1" si="136"/>
        <v>0.19375000000565906</v>
      </c>
      <c r="AI1361" s="8">
        <f t="shared" si="137"/>
        <v>1.0166666666666666</v>
      </c>
      <c r="AJ1361" s="8">
        <f t="shared" ca="1" si="138"/>
        <v>4.650000000135817</v>
      </c>
      <c r="AK1361" s="3" t="s">
        <v>87</v>
      </c>
      <c r="AL1361" s="3" t="s">
        <v>70</v>
      </c>
      <c r="AM1361" s="3" t="s">
        <v>460</v>
      </c>
      <c r="AN1361" s="3" t="s">
        <v>460</v>
      </c>
      <c r="AO1361" s="3" t="s">
        <v>87</v>
      </c>
      <c r="AP1361" s="3" t="s">
        <v>87</v>
      </c>
      <c r="AQ1361" s="23">
        <v>45386.362500000003</v>
      </c>
      <c r="AR1361" s="3"/>
      <c r="AS1361" s="23"/>
      <c r="AT1361" s="23"/>
      <c r="AU1361" s="3" t="s">
        <v>481</v>
      </c>
      <c r="AV1361" s="3" t="s">
        <v>582</v>
      </c>
      <c r="AW1361" s="3" t="s">
        <v>2434</v>
      </c>
      <c r="AX1361" s="3">
        <v>3.43343</v>
      </c>
      <c r="AY1361" s="3">
        <v>-76.512467999999998</v>
      </c>
      <c r="AZ1361" s="8" t="str">
        <f>+CONCATENATE("Reportan apertura en el enlace ",Tabla4[[#This Row],[Enlace]]," en el ",Tabla4[[#This Row],[Distancia óptica]]," ocasionado por ",Tabla4[[#This Row],[Causa del daño]])</f>
        <v>Reportan apertura en el enlace Mov. Tequendama - Mov.Alameda en el Km 1,040 desde Refugio ocasionado por Vandalismo</v>
      </c>
      <c r="BA1361" s="8" t="str">
        <f>+CONCATENATE("Para dar solución al incidente ",Tabla4[[#This Row],[Solución]])</f>
        <v>Para dar solución al incidente se recupera 50 metros de reserva y se hace un empalme de 48 hilos</v>
      </c>
      <c r="BB1361" s="3" t="str">
        <f>+_xlfn.CONCAT(Tabla4[[#This Row],[Causa Raiz]]," ",Tabla4[[#This Row],[Solución2]]," (",Tabla4[[#This Row],[Anillo]],"- Cabecera: ",Tabla4[[#This Row],[Cabecera]],"- Operador: ",Tabla4[[#This Row],[Operador]],")")</f>
        <v>Reportan apertura en el enlace Mov. Tequendama - Mov.Alameda en el Km 1,040 desde Refugio ocasionado por Vandalismo Para dar solución al incidente se recupera 50 metros de reserva y se hace un empalme de 48 hilos (Anillo Nuevo Tequendama- Cabecera: Tequendama- Operador: Infraco)</v>
      </c>
    </row>
    <row r="1362" spans="1:54" s="2" customFormat="1" ht="199.5">
      <c r="A1362" s="38">
        <f t="shared" si="135"/>
        <v>1361</v>
      </c>
      <c r="B1362" s="3">
        <v>8445983</v>
      </c>
      <c r="C1362" s="3" t="s">
        <v>54</v>
      </c>
      <c r="D1362" s="23">
        <v>45383.305555555555</v>
      </c>
      <c r="E1362" s="23">
        <v>45384.6875</v>
      </c>
      <c r="F1362" s="1">
        <f t="shared" ref="F1362:F1425" ca="1" si="140">IF(ISBLANK(E1362),IF(ISBLANK(D1362),0,NOW()-D1362),E1362-D1362)</f>
        <v>1.3819444444452529</v>
      </c>
      <c r="G1362" s="3" t="s">
        <v>55</v>
      </c>
      <c r="H1362" s="41"/>
      <c r="I1362" s="40"/>
      <c r="J1362" s="5" t="s">
        <v>56</v>
      </c>
      <c r="K1362" s="3" t="s">
        <v>57</v>
      </c>
      <c r="L1362" s="9" t="s">
        <v>58</v>
      </c>
      <c r="M1362" s="3" t="s">
        <v>59</v>
      </c>
      <c r="N1362" s="3" t="s">
        <v>60</v>
      </c>
      <c r="O1362" s="3" t="s">
        <v>6576</v>
      </c>
      <c r="P1362" s="3" t="s">
        <v>6577</v>
      </c>
      <c r="Q1362" s="4" t="s">
        <v>6578</v>
      </c>
      <c r="R1362" s="3" t="s">
        <v>64</v>
      </c>
      <c r="S1362" s="3" t="s">
        <v>65</v>
      </c>
      <c r="T1362" s="3" t="s">
        <v>380</v>
      </c>
      <c r="U1362" s="3" t="s">
        <v>6579</v>
      </c>
      <c r="V1362" s="22" t="str">
        <f t="shared" si="139"/>
        <v>RLFO; Hora de aviso: 7:20 01/04/2024; Solución: se realiza tendido de 70 metros de fo de 24 hilos  y dos empalmes de 24 hilos; Hora de solución: 16:30 02/04/2024; Causa: Corto Circuito</v>
      </c>
      <c r="W1362" s="4" t="s">
        <v>68</v>
      </c>
      <c r="X1362" s="3"/>
      <c r="Y1362" s="3"/>
      <c r="Z1362" s="3" t="s">
        <v>69</v>
      </c>
      <c r="AA1362" s="3" t="s">
        <v>71</v>
      </c>
      <c r="AB1362" s="3">
        <v>0</v>
      </c>
      <c r="AC1362" s="3" t="s">
        <v>71</v>
      </c>
      <c r="AD1362" s="6">
        <v>1.2159722222222222</v>
      </c>
      <c r="AE1362" s="7"/>
      <c r="AF1362" s="7"/>
      <c r="AG1362" s="6">
        <f>Tabla4[[#This Row],[Tiempo Parada de Reloj]]+Tabla4[[#This Row],[Tiempo Autorizado por Telefonica (no Máximo)]]</f>
        <v>1.2159722222222222</v>
      </c>
      <c r="AH1362" s="7">
        <f t="shared" ca="1" si="136"/>
        <v>0.16597222222303065</v>
      </c>
      <c r="AI1362" s="8">
        <f t="shared" si="137"/>
        <v>29.183333333333334</v>
      </c>
      <c r="AJ1362" s="8">
        <f t="shared" ca="1" si="138"/>
        <v>3.9833333333527357</v>
      </c>
      <c r="AK1362" s="3" t="s">
        <v>87</v>
      </c>
      <c r="AL1362" s="3" t="s">
        <v>70</v>
      </c>
      <c r="AM1362" s="3" t="s">
        <v>98</v>
      </c>
      <c r="AN1362" s="3" t="s">
        <v>98</v>
      </c>
      <c r="AO1362" s="3" t="s">
        <v>87</v>
      </c>
      <c r="AP1362" s="3" t="s">
        <v>87</v>
      </c>
      <c r="AQ1362" s="23">
        <v>45387.702777777777</v>
      </c>
      <c r="AR1362" s="3"/>
      <c r="AS1362" s="23"/>
      <c r="AT1362" s="23"/>
      <c r="AU1362" s="3" t="s">
        <v>100</v>
      </c>
      <c r="AV1362" s="3" t="s">
        <v>6580</v>
      </c>
      <c r="AW1362" s="3" t="s">
        <v>1311</v>
      </c>
      <c r="AX1362" s="3">
        <v>4.72879</v>
      </c>
      <c r="AY1362" s="3">
        <v>-74.055250000000001</v>
      </c>
      <c r="AZ1362" s="8" t="str">
        <f>+CONCATENATE("Reportan apertura en el enlace ",Tabla4[[#This Row],[Enlace]]," en el ",Tabla4[[#This Row],[Distancia óptica]]," ocasionado por ",Tabla4[[#This Row],[Causa del daño]])</f>
        <v>Reportan apertura en el enlace Santa Carolina - Comcel Prado en el Km 11,4 desde Santa Carolina ocasionado por Corto Circuito</v>
      </c>
      <c r="BA1362" s="8" t="str">
        <f>+CONCATENATE("Para dar solución al incidente ",Tabla4[[#This Row],[Solución]])</f>
        <v>Para dar solución al incidente se realiza tendido de 70 metros de fo de 24 hilos  y dos empalmes de 24 hilos</v>
      </c>
      <c r="BB1362" s="3" t="str">
        <f>+_xlfn.CONCAT(Tabla4[[#This Row],[Causa Raiz]]," ",Tabla4[[#This Row],[Solución2]]," (",Tabla4[[#This Row],[Anillo]],"- Cabecera: ",Tabla4[[#This Row],[Cabecera]],"- Operador: ",Tabla4[[#This Row],[Operador]],")")</f>
        <v>Reportan apertura en el enlace Santa Carolina - Comcel Prado en el Km 11,4 desde Santa Carolina ocasionado por Corto Circuito Para dar solución al incidente se realiza tendido de 70 metros de fo de 24 hilos  y dos empalmes de 24 hilos (UK- Cabecera: DTO 11086- Operador: Colombia Telecomunicaciones)</v>
      </c>
    </row>
    <row r="1363" spans="1:54" s="2" customFormat="1" ht="128.25">
      <c r="A1363" s="38">
        <f t="shared" si="135"/>
        <v>1362</v>
      </c>
      <c r="B1363" s="3">
        <v>8446172</v>
      </c>
      <c r="C1363" s="3" t="s">
        <v>163</v>
      </c>
      <c r="D1363" s="23">
        <v>45383.364583333336</v>
      </c>
      <c r="E1363" s="23">
        <v>45383.365972222222</v>
      </c>
      <c r="F1363" s="1">
        <f t="shared" ca="1" si="140"/>
        <v>1.3888888861401938E-3</v>
      </c>
      <c r="G1363" s="3" t="s">
        <v>55</v>
      </c>
      <c r="H1363" s="41"/>
      <c r="I1363" s="40"/>
      <c r="J1363" s="5" t="s">
        <v>56</v>
      </c>
      <c r="K1363" s="3" t="s">
        <v>77</v>
      </c>
      <c r="L1363" s="9" t="s">
        <v>58</v>
      </c>
      <c r="M1363" s="3" t="s">
        <v>656</v>
      </c>
      <c r="N1363" s="3" t="s">
        <v>657</v>
      </c>
      <c r="O1363" s="3" t="s">
        <v>6581</v>
      </c>
      <c r="P1363" s="3"/>
      <c r="Q1363" s="4" t="s">
        <v>6582</v>
      </c>
      <c r="R1363" s="3" t="s">
        <v>796</v>
      </c>
      <c r="S1363" s="3" t="s">
        <v>289</v>
      </c>
      <c r="T1363" s="3" t="s">
        <v>104</v>
      </c>
      <c r="U1363" s="3" t="s">
        <v>5189</v>
      </c>
      <c r="V1363" s="22" t="str">
        <f t="shared" si="139"/>
        <v>RDFO; Hora de aviso: 8:45 01/04/2024; Solución: Falla de patch cord; Hora de solución: 8:47 01/04/2024; Causa: Visita Fallida</v>
      </c>
      <c r="W1363" s="4" t="s">
        <v>1775</v>
      </c>
      <c r="X1363" s="3"/>
      <c r="Y1363" s="3"/>
      <c r="Z1363" s="3" t="s">
        <v>69</v>
      </c>
      <c r="AA1363" s="3" t="s">
        <v>70</v>
      </c>
      <c r="AB1363" s="3">
        <v>8446172</v>
      </c>
      <c r="AC1363" s="3" t="s">
        <v>71</v>
      </c>
      <c r="AD1363" s="6">
        <v>0</v>
      </c>
      <c r="AE1363" s="7"/>
      <c r="AF1363" s="7"/>
      <c r="AG1363" s="6">
        <f>Tabla4[[#This Row],[Tiempo Parada de Reloj]]+Tabla4[[#This Row],[Tiempo Autorizado por Telefonica (no Máximo)]]</f>
        <v>0</v>
      </c>
      <c r="AH1363" s="7">
        <f t="shared" ca="1" si="136"/>
        <v>1.3888888861401938E-3</v>
      </c>
      <c r="AI1363" s="8">
        <f t="shared" si="137"/>
        <v>0</v>
      </c>
      <c r="AJ1363" s="8">
        <f t="shared" ca="1" si="138"/>
        <v>3.3333333267364651E-2</v>
      </c>
      <c r="AK1363" s="3" t="s">
        <v>106</v>
      </c>
      <c r="AL1363" s="3" t="s">
        <v>70</v>
      </c>
      <c r="AM1363" s="3" t="s">
        <v>98</v>
      </c>
      <c r="AN1363" s="3" t="s">
        <v>98</v>
      </c>
      <c r="AO1363" s="3" t="s">
        <v>98</v>
      </c>
      <c r="AP1363" s="3" t="s">
        <v>98</v>
      </c>
      <c r="AQ1363" s="23">
        <v>45383.666666666664</v>
      </c>
      <c r="AR1363" s="3"/>
      <c r="AS1363" s="23"/>
      <c r="AT1363" s="23"/>
      <c r="AU1363" s="3" t="s">
        <v>662</v>
      </c>
      <c r="AV1363" s="3" t="s">
        <v>843</v>
      </c>
      <c r="AW1363" s="3" t="s">
        <v>76</v>
      </c>
      <c r="AX1363" s="3" t="s">
        <v>69</v>
      </c>
      <c r="AY1363" s="3" t="s">
        <v>69</v>
      </c>
      <c r="AZ1363" s="8" t="str">
        <f>+CONCATENATE("Reportan apertura en el enlace ",Tabla4[[#This Row],[Enlace]]," en el ",Tabla4[[#This Row],[Distancia óptica]]," ocasionado por ",Tabla4[[#This Row],[Causa del daño]])</f>
        <v>Reportan apertura en el enlace Manizales - La Cruz en el  ocasionado por Visita Fallida</v>
      </c>
      <c r="BA1363" s="8" t="str">
        <f>+CONCATENATE("Para dar solución al incidente ",Tabla4[[#This Row],[Solución]])</f>
        <v>Para dar solución al incidente Falla de patch cord</v>
      </c>
      <c r="BB1363" s="3" t="str">
        <f>+_xlfn.CONCAT(Tabla4[[#This Row],[Causa Raiz]]," ",Tabla4[[#This Row],[Solución2]]," (",Tabla4[[#This Row],[Anillo]],"- Cabecera: ",Tabla4[[#This Row],[Cabecera]],"- Operador: ",Tabla4[[#This Row],[Operador]],")")</f>
        <v>Reportan apertura en el enlace Manizales - La Cruz en el  ocasionado por Visita Fallida Para dar solución al incidente Falla de patch cord (Troncal- Cabecera: Manizales - Operador: Colombia Telecomunicaciones)</v>
      </c>
    </row>
    <row r="1364" spans="1:54" s="2" customFormat="1" ht="142.5">
      <c r="A1364" s="38">
        <f t="shared" si="135"/>
        <v>1363</v>
      </c>
      <c r="B1364" s="3">
        <v>8446412</v>
      </c>
      <c r="C1364" s="3" t="s">
        <v>163</v>
      </c>
      <c r="D1364" s="23">
        <v>45383.375</v>
      </c>
      <c r="E1364" s="23">
        <v>45383.534722222219</v>
      </c>
      <c r="F1364" s="1">
        <f t="shared" ca="1" si="140"/>
        <v>0.15972222221898846</v>
      </c>
      <c r="G1364" s="3" t="s">
        <v>164</v>
      </c>
      <c r="H1364" s="41" t="s">
        <v>165</v>
      </c>
      <c r="I1364" s="40" t="s">
        <v>6583</v>
      </c>
      <c r="J1364" s="5" t="s">
        <v>167</v>
      </c>
      <c r="K1364" s="3" t="s">
        <v>168</v>
      </c>
      <c r="L1364" s="9" t="s">
        <v>58</v>
      </c>
      <c r="M1364" s="3" t="s">
        <v>4015</v>
      </c>
      <c r="N1364" s="3" t="s">
        <v>4016</v>
      </c>
      <c r="O1364" s="3" t="s">
        <v>6584</v>
      </c>
      <c r="P1364" s="3">
        <v>0</v>
      </c>
      <c r="Q1364" s="4" t="s">
        <v>6585</v>
      </c>
      <c r="R1364" s="3" t="s">
        <v>346</v>
      </c>
      <c r="S1364" s="3" t="s">
        <v>175</v>
      </c>
      <c r="T1364" s="3" t="s">
        <v>66</v>
      </c>
      <c r="U1364" s="3" t="s">
        <v>1439</v>
      </c>
      <c r="V1364" s="22" t="str">
        <f t="shared" si="139"/>
        <v>RDFO; Hora de aviso: 9:00 01/04/2024; Solución: se recupera reserva y se hace un empalme; Hora de solución: 12:50 01/04/2024; Causa: Vandalismo</v>
      </c>
      <c r="W1364" s="4" t="s">
        <v>178</v>
      </c>
      <c r="X1364" s="3"/>
      <c r="Y1364" s="3"/>
      <c r="Z1364" s="3" t="s">
        <v>69</v>
      </c>
      <c r="AA1364" s="3" t="s">
        <v>71</v>
      </c>
      <c r="AB1364" s="3">
        <v>0</v>
      </c>
      <c r="AC1364" s="3" t="s">
        <v>71</v>
      </c>
      <c r="AD1364" s="6">
        <v>0</v>
      </c>
      <c r="AE1364" s="7"/>
      <c r="AF1364" s="7"/>
      <c r="AG1364" s="6">
        <f>Tabla4[[#This Row],[Tiempo Parada de Reloj]]+Tabla4[[#This Row],[Tiempo Autorizado por Telefonica (no Máximo)]]</f>
        <v>0</v>
      </c>
      <c r="AH1364" s="7">
        <f t="shared" ca="1" si="136"/>
        <v>0.15972222221898846</v>
      </c>
      <c r="AI1364" s="8">
        <f t="shared" si="137"/>
        <v>0</v>
      </c>
      <c r="AJ1364" s="8">
        <f t="shared" ca="1" si="138"/>
        <v>3.8333333332557231</v>
      </c>
      <c r="AK1364" s="3" t="s">
        <v>87</v>
      </c>
      <c r="AL1364" s="3" t="s">
        <v>70</v>
      </c>
      <c r="AM1364" s="3" t="s">
        <v>460</v>
      </c>
      <c r="AN1364" s="3" t="s">
        <v>460</v>
      </c>
      <c r="AO1364" s="3"/>
      <c r="AP1364" s="3"/>
      <c r="AQ1364" s="23">
        <f ca="1">NOW()</f>
        <v>45503.696834953706</v>
      </c>
      <c r="AR1364" s="3"/>
      <c r="AS1364" s="23"/>
      <c r="AT1364" s="23"/>
      <c r="AU1364" s="3" t="s">
        <v>168</v>
      </c>
      <c r="AV1364" s="3" t="s">
        <v>4016</v>
      </c>
      <c r="AW1364" s="3" t="s">
        <v>1323</v>
      </c>
      <c r="AX1364" s="3" t="s">
        <v>69</v>
      </c>
      <c r="AY1364" s="3" t="s">
        <v>69</v>
      </c>
      <c r="AZ1364" s="8" t="str">
        <f>+CONCATENATE("Reportan apertura en el enlace ",Tabla4[[#This Row],[Enlace]]," en el ",Tabla4[[#This Row],[Distancia óptica]]," ocasionado por ",Tabla4[[#This Row],[Causa del daño]])</f>
        <v>Reportan apertura en el enlace Mocoa - La fragua en el 0 ocasionado por Vandalismo</v>
      </c>
      <c r="BA1364" s="8" t="str">
        <f>+CONCATENATE("Para dar solución al incidente ",Tabla4[[#This Row],[Solución]])</f>
        <v>Para dar solución al incidente se recupera reserva y se hace un empalme</v>
      </c>
      <c r="BB1364" s="3" t="str">
        <f>+_xlfn.CONCAT(Tabla4[[#This Row],[Causa Raiz]]," ",Tabla4[[#This Row],[Solución2]]," (",Tabla4[[#This Row],[Anillo]],"- Cabecera: ",Tabla4[[#This Row],[Cabecera]],"- Operador: ",Tabla4[[#This Row],[Operador]],")")</f>
        <v>Reportan apertura en el enlace Mocoa - La fragua en el 0 ocasionado por Vandalismo Para dar solución al incidente se recupera reserva y se hace un empalme (TRONCAL- Cabecera: MOCOA- Operador: Telmex - Claro)</v>
      </c>
    </row>
    <row r="1365" spans="1:54" s="2" customFormat="1" ht="171">
      <c r="A1365" s="38">
        <f t="shared" si="135"/>
        <v>1364</v>
      </c>
      <c r="B1365" s="3">
        <v>8444735</v>
      </c>
      <c r="C1365" s="3" t="s">
        <v>163</v>
      </c>
      <c r="D1365" s="23">
        <v>45383.458333333336</v>
      </c>
      <c r="E1365" s="23">
        <v>45383.555555555555</v>
      </c>
      <c r="F1365" s="1">
        <f t="shared" ca="1" si="140"/>
        <v>9.7222222218988463E-2</v>
      </c>
      <c r="G1365" s="3" t="s">
        <v>55</v>
      </c>
      <c r="H1365" s="41"/>
      <c r="I1365" s="40"/>
      <c r="J1365" s="5" t="s">
        <v>56</v>
      </c>
      <c r="K1365" s="3" t="s">
        <v>122</v>
      </c>
      <c r="L1365" s="9" t="s">
        <v>78</v>
      </c>
      <c r="M1365" s="3" t="s">
        <v>123</v>
      </c>
      <c r="N1365" s="3" t="s">
        <v>124</v>
      </c>
      <c r="O1365" s="3" t="s">
        <v>6586</v>
      </c>
      <c r="P1365" s="3" t="s">
        <v>6587</v>
      </c>
      <c r="Q1365" s="4" t="s">
        <v>6588</v>
      </c>
      <c r="R1365" s="3" t="s">
        <v>128</v>
      </c>
      <c r="S1365" s="3" t="s">
        <v>129</v>
      </c>
      <c r="T1365" s="3" t="s">
        <v>146</v>
      </c>
      <c r="U1365" s="3" t="s">
        <v>1345</v>
      </c>
      <c r="V1365" s="22" t="str">
        <f t="shared" si="139"/>
        <v>RDFO; Hora de aviso: 11:00 01/04/2024; Solución: Se realiza migracion entre empalmes; Hora de solución: 13:20 01/04/2024; Causa: Falla en la Red FiOp</v>
      </c>
      <c r="W1365" s="4" t="s">
        <v>132</v>
      </c>
      <c r="X1365" s="3"/>
      <c r="Y1365" s="3"/>
      <c r="Z1365" s="3" t="s">
        <v>69</v>
      </c>
      <c r="AA1365" s="3" t="s">
        <v>70</v>
      </c>
      <c r="AB1365" s="3">
        <v>8444735</v>
      </c>
      <c r="AC1365" s="3" t="s">
        <v>70</v>
      </c>
      <c r="AD1365" s="6">
        <v>0</v>
      </c>
      <c r="AE1365" s="7"/>
      <c r="AF1365" s="7"/>
      <c r="AG1365" s="6">
        <f>Tabla4[[#This Row],[Tiempo Parada de Reloj]]+Tabla4[[#This Row],[Tiempo Autorizado por Telefonica (no Máximo)]]</f>
        <v>0</v>
      </c>
      <c r="AH1365" s="7">
        <f t="shared" ca="1" si="136"/>
        <v>9.7222222218988463E-2</v>
      </c>
      <c r="AI1365" s="8">
        <f t="shared" si="137"/>
        <v>0</v>
      </c>
      <c r="AJ1365" s="8">
        <f t="shared" ca="1" si="138"/>
        <v>2.3333333332557231</v>
      </c>
      <c r="AK1365" s="3" t="s">
        <v>87</v>
      </c>
      <c r="AL1365" s="3" t="s">
        <v>70</v>
      </c>
      <c r="AM1365" s="3" t="s">
        <v>98</v>
      </c>
      <c r="AN1365" s="3" t="s">
        <v>98</v>
      </c>
      <c r="AO1365" s="3" t="s">
        <v>87</v>
      </c>
      <c r="AP1365" s="3" t="s">
        <v>87</v>
      </c>
      <c r="AQ1365" s="23">
        <v>45385.602083333331</v>
      </c>
      <c r="AR1365" s="3"/>
      <c r="AS1365" s="23"/>
      <c r="AT1365" s="23"/>
      <c r="AU1365" s="3" t="s">
        <v>467</v>
      </c>
      <c r="AV1365" s="3" t="s">
        <v>6589</v>
      </c>
      <c r="AW1365" s="3" t="s">
        <v>48</v>
      </c>
      <c r="AX1365" s="3">
        <v>10.949938</v>
      </c>
      <c r="AY1365" s="3">
        <v>-74.768073000000001</v>
      </c>
      <c r="AZ1365" s="8" t="str">
        <f>+CONCATENATE("Reportan apertura en el enlace ",Tabla4[[#This Row],[Enlace]]," en el ",Tabla4[[#This Row],[Distancia óptica]]," ocasionado por ",Tabla4[[#This Row],[Causa del daño]])</f>
        <v>Reportan apertura en el enlace Mov.Salamanca - Mov.Las nieves en el Km 2,256 desde salamanca  ocasionado por Falla en la Red FiOp</v>
      </c>
      <c r="BA1365" s="8" t="str">
        <f>+CONCATENATE("Para dar solución al incidente ",Tabla4[[#This Row],[Solución]])</f>
        <v>Para dar solución al incidente Se realiza migracion entre empalmes</v>
      </c>
      <c r="BB1365" s="3" t="str">
        <f>+_xlfn.CONCAT(Tabla4[[#This Row],[Causa Raiz]]," ",Tabla4[[#This Row],[Solución2]]," (",Tabla4[[#This Row],[Anillo]],"- Cabecera: ",Tabla4[[#This Row],[Cabecera]],"- Operador: ",Tabla4[[#This Row],[Operador]],")")</f>
        <v>Reportan apertura en el enlace Mov.Salamanca - Mov.Las nieves en el Km 2,256 desde salamanca  ocasionado por Falla en la Red FiOp Para dar solución al incidente Se realiza migracion entre empalmes (Anillo- Cabecera: Salamanca- Operador: Colombia Telecomunicaciones)</v>
      </c>
    </row>
    <row r="1366" spans="1:54" s="2" customFormat="1" ht="199.5">
      <c r="A1366" s="38">
        <f t="shared" si="135"/>
        <v>1365</v>
      </c>
      <c r="B1366" s="3">
        <v>8447150</v>
      </c>
      <c r="C1366" s="3" t="s">
        <v>136</v>
      </c>
      <c r="D1366" s="23">
        <v>45383.472222222219</v>
      </c>
      <c r="E1366" s="23">
        <v>45383.548611111109</v>
      </c>
      <c r="F1366" s="1">
        <f t="shared" ca="1" si="140"/>
        <v>7.6388888890505768E-2</v>
      </c>
      <c r="G1366" s="3" t="s">
        <v>55</v>
      </c>
      <c r="H1366" s="41"/>
      <c r="I1366" s="40"/>
      <c r="J1366" s="5" t="s">
        <v>137</v>
      </c>
      <c r="K1366" s="3" t="s">
        <v>57</v>
      </c>
      <c r="L1366" s="9" t="s">
        <v>78</v>
      </c>
      <c r="M1366" s="3" t="s">
        <v>59</v>
      </c>
      <c r="N1366" s="3" t="s">
        <v>60</v>
      </c>
      <c r="O1366" s="3" t="s">
        <v>6590</v>
      </c>
      <c r="P1366" s="3" t="s">
        <v>6591</v>
      </c>
      <c r="Q1366" s="4" t="s">
        <v>6592</v>
      </c>
      <c r="R1366" s="3" t="s">
        <v>980</v>
      </c>
      <c r="S1366" s="3" t="s">
        <v>65</v>
      </c>
      <c r="T1366" s="3" t="s">
        <v>66</v>
      </c>
      <c r="U1366" s="3" t="s">
        <v>6593</v>
      </c>
      <c r="V1366" s="22" t="str">
        <f t="shared" si="139"/>
        <v>RBHFO; Hora de aviso: 11:20 01/04/2024; Solución: se realiza tendido de 70 metros de fo y dos empalmes de 48 hilos; Hora de solución: 13:10 01/04/2024; Causa: Vandalismo</v>
      </c>
      <c r="W1366" s="4" t="s">
        <v>2237</v>
      </c>
      <c r="X1366" s="3"/>
      <c r="Y1366" s="3"/>
      <c r="Z1366" s="3" t="s">
        <v>69</v>
      </c>
      <c r="AA1366" s="3" t="s">
        <v>71</v>
      </c>
      <c r="AB1366" s="3">
        <v>0</v>
      </c>
      <c r="AC1366" s="3" t="s">
        <v>71</v>
      </c>
      <c r="AD1366" s="6">
        <v>0</v>
      </c>
      <c r="AE1366" s="7"/>
      <c r="AF1366" s="7"/>
      <c r="AG1366" s="6">
        <f>Tabla4[[#This Row],[Tiempo Parada de Reloj]]+Tabla4[[#This Row],[Tiempo Autorizado por Telefonica (no Máximo)]]</f>
        <v>0</v>
      </c>
      <c r="AH1366" s="7">
        <f t="shared" ca="1" si="136"/>
        <v>7.6388888890505768E-2</v>
      </c>
      <c r="AI1366" s="8">
        <f t="shared" si="137"/>
        <v>0</v>
      </c>
      <c r="AJ1366" s="8">
        <f t="shared" ca="1" si="138"/>
        <v>1.8333333333721384</v>
      </c>
      <c r="AK1366" s="3" t="s">
        <v>87</v>
      </c>
      <c r="AL1366" s="3" t="s">
        <v>70</v>
      </c>
      <c r="AM1366" s="3" t="s">
        <v>98</v>
      </c>
      <c r="AN1366" s="3" t="s">
        <v>98</v>
      </c>
      <c r="AO1366" s="3" t="s">
        <v>87</v>
      </c>
      <c r="AP1366" s="3" t="s">
        <v>87</v>
      </c>
      <c r="AQ1366" s="23">
        <v>45385.975694444445</v>
      </c>
      <c r="AR1366" s="3"/>
      <c r="AS1366" s="23"/>
      <c r="AT1366" s="23"/>
      <c r="AU1366" s="3" t="s">
        <v>100</v>
      </c>
      <c r="AV1366" s="3" t="s">
        <v>5145</v>
      </c>
      <c r="AW1366" s="3" t="s">
        <v>6542</v>
      </c>
      <c r="AX1366" s="3">
        <v>4.6780556000000004</v>
      </c>
      <c r="AY1366" s="3">
        <v>-74.086387999999999</v>
      </c>
      <c r="AZ1366" s="8" t="str">
        <f>+CONCATENATE("Reportan apertura en el enlace ",Tabla4[[#This Row],[Enlace]]," en el ",Tabla4[[#This Row],[Distancia óptica]]," ocasionado por ",Tabla4[[#This Row],[Causa del daño]])</f>
        <v>Reportan apertura en el enlace Mov.Metropolis - Mov.Las ferias Occidentales en el Km 2,5 desde las ferias ocasionado por Vandalismo</v>
      </c>
      <c r="BA1366" s="8" t="str">
        <f>+CONCATENATE("Para dar solución al incidente ",Tabla4[[#This Row],[Solución]])</f>
        <v>Para dar solución al incidente se realiza tendido de 70 metros de fo y dos empalmes de 48 hilos</v>
      </c>
      <c r="BB1366" s="3" t="str">
        <f>+_xlfn.CONCAT(Tabla4[[#This Row],[Causa Raiz]]," ",Tabla4[[#This Row],[Solución2]]," (",Tabla4[[#This Row],[Anillo]],"- Cabecera: ",Tabla4[[#This Row],[Cabecera]],"- Operador: ",Tabla4[[#This Row],[Operador]],")")</f>
        <v>Reportan apertura en el enlace Mov.Metropolis - Mov.Las ferias Occidentales en el Km 2,5 desde las ferias ocasionado por Vandalismo Para dar solución al incidente se realiza tendido de 70 metros de fo y dos empalmes de 48 hilos (Anillo 31- Cabecera: Palo Blanco - Operador: Infraco)</v>
      </c>
    </row>
    <row r="1367" spans="1:54" s="2" customFormat="1" ht="171">
      <c r="A1367" s="38">
        <f t="shared" si="135"/>
        <v>1366</v>
      </c>
      <c r="B1367" s="3">
        <v>8447256</v>
      </c>
      <c r="C1367" s="3" t="s">
        <v>54</v>
      </c>
      <c r="D1367" s="23">
        <v>45383.479861111111</v>
      </c>
      <c r="E1367" s="23">
        <v>45383.527777777781</v>
      </c>
      <c r="F1367" s="1">
        <f t="shared" ca="1" si="140"/>
        <v>4.7916666670062114E-2</v>
      </c>
      <c r="G1367" s="3" t="s">
        <v>55</v>
      </c>
      <c r="H1367" s="41"/>
      <c r="I1367" s="40"/>
      <c r="J1367" s="5" t="s">
        <v>56</v>
      </c>
      <c r="K1367" s="3" t="s">
        <v>122</v>
      </c>
      <c r="L1367" s="9" t="s">
        <v>58</v>
      </c>
      <c r="M1367" s="3" t="s">
        <v>383</v>
      </c>
      <c r="N1367" s="3" t="s">
        <v>384</v>
      </c>
      <c r="O1367" s="3" t="s">
        <v>6594</v>
      </c>
      <c r="P1367" s="3" t="s">
        <v>6595</v>
      </c>
      <c r="Q1367" s="4" t="s">
        <v>6596</v>
      </c>
      <c r="R1367" s="3" t="s">
        <v>562</v>
      </c>
      <c r="S1367" s="3" t="s">
        <v>389</v>
      </c>
      <c r="T1367" s="3" t="s">
        <v>682</v>
      </c>
      <c r="U1367" s="3" t="s">
        <v>6597</v>
      </c>
      <c r="V1367" s="22" t="str">
        <f t="shared" si="139"/>
        <v>RLFO; Hora de aviso: 11:31 01/04/2024; Solución: se recuperan 20 metros de reserva y se fusiona de nuevo en ODF; Hora de solución: 12:40 01/04/2024; Causa: Falla en ODF Planta Externa</v>
      </c>
      <c r="W1367" s="4" t="s">
        <v>132</v>
      </c>
      <c r="X1367" s="3"/>
      <c r="Y1367" s="3"/>
      <c r="Z1367" s="3" t="s">
        <v>69</v>
      </c>
      <c r="AA1367" s="3" t="s">
        <v>70</v>
      </c>
      <c r="AB1367" s="3">
        <v>8447256</v>
      </c>
      <c r="AC1367" s="3" t="s">
        <v>71</v>
      </c>
      <c r="AD1367" s="6">
        <v>0</v>
      </c>
      <c r="AE1367" s="7"/>
      <c r="AF1367" s="7"/>
      <c r="AG1367" s="6">
        <f>Tabla4[[#This Row],[Tiempo Parada de Reloj]]+Tabla4[[#This Row],[Tiempo Autorizado por Telefonica (no Máximo)]]</f>
        <v>0</v>
      </c>
      <c r="AH1367" s="7">
        <f t="shared" ca="1" si="136"/>
        <v>4.7916666670062114E-2</v>
      </c>
      <c r="AI1367" s="8">
        <f t="shared" si="137"/>
        <v>0</v>
      </c>
      <c r="AJ1367" s="8">
        <f t="shared" ca="1" si="138"/>
        <v>1.1500000000814907</v>
      </c>
      <c r="AK1367" s="3" t="s">
        <v>87</v>
      </c>
      <c r="AL1367" s="3" t="s">
        <v>70</v>
      </c>
      <c r="AM1367" s="3" t="s">
        <v>460</v>
      </c>
      <c r="AN1367" s="3" t="s">
        <v>460</v>
      </c>
      <c r="AO1367" s="3" t="s">
        <v>87</v>
      </c>
      <c r="AP1367" s="3" t="s">
        <v>87</v>
      </c>
      <c r="AQ1367" s="23">
        <v>45384.750694444447</v>
      </c>
      <c r="AR1367" s="3"/>
      <c r="AS1367" s="23"/>
      <c r="AT1367" s="23"/>
      <c r="AU1367" s="3" t="s">
        <v>392</v>
      </c>
      <c r="AV1367" s="3" t="s">
        <v>3712</v>
      </c>
      <c r="AW1367" s="3" t="s">
        <v>1311</v>
      </c>
      <c r="AX1367" s="3">
        <v>10.405799999999999</v>
      </c>
      <c r="AY1367" s="3">
        <v>-75.485500000000002</v>
      </c>
      <c r="AZ1367" s="8" t="str">
        <f>+CONCATENATE("Reportan apertura en el enlace ",Tabla4[[#This Row],[Enlace]]," en el ",Tabla4[[#This Row],[Distancia óptica]]," ocasionado por ",Tabla4[[#This Row],[Causa del daño]])</f>
        <v>Reportan apertura en el enlace Olaya - Badel en el Km 0,01 desde Olaya ocasionado por Falla en ODF Planta Externa</v>
      </c>
      <c r="BA1367" s="8" t="str">
        <f>+CONCATENATE("Para dar solución al incidente ",Tabla4[[#This Row],[Solución]])</f>
        <v>Para dar solución al incidente se recuperan 20 metros de reserva y se fusiona de nuevo en ODF</v>
      </c>
      <c r="BB1367" s="3" t="str">
        <f>+_xlfn.CONCAT(Tabla4[[#This Row],[Causa Raiz]]," ",Tabla4[[#This Row],[Solución2]]," (",Tabla4[[#This Row],[Anillo]],"- Cabecera: ",Tabla4[[#This Row],[Cabecera]],"- Operador: ",Tabla4[[#This Row],[Operador]],")")</f>
        <v>Reportan apertura en el enlace Olaya - Badel en el Km 0,01 desde Olaya ocasionado por Falla en ODF Planta Externa Para dar solución al incidente se recuperan 20 metros de reserva y se fusiona de nuevo en ODF (UK- Cabecera: Badel- Operador: Colombia Telecomunicaciones)</v>
      </c>
    </row>
    <row r="1368" spans="1:54" s="2" customFormat="1" ht="185.25">
      <c r="A1368" s="38">
        <f t="shared" si="135"/>
        <v>1367</v>
      </c>
      <c r="B1368" s="3">
        <v>8447300</v>
      </c>
      <c r="C1368" s="3" t="s">
        <v>92</v>
      </c>
      <c r="D1368" s="23">
        <v>45383.489583333336</v>
      </c>
      <c r="E1368" s="23">
        <v>45383.572916666664</v>
      </c>
      <c r="F1368" s="1">
        <f t="shared" ca="1" si="140"/>
        <v>8.3333333328482695E-2</v>
      </c>
      <c r="G1368" s="3" t="s">
        <v>55</v>
      </c>
      <c r="H1368" s="41"/>
      <c r="I1368" s="40"/>
      <c r="J1368" s="5" t="s">
        <v>56</v>
      </c>
      <c r="K1368" s="3" t="s">
        <v>77</v>
      </c>
      <c r="L1368" s="9" t="s">
        <v>58</v>
      </c>
      <c r="M1368" s="3" t="s">
        <v>79</v>
      </c>
      <c r="N1368" s="3" t="s">
        <v>244</v>
      </c>
      <c r="O1368" s="3" t="s">
        <v>94</v>
      </c>
      <c r="P1368" s="3" t="s">
        <v>6598</v>
      </c>
      <c r="Q1368" s="4" t="s">
        <v>6599</v>
      </c>
      <c r="R1368" s="3" t="s">
        <v>248</v>
      </c>
      <c r="S1368" s="3" t="s">
        <v>249</v>
      </c>
      <c r="T1368" s="3" t="s">
        <v>146</v>
      </c>
      <c r="U1368" s="3" t="s">
        <v>6600</v>
      </c>
      <c r="V1368" s="22" t="str">
        <f t="shared" si="139"/>
        <v>RTNFO; Hora de aviso: 11:45 01/04/2024; Solución: Se realiza tendido de 200 mts y dos empalmes de 48 hilos; Hora de solución: 13:45 01/04/2024; Causa: Falla en la Red FiOp</v>
      </c>
      <c r="W1368" s="4" t="s">
        <v>160</v>
      </c>
      <c r="X1368" s="3"/>
      <c r="Y1368" s="3"/>
      <c r="Z1368" s="3" t="s">
        <v>69</v>
      </c>
      <c r="AA1368" s="3" t="s">
        <v>70</v>
      </c>
      <c r="AB1368" s="3">
        <v>0</v>
      </c>
      <c r="AC1368" s="3" t="s">
        <v>71</v>
      </c>
      <c r="AD1368" s="6">
        <v>0</v>
      </c>
      <c r="AE1368" s="7"/>
      <c r="AF1368" s="7"/>
      <c r="AG1368" s="6">
        <f>Tabla4[[#This Row],[Tiempo Parada de Reloj]]+Tabla4[[#This Row],[Tiempo Autorizado por Telefonica (no Máximo)]]</f>
        <v>0</v>
      </c>
      <c r="AH1368" s="7">
        <f t="shared" ca="1" si="136"/>
        <v>8.3333333328482695E-2</v>
      </c>
      <c r="AI1368" s="8">
        <f t="shared" si="137"/>
        <v>0</v>
      </c>
      <c r="AJ1368" s="8">
        <f t="shared" ca="1" si="138"/>
        <v>1.9999999998835847</v>
      </c>
      <c r="AK1368" s="3" t="s">
        <v>106</v>
      </c>
      <c r="AL1368" s="3" t="s">
        <v>70</v>
      </c>
      <c r="AM1368" s="3" t="s">
        <v>98</v>
      </c>
      <c r="AN1368" s="3" t="s">
        <v>98</v>
      </c>
      <c r="AO1368" s="3" t="s">
        <v>87</v>
      </c>
      <c r="AP1368" s="3" t="s">
        <v>87</v>
      </c>
      <c r="AQ1368" s="23">
        <v>45387.904166666667</v>
      </c>
      <c r="AR1368" s="3"/>
      <c r="AS1368" s="23" t="s">
        <v>99</v>
      </c>
      <c r="AT1368" s="23"/>
      <c r="AU1368" s="3" t="s">
        <v>710</v>
      </c>
      <c r="AV1368" s="3" t="s">
        <v>430</v>
      </c>
      <c r="AW1368" s="3" t="s">
        <v>1323</v>
      </c>
      <c r="AX1368" s="3">
        <v>4.9859999999999998</v>
      </c>
      <c r="AY1368" s="3">
        <v>-74.290999999999997</v>
      </c>
      <c r="AZ1368" s="8" t="str">
        <f>+CONCATENATE("Reportan apertura en el enlace ",Tabla4[[#This Row],[Enlace]]," en el ",Tabla4[[#This Row],[Distancia óptica]]," ocasionado por ",Tabla4[[#This Row],[Causa del daño]])</f>
        <v>Reportan apertura en el enlace Bogotá - Fusagasugá en el Km 10,3 desde Fusa ocasionado por Falla en la Red FiOp</v>
      </c>
      <c r="BA1368" s="8" t="str">
        <f>+CONCATENATE("Para dar solución al incidente ",Tabla4[[#This Row],[Solución]])</f>
        <v>Para dar solución al incidente Se realiza tendido de 200 mts y dos empalmes de 48 hilos</v>
      </c>
      <c r="BB1368" s="3" t="str">
        <f>+_xlfn.CONCAT(Tabla4[[#This Row],[Causa Raiz]]," ",Tabla4[[#This Row],[Solución2]]," (",Tabla4[[#This Row],[Anillo]],"- Cabecera: ",Tabla4[[#This Row],[Cabecera]],"- Operador: ",Tabla4[[#This Row],[Operador]],")")</f>
        <v>Reportan apertura en el enlace Bogotá - Fusagasugá en el Km 10,3 desde Fusa ocasionado por Falla en la Red FiOp Para dar solución al incidente Se realiza tendido de 200 mts y dos empalmes de 48 hilos (TRONCAL- Cabecera: Fusagasuga- Operador: Colombia Telecomunicaciones)</v>
      </c>
    </row>
    <row r="1369" spans="1:54" s="2" customFormat="1" ht="242.25">
      <c r="A1369" s="38">
        <f t="shared" si="135"/>
        <v>1368</v>
      </c>
      <c r="B1369" s="3">
        <v>8428475</v>
      </c>
      <c r="C1369" s="3" t="s">
        <v>54</v>
      </c>
      <c r="D1369" s="23">
        <v>45383.506944444445</v>
      </c>
      <c r="E1369" s="23">
        <v>45383.645833333336</v>
      </c>
      <c r="F1369" s="1">
        <f t="shared" ca="1" si="140"/>
        <v>0.13888888889050577</v>
      </c>
      <c r="G1369" s="3" t="s">
        <v>55</v>
      </c>
      <c r="H1369" s="41"/>
      <c r="I1369" s="40"/>
      <c r="J1369" s="5" t="s">
        <v>56</v>
      </c>
      <c r="K1369" s="3" t="s">
        <v>57</v>
      </c>
      <c r="L1369" s="9" t="s">
        <v>78</v>
      </c>
      <c r="M1369" s="3" t="s">
        <v>59</v>
      </c>
      <c r="N1369" s="3" t="s">
        <v>60</v>
      </c>
      <c r="O1369" s="3" t="s">
        <v>6601</v>
      </c>
      <c r="P1369" s="3" t="s">
        <v>6602</v>
      </c>
      <c r="Q1369" s="4" t="s">
        <v>6603</v>
      </c>
      <c r="R1369" s="3" t="s">
        <v>947</v>
      </c>
      <c r="S1369" s="3" t="s">
        <v>65</v>
      </c>
      <c r="T1369" s="3" t="s">
        <v>176</v>
      </c>
      <c r="U1369" s="3" t="s">
        <v>6604</v>
      </c>
      <c r="V1369" s="22" t="str">
        <f t="shared" si="139"/>
        <v>RLFO; Hora de aviso: 12:10 01/04/2024; Solución: Se recupera 80 mtrs de reserva y se instala un empalme de continuidad de 8 hilos con caja de emnpalme de 24 hilos,; Hora de solución: 15:30 01/04/2024; Causa: Intervención de Terceros. No Identificados</v>
      </c>
      <c r="W1369" s="4" t="s">
        <v>2237</v>
      </c>
      <c r="X1369" s="3"/>
      <c r="Y1369" s="3"/>
      <c r="Z1369" s="3" t="s">
        <v>69</v>
      </c>
      <c r="AA1369" s="3" t="s">
        <v>70</v>
      </c>
      <c r="AB1369" s="3">
        <v>8447554</v>
      </c>
      <c r="AC1369" s="3" t="s">
        <v>71</v>
      </c>
      <c r="AD1369" s="6">
        <v>0</v>
      </c>
      <c r="AE1369" s="7"/>
      <c r="AF1369" s="7"/>
      <c r="AG1369" s="6">
        <f>Tabla4[[#This Row],[Tiempo Parada de Reloj]]+Tabla4[[#This Row],[Tiempo Autorizado por Telefonica (no Máximo)]]</f>
        <v>0</v>
      </c>
      <c r="AH1369" s="7">
        <f t="shared" ca="1" si="136"/>
        <v>0.13888888889050577</v>
      </c>
      <c r="AI1369" s="8">
        <f t="shared" si="137"/>
        <v>0</v>
      </c>
      <c r="AJ1369" s="8">
        <f t="shared" ca="1" si="138"/>
        <v>3.3333333333721384</v>
      </c>
      <c r="AK1369" s="3" t="s">
        <v>87</v>
      </c>
      <c r="AL1369" s="3" t="s">
        <v>70</v>
      </c>
      <c r="AM1369" s="3" t="s">
        <v>98</v>
      </c>
      <c r="AN1369" s="3" t="s">
        <v>98</v>
      </c>
      <c r="AO1369" s="3" t="s">
        <v>87</v>
      </c>
      <c r="AP1369" s="3" t="s">
        <v>87</v>
      </c>
      <c r="AQ1369" s="23">
        <v>45386.461111111108</v>
      </c>
      <c r="AR1369" s="3"/>
      <c r="AS1369" s="23"/>
      <c r="AT1369" s="23"/>
      <c r="AU1369" s="3" t="s">
        <v>264</v>
      </c>
      <c r="AV1369" s="3" t="s">
        <v>757</v>
      </c>
      <c r="AW1369" s="3" t="s">
        <v>6605</v>
      </c>
      <c r="AX1369" s="3">
        <v>4.6547999999999998</v>
      </c>
      <c r="AY1369" s="3">
        <v>-74.141499999999994</v>
      </c>
      <c r="AZ1369" s="8" t="str">
        <f>+CONCATENATE("Reportan apertura en el enlace ",Tabla4[[#This Row],[Enlace]]," en el ",Tabla4[[#This Row],[Distancia óptica]]," ocasionado por ",Tabla4[[#This Row],[Causa del daño]])</f>
        <v>Reportan apertura en el enlace Mov.Arboral - Mov.Santa fe del tintal en el Km 0,371 desde Arboral ocasionado por Intervención de Terceros. No Identificados</v>
      </c>
      <c r="BA1369" s="8" t="str">
        <f>+CONCATENATE("Para dar solución al incidente ",Tabla4[[#This Row],[Solución]])</f>
        <v>Para dar solución al incidente Se recupera 80 mtrs de reserva y se instala un empalme de continuidad de 8 hilos con caja de emnpalme de 24 hilos,</v>
      </c>
      <c r="BB1369" s="3" t="str">
        <f>+_xlfn.CONCAT(Tabla4[[#This Row],[Causa Raiz]]," ",Tabla4[[#This Row],[Solución2]]," (",Tabla4[[#This Row],[Anillo]],"- Cabecera: ",Tabla4[[#This Row],[Cabecera]],"- Operador: ",Tabla4[[#This Row],[Operador]],")")</f>
        <v>Reportan apertura en el enlace Mov.Arboral - Mov.Santa fe del tintal en el Km 0,371 desde Arboral ocasionado por Intervención de Terceros. No Identificados Para dar solución al incidente Se recupera 80 mtrs de reserva y se instala un empalme de continuidad de 8 hilos con caja de emnpalme de 24 hilos, (UK  Arboral- Cabecera: Asturias- Operador: Colombia Telecomunicaciones)</v>
      </c>
    </row>
    <row r="1370" spans="1:54" s="2" customFormat="1" ht="213.75">
      <c r="A1370" s="38">
        <f t="shared" si="135"/>
        <v>1369</v>
      </c>
      <c r="B1370" s="3">
        <v>8415503</v>
      </c>
      <c r="C1370" s="3" t="s">
        <v>54</v>
      </c>
      <c r="D1370" s="23">
        <v>45383.534722222219</v>
      </c>
      <c r="E1370" s="23">
        <v>45383.71875</v>
      </c>
      <c r="F1370" s="1">
        <f t="shared" ca="1" si="140"/>
        <v>0.18402777778101154</v>
      </c>
      <c r="G1370" s="3" t="s">
        <v>55</v>
      </c>
      <c r="H1370" s="41"/>
      <c r="I1370" s="40"/>
      <c r="J1370" s="5" t="s">
        <v>56</v>
      </c>
      <c r="K1370" s="3" t="s">
        <v>57</v>
      </c>
      <c r="L1370" s="9" t="s">
        <v>78</v>
      </c>
      <c r="M1370" s="3" t="s">
        <v>59</v>
      </c>
      <c r="N1370" s="3" t="s">
        <v>60</v>
      </c>
      <c r="O1370" s="3" t="s">
        <v>6606</v>
      </c>
      <c r="P1370" s="3" t="s">
        <v>6607</v>
      </c>
      <c r="Q1370" s="4" t="s">
        <v>6608</v>
      </c>
      <c r="R1370" s="3" t="s">
        <v>378</v>
      </c>
      <c r="S1370" s="3" t="s">
        <v>65</v>
      </c>
      <c r="T1370" s="3" t="s">
        <v>66</v>
      </c>
      <c r="U1370" s="3" t="s">
        <v>6609</v>
      </c>
      <c r="V1370" s="22" t="str">
        <f t="shared" si="139"/>
        <v>RLFO; Hora de aviso: 12:50 01/04/2024; Solución: Se realiza un tendido de 150 metros de cable de 48 hilos y se hacen dos empalmes de 24 hilos; Hora de solución: 17:15 01/04/2024; Causa: Vandalismo</v>
      </c>
      <c r="W1370" s="4" t="s">
        <v>2237</v>
      </c>
      <c r="X1370" s="3"/>
      <c r="Y1370" s="3"/>
      <c r="Z1370" s="3" t="s">
        <v>69</v>
      </c>
      <c r="AA1370" s="3" t="s">
        <v>70</v>
      </c>
      <c r="AB1370" s="3">
        <v>8415503</v>
      </c>
      <c r="AC1370" s="3" t="s">
        <v>71</v>
      </c>
      <c r="AD1370" s="6">
        <v>2.2222222222222223E-2</v>
      </c>
      <c r="AE1370" s="7"/>
      <c r="AF1370" s="7"/>
      <c r="AG1370" s="6">
        <f>Tabla4[[#This Row],[Tiempo Parada de Reloj]]+Tabla4[[#This Row],[Tiempo Autorizado por Telefonica (no Máximo)]]</f>
        <v>2.2222222222222223E-2</v>
      </c>
      <c r="AH1370" s="7">
        <f t="shared" ca="1" si="136"/>
        <v>0.16180555555878931</v>
      </c>
      <c r="AI1370" s="8">
        <f t="shared" si="137"/>
        <v>0.53333333333333333</v>
      </c>
      <c r="AJ1370" s="8">
        <f t="shared" ca="1" si="138"/>
        <v>3.8833333334109437</v>
      </c>
      <c r="AK1370" s="3" t="s">
        <v>87</v>
      </c>
      <c r="AL1370" s="3" t="s">
        <v>70</v>
      </c>
      <c r="AM1370" s="3" t="s">
        <v>98</v>
      </c>
      <c r="AN1370" s="3" t="s">
        <v>98</v>
      </c>
      <c r="AO1370" s="3" t="s">
        <v>87</v>
      </c>
      <c r="AP1370" s="3" t="s">
        <v>87</v>
      </c>
      <c r="AQ1370" s="23">
        <v>45385.957638888889</v>
      </c>
      <c r="AR1370" s="3"/>
      <c r="AS1370" s="23"/>
      <c r="AT1370" s="23"/>
      <c r="AU1370" s="3" t="s">
        <v>298</v>
      </c>
      <c r="AV1370" s="3" t="s">
        <v>837</v>
      </c>
      <c r="AW1370" s="3" t="s">
        <v>6610</v>
      </c>
      <c r="AX1370" s="3">
        <v>4.6041999999999996</v>
      </c>
      <c r="AY1370" s="3">
        <v>-74.110770000000002</v>
      </c>
      <c r="AZ1370" s="8" t="str">
        <f>+CONCATENATE("Reportan apertura en el enlace ",Tabla4[[#This Row],[Enlace]]," en el ",Tabla4[[#This Row],[Distancia óptica]]," ocasionado por ",Tabla4[[#This Row],[Causa del daño]])</f>
        <v>Reportan apertura en el enlace Mov.Santa matilde - Mov.Progreso en el Km 0,246 desde santa matilde ocasionado por Vandalismo</v>
      </c>
      <c r="BA1370" s="8" t="str">
        <f>+CONCATENATE("Para dar solución al incidente ",Tabla4[[#This Row],[Solución]])</f>
        <v>Para dar solución al incidente Se realiza un tendido de 150 metros de cable de 48 hilos y se hacen dos empalmes de 24 hilos</v>
      </c>
      <c r="BB1370" s="3" t="str">
        <f>+_xlfn.CONCAT(Tabla4[[#This Row],[Causa Raiz]]," ",Tabla4[[#This Row],[Solución2]]," (",Tabla4[[#This Row],[Anillo]],"- Cabecera: ",Tabla4[[#This Row],[Cabecera]],"- Operador: ",Tabla4[[#This Row],[Operador]],")")</f>
        <v>Reportan apertura en el enlace Mov.Santa matilde - Mov.Progreso en el Km 0,246 desde santa matilde ocasionado por Vandalismo Para dar solución al incidente Se realiza un tendido de 150 metros de cable de 48 hilos y se hacen dos empalmes de 24 hilos (Uk Santa Matilde- Cabecera: Progreso- Operador: Colombia Telecomunicaciones)</v>
      </c>
    </row>
    <row r="1371" spans="1:54" s="2" customFormat="1" ht="213.75">
      <c r="A1371" s="38">
        <f t="shared" si="135"/>
        <v>1370</v>
      </c>
      <c r="B1371" s="3">
        <v>8448127</v>
      </c>
      <c r="C1371" s="3" t="s">
        <v>163</v>
      </c>
      <c r="D1371" s="23">
        <v>45383.635416666664</v>
      </c>
      <c r="E1371" s="23">
        <v>45384.444444444445</v>
      </c>
      <c r="F1371" s="1">
        <f t="shared" ca="1" si="140"/>
        <v>0.80902777778101154</v>
      </c>
      <c r="G1371" s="3" t="s">
        <v>55</v>
      </c>
      <c r="H1371" s="41"/>
      <c r="I1371" s="40"/>
      <c r="J1371" s="5" t="s">
        <v>56</v>
      </c>
      <c r="K1371" s="3" t="s">
        <v>77</v>
      </c>
      <c r="L1371" s="9" t="s">
        <v>58</v>
      </c>
      <c r="M1371" s="3" t="s">
        <v>139</v>
      </c>
      <c r="N1371" s="3" t="s">
        <v>447</v>
      </c>
      <c r="O1371" s="3" t="s">
        <v>6611</v>
      </c>
      <c r="P1371" s="3" t="s">
        <v>6612</v>
      </c>
      <c r="Q1371" s="4" t="s">
        <v>6613</v>
      </c>
      <c r="R1371" s="3" t="s">
        <v>144</v>
      </c>
      <c r="S1371" s="3" t="s">
        <v>289</v>
      </c>
      <c r="T1371" s="3" t="s">
        <v>176</v>
      </c>
      <c r="U1371" s="3" t="s">
        <v>6614</v>
      </c>
      <c r="V1371" s="22" t="str">
        <f t="shared" si="139"/>
        <v>RDFO; Hora de aviso: 15:15 01/04/2024; Solución: Se realiza un tendido de 190 mts y se hacen dos empalmes de 48 hilos; Hora de solución: 10:40 02/04/2024; Causa: Intervención de Terceros. No Identificados</v>
      </c>
      <c r="W1371" s="4" t="s">
        <v>160</v>
      </c>
      <c r="X1371" s="3"/>
      <c r="Y1371" s="3"/>
      <c r="Z1371" s="3" t="s">
        <v>69</v>
      </c>
      <c r="AA1371" s="3" t="s">
        <v>70</v>
      </c>
      <c r="AB1371" s="3">
        <v>8448124</v>
      </c>
      <c r="AC1371" s="3" t="s">
        <v>71</v>
      </c>
      <c r="AD1371" s="6">
        <v>0.6430555555555556</v>
      </c>
      <c r="AE1371" s="7"/>
      <c r="AF1371" s="7"/>
      <c r="AG1371" s="6">
        <f>Tabla4[[#This Row],[Tiempo Parada de Reloj]]+Tabla4[[#This Row],[Tiempo Autorizado por Telefonica (no Máximo)]]</f>
        <v>0.6430555555555556</v>
      </c>
      <c r="AH1371" s="7">
        <f t="shared" ca="1" si="136"/>
        <v>0.16597222222545593</v>
      </c>
      <c r="AI1371" s="8">
        <f t="shared" si="137"/>
        <v>15.433333333333334</v>
      </c>
      <c r="AJ1371" s="8">
        <f t="shared" ca="1" si="138"/>
        <v>3.9833333334109424</v>
      </c>
      <c r="AK1371" s="3" t="s">
        <v>106</v>
      </c>
      <c r="AL1371" s="3" t="s">
        <v>70</v>
      </c>
      <c r="AM1371" s="3" t="s">
        <v>98</v>
      </c>
      <c r="AN1371" s="3" t="s">
        <v>73</v>
      </c>
      <c r="AO1371" s="3" t="s">
        <v>87</v>
      </c>
      <c r="AP1371" s="3" t="s">
        <v>87</v>
      </c>
      <c r="AQ1371" s="23">
        <v>45388.908333333333</v>
      </c>
      <c r="AR1371" s="3"/>
      <c r="AS1371" s="23"/>
      <c r="AT1371" s="23"/>
      <c r="AU1371" s="3" t="s">
        <v>455</v>
      </c>
      <c r="AV1371" s="3" t="s">
        <v>482</v>
      </c>
      <c r="AW1371" s="3" t="s">
        <v>6615</v>
      </c>
      <c r="AX1371" s="3">
        <v>3.8866399999999999</v>
      </c>
      <c r="AY1371" s="3">
        <v>-77.063749999999999</v>
      </c>
      <c r="AZ1371" s="8" t="str">
        <f>+CONCATENATE("Reportan apertura en el enlace ",Tabla4[[#This Row],[Enlace]]," en el ",Tabla4[[#This Row],[Distancia óptica]]," ocasionado por ",Tabla4[[#This Row],[Causa del daño]])</f>
        <v>Reportan apertura en el enlace Buenaventura centro - Los Pinos en el Km 3,043 desde Centro ocasionado por Intervención de Terceros. No Identificados</v>
      </c>
      <c r="BA1371" s="8" t="str">
        <f>+CONCATENATE("Para dar solución al incidente ",Tabla4[[#This Row],[Solución]])</f>
        <v>Para dar solución al incidente Se realiza un tendido de 190 mts y se hacen dos empalmes de 48 hilos</v>
      </c>
      <c r="BB1371" s="3" t="str">
        <f>+_xlfn.CONCAT(Tabla4[[#This Row],[Causa Raiz]]," ",Tabla4[[#This Row],[Solución2]]," (",Tabla4[[#This Row],[Anillo]],"- Cabecera: ",Tabla4[[#This Row],[Cabecera]],"- Operador: ",Tabla4[[#This Row],[Operador]],")")</f>
        <v>Reportan apertura en el enlace Buenaventura centro - Los Pinos en el Km 3,043 desde Centro ocasionado por Intervención de Terceros. No Identificados Para dar solución al incidente Se realiza un tendido de 190 mts y se hacen dos empalmes de 48 hilos (Moviles- Cabecera: Centro- Operador: Colombia Telecomunicaciones)</v>
      </c>
    </row>
    <row r="1372" spans="1:54" s="2" customFormat="1" ht="228">
      <c r="A1372" s="38">
        <f t="shared" si="135"/>
        <v>1371</v>
      </c>
      <c r="B1372" s="3">
        <v>8446429</v>
      </c>
      <c r="C1372" s="3" t="s">
        <v>163</v>
      </c>
      <c r="D1372" s="23">
        <v>45383.677083333336</v>
      </c>
      <c r="E1372" s="23">
        <v>45384.548611111109</v>
      </c>
      <c r="F1372" s="1">
        <f t="shared" ca="1" si="140"/>
        <v>0.87152777777373558</v>
      </c>
      <c r="G1372" s="3" t="s">
        <v>55</v>
      </c>
      <c r="H1372" s="41"/>
      <c r="I1372" s="40"/>
      <c r="J1372" s="5" t="s">
        <v>56</v>
      </c>
      <c r="K1372" s="3" t="s">
        <v>138</v>
      </c>
      <c r="L1372" s="9" t="s">
        <v>58</v>
      </c>
      <c r="M1372" s="3" t="s">
        <v>139</v>
      </c>
      <c r="N1372" s="3" t="s">
        <v>721</v>
      </c>
      <c r="O1372" s="3" t="s">
        <v>6616</v>
      </c>
      <c r="P1372" s="3" t="s">
        <v>6617</v>
      </c>
      <c r="Q1372" s="4" t="s">
        <v>6618</v>
      </c>
      <c r="R1372" s="3" t="s">
        <v>6508</v>
      </c>
      <c r="S1372" s="3" t="s">
        <v>145</v>
      </c>
      <c r="T1372" s="3" t="s">
        <v>176</v>
      </c>
      <c r="U1372" s="3" t="s">
        <v>6619</v>
      </c>
      <c r="V1372" s="22" t="str">
        <f t="shared" si="139"/>
        <v>RDFO; Hora de aviso: 16:15 01/04/2024; Solución: se realiza tendido tendido de 240 mts y se instala un empalme de 24 hilos y se arma odf nuevo ; Hora de solución: 13:10 02/04/2024; Causa: Intervención de Terceros. No Identificados</v>
      </c>
      <c r="W1372" s="4" t="s">
        <v>557</v>
      </c>
      <c r="X1372" s="3"/>
      <c r="Y1372" s="3"/>
      <c r="Z1372" s="3" t="s">
        <v>69</v>
      </c>
      <c r="AA1372" s="3" t="s">
        <v>70</v>
      </c>
      <c r="AB1372" s="3">
        <v>8446429</v>
      </c>
      <c r="AC1372" s="3" t="s">
        <v>71</v>
      </c>
      <c r="AD1372" s="6">
        <v>0.67361111111111116</v>
      </c>
      <c r="AE1372" s="7"/>
      <c r="AF1372" s="7"/>
      <c r="AG1372" s="6">
        <f>Tabla4[[#This Row],[Tiempo Parada de Reloj]]+Tabla4[[#This Row],[Tiempo Autorizado por Telefonica (no Máximo)]]</f>
        <v>0.67361111111111116</v>
      </c>
      <c r="AH1372" s="7">
        <f t="shared" ca="1" si="136"/>
        <v>0.19791666666262442</v>
      </c>
      <c r="AI1372" s="8">
        <f t="shared" si="137"/>
        <v>16.166666666666668</v>
      </c>
      <c r="AJ1372" s="8">
        <f t="shared" ca="1" si="138"/>
        <v>4.749999999902986</v>
      </c>
      <c r="AK1372" s="3" t="s">
        <v>106</v>
      </c>
      <c r="AL1372" s="3" t="s">
        <v>70</v>
      </c>
      <c r="AM1372" s="3" t="s">
        <v>72</v>
      </c>
      <c r="AN1372" s="3" t="s">
        <v>73</v>
      </c>
      <c r="AO1372" s="3" t="s">
        <v>87</v>
      </c>
      <c r="AP1372" s="3" t="s">
        <v>87</v>
      </c>
      <c r="AQ1372" s="23">
        <v>45386.415277777778</v>
      </c>
      <c r="AR1372" s="3"/>
      <c r="AS1372" s="23"/>
      <c r="AT1372" s="23"/>
      <c r="AU1372" s="3" t="s">
        <v>481</v>
      </c>
      <c r="AV1372" s="3" t="s">
        <v>6620</v>
      </c>
      <c r="AW1372" s="3" t="s">
        <v>1311</v>
      </c>
      <c r="AX1372" s="3">
        <v>3.2590699999999999</v>
      </c>
      <c r="AY1372" s="3">
        <v>-76.554400000000001</v>
      </c>
      <c r="AZ1372" s="8" t="str">
        <f>+CONCATENATE("Reportan apertura en el enlace ",Tabla4[[#This Row],[Enlace]]," en el ",Tabla4[[#This Row],[Distancia óptica]]," ocasionado por ",Tabla4[[#This Row],[Causa del daño]])</f>
        <v>Reportan apertura en el enlace Hacienda El Pino - Jamundí Centro en el Km 0,148 desde Hacienda el Pino ocasionado por Intervención de Terceros. No Identificados</v>
      </c>
      <c r="BA1372" s="8" t="str">
        <f>+CONCATENATE("Para dar solución al incidente ",Tabla4[[#This Row],[Solución]])</f>
        <v xml:space="preserve">Para dar solución al incidente se realiza tendido tendido de 240 mts y se instala un empalme de 24 hilos y se arma odf nuevo </v>
      </c>
      <c r="BB1372" s="3" t="str">
        <f>+_xlfn.CONCAT(Tabla4[[#This Row],[Causa Raiz]]," ",Tabla4[[#This Row],[Solución2]]," (",Tabla4[[#This Row],[Anillo]],"- Cabecera: ",Tabla4[[#This Row],[Cabecera]],"- Operador: ",Tabla4[[#This Row],[Operador]],")")</f>
        <v>Reportan apertura en el enlace Hacienda El Pino - Jamundí Centro en el Km 0,148 desde Hacienda el Pino ocasionado por Intervención de Terceros. No Identificados Para dar solución al incidente se realiza tendido tendido de 240 mts y se instala un empalme de 24 hilos y se arma odf nuevo  (UK- Cabecera: JAMUNDI CENTRO - Operador: Colombia Telecomunicaciones)</v>
      </c>
    </row>
    <row r="1373" spans="1:54" s="2" customFormat="1" ht="171">
      <c r="A1373" s="38">
        <f t="shared" si="135"/>
        <v>1372</v>
      </c>
      <c r="B1373" s="3">
        <v>8448548</v>
      </c>
      <c r="C1373" s="3" t="s">
        <v>163</v>
      </c>
      <c r="D1373" s="23">
        <v>45383.6875</v>
      </c>
      <c r="E1373" s="23">
        <v>45383.770833333336</v>
      </c>
      <c r="F1373" s="1">
        <f t="shared" ca="1" si="140"/>
        <v>8.3333333335758653E-2</v>
      </c>
      <c r="G1373" s="3" t="s">
        <v>55</v>
      </c>
      <c r="H1373" s="41"/>
      <c r="I1373" s="40"/>
      <c r="J1373" s="5" t="s">
        <v>56</v>
      </c>
      <c r="K1373" s="3" t="s">
        <v>57</v>
      </c>
      <c r="L1373" s="9" t="s">
        <v>58</v>
      </c>
      <c r="M1373" s="3" t="s">
        <v>59</v>
      </c>
      <c r="N1373" s="3" t="s">
        <v>60</v>
      </c>
      <c r="O1373" s="3" t="s">
        <v>3723</v>
      </c>
      <c r="P1373" s="3" t="s">
        <v>6621</v>
      </c>
      <c r="Q1373" s="4" t="s">
        <v>6622</v>
      </c>
      <c r="R1373" s="3" t="s">
        <v>947</v>
      </c>
      <c r="S1373" s="3" t="s">
        <v>65</v>
      </c>
      <c r="T1373" s="3" t="s">
        <v>146</v>
      </c>
      <c r="U1373" s="3" t="s">
        <v>4347</v>
      </c>
      <c r="V1373" s="22" t="str">
        <f t="shared" si="139"/>
        <v>RDFO; Hora de aviso: 16:30 01/04/2024; Solución: Se realiza migracion entre nodos; Hora de solución: 18:30 01/04/2024; Causa: Falla en la Red FiOp</v>
      </c>
      <c r="W1373" s="4" t="s">
        <v>2237</v>
      </c>
      <c r="X1373" s="3"/>
      <c r="Y1373" s="3"/>
      <c r="Z1373" s="3" t="s">
        <v>69</v>
      </c>
      <c r="AA1373" s="3" t="s">
        <v>71</v>
      </c>
      <c r="AB1373" s="3">
        <v>0</v>
      </c>
      <c r="AC1373" s="3" t="s">
        <v>71</v>
      </c>
      <c r="AD1373" s="6">
        <v>0</v>
      </c>
      <c r="AE1373" s="7"/>
      <c r="AF1373" s="7"/>
      <c r="AG1373" s="6">
        <f>Tabla4[[#This Row],[Tiempo Parada de Reloj]]+Tabla4[[#This Row],[Tiempo Autorizado por Telefonica (no Máximo)]]</f>
        <v>0</v>
      </c>
      <c r="AH1373" s="7">
        <f t="shared" ca="1" si="136"/>
        <v>8.3333333335758653E-2</v>
      </c>
      <c r="AI1373" s="8">
        <f t="shared" si="137"/>
        <v>0</v>
      </c>
      <c r="AJ1373" s="8">
        <f t="shared" ca="1" si="138"/>
        <v>2.0000000000582077</v>
      </c>
      <c r="AK1373" s="3" t="s">
        <v>106</v>
      </c>
      <c r="AL1373" s="3" t="s">
        <v>71</v>
      </c>
      <c r="AM1373" s="3" t="s">
        <v>69</v>
      </c>
      <c r="AN1373" s="3" t="s">
        <v>98</v>
      </c>
      <c r="AO1373" s="3" t="s">
        <v>87</v>
      </c>
      <c r="AP1373" s="3" t="s">
        <v>87</v>
      </c>
      <c r="AQ1373" s="23">
        <v>45387.890972222223</v>
      </c>
      <c r="AR1373" s="3"/>
      <c r="AS1373" s="23"/>
      <c r="AT1373" s="23"/>
      <c r="AU1373" s="3" t="s">
        <v>100</v>
      </c>
      <c r="AV1373" s="3" t="s">
        <v>757</v>
      </c>
      <c r="AW1373" s="3" t="s">
        <v>307</v>
      </c>
      <c r="AX1373" s="3">
        <v>4.6250499999999999</v>
      </c>
      <c r="AY1373" s="3">
        <v>-74.12415</v>
      </c>
      <c r="AZ1373" s="8" t="str">
        <f>+CONCATENATE("Reportan apertura en el enlace ",Tabla4[[#This Row],[Enlace]]," en el ",Tabla4[[#This Row],[Distancia óptica]]," ocasionado por ",Tabla4[[#This Row],[Causa del daño]])</f>
        <v>Reportan apertura en el enlace Asturias - Salitre en el Km 5,5 desde Asturias ocasionado por Falla en la Red FiOp</v>
      </c>
      <c r="BA1373" s="8" t="str">
        <f>+CONCATENATE("Para dar solución al incidente ",Tabla4[[#This Row],[Solución]])</f>
        <v>Para dar solución al incidente Se realiza migracion entre nodos</v>
      </c>
      <c r="BB1373" s="3" t="str">
        <f>+_xlfn.CONCAT(Tabla4[[#This Row],[Causa Raiz]]," ",Tabla4[[#This Row],[Solución2]]," (",Tabla4[[#This Row],[Anillo]],"- Cabecera: ",Tabla4[[#This Row],[Cabecera]],"- Operador: ",Tabla4[[#This Row],[Operador]],")")</f>
        <v>Reportan apertura en el enlace Asturias - Salitre en el Km 5,5 desde Asturias ocasionado por Falla en la Red FiOp Para dar solución al incidente Se realiza migracion entre nodos (LINEAL- Cabecera: Asturias- Operador: Colombia Telecomunicaciones)</v>
      </c>
    </row>
    <row r="1374" spans="1:54" s="2" customFormat="1" ht="171">
      <c r="A1374" s="38">
        <f t="shared" si="135"/>
        <v>1373</v>
      </c>
      <c r="B1374" s="3">
        <v>8448625</v>
      </c>
      <c r="C1374" s="3" t="s">
        <v>163</v>
      </c>
      <c r="D1374" s="23">
        <v>45383.697916666664</v>
      </c>
      <c r="E1374" s="23">
        <v>45383.75</v>
      </c>
      <c r="F1374" s="1">
        <f t="shared" ca="1" si="140"/>
        <v>5.2083333335758653E-2</v>
      </c>
      <c r="G1374" s="3" t="s">
        <v>55</v>
      </c>
      <c r="H1374" s="41"/>
      <c r="I1374" s="40" t="s">
        <v>6623</v>
      </c>
      <c r="J1374" s="5" t="s">
        <v>490</v>
      </c>
      <c r="K1374" s="3" t="s">
        <v>490</v>
      </c>
      <c r="L1374" s="9" t="s">
        <v>58</v>
      </c>
      <c r="M1374" s="3" t="s">
        <v>123</v>
      </c>
      <c r="N1374" s="3" t="s">
        <v>1436</v>
      </c>
      <c r="O1374" s="3" t="s">
        <v>5875</v>
      </c>
      <c r="P1374" s="3" t="s">
        <v>6624</v>
      </c>
      <c r="Q1374" s="4" t="s">
        <v>6625</v>
      </c>
      <c r="R1374" s="3" t="s">
        <v>388</v>
      </c>
      <c r="S1374" s="3" t="s">
        <v>494</v>
      </c>
      <c r="T1374" s="3" t="s">
        <v>380</v>
      </c>
      <c r="U1374" s="3" t="s">
        <v>6626</v>
      </c>
      <c r="V1374" s="22" t="str">
        <f t="shared" si="139"/>
        <v>RDFO; Hora de aviso: 16:45 01/04/2024; Solución: Se recupera reaserva y se hace un empalme; Hora de solución: 18:00 01/04/2024; Causa: Corto Circuito</v>
      </c>
      <c r="W1374" s="4" t="s">
        <v>6627</v>
      </c>
      <c r="X1374" s="3"/>
      <c r="Y1374" s="3"/>
      <c r="Z1374" s="3" t="s">
        <v>69</v>
      </c>
      <c r="AA1374" s="3" t="s">
        <v>71</v>
      </c>
      <c r="AB1374" s="3">
        <v>0</v>
      </c>
      <c r="AC1374" s="3" t="s">
        <v>71</v>
      </c>
      <c r="AD1374" s="6">
        <v>0</v>
      </c>
      <c r="AE1374" s="7"/>
      <c r="AF1374" s="7"/>
      <c r="AG1374" s="6">
        <f>Tabla4[[#This Row],[Tiempo Parada de Reloj]]+Tabla4[[#This Row],[Tiempo Autorizado por Telefonica (no Máximo)]]</f>
        <v>0</v>
      </c>
      <c r="AH1374" s="7">
        <f t="shared" ca="1" si="136"/>
        <v>5.2083333335758653E-2</v>
      </c>
      <c r="AI1374" s="8">
        <f t="shared" si="137"/>
        <v>0</v>
      </c>
      <c r="AJ1374" s="8">
        <f t="shared" ca="1" si="138"/>
        <v>1.2500000000582077</v>
      </c>
      <c r="AK1374" s="3" t="s">
        <v>106</v>
      </c>
      <c r="AL1374" s="3" t="s">
        <v>70</v>
      </c>
      <c r="AM1374" s="3" t="s">
        <v>98</v>
      </c>
      <c r="AN1374" s="3" t="s">
        <v>98</v>
      </c>
      <c r="AO1374" s="3" t="s">
        <v>119</v>
      </c>
      <c r="AP1374" s="3" t="s">
        <v>119</v>
      </c>
      <c r="AQ1374" s="23">
        <v>45482.720138888886</v>
      </c>
      <c r="AR1374" s="3"/>
      <c r="AS1374" s="23"/>
      <c r="AT1374" s="23"/>
      <c r="AU1374" s="3" t="s">
        <v>494</v>
      </c>
      <c r="AV1374" s="3" t="s">
        <v>5622</v>
      </c>
      <c r="AW1374" s="3" t="s">
        <v>1323</v>
      </c>
      <c r="AX1374" s="3">
        <v>10.58175</v>
      </c>
      <c r="AY1374" s="3">
        <v>-75.319488000000007</v>
      </c>
      <c r="AZ1374" s="8" t="str">
        <f>+CONCATENATE("Reportan apertura en el enlace ",Tabla4[[#This Row],[Enlace]]," en el ",Tabla4[[#This Row],[Distancia óptica]]," ocasionado por ",Tabla4[[#This Row],[Causa del daño]])</f>
        <v>Reportan apertura en el enlace Sabanalarga - Torices en el Km 45 desde Cartagena ocasionado por Corto Circuito</v>
      </c>
      <c r="BA1374" s="8" t="str">
        <f>+CONCATENATE("Para dar solución al incidente ",Tabla4[[#This Row],[Solución]])</f>
        <v>Para dar solución al incidente Se recupera reaserva y se hace un empalme</v>
      </c>
      <c r="BB1374" s="3" t="str">
        <f>+_xlfn.CONCAT(Tabla4[[#This Row],[Causa Raiz]]," ",Tabla4[[#This Row],[Solución2]]," (",Tabla4[[#This Row],[Anillo]],"- Cabecera: ",Tabla4[[#This Row],[Cabecera]],"- Operador: ",Tabla4[[#This Row],[Operador]],")")</f>
        <v>Reportan apertura en el enlace Sabanalarga - Torices en el Km 45 desde Cartagena ocasionado por Corto Circuito Para dar solución al incidente Se recupera reaserva y se hace un empalme (TRONCAL- Cabecera: CARTAGENA- Operador: UNE)</v>
      </c>
    </row>
    <row r="1375" spans="1:54" s="2" customFormat="1" ht="171">
      <c r="A1375" s="38">
        <f t="shared" si="135"/>
        <v>1374</v>
      </c>
      <c r="B1375" s="3">
        <v>8448687</v>
      </c>
      <c r="C1375" s="3" t="s">
        <v>92</v>
      </c>
      <c r="D1375" s="23">
        <v>45383.708333333336</v>
      </c>
      <c r="E1375" s="23">
        <v>45384.4375</v>
      </c>
      <c r="F1375" s="1">
        <f t="shared" ca="1" si="140"/>
        <v>0.72916666666424135</v>
      </c>
      <c r="G1375" s="3" t="s">
        <v>55</v>
      </c>
      <c r="H1375" s="41"/>
      <c r="I1375" s="40">
        <v>1311067</v>
      </c>
      <c r="J1375" s="5" t="s">
        <v>568</v>
      </c>
      <c r="K1375" s="3" t="s">
        <v>568</v>
      </c>
      <c r="L1375" s="9" t="s">
        <v>58</v>
      </c>
      <c r="M1375" s="3" t="s">
        <v>3421</v>
      </c>
      <c r="N1375" s="3" t="s">
        <v>3422</v>
      </c>
      <c r="O1375" s="3" t="s">
        <v>958</v>
      </c>
      <c r="P1375" s="3" t="s">
        <v>6628</v>
      </c>
      <c r="Q1375" s="4" t="s">
        <v>6629</v>
      </c>
      <c r="R1375" s="3" t="s">
        <v>346</v>
      </c>
      <c r="S1375" s="3" t="s">
        <v>574</v>
      </c>
      <c r="T1375" s="3" t="s">
        <v>146</v>
      </c>
      <c r="U1375" s="3" t="s">
        <v>6630</v>
      </c>
      <c r="V1375" s="22" t="str">
        <f t="shared" si="139"/>
        <v>RTNFO; Hora de aviso: 17:00 01/04/2024; Solución: se recupera reserva y se realiza un empalme labores ejecutadas por Azteca; Hora de solución: 10:30 02/04/2024; Causa: Falla en la Red FiOp</v>
      </c>
      <c r="W1375" s="4" t="s">
        <v>4643</v>
      </c>
      <c r="X1375" s="3"/>
      <c r="Y1375" s="3"/>
      <c r="Z1375" s="3" t="s">
        <v>69</v>
      </c>
      <c r="AA1375" s="3" t="s">
        <v>71</v>
      </c>
      <c r="AB1375" s="3">
        <v>0</v>
      </c>
      <c r="AC1375" s="3" t="s">
        <v>71</v>
      </c>
      <c r="AD1375" s="6">
        <v>0.52430555555555558</v>
      </c>
      <c r="AE1375" s="7"/>
      <c r="AF1375" s="7"/>
      <c r="AG1375" s="6">
        <f>Tabla4[[#This Row],[Tiempo Parada de Reloj]]+Tabla4[[#This Row],[Tiempo Autorizado por Telefonica (no Máximo)]]</f>
        <v>0.52430555555555558</v>
      </c>
      <c r="AH1375" s="7">
        <f t="shared" ca="1" si="136"/>
        <v>0.20486111110868577</v>
      </c>
      <c r="AI1375" s="8">
        <f t="shared" si="137"/>
        <v>12.583333333333334</v>
      </c>
      <c r="AJ1375" s="8">
        <f t="shared" ca="1" si="138"/>
        <v>4.9166666666084584</v>
      </c>
      <c r="AK1375" s="3" t="s">
        <v>106</v>
      </c>
      <c r="AL1375" s="3" t="s">
        <v>70</v>
      </c>
      <c r="AM1375" s="3" t="s">
        <v>72</v>
      </c>
      <c r="AN1375" s="3" t="s">
        <v>73</v>
      </c>
      <c r="AO1375" s="3" t="s">
        <v>87</v>
      </c>
      <c r="AP1375" s="3" t="s">
        <v>87</v>
      </c>
      <c r="AQ1375" s="23">
        <v>45385.707638888889</v>
      </c>
      <c r="AR1375" s="3"/>
      <c r="AS1375" s="23"/>
      <c r="AT1375" s="23"/>
      <c r="AU1375" s="3" t="s">
        <v>568</v>
      </c>
      <c r="AV1375" s="3" t="s">
        <v>69</v>
      </c>
      <c r="AW1375" s="3" t="s">
        <v>69</v>
      </c>
      <c r="AX1375" s="3">
        <v>6.2896999999999998</v>
      </c>
      <c r="AY1375" s="3">
        <v>-71.683000000000007</v>
      </c>
      <c r="AZ1375" s="8" t="str">
        <f>+CONCATENATE("Reportan apertura en el enlace ",Tabla4[[#This Row],[Enlace]]," en el ",Tabla4[[#This Row],[Distancia óptica]]," ocasionado por ",Tabla4[[#This Row],[Causa del daño]])</f>
        <v>Reportan apertura en el enlace Sogamoso - Arauca en el Km 0,039 desde Sogamoso ocasionado por Falla en la Red FiOp</v>
      </c>
      <c r="BA1375" s="8" t="str">
        <f>+CONCATENATE("Para dar solución al incidente ",Tabla4[[#This Row],[Solución]])</f>
        <v>Para dar solución al incidente se recupera reserva y se realiza un empalme labores ejecutadas por Azteca</v>
      </c>
      <c r="BB1375" s="3" t="str">
        <f>+_xlfn.CONCAT(Tabla4[[#This Row],[Causa Raiz]]," ",Tabla4[[#This Row],[Solución2]]," (",Tabla4[[#This Row],[Anillo]],"- Cabecera: ",Tabla4[[#This Row],[Cabecera]],"- Operador: ",Tabla4[[#This Row],[Operador]],")")</f>
        <v>Reportan apertura en el enlace Sogamoso - Arauca en el Km 0,039 desde Sogamoso ocasionado por Falla en la Red FiOp Para dar solución al incidente se recupera reserva y se realiza un empalme labores ejecutadas por Azteca (NA- Cabecera: NA- Operador: Azteca)</v>
      </c>
    </row>
    <row r="1376" spans="1:54" s="2" customFormat="1" ht="213.75">
      <c r="A1376" s="38">
        <f t="shared" si="135"/>
        <v>1375</v>
      </c>
      <c r="B1376" s="3">
        <v>8448941</v>
      </c>
      <c r="C1376" s="3" t="s">
        <v>92</v>
      </c>
      <c r="D1376" s="23">
        <v>45383.729166666664</v>
      </c>
      <c r="E1376" s="23">
        <v>45384.375</v>
      </c>
      <c r="F1376" s="1">
        <f t="shared" ca="1" si="140"/>
        <v>0.64583333333575865</v>
      </c>
      <c r="G1376" s="3" t="s">
        <v>55</v>
      </c>
      <c r="H1376" s="41"/>
      <c r="I1376" s="40"/>
      <c r="J1376" s="5" t="s">
        <v>56</v>
      </c>
      <c r="K1376" s="3" t="s">
        <v>77</v>
      </c>
      <c r="L1376" s="9" t="s">
        <v>58</v>
      </c>
      <c r="M1376" s="3" t="s">
        <v>373</v>
      </c>
      <c r="N1376" s="3" t="s">
        <v>374</v>
      </c>
      <c r="O1376" s="3" t="s">
        <v>375</v>
      </c>
      <c r="P1376" s="3" t="s">
        <v>6631</v>
      </c>
      <c r="Q1376" s="4" t="s">
        <v>6632</v>
      </c>
      <c r="R1376" s="3" t="s">
        <v>346</v>
      </c>
      <c r="S1376" s="3" t="s">
        <v>249</v>
      </c>
      <c r="T1376" s="3" t="s">
        <v>66</v>
      </c>
      <c r="U1376" s="3" t="s">
        <v>6633</v>
      </c>
      <c r="V1376" s="22" t="str">
        <f t="shared" si="139"/>
        <v>RTNFO; Hora de aviso: 17:30 01/04/2024; Solución: para el cable de 48 hilos se recupera 200 mts de reserva yse hace un empalme de 48 hilos; Hora de solución: 9:00 02/04/2024; Causa: Vandalismo</v>
      </c>
      <c r="W1376" s="4" t="s">
        <v>160</v>
      </c>
      <c r="X1376" s="3"/>
      <c r="Y1376" s="3"/>
      <c r="Z1376" s="3" t="s">
        <v>69</v>
      </c>
      <c r="AA1376" s="3" t="s">
        <v>70</v>
      </c>
      <c r="AB1376" s="3">
        <v>8448566</v>
      </c>
      <c r="AC1376" s="3" t="s">
        <v>71</v>
      </c>
      <c r="AD1376" s="6">
        <v>0.46319444444444446</v>
      </c>
      <c r="AE1376" s="7"/>
      <c r="AF1376" s="7"/>
      <c r="AG1376" s="6">
        <f>Tabla4[[#This Row],[Tiempo Parada de Reloj]]+Tabla4[[#This Row],[Tiempo Autorizado por Telefonica (no Máximo)]]</f>
        <v>0.46319444444444446</v>
      </c>
      <c r="AH1376" s="7">
        <f t="shared" ca="1" si="136"/>
        <v>0.18263888889131419</v>
      </c>
      <c r="AI1376" s="8">
        <f t="shared" si="137"/>
        <v>11.116666666666667</v>
      </c>
      <c r="AJ1376" s="8">
        <f t="shared" ca="1" si="138"/>
        <v>4.3833333333915405</v>
      </c>
      <c r="AK1376" s="3" t="s">
        <v>106</v>
      </c>
      <c r="AL1376" s="3" t="s">
        <v>70</v>
      </c>
      <c r="AM1376" s="3" t="s">
        <v>72</v>
      </c>
      <c r="AN1376" s="3" t="s">
        <v>73</v>
      </c>
      <c r="AO1376" s="3" t="s">
        <v>87</v>
      </c>
      <c r="AP1376" s="3" t="s">
        <v>87</v>
      </c>
      <c r="AQ1376" s="23">
        <v>45387.015972222223</v>
      </c>
      <c r="AR1376" s="3"/>
      <c r="AS1376" s="23"/>
      <c r="AT1376" s="23"/>
      <c r="AU1376" s="3" t="s">
        <v>1266</v>
      </c>
      <c r="AV1376" s="3" t="s">
        <v>1782</v>
      </c>
      <c r="AW1376" s="3" t="s">
        <v>76</v>
      </c>
      <c r="AX1376" s="3">
        <v>4.1438499999999996</v>
      </c>
      <c r="AY1376" s="3">
        <v>-73.640119999999996</v>
      </c>
      <c r="AZ1376" s="8" t="str">
        <f>+CONCATENATE("Reportan apertura en el enlace ",Tabla4[[#This Row],[Enlace]]," en el ",Tabla4[[#This Row],[Distancia óptica]]," ocasionado por ",Tabla4[[#This Row],[Causa del daño]])</f>
        <v>Reportan apertura en el enlace Bogotá - Villavicencio en el Km 2,7 desde Villavicencio ocasionado por Vandalismo</v>
      </c>
      <c r="BA1376" s="8" t="str">
        <f>+CONCATENATE("Para dar solución al incidente ",Tabla4[[#This Row],[Solución]])</f>
        <v>Para dar solución al incidente para el cable de 48 hilos se recupera 200 mts de reserva yse hace un empalme de 48 hilos</v>
      </c>
      <c r="BB1376" s="3" t="str">
        <f>+_xlfn.CONCAT(Tabla4[[#This Row],[Causa Raiz]]," ",Tabla4[[#This Row],[Solución2]]," (",Tabla4[[#This Row],[Anillo]],"- Cabecera: ",Tabla4[[#This Row],[Cabecera]],"- Operador: ",Tabla4[[#This Row],[Operador]],")")</f>
        <v>Reportan apertura en el enlace Bogotá - Villavicencio en el Km 2,7 desde Villavicencio ocasionado por Vandalismo Para dar solución al incidente para el cable de 48 hilos se recupera 200 mts de reserva yse hace un empalme de 48 hilos (Troncal- Cabecera: Villavicencio- Operador: Colombia Telecomunicaciones)</v>
      </c>
    </row>
    <row r="1377" spans="1:54" s="2" customFormat="1" ht="171">
      <c r="A1377" s="38">
        <f t="shared" si="135"/>
        <v>1376</v>
      </c>
      <c r="B1377" s="3">
        <v>8448960</v>
      </c>
      <c r="C1377" s="3" t="s">
        <v>92</v>
      </c>
      <c r="D1377" s="23">
        <v>45383.729166666664</v>
      </c>
      <c r="E1377" s="23">
        <v>45383.805555555555</v>
      </c>
      <c r="F1377" s="1">
        <f t="shared" ca="1" si="140"/>
        <v>7.6388888890505768E-2</v>
      </c>
      <c r="G1377" s="3" t="s">
        <v>55</v>
      </c>
      <c r="H1377" s="41"/>
      <c r="I1377" s="40"/>
      <c r="J1377" s="5" t="s">
        <v>56</v>
      </c>
      <c r="K1377" s="3" t="s">
        <v>359</v>
      </c>
      <c r="L1377" s="9" t="s">
        <v>58</v>
      </c>
      <c r="M1377" s="3" t="s">
        <v>360</v>
      </c>
      <c r="N1377" s="3" t="s">
        <v>483</v>
      </c>
      <c r="O1377" s="3" t="s">
        <v>2242</v>
      </c>
      <c r="P1377" s="3" t="s">
        <v>6634</v>
      </c>
      <c r="Q1377" s="4" t="s">
        <v>6635</v>
      </c>
      <c r="R1377" s="3" t="s">
        <v>365</v>
      </c>
      <c r="S1377" s="3" t="s">
        <v>366</v>
      </c>
      <c r="T1377" s="3" t="s">
        <v>146</v>
      </c>
      <c r="U1377" s="3" t="s">
        <v>4347</v>
      </c>
      <c r="V1377" s="22" t="str">
        <f t="shared" si="139"/>
        <v>RTNFO; Hora de aviso: 17:30 01/04/2024; Solución: Se realiza migracion entre nodos; Hora de solución: 19:20 01/04/2024; Causa: Falla en la Red FiOp</v>
      </c>
      <c r="W1377" s="4" t="s">
        <v>368</v>
      </c>
      <c r="X1377" s="3"/>
      <c r="Y1377" s="3"/>
      <c r="Z1377" s="3" t="s">
        <v>69</v>
      </c>
      <c r="AA1377" s="3" t="s">
        <v>71</v>
      </c>
      <c r="AB1377" s="3">
        <v>0</v>
      </c>
      <c r="AC1377" s="3" t="s">
        <v>70</v>
      </c>
      <c r="AD1377" s="6">
        <v>0</v>
      </c>
      <c r="AE1377" s="7"/>
      <c r="AF1377" s="7"/>
      <c r="AG1377" s="6">
        <f>Tabla4[[#This Row],[Tiempo Parada de Reloj]]+Tabla4[[#This Row],[Tiempo Autorizado por Telefonica (no Máximo)]]</f>
        <v>0</v>
      </c>
      <c r="AH1377" s="7">
        <f t="shared" ca="1" si="136"/>
        <v>7.6388888890505768E-2</v>
      </c>
      <c r="AI1377" s="8">
        <f t="shared" si="137"/>
        <v>0</v>
      </c>
      <c r="AJ1377" s="8">
        <f t="shared" ca="1" si="138"/>
        <v>1.8333333333721384</v>
      </c>
      <c r="AK1377" s="3" t="s">
        <v>106</v>
      </c>
      <c r="AL1377" s="3" t="s">
        <v>71</v>
      </c>
      <c r="AM1377" s="3" t="s">
        <v>69</v>
      </c>
      <c r="AN1377" s="3" t="s">
        <v>98</v>
      </c>
      <c r="AO1377" s="3" t="s">
        <v>87</v>
      </c>
      <c r="AP1377" s="3" t="s">
        <v>87</v>
      </c>
      <c r="AQ1377" s="23">
        <v>45385.283333333333</v>
      </c>
      <c r="AR1377" s="3"/>
      <c r="AS1377" s="23"/>
      <c r="AT1377" s="23"/>
      <c r="AU1377" s="3" t="s">
        <v>622</v>
      </c>
      <c r="AV1377" s="3" t="s">
        <v>4761</v>
      </c>
      <c r="AW1377" s="3" t="s">
        <v>76</v>
      </c>
      <c r="AX1377" s="3">
        <v>6.3552999999999997</v>
      </c>
      <c r="AY1377" s="3">
        <v>-75.498099999999994</v>
      </c>
      <c r="AZ1377" s="8" t="str">
        <f>+CONCATENATE("Reportan apertura en el enlace ",Tabla4[[#This Row],[Enlace]]," en el ",Tabla4[[#This Row],[Distancia óptica]]," ocasionado por ",Tabla4[[#This Row],[Causa del daño]])</f>
        <v>Reportan apertura en el enlace Medellín - Yarumal en el Km 21,7 desde Medellin ocasionado por Falla en la Red FiOp</v>
      </c>
      <c r="BA1377" s="8" t="str">
        <f>+CONCATENATE("Para dar solución al incidente ",Tabla4[[#This Row],[Solución]])</f>
        <v>Para dar solución al incidente Se realiza migracion entre nodos</v>
      </c>
      <c r="BB1377" s="3" t="str">
        <f>+_xlfn.CONCAT(Tabla4[[#This Row],[Causa Raiz]]," ",Tabla4[[#This Row],[Solución2]]," (",Tabla4[[#This Row],[Anillo]],"- Cabecera: ",Tabla4[[#This Row],[Cabecera]],"- Operador: ",Tabla4[[#This Row],[Operador]],")")</f>
        <v>Reportan apertura en el enlace Medellín - Yarumal en el Km 21,7 desde Medellin ocasionado por Falla en la Red FiOp Para dar solución al incidente Se realiza migracion entre nodos (Troncal- Cabecera: Medellin Centro- Operador: Colombia Telecomunicaciones)</v>
      </c>
    </row>
    <row r="1378" spans="1:54" s="2" customFormat="1" ht="171">
      <c r="A1378" s="38">
        <f t="shared" si="135"/>
        <v>1377</v>
      </c>
      <c r="B1378" s="3">
        <v>8445049</v>
      </c>
      <c r="C1378" s="3" t="s">
        <v>163</v>
      </c>
      <c r="D1378" s="23">
        <v>45383.8125</v>
      </c>
      <c r="E1378" s="23">
        <v>45384.458333333336</v>
      </c>
      <c r="F1378" s="1">
        <f t="shared" ca="1" si="140"/>
        <v>0.64583333333575865</v>
      </c>
      <c r="G1378" s="3" t="s">
        <v>55</v>
      </c>
      <c r="H1378" s="41"/>
      <c r="I1378" s="40"/>
      <c r="J1378" s="5" t="s">
        <v>56</v>
      </c>
      <c r="K1378" s="3" t="s">
        <v>108</v>
      </c>
      <c r="L1378" s="9" t="s">
        <v>78</v>
      </c>
      <c r="M1378" s="3" t="s">
        <v>228</v>
      </c>
      <c r="N1378" s="3" t="s">
        <v>315</v>
      </c>
      <c r="O1378" s="3" t="s">
        <v>316</v>
      </c>
      <c r="P1378" s="3" t="s">
        <v>6636</v>
      </c>
      <c r="Q1378" s="4" t="s">
        <v>3649</v>
      </c>
      <c r="R1378" s="3" t="s">
        <v>233</v>
      </c>
      <c r="S1378" s="3" t="s">
        <v>115</v>
      </c>
      <c r="T1378" s="3" t="s">
        <v>146</v>
      </c>
      <c r="U1378" s="3" t="s">
        <v>2988</v>
      </c>
      <c r="V1378" s="22" t="str">
        <f t="shared" si="139"/>
        <v>RDFO; Hora de aviso: 19:30 01/04/2024; Solución: Se realiza migracion de hilos entre empalmes; Hora de solución: 11:00 02/04/2024; Causa: Falla en la Red FiOp</v>
      </c>
      <c r="W1378" s="4" t="s">
        <v>118</v>
      </c>
      <c r="X1378" s="3"/>
      <c r="Y1378" s="3"/>
      <c r="Z1378" s="3" t="s">
        <v>69</v>
      </c>
      <c r="AA1378" s="3" t="s">
        <v>70</v>
      </c>
      <c r="AB1378" s="3">
        <v>8445049</v>
      </c>
      <c r="AC1378" s="3" t="s">
        <v>71</v>
      </c>
      <c r="AD1378" s="6">
        <v>0.45833333333333331</v>
      </c>
      <c r="AE1378" s="7"/>
      <c r="AF1378" s="7"/>
      <c r="AG1378" s="6">
        <f>Tabla4[[#This Row],[Tiempo Parada de Reloj]]+Tabla4[[#This Row],[Tiempo Autorizado por Telefonica (no Máximo)]]</f>
        <v>0.45833333333333331</v>
      </c>
      <c r="AH1378" s="7">
        <f t="shared" ca="1" si="136"/>
        <v>0.18750000000242534</v>
      </c>
      <c r="AI1378" s="8">
        <f t="shared" si="137"/>
        <v>11</v>
      </c>
      <c r="AJ1378" s="8">
        <f t="shared" ca="1" si="138"/>
        <v>4.5000000000582077</v>
      </c>
      <c r="AK1378" s="3" t="s">
        <v>98</v>
      </c>
      <c r="AL1378" s="3" t="s">
        <v>70</v>
      </c>
      <c r="AM1378" s="3" t="s">
        <v>72</v>
      </c>
      <c r="AN1378" s="3" t="s">
        <v>73</v>
      </c>
      <c r="AO1378" s="3" t="s">
        <v>87</v>
      </c>
      <c r="AP1378" s="3" t="s">
        <v>87</v>
      </c>
      <c r="AQ1378" s="23">
        <v>45385.767361111109</v>
      </c>
      <c r="AR1378" s="3"/>
      <c r="AS1378" s="23"/>
      <c r="AT1378" s="23"/>
      <c r="AU1378" s="3" t="s">
        <v>237</v>
      </c>
      <c r="AV1378" s="3" t="s">
        <v>598</v>
      </c>
      <c r="AW1378" s="3" t="s">
        <v>307</v>
      </c>
      <c r="AX1378" s="3">
        <v>11.2864</v>
      </c>
      <c r="AY1378" s="3">
        <v>-73.884</v>
      </c>
      <c r="AZ1378" s="8" t="str">
        <f>+CONCATENATE("Reportan apertura en el enlace ",Tabla4[[#This Row],[Enlace]]," en el ",Tabla4[[#This Row],[Distancia óptica]]," ocasionado por ",Tabla4[[#This Row],[Causa del daño]])</f>
        <v>Reportan apertura en el enlace Santa Marta - Guachaca en el Km 51 desde Santa Marta ocasionado por Falla en la Red FiOp</v>
      </c>
      <c r="BA1378" s="8" t="str">
        <f>+CONCATENATE("Para dar solución al incidente ",Tabla4[[#This Row],[Solución]])</f>
        <v>Para dar solución al incidente Se realiza migracion de hilos entre empalmes</v>
      </c>
      <c r="BB1378" s="3" t="str">
        <f>+_xlfn.CONCAT(Tabla4[[#This Row],[Causa Raiz]]," ",Tabla4[[#This Row],[Solución2]]," (",Tabla4[[#This Row],[Anillo]],"- Cabecera: ",Tabla4[[#This Row],[Cabecera]],"- Operador: ",Tabla4[[#This Row],[Operador]],")")</f>
        <v>Reportan apertura en el enlace Santa Marta - Guachaca en el Km 51 desde Santa Marta ocasionado por Falla en la Red FiOp Para dar solución al incidente Se realiza migracion de hilos entre empalmes (LINEAL- Cabecera: CALLE 13- Operador: Colombia Telecomunicaciones)</v>
      </c>
    </row>
    <row r="1379" spans="1:54" s="2" customFormat="1" ht="199.5">
      <c r="A1379" s="38">
        <f t="shared" si="135"/>
        <v>1378</v>
      </c>
      <c r="B1379" s="3">
        <v>8447373</v>
      </c>
      <c r="C1379" s="3" t="s">
        <v>54</v>
      </c>
      <c r="D1379" s="23">
        <v>45383.815972222219</v>
      </c>
      <c r="E1379" s="23">
        <v>45383.875</v>
      </c>
      <c r="F1379" s="1">
        <f t="shared" ca="1" si="140"/>
        <v>5.9027777781011537E-2</v>
      </c>
      <c r="G1379" s="3" t="s">
        <v>55</v>
      </c>
      <c r="H1379" s="41"/>
      <c r="I1379" s="40"/>
      <c r="J1379" s="5" t="s">
        <v>56</v>
      </c>
      <c r="K1379" s="3" t="s">
        <v>108</v>
      </c>
      <c r="L1379" s="9" t="s">
        <v>78</v>
      </c>
      <c r="M1379" s="3" t="s">
        <v>228</v>
      </c>
      <c r="N1379" s="3" t="s">
        <v>315</v>
      </c>
      <c r="O1379" s="3" t="s">
        <v>6637</v>
      </c>
      <c r="P1379" s="3" t="s">
        <v>6638</v>
      </c>
      <c r="Q1379" s="4" t="s">
        <v>6639</v>
      </c>
      <c r="R1379" s="3" t="s">
        <v>233</v>
      </c>
      <c r="S1379" s="3" t="s">
        <v>115</v>
      </c>
      <c r="T1379" s="3" t="s">
        <v>66</v>
      </c>
      <c r="U1379" s="3" t="s">
        <v>6640</v>
      </c>
      <c r="V1379" s="22" t="str">
        <f t="shared" si="139"/>
        <v>RLFO; Hora de aviso: 19:35 01/04/2024; Solución: Se realizo un tendido de 80 mts de fibra de 36 hilos y se hcen dos empalmes de 48 hilos  ; Hora de solución: 21:00 01/04/2024; Causa: Vandalismo</v>
      </c>
      <c r="W1379" s="4" t="s">
        <v>118</v>
      </c>
      <c r="X1379" s="3"/>
      <c r="Y1379" s="3"/>
      <c r="Z1379" s="3" t="s">
        <v>69</v>
      </c>
      <c r="AA1379" s="3" t="s">
        <v>70</v>
      </c>
      <c r="AB1379" s="3">
        <v>8447373</v>
      </c>
      <c r="AC1379" s="3" t="s">
        <v>71</v>
      </c>
      <c r="AD1379" s="6">
        <v>0</v>
      </c>
      <c r="AE1379" s="7"/>
      <c r="AF1379" s="7"/>
      <c r="AG1379" s="6">
        <f>Tabla4[[#This Row],[Tiempo Parada de Reloj]]+Tabla4[[#This Row],[Tiempo Autorizado por Telefonica (no Máximo)]]</f>
        <v>0</v>
      </c>
      <c r="AH1379" s="7">
        <f t="shared" ca="1" si="136"/>
        <v>5.9027777781011537E-2</v>
      </c>
      <c r="AI1379" s="8">
        <f t="shared" si="137"/>
        <v>0</v>
      </c>
      <c r="AJ1379" s="8">
        <f t="shared" ca="1" si="138"/>
        <v>1.4166666667442769</v>
      </c>
      <c r="AK1379" s="3" t="s">
        <v>98</v>
      </c>
      <c r="AL1379" s="3" t="s">
        <v>70</v>
      </c>
      <c r="AM1379" s="3" t="s">
        <v>72</v>
      </c>
      <c r="AN1379" s="3" t="s">
        <v>72</v>
      </c>
      <c r="AO1379" s="3" t="s">
        <v>87</v>
      </c>
      <c r="AP1379" s="3" t="s">
        <v>87</v>
      </c>
      <c r="AQ1379" s="23">
        <v>45385.383333333331</v>
      </c>
      <c r="AR1379" s="3"/>
      <c r="AS1379" s="23"/>
      <c r="AT1379" s="23"/>
      <c r="AU1379" s="3" t="s">
        <v>237</v>
      </c>
      <c r="AV1379" s="3" t="s">
        <v>6641</v>
      </c>
      <c r="AW1379" s="3" t="s">
        <v>135</v>
      </c>
      <c r="AX1379" s="3">
        <v>11.186495000000001</v>
      </c>
      <c r="AY1379" s="3">
        <v>-74.225909000000001</v>
      </c>
      <c r="AZ1379" s="8" t="str">
        <f>+CONCATENATE("Reportan apertura en el enlace ",Tabla4[[#This Row],[Enlace]]," en el ",Tabla4[[#This Row],[Distancia óptica]]," ocasionado por ",Tabla4[[#This Row],[Causa del daño]])</f>
        <v>Reportan apertura en el enlace Mov. Salguero - Mov. Gairaca en el Km 0,9 desde Gairaca ocasionado por Vandalismo</v>
      </c>
      <c r="BA1379" s="8" t="str">
        <f>+CONCATENATE("Para dar solución al incidente ",Tabla4[[#This Row],[Solución]])</f>
        <v xml:space="preserve">Para dar solución al incidente Se realizo un tendido de 80 mts de fibra de 36 hilos y se hcen dos empalmes de 48 hilos  </v>
      </c>
      <c r="BB1379" s="3" t="str">
        <f>+_xlfn.CONCAT(Tabla4[[#This Row],[Causa Raiz]]," ",Tabla4[[#This Row],[Solución2]]," (",Tabla4[[#This Row],[Anillo]],"- Cabecera: ",Tabla4[[#This Row],[Cabecera]],"- Operador: ",Tabla4[[#This Row],[Operador]],")")</f>
        <v>Reportan apertura en el enlace Mov. Salguero - Mov. Gairaca en el Km 0,9 desde Gairaca ocasionado por Vandalismo Para dar solución al incidente Se realizo un tendido de 80 mts de fibra de 36 hilos y se hcen dos empalmes de 48 hilos   (Lineal- Cabecera: Mov. Salguero- Operador: Colombia Telecomunicaciones)</v>
      </c>
    </row>
    <row r="1380" spans="1:54" s="2" customFormat="1" ht="199.5">
      <c r="A1380" s="38">
        <f t="shared" si="135"/>
        <v>1379</v>
      </c>
      <c r="B1380" s="3">
        <v>8449487</v>
      </c>
      <c r="C1380" s="3" t="s">
        <v>54</v>
      </c>
      <c r="D1380" s="23">
        <v>45383.888888888891</v>
      </c>
      <c r="E1380" s="23">
        <v>45383.979166666664</v>
      </c>
      <c r="F1380" s="1">
        <f t="shared" ca="1" si="140"/>
        <v>9.0277777773735579E-2</v>
      </c>
      <c r="G1380" s="3" t="s">
        <v>55</v>
      </c>
      <c r="H1380" s="41"/>
      <c r="I1380" s="40"/>
      <c r="J1380" s="5" t="s">
        <v>56</v>
      </c>
      <c r="K1380" s="3" t="s">
        <v>77</v>
      </c>
      <c r="L1380" s="9" t="s">
        <v>58</v>
      </c>
      <c r="M1380" s="3" t="s">
        <v>283</v>
      </c>
      <c r="N1380" s="3" t="s">
        <v>284</v>
      </c>
      <c r="O1380" s="3" t="s">
        <v>6642</v>
      </c>
      <c r="P1380" s="3" t="s">
        <v>6643</v>
      </c>
      <c r="Q1380" s="4" t="s">
        <v>6644</v>
      </c>
      <c r="R1380" s="3" t="s">
        <v>796</v>
      </c>
      <c r="S1380" s="3" t="s">
        <v>249</v>
      </c>
      <c r="T1380" s="3" t="s">
        <v>66</v>
      </c>
      <c r="U1380" s="3" t="s">
        <v>6645</v>
      </c>
      <c r="V1380" s="22" t="str">
        <f t="shared" si="139"/>
        <v>RLFO; Hora de aviso: 21:20 01/04/2024; Solución: Se recupera 10 mtrs de reserva y  una caja de empalme de24 hilos.; Hora de solución: 23:30 01/04/2024; Causa: Vandalismo</v>
      </c>
      <c r="W1380" s="4" t="s">
        <v>160</v>
      </c>
      <c r="X1380" s="3"/>
      <c r="Y1380" s="3"/>
      <c r="Z1380" s="3" t="s">
        <v>69</v>
      </c>
      <c r="AA1380" s="3" t="s">
        <v>70</v>
      </c>
      <c r="AB1380" s="3">
        <v>8449487</v>
      </c>
      <c r="AC1380" s="3" t="s">
        <v>71</v>
      </c>
      <c r="AD1380" s="6">
        <v>0</v>
      </c>
      <c r="AE1380" s="7"/>
      <c r="AF1380" s="7"/>
      <c r="AG1380" s="6">
        <f>Tabla4[[#This Row],[Tiempo Parada de Reloj]]+Tabla4[[#This Row],[Tiempo Autorizado por Telefonica (no Máximo)]]</f>
        <v>0</v>
      </c>
      <c r="AH1380" s="7">
        <f t="shared" ca="1" si="136"/>
        <v>9.0277777773735579E-2</v>
      </c>
      <c r="AI1380" s="8">
        <f t="shared" si="137"/>
        <v>0</v>
      </c>
      <c r="AJ1380" s="8">
        <f t="shared" ca="1" si="138"/>
        <v>2.1666666665696539</v>
      </c>
      <c r="AK1380" s="3" t="s">
        <v>98</v>
      </c>
      <c r="AL1380" s="3" t="s">
        <v>70</v>
      </c>
      <c r="AM1380" s="3" t="s">
        <v>72</v>
      </c>
      <c r="AN1380" s="3" t="s">
        <v>72</v>
      </c>
      <c r="AO1380" s="3" t="s">
        <v>87</v>
      </c>
      <c r="AP1380" s="3" t="s">
        <v>87</v>
      </c>
      <c r="AQ1380" s="23">
        <v>45388.621527777781</v>
      </c>
      <c r="AR1380" s="3"/>
      <c r="AS1380" s="23"/>
      <c r="AT1380" s="23"/>
      <c r="AU1380" s="3" t="s">
        <v>404</v>
      </c>
      <c r="AV1380" s="3" t="s">
        <v>284</v>
      </c>
      <c r="AW1380" s="3" t="s">
        <v>307</v>
      </c>
      <c r="AX1380" s="3">
        <v>4.5308000000000002</v>
      </c>
      <c r="AY1380" s="3">
        <v>-75.678200000000004</v>
      </c>
      <c r="AZ1380" s="8" t="str">
        <f>+CONCATENATE("Reportan apertura en el enlace ",Tabla4[[#This Row],[Enlace]]," en el ",Tabla4[[#This Row],[Distancia óptica]]," ocasionado por ",Tabla4[[#This Row],[Causa del daño]])</f>
        <v>Reportan apertura en el enlace Armenia Galan 302 – OLT Armenia Sur 2 en el km 4,18 desde Armenia ocasionado por Vandalismo</v>
      </c>
      <c r="BA1380" s="8" t="str">
        <f>+CONCATENATE("Para dar solución al incidente ",Tabla4[[#This Row],[Solución]])</f>
        <v>Para dar solución al incidente Se recupera 10 mtrs de reserva y  una caja de empalme de24 hilos.</v>
      </c>
      <c r="BB1380" s="3" t="str">
        <f>+_xlfn.CONCAT(Tabla4[[#This Row],[Causa Raiz]]," ",Tabla4[[#This Row],[Solución2]]," (",Tabla4[[#This Row],[Anillo]],"- Cabecera: ",Tabla4[[#This Row],[Cabecera]],"- Operador: ",Tabla4[[#This Row],[Operador]],")")</f>
        <v>Reportan apertura en el enlace Armenia Galan 302 – OLT Armenia Sur 2 en el km 4,18 desde Armenia ocasionado por Vandalismo Para dar solución al incidente Se recupera 10 mtrs de reserva y  una caja de empalme de24 hilos. (LINEAL- Cabecera: ARMENIA- Operador: Colombia Telecomunicaciones)</v>
      </c>
    </row>
    <row r="1381" spans="1:54" s="2" customFormat="1" ht="242.25">
      <c r="A1381" s="38">
        <f t="shared" si="135"/>
        <v>1380</v>
      </c>
      <c r="B1381" s="3">
        <v>8450085</v>
      </c>
      <c r="C1381" s="3" t="s">
        <v>54</v>
      </c>
      <c r="D1381" s="23">
        <v>45383.9375</v>
      </c>
      <c r="E1381" s="23">
        <v>45383.938888888886</v>
      </c>
      <c r="F1381" s="1">
        <f t="shared" ca="1" si="140"/>
        <v>1.3888888861401938E-3</v>
      </c>
      <c r="G1381" s="3" t="s">
        <v>55</v>
      </c>
      <c r="H1381" s="41"/>
      <c r="I1381" s="40"/>
      <c r="J1381" s="5" t="s">
        <v>56</v>
      </c>
      <c r="K1381" s="3" t="s">
        <v>93</v>
      </c>
      <c r="L1381" s="9" t="s">
        <v>78</v>
      </c>
      <c r="M1381" s="3" t="s">
        <v>59</v>
      </c>
      <c r="N1381" s="3" t="s">
        <v>60</v>
      </c>
      <c r="O1381" s="3" t="s">
        <v>6646</v>
      </c>
      <c r="P1381" s="3" t="s">
        <v>6647</v>
      </c>
      <c r="Q1381" s="4" t="s">
        <v>6648</v>
      </c>
      <c r="R1381" s="3" t="s">
        <v>947</v>
      </c>
      <c r="S1381" s="3" t="s">
        <v>65</v>
      </c>
      <c r="T1381" s="3" t="s">
        <v>104</v>
      </c>
      <c r="U1381" s="3" t="s">
        <v>6649</v>
      </c>
      <c r="V1381" s="22" t="str">
        <f t="shared" si="139"/>
        <v>RLFO; Hora de aviso: 22:30 01/04/2024; Solución: Se cambio la posición del pachcord mal conectado en otra posición, Los puertos son 33 y 34 y estaban 33 y 22 se corrige por parte de pi y servicio ok; Hora de solución: 22:32 01/04/2024; Causa: Visita Fallida</v>
      </c>
      <c r="W1381" s="4" t="s">
        <v>2237</v>
      </c>
      <c r="X1381" s="3"/>
      <c r="Y1381" s="3"/>
      <c r="Z1381" s="3" t="s">
        <v>69</v>
      </c>
      <c r="AA1381" s="3" t="s">
        <v>71</v>
      </c>
      <c r="AB1381" s="3">
        <v>0</v>
      </c>
      <c r="AC1381" s="3" t="s">
        <v>71</v>
      </c>
      <c r="AD1381" s="6">
        <v>0</v>
      </c>
      <c r="AE1381" s="7"/>
      <c r="AF1381" s="7"/>
      <c r="AG1381" s="6">
        <f>Tabla4[[#This Row],[Tiempo Parada de Reloj]]+Tabla4[[#This Row],[Tiempo Autorizado por Telefonica (no Máximo)]]</f>
        <v>0</v>
      </c>
      <c r="AH1381" s="7">
        <f t="shared" ca="1" si="136"/>
        <v>1.3888888861401938E-3</v>
      </c>
      <c r="AI1381" s="8">
        <f t="shared" si="137"/>
        <v>0</v>
      </c>
      <c r="AJ1381" s="8">
        <f t="shared" ca="1" si="138"/>
        <v>3.3333333267364651E-2</v>
      </c>
      <c r="AK1381" s="3" t="s">
        <v>72</v>
      </c>
      <c r="AL1381" s="3" t="s">
        <v>70</v>
      </c>
      <c r="AM1381" s="3" t="s">
        <v>72</v>
      </c>
      <c r="AN1381" s="3" t="s">
        <v>72</v>
      </c>
      <c r="AO1381" s="3" t="s">
        <v>72</v>
      </c>
      <c r="AP1381" s="3" t="s">
        <v>72</v>
      </c>
      <c r="AQ1381" s="23">
        <v>45384.127278819447</v>
      </c>
      <c r="AR1381" s="3"/>
      <c r="AS1381" s="23"/>
      <c r="AT1381" s="23"/>
      <c r="AU1381" s="3" t="s">
        <v>100</v>
      </c>
      <c r="AV1381" s="3" t="s">
        <v>69</v>
      </c>
      <c r="AW1381" s="3" t="s">
        <v>69</v>
      </c>
      <c r="AX1381" s="3" t="s">
        <v>69</v>
      </c>
      <c r="AY1381" s="3" t="s">
        <v>69</v>
      </c>
      <c r="AZ1381" s="8" t="str">
        <f>+CONCATENATE("Reportan apertura en el enlace ",Tabla4[[#This Row],[Enlace]]," en el ",Tabla4[[#This Row],[Distancia óptica]]," ocasionado por ",Tabla4[[#This Row],[Causa del daño]])</f>
        <v>Reportan apertura en el enlace Mov. Salitre - Mov. Universidad Nacional en el km 4,67 desde Mov. Salitre ocasionado por Visita Fallida</v>
      </c>
      <c r="BA1381" s="8" t="str">
        <f>+CONCATENATE("Para dar solución al incidente ",Tabla4[[#This Row],[Solución]])</f>
        <v>Para dar solución al incidente Se cambio la posición del pachcord mal conectado en otra posición, Los puertos son 33 y 34 y estaban 33 y 22 se corrige por parte de pi y servicio ok</v>
      </c>
      <c r="BB1381" s="3" t="str">
        <f>+_xlfn.CONCAT(Tabla4[[#This Row],[Causa Raiz]]," ",Tabla4[[#This Row],[Solución2]]," (",Tabla4[[#This Row],[Anillo]],"- Cabecera: ",Tabla4[[#This Row],[Cabecera]],"- Operador: ",Tabla4[[#This Row],[Operador]],")")</f>
        <v>Reportan apertura en el enlace Mov. Salitre - Mov. Universidad Nacional en el km 4,67 desde Mov. Salitre ocasionado por Visita Fallida Para dar solución al incidente Se cambio la posición del pachcord mal conectado en otra posición, Los puertos son 33 y 34 y estaban 33 y 22 se corrige por parte de pi y servicio ok (NA- Cabecera: NA- Operador: Colombia Telecomunicaciones)</v>
      </c>
    </row>
    <row r="1382" spans="1:54" s="2" customFormat="1" ht="199.5">
      <c r="A1382" s="38">
        <f t="shared" si="135"/>
        <v>1381</v>
      </c>
      <c r="B1382" s="3">
        <v>8450102</v>
      </c>
      <c r="C1382" s="3" t="s">
        <v>54</v>
      </c>
      <c r="D1382" s="23">
        <v>45383.9375</v>
      </c>
      <c r="E1382" s="23">
        <v>45384.5625</v>
      </c>
      <c r="F1382" s="1">
        <f t="shared" ca="1" si="140"/>
        <v>0.625</v>
      </c>
      <c r="G1382" s="3" t="s">
        <v>55</v>
      </c>
      <c r="H1382" s="41"/>
      <c r="I1382" s="40"/>
      <c r="J1382" s="5" t="s">
        <v>56</v>
      </c>
      <c r="K1382" s="3" t="s">
        <v>340</v>
      </c>
      <c r="L1382" s="9" t="s">
        <v>78</v>
      </c>
      <c r="M1382" s="3" t="s">
        <v>341</v>
      </c>
      <c r="N1382" s="3" t="s">
        <v>342</v>
      </c>
      <c r="O1382" s="3" t="s">
        <v>6650</v>
      </c>
      <c r="P1382" s="3" t="s">
        <v>6651</v>
      </c>
      <c r="Q1382" s="4" t="s">
        <v>6652</v>
      </c>
      <c r="R1382" s="3" t="s">
        <v>346</v>
      </c>
      <c r="S1382" s="3" t="s">
        <v>347</v>
      </c>
      <c r="T1382" s="3" t="s">
        <v>66</v>
      </c>
      <c r="U1382" s="3" t="s">
        <v>2732</v>
      </c>
      <c r="V1382" s="22" t="str">
        <f t="shared" si="139"/>
        <v>RLFO; Hora de aviso: 22:30 01/04/2024; Solución: se recupera 50 mts de reserva y se realiza un empalme de 48 hilos; Hora de solución: 13:30 02/04/2024; Causa: Vandalismo</v>
      </c>
      <c r="W1382" s="4" t="s">
        <v>349</v>
      </c>
      <c r="X1382" s="3"/>
      <c r="Y1382" s="3"/>
      <c r="Z1382" s="3" t="s">
        <v>69</v>
      </c>
      <c r="AA1382" s="3" t="s">
        <v>71</v>
      </c>
      <c r="AB1382" s="3">
        <v>0</v>
      </c>
      <c r="AC1382" s="3" t="s">
        <v>71</v>
      </c>
      <c r="AD1382" s="6">
        <v>0.47499999999999998</v>
      </c>
      <c r="AE1382" s="7"/>
      <c r="AF1382" s="7"/>
      <c r="AG1382" s="6">
        <f>Tabla4[[#This Row],[Tiempo Parada de Reloj]]+Tabla4[[#This Row],[Tiempo Autorizado por Telefonica (no Máximo)]]</f>
        <v>0.47499999999999998</v>
      </c>
      <c r="AH1382" s="7">
        <f t="shared" ca="1" si="136"/>
        <v>0.15000000000000002</v>
      </c>
      <c r="AI1382" s="8">
        <f t="shared" si="137"/>
        <v>11.399999999999999</v>
      </c>
      <c r="AJ1382" s="8">
        <f t="shared" ca="1" si="138"/>
        <v>3.6000000000000005</v>
      </c>
      <c r="AK1382" s="3" t="s">
        <v>72</v>
      </c>
      <c r="AL1382" s="3" t="s">
        <v>70</v>
      </c>
      <c r="AM1382" s="3" t="s">
        <v>73</v>
      </c>
      <c r="AN1382" s="3" t="s">
        <v>73</v>
      </c>
      <c r="AO1382" s="3" t="s">
        <v>87</v>
      </c>
      <c r="AP1382" s="3" t="s">
        <v>87</v>
      </c>
      <c r="AQ1382" s="23">
        <v>45388.511111111111</v>
      </c>
      <c r="AR1382" s="3"/>
      <c r="AS1382" s="23"/>
      <c r="AT1382" s="23"/>
      <c r="AU1382" s="3" t="s">
        <v>351</v>
      </c>
      <c r="AV1382" s="3" t="s">
        <v>6653</v>
      </c>
      <c r="AW1382" s="3" t="s">
        <v>1311</v>
      </c>
      <c r="AX1382" s="3">
        <v>4.2009999999999996</v>
      </c>
      <c r="AY1382" s="3">
        <v>-74.648899999999998</v>
      </c>
      <c r="AZ1382" s="8" t="str">
        <f>+CONCATENATE("Reportan apertura en el enlace ",Tabla4[[#This Row],[Enlace]]," en el ",Tabla4[[#This Row],[Distancia óptica]]," ocasionado por ",Tabla4[[#This Row],[Causa del daño]])</f>
        <v>Reportan apertura en el enlace Mov. Melgar Sur E495 - Mov. Sicomoro Melgar E527 en el km 1,08 desde Mov. Melgar Sur E495 ocasionado por Vandalismo</v>
      </c>
      <c r="BA1382" s="8" t="str">
        <f>+CONCATENATE("Para dar solución al incidente ",Tabla4[[#This Row],[Solución]])</f>
        <v>Para dar solución al incidente se recupera 50 mts de reserva y se realiza un empalme de 48 hilos</v>
      </c>
      <c r="BB1382" s="3" t="str">
        <f>+_xlfn.CONCAT(Tabla4[[#This Row],[Causa Raiz]]," ",Tabla4[[#This Row],[Solución2]]," (",Tabla4[[#This Row],[Anillo]],"- Cabecera: ",Tabla4[[#This Row],[Cabecera]],"- Operador: ",Tabla4[[#This Row],[Operador]],")")</f>
        <v>Reportan apertura en el enlace Mov. Melgar Sur E495 - Mov. Sicomoro Melgar E527 en el km 1,08 desde Mov. Melgar Sur E495 ocasionado por Vandalismo Para dar solución al incidente se recupera 50 mts de reserva y se realiza un empalme de 48 hilos (UK- Cabecera: Melgar- Operador: Colombia Telecomunicaciones)</v>
      </c>
    </row>
    <row r="1383" spans="1:54" s="2" customFormat="1" ht="185.25">
      <c r="A1383" s="38">
        <f t="shared" si="135"/>
        <v>1382</v>
      </c>
      <c r="B1383" s="3">
        <v>8451490</v>
      </c>
      <c r="C1383" s="3" t="s">
        <v>54</v>
      </c>
      <c r="D1383" s="23">
        <v>45384.361111111109</v>
      </c>
      <c r="E1383" s="23">
        <v>45384.472222222219</v>
      </c>
      <c r="F1383" s="1">
        <f t="shared" ca="1" si="140"/>
        <v>0.11111111110949423</v>
      </c>
      <c r="G1383" s="3" t="s">
        <v>55</v>
      </c>
      <c r="H1383" s="41"/>
      <c r="I1383" s="40"/>
      <c r="J1383" s="5" t="s">
        <v>56</v>
      </c>
      <c r="K1383" s="3" t="s">
        <v>57</v>
      </c>
      <c r="L1383" s="9" t="s">
        <v>58</v>
      </c>
      <c r="M1383" s="3" t="s">
        <v>59</v>
      </c>
      <c r="N1383" s="3" t="s">
        <v>60</v>
      </c>
      <c r="O1383" s="3" t="s">
        <v>6654</v>
      </c>
      <c r="P1383" s="3" t="s">
        <v>6655</v>
      </c>
      <c r="Q1383" s="4" t="s">
        <v>6656</v>
      </c>
      <c r="R1383" s="3" t="s">
        <v>775</v>
      </c>
      <c r="S1383" s="3" t="s">
        <v>65</v>
      </c>
      <c r="T1383" s="3" t="s">
        <v>66</v>
      </c>
      <c r="U1383" s="3" t="s">
        <v>6657</v>
      </c>
      <c r="V1383" s="22" t="str">
        <f t="shared" si="139"/>
        <v>RLFO; Hora de aviso: 8:40 02/04/2024; Solución: Se recuperan 50 metros de resreva y se realiza un empalme de 48 Hilos; Hora de solución: 11:20 02/04/2024; Causa: Vandalismo</v>
      </c>
      <c r="W1383" s="4" t="s">
        <v>2237</v>
      </c>
      <c r="X1383" s="3"/>
      <c r="Y1383" s="3"/>
      <c r="Z1383" s="3" t="s">
        <v>69</v>
      </c>
      <c r="AA1383" s="3" t="s">
        <v>71</v>
      </c>
      <c r="AB1383" s="3">
        <v>0</v>
      </c>
      <c r="AC1383" s="3" t="s">
        <v>71</v>
      </c>
      <c r="AD1383" s="6">
        <v>0</v>
      </c>
      <c r="AE1383" s="7"/>
      <c r="AF1383" s="7"/>
      <c r="AG1383" s="6">
        <f>Tabla4[[#This Row],[Tiempo Parada de Reloj]]+Tabla4[[#This Row],[Tiempo Autorizado por Telefonica (no Máximo)]]</f>
        <v>0</v>
      </c>
      <c r="AH1383" s="7">
        <f t="shared" ca="1" si="136"/>
        <v>0.11111111110949423</v>
      </c>
      <c r="AI1383" s="8">
        <f t="shared" si="137"/>
        <v>0</v>
      </c>
      <c r="AJ1383" s="8">
        <f t="shared" ca="1" si="138"/>
        <v>2.6666666666278616</v>
      </c>
      <c r="AK1383" s="3" t="s">
        <v>73</v>
      </c>
      <c r="AL1383" s="3" t="s">
        <v>71</v>
      </c>
      <c r="AM1383" s="3" t="s">
        <v>69</v>
      </c>
      <c r="AN1383" s="3" t="s">
        <v>73</v>
      </c>
      <c r="AO1383" s="3" t="s">
        <v>87</v>
      </c>
      <c r="AP1383" s="3" t="s">
        <v>87</v>
      </c>
      <c r="AQ1383" s="23">
        <v>45385.942361111112</v>
      </c>
      <c r="AR1383" s="3"/>
      <c r="AS1383" s="23"/>
      <c r="AT1383" s="23"/>
      <c r="AU1383" s="3" t="s">
        <v>298</v>
      </c>
      <c r="AV1383" s="3" t="s">
        <v>757</v>
      </c>
      <c r="AW1383" s="3" t="s">
        <v>135</v>
      </c>
      <c r="AX1383" s="3">
        <v>4.6284999999999998</v>
      </c>
      <c r="AY1383" s="3">
        <v>-74.17013</v>
      </c>
      <c r="AZ1383" s="8" t="str">
        <f>+CONCATENATE("Reportan apertura en el enlace ",Tabla4[[#This Row],[Enlace]]," en el ",Tabla4[[#This Row],[Distancia óptica]]," ocasionado por ",Tabla4[[#This Row],[Causa del daño]])</f>
        <v>Reportan apertura en el enlace Cg2 - Asturias en el Km 11,1 desde Asturias ocasionado por Vandalismo</v>
      </c>
      <c r="BA1383" s="8" t="str">
        <f>+CONCATENATE("Para dar solución al incidente ",Tabla4[[#This Row],[Solución]])</f>
        <v>Para dar solución al incidente Se recuperan 50 metros de resreva y se realiza un empalme de 48 Hilos</v>
      </c>
      <c r="BB1383" s="3" t="str">
        <f>+_xlfn.CONCAT(Tabla4[[#This Row],[Causa Raiz]]," ",Tabla4[[#This Row],[Solución2]]," (",Tabla4[[#This Row],[Anillo]],"- Cabecera: ",Tabla4[[#This Row],[Cabecera]],"- Operador: ",Tabla4[[#This Row],[Operador]],")")</f>
        <v>Reportan apertura en el enlace Cg2 - Asturias en el Km 11,1 desde Asturias ocasionado por Vandalismo Para dar solución al incidente Se recuperan 50 metros de resreva y se realiza un empalme de 48 Hilos (Lineal- Cabecera: Asturias- Operador: Colombia Telecomunicaciones)</v>
      </c>
    </row>
    <row r="1384" spans="1:54" s="2" customFormat="1" ht="185.25">
      <c r="A1384" s="38">
        <f t="shared" si="135"/>
        <v>1383</v>
      </c>
      <c r="B1384" s="3">
        <v>8451679</v>
      </c>
      <c r="C1384" s="3" t="s">
        <v>54</v>
      </c>
      <c r="D1384" s="23">
        <v>45384.399305555555</v>
      </c>
      <c r="E1384" s="23">
        <v>45384.517361111109</v>
      </c>
      <c r="F1384" s="1">
        <f t="shared" ca="1" si="140"/>
        <v>0.11805555555474712</v>
      </c>
      <c r="G1384" s="3" t="s">
        <v>55</v>
      </c>
      <c r="H1384" s="41"/>
      <c r="I1384" s="40"/>
      <c r="J1384" s="5" t="s">
        <v>56</v>
      </c>
      <c r="K1384" s="3" t="s">
        <v>77</v>
      </c>
      <c r="L1384" s="9" t="s">
        <v>78</v>
      </c>
      <c r="M1384" s="3" t="s">
        <v>79</v>
      </c>
      <c r="N1384" s="3" t="s">
        <v>771</v>
      </c>
      <c r="O1384" s="3" t="s">
        <v>6658</v>
      </c>
      <c r="P1384" s="3" t="s">
        <v>6659</v>
      </c>
      <c r="Q1384" s="4" t="s">
        <v>6660</v>
      </c>
      <c r="R1384" s="3" t="s">
        <v>708</v>
      </c>
      <c r="S1384" s="3" t="s">
        <v>249</v>
      </c>
      <c r="T1384" s="3" t="s">
        <v>256</v>
      </c>
      <c r="U1384" s="3" t="s">
        <v>6661</v>
      </c>
      <c r="V1384" s="22" t="str">
        <f t="shared" si="139"/>
        <v>RLFO; Hora de aviso: 9:35 02/04/2024; Solución: Se refusiona hilo en caja de empalme; Hora de solución: 12:25 02/04/2024; Causa: Falla de Empalme de FiOp</v>
      </c>
      <c r="W1384" s="4" t="s">
        <v>160</v>
      </c>
      <c r="X1384" s="3"/>
      <c r="Y1384" s="3"/>
      <c r="Z1384" s="3" t="s">
        <v>69</v>
      </c>
      <c r="AA1384" s="3" t="s">
        <v>71</v>
      </c>
      <c r="AB1384" s="3">
        <v>0</v>
      </c>
      <c r="AC1384" s="3" t="s">
        <v>71</v>
      </c>
      <c r="AD1384" s="6">
        <v>0</v>
      </c>
      <c r="AE1384" s="7"/>
      <c r="AF1384" s="7"/>
      <c r="AG1384" s="6">
        <f>Tabla4[[#This Row],[Tiempo Parada de Reloj]]+Tabla4[[#This Row],[Tiempo Autorizado por Telefonica (no Máximo)]]</f>
        <v>0</v>
      </c>
      <c r="AH1384" s="7">
        <f t="shared" ca="1" si="136"/>
        <v>0.11805555555474712</v>
      </c>
      <c r="AI1384" s="8">
        <f t="shared" si="137"/>
        <v>0</v>
      </c>
      <c r="AJ1384" s="8">
        <f t="shared" ca="1" si="138"/>
        <v>2.8333333333139308</v>
      </c>
      <c r="AK1384" s="3" t="s">
        <v>73</v>
      </c>
      <c r="AL1384" s="3" t="s">
        <v>71</v>
      </c>
      <c r="AM1384" s="3" t="s">
        <v>69</v>
      </c>
      <c r="AN1384" s="3" t="s">
        <v>73</v>
      </c>
      <c r="AO1384" s="3" t="s">
        <v>87</v>
      </c>
      <c r="AP1384" s="3" t="s">
        <v>87</v>
      </c>
      <c r="AQ1384" s="23">
        <v>45387.001388888886</v>
      </c>
      <c r="AR1384" s="3"/>
      <c r="AS1384" s="23"/>
      <c r="AT1384" s="23"/>
      <c r="AU1384" s="3" t="s">
        <v>89</v>
      </c>
      <c r="AV1384" s="3" t="s">
        <v>6662</v>
      </c>
      <c r="AW1384" s="3" t="s">
        <v>307</v>
      </c>
      <c r="AX1384" s="3">
        <v>4.6985999999999999</v>
      </c>
      <c r="AY1384" s="3">
        <v>-74.142200000000003</v>
      </c>
      <c r="AZ1384" s="8" t="str">
        <f>+CONCATENATE("Reportan apertura en el enlace ",Tabla4[[#This Row],[Enlace]]," en el ",Tabla4[[#This Row],[Distancia óptica]]," ocasionado por ",Tabla4[[#This Row],[Causa del daño]])</f>
        <v>Reportan apertura en el enlace Mov. Bosa El Progreso - Mov. Santafe de Bosa en el Km 0,621 desde Santa fe de bosa ocasionado por Falla de Empalme de FiOp</v>
      </c>
      <c r="BA1384" s="8" t="str">
        <f>+CONCATENATE("Para dar solución al incidente ",Tabla4[[#This Row],[Solución]])</f>
        <v>Para dar solución al incidente Se refusiona hilo en caja de empalme</v>
      </c>
      <c r="BB1384" s="3" t="str">
        <f>+_xlfn.CONCAT(Tabla4[[#This Row],[Causa Raiz]]," ",Tabla4[[#This Row],[Solución2]]," (",Tabla4[[#This Row],[Anillo]],"- Cabecera: ",Tabla4[[#This Row],[Cabecera]],"- Operador: ",Tabla4[[#This Row],[Operador]],")")</f>
        <v>Reportan apertura en el enlace Mov. Bosa El Progreso - Mov. Santafe de Bosa en el Km 0,621 desde Santa fe de bosa ocasionado por Falla de Empalme de FiOp Para dar solución al incidente Se refusiona hilo en caja de empalme (LINEAL- Cabecera: Bosa santa fe- Operador: Colombia Telecomunicaciones)</v>
      </c>
    </row>
    <row r="1385" spans="1:54" s="2" customFormat="1" ht="185.25">
      <c r="A1385" s="38">
        <f t="shared" si="135"/>
        <v>1384</v>
      </c>
      <c r="B1385" s="3">
        <v>8451661</v>
      </c>
      <c r="C1385" s="3" t="s">
        <v>54</v>
      </c>
      <c r="D1385" s="23">
        <v>45384.399305555555</v>
      </c>
      <c r="E1385" s="23">
        <v>45384.527777777781</v>
      </c>
      <c r="F1385" s="1">
        <f t="shared" ca="1" si="140"/>
        <v>0.12847222222626442</v>
      </c>
      <c r="G1385" s="3" t="s">
        <v>55</v>
      </c>
      <c r="H1385" s="41"/>
      <c r="I1385" s="40"/>
      <c r="J1385" s="5" t="s">
        <v>56</v>
      </c>
      <c r="K1385" s="3" t="s">
        <v>359</v>
      </c>
      <c r="L1385" s="9" t="s">
        <v>78</v>
      </c>
      <c r="M1385" s="3" t="s">
        <v>360</v>
      </c>
      <c r="N1385" s="3" t="s">
        <v>483</v>
      </c>
      <c r="O1385" s="3" t="s">
        <v>6663</v>
      </c>
      <c r="P1385" s="3" t="s">
        <v>6664</v>
      </c>
      <c r="Q1385" s="4" t="s">
        <v>6665</v>
      </c>
      <c r="R1385" s="3" t="s">
        <v>365</v>
      </c>
      <c r="S1385" s="3" t="s">
        <v>366</v>
      </c>
      <c r="T1385" s="3" t="s">
        <v>66</v>
      </c>
      <c r="U1385" s="3" t="s">
        <v>6666</v>
      </c>
      <c r="V1385" s="22" t="str">
        <f t="shared" si="139"/>
        <v>RLFO; Hora de aviso: 9:35 02/04/2024; Solución: Se realiza emplame de 144 Hilos con reserva existente ; Hora de solución: 12:40 02/04/2024; Causa: Vandalismo</v>
      </c>
      <c r="W1385" s="4" t="s">
        <v>368</v>
      </c>
      <c r="X1385" s="3"/>
      <c r="Y1385" s="3"/>
      <c r="Z1385" s="3" t="s">
        <v>69</v>
      </c>
      <c r="AA1385" s="3" t="s">
        <v>71</v>
      </c>
      <c r="AB1385" s="3">
        <v>0</v>
      </c>
      <c r="AC1385" s="3" t="s">
        <v>71</v>
      </c>
      <c r="AD1385" s="6">
        <v>0</v>
      </c>
      <c r="AE1385" s="7"/>
      <c r="AF1385" s="7"/>
      <c r="AG1385" s="6">
        <f>Tabla4[[#This Row],[Tiempo Parada de Reloj]]+Tabla4[[#This Row],[Tiempo Autorizado por Telefonica (no Máximo)]]</f>
        <v>0</v>
      </c>
      <c r="AH1385" s="7">
        <f t="shared" ca="1" si="136"/>
        <v>0.12847222222626442</v>
      </c>
      <c r="AI1385" s="8">
        <f t="shared" si="137"/>
        <v>0</v>
      </c>
      <c r="AJ1385" s="8">
        <f t="shared" ca="1" si="138"/>
        <v>3.0833333334303461</v>
      </c>
      <c r="AK1385" s="3" t="s">
        <v>73</v>
      </c>
      <c r="AL1385" s="3" t="s">
        <v>71</v>
      </c>
      <c r="AM1385" s="3" t="s">
        <v>69</v>
      </c>
      <c r="AN1385" s="3" t="s">
        <v>73</v>
      </c>
      <c r="AO1385" s="3" t="s">
        <v>87</v>
      </c>
      <c r="AP1385" s="3" t="s">
        <v>87</v>
      </c>
      <c r="AQ1385" s="23">
        <v>45386.35</v>
      </c>
      <c r="AR1385" s="3"/>
      <c r="AS1385" s="23"/>
      <c r="AT1385" s="23"/>
      <c r="AU1385" s="3" t="s">
        <v>622</v>
      </c>
      <c r="AV1385" s="3" t="s">
        <v>6667</v>
      </c>
      <c r="AW1385" s="3" t="s">
        <v>48</v>
      </c>
      <c r="AX1385" s="3">
        <v>6.3089000000000004</v>
      </c>
      <c r="AY1385" s="3">
        <v>-75.567999999999998</v>
      </c>
      <c r="AZ1385" s="8" t="str">
        <f>+CONCATENATE("Reportan apertura en el enlace ",Tabla4[[#This Row],[Enlace]]," en el ",Tabla4[[#This Row],[Distancia óptica]]," ocasionado por ",Tabla4[[#This Row],[Causa del daño]])</f>
        <v>Reportan apertura en el enlace Mov. Paris Bello - Mov. Metrocable en el Km 1,3 desde Mov. Metrocable ocasionado por Vandalismo</v>
      </c>
      <c r="BA1385" s="8" t="str">
        <f>+CONCATENATE("Para dar solución al incidente ",Tabla4[[#This Row],[Solución]])</f>
        <v xml:space="preserve">Para dar solución al incidente Se realiza emplame de 144 Hilos con reserva existente </v>
      </c>
      <c r="BB1385" s="3" t="str">
        <f>+_xlfn.CONCAT(Tabla4[[#This Row],[Causa Raiz]]," ",Tabla4[[#This Row],[Solución2]]," (",Tabla4[[#This Row],[Anillo]],"- Cabecera: ",Tabla4[[#This Row],[Cabecera]],"- Operador: ",Tabla4[[#This Row],[Operador]],")")</f>
        <v>Reportan apertura en el enlace Mov. Paris Bello - Mov. Metrocable en el Km 1,3 desde Mov. Metrocable ocasionado por Vandalismo Para dar solución al incidente Se realiza emplame de 144 Hilos con reserva existente  (Anillo- Cabecera: Metrocable- Operador: Colombia Telecomunicaciones)</v>
      </c>
    </row>
    <row r="1386" spans="1:54" s="2" customFormat="1" ht="156.75">
      <c r="A1386" s="38">
        <f t="shared" si="135"/>
        <v>1385</v>
      </c>
      <c r="B1386" s="3">
        <v>8451715</v>
      </c>
      <c r="C1386" s="3" t="s">
        <v>54</v>
      </c>
      <c r="D1386" s="23">
        <v>45384.399305555555</v>
      </c>
      <c r="E1386" s="23">
        <v>45384.400694444441</v>
      </c>
      <c r="F1386" s="1">
        <f t="shared" ca="1" si="140"/>
        <v>1.3888888861401938E-3</v>
      </c>
      <c r="G1386" s="3" t="s">
        <v>55</v>
      </c>
      <c r="H1386" s="41"/>
      <c r="I1386" s="40"/>
      <c r="J1386" s="5" t="s">
        <v>56</v>
      </c>
      <c r="K1386" s="3" t="s">
        <v>122</v>
      </c>
      <c r="L1386" s="9" t="s">
        <v>58</v>
      </c>
      <c r="M1386" s="3" t="s">
        <v>383</v>
      </c>
      <c r="N1386" s="3" t="s">
        <v>384</v>
      </c>
      <c r="O1386" s="3" t="s">
        <v>6668</v>
      </c>
      <c r="P1386" s="3" t="s">
        <v>6669</v>
      </c>
      <c r="Q1386" s="4" t="s">
        <v>6670</v>
      </c>
      <c r="R1386" s="3" t="s">
        <v>562</v>
      </c>
      <c r="S1386" s="3" t="s">
        <v>129</v>
      </c>
      <c r="T1386" s="3" t="s">
        <v>104</v>
      </c>
      <c r="U1386" s="3" t="s">
        <v>6671</v>
      </c>
      <c r="V1386" s="22" t="str">
        <f t="shared" si="139"/>
        <v>RLFO; Hora de aviso: 9:35 02/04/2024; Solución: Realizan cambio de las crucadas en nodo; Hora de solución: 9:37 02/04/2024; Causa: Visita Fallida</v>
      </c>
      <c r="W1386" s="4" t="s">
        <v>132</v>
      </c>
      <c r="X1386" s="3"/>
      <c r="Y1386" s="3"/>
      <c r="Z1386" s="3" t="s">
        <v>69</v>
      </c>
      <c r="AA1386" s="3" t="s">
        <v>71</v>
      </c>
      <c r="AB1386" s="3">
        <v>0</v>
      </c>
      <c r="AC1386" s="3" t="s">
        <v>71</v>
      </c>
      <c r="AD1386" s="6">
        <v>0</v>
      </c>
      <c r="AE1386" s="7"/>
      <c r="AF1386" s="7"/>
      <c r="AG1386" s="6">
        <f>Tabla4[[#This Row],[Tiempo Parada de Reloj]]+Tabla4[[#This Row],[Tiempo Autorizado por Telefonica (no Máximo)]]</f>
        <v>0</v>
      </c>
      <c r="AH1386" s="7">
        <f t="shared" ca="1" si="136"/>
        <v>1.3888888861401938E-3</v>
      </c>
      <c r="AI1386" s="8">
        <f t="shared" si="137"/>
        <v>0</v>
      </c>
      <c r="AJ1386" s="8">
        <f t="shared" ca="1" si="138"/>
        <v>3.3333333267364651E-2</v>
      </c>
      <c r="AK1386" s="3" t="s">
        <v>73</v>
      </c>
      <c r="AL1386" s="3" t="s">
        <v>71</v>
      </c>
      <c r="AM1386" s="3" t="s">
        <v>69</v>
      </c>
      <c r="AN1386" s="3" t="s">
        <v>73</v>
      </c>
      <c r="AO1386" s="3" t="s">
        <v>73</v>
      </c>
      <c r="AP1386" s="3" t="s">
        <v>73</v>
      </c>
      <c r="AQ1386" s="23">
        <v>45384.5625</v>
      </c>
      <c r="AR1386" s="3"/>
      <c r="AS1386" s="23"/>
      <c r="AT1386" s="23"/>
      <c r="AU1386" s="3" t="s">
        <v>392</v>
      </c>
      <c r="AV1386" s="3" t="s">
        <v>69</v>
      </c>
      <c r="AW1386" s="3" t="s">
        <v>4576</v>
      </c>
      <c r="AX1386" s="3" t="s">
        <v>69</v>
      </c>
      <c r="AY1386" s="3" t="s">
        <v>69</v>
      </c>
      <c r="AZ1386" s="8" t="str">
        <f>+CONCATENATE("Reportan apertura en el enlace ",Tabla4[[#This Row],[Enlace]]," en el ",Tabla4[[#This Row],[Distancia óptica]]," ocasionado por ",Tabla4[[#This Row],[Causa del daño]])</f>
        <v>Reportan apertura en el enlace Mov. Mamonal - Mov. Heredia en el Km 4,01 desde Heredia ocasionado por Visita Fallida</v>
      </c>
      <c r="BA1386" s="8" t="str">
        <f>+CONCATENATE("Para dar solución al incidente ",Tabla4[[#This Row],[Solución]])</f>
        <v>Para dar solución al incidente Realizan cambio de las crucadas en nodo</v>
      </c>
      <c r="BB1386" s="3" t="str">
        <f>+_xlfn.CONCAT(Tabla4[[#This Row],[Causa Raiz]]," ",Tabla4[[#This Row],[Solución2]]," (",Tabla4[[#This Row],[Anillo]],"- Cabecera: ",Tabla4[[#This Row],[Cabecera]],"- Operador: ",Tabla4[[#This Row],[Operador]],")")</f>
        <v>Reportan apertura en el enlace Mov. Mamonal - Mov. Heredia en el Km 4,01 desde Heredia ocasionado por Visita Fallida Para dar solución al incidente Realizan cambio de las crucadas en nodo (N- Cabecera: NA- Operador: Colombia Telecomunicaciones)</v>
      </c>
    </row>
    <row r="1387" spans="1:54" s="2" customFormat="1" ht="199.5">
      <c r="A1387" s="38">
        <f t="shared" si="135"/>
        <v>1386</v>
      </c>
      <c r="B1387" s="3">
        <v>8451701</v>
      </c>
      <c r="C1387" s="3" t="s">
        <v>54</v>
      </c>
      <c r="D1387" s="23">
        <v>45384.375</v>
      </c>
      <c r="E1387" s="23">
        <v>45385.625</v>
      </c>
      <c r="F1387" s="1">
        <f t="shared" ca="1" si="140"/>
        <v>1.25</v>
      </c>
      <c r="G1387" s="3" t="s">
        <v>55</v>
      </c>
      <c r="H1387" s="41"/>
      <c r="I1387" s="40"/>
      <c r="J1387" s="5" t="s">
        <v>56</v>
      </c>
      <c r="K1387" s="3" t="s">
        <v>77</v>
      </c>
      <c r="L1387" s="9" t="s">
        <v>78</v>
      </c>
      <c r="M1387" s="3" t="s">
        <v>373</v>
      </c>
      <c r="N1387" s="3" t="s">
        <v>374</v>
      </c>
      <c r="O1387" s="3" t="s">
        <v>6672</v>
      </c>
      <c r="P1387" s="3" t="s">
        <v>6673</v>
      </c>
      <c r="Q1387" s="4" t="s">
        <v>6674</v>
      </c>
      <c r="R1387" s="3" t="s">
        <v>346</v>
      </c>
      <c r="S1387" s="3" t="s">
        <v>249</v>
      </c>
      <c r="T1387" s="3" t="s">
        <v>66</v>
      </c>
      <c r="U1387" s="3" t="s">
        <v>6675</v>
      </c>
      <c r="V1387" s="22" t="str">
        <f t="shared" si="139"/>
        <v>RLFO; Hora de aviso: 9:00 02/04/2024; Solución: Se recuperaan 200 mts de reserva y se realiza un emplame de 24 Hilos; Hora de solución: 15:00 03/04/2024; Causa: Vandalismo</v>
      </c>
      <c r="W1387" s="4" t="s">
        <v>160</v>
      </c>
      <c r="X1387" s="3"/>
      <c r="Y1387" s="3"/>
      <c r="Z1387" s="3" t="s">
        <v>69</v>
      </c>
      <c r="AA1387" s="3" t="s">
        <v>71</v>
      </c>
      <c r="AB1387" s="3">
        <v>0</v>
      </c>
      <c r="AC1387" s="3" t="s">
        <v>71</v>
      </c>
      <c r="AD1387" s="6">
        <v>1.0833333333333333</v>
      </c>
      <c r="AE1387" s="7"/>
      <c r="AF1387" s="7"/>
      <c r="AG1387" s="6">
        <f>Tabla4[[#This Row],[Tiempo Parada de Reloj]]+Tabla4[[#This Row],[Tiempo Autorizado por Telefonica (no Máximo)]]</f>
        <v>1.0833333333333333</v>
      </c>
      <c r="AH1387" s="7">
        <f t="shared" ca="1" si="136"/>
        <v>0.16666666666666674</v>
      </c>
      <c r="AI1387" s="8">
        <f t="shared" si="137"/>
        <v>26</v>
      </c>
      <c r="AJ1387" s="8">
        <f t="shared" ca="1" si="138"/>
        <v>4.0000000000000018</v>
      </c>
      <c r="AK1387" s="3" t="s">
        <v>73</v>
      </c>
      <c r="AL1387" s="3" t="s">
        <v>70</v>
      </c>
      <c r="AM1387" s="3" t="s">
        <v>106</v>
      </c>
      <c r="AN1387" s="3" t="s">
        <v>98</v>
      </c>
      <c r="AO1387" s="3" t="s">
        <v>87</v>
      </c>
      <c r="AP1387" s="3" t="s">
        <v>87</v>
      </c>
      <c r="AQ1387" s="23">
        <v>45387.040277777778</v>
      </c>
      <c r="AR1387" s="3"/>
      <c r="AS1387" s="23"/>
      <c r="AT1387" s="23"/>
      <c r="AU1387" s="3" t="s">
        <v>313</v>
      </c>
      <c r="AV1387" s="3" t="s">
        <v>6676</v>
      </c>
      <c r="AW1387" s="3" t="s">
        <v>135</v>
      </c>
      <c r="AX1387" s="3">
        <v>4.1440900000000003</v>
      </c>
      <c r="AY1387" s="3">
        <v>-73.640450000000001</v>
      </c>
      <c r="AZ1387" s="8" t="str">
        <f>+CONCATENATE("Reportan apertura en el enlace ",Tabla4[[#This Row],[Enlace]]," en el ",Tabla4[[#This Row],[Distancia óptica]]," ocasionado por ",Tabla4[[#This Row],[Causa del daño]])</f>
        <v>Reportan apertura en el enlace Mov. Esperanza - Mov. Vanguardia en el Km 2,7 desde esperanza ocasionado por Vandalismo</v>
      </c>
      <c r="BA1387" s="8" t="str">
        <f>+CONCATENATE("Para dar solución al incidente ",Tabla4[[#This Row],[Solución]])</f>
        <v>Para dar solución al incidente Se recuperaan 200 mts de reserva y se realiza un emplame de 24 Hilos</v>
      </c>
      <c r="BB1387" s="3" t="str">
        <f>+_xlfn.CONCAT(Tabla4[[#This Row],[Causa Raiz]]," ",Tabla4[[#This Row],[Solución2]]," (",Tabla4[[#This Row],[Anillo]],"- Cabecera: ",Tabla4[[#This Row],[Cabecera]],"- Operador: ",Tabla4[[#This Row],[Operador]],")")</f>
        <v>Reportan apertura en el enlace Mov. Esperanza - Mov. Vanguardia en el Km 2,7 desde esperanza ocasionado por Vandalismo Para dar solución al incidente Se recuperaan 200 mts de reserva y se realiza un emplame de 24 Hilos (Lineal- Cabecera: central esperanza- Operador: Colombia Telecomunicaciones)</v>
      </c>
    </row>
    <row r="1388" spans="1:54" s="2" customFormat="1" ht="171">
      <c r="A1388" s="38">
        <f t="shared" si="135"/>
        <v>1387</v>
      </c>
      <c r="B1388" s="3">
        <v>8451790</v>
      </c>
      <c r="C1388" s="3" t="s">
        <v>92</v>
      </c>
      <c r="D1388" s="23">
        <v>45384.416666666664</v>
      </c>
      <c r="E1388" s="23">
        <v>45384.635416666664</v>
      </c>
      <c r="F1388" s="1">
        <f t="shared" ca="1" si="140"/>
        <v>0.21875</v>
      </c>
      <c r="G1388" s="3" t="s">
        <v>55</v>
      </c>
      <c r="H1388" s="41"/>
      <c r="I1388" s="40" t="s">
        <v>6677</v>
      </c>
      <c r="J1388" s="5" t="s">
        <v>2815</v>
      </c>
      <c r="K1388" s="3" t="s">
        <v>2815</v>
      </c>
      <c r="L1388" s="9" t="s">
        <v>58</v>
      </c>
      <c r="M1388" s="3" t="s">
        <v>383</v>
      </c>
      <c r="N1388" s="3" t="s">
        <v>384</v>
      </c>
      <c r="O1388" s="3" t="s">
        <v>2817</v>
      </c>
      <c r="P1388" s="3" t="s">
        <v>6678</v>
      </c>
      <c r="Q1388" s="4" t="s">
        <v>6679</v>
      </c>
      <c r="R1388" s="3" t="s">
        <v>388</v>
      </c>
      <c r="S1388" s="3" t="s">
        <v>2820</v>
      </c>
      <c r="T1388" s="3" t="s">
        <v>66</v>
      </c>
      <c r="U1388" s="3" t="s">
        <v>6680</v>
      </c>
      <c r="V1388" s="22" t="str">
        <f t="shared" si="139"/>
        <v>RTNFO; Hora de aviso: 10:00 02/04/2024; Solución: Se realiza migracion a tramo tendido entre dos empalmes; Hora de solución: 15:15 02/04/2024; Causa: Vandalismo</v>
      </c>
      <c r="W1388" s="4" t="s">
        <v>5852</v>
      </c>
      <c r="X1388" s="3"/>
      <c r="Y1388" s="3"/>
      <c r="Z1388" s="3" t="s">
        <v>69</v>
      </c>
      <c r="AA1388" s="3" t="s">
        <v>71</v>
      </c>
      <c r="AB1388" s="3">
        <v>0</v>
      </c>
      <c r="AC1388" s="3" t="s">
        <v>71</v>
      </c>
      <c r="AD1388" s="6">
        <v>0</v>
      </c>
      <c r="AE1388" s="7"/>
      <c r="AF1388" s="7"/>
      <c r="AG1388" s="6">
        <f>Tabla4[[#This Row],[Tiempo Parada de Reloj]]+Tabla4[[#This Row],[Tiempo Autorizado por Telefonica (no Máximo)]]</f>
        <v>0</v>
      </c>
      <c r="AH1388" s="7">
        <f t="shared" ca="1" si="136"/>
        <v>0.21875</v>
      </c>
      <c r="AI1388" s="8">
        <f t="shared" si="137"/>
        <v>0</v>
      </c>
      <c r="AJ1388" s="8">
        <f t="shared" ca="1" si="138"/>
        <v>5.25</v>
      </c>
      <c r="AK1388" s="3" t="s">
        <v>73</v>
      </c>
      <c r="AL1388" s="3" t="s">
        <v>70</v>
      </c>
      <c r="AM1388" s="3" t="s">
        <v>106</v>
      </c>
      <c r="AN1388" s="3" t="s">
        <v>106</v>
      </c>
      <c r="AO1388" s="3" t="s">
        <v>98</v>
      </c>
      <c r="AP1388" s="3" t="s">
        <v>98</v>
      </c>
      <c r="AQ1388" s="23">
        <v>45384.759027777778</v>
      </c>
      <c r="AR1388" s="3"/>
      <c r="AS1388" s="23"/>
      <c r="AT1388" s="23"/>
      <c r="AU1388" s="3" t="s">
        <v>2822</v>
      </c>
      <c r="AV1388" s="3" t="s">
        <v>69</v>
      </c>
      <c r="AW1388" s="3" t="s">
        <v>6681</v>
      </c>
      <c r="AX1388" s="3" t="s">
        <v>6681</v>
      </c>
      <c r="AY1388" s="3" t="s">
        <v>69</v>
      </c>
      <c r="AZ1388" s="8" t="str">
        <f>+CONCATENATE("Reportan apertura en el enlace ",Tabla4[[#This Row],[Enlace]]," en el ",Tabla4[[#This Row],[Distancia óptica]]," ocasionado por ",Tabla4[[#This Row],[Causa del daño]])</f>
        <v>Reportan apertura en el enlace Cartagena - Carmen de Bolívar en el Km 0,100 desde Carmen de bolivar ocasionado por Vandalismo</v>
      </c>
      <c r="BA1388" s="8" t="str">
        <f>+CONCATENATE("Para dar solución al incidente ",Tabla4[[#This Row],[Solución]])</f>
        <v>Para dar solución al incidente Se realiza migracion a tramo tendido entre dos empalmes</v>
      </c>
      <c r="BB1388" s="3" t="str">
        <f>+_xlfn.CONCAT(Tabla4[[#This Row],[Causa Raiz]]," ",Tabla4[[#This Row],[Solución2]]," (",Tabla4[[#This Row],[Anillo]],"- Cabecera: ",Tabla4[[#This Row],[Cabecera]],"- Operador: ",Tabla4[[#This Row],[Operador]],")")</f>
        <v>Reportan apertura en el enlace Cartagena - Carmen de Bolívar en el Km 0,100 desde Carmen de bolivar ocasionado por Vandalismo Para dar solución al incidente Se realiza migracion a tramo tendido entre dos empalmes (Na- Cabecera: NA- Operador: MediaCommerce)</v>
      </c>
    </row>
    <row r="1389" spans="1:54" s="2" customFormat="1" ht="171">
      <c r="A1389" s="38">
        <f t="shared" si="135"/>
        <v>1388</v>
      </c>
      <c r="B1389" s="3">
        <v>8451885</v>
      </c>
      <c r="C1389" s="3" t="s">
        <v>54</v>
      </c>
      <c r="D1389" s="23">
        <v>45384.416666666664</v>
      </c>
      <c r="E1389" s="23">
        <v>45384.645833333336</v>
      </c>
      <c r="F1389" s="1">
        <f t="shared" ca="1" si="140"/>
        <v>0.22916666667151731</v>
      </c>
      <c r="G1389" s="3" t="s">
        <v>164</v>
      </c>
      <c r="H1389" s="41" t="s">
        <v>165</v>
      </c>
      <c r="I1389" s="40"/>
      <c r="J1389" s="5" t="s">
        <v>490</v>
      </c>
      <c r="K1389" s="3" t="s">
        <v>490</v>
      </c>
      <c r="L1389" s="9" t="s">
        <v>58</v>
      </c>
      <c r="M1389" s="3" t="s">
        <v>360</v>
      </c>
      <c r="N1389" s="3" t="s">
        <v>483</v>
      </c>
      <c r="O1389" s="3" t="s">
        <v>6682</v>
      </c>
      <c r="P1389" s="3" t="s">
        <v>6683</v>
      </c>
      <c r="Q1389" s="4" t="s">
        <v>6684</v>
      </c>
      <c r="R1389" s="3" t="s">
        <v>365</v>
      </c>
      <c r="S1389" s="3" t="s">
        <v>494</v>
      </c>
      <c r="T1389" s="3" t="s">
        <v>513</v>
      </c>
      <c r="U1389" s="3" t="s">
        <v>6685</v>
      </c>
      <c r="V1389" s="22" t="str">
        <f t="shared" si="139"/>
        <v>RLFO; Hora de aviso: 10:00 02/04/2024; Solución: Se realiza recuperacion  de 200 metro de reserva de F.O y se crean 1 empalme; Hora de solución: 15:30 02/04/2024; Causa: Desastre Natural</v>
      </c>
      <c r="W1389" s="4" t="s">
        <v>6686</v>
      </c>
      <c r="X1389" s="3"/>
      <c r="Y1389" s="3"/>
      <c r="Z1389" s="3" t="s">
        <v>69</v>
      </c>
      <c r="AA1389" s="3" t="s">
        <v>71</v>
      </c>
      <c r="AB1389" s="3">
        <v>0</v>
      </c>
      <c r="AC1389" s="3" t="s">
        <v>71</v>
      </c>
      <c r="AD1389" s="6">
        <v>0</v>
      </c>
      <c r="AE1389" s="7"/>
      <c r="AF1389" s="7"/>
      <c r="AG1389" s="6">
        <f>Tabla4[[#This Row],[Tiempo Parada de Reloj]]+Tabla4[[#This Row],[Tiempo Autorizado por Telefonica (no Máximo)]]</f>
        <v>0</v>
      </c>
      <c r="AH1389" s="7">
        <f t="shared" ca="1" si="136"/>
        <v>0.22916666667151731</v>
      </c>
      <c r="AI1389" s="8">
        <f t="shared" si="137"/>
        <v>0</v>
      </c>
      <c r="AJ1389" s="8">
        <f t="shared" ca="1" si="138"/>
        <v>5.5000000001164153</v>
      </c>
      <c r="AK1389" s="3" t="s">
        <v>73</v>
      </c>
      <c r="AL1389" s="3" t="s">
        <v>70</v>
      </c>
      <c r="AM1389" s="3" t="s">
        <v>106</v>
      </c>
      <c r="AN1389" s="3" t="s">
        <v>106</v>
      </c>
      <c r="AO1389" s="3"/>
      <c r="AP1389" s="3"/>
      <c r="AQ1389" s="23">
        <f ca="1">NOW()</f>
        <v>45503.696834953706</v>
      </c>
      <c r="AR1389" s="3"/>
      <c r="AS1389" s="23"/>
      <c r="AT1389" s="23"/>
      <c r="AU1389" s="3" t="s">
        <v>494</v>
      </c>
      <c r="AV1389" s="3" t="s">
        <v>69</v>
      </c>
      <c r="AW1389" s="3" t="s">
        <v>69</v>
      </c>
      <c r="AX1389" s="3" t="s">
        <v>69</v>
      </c>
      <c r="AY1389" s="3" t="s">
        <v>69</v>
      </c>
      <c r="AZ1389" s="8" t="str">
        <f>+CONCATENATE("Reportan apertura en el enlace ",Tabla4[[#This Row],[Enlace]]," en el ",Tabla4[[#This Row],[Distancia óptica]]," ocasionado por ",Tabla4[[#This Row],[Causa del daño]])</f>
        <v>Reportan apertura en el enlace Palmas - Boqueron en el km 11,2 desde Pajarito  ocasionado por Desastre Natural</v>
      </c>
      <c r="BA1389" s="8" t="str">
        <f>+CONCATENATE("Para dar solución al incidente ",Tabla4[[#This Row],[Solución]])</f>
        <v>Para dar solución al incidente Se realiza recuperacion  de 200 metro de reserva de F.O y se crean 1 empalme</v>
      </c>
      <c r="BB1389" s="3" t="str">
        <f>+_xlfn.CONCAT(Tabla4[[#This Row],[Causa Raiz]]," ",Tabla4[[#This Row],[Solución2]]," (",Tabla4[[#This Row],[Anillo]],"- Cabecera: ",Tabla4[[#This Row],[Cabecera]],"- Operador: ",Tabla4[[#This Row],[Operador]],")")</f>
        <v>Reportan apertura en el enlace Palmas - Boqueron en el km 11,2 desde Pajarito  ocasionado por Desastre Natural Para dar solución al incidente Se realiza recuperacion  de 200 metro de reserva de F.O y se crean 1 empalme (NA- Cabecera: NA- Operador: UNE)</v>
      </c>
    </row>
    <row r="1390" spans="1:54" s="2" customFormat="1" ht="228">
      <c r="A1390" s="38">
        <f t="shared" si="135"/>
        <v>1389</v>
      </c>
      <c r="B1390" s="3">
        <v>8451997</v>
      </c>
      <c r="C1390" s="3" t="s">
        <v>54</v>
      </c>
      <c r="D1390" s="23">
        <v>45384.444444444445</v>
      </c>
      <c r="E1390" s="23">
        <v>45384.583333333336</v>
      </c>
      <c r="F1390" s="1">
        <f t="shared" ca="1" si="140"/>
        <v>0.13888888889050577</v>
      </c>
      <c r="G1390" s="3" t="s">
        <v>55</v>
      </c>
      <c r="H1390" s="41"/>
      <c r="I1390" s="40"/>
      <c r="J1390" s="5" t="s">
        <v>56</v>
      </c>
      <c r="K1390" s="3" t="s">
        <v>77</v>
      </c>
      <c r="L1390" s="9" t="s">
        <v>78</v>
      </c>
      <c r="M1390" s="3" t="s">
        <v>139</v>
      </c>
      <c r="N1390" s="3" t="s">
        <v>447</v>
      </c>
      <c r="O1390" s="3" t="s">
        <v>6611</v>
      </c>
      <c r="P1390" s="3" t="s">
        <v>6687</v>
      </c>
      <c r="Q1390" s="4" t="s">
        <v>6688</v>
      </c>
      <c r="R1390" s="3" t="s">
        <v>144</v>
      </c>
      <c r="S1390" s="3" t="s">
        <v>249</v>
      </c>
      <c r="T1390" s="3" t="s">
        <v>176</v>
      </c>
      <c r="U1390" s="3" t="s">
        <v>6689</v>
      </c>
      <c r="V1390" s="22" t="str">
        <f t="shared" si="139"/>
        <v>RLFO; Hora de aviso: 10:40 02/04/2024; Solución: Se realiza Tendido de 190 metros de F.O de 48 hilos y se hace uso de dos cajas de empalme existente; Hora de solución: 14:00 02/04/2024; Causa: Intervención de Terceros. No Identificados</v>
      </c>
      <c r="W1390" s="4" t="s">
        <v>160</v>
      </c>
      <c r="X1390" s="3"/>
      <c r="Y1390" s="3"/>
      <c r="Z1390" s="3" t="s">
        <v>69</v>
      </c>
      <c r="AA1390" s="3" t="s">
        <v>71</v>
      </c>
      <c r="AB1390" s="3">
        <v>0</v>
      </c>
      <c r="AC1390" s="3" t="s">
        <v>71</v>
      </c>
      <c r="AD1390" s="6">
        <v>0</v>
      </c>
      <c r="AE1390" s="7"/>
      <c r="AF1390" s="7"/>
      <c r="AG1390" s="6">
        <f>Tabla4[[#This Row],[Tiempo Parada de Reloj]]+Tabla4[[#This Row],[Tiempo Autorizado por Telefonica (no Máximo)]]</f>
        <v>0</v>
      </c>
      <c r="AH1390" s="7">
        <f t="shared" ca="1" si="136"/>
        <v>0.13888888889050577</v>
      </c>
      <c r="AI1390" s="8">
        <f t="shared" si="137"/>
        <v>0</v>
      </c>
      <c r="AJ1390" s="8">
        <f t="shared" ca="1" si="138"/>
        <v>3.3333333333721384</v>
      </c>
      <c r="AK1390" s="3" t="s">
        <v>73</v>
      </c>
      <c r="AL1390" s="3" t="s">
        <v>70</v>
      </c>
      <c r="AM1390" s="3" t="s">
        <v>106</v>
      </c>
      <c r="AN1390" s="3" t="s">
        <v>106</v>
      </c>
      <c r="AO1390" s="3" t="s">
        <v>87</v>
      </c>
      <c r="AP1390" s="3" t="s">
        <v>87</v>
      </c>
      <c r="AQ1390" s="23">
        <v>45388.898611111108</v>
      </c>
      <c r="AR1390" s="3"/>
      <c r="AS1390" s="23"/>
      <c r="AT1390" s="23"/>
      <c r="AU1390" s="3" t="s">
        <v>455</v>
      </c>
      <c r="AV1390" s="3" t="s">
        <v>6690</v>
      </c>
      <c r="AW1390" s="3" t="s">
        <v>1311</v>
      </c>
      <c r="AX1390" s="3">
        <v>3.8862999999999999</v>
      </c>
      <c r="AY1390" s="3">
        <v>-77.063999999999993</v>
      </c>
      <c r="AZ1390" s="8" t="str">
        <f>+CONCATENATE("Reportan apertura en el enlace ",Tabla4[[#This Row],[Enlace]]," en el ",Tabla4[[#This Row],[Distancia óptica]]," ocasionado por ",Tabla4[[#This Row],[Causa del daño]])</f>
        <v>Reportan apertura en el enlace Buenaventura centro - Los Pinos en el Km 1,96 desde Mayolo ocasionado por Intervención de Terceros. No Identificados</v>
      </c>
      <c r="BA1390" s="8" t="str">
        <f>+CONCATENATE("Para dar solución al incidente ",Tabla4[[#This Row],[Solución]])</f>
        <v>Para dar solución al incidente Se realiza Tendido de 190 metros de F.O de 48 hilos y se hace uso de dos cajas de empalme existente</v>
      </c>
      <c r="BB1390" s="3" t="str">
        <f>+_xlfn.CONCAT(Tabla4[[#This Row],[Causa Raiz]]," ",Tabla4[[#This Row],[Solución2]]," (",Tabla4[[#This Row],[Anillo]],"- Cabecera: ",Tabla4[[#This Row],[Cabecera]],"- Operador: ",Tabla4[[#This Row],[Operador]],")")</f>
        <v>Reportan apertura en el enlace Buenaventura centro - Los Pinos en el Km 1,96 desde Mayolo ocasionado por Intervención de Terceros. No Identificados Para dar solución al incidente Se realiza Tendido de 190 metros de F.O de 48 hilos y se hace uso de dos cajas de empalme existente (UK- Cabecera: MAYOLO- Operador: Colombia Telecomunicaciones)</v>
      </c>
    </row>
    <row r="1391" spans="1:54" s="2" customFormat="1" ht="171">
      <c r="A1391" s="38">
        <f t="shared" si="135"/>
        <v>1390</v>
      </c>
      <c r="B1391" s="3">
        <v>8452926</v>
      </c>
      <c r="C1391" s="3" t="s">
        <v>92</v>
      </c>
      <c r="D1391" s="23">
        <v>45384.5625</v>
      </c>
      <c r="E1391" s="23">
        <v>45385.708333333336</v>
      </c>
      <c r="F1391" s="1">
        <f t="shared" ca="1" si="140"/>
        <v>1.1458333333357587</v>
      </c>
      <c r="G1391" s="3" t="s">
        <v>164</v>
      </c>
      <c r="H1391" s="41" t="s">
        <v>165</v>
      </c>
      <c r="I1391" s="40" t="s">
        <v>6691</v>
      </c>
      <c r="J1391" s="5" t="s">
        <v>372</v>
      </c>
      <c r="K1391" s="3" t="s">
        <v>372</v>
      </c>
      <c r="L1391" s="9" t="s">
        <v>58</v>
      </c>
      <c r="M1391" s="3" t="s">
        <v>373</v>
      </c>
      <c r="N1391" s="3" t="s">
        <v>374</v>
      </c>
      <c r="O1391" s="3" t="s">
        <v>375</v>
      </c>
      <c r="P1391" s="3" t="s">
        <v>6692</v>
      </c>
      <c r="Q1391" s="4" t="s">
        <v>6693</v>
      </c>
      <c r="R1391" s="3" t="s">
        <v>346</v>
      </c>
      <c r="S1391" s="3" t="s">
        <v>379</v>
      </c>
      <c r="T1391" s="3" t="s">
        <v>211</v>
      </c>
      <c r="U1391" s="3" t="s">
        <v>6694</v>
      </c>
      <c r="V1391" s="22" t="str">
        <f t="shared" si="139"/>
        <v>RTNFO; Hora de aviso: 13:30 02/04/2024; Solución: se realiza tendido de 400 metros de fibra y dos cajas de empalmes ; Hora de solución: 17:00 03/04/2024; Causa: Podas</v>
      </c>
      <c r="W1391" s="4" t="s">
        <v>1781</v>
      </c>
      <c r="X1391" s="3"/>
      <c r="Y1391" s="3"/>
      <c r="Z1391" s="3" t="s">
        <v>69</v>
      </c>
      <c r="AA1391" s="3" t="s">
        <v>71</v>
      </c>
      <c r="AB1391" s="3">
        <v>0</v>
      </c>
      <c r="AC1391" s="3" t="s">
        <v>71</v>
      </c>
      <c r="AD1391" s="6">
        <v>0.58333333333333337</v>
      </c>
      <c r="AE1391" s="7"/>
      <c r="AF1391" s="7"/>
      <c r="AG1391" s="6">
        <f>Tabla4[[#This Row],[Tiempo Parada de Reloj]]+Tabla4[[#This Row],[Tiempo Autorizado por Telefonica (no Máximo)]]</f>
        <v>0.58333333333333337</v>
      </c>
      <c r="AH1391" s="7">
        <f t="shared" ca="1" si="136"/>
        <v>0.56250000000242528</v>
      </c>
      <c r="AI1391" s="8">
        <f t="shared" si="137"/>
        <v>14</v>
      </c>
      <c r="AJ1391" s="8">
        <f t="shared" ca="1" si="138"/>
        <v>13.500000000058208</v>
      </c>
      <c r="AK1391" s="3" t="s">
        <v>106</v>
      </c>
      <c r="AL1391" s="3" t="s">
        <v>70</v>
      </c>
      <c r="AM1391" s="3" t="s">
        <v>87</v>
      </c>
      <c r="AN1391" s="3" t="s">
        <v>98</v>
      </c>
      <c r="AO1391" s="3"/>
      <c r="AP1391" s="3"/>
      <c r="AQ1391" s="23">
        <f ca="1">NOW()</f>
        <v>45503.696834953706</v>
      </c>
      <c r="AR1391" s="3"/>
      <c r="AS1391" s="23"/>
      <c r="AT1391" s="23"/>
      <c r="AU1391" s="3" t="s">
        <v>372</v>
      </c>
      <c r="AV1391" s="3" t="s">
        <v>1782</v>
      </c>
      <c r="AW1391" s="3" t="s">
        <v>76</v>
      </c>
      <c r="AX1391" s="3" t="s">
        <v>69</v>
      </c>
      <c r="AY1391" s="3" t="s">
        <v>69</v>
      </c>
      <c r="AZ1391" s="8" t="str">
        <f>+CONCATENATE("Reportan apertura en el enlace ",Tabla4[[#This Row],[Enlace]]," en el ",Tabla4[[#This Row],[Distancia óptica]]," ocasionado por ",Tabla4[[#This Row],[Causa del daño]])</f>
        <v>Reportan apertura en el enlace Bogotá - Villavicencio en el Km 13,4 desde Esperanza ocasionado por Podas</v>
      </c>
      <c r="BA1391" s="8" t="str">
        <f>+CONCATENATE("Para dar solución al incidente ",Tabla4[[#This Row],[Solución]])</f>
        <v xml:space="preserve">Para dar solución al incidente se realiza tendido de 400 metros de fibra y dos cajas de empalmes </v>
      </c>
      <c r="BB1391" s="3" t="str">
        <f>+_xlfn.CONCAT(Tabla4[[#This Row],[Causa Raiz]]," ",Tabla4[[#This Row],[Solución2]]," (",Tabla4[[#This Row],[Anillo]],"- Cabecera: ",Tabla4[[#This Row],[Cabecera]],"- Operador: ",Tabla4[[#This Row],[Operador]],")")</f>
        <v>Reportan apertura en el enlace Bogotá - Villavicencio en el Km 13,4 desde Esperanza ocasionado por Podas Para dar solución al incidente se realiza tendido de 400 metros de fibra y dos cajas de empalmes  (Troncal- Cabecera: Villavicencio- Operador: Internexa)</v>
      </c>
    </row>
    <row r="1392" spans="1:54" s="2" customFormat="1" ht="199.5">
      <c r="A1392" s="38">
        <f t="shared" si="135"/>
        <v>1391</v>
      </c>
      <c r="B1392" s="3">
        <v>8453230</v>
      </c>
      <c r="C1392" s="3" t="s">
        <v>92</v>
      </c>
      <c r="D1392" s="23">
        <v>45384.666666666664</v>
      </c>
      <c r="E1392" s="23">
        <v>45384.979166666664</v>
      </c>
      <c r="F1392" s="1">
        <f t="shared" ca="1" si="140"/>
        <v>0.3125</v>
      </c>
      <c r="G1392" s="3" t="s">
        <v>55</v>
      </c>
      <c r="H1392" s="41"/>
      <c r="I1392" s="40"/>
      <c r="J1392" s="5" t="s">
        <v>56</v>
      </c>
      <c r="K1392" s="3" t="s">
        <v>203</v>
      </c>
      <c r="L1392" s="9" t="s">
        <v>58</v>
      </c>
      <c r="M1392" s="3" t="s">
        <v>169</v>
      </c>
      <c r="N1392" s="3" t="s">
        <v>3835</v>
      </c>
      <c r="O1392" s="3" t="s">
        <v>3528</v>
      </c>
      <c r="P1392" s="3" t="s">
        <v>6695</v>
      </c>
      <c r="Q1392" s="4" t="s">
        <v>6696</v>
      </c>
      <c r="R1392" s="3" t="s">
        <v>174</v>
      </c>
      <c r="S1392" s="3" t="s">
        <v>210</v>
      </c>
      <c r="T1392" s="3" t="s">
        <v>130</v>
      </c>
      <c r="U1392" s="3" t="s">
        <v>6697</v>
      </c>
      <c r="V1392" s="22" t="str">
        <f t="shared" si="139"/>
        <v>RTNFO; Hora de aviso: 16:00 02/04/2024; Solución: Para dar solucion se realizo un tendido de 400 mtrs y dos empalmes de 48 hilos ; Hora de solución: 23:30 02/04/2024; Causa: Plagas</v>
      </c>
      <c r="W1392" s="4" t="s">
        <v>6698</v>
      </c>
      <c r="X1392" s="3" t="s">
        <v>6699</v>
      </c>
      <c r="Y1392" s="3" t="s">
        <v>6700</v>
      </c>
      <c r="Z1392" s="3" t="s">
        <v>106</v>
      </c>
      <c r="AA1392" s="3" t="s">
        <v>71</v>
      </c>
      <c r="AB1392" s="3">
        <v>0</v>
      </c>
      <c r="AC1392" s="3" t="s">
        <v>71</v>
      </c>
      <c r="AD1392" s="6">
        <v>0.10555555555555556</v>
      </c>
      <c r="AE1392" s="7"/>
      <c r="AF1392" s="7"/>
      <c r="AG1392" s="6">
        <f>Tabla4[[#This Row],[Tiempo Parada de Reloj]]+Tabla4[[#This Row],[Tiempo Autorizado por Telefonica (no Máximo)]]</f>
        <v>0.10555555555555556</v>
      </c>
      <c r="AH1392" s="7">
        <f t="shared" ca="1" si="136"/>
        <v>0.20694444444444443</v>
      </c>
      <c r="AI1392" s="8">
        <f t="shared" si="137"/>
        <v>2.5333333333333332</v>
      </c>
      <c r="AJ1392" s="8">
        <f t="shared" ca="1" si="138"/>
        <v>4.9666666666666668</v>
      </c>
      <c r="AK1392" s="3" t="s">
        <v>106</v>
      </c>
      <c r="AL1392" s="3" t="s">
        <v>70</v>
      </c>
      <c r="AM1392" s="3" t="s">
        <v>87</v>
      </c>
      <c r="AN1392" s="3" t="s">
        <v>87</v>
      </c>
      <c r="AO1392" s="3" t="s">
        <v>87</v>
      </c>
      <c r="AP1392" s="3" t="s">
        <v>87</v>
      </c>
      <c r="AQ1392" s="23">
        <v>45388.681250000001</v>
      </c>
      <c r="AR1392" s="3"/>
      <c r="AS1392" s="23" t="s">
        <v>3535</v>
      </c>
      <c r="AT1392" s="23"/>
      <c r="AU1392" s="3" t="s">
        <v>192</v>
      </c>
      <c r="AV1392" s="3" t="s">
        <v>6701</v>
      </c>
      <c r="AW1392" s="3" t="s">
        <v>1323</v>
      </c>
      <c r="AX1392" s="3">
        <v>7.7134999999999998</v>
      </c>
      <c r="AY1392" s="3">
        <v>-72.576999999999998</v>
      </c>
      <c r="AZ1392" s="8" t="str">
        <f>+CONCATENATE("Reportan apertura en el enlace ",Tabla4[[#This Row],[Enlace]]," en el ",Tabla4[[#This Row],[Distancia óptica]]," ocasionado por ",Tabla4[[#This Row],[Causa del daño]])</f>
        <v>Reportan apertura en el enlace Cerro Oriente - Cúcuta en el km 28 desde Cucuta  ocasionado por Plagas</v>
      </c>
      <c r="BA1392" s="8" t="str">
        <f>+CONCATENATE("Para dar solución al incidente ",Tabla4[[#This Row],[Solución]])</f>
        <v xml:space="preserve">Para dar solución al incidente Para dar solucion se realizo un tendido de 400 mtrs y dos empalmes de 48 hilos </v>
      </c>
      <c r="BB1392" s="3" t="str">
        <f>+_xlfn.CONCAT(Tabla4[[#This Row],[Causa Raiz]]," ",Tabla4[[#This Row],[Solución2]]," (",Tabla4[[#This Row],[Anillo]],"- Cabecera: ",Tabla4[[#This Row],[Cabecera]],"- Operador: ",Tabla4[[#This Row],[Operador]],")")</f>
        <v>Reportan apertura en el enlace Cerro Oriente - Cúcuta en el km 28 desde Cucuta  ocasionado por Plagas Para dar solución al incidente Para dar solucion se realizo un tendido de 400 mtrs y dos empalmes de 48 hilos  (TRONCAL- Cabecera: AV CERO- Operador: Colombia Telecomunicaciones)</v>
      </c>
    </row>
    <row r="1393" spans="1:54" s="2" customFormat="1" ht="213.75">
      <c r="A1393" s="38">
        <f t="shared" si="135"/>
        <v>1392</v>
      </c>
      <c r="B1393" s="3">
        <v>8453462</v>
      </c>
      <c r="C1393" s="3" t="s">
        <v>54</v>
      </c>
      <c r="D1393" s="23">
        <v>45384.59375</v>
      </c>
      <c r="E1393" s="23">
        <v>45385.736111111109</v>
      </c>
      <c r="F1393" s="1">
        <f t="shared" ca="1" si="140"/>
        <v>1.1423611111094942</v>
      </c>
      <c r="G1393" s="3" t="s">
        <v>55</v>
      </c>
      <c r="H1393" s="41"/>
      <c r="I1393" s="40"/>
      <c r="J1393" s="5" t="s">
        <v>56</v>
      </c>
      <c r="K1393" s="3" t="s">
        <v>77</v>
      </c>
      <c r="L1393" s="9" t="s">
        <v>78</v>
      </c>
      <c r="M1393" s="3" t="s">
        <v>139</v>
      </c>
      <c r="N1393" s="3" t="s">
        <v>447</v>
      </c>
      <c r="O1393" s="3" t="s">
        <v>6702</v>
      </c>
      <c r="P1393" s="3" t="s">
        <v>6703</v>
      </c>
      <c r="Q1393" s="4" t="s">
        <v>6704</v>
      </c>
      <c r="R1393" s="3" t="s">
        <v>144</v>
      </c>
      <c r="S1393" s="3" t="s">
        <v>289</v>
      </c>
      <c r="T1393" s="3" t="s">
        <v>146</v>
      </c>
      <c r="U1393" s="3" t="s">
        <v>6705</v>
      </c>
      <c r="V1393" s="22" t="str">
        <f t="shared" si="139"/>
        <v>RLFO; Hora de aviso: 14:15 02/04/2024; Solución: Se realiza migracion a un tendido de 650 mts existente y se hacen dos empalmes de 48 hilos; Hora de solución: 17:40 03/04/2024; Causa: Falla en la Red FiOp</v>
      </c>
      <c r="W1393" s="4" t="s">
        <v>160</v>
      </c>
      <c r="X1393" s="3"/>
      <c r="Y1393" s="3"/>
      <c r="Z1393" s="3" t="s">
        <v>69</v>
      </c>
      <c r="AA1393" s="3" t="s">
        <v>71</v>
      </c>
      <c r="AB1393" s="3">
        <v>0</v>
      </c>
      <c r="AC1393" s="3" t="s">
        <v>71</v>
      </c>
      <c r="AD1393" s="6">
        <v>0.97986111111111107</v>
      </c>
      <c r="AE1393" s="7"/>
      <c r="AF1393" s="7"/>
      <c r="AG1393" s="6">
        <f>Tabla4[[#This Row],[Tiempo Parada de Reloj]]+Tabla4[[#This Row],[Tiempo Autorizado por Telefonica (no Máximo)]]</f>
        <v>0.97986111111111107</v>
      </c>
      <c r="AH1393" s="7">
        <f t="shared" ca="1" si="136"/>
        <v>0.16249999999838316</v>
      </c>
      <c r="AI1393" s="8">
        <f t="shared" si="137"/>
        <v>23.516666666666666</v>
      </c>
      <c r="AJ1393" s="8">
        <f t="shared" ca="1" si="138"/>
        <v>3.8999999999611958</v>
      </c>
      <c r="AK1393" s="3" t="s">
        <v>106</v>
      </c>
      <c r="AL1393" s="3" t="s">
        <v>70</v>
      </c>
      <c r="AM1393" s="3" t="s">
        <v>87</v>
      </c>
      <c r="AN1393" s="3" t="s">
        <v>98</v>
      </c>
      <c r="AO1393" s="3" t="s">
        <v>87</v>
      </c>
      <c r="AP1393" s="3" t="s">
        <v>87</v>
      </c>
      <c r="AQ1393" s="23">
        <v>45390.936111111114</v>
      </c>
      <c r="AR1393" s="3"/>
      <c r="AS1393" s="23"/>
      <c r="AT1393" s="23"/>
      <c r="AU1393" s="3" t="s">
        <v>455</v>
      </c>
      <c r="AV1393" s="3" t="s">
        <v>6706</v>
      </c>
      <c r="AW1393" s="3" t="s">
        <v>307</v>
      </c>
      <c r="AX1393" s="3">
        <v>3.8778999999999999</v>
      </c>
      <c r="AY1393" s="3">
        <v>-77.062200000000004</v>
      </c>
      <c r="AZ1393" s="8" t="str">
        <f>+CONCATENATE("Reportan apertura en el enlace ",Tabla4[[#This Row],[Enlace]]," en el ",Tabla4[[#This Row],[Distancia óptica]]," ocasionado por ",Tabla4[[#This Row],[Causa del daño]])</f>
        <v>Reportan apertura en el enlace buenaventura 4 - Andagoya en el km 0,613 desde Buenaventura 4 ocasionado por Falla en la Red FiOp</v>
      </c>
      <c r="BA1393" s="8" t="str">
        <f>+CONCATENATE("Para dar solución al incidente ",Tabla4[[#This Row],[Solución]])</f>
        <v>Para dar solución al incidente Se realiza migracion a un tendido de 650 mts existente y se hacen dos empalmes de 48 hilos</v>
      </c>
      <c r="BB1393" s="3" t="str">
        <f>+_xlfn.CONCAT(Tabla4[[#This Row],[Causa Raiz]]," ",Tabla4[[#This Row],[Solución2]]," (",Tabla4[[#This Row],[Anillo]],"- Cabecera: ",Tabla4[[#This Row],[Cabecera]],"- Operador: ",Tabla4[[#This Row],[Operador]],")")</f>
        <v>Reportan apertura en el enlace buenaventura 4 - Andagoya en el km 0,613 desde Buenaventura 4 ocasionado por Falla en la Red FiOp Para dar solución al incidente Se realiza migracion a un tendido de 650 mts existente y se hacen dos empalmes de 48 hilos (LINEAL- Cabecera: BUENAVENTURA 4- Operador: Colombia Telecomunicaciones)</v>
      </c>
    </row>
    <row r="1394" spans="1:54" s="2" customFormat="1" ht="199.5">
      <c r="A1394" s="38">
        <f t="shared" si="135"/>
        <v>1393</v>
      </c>
      <c r="B1394" s="3">
        <v>8454154</v>
      </c>
      <c r="C1394" s="3" t="s">
        <v>54</v>
      </c>
      <c r="D1394" s="23">
        <v>45384.708333333336</v>
      </c>
      <c r="E1394" s="23">
        <v>45385.631944444445</v>
      </c>
      <c r="F1394" s="1">
        <f t="shared" ca="1" si="140"/>
        <v>0.92361111110949423</v>
      </c>
      <c r="G1394" s="3" t="s">
        <v>55</v>
      </c>
      <c r="H1394" s="41"/>
      <c r="I1394" s="40"/>
      <c r="J1394" s="5" t="s">
        <v>56</v>
      </c>
      <c r="K1394" s="3" t="s">
        <v>57</v>
      </c>
      <c r="L1394" s="9" t="s">
        <v>58</v>
      </c>
      <c r="M1394" s="3" t="s">
        <v>59</v>
      </c>
      <c r="N1394" s="3" t="s">
        <v>60</v>
      </c>
      <c r="O1394" s="3" t="s">
        <v>6576</v>
      </c>
      <c r="P1394" s="3" t="s">
        <v>6707</v>
      </c>
      <c r="Q1394" s="4" t="s">
        <v>6708</v>
      </c>
      <c r="R1394" s="3" t="s">
        <v>783</v>
      </c>
      <c r="S1394" s="3" t="s">
        <v>65</v>
      </c>
      <c r="T1394" s="3" t="s">
        <v>176</v>
      </c>
      <c r="U1394" s="3" t="s">
        <v>6709</v>
      </c>
      <c r="V1394" s="22" t="str">
        <f t="shared" si="139"/>
        <v>RLFO; Hora de aviso: 17:00 02/04/2024; Solución: Se rehacen empalme de 8 hilos; Hora de solución: 15:10 03/04/2024; Causa: Intervención de Terceros. No Identificados</v>
      </c>
      <c r="W1394" s="4" t="s">
        <v>68</v>
      </c>
      <c r="X1394" s="3"/>
      <c r="Y1394" s="3"/>
      <c r="Z1394" s="3" t="s">
        <v>69</v>
      </c>
      <c r="AA1394" s="3" t="s">
        <v>71</v>
      </c>
      <c r="AB1394" s="3">
        <v>0</v>
      </c>
      <c r="AC1394" s="3" t="s">
        <v>71</v>
      </c>
      <c r="AD1394" s="6">
        <v>0.7583333333333333</v>
      </c>
      <c r="AE1394" s="7"/>
      <c r="AF1394" s="7"/>
      <c r="AG1394" s="6">
        <f>Tabla4[[#This Row],[Tiempo Parada de Reloj]]+Tabla4[[#This Row],[Tiempo Autorizado por Telefonica (no Máximo)]]</f>
        <v>0.7583333333333333</v>
      </c>
      <c r="AH1394" s="7">
        <f t="shared" ca="1" si="136"/>
        <v>0.16527777777616093</v>
      </c>
      <c r="AI1394" s="8">
        <f t="shared" si="137"/>
        <v>18.2</v>
      </c>
      <c r="AJ1394" s="8">
        <f t="shared" ca="1" si="138"/>
        <v>3.9666666666278623</v>
      </c>
      <c r="AK1394" s="3" t="s">
        <v>106</v>
      </c>
      <c r="AL1394" s="3" t="s">
        <v>70</v>
      </c>
      <c r="AM1394" s="3" t="s">
        <v>87</v>
      </c>
      <c r="AN1394" s="3" t="s">
        <v>98</v>
      </c>
      <c r="AO1394" s="3" t="s">
        <v>87</v>
      </c>
      <c r="AP1394" s="3" t="s">
        <v>87</v>
      </c>
      <c r="AQ1394" s="23">
        <v>45390.756249999999</v>
      </c>
      <c r="AR1394" s="3"/>
      <c r="AS1394" s="23"/>
      <c r="AT1394" s="23"/>
      <c r="AU1394" s="3" t="s">
        <v>100</v>
      </c>
      <c r="AV1394" s="3" t="s">
        <v>6710</v>
      </c>
      <c r="AW1394" s="3" t="s">
        <v>6711</v>
      </c>
      <c r="AX1394" s="3">
        <v>4.7274000000000003</v>
      </c>
      <c r="AY1394" s="3">
        <v>-74.0578</v>
      </c>
      <c r="AZ1394" s="8" t="str">
        <f>+CONCATENATE("Reportan apertura en el enlace ",Tabla4[[#This Row],[Enlace]]," en el ",Tabla4[[#This Row],[Distancia óptica]]," ocasionado por ",Tabla4[[#This Row],[Causa del daño]])</f>
        <v>Reportan apertura en el enlace Santa Carolina - Comcel Prado en el km 1,514 desde Santa Carolia  ocasionado por Intervención de Terceros. No Identificados</v>
      </c>
      <c r="BA1394" s="8" t="str">
        <f>+CONCATENATE("Para dar solución al incidente ",Tabla4[[#This Row],[Solución]])</f>
        <v>Para dar solución al incidente Se rehacen empalme de 8 hilos</v>
      </c>
      <c r="BB1394" s="3" t="str">
        <f>+_xlfn.CONCAT(Tabla4[[#This Row],[Causa Raiz]]," ",Tabla4[[#This Row],[Solución2]]," (",Tabla4[[#This Row],[Anillo]],"- Cabecera: ",Tabla4[[#This Row],[Cabecera]],"- Operador: ",Tabla4[[#This Row],[Operador]],")")</f>
        <v>Reportan apertura en el enlace Santa Carolina - Comcel Prado en el km 1,514 desde Santa Carolia  ocasionado por Intervención de Terceros. No Identificados Para dar solución al incidente Se rehacen empalme de 8 hilos (Uk Comcel Prado- Cabecera: Santa Carolina- Operador: Colombia Telecomunicaciones)</v>
      </c>
    </row>
    <row r="1395" spans="1:54" s="2" customFormat="1" ht="185.25">
      <c r="A1395" s="38">
        <f t="shared" si="135"/>
        <v>1394</v>
      </c>
      <c r="B1395" s="3">
        <v>8453461</v>
      </c>
      <c r="C1395" s="3" t="s">
        <v>54</v>
      </c>
      <c r="D1395" s="23">
        <v>45384.822916666664</v>
      </c>
      <c r="E1395" s="23">
        <v>45384.923611111109</v>
      </c>
      <c r="F1395" s="1">
        <f t="shared" ca="1" si="140"/>
        <v>0.10069444444525288</v>
      </c>
      <c r="G1395" s="3" t="s">
        <v>55</v>
      </c>
      <c r="H1395" s="41"/>
      <c r="I1395" s="40"/>
      <c r="J1395" s="5" t="s">
        <v>56</v>
      </c>
      <c r="K1395" s="3" t="s">
        <v>57</v>
      </c>
      <c r="L1395" s="9" t="s">
        <v>58</v>
      </c>
      <c r="M1395" s="3" t="s">
        <v>59</v>
      </c>
      <c r="N1395" s="3" t="s">
        <v>60</v>
      </c>
      <c r="O1395" s="3" t="s">
        <v>6712</v>
      </c>
      <c r="P1395" s="3" t="s">
        <v>6713</v>
      </c>
      <c r="Q1395" s="4" t="s">
        <v>6714</v>
      </c>
      <c r="R1395" s="3" t="s">
        <v>64</v>
      </c>
      <c r="S1395" s="3" t="s">
        <v>65</v>
      </c>
      <c r="T1395" s="3" t="s">
        <v>256</v>
      </c>
      <c r="U1395" s="3" t="s">
        <v>6715</v>
      </c>
      <c r="V1395" s="22" t="str">
        <f t="shared" si="139"/>
        <v>RLFO; Hora de aviso: 19:45 02/04/2024; Solución: Para dar solucion al incidente se refusiona hilo en caja de empalme existente; Hora de solución: 22:10 02/04/2024; Causa: Falla de Empalme de FiOp</v>
      </c>
      <c r="W1395" s="4" t="s">
        <v>68</v>
      </c>
      <c r="X1395" s="3"/>
      <c r="Y1395" s="3"/>
      <c r="Z1395" s="3" t="s">
        <v>69</v>
      </c>
      <c r="AA1395" s="3" t="s">
        <v>70</v>
      </c>
      <c r="AB1395" s="3">
        <v>8453461</v>
      </c>
      <c r="AC1395" s="3" t="s">
        <v>71</v>
      </c>
      <c r="AD1395" s="6">
        <v>0</v>
      </c>
      <c r="AE1395" s="7"/>
      <c r="AF1395" s="7"/>
      <c r="AG1395" s="6">
        <f>Tabla4[[#This Row],[Tiempo Parada de Reloj]]+Tabla4[[#This Row],[Tiempo Autorizado por Telefonica (no Máximo)]]</f>
        <v>0</v>
      </c>
      <c r="AH1395" s="7">
        <f t="shared" ca="1" si="136"/>
        <v>0.10069444444525288</v>
      </c>
      <c r="AI1395" s="8">
        <f t="shared" si="137"/>
        <v>0</v>
      </c>
      <c r="AJ1395" s="8">
        <f t="shared" ca="1" si="138"/>
        <v>2.4166666666860692</v>
      </c>
      <c r="AK1395" s="3" t="s">
        <v>106</v>
      </c>
      <c r="AL1395" s="3" t="s">
        <v>70</v>
      </c>
      <c r="AM1395" s="3" t="s">
        <v>87</v>
      </c>
      <c r="AN1395" s="3" t="s">
        <v>87</v>
      </c>
      <c r="AO1395" s="3" t="s">
        <v>87</v>
      </c>
      <c r="AP1395" s="3" t="s">
        <v>87</v>
      </c>
      <c r="AQ1395" s="23">
        <v>45386.434027777781</v>
      </c>
      <c r="AR1395" s="3"/>
      <c r="AS1395" s="23"/>
      <c r="AT1395" s="23"/>
      <c r="AU1395" s="3" t="s">
        <v>264</v>
      </c>
      <c r="AV1395" s="3" t="s">
        <v>6716</v>
      </c>
      <c r="AW1395" s="3" t="s">
        <v>135</v>
      </c>
      <c r="AX1395" s="3">
        <v>4.6749999999999998</v>
      </c>
      <c r="AY1395" s="3">
        <v>-74.138999999999996</v>
      </c>
      <c r="AZ1395" s="8" t="str">
        <f>+CONCATENATE("Reportan apertura en el enlace ",Tabla4[[#This Row],[Enlace]]," en el ",Tabla4[[#This Row],[Distancia óptica]]," ocasionado por ",Tabla4[[#This Row],[Causa del daño]])</f>
        <v>Reportan apertura en el enlace Colfrigos - Salitre en el km 5,258 desde Colfrigos ocasionado por Falla de Empalme de FiOp</v>
      </c>
      <c r="BA1395" s="8" t="str">
        <f>+CONCATENATE("Para dar solución al incidente ",Tabla4[[#This Row],[Solución]])</f>
        <v>Para dar solución al incidente Para dar solucion al incidente se refusiona hilo en caja de empalme existente</v>
      </c>
      <c r="BB1395" s="3" t="str">
        <f>+_xlfn.CONCAT(Tabla4[[#This Row],[Causa Raiz]]," ",Tabla4[[#This Row],[Solución2]]," (",Tabla4[[#This Row],[Anillo]],"- Cabecera: ",Tabla4[[#This Row],[Cabecera]],"- Operador: ",Tabla4[[#This Row],[Operador]],")")</f>
        <v>Reportan apertura en el enlace Colfrigos - Salitre en el km 5,258 desde Colfrigos ocasionado por Falla de Empalme de FiOp Para dar solución al incidente Para dar solucion al incidente se refusiona hilo en caja de empalme existente (Lineal- Cabecera: Salitre - Operador: Colombia Telecomunicaciones)</v>
      </c>
    </row>
    <row r="1396" spans="1:54" s="2" customFormat="1" ht="128.25">
      <c r="A1396" s="38">
        <f t="shared" si="135"/>
        <v>1395</v>
      </c>
      <c r="B1396" s="3">
        <v>8454509</v>
      </c>
      <c r="C1396" s="3" t="s">
        <v>92</v>
      </c>
      <c r="D1396" s="23">
        <v>45384.864583333336</v>
      </c>
      <c r="E1396" s="23">
        <v>45385.729166666664</v>
      </c>
      <c r="F1396" s="1">
        <f t="shared" ca="1" si="140"/>
        <v>0.86458333332848269</v>
      </c>
      <c r="G1396" s="3" t="s">
        <v>164</v>
      </c>
      <c r="H1396" s="41" t="s">
        <v>165</v>
      </c>
      <c r="I1396" s="40" t="s">
        <v>6717</v>
      </c>
      <c r="J1396" s="5" t="s">
        <v>490</v>
      </c>
      <c r="K1396" s="3" t="s">
        <v>490</v>
      </c>
      <c r="L1396" s="9" t="s">
        <v>58</v>
      </c>
      <c r="M1396" s="3" t="s">
        <v>123</v>
      </c>
      <c r="N1396" s="3" t="s">
        <v>124</v>
      </c>
      <c r="O1396" s="3" t="s">
        <v>1337</v>
      </c>
      <c r="P1396" s="3" t="s">
        <v>325</v>
      </c>
      <c r="Q1396" s="4" t="s">
        <v>6718</v>
      </c>
      <c r="R1396" s="3" t="s">
        <v>128</v>
      </c>
      <c r="S1396" s="3" t="s">
        <v>494</v>
      </c>
      <c r="T1396" s="3" t="s">
        <v>146</v>
      </c>
      <c r="U1396" s="3" t="s">
        <v>6719</v>
      </c>
      <c r="V1396" s="22" t="str">
        <f t="shared" si="139"/>
        <v>RTNFO; Hora de aviso: 20:45 02/04/2024; Solución: Actividades realizadas por Tigo; Hora de solución: 17:30 03/04/2024; Causa: Falla en la Red FiOp</v>
      </c>
      <c r="W1396" s="4" t="s">
        <v>1483</v>
      </c>
      <c r="X1396" s="3"/>
      <c r="Y1396" s="3"/>
      <c r="Z1396" s="3" t="s">
        <v>69</v>
      </c>
      <c r="AA1396" s="3" t="s">
        <v>71</v>
      </c>
      <c r="AB1396" s="3">
        <v>0</v>
      </c>
      <c r="AC1396" s="3" t="s">
        <v>71</v>
      </c>
      <c r="AD1396" s="6">
        <v>0.46875</v>
      </c>
      <c r="AE1396" s="7"/>
      <c r="AF1396" s="7"/>
      <c r="AG1396" s="6">
        <f>Tabla4[[#This Row],[Tiempo Parada de Reloj]]+Tabla4[[#This Row],[Tiempo Autorizado por Telefonica (no Máximo)]]</f>
        <v>0.46875</v>
      </c>
      <c r="AH1396" s="7">
        <f t="shared" ca="1" si="136"/>
        <v>0.39583333332848269</v>
      </c>
      <c r="AI1396" s="8">
        <f t="shared" si="137"/>
        <v>11.25</v>
      </c>
      <c r="AJ1396" s="8">
        <f t="shared" ca="1" si="138"/>
        <v>9.4999999998835847</v>
      </c>
      <c r="AK1396" s="3" t="s">
        <v>106</v>
      </c>
      <c r="AL1396" s="3" t="s">
        <v>70</v>
      </c>
      <c r="AM1396" s="3" t="s">
        <v>87</v>
      </c>
      <c r="AN1396" s="3" t="s">
        <v>98</v>
      </c>
      <c r="AO1396" s="3"/>
      <c r="AP1396" s="3"/>
      <c r="AQ1396" s="23">
        <f ca="1">NOW()</f>
        <v>45503.696834953706</v>
      </c>
      <c r="AR1396" s="3"/>
      <c r="AS1396" s="23"/>
      <c r="AT1396" s="23"/>
      <c r="AU1396" s="3" t="s">
        <v>494</v>
      </c>
      <c r="AV1396" s="3" t="s">
        <v>69</v>
      </c>
      <c r="AW1396" s="3" t="s">
        <v>69</v>
      </c>
      <c r="AX1396" s="3" t="s">
        <v>69</v>
      </c>
      <c r="AY1396" s="3" t="s">
        <v>69</v>
      </c>
      <c r="AZ1396" s="8" t="str">
        <f>+CONCATENATE("Reportan apertura en el enlace ",Tabla4[[#This Row],[Enlace]]," en el ",Tabla4[[#This Row],[Distancia óptica]]," ocasionado por ",Tabla4[[#This Row],[Causa del daño]])</f>
        <v>Reportan apertura en el enlace Barranquilla - Sabanalarga en el Km 0 ocasionado por Falla en la Red FiOp</v>
      </c>
      <c r="BA1396" s="8" t="str">
        <f>+CONCATENATE("Para dar solución al incidente ",Tabla4[[#This Row],[Solución]])</f>
        <v>Para dar solución al incidente Actividades realizadas por Tigo</v>
      </c>
      <c r="BB1396" s="3" t="str">
        <f>+_xlfn.CONCAT(Tabla4[[#This Row],[Causa Raiz]]," ",Tabla4[[#This Row],[Solución2]]," (",Tabla4[[#This Row],[Anillo]],"- Cabecera: ",Tabla4[[#This Row],[Cabecera]],"- Operador: ",Tabla4[[#This Row],[Operador]],")")</f>
        <v>Reportan apertura en el enlace Barranquilla - Sabanalarga en el Km 0 ocasionado por Falla en la Red FiOp Para dar solución al incidente Actividades realizadas por Tigo (NA- Cabecera: NA- Operador: UNE)</v>
      </c>
    </row>
    <row r="1397" spans="1:54" s="2" customFormat="1" ht="185.25">
      <c r="A1397" s="38">
        <f t="shared" si="135"/>
        <v>1396</v>
      </c>
      <c r="B1397" s="3">
        <v>8455857</v>
      </c>
      <c r="C1397" s="3" t="s">
        <v>54</v>
      </c>
      <c r="D1397" s="23">
        <v>45385.319444444445</v>
      </c>
      <c r="E1397" s="23">
        <v>45385.493055555555</v>
      </c>
      <c r="F1397" s="1">
        <f t="shared" ca="1" si="140"/>
        <v>0.17361111110949423</v>
      </c>
      <c r="G1397" s="3" t="s">
        <v>55</v>
      </c>
      <c r="H1397" s="41"/>
      <c r="I1397" s="40"/>
      <c r="J1397" s="5" t="s">
        <v>56</v>
      </c>
      <c r="K1397" s="3" t="s">
        <v>77</v>
      </c>
      <c r="L1397" s="9" t="s">
        <v>58</v>
      </c>
      <c r="M1397" s="3" t="s">
        <v>745</v>
      </c>
      <c r="N1397" s="3" t="s">
        <v>746</v>
      </c>
      <c r="O1397" s="3" t="s">
        <v>6720</v>
      </c>
      <c r="P1397" s="3" t="s">
        <v>6721</v>
      </c>
      <c r="Q1397" s="4" t="s">
        <v>6722</v>
      </c>
      <c r="R1397" s="3" t="s">
        <v>750</v>
      </c>
      <c r="S1397" s="3" t="s">
        <v>158</v>
      </c>
      <c r="T1397" s="3" t="s">
        <v>66</v>
      </c>
      <c r="U1397" s="3" t="s">
        <v>6723</v>
      </c>
      <c r="V1397" s="22" t="str">
        <f t="shared" si="139"/>
        <v>RLFO; Hora de aviso: 7:40 03/04/2024; Solución: se recupera 200 mts de reserva y se realiza un empalme de 12 hilos; Hora de solución: 11:50 03/04/2024; Causa: Vandalismo</v>
      </c>
      <c r="W1397" s="4" t="s">
        <v>1483</v>
      </c>
      <c r="X1397" s="3"/>
      <c r="Y1397" s="3"/>
      <c r="Z1397" s="3" t="s">
        <v>69</v>
      </c>
      <c r="AA1397" s="3" t="s">
        <v>70</v>
      </c>
      <c r="AB1397" s="3">
        <v>8455857</v>
      </c>
      <c r="AC1397" s="3" t="s">
        <v>71</v>
      </c>
      <c r="AD1397" s="6">
        <v>0</v>
      </c>
      <c r="AE1397" s="7">
        <v>6.9444444444444441E-3</v>
      </c>
      <c r="AF1397" s="7" t="s">
        <v>2123</v>
      </c>
      <c r="AG1397" s="6">
        <f>Tabla4[[#This Row],[Tiempo Parada de Reloj]]+Tabla4[[#This Row],[Tiempo Autorizado por Telefonica (no Máximo)]]</f>
        <v>6.9444444444444441E-3</v>
      </c>
      <c r="AH1397" s="7">
        <f t="shared" ca="1" si="136"/>
        <v>0.17361111110949423</v>
      </c>
      <c r="AI1397" s="8">
        <f t="shared" si="137"/>
        <v>0</v>
      </c>
      <c r="AJ1397" s="8">
        <f t="shared" ca="1" si="138"/>
        <v>4.1666666666278616</v>
      </c>
      <c r="AK1397" s="3" t="s">
        <v>119</v>
      </c>
      <c r="AL1397" s="3" t="s">
        <v>71</v>
      </c>
      <c r="AM1397" s="3" t="s">
        <v>69</v>
      </c>
      <c r="AN1397" s="3" t="s">
        <v>119</v>
      </c>
      <c r="AO1397" s="3" t="s">
        <v>87</v>
      </c>
      <c r="AP1397" s="3" t="s">
        <v>87</v>
      </c>
      <c r="AQ1397" s="23">
        <v>45386.802777777775</v>
      </c>
      <c r="AR1397" s="3"/>
      <c r="AS1397" s="23"/>
      <c r="AT1397" s="23"/>
      <c r="AU1397" s="3" t="s">
        <v>752</v>
      </c>
      <c r="AV1397" s="3" t="s">
        <v>2262</v>
      </c>
      <c r="AW1397" s="3" t="s">
        <v>6724</v>
      </c>
      <c r="AX1397" s="3">
        <v>2.9102000000000001</v>
      </c>
      <c r="AY1397" s="3">
        <v>-75.266000000000005</v>
      </c>
      <c r="AZ1397" s="8" t="str">
        <f>+CONCATENATE("Reportan apertura en el enlace ",Tabla4[[#This Row],[Enlace]]," en el ",Tabla4[[#This Row],[Distancia óptica]]," ocasionado por ",Tabla4[[#This Row],[Causa del daño]])</f>
        <v>Reportan apertura en el enlace Limonar - Tuquila en el Km 0,795 desde Limonar ocasionado por Vandalismo</v>
      </c>
      <c r="BA1397" s="8" t="str">
        <f>+CONCATENATE("Para dar solución al incidente ",Tabla4[[#This Row],[Solución]])</f>
        <v>Para dar solución al incidente se recupera 200 mts de reserva y se realiza un empalme de 12 hilos</v>
      </c>
      <c r="BB1397" s="3" t="str">
        <f>+_xlfn.CONCAT(Tabla4[[#This Row],[Causa Raiz]]," ",Tabla4[[#This Row],[Solución2]]," (",Tabla4[[#This Row],[Anillo]],"- Cabecera: ",Tabla4[[#This Row],[Cabecera]],"- Operador: ",Tabla4[[#This Row],[Operador]],")")</f>
        <v>Reportan apertura en el enlace Limonar - Tuquila en el Km 0,795 desde Limonar ocasionado por Vandalismo Para dar solución al incidente se recupera 200 mts de reserva y se realiza un empalme de 12 hilos (anillo sur- Cabecera: TUQUILA- Operador: Colombia Telecomunicaciones)</v>
      </c>
    </row>
    <row r="1398" spans="1:54" s="2" customFormat="1" ht="199.5">
      <c r="A1398" s="38">
        <f t="shared" si="135"/>
        <v>1397</v>
      </c>
      <c r="B1398" s="3">
        <v>8457504</v>
      </c>
      <c r="C1398" s="3" t="s">
        <v>54</v>
      </c>
      <c r="D1398" s="23">
        <v>45385.479166666664</v>
      </c>
      <c r="E1398" s="23">
        <v>45385.569444444445</v>
      </c>
      <c r="F1398" s="1">
        <f t="shared" ca="1" si="140"/>
        <v>9.0277777781011537E-2</v>
      </c>
      <c r="G1398" s="3" t="s">
        <v>55</v>
      </c>
      <c r="H1398" s="41"/>
      <c r="I1398" s="40"/>
      <c r="J1398" s="5" t="s">
        <v>56</v>
      </c>
      <c r="K1398" s="3" t="s">
        <v>57</v>
      </c>
      <c r="L1398" s="9" t="s">
        <v>78</v>
      </c>
      <c r="M1398" s="3" t="s">
        <v>59</v>
      </c>
      <c r="N1398" s="3" t="s">
        <v>60</v>
      </c>
      <c r="O1398" s="3" t="s">
        <v>6725</v>
      </c>
      <c r="P1398" s="3" t="s">
        <v>6726</v>
      </c>
      <c r="Q1398" s="4" t="s">
        <v>6727</v>
      </c>
      <c r="R1398" s="3" t="s">
        <v>947</v>
      </c>
      <c r="S1398" s="3" t="s">
        <v>65</v>
      </c>
      <c r="T1398" s="3" t="s">
        <v>66</v>
      </c>
      <c r="U1398" s="3" t="s">
        <v>6728</v>
      </c>
      <c r="V1398" s="22" t="str">
        <f t="shared" si="139"/>
        <v>RLFO; Hora de aviso: 11:30 03/04/2024; Solución: se crea empalme de continuidad de 8 hilos en caja de 24 hilos; Hora de solución: 13:40 03/04/2024; Causa: Vandalismo</v>
      </c>
      <c r="W1398" s="4" t="s">
        <v>68</v>
      </c>
      <c r="X1398" s="3"/>
      <c r="Y1398" s="3"/>
      <c r="Z1398" s="3" t="s">
        <v>69</v>
      </c>
      <c r="AA1398" s="3" t="s">
        <v>70</v>
      </c>
      <c r="AB1398" s="3">
        <v>8443125</v>
      </c>
      <c r="AC1398" s="3" t="s">
        <v>71</v>
      </c>
      <c r="AD1398" s="6">
        <v>0</v>
      </c>
      <c r="AE1398" s="7"/>
      <c r="AF1398" s="7"/>
      <c r="AG1398" s="6">
        <f>Tabla4[[#This Row],[Tiempo Parada de Reloj]]+Tabla4[[#This Row],[Tiempo Autorizado por Telefonica (no Máximo)]]</f>
        <v>0</v>
      </c>
      <c r="AH1398" s="7">
        <f t="shared" ca="1" si="136"/>
        <v>9.0277777781011537E-2</v>
      </c>
      <c r="AI1398" s="8">
        <f t="shared" si="137"/>
        <v>0</v>
      </c>
      <c r="AJ1398" s="8">
        <f t="shared" ca="1" si="138"/>
        <v>2.1666666667442769</v>
      </c>
      <c r="AK1398" s="3" t="s">
        <v>119</v>
      </c>
      <c r="AL1398" s="3" t="s">
        <v>71</v>
      </c>
      <c r="AM1398" s="3" t="s">
        <v>69</v>
      </c>
      <c r="AN1398" s="3" t="s">
        <v>119</v>
      </c>
      <c r="AO1398" s="3" t="s">
        <v>87</v>
      </c>
      <c r="AP1398" s="3" t="s">
        <v>87</v>
      </c>
      <c r="AQ1398" s="23">
        <v>45387.708333333336</v>
      </c>
      <c r="AR1398" s="3"/>
      <c r="AS1398" s="23"/>
      <c r="AT1398" s="23"/>
      <c r="AU1398" s="3" t="s">
        <v>298</v>
      </c>
      <c r="AV1398" s="3" t="s">
        <v>757</v>
      </c>
      <c r="AW1398" s="3" t="s">
        <v>1311</v>
      </c>
      <c r="AX1398" s="3">
        <v>4.6363889</v>
      </c>
      <c r="AY1398" s="3">
        <v>-74.254166600000005</v>
      </c>
      <c r="AZ1398" s="8" t="str">
        <f>+CONCATENATE("Reportan apertura en el enlace ",Tabla4[[#This Row],[Enlace]]," en el ",Tabla4[[#This Row],[Distancia óptica]]," ocasionado por ",Tabla4[[#This Row],[Causa del daño]])</f>
        <v>Reportan apertura en el enlace Mov. Nuevo Techo - Mov. Corabastos en el Km 0,419 desde Mov. Nuevo techo  ocasionado por Vandalismo</v>
      </c>
      <c r="BA1398" s="8" t="str">
        <f>+CONCATENATE("Para dar solución al incidente ",Tabla4[[#This Row],[Solución]])</f>
        <v>Para dar solución al incidente se crea empalme de continuidad de 8 hilos en caja de 24 hilos</v>
      </c>
      <c r="BB1398" s="3" t="str">
        <f>+_xlfn.CONCAT(Tabla4[[#This Row],[Causa Raiz]]," ",Tabla4[[#This Row],[Solución2]]," (",Tabla4[[#This Row],[Anillo]],"- Cabecera: ",Tabla4[[#This Row],[Cabecera]],"- Operador: ",Tabla4[[#This Row],[Operador]],")")</f>
        <v>Reportan apertura en el enlace Mov. Nuevo Techo - Mov. Corabastos en el Km 0,419 desde Mov. Nuevo techo  ocasionado por Vandalismo Para dar solución al incidente se crea empalme de continuidad de 8 hilos en caja de 24 hilos (UK- Cabecera: Asturias- Operador: Colombia Telecomunicaciones)</v>
      </c>
    </row>
    <row r="1399" spans="1:54" s="2" customFormat="1" ht="228">
      <c r="A1399" s="38">
        <f t="shared" si="135"/>
        <v>1398</v>
      </c>
      <c r="B1399" s="3">
        <v>8457496</v>
      </c>
      <c r="C1399" s="3" t="s">
        <v>54</v>
      </c>
      <c r="D1399" s="23">
        <v>45385.493055555555</v>
      </c>
      <c r="E1399" s="23">
        <v>45385.770833333336</v>
      </c>
      <c r="F1399" s="1">
        <f t="shared" ca="1" si="140"/>
        <v>0.27777777778101154</v>
      </c>
      <c r="G1399" s="3" t="s">
        <v>55</v>
      </c>
      <c r="H1399" s="41"/>
      <c r="I1399" s="40"/>
      <c r="J1399" s="5" t="s">
        <v>56</v>
      </c>
      <c r="K1399" s="3" t="s">
        <v>57</v>
      </c>
      <c r="L1399" s="9" t="s">
        <v>78</v>
      </c>
      <c r="M1399" s="3" t="s">
        <v>59</v>
      </c>
      <c r="N1399" s="3" t="s">
        <v>60</v>
      </c>
      <c r="O1399" s="3" t="s">
        <v>6729</v>
      </c>
      <c r="P1399" s="3" t="s">
        <v>6730</v>
      </c>
      <c r="Q1399" s="4" t="s">
        <v>6731</v>
      </c>
      <c r="R1399" s="3" t="s">
        <v>947</v>
      </c>
      <c r="S1399" s="3" t="s">
        <v>65</v>
      </c>
      <c r="T1399" s="3" t="s">
        <v>146</v>
      </c>
      <c r="U1399" s="3" t="s">
        <v>6732</v>
      </c>
      <c r="V1399" s="22" t="str">
        <f t="shared" si="139"/>
        <v>RLFO; Hora de aviso: 11:50 03/04/2024; Solución: Se realiza un tendido de 100 de fibra de 48 hilos y se hacen dos empalmes de 48 hilos; Hora de solución: 18:30 03/04/2024; Causa: Falla en la Red FiOp</v>
      </c>
      <c r="W1399" s="4" t="s">
        <v>68</v>
      </c>
      <c r="X1399" s="3"/>
      <c r="Y1399" s="3"/>
      <c r="Z1399" s="3" t="s">
        <v>69</v>
      </c>
      <c r="AA1399" s="3" t="s">
        <v>70</v>
      </c>
      <c r="AB1399" s="3">
        <v>8459106</v>
      </c>
      <c r="AC1399" s="3" t="s">
        <v>71</v>
      </c>
      <c r="AD1399" s="6">
        <v>0.11458333333333333</v>
      </c>
      <c r="AE1399" s="7"/>
      <c r="AF1399" s="7"/>
      <c r="AG1399" s="6">
        <f>Tabla4[[#This Row],[Tiempo Parada de Reloj]]+Tabla4[[#This Row],[Tiempo Autorizado por Telefonica (no Máximo)]]</f>
        <v>0.11458333333333333</v>
      </c>
      <c r="AH1399" s="7">
        <f t="shared" ca="1" si="136"/>
        <v>0.16319444444767822</v>
      </c>
      <c r="AI1399" s="8">
        <f t="shared" si="137"/>
        <v>2.75</v>
      </c>
      <c r="AJ1399" s="8">
        <f t="shared" ca="1" si="138"/>
        <v>3.9166666667442773</v>
      </c>
      <c r="AK1399" s="3" t="s">
        <v>119</v>
      </c>
      <c r="AL1399" s="3" t="s">
        <v>70</v>
      </c>
      <c r="AM1399" s="3" t="s">
        <v>98</v>
      </c>
      <c r="AN1399" s="3" t="s">
        <v>98</v>
      </c>
      <c r="AO1399" s="3" t="s">
        <v>87</v>
      </c>
      <c r="AP1399" s="3" t="s">
        <v>87</v>
      </c>
      <c r="AQ1399" s="23">
        <v>45387.712500000001</v>
      </c>
      <c r="AR1399" s="3"/>
      <c r="AS1399" s="23"/>
      <c r="AT1399" s="23"/>
      <c r="AU1399" s="3" t="s">
        <v>107</v>
      </c>
      <c r="AV1399" s="3" t="s">
        <v>6733</v>
      </c>
      <c r="AW1399" s="3" t="s">
        <v>6734</v>
      </c>
      <c r="AX1399" s="3">
        <v>4.6663819999999996</v>
      </c>
      <c r="AY1399" s="3">
        <v>-74.148056999999994</v>
      </c>
      <c r="AZ1399" s="8" t="str">
        <f>+CONCATENATE("Reportan apertura en el enlace ",Tabla4[[#This Row],[Enlace]]," en el ",Tabla4[[#This Row],[Distancia óptica]]," ocasionado por ",Tabla4[[#This Row],[Causa del daño]])</f>
        <v>Reportan apertura en el enlace Mov. San pedro - Mov. predio nariño fontibon en el km 0,747 desde Mov. Predio Nariño fontibon ocasionado por Falla en la Red FiOp</v>
      </c>
      <c r="BA1399" s="8" t="str">
        <f>+CONCATENATE("Para dar solución al incidente ",Tabla4[[#This Row],[Solución]])</f>
        <v>Para dar solución al incidente Se realiza un tendido de 100 de fibra de 48 hilos y se hacen dos empalmes de 48 hilos</v>
      </c>
      <c r="BB1399" s="3" t="str">
        <f>+_xlfn.CONCAT(Tabla4[[#This Row],[Causa Raiz]]," ",Tabla4[[#This Row],[Solución2]]," (",Tabla4[[#This Row],[Anillo]],"- Cabecera: ",Tabla4[[#This Row],[Cabecera]],"- Operador: ",Tabla4[[#This Row],[Operador]],")")</f>
        <v>Reportan apertura en el enlace Mov. San pedro - Mov. predio nariño fontibon en el km 0,747 desde Mov. Predio Nariño fontibon ocasionado por Falla en la Red FiOp Para dar solución al incidente Se realiza un tendido de 100 de fibra de 48 hilos y se hacen dos empalmes de 48 hilos (Uk Predio Nariño- Cabecera: DTO 31021- Operador: Colombia Telecomunicaciones)</v>
      </c>
    </row>
    <row r="1400" spans="1:54" s="2" customFormat="1" ht="199.5">
      <c r="A1400" s="38">
        <f t="shared" si="135"/>
        <v>1399</v>
      </c>
      <c r="B1400" s="3">
        <v>8452039</v>
      </c>
      <c r="C1400" s="3" t="s">
        <v>54</v>
      </c>
      <c r="D1400" s="23">
        <v>45385.520833333336</v>
      </c>
      <c r="E1400" s="23">
        <v>45385.638888888891</v>
      </c>
      <c r="F1400" s="1">
        <f t="shared" ca="1" si="140"/>
        <v>0.11805555555474712</v>
      </c>
      <c r="G1400" s="3" t="s">
        <v>55</v>
      </c>
      <c r="H1400" s="41"/>
      <c r="I1400" s="40"/>
      <c r="J1400" s="5" t="s">
        <v>56</v>
      </c>
      <c r="K1400" s="3" t="s">
        <v>138</v>
      </c>
      <c r="L1400" s="9" t="s">
        <v>78</v>
      </c>
      <c r="M1400" s="3" t="s">
        <v>139</v>
      </c>
      <c r="N1400" s="3" t="s">
        <v>140</v>
      </c>
      <c r="O1400" s="3" t="s">
        <v>6735</v>
      </c>
      <c r="P1400" s="3" t="s">
        <v>6736</v>
      </c>
      <c r="Q1400" s="4" t="s">
        <v>6737</v>
      </c>
      <c r="R1400" s="3" t="s">
        <v>409</v>
      </c>
      <c r="S1400" s="3" t="s">
        <v>145</v>
      </c>
      <c r="T1400" s="3" t="s">
        <v>256</v>
      </c>
      <c r="U1400" s="3" t="s">
        <v>2089</v>
      </c>
      <c r="V1400" s="22" t="str">
        <f t="shared" si="139"/>
        <v>RLFO; Hora de aviso: 12:30 03/04/2024; Solución: Se refusiona hilo en empalme existente; Hora de solución: 15:20 03/04/2024; Causa: Falla de Empalme de FiOp</v>
      </c>
      <c r="W1400" s="4" t="s">
        <v>199</v>
      </c>
      <c r="X1400" s="3"/>
      <c r="Y1400" s="3"/>
      <c r="Z1400" s="3" t="s">
        <v>69</v>
      </c>
      <c r="AA1400" s="3" t="s">
        <v>70</v>
      </c>
      <c r="AB1400" s="3">
        <v>8452039</v>
      </c>
      <c r="AC1400" s="3" t="s">
        <v>71</v>
      </c>
      <c r="AD1400" s="6">
        <v>0</v>
      </c>
      <c r="AE1400" s="7"/>
      <c r="AF1400" s="7"/>
      <c r="AG1400" s="6">
        <f>Tabla4[[#This Row],[Tiempo Parada de Reloj]]+Tabla4[[#This Row],[Tiempo Autorizado por Telefonica (no Máximo)]]</f>
        <v>0</v>
      </c>
      <c r="AH1400" s="7">
        <f t="shared" ca="1" si="136"/>
        <v>0.11805555555474712</v>
      </c>
      <c r="AI1400" s="8">
        <f t="shared" si="137"/>
        <v>0</v>
      </c>
      <c r="AJ1400" s="8">
        <f t="shared" ca="1" si="138"/>
        <v>2.8333333333139308</v>
      </c>
      <c r="AK1400" s="3" t="s">
        <v>119</v>
      </c>
      <c r="AL1400" s="3" t="s">
        <v>70</v>
      </c>
      <c r="AM1400" s="3" t="s">
        <v>98</v>
      </c>
      <c r="AN1400" s="3" t="s">
        <v>98</v>
      </c>
      <c r="AO1400" s="3" t="s">
        <v>87</v>
      </c>
      <c r="AP1400" s="3" t="s">
        <v>87</v>
      </c>
      <c r="AQ1400" s="23">
        <v>45390.510416666664</v>
      </c>
      <c r="AR1400" s="3"/>
      <c r="AS1400" s="23"/>
      <c r="AT1400" s="23"/>
      <c r="AU1400" s="3" t="s">
        <v>481</v>
      </c>
      <c r="AV1400" s="3" t="s">
        <v>582</v>
      </c>
      <c r="AW1400" s="3" t="s">
        <v>6738</v>
      </c>
      <c r="AX1400" s="3">
        <v>3.4243070000000002</v>
      </c>
      <c r="AY1400" s="3">
        <v>-76.541145999999998</v>
      </c>
      <c r="AZ1400" s="8" t="str">
        <f>+CONCATENATE("Reportan apertura en el enlace ",Tabla4[[#This Row],[Enlace]]," en el ",Tabla4[[#This Row],[Distancia óptica]]," ocasionado por ",Tabla4[[#This Row],[Causa del daño]])</f>
        <v>Reportan apertura en el enlace Mov. Tobias Emanuel - Mov. Eucaristico en el Km 0,1 desde Eucaristico ocasionado por Falla de Empalme de FiOp</v>
      </c>
      <c r="BA1400" s="8" t="str">
        <f>+CONCATENATE("Para dar solución al incidente ",Tabla4[[#This Row],[Solución]])</f>
        <v>Para dar solución al incidente Se refusiona hilo en empalme existente</v>
      </c>
      <c r="BB1400" s="3" t="str">
        <f>+_xlfn.CONCAT(Tabla4[[#This Row],[Causa Raiz]]," ",Tabla4[[#This Row],[Solución2]]," (",Tabla4[[#This Row],[Anillo]],"- Cabecera: ",Tabla4[[#This Row],[Cabecera]],"- Operador: ",Tabla4[[#This Row],[Operador]],")")</f>
        <v>Reportan apertura en el enlace Mov. Tobias Emanuel - Mov. Eucaristico en el Km 0,1 desde Eucaristico ocasionado por Falla de Empalme de FiOp Para dar solución al incidente Se refusiona hilo en empalme existente (Uk Eucaristico- Cabecera: Tequendama- Operador: Colombia Telecomunicaciones)</v>
      </c>
    </row>
    <row r="1401" spans="1:54" s="2" customFormat="1" ht="156.75">
      <c r="A1401" s="38">
        <f t="shared" si="135"/>
        <v>1400</v>
      </c>
      <c r="B1401" s="3">
        <v>8457893</v>
      </c>
      <c r="C1401" s="3" t="s">
        <v>92</v>
      </c>
      <c r="D1401" s="23">
        <v>45385.552083333336</v>
      </c>
      <c r="E1401" s="23">
        <v>45385.553472222222</v>
      </c>
      <c r="F1401" s="1">
        <f t="shared" ca="1" si="140"/>
        <v>1.3888888861401938E-3</v>
      </c>
      <c r="G1401" s="3" t="s">
        <v>55</v>
      </c>
      <c r="H1401" s="41"/>
      <c r="I1401" s="40"/>
      <c r="J1401" s="5" t="s">
        <v>56</v>
      </c>
      <c r="K1401" s="3" t="s">
        <v>77</v>
      </c>
      <c r="L1401" s="9" t="s">
        <v>58</v>
      </c>
      <c r="M1401" s="3" t="s">
        <v>745</v>
      </c>
      <c r="N1401" s="3" t="s">
        <v>746</v>
      </c>
      <c r="O1401" s="3" t="s">
        <v>3756</v>
      </c>
      <c r="P1401" s="3" t="s">
        <v>325</v>
      </c>
      <c r="Q1401" s="4" t="s">
        <v>6739</v>
      </c>
      <c r="R1401" s="3" t="s">
        <v>750</v>
      </c>
      <c r="S1401" s="3" t="s">
        <v>158</v>
      </c>
      <c r="T1401" s="3" t="s">
        <v>104</v>
      </c>
      <c r="U1401" s="3" t="s">
        <v>6740</v>
      </c>
      <c r="V1401" s="22" t="str">
        <f t="shared" si="139"/>
        <v>RTNFO; Hora de aviso: 13:15 03/04/2024; Solución: no se tiene intervencion por parte de FO se mide y se normaliza; Hora de solución: 13:17 03/04/2024; Causa: Visita Fallida</v>
      </c>
      <c r="W1401" s="4" t="s">
        <v>160</v>
      </c>
      <c r="X1401" s="3"/>
      <c r="Y1401" s="3"/>
      <c r="Z1401" s="3" t="s">
        <v>69</v>
      </c>
      <c r="AA1401" s="3" t="s">
        <v>71</v>
      </c>
      <c r="AB1401" s="3">
        <v>0</v>
      </c>
      <c r="AC1401" s="3" t="s">
        <v>71</v>
      </c>
      <c r="AD1401" s="6">
        <v>0</v>
      </c>
      <c r="AE1401" s="7"/>
      <c r="AF1401" s="7"/>
      <c r="AG1401" s="6">
        <f>Tabla4[[#This Row],[Tiempo Parada de Reloj]]+Tabla4[[#This Row],[Tiempo Autorizado por Telefonica (no Máximo)]]</f>
        <v>0</v>
      </c>
      <c r="AH1401" s="7">
        <f t="shared" ca="1" si="136"/>
        <v>1.3888888861401938E-3</v>
      </c>
      <c r="AI1401" s="8">
        <f t="shared" si="137"/>
        <v>0</v>
      </c>
      <c r="AJ1401" s="8">
        <f t="shared" ca="1" si="138"/>
        <v>3.3333333267364651E-2</v>
      </c>
      <c r="AK1401" s="3" t="s">
        <v>73</v>
      </c>
      <c r="AL1401" s="3" t="s">
        <v>70</v>
      </c>
      <c r="AM1401" s="3" t="s">
        <v>119</v>
      </c>
      <c r="AN1401" s="3" t="s">
        <v>119</v>
      </c>
      <c r="AO1401" s="3" t="s">
        <v>119</v>
      </c>
      <c r="AP1401" s="3" t="s">
        <v>119</v>
      </c>
      <c r="AQ1401" s="23">
        <v>45385.625</v>
      </c>
      <c r="AR1401" s="3"/>
      <c r="AS1401" s="23"/>
      <c r="AT1401" s="23"/>
      <c r="AU1401" s="3" t="s">
        <v>752</v>
      </c>
      <c r="AV1401" s="3" t="s">
        <v>69</v>
      </c>
      <c r="AW1401" s="3" t="s">
        <v>69</v>
      </c>
      <c r="AX1401" s="3" t="s">
        <v>69</v>
      </c>
      <c r="AY1401" s="3" t="s">
        <v>69</v>
      </c>
      <c r="AZ1401" s="8" t="str">
        <f>+CONCATENATE("Reportan apertura en el enlace ",Tabla4[[#This Row],[Enlace]]," en el ",Tabla4[[#This Row],[Distancia óptica]]," ocasionado por ",Tabla4[[#This Row],[Causa del daño]])</f>
        <v>Reportan apertura en el enlace Neiva - Garzón en el Km 0 ocasionado por Visita Fallida</v>
      </c>
      <c r="BA1401" s="8" t="str">
        <f>+CONCATENATE("Para dar solución al incidente ",Tabla4[[#This Row],[Solución]])</f>
        <v>Para dar solución al incidente no se tiene intervencion por parte de FO se mide y se normaliza</v>
      </c>
      <c r="BB1401" s="3" t="str">
        <f>+_xlfn.CONCAT(Tabla4[[#This Row],[Causa Raiz]]," ",Tabla4[[#This Row],[Solución2]]," (",Tabla4[[#This Row],[Anillo]],"- Cabecera: ",Tabla4[[#This Row],[Cabecera]],"- Operador: ",Tabla4[[#This Row],[Operador]],")")</f>
        <v>Reportan apertura en el enlace Neiva - Garzón en el Km 0 ocasionado por Visita Fallida Para dar solución al incidente no se tiene intervencion por parte de FO se mide y se normaliza (NA- Cabecera: NA- Operador: Colombia Telecomunicaciones)</v>
      </c>
    </row>
    <row r="1402" spans="1:54" s="2" customFormat="1" ht="171">
      <c r="A1402" s="38">
        <f t="shared" si="135"/>
        <v>1401</v>
      </c>
      <c r="B1402" s="3">
        <v>8458011</v>
      </c>
      <c r="C1402" s="3" t="s">
        <v>163</v>
      </c>
      <c r="D1402" s="23">
        <v>45385.579861111109</v>
      </c>
      <c r="E1402" s="23">
        <v>45385.819444444445</v>
      </c>
      <c r="F1402" s="1">
        <f t="shared" ca="1" si="140"/>
        <v>0.23958333333575865</v>
      </c>
      <c r="G1402" s="3" t="s">
        <v>55</v>
      </c>
      <c r="H1402" s="41"/>
      <c r="I1402" s="40"/>
      <c r="J1402" s="5" t="s">
        <v>56</v>
      </c>
      <c r="K1402" s="3" t="s">
        <v>77</v>
      </c>
      <c r="L1402" s="9" t="s">
        <v>58</v>
      </c>
      <c r="M1402" s="3" t="s">
        <v>79</v>
      </c>
      <c r="N1402" s="3" t="s">
        <v>308</v>
      </c>
      <c r="O1402" s="3" t="s">
        <v>6741</v>
      </c>
      <c r="P1402" s="3" t="s">
        <v>6742</v>
      </c>
      <c r="Q1402" s="4" t="s">
        <v>6743</v>
      </c>
      <c r="R1402" s="3" t="s">
        <v>248</v>
      </c>
      <c r="S1402" s="3" t="s">
        <v>249</v>
      </c>
      <c r="T1402" s="3" t="s">
        <v>146</v>
      </c>
      <c r="U1402" s="3" t="s">
        <v>1345</v>
      </c>
      <c r="V1402" s="22" t="str">
        <f t="shared" si="139"/>
        <v>RDFO; Hora de aviso: 13:55 03/04/2024; Solución: Se realiza migracion entre empalmes; Hora de solución: 19:40 03/04/2024; Causa: Falla en la Red FiOp</v>
      </c>
      <c r="W1402" s="4" t="s">
        <v>160</v>
      </c>
      <c r="X1402" s="3"/>
      <c r="Y1402" s="3"/>
      <c r="Z1402" s="3" t="s">
        <v>69</v>
      </c>
      <c r="AA1402" s="3" t="s">
        <v>71</v>
      </c>
      <c r="AB1402" s="3">
        <v>0</v>
      </c>
      <c r="AC1402" s="3" t="s">
        <v>70</v>
      </c>
      <c r="AD1402" s="6">
        <v>4.5138888888888888E-2</v>
      </c>
      <c r="AE1402" s="7"/>
      <c r="AF1402" s="7"/>
      <c r="AG1402" s="6">
        <f>Tabla4[[#This Row],[Tiempo Parada de Reloj]]+Tabla4[[#This Row],[Tiempo Autorizado por Telefonica (no Máximo)]]</f>
        <v>4.5138888888888888E-2</v>
      </c>
      <c r="AH1402" s="7">
        <f t="shared" ca="1" si="136"/>
        <v>0.19444444444686976</v>
      </c>
      <c r="AI1402" s="8">
        <f t="shared" si="137"/>
        <v>1.0833333333333333</v>
      </c>
      <c r="AJ1402" s="8">
        <f t="shared" ca="1" si="138"/>
        <v>4.6666666667248737</v>
      </c>
      <c r="AK1402" s="3" t="s">
        <v>73</v>
      </c>
      <c r="AL1402" s="3" t="s">
        <v>70</v>
      </c>
      <c r="AM1402" s="3" t="s">
        <v>98</v>
      </c>
      <c r="AN1402" s="3" t="s">
        <v>98</v>
      </c>
      <c r="AO1402" s="3" t="s">
        <v>87</v>
      </c>
      <c r="AP1402" s="3" t="s">
        <v>87</v>
      </c>
      <c r="AQ1402" s="23">
        <v>45387.049305555556</v>
      </c>
      <c r="AR1402" s="3"/>
      <c r="AS1402" s="23"/>
      <c r="AT1402" s="23"/>
      <c r="AU1402" s="3" t="s">
        <v>710</v>
      </c>
      <c r="AV1402" s="3" t="s">
        <v>314</v>
      </c>
      <c r="AW1402" s="3" t="s">
        <v>135</v>
      </c>
      <c r="AX1402" s="3">
        <v>4.2443</v>
      </c>
      <c r="AY1402" s="3">
        <v>-74.743099999999998</v>
      </c>
      <c r="AZ1402" s="8" t="str">
        <f>+CONCATENATE("Reportan apertura en el enlace ",Tabla4[[#This Row],[Enlace]]," en el ",Tabla4[[#This Row],[Distancia óptica]]," ocasionado por ",Tabla4[[#This Row],[Causa del daño]])</f>
        <v>Reportan apertura en el enlace Melgar - Girardot en el Km 12,8 desde Girardot ocasionado por Falla en la Red FiOp</v>
      </c>
      <c r="BA1402" s="8" t="str">
        <f>+CONCATENATE("Para dar solución al incidente ",Tabla4[[#This Row],[Solución]])</f>
        <v>Para dar solución al incidente Se realiza migracion entre empalmes</v>
      </c>
      <c r="BB1402" s="3" t="str">
        <f>+_xlfn.CONCAT(Tabla4[[#This Row],[Causa Raiz]]," ",Tabla4[[#This Row],[Solución2]]," (",Tabla4[[#This Row],[Anillo]],"- Cabecera: ",Tabla4[[#This Row],[Cabecera]],"- Operador: ",Tabla4[[#This Row],[Operador]],")")</f>
        <v>Reportan apertura en el enlace Melgar - Girardot en el Km 12,8 desde Girardot ocasionado por Falla en la Red FiOp Para dar solución al incidente Se realiza migracion entre empalmes (Lineal- Cabecera: Girardot- Operador: Colombia Telecomunicaciones)</v>
      </c>
    </row>
    <row r="1403" spans="1:54" s="2" customFormat="1" ht="185.25">
      <c r="A1403" s="38">
        <f t="shared" si="135"/>
        <v>1402</v>
      </c>
      <c r="B1403" s="3">
        <v>8458583</v>
      </c>
      <c r="C1403" s="3" t="s">
        <v>136</v>
      </c>
      <c r="D1403" s="23">
        <v>45385.625</v>
      </c>
      <c r="E1403" s="23">
        <v>45387.697916666664</v>
      </c>
      <c r="F1403" s="1">
        <f t="shared" ca="1" si="140"/>
        <v>2.0729166666642413</v>
      </c>
      <c r="G1403" s="3" t="s">
        <v>55</v>
      </c>
      <c r="H1403" s="41"/>
      <c r="I1403" s="40"/>
      <c r="J1403" s="5" t="s">
        <v>137</v>
      </c>
      <c r="K1403" s="3" t="s">
        <v>77</v>
      </c>
      <c r="L1403" s="9" t="s">
        <v>78</v>
      </c>
      <c r="M1403" s="3" t="s">
        <v>373</v>
      </c>
      <c r="N1403" s="3" t="s">
        <v>374</v>
      </c>
      <c r="O1403" s="3" t="s">
        <v>6744</v>
      </c>
      <c r="P1403" s="3" t="s">
        <v>6745</v>
      </c>
      <c r="Q1403" s="4" t="s">
        <v>6746</v>
      </c>
      <c r="R1403" s="3" t="s">
        <v>346</v>
      </c>
      <c r="S1403" s="3" t="s">
        <v>249</v>
      </c>
      <c r="T1403" s="3" t="s">
        <v>66</v>
      </c>
      <c r="U1403" s="3" t="s">
        <v>6747</v>
      </c>
      <c r="V1403" s="22" t="str">
        <f t="shared" si="139"/>
        <v>RBHFO; Hora de aviso: 15:00 03/04/2024; Solución: Se recupera 400 mts de reserva y se hace un empalme de 48 hilos; Hora de solución: 16:45 05/04/2024; Causa: Vandalismo</v>
      </c>
      <c r="W1403" s="4" t="s">
        <v>160</v>
      </c>
      <c r="X1403" s="3"/>
      <c r="Y1403" s="3"/>
      <c r="Z1403" s="3" t="s">
        <v>69</v>
      </c>
      <c r="AA1403" s="3" t="s">
        <v>71</v>
      </c>
      <c r="AB1403" s="3">
        <v>0</v>
      </c>
      <c r="AC1403" s="3" t="s">
        <v>71</v>
      </c>
      <c r="AD1403" s="6">
        <v>1.9340277777777777</v>
      </c>
      <c r="AE1403" s="7"/>
      <c r="AF1403" s="7"/>
      <c r="AG1403" s="6">
        <f>Tabla4[[#This Row],[Tiempo Parada de Reloj]]+Tabla4[[#This Row],[Tiempo Autorizado por Telefonica (no Máximo)]]</f>
        <v>1.9340277777777777</v>
      </c>
      <c r="AH1403" s="7">
        <f t="shared" ca="1" si="136"/>
        <v>0.13888888888646367</v>
      </c>
      <c r="AI1403" s="8">
        <f t="shared" si="137"/>
        <v>46.416666666666664</v>
      </c>
      <c r="AJ1403" s="8">
        <f t="shared" ca="1" si="138"/>
        <v>3.333333333275128</v>
      </c>
      <c r="AK1403" s="3" t="s">
        <v>98</v>
      </c>
      <c r="AL1403" s="3" t="s">
        <v>70</v>
      </c>
      <c r="AM1403" s="3" t="s">
        <v>460</v>
      </c>
      <c r="AN1403" s="3" t="s">
        <v>98</v>
      </c>
      <c r="AO1403" s="3" t="s">
        <v>87</v>
      </c>
      <c r="AP1403" s="3" t="s">
        <v>87</v>
      </c>
      <c r="AQ1403" s="23">
        <v>45389.956944444442</v>
      </c>
      <c r="AR1403" s="3"/>
      <c r="AS1403" s="23"/>
      <c r="AT1403" s="23"/>
      <c r="AU1403" s="3" t="s">
        <v>1266</v>
      </c>
      <c r="AV1403" s="3" t="s">
        <v>2910</v>
      </c>
      <c r="AW1403" s="3" t="s">
        <v>3064</v>
      </c>
      <c r="AX1403" s="3">
        <v>4.1230000000000002</v>
      </c>
      <c r="AY1403" s="3">
        <v>-73.573999999999998</v>
      </c>
      <c r="AZ1403" s="8" t="str">
        <f>+CONCATENATE("Reportan apertura en el enlace ",Tabla4[[#This Row],[Enlace]]," en el ",Tabla4[[#This Row],[Distancia óptica]]," ocasionado por ",Tabla4[[#This Row],[Causa del daño]])</f>
        <v>Reportan apertura en el enlace Mov. Covisan Okavango - Mov. Villavo IV en el Km 3,5 desde Okavango ocasionado por Vandalismo</v>
      </c>
      <c r="BA1403" s="8" t="str">
        <f>+CONCATENATE("Para dar solución al incidente ",Tabla4[[#This Row],[Solución]])</f>
        <v>Para dar solución al incidente Se recupera 400 mts de reserva y se hace un empalme de 48 hilos</v>
      </c>
      <c r="BB1403" s="3" t="str">
        <f>+_xlfn.CONCAT(Tabla4[[#This Row],[Causa Raiz]]," ",Tabla4[[#This Row],[Solución2]]," (",Tabla4[[#This Row],[Anillo]],"- Cabecera: ",Tabla4[[#This Row],[Cabecera]],"- Operador: ",Tabla4[[#This Row],[Operador]],")")</f>
        <v>Reportan apertura en el enlace Mov. Covisan Okavango - Mov. Villavo IV en el Km 3,5 desde Okavango ocasionado por Vandalismo Para dar solución al incidente Se recupera 400 mts de reserva y se hace un empalme de 48 hilos (ANILLO- Cabecera: Rosita- Operador: Infraco)</v>
      </c>
    </row>
    <row r="1404" spans="1:54" s="2" customFormat="1" ht="213.75">
      <c r="A1404" s="38">
        <f t="shared" si="135"/>
        <v>1403</v>
      </c>
      <c r="B1404" s="3">
        <v>8459289</v>
      </c>
      <c r="C1404" s="3" t="s">
        <v>163</v>
      </c>
      <c r="D1404" s="23">
        <v>45385.75</v>
      </c>
      <c r="E1404" s="23">
        <v>45385.958333333336</v>
      </c>
      <c r="F1404" s="1">
        <f t="shared" ca="1" si="140"/>
        <v>0.20833333333575865</v>
      </c>
      <c r="G1404" s="3" t="s">
        <v>55</v>
      </c>
      <c r="H1404" s="41"/>
      <c r="I1404" s="40"/>
      <c r="J1404" s="5" t="s">
        <v>56</v>
      </c>
      <c r="K1404" s="3" t="s">
        <v>122</v>
      </c>
      <c r="L1404" s="9" t="s">
        <v>78</v>
      </c>
      <c r="M1404" s="3" t="s">
        <v>123</v>
      </c>
      <c r="N1404" s="3" t="s">
        <v>759</v>
      </c>
      <c r="O1404" s="3" t="s">
        <v>6748</v>
      </c>
      <c r="P1404" s="3" t="s">
        <v>6749</v>
      </c>
      <c r="Q1404" s="4" t="s">
        <v>6750</v>
      </c>
      <c r="R1404" s="3" t="s">
        <v>505</v>
      </c>
      <c r="S1404" s="3" t="s">
        <v>129</v>
      </c>
      <c r="T1404" s="3" t="s">
        <v>146</v>
      </c>
      <c r="U1404" s="3" t="s">
        <v>6751</v>
      </c>
      <c r="V1404" s="22" t="str">
        <f t="shared" si="139"/>
        <v>RDFO; Hora de aviso: 18:00 03/04/2024; Solución: Para dar solcion se recupera  100 mts mas de reserca y se realiza un solo empalme de 24 hilos; Hora de solución: 23:00 03/04/2024; Causa: Falla en la Red FiOp</v>
      </c>
      <c r="W1404" s="4" t="s">
        <v>132</v>
      </c>
      <c r="X1404" s="3"/>
      <c r="Y1404" s="3"/>
      <c r="Z1404" s="3" t="s">
        <v>69</v>
      </c>
      <c r="AA1404" s="3" t="s">
        <v>71</v>
      </c>
      <c r="AB1404" s="3">
        <v>0</v>
      </c>
      <c r="AC1404" s="3" t="s">
        <v>71</v>
      </c>
      <c r="AD1404" s="6">
        <v>7.2916666666666671E-2</v>
      </c>
      <c r="AE1404" s="7"/>
      <c r="AF1404" s="7"/>
      <c r="AG1404" s="6">
        <f>Tabla4[[#This Row],[Tiempo Parada de Reloj]]+Tabla4[[#This Row],[Tiempo Autorizado por Telefonica (no Máximo)]]</f>
        <v>7.2916666666666671E-2</v>
      </c>
      <c r="AH1404" s="7">
        <f t="shared" ca="1" si="136"/>
        <v>0.13541666666909197</v>
      </c>
      <c r="AI1404" s="8">
        <f t="shared" si="137"/>
        <v>1.75</v>
      </c>
      <c r="AJ1404" s="8">
        <f t="shared" ca="1" si="138"/>
        <v>3.2500000000582072</v>
      </c>
      <c r="AK1404" s="3" t="s">
        <v>98</v>
      </c>
      <c r="AL1404" s="3" t="s">
        <v>70</v>
      </c>
      <c r="AM1404" s="3" t="s">
        <v>460</v>
      </c>
      <c r="AN1404" s="3" t="s">
        <v>460</v>
      </c>
      <c r="AO1404" s="3" t="s">
        <v>87</v>
      </c>
      <c r="AP1404" s="3" t="s">
        <v>87</v>
      </c>
      <c r="AQ1404" s="23">
        <v>45388.304166666669</v>
      </c>
      <c r="AR1404" s="3"/>
      <c r="AS1404" s="23"/>
      <c r="AT1404" s="23"/>
      <c r="AU1404" s="3" t="s">
        <v>133</v>
      </c>
      <c r="AV1404" s="3" t="s">
        <v>6752</v>
      </c>
      <c r="AW1404" s="3" t="s">
        <v>135</v>
      </c>
      <c r="AX1404" s="3">
        <v>10.623858</v>
      </c>
      <c r="AY1404" s="3">
        <v>-74.83211</v>
      </c>
      <c r="AZ1404" s="8" t="str">
        <f>+CONCATENATE("Reportan apertura en el enlace ",Tabla4[[#This Row],[Enlace]]," en el ",Tabla4[[#This Row],[Distancia óptica]]," ocasionado por ",Tabla4[[#This Row],[Causa del daño]])</f>
        <v>Reportan apertura en el enlace Mov. Ponedera - Mov., Sabanalarga en el Km 11,494 desde Ponedera ocasionado por Falla en la Red FiOp</v>
      </c>
      <c r="BA1404" s="8" t="str">
        <f>+CONCATENATE("Para dar solución al incidente ",Tabla4[[#This Row],[Solución]])</f>
        <v>Para dar solución al incidente Para dar solcion se recupera  100 mts mas de reserca y se realiza un solo empalme de 24 hilos</v>
      </c>
      <c r="BB1404" s="3" t="str">
        <f>+_xlfn.CONCAT(Tabla4[[#This Row],[Causa Raiz]]," ",Tabla4[[#This Row],[Solución2]]," (",Tabla4[[#This Row],[Anillo]],"- Cabecera: ",Tabla4[[#This Row],[Cabecera]],"- Operador: ",Tabla4[[#This Row],[Operador]],")")</f>
        <v>Reportan apertura en el enlace Mov. Ponedera - Mov., Sabanalarga en el Km 11,494 desde Ponedera ocasionado por Falla en la Red FiOp Para dar solución al incidente Para dar solcion se recupera  100 mts mas de reserca y se realiza un solo empalme de 24 hilos (Lineal- Cabecera: Ponedera- Operador: Colombia Telecomunicaciones)</v>
      </c>
    </row>
    <row r="1405" spans="1:54" s="2" customFormat="1" ht="185.25">
      <c r="A1405" s="38">
        <f t="shared" si="135"/>
        <v>1404</v>
      </c>
      <c r="B1405" s="3">
        <v>8459351</v>
      </c>
      <c r="C1405" s="3" t="s">
        <v>54</v>
      </c>
      <c r="D1405" s="23">
        <v>45385.736111111109</v>
      </c>
      <c r="E1405" s="23">
        <v>45386.645833333336</v>
      </c>
      <c r="F1405" s="1">
        <f t="shared" ca="1" si="140"/>
        <v>0.90972222222626442</v>
      </c>
      <c r="G1405" s="3" t="s">
        <v>55</v>
      </c>
      <c r="H1405" s="41"/>
      <c r="I1405" s="40"/>
      <c r="J1405" s="5" t="s">
        <v>56</v>
      </c>
      <c r="K1405" s="3" t="s">
        <v>77</v>
      </c>
      <c r="L1405" s="9" t="s">
        <v>58</v>
      </c>
      <c r="M1405" s="3" t="s">
        <v>139</v>
      </c>
      <c r="N1405" s="3" t="s">
        <v>447</v>
      </c>
      <c r="O1405" s="3" t="s">
        <v>998</v>
      </c>
      <c r="P1405" s="3" t="s">
        <v>6753</v>
      </c>
      <c r="Q1405" s="4" t="s">
        <v>6754</v>
      </c>
      <c r="R1405" s="3" t="s">
        <v>479</v>
      </c>
      <c r="S1405" s="3" t="s">
        <v>249</v>
      </c>
      <c r="T1405" s="3" t="s">
        <v>146</v>
      </c>
      <c r="U1405" s="3" t="s">
        <v>3701</v>
      </c>
      <c r="V1405" s="22" t="str">
        <f t="shared" si="139"/>
        <v>RLFO; Hora de aviso: 17:40 03/04/2024; Solución: Se migra hilo entre empalmes; Hora de solución: 15:30 04/04/2024; Causa: Falla en la Red FiOp</v>
      </c>
      <c r="W1405" s="4" t="s">
        <v>777</v>
      </c>
      <c r="X1405" s="3"/>
      <c r="Y1405" s="3"/>
      <c r="Z1405" s="3" t="s">
        <v>69</v>
      </c>
      <c r="AA1405" s="3" t="s">
        <v>71</v>
      </c>
      <c r="AB1405" s="3">
        <v>0</v>
      </c>
      <c r="AC1405" s="3" t="s">
        <v>71</v>
      </c>
      <c r="AD1405" s="6">
        <v>0.625</v>
      </c>
      <c r="AE1405" s="7"/>
      <c r="AF1405" s="7"/>
      <c r="AG1405" s="6">
        <f>Tabla4[[#This Row],[Tiempo Parada de Reloj]]+Tabla4[[#This Row],[Tiempo Autorizado por Telefonica (no Máximo)]]</f>
        <v>0.625</v>
      </c>
      <c r="AH1405" s="7">
        <f t="shared" ca="1" si="136"/>
        <v>0.28472222222626442</v>
      </c>
      <c r="AI1405" s="8">
        <f t="shared" si="137"/>
        <v>15</v>
      </c>
      <c r="AJ1405" s="8">
        <f t="shared" ca="1" si="138"/>
        <v>6.8333333334303461</v>
      </c>
      <c r="AK1405" s="3" t="s">
        <v>98</v>
      </c>
      <c r="AL1405" s="3" t="s">
        <v>70</v>
      </c>
      <c r="AM1405" s="3" t="s">
        <v>460</v>
      </c>
      <c r="AN1405" s="3" t="s">
        <v>87</v>
      </c>
      <c r="AO1405" s="3" t="s">
        <v>87</v>
      </c>
      <c r="AP1405" s="3" t="s">
        <v>87</v>
      </c>
      <c r="AQ1405" s="23">
        <v>45414.499305555553</v>
      </c>
      <c r="AR1405" s="3"/>
      <c r="AS1405" s="23"/>
      <c r="AT1405" s="23"/>
      <c r="AU1405" s="3" t="s">
        <v>455</v>
      </c>
      <c r="AV1405" s="3" t="s">
        <v>6755</v>
      </c>
      <c r="AW1405" s="3" t="s">
        <v>370</v>
      </c>
      <c r="AX1405" s="3">
        <v>3.8868</v>
      </c>
      <c r="AY1405" s="3">
        <v>-77.071100000000001</v>
      </c>
      <c r="AZ1405" s="8" t="str">
        <f>+CONCATENATE("Reportan apertura en el enlace ",Tabla4[[#This Row],[Enlace]]," en el ",Tabla4[[#This Row],[Distancia óptica]]," ocasionado por ",Tabla4[[#This Row],[Causa del daño]])</f>
        <v>Reportan apertura en el enlace Buenaventura Centro - Los Pinos en el km 5,2 desde Buenaventura Centro ocasionado por Falla en la Red FiOp</v>
      </c>
      <c r="BA1405" s="8" t="str">
        <f>+CONCATENATE("Para dar solución al incidente ",Tabla4[[#This Row],[Solución]])</f>
        <v>Para dar solución al incidente Se migra hilo entre empalmes</v>
      </c>
      <c r="BB1405" s="3" t="str">
        <f>+_xlfn.CONCAT(Tabla4[[#This Row],[Causa Raiz]]," ",Tabla4[[#This Row],[Solución2]]," (",Tabla4[[#This Row],[Anillo]],"- Cabecera: ",Tabla4[[#This Row],[Cabecera]],"- Operador: ",Tabla4[[#This Row],[Operador]],")")</f>
        <v>Reportan apertura en el enlace Buenaventura Centro - Los Pinos en el km 5,2 desde Buenaventura Centro ocasionado por Falla en la Red FiOp Para dar solución al incidente Se migra hilo entre empalmes (lineal- Cabecera: central centro- Operador: Colombia Telecomunicaciones)</v>
      </c>
    </row>
    <row r="1406" spans="1:54" s="2" customFormat="1" ht="142.5">
      <c r="A1406" s="38">
        <f t="shared" si="135"/>
        <v>1405</v>
      </c>
      <c r="B1406" s="3">
        <v>8457173</v>
      </c>
      <c r="C1406" s="3" t="s">
        <v>163</v>
      </c>
      <c r="D1406" s="23">
        <v>45385.8125</v>
      </c>
      <c r="E1406" s="23">
        <v>45385.813888888886</v>
      </c>
      <c r="F1406" s="1">
        <f t="shared" ca="1" si="140"/>
        <v>1.3888888861401938E-3</v>
      </c>
      <c r="G1406" s="3" t="s">
        <v>55</v>
      </c>
      <c r="H1406" s="41"/>
      <c r="I1406" s="40"/>
      <c r="J1406" s="5" t="s">
        <v>56</v>
      </c>
      <c r="K1406" s="3" t="s">
        <v>77</v>
      </c>
      <c r="L1406" s="9" t="s">
        <v>58</v>
      </c>
      <c r="M1406" s="3" t="s">
        <v>79</v>
      </c>
      <c r="N1406" s="3" t="s">
        <v>771</v>
      </c>
      <c r="O1406" s="3" t="s">
        <v>6756</v>
      </c>
      <c r="P1406" s="3" t="s">
        <v>325</v>
      </c>
      <c r="Q1406" s="4" t="s">
        <v>6757</v>
      </c>
      <c r="R1406" s="3" t="s">
        <v>708</v>
      </c>
      <c r="S1406" s="3" t="s">
        <v>249</v>
      </c>
      <c r="T1406" s="3" t="s">
        <v>104</v>
      </c>
      <c r="U1406" s="3" t="s">
        <v>6758</v>
      </c>
      <c r="V1406" s="22" t="str">
        <f t="shared" si="139"/>
        <v>RDFO; Hora de aviso: 19:30 03/04/2024; Solución: Se cierra el Anillo de tibanica ; Hora de solución: 19:32 03/04/2024; Causa: Visita Fallida</v>
      </c>
      <c r="W1406" s="4" t="s">
        <v>777</v>
      </c>
      <c r="X1406" s="3"/>
      <c r="Y1406" s="3"/>
      <c r="Z1406" s="3" t="s">
        <v>69</v>
      </c>
      <c r="AA1406" s="3" t="s">
        <v>70</v>
      </c>
      <c r="AB1406" s="3">
        <v>8457173</v>
      </c>
      <c r="AC1406" s="3" t="s">
        <v>71</v>
      </c>
      <c r="AD1406" s="6">
        <v>0</v>
      </c>
      <c r="AE1406" s="7"/>
      <c r="AF1406" s="7"/>
      <c r="AG1406" s="6">
        <f>Tabla4[[#This Row],[Tiempo Parada de Reloj]]+Tabla4[[#This Row],[Tiempo Autorizado por Telefonica (no Máximo)]]</f>
        <v>0</v>
      </c>
      <c r="AH1406" s="7">
        <f t="shared" ca="1" si="136"/>
        <v>1.3888888861401938E-3</v>
      </c>
      <c r="AI1406" s="8">
        <f t="shared" si="137"/>
        <v>0</v>
      </c>
      <c r="AJ1406" s="8">
        <f t="shared" ca="1" si="138"/>
        <v>3.3333333267364651E-2</v>
      </c>
      <c r="AK1406" s="3" t="s">
        <v>98</v>
      </c>
      <c r="AL1406" s="3" t="s">
        <v>70</v>
      </c>
      <c r="AM1406" s="3" t="s">
        <v>460</v>
      </c>
      <c r="AN1406" s="3" t="s">
        <v>73</v>
      </c>
      <c r="AO1406" s="3" t="s">
        <v>73</v>
      </c>
      <c r="AP1406" s="3" t="s">
        <v>73</v>
      </c>
      <c r="AQ1406" s="23">
        <v>45386.552083333336</v>
      </c>
      <c r="AR1406" s="3"/>
      <c r="AS1406" s="23"/>
      <c r="AT1406" s="23"/>
      <c r="AU1406" s="3" t="s">
        <v>710</v>
      </c>
      <c r="AV1406" s="3" t="s">
        <v>69</v>
      </c>
      <c r="AW1406" s="3" t="s">
        <v>69</v>
      </c>
      <c r="AX1406" s="3" t="s">
        <v>69</v>
      </c>
      <c r="AY1406" s="3" t="s">
        <v>69</v>
      </c>
      <c r="AZ1406" s="8" t="str">
        <f>+CONCATENATE("Reportan apertura en el enlace ",Tabla4[[#This Row],[Enlace]]," en el ",Tabla4[[#This Row],[Distancia óptica]]," ocasionado por ",Tabla4[[#This Row],[Causa del daño]])</f>
        <v>Reportan apertura en el enlace Alameda Tibanica - Sumapaz en el Km 0 ocasionado por Visita Fallida</v>
      </c>
      <c r="BA1406" s="8" t="str">
        <f>+CONCATENATE("Para dar solución al incidente ",Tabla4[[#This Row],[Solución]])</f>
        <v xml:space="preserve">Para dar solución al incidente Se cierra el Anillo de tibanica </v>
      </c>
      <c r="BB1406" s="3" t="str">
        <f>+_xlfn.CONCAT(Tabla4[[#This Row],[Causa Raiz]]," ",Tabla4[[#This Row],[Solución2]]," (",Tabla4[[#This Row],[Anillo]],"- Cabecera: ",Tabla4[[#This Row],[Cabecera]],"- Operador: ",Tabla4[[#This Row],[Operador]],")")</f>
        <v>Reportan apertura en el enlace Alameda Tibanica - Sumapaz en el Km 0 ocasionado por Visita Fallida Para dar solución al incidente Se cierra el Anillo de tibanica  (NA- Cabecera: NA- Operador: Colombia Telecomunicaciones)</v>
      </c>
    </row>
    <row r="1407" spans="1:54" s="2" customFormat="1" ht="199.5">
      <c r="A1407" s="38">
        <f t="shared" si="135"/>
        <v>1406</v>
      </c>
      <c r="B1407" s="3">
        <v>8459587</v>
      </c>
      <c r="C1407" s="3" t="s">
        <v>163</v>
      </c>
      <c r="D1407" s="23">
        <v>45385.854166666664</v>
      </c>
      <c r="E1407" s="23">
        <v>45386</v>
      </c>
      <c r="F1407" s="1">
        <f t="shared" ca="1" si="140"/>
        <v>0.14583333333575865</v>
      </c>
      <c r="G1407" s="3" t="s">
        <v>55</v>
      </c>
      <c r="H1407" s="41"/>
      <c r="I1407" s="40"/>
      <c r="J1407" s="5" t="s">
        <v>56</v>
      </c>
      <c r="K1407" s="3" t="s">
        <v>203</v>
      </c>
      <c r="L1407" s="9" t="s">
        <v>58</v>
      </c>
      <c r="M1407" s="3" t="s">
        <v>204</v>
      </c>
      <c r="N1407" s="3" t="s">
        <v>217</v>
      </c>
      <c r="O1407" s="3" t="s">
        <v>6759</v>
      </c>
      <c r="P1407" s="3" t="s">
        <v>6760</v>
      </c>
      <c r="Q1407" s="4" t="s">
        <v>6761</v>
      </c>
      <c r="R1407" s="3" t="s">
        <v>1082</v>
      </c>
      <c r="S1407" s="3" t="s">
        <v>221</v>
      </c>
      <c r="T1407" s="3" t="s">
        <v>66</v>
      </c>
      <c r="U1407" s="3" t="s">
        <v>6762</v>
      </c>
      <c r="V1407" s="22" t="str">
        <f t="shared" si="139"/>
        <v>RDFO; Hora de aviso: 20:30 03/04/2024; Solución: Para dar solucion se recupero 10 mtrs de reserva  y un empalme de 48 hilos; Hora de solución: 0:00 04/04/2024; Causa: Vandalismo</v>
      </c>
      <c r="W1407" s="4" t="s">
        <v>6763</v>
      </c>
      <c r="X1407" s="3" t="s">
        <v>6764</v>
      </c>
      <c r="Y1407" s="3" t="s">
        <v>6765</v>
      </c>
      <c r="Z1407" s="3" t="s">
        <v>106</v>
      </c>
      <c r="AA1407" s="3" t="s">
        <v>70</v>
      </c>
      <c r="AB1407" s="3">
        <v>8459587</v>
      </c>
      <c r="AC1407" s="3" t="s">
        <v>71</v>
      </c>
      <c r="AD1407" s="6">
        <v>0</v>
      </c>
      <c r="AE1407" s="7"/>
      <c r="AF1407" s="7"/>
      <c r="AG1407" s="6">
        <f>Tabla4[[#This Row],[Tiempo Parada de Reloj]]+Tabla4[[#This Row],[Tiempo Autorizado por Telefonica (no Máximo)]]</f>
        <v>0</v>
      </c>
      <c r="AH1407" s="7">
        <f t="shared" ca="1" si="136"/>
        <v>0.14583333333575865</v>
      </c>
      <c r="AI1407" s="8">
        <f t="shared" si="137"/>
        <v>0</v>
      </c>
      <c r="AJ1407" s="8">
        <f t="shared" ca="1" si="138"/>
        <v>3.5000000000582077</v>
      </c>
      <c r="AK1407" s="3" t="s">
        <v>98</v>
      </c>
      <c r="AL1407" s="3" t="s">
        <v>70</v>
      </c>
      <c r="AM1407" s="3" t="s">
        <v>460</v>
      </c>
      <c r="AN1407" s="3" t="s">
        <v>460</v>
      </c>
      <c r="AO1407" s="3" t="s">
        <v>87</v>
      </c>
      <c r="AP1407" s="3" t="s">
        <v>87</v>
      </c>
      <c r="AQ1407" s="23">
        <v>45386.776388888888</v>
      </c>
      <c r="AR1407" s="3"/>
      <c r="AS1407" s="23"/>
      <c r="AT1407" s="23"/>
      <c r="AU1407" s="3" t="s">
        <v>192</v>
      </c>
      <c r="AV1407" s="3" t="s">
        <v>3273</v>
      </c>
      <c r="AW1407" s="3" t="s">
        <v>370</v>
      </c>
      <c r="AX1407" s="3">
        <v>7.0618999999999996</v>
      </c>
      <c r="AY1407" s="3">
        <v>-73.850480000000005</v>
      </c>
      <c r="AZ1407" s="8" t="str">
        <f>+CONCATENATE("Reportan apertura en el enlace ",Tabla4[[#This Row],[Enlace]]," en el ",Tabla4[[#This Row],[Distancia óptica]]," ocasionado por ",Tabla4[[#This Row],[Causa del daño]])</f>
        <v>Reportan apertura en el enlace Barranca La Floresta – Primera de Mayo en el Km 2,687 desde Éxito ocasionado por Vandalismo</v>
      </c>
      <c r="BA1407" s="8" t="str">
        <f>+CONCATENATE("Para dar solución al incidente ",Tabla4[[#This Row],[Solución]])</f>
        <v>Para dar solución al incidente Para dar solucion se recupero 10 mtrs de reserva  y un empalme de 48 hilos</v>
      </c>
      <c r="BB1407" s="3" t="str">
        <f>+_xlfn.CONCAT(Tabla4[[#This Row],[Causa Raiz]]," ",Tabla4[[#This Row],[Solución2]]," (",Tabla4[[#This Row],[Anillo]],"- Cabecera: ",Tabla4[[#This Row],[Cabecera]],"- Operador: ",Tabla4[[#This Row],[Operador]],")")</f>
        <v>Reportan apertura en el enlace Barranca La Floresta – Primera de Mayo en el Km 2,687 desde Éxito ocasionado por Vandalismo Para dar solución al incidente Para dar solucion se recupero 10 mtrs de reserva  y un empalme de 48 hilos (lineal- Cabecera: BARRANCA ÉXITO- Operador: Colombia Telecomunicaciones)</v>
      </c>
    </row>
    <row r="1408" spans="1:54" s="2" customFormat="1" ht="213.75">
      <c r="A1408" s="38">
        <f t="shared" si="135"/>
        <v>1407</v>
      </c>
      <c r="B1408" s="3">
        <v>8457899</v>
      </c>
      <c r="C1408" s="3" t="s">
        <v>54</v>
      </c>
      <c r="D1408" s="23">
        <v>45385.833333333336</v>
      </c>
      <c r="E1408" s="23">
        <v>45386.375</v>
      </c>
      <c r="F1408" s="1">
        <f t="shared" ca="1" si="140"/>
        <v>0.54166666666424135</v>
      </c>
      <c r="G1408" s="3" t="s">
        <v>55</v>
      </c>
      <c r="H1408" s="41"/>
      <c r="I1408" s="40"/>
      <c r="J1408" s="5" t="s">
        <v>56</v>
      </c>
      <c r="K1408" s="3" t="s">
        <v>77</v>
      </c>
      <c r="L1408" s="9" t="s">
        <v>78</v>
      </c>
      <c r="M1408" s="3" t="s">
        <v>373</v>
      </c>
      <c r="N1408" s="3" t="s">
        <v>374</v>
      </c>
      <c r="O1408" s="3" t="s">
        <v>6766</v>
      </c>
      <c r="P1408" s="3" t="s">
        <v>6767</v>
      </c>
      <c r="Q1408" s="4" t="s">
        <v>6768</v>
      </c>
      <c r="R1408" s="3" t="s">
        <v>346</v>
      </c>
      <c r="S1408" s="3" t="s">
        <v>249</v>
      </c>
      <c r="T1408" s="3" t="s">
        <v>66</v>
      </c>
      <c r="U1408" s="3" t="s">
        <v>6769</v>
      </c>
      <c r="V1408" s="22" t="str">
        <f t="shared" si="139"/>
        <v>RLFO; Hora de aviso: 20:00 03/04/2024; Solución: Se recuperan 50 mts d ereserva de 8 Hilos y se realiza empalmería con emplame existente de 48 Hilos; Hora de solución: 9:00 04/04/2024; Causa: Vandalismo</v>
      </c>
      <c r="W1408" s="4" t="s">
        <v>777</v>
      </c>
      <c r="X1408" s="3"/>
      <c r="Y1408" s="3"/>
      <c r="Z1408" s="3" t="s">
        <v>69</v>
      </c>
      <c r="AA1408" s="3" t="s">
        <v>70</v>
      </c>
      <c r="AB1408" s="3">
        <v>8457899</v>
      </c>
      <c r="AC1408" s="3" t="s">
        <v>71</v>
      </c>
      <c r="AD1408" s="6">
        <v>0.40972222222222221</v>
      </c>
      <c r="AE1408" s="7"/>
      <c r="AF1408" s="7"/>
      <c r="AG1408" s="6">
        <f>Tabla4[[#This Row],[Tiempo Parada de Reloj]]+Tabla4[[#This Row],[Tiempo Autorizado por Telefonica (no Máximo)]]</f>
        <v>0.40972222222222221</v>
      </c>
      <c r="AH1408" s="7">
        <f t="shared" ca="1" si="136"/>
        <v>0.13194444444201914</v>
      </c>
      <c r="AI1408" s="8">
        <f t="shared" si="137"/>
        <v>9.8333333333333321</v>
      </c>
      <c r="AJ1408" s="8">
        <f t="shared" ca="1" si="138"/>
        <v>3.1666666666084593</v>
      </c>
      <c r="AK1408" s="3" t="s">
        <v>106</v>
      </c>
      <c r="AL1408" s="3" t="s">
        <v>70</v>
      </c>
      <c r="AM1408" s="3" t="s">
        <v>460</v>
      </c>
      <c r="AN1408" s="3" t="s">
        <v>73</v>
      </c>
      <c r="AO1408" s="3" t="s">
        <v>87</v>
      </c>
      <c r="AP1408" s="3" t="s">
        <v>106</v>
      </c>
      <c r="AQ1408" s="23">
        <v>45391.386805555558</v>
      </c>
      <c r="AR1408" s="3"/>
      <c r="AS1408" s="23"/>
      <c r="AT1408" s="23"/>
      <c r="AU1408" s="3" t="s">
        <v>313</v>
      </c>
      <c r="AV1408" s="3" t="s">
        <v>1592</v>
      </c>
      <c r="AW1408" s="3" t="s">
        <v>1311</v>
      </c>
      <c r="AX1408" s="3">
        <v>4.1491667000000003</v>
      </c>
      <c r="AY1408" s="3">
        <v>-73.623610999999997</v>
      </c>
      <c r="AZ1408" s="8" t="str">
        <f>+CONCATENATE("Reportan apertura en el enlace ",Tabla4[[#This Row],[Enlace]]," en el ",Tabla4[[#This Row],[Distancia óptica]]," ocasionado por ",Tabla4[[#This Row],[Causa del daño]])</f>
        <v>Reportan apertura en el enlace Mov. Esperanza – Mov. Jordan en el Km 0,477 desde Jordan ocasionado por Vandalismo</v>
      </c>
      <c r="BA1408" s="8" t="str">
        <f>+CONCATENATE("Para dar solución al incidente ",Tabla4[[#This Row],[Solución]])</f>
        <v>Para dar solución al incidente Se recuperan 50 mts d ereserva de 8 Hilos y se realiza empalmería con emplame existente de 48 Hilos</v>
      </c>
      <c r="BB1408" s="3" t="str">
        <f>+_xlfn.CONCAT(Tabla4[[#This Row],[Causa Raiz]]," ",Tabla4[[#This Row],[Solución2]]," (",Tabla4[[#This Row],[Anillo]],"- Cabecera: ",Tabla4[[#This Row],[Cabecera]],"- Operador: ",Tabla4[[#This Row],[Operador]],")")</f>
        <v>Reportan apertura en el enlace Mov. Esperanza – Mov. Jordan en el Km 0,477 desde Jordan ocasionado por Vandalismo Para dar solución al incidente Se recuperan 50 mts d ereserva de 8 Hilos y se realiza empalmería con emplame existente de 48 Hilos (UK- Cabecera: Esperanza- Operador: Colombia Telecomunicaciones)</v>
      </c>
    </row>
    <row r="1409" spans="1:54" s="2" customFormat="1" ht="213.75">
      <c r="A1409" s="38">
        <f t="shared" si="135"/>
        <v>1408</v>
      </c>
      <c r="B1409" s="3">
        <v>8460540</v>
      </c>
      <c r="C1409" s="3" t="s">
        <v>92</v>
      </c>
      <c r="D1409" s="23">
        <v>45386.020833333336</v>
      </c>
      <c r="E1409" s="23">
        <v>45386.416666666664</v>
      </c>
      <c r="F1409" s="1">
        <f t="shared" ca="1" si="140"/>
        <v>0.39583333332848269</v>
      </c>
      <c r="G1409" s="3" t="s">
        <v>55</v>
      </c>
      <c r="H1409" s="41"/>
      <c r="I1409" s="40"/>
      <c r="J1409" s="5" t="s">
        <v>56</v>
      </c>
      <c r="K1409" s="3" t="s">
        <v>108</v>
      </c>
      <c r="L1409" s="9" t="s">
        <v>58</v>
      </c>
      <c r="M1409" s="3" t="s">
        <v>109</v>
      </c>
      <c r="N1409" s="3" t="s">
        <v>323</v>
      </c>
      <c r="O1409" s="3" t="s">
        <v>1029</v>
      </c>
      <c r="P1409" s="3" t="s">
        <v>6770</v>
      </c>
      <c r="Q1409" s="4" t="s">
        <v>6771</v>
      </c>
      <c r="R1409" s="3" t="s">
        <v>327</v>
      </c>
      <c r="S1409" s="3" t="s">
        <v>115</v>
      </c>
      <c r="T1409" s="3" t="s">
        <v>513</v>
      </c>
      <c r="U1409" s="3" t="s">
        <v>6772</v>
      </c>
      <c r="V1409" s="22" t="str">
        <f t="shared" si="139"/>
        <v>RTNFO; Hora de aviso: 0:30 04/04/2024; Solución: Se recuperan 450 metros de reserva y se hace un empalme de 36 hilos, en caja empalme  de 48 hilos,; Hora de solución: 10:00 04/04/2024; Causa: Desastre Natural</v>
      </c>
      <c r="W1409" s="4" t="s">
        <v>2838</v>
      </c>
      <c r="X1409" s="3"/>
      <c r="Y1409" s="3"/>
      <c r="Z1409" s="3" t="s">
        <v>69</v>
      </c>
      <c r="AA1409" s="3" t="s">
        <v>71</v>
      </c>
      <c r="AB1409" s="3">
        <v>0</v>
      </c>
      <c r="AC1409" s="3" t="s">
        <v>71</v>
      </c>
      <c r="AD1409" s="6">
        <v>0.22222222222222221</v>
      </c>
      <c r="AE1409" s="7"/>
      <c r="AF1409" s="7"/>
      <c r="AG1409" s="6">
        <f>Tabla4[[#This Row],[Tiempo Parada de Reloj]]+Tabla4[[#This Row],[Tiempo Autorizado por Telefonica (no Máximo)]]</f>
        <v>0.22222222222222221</v>
      </c>
      <c r="AH1409" s="7">
        <f t="shared" ca="1" si="136"/>
        <v>0.17361111110626049</v>
      </c>
      <c r="AI1409" s="8">
        <f t="shared" si="137"/>
        <v>5.333333333333333</v>
      </c>
      <c r="AJ1409" s="8">
        <f t="shared" ca="1" si="138"/>
        <v>4.1666666665502516</v>
      </c>
      <c r="AK1409" s="3" t="s">
        <v>460</v>
      </c>
      <c r="AL1409" s="3" t="s">
        <v>70</v>
      </c>
      <c r="AM1409" s="3" t="s">
        <v>73</v>
      </c>
      <c r="AN1409" s="3" t="s">
        <v>73</v>
      </c>
      <c r="AO1409" s="3" t="s">
        <v>87</v>
      </c>
      <c r="AP1409" s="3" t="s">
        <v>87</v>
      </c>
      <c r="AQ1409" s="23">
        <v>45388.390277777777</v>
      </c>
      <c r="AR1409" s="3"/>
      <c r="AS1409" s="23"/>
      <c r="AT1409" s="23"/>
      <c r="AU1409" s="3" t="s">
        <v>121</v>
      </c>
      <c r="AV1409" s="3" t="s">
        <v>323</v>
      </c>
      <c r="AW1409" s="3" t="s">
        <v>76</v>
      </c>
      <c r="AX1409" s="3">
        <v>8.1283300000000001</v>
      </c>
      <c r="AY1409" s="3">
        <v>-73.671999999999997</v>
      </c>
      <c r="AZ1409" s="8" t="str">
        <f>+CONCATENATE("Reportan apertura en el enlace ",Tabla4[[#This Row],[Enlace]]," en el ",Tabla4[[#This Row],[Distancia óptica]]," ocasionado por ",Tabla4[[#This Row],[Causa del daño]])</f>
        <v>Reportan apertura en el enlace Aguachica - San Alberto en el Km 32 desde Aguachica ocasionado por Desastre Natural</v>
      </c>
      <c r="BA1409" s="8" t="str">
        <f>+CONCATENATE("Para dar solución al incidente ",Tabla4[[#This Row],[Solución]])</f>
        <v>Para dar solución al incidente Se recuperan 450 metros de reserva y se hace un empalme de 36 hilos, en caja empalme  de 48 hilos,</v>
      </c>
      <c r="BB1409" s="3" t="str">
        <f>+_xlfn.CONCAT(Tabla4[[#This Row],[Causa Raiz]]," ",Tabla4[[#This Row],[Solución2]]," (",Tabla4[[#This Row],[Anillo]],"- Cabecera: ",Tabla4[[#This Row],[Cabecera]],"- Operador: ",Tabla4[[#This Row],[Operador]],")")</f>
        <v>Reportan apertura en el enlace Aguachica - San Alberto en el Km 32 desde Aguachica ocasionado por Desastre Natural Para dar solución al incidente Se recuperan 450 metros de reserva y se hace un empalme de 36 hilos, en caja empalme  de 48 hilos, (Troncal- Cabecera: AGUACHICA- Operador: Colombia Telecomunicaciones)</v>
      </c>
    </row>
    <row r="1410" spans="1:54" s="2" customFormat="1" ht="171">
      <c r="A1410" s="38">
        <f t="shared" si="135"/>
        <v>1409</v>
      </c>
      <c r="B1410" s="3">
        <v>8460966</v>
      </c>
      <c r="C1410" s="3" t="s">
        <v>163</v>
      </c>
      <c r="D1410" s="23">
        <v>45386.1875</v>
      </c>
      <c r="E1410" s="23">
        <v>45386.5</v>
      </c>
      <c r="F1410" s="1">
        <f t="shared" ca="1" si="140"/>
        <v>0.3125</v>
      </c>
      <c r="G1410" s="3" t="s">
        <v>55</v>
      </c>
      <c r="H1410" s="41"/>
      <c r="I1410" s="40" t="s">
        <v>6773</v>
      </c>
      <c r="J1410" s="5" t="s">
        <v>490</v>
      </c>
      <c r="K1410" s="3" t="s">
        <v>490</v>
      </c>
      <c r="L1410" s="9" t="s">
        <v>58</v>
      </c>
      <c r="M1410" s="3" t="s">
        <v>123</v>
      </c>
      <c r="N1410" s="3" t="s">
        <v>1436</v>
      </c>
      <c r="O1410" s="3" t="s">
        <v>1702</v>
      </c>
      <c r="P1410" s="3" t="s">
        <v>6774</v>
      </c>
      <c r="Q1410" s="4" t="s">
        <v>6775</v>
      </c>
      <c r="R1410" s="3" t="s">
        <v>128</v>
      </c>
      <c r="S1410" s="3" t="s">
        <v>494</v>
      </c>
      <c r="T1410" s="3" t="s">
        <v>380</v>
      </c>
      <c r="U1410" s="3" t="s">
        <v>6776</v>
      </c>
      <c r="V1410" s="22" t="str">
        <f t="shared" si="139"/>
        <v>RDFO; Hora de aviso: 4:30 04/04/2024; Solución: se realiza tendido de 150 mts y dos empalmes; Hora de solución: 12:00 04/04/2024; Causa: Corto Circuito</v>
      </c>
      <c r="W1410" s="4" t="s">
        <v>6777</v>
      </c>
      <c r="X1410" s="3"/>
      <c r="Y1410" s="3"/>
      <c r="Z1410" s="3" t="s">
        <v>69</v>
      </c>
      <c r="AA1410" s="3" t="s">
        <v>71</v>
      </c>
      <c r="AB1410" s="3">
        <v>0</v>
      </c>
      <c r="AC1410" s="3" t="s">
        <v>71</v>
      </c>
      <c r="AD1410" s="6">
        <v>8.3333333333333329E-2</v>
      </c>
      <c r="AE1410" s="7"/>
      <c r="AF1410" s="7"/>
      <c r="AG1410" s="6">
        <f>Tabla4[[#This Row],[Tiempo Parada de Reloj]]+Tabla4[[#This Row],[Tiempo Autorizado por Telefonica (no Máximo)]]</f>
        <v>8.3333333333333329E-2</v>
      </c>
      <c r="AH1410" s="7">
        <f t="shared" ca="1" si="136"/>
        <v>0.22916666666666669</v>
      </c>
      <c r="AI1410" s="8">
        <f t="shared" si="137"/>
        <v>2</v>
      </c>
      <c r="AJ1410" s="8">
        <f t="shared" ca="1" si="138"/>
        <v>5.5</v>
      </c>
      <c r="AK1410" s="3" t="s">
        <v>87</v>
      </c>
      <c r="AL1410" s="3" t="s">
        <v>70</v>
      </c>
      <c r="AM1410" s="3" t="s">
        <v>106</v>
      </c>
      <c r="AN1410" s="3" t="s">
        <v>106</v>
      </c>
      <c r="AO1410" s="3" t="s">
        <v>119</v>
      </c>
      <c r="AP1410" s="3" t="s">
        <v>119</v>
      </c>
      <c r="AQ1410" s="23">
        <v>45482.718055555553</v>
      </c>
      <c r="AR1410" s="3"/>
      <c r="AS1410" s="23"/>
      <c r="AT1410" s="23"/>
      <c r="AU1410" s="3" t="s">
        <v>494</v>
      </c>
      <c r="AV1410" s="3" t="s">
        <v>6778</v>
      </c>
      <c r="AW1410" s="3" t="s">
        <v>1323</v>
      </c>
      <c r="AX1410" s="3">
        <v>10.755068</v>
      </c>
      <c r="AY1410" s="3">
        <v>-74.916032000000001</v>
      </c>
      <c r="AZ1410" s="8" t="str">
        <f>+CONCATENATE("Reportan apertura en el enlace ",Tabla4[[#This Row],[Enlace]]," en el ",Tabla4[[#This Row],[Distancia óptica]]," ocasionado por ",Tabla4[[#This Row],[Causa del daño]])</f>
        <v>Reportan apertura en el enlace Pelu - Sabanalarga en el km 41,2 desde nogales ocasionado por Corto Circuito</v>
      </c>
      <c r="BA1410" s="8" t="str">
        <f>+CONCATENATE("Para dar solución al incidente ",Tabla4[[#This Row],[Solución]])</f>
        <v>Para dar solución al incidente se realiza tendido de 150 mts y dos empalmes</v>
      </c>
      <c r="BB1410" s="3" t="str">
        <f>+_xlfn.CONCAT(Tabla4[[#This Row],[Causa Raiz]]," ",Tabla4[[#This Row],[Solución2]]," (",Tabla4[[#This Row],[Anillo]],"- Cabecera: ",Tabla4[[#This Row],[Cabecera]],"- Operador: ",Tabla4[[#This Row],[Operador]],")")</f>
        <v>Reportan apertura en el enlace Pelu - Sabanalarga en el km 41,2 desde nogales ocasionado por Corto Circuito Para dar solución al incidente se realiza tendido de 150 mts y dos empalmes (TRONCAL- Cabecera: NOGALES- Operador: UNE)</v>
      </c>
    </row>
    <row r="1411" spans="1:54" s="2" customFormat="1" ht="156.75">
      <c r="A1411" s="38">
        <f t="shared" ref="A1411:A1474" si="141">A1410+1</f>
        <v>1410</v>
      </c>
      <c r="B1411" s="3">
        <v>8461060</v>
      </c>
      <c r="C1411" s="3" t="s">
        <v>54</v>
      </c>
      <c r="D1411" s="23">
        <v>45386.263888888891</v>
      </c>
      <c r="E1411" s="23">
        <v>45386.265277777777</v>
      </c>
      <c r="F1411" s="1">
        <f t="shared" ca="1" si="140"/>
        <v>1.3888888861401938E-3</v>
      </c>
      <c r="G1411" s="3" t="s">
        <v>55</v>
      </c>
      <c r="H1411" s="41"/>
      <c r="I1411" s="40"/>
      <c r="J1411" s="5" t="s">
        <v>56</v>
      </c>
      <c r="K1411" s="3" t="s">
        <v>138</v>
      </c>
      <c r="L1411" s="9" t="s">
        <v>58</v>
      </c>
      <c r="M1411" s="3" t="s">
        <v>139</v>
      </c>
      <c r="N1411" s="3" t="s">
        <v>140</v>
      </c>
      <c r="O1411" s="3" t="s">
        <v>6779</v>
      </c>
      <c r="P1411" s="3" t="s">
        <v>325</v>
      </c>
      <c r="Q1411" s="4" t="s">
        <v>6780</v>
      </c>
      <c r="R1411" s="3" t="s">
        <v>479</v>
      </c>
      <c r="S1411" s="3" t="s">
        <v>145</v>
      </c>
      <c r="T1411" s="3" t="s">
        <v>104</v>
      </c>
      <c r="U1411" s="3" t="s">
        <v>6781</v>
      </c>
      <c r="V1411" s="22" t="str">
        <f t="shared" si="139"/>
        <v>RLFO; Hora de aviso: 6:20 04/04/2024; Solución: Pi realzia limpieza a conector, enlace sube ; Hora de solución: 6:22 04/04/2024; Causa: Visita Fallida</v>
      </c>
      <c r="W1411" s="4" t="s">
        <v>199</v>
      </c>
      <c r="X1411" s="3"/>
      <c r="Y1411" s="3"/>
      <c r="Z1411" s="3" t="s">
        <v>69</v>
      </c>
      <c r="AA1411" s="3" t="s">
        <v>71</v>
      </c>
      <c r="AB1411" s="3">
        <v>0</v>
      </c>
      <c r="AC1411" s="3" t="s">
        <v>71</v>
      </c>
      <c r="AD1411" s="6">
        <v>0</v>
      </c>
      <c r="AE1411" s="7"/>
      <c r="AF1411" s="7"/>
      <c r="AG1411" s="6">
        <f>Tabla4[[#This Row],[Tiempo Parada de Reloj]]+Tabla4[[#This Row],[Tiempo Autorizado por Telefonica (no Máximo)]]</f>
        <v>0</v>
      </c>
      <c r="AH1411" s="7">
        <f t="shared" ref="AH1411:AH1474" ca="1" si="142">F1411-$AD1411</f>
        <v>1.3888888861401938E-3</v>
      </c>
      <c r="AI1411" s="8">
        <f t="shared" ref="AI1411:AI1474" si="143">AD1411*24</f>
        <v>0</v>
      </c>
      <c r="AJ1411" s="8">
        <f t="shared" ref="AJ1411:AJ1474" ca="1" si="144">AH1411*24</f>
        <v>3.3333333267364651E-2</v>
      </c>
      <c r="AK1411" s="3" t="s">
        <v>73</v>
      </c>
      <c r="AL1411" s="3" t="s">
        <v>71</v>
      </c>
      <c r="AM1411" s="3" t="s">
        <v>69</v>
      </c>
      <c r="AN1411" s="3" t="s">
        <v>73</v>
      </c>
      <c r="AO1411" s="3" t="s">
        <v>73</v>
      </c>
      <c r="AP1411" s="3" t="s">
        <v>73</v>
      </c>
      <c r="AQ1411" s="23">
        <v>45386.34375</v>
      </c>
      <c r="AR1411" s="3"/>
      <c r="AS1411" s="23"/>
      <c r="AT1411" s="23"/>
      <c r="AU1411" s="3" t="s">
        <v>481</v>
      </c>
      <c r="AV1411" s="3" t="s">
        <v>69</v>
      </c>
      <c r="AW1411" s="3" t="s">
        <v>69</v>
      </c>
      <c r="AX1411" s="3" t="s">
        <v>69</v>
      </c>
      <c r="AY1411" s="3" t="s">
        <v>69</v>
      </c>
      <c r="AZ1411" s="8" t="str">
        <f>+CONCATENATE("Reportan apertura en el enlace ",Tabla4[[#This Row],[Enlace]]," en el ",Tabla4[[#This Row],[Distancia óptica]]," ocasionado por ",Tabla4[[#This Row],[Causa del daño]])</f>
        <v>Reportan apertura en el enlace Makrocaney - Tristan en el Km 0 ocasionado por Visita Fallida</v>
      </c>
      <c r="BA1411" s="8" t="str">
        <f>+CONCATENATE("Para dar solución al incidente ",Tabla4[[#This Row],[Solución]])</f>
        <v xml:space="preserve">Para dar solución al incidente Pi realzia limpieza a conector, enlace sube </v>
      </c>
      <c r="BB1411" s="3" t="str">
        <f>+_xlfn.CONCAT(Tabla4[[#This Row],[Causa Raiz]]," ",Tabla4[[#This Row],[Solución2]]," (",Tabla4[[#This Row],[Anillo]],"- Cabecera: ",Tabla4[[#This Row],[Cabecera]],"- Operador: ",Tabla4[[#This Row],[Operador]],")")</f>
        <v>Reportan apertura en el enlace Makrocaney - Tristan en el Km 0 ocasionado por Visita Fallida Para dar solución al incidente Pi realzia limpieza a conector, enlace sube  (NA- Cabecera: NA- Operador: Colombia Telecomunicaciones)</v>
      </c>
    </row>
    <row r="1412" spans="1:54" s="2" customFormat="1" ht="185.25">
      <c r="A1412" s="38">
        <f t="shared" si="141"/>
        <v>1411</v>
      </c>
      <c r="B1412" s="3">
        <v>8461068</v>
      </c>
      <c r="C1412" s="3" t="s">
        <v>163</v>
      </c>
      <c r="D1412" s="23">
        <v>45386.284722222219</v>
      </c>
      <c r="E1412" s="23">
        <v>45386.833333333336</v>
      </c>
      <c r="F1412" s="1">
        <f t="shared" ca="1" si="140"/>
        <v>0.54861111111677019</v>
      </c>
      <c r="G1412" s="3" t="s">
        <v>55</v>
      </c>
      <c r="H1412" s="41"/>
      <c r="I1412" s="40"/>
      <c r="J1412" s="5" t="s">
        <v>56</v>
      </c>
      <c r="K1412" s="3" t="s">
        <v>122</v>
      </c>
      <c r="L1412" s="9" t="s">
        <v>78</v>
      </c>
      <c r="M1412" s="3" t="s">
        <v>123</v>
      </c>
      <c r="N1412" s="3" t="s">
        <v>759</v>
      </c>
      <c r="O1412" s="3" t="s">
        <v>6782</v>
      </c>
      <c r="P1412" s="3" t="s">
        <v>6783</v>
      </c>
      <c r="Q1412" s="4" t="s">
        <v>6784</v>
      </c>
      <c r="R1412" s="3" t="s">
        <v>128</v>
      </c>
      <c r="S1412" s="3" t="s">
        <v>129</v>
      </c>
      <c r="T1412" s="3" t="s">
        <v>146</v>
      </c>
      <c r="U1412" s="3" t="s">
        <v>6785</v>
      </c>
      <c r="V1412" s="22" t="str">
        <f t="shared" ref="V1412:V1475" si="145">C1412&amp;"; Hora de aviso: "&amp;TEXT(D1412,"h:mm dd/mm/yyyy")&amp;"; Solución: "&amp;U1412&amp;"; Hora de solución: "&amp;TEXT(E1412,"h:mm dd/mm/yyyy")&amp;"; Causa: "&amp;T1412</f>
        <v>RDFO; Hora de aviso: 6:50 04/04/2024; Solución: Se sangra F.O y se crea un empalme de 36 hilos; Hora de solución: 20:00 04/04/2024; Causa: Falla en la Red FiOp</v>
      </c>
      <c r="W1412" s="4" t="s">
        <v>132</v>
      </c>
      <c r="X1412" s="3"/>
      <c r="Y1412" s="3"/>
      <c r="Z1412" s="3" t="s">
        <v>69</v>
      </c>
      <c r="AA1412" s="3" t="s">
        <v>71</v>
      </c>
      <c r="AB1412" s="3">
        <v>0</v>
      </c>
      <c r="AC1412" s="3" t="s">
        <v>71</v>
      </c>
      <c r="AD1412" s="6">
        <v>0.36458333333333331</v>
      </c>
      <c r="AE1412" s="7"/>
      <c r="AF1412" s="7"/>
      <c r="AG1412" s="6">
        <f>Tabla4[[#This Row],[Tiempo Parada de Reloj]]+Tabla4[[#This Row],[Tiempo Autorizado por Telefonica (no Máximo)]]</f>
        <v>0.36458333333333331</v>
      </c>
      <c r="AH1412" s="7">
        <f t="shared" ca="1" si="142"/>
        <v>0.18402777778343687</v>
      </c>
      <c r="AI1412" s="8">
        <f t="shared" si="143"/>
        <v>8.75</v>
      </c>
      <c r="AJ1412" s="8">
        <f t="shared" ca="1" si="144"/>
        <v>4.4166666668024845</v>
      </c>
      <c r="AK1412" s="3" t="s">
        <v>73</v>
      </c>
      <c r="AL1412" s="3" t="s">
        <v>70</v>
      </c>
      <c r="AM1412" s="3" t="s">
        <v>106</v>
      </c>
      <c r="AN1412" s="3" t="s">
        <v>106</v>
      </c>
      <c r="AO1412" s="3" t="s">
        <v>87</v>
      </c>
      <c r="AP1412" s="3" t="s">
        <v>87</v>
      </c>
      <c r="AQ1412" s="23">
        <v>45388.834027777775</v>
      </c>
      <c r="AR1412" s="3"/>
      <c r="AS1412" s="23"/>
      <c r="AT1412" s="23"/>
      <c r="AU1412" s="3" t="s">
        <v>467</v>
      </c>
      <c r="AV1412" s="3" t="s">
        <v>6786</v>
      </c>
      <c r="AW1412" s="3" t="s">
        <v>370</v>
      </c>
      <c r="AX1412" s="3">
        <v>10.725</v>
      </c>
      <c r="AY1412" s="3">
        <v>-74.912000000000006</v>
      </c>
      <c r="AZ1412" s="8" t="str">
        <f>+CONCATENATE("Reportan apertura en el enlace ",Tabla4[[#This Row],[Enlace]]," en el ",Tabla4[[#This Row],[Distancia óptica]]," ocasionado por ",Tabla4[[#This Row],[Causa del daño]])</f>
        <v>Reportan apertura en el enlace Mov. Ponedera - Mov. Sabanalarga en el km 14 desde Sabanalarga ocasionado por Falla en la Red FiOp</v>
      </c>
      <c r="BA1412" s="8" t="str">
        <f>+CONCATENATE("Para dar solución al incidente ",Tabla4[[#This Row],[Solución]])</f>
        <v>Para dar solución al incidente Se sangra F.O y se crea un empalme de 36 hilos</v>
      </c>
      <c r="BB1412" s="3" t="str">
        <f>+_xlfn.CONCAT(Tabla4[[#This Row],[Causa Raiz]]," ",Tabla4[[#This Row],[Solución2]]," (",Tabla4[[#This Row],[Anillo]],"- Cabecera: ",Tabla4[[#This Row],[Cabecera]],"- Operador: ",Tabla4[[#This Row],[Operador]],")")</f>
        <v>Reportan apertura en el enlace Mov. Ponedera - Mov. Sabanalarga en el km 14 desde Sabanalarga ocasionado por Falla en la Red FiOp Para dar solución al incidente Se sangra F.O y se crea un empalme de 36 hilos (lineal- Cabecera: BARANOA- Operador: Colombia Telecomunicaciones)</v>
      </c>
    </row>
    <row r="1413" spans="1:54" s="2" customFormat="1" ht="185.25">
      <c r="A1413" s="38">
        <f t="shared" si="141"/>
        <v>1412</v>
      </c>
      <c r="B1413" s="3">
        <v>8461097</v>
      </c>
      <c r="C1413" s="3" t="s">
        <v>54</v>
      </c>
      <c r="D1413" s="23">
        <v>45386.298611111109</v>
      </c>
      <c r="E1413" s="23">
        <v>45386.614583333336</v>
      </c>
      <c r="F1413" s="1">
        <f t="shared" ca="1" si="140"/>
        <v>0.31597222222626442</v>
      </c>
      <c r="G1413" s="3" t="s">
        <v>55</v>
      </c>
      <c r="H1413" s="41"/>
      <c r="I1413" s="40"/>
      <c r="J1413" s="5" t="s">
        <v>56</v>
      </c>
      <c r="K1413" s="3" t="s">
        <v>340</v>
      </c>
      <c r="L1413" s="9" t="s">
        <v>58</v>
      </c>
      <c r="M1413" s="3" t="s">
        <v>341</v>
      </c>
      <c r="N1413" s="3" t="s">
        <v>342</v>
      </c>
      <c r="O1413" s="3" t="s">
        <v>6787</v>
      </c>
      <c r="P1413" s="3" t="s">
        <v>6788</v>
      </c>
      <c r="Q1413" s="4" t="s">
        <v>6789</v>
      </c>
      <c r="R1413" s="3" t="s">
        <v>1304</v>
      </c>
      <c r="S1413" s="3" t="s">
        <v>347</v>
      </c>
      <c r="T1413" s="3" t="s">
        <v>513</v>
      </c>
      <c r="U1413" s="3" t="s">
        <v>6790</v>
      </c>
      <c r="V1413" s="22" t="str">
        <f t="shared" si="145"/>
        <v>RLFO; Hora de aviso: 7:10 04/04/2024; Solución: Se realiza tendido de 500 mts de fibra y 2 empalmes de 48 Hilos; Hora de solución: 14:45 04/04/2024; Causa: Desastre Natural</v>
      </c>
      <c r="W1413" s="4" t="s">
        <v>349</v>
      </c>
      <c r="X1413" s="3"/>
      <c r="Y1413" s="3"/>
      <c r="Z1413" s="3" t="s">
        <v>69</v>
      </c>
      <c r="AA1413" s="3" t="s">
        <v>71</v>
      </c>
      <c r="AB1413" s="3">
        <v>0</v>
      </c>
      <c r="AC1413" s="3" t="s">
        <v>71</v>
      </c>
      <c r="AD1413" s="6">
        <v>0.14930555555555555</v>
      </c>
      <c r="AE1413" s="7"/>
      <c r="AF1413" s="7"/>
      <c r="AG1413" s="6">
        <f>Tabla4[[#This Row],[Tiempo Parada de Reloj]]+Tabla4[[#This Row],[Tiempo Autorizado por Telefonica (no Máximo)]]</f>
        <v>0.14930555555555555</v>
      </c>
      <c r="AH1413" s="7">
        <f t="shared" ca="1" si="142"/>
        <v>0.16666666667070887</v>
      </c>
      <c r="AI1413" s="8">
        <f t="shared" si="143"/>
        <v>3.583333333333333</v>
      </c>
      <c r="AJ1413" s="8">
        <f t="shared" ca="1" si="144"/>
        <v>4.0000000000970131</v>
      </c>
      <c r="AK1413" s="3" t="s">
        <v>73</v>
      </c>
      <c r="AL1413" s="3" t="s">
        <v>70</v>
      </c>
      <c r="AM1413" s="3" t="s">
        <v>106</v>
      </c>
      <c r="AN1413" s="3" t="s">
        <v>106</v>
      </c>
      <c r="AO1413" s="3" t="s">
        <v>87</v>
      </c>
      <c r="AP1413" s="3" t="s">
        <v>119</v>
      </c>
      <c r="AQ1413" s="23">
        <v>45391.316666666666</v>
      </c>
      <c r="AR1413" s="3"/>
      <c r="AS1413" s="23"/>
      <c r="AT1413" s="23"/>
      <c r="AU1413" s="3" t="s">
        <v>351</v>
      </c>
      <c r="AV1413" s="3" t="s">
        <v>4438</v>
      </c>
      <c r="AW1413" s="3" t="s">
        <v>6791</v>
      </c>
      <c r="AX1413" s="3">
        <v>4.4137000000000004</v>
      </c>
      <c r="AY1413" s="3">
        <v>-75.17</v>
      </c>
      <c r="AZ1413" s="8" t="str">
        <f>+CONCATENATE("Reportan apertura en el enlace ",Tabla4[[#This Row],[Enlace]]," en el ",Tabla4[[#This Row],[Distancia óptica]]," ocasionado por ",Tabla4[[#This Row],[Causa del daño]])</f>
        <v>Reportan apertura en el enlace Margaritas - Protecho en el Km 17,7 desde Margaritas ocasionado por Desastre Natural</v>
      </c>
      <c r="BA1413" s="8" t="str">
        <f>+CONCATENATE("Para dar solución al incidente ",Tabla4[[#This Row],[Solución]])</f>
        <v>Para dar solución al incidente Se realiza tendido de 500 mts de fibra y 2 empalmes de 48 Hilos</v>
      </c>
      <c r="BB1413" s="3" t="str">
        <f>+_xlfn.CONCAT(Tabla4[[#This Row],[Causa Raiz]]," ",Tabla4[[#This Row],[Solución2]]," (",Tabla4[[#This Row],[Anillo]],"- Cabecera: ",Tabla4[[#This Row],[Cabecera]],"- Operador: ",Tabla4[[#This Row],[Operador]],")")</f>
        <v>Reportan apertura en el enlace Margaritas - Protecho en el Km 17,7 desde Margaritas ocasionado por Desastre Natural Para dar solución al incidente Se realiza tendido de 500 mts de fibra y 2 empalmes de 48 Hilos (Anillo Campestre- Cabecera: MARGARITAS- Operador: Colombia Telecomunicaciones)</v>
      </c>
    </row>
    <row r="1414" spans="1:54" s="2" customFormat="1" ht="171">
      <c r="A1414" s="38">
        <f t="shared" si="141"/>
        <v>1413</v>
      </c>
      <c r="B1414" s="3">
        <v>8461178</v>
      </c>
      <c r="C1414" s="3" t="s">
        <v>136</v>
      </c>
      <c r="D1414" s="23">
        <v>45386.354166666664</v>
      </c>
      <c r="E1414" s="23">
        <v>45386.454861111109</v>
      </c>
      <c r="F1414" s="1">
        <f t="shared" ca="1" si="140"/>
        <v>0.10069444444525288</v>
      </c>
      <c r="G1414" s="3" t="s">
        <v>55</v>
      </c>
      <c r="H1414" s="41"/>
      <c r="I1414" s="40"/>
      <c r="J1414" s="5" t="s">
        <v>137</v>
      </c>
      <c r="K1414" s="3" t="s">
        <v>57</v>
      </c>
      <c r="L1414" s="9" t="s">
        <v>78</v>
      </c>
      <c r="M1414" s="3" t="s">
        <v>59</v>
      </c>
      <c r="N1414" s="3" t="s">
        <v>60</v>
      </c>
      <c r="O1414" s="3" t="s">
        <v>6792</v>
      </c>
      <c r="P1414" s="3" t="s">
        <v>6793</v>
      </c>
      <c r="Q1414" s="4" t="s">
        <v>6794</v>
      </c>
      <c r="R1414" s="3" t="s">
        <v>378</v>
      </c>
      <c r="S1414" s="3" t="s">
        <v>65</v>
      </c>
      <c r="T1414" s="3" t="s">
        <v>256</v>
      </c>
      <c r="U1414" s="3" t="s">
        <v>5511</v>
      </c>
      <c r="V1414" s="22" t="str">
        <f t="shared" si="145"/>
        <v>RBHFO; Hora de aviso: 8:30 04/04/2024; Solución: Se refusiona hilo en Caja de Empalme; Hora de solución: 10:55 04/04/2024; Causa: Falla de Empalme de FiOp</v>
      </c>
      <c r="W1414" s="4" t="s">
        <v>68</v>
      </c>
      <c r="X1414" s="3"/>
      <c r="Y1414" s="3"/>
      <c r="Z1414" s="3" t="s">
        <v>69</v>
      </c>
      <c r="AA1414" s="3" t="s">
        <v>70</v>
      </c>
      <c r="AB1414" s="3">
        <v>8461456</v>
      </c>
      <c r="AC1414" s="3" t="s">
        <v>71</v>
      </c>
      <c r="AD1414" s="6">
        <v>0</v>
      </c>
      <c r="AE1414" s="7"/>
      <c r="AF1414" s="7"/>
      <c r="AG1414" s="6">
        <f>Tabla4[[#This Row],[Tiempo Parada de Reloj]]+Tabla4[[#This Row],[Tiempo Autorizado por Telefonica (no Máximo)]]</f>
        <v>0</v>
      </c>
      <c r="AH1414" s="7">
        <f t="shared" ca="1" si="142"/>
        <v>0.10069444444525288</v>
      </c>
      <c r="AI1414" s="8">
        <f t="shared" si="143"/>
        <v>0</v>
      </c>
      <c r="AJ1414" s="8">
        <f t="shared" ca="1" si="144"/>
        <v>2.4166666666860692</v>
      </c>
      <c r="AK1414" s="3" t="s">
        <v>73</v>
      </c>
      <c r="AL1414" s="3" t="s">
        <v>71</v>
      </c>
      <c r="AM1414" s="3" t="s">
        <v>69</v>
      </c>
      <c r="AN1414" s="3" t="s">
        <v>73</v>
      </c>
      <c r="AO1414" s="3" t="s">
        <v>87</v>
      </c>
      <c r="AP1414" s="3" t="s">
        <v>119</v>
      </c>
      <c r="AQ1414" s="23">
        <v>45387.402777777781</v>
      </c>
      <c r="AR1414" s="3"/>
      <c r="AS1414" s="23"/>
      <c r="AT1414" s="23"/>
      <c r="AU1414" s="3" t="s">
        <v>100</v>
      </c>
      <c r="AV1414" s="3" t="s">
        <v>526</v>
      </c>
      <c r="AW1414" s="3" t="s">
        <v>1311</v>
      </c>
      <c r="AX1414" s="3">
        <v>4.5351900000000001</v>
      </c>
      <c r="AY1414" s="3">
        <v>-74.115899999999996</v>
      </c>
      <c r="AZ1414" s="8" t="str">
        <f>+CONCATENATE("Reportan apertura en el enlace ",Tabla4[[#This Row],[Enlace]]," en el ",Tabla4[[#This Row],[Distancia óptica]]," ocasionado por ",Tabla4[[#This Row],[Causa del daño]])</f>
        <v>Reportan apertura en el enlace Mov. La Fiscala Bogota - Mov. La Fiscala II en el Km 0,225 desde Fiscalía ocasionado por Falla de Empalme de FiOp</v>
      </c>
      <c r="BA1414" s="8" t="str">
        <f>+CONCATENATE("Para dar solución al incidente ",Tabla4[[#This Row],[Solución]])</f>
        <v>Para dar solución al incidente Se refusiona hilo en Caja de Empalme</v>
      </c>
      <c r="BB1414" s="3" t="str">
        <f>+_xlfn.CONCAT(Tabla4[[#This Row],[Causa Raiz]]," ",Tabla4[[#This Row],[Solución2]]," (",Tabla4[[#This Row],[Anillo]],"- Cabecera: ",Tabla4[[#This Row],[Cabecera]],"- Operador: ",Tabla4[[#This Row],[Operador]],")")</f>
        <v>Reportan apertura en el enlace Mov. La Fiscala Bogota - Mov. La Fiscala II en el Km 0,225 desde Fiscalía ocasionado por Falla de Empalme de FiOp Para dar solución al incidente Se refusiona hilo en Caja de Empalme (UK- Cabecera: Marruecos- Operador: Infraco)</v>
      </c>
    </row>
    <row r="1415" spans="1:54" s="2" customFormat="1" ht="185.25">
      <c r="A1415" s="38">
        <f t="shared" si="141"/>
        <v>1414</v>
      </c>
      <c r="B1415" s="3">
        <v>8461195</v>
      </c>
      <c r="C1415" s="3" t="s">
        <v>54</v>
      </c>
      <c r="D1415" s="23">
        <v>45386.371527777781</v>
      </c>
      <c r="E1415" s="23">
        <v>45386.583333333336</v>
      </c>
      <c r="F1415" s="1">
        <f t="shared" ca="1" si="140"/>
        <v>0.21180555555474712</v>
      </c>
      <c r="G1415" s="3" t="s">
        <v>55</v>
      </c>
      <c r="H1415" s="41"/>
      <c r="I1415" s="40"/>
      <c r="J1415" s="5" t="s">
        <v>56</v>
      </c>
      <c r="K1415" s="3" t="s">
        <v>138</v>
      </c>
      <c r="L1415" s="9" t="s">
        <v>78</v>
      </c>
      <c r="M1415" s="3" t="s">
        <v>139</v>
      </c>
      <c r="N1415" s="3" t="s">
        <v>140</v>
      </c>
      <c r="O1415" s="3" t="s">
        <v>6795</v>
      </c>
      <c r="P1415" s="3" t="s">
        <v>6796</v>
      </c>
      <c r="Q1415" s="4" t="s">
        <v>6797</v>
      </c>
      <c r="R1415" s="3" t="s">
        <v>479</v>
      </c>
      <c r="S1415" s="3" t="s">
        <v>145</v>
      </c>
      <c r="T1415" s="3" t="s">
        <v>66</v>
      </c>
      <c r="U1415" s="3" t="s">
        <v>6798</v>
      </c>
      <c r="V1415" s="22" t="str">
        <f t="shared" si="145"/>
        <v>RLFO; Hora de aviso: 8:55 04/04/2024; Solución: Se realiza tendido de 150 mts de fibra de 24 hilos y dos empalmes ; Hora de solución: 14:00 04/04/2024; Causa: Vandalismo</v>
      </c>
      <c r="W1415" s="4" t="s">
        <v>199</v>
      </c>
      <c r="X1415" s="3"/>
      <c r="Y1415" s="3"/>
      <c r="Z1415" s="3" t="s">
        <v>69</v>
      </c>
      <c r="AA1415" s="3" t="s">
        <v>70</v>
      </c>
      <c r="AB1415" s="3">
        <v>8456475</v>
      </c>
      <c r="AC1415" s="3" t="s">
        <v>71</v>
      </c>
      <c r="AD1415" s="6">
        <v>4.7222222222222221E-2</v>
      </c>
      <c r="AE1415" s="7"/>
      <c r="AF1415" s="7"/>
      <c r="AG1415" s="6">
        <f>Tabla4[[#This Row],[Tiempo Parada de Reloj]]+Tabla4[[#This Row],[Tiempo Autorizado por Telefonica (no Máximo)]]</f>
        <v>4.7222222222222221E-2</v>
      </c>
      <c r="AH1415" s="7">
        <f t="shared" ca="1" si="142"/>
        <v>0.16458333333252489</v>
      </c>
      <c r="AI1415" s="8">
        <f t="shared" si="143"/>
        <v>1.1333333333333333</v>
      </c>
      <c r="AJ1415" s="8">
        <f t="shared" ca="1" si="144"/>
        <v>3.9499999999805975</v>
      </c>
      <c r="AK1415" s="3" t="s">
        <v>73</v>
      </c>
      <c r="AL1415" s="3" t="s">
        <v>70</v>
      </c>
      <c r="AM1415" s="3" t="s">
        <v>106</v>
      </c>
      <c r="AN1415" s="3" t="s">
        <v>106</v>
      </c>
      <c r="AO1415" s="3" t="s">
        <v>87</v>
      </c>
      <c r="AP1415" s="3" t="s">
        <v>87</v>
      </c>
      <c r="AQ1415" s="23">
        <v>45390.543749999997</v>
      </c>
      <c r="AR1415" s="3"/>
      <c r="AS1415" s="23"/>
      <c r="AT1415" s="23"/>
      <c r="AU1415" s="3" t="s">
        <v>149</v>
      </c>
      <c r="AV1415" s="3" t="s">
        <v>75</v>
      </c>
      <c r="AW1415" s="3" t="s">
        <v>1311</v>
      </c>
      <c r="AX1415" s="3">
        <v>3.4508999999999999</v>
      </c>
      <c r="AY1415" s="3">
        <v>-76.523200000000003</v>
      </c>
      <c r="AZ1415" s="8" t="str">
        <f>+CONCATENATE("Reportan apertura en el enlace ",Tabla4[[#This Row],[Enlace]]," en el ",Tabla4[[#This Row],[Distancia óptica]]," ocasionado por ",Tabla4[[#This Row],[Causa del daño]])</f>
        <v>Reportan apertura en el enlace Mov. Cali Centro - Mov. Sucre 2 en el Km 0,1 desde Sucre II ocasionado por Vandalismo</v>
      </c>
      <c r="BA1415" s="8" t="str">
        <f>+CONCATENATE("Para dar solución al incidente ",Tabla4[[#This Row],[Solución]])</f>
        <v xml:space="preserve">Para dar solución al incidente Se realiza tendido de 150 mts de fibra de 24 hilos y dos empalmes </v>
      </c>
      <c r="BB1415" s="3" t="str">
        <f>+_xlfn.CONCAT(Tabla4[[#This Row],[Causa Raiz]]," ",Tabla4[[#This Row],[Solución2]]," (",Tabla4[[#This Row],[Anillo]],"- Cabecera: ",Tabla4[[#This Row],[Cabecera]],"- Operador: ",Tabla4[[#This Row],[Operador]],")")</f>
        <v>Reportan apertura en el enlace Mov. Cali Centro - Mov. Sucre 2 en el Km 0,1 desde Sucre II ocasionado por Vandalismo Para dar solución al incidente Se realiza tendido de 150 mts de fibra de 24 hilos y dos empalmes  (UK- Cabecera: CENTRO- Operador: Colombia Telecomunicaciones)</v>
      </c>
    </row>
    <row r="1416" spans="1:54" s="2" customFormat="1" ht="199.5">
      <c r="A1416" s="38">
        <f t="shared" si="141"/>
        <v>1415</v>
      </c>
      <c r="B1416" s="3">
        <v>8461204</v>
      </c>
      <c r="C1416" s="3" t="s">
        <v>163</v>
      </c>
      <c r="D1416" s="23">
        <v>45386.375</v>
      </c>
      <c r="E1416" s="23">
        <v>45386.59375</v>
      </c>
      <c r="F1416" s="1">
        <f t="shared" ca="1" si="140"/>
        <v>0.21875</v>
      </c>
      <c r="G1416" s="3" t="s">
        <v>55</v>
      </c>
      <c r="H1416" s="41"/>
      <c r="I1416" s="40"/>
      <c r="J1416" s="5" t="s">
        <v>56</v>
      </c>
      <c r="K1416" s="3" t="s">
        <v>77</v>
      </c>
      <c r="L1416" s="9" t="s">
        <v>58</v>
      </c>
      <c r="M1416" s="3" t="s">
        <v>656</v>
      </c>
      <c r="N1416" s="3" t="s">
        <v>657</v>
      </c>
      <c r="O1416" s="3" t="s">
        <v>658</v>
      </c>
      <c r="P1416" s="3" t="s">
        <v>6799</v>
      </c>
      <c r="Q1416" s="4" t="s">
        <v>6800</v>
      </c>
      <c r="R1416" s="3" t="s">
        <v>796</v>
      </c>
      <c r="S1416" s="3" t="s">
        <v>249</v>
      </c>
      <c r="T1416" s="3" t="s">
        <v>513</v>
      </c>
      <c r="U1416" s="3" t="s">
        <v>6801</v>
      </c>
      <c r="V1416" s="22" t="str">
        <f t="shared" si="145"/>
        <v>RDFO; Hora de aviso: 9:00 04/04/2024; Solución: se realiza tendido de 300 metros de F,O de 36 hilos  y se crean 2 cajas de empalme existentes ; Hora de solución: 14:15 04/04/2024; Causa: Desastre Natural</v>
      </c>
      <c r="W1416" s="4" t="s">
        <v>160</v>
      </c>
      <c r="X1416" s="3"/>
      <c r="Y1416" s="3"/>
      <c r="Z1416" s="3" t="s">
        <v>69</v>
      </c>
      <c r="AA1416" s="3" t="s">
        <v>70</v>
      </c>
      <c r="AB1416" s="3" t="s">
        <v>6802</v>
      </c>
      <c r="AC1416" s="3" t="s">
        <v>71</v>
      </c>
      <c r="AD1416" s="6">
        <v>0</v>
      </c>
      <c r="AE1416" s="7">
        <v>1.0416666666666666E-2</v>
      </c>
      <c r="AF1416" s="7" t="s">
        <v>6803</v>
      </c>
      <c r="AG1416" s="6">
        <f>Tabla4[[#This Row],[Tiempo Parada de Reloj]]+Tabla4[[#This Row],[Tiempo Autorizado por Telefonica (no Máximo)]]</f>
        <v>1.0416666666666666E-2</v>
      </c>
      <c r="AH1416" s="7">
        <f t="shared" ca="1" si="142"/>
        <v>0.21875</v>
      </c>
      <c r="AI1416" s="8">
        <f t="shared" si="143"/>
        <v>0</v>
      </c>
      <c r="AJ1416" s="8">
        <f t="shared" ca="1" si="144"/>
        <v>5.25</v>
      </c>
      <c r="AK1416" s="3" t="s">
        <v>73</v>
      </c>
      <c r="AL1416" s="3" t="s">
        <v>70</v>
      </c>
      <c r="AM1416" s="3" t="s">
        <v>106</v>
      </c>
      <c r="AN1416" s="3" t="s">
        <v>106</v>
      </c>
      <c r="AO1416" s="3" t="s">
        <v>87</v>
      </c>
      <c r="AP1416" s="3" t="s">
        <v>87</v>
      </c>
      <c r="AQ1416" s="23">
        <v>45389.394444444442</v>
      </c>
      <c r="AR1416" s="3"/>
      <c r="AS1416" s="23"/>
      <c r="AT1416" s="23"/>
      <c r="AU1416" s="3" t="s">
        <v>662</v>
      </c>
      <c r="AV1416" s="3" t="s">
        <v>663</v>
      </c>
      <c r="AW1416" s="3" t="s">
        <v>1951</v>
      </c>
      <c r="AX1416" s="3">
        <v>5.0515999999999996</v>
      </c>
      <c r="AY1416" s="3">
        <v>-75.536900000000003</v>
      </c>
      <c r="AZ1416" s="8" t="str">
        <f>+CONCATENATE("Reportan apertura en el enlace ",Tabla4[[#This Row],[Enlace]]," en el ",Tabla4[[#This Row],[Distancia óptica]]," ocasionado por ",Tabla4[[#This Row],[Causa del daño]])</f>
        <v>Reportan apertura en el enlace Manizales - Supía en el Km 64,3 desde Manizales ocasionado por Desastre Natural</v>
      </c>
      <c r="BA1416" s="8" t="str">
        <f>+CONCATENATE("Para dar solución al incidente ",Tabla4[[#This Row],[Solución]])</f>
        <v xml:space="preserve">Para dar solución al incidente se realiza tendido de 300 metros de F,O de 36 hilos  y se crean 2 cajas de empalme existentes </v>
      </c>
      <c r="BB1416" s="3" t="str">
        <f>+_xlfn.CONCAT(Tabla4[[#This Row],[Causa Raiz]]," ",Tabla4[[#This Row],[Solución2]]," (",Tabla4[[#This Row],[Anillo]],"- Cabecera: ",Tabla4[[#This Row],[Cabecera]],"- Operador: ",Tabla4[[#This Row],[Operador]],")")</f>
        <v>Reportan apertura en el enlace Manizales - Supía en el Km 64,3 desde Manizales ocasionado por Desastre Natural Para dar solución al incidente se realiza tendido de 300 metros de F,O de 36 hilos  y se crean 2 cajas de empalme existentes  (uk- Cabecera: Manizales- Operador: Colombia Telecomunicaciones)</v>
      </c>
    </row>
    <row r="1417" spans="1:54" s="2" customFormat="1" ht="228">
      <c r="A1417" s="38">
        <f t="shared" si="141"/>
        <v>1416</v>
      </c>
      <c r="B1417" s="3">
        <v>8461007</v>
      </c>
      <c r="C1417" s="3" t="s">
        <v>54</v>
      </c>
      <c r="D1417" s="23">
        <v>45386.388888888891</v>
      </c>
      <c r="E1417" s="23">
        <v>45386.708333333336</v>
      </c>
      <c r="F1417" s="1">
        <f t="shared" ca="1" si="140"/>
        <v>0.31944444444525288</v>
      </c>
      <c r="G1417" s="3" t="s">
        <v>55</v>
      </c>
      <c r="H1417" s="41"/>
      <c r="I1417" s="40"/>
      <c r="J1417" s="5" t="s">
        <v>56</v>
      </c>
      <c r="K1417" s="3" t="s">
        <v>77</v>
      </c>
      <c r="L1417" s="9" t="s">
        <v>78</v>
      </c>
      <c r="M1417" s="3" t="s">
        <v>745</v>
      </c>
      <c r="N1417" s="3" t="s">
        <v>930</v>
      </c>
      <c r="O1417" s="3" t="s">
        <v>6804</v>
      </c>
      <c r="P1417" s="3" t="s">
        <v>6805</v>
      </c>
      <c r="Q1417" s="4" t="s">
        <v>6806</v>
      </c>
      <c r="R1417" s="3" t="s">
        <v>1304</v>
      </c>
      <c r="S1417" s="3" t="s">
        <v>158</v>
      </c>
      <c r="T1417" s="3" t="s">
        <v>66</v>
      </c>
      <c r="U1417" s="3" t="s">
        <v>6807</v>
      </c>
      <c r="V1417" s="22" t="str">
        <f t="shared" si="145"/>
        <v>RLFO; Hora de aviso: 9:20 04/04/2024; Solución: Se realiza tendido de 100 metros de F.O de 36 y se crean 1 empalme de 24 hilos y se ingresa extremo a empalme existente  ; Hora de solución: 17:00 04/04/2024; Causa: Vandalismo</v>
      </c>
      <c r="W1417" s="4" t="s">
        <v>160</v>
      </c>
      <c r="X1417" s="3"/>
      <c r="Y1417" s="3"/>
      <c r="Z1417" s="3" t="s">
        <v>69</v>
      </c>
      <c r="AA1417" s="3" t="s">
        <v>70</v>
      </c>
      <c r="AB1417" s="3">
        <v>8461007</v>
      </c>
      <c r="AC1417" s="3" t="s">
        <v>71</v>
      </c>
      <c r="AD1417" s="6">
        <v>0.15486111111111112</v>
      </c>
      <c r="AE1417" s="7"/>
      <c r="AF1417" s="7"/>
      <c r="AG1417" s="6">
        <f>Tabla4[[#This Row],[Tiempo Parada de Reloj]]+Tabla4[[#This Row],[Tiempo Autorizado por Telefonica (no Máximo)]]</f>
        <v>0.15486111111111112</v>
      </c>
      <c r="AH1417" s="7">
        <f t="shared" ca="1" si="142"/>
        <v>0.16458333333414177</v>
      </c>
      <c r="AI1417" s="8">
        <f t="shared" si="143"/>
        <v>3.7166666666666668</v>
      </c>
      <c r="AJ1417" s="8">
        <f t="shared" ca="1" si="144"/>
        <v>3.9500000000194024</v>
      </c>
      <c r="AK1417" s="3" t="s">
        <v>73</v>
      </c>
      <c r="AL1417" s="3" t="s">
        <v>70</v>
      </c>
      <c r="AM1417" s="3" t="s">
        <v>106</v>
      </c>
      <c r="AN1417" s="3" t="s">
        <v>106</v>
      </c>
      <c r="AO1417" s="3" t="s">
        <v>87</v>
      </c>
      <c r="AP1417" s="3" t="s">
        <v>87</v>
      </c>
      <c r="AQ1417" s="23">
        <v>45387.896527777775</v>
      </c>
      <c r="AR1417" s="3"/>
      <c r="AS1417" s="23"/>
      <c r="AT1417" s="23"/>
      <c r="AU1417" s="3" t="s">
        <v>752</v>
      </c>
      <c r="AV1417" s="3" t="s">
        <v>6808</v>
      </c>
      <c r="AW1417" s="3" t="s">
        <v>6809</v>
      </c>
      <c r="AX1417" s="3">
        <v>1.85555</v>
      </c>
      <c r="AY1417" s="3">
        <v>-76.043599999999998</v>
      </c>
      <c r="AZ1417" s="8" t="str">
        <f>+CONCATENATE("Reportan apertura en el enlace ",Tabla4[[#This Row],[Enlace]]," en el ",Tabla4[[#This Row],[Distancia óptica]]," ocasionado por ",Tabla4[[#This Row],[Causa del daño]])</f>
        <v>Reportan apertura en el enlace Mov. Club Social - Mov. Pitalito Fija en el km 0,250 desde Club Social  ocasionado por Vandalismo</v>
      </c>
      <c r="BA1417" s="8" t="str">
        <f>+CONCATENATE("Para dar solución al incidente ",Tabla4[[#This Row],[Solución]])</f>
        <v xml:space="preserve">Para dar solución al incidente Se realiza tendido de 100 metros de F.O de 36 y se crean 1 empalme de 24 hilos y se ingresa extremo a empalme existente  </v>
      </c>
      <c r="BB1417" s="3" t="str">
        <f>+_xlfn.CONCAT(Tabla4[[#This Row],[Causa Raiz]]," ",Tabla4[[#This Row],[Solución2]]," (",Tabla4[[#This Row],[Anillo]],"- Cabecera: ",Tabla4[[#This Row],[Cabecera]],"- Operador: ",Tabla4[[#This Row],[Operador]],")")</f>
        <v>Reportan apertura en el enlace Mov. Club Social - Mov. Pitalito Fija en el km 0,250 desde Club Social  ocasionado por Vandalismo Para dar solución al incidente Se realiza tendido de 100 metros de F.O de 36 y se crean 1 empalme de 24 hilos y se ingresa extremo a empalme existente   (ANILLO BTS- Cabecera: Pitalito- Operador: Colombia Telecomunicaciones)</v>
      </c>
    </row>
    <row r="1418" spans="1:54" s="2" customFormat="1" ht="213.75">
      <c r="A1418" s="38">
        <f t="shared" si="141"/>
        <v>1417</v>
      </c>
      <c r="B1418" s="3">
        <v>8461367</v>
      </c>
      <c r="C1418" s="3" t="s">
        <v>163</v>
      </c>
      <c r="D1418" s="23">
        <v>45386.416666666664</v>
      </c>
      <c r="E1418" s="23">
        <v>45386.621527777781</v>
      </c>
      <c r="F1418" s="1">
        <f t="shared" ca="1" si="140"/>
        <v>0.20486111111677019</v>
      </c>
      <c r="G1418" s="3" t="s">
        <v>55</v>
      </c>
      <c r="H1418" s="41"/>
      <c r="I1418" s="40"/>
      <c r="J1418" s="5" t="s">
        <v>56</v>
      </c>
      <c r="K1418" s="3" t="s">
        <v>138</v>
      </c>
      <c r="L1418" s="9" t="s">
        <v>58</v>
      </c>
      <c r="M1418" s="3" t="s">
        <v>139</v>
      </c>
      <c r="N1418" s="3" t="s">
        <v>475</v>
      </c>
      <c r="O1418" s="3" t="s">
        <v>6810</v>
      </c>
      <c r="P1418" s="3" t="s">
        <v>6811</v>
      </c>
      <c r="Q1418" s="4" t="s">
        <v>6812</v>
      </c>
      <c r="R1418" s="3" t="s">
        <v>479</v>
      </c>
      <c r="S1418" s="3" t="s">
        <v>145</v>
      </c>
      <c r="T1418" s="3" t="s">
        <v>176</v>
      </c>
      <c r="U1418" s="3" t="s">
        <v>6813</v>
      </c>
      <c r="V1418" s="22" t="str">
        <f t="shared" si="145"/>
        <v>RDFO; Hora de aviso: 10:00 04/04/2024; Solución: Se recuperan 40 mts de reserva y se realiza un empalme de 36 Hilos; Hora de solución: 14:55 04/04/2024; Causa: Intervención de Terceros. No Identificados</v>
      </c>
      <c r="W1418" s="4" t="s">
        <v>199</v>
      </c>
      <c r="X1418" s="3"/>
      <c r="Y1418" s="3"/>
      <c r="Z1418" s="3" t="s">
        <v>69</v>
      </c>
      <c r="AA1418" s="3" t="s">
        <v>71</v>
      </c>
      <c r="AB1418" s="3">
        <v>0</v>
      </c>
      <c r="AC1418" s="3" t="s">
        <v>71</v>
      </c>
      <c r="AD1418" s="6">
        <v>0</v>
      </c>
      <c r="AE1418" s="7"/>
      <c r="AF1418" s="7"/>
      <c r="AG1418" s="6">
        <f>Tabla4[[#This Row],[Tiempo Parada de Reloj]]+Tabla4[[#This Row],[Tiempo Autorizado por Telefonica (no Máximo)]]</f>
        <v>0</v>
      </c>
      <c r="AH1418" s="7">
        <f t="shared" ca="1" si="142"/>
        <v>0.20486111111677019</v>
      </c>
      <c r="AI1418" s="8">
        <f t="shared" si="143"/>
        <v>0</v>
      </c>
      <c r="AJ1418" s="8">
        <f t="shared" ca="1" si="144"/>
        <v>4.9166666668024845</v>
      </c>
      <c r="AK1418" s="3" t="s">
        <v>73</v>
      </c>
      <c r="AL1418" s="3" t="s">
        <v>70</v>
      </c>
      <c r="AM1418" s="3" t="s">
        <v>106</v>
      </c>
      <c r="AN1418" s="3" t="s">
        <v>106</v>
      </c>
      <c r="AO1418" s="3" t="s">
        <v>87</v>
      </c>
      <c r="AP1418" s="3" t="s">
        <v>87</v>
      </c>
      <c r="AQ1418" s="23">
        <v>45390.57916666667</v>
      </c>
      <c r="AR1418" s="3"/>
      <c r="AS1418" s="23"/>
      <c r="AT1418" s="23"/>
      <c r="AU1418" s="3" t="s">
        <v>1040</v>
      </c>
      <c r="AV1418" s="3" t="s">
        <v>3464</v>
      </c>
      <c r="AW1418" s="3" t="s">
        <v>135</v>
      </c>
      <c r="AX1418" s="3">
        <v>3.387076</v>
      </c>
      <c r="AY1418" s="3">
        <v>-76.335600999999997</v>
      </c>
      <c r="AZ1418" s="8" t="str">
        <f>+CONCATENATE("Reportan apertura en el enlace ",Tabla4[[#This Row],[Enlace]]," en el ",Tabla4[[#This Row],[Distancia óptica]]," ocasionado por ",Tabla4[[#This Row],[Causa del daño]])</f>
        <v>Reportan apertura en el enlace Candelaria - Florida en el Km 4,3 desde Candelaria ocasionado por Intervención de Terceros. No Identificados</v>
      </c>
      <c r="BA1418" s="8" t="str">
        <f>+CONCATENATE("Para dar solución al incidente ",Tabla4[[#This Row],[Solución]])</f>
        <v>Para dar solución al incidente Se recuperan 40 mts de reserva y se realiza un empalme de 36 Hilos</v>
      </c>
      <c r="BB1418" s="3" t="str">
        <f>+_xlfn.CONCAT(Tabla4[[#This Row],[Causa Raiz]]," ",Tabla4[[#This Row],[Solución2]]," (",Tabla4[[#This Row],[Anillo]],"- Cabecera: ",Tabla4[[#This Row],[Cabecera]],"- Operador: ",Tabla4[[#This Row],[Operador]],")")</f>
        <v>Reportan apertura en el enlace Candelaria - Florida en el Km 4,3 desde Candelaria ocasionado por Intervención de Terceros. No Identificados Para dar solución al incidente Se recuperan 40 mts de reserva y se realiza un empalme de 36 Hilos (Lineal- Cabecera: Candelaria- Operador: Colombia Telecomunicaciones)</v>
      </c>
    </row>
    <row r="1419" spans="1:54" s="2" customFormat="1" ht="213.75">
      <c r="A1419" s="38">
        <f t="shared" si="141"/>
        <v>1418</v>
      </c>
      <c r="B1419" s="3">
        <v>8461602</v>
      </c>
      <c r="C1419" s="3" t="s">
        <v>54</v>
      </c>
      <c r="D1419" s="23">
        <v>45386.444444444445</v>
      </c>
      <c r="E1419" s="23">
        <v>45387.555555555555</v>
      </c>
      <c r="F1419" s="1">
        <f t="shared" ca="1" si="140"/>
        <v>1.1111111111094942</v>
      </c>
      <c r="G1419" s="3" t="s">
        <v>55</v>
      </c>
      <c r="H1419" s="41"/>
      <c r="I1419" s="40"/>
      <c r="J1419" s="5" t="s">
        <v>56</v>
      </c>
      <c r="K1419" s="3" t="s">
        <v>77</v>
      </c>
      <c r="L1419" s="9" t="s">
        <v>78</v>
      </c>
      <c r="M1419" s="3" t="s">
        <v>6255</v>
      </c>
      <c r="N1419" s="3" t="s">
        <v>6256</v>
      </c>
      <c r="O1419" s="3" t="s">
        <v>6257</v>
      </c>
      <c r="P1419" s="3" t="s">
        <v>6814</v>
      </c>
      <c r="Q1419" s="4" t="s">
        <v>6815</v>
      </c>
      <c r="R1419" s="3" t="s">
        <v>346</v>
      </c>
      <c r="S1419" s="3" t="s">
        <v>249</v>
      </c>
      <c r="T1419" s="3" t="s">
        <v>66</v>
      </c>
      <c r="U1419" s="3" t="s">
        <v>6816</v>
      </c>
      <c r="V1419" s="22" t="str">
        <f t="shared" si="145"/>
        <v>RLFO; Hora de aviso: 10:40 04/04/2024; Solución: Se realiza tendido de 600 mts de f.o de 36 Hilos y dos emplames de 48 Hilos; Hora de solución: 13:20 05/04/2024; Causa: Vandalismo</v>
      </c>
      <c r="W1419" s="4" t="s">
        <v>160</v>
      </c>
      <c r="X1419" s="3"/>
      <c r="Y1419" s="3"/>
      <c r="Z1419" s="3" t="s">
        <v>69</v>
      </c>
      <c r="AA1419" s="3" t="s">
        <v>70</v>
      </c>
      <c r="AB1419" s="3">
        <v>0</v>
      </c>
      <c r="AC1419" s="3" t="s">
        <v>71</v>
      </c>
      <c r="AD1419" s="6">
        <v>0.47222222222222221</v>
      </c>
      <c r="AE1419" s="7"/>
      <c r="AF1419" s="7"/>
      <c r="AG1419" s="6">
        <f>Tabla4[[#This Row],[Tiempo Parada de Reloj]]+Tabla4[[#This Row],[Tiempo Autorizado por Telefonica (no Máximo)]]</f>
        <v>0.47222222222222221</v>
      </c>
      <c r="AH1419" s="7">
        <f t="shared" ca="1" si="142"/>
        <v>0.63888888888727202</v>
      </c>
      <c r="AI1419" s="8">
        <f t="shared" si="143"/>
        <v>11.333333333333332</v>
      </c>
      <c r="AJ1419" s="8">
        <f t="shared" ca="1" si="144"/>
        <v>15.333333333294529</v>
      </c>
      <c r="AK1419" s="3" t="s">
        <v>73</v>
      </c>
      <c r="AL1419" s="3" t="s">
        <v>70</v>
      </c>
      <c r="AM1419" s="3" t="s">
        <v>106</v>
      </c>
      <c r="AN1419" s="3" t="s">
        <v>98</v>
      </c>
      <c r="AO1419" s="3" t="s">
        <v>87</v>
      </c>
      <c r="AP1419" s="3" t="s">
        <v>87</v>
      </c>
      <c r="AQ1419" s="23">
        <v>45388.488888888889</v>
      </c>
      <c r="AR1419" s="3"/>
      <c r="AS1419" s="23"/>
      <c r="AT1419" s="23"/>
      <c r="AU1419" s="3" t="s">
        <v>89</v>
      </c>
      <c r="AV1419" s="3" t="s">
        <v>6817</v>
      </c>
      <c r="AW1419" s="3" t="s">
        <v>135</v>
      </c>
      <c r="AX1419" s="3">
        <v>4.2160000000000002</v>
      </c>
      <c r="AY1419" s="3">
        <v>-69.938999999999993</v>
      </c>
      <c r="AZ1419" s="8" t="str">
        <f>+CONCATENATE("Reportan apertura en el enlace ",Tabla4[[#This Row],[Enlace]]," en el ",Tabla4[[#This Row],[Distancia óptica]]," ocasionado por ",Tabla4[[#This Row],[Causa del daño]])</f>
        <v>Reportan apertura en el enlace Mov.Leticia centro - Mov.Leticia centro remoto en el Km 0,854 desde leticia centro ocasionado por Vandalismo</v>
      </c>
      <c r="BA1419" s="8" t="str">
        <f>+CONCATENATE("Para dar solución al incidente ",Tabla4[[#This Row],[Solución]])</f>
        <v>Para dar solución al incidente Se realiza tendido de 600 mts de f.o de 36 Hilos y dos emplames de 48 Hilos</v>
      </c>
      <c r="BB1419" s="3" t="str">
        <f>+_xlfn.CONCAT(Tabla4[[#This Row],[Causa Raiz]]," ",Tabla4[[#This Row],[Solución2]]," (",Tabla4[[#This Row],[Anillo]],"- Cabecera: ",Tabla4[[#This Row],[Cabecera]],"- Operador: ",Tabla4[[#This Row],[Operador]],")")</f>
        <v>Reportan apertura en el enlace Mov.Leticia centro - Mov.Leticia centro remoto en el Km 0,854 desde leticia centro ocasionado por Vandalismo Para dar solución al incidente Se realiza tendido de 600 mts de f.o de 36 Hilos y dos emplames de 48 Hilos (Lineal- Cabecera: Leticia- Operador: Colombia Telecomunicaciones)</v>
      </c>
    </row>
    <row r="1420" spans="1:54" s="2" customFormat="1" ht="199.5">
      <c r="A1420" s="38">
        <f t="shared" si="141"/>
        <v>1419</v>
      </c>
      <c r="B1420" s="3">
        <v>8461912</v>
      </c>
      <c r="C1420" s="3" t="s">
        <v>54</v>
      </c>
      <c r="D1420" s="23">
        <v>45386.486111111109</v>
      </c>
      <c r="E1420" s="23">
        <v>45386.961805555555</v>
      </c>
      <c r="F1420" s="1">
        <f t="shared" ca="1" si="140"/>
        <v>0.47569444444525288</v>
      </c>
      <c r="G1420" s="3" t="s">
        <v>55</v>
      </c>
      <c r="H1420" s="41"/>
      <c r="I1420" s="40"/>
      <c r="J1420" s="5" t="s">
        <v>56</v>
      </c>
      <c r="K1420" s="3" t="s">
        <v>57</v>
      </c>
      <c r="L1420" s="9" t="s">
        <v>58</v>
      </c>
      <c r="M1420" s="3" t="s">
        <v>59</v>
      </c>
      <c r="N1420" s="3" t="s">
        <v>60</v>
      </c>
      <c r="O1420" s="3" t="s">
        <v>6818</v>
      </c>
      <c r="P1420" s="3" t="s">
        <v>6819</v>
      </c>
      <c r="Q1420" s="4" t="s">
        <v>6820</v>
      </c>
      <c r="R1420" s="3" t="s">
        <v>947</v>
      </c>
      <c r="S1420" s="3" t="s">
        <v>65</v>
      </c>
      <c r="T1420" s="3" t="s">
        <v>276</v>
      </c>
      <c r="U1420" s="3" t="s">
        <v>6821</v>
      </c>
      <c r="V1420" s="22" t="str">
        <f t="shared" si="145"/>
        <v>RLFO; Hora de aviso: 11:40 04/04/2024; Solución: Se Realiza Tendido de 600 metros de F.O y la instalacion de 2 empalmes  ; Hora de solución: 23:05 04/04/2024; Causa: Intervención de Terceros</v>
      </c>
      <c r="W1420" s="4" t="s">
        <v>68</v>
      </c>
      <c r="X1420" s="3"/>
      <c r="Y1420" s="3"/>
      <c r="Z1420" s="3" t="s">
        <v>69</v>
      </c>
      <c r="AA1420" s="3" t="s">
        <v>71</v>
      </c>
      <c r="AB1420" s="3">
        <v>0</v>
      </c>
      <c r="AC1420" s="3" t="s">
        <v>71</v>
      </c>
      <c r="AD1420" s="6">
        <v>0.31319444444444444</v>
      </c>
      <c r="AE1420" s="7"/>
      <c r="AF1420" s="7"/>
      <c r="AG1420" s="6">
        <f>Tabla4[[#This Row],[Tiempo Parada de Reloj]]+Tabla4[[#This Row],[Tiempo Autorizado por Telefonica (no Máximo)]]</f>
        <v>0.31319444444444444</v>
      </c>
      <c r="AH1420" s="7">
        <f t="shared" ca="1" si="142"/>
        <v>0.16250000000080844</v>
      </c>
      <c r="AI1420" s="8">
        <f t="shared" si="143"/>
        <v>7.5166666666666666</v>
      </c>
      <c r="AJ1420" s="8">
        <f t="shared" ca="1" si="144"/>
        <v>3.9000000000194026</v>
      </c>
      <c r="AK1420" s="3" t="s">
        <v>119</v>
      </c>
      <c r="AL1420" s="3" t="s">
        <v>70</v>
      </c>
      <c r="AM1420" s="3" t="s">
        <v>106</v>
      </c>
      <c r="AN1420" s="3" t="s">
        <v>87</v>
      </c>
      <c r="AO1420" s="3" t="s">
        <v>87</v>
      </c>
      <c r="AP1420" s="3" t="s">
        <v>106</v>
      </c>
      <c r="AQ1420" s="23">
        <v>45391.377083333333</v>
      </c>
      <c r="AR1420" s="3"/>
      <c r="AS1420" s="23"/>
      <c r="AT1420" s="23"/>
      <c r="AU1420" s="3" t="s">
        <v>298</v>
      </c>
      <c r="AV1420" s="3" t="s">
        <v>6716</v>
      </c>
      <c r="AW1420" s="3" t="s">
        <v>135</v>
      </c>
      <c r="AX1420" s="3">
        <v>4.6253200000000003</v>
      </c>
      <c r="AY1420" s="3">
        <v>-74.123779999999996</v>
      </c>
      <c r="AZ1420" s="8" t="str">
        <f>+CONCATENATE("Reportan apertura en el enlace ",Tabla4[[#This Row],[Enlace]]," en el ",Tabla4[[#This Row],[Distancia óptica]]," ocasionado por ",Tabla4[[#This Row],[Causa del daño]])</f>
        <v>Reportan apertura en el enlace ETB Muzu - Salitre en el Km 8,6 desde Salitre ocasionado por Intervención de Terceros</v>
      </c>
      <c r="BA1420" s="8" t="str">
        <f>+CONCATENATE("Para dar solución al incidente ",Tabla4[[#This Row],[Solución]])</f>
        <v xml:space="preserve">Para dar solución al incidente Se Realiza Tendido de 600 metros de F.O y la instalacion de 2 empalmes  </v>
      </c>
      <c r="BB1420" s="3" t="str">
        <f>+_xlfn.CONCAT(Tabla4[[#This Row],[Causa Raiz]]," ",Tabla4[[#This Row],[Solución2]]," (",Tabla4[[#This Row],[Anillo]],"- Cabecera: ",Tabla4[[#This Row],[Cabecera]],"- Operador: ",Tabla4[[#This Row],[Operador]],")")</f>
        <v>Reportan apertura en el enlace ETB Muzu - Salitre en el Km 8,6 desde Salitre ocasionado por Intervención de Terceros Para dar solución al incidente Se Realiza Tendido de 600 metros de F.O y la instalacion de 2 empalmes   (Lineal- Cabecera: Salitre - Operador: Colombia Telecomunicaciones)</v>
      </c>
    </row>
    <row r="1421" spans="1:54" s="2" customFormat="1" ht="185.25">
      <c r="A1421" s="38">
        <f t="shared" si="141"/>
        <v>1420</v>
      </c>
      <c r="B1421" s="3">
        <v>8461295</v>
      </c>
      <c r="C1421" s="3" t="s">
        <v>54</v>
      </c>
      <c r="D1421" s="23">
        <v>45386.5</v>
      </c>
      <c r="E1421" s="23">
        <v>45387.416666666664</v>
      </c>
      <c r="F1421" s="1">
        <f t="shared" ca="1" si="140"/>
        <v>0.91666666666424135</v>
      </c>
      <c r="G1421" s="3" t="s">
        <v>55</v>
      </c>
      <c r="H1421" s="41"/>
      <c r="I1421" s="40"/>
      <c r="J1421" s="5" t="s">
        <v>56</v>
      </c>
      <c r="K1421" s="3" t="s">
        <v>77</v>
      </c>
      <c r="L1421" s="9" t="s">
        <v>58</v>
      </c>
      <c r="M1421" s="3" t="s">
        <v>373</v>
      </c>
      <c r="N1421" s="3" t="s">
        <v>374</v>
      </c>
      <c r="O1421" s="3" t="s">
        <v>6822</v>
      </c>
      <c r="P1421" s="3" t="s">
        <v>6823</v>
      </c>
      <c r="Q1421" s="4" t="s">
        <v>6824</v>
      </c>
      <c r="R1421" s="3" t="s">
        <v>346</v>
      </c>
      <c r="S1421" s="3" t="s">
        <v>249</v>
      </c>
      <c r="T1421" s="3" t="s">
        <v>66</v>
      </c>
      <c r="U1421" s="3" t="s">
        <v>6825</v>
      </c>
      <c r="V1421" s="22" t="str">
        <f t="shared" si="145"/>
        <v>RLFO; Hora de aviso: 12:00 04/04/2024; Solución: se realiza tendido de 10 mta y dos empalmes de 48 hilos; Hora de solución: 10:00 05/04/2024; Causa: Vandalismo</v>
      </c>
      <c r="W1421" s="4" t="s">
        <v>160</v>
      </c>
      <c r="X1421" s="3"/>
      <c r="Y1421" s="3"/>
      <c r="Z1421" s="3" t="s">
        <v>69</v>
      </c>
      <c r="AA1421" s="3" t="s">
        <v>70</v>
      </c>
      <c r="AB1421" s="3">
        <v>8461295</v>
      </c>
      <c r="AC1421" s="3" t="s">
        <v>71</v>
      </c>
      <c r="AD1421" s="6">
        <v>0.54166666666666663</v>
      </c>
      <c r="AE1421" s="7"/>
      <c r="AF1421" s="7"/>
      <c r="AG1421" s="6">
        <f>Tabla4[[#This Row],[Tiempo Parada de Reloj]]+Tabla4[[#This Row],[Tiempo Autorizado por Telefonica (no Máximo)]]</f>
        <v>0.54166666666666663</v>
      </c>
      <c r="AH1421" s="7">
        <f t="shared" ca="1" si="142"/>
        <v>0.37499999999757472</v>
      </c>
      <c r="AI1421" s="8">
        <f t="shared" si="143"/>
        <v>13</v>
      </c>
      <c r="AJ1421" s="8">
        <f t="shared" ca="1" si="144"/>
        <v>8.9999999999417923</v>
      </c>
      <c r="AK1421" s="3" t="s">
        <v>119</v>
      </c>
      <c r="AL1421" s="3" t="s">
        <v>70</v>
      </c>
      <c r="AM1421" s="3" t="s">
        <v>106</v>
      </c>
      <c r="AN1421" s="3" t="s">
        <v>119</v>
      </c>
      <c r="AO1421" s="3" t="s">
        <v>87</v>
      </c>
      <c r="AP1421" s="3" t="s">
        <v>87</v>
      </c>
      <c r="AQ1421" s="23">
        <v>45389.905555555553</v>
      </c>
      <c r="AR1421" s="3"/>
      <c r="AS1421" s="23"/>
      <c r="AT1421" s="23"/>
      <c r="AU1421" s="3" t="s">
        <v>313</v>
      </c>
      <c r="AV1421" s="3" t="s">
        <v>6826</v>
      </c>
      <c r="AW1421" s="3" t="s">
        <v>307</v>
      </c>
      <c r="AX1421" s="3">
        <v>4.1580269999999997</v>
      </c>
      <c r="AY1421" s="3">
        <v>-73.629724999999993</v>
      </c>
      <c r="AZ1421" s="8" t="str">
        <f>+CONCATENATE("Reportan apertura en el enlace ",Tabla4[[#This Row],[Enlace]]," en el ",Tabla4[[#This Row],[Distancia óptica]]," ocasionado por ",Tabla4[[#This Row],[Causa del daño]])</f>
        <v>Reportan apertura en el enlace Aeropuerto - Caudal en el Km 2,3 desde Aeropuerto ocasionado por Vandalismo</v>
      </c>
      <c r="BA1421" s="8" t="str">
        <f>+CONCATENATE("Para dar solución al incidente ",Tabla4[[#This Row],[Solución]])</f>
        <v>Para dar solución al incidente se realiza tendido de 10 mta y dos empalmes de 48 hilos</v>
      </c>
      <c r="BB1421" s="3" t="str">
        <f>+_xlfn.CONCAT(Tabla4[[#This Row],[Causa Raiz]]," ",Tabla4[[#This Row],[Solución2]]," (",Tabla4[[#This Row],[Anillo]],"- Cabecera: ",Tabla4[[#This Row],[Cabecera]],"- Operador: ",Tabla4[[#This Row],[Operador]],")")</f>
        <v>Reportan apertura en el enlace Aeropuerto - Caudal en el Km 2,3 desde Aeropuerto ocasionado por Vandalismo Para dar solución al incidente se realiza tendido de 10 mta y dos empalmes de 48 hilos (LINEAL- Cabecera: AEROPUERTO - Operador: Colombia Telecomunicaciones)</v>
      </c>
    </row>
    <row r="1422" spans="1:54" s="2" customFormat="1" ht="185.25">
      <c r="A1422" s="38">
        <f t="shared" si="141"/>
        <v>1421</v>
      </c>
      <c r="B1422" s="3">
        <v>8462027</v>
      </c>
      <c r="C1422" s="3" t="s">
        <v>54</v>
      </c>
      <c r="D1422" s="23">
        <v>45386.5</v>
      </c>
      <c r="E1422" s="23">
        <v>45386.708333333336</v>
      </c>
      <c r="F1422" s="1">
        <f t="shared" ca="1" si="140"/>
        <v>0.20833333333575865</v>
      </c>
      <c r="G1422" s="3" t="s">
        <v>55</v>
      </c>
      <c r="H1422" s="41"/>
      <c r="I1422" s="40"/>
      <c r="J1422" s="5" t="s">
        <v>56</v>
      </c>
      <c r="K1422" s="3" t="s">
        <v>122</v>
      </c>
      <c r="L1422" s="9" t="s">
        <v>58</v>
      </c>
      <c r="M1422" s="3" t="s">
        <v>123</v>
      </c>
      <c r="N1422" s="3" t="s">
        <v>124</v>
      </c>
      <c r="O1422" s="3" t="s">
        <v>6827</v>
      </c>
      <c r="P1422" s="3" t="s">
        <v>6828</v>
      </c>
      <c r="Q1422" s="4" t="s">
        <v>6829</v>
      </c>
      <c r="R1422" s="3" t="s">
        <v>128</v>
      </c>
      <c r="S1422" s="3" t="s">
        <v>129</v>
      </c>
      <c r="T1422" s="3" t="s">
        <v>682</v>
      </c>
      <c r="U1422" s="3" t="s">
        <v>6830</v>
      </c>
      <c r="V1422" s="22" t="str">
        <f t="shared" si="145"/>
        <v>RLFO; Hora de aviso: 12:00 04/04/2024; Solución: se cambio de Pacht Cord en el ODF de Barranquilla Sur; Hora de solución: 17:00 04/04/2024; Causa: Falla en ODF Planta Externa</v>
      </c>
      <c r="W1422" s="4" t="s">
        <v>132</v>
      </c>
      <c r="X1422" s="3"/>
      <c r="Y1422" s="3"/>
      <c r="Z1422" s="3" t="s">
        <v>69</v>
      </c>
      <c r="AA1422" s="3" t="s">
        <v>71</v>
      </c>
      <c r="AB1422" s="3">
        <v>0</v>
      </c>
      <c r="AC1422" s="3" t="s">
        <v>71</v>
      </c>
      <c r="AD1422" s="6">
        <v>4.1666666666666664E-2</v>
      </c>
      <c r="AE1422" s="7"/>
      <c r="AF1422" s="7"/>
      <c r="AG1422" s="6">
        <f>Tabla4[[#This Row],[Tiempo Parada de Reloj]]+Tabla4[[#This Row],[Tiempo Autorizado por Telefonica (no Máximo)]]</f>
        <v>4.1666666666666664E-2</v>
      </c>
      <c r="AH1422" s="7">
        <f t="shared" ca="1" si="142"/>
        <v>0.166666666669092</v>
      </c>
      <c r="AI1422" s="8">
        <f t="shared" si="143"/>
        <v>1</v>
      </c>
      <c r="AJ1422" s="8">
        <f t="shared" ca="1" si="144"/>
        <v>4.0000000000582077</v>
      </c>
      <c r="AK1422" s="3" t="s">
        <v>119</v>
      </c>
      <c r="AL1422" s="3" t="s">
        <v>70</v>
      </c>
      <c r="AM1422" s="3" t="s">
        <v>106</v>
      </c>
      <c r="AN1422" s="3" t="s">
        <v>106</v>
      </c>
      <c r="AO1422" s="3" t="s">
        <v>87</v>
      </c>
      <c r="AP1422" s="3" t="s">
        <v>87</v>
      </c>
      <c r="AQ1422" s="23">
        <v>45388.835416666669</v>
      </c>
      <c r="AR1422" s="3"/>
      <c r="AS1422" s="23"/>
      <c r="AT1422" s="23"/>
      <c r="AU1422" s="3" t="s">
        <v>271</v>
      </c>
      <c r="AV1422" s="3" t="s">
        <v>6831</v>
      </c>
      <c r="AW1422" s="3" t="s">
        <v>370</v>
      </c>
      <c r="AX1422" s="3">
        <v>10.9811</v>
      </c>
      <c r="AY1422" s="3">
        <v>-74.783000000000001</v>
      </c>
      <c r="AZ1422" s="8" t="str">
        <f>+CONCATENATE("Reportan apertura en el enlace ",Tabla4[[#This Row],[Enlace]]," en el ",Tabla4[[#This Row],[Distancia óptica]]," ocasionado por ",Tabla4[[#This Row],[Causa del daño]])</f>
        <v>Reportan apertura en el enlace Metrotel Simon Bolivar - Prado en el km 6,7 desde Prado ocasionado por Falla en ODF Planta Externa</v>
      </c>
      <c r="BA1422" s="8" t="str">
        <f>+CONCATENATE("Para dar solución al incidente ",Tabla4[[#This Row],[Solución]])</f>
        <v>Para dar solución al incidente se cambio de Pacht Cord en el ODF de Barranquilla Sur</v>
      </c>
      <c r="BB1422" s="3" t="str">
        <f>+_xlfn.CONCAT(Tabla4[[#This Row],[Causa Raiz]]," ",Tabla4[[#This Row],[Solución2]]," (",Tabla4[[#This Row],[Anillo]],"- Cabecera: ",Tabla4[[#This Row],[Cabecera]],"- Operador: ",Tabla4[[#This Row],[Operador]],")")</f>
        <v>Reportan apertura en el enlace Metrotel Simon Bolivar - Prado en el km 6,7 desde Prado ocasionado por Falla en ODF Planta Externa Para dar solución al incidente se cambio de Pacht Cord en el ODF de Barranquilla Sur (lineal- Cabecera: Prado- Operador: Colombia Telecomunicaciones)</v>
      </c>
    </row>
    <row r="1423" spans="1:54" s="2" customFormat="1" ht="171">
      <c r="A1423" s="38">
        <f t="shared" si="141"/>
        <v>1422</v>
      </c>
      <c r="B1423" s="3">
        <v>8461931</v>
      </c>
      <c r="C1423" s="3" t="s">
        <v>92</v>
      </c>
      <c r="D1423" s="23">
        <v>45386.503472222219</v>
      </c>
      <c r="E1423" s="23">
        <v>45386.678472222222</v>
      </c>
      <c r="F1423" s="1">
        <f t="shared" ca="1" si="140"/>
        <v>0.17500000000291038</v>
      </c>
      <c r="G1423" s="3" t="s">
        <v>55</v>
      </c>
      <c r="H1423" s="41"/>
      <c r="I1423" s="40" t="s">
        <v>6832</v>
      </c>
      <c r="J1423" s="5" t="s">
        <v>322</v>
      </c>
      <c r="K1423" s="3" t="s">
        <v>322</v>
      </c>
      <c r="L1423" s="9" t="s">
        <v>58</v>
      </c>
      <c r="M1423" s="3" t="s">
        <v>79</v>
      </c>
      <c r="N1423" s="3" t="s">
        <v>2053</v>
      </c>
      <c r="O1423" s="3" t="s">
        <v>5468</v>
      </c>
      <c r="P1423" s="3" t="s">
        <v>6833</v>
      </c>
      <c r="Q1423" s="4" t="s">
        <v>6834</v>
      </c>
      <c r="R1423" s="3" t="s">
        <v>2716</v>
      </c>
      <c r="S1423" s="3" t="s">
        <v>328</v>
      </c>
      <c r="T1423" s="3" t="s">
        <v>176</v>
      </c>
      <c r="U1423" s="3" t="s">
        <v>6835</v>
      </c>
      <c r="V1423" s="22" t="str">
        <f t="shared" si="145"/>
        <v>RTNFO; Hora de aviso: 12:05 04/04/2024; Solución: Se recupera reserva de F.O y se crea una caja de empalme ; Hora de solución: 16:17 04/04/2024; Causa: Intervención de Terceros. No Identificados</v>
      </c>
      <c r="W1423" s="4" t="s">
        <v>6836</v>
      </c>
      <c r="X1423" s="3"/>
      <c r="Y1423" s="3"/>
      <c r="Z1423" s="3" t="s">
        <v>69</v>
      </c>
      <c r="AA1423" s="3" t="s">
        <v>71</v>
      </c>
      <c r="AB1423" s="3">
        <v>0</v>
      </c>
      <c r="AC1423" s="3" t="s">
        <v>71</v>
      </c>
      <c r="AD1423" s="6">
        <v>0</v>
      </c>
      <c r="AE1423" s="7"/>
      <c r="AF1423" s="7"/>
      <c r="AG1423" s="6">
        <f>Tabla4[[#This Row],[Tiempo Parada de Reloj]]+Tabla4[[#This Row],[Tiempo Autorizado por Telefonica (no Máximo)]]</f>
        <v>0</v>
      </c>
      <c r="AH1423" s="7">
        <f t="shared" ca="1" si="142"/>
        <v>0.17500000000291038</v>
      </c>
      <c r="AI1423" s="8">
        <f t="shared" si="143"/>
        <v>0</v>
      </c>
      <c r="AJ1423" s="8">
        <f t="shared" ca="1" si="144"/>
        <v>4.2000000000698492</v>
      </c>
      <c r="AK1423" s="3" t="s">
        <v>73</v>
      </c>
      <c r="AL1423" s="3" t="s">
        <v>70</v>
      </c>
      <c r="AM1423" s="3" t="s">
        <v>106</v>
      </c>
      <c r="AN1423" s="3" t="s">
        <v>106</v>
      </c>
      <c r="AO1423" s="3" t="s">
        <v>87</v>
      </c>
      <c r="AP1423" s="3" t="s">
        <v>87</v>
      </c>
      <c r="AQ1423" s="23">
        <v>45387.724305555559</v>
      </c>
      <c r="AR1423" s="3"/>
      <c r="AS1423" s="23"/>
      <c r="AT1423" s="23"/>
      <c r="AU1423" s="3" t="s">
        <v>322</v>
      </c>
      <c r="AV1423" s="3" t="s">
        <v>69</v>
      </c>
      <c r="AW1423" s="3" t="s">
        <v>69</v>
      </c>
      <c r="AX1423" s="3">
        <v>5.2051999999999996</v>
      </c>
      <c r="AY1423" s="3">
        <v>-74.738</v>
      </c>
      <c r="AZ1423" s="8" t="str">
        <f>+CONCATENATE("Reportan apertura en el enlace ",Tabla4[[#This Row],[Enlace]]," en el ",Tabla4[[#This Row],[Distancia óptica]]," ocasionado por ",Tabla4[[#This Row],[Causa del daño]])</f>
        <v>Reportan apertura en el enlace Villeta - Pto Salgar en el Km 38,8 desde Villeta ocasionado por Intervención de Terceros. No Identificados</v>
      </c>
      <c r="BA1423" s="8" t="str">
        <f>+CONCATENATE("Para dar solución al incidente ",Tabla4[[#This Row],[Solución]])</f>
        <v xml:space="preserve">Para dar solución al incidente Se recupera reserva de F.O y se crea una caja de empalme </v>
      </c>
      <c r="BB1423" s="3" t="str">
        <f>+_xlfn.CONCAT(Tabla4[[#This Row],[Causa Raiz]]," ",Tabla4[[#This Row],[Solución2]]," (",Tabla4[[#This Row],[Anillo]],"- Cabecera: ",Tabla4[[#This Row],[Cabecera]],"- Operador: ",Tabla4[[#This Row],[Operador]],")")</f>
        <v>Reportan apertura en el enlace Villeta - Pto Salgar en el Km 38,8 desde Villeta ocasionado por Intervención de Terceros. No Identificados Para dar solución al incidente Se recupera reserva de F.O y se crea una caja de empalme  (NA- Cabecera: NA- Operador: Ufinet)</v>
      </c>
    </row>
    <row r="1424" spans="1:54" s="2" customFormat="1" ht="185.25">
      <c r="A1424" s="38">
        <f t="shared" si="141"/>
        <v>1423</v>
      </c>
      <c r="B1424" s="3">
        <v>8461550</v>
      </c>
      <c r="C1424" s="3" t="s">
        <v>54</v>
      </c>
      <c r="D1424" s="23">
        <v>45386.552083333336</v>
      </c>
      <c r="E1424" s="23">
        <v>45386.708333333336</v>
      </c>
      <c r="F1424" s="1">
        <f t="shared" ca="1" si="140"/>
        <v>0.15625</v>
      </c>
      <c r="G1424" s="3" t="s">
        <v>55</v>
      </c>
      <c r="H1424" s="41"/>
      <c r="I1424" s="40"/>
      <c r="J1424" s="5" t="s">
        <v>56</v>
      </c>
      <c r="K1424" s="3" t="s">
        <v>77</v>
      </c>
      <c r="L1424" s="9" t="s">
        <v>58</v>
      </c>
      <c r="M1424" s="3" t="s">
        <v>283</v>
      </c>
      <c r="N1424" s="3" t="s">
        <v>284</v>
      </c>
      <c r="O1424" s="3" t="s">
        <v>6837</v>
      </c>
      <c r="P1424" s="3" t="s">
        <v>6838</v>
      </c>
      <c r="Q1424" s="4" t="s">
        <v>6839</v>
      </c>
      <c r="R1424" s="3" t="s">
        <v>2716</v>
      </c>
      <c r="S1424" s="3" t="s">
        <v>249</v>
      </c>
      <c r="T1424" s="3" t="s">
        <v>146</v>
      </c>
      <c r="U1424" s="3" t="s">
        <v>6840</v>
      </c>
      <c r="V1424" s="22" t="str">
        <f t="shared" si="145"/>
        <v>RLFO; Hora de aviso: 13:15 04/04/2024; Solución: Se migro hilo entre empalme para recuperar el servicio; Hora de solución: 17:00 04/04/2024; Causa: Falla en la Red FiOp</v>
      </c>
      <c r="W1424" s="4" t="s">
        <v>160</v>
      </c>
      <c r="X1424" s="3"/>
      <c r="Y1424" s="3"/>
      <c r="Z1424" s="3" t="s">
        <v>69</v>
      </c>
      <c r="AA1424" s="3" t="s">
        <v>70</v>
      </c>
      <c r="AB1424" s="3">
        <v>6984092</v>
      </c>
      <c r="AC1424" s="3" t="s">
        <v>71</v>
      </c>
      <c r="AD1424" s="6">
        <v>0</v>
      </c>
      <c r="AE1424" s="7"/>
      <c r="AF1424" s="7"/>
      <c r="AG1424" s="6">
        <f>Tabla4[[#This Row],[Tiempo Parada de Reloj]]+Tabla4[[#This Row],[Tiempo Autorizado por Telefonica (no Máximo)]]</f>
        <v>0</v>
      </c>
      <c r="AH1424" s="7">
        <f t="shared" ca="1" si="142"/>
        <v>0.15625</v>
      </c>
      <c r="AI1424" s="8">
        <f t="shared" si="143"/>
        <v>0</v>
      </c>
      <c r="AJ1424" s="8">
        <f t="shared" ca="1" si="144"/>
        <v>3.75</v>
      </c>
      <c r="AK1424" s="3" t="s">
        <v>73</v>
      </c>
      <c r="AL1424" s="3" t="s">
        <v>70</v>
      </c>
      <c r="AM1424" s="3" t="s">
        <v>106</v>
      </c>
      <c r="AN1424" s="3" t="s">
        <v>106</v>
      </c>
      <c r="AO1424" s="3" t="s">
        <v>87</v>
      </c>
      <c r="AP1424" s="3" t="s">
        <v>87</v>
      </c>
      <c r="AQ1424" s="23">
        <v>45388.620833333334</v>
      </c>
      <c r="AR1424" s="3"/>
      <c r="AS1424" s="23"/>
      <c r="AT1424" s="23"/>
      <c r="AU1424" s="3" t="s">
        <v>404</v>
      </c>
      <c r="AV1424" s="3" t="s">
        <v>3794</v>
      </c>
      <c r="AW1424" s="3" t="s">
        <v>151</v>
      </c>
      <c r="AX1424" s="3">
        <v>4.5415999999999999</v>
      </c>
      <c r="AY1424" s="3">
        <v>-75.682500000000005</v>
      </c>
      <c r="AZ1424" s="8" t="str">
        <f>+CONCATENATE("Reportan apertura en el enlace ",Tabla4[[#This Row],[Enlace]]," en el ",Tabla4[[#This Row],[Distancia óptica]]," ocasionado por ",Tabla4[[#This Row],[Causa del daño]])</f>
        <v>Reportan apertura en el enlace La Patria - El Bosque en el Km 3,4 desde la patria ocasionado por Falla en la Red FiOp</v>
      </c>
      <c r="BA1424" s="8" t="str">
        <f>+CONCATENATE("Para dar solución al incidente ",Tabla4[[#This Row],[Solución]])</f>
        <v>Para dar solución al incidente Se migro hilo entre empalme para recuperar el servicio</v>
      </c>
      <c r="BB1424" s="3" t="str">
        <f>+_xlfn.CONCAT(Tabla4[[#This Row],[Causa Raiz]]," ",Tabla4[[#This Row],[Solución2]]," (",Tabla4[[#This Row],[Anillo]],"- Cabecera: ",Tabla4[[#This Row],[Cabecera]],"- Operador: ",Tabla4[[#This Row],[Operador]],")")</f>
        <v>Reportan apertura en el enlace La Patria - El Bosque en el Km 3,4 desde la patria ocasionado por Falla en la Red FiOp Para dar solución al incidente Se migro hilo entre empalme para recuperar el servicio (Lineal - Cabecera: Bosque- Operador: Colombia Telecomunicaciones)</v>
      </c>
    </row>
    <row r="1425" spans="1:54" s="2" customFormat="1" ht="185.25">
      <c r="A1425" s="38">
        <f t="shared" si="141"/>
        <v>1424</v>
      </c>
      <c r="B1425" s="3">
        <v>8462352</v>
      </c>
      <c r="C1425" s="3" t="s">
        <v>54</v>
      </c>
      <c r="D1425" s="23">
        <v>45386.579861111109</v>
      </c>
      <c r="E1425" s="23">
        <v>45386.581250000003</v>
      </c>
      <c r="F1425" s="1">
        <f t="shared" ca="1" si="140"/>
        <v>1.3888888934161514E-3</v>
      </c>
      <c r="G1425" s="3" t="s">
        <v>55</v>
      </c>
      <c r="H1425" s="41"/>
      <c r="I1425" s="40"/>
      <c r="J1425" s="5" t="s">
        <v>56</v>
      </c>
      <c r="K1425" s="3" t="s">
        <v>138</v>
      </c>
      <c r="L1425" s="9" t="s">
        <v>78</v>
      </c>
      <c r="M1425" s="3" t="s">
        <v>139</v>
      </c>
      <c r="N1425" s="3" t="s">
        <v>140</v>
      </c>
      <c r="O1425" s="3" t="s">
        <v>6841</v>
      </c>
      <c r="P1425" s="3" t="s">
        <v>6842</v>
      </c>
      <c r="Q1425" s="4" t="s">
        <v>6843</v>
      </c>
      <c r="R1425" s="3" t="s">
        <v>479</v>
      </c>
      <c r="S1425" s="3" t="s">
        <v>145</v>
      </c>
      <c r="T1425" s="3" t="s">
        <v>104</v>
      </c>
      <c r="U1425" s="3" t="s">
        <v>6844</v>
      </c>
      <c r="V1425" s="22" t="str">
        <f t="shared" si="145"/>
        <v>RLFO; Hora de aviso: 13:55 04/04/2024; Solución: Se normaliza el enlace sin intervencion de FO al parecer Onet estaba realizando una VM; Hora de solución: 13:57 04/04/2024; Causa: Visita Fallida</v>
      </c>
      <c r="W1425" s="4" t="s">
        <v>199</v>
      </c>
      <c r="X1425" s="3"/>
      <c r="Y1425" s="3"/>
      <c r="Z1425" s="3" t="s">
        <v>69</v>
      </c>
      <c r="AA1425" s="3" t="s">
        <v>71</v>
      </c>
      <c r="AB1425" s="3">
        <v>0</v>
      </c>
      <c r="AC1425" s="3" t="s">
        <v>71</v>
      </c>
      <c r="AD1425" s="6">
        <v>0</v>
      </c>
      <c r="AE1425" s="7"/>
      <c r="AF1425" s="7"/>
      <c r="AG1425" s="6">
        <f>Tabla4[[#This Row],[Tiempo Parada de Reloj]]+Tabla4[[#This Row],[Tiempo Autorizado por Telefonica (no Máximo)]]</f>
        <v>0</v>
      </c>
      <c r="AH1425" s="7">
        <f t="shared" ca="1" si="142"/>
        <v>1.3888888934161514E-3</v>
      </c>
      <c r="AI1425" s="8">
        <f t="shared" si="143"/>
        <v>0</v>
      </c>
      <c r="AJ1425" s="8">
        <f t="shared" ca="1" si="144"/>
        <v>3.3333333441987634E-2</v>
      </c>
      <c r="AK1425" s="3" t="s">
        <v>119</v>
      </c>
      <c r="AL1425" s="3" t="s">
        <v>70</v>
      </c>
      <c r="AM1425" s="3" t="s">
        <v>106</v>
      </c>
      <c r="AN1425" s="3" t="s">
        <v>106</v>
      </c>
      <c r="AO1425" s="3" t="s">
        <v>106</v>
      </c>
      <c r="AP1425" s="3" t="s">
        <v>106</v>
      </c>
      <c r="AQ1425" s="23">
        <v>45386.581250000003</v>
      </c>
      <c r="AR1425" s="3"/>
      <c r="AS1425" s="23"/>
      <c r="AT1425" s="23"/>
      <c r="AU1425" s="3" t="s">
        <v>200</v>
      </c>
      <c r="AV1425" s="3" t="s">
        <v>69</v>
      </c>
      <c r="AW1425" s="3" t="s">
        <v>69</v>
      </c>
      <c r="AX1425" s="3" t="s">
        <v>69</v>
      </c>
      <c r="AY1425" s="3" t="s">
        <v>69</v>
      </c>
      <c r="AZ1425" s="8" t="str">
        <f>+CONCATENATE("Reportan apertura en el enlace ",Tabla4[[#This Row],[Enlace]]," en el ",Tabla4[[#This Row],[Distancia óptica]]," ocasionado por ",Tabla4[[#This Row],[Causa del daño]])</f>
        <v>Reportan apertura en el enlace Mov. Lido - Mov. Santa Librada en el Km 0 desde lido ocasionado por Visita Fallida</v>
      </c>
      <c r="BA1425" s="8" t="str">
        <f>+CONCATENATE("Para dar solución al incidente ",Tabla4[[#This Row],[Solución]])</f>
        <v>Para dar solución al incidente Se normaliza el enlace sin intervencion de FO al parecer Onet estaba realizando una VM</v>
      </c>
      <c r="BB1425" s="3" t="str">
        <f>+_xlfn.CONCAT(Tabla4[[#This Row],[Causa Raiz]]," ",Tabla4[[#This Row],[Solución2]]," (",Tabla4[[#This Row],[Anillo]],"- Cabecera: ",Tabla4[[#This Row],[Cabecera]],"- Operador: ",Tabla4[[#This Row],[Operador]],")")</f>
        <v>Reportan apertura en el enlace Mov. Lido - Mov. Santa Librada en el Km 0 desde lido ocasionado por Visita Fallida Para dar solución al incidente Se normaliza el enlace sin intervencion de FO al parecer Onet estaba realizando una VM (NA- Cabecera: NA- Operador: Colombia Telecomunicaciones)</v>
      </c>
    </row>
    <row r="1426" spans="1:54" s="2" customFormat="1" ht="242.25">
      <c r="A1426" s="38">
        <f t="shared" si="141"/>
        <v>1425</v>
      </c>
      <c r="B1426" s="3">
        <v>8461176</v>
      </c>
      <c r="C1426" s="3" t="s">
        <v>163</v>
      </c>
      <c r="D1426" s="23">
        <v>45386.652777777781</v>
      </c>
      <c r="E1426" s="23">
        <v>45386.654166666667</v>
      </c>
      <c r="F1426" s="1">
        <f t="shared" ref="F1426:F1489" ca="1" si="146">IF(ISBLANK(E1426),IF(ISBLANK(D1426),0,NOW()-D1426),E1426-D1426)</f>
        <v>1.3888888861401938E-3</v>
      </c>
      <c r="G1426" s="3" t="s">
        <v>55</v>
      </c>
      <c r="H1426" s="41"/>
      <c r="I1426" s="40"/>
      <c r="J1426" s="5" t="s">
        <v>56</v>
      </c>
      <c r="K1426" s="3" t="s">
        <v>138</v>
      </c>
      <c r="L1426" s="9" t="s">
        <v>78</v>
      </c>
      <c r="M1426" s="3" t="s">
        <v>139</v>
      </c>
      <c r="N1426" s="3" t="s">
        <v>4482</v>
      </c>
      <c r="O1426" s="3" t="s">
        <v>6845</v>
      </c>
      <c r="P1426" s="3" t="s">
        <v>6846</v>
      </c>
      <c r="Q1426" s="4" t="s">
        <v>6847</v>
      </c>
      <c r="R1426" s="3" t="s">
        <v>479</v>
      </c>
      <c r="S1426" s="3" t="s">
        <v>145</v>
      </c>
      <c r="T1426" s="3" t="s">
        <v>104</v>
      </c>
      <c r="U1426" s="3" t="s">
        <v>6848</v>
      </c>
      <c r="V1426" s="22" t="str">
        <f t="shared" si="145"/>
        <v>RDFO; Hora de aviso: 15:40 04/04/2024; Solución: Se realiza medida del hilo y esta continuo y se recibe potencia por lo que se descarta problema de FO, se normaliza y sube el enlace; Hora de solución: 15:42 04/04/2024; Causa: Visita Fallida</v>
      </c>
      <c r="W1426" s="4" t="s">
        <v>199</v>
      </c>
      <c r="X1426" s="3"/>
      <c r="Y1426" s="3"/>
      <c r="Z1426" s="3" t="s">
        <v>69</v>
      </c>
      <c r="AA1426" s="3" t="s">
        <v>70</v>
      </c>
      <c r="AB1426" s="3">
        <v>8461176</v>
      </c>
      <c r="AC1426" s="3" t="s">
        <v>71</v>
      </c>
      <c r="AD1426" s="6">
        <v>0</v>
      </c>
      <c r="AE1426" s="7"/>
      <c r="AF1426" s="7"/>
      <c r="AG1426" s="6">
        <f>Tabla4[[#This Row],[Tiempo Parada de Reloj]]+Tabla4[[#This Row],[Tiempo Autorizado por Telefonica (no Máximo)]]</f>
        <v>0</v>
      </c>
      <c r="AH1426" s="7">
        <f t="shared" ca="1" si="142"/>
        <v>1.3888888861401938E-3</v>
      </c>
      <c r="AI1426" s="8">
        <f t="shared" si="143"/>
        <v>0</v>
      </c>
      <c r="AJ1426" s="8">
        <f t="shared" ca="1" si="144"/>
        <v>3.3333333267364651E-2</v>
      </c>
      <c r="AK1426" s="3" t="s">
        <v>98</v>
      </c>
      <c r="AL1426" s="3" t="s">
        <v>71</v>
      </c>
      <c r="AM1426" s="3" t="s">
        <v>69</v>
      </c>
      <c r="AN1426" s="3" t="s">
        <v>106</v>
      </c>
      <c r="AO1426" s="3" t="s">
        <v>106</v>
      </c>
      <c r="AP1426" s="3" t="s">
        <v>106</v>
      </c>
      <c r="AQ1426" s="23">
        <v>45386.654166666667</v>
      </c>
      <c r="AR1426" s="3"/>
      <c r="AS1426" s="23"/>
      <c r="AT1426" s="23"/>
      <c r="AU1426" s="3" t="s">
        <v>200</v>
      </c>
      <c r="AV1426" s="3" t="s">
        <v>69</v>
      </c>
      <c r="AW1426" s="3" t="s">
        <v>69</v>
      </c>
      <c r="AX1426" s="3" t="s">
        <v>69</v>
      </c>
      <c r="AY1426" s="3" t="s">
        <v>69</v>
      </c>
      <c r="AZ1426" s="8" t="str">
        <f>+CONCATENATE("Reportan apertura en el enlace ",Tabla4[[#This Row],[Enlace]]," en el ",Tabla4[[#This Row],[Distancia óptica]]," ocasionado por ",Tabla4[[#This Row],[Causa del daño]])</f>
        <v>Reportan apertura en el enlace Mov. Yumbo Ibiza - Mov. Centro de Convenciones en el Km 0 desde centro de convenciones ocasionado por Visita Fallida</v>
      </c>
      <c r="BA1426" s="8" t="str">
        <f>+CONCATENATE("Para dar solución al incidente ",Tabla4[[#This Row],[Solución]])</f>
        <v>Para dar solución al incidente Se realiza medida del hilo y esta continuo y se recibe potencia por lo que se descarta problema de FO, se normaliza y sube el enlace</v>
      </c>
      <c r="BB1426" s="3" t="str">
        <f>+_xlfn.CONCAT(Tabla4[[#This Row],[Causa Raiz]]," ",Tabla4[[#This Row],[Solución2]]," (",Tabla4[[#This Row],[Anillo]],"- Cabecera: ",Tabla4[[#This Row],[Cabecera]],"- Operador: ",Tabla4[[#This Row],[Operador]],")")</f>
        <v>Reportan apertura en el enlace Mov. Yumbo Ibiza - Mov. Centro de Convenciones en el Km 0 desde centro de convenciones ocasionado por Visita Fallida Para dar solución al incidente Se realiza medida del hilo y esta continuo y se recibe potencia por lo que se descarta problema de FO, se normaliza y sube el enlace (NA- Cabecera: NA- Operador: Colombia Telecomunicaciones)</v>
      </c>
    </row>
    <row r="1427" spans="1:54" s="2" customFormat="1" ht="171">
      <c r="A1427" s="38">
        <f t="shared" si="141"/>
        <v>1426</v>
      </c>
      <c r="B1427" s="3">
        <v>8462961</v>
      </c>
      <c r="C1427" s="3" t="s">
        <v>54</v>
      </c>
      <c r="D1427" s="23">
        <v>45386.666666666664</v>
      </c>
      <c r="E1427" s="23">
        <v>45386.668055555558</v>
      </c>
      <c r="F1427" s="1">
        <f t="shared" ca="1" si="146"/>
        <v>1.3888888934161514E-3</v>
      </c>
      <c r="G1427" s="3" t="s">
        <v>55</v>
      </c>
      <c r="H1427" s="41"/>
      <c r="I1427" s="40"/>
      <c r="J1427" s="5" t="s">
        <v>56</v>
      </c>
      <c r="K1427" s="3" t="s">
        <v>122</v>
      </c>
      <c r="L1427" s="9" t="s">
        <v>78</v>
      </c>
      <c r="M1427" s="3" t="s">
        <v>383</v>
      </c>
      <c r="N1427" s="3" t="s">
        <v>384</v>
      </c>
      <c r="O1427" s="3" t="s">
        <v>6849</v>
      </c>
      <c r="P1427" s="3" t="s">
        <v>325</v>
      </c>
      <c r="Q1427" s="4" t="s">
        <v>6850</v>
      </c>
      <c r="R1427" s="3" t="s">
        <v>388</v>
      </c>
      <c r="S1427" s="3" t="s">
        <v>389</v>
      </c>
      <c r="T1427" s="3" t="s">
        <v>104</v>
      </c>
      <c r="U1427" s="3" t="s">
        <v>6851</v>
      </c>
      <c r="V1427" s="22" t="str">
        <f t="shared" si="145"/>
        <v>RLFO; Hora de aviso: 16:00 04/04/2024; Solución: se realiza limpieza en nodo enlace sube sin novedad; Hora de solución: 16:02 04/04/2024; Causa: Visita Fallida</v>
      </c>
      <c r="W1427" s="4" t="s">
        <v>132</v>
      </c>
      <c r="X1427" s="3"/>
      <c r="Y1427" s="3"/>
      <c r="Z1427" s="3" t="s">
        <v>69</v>
      </c>
      <c r="AA1427" s="3" t="s">
        <v>71</v>
      </c>
      <c r="AB1427" s="3">
        <v>0</v>
      </c>
      <c r="AC1427" s="3" t="s">
        <v>71</v>
      </c>
      <c r="AD1427" s="6">
        <v>0</v>
      </c>
      <c r="AE1427" s="7"/>
      <c r="AF1427" s="7"/>
      <c r="AG1427" s="6">
        <f>Tabla4[[#This Row],[Tiempo Parada de Reloj]]+Tabla4[[#This Row],[Tiempo Autorizado por Telefonica (no Máximo)]]</f>
        <v>0</v>
      </c>
      <c r="AH1427" s="7">
        <f t="shared" ca="1" si="142"/>
        <v>1.3888888934161514E-3</v>
      </c>
      <c r="AI1427" s="8">
        <f t="shared" si="143"/>
        <v>0</v>
      </c>
      <c r="AJ1427" s="8">
        <f t="shared" ca="1" si="144"/>
        <v>3.3333333441987634E-2</v>
      </c>
      <c r="AK1427" s="3" t="s">
        <v>98</v>
      </c>
      <c r="AL1427" s="3" t="s">
        <v>70</v>
      </c>
      <c r="AM1427" s="3" t="s">
        <v>87</v>
      </c>
      <c r="AN1427" s="3" t="s">
        <v>119</v>
      </c>
      <c r="AO1427" s="3" t="s">
        <v>119</v>
      </c>
      <c r="AP1427" s="3" t="s">
        <v>119</v>
      </c>
      <c r="AQ1427" s="23">
        <v>45387.416666666664</v>
      </c>
      <c r="AR1427" s="3"/>
      <c r="AS1427" s="23"/>
      <c r="AT1427" s="23"/>
      <c r="AU1427" s="3" t="s">
        <v>392</v>
      </c>
      <c r="AV1427" s="3" t="s">
        <v>69</v>
      </c>
      <c r="AW1427" s="3" t="s">
        <v>69</v>
      </c>
      <c r="AX1427" s="3" t="s">
        <v>69</v>
      </c>
      <c r="AY1427" s="3" t="s">
        <v>69</v>
      </c>
      <c r="AZ1427" s="8" t="str">
        <f>+CONCATENATE("Reportan apertura en el enlace ",Tabla4[[#This Row],[Enlace]]," en el ",Tabla4[[#This Row],[Distancia óptica]]," ocasionado por ",Tabla4[[#This Row],[Causa del daño]])</f>
        <v>Reportan apertura en el enlace Mov. SAO Cartagena - Mov. San Buenaventura en el Km 0 ocasionado por Visita Fallida</v>
      </c>
      <c r="BA1427" s="8" t="str">
        <f>+CONCATENATE("Para dar solución al incidente ",Tabla4[[#This Row],[Solución]])</f>
        <v>Para dar solución al incidente se realiza limpieza en nodo enlace sube sin novedad</v>
      </c>
      <c r="BB1427" s="3" t="str">
        <f>+_xlfn.CONCAT(Tabla4[[#This Row],[Causa Raiz]]," ",Tabla4[[#This Row],[Solución2]]," (",Tabla4[[#This Row],[Anillo]],"- Cabecera: ",Tabla4[[#This Row],[Cabecera]],"- Operador: ",Tabla4[[#This Row],[Operador]],")")</f>
        <v>Reportan apertura en el enlace Mov. SAO Cartagena - Mov. San Buenaventura en el Km 0 ocasionado por Visita Fallida Para dar solución al incidente se realiza limpieza en nodo enlace sube sin novedad (NA- Cabecera: NA- Operador: Colombia Telecomunicaciones)</v>
      </c>
    </row>
    <row r="1428" spans="1:54" s="2" customFormat="1" ht="156.75">
      <c r="A1428" s="38">
        <f t="shared" si="141"/>
        <v>1427</v>
      </c>
      <c r="B1428" s="3">
        <v>8463261</v>
      </c>
      <c r="C1428" s="3" t="s">
        <v>92</v>
      </c>
      <c r="D1428" s="23">
        <v>45386.722222222219</v>
      </c>
      <c r="E1428" s="23">
        <v>45386.723611111112</v>
      </c>
      <c r="F1428" s="1">
        <f t="shared" ca="1" si="146"/>
        <v>1.3888888934161514E-3</v>
      </c>
      <c r="G1428" s="3" t="s">
        <v>55</v>
      </c>
      <c r="H1428" s="41"/>
      <c r="I1428" s="40" t="s">
        <v>6852</v>
      </c>
      <c r="J1428" s="5" t="s">
        <v>167</v>
      </c>
      <c r="K1428" s="3" t="s">
        <v>168</v>
      </c>
      <c r="L1428" s="9" t="s">
        <v>58</v>
      </c>
      <c r="M1428" s="3" t="s">
        <v>1429</v>
      </c>
      <c r="N1428" s="3" t="s">
        <v>4917</v>
      </c>
      <c r="O1428" s="3" t="s">
        <v>1431</v>
      </c>
      <c r="P1428" s="3" t="s">
        <v>325</v>
      </c>
      <c r="Q1428" s="4" t="s">
        <v>6853</v>
      </c>
      <c r="R1428" s="3" t="s">
        <v>1555</v>
      </c>
      <c r="S1428" s="3" t="s">
        <v>175</v>
      </c>
      <c r="T1428" s="3" t="s">
        <v>104</v>
      </c>
      <c r="U1428" s="3" t="s">
        <v>6854</v>
      </c>
      <c r="V1428" s="22" t="str">
        <f t="shared" si="145"/>
        <v>RTNFO; Hora de aviso: 17:20 04/04/2024; Solución: Para dar solucion se realizo limpieza en el nodo de muiscas; Hora de solución: 17:22 04/04/2024; Causa: Visita Fallida</v>
      </c>
      <c r="W1428" s="4" t="s">
        <v>5602</v>
      </c>
      <c r="X1428" s="3"/>
      <c r="Y1428" s="3"/>
      <c r="Z1428" s="3" t="s">
        <v>69</v>
      </c>
      <c r="AA1428" s="3" t="s">
        <v>70</v>
      </c>
      <c r="AB1428" s="3">
        <v>8463213</v>
      </c>
      <c r="AC1428" s="3" t="s">
        <v>71</v>
      </c>
      <c r="AD1428" s="6">
        <v>0</v>
      </c>
      <c r="AE1428" s="7"/>
      <c r="AF1428" s="7"/>
      <c r="AG1428" s="6">
        <f>Tabla4[[#This Row],[Tiempo Parada de Reloj]]+Tabla4[[#This Row],[Tiempo Autorizado por Telefonica (no Máximo)]]</f>
        <v>0</v>
      </c>
      <c r="AH1428" s="7">
        <f t="shared" ca="1" si="142"/>
        <v>1.3888888934161514E-3</v>
      </c>
      <c r="AI1428" s="8">
        <f t="shared" si="143"/>
        <v>0</v>
      </c>
      <c r="AJ1428" s="8">
        <f t="shared" ca="1" si="144"/>
        <v>3.3333333441987634E-2</v>
      </c>
      <c r="AK1428" s="3" t="s">
        <v>98</v>
      </c>
      <c r="AL1428" s="3" t="s">
        <v>70</v>
      </c>
      <c r="AM1428" s="3" t="s">
        <v>87</v>
      </c>
      <c r="AN1428" s="3" t="s">
        <v>87</v>
      </c>
      <c r="AO1428" s="3" t="s">
        <v>87</v>
      </c>
      <c r="AP1428" s="3" t="s">
        <v>87</v>
      </c>
      <c r="AQ1428" s="23">
        <v>45386.723611111112</v>
      </c>
      <c r="AR1428" s="3"/>
      <c r="AS1428" s="23"/>
      <c r="AT1428" s="23"/>
      <c r="AU1428" s="3" t="s">
        <v>168</v>
      </c>
      <c r="AV1428" s="3" t="s">
        <v>69</v>
      </c>
      <c r="AW1428" s="3" t="s">
        <v>69</v>
      </c>
      <c r="AX1428" s="3" t="s">
        <v>69</v>
      </c>
      <c r="AY1428" s="3" t="s">
        <v>69</v>
      </c>
      <c r="AZ1428" s="8" t="str">
        <f>+CONCATENATE("Reportan apertura en el enlace ",Tabla4[[#This Row],[Enlace]]," en el ",Tabla4[[#This Row],[Distancia óptica]]," ocasionado por ",Tabla4[[#This Row],[Causa del daño]])</f>
        <v>Reportan apertura en el enlace Tunja - Sogamoso en el Km 0 ocasionado por Visita Fallida</v>
      </c>
      <c r="BA1428" s="8" t="str">
        <f>+CONCATENATE("Para dar solución al incidente ",Tabla4[[#This Row],[Solución]])</f>
        <v>Para dar solución al incidente Para dar solucion se realizo limpieza en el nodo de muiscas</v>
      </c>
      <c r="BB1428" s="3" t="str">
        <f>+_xlfn.CONCAT(Tabla4[[#This Row],[Causa Raiz]]," ",Tabla4[[#This Row],[Solución2]]," (",Tabla4[[#This Row],[Anillo]],"- Cabecera: ",Tabla4[[#This Row],[Cabecera]],"- Operador: ",Tabla4[[#This Row],[Operador]],")")</f>
        <v>Reportan apertura en el enlace Tunja - Sogamoso en el Km 0 ocasionado por Visita Fallida Para dar solución al incidente Para dar solucion se realizo limpieza en el nodo de muiscas (NA- Cabecera: NA- Operador: Telmex - Claro)</v>
      </c>
    </row>
    <row r="1429" spans="1:54" s="2" customFormat="1" ht="213.75">
      <c r="A1429" s="38">
        <f t="shared" si="141"/>
        <v>1428</v>
      </c>
      <c r="B1429" s="3">
        <v>8463006</v>
      </c>
      <c r="C1429" s="3" t="s">
        <v>54</v>
      </c>
      <c r="D1429" s="23">
        <v>45386.739583333336</v>
      </c>
      <c r="E1429" s="23">
        <v>45386.875</v>
      </c>
      <c r="F1429" s="1">
        <f t="shared" ca="1" si="146"/>
        <v>0.13541666666424135</v>
      </c>
      <c r="G1429" s="3" t="s">
        <v>55</v>
      </c>
      <c r="H1429" s="41"/>
      <c r="I1429" s="40"/>
      <c r="J1429" s="5" t="s">
        <v>56</v>
      </c>
      <c r="K1429" s="3" t="s">
        <v>77</v>
      </c>
      <c r="L1429" s="9" t="s">
        <v>78</v>
      </c>
      <c r="M1429" s="3" t="s">
        <v>79</v>
      </c>
      <c r="N1429" s="3" t="s">
        <v>1286</v>
      </c>
      <c r="O1429" s="3" t="s">
        <v>6855</v>
      </c>
      <c r="P1429" s="3" t="s">
        <v>6856</v>
      </c>
      <c r="Q1429" s="4" t="s">
        <v>6857</v>
      </c>
      <c r="R1429" s="3" t="s">
        <v>741</v>
      </c>
      <c r="S1429" s="3" t="s">
        <v>249</v>
      </c>
      <c r="T1429" s="3" t="s">
        <v>176</v>
      </c>
      <c r="U1429" s="3" t="s">
        <v>6858</v>
      </c>
      <c r="V1429" s="22" t="str">
        <f t="shared" si="145"/>
        <v>RLFO; Hora de aviso: 17:45 04/04/2024; Solución: se recuperan 50 cm de cada lado y se realiza el empalme de hilos con bandeja de empalme. ; Hora de solución: 21:00 04/04/2024; Causa: Intervención de Terceros. No Identificados</v>
      </c>
      <c r="W1429" s="4" t="s">
        <v>160</v>
      </c>
      <c r="X1429" s="3"/>
      <c r="Y1429" s="3"/>
      <c r="Z1429" s="3" t="s">
        <v>69</v>
      </c>
      <c r="AA1429" s="3" t="s">
        <v>70</v>
      </c>
      <c r="AB1429" s="3">
        <v>8463006</v>
      </c>
      <c r="AC1429" s="3" t="s">
        <v>70</v>
      </c>
      <c r="AD1429" s="6">
        <v>0</v>
      </c>
      <c r="AE1429" s="7"/>
      <c r="AF1429" s="7"/>
      <c r="AG1429" s="6">
        <f>Tabla4[[#This Row],[Tiempo Parada de Reloj]]+Tabla4[[#This Row],[Tiempo Autorizado por Telefonica (no Máximo)]]</f>
        <v>0</v>
      </c>
      <c r="AH1429" s="7">
        <f t="shared" ca="1" si="142"/>
        <v>0.13541666666424135</v>
      </c>
      <c r="AI1429" s="8">
        <f t="shared" si="143"/>
        <v>0</v>
      </c>
      <c r="AJ1429" s="8">
        <f t="shared" ca="1" si="144"/>
        <v>3.2499999999417923</v>
      </c>
      <c r="AK1429" s="3" t="s">
        <v>98</v>
      </c>
      <c r="AL1429" s="3" t="s">
        <v>70</v>
      </c>
      <c r="AM1429" s="3" t="s">
        <v>106</v>
      </c>
      <c r="AN1429" s="3" t="s">
        <v>106</v>
      </c>
      <c r="AO1429" s="3" t="s">
        <v>87</v>
      </c>
      <c r="AP1429" s="3" t="s">
        <v>87</v>
      </c>
      <c r="AQ1429" s="23">
        <v>45388.497916666667</v>
      </c>
      <c r="AR1429" s="3"/>
      <c r="AS1429" s="23"/>
      <c r="AT1429" s="23"/>
      <c r="AU1429" s="3" t="s">
        <v>710</v>
      </c>
      <c r="AV1429" s="3" t="s">
        <v>1842</v>
      </c>
      <c r="AW1429" s="3" t="s">
        <v>1311</v>
      </c>
      <c r="AX1429" s="3">
        <v>4.7991999999999999</v>
      </c>
      <c r="AY1429" s="3">
        <v>-74.111000000000004</v>
      </c>
      <c r="AZ1429" s="8" t="str">
        <f>+CONCATENATE("Reportan apertura en el enlace ",Tabla4[[#This Row],[Enlace]]," en el ",Tabla4[[#This Row],[Distancia óptica]]," ocasionado por ",Tabla4[[#This Row],[Causa del daño]])</f>
        <v>Reportan apertura en el enlace Mov. Barrilito del Cheff - Mov. Cota en el km 0,050 desde Cheff ocasionado por Intervención de Terceros. No Identificados</v>
      </c>
      <c r="BA1429" s="8" t="str">
        <f>+CONCATENATE("Para dar solución al incidente ",Tabla4[[#This Row],[Solución]])</f>
        <v xml:space="preserve">Para dar solución al incidente se recuperan 50 cm de cada lado y se realiza el empalme de hilos con bandeja de empalme. </v>
      </c>
      <c r="BB1429" s="3" t="str">
        <f>+_xlfn.CONCAT(Tabla4[[#This Row],[Causa Raiz]]," ",Tabla4[[#This Row],[Solución2]]," (",Tabla4[[#This Row],[Anillo]],"- Cabecera: ",Tabla4[[#This Row],[Cabecera]],"- Operador: ",Tabla4[[#This Row],[Operador]],")")</f>
        <v>Reportan apertura en el enlace Mov. Barrilito del Cheff - Mov. Cota en el km 0,050 desde Cheff ocasionado por Intervención de Terceros. No Identificados Para dar solución al incidente se recuperan 50 cm de cada lado y se realiza el empalme de hilos con bandeja de empalme.  (UK- Cabecera: Cota- Operador: Colombia Telecomunicaciones)</v>
      </c>
    </row>
    <row r="1430" spans="1:54" s="2" customFormat="1" ht="228">
      <c r="A1430" s="38">
        <f t="shared" si="141"/>
        <v>1429</v>
      </c>
      <c r="B1430" s="3">
        <v>8462828</v>
      </c>
      <c r="C1430" s="3" t="s">
        <v>163</v>
      </c>
      <c r="D1430" s="23">
        <v>45386.78125</v>
      </c>
      <c r="E1430" s="23">
        <v>45386.996527777781</v>
      </c>
      <c r="F1430" s="1">
        <f t="shared" ca="1" si="146"/>
        <v>0.21527777778101154</v>
      </c>
      <c r="G1430" s="3" t="s">
        <v>55</v>
      </c>
      <c r="H1430" s="41"/>
      <c r="I1430" s="40"/>
      <c r="J1430" s="5" t="s">
        <v>56</v>
      </c>
      <c r="K1430" s="3" t="s">
        <v>77</v>
      </c>
      <c r="L1430" s="9" t="s">
        <v>58</v>
      </c>
      <c r="M1430" s="3" t="s">
        <v>152</v>
      </c>
      <c r="N1430" s="3" t="s">
        <v>153</v>
      </c>
      <c r="O1430" s="3" t="s">
        <v>6859</v>
      </c>
      <c r="P1430" s="3" t="s">
        <v>6860</v>
      </c>
      <c r="Q1430" s="4" t="s">
        <v>6861</v>
      </c>
      <c r="R1430" s="3" t="s">
        <v>6862</v>
      </c>
      <c r="S1430" s="3" t="s">
        <v>158</v>
      </c>
      <c r="T1430" s="3" t="s">
        <v>176</v>
      </c>
      <c r="U1430" s="3" t="s">
        <v>6863</v>
      </c>
      <c r="V1430" s="22" t="str">
        <f t="shared" si="145"/>
        <v>RDFO; Hora de aviso: 18:45 04/04/2024; Solución: se realiza tendido de 200 metros de F.O de 24 hilos y la creacion de dos empalmes ; Hora de solución: 23:55 04/04/2024; Causa: Intervención de Terceros. No Identificados</v>
      </c>
      <c r="W1430" s="4" t="s">
        <v>160</v>
      </c>
      <c r="X1430" s="3"/>
      <c r="Y1430" s="3"/>
      <c r="Z1430" s="3" t="s">
        <v>69</v>
      </c>
      <c r="AA1430" s="3" t="s">
        <v>70</v>
      </c>
      <c r="AB1430" s="3">
        <v>8462828</v>
      </c>
      <c r="AC1430" s="3" t="s">
        <v>71</v>
      </c>
      <c r="AD1430" s="6">
        <v>2.0833333333333332E-2</v>
      </c>
      <c r="AE1430" s="7"/>
      <c r="AF1430" s="7"/>
      <c r="AG1430" s="6">
        <f>Tabla4[[#This Row],[Tiempo Parada de Reloj]]+Tabla4[[#This Row],[Tiempo Autorizado por Telefonica (no Máximo)]]</f>
        <v>2.0833333333333332E-2</v>
      </c>
      <c r="AH1430" s="7">
        <f t="shared" ca="1" si="142"/>
        <v>0.19444444444767819</v>
      </c>
      <c r="AI1430" s="8">
        <f t="shared" si="143"/>
        <v>0.5</v>
      </c>
      <c r="AJ1430" s="8">
        <f t="shared" ca="1" si="144"/>
        <v>4.6666666667442769</v>
      </c>
      <c r="AK1430" s="3" t="s">
        <v>98</v>
      </c>
      <c r="AL1430" s="3" t="s">
        <v>70</v>
      </c>
      <c r="AM1430" s="3" t="s">
        <v>87</v>
      </c>
      <c r="AN1430" s="3" t="s">
        <v>87</v>
      </c>
      <c r="AO1430" s="3" t="s">
        <v>87</v>
      </c>
      <c r="AP1430" s="3" t="s">
        <v>87</v>
      </c>
      <c r="AQ1430" s="23">
        <v>45389.60833333333</v>
      </c>
      <c r="AR1430" s="3"/>
      <c r="AS1430" s="23"/>
      <c r="AT1430" s="23"/>
      <c r="AU1430" s="3" t="s">
        <v>161</v>
      </c>
      <c r="AV1430" s="3" t="s">
        <v>6864</v>
      </c>
      <c r="AW1430" s="3" t="s">
        <v>1311</v>
      </c>
      <c r="AX1430" s="3">
        <v>1.2205999999999999</v>
      </c>
      <c r="AY1430" s="3">
        <v>-77.289699999999996</v>
      </c>
      <c r="AZ1430" s="8" t="str">
        <f>+CONCATENATE("Reportan apertura en el enlace ",Tabla4[[#This Row],[Enlace]]," en el ",Tabla4[[#This Row],[Distancia óptica]]," ocasionado por ",Tabla4[[#This Row],[Causa del daño]])</f>
        <v>Reportan apertura en el enlace Fatima - Armario Villas de San Rafael en el km 0,484 desde Armario Vila de San Rafael. ocasionado por Intervención de Terceros. No Identificados</v>
      </c>
      <c r="BA1430" s="8" t="str">
        <f>+CONCATENATE("Para dar solución al incidente ",Tabla4[[#This Row],[Solución]])</f>
        <v xml:space="preserve">Para dar solución al incidente se realiza tendido de 200 metros de F.O de 24 hilos y la creacion de dos empalmes </v>
      </c>
      <c r="BB1430" s="3" t="str">
        <f>+_xlfn.CONCAT(Tabla4[[#This Row],[Causa Raiz]]," ",Tabla4[[#This Row],[Solución2]]," (",Tabla4[[#This Row],[Anillo]],"- Cabecera: ",Tabla4[[#This Row],[Cabecera]],"- Operador: ",Tabla4[[#This Row],[Operador]],")")</f>
        <v>Reportan apertura en el enlace Fatima - Armario Villas de San Rafael en el km 0,484 desde Armario Vila de San Rafael. ocasionado por Intervención de Terceros. No Identificados Para dar solución al incidente se realiza tendido de 200 metros de F.O de 24 hilos y la creacion de dos empalmes  (UK- Cabecera: FATIMA- Operador: Colombia Telecomunicaciones)</v>
      </c>
    </row>
    <row r="1431" spans="1:54" s="2" customFormat="1" ht="171">
      <c r="A1431" s="38">
        <f t="shared" si="141"/>
        <v>1430</v>
      </c>
      <c r="B1431" s="3">
        <v>8464815</v>
      </c>
      <c r="C1431" s="3" t="s">
        <v>92</v>
      </c>
      <c r="D1431" s="23">
        <v>45387.072916666664</v>
      </c>
      <c r="E1431" s="23">
        <v>45387.416666666664</v>
      </c>
      <c r="F1431" s="1">
        <f t="shared" ca="1" si="146"/>
        <v>0.34375</v>
      </c>
      <c r="G1431" s="3" t="s">
        <v>55</v>
      </c>
      <c r="H1431" s="41"/>
      <c r="I1431" s="40" t="s">
        <v>6865</v>
      </c>
      <c r="J1431" s="5" t="s">
        <v>322</v>
      </c>
      <c r="K1431" s="3" t="s">
        <v>322</v>
      </c>
      <c r="L1431" s="9" t="s">
        <v>58</v>
      </c>
      <c r="M1431" s="3" t="s">
        <v>79</v>
      </c>
      <c r="N1431" s="3" t="s">
        <v>6144</v>
      </c>
      <c r="O1431" s="3" t="s">
        <v>6145</v>
      </c>
      <c r="P1431" s="3" t="s">
        <v>6866</v>
      </c>
      <c r="Q1431" s="4" t="s">
        <v>6867</v>
      </c>
      <c r="R1431" s="3" t="s">
        <v>796</v>
      </c>
      <c r="S1431" s="3" t="s">
        <v>328</v>
      </c>
      <c r="T1431" s="3" t="s">
        <v>130</v>
      </c>
      <c r="U1431" s="3" t="s">
        <v>6868</v>
      </c>
      <c r="V1431" s="22" t="str">
        <f t="shared" si="145"/>
        <v>RTNFO; Hora de aviso: 1:45 05/04/2024; Solución: se realiza sangria labores ejecutadas por Ufinet; Hora de solución: 10:00 05/04/2024; Causa: Plagas</v>
      </c>
      <c r="W1431" s="4" t="s">
        <v>6836</v>
      </c>
      <c r="X1431" s="3"/>
      <c r="Y1431" s="3"/>
      <c r="Z1431" s="3" t="s">
        <v>69</v>
      </c>
      <c r="AA1431" s="3" t="s">
        <v>70</v>
      </c>
      <c r="AB1431" s="3" t="s">
        <v>6869</v>
      </c>
      <c r="AC1431" s="3" t="s">
        <v>71</v>
      </c>
      <c r="AD1431" s="6">
        <v>0.1701388888888889</v>
      </c>
      <c r="AE1431" s="7"/>
      <c r="AF1431" s="7"/>
      <c r="AG1431" s="6">
        <f>Tabla4[[#This Row],[Tiempo Parada de Reloj]]+Tabla4[[#This Row],[Tiempo Autorizado por Telefonica (no Máximo)]]</f>
        <v>0.1701388888888889</v>
      </c>
      <c r="AH1431" s="7">
        <f t="shared" ca="1" si="142"/>
        <v>0.1736111111111111</v>
      </c>
      <c r="AI1431" s="8">
        <f t="shared" si="143"/>
        <v>4.0833333333333339</v>
      </c>
      <c r="AJ1431" s="8">
        <f t="shared" ca="1" si="144"/>
        <v>4.1666666666666661</v>
      </c>
      <c r="AK1431" s="3" t="s">
        <v>87</v>
      </c>
      <c r="AL1431" s="3" t="s">
        <v>70</v>
      </c>
      <c r="AM1431" s="3" t="s">
        <v>119</v>
      </c>
      <c r="AN1431" s="3" t="s">
        <v>119</v>
      </c>
      <c r="AO1431" s="3" t="s">
        <v>87</v>
      </c>
      <c r="AP1431" s="3" t="s">
        <v>87</v>
      </c>
      <c r="AQ1431" s="23">
        <v>45390.48541666667</v>
      </c>
      <c r="AR1431" s="3"/>
      <c r="AS1431" s="23"/>
      <c r="AT1431" s="23"/>
      <c r="AU1431" s="3" t="s">
        <v>322</v>
      </c>
      <c r="AV1431" s="3" t="s">
        <v>6202</v>
      </c>
      <c r="AW1431" s="3" t="s">
        <v>1323</v>
      </c>
      <c r="AX1431" s="3">
        <v>5.6549719999999999</v>
      </c>
      <c r="AY1431" s="3">
        <v>-74.615692999999993</v>
      </c>
      <c r="AZ1431" s="8" t="str">
        <f>+CONCATENATE("Reportan apertura en el enlace ",Tabla4[[#This Row],[Enlace]]," en el ",Tabla4[[#This Row],[Distancia óptica]]," ocasionado por ",Tabla4[[#This Row],[Causa del daño]])</f>
        <v>Reportan apertura en el enlace Pto Boyacá - Pto Salgar en el Km 20 desde puerto boyaca ocasionado por Plagas</v>
      </c>
      <c r="BA1431" s="8" t="str">
        <f>+CONCATENATE("Para dar solución al incidente ",Tabla4[[#This Row],[Solución]])</f>
        <v>Para dar solución al incidente se realiza sangria labores ejecutadas por Ufinet</v>
      </c>
      <c r="BB1431" s="3" t="str">
        <f>+_xlfn.CONCAT(Tabla4[[#This Row],[Causa Raiz]]," ",Tabla4[[#This Row],[Solución2]]," (",Tabla4[[#This Row],[Anillo]],"- Cabecera: ",Tabla4[[#This Row],[Cabecera]],"- Operador: ",Tabla4[[#This Row],[Operador]],")")</f>
        <v>Reportan apertura en el enlace Pto Boyacá - Pto Salgar en el Km 20 desde puerto boyaca ocasionado por Plagas Para dar solución al incidente se realiza sangria labores ejecutadas por Ufinet (TRONCAL- Cabecera: Puerto Salgar- Operador: Ufinet)</v>
      </c>
    </row>
    <row r="1432" spans="1:54" s="2" customFormat="1" ht="114">
      <c r="A1432" s="38">
        <f t="shared" si="141"/>
        <v>1431</v>
      </c>
      <c r="B1432" s="3">
        <v>8465076</v>
      </c>
      <c r="C1432" s="3" t="s">
        <v>92</v>
      </c>
      <c r="D1432" s="23">
        <v>45387.135416666664</v>
      </c>
      <c r="E1432" s="23"/>
      <c r="F1432" s="1">
        <f t="shared" ca="1" si="146"/>
        <v>116.56141828704131</v>
      </c>
      <c r="G1432" s="3" t="s">
        <v>164</v>
      </c>
      <c r="H1432" s="41" t="s">
        <v>165</v>
      </c>
      <c r="I1432" s="40" t="s">
        <v>6870</v>
      </c>
      <c r="J1432" s="5" t="s">
        <v>490</v>
      </c>
      <c r="K1432" s="3" t="s">
        <v>490</v>
      </c>
      <c r="L1432" s="9" t="s">
        <v>58</v>
      </c>
      <c r="M1432" s="3" t="s">
        <v>800</v>
      </c>
      <c r="N1432" s="3" t="s">
        <v>2493</v>
      </c>
      <c r="O1432" s="3" t="s">
        <v>6871</v>
      </c>
      <c r="P1432" s="3" t="s">
        <v>6872</v>
      </c>
      <c r="Q1432" s="4" t="s">
        <v>6873</v>
      </c>
      <c r="R1432" s="3" t="s">
        <v>649</v>
      </c>
      <c r="S1432" s="3" t="s">
        <v>494</v>
      </c>
      <c r="T1432" s="3" t="s">
        <v>66</v>
      </c>
      <c r="U1432" s="3"/>
      <c r="V1432" s="22" t="str">
        <f t="shared" si="145"/>
        <v>RTNFO; Hora de aviso: 3:15 05/04/2024; Solución: ; Hora de solución: 0:00 00/01/1900; Causa: Vandalismo</v>
      </c>
      <c r="W1432" s="4" t="s">
        <v>5621</v>
      </c>
      <c r="X1432" s="3"/>
      <c r="Y1432" s="3"/>
      <c r="Z1432" s="3" t="s">
        <v>69</v>
      </c>
      <c r="AA1432" s="3" t="s">
        <v>71</v>
      </c>
      <c r="AB1432" s="3">
        <v>0</v>
      </c>
      <c r="AC1432" s="3"/>
      <c r="AD1432" s="6" t="s">
        <v>6874</v>
      </c>
      <c r="AE1432" s="7"/>
      <c r="AF1432" s="7"/>
      <c r="AG1432" s="6" t="e">
        <f>Tabla4[[#This Row],[Tiempo Parada de Reloj]]+Tabla4[[#This Row],[Tiempo Autorizado por Telefonica (no Máximo)]]</f>
        <v>#VALUE!</v>
      </c>
      <c r="AH1432" s="7" t="e">
        <f t="shared" ca="1" si="142"/>
        <v>#VALUE!</v>
      </c>
      <c r="AI1432" s="8" t="e">
        <f t="shared" si="143"/>
        <v>#VALUE!</v>
      </c>
      <c r="AJ1432" s="8" t="e">
        <f t="shared" ca="1" si="144"/>
        <v>#VALUE!</v>
      </c>
      <c r="AK1432" s="3" t="s">
        <v>87</v>
      </c>
      <c r="AL1432" s="3" t="s">
        <v>70</v>
      </c>
      <c r="AM1432" s="3" t="s">
        <v>106</v>
      </c>
      <c r="AN1432" s="3"/>
      <c r="AO1432" s="3"/>
      <c r="AP1432" s="3"/>
      <c r="AQ1432" s="23">
        <f ca="1">NOW()</f>
        <v>45503.696834953706</v>
      </c>
      <c r="AR1432" s="3"/>
      <c r="AS1432" s="23"/>
      <c r="AT1432" s="23"/>
      <c r="AU1432" s="3" t="s">
        <v>494</v>
      </c>
      <c r="AV1432" s="3"/>
      <c r="AW1432" s="3"/>
      <c r="AX1432" s="3" t="s">
        <v>69</v>
      </c>
      <c r="AY1432" s="3" t="s">
        <v>69</v>
      </c>
      <c r="AZ1432" s="8" t="str">
        <f>+CONCATENATE("Reportan apertura en el enlace ",Tabla4[[#This Row],[Enlace]]," en el ",Tabla4[[#This Row],[Distancia óptica]]," ocasionado por ",Tabla4[[#This Row],[Causa del daño]])</f>
        <v>Reportan apertura en el enlace Tolu - Salitral en el km 71.8 desde Salitral ocasionado por Vandalismo</v>
      </c>
      <c r="BA1432" s="8" t="str">
        <f>+CONCATENATE("Para dar solución al incidente ",Tabla4[[#This Row],[Solución]])</f>
        <v xml:space="preserve">Para dar solución al incidente </v>
      </c>
      <c r="BB1432" s="3" t="str">
        <f>+_xlfn.CONCAT(Tabla4[[#This Row],[Causa Raiz]]," ",Tabla4[[#This Row],[Solución2]]," (",Tabla4[[#This Row],[Anillo]],"- Cabecera: ",Tabla4[[#This Row],[Cabecera]],"- Operador: ",Tabla4[[#This Row],[Operador]],")")</f>
        <v>Reportan apertura en el enlace Tolu - Salitral en el km 71.8 desde Salitral ocasionado por Vandalismo Para dar solución al incidente  (- Cabecera: - Operador: UNE)</v>
      </c>
    </row>
    <row r="1433" spans="1:54" s="2" customFormat="1" ht="185.25">
      <c r="A1433" s="38">
        <f t="shared" si="141"/>
        <v>1432</v>
      </c>
      <c r="B1433" s="3">
        <v>8447922</v>
      </c>
      <c r="C1433" s="3" t="s">
        <v>54</v>
      </c>
      <c r="D1433" s="23">
        <v>45387.222222222219</v>
      </c>
      <c r="E1433" s="23">
        <v>45387.541666666664</v>
      </c>
      <c r="F1433" s="1">
        <f t="shared" ca="1" si="146"/>
        <v>0.31944444444525288</v>
      </c>
      <c r="G1433" s="3" t="s">
        <v>55</v>
      </c>
      <c r="H1433" s="41"/>
      <c r="I1433" s="40"/>
      <c r="J1433" s="5" t="s">
        <v>56</v>
      </c>
      <c r="K1433" s="3" t="s">
        <v>77</v>
      </c>
      <c r="L1433" s="9" t="s">
        <v>78</v>
      </c>
      <c r="M1433" s="3" t="s">
        <v>139</v>
      </c>
      <c r="N1433" s="3" t="s">
        <v>447</v>
      </c>
      <c r="O1433" s="3" t="s">
        <v>6875</v>
      </c>
      <c r="P1433" s="3" t="s">
        <v>6876</v>
      </c>
      <c r="Q1433" s="4" t="s">
        <v>6877</v>
      </c>
      <c r="R1433" s="3" t="s">
        <v>479</v>
      </c>
      <c r="S1433" s="3" t="s">
        <v>249</v>
      </c>
      <c r="T1433" s="3" t="s">
        <v>146</v>
      </c>
      <c r="U1433" s="3" t="s">
        <v>1345</v>
      </c>
      <c r="V1433" s="22" t="str">
        <f t="shared" si="145"/>
        <v>RLFO; Hora de aviso: 5:20 05/04/2024; Solución: Se realiza migracion entre empalmes; Hora de solución: 13:00 05/04/2024; Causa: Falla en la Red FiOp</v>
      </c>
      <c r="W1433" s="4" t="s">
        <v>160</v>
      </c>
      <c r="X1433" s="3"/>
      <c r="Y1433" s="3"/>
      <c r="Z1433" s="3" t="s">
        <v>69</v>
      </c>
      <c r="AA1433" s="3" t="s">
        <v>70</v>
      </c>
      <c r="AB1433" s="3">
        <v>8447922</v>
      </c>
      <c r="AC1433" s="3" t="s">
        <v>70</v>
      </c>
      <c r="AD1433" s="6">
        <v>0</v>
      </c>
      <c r="AE1433" s="7"/>
      <c r="AF1433" s="7"/>
      <c r="AG1433" s="6">
        <f>Tabla4[[#This Row],[Tiempo Parada de Reloj]]+Tabla4[[#This Row],[Tiempo Autorizado por Telefonica (no Máximo)]]</f>
        <v>0</v>
      </c>
      <c r="AH1433" s="7">
        <f t="shared" ca="1" si="142"/>
        <v>0.31944444444525288</v>
      </c>
      <c r="AI1433" s="8">
        <f t="shared" si="143"/>
        <v>0</v>
      </c>
      <c r="AJ1433" s="8">
        <f t="shared" ca="1" si="144"/>
        <v>7.6666666666860692</v>
      </c>
      <c r="AK1433" s="3" t="s">
        <v>87</v>
      </c>
      <c r="AL1433" s="3" t="s">
        <v>70</v>
      </c>
      <c r="AM1433" s="3" t="s">
        <v>4342</v>
      </c>
      <c r="AN1433" s="3" t="s">
        <v>98</v>
      </c>
      <c r="AO1433" s="3" t="s">
        <v>88</v>
      </c>
      <c r="AP1433" s="3" t="s">
        <v>88</v>
      </c>
      <c r="AQ1433" s="23">
        <v>45411.80972222222</v>
      </c>
      <c r="AR1433" s="3"/>
      <c r="AS1433" s="23"/>
      <c r="AT1433" s="23"/>
      <c r="AU1433" s="3" t="s">
        <v>455</v>
      </c>
      <c r="AV1433" s="3" t="s">
        <v>6878</v>
      </c>
      <c r="AW1433" s="3" t="s">
        <v>135</v>
      </c>
      <c r="AX1433" s="3">
        <v>3.88408</v>
      </c>
      <c r="AY1433" s="3">
        <v>-77.065190000000001</v>
      </c>
      <c r="AZ1433" s="8" t="str">
        <f>+CONCATENATE("Reportan apertura en el enlace ",Tabla4[[#This Row],[Enlace]]," en el ",Tabla4[[#This Row],[Distancia óptica]]," ocasionado por ",Tabla4[[#This Row],[Causa del daño]])</f>
        <v>Reportan apertura en el enlace Mov.Caras lindas - Mov.centracar en el Km 1,96 desde Mov. Caras Lindas ocasionado por Falla en la Red FiOp</v>
      </c>
      <c r="BA1433" s="8" t="str">
        <f>+CONCATENATE("Para dar solución al incidente ",Tabla4[[#This Row],[Solución]])</f>
        <v>Para dar solución al incidente Se realiza migracion entre empalmes</v>
      </c>
      <c r="BB1433" s="3" t="str">
        <f>+_xlfn.CONCAT(Tabla4[[#This Row],[Causa Raiz]]," ",Tabla4[[#This Row],[Solución2]]," (",Tabla4[[#This Row],[Anillo]],"- Cabecera: ",Tabla4[[#This Row],[Cabecera]],"- Operador: ",Tabla4[[#This Row],[Operador]],")")</f>
        <v>Reportan apertura en el enlace Mov.Caras lindas - Mov.centracar en el Km 1,96 desde Mov. Caras Lindas ocasionado por Falla en la Red FiOp Para dar solución al incidente Se realiza migracion entre empalmes (Lineal- Cabecera: Caras lindas- Operador: Colombia Telecomunicaciones)</v>
      </c>
    </row>
    <row r="1434" spans="1:54" s="2" customFormat="1" ht="185.25">
      <c r="A1434" s="38">
        <f t="shared" si="141"/>
        <v>1433</v>
      </c>
      <c r="B1434" s="3">
        <v>8465837</v>
      </c>
      <c r="C1434" s="3" t="s">
        <v>54</v>
      </c>
      <c r="D1434" s="23">
        <v>45387.322916666664</v>
      </c>
      <c r="E1434" s="23">
        <v>45387.479166666664</v>
      </c>
      <c r="F1434" s="1">
        <f t="shared" ca="1" si="146"/>
        <v>0.15625</v>
      </c>
      <c r="G1434" s="3" t="s">
        <v>55</v>
      </c>
      <c r="H1434" s="41"/>
      <c r="I1434" s="40"/>
      <c r="J1434" s="5" t="s">
        <v>56</v>
      </c>
      <c r="K1434" s="3" t="s">
        <v>122</v>
      </c>
      <c r="L1434" s="9" t="s">
        <v>78</v>
      </c>
      <c r="M1434" s="3" t="s">
        <v>123</v>
      </c>
      <c r="N1434" s="3" t="s">
        <v>124</v>
      </c>
      <c r="O1434" s="3" t="s">
        <v>6879</v>
      </c>
      <c r="P1434" s="3" t="s">
        <v>6880</v>
      </c>
      <c r="Q1434" s="4" t="s">
        <v>6881</v>
      </c>
      <c r="R1434" s="3" t="s">
        <v>128</v>
      </c>
      <c r="S1434" s="3" t="s">
        <v>129</v>
      </c>
      <c r="T1434" s="3" t="s">
        <v>130</v>
      </c>
      <c r="U1434" s="3" t="s">
        <v>6882</v>
      </c>
      <c r="V1434" s="22" t="str">
        <f t="shared" si="145"/>
        <v>RLFO; Hora de aviso: 7:45 05/04/2024; Solución: se recupera 200 mts de reserva y se realiza un empalme de 48 hilos; Hora de solución: 11:30 05/04/2024; Causa: Plagas</v>
      </c>
      <c r="W1434" s="4" t="s">
        <v>132</v>
      </c>
      <c r="X1434" s="3"/>
      <c r="Y1434" s="3"/>
      <c r="Z1434" s="3" t="s">
        <v>69</v>
      </c>
      <c r="AA1434" s="3" t="s">
        <v>70</v>
      </c>
      <c r="AB1434" s="3">
        <v>8463322</v>
      </c>
      <c r="AC1434" s="3" t="s">
        <v>71</v>
      </c>
      <c r="AD1434" s="6">
        <v>0</v>
      </c>
      <c r="AE1434" s="7"/>
      <c r="AF1434" s="7"/>
      <c r="AG1434" s="6">
        <f>Tabla4[[#This Row],[Tiempo Parada de Reloj]]+Tabla4[[#This Row],[Tiempo Autorizado por Telefonica (no Máximo)]]</f>
        <v>0</v>
      </c>
      <c r="AH1434" s="7">
        <f t="shared" ca="1" si="142"/>
        <v>0.15625</v>
      </c>
      <c r="AI1434" s="8">
        <f t="shared" si="143"/>
        <v>0</v>
      </c>
      <c r="AJ1434" s="8">
        <f t="shared" ca="1" si="144"/>
        <v>3.75</v>
      </c>
      <c r="AK1434" s="3" t="s">
        <v>119</v>
      </c>
      <c r="AL1434" s="3" t="s">
        <v>71</v>
      </c>
      <c r="AM1434" s="3" t="s">
        <v>69</v>
      </c>
      <c r="AN1434" s="3" t="s">
        <v>119</v>
      </c>
      <c r="AO1434" s="3" t="s">
        <v>87</v>
      </c>
      <c r="AP1434" s="3" t="s">
        <v>87</v>
      </c>
      <c r="AQ1434" s="23">
        <v>45389.359722222223</v>
      </c>
      <c r="AR1434" s="3"/>
      <c r="AS1434" s="23"/>
      <c r="AT1434" s="23"/>
      <c r="AU1434" s="3" t="s">
        <v>133</v>
      </c>
      <c r="AV1434" s="3" t="s">
        <v>6883</v>
      </c>
      <c r="AW1434" s="3" t="s">
        <v>135</v>
      </c>
      <c r="AX1434" s="3">
        <v>10.981471000000001</v>
      </c>
      <c r="AY1434" s="3">
        <v>-74.806691999999998</v>
      </c>
      <c r="AZ1434" s="8" t="str">
        <f>+CONCATENATE("Reportan apertura en el enlace ",Tabla4[[#This Row],[Enlace]]," en el ",Tabla4[[#This Row],[Distancia óptica]]," ocasionado por ",Tabla4[[#This Row],[Causa del daño]])</f>
        <v>Reportan apertura en el enlace Mov. Americano - Mov. Los pinos en el Km 0,869 desde Mov. los pinos ocasionado por Plagas</v>
      </c>
      <c r="BA1434" s="8" t="str">
        <f>+CONCATENATE("Para dar solución al incidente ",Tabla4[[#This Row],[Solución]])</f>
        <v>Para dar solución al incidente se recupera 200 mts de reserva y se realiza un empalme de 48 hilos</v>
      </c>
      <c r="BB1434" s="3" t="str">
        <f>+_xlfn.CONCAT(Tabla4[[#This Row],[Causa Raiz]]," ",Tabla4[[#This Row],[Solución2]]," (",Tabla4[[#This Row],[Anillo]],"- Cabecera: ",Tabla4[[#This Row],[Cabecera]],"- Operador: ",Tabla4[[#This Row],[Operador]],")")</f>
        <v>Reportan apertura en el enlace Mov. Americano - Mov. Los pinos en el Km 0,869 desde Mov. los pinos ocasionado por Plagas Para dar solución al incidente se recupera 200 mts de reserva y se realiza un empalme de 48 hilos (Lineal- Cabecera: Los pinos- Operador: Colombia Telecomunicaciones)</v>
      </c>
    </row>
    <row r="1435" spans="1:54" s="2" customFormat="1" ht="156.75">
      <c r="A1435" s="38">
        <f t="shared" si="141"/>
        <v>1434</v>
      </c>
      <c r="B1435" s="3">
        <v>8466277</v>
      </c>
      <c r="C1435" s="3" t="s">
        <v>163</v>
      </c>
      <c r="D1435" s="23">
        <v>45387.409722222219</v>
      </c>
      <c r="E1435" s="23">
        <v>45387.520833333336</v>
      </c>
      <c r="F1435" s="1">
        <f t="shared" ca="1" si="146"/>
        <v>0.11111111111677019</v>
      </c>
      <c r="G1435" s="3" t="s">
        <v>55</v>
      </c>
      <c r="H1435" s="41"/>
      <c r="I1435" s="40"/>
      <c r="J1435" s="5" t="s">
        <v>56</v>
      </c>
      <c r="K1435" s="3" t="s">
        <v>77</v>
      </c>
      <c r="L1435" s="9" t="s">
        <v>58</v>
      </c>
      <c r="M1435" s="3" t="s">
        <v>79</v>
      </c>
      <c r="N1435" s="3" t="s">
        <v>705</v>
      </c>
      <c r="O1435" s="3" t="s">
        <v>6884</v>
      </c>
      <c r="P1435" s="3" t="s">
        <v>6885</v>
      </c>
      <c r="Q1435" s="4" t="s">
        <v>6886</v>
      </c>
      <c r="R1435" s="3" t="s">
        <v>741</v>
      </c>
      <c r="S1435" s="3" t="s">
        <v>249</v>
      </c>
      <c r="T1435" s="3" t="s">
        <v>256</v>
      </c>
      <c r="U1435" s="3" t="s">
        <v>2245</v>
      </c>
      <c r="V1435" s="22" t="str">
        <f t="shared" si="145"/>
        <v>RDFO; Hora de aviso: 9:50 05/04/2024; Solución: se libera estrés de fo y se adecua la misma; Hora de solución: 12:30 05/04/2024; Causa: Falla de Empalme de FiOp</v>
      </c>
      <c r="W1435" s="4" t="s">
        <v>160</v>
      </c>
      <c r="X1435" s="3"/>
      <c r="Y1435" s="3"/>
      <c r="Z1435" s="3" t="s">
        <v>69</v>
      </c>
      <c r="AA1435" s="3" t="s">
        <v>71</v>
      </c>
      <c r="AB1435" s="3">
        <v>0</v>
      </c>
      <c r="AC1435" s="3" t="s">
        <v>71</v>
      </c>
      <c r="AD1435" s="6">
        <v>0</v>
      </c>
      <c r="AE1435" s="7"/>
      <c r="AF1435" s="7"/>
      <c r="AG1435" s="6">
        <f>Tabla4[[#This Row],[Tiempo Parada de Reloj]]+Tabla4[[#This Row],[Tiempo Autorizado por Telefonica (no Máximo)]]</f>
        <v>0</v>
      </c>
      <c r="AH1435" s="7">
        <f t="shared" ca="1" si="142"/>
        <v>0.11111111111677019</v>
      </c>
      <c r="AI1435" s="8">
        <f t="shared" si="143"/>
        <v>0</v>
      </c>
      <c r="AJ1435" s="8">
        <f t="shared" ca="1" si="144"/>
        <v>2.6666666668024845</v>
      </c>
      <c r="AK1435" s="3" t="s">
        <v>119</v>
      </c>
      <c r="AL1435" s="3" t="s">
        <v>71</v>
      </c>
      <c r="AM1435" s="3" t="s">
        <v>69</v>
      </c>
      <c r="AN1435" s="3" t="s">
        <v>119</v>
      </c>
      <c r="AO1435" s="3" t="s">
        <v>87</v>
      </c>
      <c r="AP1435" s="3" t="s">
        <v>87</v>
      </c>
      <c r="AQ1435" s="23">
        <v>45388.503472222219</v>
      </c>
      <c r="AR1435" s="3"/>
      <c r="AS1435" s="23"/>
      <c r="AT1435" s="23"/>
      <c r="AU1435" s="3" t="s">
        <v>710</v>
      </c>
      <c r="AV1435" s="3" t="s">
        <v>6887</v>
      </c>
      <c r="AW1435" s="3" t="s">
        <v>307</v>
      </c>
      <c r="AX1435" s="3">
        <v>4.7582000000000004</v>
      </c>
      <c r="AY1435" s="3">
        <v>-74.155000000000001</v>
      </c>
      <c r="AZ1435" s="8" t="str">
        <f>+CONCATENATE("Reportan apertura en el enlace ",Tabla4[[#This Row],[Enlace]]," en el ",Tabla4[[#This Row],[Distancia óptica]]," ocasionado por ",Tabla4[[#This Row],[Causa del daño]])</f>
        <v>Reportan apertura en el enlace Celta - Funza en el Km 4 desde Celta ocasionado por Falla de Empalme de FiOp</v>
      </c>
      <c r="BA1435" s="8" t="str">
        <f>+CONCATENATE("Para dar solución al incidente ",Tabla4[[#This Row],[Solución]])</f>
        <v>Para dar solución al incidente se libera estrés de fo y se adecua la misma</v>
      </c>
      <c r="BB1435" s="3" t="str">
        <f>+_xlfn.CONCAT(Tabla4[[#This Row],[Causa Raiz]]," ",Tabla4[[#This Row],[Solución2]]," (",Tabla4[[#This Row],[Anillo]],"- Cabecera: ",Tabla4[[#This Row],[Cabecera]],"- Operador: ",Tabla4[[#This Row],[Operador]],")")</f>
        <v>Reportan apertura en el enlace Celta - Funza en el Km 4 desde Celta ocasionado por Falla de Empalme de FiOp Para dar solución al incidente se libera estrés de fo y se adecua la misma (LINEAL- Cabecera: celta- Operador: Colombia Telecomunicaciones)</v>
      </c>
    </row>
    <row r="1436" spans="1:54" s="2" customFormat="1" ht="199.5">
      <c r="A1436" s="38">
        <f t="shared" si="141"/>
        <v>1435</v>
      </c>
      <c r="B1436" s="3">
        <v>8465134</v>
      </c>
      <c r="C1436" s="3" t="s">
        <v>163</v>
      </c>
      <c r="D1436" s="23">
        <v>45387.409722222219</v>
      </c>
      <c r="E1436" s="23">
        <v>45387.690972222219</v>
      </c>
      <c r="F1436" s="1">
        <f t="shared" ca="1" si="146"/>
        <v>0.28125</v>
      </c>
      <c r="G1436" s="3" t="s">
        <v>55</v>
      </c>
      <c r="H1436" s="41"/>
      <c r="I1436" s="40"/>
      <c r="J1436" s="5" t="s">
        <v>56</v>
      </c>
      <c r="K1436" s="3" t="s">
        <v>108</v>
      </c>
      <c r="L1436" s="9" t="s">
        <v>78</v>
      </c>
      <c r="M1436" s="3" t="s">
        <v>109</v>
      </c>
      <c r="N1436" s="3" t="s">
        <v>6888</v>
      </c>
      <c r="O1436" s="3" t="s">
        <v>6889</v>
      </c>
      <c r="P1436" s="3" t="s">
        <v>6890</v>
      </c>
      <c r="Q1436" s="4" t="s">
        <v>6891</v>
      </c>
      <c r="R1436" s="3" t="s">
        <v>327</v>
      </c>
      <c r="S1436" s="3" t="s">
        <v>115</v>
      </c>
      <c r="T1436" s="3" t="s">
        <v>66</v>
      </c>
      <c r="U1436" s="3" t="s">
        <v>6892</v>
      </c>
      <c r="V1436" s="22" t="str">
        <f t="shared" si="145"/>
        <v>RDFO; Hora de aviso: 9:50 05/04/2024; Solución: Se realiza un tendido de 300 mts y se hacen dos empalmes de 36 hilos; Hora de solución: 16:35 05/04/2024; Causa: Vandalismo</v>
      </c>
      <c r="W1436" s="4" t="s">
        <v>6893</v>
      </c>
      <c r="X1436" s="3" t="s">
        <v>6894</v>
      </c>
      <c r="Y1436" s="3" t="s">
        <v>6895</v>
      </c>
      <c r="Z1436" s="3" t="s">
        <v>106</v>
      </c>
      <c r="AA1436" s="3" t="s">
        <v>70</v>
      </c>
      <c r="AB1436" s="3">
        <v>8465134</v>
      </c>
      <c r="AC1436" s="3" t="s">
        <v>71</v>
      </c>
      <c r="AD1436" s="6">
        <v>7.8472222222222221E-2</v>
      </c>
      <c r="AE1436" s="7"/>
      <c r="AF1436" s="7"/>
      <c r="AG1436" s="6">
        <f>Tabla4[[#This Row],[Tiempo Parada de Reloj]]+Tabla4[[#This Row],[Tiempo Autorizado por Telefonica (no Máximo)]]</f>
        <v>7.8472222222222221E-2</v>
      </c>
      <c r="AH1436" s="7">
        <f t="shared" ca="1" si="142"/>
        <v>0.20277777777777778</v>
      </c>
      <c r="AI1436" s="8">
        <f t="shared" si="143"/>
        <v>1.8833333333333333</v>
      </c>
      <c r="AJ1436" s="8">
        <f t="shared" ca="1" si="144"/>
        <v>4.8666666666666671</v>
      </c>
      <c r="AK1436" s="3" t="s">
        <v>119</v>
      </c>
      <c r="AL1436" s="3" t="s">
        <v>70</v>
      </c>
      <c r="AM1436" s="3" t="s">
        <v>98</v>
      </c>
      <c r="AN1436" s="3" t="s">
        <v>98</v>
      </c>
      <c r="AO1436" s="3" t="s">
        <v>87</v>
      </c>
      <c r="AP1436" s="3" t="s">
        <v>87</v>
      </c>
      <c r="AQ1436" s="23">
        <v>45390.501388888886</v>
      </c>
      <c r="AR1436" s="3"/>
      <c r="AS1436" s="23"/>
      <c r="AT1436" s="23"/>
      <c r="AU1436" s="3" t="s">
        <v>192</v>
      </c>
      <c r="AV1436" s="3" t="s">
        <v>6896</v>
      </c>
      <c r="AW1436" s="3" t="s">
        <v>135</v>
      </c>
      <c r="AX1436" s="3">
        <v>10.042612999999999</v>
      </c>
      <c r="AY1436" s="3">
        <v>-73.238408000000007</v>
      </c>
      <c r="AZ1436" s="8" t="str">
        <f>+CONCATENATE("Reportan apertura en el enlace ",Tabla4[[#This Row],[Enlace]]," en el ",Tabla4[[#This Row],[Distancia óptica]]," ocasionado por ",Tabla4[[#This Row],[Causa del daño]])</f>
        <v>Reportan apertura en el enlace Mov. Codazzi - Mov. Oleo Florez en el Km 1,9 desde Codazzi ocasionado por Vandalismo</v>
      </c>
      <c r="BA1436" s="8" t="str">
        <f>+CONCATENATE("Para dar solución al incidente ",Tabla4[[#This Row],[Solución]])</f>
        <v>Para dar solución al incidente Se realiza un tendido de 300 mts y se hacen dos empalmes de 36 hilos</v>
      </c>
      <c r="BB1436" s="3" t="str">
        <f>+_xlfn.CONCAT(Tabla4[[#This Row],[Causa Raiz]]," ",Tabla4[[#This Row],[Solución2]]," (",Tabla4[[#This Row],[Anillo]],"- Cabecera: ",Tabla4[[#This Row],[Cabecera]],"- Operador: ",Tabla4[[#This Row],[Operador]],")")</f>
        <v>Reportan apertura en el enlace Mov. Codazzi - Mov. Oleo Florez en el Km 1,9 desde Codazzi ocasionado por Vandalismo Para dar solución al incidente Se realiza un tendido de 300 mts y se hacen dos empalmes de 36 hilos (Lineal- Cabecera: Codazzi Fija- Operador: Colombia Telecomunicaciones)</v>
      </c>
    </row>
    <row r="1437" spans="1:54" s="2" customFormat="1" ht="171">
      <c r="A1437" s="38">
        <f t="shared" si="141"/>
        <v>1436</v>
      </c>
      <c r="B1437" s="3">
        <v>8466743</v>
      </c>
      <c r="C1437" s="3" t="s">
        <v>92</v>
      </c>
      <c r="D1437" s="23">
        <v>45387.486111111109</v>
      </c>
      <c r="E1437" s="23">
        <v>45387.604166666664</v>
      </c>
      <c r="F1437" s="1">
        <f t="shared" ca="1" si="146"/>
        <v>0.11805555555474712</v>
      </c>
      <c r="G1437" s="3" t="s">
        <v>55</v>
      </c>
      <c r="H1437" s="41"/>
      <c r="I1437" s="40"/>
      <c r="J1437" s="5" t="s">
        <v>56</v>
      </c>
      <c r="K1437" s="3" t="s">
        <v>77</v>
      </c>
      <c r="L1437" s="9" t="s">
        <v>58</v>
      </c>
      <c r="M1437" s="3" t="s">
        <v>745</v>
      </c>
      <c r="N1437" s="3" t="s">
        <v>746</v>
      </c>
      <c r="O1437" s="3" t="s">
        <v>3756</v>
      </c>
      <c r="P1437" s="3" t="s">
        <v>6897</v>
      </c>
      <c r="Q1437" s="4" t="s">
        <v>6898</v>
      </c>
      <c r="R1437" s="3" t="s">
        <v>1304</v>
      </c>
      <c r="S1437" s="3" t="s">
        <v>158</v>
      </c>
      <c r="T1437" s="3" t="s">
        <v>130</v>
      </c>
      <c r="U1437" s="3" t="s">
        <v>6899</v>
      </c>
      <c r="V1437" s="22" t="str">
        <f t="shared" si="145"/>
        <v>RTNFO; Hora de aviso: 11:40 05/04/2024; Solución: Se recupera 100 mts de reserva y se hace un empalme de 36 hilos; Hora de solución: 14:30 05/04/2024; Causa: Plagas</v>
      </c>
      <c r="W1437" s="4" t="s">
        <v>160</v>
      </c>
      <c r="X1437" s="3"/>
      <c r="Y1437" s="3"/>
      <c r="Z1437" s="3" t="s">
        <v>69</v>
      </c>
      <c r="AA1437" s="3" t="s">
        <v>71</v>
      </c>
      <c r="AB1437" s="3">
        <v>0</v>
      </c>
      <c r="AC1437" s="3" t="s">
        <v>71</v>
      </c>
      <c r="AD1437" s="6">
        <v>0</v>
      </c>
      <c r="AE1437" s="7"/>
      <c r="AF1437" s="7"/>
      <c r="AG1437" s="6">
        <f>Tabla4[[#This Row],[Tiempo Parada de Reloj]]+Tabla4[[#This Row],[Tiempo Autorizado por Telefonica (no Máximo)]]</f>
        <v>0</v>
      </c>
      <c r="AH1437" s="7">
        <f t="shared" ca="1" si="142"/>
        <v>0.11805555555474712</v>
      </c>
      <c r="AI1437" s="8">
        <f t="shared" si="143"/>
        <v>0</v>
      </c>
      <c r="AJ1437" s="8">
        <f t="shared" ca="1" si="144"/>
        <v>2.8333333333139308</v>
      </c>
      <c r="AK1437" s="3" t="s">
        <v>119</v>
      </c>
      <c r="AL1437" s="3" t="s">
        <v>70</v>
      </c>
      <c r="AM1437" s="3" t="s">
        <v>98</v>
      </c>
      <c r="AN1437" s="3" t="s">
        <v>98</v>
      </c>
      <c r="AO1437" s="3" t="s">
        <v>119</v>
      </c>
      <c r="AP1437" s="3" t="s">
        <v>119</v>
      </c>
      <c r="AQ1437" s="23">
        <v>45391.911111111112</v>
      </c>
      <c r="AR1437" s="3"/>
      <c r="AS1437" s="23"/>
      <c r="AT1437" s="23"/>
      <c r="AU1437" s="3" t="s">
        <v>752</v>
      </c>
      <c r="AV1437" s="3" t="s">
        <v>753</v>
      </c>
      <c r="AW1437" s="3" t="s">
        <v>1323</v>
      </c>
      <c r="AX1437" s="3">
        <v>2.5586110999999998</v>
      </c>
      <c r="AY1437" s="3">
        <v>-75.471665999999999</v>
      </c>
      <c r="AZ1437" s="8" t="str">
        <f>+CONCATENATE("Reportan apertura en el enlace ",Tabla4[[#This Row],[Enlace]]," en el ",Tabla4[[#This Row],[Distancia óptica]]," ocasionado por ",Tabla4[[#This Row],[Causa del daño]])</f>
        <v>Reportan apertura en el enlace Neiva - Garzón en el km 66 desde Neiva ocasionado por Plagas</v>
      </c>
      <c r="BA1437" s="8" t="str">
        <f>+CONCATENATE("Para dar solución al incidente ",Tabla4[[#This Row],[Solución]])</f>
        <v>Para dar solución al incidente Se recupera 100 mts de reserva y se hace un empalme de 36 hilos</v>
      </c>
      <c r="BB1437" s="3" t="str">
        <f>+_xlfn.CONCAT(Tabla4[[#This Row],[Causa Raiz]]," ",Tabla4[[#This Row],[Solución2]]," (",Tabla4[[#This Row],[Anillo]],"- Cabecera: ",Tabla4[[#This Row],[Cabecera]],"- Operador: ",Tabla4[[#This Row],[Operador]],")")</f>
        <v>Reportan apertura en el enlace Neiva - Garzón en el km 66 desde Neiva ocasionado por Plagas Para dar solución al incidente Se recupera 100 mts de reserva y se hace un empalme de 36 hilos (TRONCAL- Cabecera: Neiva Centro- Operador: Colombia Telecomunicaciones)</v>
      </c>
    </row>
    <row r="1438" spans="1:54" s="2" customFormat="1" ht="228">
      <c r="A1438" s="38">
        <f t="shared" si="141"/>
        <v>1437</v>
      </c>
      <c r="B1438" s="3">
        <v>8466883</v>
      </c>
      <c r="C1438" s="3" t="s">
        <v>54</v>
      </c>
      <c r="D1438" s="23">
        <v>45387.486111111109</v>
      </c>
      <c r="E1438" s="23">
        <v>45387.875</v>
      </c>
      <c r="F1438" s="1">
        <f t="shared" ca="1" si="146"/>
        <v>0.38888888889050577</v>
      </c>
      <c r="G1438" s="3" t="s">
        <v>55</v>
      </c>
      <c r="H1438" s="41"/>
      <c r="I1438" s="40"/>
      <c r="J1438" s="5" t="s">
        <v>56</v>
      </c>
      <c r="K1438" s="3" t="s">
        <v>203</v>
      </c>
      <c r="L1438" s="9" t="s">
        <v>78</v>
      </c>
      <c r="M1438" s="3" t="s">
        <v>1429</v>
      </c>
      <c r="N1438" s="3" t="s">
        <v>6900</v>
      </c>
      <c r="O1438" s="3" t="s">
        <v>6901</v>
      </c>
      <c r="P1438" s="3" t="s">
        <v>6902</v>
      </c>
      <c r="Q1438" s="4" t="s">
        <v>6903</v>
      </c>
      <c r="R1438" s="3" t="s">
        <v>1555</v>
      </c>
      <c r="S1438" s="3" t="s">
        <v>210</v>
      </c>
      <c r="T1438" s="3" t="s">
        <v>176</v>
      </c>
      <c r="U1438" s="3" t="s">
        <v>6904</v>
      </c>
      <c r="V1438" s="22" t="str">
        <f t="shared" si="145"/>
        <v>RLFO; Hora de aviso: 11:40 05/04/2024; Solución: Se realiza un tendido de 160 mts y se hacen dos empalmes de 48 hilos; Hora de solución: 21:00 05/04/2024; Causa: Intervención de Terceros. No Identificados</v>
      </c>
      <c r="W1438" s="4" t="s">
        <v>213</v>
      </c>
      <c r="X1438" s="3"/>
      <c r="Y1438" s="3"/>
      <c r="Z1438" s="3" t="s">
        <v>69</v>
      </c>
      <c r="AA1438" s="3" t="s">
        <v>71</v>
      </c>
      <c r="AB1438" s="3">
        <v>0</v>
      </c>
      <c r="AC1438" s="3" t="s">
        <v>71</v>
      </c>
      <c r="AD1438" s="6">
        <v>0.22222222222222221</v>
      </c>
      <c r="AE1438" s="7"/>
      <c r="AF1438" s="7"/>
      <c r="AG1438" s="6">
        <f>Tabla4[[#This Row],[Tiempo Parada de Reloj]]+Tabla4[[#This Row],[Tiempo Autorizado por Telefonica (no Máximo)]]</f>
        <v>0.22222222222222221</v>
      </c>
      <c r="AH1438" s="7">
        <f t="shared" ca="1" si="142"/>
        <v>0.16666666666828356</v>
      </c>
      <c r="AI1438" s="8">
        <f t="shared" si="143"/>
        <v>5.333333333333333</v>
      </c>
      <c r="AJ1438" s="8">
        <f t="shared" ca="1" si="144"/>
        <v>4.0000000000388054</v>
      </c>
      <c r="AK1438" s="3" t="s">
        <v>119</v>
      </c>
      <c r="AL1438" s="3" t="s">
        <v>70</v>
      </c>
      <c r="AM1438" s="3" t="s">
        <v>98</v>
      </c>
      <c r="AN1438" s="3" t="s">
        <v>98</v>
      </c>
      <c r="AO1438" s="3" t="s">
        <v>106</v>
      </c>
      <c r="AP1438" s="3" t="s">
        <v>106</v>
      </c>
      <c r="AQ1438" s="23">
        <v>45393.339583333334</v>
      </c>
      <c r="AR1438" s="3"/>
      <c r="AS1438" s="23"/>
      <c r="AT1438" s="23"/>
      <c r="AU1438" s="3" t="s">
        <v>1557</v>
      </c>
      <c r="AV1438" s="3" t="s">
        <v>4529</v>
      </c>
      <c r="AW1438" s="3" t="s">
        <v>135</v>
      </c>
      <c r="AX1438" s="3">
        <v>5.72227</v>
      </c>
      <c r="AY1438" s="3">
        <v>-72.922349999999994</v>
      </c>
      <c r="AZ1438" s="8" t="str">
        <f>+CONCATENATE("Reportan apertura en el enlace ",Tabla4[[#This Row],[Enlace]]," en el ",Tabla4[[#This Row],[Distancia óptica]]," ocasionado por ",Tabla4[[#This Row],[Causa del daño]])</f>
        <v>Reportan apertura en el enlace Mov. Zona Industrial - Mov. Iwoka Sogamoso en el Km 7,05 desde Zona Industrial ocasionado por Intervención de Terceros. No Identificados</v>
      </c>
      <c r="BA1438" s="8" t="str">
        <f>+CONCATENATE("Para dar solución al incidente ",Tabla4[[#This Row],[Solución]])</f>
        <v>Para dar solución al incidente Se realiza un tendido de 160 mts y se hacen dos empalmes de 48 hilos</v>
      </c>
      <c r="BB1438" s="3" t="str">
        <f>+_xlfn.CONCAT(Tabla4[[#This Row],[Causa Raiz]]," ",Tabla4[[#This Row],[Solución2]]," (",Tabla4[[#This Row],[Anillo]],"- Cabecera: ",Tabla4[[#This Row],[Cabecera]],"- Operador: ",Tabla4[[#This Row],[Operador]],")")</f>
        <v>Reportan apertura en el enlace Mov. Zona Industrial - Mov. Iwoka Sogamoso en el Km 7,05 desde Zona Industrial ocasionado por Intervención de Terceros. No Identificados Para dar solución al incidente Se realiza un tendido de 160 mts y se hacen dos empalmes de 48 hilos (Lineal- Cabecera: Zona Industrial - Operador: Colombia Telecomunicaciones)</v>
      </c>
    </row>
    <row r="1439" spans="1:54" s="2" customFormat="1" ht="228">
      <c r="A1439" s="38">
        <f t="shared" si="141"/>
        <v>1438</v>
      </c>
      <c r="B1439" s="3">
        <v>8467241</v>
      </c>
      <c r="C1439" s="3" t="s">
        <v>54</v>
      </c>
      <c r="D1439" s="23">
        <v>45387.5625</v>
      </c>
      <c r="E1439" s="23">
        <v>45387.6875</v>
      </c>
      <c r="F1439" s="1">
        <f t="shared" ca="1" si="146"/>
        <v>0.125</v>
      </c>
      <c r="G1439" s="3" t="s">
        <v>55</v>
      </c>
      <c r="H1439" s="41"/>
      <c r="I1439" s="40"/>
      <c r="J1439" s="5" t="s">
        <v>56</v>
      </c>
      <c r="K1439" s="3" t="s">
        <v>108</v>
      </c>
      <c r="L1439" s="9" t="s">
        <v>58</v>
      </c>
      <c r="M1439" s="3" t="s">
        <v>228</v>
      </c>
      <c r="N1439" s="3" t="s">
        <v>315</v>
      </c>
      <c r="O1439" s="3" t="s">
        <v>6905</v>
      </c>
      <c r="P1439" s="3" t="s">
        <v>6906</v>
      </c>
      <c r="Q1439" s="4" t="s">
        <v>6907</v>
      </c>
      <c r="R1439" s="3" t="s">
        <v>233</v>
      </c>
      <c r="S1439" s="3" t="s">
        <v>115</v>
      </c>
      <c r="T1439" s="3" t="s">
        <v>276</v>
      </c>
      <c r="U1439" s="3" t="s">
        <v>6908</v>
      </c>
      <c r="V1439" s="22" t="str">
        <f t="shared" si="145"/>
        <v>RLFO; Hora de aviso: 13:30 05/04/2024; Solución: Se migra a tendido existente de 200 mts y se hacen dos empalmes de 36 hilos con caja de empalme de 48 hilos; Hora de solución: 16:30 05/04/2024; Causa: Intervención de Terceros</v>
      </c>
      <c r="W1439" s="4" t="s">
        <v>6909</v>
      </c>
      <c r="X1439" s="3" t="s">
        <v>6910</v>
      </c>
      <c r="Y1439" s="3" t="s">
        <v>6911</v>
      </c>
      <c r="Z1439" s="3" t="s">
        <v>119</v>
      </c>
      <c r="AA1439" s="3" t="s">
        <v>71</v>
      </c>
      <c r="AB1439" s="3">
        <v>0</v>
      </c>
      <c r="AC1439" s="3" t="s">
        <v>71</v>
      </c>
      <c r="AD1439" s="6">
        <v>0</v>
      </c>
      <c r="AE1439" s="7"/>
      <c r="AF1439" s="7"/>
      <c r="AG1439" s="6">
        <f>Tabla4[[#This Row],[Tiempo Parada de Reloj]]+Tabla4[[#This Row],[Tiempo Autorizado por Telefonica (no Máximo)]]</f>
        <v>0</v>
      </c>
      <c r="AH1439" s="7">
        <f t="shared" ca="1" si="142"/>
        <v>0.125</v>
      </c>
      <c r="AI1439" s="8">
        <f t="shared" si="143"/>
        <v>0</v>
      </c>
      <c r="AJ1439" s="8">
        <f t="shared" ca="1" si="144"/>
        <v>3</v>
      </c>
      <c r="AK1439" s="3" t="s">
        <v>119</v>
      </c>
      <c r="AL1439" s="3" t="s">
        <v>70</v>
      </c>
      <c r="AM1439" s="3" t="s">
        <v>98</v>
      </c>
      <c r="AN1439" s="3" t="s">
        <v>98</v>
      </c>
      <c r="AO1439" s="3" t="s">
        <v>87</v>
      </c>
      <c r="AP1439" s="3" t="s">
        <v>87</v>
      </c>
      <c r="AQ1439" s="23">
        <v>45390.773611111108</v>
      </c>
      <c r="AR1439" s="3"/>
      <c r="AS1439" s="23"/>
      <c r="AT1439" s="23"/>
      <c r="AU1439" s="3" t="s">
        <v>192</v>
      </c>
      <c r="AV1439" s="3" t="s">
        <v>6912</v>
      </c>
      <c r="AW1439" s="3" t="s">
        <v>135</v>
      </c>
      <c r="AX1439" s="3">
        <v>11.186604000000001</v>
      </c>
      <c r="AY1439" s="3">
        <v>-74.225300000000004</v>
      </c>
      <c r="AZ1439" s="8" t="str">
        <f>+CONCATENATE("Reportan apertura en el enlace ",Tabla4[[#This Row],[Enlace]]," en el ",Tabla4[[#This Row],[Distancia óptica]]," ocasionado por ",Tabla4[[#This Row],[Causa del daño]])</f>
        <v>Reportan apertura en el enlace Rodadero - Bello Horizonte en el Km 2,6 desde Rodadero ocasionado por Intervención de Terceros</v>
      </c>
      <c r="BA1439" s="8" t="str">
        <f>+CONCATENATE("Para dar solución al incidente ",Tabla4[[#This Row],[Solución]])</f>
        <v>Para dar solución al incidente Se migra a tendido existente de 200 mts y se hacen dos empalmes de 36 hilos con caja de empalme de 48 hilos</v>
      </c>
      <c r="BB1439" s="3" t="str">
        <f>+_xlfn.CONCAT(Tabla4[[#This Row],[Causa Raiz]]," ",Tabla4[[#This Row],[Solución2]]," (",Tabla4[[#This Row],[Anillo]],"- Cabecera: ",Tabla4[[#This Row],[Cabecera]],"- Operador: ",Tabla4[[#This Row],[Operador]],")")</f>
        <v>Reportan apertura en el enlace Rodadero - Bello Horizonte en el Km 2,6 desde Rodadero ocasionado por Intervención de Terceros Para dar solución al incidente Se migra a tendido existente de 200 mts y se hacen dos empalmes de 36 hilos con caja de empalme de 48 hilos (Lineal- Cabecera: Rodadero- Operador: Colombia Telecomunicaciones)</v>
      </c>
    </row>
    <row r="1440" spans="1:54" s="2" customFormat="1" ht="213.75">
      <c r="A1440" s="38">
        <f t="shared" si="141"/>
        <v>1439</v>
      </c>
      <c r="B1440" s="3">
        <v>8466327</v>
      </c>
      <c r="C1440" s="3" t="s">
        <v>54</v>
      </c>
      <c r="D1440" s="23">
        <v>45387.579861111109</v>
      </c>
      <c r="E1440" s="23">
        <v>45387.760416666664</v>
      </c>
      <c r="F1440" s="1">
        <f t="shared" ca="1" si="146"/>
        <v>0.18055555555474712</v>
      </c>
      <c r="G1440" s="3" t="s">
        <v>55</v>
      </c>
      <c r="H1440" s="41"/>
      <c r="I1440" s="40"/>
      <c r="J1440" s="5" t="s">
        <v>56</v>
      </c>
      <c r="K1440" s="3" t="s">
        <v>122</v>
      </c>
      <c r="L1440" s="9" t="s">
        <v>78</v>
      </c>
      <c r="M1440" s="3" t="s">
        <v>123</v>
      </c>
      <c r="N1440" s="3" t="s">
        <v>921</v>
      </c>
      <c r="O1440" s="3" t="s">
        <v>6913</v>
      </c>
      <c r="P1440" s="3" t="s">
        <v>6914</v>
      </c>
      <c r="Q1440" s="4" t="s">
        <v>6915</v>
      </c>
      <c r="R1440" s="3" t="s">
        <v>505</v>
      </c>
      <c r="S1440" s="3" t="s">
        <v>129</v>
      </c>
      <c r="T1440" s="3" t="s">
        <v>176</v>
      </c>
      <c r="U1440" s="3" t="s">
        <v>4503</v>
      </c>
      <c r="V1440" s="22" t="str">
        <f t="shared" si="145"/>
        <v>RLFO; Hora de aviso: 13:55 05/04/2024; Solución: Se recupera 50 mts de reserva y se hace un empalme de 48 hilos; Hora de solución: 18:15 05/04/2024; Causa: Intervención de Terceros. No Identificados</v>
      </c>
      <c r="W1440" s="4" t="s">
        <v>132</v>
      </c>
      <c r="X1440" s="3"/>
      <c r="Y1440" s="3"/>
      <c r="Z1440" s="3" t="s">
        <v>69</v>
      </c>
      <c r="AA1440" s="3" t="s">
        <v>70</v>
      </c>
      <c r="AB1440" s="3">
        <v>8466327</v>
      </c>
      <c r="AC1440" s="3" t="s">
        <v>71</v>
      </c>
      <c r="AD1440" s="6">
        <v>1.8749999999999999E-2</v>
      </c>
      <c r="AE1440" s="7"/>
      <c r="AF1440" s="7"/>
      <c r="AG1440" s="6">
        <f>Tabla4[[#This Row],[Tiempo Parada de Reloj]]+Tabla4[[#This Row],[Tiempo Autorizado por Telefonica (no Máximo)]]</f>
        <v>1.8749999999999999E-2</v>
      </c>
      <c r="AH1440" s="7">
        <f t="shared" ca="1" si="142"/>
        <v>0.16180555555474713</v>
      </c>
      <c r="AI1440" s="8">
        <f t="shared" si="143"/>
        <v>0.44999999999999996</v>
      </c>
      <c r="AJ1440" s="8">
        <f t="shared" ca="1" si="144"/>
        <v>3.883333333313931</v>
      </c>
      <c r="AK1440" s="3" t="s">
        <v>119</v>
      </c>
      <c r="AL1440" s="3" t="s">
        <v>70</v>
      </c>
      <c r="AM1440" s="3" t="s">
        <v>98</v>
      </c>
      <c r="AN1440" s="3" t="s">
        <v>98</v>
      </c>
      <c r="AO1440" s="3" t="s">
        <v>87</v>
      </c>
      <c r="AP1440" s="3" t="s">
        <v>87</v>
      </c>
      <c r="AQ1440" s="23">
        <v>45389.604166666664</v>
      </c>
      <c r="AR1440" s="3"/>
      <c r="AS1440" s="23"/>
      <c r="AT1440" s="23"/>
      <c r="AU1440" s="3" t="s">
        <v>467</v>
      </c>
      <c r="AV1440" s="3" t="s">
        <v>593</v>
      </c>
      <c r="AW1440" s="3" t="s">
        <v>135</v>
      </c>
      <c r="AX1440" s="3">
        <v>10.904507000000001</v>
      </c>
      <c r="AY1440" s="3">
        <v>-74.787083999999993</v>
      </c>
      <c r="AZ1440" s="8" t="str">
        <f>+CONCATENATE("Reportan apertura en el enlace ",Tabla4[[#This Row],[Enlace]]," en el ",Tabla4[[#This Row],[Distancia óptica]]," ocasionado por ",Tabla4[[#This Row],[Causa del daño]])</f>
        <v>Reportan apertura en el enlace Mov. Villa Karla - Mov. Victoria en el Km 0,3 dese Soledad 2000 ocasionado por Intervención de Terceros. No Identificados</v>
      </c>
      <c r="BA1440" s="8" t="str">
        <f>+CONCATENATE("Para dar solución al incidente ",Tabla4[[#This Row],[Solución]])</f>
        <v>Para dar solución al incidente Se recupera 50 mts de reserva y se hace un empalme de 48 hilos</v>
      </c>
      <c r="BB1440" s="3" t="str">
        <f>+_xlfn.CONCAT(Tabla4[[#This Row],[Causa Raiz]]," ",Tabla4[[#This Row],[Solución2]]," (",Tabla4[[#This Row],[Anillo]],"- Cabecera: ",Tabla4[[#This Row],[Cabecera]],"- Operador: ",Tabla4[[#This Row],[Operador]],")")</f>
        <v>Reportan apertura en el enlace Mov. Villa Karla - Mov. Victoria en el Km 0,3 dese Soledad 2000 ocasionado por Intervención de Terceros. No Identificados Para dar solución al incidente Se recupera 50 mts de reserva y se hace un empalme de 48 hilos (Lineal- Cabecera: Victoria- Operador: Colombia Telecomunicaciones)</v>
      </c>
    </row>
    <row r="1441" spans="1:54" s="2" customFormat="1" ht="199.5">
      <c r="A1441" s="38">
        <f t="shared" si="141"/>
        <v>1440</v>
      </c>
      <c r="B1441" s="3">
        <v>8468195</v>
      </c>
      <c r="C1441" s="3" t="s">
        <v>92</v>
      </c>
      <c r="D1441" s="23">
        <v>45387.604166666664</v>
      </c>
      <c r="E1441" s="23">
        <v>45387.743055555555</v>
      </c>
      <c r="F1441" s="1">
        <f t="shared" ca="1" si="146"/>
        <v>0.13888888889050577</v>
      </c>
      <c r="G1441" s="3" t="s">
        <v>55</v>
      </c>
      <c r="H1441" s="41"/>
      <c r="I1441" s="40"/>
      <c r="J1441" s="5" t="s">
        <v>56</v>
      </c>
      <c r="K1441" s="3" t="s">
        <v>77</v>
      </c>
      <c r="L1441" s="9" t="s">
        <v>58</v>
      </c>
      <c r="M1441" s="3" t="s">
        <v>745</v>
      </c>
      <c r="N1441" s="3" t="s">
        <v>746</v>
      </c>
      <c r="O1441" s="3" t="s">
        <v>3756</v>
      </c>
      <c r="P1441" s="3" t="s">
        <v>6916</v>
      </c>
      <c r="Q1441" s="4" t="s">
        <v>6917</v>
      </c>
      <c r="R1441" s="3" t="s">
        <v>1304</v>
      </c>
      <c r="S1441" s="3" t="s">
        <v>158</v>
      </c>
      <c r="T1441" s="3" t="s">
        <v>380</v>
      </c>
      <c r="U1441" s="3" t="s">
        <v>6918</v>
      </c>
      <c r="V1441" s="22" t="str">
        <f t="shared" si="145"/>
        <v>RTNFO; Hora de aviso: 14:30 05/04/2024; Solución: Se recupera 100 mts de reserva de F.O de 36 hilos y se hace un empalme de 48 hilos; Hora de solución: 17:50 05/04/2024; Causa: Corto Circuito</v>
      </c>
      <c r="W1441" s="4" t="s">
        <v>160</v>
      </c>
      <c r="X1441" s="3"/>
      <c r="Y1441" s="3"/>
      <c r="Z1441" s="3" t="s">
        <v>69</v>
      </c>
      <c r="AA1441" s="3" t="s">
        <v>71</v>
      </c>
      <c r="AB1441" s="3">
        <v>0</v>
      </c>
      <c r="AC1441" s="3" t="s">
        <v>71</v>
      </c>
      <c r="AD1441" s="6">
        <v>0</v>
      </c>
      <c r="AE1441" s="7"/>
      <c r="AF1441" s="7"/>
      <c r="AG1441" s="6">
        <f>Tabla4[[#This Row],[Tiempo Parada de Reloj]]+Tabla4[[#This Row],[Tiempo Autorizado por Telefonica (no Máximo)]]</f>
        <v>0</v>
      </c>
      <c r="AH1441" s="7">
        <f t="shared" ca="1" si="142"/>
        <v>0.13888888889050577</v>
      </c>
      <c r="AI1441" s="8">
        <f t="shared" si="143"/>
        <v>0</v>
      </c>
      <c r="AJ1441" s="8">
        <f t="shared" ca="1" si="144"/>
        <v>3.3333333333721384</v>
      </c>
      <c r="AK1441" s="3" t="s">
        <v>106</v>
      </c>
      <c r="AL1441" s="3" t="s">
        <v>71</v>
      </c>
      <c r="AM1441" s="3" t="s">
        <v>69</v>
      </c>
      <c r="AN1441" s="3" t="s">
        <v>98</v>
      </c>
      <c r="AO1441" s="3" t="s">
        <v>119</v>
      </c>
      <c r="AP1441" s="3" t="s">
        <v>119</v>
      </c>
      <c r="AQ1441" s="23">
        <v>45391.941666666666</v>
      </c>
      <c r="AR1441" s="3"/>
      <c r="AS1441" s="23"/>
      <c r="AT1441" s="23"/>
      <c r="AU1441" s="3" t="s">
        <v>752</v>
      </c>
      <c r="AV1441" s="3" t="s">
        <v>753</v>
      </c>
      <c r="AW1441" s="3" t="s">
        <v>1323</v>
      </c>
      <c r="AX1441" s="3">
        <v>2.5591699999999999</v>
      </c>
      <c r="AY1441" s="3">
        <v>-75.47139</v>
      </c>
      <c r="AZ1441" s="8" t="str">
        <f>+CONCATENATE("Reportan apertura en el enlace ",Tabla4[[#This Row],[Enlace]]," en el ",Tabla4[[#This Row],[Distancia óptica]]," ocasionado por ",Tabla4[[#This Row],[Causa del daño]])</f>
        <v>Reportan apertura en el enlace Neiva - Garzón en el km 66,030 desde Neiva ocasionado por Corto Circuito</v>
      </c>
      <c r="BA1441" s="8" t="str">
        <f>+CONCATENATE("Para dar solución al incidente ",Tabla4[[#This Row],[Solución]])</f>
        <v>Para dar solución al incidente Se recupera 100 mts de reserva de F.O de 36 hilos y se hace un empalme de 48 hilos</v>
      </c>
      <c r="BB1441" s="3" t="str">
        <f>+_xlfn.CONCAT(Tabla4[[#This Row],[Causa Raiz]]," ",Tabla4[[#This Row],[Solución2]]," (",Tabla4[[#This Row],[Anillo]],"- Cabecera: ",Tabla4[[#This Row],[Cabecera]],"- Operador: ",Tabla4[[#This Row],[Operador]],")")</f>
        <v>Reportan apertura en el enlace Neiva - Garzón en el km 66,030 desde Neiva ocasionado por Corto Circuito Para dar solución al incidente Se recupera 100 mts de reserva de F.O de 36 hilos y se hace un empalme de 48 hilos (TRONCAL- Cabecera: Neiva Centro- Operador: Colombia Telecomunicaciones)</v>
      </c>
    </row>
    <row r="1442" spans="1:54" s="2" customFormat="1" ht="185.25">
      <c r="A1442" s="38">
        <f t="shared" si="141"/>
        <v>1441</v>
      </c>
      <c r="B1442" s="3">
        <v>8468192</v>
      </c>
      <c r="C1442" s="3" t="s">
        <v>54</v>
      </c>
      <c r="D1442" s="23">
        <v>45387.697916666664</v>
      </c>
      <c r="E1442" s="23">
        <v>45388.427083333336</v>
      </c>
      <c r="F1442" s="1">
        <f t="shared" ca="1" si="146"/>
        <v>0.72916666667151731</v>
      </c>
      <c r="G1442" s="3" t="s">
        <v>55</v>
      </c>
      <c r="H1442" s="41"/>
      <c r="I1442" s="40"/>
      <c r="J1442" s="5" t="s">
        <v>56</v>
      </c>
      <c r="K1442" s="3" t="s">
        <v>77</v>
      </c>
      <c r="L1442" s="9" t="s">
        <v>78</v>
      </c>
      <c r="M1442" s="3" t="s">
        <v>373</v>
      </c>
      <c r="N1442" s="3" t="s">
        <v>374</v>
      </c>
      <c r="O1442" s="3" t="s">
        <v>6744</v>
      </c>
      <c r="P1442" s="3" t="s">
        <v>6919</v>
      </c>
      <c r="Q1442" s="4" t="s">
        <v>6920</v>
      </c>
      <c r="R1442" s="3" t="s">
        <v>346</v>
      </c>
      <c r="S1442" s="3" t="s">
        <v>249</v>
      </c>
      <c r="T1442" s="3" t="s">
        <v>66</v>
      </c>
      <c r="U1442" s="3" t="s">
        <v>6921</v>
      </c>
      <c r="V1442" s="22" t="str">
        <f t="shared" si="145"/>
        <v>RLFO; Hora de aviso: 16:45 05/04/2024; Solución: Se recuperan 50 mts de reserva y se realiza un empalme; Hora de solución: 10:15 06/04/2024; Causa: Vandalismo</v>
      </c>
      <c r="W1442" s="4" t="s">
        <v>160</v>
      </c>
      <c r="X1442" s="3"/>
      <c r="Y1442" s="3"/>
      <c r="Z1442" s="3" t="s">
        <v>69</v>
      </c>
      <c r="AA1442" s="3" t="s">
        <v>71</v>
      </c>
      <c r="AB1442" s="3">
        <v>0</v>
      </c>
      <c r="AC1442" s="3" t="s">
        <v>70</v>
      </c>
      <c r="AD1442" s="6">
        <v>0.56597222222222221</v>
      </c>
      <c r="AE1442" s="7"/>
      <c r="AF1442" s="7"/>
      <c r="AG1442" s="6">
        <f>Tabla4[[#This Row],[Tiempo Parada de Reloj]]+Tabla4[[#This Row],[Tiempo Autorizado por Telefonica (no Máximo)]]</f>
        <v>0.56597222222222221</v>
      </c>
      <c r="AH1442" s="7">
        <f t="shared" ca="1" si="142"/>
        <v>0.1631944444492951</v>
      </c>
      <c r="AI1442" s="8">
        <f t="shared" si="143"/>
        <v>13.583333333333332</v>
      </c>
      <c r="AJ1442" s="8">
        <f t="shared" ca="1" si="144"/>
        <v>3.9166666667830823</v>
      </c>
      <c r="AK1442" s="3" t="s">
        <v>98</v>
      </c>
      <c r="AL1442" s="3" t="s">
        <v>70</v>
      </c>
      <c r="AM1442" s="3" t="s">
        <v>460</v>
      </c>
      <c r="AN1442" s="3" t="s">
        <v>73</v>
      </c>
      <c r="AO1442" s="3" t="s">
        <v>87</v>
      </c>
      <c r="AP1442" s="3" t="s">
        <v>87</v>
      </c>
      <c r="AQ1442" s="23">
        <v>45390.928472222222</v>
      </c>
      <c r="AR1442" s="3"/>
      <c r="AS1442" s="23"/>
      <c r="AT1442" s="23"/>
      <c r="AU1442" s="3" t="s">
        <v>313</v>
      </c>
      <c r="AV1442" s="3" t="s">
        <v>6922</v>
      </c>
      <c r="AW1442" s="3" t="s">
        <v>307</v>
      </c>
      <c r="AX1442" s="3">
        <v>4.121111</v>
      </c>
      <c r="AY1442" s="3">
        <v>-73.616600000000005</v>
      </c>
      <c r="AZ1442" s="8" t="str">
        <f>+CONCATENATE("Reportan apertura en el enlace ",Tabla4[[#This Row],[Enlace]]," en el ",Tabla4[[#This Row],[Distancia óptica]]," ocasionado por ",Tabla4[[#This Row],[Causa del daño]])</f>
        <v>Reportan apertura en el enlace Mov. Covisan Okavango - Mov. Villavo IV en el Km 10,9 desde Okavango ocasionado por Vandalismo</v>
      </c>
      <c r="BA1442" s="8" t="str">
        <f>+CONCATENATE("Para dar solución al incidente ",Tabla4[[#This Row],[Solución]])</f>
        <v>Para dar solución al incidente Se recuperan 50 mts de reserva y se realiza un empalme</v>
      </c>
      <c r="BB1442" s="3" t="str">
        <f>+_xlfn.CONCAT(Tabla4[[#This Row],[Causa Raiz]]," ",Tabla4[[#This Row],[Solución2]]," (",Tabla4[[#This Row],[Anillo]],"- Cabecera: ",Tabla4[[#This Row],[Cabecera]],"- Operador: ",Tabla4[[#This Row],[Operador]],")")</f>
        <v>Reportan apertura en el enlace Mov. Covisan Okavango - Mov. Villavo IV en el Km 10,9 desde Okavango ocasionado por Vandalismo Para dar solución al incidente Se recuperan 50 mts de reserva y se realiza un empalme (LINEAL- Cabecera: OKAVANGO- Operador: Colombia Telecomunicaciones)</v>
      </c>
    </row>
    <row r="1443" spans="1:54" s="2" customFormat="1" ht="185.25">
      <c r="A1443" s="38">
        <f t="shared" si="141"/>
        <v>1442</v>
      </c>
      <c r="B1443" s="3">
        <v>8468918</v>
      </c>
      <c r="C1443" s="3" t="s">
        <v>92</v>
      </c>
      <c r="D1443" s="23">
        <v>45387.854166666664</v>
      </c>
      <c r="E1443" s="23">
        <v>45388.506944444445</v>
      </c>
      <c r="F1443" s="1">
        <f t="shared" ca="1" si="146"/>
        <v>0.65277777778101154</v>
      </c>
      <c r="G1443" s="3" t="s">
        <v>55</v>
      </c>
      <c r="H1443" s="41"/>
      <c r="I1443" s="40">
        <v>1312797</v>
      </c>
      <c r="J1443" s="5" t="s">
        <v>568</v>
      </c>
      <c r="K1443" s="3" t="s">
        <v>568</v>
      </c>
      <c r="L1443" s="9" t="s">
        <v>58</v>
      </c>
      <c r="M1443" s="3" t="s">
        <v>3421</v>
      </c>
      <c r="N1443" s="3" t="s">
        <v>3421</v>
      </c>
      <c r="O1443" s="3" t="s">
        <v>958</v>
      </c>
      <c r="P1443" s="3" t="s">
        <v>6923</v>
      </c>
      <c r="Q1443" s="4" t="s">
        <v>6924</v>
      </c>
      <c r="R1443" s="3" t="s">
        <v>174</v>
      </c>
      <c r="S1443" s="3" t="s">
        <v>574</v>
      </c>
      <c r="T1443" s="3" t="s">
        <v>176</v>
      </c>
      <c r="U1443" s="3" t="s">
        <v>6925</v>
      </c>
      <c r="V1443" s="22" t="str">
        <f t="shared" si="145"/>
        <v>RTNFO; Hora de aviso: 20:30 05/04/2024; Solución: Se recupera reserva y se hace una caja de empalme ; Hora de solución: 12:10 06/04/2024; Causa: Intervención de Terceros. No Identificados</v>
      </c>
      <c r="W1443" s="4" t="s">
        <v>6926</v>
      </c>
      <c r="X1443" s="3"/>
      <c r="Y1443" s="3"/>
      <c r="Z1443" s="3" t="s">
        <v>69</v>
      </c>
      <c r="AA1443" s="3" t="s">
        <v>70</v>
      </c>
      <c r="AB1443" s="3">
        <v>8468918</v>
      </c>
      <c r="AC1443" s="3" t="s">
        <v>71</v>
      </c>
      <c r="AD1443" s="6">
        <v>0.4465277777777778</v>
      </c>
      <c r="AE1443" s="7"/>
      <c r="AF1443" s="7"/>
      <c r="AG1443" s="6">
        <f>Tabla4[[#This Row],[Tiempo Parada de Reloj]]+Tabla4[[#This Row],[Tiempo Autorizado por Telefonica (no Máximo)]]</f>
        <v>0.4465277777777778</v>
      </c>
      <c r="AH1443" s="7">
        <f t="shared" ca="1" si="142"/>
        <v>0.20625000000323374</v>
      </c>
      <c r="AI1443" s="8">
        <f t="shared" si="143"/>
        <v>10.716666666666667</v>
      </c>
      <c r="AJ1443" s="8">
        <f t="shared" ca="1" si="144"/>
        <v>4.9500000000776101</v>
      </c>
      <c r="AK1443" s="3" t="s">
        <v>98</v>
      </c>
      <c r="AL1443" s="3" t="s">
        <v>70</v>
      </c>
      <c r="AM1443" s="3" t="s">
        <v>460</v>
      </c>
      <c r="AN1443" s="3" t="s">
        <v>73</v>
      </c>
      <c r="AO1443" s="3" t="s">
        <v>1349</v>
      </c>
      <c r="AP1443" s="3" t="s">
        <v>1349</v>
      </c>
      <c r="AQ1443" s="23">
        <v>45390.652777777781</v>
      </c>
      <c r="AR1443" s="3"/>
      <c r="AS1443" s="23"/>
      <c r="AT1443" s="23"/>
      <c r="AU1443" s="3" t="s">
        <v>568</v>
      </c>
      <c r="AV1443" s="3" t="s">
        <v>69</v>
      </c>
      <c r="AW1443" s="3" t="s">
        <v>69</v>
      </c>
      <c r="AX1443" s="3">
        <v>6.9433332999999999</v>
      </c>
      <c r="AY1443" s="3">
        <v>-71.21491666</v>
      </c>
      <c r="AZ1443" s="8" t="str">
        <f>+CONCATENATE("Reportan apertura en el enlace ",Tabla4[[#This Row],[Enlace]]," en el ",Tabla4[[#This Row],[Distancia óptica]]," ocasionado por ",Tabla4[[#This Row],[Causa del daño]])</f>
        <v>Reportan apertura en el enlace Sogamoso - Arauca en el Km 34,2 desde Arauquita  ocasionado por Intervención de Terceros. No Identificados</v>
      </c>
      <c r="BA1443" s="8" t="str">
        <f>+CONCATENATE("Para dar solución al incidente ",Tabla4[[#This Row],[Solución]])</f>
        <v xml:space="preserve">Para dar solución al incidente Se recupera reserva y se hace una caja de empalme </v>
      </c>
      <c r="BB1443" s="3" t="str">
        <f>+_xlfn.CONCAT(Tabla4[[#This Row],[Causa Raiz]]," ",Tabla4[[#This Row],[Solución2]]," (",Tabla4[[#This Row],[Anillo]],"- Cabecera: ",Tabla4[[#This Row],[Cabecera]],"- Operador: ",Tabla4[[#This Row],[Operador]],")")</f>
        <v>Reportan apertura en el enlace Sogamoso - Arauca en el Km 34,2 desde Arauquita  ocasionado por Intervención de Terceros. No Identificados Para dar solución al incidente Se recupera reserva y se hace una caja de empalme  (NA- Cabecera: NA- Operador: Azteca)</v>
      </c>
    </row>
    <row r="1444" spans="1:54" s="2" customFormat="1" ht="213.75">
      <c r="A1444" s="38">
        <f t="shared" si="141"/>
        <v>1443</v>
      </c>
      <c r="B1444" s="3">
        <v>8470019</v>
      </c>
      <c r="C1444" s="3" t="s">
        <v>54</v>
      </c>
      <c r="D1444" s="23">
        <v>45388.145833333336</v>
      </c>
      <c r="E1444" s="23">
        <v>45388.541666666664</v>
      </c>
      <c r="F1444" s="1">
        <f t="shared" ca="1" si="146"/>
        <v>0.39583333332848269</v>
      </c>
      <c r="G1444" s="3" t="s">
        <v>55</v>
      </c>
      <c r="H1444" s="41"/>
      <c r="I1444" s="40"/>
      <c r="J1444" s="5" t="s">
        <v>56</v>
      </c>
      <c r="K1444" s="3" t="s">
        <v>138</v>
      </c>
      <c r="L1444" s="9" t="s">
        <v>78</v>
      </c>
      <c r="M1444" s="3" t="s">
        <v>139</v>
      </c>
      <c r="N1444" s="3" t="s">
        <v>140</v>
      </c>
      <c r="O1444" s="3" t="s">
        <v>6927</v>
      </c>
      <c r="P1444" s="3" t="s">
        <v>6928</v>
      </c>
      <c r="Q1444" s="4" t="s">
        <v>6929</v>
      </c>
      <c r="R1444" s="3" t="s">
        <v>451</v>
      </c>
      <c r="S1444" s="3" t="s">
        <v>145</v>
      </c>
      <c r="T1444" s="3" t="s">
        <v>66</v>
      </c>
      <c r="U1444" s="3" t="s">
        <v>6930</v>
      </c>
      <c r="V1444" s="22" t="str">
        <f t="shared" si="145"/>
        <v>RLFO; Hora de aviso: 3:30 06/04/2024; Solución: Se recuperan 20 metros de reserva de 96 Hilos y se realiza un empalme de 48 Hilos y dos bandejas mas; Hora de solución: 13:00 06/04/2024; Causa: Vandalismo</v>
      </c>
      <c r="W1444" s="4" t="s">
        <v>199</v>
      </c>
      <c r="X1444" s="3"/>
      <c r="Y1444" s="3"/>
      <c r="Z1444" s="3" t="s">
        <v>69</v>
      </c>
      <c r="AA1444" s="3" t="s">
        <v>70</v>
      </c>
      <c r="AB1444" s="3">
        <v>8470019</v>
      </c>
      <c r="AC1444" s="3" t="s">
        <v>71</v>
      </c>
      <c r="AD1444" s="6">
        <v>0.23055555555555557</v>
      </c>
      <c r="AE1444" s="7"/>
      <c r="AF1444" s="7"/>
      <c r="AG1444" s="6">
        <f>Tabla4[[#This Row],[Tiempo Parada de Reloj]]+Tabla4[[#This Row],[Tiempo Autorizado por Telefonica (no Máximo)]]</f>
        <v>0.23055555555555557</v>
      </c>
      <c r="AH1444" s="7">
        <f t="shared" ca="1" si="142"/>
        <v>0.16527777777292713</v>
      </c>
      <c r="AI1444" s="8">
        <f t="shared" si="143"/>
        <v>5.5333333333333332</v>
      </c>
      <c r="AJ1444" s="8">
        <f t="shared" ca="1" si="144"/>
        <v>3.966666666550251</v>
      </c>
      <c r="AK1444" s="3" t="s">
        <v>87</v>
      </c>
      <c r="AL1444" s="3" t="s">
        <v>70</v>
      </c>
      <c r="AM1444" s="3" t="s">
        <v>73</v>
      </c>
      <c r="AN1444" s="3" t="s">
        <v>73</v>
      </c>
      <c r="AO1444" s="3" t="s">
        <v>119</v>
      </c>
      <c r="AP1444" s="3" t="s">
        <v>119</v>
      </c>
      <c r="AQ1444" s="23">
        <v>45391.757638888892</v>
      </c>
      <c r="AR1444" s="3"/>
      <c r="AS1444" s="23"/>
      <c r="AT1444" s="23"/>
      <c r="AU1444" s="3" t="s">
        <v>1400</v>
      </c>
      <c r="AV1444" s="3" t="s">
        <v>2690</v>
      </c>
      <c r="AW1444" s="3" t="s">
        <v>69</v>
      </c>
      <c r="AX1444" s="3">
        <v>3.4234200000000001</v>
      </c>
      <c r="AY1444" s="3">
        <v>-76.478819999999999</v>
      </c>
      <c r="AZ1444" s="8" t="str">
        <f>+CONCATENATE("Reportan apertura en el enlace ",Tabla4[[#This Row],[Enlace]]," en el ",Tabla4[[#This Row],[Distancia óptica]]," ocasionado por ",Tabla4[[#This Row],[Causa del daño]])</f>
        <v>Reportan apertura en el enlace Mov. Los Lagos - Mov. Puerta Del Sol en el Km 18,2 desde Acopi ocasionado por Vandalismo</v>
      </c>
      <c r="BA1444" s="8" t="str">
        <f>+CONCATENATE("Para dar solución al incidente ",Tabla4[[#This Row],[Solución]])</f>
        <v>Para dar solución al incidente Se recuperan 20 metros de reserva de 96 Hilos y se realiza un empalme de 48 Hilos y dos bandejas mas</v>
      </c>
      <c r="BB1444" s="3" t="str">
        <f>+_xlfn.CONCAT(Tabla4[[#This Row],[Causa Raiz]]," ",Tabla4[[#This Row],[Solución2]]," (",Tabla4[[#This Row],[Anillo]],"- Cabecera: ",Tabla4[[#This Row],[Cabecera]],"- Operador: ",Tabla4[[#This Row],[Operador]],")")</f>
        <v>Reportan apertura en el enlace Mov. Los Lagos - Mov. Puerta Del Sol en el Km 18,2 desde Acopi ocasionado por Vandalismo Para dar solución al incidente Se recuperan 20 metros de reserva de 96 Hilos y se realiza un empalme de 48 Hilos y dos bandejas mas (NA- Cabecera: ACOPI- Operador: Colombia Telecomunicaciones)</v>
      </c>
    </row>
    <row r="1445" spans="1:54" s="2" customFormat="1" ht="156.75">
      <c r="A1445" s="38">
        <f t="shared" si="141"/>
        <v>1444</v>
      </c>
      <c r="B1445" s="3">
        <v>8470378</v>
      </c>
      <c r="C1445" s="3" t="s">
        <v>163</v>
      </c>
      <c r="D1445" s="23">
        <v>45388.236111111109</v>
      </c>
      <c r="E1445" s="23">
        <v>45388.708333333336</v>
      </c>
      <c r="F1445" s="1">
        <f t="shared" ca="1" si="146"/>
        <v>0.47222222222626442</v>
      </c>
      <c r="G1445" s="3" t="s">
        <v>55</v>
      </c>
      <c r="H1445" s="41"/>
      <c r="I1445" s="40"/>
      <c r="J1445" s="5" t="s">
        <v>56</v>
      </c>
      <c r="K1445" s="3" t="s">
        <v>77</v>
      </c>
      <c r="L1445" s="9" t="s">
        <v>58</v>
      </c>
      <c r="M1445" s="3" t="s">
        <v>152</v>
      </c>
      <c r="N1445" s="3" t="s">
        <v>153</v>
      </c>
      <c r="O1445" s="3" t="s">
        <v>6931</v>
      </c>
      <c r="P1445" s="3" t="s">
        <v>6932</v>
      </c>
      <c r="Q1445" s="4" t="s">
        <v>6933</v>
      </c>
      <c r="R1445" s="3" t="s">
        <v>451</v>
      </c>
      <c r="S1445" s="3" t="s">
        <v>158</v>
      </c>
      <c r="T1445" s="3" t="s">
        <v>130</v>
      </c>
      <c r="U1445" s="3" t="s">
        <v>6934</v>
      </c>
      <c r="V1445" s="22" t="str">
        <f t="shared" si="145"/>
        <v>RDFO; Hora de aviso: 5:40 06/04/2024; Solución: Se realiza migración de hilos entre nodos; Hora de solución: 17:00 06/04/2024; Causa: Plagas</v>
      </c>
      <c r="W1445" s="4" t="s">
        <v>160</v>
      </c>
      <c r="X1445" s="3"/>
      <c r="Y1445" s="3"/>
      <c r="Z1445" s="3" t="s">
        <v>69</v>
      </c>
      <c r="AA1445" s="3" t="s">
        <v>71</v>
      </c>
      <c r="AB1445" s="3">
        <v>0</v>
      </c>
      <c r="AC1445" s="3" t="s">
        <v>70</v>
      </c>
      <c r="AD1445" s="6">
        <v>0.3125</v>
      </c>
      <c r="AE1445" s="7"/>
      <c r="AF1445" s="7"/>
      <c r="AG1445" s="6">
        <f>Tabla4[[#This Row],[Tiempo Parada de Reloj]]+Tabla4[[#This Row],[Tiempo Autorizado por Telefonica (no Máximo)]]</f>
        <v>0.3125</v>
      </c>
      <c r="AH1445" s="7">
        <f t="shared" ca="1" si="142"/>
        <v>0.15972222222626442</v>
      </c>
      <c r="AI1445" s="8">
        <f t="shared" si="143"/>
        <v>7.5</v>
      </c>
      <c r="AJ1445" s="8">
        <f t="shared" ca="1" si="144"/>
        <v>3.8333333334303461</v>
      </c>
      <c r="AK1445" s="3" t="s">
        <v>87</v>
      </c>
      <c r="AL1445" s="3" t="s">
        <v>70</v>
      </c>
      <c r="AM1445" s="3" t="s">
        <v>106</v>
      </c>
      <c r="AN1445" s="3" t="s">
        <v>119</v>
      </c>
      <c r="AO1445" s="3" t="s">
        <v>119</v>
      </c>
      <c r="AP1445" s="3" t="s">
        <v>119</v>
      </c>
      <c r="AQ1445" s="23">
        <v>45392.741666666669</v>
      </c>
      <c r="AR1445" s="3"/>
      <c r="AS1445" s="23"/>
      <c r="AT1445" s="23"/>
      <c r="AU1445" s="3" t="s">
        <v>161</v>
      </c>
      <c r="AV1445" s="3" t="s">
        <v>69</v>
      </c>
      <c r="AW1445" s="3" t="s">
        <v>69</v>
      </c>
      <c r="AX1445" s="3">
        <v>1.2153929999999999</v>
      </c>
      <c r="AY1445" s="3">
        <v>-77.275229999999993</v>
      </c>
      <c r="AZ1445" s="8" t="str">
        <f>+CONCATENATE("Reportan apertura en el enlace ",Tabla4[[#This Row],[Enlace]]," en el ",Tabla4[[#This Row],[Distancia óptica]]," ocasionado por ",Tabla4[[#This Row],[Causa del daño]])</f>
        <v>Reportan apertura en el enlace Centro - Plazuelas en el Km 1,9 desde Fatima ocasionado por Plagas</v>
      </c>
      <c r="BA1445" s="8" t="str">
        <f>+CONCATENATE("Para dar solución al incidente ",Tabla4[[#This Row],[Solución]])</f>
        <v>Para dar solución al incidente Se realiza migración de hilos entre nodos</v>
      </c>
      <c r="BB1445" s="3" t="str">
        <f>+_xlfn.CONCAT(Tabla4[[#This Row],[Causa Raiz]]," ",Tabla4[[#This Row],[Solución2]]," (",Tabla4[[#This Row],[Anillo]],"- Cabecera: ",Tabla4[[#This Row],[Cabecera]],"- Operador: ",Tabla4[[#This Row],[Operador]],")")</f>
        <v>Reportan apertura en el enlace Centro - Plazuelas en el Km 1,9 desde Fatima ocasionado por Plagas Para dar solución al incidente Se realiza migración de hilos entre nodos (NA- Cabecera: NA- Operador: Colombia Telecomunicaciones)</v>
      </c>
    </row>
    <row r="1446" spans="1:54" s="2" customFormat="1" ht="171">
      <c r="A1446" s="38">
        <f t="shared" si="141"/>
        <v>1445</v>
      </c>
      <c r="B1446" s="3">
        <v>8470682</v>
      </c>
      <c r="C1446" s="3" t="s">
        <v>136</v>
      </c>
      <c r="D1446" s="23">
        <v>45388.319444444445</v>
      </c>
      <c r="E1446" s="23">
        <v>45388.520833333336</v>
      </c>
      <c r="F1446" s="1">
        <f t="shared" ca="1" si="146"/>
        <v>0.20138888889050577</v>
      </c>
      <c r="G1446" s="3" t="s">
        <v>55</v>
      </c>
      <c r="H1446" s="41"/>
      <c r="I1446" s="40"/>
      <c r="J1446" s="5" t="s">
        <v>137</v>
      </c>
      <c r="K1446" s="3" t="s">
        <v>57</v>
      </c>
      <c r="L1446" s="9" t="s">
        <v>78</v>
      </c>
      <c r="M1446" s="3" t="s">
        <v>59</v>
      </c>
      <c r="N1446" s="3" t="s">
        <v>60</v>
      </c>
      <c r="O1446" s="3" t="s">
        <v>6935</v>
      </c>
      <c r="P1446" s="3" t="s">
        <v>6936</v>
      </c>
      <c r="Q1446" s="4" t="s">
        <v>6937</v>
      </c>
      <c r="R1446" s="3" t="s">
        <v>947</v>
      </c>
      <c r="S1446" s="3" t="s">
        <v>65</v>
      </c>
      <c r="T1446" s="3" t="s">
        <v>256</v>
      </c>
      <c r="U1446" s="3" t="s">
        <v>6938</v>
      </c>
      <c r="V1446" s="22" t="str">
        <f t="shared" si="145"/>
        <v>RBHFO; Hora de aviso: 7:40 06/04/2024; Solución: Se quita estrés de la fibra y se refusiona Hilo en caja de empalme; Hora de solución: 12:30 06/04/2024; Causa: Falla de Empalme de FiOp</v>
      </c>
      <c r="W1446" s="4" t="s">
        <v>68</v>
      </c>
      <c r="X1446" s="3"/>
      <c r="Y1446" s="3"/>
      <c r="Z1446" s="3" t="s">
        <v>69</v>
      </c>
      <c r="AA1446" s="3" t="s">
        <v>71</v>
      </c>
      <c r="AB1446" s="3">
        <v>0</v>
      </c>
      <c r="AC1446" s="3" t="s">
        <v>71</v>
      </c>
      <c r="AD1446" s="6">
        <v>0</v>
      </c>
      <c r="AE1446" s="7"/>
      <c r="AF1446" s="7"/>
      <c r="AG1446" s="6">
        <f>Tabla4[[#This Row],[Tiempo Parada de Reloj]]+Tabla4[[#This Row],[Tiempo Autorizado por Telefonica (no Máximo)]]</f>
        <v>0</v>
      </c>
      <c r="AH1446" s="7">
        <f t="shared" ca="1" si="142"/>
        <v>0.20138888889050577</v>
      </c>
      <c r="AI1446" s="8">
        <f t="shared" si="143"/>
        <v>0</v>
      </c>
      <c r="AJ1446" s="8">
        <f t="shared" ca="1" si="144"/>
        <v>4.8333333333721384</v>
      </c>
      <c r="AK1446" s="3" t="s">
        <v>106</v>
      </c>
      <c r="AL1446" s="3" t="s">
        <v>71</v>
      </c>
      <c r="AM1446" s="3" t="s">
        <v>69</v>
      </c>
      <c r="AN1446" s="3" t="s">
        <v>73</v>
      </c>
      <c r="AO1446" s="3" t="s">
        <v>87</v>
      </c>
      <c r="AP1446" s="3" t="s">
        <v>87</v>
      </c>
      <c r="AQ1446" s="23">
        <v>45390.477777777778</v>
      </c>
      <c r="AR1446" s="3"/>
      <c r="AS1446" s="23"/>
      <c r="AT1446" s="23"/>
      <c r="AU1446" s="3" t="s">
        <v>74</v>
      </c>
      <c r="AV1446" s="3" t="s">
        <v>526</v>
      </c>
      <c r="AW1446" s="3" t="s">
        <v>5396</v>
      </c>
      <c r="AX1446" s="3">
        <v>4.5369900000000003</v>
      </c>
      <c r="AY1446" s="3">
        <v>-74.115520000000004</v>
      </c>
      <c r="AZ1446" s="8" t="str">
        <f>+CONCATENATE("Reportan apertura en el enlace ",Tabla4[[#This Row],[Enlace]]," en el ",Tabla4[[#This Row],[Distancia óptica]]," ocasionado por ",Tabla4[[#This Row],[Causa del daño]])</f>
        <v>Reportan apertura en el enlace Mov. Victoria - Mov. Comuneros en el Km 5,4 desde Victoria ocasionado por Falla de Empalme de FiOp</v>
      </c>
      <c r="BA1446" s="8" t="str">
        <f>+CONCATENATE("Para dar solución al incidente ",Tabla4[[#This Row],[Solución]])</f>
        <v>Para dar solución al incidente Se quita estrés de la fibra y se refusiona Hilo en caja de empalme</v>
      </c>
      <c r="BB1446" s="3" t="str">
        <f>+_xlfn.CONCAT(Tabla4[[#This Row],[Causa Raiz]]," ",Tabla4[[#This Row],[Solución2]]," (",Tabla4[[#This Row],[Anillo]],"- Cabecera: ",Tabla4[[#This Row],[Cabecera]],"- Operador: ",Tabla4[[#This Row],[Operador]],")")</f>
        <v>Reportan apertura en el enlace Mov. Victoria - Mov. Comuneros en el Km 5,4 desde Victoria ocasionado por Falla de Empalme de FiOp Para dar solución al incidente Se quita estrés de la fibra y se refusiona Hilo en caja de empalme (Anillo 60- Cabecera: Marruecos- Operador: Infraco)</v>
      </c>
    </row>
    <row r="1447" spans="1:54" s="2" customFormat="1" ht="228">
      <c r="A1447" s="38">
        <f t="shared" si="141"/>
        <v>1446</v>
      </c>
      <c r="B1447" s="3">
        <v>8470688</v>
      </c>
      <c r="C1447" s="3" t="s">
        <v>54</v>
      </c>
      <c r="D1447" s="23">
        <v>45388.322916666664</v>
      </c>
      <c r="E1447" s="23">
        <v>45390.5</v>
      </c>
      <c r="F1447" s="1">
        <f t="shared" ca="1" si="146"/>
        <v>2.1770833333357587</v>
      </c>
      <c r="G1447" s="3" t="s">
        <v>55</v>
      </c>
      <c r="H1447" s="41"/>
      <c r="I1447" s="40"/>
      <c r="J1447" s="5" t="s">
        <v>56</v>
      </c>
      <c r="K1447" s="3" t="s">
        <v>77</v>
      </c>
      <c r="L1447" s="9" t="s">
        <v>78</v>
      </c>
      <c r="M1447" s="3" t="s">
        <v>79</v>
      </c>
      <c r="N1447" s="3" t="s">
        <v>308</v>
      </c>
      <c r="O1447" s="3" t="s">
        <v>6939</v>
      </c>
      <c r="P1447" s="3" t="s">
        <v>6940</v>
      </c>
      <c r="Q1447" s="4" t="s">
        <v>6941</v>
      </c>
      <c r="R1447" s="3" t="s">
        <v>248</v>
      </c>
      <c r="S1447" s="3" t="s">
        <v>249</v>
      </c>
      <c r="T1447" s="3" t="s">
        <v>176</v>
      </c>
      <c r="U1447" s="3" t="s">
        <v>6942</v>
      </c>
      <c r="V1447" s="22" t="str">
        <f t="shared" si="145"/>
        <v>RLFO; Hora de aviso: 7:45 06/04/2024; Solución: se realiza tendio de 100 metros de  F.O de 36 hilos y la creacion de 2 empalmes con caja de 48 hilos ; Hora de solución: 12:00 08/04/2024; Causa: Intervención de Terceros. No Identificados</v>
      </c>
      <c r="W1447" s="4" t="s">
        <v>160</v>
      </c>
      <c r="X1447" s="3"/>
      <c r="Y1447" s="3"/>
      <c r="Z1447" s="3" t="s">
        <v>69</v>
      </c>
      <c r="AA1447" s="3" t="s">
        <v>70</v>
      </c>
      <c r="AB1447" s="3">
        <v>8471323</v>
      </c>
      <c r="AC1447" s="3" t="s">
        <v>71</v>
      </c>
      <c r="AD1447" s="6">
        <v>2.0145833333333334</v>
      </c>
      <c r="AE1447" s="7"/>
      <c r="AF1447" s="7"/>
      <c r="AG1447" s="6">
        <f>Tabla4[[#This Row],[Tiempo Parada de Reloj]]+Tabla4[[#This Row],[Tiempo Autorizado por Telefonica (no Máximo)]]</f>
        <v>2.0145833333333334</v>
      </c>
      <c r="AH1447" s="7">
        <f t="shared" ca="1" si="142"/>
        <v>0.16250000000242526</v>
      </c>
      <c r="AI1447" s="8">
        <f t="shared" si="143"/>
        <v>48.35</v>
      </c>
      <c r="AJ1447" s="8">
        <f t="shared" ca="1" si="144"/>
        <v>3.9000000000582062</v>
      </c>
      <c r="AK1447" s="3" t="s">
        <v>73</v>
      </c>
      <c r="AL1447" s="3" t="s">
        <v>70</v>
      </c>
      <c r="AM1447" s="3" t="s">
        <v>87</v>
      </c>
      <c r="AN1447" s="3" t="s">
        <v>87</v>
      </c>
      <c r="AO1447" s="3" t="s">
        <v>87</v>
      </c>
      <c r="AP1447" s="3" t="s">
        <v>87</v>
      </c>
      <c r="AQ1447" s="23">
        <v>45390.95208333333</v>
      </c>
      <c r="AR1447" s="3"/>
      <c r="AS1447" s="23"/>
      <c r="AT1447" s="23"/>
      <c r="AU1447" s="3" t="s">
        <v>710</v>
      </c>
      <c r="AV1447" s="3" t="s">
        <v>6943</v>
      </c>
      <c r="AW1447" s="3" t="s">
        <v>307</v>
      </c>
      <c r="AX1447" s="3">
        <v>4.3073779999999999</v>
      </c>
      <c r="AY1447" s="3">
        <v>-74.803887000000003</v>
      </c>
      <c r="AZ1447" s="8" t="str">
        <f>+CONCATENATE("Reportan apertura en el enlace ",Tabla4[[#This Row],[Enlace]]," en el ",Tabla4[[#This Row],[Distancia óptica]]," ocasionado por ",Tabla4[[#This Row],[Causa del daño]])</f>
        <v>Reportan apertura en el enlace Mov. Sucre - Mov. Club El Peñon en el Km 7,5 desde Mov Club el Peñon ocasionado por Intervención de Terceros. No Identificados</v>
      </c>
      <c r="BA1447" s="8" t="str">
        <f>+CONCATENATE("Para dar solución al incidente ",Tabla4[[#This Row],[Solución]])</f>
        <v xml:space="preserve">Para dar solución al incidente se realiza tendio de 100 metros de  F.O de 36 hilos y la creacion de 2 empalmes con caja de 48 hilos </v>
      </c>
      <c r="BB1447" s="3" t="str">
        <f>+_xlfn.CONCAT(Tabla4[[#This Row],[Causa Raiz]]," ",Tabla4[[#This Row],[Solución2]]," (",Tabla4[[#This Row],[Anillo]],"- Cabecera: ",Tabla4[[#This Row],[Cabecera]],"- Operador: ",Tabla4[[#This Row],[Operador]],")")</f>
        <v>Reportan apertura en el enlace Mov. Sucre - Mov. Club El Peñon en el Km 7,5 desde Mov Club el Peñon ocasionado por Intervención de Terceros. No Identificados Para dar solución al incidente se realiza tendio de 100 metros de  F.O de 36 hilos y la creacion de 2 empalmes con caja de 48 hilos  (LINEAL- Cabecera: GIRARDOT - Operador: Colombia Telecomunicaciones)</v>
      </c>
    </row>
    <row r="1448" spans="1:54" s="2" customFormat="1" ht="213.75">
      <c r="A1448" s="38">
        <f t="shared" si="141"/>
        <v>1447</v>
      </c>
      <c r="B1448" s="3">
        <v>8470391</v>
      </c>
      <c r="C1448" s="3" t="s">
        <v>54</v>
      </c>
      <c r="D1448" s="23">
        <v>45388.40625</v>
      </c>
      <c r="E1448" s="23">
        <v>45388.556250000001</v>
      </c>
      <c r="F1448" s="1">
        <f t="shared" ca="1" si="146"/>
        <v>0.15000000000145519</v>
      </c>
      <c r="G1448" s="3" t="s">
        <v>55</v>
      </c>
      <c r="H1448" s="41"/>
      <c r="I1448" s="40"/>
      <c r="J1448" s="5" t="s">
        <v>56</v>
      </c>
      <c r="K1448" s="3" t="s">
        <v>77</v>
      </c>
      <c r="L1448" s="9" t="s">
        <v>78</v>
      </c>
      <c r="M1448" s="3" t="s">
        <v>838</v>
      </c>
      <c r="N1448" s="3" t="s">
        <v>1365</v>
      </c>
      <c r="O1448" s="3" t="s">
        <v>6944</v>
      </c>
      <c r="P1448" s="3" t="s">
        <v>6945</v>
      </c>
      <c r="Q1448" s="4" t="s">
        <v>6946</v>
      </c>
      <c r="R1448" s="3" t="s">
        <v>2716</v>
      </c>
      <c r="S1448" s="3" t="s">
        <v>249</v>
      </c>
      <c r="T1448" s="3" t="s">
        <v>66</v>
      </c>
      <c r="U1448" s="3" t="s">
        <v>6947</v>
      </c>
      <c r="V1448" s="22" t="str">
        <f t="shared" si="145"/>
        <v>RLFO; Hora de aviso: 9:45 06/04/2024; Solución: Se recuperan 100 mts d ereserva de 8 Hilos y se realiza un empalme de 24 Hilos ; Hora de solución: 13:21 06/04/2024; Causa: Vandalismo</v>
      </c>
      <c r="W1448" s="4" t="s">
        <v>160</v>
      </c>
      <c r="X1448" s="3"/>
      <c r="Y1448" s="3"/>
      <c r="Z1448" s="3" t="s">
        <v>69</v>
      </c>
      <c r="AA1448" s="3" t="s">
        <v>70</v>
      </c>
      <c r="AB1448" s="3">
        <v>8470391</v>
      </c>
      <c r="AC1448" s="3" t="s">
        <v>71</v>
      </c>
      <c r="AD1448" s="6">
        <v>0</v>
      </c>
      <c r="AE1448" s="7"/>
      <c r="AF1448" s="7"/>
      <c r="AG1448" s="6">
        <f>Tabla4[[#This Row],[Tiempo Parada de Reloj]]+Tabla4[[#This Row],[Tiempo Autorizado por Telefonica (no Máximo)]]</f>
        <v>0</v>
      </c>
      <c r="AH1448" s="7">
        <f t="shared" ca="1" si="142"/>
        <v>0.15000000000145519</v>
      </c>
      <c r="AI1448" s="8">
        <f t="shared" si="143"/>
        <v>0</v>
      </c>
      <c r="AJ1448" s="8">
        <f t="shared" ca="1" si="144"/>
        <v>3.6000000000349246</v>
      </c>
      <c r="AK1448" s="3" t="s">
        <v>106</v>
      </c>
      <c r="AL1448" s="3" t="s">
        <v>71</v>
      </c>
      <c r="AM1448" s="3" t="s">
        <v>69</v>
      </c>
      <c r="AN1448" s="3" t="s">
        <v>73</v>
      </c>
      <c r="AO1448" s="3" t="s">
        <v>87</v>
      </c>
      <c r="AP1448" s="3" t="s">
        <v>88</v>
      </c>
      <c r="AQ1448" s="23">
        <v>45409.415972222225</v>
      </c>
      <c r="AR1448" s="3"/>
      <c r="AS1448" s="23"/>
      <c r="AT1448" s="23"/>
      <c r="AU1448" s="3" t="s">
        <v>404</v>
      </c>
      <c r="AV1448" s="3" t="s">
        <v>6948</v>
      </c>
      <c r="AW1448" s="3" t="s">
        <v>1311</v>
      </c>
      <c r="AX1448" s="3">
        <v>4.8605299999999998</v>
      </c>
      <c r="AY1448" s="3">
        <v>-75.661019999999994</v>
      </c>
      <c r="AZ1448" s="8" t="str">
        <f>+CONCATENATE("Reportan apertura en el enlace ",Tabla4[[#This Row],[Enlace]]," en el ",Tabla4[[#This Row],[Distancia óptica]]," ocasionado por ",Tabla4[[#This Row],[Causa del daño]])</f>
        <v>Reportan apertura en el enlace Mov. Santa Isable - Mov. Bosque de la Acuarela en el Km 0,1 desde Bosques de la acuarela ocasionado por Vandalismo</v>
      </c>
      <c r="BA1448" s="8" t="str">
        <f>+CONCATENATE("Para dar solución al incidente ",Tabla4[[#This Row],[Solución]])</f>
        <v xml:space="preserve">Para dar solución al incidente Se recuperan 100 mts d ereserva de 8 Hilos y se realiza un empalme de 24 Hilos </v>
      </c>
      <c r="BB1448" s="3" t="str">
        <f>+_xlfn.CONCAT(Tabla4[[#This Row],[Causa Raiz]]," ",Tabla4[[#This Row],[Solución2]]," (",Tabla4[[#This Row],[Anillo]],"- Cabecera: ",Tabla4[[#This Row],[Cabecera]],"- Operador: ",Tabla4[[#This Row],[Operador]],")")</f>
        <v>Reportan apertura en el enlace Mov. Santa Isable - Mov. Bosque de la Acuarela en el Km 0,1 desde Bosques de la acuarela ocasionado por Vandalismo Para dar solución al incidente Se recuperan 100 mts d ereserva de 8 Hilos y se realiza un empalme de 24 Hilos  (UK- Cabecera: Acuarela- Operador: Colombia Telecomunicaciones)</v>
      </c>
    </row>
    <row r="1449" spans="1:54" s="2" customFormat="1" ht="185.25">
      <c r="A1449" s="38">
        <f t="shared" si="141"/>
        <v>1448</v>
      </c>
      <c r="B1449" s="3">
        <v>8471135</v>
      </c>
      <c r="C1449" s="3" t="s">
        <v>163</v>
      </c>
      <c r="D1449" s="23">
        <v>45388.40625</v>
      </c>
      <c r="E1449" s="23">
        <v>45388.625</v>
      </c>
      <c r="F1449" s="1">
        <f t="shared" ca="1" si="146"/>
        <v>0.21875</v>
      </c>
      <c r="G1449" s="3" t="s">
        <v>55</v>
      </c>
      <c r="H1449" s="41"/>
      <c r="I1449" s="40"/>
      <c r="J1449" s="5" t="s">
        <v>56</v>
      </c>
      <c r="K1449" s="3" t="s">
        <v>108</v>
      </c>
      <c r="L1449" s="9" t="s">
        <v>78</v>
      </c>
      <c r="M1449" s="3" t="s">
        <v>228</v>
      </c>
      <c r="N1449" s="3" t="s">
        <v>315</v>
      </c>
      <c r="O1449" s="3" t="s">
        <v>6949</v>
      </c>
      <c r="P1449" s="3" t="s">
        <v>6950</v>
      </c>
      <c r="Q1449" s="4" t="s">
        <v>6951</v>
      </c>
      <c r="R1449" s="3" t="s">
        <v>233</v>
      </c>
      <c r="S1449" s="3" t="s">
        <v>115</v>
      </c>
      <c r="T1449" s="3" t="s">
        <v>146</v>
      </c>
      <c r="U1449" s="3" t="s">
        <v>1399</v>
      </c>
      <c r="V1449" s="22" t="str">
        <f t="shared" si="145"/>
        <v>RDFO; Hora de aviso: 9:45 06/04/2024; Solución: se realiza migracion de hilos entre empalmes; Hora de solución: 15:00 06/04/2024; Causa: Falla en la Red FiOp</v>
      </c>
      <c r="W1449" s="4" t="s">
        <v>118</v>
      </c>
      <c r="X1449" s="3"/>
      <c r="Y1449" s="3"/>
      <c r="Z1449" s="3" t="s">
        <v>69</v>
      </c>
      <c r="AA1449" s="3" t="s">
        <v>71</v>
      </c>
      <c r="AB1449" s="3">
        <v>0</v>
      </c>
      <c r="AC1449" s="3" t="s">
        <v>71</v>
      </c>
      <c r="AD1449" s="6">
        <v>0</v>
      </c>
      <c r="AE1449" s="7">
        <v>1.0416666666666666E-2</v>
      </c>
      <c r="AF1449" s="7" t="s">
        <v>4651</v>
      </c>
      <c r="AG1449" s="6">
        <f>Tabla4[[#This Row],[Tiempo Parada de Reloj]]+Tabla4[[#This Row],[Tiempo Autorizado por Telefonica (no Máximo)]]</f>
        <v>1.0416666666666666E-2</v>
      </c>
      <c r="AH1449" s="7">
        <f t="shared" ca="1" si="142"/>
        <v>0.21875</v>
      </c>
      <c r="AI1449" s="8">
        <f t="shared" si="143"/>
        <v>0</v>
      </c>
      <c r="AJ1449" s="8">
        <f t="shared" ca="1" si="144"/>
        <v>5.25</v>
      </c>
      <c r="AK1449" s="3" t="s">
        <v>106</v>
      </c>
      <c r="AL1449" s="3" t="s">
        <v>70</v>
      </c>
      <c r="AM1449" s="3" t="s">
        <v>73</v>
      </c>
      <c r="AN1449" s="3" t="s">
        <v>119</v>
      </c>
      <c r="AO1449" s="3" t="s">
        <v>87</v>
      </c>
      <c r="AP1449" s="3" t="s">
        <v>87</v>
      </c>
      <c r="AQ1449" s="23">
        <v>45390.4375</v>
      </c>
      <c r="AR1449" s="3"/>
      <c r="AS1449" s="23"/>
      <c r="AT1449" s="23"/>
      <c r="AU1449" s="3" t="s">
        <v>237</v>
      </c>
      <c r="AV1449" s="3" t="s">
        <v>598</v>
      </c>
      <c r="AW1449" s="3" t="s">
        <v>307</v>
      </c>
      <c r="AX1449" s="3">
        <v>11.1029</v>
      </c>
      <c r="AY1449" s="3">
        <v>-74.228700000000003</v>
      </c>
      <c r="AZ1449" s="8" t="str">
        <f>+CONCATENATE("Reportan apertura en el enlace ",Tabla4[[#This Row],[Enlace]]," en el ",Tabla4[[#This Row],[Distancia óptica]]," ocasionado por ",Tabla4[[#This Row],[Causa del daño]])</f>
        <v>Reportan apertura en el enlace Mov. Santa Marta - Mov. La Esperanza en el Km 25 desde Santa marta ocasionado por Falla en la Red FiOp</v>
      </c>
      <c r="BA1449" s="8" t="str">
        <f>+CONCATENATE("Para dar solución al incidente ",Tabla4[[#This Row],[Solución]])</f>
        <v>Para dar solución al incidente se realiza migracion de hilos entre empalmes</v>
      </c>
      <c r="BB1449" s="3" t="str">
        <f>+_xlfn.CONCAT(Tabla4[[#This Row],[Causa Raiz]]," ",Tabla4[[#This Row],[Solución2]]," (",Tabla4[[#This Row],[Anillo]],"- Cabecera: ",Tabla4[[#This Row],[Cabecera]],"- Operador: ",Tabla4[[#This Row],[Operador]],")")</f>
        <v>Reportan apertura en el enlace Mov. Santa Marta - Mov. La Esperanza en el Km 25 desde Santa marta ocasionado por Falla en la Red FiOp Para dar solución al incidente se realiza migracion de hilos entre empalmes (LINEAL- Cabecera: CALLE 13- Operador: Colombia Telecomunicaciones)</v>
      </c>
    </row>
    <row r="1450" spans="1:54" s="2" customFormat="1" ht="142.5">
      <c r="A1450" s="38">
        <f t="shared" si="141"/>
        <v>1449</v>
      </c>
      <c r="B1450" s="3">
        <v>8468007</v>
      </c>
      <c r="C1450" s="3" t="s">
        <v>54</v>
      </c>
      <c r="D1450" s="23">
        <v>45388.423611111109</v>
      </c>
      <c r="E1450" s="23">
        <v>45388.425000000003</v>
      </c>
      <c r="F1450" s="1">
        <f t="shared" ca="1" si="146"/>
        <v>1.3888888934161514E-3</v>
      </c>
      <c r="G1450" s="3" t="s">
        <v>55</v>
      </c>
      <c r="H1450" s="41"/>
      <c r="I1450" s="40"/>
      <c r="J1450" s="5" t="s">
        <v>56</v>
      </c>
      <c r="K1450" s="3" t="s">
        <v>77</v>
      </c>
      <c r="L1450" s="9" t="s">
        <v>58</v>
      </c>
      <c r="M1450" s="3" t="s">
        <v>745</v>
      </c>
      <c r="N1450" s="3" t="s">
        <v>746</v>
      </c>
      <c r="O1450" s="3" t="s">
        <v>3593</v>
      </c>
      <c r="P1450" s="3" t="s">
        <v>325</v>
      </c>
      <c r="Q1450" s="4" t="s">
        <v>6952</v>
      </c>
      <c r="R1450" s="3" t="s">
        <v>750</v>
      </c>
      <c r="S1450" s="3" t="s">
        <v>158</v>
      </c>
      <c r="T1450" s="3" t="s">
        <v>104</v>
      </c>
      <c r="U1450" s="3" t="s">
        <v>6953</v>
      </c>
      <c r="V1450" s="22" t="str">
        <f t="shared" si="145"/>
        <v>RLFO; Hora de aviso: 10:10 06/04/2024; Solución: Realizan cambio de ptach cord ; Hora de solución: 10:12 06/04/2024; Causa: Visita Fallida</v>
      </c>
      <c r="W1450" s="4" t="s">
        <v>160</v>
      </c>
      <c r="X1450" s="3"/>
      <c r="Y1450" s="3"/>
      <c r="Z1450" s="3" t="s">
        <v>69</v>
      </c>
      <c r="AA1450" s="3" t="s">
        <v>71</v>
      </c>
      <c r="AB1450" s="3">
        <v>0</v>
      </c>
      <c r="AC1450" s="3" t="s">
        <v>71</v>
      </c>
      <c r="AD1450" s="6">
        <v>0</v>
      </c>
      <c r="AE1450" s="7"/>
      <c r="AF1450" s="7"/>
      <c r="AG1450" s="6">
        <f>Tabla4[[#This Row],[Tiempo Parada de Reloj]]+Tabla4[[#This Row],[Tiempo Autorizado por Telefonica (no Máximo)]]</f>
        <v>0</v>
      </c>
      <c r="AH1450" s="7">
        <f t="shared" ca="1" si="142"/>
        <v>1.3888888934161514E-3</v>
      </c>
      <c r="AI1450" s="8">
        <f t="shared" si="143"/>
        <v>0</v>
      </c>
      <c r="AJ1450" s="8">
        <f t="shared" ca="1" si="144"/>
        <v>3.3333333441987634E-2</v>
      </c>
      <c r="AK1450" s="3" t="s">
        <v>73</v>
      </c>
      <c r="AL1450" s="3" t="s">
        <v>71</v>
      </c>
      <c r="AM1450" s="3" t="s">
        <v>69</v>
      </c>
      <c r="AN1450" s="3" t="s">
        <v>73</v>
      </c>
      <c r="AO1450" s="3" t="s">
        <v>73</v>
      </c>
      <c r="AP1450" s="3" t="s">
        <v>73</v>
      </c>
      <c r="AQ1450" s="23">
        <v>45388.5</v>
      </c>
      <c r="AR1450" s="3"/>
      <c r="AS1450" s="23"/>
      <c r="AT1450" s="23"/>
      <c r="AU1450" s="3" t="s">
        <v>752</v>
      </c>
      <c r="AV1450" s="3" t="s">
        <v>69</v>
      </c>
      <c r="AW1450" s="3" t="s">
        <v>69</v>
      </c>
      <c r="AX1450" s="3" t="s">
        <v>69</v>
      </c>
      <c r="AY1450" s="3" t="s">
        <v>69</v>
      </c>
      <c r="AZ1450" s="8" t="str">
        <f>+CONCATENATE("Reportan apertura en el enlace ",Tabla4[[#This Row],[Enlace]]," en el ",Tabla4[[#This Row],[Distancia óptica]]," ocasionado por ",Tabla4[[#This Row],[Causa del daño]])</f>
        <v>Reportan apertura en el enlace Nueva Granada - Central Tuquila en el Km 0 ocasionado por Visita Fallida</v>
      </c>
      <c r="BA1450" s="8" t="str">
        <f>+CONCATENATE("Para dar solución al incidente ",Tabla4[[#This Row],[Solución]])</f>
        <v xml:space="preserve">Para dar solución al incidente Realizan cambio de ptach cord </v>
      </c>
      <c r="BB1450" s="3" t="str">
        <f>+_xlfn.CONCAT(Tabla4[[#This Row],[Causa Raiz]]," ",Tabla4[[#This Row],[Solución2]]," (",Tabla4[[#This Row],[Anillo]],"- Cabecera: ",Tabla4[[#This Row],[Cabecera]],"- Operador: ",Tabla4[[#This Row],[Operador]],")")</f>
        <v>Reportan apertura en el enlace Nueva Granada - Central Tuquila en el Km 0 ocasionado por Visita Fallida Para dar solución al incidente Realizan cambio de ptach cord  (NA- Cabecera: NA- Operador: Colombia Telecomunicaciones)</v>
      </c>
    </row>
    <row r="1451" spans="1:54" s="2" customFormat="1" ht="185.25">
      <c r="A1451" s="38">
        <f t="shared" si="141"/>
        <v>1450</v>
      </c>
      <c r="B1451" s="3">
        <v>8471409</v>
      </c>
      <c r="C1451" s="3" t="s">
        <v>92</v>
      </c>
      <c r="D1451" s="23">
        <v>45388.475694444445</v>
      </c>
      <c r="E1451" s="23">
        <v>45388.8125</v>
      </c>
      <c r="F1451" s="1">
        <f t="shared" ca="1" si="146"/>
        <v>0.33680555555474712</v>
      </c>
      <c r="G1451" s="3" t="s">
        <v>55</v>
      </c>
      <c r="H1451" s="41"/>
      <c r="I1451" s="40"/>
      <c r="J1451" s="5" t="s">
        <v>56</v>
      </c>
      <c r="K1451" s="3" t="s">
        <v>77</v>
      </c>
      <c r="L1451" s="9" t="s">
        <v>58</v>
      </c>
      <c r="M1451" s="3" t="s">
        <v>656</v>
      </c>
      <c r="N1451" s="3" t="s">
        <v>1505</v>
      </c>
      <c r="O1451" s="3" t="s">
        <v>1506</v>
      </c>
      <c r="P1451" s="3" t="s">
        <v>6954</v>
      </c>
      <c r="Q1451" s="4" t="s">
        <v>6955</v>
      </c>
      <c r="R1451" s="3" t="s">
        <v>796</v>
      </c>
      <c r="S1451" s="3" t="s">
        <v>249</v>
      </c>
      <c r="T1451" s="3" t="s">
        <v>256</v>
      </c>
      <c r="U1451" s="3" t="s">
        <v>6956</v>
      </c>
      <c r="V1451" s="22" t="str">
        <f t="shared" si="145"/>
        <v>RTNFO; Hora de aviso: 11:25 06/04/2024; Solución: Se refusionan hilos en caja de empalme ; Hora de solución: 19:30 06/04/2024; Causa: Falla de Empalme de FiOp</v>
      </c>
      <c r="W1451" s="4" t="s">
        <v>160</v>
      </c>
      <c r="X1451" s="3"/>
      <c r="Y1451" s="3"/>
      <c r="Z1451" s="3" t="s">
        <v>69</v>
      </c>
      <c r="AA1451" s="3" t="s">
        <v>70</v>
      </c>
      <c r="AB1451" s="3">
        <v>8473076</v>
      </c>
      <c r="AC1451" s="3" t="s">
        <v>71</v>
      </c>
      <c r="AD1451" s="6">
        <v>0.20833333333333334</v>
      </c>
      <c r="AE1451" s="7"/>
      <c r="AF1451" s="7"/>
      <c r="AG1451" s="6">
        <f>Tabla4[[#This Row],[Tiempo Parada de Reloj]]+Tabla4[[#This Row],[Tiempo Autorizado por Telefonica (no Máximo)]]</f>
        <v>0.20833333333333334</v>
      </c>
      <c r="AH1451" s="7">
        <f t="shared" ca="1" si="142"/>
        <v>0.12847222222141377</v>
      </c>
      <c r="AI1451" s="8">
        <f t="shared" si="143"/>
        <v>5</v>
      </c>
      <c r="AJ1451" s="8">
        <f t="shared" ca="1" si="144"/>
        <v>3.0833333333139308</v>
      </c>
      <c r="AK1451" s="3" t="s">
        <v>73</v>
      </c>
      <c r="AL1451" s="3" t="s">
        <v>70</v>
      </c>
      <c r="AM1451" s="3" t="s">
        <v>119</v>
      </c>
      <c r="AN1451" s="3" t="s">
        <v>119</v>
      </c>
      <c r="AO1451" s="3" t="s">
        <v>73</v>
      </c>
      <c r="AP1451" s="3" t="s">
        <v>73</v>
      </c>
      <c r="AQ1451" s="23">
        <v>45399.462500000001</v>
      </c>
      <c r="AR1451" s="3"/>
      <c r="AS1451" s="23"/>
      <c r="AT1451" s="23"/>
      <c r="AU1451" s="3" t="s">
        <v>89</v>
      </c>
      <c r="AV1451" s="3" t="s">
        <v>1505</v>
      </c>
      <c r="AW1451" s="3" t="s">
        <v>1323</v>
      </c>
      <c r="AX1451" s="3">
        <v>5.2668020000000002</v>
      </c>
      <c r="AY1451" s="3">
        <v>-74.730233999999996</v>
      </c>
      <c r="AZ1451" s="8" t="str">
        <f>+CONCATENATE("Reportan apertura en el enlace ",Tabla4[[#This Row],[Enlace]]," en el ",Tabla4[[#This Row],[Distancia óptica]]," ocasionado por ",Tabla4[[#This Row],[Causa del daño]])</f>
        <v>Reportan apertura en el enlace Honda - La Dorada en el Km 16 desde la Dorada ocasionado por Falla de Empalme de FiOp</v>
      </c>
      <c r="BA1451" s="8" t="str">
        <f>+CONCATENATE("Para dar solución al incidente ",Tabla4[[#This Row],[Solución]])</f>
        <v xml:space="preserve">Para dar solución al incidente Se refusionan hilos en caja de empalme </v>
      </c>
      <c r="BB1451" s="3" t="str">
        <f>+_xlfn.CONCAT(Tabla4[[#This Row],[Causa Raiz]]," ",Tabla4[[#This Row],[Solución2]]," (",Tabla4[[#This Row],[Anillo]],"- Cabecera: ",Tabla4[[#This Row],[Cabecera]],"- Operador: ",Tabla4[[#This Row],[Operador]],")")</f>
        <v>Reportan apertura en el enlace Honda - La Dorada en el Km 16 desde la Dorada ocasionado por Falla de Empalme de FiOp Para dar solución al incidente Se refusionan hilos en caja de empalme  (TRONCAL- Cabecera: LA DORADA- Operador: Colombia Telecomunicaciones)</v>
      </c>
    </row>
    <row r="1452" spans="1:54" s="2" customFormat="1" ht="199.5">
      <c r="A1452" s="38">
        <f t="shared" si="141"/>
        <v>1451</v>
      </c>
      <c r="B1452" s="3">
        <v>8471400</v>
      </c>
      <c r="C1452" s="3" t="s">
        <v>54</v>
      </c>
      <c r="D1452" s="23">
        <v>45388.479166666664</v>
      </c>
      <c r="E1452" s="23">
        <v>45388.625</v>
      </c>
      <c r="F1452" s="1">
        <f t="shared" ca="1" si="146"/>
        <v>0.14583333333575865</v>
      </c>
      <c r="G1452" s="3" t="s">
        <v>55</v>
      </c>
      <c r="H1452" s="41"/>
      <c r="I1452" s="40"/>
      <c r="J1452" s="5" t="s">
        <v>56</v>
      </c>
      <c r="K1452" s="3" t="s">
        <v>57</v>
      </c>
      <c r="L1452" s="9" t="s">
        <v>58</v>
      </c>
      <c r="M1452" s="3" t="s">
        <v>59</v>
      </c>
      <c r="N1452" s="3" t="s">
        <v>60</v>
      </c>
      <c r="O1452" s="3" t="s">
        <v>6957</v>
      </c>
      <c r="P1452" s="3" t="s">
        <v>6958</v>
      </c>
      <c r="Q1452" s="4" t="s">
        <v>6959</v>
      </c>
      <c r="R1452" s="3" t="s">
        <v>947</v>
      </c>
      <c r="S1452" s="3" t="s">
        <v>65</v>
      </c>
      <c r="T1452" s="3" t="s">
        <v>66</v>
      </c>
      <c r="U1452" s="3" t="s">
        <v>6960</v>
      </c>
      <c r="V1452" s="22" t="str">
        <f t="shared" si="145"/>
        <v>RLFO; Hora de aviso: 11:30 06/04/2024; Solución: Se recuperan 70 mts de reserva de 36 hilpos y se realiza un emplame de 36 Hilos; Hora de solución: 15:00 06/04/2024; Causa: Vandalismo</v>
      </c>
      <c r="W1452" s="4" t="s">
        <v>68</v>
      </c>
      <c r="X1452" s="3"/>
      <c r="Y1452" s="3"/>
      <c r="Z1452" s="3" t="s">
        <v>69</v>
      </c>
      <c r="AA1452" s="3" t="s">
        <v>71</v>
      </c>
      <c r="AB1452" s="3">
        <v>0</v>
      </c>
      <c r="AC1452" s="3" t="s">
        <v>71</v>
      </c>
      <c r="AD1452" s="6">
        <v>0</v>
      </c>
      <c r="AE1452" s="7"/>
      <c r="AF1452" s="7"/>
      <c r="AG1452" s="6">
        <f>Tabla4[[#This Row],[Tiempo Parada de Reloj]]+Tabla4[[#This Row],[Tiempo Autorizado por Telefonica (no Máximo)]]</f>
        <v>0</v>
      </c>
      <c r="AH1452" s="7">
        <f t="shared" ca="1" si="142"/>
        <v>0.14583333333575865</v>
      </c>
      <c r="AI1452" s="8">
        <f t="shared" si="143"/>
        <v>0</v>
      </c>
      <c r="AJ1452" s="8">
        <f t="shared" ca="1" si="144"/>
        <v>3.5000000000582077</v>
      </c>
      <c r="AK1452" s="3" t="s">
        <v>106</v>
      </c>
      <c r="AL1452" s="3" t="s">
        <v>70</v>
      </c>
      <c r="AM1452" s="3" t="s">
        <v>73</v>
      </c>
      <c r="AN1452" s="3" t="s">
        <v>119</v>
      </c>
      <c r="AO1452" s="3" t="s">
        <v>87</v>
      </c>
      <c r="AP1452" s="3" t="s">
        <v>87</v>
      </c>
      <c r="AQ1452" s="23">
        <v>45390.668749999997</v>
      </c>
      <c r="AR1452" s="3"/>
      <c r="AS1452" s="23"/>
      <c r="AT1452" s="23"/>
      <c r="AU1452" s="3" t="s">
        <v>74</v>
      </c>
      <c r="AV1452" s="3" t="s">
        <v>837</v>
      </c>
      <c r="AW1452" s="3" t="s">
        <v>135</v>
      </c>
      <c r="AX1452" s="3">
        <v>4.6008332999999997</v>
      </c>
      <c r="AY1452" s="3">
        <v>-74.094443999999996</v>
      </c>
      <c r="AZ1452" s="8" t="str">
        <f>+CONCATENATE("Reportan apertura en el enlace ",Tabla4[[#This Row],[Enlace]]," en el ",Tabla4[[#This Row],[Distancia óptica]]," ocasionado por ",Tabla4[[#This Row],[Causa del daño]])</f>
        <v>Reportan apertura en el enlace Etb Muzu - Progreso en el Km 0,565 desde progreso ocasionado por Vandalismo</v>
      </c>
      <c r="BA1452" s="8" t="str">
        <f>+CONCATENATE("Para dar solución al incidente ",Tabla4[[#This Row],[Solución]])</f>
        <v>Para dar solución al incidente Se recuperan 70 mts de reserva de 36 hilpos y se realiza un emplame de 36 Hilos</v>
      </c>
      <c r="BB1452" s="3" t="str">
        <f>+_xlfn.CONCAT(Tabla4[[#This Row],[Causa Raiz]]," ",Tabla4[[#This Row],[Solución2]]," (",Tabla4[[#This Row],[Anillo]],"- Cabecera: ",Tabla4[[#This Row],[Cabecera]],"- Operador: ",Tabla4[[#This Row],[Operador]],")")</f>
        <v>Reportan apertura en el enlace Etb Muzu - Progreso en el Km 0,565 desde progreso ocasionado por Vandalismo Para dar solución al incidente Se recuperan 70 mts de reserva de 36 hilpos y se realiza un emplame de 36 Hilos (Lineal- Cabecera: Progreso- Operador: Colombia Telecomunicaciones)</v>
      </c>
    </row>
    <row r="1453" spans="1:54" s="2" customFormat="1" ht="185.25">
      <c r="A1453" s="38">
        <f t="shared" si="141"/>
        <v>1452</v>
      </c>
      <c r="B1453" s="3">
        <v>8471559</v>
      </c>
      <c r="C1453" s="3" t="s">
        <v>54</v>
      </c>
      <c r="D1453" s="23">
        <v>45388.510416666664</v>
      </c>
      <c r="E1453" s="23">
        <v>45388.743055555555</v>
      </c>
      <c r="F1453" s="1">
        <f t="shared" ca="1" si="146"/>
        <v>0.23263888889050577</v>
      </c>
      <c r="G1453" s="3" t="s">
        <v>55</v>
      </c>
      <c r="H1453" s="41"/>
      <c r="I1453" s="40"/>
      <c r="J1453" s="5" t="s">
        <v>56</v>
      </c>
      <c r="K1453" s="3" t="s">
        <v>57</v>
      </c>
      <c r="L1453" s="9" t="s">
        <v>78</v>
      </c>
      <c r="M1453" s="3" t="s">
        <v>59</v>
      </c>
      <c r="N1453" s="3" t="s">
        <v>60</v>
      </c>
      <c r="O1453" s="3" t="s">
        <v>6961</v>
      </c>
      <c r="P1453" s="3" t="s">
        <v>6962</v>
      </c>
      <c r="Q1453" s="4" t="s">
        <v>6963</v>
      </c>
      <c r="R1453" s="3" t="s">
        <v>947</v>
      </c>
      <c r="S1453" s="3" t="s">
        <v>65</v>
      </c>
      <c r="T1453" s="3" t="s">
        <v>256</v>
      </c>
      <c r="U1453" s="3" t="s">
        <v>2334</v>
      </c>
      <c r="V1453" s="22" t="str">
        <f t="shared" si="145"/>
        <v>RLFO; Hora de aviso: 12:15 06/04/2024; Solución: se refusiona hilo abierto en caja de empalme; Hora de solución: 17:50 06/04/2024; Causa: Falla de Empalme de FiOp</v>
      </c>
      <c r="W1453" s="4" t="s">
        <v>68</v>
      </c>
      <c r="X1453" s="3"/>
      <c r="Y1453" s="3"/>
      <c r="Z1453" s="3" t="s">
        <v>69</v>
      </c>
      <c r="AA1453" s="3" t="s">
        <v>71</v>
      </c>
      <c r="AB1453" s="3">
        <v>0</v>
      </c>
      <c r="AC1453" s="3" t="s">
        <v>71</v>
      </c>
      <c r="AD1453" s="6">
        <v>6.9444444444444448E-2</v>
      </c>
      <c r="AE1453" s="7"/>
      <c r="AF1453" s="7"/>
      <c r="AG1453" s="6">
        <f>Tabla4[[#This Row],[Tiempo Parada de Reloj]]+Tabla4[[#This Row],[Tiempo Autorizado por Telefonica (no Máximo)]]</f>
        <v>6.9444444444444448E-2</v>
      </c>
      <c r="AH1453" s="7">
        <f t="shared" ca="1" si="142"/>
        <v>0.16319444444606132</v>
      </c>
      <c r="AI1453" s="8">
        <f t="shared" si="143"/>
        <v>1.6666666666666667</v>
      </c>
      <c r="AJ1453" s="8">
        <f t="shared" ca="1" si="144"/>
        <v>3.9166666667054715</v>
      </c>
      <c r="AK1453" s="3" t="s">
        <v>106</v>
      </c>
      <c r="AL1453" s="3" t="s">
        <v>70</v>
      </c>
      <c r="AM1453" s="3" t="s">
        <v>73</v>
      </c>
      <c r="AN1453" s="3" t="s">
        <v>119</v>
      </c>
      <c r="AO1453" s="3" t="s">
        <v>119</v>
      </c>
      <c r="AP1453" s="3" t="s">
        <v>119</v>
      </c>
      <c r="AQ1453" s="23">
        <v>45392.886805555558</v>
      </c>
      <c r="AR1453" s="3"/>
      <c r="AS1453" s="23"/>
      <c r="AT1453" s="23"/>
      <c r="AU1453" s="3" t="s">
        <v>298</v>
      </c>
      <c r="AV1453" s="3" t="s">
        <v>4446</v>
      </c>
      <c r="AW1453" s="3" t="s">
        <v>1311</v>
      </c>
      <c r="AX1453" s="3">
        <v>4.5133330000000003</v>
      </c>
      <c r="AY1453" s="3">
        <v>-74.158055500000003</v>
      </c>
      <c r="AZ1453" s="8" t="str">
        <f>+CONCATENATE("Reportan apertura en el enlace ",Tabla4[[#This Row],[Enlace]]," en el ",Tabla4[[#This Row],[Distancia óptica]]," ocasionado por ",Tabla4[[#This Row],[Causa del daño]])</f>
        <v>Reportan apertura en el enlace Mov. Marichuela - Mov. Quiba Alto en el Km 18,2 desde Marichuela ocasionado por Falla de Empalme de FiOp</v>
      </c>
      <c r="BA1453" s="8" t="str">
        <f>+CONCATENATE("Para dar solución al incidente ",Tabla4[[#This Row],[Solución]])</f>
        <v>Para dar solución al incidente se refusiona hilo abierto en caja de empalme</v>
      </c>
      <c r="BB1453" s="3" t="str">
        <f>+_xlfn.CONCAT(Tabla4[[#This Row],[Causa Raiz]]," ",Tabla4[[#This Row],[Solución2]]," (",Tabla4[[#This Row],[Anillo]],"- Cabecera: ",Tabla4[[#This Row],[Cabecera]],"- Operador: ",Tabla4[[#This Row],[Operador]],")")</f>
        <v>Reportan apertura en el enlace Mov. Marichuela - Mov. Quiba Alto en el Km 18,2 desde Marichuela ocasionado por Falla de Empalme de FiOp Para dar solución al incidente se refusiona hilo abierto en caja de empalme (UK- Cabecera: MARRUECOS- Operador: Colombia Telecomunicaciones)</v>
      </c>
    </row>
    <row r="1454" spans="1:54" s="2" customFormat="1" ht="228">
      <c r="A1454" s="38">
        <f t="shared" si="141"/>
        <v>1453</v>
      </c>
      <c r="B1454" s="3">
        <v>8471624</v>
      </c>
      <c r="C1454" s="3" t="s">
        <v>54</v>
      </c>
      <c r="D1454" s="23">
        <v>45388.520833333336</v>
      </c>
      <c r="E1454" s="23">
        <v>45388.625</v>
      </c>
      <c r="F1454" s="1">
        <f t="shared" ca="1" si="146"/>
        <v>0.10416666666424135</v>
      </c>
      <c r="G1454" s="3" t="s">
        <v>55</v>
      </c>
      <c r="H1454" s="41"/>
      <c r="I1454" s="40"/>
      <c r="J1454" s="5" t="s">
        <v>56</v>
      </c>
      <c r="K1454" s="3" t="s">
        <v>108</v>
      </c>
      <c r="L1454" s="9" t="s">
        <v>58</v>
      </c>
      <c r="M1454" s="3" t="s">
        <v>228</v>
      </c>
      <c r="N1454" s="3" t="s">
        <v>315</v>
      </c>
      <c r="O1454" s="3" t="s">
        <v>6905</v>
      </c>
      <c r="P1454" s="3" t="s">
        <v>6906</v>
      </c>
      <c r="Q1454" s="4" t="s">
        <v>6964</v>
      </c>
      <c r="R1454" s="3" t="s">
        <v>233</v>
      </c>
      <c r="S1454" s="3" t="s">
        <v>115</v>
      </c>
      <c r="T1454" s="3" t="s">
        <v>276</v>
      </c>
      <c r="U1454" s="3" t="s">
        <v>6965</v>
      </c>
      <c r="V1454" s="22" t="str">
        <f t="shared" si="145"/>
        <v>RLFO; Hora de aviso: 12:30 06/04/2024; Solución: Se realiza migracion de fo existente y se realiza dos empalmes de 36 hilos en dos cajas de 48 hilos; Hora de solución: 15:00 06/04/2024; Causa: Intervención de Terceros</v>
      </c>
      <c r="W1454" s="4" t="s">
        <v>6966</v>
      </c>
      <c r="X1454" s="3" t="s">
        <v>6967</v>
      </c>
      <c r="Y1454" s="3" t="s">
        <v>6968</v>
      </c>
      <c r="Z1454" s="3" t="s">
        <v>1349</v>
      </c>
      <c r="AA1454" s="3" t="s">
        <v>70</v>
      </c>
      <c r="AB1454" s="3">
        <v>8471492</v>
      </c>
      <c r="AC1454" s="3" t="s">
        <v>71</v>
      </c>
      <c r="AD1454" s="6">
        <v>0</v>
      </c>
      <c r="AE1454" s="7"/>
      <c r="AF1454" s="7"/>
      <c r="AG1454" s="6">
        <f>Tabla4[[#This Row],[Tiempo Parada de Reloj]]+Tabla4[[#This Row],[Tiempo Autorizado por Telefonica (no Máximo)]]</f>
        <v>0</v>
      </c>
      <c r="AH1454" s="7">
        <f t="shared" ca="1" si="142"/>
        <v>0.10416666666424135</v>
      </c>
      <c r="AI1454" s="8">
        <f t="shared" si="143"/>
        <v>0</v>
      </c>
      <c r="AJ1454" s="8">
        <f t="shared" ca="1" si="144"/>
        <v>2.4999999999417923</v>
      </c>
      <c r="AK1454" s="3" t="s">
        <v>106</v>
      </c>
      <c r="AL1454" s="3" t="s">
        <v>70</v>
      </c>
      <c r="AM1454" s="3" t="s">
        <v>73</v>
      </c>
      <c r="AN1454" s="3" t="s">
        <v>119</v>
      </c>
      <c r="AO1454" s="3" t="s">
        <v>87</v>
      </c>
      <c r="AP1454" s="3" t="s">
        <v>87</v>
      </c>
      <c r="AQ1454" s="23">
        <v>45390.796527777777</v>
      </c>
      <c r="AR1454" s="3"/>
      <c r="AS1454" s="23"/>
      <c r="AT1454" s="23"/>
      <c r="AU1454" s="3" t="s">
        <v>192</v>
      </c>
      <c r="AV1454" s="3" t="s">
        <v>6969</v>
      </c>
      <c r="AW1454" s="3" t="s">
        <v>307</v>
      </c>
      <c r="AX1454" s="3">
        <v>11.186572</v>
      </c>
      <c r="AY1454" s="3">
        <v>-74.225334000000004</v>
      </c>
      <c r="AZ1454" s="8" t="str">
        <f>+CONCATENATE("Reportan apertura en el enlace ",Tabla4[[#This Row],[Enlace]]," en el ",Tabla4[[#This Row],[Distancia óptica]]," ocasionado por ",Tabla4[[#This Row],[Causa del daño]])</f>
        <v>Reportan apertura en el enlace Rodadero - Bello Horizonte en el Km 2,6 desde Rodadero ocasionado por Intervención de Terceros</v>
      </c>
      <c r="BA1454" s="8" t="str">
        <f>+CONCATENATE("Para dar solución al incidente ",Tabla4[[#This Row],[Solución]])</f>
        <v>Para dar solución al incidente Se realiza migracion de fo existente y se realiza dos empalmes de 36 hilos en dos cajas de 48 hilos</v>
      </c>
      <c r="BB1454" s="3" t="str">
        <f>+_xlfn.CONCAT(Tabla4[[#This Row],[Causa Raiz]]," ",Tabla4[[#This Row],[Solución2]]," (",Tabla4[[#This Row],[Anillo]],"- Cabecera: ",Tabla4[[#This Row],[Cabecera]],"- Operador: ",Tabla4[[#This Row],[Operador]],")")</f>
        <v>Reportan apertura en el enlace Rodadero - Bello Horizonte en el Km 2,6 desde Rodadero ocasionado por Intervención de Terceros Para dar solución al incidente Se realiza migracion de fo existente y se realiza dos empalmes de 36 hilos en dos cajas de 48 hilos (LINEAL- Cabecera: RODADERO - Operador: Colombia Telecomunicaciones)</v>
      </c>
    </row>
    <row r="1455" spans="1:54" s="2" customFormat="1" ht="171">
      <c r="A1455" s="38">
        <f t="shared" si="141"/>
        <v>1454</v>
      </c>
      <c r="B1455" s="3">
        <v>8471692</v>
      </c>
      <c r="C1455" s="3" t="s">
        <v>136</v>
      </c>
      <c r="D1455" s="23">
        <v>45388.541666666664</v>
      </c>
      <c r="E1455" s="23">
        <v>45388.791666666664</v>
      </c>
      <c r="F1455" s="1">
        <f t="shared" ca="1" si="146"/>
        <v>0.25</v>
      </c>
      <c r="G1455" s="3" t="s">
        <v>55</v>
      </c>
      <c r="H1455" s="41"/>
      <c r="I1455" s="40"/>
      <c r="J1455" s="5" t="s">
        <v>137</v>
      </c>
      <c r="K1455" s="3" t="s">
        <v>138</v>
      </c>
      <c r="L1455" s="9" t="s">
        <v>58</v>
      </c>
      <c r="M1455" s="3" t="s">
        <v>139</v>
      </c>
      <c r="N1455" s="3" t="s">
        <v>140</v>
      </c>
      <c r="O1455" s="3" t="s">
        <v>6970</v>
      </c>
      <c r="P1455" s="3" t="s">
        <v>6971</v>
      </c>
      <c r="Q1455" s="4" t="s">
        <v>6972</v>
      </c>
      <c r="R1455" s="3" t="s">
        <v>451</v>
      </c>
      <c r="S1455" s="3" t="s">
        <v>145</v>
      </c>
      <c r="T1455" s="3" t="s">
        <v>256</v>
      </c>
      <c r="U1455" s="3" t="s">
        <v>6973</v>
      </c>
      <c r="V1455" s="22" t="str">
        <f t="shared" si="145"/>
        <v>RBHFO; Hora de aviso: 13:00 06/04/2024; Solución: se refusiona hilo abierto en caja  de empalme ; Hora de solución: 19:00 06/04/2024; Causa: Falla de Empalme de FiOp</v>
      </c>
      <c r="W1455" s="4" t="s">
        <v>557</v>
      </c>
      <c r="X1455" s="3"/>
      <c r="Y1455" s="3"/>
      <c r="Z1455" s="3" t="s">
        <v>69</v>
      </c>
      <c r="AA1455" s="3" t="s">
        <v>70</v>
      </c>
      <c r="AB1455" s="3">
        <v>8471674</v>
      </c>
      <c r="AC1455" s="3" t="s">
        <v>71</v>
      </c>
      <c r="AD1455" s="6">
        <v>4.4444444444444446E-2</v>
      </c>
      <c r="AE1455" s="7"/>
      <c r="AF1455" s="7"/>
      <c r="AG1455" s="6">
        <f>Tabla4[[#This Row],[Tiempo Parada de Reloj]]+Tabla4[[#This Row],[Tiempo Autorizado por Telefonica (no Máximo)]]</f>
        <v>4.4444444444444446E-2</v>
      </c>
      <c r="AH1455" s="7">
        <f t="shared" ca="1" si="142"/>
        <v>0.20555555555555555</v>
      </c>
      <c r="AI1455" s="8">
        <f t="shared" si="143"/>
        <v>1.0666666666666667</v>
      </c>
      <c r="AJ1455" s="8">
        <f t="shared" ca="1" si="144"/>
        <v>4.9333333333333336</v>
      </c>
      <c r="AK1455" s="3" t="s">
        <v>106</v>
      </c>
      <c r="AL1455" s="3" t="s">
        <v>70</v>
      </c>
      <c r="AM1455" s="3" t="s">
        <v>73</v>
      </c>
      <c r="AN1455" s="3" t="s">
        <v>119</v>
      </c>
      <c r="AO1455" s="3" t="s">
        <v>119</v>
      </c>
      <c r="AP1455" s="3" t="s">
        <v>119</v>
      </c>
      <c r="AQ1455" s="23">
        <v>45391.790277777778</v>
      </c>
      <c r="AR1455" s="3"/>
      <c r="AS1455" s="23"/>
      <c r="AT1455" s="23"/>
      <c r="AU1455" s="3" t="s">
        <v>1040</v>
      </c>
      <c r="AV1455" s="3" t="s">
        <v>6974</v>
      </c>
      <c r="AW1455" s="3" t="s">
        <v>6975</v>
      </c>
      <c r="AX1455" s="3">
        <v>3.4054099999999998</v>
      </c>
      <c r="AY1455" s="3">
        <v>-76.531530000000004</v>
      </c>
      <c r="AZ1455" s="8" t="str">
        <f>+CONCATENATE("Reportan apertura en el enlace ",Tabla4[[#This Row],[Enlace]]," en el ",Tabla4[[#This Row],[Distancia óptica]]," ocasionado por ",Tabla4[[#This Row],[Causa del daño]])</f>
        <v>Reportan apertura en el enlace OLT Valle de Lili - Colon en el km 2,2 desde Colon  ocasionado por Falla de Empalme de FiOp</v>
      </c>
      <c r="BA1455" s="8" t="str">
        <f>+CONCATENATE("Para dar solución al incidente ",Tabla4[[#This Row],[Solución]])</f>
        <v xml:space="preserve">Para dar solución al incidente se refusiona hilo abierto en caja  de empalme </v>
      </c>
      <c r="BB1455" s="3" t="str">
        <f>+_xlfn.CONCAT(Tabla4[[#This Row],[Causa Raiz]]," ",Tabla4[[#This Row],[Solución2]]," (",Tabla4[[#This Row],[Anillo]],"- Cabecera: ",Tabla4[[#This Row],[Cabecera]],"- Operador: ",Tabla4[[#This Row],[Operador]],")")</f>
        <v>Reportan apertura en el enlace OLT Valle de Lili - Colon en el km 2,2 desde Colon  ocasionado por Falla de Empalme de FiOp Para dar solución al incidente se refusiona hilo abierto en caja  de empalme  (ANILLO 3A- Cabecera: TEQUENDAMA- Operador: Infraco)</v>
      </c>
    </row>
    <row r="1456" spans="1:54" s="2" customFormat="1" ht="199.5">
      <c r="A1456" s="38">
        <f t="shared" si="141"/>
        <v>1455</v>
      </c>
      <c r="B1456" s="3">
        <v>8471758</v>
      </c>
      <c r="C1456" s="3" t="s">
        <v>54</v>
      </c>
      <c r="D1456" s="23">
        <v>45388.555555555555</v>
      </c>
      <c r="E1456" s="23">
        <v>45390.625</v>
      </c>
      <c r="F1456" s="1">
        <f t="shared" ca="1" si="146"/>
        <v>2.0694444444452529</v>
      </c>
      <c r="G1456" s="3" t="s">
        <v>55</v>
      </c>
      <c r="H1456" s="41"/>
      <c r="I1456" s="40"/>
      <c r="J1456" s="5" t="s">
        <v>56</v>
      </c>
      <c r="K1456" s="3" t="s">
        <v>57</v>
      </c>
      <c r="L1456" s="9" t="s">
        <v>78</v>
      </c>
      <c r="M1456" s="3" t="s">
        <v>59</v>
      </c>
      <c r="N1456" s="3" t="s">
        <v>60</v>
      </c>
      <c r="O1456" s="3" t="s">
        <v>6976</v>
      </c>
      <c r="P1456" s="3" t="s">
        <v>6977</v>
      </c>
      <c r="Q1456" s="4" t="s">
        <v>6978</v>
      </c>
      <c r="R1456" s="3" t="s">
        <v>947</v>
      </c>
      <c r="S1456" s="3" t="s">
        <v>65</v>
      </c>
      <c r="T1456" s="3" t="s">
        <v>66</v>
      </c>
      <c r="U1456" s="3" t="s">
        <v>6979</v>
      </c>
      <c r="V1456" s="22" t="str">
        <f t="shared" si="145"/>
        <v>RLFO; Hora de aviso: 13:20 06/04/2024; Solución: se recupera 100 metros de reserva de 36 hilos y se crea una caja de empalme re utilizada; Hora de solución: 15:00 08/04/2024; Causa: Vandalismo</v>
      </c>
      <c r="W1456" s="4" t="s">
        <v>68</v>
      </c>
      <c r="X1456" s="3"/>
      <c r="Y1456" s="3"/>
      <c r="Z1456" s="3" t="s">
        <v>69</v>
      </c>
      <c r="AA1456" s="3" t="s">
        <v>71</v>
      </c>
      <c r="AB1456" s="3">
        <v>0</v>
      </c>
      <c r="AC1456" s="3" t="s">
        <v>71</v>
      </c>
      <c r="AD1456" s="6">
        <v>1.9756944444444444</v>
      </c>
      <c r="AE1456" s="7"/>
      <c r="AF1456" s="7"/>
      <c r="AG1456" s="6">
        <f>Tabla4[[#This Row],[Tiempo Parada de Reloj]]+Tabla4[[#This Row],[Tiempo Autorizado por Telefonica (no Máximo)]]</f>
        <v>1.9756944444444444</v>
      </c>
      <c r="AH1456" s="7">
        <f t="shared" ca="1" si="142"/>
        <v>9.3750000000808464E-2</v>
      </c>
      <c r="AI1456" s="8">
        <f t="shared" si="143"/>
        <v>47.416666666666664</v>
      </c>
      <c r="AJ1456" s="8">
        <f t="shared" ca="1" si="144"/>
        <v>2.2500000000194031</v>
      </c>
      <c r="AK1456" s="3" t="s">
        <v>73</v>
      </c>
      <c r="AL1456" s="3" t="s">
        <v>70</v>
      </c>
      <c r="AM1456" s="3" t="s">
        <v>87</v>
      </c>
      <c r="AN1456" s="3" t="s">
        <v>106</v>
      </c>
      <c r="AO1456" s="3" t="s">
        <v>106</v>
      </c>
      <c r="AP1456" s="3" t="s">
        <v>106</v>
      </c>
      <c r="AQ1456" s="23">
        <v>45394.482638888891</v>
      </c>
      <c r="AR1456" s="3"/>
      <c r="AS1456" s="23"/>
      <c r="AT1456" s="23"/>
      <c r="AU1456" s="3" t="s">
        <v>74</v>
      </c>
      <c r="AV1456" s="3" t="s">
        <v>2344</v>
      </c>
      <c r="AW1456" s="3" t="s">
        <v>1311</v>
      </c>
      <c r="AX1456" s="3">
        <v>4.5558899999999998</v>
      </c>
      <c r="AY1456" s="3">
        <v>-74.109690000000001</v>
      </c>
      <c r="AZ1456" s="8" t="str">
        <f>+CONCATENATE("Reportan apertura en el enlace ",Tabla4[[#This Row],[Enlace]]," en el ",Tabla4[[#This Row],[Distancia óptica]]," ocasionado por ",Tabla4[[#This Row],[Causa del daño]])</f>
        <v>Reportan apertura en el enlace Mov. Morales - Mov. Jorge Cavalier en el Km 0,188 desde Morales ocasionado por Vandalismo</v>
      </c>
      <c r="BA1456" s="8" t="str">
        <f>+CONCATENATE("Para dar solución al incidente ",Tabla4[[#This Row],[Solución]])</f>
        <v>Para dar solución al incidente se recupera 100 metros de reserva de 36 hilos y se crea una caja de empalme re utilizada</v>
      </c>
      <c r="BB1456" s="3" t="str">
        <f>+_xlfn.CONCAT(Tabla4[[#This Row],[Causa Raiz]]," ",Tabla4[[#This Row],[Solución2]]," (",Tabla4[[#This Row],[Anillo]],"- Cabecera: ",Tabla4[[#This Row],[Cabecera]],"- Operador: ",Tabla4[[#This Row],[Operador]],")")</f>
        <v>Reportan apertura en el enlace Mov. Morales - Mov. Jorge Cavalier en el Km 0,188 desde Morales ocasionado por Vandalismo Para dar solución al incidente se recupera 100 metros de reserva de 36 hilos y se crea una caja de empalme re utilizada (UK- Cabecera: CLARET- Operador: Colombia Telecomunicaciones)</v>
      </c>
    </row>
    <row r="1457" spans="1:54" s="2" customFormat="1" ht="142.5">
      <c r="A1457" s="38">
        <f t="shared" si="141"/>
        <v>1456</v>
      </c>
      <c r="B1457" s="3">
        <v>8471786</v>
      </c>
      <c r="C1457" s="3" t="s">
        <v>92</v>
      </c>
      <c r="D1457" s="23">
        <v>45388.552083333336</v>
      </c>
      <c r="E1457" s="23">
        <v>45389.052083333336</v>
      </c>
      <c r="F1457" s="1">
        <f t="shared" ca="1" si="146"/>
        <v>0.5</v>
      </c>
      <c r="G1457" s="3" t="s">
        <v>55</v>
      </c>
      <c r="H1457" s="41"/>
      <c r="I1457" s="40">
        <v>1313116</v>
      </c>
      <c r="J1457" s="5" t="s">
        <v>568</v>
      </c>
      <c r="K1457" s="3" t="s">
        <v>568</v>
      </c>
      <c r="L1457" s="9" t="s">
        <v>58</v>
      </c>
      <c r="M1457" s="3" t="s">
        <v>373</v>
      </c>
      <c r="N1457" s="3" t="s">
        <v>5223</v>
      </c>
      <c r="O1457" s="3" t="s">
        <v>1696</v>
      </c>
      <c r="P1457" s="3" t="s">
        <v>6980</v>
      </c>
      <c r="Q1457" s="4" t="s">
        <v>6981</v>
      </c>
      <c r="R1457" s="3" t="s">
        <v>346</v>
      </c>
      <c r="S1457" s="3" t="s">
        <v>574</v>
      </c>
      <c r="T1457" s="3" t="s">
        <v>211</v>
      </c>
      <c r="U1457" s="3" t="s">
        <v>6982</v>
      </c>
      <c r="V1457" s="22" t="str">
        <f t="shared" si="145"/>
        <v>RTNFO; Hora de aviso: 13:15 06/04/2024; Solución: Actividades hechas por Azteca; Hora de solución: 1:15 07/04/2024; Causa: Podas</v>
      </c>
      <c r="W1457" s="4" t="s">
        <v>576</v>
      </c>
      <c r="X1457" s="3"/>
      <c r="Y1457" s="3"/>
      <c r="Z1457" s="3" t="s">
        <v>69</v>
      </c>
      <c r="AA1457" s="3" t="s">
        <v>71</v>
      </c>
      <c r="AB1457" s="3">
        <v>0</v>
      </c>
      <c r="AC1457" s="3" t="s">
        <v>71</v>
      </c>
      <c r="AD1457" s="6">
        <v>2.0833333333333332E-2</v>
      </c>
      <c r="AE1457" s="7"/>
      <c r="AF1457" s="7"/>
      <c r="AG1457" s="6">
        <f>Tabla4[[#This Row],[Tiempo Parada de Reloj]]+Tabla4[[#This Row],[Tiempo Autorizado por Telefonica (no Máximo)]]</f>
        <v>2.0833333333333332E-2</v>
      </c>
      <c r="AH1457" s="7">
        <f t="shared" ca="1" si="142"/>
        <v>0.47916666666666669</v>
      </c>
      <c r="AI1457" s="8">
        <f t="shared" si="143"/>
        <v>0.5</v>
      </c>
      <c r="AJ1457" s="8">
        <f t="shared" ca="1" si="144"/>
        <v>11.5</v>
      </c>
      <c r="AK1457" s="3" t="s">
        <v>106</v>
      </c>
      <c r="AL1457" s="3" t="s">
        <v>70</v>
      </c>
      <c r="AM1457" s="3" t="s">
        <v>87</v>
      </c>
      <c r="AN1457" s="3" t="s">
        <v>87</v>
      </c>
      <c r="AO1457" s="3" t="s">
        <v>87</v>
      </c>
      <c r="AP1457" s="3" t="s">
        <v>87</v>
      </c>
      <c r="AQ1457" s="23">
        <v>45390.652777777781</v>
      </c>
      <c r="AR1457" s="3"/>
      <c r="AS1457" s="23"/>
      <c r="AT1457" s="23"/>
      <c r="AU1457" s="3" t="s">
        <v>568</v>
      </c>
      <c r="AV1457" s="3" t="s">
        <v>69</v>
      </c>
      <c r="AW1457" s="3" t="s">
        <v>69</v>
      </c>
      <c r="AX1457" s="3">
        <v>4.1108000000000002</v>
      </c>
      <c r="AY1457" s="3">
        <v>-73.655000000000001</v>
      </c>
      <c r="AZ1457" s="8" t="str">
        <f>+CONCATENATE("Reportan apertura en el enlace ",Tabla4[[#This Row],[Enlace]]," en el ",Tabla4[[#This Row],[Distancia óptica]]," ocasionado por ",Tabla4[[#This Row],[Causa del daño]])</f>
        <v>Reportan apertura en el enlace Villavicencio - Aguazul en el km 30,7 desde Acacias ocasionado por Podas</v>
      </c>
      <c r="BA1457" s="8" t="str">
        <f>+CONCATENATE("Para dar solución al incidente ",Tabla4[[#This Row],[Solución]])</f>
        <v>Para dar solución al incidente Actividades hechas por Azteca</v>
      </c>
      <c r="BB1457" s="3" t="str">
        <f>+_xlfn.CONCAT(Tabla4[[#This Row],[Causa Raiz]]," ",Tabla4[[#This Row],[Solución2]]," (",Tabla4[[#This Row],[Anillo]],"- Cabecera: ",Tabla4[[#This Row],[Cabecera]],"- Operador: ",Tabla4[[#This Row],[Operador]],")")</f>
        <v>Reportan apertura en el enlace Villavicencio - Aguazul en el km 30,7 desde Acacias ocasionado por Podas Para dar solución al incidente Actividades hechas por Azteca (NA- Cabecera: NA- Operador: Azteca)</v>
      </c>
    </row>
    <row r="1458" spans="1:54" s="2" customFormat="1" ht="185.25">
      <c r="A1458" s="38">
        <f t="shared" si="141"/>
        <v>1457</v>
      </c>
      <c r="B1458" s="3">
        <v>8471824</v>
      </c>
      <c r="C1458" s="3" t="s">
        <v>54</v>
      </c>
      <c r="D1458" s="23">
        <v>45388.583333333336</v>
      </c>
      <c r="E1458" s="23">
        <v>45388.663194444445</v>
      </c>
      <c r="F1458" s="1">
        <f t="shared" ca="1" si="146"/>
        <v>7.9861111109494232E-2</v>
      </c>
      <c r="G1458" s="3" t="s">
        <v>55</v>
      </c>
      <c r="H1458" s="41"/>
      <c r="I1458" s="40"/>
      <c r="J1458" s="5" t="s">
        <v>56</v>
      </c>
      <c r="K1458" s="3" t="s">
        <v>77</v>
      </c>
      <c r="L1458" s="9" t="s">
        <v>78</v>
      </c>
      <c r="M1458" s="3" t="s">
        <v>373</v>
      </c>
      <c r="N1458" s="3" t="s">
        <v>374</v>
      </c>
      <c r="O1458" s="3" t="s">
        <v>6983</v>
      </c>
      <c r="P1458" s="3" t="s">
        <v>6984</v>
      </c>
      <c r="Q1458" s="4" t="s">
        <v>6985</v>
      </c>
      <c r="R1458" s="3" t="s">
        <v>346</v>
      </c>
      <c r="S1458" s="3" t="s">
        <v>249</v>
      </c>
      <c r="T1458" s="3" t="s">
        <v>146</v>
      </c>
      <c r="U1458" s="3" t="s">
        <v>1399</v>
      </c>
      <c r="V1458" s="22" t="str">
        <f t="shared" si="145"/>
        <v>RLFO; Hora de aviso: 14:00 06/04/2024; Solución: se realiza migracion de hilos entre empalmes; Hora de solución: 15:55 06/04/2024; Causa: Falla en la Red FiOp</v>
      </c>
      <c r="W1458" s="4" t="s">
        <v>160</v>
      </c>
      <c r="X1458" s="3"/>
      <c r="Y1458" s="3"/>
      <c r="Z1458" s="3" t="s">
        <v>69</v>
      </c>
      <c r="AA1458" s="3" t="s">
        <v>71</v>
      </c>
      <c r="AB1458" s="3">
        <v>0</v>
      </c>
      <c r="AC1458" s="3" t="s">
        <v>70</v>
      </c>
      <c r="AD1458" s="6">
        <v>0</v>
      </c>
      <c r="AE1458" s="7"/>
      <c r="AF1458" s="7"/>
      <c r="AG1458" s="6">
        <f>Tabla4[[#This Row],[Tiempo Parada de Reloj]]+Tabla4[[#This Row],[Tiempo Autorizado por Telefonica (no Máximo)]]</f>
        <v>0</v>
      </c>
      <c r="AH1458" s="7">
        <f t="shared" ca="1" si="142"/>
        <v>7.9861111109494232E-2</v>
      </c>
      <c r="AI1458" s="8">
        <f t="shared" si="143"/>
        <v>0</v>
      </c>
      <c r="AJ1458" s="8">
        <f t="shared" ca="1" si="144"/>
        <v>1.9166666666278616</v>
      </c>
      <c r="AK1458" s="3" t="s">
        <v>106</v>
      </c>
      <c r="AL1458" s="3" t="s">
        <v>70</v>
      </c>
      <c r="AM1458" s="3" t="s">
        <v>73</v>
      </c>
      <c r="AN1458" s="3" t="s">
        <v>119</v>
      </c>
      <c r="AO1458" s="3" t="s">
        <v>106</v>
      </c>
      <c r="AP1458" s="3" t="s">
        <v>106</v>
      </c>
      <c r="AQ1458" s="23">
        <v>45391.463194444441</v>
      </c>
      <c r="AR1458" s="3"/>
      <c r="AS1458" s="23"/>
      <c r="AT1458" s="23"/>
      <c r="AU1458" s="3" t="s">
        <v>1266</v>
      </c>
      <c r="AV1458" s="3" t="s">
        <v>6986</v>
      </c>
      <c r="AW1458" s="3" t="s">
        <v>1311</v>
      </c>
      <c r="AX1458" s="3">
        <v>4.0797220000000003</v>
      </c>
      <c r="AY1458" s="3">
        <v>-73.683300000000003</v>
      </c>
      <c r="AZ1458" s="8" t="str">
        <f>+CONCATENATE("Reportan apertura en el enlace ",Tabla4[[#This Row],[Enlace]]," en el ",Tabla4[[#This Row],[Distancia óptica]]," ocasionado por ",Tabla4[[#This Row],[Causa del daño]])</f>
        <v>Reportan apertura en el enlace Mov. Catumare - Mov. Nohora en el Km 2,2 desde Catumare ocasionado por Falla en la Red FiOp</v>
      </c>
      <c r="BA1458" s="8" t="str">
        <f>+CONCATENATE("Para dar solución al incidente ",Tabla4[[#This Row],[Solución]])</f>
        <v>Para dar solución al incidente se realiza migracion de hilos entre empalmes</v>
      </c>
      <c r="BB1458" s="3" t="str">
        <f>+_xlfn.CONCAT(Tabla4[[#This Row],[Causa Raiz]]," ",Tabla4[[#This Row],[Solución2]]," (",Tabla4[[#This Row],[Anillo]],"- Cabecera: ",Tabla4[[#This Row],[Cabecera]],"- Operador: ",Tabla4[[#This Row],[Operador]],")")</f>
        <v>Reportan apertura en el enlace Mov. Catumare - Mov. Nohora en el Km 2,2 desde Catumare ocasionado por Falla en la Red FiOp Para dar solución al incidente se realiza migracion de hilos entre empalmes (UK- Cabecera: MOV NOHORA- Operador: Colombia Telecomunicaciones)</v>
      </c>
    </row>
    <row r="1459" spans="1:54" s="2" customFormat="1" ht="185.25">
      <c r="A1459" s="38">
        <f t="shared" si="141"/>
        <v>1458</v>
      </c>
      <c r="B1459" s="3">
        <v>8472537</v>
      </c>
      <c r="C1459" s="3" t="s">
        <v>54</v>
      </c>
      <c r="D1459" s="23">
        <v>45388.729166666664</v>
      </c>
      <c r="E1459" s="23">
        <v>45397.583333333336</v>
      </c>
      <c r="F1459" s="1">
        <f t="shared" ca="1" si="146"/>
        <v>8.8541666666715173</v>
      </c>
      <c r="G1459" s="3" t="s">
        <v>55</v>
      </c>
      <c r="H1459" s="41"/>
      <c r="I1459" s="40"/>
      <c r="J1459" s="5" t="s">
        <v>56</v>
      </c>
      <c r="K1459" s="3" t="s">
        <v>93</v>
      </c>
      <c r="L1459" s="9" t="s">
        <v>58</v>
      </c>
      <c r="M1459" s="3" t="s">
        <v>59</v>
      </c>
      <c r="N1459" s="3" t="s">
        <v>60</v>
      </c>
      <c r="O1459" s="3" t="s">
        <v>6987</v>
      </c>
      <c r="P1459" s="3" t="s">
        <v>6988</v>
      </c>
      <c r="Q1459" s="4" t="s">
        <v>6989</v>
      </c>
      <c r="R1459" s="3" t="s">
        <v>947</v>
      </c>
      <c r="S1459" s="3" t="s">
        <v>65</v>
      </c>
      <c r="T1459" s="3" t="s">
        <v>146</v>
      </c>
      <c r="U1459" s="3" t="s">
        <v>6238</v>
      </c>
      <c r="V1459" s="22" t="str">
        <f t="shared" si="145"/>
        <v>RLFO; Hora de aviso: 17:30 06/04/2024; Solución: Se quita dobles en el cable de fo; Hora de solución: 14:00 15/04/2024; Causa: Falla en la Red FiOp</v>
      </c>
      <c r="W1459" s="4" t="s">
        <v>68</v>
      </c>
      <c r="X1459" s="3"/>
      <c r="Y1459" s="3"/>
      <c r="Z1459" s="3" t="s">
        <v>69</v>
      </c>
      <c r="AA1459" s="3" t="s">
        <v>71</v>
      </c>
      <c r="AB1459" s="3">
        <v>0</v>
      </c>
      <c r="AC1459" s="3" t="s">
        <v>71</v>
      </c>
      <c r="AD1459" s="6">
        <v>8.688194444444445</v>
      </c>
      <c r="AE1459" s="7"/>
      <c r="AF1459" s="7"/>
      <c r="AG1459" s="6">
        <f>Tabla4[[#This Row],[Tiempo Parada de Reloj]]+Tabla4[[#This Row],[Tiempo Autorizado por Telefonica (no Máximo)]]</f>
        <v>8.688194444444445</v>
      </c>
      <c r="AH1459" s="7">
        <f t="shared" ca="1" si="142"/>
        <v>0.16597222222707231</v>
      </c>
      <c r="AI1459" s="8">
        <f t="shared" si="143"/>
        <v>208.51666666666668</v>
      </c>
      <c r="AJ1459" s="8">
        <f t="shared" ca="1" si="144"/>
        <v>3.9833333334497354</v>
      </c>
      <c r="AK1459" s="3" t="s">
        <v>98</v>
      </c>
      <c r="AL1459" s="3" t="s">
        <v>70</v>
      </c>
      <c r="AM1459" s="3" t="s">
        <v>88</v>
      </c>
      <c r="AN1459" s="3" t="s">
        <v>72</v>
      </c>
      <c r="AO1459" s="3" t="s">
        <v>73</v>
      </c>
      <c r="AP1459" s="3" t="s">
        <v>73</v>
      </c>
      <c r="AQ1459" s="23">
        <v>45398.861111111109</v>
      </c>
      <c r="AR1459" s="3"/>
      <c r="AS1459" s="23"/>
      <c r="AT1459" s="23"/>
      <c r="AU1459" s="3" t="s">
        <v>298</v>
      </c>
      <c r="AV1459" s="3" t="s">
        <v>4369</v>
      </c>
      <c r="AW1459" s="3" t="s">
        <v>6990</v>
      </c>
      <c r="AX1459" s="3">
        <v>4.6143599999999996</v>
      </c>
      <c r="AY1459" s="3">
        <v>-74.081069999999997</v>
      </c>
      <c r="AZ1459" s="8" t="str">
        <f>+CONCATENATE("Reportan apertura en el enlace ",Tabla4[[#This Row],[Enlace]]," en el ",Tabla4[[#This Row],[Distancia óptica]]," ocasionado por ",Tabla4[[#This Row],[Causa del daño]])</f>
        <v>Reportan apertura en el enlace DTO 52111 - DTO 52031 en el Km 1,2 desde Telecom Centro ocasionado por Falla en la Red FiOp</v>
      </c>
      <c r="BA1459" s="8" t="str">
        <f>+CONCATENATE("Para dar solución al incidente ",Tabla4[[#This Row],[Solución]])</f>
        <v>Para dar solución al incidente Se quita dobles en el cable de fo</v>
      </c>
      <c r="BB1459" s="3" t="str">
        <f>+_xlfn.CONCAT(Tabla4[[#This Row],[Causa Raiz]]," ",Tabla4[[#This Row],[Solución2]]," (",Tabla4[[#This Row],[Anillo]],"- Cabecera: ",Tabla4[[#This Row],[Cabecera]],"- Operador: ",Tabla4[[#This Row],[Operador]],")")</f>
        <v>Reportan apertura en el enlace DTO 52111 - DTO 52031 en el Km 1,2 desde Telecom Centro ocasionado por Falla en la Red FiOp Para dar solución al incidente Se quita dobles en el cable de fo (Anillo 3c Lado A- Cabecera: telecom centro- Operador: Colombia Telecomunicaciones)</v>
      </c>
    </row>
    <row r="1460" spans="1:54" s="2" customFormat="1" ht="171">
      <c r="A1460" s="38">
        <f t="shared" si="141"/>
        <v>1459</v>
      </c>
      <c r="B1460" s="3">
        <v>8470240</v>
      </c>
      <c r="C1460" s="3" t="s">
        <v>54</v>
      </c>
      <c r="D1460" s="23">
        <v>45388.729166666664</v>
      </c>
      <c r="E1460" s="23">
        <v>45388.770833333336</v>
      </c>
      <c r="F1460" s="1">
        <f t="shared" ca="1" si="146"/>
        <v>4.1666666671517305E-2</v>
      </c>
      <c r="G1460" s="3" t="s">
        <v>55</v>
      </c>
      <c r="H1460" s="41"/>
      <c r="I1460" s="40"/>
      <c r="J1460" s="5" t="s">
        <v>56</v>
      </c>
      <c r="K1460" s="3" t="s">
        <v>77</v>
      </c>
      <c r="L1460" s="9" t="s">
        <v>78</v>
      </c>
      <c r="M1460" s="3" t="s">
        <v>373</v>
      </c>
      <c r="N1460" s="3" t="s">
        <v>374</v>
      </c>
      <c r="O1460" s="3" t="s">
        <v>6991</v>
      </c>
      <c r="P1460" s="3" t="s">
        <v>6992</v>
      </c>
      <c r="Q1460" s="4" t="s">
        <v>6993</v>
      </c>
      <c r="R1460" s="3" t="s">
        <v>992</v>
      </c>
      <c r="S1460" s="3" t="s">
        <v>249</v>
      </c>
      <c r="T1460" s="3" t="s">
        <v>66</v>
      </c>
      <c r="U1460" s="3" t="s">
        <v>6994</v>
      </c>
      <c r="V1460" s="22" t="str">
        <f t="shared" si="145"/>
        <v>RLFO; Hora de aviso: 17:30 06/04/2024; Solución: Se recupero 30 mts de reserva y se hace un empalme de 8 hilos; Hora de solución: 18:30 06/04/2024; Causa: Vandalismo</v>
      </c>
      <c r="W1460" s="4" t="s">
        <v>160</v>
      </c>
      <c r="X1460" s="3"/>
      <c r="Y1460" s="3"/>
      <c r="Z1460" s="3" t="s">
        <v>69</v>
      </c>
      <c r="AA1460" s="3" t="s">
        <v>70</v>
      </c>
      <c r="AB1460" s="3">
        <v>8470240</v>
      </c>
      <c r="AC1460" s="3" t="s">
        <v>71</v>
      </c>
      <c r="AD1460" s="6">
        <v>0</v>
      </c>
      <c r="AE1460" s="7"/>
      <c r="AF1460" s="7"/>
      <c r="AG1460" s="6">
        <f>Tabla4[[#This Row],[Tiempo Parada de Reloj]]+Tabla4[[#This Row],[Tiempo Autorizado por Telefonica (no Máximo)]]</f>
        <v>0</v>
      </c>
      <c r="AH1460" s="7">
        <f t="shared" ca="1" si="142"/>
        <v>4.1666666671517305E-2</v>
      </c>
      <c r="AI1460" s="8">
        <f t="shared" si="143"/>
        <v>0</v>
      </c>
      <c r="AJ1460" s="8">
        <f t="shared" ca="1" si="144"/>
        <v>1.0000000001164153</v>
      </c>
      <c r="AK1460" s="3" t="s">
        <v>119</v>
      </c>
      <c r="AL1460" s="3" t="s">
        <v>71</v>
      </c>
      <c r="AM1460" s="3" t="s">
        <v>69</v>
      </c>
      <c r="AN1460" s="3" t="s">
        <v>119</v>
      </c>
      <c r="AO1460" s="3" t="s">
        <v>106</v>
      </c>
      <c r="AP1460" s="3" t="s">
        <v>106</v>
      </c>
      <c r="AQ1460" s="23">
        <v>45392.405555555553</v>
      </c>
      <c r="AR1460" s="3"/>
      <c r="AS1460" s="23"/>
      <c r="AT1460" s="23"/>
      <c r="AU1460" s="3" t="s">
        <v>313</v>
      </c>
      <c r="AV1460" s="3" t="s">
        <v>6995</v>
      </c>
      <c r="AW1460" s="3" t="s">
        <v>6996</v>
      </c>
      <c r="AX1460" s="3">
        <v>4.1442100000000002</v>
      </c>
      <c r="AY1460" s="3">
        <v>-73.636399999999995</v>
      </c>
      <c r="AZ1460" s="8" t="str">
        <f>+CONCATENATE("Reportan apertura en el enlace ",Tabla4[[#This Row],[Enlace]]," en el ",Tabla4[[#This Row],[Distancia óptica]]," ocasionado por ",Tabla4[[#This Row],[Causa del daño]])</f>
        <v>Reportan apertura en el enlace Mov. Barzal - Mov. Virrey en el Km 0,4 desde Barzal ocasionado por Vandalismo</v>
      </c>
      <c r="BA1460" s="8" t="str">
        <f>+CONCATENATE("Para dar solución al incidente ",Tabla4[[#This Row],[Solución]])</f>
        <v>Para dar solución al incidente Se recupero 30 mts de reserva y se hace un empalme de 8 hilos</v>
      </c>
      <c r="BB1460" s="3" t="str">
        <f>+_xlfn.CONCAT(Tabla4[[#This Row],[Causa Raiz]]," ",Tabla4[[#This Row],[Solución2]]," (",Tabla4[[#This Row],[Anillo]],"- Cabecera: ",Tabla4[[#This Row],[Cabecera]],"- Operador: ",Tabla4[[#This Row],[Operador]],")")</f>
        <v>Reportan apertura en el enlace Mov. Barzal - Mov. Virrey en el Km 0,4 desde Barzal ocasionado por Vandalismo Para dar solución al incidente Se recupero 30 mts de reserva y se hace un empalme de 8 hilos (Uk Barzal- Cabecera: Brazal- Operador: Colombia Telecomunicaciones)</v>
      </c>
    </row>
    <row r="1461" spans="1:54" s="2" customFormat="1" ht="199.5">
      <c r="A1461" s="38">
        <f t="shared" si="141"/>
        <v>1460</v>
      </c>
      <c r="B1461" s="3">
        <v>8472746</v>
      </c>
      <c r="C1461" s="3" t="s">
        <v>92</v>
      </c>
      <c r="D1461" s="23">
        <v>45388.802083333336</v>
      </c>
      <c r="E1461" s="23">
        <v>45388.951388888891</v>
      </c>
      <c r="F1461" s="1">
        <f t="shared" ca="1" si="146"/>
        <v>0.14930555555474712</v>
      </c>
      <c r="G1461" s="3" t="s">
        <v>55</v>
      </c>
      <c r="H1461" s="41"/>
      <c r="I1461" s="40"/>
      <c r="J1461" s="5" t="s">
        <v>56</v>
      </c>
      <c r="K1461" s="3" t="s">
        <v>203</v>
      </c>
      <c r="L1461" s="9" t="s">
        <v>58</v>
      </c>
      <c r="M1461" s="3" t="s">
        <v>169</v>
      </c>
      <c r="N1461" s="3" t="s">
        <v>437</v>
      </c>
      <c r="O1461" s="3" t="s">
        <v>3528</v>
      </c>
      <c r="P1461" s="3" t="s">
        <v>6997</v>
      </c>
      <c r="Q1461" s="4" t="s">
        <v>6998</v>
      </c>
      <c r="R1461" s="3" t="s">
        <v>2183</v>
      </c>
      <c r="S1461" s="3" t="s">
        <v>221</v>
      </c>
      <c r="T1461" s="3" t="s">
        <v>256</v>
      </c>
      <c r="U1461" s="3" t="s">
        <v>6999</v>
      </c>
      <c r="V1461" s="22" t="str">
        <f t="shared" si="145"/>
        <v>RTNFO; Hora de aviso: 19:15 06/04/2024; Solución: Para dar solucion se refusiona hilos de empalme existente ; Hora de solución: 22:50 06/04/2024; Causa: Falla de Empalme de FiOp</v>
      </c>
      <c r="W1461" s="4" t="s">
        <v>7000</v>
      </c>
      <c r="X1461" s="3" t="s">
        <v>7001</v>
      </c>
      <c r="Y1461" s="3" t="s">
        <v>7002</v>
      </c>
      <c r="Z1461" s="3" t="s">
        <v>106</v>
      </c>
      <c r="AA1461" s="3" t="s">
        <v>71</v>
      </c>
      <c r="AB1461" s="3">
        <v>0</v>
      </c>
      <c r="AC1461" s="3" t="s">
        <v>71</v>
      </c>
      <c r="AD1461" s="6">
        <v>0</v>
      </c>
      <c r="AE1461" s="7"/>
      <c r="AF1461" s="7"/>
      <c r="AG1461" s="6">
        <f>Tabla4[[#This Row],[Tiempo Parada de Reloj]]+Tabla4[[#This Row],[Tiempo Autorizado por Telefonica (no Máximo)]]</f>
        <v>0</v>
      </c>
      <c r="AH1461" s="7">
        <f t="shared" ca="1" si="142"/>
        <v>0.14930555555474712</v>
      </c>
      <c r="AI1461" s="8">
        <f t="shared" si="143"/>
        <v>0</v>
      </c>
      <c r="AJ1461" s="8">
        <f t="shared" ca="1" si="144"/>
        <v>3.5833333333139308</v>
      </c>
      <c r="AK1461" s="3" t="s">
        <v>98</v>
      </c>
      <c r="AL1461" s="3" t="s">
        <v>70</v>
      </c>
      <c r="AM1461" s="3" t="s">
        <v>87</v>
      </c>
      <c r="AN1461" s="3" t="s">
        <v>87</v>
      </c>
      <c r="AO1461" s="3" t="s">
        <v>119</v>
      </c>
      <c r="AP1461" s="3" t="s">
        <v>119</v>
      </c>
      <c r="AQ1461" s="23">
        <v>45391.688194444447</v>
      </c>
      <c r="AR1461" s="3"/>
      <c r="AS1461" s="23" t="s">
        <v>3535</v>
      </c>
      <c r="AT1461" s="23"/>
      <c r="AU1461" s="3" t="s">
        <v>192</v>
      </c>
      <c r="AV1461" s="3" t="s">
        <v>7003</v>
      </c>
      <c r="AW1461" s="3" t="s">
        <v>135</v>
      </c>
      <c r="AX1461" s="3">
        <v>7.3776000000000002</v>
      </c>
      <c r="AY1461" s="3">
        <v>-72.632999999999996</v>
      </c>
      <c r="AZ1461" s="8" t="str">
        <f>+CONCATENATE("Reportan apertura en el enlace ",Tabla4[[#This Row],[Enlace]]," en el ",Tabla4[[#This Row],[Distancia óptica]]," ocasionado por ",Tabla4[[#This Row],[Causa del daño]])</f>
        <v>Reportan apertura en el enlace Cerro Oriente - Cúcuta en el Km 79,7 desde Cucuta ocasionado por Falla de Empalme de FiOp</v>
      </c>
      <c r="BA1461" s="8" t="str">
        <f>+CONCATENATE("Para dar solución al incidente ",Tabla4[[#This Row],[Solución]])</f>
        <v xml:space="preserve">Para dar solución al incidente Para dar solucion se refusiona hilos de empalme existente </v>
      </c>
      <c r="BB1461" s="3" t="str">
        <f>+_xlfn.CONCAT(Tabla4[[#This Row],[Causa Raiz]]," ",Tabla4[[#This Row],[Solución2]]," (",Tabla4[[#This Row],[Anillo]],"- Cabecera: ",Tabla4[[#This Row],[Cabecera]],"- Operador: ",Tabla4[[#This Row],[Operador]],")")</f>
        <v>Reportan apertura en el enlace Cerro Oriente - Cúcuta en el Km 79,7 desde Cucuta ocasionado por Falla de Empalme de FiOp Para dar solución al incidente Para dar solucion se refusiona hilos de empalme existente  (Lineal- Cabecera: CUCUTA AV 0- Operador: Colombia Telecomunicaciones)</v>
      </c>
    </row>
    <row r="1462" spans="1:54" s="2" customFormat="1" ht="199.5">
      <c r="A1462" s="38">
        <f t="shared" si="141"/>
        <v>1461</v>
      </c>
      <c r="B1462" s="3">
        <v>8472827</v>
      </c>
      <c r="C1462" s="3" t="s">
        <v>92</v>
      </c>
      <c r="D1462" s="23">
        <v>45388.805555555555</v>
      </c>
      <c r="E1462" s="23">
        <v>45388.96875</v>
      </c>
      <c r="F1462" s="1">
        <f t="shared" ca="1" si="146"/>
        <v>0.16319444444525288</v>
      </c>
      <c r="G1462" s="3" t="s">
        <v>55</v>
      </c>
      <c r="H1462" s="41"/>
      <c r="I1462" s="40"/>
      <c r="J1462" s="5" t="s">
        <v>56</v>
      </c>
      <c r="K1462" s="3" t="s">
        <v>203</v>
      </c>
      <c r="L1462" s="9" t="s">
        <v>58</v>
      </c>
      <c r="M1462" s="3" t="s">
        <v>1429</v>
      </c>
      <c r="N1462" s="3" t="s">
        <v>7004</v>
      </c>
      <c r="O1462" s="3" t="s">
        <v>1431</v>
      </c>
      <c r="P1462" s="3" t="s">
        <v>7005</v>
      </c>
      <c r="Q1462" s="4" t="s">
        <v>7006</v>
      </c>
      <c r="R1462" s="3" t="s">
        <v>3428</v>
      </c>
      <c r="S1462" s="3" t="s">
        <v>210</v>
      </c>
      <c r="T1462" s="3" t="s">
        <v>66</v>
      </c>
      <c r="U1462" s="3" t="s">
        <v>7007</v>
      </c>
      <c r="V1462" s="22" t="str">
        <f t="shared" si="145"/>
        <v>RTNFO; Hora de aviso: 19:20 06/04/2024; Solución: Para dar solucion se realiza tendido de 80 mtrs y 2 empalmes de 48 hilos ; Hora de solución: 23:15 06/04/2024; Causa: Vandalismo</v>
      </c>
      <c r="W1462" s="4" t="s">
        <v>213</v>
      </c>
      <c r="X1462" s="3"/>
      <c r="Y1462" s="3"/>
      <c r="Z1462" s="3" t="s">
        <v>69</v>
      </c>
      <c r="AA1462" s="3" t="s">
        <v>71</v>
      </c>
      <c r="AB1462" s="3">
        <v>0</v>
      </c>
      <c r="AC1462" s="3" t="s">
        <v>71</v>
      </c>
      <c r="AD1462" s="6">
        <v>0</v>
      </c>
      <c r="AE1462" s="7"/>
      <c r="AF1462" s="7"/>
      <c r="AG1462" s="6">
        <f>Tabla4[[#This Row],[Tiempo Parada de Reloj]]+Tabla4[[#This Row],[Tiempo Autorizado por Telefonica (no Máximo)]]</f>
        <v>0</v>
      </c>
      <c r="AH1462" s="7">
        <f t="shared" ca="1" si="142"/>
        <v>0.16319444444525288</v>
      </c>
      <c r="AI1462" s="8">
        <f t="shared" si="143"/>
        <v>0</v>
      </c>
      <c r="AJ1462" s="8">
        <f t="shared" ca="1" si="144"/>
        <v>3.9166666666860692</v>
      </c>
      <c r="AK1462" s="3" t="s">
        <v>98</v>
      </c>
      <c r="AL1462" s="3" t="s">
        <v>70</v>
      </c>
      <c r="AM1462" s="3" t="s">
        <v>87</v>
      </c>
      <c r="AN1462" s="3" t="s">
        <v>87</v>
      </c>
      <c r="AO1462" s="3" t="s">
        <v>106</v>
      </c>
      <c r="AP1462" s="3" t="s">
        <v>106</v>
      </c>
      <c r="AQ1462" s="23">
        <v>45397.38958333333</v>
      </c>
      <c r="AR1462" s="3"/>
      <c r="AS1462" s="23"/>
      <c r="AT1462" s="23"/>
      <c r="AU1462" s="3" t="s">
        <v>1557</v>
      </c>
      <c r="AV1462" s="3" t="s">
        <v>6900</v>
      </c>
      <c r="AW1462" s="3" t="s">
        <v>1311</v>
      </c>
      <c r="AX1462" s="3">
        <v>5.7132100000000001</v>
      </c>
      <c r="AY1462" s="3">
        <v>-72.923000000000002</v>
      </c>
      <c r="AZ1462" s="8" t="str">
        <f>+CONCATENATE("Reportan apertura en el enlace ",Tabla4[[#This Row],[Enlace]]," en el ",Tabla4[[#This Row],[Distancia óptica]]," ocasionado por ",Tabla4[[#This Row],[Causa del daño]])</f>
        <v>Reportan apertura en el enlace Tunja - Sogamoso en el Km 0,870 desde Sogamoso  ocasionado por Vandalismo</v>
      </c>
      <c r="BA1462" s="8" t="str">
        <f>+CONCATENATE("Para dar solución al incidente ",Tabla4[[#This Row],[Solución]])</f>
        <v xml:space="preserve">Para dar solución al incidente Para dar solucion se realiza tendido de 80 mtrs y 2 empalmes de 48 hilos </v>
      </c>
      <c r="BB1462" s="3" t="str">
        <f>+_xlfn.CONCAT(Tabla4[[#This Row],[Causa Raiz]]," ",Tabla4[[#This Row],[Solución2]]," (",Tabla4[[#This Row],[Anillo]],"- Cabecera: ",Tabla4[[#This Row],[Cabecera]],"- Operador: ",Tabla4[[#This Row],[Operador]],")")</f>
        <v>Reportan apertura en el enlace Tunja - Sogamoso en el Km 0,870 desde Sogamoso  ocasionado por Vandalismo Para dar solución al incidente Para dar solucion se realiza tendido de 80 mtrs y 2 empalmes de 48 hilos  (UK- Cabecera: SOGAMOSO- Operador: Colombia Telecomunicaciones)</v>
      </c>
    </row>
    <row r="1463" spans="1:54" s="2" customFormat="1" ht="199.5">
      <c r="A1463" s="38">
        <f t="shared" si="141"/>
        <v>1462</v>
      </c>
      <c r="B1463" s="3">
        <v>8473322</v>
      </c>
      <c r="C1463" s="3" t="s">
        <v>54</v>
      </c>
      <c r="D1463" s="23">
        <v>45388.902777777781</v>
      </c>
      <c r="E1463" s="23">
        <v>45389.03125</v>
      </c>
      <c r="F1463" s="1">
        <f t="shared" ca="1" si="146"/>
        <v>0.12847222221898846</v>
      </c>
      <c r="G1463" s="3" t="s">
        <v>55</v>
      </c>
      <c r="H1463" s="41"/>
      <c r="I1463" s="40"/>
      <c r="J1463" s="5" t="s">
        <v>56</v>
      </c>
      <c r="K1463" s="3" t="s">
        <v>122</v>
      </c>
      <c r="L1463" s="9" t="s">
        <v>78</v>
      </c>
      <c r="M1463" s="3" t="s">
        <v>123</v>
      </c>
      <c r="N1463" s="3" t="s">
        <v>124</v>
      </c>
      <c r="O1463" s="3" t="s">
        <v>7008</v>
      </c>
      <c r="P1463" s="3" t="s">
        <v>7009</v>
      </c>
      <c r="Q1463" s="4" t="s">
        <v>7010</v>
      </c>
      <c r="R1463" s="3" t="s">
        <v>505</v>
      </c>
      <c r="S1463" s="3" t="s">
        <v>129</v>
      </c>
      <c r="T1463" s="3" t="s">
        <v>256</v>
      </c>
      <c r="U1463" s="3" t="s">
        <v>7011</v>
      </c>
      <c r="V1463" s="22" t="str">
        <f t="shared" si="145"/>
        <v>RLFO; Hora de aviso: 21:40 06/04/2024; Solución: Para dar solucion se desestre buffer y se adecuan los hilos; Hora de solución: 0:45 07/04/2024; Causa: Falla de Empalme de FiOp</v>
      </c>
      <c r="W1463" s="4" t="s">
        <v>132</v>
      </c>
      <c r="X1463" s="3"/>
      <c r="Y1463" s="3"/>
      <c r="Z1463" s="3" t="s">
        <v>69</v>
      </c>
      <c r="AA1463" s="3" t="s">
        <v>71</v>
      </c>
      <c r="AB1463" s="3">
        <v>0</v>
      </c>
      <c r="AC1463" s="3" t="s">
        <v>71</v>
      </c>
      <c r="AD1463" s="6">
        <v>0</v>
      </c>
      <c r="AE1463" s="7"/>
      <c r="AF1463" s="7"/>
      <c r="AG1463" s="6">
        <f>Tabla4[[#This Row],[Tiempo Parada de Reloj]]+Tabla4[[#This Row],[Tiempo Autorizado por Telefonica (no Máximo)]]</f>
        <v>0</v>
      </c>
      <c r="AH1463" s="7">
        <f t="shared" ca="1" si="142"/>
        <v>0.12847222221898846</v>
      </c>
      <c r="AI1463" s="8">
        <f t="shared" si="143"/>
        <v>0</v>
      </c>
      <c r="AJ1463" s="8">
        <f t="shared" ca="1" si="144"/>
        <v>3.0833333332557231</v>
      </c>
      <c r="AK1463" s="3" t="s">
        <v>119</v>
      </c>
      <c r="AL1463" s="3" t="s">
        <v>70</v>
      </c>
      <c r="AM1463" s="3" t="s">
        <v>87</v>
      </c>
      <c r="AN1463" s="3" t="s">
        <v>87</v>
      </c>
      <c r="AO1463" s="3" t="s">
        <v>87</v>
      </c>
      <c r="AP1463" s="3" t="s">
        <v>87</v>
      </c>
      <c r="AQ1463" s="23">
        <v>45389.637499999997</v>
      </c>
      <c r="AR1463" s="3"/>
      <c r="AS1463" s="23"/>
      <c r="AT1463" s="23"/>
      <c r="AU1463" s="3" t="s">
        <v>133</v>
      </c>
      <c r="AV1463" s="3" t="s">
        <v>7012</v>
      </c>
      <c r="AW1463" s="3" t="s">
        <v>135</v>
      </c>
      <c r="AX1463" s="3">
        <v>10.680999999999999</v>
      </c>
      <c r="AY1463" s="3">
        <v>-74.748000000000005</v>
      </c>
      <c r="AZ1463" s="8" t="str">
        <f>+CONCATENATE("Reportan apertura en el enlace ",Tabla4[[#This Row],[Enlace]]," en el ",Tabla4[[#This Row],[Distancia óptica]]," ocasionado por ",Tabla4[[#This Row],[Causa del daño]])</f>
        <v>Reportan apertura en el enlace Mov. Santo Tomas - Mov. Ponedera en el Km 11,72 desde santo ponedera ocasionado por Falla de Empalme de FiOp</v>
      </c>
      <c r="BA1463" s="8" t="str">
        <f>+CONCATENATE("Para dar solución al incidente ",Tabla4[[#This Row],[Solución]])</f>
        <v>Para dar solución al incidente Para dar solucion se desestre buffer y se adecuan los hilos</v>
      </c>
      <c r="BB1463" s="3" t="str">
        <f>+_xlfn.CONCAT(Tabla4[[#This Row],[Causa Raiz]]," ",Tabla4[[#This Row],[Solución2]]," (",Tabla4[[#This Row],[Anillo]],"- Cabecera: ",Tabla4[[#This Row],[Cabecera]],"- Operador: ",Tabla4[[#This Row],[Operador]],")")</f>
        <v>Reportan apertura en el enlace Mov. Santo Tomas - Mov. Ponedera en el Km 11,72 desde santo ponedera ocasionado por Falla de Empalme de FiOp Para dar solución al incidente Para dar solucion se desestre buffer y se adecuan los hilos (Lineal- Cabecera: Santo tomas- Operador: Colombia Telecomunicaciones)</v>
      </c>
    </row>
    <row r="1464" spans="1:54" s="2" customFormat="1" ht="213.75">
      <c r="A1464" s="38">
        <f t="shared" si="141"/>
        <v>1463</v>
      </c>
      <c r="B1464" s="3">
        <v>8474276</v>
      </c>
      <c r="C1464" s="3" t="s">
        <v>54</v>
      </c>
      <c r="D1464" s="23">
        <v>45389.3125</v>
      </c>
      <c r="E1464" s="23">
        <v>45389.430555555555</v>
      </c>
      <c r="F1464" s="1">
        <f t="shared" ca="1" si="146"/>
        <v>0.11805555555474712</v>
      </c>
      <c r="G1464" s="3" t="s">
        <v>55</v>
      </c>
      <c r="H1464" s="41"/>
      <c r="I1464" s="40"/>
      <c r="J1464" s="5" t="s">
        <v>56</v>
      </c>
      <c r="K1464" s="3" t="s">
        <v>203</v>
      </c>
      <c r="L1464" s="9" t="s">
        <v>78</v>
      </c>
      <c r="M1464" s="3" t="s">
        <v>204</v>
      </c>
      <c r="N1464" s="3" t="s">
        <v>332</v>
      </c>
      <c r="O1464" s="3" t="s">
        <v>7013</v>
      </c>
      <c r="P1464" s="3" t="s">
        <v>7014</v>
      </c>
      <c r="Q1464" s="4" t="s">
        <v>7015</v>
      </c>
      <c r="R1464" s="3" t="s">
        <v>336</v>
      </c>
      <c r="S1464" s="3" t="s">
        <v>221</v>
      </c>
      <c r="T1464" s="3" t="s">
        <v>66</v>
      </c>
      <c r="U1464" s="3" t="s">
        <v>7016</v>
      </c>
      <c r="V1464" s="22" t="str">
        <f t="shared" si="145"/>
        <v>RLFO; Hora de aviso: 7:30 07/04/2024; Solución: Se recupera 5 MTS reserva y se realiza un empalme de 48 hilos; Hora de solución: 10:20 07/04/2024; Causa: Vandalismo</v>
      </c>
      <c r="W1464" s="4" t="s">
        <v>213</v>
      </c>
      <c r="X1464" s="3"/>
      <c r="Y1464" s="3"/>
      <c r="Z1464" s="3" t="s">
        <v>69</v>
      </c>
      <c r="AA1464" s="3" t="s">
        <v>70</v>
      </c>
      <c r="AB1464" s="3">
        <v>8474276</v>
      </c>
      <c r="AC1464" s="3" t="s">
        <v>71</v>
      </c>
      <c r="AD1464" s="6">
        <v>0</v>
      </c>
      <c r="AE1464" s="7"/>
      <c r="AF1464" s="7"/>
      <c r="AG1464" s="6">
        <f>Tabla4[[#This Row],[Tiempo Parada de Reloj]]+Tabla4[[#This Row],[Tiempo Autorizado por Telefonica (no Máximo)]]</f>
        <v>0</v>
      </c>
      <c r="AH1464" s="7">
        <f t="shared" ca="1" si="142"/>
        <v>0.11805555555474712</v>
      </c>
      <c r="AI1464" s="8">
        <f t="shared" si="143"/>
        <v>0</v>
      </c>
      <c r="AJ1464" s="8">
        <f t="shared" ca="1" si="144"/>
        <v>2.8333333333139308</v>
      </c>
      <c r="AK1464" s="3" t="s">
        <v>73</v>
      </c>
      <c r="AL1464" s="3" t="s">
        <v>70</v>
      </c>
      <c r="AM1464" s="3" t="s">
        <v>119</v>
      </c>
      <c r="AN1464" s="3" t="s">
        <v>119</v>
      </c>
      <c r="AO1464" s="3" t="s">
        <v>119</v>
      </c>
      <c r="AP1464" s="3" t="s">
        <v>119</v>
      </c>
      <c r="AQ1464" s="23">
        <v>45391.789583333331</v>
      </c>
      <c r="AR1464" s="3"/>
      <c r="AS1464" s="23"/>
      <c r="AT1464" s="23"/>
      <c r="AU1464" s="3" t="s">
        <v>214</v>
      </c>
      <c r="AV1464" s="3" t="s">
        <v>697</v>
      </c>
      <c r="AW1464" s="3" t="s">
        <v>307</v>
      </c>
      <c r="AX1464" s="3">
        <v>7.1164370000000003</v>
      </c>
      <c r="AY1464" s="3">
        <v>-73.130348999999995</v>
      </c>
      <c r="AZ1464" s="8" t="str">
        <f>+CONCATENATE("Reportan apertura en el enlace ",Tabla4[[#This Row],[Enlace]]," en el ",Tabla4[[#This Row],[Distancia óptica]]," ocasionado por ",Tabla4[[#This Row],[Causa del daño]])</f>
        <v>Reportan apertura en el enlace Mov. La Joya - Mov. Rincon de Giron en el Km 0,420 desde Bucaramanga Centro ocasionado por Vandalismo</v>
      </c>
      <c r="BA1464" s="8" t="str">
        <f>+CONCATENATE("Para dar solución al incidente ",Tabla4[[#This Row],[Solución]])</f>
        <v>Para dar solución al incidente Se recupera 5 MTS reserva y se realiza un empalme de 48 hilos</v>
      </c>
      <c r="BB1464" s="3" t="str">
        <f>+_xlfn.CONCAT(Tabla4[[#This Row],[Causa Raiz]]," ",Tabla4[[#This Row],[Solución2]]," (",Tabla4[[#This Row],[Anillo]],"- Cabecera: ",Tabla4[[#This Row],[Cabecera]],"- Operador: ",Tabla4[[#This Row],[Operador]],")")</f>
        <v>Reportan apertura en el enlace Mov. La Joya - Mov. Rincon de Giron en el Km 0,420 desde Bucaramanga Centro ocasionado por Vandalismo Para dar solución al incidente Se recupera 5 MTS reserva y se realiza un empalme de 48 hilos (LINEAL- Cabecera: Bucaramanga centro- Operador: Colombia Telecomunicaciones)</v>
      </c>
    </row>
    <row r="1465" spans="1:54" s="2" customFormat="1" ht="185.25">
      <c r="A1465" s="38">
        <f t="shared" si="141"/>
        <v>1464</v>
      </c>
      <c r="B1465" s="3">
        <v>8474066</v>
      </c>
      <c r="C1465" s="3" t="s">
        <v>54</v>
      </c>
      <c r="D1465" s="23">
        <v>45389.333333333336</v>
      </c>
      <c r="E1465" s="23">
        <v>45389.430555555555</v>
      </c>
      <c r="F1465" s="1">
        <f t="shared" ca="1" si="146"/>
        <v>9.7222222218988463E-2</v>
      </c>
      <c r="G1465" s="3" t="s">
        <v>55</v>
      </c>
      <c r="H1465" s="41"/>
      <c r="I1465" s="40"/>
      <c r="J1465" s="5" t="s">
        <v>56</v>
      </c>
      <c r="K1465" s="3" t="s">
        <v>122</v>
      </c>
      <c r="L1465" s="9" t="s">
        <v>78</v>
      </c>
      <c r="M1465" s="3" t="s">
        <v>383</v>
      </c>
      <c r="N1465" s="3" t="s">
        <v>384</v>
      </c>
      <c r="O1465" s="3" t="s">
        <v>7017</v>
      </c>
      <c r="P1465" s="3" t="s">
        <v>7018</v>
      </c>
      <c r="Q1465" s="4" t="s">
        <v>7019</v>
      </c>
      <c r="R1465" s="3" t="s">
        <v>388</v>
      </c>
      <c r="S1465" s="3" t="s">
        <v>389</v>
      </c>
      <c r="T1465" s="3" t="s">
        <v>66</v>
      </c>
      <c r="U1465" s="3" t="s">
        <v>7020</v>
      </c>
      <c r="V1465" s="22" t="str">
        <f t="shared" si="145"/>
        <v>RLFO; Hora de aviso: 8:00 07/04/2024; Solución: se recupera 100 mts de reserva y se realiza un empalme de 48 hilos; Hora de solución: 10:20 07/04/2024; Causa: Vandalismo</v>
      </c>
      <c r="W1465" s="4" t="s">
        <v>132</v>
      </c>
      <c r="X1465" s="3"/>
      <c r="Y1465" s="3"/>
      <c r="Z1465" s="3" t="s">
        <v>69</v>
      </c>
      <c r="AA1465" s="3" t="s">
        <v>70</v>
      </c>
      <c r="AB1465" s="3">
        <v>8474066</v>
      </c>
      <c r="AC1465" s="3" t="s">
        <v>71</v>
      </c>
      <c r="AD1465" s="6">
        <v>0</v>
      </c>
      <c r="AE1465" s="7"/>
      <c r="AF1465" s="7"/>
      <c r="AG1465" s="6">
        <f>Tabla4[[#This Row],[Tiempo Parada de Reloj]]+Tabla4[[#This Row],[Tiempo Autorizado por Telefonica (no Máximo)]]</f>
        <v>0</v>
      </c>
      <c r="AH1465" s="7">
        <f t="shared" ca="1" si="142"/>
        <v>9.7222222218988463E-2</v>
      </c>
      <c r="AI1465" s="8">
        <f t="shared" si="143"/>
        <v>0</v>
      </c>
      <c r="AJ1465" s="8">
        <f t="shared" ca="1" si="144"/>
        <v>2.3333333332557231</v>
      </c>
      <c r="AK1465" s="3" t="s">
        <v>73</v>
      </c>
      <c r="AL1465" s="3" t="s">
        <v>70</v>
      </c>
      <c r="AM1465" s="3" t="s">
        <v>119</v>
      </c>
      <c r="AN1465" s="3" t="s">
        <v>119</v>
      </c>
      <c r="AO1465" s="3" t="s">
        <v>106</v>
      </c>
      <c r="AP1465" s="3" t="s">
        <v>106</v>
      </c>
      <c r="AQ1465" s="23">
        <v>45390.336805555555</v>
      </c>
      <c r="AR1465" s="3"/>
      <c r="AS1465" s="23"/>
      <c r="AT1465" s="23"/>
      <c r="AU1465" s="3" t="s">
        <v>392</v>
      </c>
      <c r="AV1465" s="3" t="s">
        <v>3151</v>
      </c>
      <c r="AW1465" s="3" t="s">
        <v>1311</v>
      </c>
      <c r="AX1465" s="3">
        <v>10.391590000000001</v>
      </c>
      <c r="AY1465" s="3">
        <v>-75.521602999999999</v>
      </c>
      <c r="AZ1465" s="8" t="str">
        <f>+CONCATENATE("Reportan apertura en el enlace ",Tabla4[[#This Row],[Enlace]]," en el ",Tabla4[[#This Row],[Distancia óptica]]," ocasionado por ",Tabla4[[#This Row],[Causa del daño]])</f>
        <v>Reportan apertura en el enlace Mov. Codegan - Mov. Purina en el Km 0,021 desde Mov. Codegan ocasionado por Vandalismo</v>
      </c>
      <c r="BA1465" s="8" t="str">
        <f>+CONCATENATE("Para dar solución al incidente ",Tabla4[[#This Row],[Solución]])</f>
        <v>Para dar solución al incidente se recupera 100 mts de reserva y se realiza un empalme de 48 hilos</v>
      </c>
      <c r="BB1465" s="3" t="str">
        <f>+_xlfn.CONCAT(Tabla4[[#This Row],[Causa Raiz]]," ",Tabla4[[#This Row],[Solución2]]," (",Tabla4[[#This Row],[Anillo]],"- Cabecera: ",Tabla4[[#This Row],[Cabecera]],"- Operador: ",Tabla4[[#This Row],[Operador]],")")</f>
        <v>Reportan apertura en el enlace Mov. Codegan - Mov. Purina en el Km 0,021 desde Mov. Codegan ocasionado por Vandalismo Para dar solución al incidente se recupera 100 mts de reserva y se realiza un empalme de 48 hilos (UK- Cabecera: BOSQUE- Operador: Colombia Telecomunicaciones)</v>
      </c>
    </row>
    <row r="1466" spans="1:54" s="2" customFormat="1" ht="185.25">
      <c r="A1466" s="38">
        <f t="shared" si="141"/>
        <v>1465</v>
      </c>
      <c r="B1466" s="3">
        <v>8473465</v>
      </c>
      <c r="C1466" s="3" t="s">
        <v>163</v>
      </c>
      <c r="D1466" s="23">
        <v>45389.354166666664</v>
      </c>
      <c r="E1466" s="23">
        <v>45389.631944444445</v>
      </c>
      <c r="F1466" s="1">
        <f t="shared" ca="1" si="146"/>
        <v>0.27777777778101154</v>
      </c>
      <c r="G1466" s="3" t="s">
        <v>55</v>
      </c>
      <c r="H1466" s="41"/>
      <c r="I1466" s="40"/>
      <c r="J1466" s="5" t="s">
        <v>56</v>
      </c>
      <c r="K1466" s="3" t="s">
        <v>340</v>
      </c>
      <c r="L1466" s="9" t="s">
        <v>78</v>
      </c>
      <c r="M1466" s="3" t="s">
        <v>341</v>
      </c>
      <c r="N1466" s="3" t="s">
        <v>7021</v>
      </c>
      <c r="O1466" s="3" t="s">
        <v>7022</v>
      </c>
      <c r="P1466" s="3" t="s">
        <v>7023</v>
      </c>
      <c r="Q1466" s="4" t="s">
        <v>7024</v>
      </c>
      <c r="R1466" s="3" t="s">
        <v>775</v>
      </c>
      <c r="S1466" s="3" t="s">
        <v>347</v>
      </c>
      <c r="T1466" s="3" t="s">
        <v>329</v>
      </c>
      <c r="U1466" s="3" t="s">
        <v>4987</v>
      </c>
      <c r="V1466" s="22" t="str">
        <f t="shared" si="145"/>
        <v>RDFO; Hora de aviso: 8:30 07/04/2024; Solución: se realiza tendido de 100 mts y dos empalmes de 48 hilos; Hora de solución: 15:10 07/04/2024; Causa: Incendio</v>
      </c>
      <c r="W1466" s="4" t="s">
        <v>349</v>
      </c>
      <c r="X1466" s="3"/>
      <c r="Y1466" s="3"/>
      <c r="Z1466" s="3" t="s">
        <v>69</v>
      </c>
      <c r="AA1466" s="3" t="s">
        <v>70</v>
      </c>
      <c r="AB1466" s="3">
        <v>8473465</v>
      </c>
      <c r="AC1466" s="3" t="s">
        <v>71</v>
      </c>
      <c r="AD1466" s="6">
        <v>7.4305555555555555E-2</v>
      </c>
      <c r="AE1466" s="7"/>
      <c r="AF1466" s="7"/>
      <c r="AG1466" s="6">
        <f>Tabla4[[#This Row],[Tiempo Parada de Reloj]]+Tabla4[[#This Row],[Tiempo Autorizado por Telefonica (no Máximo)]]</f>
        <v>7.4305555555555555E-2</v>
      </c>
      <c r="AH1466" s="7">
        <f t="shared" ca="1" si="142"/>
        <v>0.20347222222545597</v>
      </c>
      <c r="AI1466" s="8">
        <f t="shared" si="143"/>
        <v>1.7833333333333332</v>
      </c>
      <c r="AJ1466" s="8">
        <f t="shared" ca="1" si="144"/>
        <v>4.8833333334109437</v>
      </c>
      <c r="AK1466" s="3" t="s">
        <v>73</v>
      </c>
      <c r="AL1466" s="3" t="s">
        <v>70</v>
      </c>
      <c r="AM1466" s="3" t="s">
        <v>98</v>
      </c>
      <c r="AN1466" s="3" t="s">
        <v>98</v>
      </c>
      <c r="AO1466" s="3" t="s">
        <v>106</v>
      </c>
      <c r="AP1466" s="3" t="s">
        <v>106</v>
      </c>
      <c r="AQ1466" s="23">
        <v>45393.629861111112</v>
      </c>
      <c r="AR1466" s="3"/>
      <c r="AS1466" s="23"/>
      <c r="AT1466" s="23"/>
      <c r="AU1466" s="3" t="s">
        <v>351</v>
      </c>
      <c r="AV1466" s="3" t="s">
        <v>7025</v>
      </c>
      <c r="AW1466" s="3" t="s">
        <v>91</v>
      </c>
      <c r="AX1466" s="3">
        <v>4.1927000000000003</v>
      </c>
      <c r="AY1466" s="3">
        <v>-74.679699999999997</v>
      </c>
      <c r="AZ1466" s="8" t="str">
        <f>+CONCATENATE("Reportan apertura en el enlace ",Tabla4[[#This Row],[Enlace]]," en el ",Tabla4[[#This Row],[Distancia óptica]]," ocasionado por ",Tabla4[[#This Row],[Causa del daño]])</f>
        <v>Reportan apertura en el enlace Mov. Melgar Centro - Mov. La Estancia en el Km 1,5 desde Mov La Estancia ocasionado por Incendio</v>
      </c>
      <c r="BA1466" s="8" t="str">
        <f>+CONCATENATE("Para dar solución al incidente ",Tabla4[[#This Row],[Solución]])</f>
        <v>Para dar solución al incidente se realiza tendido de 100 mts y dos empalmes de 48 hilos</v>
      </c>
      <c r="BB1466" s="3" t="str">
        <f>+_xlfn.CONCAT(Tabla4[[#This Row],[Causa Raiz]]," ",Tabla4[[#This Row],[Solución2]]," (",Tabla4[[#This Row],[Anillo]],"- Cabecera: ",Tabla4[[#This Row],[Cabecera]],"- Operador: ",Tabla4[[#This Row],[Operador]],")")</f>
        <v>Reportan apertura en el enlace Mov. Melgar Centro - Mov. La Estancia en el Km 1,5 desde Mov La Estancia ocasionado por Incendio Para dar solución al incidente se realiza tendido de 100 mts y dos empalmes de 48 hilos (Uk- Cabecera: Melgar Sur- Operador: Colombia Telecomunicaciones)</v>
      </c>
    </row>
    <row r="1467" spans="1:54" s="2" customFormat="1" ht="185.25">
      <c r="A1467" s="38">
        <f t="shared" si="141"/>
        <v>1466</v>
      </c>
      <c r="B1467" s="3">
        <v>8474794</v>
      </c>
      <c r="C1467" s="3" t="s">
        <v>54</v>
      </c>
      <c r="D1467" s="23">
        <v>45389.368055555555</v>
      </c>
      <c r="E1467" s="23">
        <v>45389.597222222219</v>
      </c>
      <c r="F1467" s="1">
        <f t="shared" ca="1" si="146"/>
        <v>0.22916666666424135</v>
      </c>
      <c r="G1467" s="3" t="s">
        <v>55</v>
      </c>
      <c r="H1467" s="41"/>
      <c r="I1467" s="40"/>
      <c r="J1467" s="5" t="s">
        <v>56</v>
      </c>
      <c r="K1467" s="3" t="s">
        <v>57</v>
      </c>
      <c r="L1467" s="9" t="s">
        <v>58</v>
      </c>
      <c r="M1467" s="3" t="s">
        <v>59</v>
      </c>
      <c r="N1467" s="3" t="s">
        <v>60</v>
      </c>
      <c r="O1467" s="3" t="s">
        <v>7026</v>
      </c>
      <c r="P1467" s="3" t="s">
        <v>7027</v>
      </c>
      <c r="Q1467" s="4" t="s">
        <v>7028</v>
      </c>
      <c r="R1467" s="3" t="s">
        <v>947</v>
      </c>
      <c r="S1467" s="3" t="s">
        <v>65</v>
      </c>
      <c r="T1467" s="3" t="s">
        <v>66</v>
      </c>
      <c r="U1467" s="3" t="s">
        <v>7029</v>
      </c>
      <c r="V1467" s="22" t="str">
        <f t="shared" si="145"/>
        <v>RLFO; Hora de aviso: 8:50 07/04/2024; Solución: se recupera 150 mts de reserva y se rehace un empalme existente de 24 hilos      ; Hora de solución: 14:20 07/04/2024; Causa: Vandalismo</v>
      </c>
      <c r="W1467" s="4" t="s">
        <v>68</v>
      </c>
      <c r="X1467" s="3"/>
      <c r="Y1467" s="3"/>
      <c r="Z1467" s="3" t="s">
        <v>69</v>
      </c>
      <c r="AA1467" s="3" t="s">
        <v>71</v>
      </c>
      <c r="AB1467" s="3">
        <v>0</v>
      </c>
      <c r="AC1467" s="3" t="s">
        <v>71</v>
      </c>
      <c r="AD1467" s="6">
        <v>6.805555555555555E-2</v>
      </c>
      <c r="AE1467" s="7"/>
      <c r="AF1467" s="7"/>
      <c r="AG1467" s="6">
        <f>Tabla4[[#This Row],[Tiempo Parada de Reloj]]+Tabla4[[#This Row],[Tiempo Autorizado por Telefonica (no Máximo)]]</f>
        <v>6.805555555555555E-2</v>
      </c>
      <c r="AH1467" s="7">
        <f t="shared" ca="1" si="142"/>
        <v>0.16111111110868581</v>
      </c>
      <c r="AI1467" s="8">
        <f t="shared" si="143"/>
        <v>1.6333333333333333</v>
      </c>
      <c r="AJ1467" s="8">
        <f t="shared" ca="1" si="144"/>
        <v>3.8666666666084595</v>
      </c>
      <c r="AK1467" s="3" t="s">
        <v>73</v>
      </c>
      <c r="AL1467" s="3" t="s">
        <v>70</v>
      </c>
      <c r="AM1467" s="3" t="s">
        <v>98</v>
      </c>
      <c r="AN1467" s="3" t="s">
        <v>98</v>
      </c>
      <c r="AO1467" s="3" t="s">
        <v>87</v>
      </c>
      <c r="AP1467" s="3" t="s">
        <v>87</v>
      </c>
      <c r="AQ1467" s="23">
        <v>45390.799305555556</v>
      </c>
      <c r="AR1467" s="3"/>
      <c r="AS1467" s="23"/>
      <c r="AT1467" s="23"/>
      <c r="AU1467" s="3" t="s">
        <v>100</v>
      </c>
      <c r="AV1467" s="3" t="s">
        <v>975</v>
      </c>
      <c r="AW1467" s="3" t="s">
        <v>135</v>
      </c>
      <c r="AX1467" s="3">
        <v>4.6920999999999999</v>
      </c>
      <c r="AY1467" s="3">
        <v>-74.107950000000002</v>
      </c>
      <c r="AZ1467" s="8" t="str">
        <f>+CONCATENATE("Reportan apertura en el enlace ",Tabla4[[#This Row],[Enlace]]," en el ",Tabla4[[#This Row],[Distancia óptica]]," ocasionado por ",Tabla4[[#This Row],[Causa del daño]])</f>
        <v>Reportan apertura en el enlace Engativa - Morato en el Km 8,1 desde Morato ocasionado por Vandalismo</v>
      </c>
      <c r="BA1467" s="8" t="str">
        <f>+CONCATENATE("Para dar solución al incidente ",Tabla4[[#This Row],[Solución]])</f>
        <v xml:space="preserve">Para dar solución al incidente se recupera 150 mts de reserva y se rehace un empalme existente de 24 hilos      </v>
      </c>
      <c r="BB1467" s="3" t="str">
        <f>+_xlfn.CONCAT(Tabla4[[#This Row],[Causa Raiz]]," ",Tabla4[[#This Row],[Solución2]]," (",Tabla4[[#This Row],[Anillo]],"- Cabecera: ",Tabla4[[#This Row],[Cabecera]],"- Operador: ",Tabla4[[#This Row],[Operador]],")")</f>
        <v>Reportan apertura en el enlace Engativa - Morato en el Km 8,1 desde Morato ocasionado por Vandalismo Para dar solución al incidente se recupera 150 mts de reserva y se rehace un empalme existente de 24 hilos       (Lineal- Cabecera: Morato- Operador: Colombia Telecomunicaciones)</v>
      </c>
    </row>
    <row r="1468" spans="1:54" s="2" customFormat="1" ht="156.75">
      <c r="A1468" s="38">
        <f t="shared" si="141"/>
        <v>1467</v>
      </c>
      <c r="B1468" s="3">
        <v>8473491</v>
      </c>
      <c r="C1468" s="3" t="s">
        <v>54</v>
      </c>
      <c r="D1468" s="23">
        <v>45389.479166666664</v>
      </c>
      <c r="E1468" s="23">
        <v>45389.480555555558</v>
      </c>
      <c r="F1468" s="1">
        <f t="shared" ca="1" si="146"/>
        <v>1.3888888934161514E-3</v>
      </c>
      <c r="G1468" s="3" t="s">
        <v>55</v>
      </c>
      <c r="H1468" s="41"/>
      <c r="I1468" s="40"/>
      <c r="J1468" s="5" t="s">
        <v>56</v>
      </c>
      <c r="K1468" s="3" t="s">
        <v>138</v>
      </c>
      <c r="L1468" s="9" t="s">
        <v>78</v>
      </c>
      <c r="M1468" s="3" t="s">
        <v>139</v>
      </c>
      <c r="N1468" s="3" t="s">
        <v>140</v>
      </c>
      <c r="O1468" s="3" t="s">
        <v>7030</v>
      </c>
      <c r="P1468" s="3"/>
      <c r="Q1468" s="4" t="s">
        <v>7031</v>
      </c>
      <c r="R1468" s="3" t="s">
        <v>479</v>
      </c>
      <c r="S1468" s="3" t="s">
        <v>145</v>
      </c>
      <c r="T1468" s="3" t="s">
        <v>104</v>
      </c>
      <c r="U1468" s="3" t="s">
        <v>7032</v>
      </c>
      <c r="V1468" s="22" t="str">
        <f t="shared" si="145"/>
        <v>RLFO; Hora de aviso: 11:30 07/04/2024; Solución: no se tiene intervencion de fo son fibras internas de rbs rotas; Hora de solución: 11:32 07/04/2024; Causa: Visita Fallida</v>
      </c>
      <c r="W1468" s="4" t="s">
        <v>199</v>
      </c>
      <c r="X1468" s="3"/>
      <c r="Y1468" s="3"/>
      <c r="Z1468" s="3" t="s">
        <v>69</v>
      </c>
      <c r="AA1468" s="3" t="s">
        <v>70</v>
      </c>
      <c r="AB1468" s="3">
        <v>0</v>
      </c>
      <c r="AC1468" s="3" t="s">
        <v>71</v>
      </c>
      <c r="AD1468" s="6">
        <v>0</v>
      </c>
      <c r="AE1468" s="7"/>
      <c r="AF1468" s="7"/>
      <c r="AG1468" s="6">
        <f>Tabla4[[#This Row],[Tiempo Parada de Reloj]]+Tabla4[[#This Row],[Tiempo Autorizado por Telefonica (no Máximo)]]</f>
        <v>0</v>
      </c>
      <c r="AH1468" s="7">
        <f t="shared" ca="1" si="142"/>
        <v>1.3888888934161514E-3</v>
      </c>
      <c r="AI1468" s="8">
        <f t="shared" si="143"/>
        <v>0</v>
      </c>
      <c r="AJ1468" s="8">
        <f t="shared" ca="1" si="144"/>
        <v>3.3333333441987634E-2</v>
      </c>
      <c r="AK1468" s="3" t="s">
        <v>119</v>
      </c>
      <c r="AL1468" s="3" t="s">
        <v>71</v>
      </c>
      <c r="AM1468" s="3" t="s">
        <v>69</v>
      </c>
      <c r="AN1468" s="3" t="s">
        <v>119</v>
      </c>
      <c r="AO1468" s="3" t="s">
        <v>119</v>
      </c>
      <c r="AP1468" s="3" t="s">
        <v>119</v>
      </c>
      <c r="AQ1468" s="23">
        <v>45389.688888888886</v>
      </c>
      <c r="AR1468" s="3"/>
      <c r="AS1468" s="23"/>
      <c r="AT1468" s="23"/>
      <c r="AU1468" s="3" t="s">
        <v>149</v>
      </c>
      <c r="AV1468" s="3" t="s">
        <v>69</v>
      </c>
      <c r="AW1468" s="3" t="s">
        <v>69</v>
      </c>
      <c r="AX1468" s="3" t="s">
        <v>69</v>
      </c>
      <c r="AY1468" s="3" t="s">
        <v>69</v>
      </c>
      <c r="AZ1468" s="8" t="str">
        <f>+CONCATENATE("Reportan apertura en el enlace ",Tabla4[[#This Row],[Enlace]]," en el ",Tabla4[[#This Row],[Distancia óptica]]," ocasionado por ",Tabla4[[#This Row],[Causa del daño]])</f>
        <v>Reportan apertura en el enlace Mov. Cali centro - Mov. Tecnocentro en el  ocasionado por Visita Fallida</v>
      </c>
      <c r="BA1468" s="8" t="str">
        <f>+CONCATENATE("Para dar solución al incidente ",Tabla4[[#This Row],[Solución]])</f>
        <v>Para dar solución al incidente no se tiene intervencion de fo son fibras internas de rbs rotas</v>
      </c>
      <c r="BB1468" s="3" t="str">
        <f>+_xlfn.CONCAT(Tabla4[[#This Row],[Causa Raiz]]," ",Tabla4[[#This Row],[Solución2]]," (",Tabla4[[#This Row],[Anillo]],"- Cabecera: ",Tabla4[[#This Row],[Cabecera]],"- Operador: ",Tabla4[[#This Row],[Operador]],")")</f>
        <v>Reportan apertura en el enlace Mov. Cali centro - Mov. Tecnocentro en el  ocasionado por Visita Fallida Para dar solución al incidente no se tiene intervencion de fo son fibras internas de rbs rotas (NA- Cabecera: NA- Operador: Colombia Telecomunicaciones)</v>
      </c>
    </row>
    <row r="1469" spans="1:54" s="2" customFormat="1" ht="228">
      <c r="A1469" s="38">
        <f t="shared" si="141"/>
        <v>1468</v>
      </c>
      <c r="B1469" s="3">
        <v>8471300</v>
      </c>
      <c r="C1469" s="3" t="s">
        <v>54</v>
      </c>
      <c r="D1469" s="23">
        <v>45389.5</v>
      </c>
      <c r="E1469" s="23">
        <v>45389.597222222219</v>
      </c>
      <c r="F1469" s="1">
        <f t="shared" ca="1" si="146"/>
        <v>9.7222222218988463E-2</v>
      </c>
      <c r="G1469" s="3" t="s">
        <v>55</v>
      </c>
      <c r="H1469" s="41"/>
      <c r="I1469" s="40"/>
      <c r="J1469" s="5" t="s">
        <v>56</v>
      </c>
      <c r="K1469" s="3" t="s">
        <v>359</v>
      </c>
      <c r="L1469" s="9" t="s">
        <v>78</v>
      </c>
      <c r="M1469" s="3" t="s">
        <v>360</v>
      </c>
      <c r="N1469" s="3" t="s">
        <v>483</v>
      </c>
      <c r="O1469" s="3" t="s">
        <v>7033</v>
      </c>
      <c r="P1469" s="3" t="s">
        <v>7034</v>
      </c>
      <c r="Q1469" s="4" t="s">
        <v>7035</v>
      </c>
      <c r="R1469" s="3" t="s">
        <v>1420</v>
      </c>
      <c r="S1469" s="3" t="s">
        <v>366</v>
      </c>
      <c r="T1469" s="3" t="s">
        <v>176</v>
      </c>
      <c r="U1469" s="3" t="s">
        <v>7036</v>
      </c>
      <c r="V1469" s="22" t="str">
        <f t="shared" si="145"/>
        <v>RLFO; Hora de aviso: 12:00 07/04/2024; Solución: Se recupera 50 mts de reserva y se rehace un empalme sangria de 144 hilos y se fusionan 4 hilos ; Hora de solución: 14:20 07/04/2024; Causa: Intervención de Terceros. No Identificados</v>
      </c>
      <c r="W1469" s="4" t="s">
        <v>423</v>
      </c>
      <c r="X1469" s="3"/>
      <c r="Y1469" s="3"/>
      <c r="Z1469" s="3" t="s">
        <v>69</v>
      </c>
      <c r="AA1469" s="3" t="s">
        <v>70</v>
      </c>
      <c r="AB1469" s="3">
        <v>8471300</v>
      </c>
      <c r="AC1469" s="3" t="s">
        <v>71</v>
      </c>
      <c r="AD1469" s="6">
        <v>0</v>
      </c>
      <c r="AE1469" s="7"/>
      <c r="AF1469" s="7"/>
      <c r="AG1469" s="6">
        <f>Tabla4[[#This Row],[Tiempo Parada de Reloj]]+Tabla4[[#This Row],[Tiempo Autorizado por Telefonica (no Máximo)]]</f>
        <v>0</v>
      </c>
      <c r="AH1469" s="7">
        <f t="shared" ca="1" si="142"/>
        <v>9.7222222218988463E-2</v>
      </c>
      <c r="AI1469" s="8">
        <f t="shared" si="143"/>
        <v>0</v>
      </c>
      <c r="AJ1469" s="8">
        <f t="shared" ca="1" si="144"/>
        <v>2.3333333332557231</v>
      </c>
      <c r="AK1469" s="3" t="s">
        <v>119</v>
      </c>
      <c r="AL1469" s="3" t="s">
        <v>70</v>
      </c>
      <c r="AM1469" s="3" t="s">
        <v>98</v>
      </c>
      <c r="AN1469" s="3" t="s">
        <v>98</v>
      </c>
      <c r="AO1469" s="3" t="s">
        <v>87</v>
      </c>
      <c r="AP1469" s="3" t="s">
        <v>87</v>
      </c>
      <c r="AQ1469" s="23">
        <v>45390.756249999999</v>
      </c>
      <c r="AR1469" s="3"/>
      <c r="AS1469" s="23"/>
      <c r="AT1469" s="23"/>
      <c r="AU1469" s="3" t="s">
        <v>424</v>
      </c>
      <c r="AV1469" s="3" t="s">
        <v>7037</v>
      </c>
      <c r="AW1469" s="3" t="s">
        <v>7038</v>
      </c>
      <c r="AX1469" s="3">
        <v>6.2096799999999996</v>
      </c>
      <c r="AY1469" s="3">
        <v>-75.586619999999996</v>
      </c>
      <c r="AZ1469" s="8" t="str">
        <f>+CONCATENATE("Reportan apertura en el enlace ",Tabla4[[#This Row],[Enlace]]," en el ",Tabla4[[#This Row],[Distancia óptica]]," ocasionado por ",Tabla4[[#This Row],[Causa del daño]])</f>
        <v>Reportan apertura en el enlace Mov. Manzanares - Mov. Trinidad en el Km 0,1 desde Manzanares ocasionado por Intervención de Terceros. No Identificados</v>
      </c>
      <c r="BA1469" s="8" t="str">
        <f>+CONCATENATE("Para dar solución al incidente ",Tabla4[[#This Row],[Solución]])</f>
        <v xml:space="preserve">Para dar solución al incidente Se recupera 50 mts de reserva y se rehace un empalme sangria de 144 hilos y se fusionan 4 hilos </v>
      </c>
      <c r="BB1469" s="3" t="str">
        <f>+_xlfn.CONCAT(Tabla4[[#This Row],[Causa Raiz]]," ",Tabla4[[#This Row],[Solución2]]," (",Tabla4[[#This Row],[Anillo]],"- Cabecera: ",Tabla4[[#This Row],[Cabecera]],"- Operador: ",Tabla4[[#This Row],[Operador]],")")</f>
        <v>Reportan apertura en el enlace Mov. Manzanares - Mov. Trinidad en el Km 0,1 desde Manzanares ocasionado por Intervención de Terceros. No Identificados Para dar solución al incidente Se recupera 50 mts de reserva y se rehace un empalme sangria de 144 hilos y se fusionan 4 hilos  (U/k Manzanares- Cabecera: Manzanarez- Operador: Colombia Telecomunicaciones)</v>
      </c>
    </row>
    <row r="1470" spans="1:54" s="2" customFormat="1" ht="171">
      <c r="A1470" s="38">
        <f t="shared" si="141"/>
        <v>1469</v>
      </c>
      <c r="B1470" s="3">
        <v>8475697</v>
      </c>
      <c r="C1470" s="3" t="s">
        <v>54</v>
      </c>
      <c r="D1470" s="23">
        <v>45389.597222222219</v>
      </c>
      <c r="E1470" s="23">
        <v>45389.659722222219</v>
      </c>
      <c r="F1470" s="1">
        <f t="shared" ca="1" si="146"/>
        <v>6.25E-2</v>
      </c>
      <c r="G1470" s="3" t="s">
        <v>55</v>
      </c>
      <c r="H1470" s="41"/>
      <c r="I1470" s="40"/>
      <c r="J1470" s="5" t="s">
        <v>56</v>
      </c>
      <c r="K1470" s="3" t="s">
        <v>93</v>
      </c>
      <c r="L1470" s="9" t="s">
        <v>58</v>
      </c>
      <c r="M1470" s="3" t="s">
        <v>59</v>
      </c>
      <c r="N1470" s="3" t="s">
        <v>60</v>
      </c>
      <c r="O1470" s="3" t="s">
        <v>7026</v>
      </c>
      <c r="P1470" s="3" t="s">
        <v>7039</v>
      </c>
      <c r="Q1470" s="4" t="s">
        <v>7040</v>
      </c>
      <c r="R1470" s="3" t="s">
        <v>947</v>
      </c>
      <c r="S1470" s="3" t="s">
        <v>65</v>
      </c>
      <c r="T1470" s="3" t="s">
        <v>66</v>
      </c>
      <c r="U1470" s="3" t="s">
        <v>7041</v>
      </c>
      <c r="V1470" s="22" t="str">
        <f t="shared" si="145"/>
        <v>RLFO; Hora de aviso: 14:20 07/04/2024; Solución: Se instala caja de empalme de 48 hilos y se realizan 24 fusiones; Hora de solución: 15:50 07/04/2024; Causa: Vandalismo</v>
      </c>
      <c r="W1470" s="4" t="s">
        <v>68</v>
      </c>
      <c r="X1470" s="3"/>
      <c r="Y1470" s="3"/>
      <c r="Z1470" s="3" t="s">
        <v>69</v>
      </c>
      <c r="AA1470" s="3" t="s">
        <v>71</v>
      </c>
      <c r="AB1470" s="3">
        <v>0</v>
      </c>
      <c r="AC1470" s="3" t="s">
        <v>71</v>
      </c>
      <c r="AD1470" s="6">
        <v>0</v>
      </c>
      <c r="AE1470" s="7"/>
      <c r="AF1470" s="7"/>
      <c r="AG1470" s="6">
        <f>Tabla4[[#This Row],[Tiempo Parada de Reloj]]+Tabla4[[#This Row],[Tiempo Autorizado por Telefonica (no Máximo)]]</f>
        <v>0</v>
      </c>
      <c r="AH1470" s="7">
        <f t="shared" ca="1" si="142"/>
        <v>6.25E-2</v>
      </c>
      <c r="AI1470" s="8">
        <f t="shared" si="143"/>
        <v>0</v>
      </c>
      <c r="AJ1470" s="8">
        <f t="shared" ca="1" si="144"/>
        <v>1.5</v>
      </c>
      <c r="AK1470" s="3" t="s">
        <v>98</v>
      </c>
      <c r="AL1470" s="3" t="s">
        <v>71</v>
      </c>
      <c r="AM1470" s="3" t="s">
        <v>69</v>
      </c>
      <c r="AN1470" s="3" t="s">
        <v>98</v>
      </c>
      <c r="AO1470" s="3" t="s">
        <v>106</v>
      </c>
      <c r="AP1470" s="3" t="s">
        <v>106</v>
      </c>
      <c r="AQ1470" s="23">
        <v>45393.488194444442</v>
      </c>
      <c r="AR1470" s="3"/>
      <c r="AS1470" s="23"/>
      <c r="AT1470" s="23"/>
      <c r="AU1470" s="3" t="s">
        <v>100</v>
      </c>
      <c r="AV1470" s="3" t="s">
        <v>975</v>
      </c>
      <c r="AW1470" s="3" t="s">
        <v>135</v>
      </c>
      <c r="AX1470" s="3">
        <v>4.6935900000000004</v>
      </c>
      <c r="AY1470" s="3">
        <v>-74.110129999999998</v>
      </c>
      <c r="AZ1470" s="8" t="str">
        <f>+CONCATENATE("Reportan apertura en el enlace ",Tabla4[[#This Row],[Enlace]]," en el ",Tabla4[[#This Row],[Distancia óptica]]," ocasionado por ",Tabla4[[#This Row],[Causa del daño]])</f>
        <v>Reportan apertura en el enlace Engativa - Morato en el Km 8,49 desde Morato ocasionado por Vandalismo</v>
      </c>
      <c r="BA1470" s="8" t="str">
        <f>+CONCATENATE("Para dar solución al incidente ",Tabla4[[#This Row],[Solución]])</f>
        <v>Para dar solución al incidente Se instala caja de empalme de 48 hilos y se realizan 24 fusiones</v>
      </c>
      <c r="BB1470" s="3" t="str">
        <f>+_xlfn.CONCAT(Tabla4[[#This Row],[Causa Raiz]]," ",Tabla4[[#This Row],[Solución2]]," (",Tabla4[[#This Row],[Anillo]],"- Cabecera: ",Tabla4[[#This Row],[Cabecera]],"- Operador: ",Tabla4[[#This Row],[Operador]],")")</f>
        <v>Reportan apertura en el enlace Engativa - Morato en el Km 8,49 desde Morato ocasionado por Vandalismo Para dar solución al incidente Se instala caja de empalme de 48 hilos y se realizan 24 fusiones (Lineal- Cabecera: Morato- Operador: Colombia Telecomunicaciones)</v>
      </c>
    </row>
    <row r="1471" spans="1:54" s="2" customFormat="1" ht="185.25">
      <c r="A1471" s="38">
        <f t="shared" si="141"/>
        <v>1470</v>
      </c>
      <c r="B1471" s="3">
        <v>8475827</v>
      </c>
      <c r="C1471" s="3" t="s">
        <v>54</v>
      </c>
      <c r="D1471" s="23">
        <v>45389.645833333336</v>
      </c>
      <c r="E1471" s="23">
        <v>45392.5</v>
      </c>
      <c r="F1471" s="1">
        <f t="shared" ca="1" si="146"/>
        <v>2.8541666666642413</v>
      </c>
      <c r="G1471" s="3" t="s">
        <v>55</v>
      </c>
      <c r="H1471" s="41"/>
      <c r="I1471" s="40"/>
      <c r="J1471" s="5" t="s">
        <v>56</v>
      </c>
      <c r="K1471" s="3" t="s">
        <v>93</v>
      </c>
      <c r="L1471" s="9" t="s">
        <v>58</v>
      </c>
      <c r="M1471" s="3" t="s">
        <v>59</v>
      </c>
      <c r="N1471" s="3" t="s">
        <v>60</v>
      </c>
      <c r="O1471" s="3" t="s">
        <v>7042</v>
      </c>
      <c r="P1471" s="3" t="s">
        <v>7043</v>
      </c>
      <c r="Q1471" s="4" t="s">
        <v>7044</v>
      </c>
      <c r="R1471" s="3" t="s">
        <v>947</v>
      </c>
      <c r="S1471" s="3" t="s">
        <v>65</v>
      </c>
      <c r="T1471" s="3" t="s">
        <v>380</v>
      </c>
      <c r="U1471" s="3" t="s">
        <v>7045</v>
      </c>
      <c r="V1471" s="22" t="str">
        <f t="shared" si="145"/>
        <v>RLFO; Hora de aviso: 15:30 07/04/2024; Solución: Se realiza un tendido de 150 mts y se hacen dos empalmes de 96 hilos  ; Hora de solución: 12:00 10/04/2024; Causa: Corto Circuito</v>
      </c>
      <c r="W1471" s="4" t="s">
        <v>68</v>
      </c>
      <c r="X1471" s="3"/>
      <c r="Y1471" s="3"/>
      <c r="Z1471" s="3" t="s">
        <v>69</v>
      </c>
      <c r="AA1471" s="3" t="s">
        <v>71</v>
      </c>
      <c r="AB1471" s="3">
        <v>0</v>
      </c>
      <c r="AC1471" s="3" t="s">
        <v>70</v>
      </c>
      <c r="AD1471" s="6">
        <v>2.7638888888888888</v>
      </c>
      <c r="AE1471" s="7"/>
      <c r="AF1471" s="7"/>
      <c r="AG1471" s="6">
        <f>Tabla4[[#This Row],[Tiempo Parada de Reloj]]+Tabla4[[#This Row],[Tiempo Autorizado por Telefonica (no Máximo)]]</f>
        <v>2.7638888888888888</v>
      </c>
      <c r="AH1471" s="7">
        <f t="shared" ca="1" si="142"/>
        <v>9.0277777775352508E-2</v>
      </c>
      <c r="AI1471" s="8">
        <f t="shared" si="143"/>
        <v>66.333333333333329</v>
      </c>
      <c r="AJ1471" s="8">
        <f t="shared" ca="1" si="144"/>
        <v>2.1666666666084602</v>
      </c>
      <c r="AK1471" s="3" t="s">
        <v>98</v>
      </c>
      <c r="AL1471" s="3" t="s">
        <v>70</v>
      </c>
      <c r="AM1471" s="3" t="s">
        <v>460</v>
      </c>
      <c r="AN1471" s="3" t="s">
        <v>98</v>
      </c>
      <c r="AO1471" s="3" t="s">
        <v>119</v>
      </c>
      <c r="AP1471" s="3" t="s">
        <v>119</v>
      </c>
      <c r="AQ1471" s="23">
        <v>45395.490277777775</v>
      </c>
      <c r="AR1471" s="3"/>
      <c r="AS1471" s="23"/>
      <c r="AT1471" s="23"/>
      <c r="AU1471" s="3" t="s">
        <v>298</v>
      </c>
      <c r="AV1471" s="3" t="s">
        <v>950</v>
      </c>
      <c r="AW1471" s="3" t="s">
        <v>135</v>
      </c>
      <c r="AX1471" s="3">
        <v>4.6590999999999996</v>
      </c>
      <c r="AY1471" s="3">
        <v>-74.136600000000001</v>
      </c>
      <c r="AZ1471" s="8" t="str">
        <f>+CONCATENATE("Reportan apertura en el enlace ",Tabla4[[#This Row],[Enlace]]," en el ",Tabla4[[#This Row],[Distancia óptica]]," ocasionado por ",Tabla4[[#This Row],[Causa del daño]])</f>
        <v>Reportan apertura en el enlace Salitre – Zona Franca en el Km 2,8 desde Vision Colombia ocasionado por Corto Circuito</v>
      </c>
      <c r="BA1471" s="8" t="str">
        <f>+CONCATENATE("Para dar solución al incidente ",Tabla4[[#This Row],[Solución]])</f>
        <v xml:space="preserve">Para dar solución al incidente Se realiza un tendido de 150 mts y se hacen dos empalmes de 96 hilos  </v>
      </c>
      <c r="BB1471" s="3" t="str">
        <f>+_xlfn.CONCAT(Tabla4[[#This Row],[Causa Raiz]]," ",Tabla4[[#This Row],[Solución2]]," (",Tabla4[[#This Row],[Anillo]],"- Cabecera: ",Tabla4[[#This Row],[Cabecera]],"- Operador: ",Tabla4[[#This Row],[Operador]],")")</f>
        <v>Reportan apertura en el enlace Salitre – Zona Franca en el Km 2,8 desde Vision Colombia ocasionado por Corto Circuito Para dar solución al incidente Se realiza un tendido de 150 mts y se hacen dos empalmes de 96 hilos   (Lineal- Cabecera: Salitre- Operador: Colombia Telecomunicaciones)</v>
      </c>
    </row>
    <row r="1472" spans="1:54" s="2" customFormat="1" ht="213.75">
      <c r="A1472" s="38">
        <f t="shared" si="141"/>
        <v>1471</v>
      </c>
      <c r="B1472" s="3">
        <v>8473786</v>
      </c>
      <c r="C1472" s="3" t="s">
        <v>54</v>
      </c>
      <c r="D1472" s="23">
        <v>45389.649305555555</v>
      </c>
      <c r="E1472" s="23">
        <v>45390.46875</v>
      </c>
      <c r="F1472" s="1">
        <f t="shared" ca="1" si="146"/>
        <v>0.81944444444525288</v>
      </c>
      <c r="G1472" s="3" t="s">
        <v>55</v>
      </c>
      <c r="H1472" s="41"/>
      <c r="I1472" s="40"/>
      <c r="J1472" s="5" t="s">
        <v>56</v>
      </c>
      <c r="K1472" s="3" t="s">
        <v>359</v>
      </c>
      <c r="L1472" s="9" t="s">
        <v>78</v>
      </c>
      <c r="M1472" s="3" t="s">
        <v>360</v>
      </c>
      <c r="N1472" s="3" t="s">
        <v>483</v>
      </c>
      <c r="O1472" s="3" t="s">
        <v>7046</v>
      </c>
      <c r="P1472" s="3" t="s">
        <v>7047</v>
      </c>
      <c r="Q1472" s="4" t="s">
        <v>7048</v>
      </c>
      <c r="R1472" s="3" t="s">
        <v>1420</v>
      </c>
      <c r="S1472" s="3" t="s">
        <v>366</v>
      </c>
      <c r="T1472" s="3" t="s">
        <v>66</v>
      </c>
      <c r="U1472" s="3" t="s">
        <v>7049</v>
      </c>
      <c r="V1472" s="22" t="str">
        <f t="shared" si="145"/>
        <v>RLFO; Hora de aviso: 15:35 07/04/2024; Solución: Se recuperan 50 mts de reserva y se realiza un empalme de 24 Hilos; Hora de solución: 11:15 08/04/2024; Causa: Vandalismo</v>
      </c>
      <c r="W1472" s="4" t="s">
        <v>423</v>
      </c>
      <c r="X1472" s="3"/>
      <c r="Y1472" s="3"/>
      <c r="Z1472" s="3" t="s">
        <v>69</v>
      </c>
      <c r="AA1472" s="3" t="s">
        <v>70</v>
      </c>
      <c r="AB1472" s="3">
        <v>8473786</v>
      </c>
      <c r="AC1472" s="3" t="s">
        <v>71</v>
      </c>
      <c r="AD1472" s="6">
        <v>0.72569444444444442</v>
      </c>
      <c r="AE1472" s="7"/>
      <c r="AF1472" s="7"/>
      <c r="AG1472" s="6">
        <f>Tabla4[[#This Row],[Tiempo Parada de Reloj]]+Tabla4[[#This Row],[Tiempo Autorizado por Telefonica (no Máximo)]]</f>
        <v>0.72569444444444442</v>
      </c>
      <c r="AH1472" s="7">
        <f t="shared" ca="1" si="142"/>
        <v>9.3750000000808464E-2</v>
      </c>
      <c r="AI1472" s="8">
        <f t="shared" si="143"/>
        <v>17.416666666666664</v>
      </c>
      <c r="AJ1472" s="8">
        <f t="shared" ca="1" si="144"/>
        <v>2.2500000000194031</v>
      </c>
      <c r="AK1472" s="3" t="s">
        <v>98</v>
      </c>
      <c r="AL1472" s="3" t="s">
        <v>70</v>
      </c>
      <c r="AM1472" s="3" t="s">
        <v>460</v>
      </c>
      <c r="AN1472" s="3" t="s">
        <v>73</v>
      </c>
      <c r="AO1472" s="3" t="s">
        <v>106</v>
      </c>
      <c r="AP1472" s="3" t="s">
        <v>106</v>
      </c>
      <c r="AQ1472" s="23">
        <v>45391.649305555555</v>
      </c>
      <c r="AR1472" s="3"/>
      <c r="AS1472" s="23"/>
      <c r="AT1472" s="23"/>
      <c r="AU1472" s="3" t="s">
        <v>424</v>
      </c>
      <c r="AV1472" s="3" t="s">
        <v>7050</v>
      </c>
      <c r="AW1472" s="3" t="s">
        <v>370</v>
      </c>
      <c r="AX1472" s="3">
        <v>6.25312</v>
      </c>
      <c r="AY1472" s="3">
        <v>-75.575689999999994</v>
      </c>
      <c r="AZ1472" s="8" t="str">
        <f>+CONCATENATE("Reportan apertura en el enlace ",Tabla4[[#This Row],[Enlace]]," en el ",Tabla4[[#This Row],[Distancia óptica]]," ocasionado por ",Tabla4[[#This Row],[Causa del daño]])</f>
        <v>Reportan apertura en el enlace Mov. Universidad de Medellin - Mov. Barrio Triste en el Km 1,4 desde Universdidad de medellin  ocasionado por Vandalismo</v>
      </c>
      <c r="BA1472" s="8" t="str">
        <f>+CONCATENATE("Para dar solución al incidente ",Tabla4[[#This Row],[Solución]])</f>
        <v>Para dar solución al incidente Se recuperan 50 mts de reserva y se realiza un empalme de 24 Hilos</v>
      </c>
      <c r="BB1472" s="3" t="str">
        <f>+_xlfn.CONCAT(Tabla4[[#This Row],[Causa Raiz]]," ",Tabla4[[#This Row],[Solución2]]," (",Tabla4[[#This Row],[Anillo]],"- Cabecera: ",Tabla4[[#This Row],[Cabecera]],"- Operador: ",Tabla4[[#This Row],[Operador]],")")</f>
        <v>Reportan apertura en el enlace Mov. Universidad de Medellin - Mov. Barrio Triste en el Km 1,4 desde Universdidad de medellin  ocasionado por Vandalismo Para dar solución al incidente Se recuperan 50 mts de reserva y se realiza un empalme de 24 Hilos (lineal- Cabecera: Universidad de Medellin- Operador: Colombia Telecomunicaciones)</v>
      </c>
    </row>
    <row r="1473" spans="1:54" s="2" customFormat="1" ht="171">
      <c r="A1473" s="38">
        <f t="shared" si="141"/>
        <v>1472</v>
      </c>
      <c r="B1473" s="3">
        <v>8476869</v>
      </c>
      <c r="C1473" s="3" t="s">
        <v>92</v>
      </c>
      <c r="D1473" s="23">
        <v>45389.895833333336</v>
      </c>
      <c r="E1473" s="23">
        <v>45390.423611111109</v>
      </c>
      <c r="F1473" s="1">
        <f t="shared" ca="1" si="146"/>
        <v>0.52777777777373558</v>
      </c>
      <c r="G1473" s="3" t="s">
        <v>55</v>
      </c>
      <c r="H1473" s="41"/>
      <c r="I1473" s="40" t="s">
        <v>7051</v>
      </c>
      <c r="J1473" s="5" t="s">
        <v>322</v>
      </c>
      <c r="K1473" s="3" t="s">
        <v>322</v>
      </c>
      <c r="L1473" s="9" t="s">
        <v>58</v>
      </c>
      <c r="M1473" s="3" t="s">
        <v>1429</v>
      </c>
      <c r="N1473" s="3" t="s">
        <v>7052</v>
      </c>
      <c r="O1473" s="3" t="s">
        <v>7053</v>
      </c>
      <c r="P1473" s="3" t="s">
        <v>7054</v>
      </c>
      <c r="Q1473" s="4" t="s">
        <v>7055</v>
      </c>
      <c r="R1473" s="3" t="s">
        <v>336</v>
      </c>
      <c r="S1473" s="3" t="s">
        <v>328</v>
      </c>
      <c r="T1473" s="3" t="s">
        <v>66</v>
      </c>
      <c r="U1473" s="3" t="s">
        <v>4724</v>
      </c>
      <c r="V1473" s="22" t="str">
        <f t="shared" si="145"/>
        <v>RTNFO; Hora de aviso: 21:30 07/04/2024; Solución: Se recupera reserva y se realiza un empalme; Hora de solución: 10:10 08/04/2024; Causa: Vandalismo</v>
      </c>
      <c r="W1473" s="4" t="s">
        <v>6836</v>
      </c>
      <c r="X1473" s="3"/>
      <c r="Y1473" s="3"/>
      <c r="Z1473" s="3" t="s">
        <v>69</v>
      </c>
      <c r="AA1473" s="3" t="s">
        <v>70</v>
      </c>
      <c r="AB1473" s="3" t="s">
        <v>7056</v>
      </c>
      <c r="AC1473" s="3" t="s">
        <v>71</v>
      </c>
      <c r="AD1473" s="6">
        <v>0.32291666666666669</v>
      </c>
      <c r="AE1473" s="7"/>
      <c r="AF1473" s="7"/>
      <c r="AG1473" s="6">
        <f>Tabla4[[#This Row],[Tiempo Parada de Reloj]]+Tabla4[[#This Row],[Tiempo Autorizado por Telefonica (no Máximo)]]</f>
        <v>0.32291666666666669</v>
      </c>
      <c r="AH1473" s="7">
        <f t="shared" ca="1" si="142"/>
        <v>0.20486111110706889</v>
      </c>
      <c r="AI1473" s="8">
        <f t="shared" si="143"/>
        <v>7.75</v>
      </c>
      <c r="AJ1473" s="8">
        <f t="shared" ca="1" si="144"/>
        <v>4.9166666665696539</v>
      </c>
      <c r="AK1473" s="3" t="s">
        <v>98</v>
      </c>
      <c r="AL1473" s="3" t="s">
        <v>70</v>
      </c>
      <c r="AM1473" s="3" t="s">
        <v>460</v>
      </c>
      <c r="AN1473" s="3" t="s">
        <v>73</v>
      </c>
      <c r="AO1473" s="3" t="s">
        <v>106</v>
      </c>
      <c r="AP1473" s="3" t="s">
        <v>106</v>
      </c>
      <c r="AQ1473" s="23">
        <v>45391.395138888889</v>
      </c>
      <c r="AR1473" s="3"/>
      <c r="AS1473" s="23"/>
      <c r="AT1473" s="23"/>
      <c r="AU1473" s="3" t="s">
        <v>322</v>
      </c>
      <c r="AV1473" s="3" t="s">
        <v>6319</v>
      </c>
      <c r="AW1473" s="3" t="s">
        <v>2450</v>
      </c>
      <c r="AX1473" s="3">
        <v>6.5186999999999999</v>
      </c>
      <c r="AY1473" s="3">
        <v>-74.105400000000003</v>
      </c>
      <c r="AZ1473" s="8" t="str">
        <f>+CONCATENATE("Reportan apertura en el enlace ",Tabla4[[#This Row],[Enlace]]," en el ",Tabla4[[#This Row],[Distancia óptica]]," ocasionado por ",Tabla4[[#This Row],[Causa del daño]])</f>
        <v>Reportan apertura en el enlace Pto Araujo - Pto Boyacá en el Km 0,835 desde Pto Araujo ocasionado por Vandalismo</v>
      </c>
      <c r="BA1473" s="8" t="str">
        <f>+CONCATENATE("Para dar solución al incidente ",Tabla4[[#This Row],[Solución]])</f>
        <v>Para dar solución al incidente Se recupera reserva y se realiza un empalme</v>
      </c>
      <c r="BB1473" s="3" t="str">
        <f>+_xlfn.CONCAT(Tabla4[[#This Row],[Causa Raiz]]," ",Tabla4[[#This Row],[Solución2]]," (",Tabla4[[#This Row],[Anillo]],"- Cabecera: ",Tabla4[[#This Row],[Cabecera]],"- Operador: ",Tabla4[[#This Row],[Operador]],")")</f>
        <v>Reportan apertura en el enlace Pto Araujo - Pto Boyacá en el Km 0,835 desde Pto Araujo ocasionado por Vandalismo Para dar solución al incidente Se recupera reserva y se realiza un empalme (troncal- Cabecera: Barrancabermeja- Operador: Ufinet)</v>
      </c>
    </row>
    <row r="1474" spans="1:54" s="2" customFormat="1" ht="185.25">
      <c r="A1474" s="38">
        <f t="shared" si="141"/>
        <v>1473</v>
      </c>
      <c r="B1474" s="3">
        <v>8478076</v>
      </c>
      <c r="C1474" s="3" t="s">
        <v>163</v>
      </c>
      <c r="D1474" s="23">
        <v>45390.236111111109</v>
      </c>
      <c r="E1474" s="23">
        <v>45390.579861111109</v>
      </c>
      <c r="F1474" s="1">
        <f t="shared" ca="1" si="146"/>
        <v>0.34375</v>
      </c>
      <c r="G1474" s="3" t="s">
        <v>55</v>
      </c>
      <c r="H1474" s="41"/>
      <c r="I1474" s="40"/>
      <c r="J1474" s="5" t="s">
        <v>56</v>
      </c>
      <c r="K1474" s="3" t="s">
        <v>77</v>
      </c>
      <c r="L1474" s="9" t="s">
        <v>58</v>
      </c>
      <c r="M1474" s="3" t="s">
        <v>79</v>
      </c>
      <c r="N1474" s="3" t="s">
        <v>771</v>
      </c>
      <c r="O1474" s="3" t="s">
        <v>7057</v>
      </c>
      <c r="P1474" s="3" t="s">
        <v>7058</v>
      </c>
      <c r="Q1474" s="4" t="s">
        <v>7059</v>
      </c>
      <c r="R1474" s="3" t="s">
        <v>775</v>
      </c>
      <c r="S1474" s="3" t="s">
        <v>249</v>
      </c>
      <c r="T1474" s="3" t="s">
        <v>66</v>
      </c>
      <c r="U1474" s="3" t="s">
        <v>7060</v>
      </c>
      <c r="V1474" s="22" t="str">
        <f t="shared" si="145"/>
        <v>RDFO; Hora de aviso: 5:40 08/04/2024; Solución: Se recuperan 100 Metros de Reserva y se realiza un empalme de 48 Hilos; Hora de solución: 13:55 08/04/2024; Causa: Vandalismo</v>
      </c>
      <c r="W1474" s="4" t="s">
        <v>160</v>
      </c>
      <c r="X1474" s="3"/>
      <c r="Y1474" s="3"/>
      <c r="Z1474" s="3" t="s">
        <v>69</v>
      </c>
      <c r="AA1474" s="3" t="s">
        <v>70</v>
      </c>
      <c r="AB1474" s="3">
        <v>8477995</v>
      </c>
      <c r="AC1474" s="3" t="s">
        <v>71</v>
      </c>
      <c r="AD1474" s="6">
        <v>0.13819444444444445</v>
      </c>
      <c r="AE1474" s="7"/>
      <c r="AF1474" s="7"/>
      <c r="AG1474" s="6">
        <f>Tabla4[[#This Row],[Tiempo Parada de Reloj]]+Tabla4[[#This Row],[Tiempo Autorizado por Telefonica (no Máximo)]]</f>
        <v>0.13819444444444445</v>
      </c>
      <c r="AH1474" s="7">
        <f t="shared" ca="1" si="142"/>
        <v>0.20555555555555555</v>
      </c>
      <c r="AI1474" s="8">
        <f t="shared" si="143"/>
        <v>3.3166666666666669</v>
      </c>
      <c r="AJ1474" s="8">
        <f t="shared" ca="1" si="144"/>
        <v>4.9333333333333336</v>
      </c>
      <c r="AK1474" s="3" t="s">
        <v>87</v>
      </c>
      <c r="AL1474" s="3" t="s">
        <v>70</v>
      </c>
      <c r="AM1474" s="3" t="s">
        <v>73</v>
      </c>
      <c r="AN1474" s="3" t="s">
        <v>73</v>
      </c>
      <c r="AO1474" s="3" t="s">
        <v>106</v>
      </c>
      <c r="AP1474" s="3" t="s">
        <v>106</v>
      </c>
      <c r="AQ1474" s="23">
        <v>45392.763194444444</v>
      </c>
      <c r="AR1474" s="3"/>
      <c r="AS1474" s="23"/>
      <c r="AT1474" s="23"/>
      <c r="AU1474" s="3" t="s">
        <v>313</v>
      </c>
      <c r="AV1474" s="3" t="s">
        <v>69</v>
      </c>
      <c r="AW1474" s="3" t="s">
        <v>69</v>
      </c>
      <c r="AX1474" s="3">
        <v>4.5791510000000004</v>
      </c>
      <c r="AY1474" s="3">
        <v>-74.216162299999993</v>
      </c>
      <c r="AZ1474" s="8" t="str">
        <f>+CONCATENATE("Reportan apertura en el enlace ",Tabla4[[#This Row],[Enlace]]," en el ",Tabla4[[#This Row],[Distancia óptica]]," ocasionado por ",Tabla4[[#This Row],[Causa del daño]])</f>
        <v>Reportan apertura en el enlace Soacha - Sibate en el Km 1,4 desde Soacha centro ocasionado por Vandalismo</v>
      </c>
      <c r="BA1474" s="8" t="str">
        <f>+CONCATENATE("Para dar solución al incidente ",Tabla4[[#This Row],[Solución]])</f>
        <v>Para dar solución al incidente Se recuperan 100 Metros de Reserva y se realiza un empalme de 48 Hilos</v>
      </c>
      <c r="BB1474" s="3" t="str">
        <f>+_xlfn.CONCAT(Tabla4[[#This Row],[Causa Raiz]]," ",Tabla4[[#This Row],[Solución2]]," (",Tabla4[[#This Row],[Anillo]],"- Cabecera: ",Tabla4[[#This Row],[Cabecera]],"- Operador: ",Tabla4[[#This Row],[Operador]],")")</f>
        <v>Reportan apertura en el enlace Soacha - Sibate en el Km 1,4 desde Soacha centro ocasionado por Vandalismo Para dar solución al incidente Se recuperan 100 Metros de Reserva y se realiza un empalme de 48 Hilos (NA- Cabecera: NA- Operador: Colombia Telecomunicaciones)</v>
      </c>
    </row>
    <row r="1475" spans="1:54" s="2" customFormat="1" ht="156.75">
      <c r="A1475" s="38">
        <f t="shared" ref="A1475:A1538" si="147">A1474+1</f>
        <v>1474</v>
      </c>
      <c r="B1475" s="3">
        <v>8478090</v>
      </c>
      <c r="C1475" s="3" t="s">
        <v>92</v>
      </c>
      <c r="D1475" s="23">
        <v>45390.225694444445</v>
      </c>
      <c r="E1475" s="23">
        <v>45390.430555555555</v>
      </c>
      <c r="F1475" s="1">
        <f t="shared" ca="1" si="146"/>
        <v>0.20486111110949423</v>
      </c>
      <c r="G1475" s="3" t="s">
        <v>164</v>
      </c>
      <c r="H1475" s="41" t="s">
        <v>165</v>
      </c>
      <c r="I1475" s="40" t="s">
        <v>7061</v>
      </c>
      <c r="J1475" s="5" t="s">
        <v>167</v>
      </c>
      <c r="K1475" s="3" t="s">
        <v>168</v>
      </c>
      <c r="L1475" s="9" t="s">
        <v>58</v>
      </c>
      <c r="M1475" s="3" t="s">
        <v>373</v>
      </c>
      <c r="N1475" s="3" t="s">
        <v>670</v>
      </c>
      <c r="O1475" s="3" t="s">
        <v>671</v>
      </c>
      <c r="P1475" s="3" t="s">
        <v>7062</v>
      </c>
      <c r="Q1475" s="4" t="s">
        <v>7063</v>
      </c>
      <c r="R1475" s="3" t="s">
        <v>1304</v>
      </c>
      <c r="S1475" s="3" t="s">
        <v>175</v>
      </c>
      <c r="T1475" s="3" t="s">
        <v>513</v>
      </c>
      <c r="U1475" s="3" t="s">
        <v>7064</v>
      </c>
      <c r="V1475" s="22" t="str">
        <f t="shared" si="145"/>
        <v>RTNFO; Hora de aviso: 5:25 08/04/2024; Solución: Se recupera resreva y se realiza un empalme; Hora de solución: 10:20 08/04/2024; Causa: Desastre Natural</v>
      </c>
      <c r="W1475" s="4" t="s">
        <v>5602</v>
      </c>
      <c r="X1475" s="3"/>
      <c r="Y1475" s="3"/>
      <c r="Z1475" s="3" t="s">
        <v>69</v>
      </c>
      <c r="AA1475" s="3" t="s">
        <v>71</v>
      </c>
      <c r="AB1475" s="3">
        <v>0</v>
      </c>
      <c r="AC1475" s="3" t="s">
        <v>71</v>
      </c>
      <c r="AD1475" s="6">
        <v>0</v>
      </c>
      <c r="AE1475" s="7"/>
      <c r="AF1475" s="7"/>
      <c r="AG1475" s="6">
        <f>Tabla4[[#This Row],[Tiempo Parada de Reloj]]+Tabla4[[#This Row],[Tiempo Autorizado por Telefonica (no Máximo)]]</f>
        <v>0</v>
      </c>
      <c r="AH1475" s="7">
        <f t="shared" ref="AH1475:AH1538" ca="1" si="148">F1475-$AD1475</f>
        <v>0.20486111110949423</v>
      </c>
      <c r="AI1475" s="8">
        <f t="shared" ref="AI1475:AI1538" si="149">AD1475*24</f>
        <v>0</v>
      </c>
      <c r="AJ1475" s="8">
        <f t="shared" ref="AJ1475:AJ1538" ca="1" si="150">AH1475*24</f>
        <v>4.9166666666278616</v>
      </c>
      <c r="AK1475" s="3" t="s">
        <v>87</v>
      </c>
      <c r="AL1475" s="3" t="s">
        <v>70</v>
      </c>
      <c r="AM1475" s="3" t="s">
        <v>73</v>
      </c>
      <c r="AN1475" s="3" t="s">
        <v>73</v>
      </c>
      <c r="AO1475" s="3"/>
      <c r="AP1475" s="3"/>
      <c r="AQ1475" s="23">
        <f ca="1">NOW()</f>
        <v>45503.696834953706</v>
      </c>
      <c r="AR1475" s="3"/>
      <c r="AS1475" s="23"/>
      <c r="AT1475" s="23"/>
      <c r="AU1475" s="3" t="s">
        <v>168</v>
      </c>
      <c r="AV1475" s="3" t="s">
        <v>69</v>
      </c>
      <c r="AW1475" s="3" t="s">
        <v>69</v>
      </c>
      <c r="AX1475" s="3" t="s">
        <v>69</v>
      </c>
      <c r="AY1475" s="3" t="s">
        <v>69</v>
      </c>
      <c r="AZ1475" s="8" t="str">
        <f>+CONCATENATE("Reportan apertura en el enlace ",Tabla4[[#This Row],[Enlace]]," en el ",Tabla4[[#This Row],[Distancia óptica]]," ocasionado por ",Tabla4[[#This Row],[Causa del daño]])</f>
        <v>Reportan apertura en el enlace Pto Lleras - San José del Guaviare en el Km 52,8 desde Puerto yeras ocasionado por Desastre Natural</v>
      </c>
      <c r="BA1475" s="8" t="str">
        <f>+CONCATENATE("Para dar solución al incidente ",Tabla4[[#This Row],[Solución]])</f>
        <v>Para dar solución al incidente Se recupera resreva y se realiza un empalme</v>
      </c>
      <c r="BB1475" s="3" t="str">
        <f>+_xlfn.CONCAT(Tabla4[[#This Row],[Causa Raiz]]," ",Tabla4[[#This Row],[Solución2]]," (",Tabla4[[#This Row],[Anillo]],"- Cabecera: ",Tabla4[[#This Row],[Cabecera]],"- Operador: ",Tabla4[[#This Row],[Operador]],")")</f>
        <v>Reportan apertura en el enlace Pto Lleras - San José del Guaviare en el Km 52,8 desde Puerto yeras ocasionado por Desastre Natural Para dar solución al incidente Se recupera resreva y se realiza un empalme (NA- Cabecera: NA- Operador: Telmex - Claro)</v>
      </c>
    </row>
    <row r="1476" spans="1:54" s="2" customFormat="1" ht="199.5">
      <c r="A1476" s="38">
        <f t="shared" si="147"/>
        <v>1475</v>
      </c>
      <c r="B1476" s="3">
        <v>8478091</v>
      </c>
      <c r="C1476" s="3" t="s">
        <v>54</v>
      </c>
      <c r="D1476" s="23">
        <v>45390.239583333336</v>
      </c>
      <c r="E1476" s="23">
        <v>45390.625</v>
      </c>
      <c r="F1476" s="1">
        <f t="shared" ca="1" si="146"/>
        <v>0.38541666666424135</v>
      </c>
      <c r="G1476" s="3" t="s">
        <v>55</v>
      </c>
      <c r="H1476" s="41"/>
      <c r="I1476" s="40"/>
      <c r="J1476" s="5" t="s">
        <v>56</v>
      </c>
      <c r="K1476" s="3" t="s">
        <v>77</v>
      </c>
      <c r="L1476" s="9" t="s">
        <v>78</v>
      </c>
      <c r="M1476" s="3" t="s">
        <v>152</v>
      </c>
      <c r="N1476" s="3" t="s">
        <v>153</v>
      </c>
      <c r="O1476" s="3" t="s">
        <v>7065</v>
      </c>
      <c r="P1476" s="3" t="s">
        <v>6932</v>
      </c>
      <c r="Q1476" s="4" t="s">
        <v>7066</v>
      </c>
      <c r="R1476" s="3" t="s">
        <v>409</v>
      </c>
      <c r="S1476" s="3" t="s">
        <v>158</v>
      </c>
      <c r="T1476" s="3" t="s">
        <v>130</v>
      </c>
      <c r="U1476" s="3" t="s">
        <v>7067</v>
      </c>
      <c r="V1476" s="22" t="str">
        <f t="shared" ref="V1476:V1539" si="151">C1476&amp;"; Hora de aviso: "&amp;TEXT(D1476,"h:mm dd/mm/yyyy")&amp;"; Solución: "&amp;U1476&amp;"; Hora de solución: "&amp;TEXT(E1476,"h:mm dd/mm/yyyy")&amp;"; Causa: "&amp;T1476</f>
        <v>RLFO; Hora de aviso: 5:45 08/04/2024; Solución: Se realiza tendido de 15o MTS DE F.O de 48 hilos y dos empalmes de 48 Hilos; Hora de solución: 15:00 08/04/2024; Causa: Plagas</v>
      </c>
      <c r="W1476" s="4" t="s">
        <v>160</v>
      </c>
      <c r="X1476" s="3"/>
      <c r="Y1476" s="3"/>
      <c r="Z1476" s="3" t="s">
        <v>69</v>
      </c>
      <c r="AA1476" s="3" t="s">
        <v>70</v>
      </c>
      <c r="AB1476" s="3" t="s">
        <v>7068</v>
      </c>
      <c r="AC1476" s="3" t="s">
        <v>71</v>
      </c>
      <c r="AD1476" s="6">
        <v>0.22222222222222221</v>
      </c>
      <c r="AE1476" s="7"/>
      <c r="AF1476" s="7"/>
      <c r="AG1476" s="6">
        <f>Tabla4[[#This Row],[Tiempo Parada de Reloj]]+Tabla4[[#This Row],[Tiempo Autorizado por Telefonica (no Máximo)]]</f>
        <v>0.22222222222222221</v>
      </c>
      <c r="AH1476" s="7">
        <f t="shared" ca="1" si="148"/>
        <v>0.16319444444201914</v>
      </c>
      <c r="AI1476" s="8">
        <f t="shared" si="149"/>
        <v>5.333333333333333</v>
      </c>
      <c r="AJ1476" s="8">
        <f t="shared" ca="1" si="150"/>
        <v>3.9166666666084593</v>
      </c>
      <c r="AK1476" s="3" t="s">
        <v>460</v>
      </c>
      <c r="AL1476" s="3" t="s">
        <v>70</v>
      </c>
      <c r="AM1476" s="3" t="s">
        <v>106</v>
      </c>
      <c r="AN1476" s="3" t="s">
        <v>106</v>
      </c>
      <c r="AO1476" s="3" t="s">
        <v>119</v>
      </c>
      <c r="AP1476" s="3" t="s">
        <v>119</v>
      </c>
      <c r="AQ1476" s="23">
        <v>45392.931250000001</v>
      </c>
      <c r="AR1476" s="3"/>
      <c r="AS1476" s="23"/>
      <c r="AT1476" s="23"/>
      <c r="AU1476" s="3" t="s">
        <v>161</v>
      </c>
      <c r="AV1476" s="3" t="s">
        <v>2407</v>
      </c>
      <c r="AW1476" s="3" t="s">
        <v>5800</v>
      </c>
      <c r="AX1476" s="3">
        <v>1.2154160000000001</v>
      </c>
      <c r="AY1476" s="3">
        <v>-77.275512000000006</v>
      </c>
      <c r="AZ1476" s="8" t="str">
        <f>+CONCATENATE("Reportan apertura en el enlace ",Tabla4[[#This Row],[Enlace]]," en el ",Tabla4[[#This Row],[Distancia óptica]]," ocasionado por ",Tabla4[[#This Row],[Causa del daño]])</f>
        <v>Reportan apertura en el enlace Mov. Plazuelas - Mov. Plazuelas Tigo en el Km 1,9 desde Fatima ocasionado por Plagas</v>
      </c>
      <c r="BA1476" s="8" t="str">
        <f>+CONCATENATE("Para dar solución al incidente ",Tabla4[[#This Row],[Solución]])</f>
        <v>Para dar solución al incidente Se realiza tendido de 15o MTS DE F.O de 48 hilos y dos empalmes de 48 Hilos</v>
      </c>
      <c r="BB1476" s="3" t="str">
        <f>+_xlfn.CONCAT(Tabla4[[#This Row],[Causa Raiz]]," ",Tabla4[[#This Row],[Solución2]]," (",Tabla4[[#This Row],[Anillo]],"- Cabecera: ",Tabla4[[#This Row],[Cabecera]],"- Operador: ",Tabla4[[#This Row],[Operador]],")")</f>
        <v>Reportan apertura en el enlace Mov. Plazuelas - Mov. Plazuelas Tigo en el Km 1,9 desde Fatima ocasionado por Plagas Para dar solución al incidente Se realiza tendido de 15o MTS DE F.O de 48 hilos y dos empalmes de 48 Hilos (lineal - Cabecera: Pasto Centro- Operador: Colombia Telecomunicaciones)</v>
      </c>
    </row>
    <row r="1477" spans="1:54" s="2" customFormat="1" ht="185.25">
      <c r="A1477" s="38">
        <f t="shared" si="147"/>
        <v>1476</v>
      </c>
      <c r="B1477" s="3">
        <v>8478241</v>
      </c>
      <c r="C1477" s="3" t="s">
        <v>54</v>
      </c>
      <c r="D1477" s="23">
        <v>45390.267361111109</v>
      </c>
      <c r="E1477" s="23">
        <v>45390.46875</v>
      </c>
      <c r="F1477" s="1">
        <f t="shared" ca="1" si="146"/>
        <v>0.20138888889050577</v>
      </c>
      <c r="G1477" s="3" t="s">
        <v>55</v>
      </c>
      <c r="H1477" s="41"/>
      <c r="I1477" s="40"/>
      <c r="J1477" s="5" t="s">
        <v>56</v>
      </c>
      <c r="K1477" s="3" t="s">
        <v>77</v>
      </c>
      <c r="L1477" s="9" t="s">
        <v>78</v>
      </c>
      <c r="M1477" s="3" t="s">
        <v>139</v>
      </c>
      <c r="N1477" s="3" t="s">
        <v>447</v>
      </c>
      <c r="O1477" s="3" t="s">
        <v>7069</v>
      </c>
      <c r="P1477" s="3" t="s">
        <v>7070</v>
      </c>
      <c r="Q1477" s="4" t="s">
        <v>7071</v>
      </c>
      <c r="R1477" s="3" t="s">
        <v>479</v>
      </c>
      <c r="S1477" s="3" t="s">
        <v>249</v>
      </c>
      <c r="T1477" s="3" t="s">
        <v>256</v>
      </c>
      <c r="U1477" s="3" t="s">
        <v>7072</v>
      </c>
      <c r="V1477" s="22" t="str">
        <f t="shared" si="151"/>
        <v>RLFO; Hora de aviso: 6:25 08/04/2024; Solución: Se refusiona Hilos en caja de empalme; Hora de solución: 11:15 08/04/2024; Causa: Falla de Empalme de FiOp</v>
      </c>
      <c r="W1477" s="4" t="s">
        <v>160</v>
      </c>
      <c r="X1477" s="3"/>
      <c r="Y1477" s="3"/>
      <c r="Z1477" s="3" t="s">
        <v>69</v>
      </c>
      <c r="AA1477" s="3" t="s">
        <v>71</v>
      </c>
      <c r="AB1477" s="3">
        <v>0</v>
      </c>
      <c r="AC1477" s="3" t="s">
        <v>71</v>
      </c>
      <c r="AD1477" s="6">
        <v>3.8194444444444448E-2</v>
      </c>
      <c r="AE1477" s="7"/>
      <c r="AF1477" s="7"/>
      <c r="AG1477" s="6">
        <f>Tabla4[[#This Row],[Tiempo Parada de Reloj]]+Tabla4[[#This Row],[Tiempo Autorizado por Telefonica (no Máximo)]]</f>
        <v>3.8194444444444448E-2</v>
      </c>
      <c r="AH1477" s="7">
        <f t="shared" ca="1" si="148"/>
        <v>0.16319444444606132</v>
      </c>
      <c r="AI1477" s="8">
        <f t="shared" si="149"/>
        <v>0.91666666666666674</v>
      </c>
      <c r="AJ1477" s="8">
        <f t="shared" ca="1" si="150"/>
        <v>3.9166666667054715</v>
      </c>
      <c r="AK1477" s="3" t="s">
        <v>73</v>
      </c>
      <c r="AL1477" s="3" t="s">
        <v>71</v>
      </c>
      <c r="AM1477" s="3" t="s">
        <v>69</v>
      </c>
      <c r="AN1477" s="3" t="s">
        <v>73</v>
      </c>
      <c r="AO1477" s="3" t="s">
        <v>87</v>
      </c>
      <c r="AP1477" s="3" t="s">
        <v>87</v>
      </c>
      <c r="AQ1477" s="23">
        <v>45412.715277777781</v>
      </c>
      <c r="AR1477" s="3"/>
      <c r="AS1477" s="23"/>
      <c r="AT1477" s="23"/>
      <c r="AU1477" s="3" t="s">
        <v>455</v>
      </c>
      <c r="AV1477" s="3" t="s">
        <v>4075</v>
      </c>
      <c r="AW1477" s="3" t="s">
        <v>370</v>
      </c>
      <c r="AX1477" s="3">
        <v>3.8828369999999999</v>
      </c>
      <c r="AY1477" s="3">
        <v>-77.062461999999996</v>
      </c>
      <c r="AZ1477" s="8" t="str">
        <f>+CONCATENATE("Reportan apertura en el enlace ",Tabla4[[#This Row],[Enlace]]," en el ",Tabla4[[#This Row],[Distancia óptica]]," ocasionado por ",Tabla4[[#This Row],[Causa del daño]])</f>
        <v>Reportan apertura en el enlace Mov. Buenaventura Juan 23 - Mov. El Ramiro en el KM 3,8 desde Juan 23 ocasionado por Falla de Empalme de FiOp</v>
      </c>
      <c r="BA1477" s="8" t="str">
        <f>+CONCATENATE("Para dar solución al incidente ",Tabla4[[#This Row],[Solución]])</f>
        <v>Para dar solución al incidente Se refusiona Hilos en caja de empalme</v>
      </c>
      <c r="BB1477" s="3" t="str">
        <f>+_xlfn.CONCAT(Tabla4[[#This Row],[Causa Raiz]]," ",Tabla4[[#This Row],[Solución2]]," (",Tabla4[[#This Row],[Anillo]],"- Cabecera: ",Tabla4[[#This Row],[Cabecera]],"- Operador: ",Tabla4[[#This Row],[Operador]],")")</f>
        <v>Reportan apertura en el enlace Mov. Buenaventura Juan 23 - Mov. El Ramiro en el KM 3,8 desde Juan 23 ocasionado por Falla de Empalme de FiOp Para dar solución al incidente Se refusiona Hilos en caja de empalme (lineal- Cabecera: juan 23- Operador: Colombia Telecomunicaciones)</v>
      </c>
    </row>
    <row r="1478" spans="1:54" s="2" customFormat="1" ht="199.5">
      <c r="A1478" s="38">
        <f t="shared" si="147"/>
        <v>1477</v>
      </c>
      <c r="B1478" s="3">
        <v>8477994</v>
      </c>
      <c r="C1478" s="3" t="s">
        <v>54</v>
      </c>
      <c r="D1478" s="23">
        <v>45390.270833333336</v>
      </c>
      <c r="E1478" s="23">
        <v>45390.388888888891</v>
      </c>
      <c r="F1478" s="1">
        <f t="shared" ca="1" si="146"/>
        <v>0.11805555555474712</v>
      </c>
      <c r="G1478" s="3" t="s">
        <v>55</v>
      </c>
      <c r="H1478" s="41"/>
      <c r="I1478" s="40"/>
      <c r="J1478" s="5" t="s">
        <v>56</v>
      </c>
      <c r="K1478" s="3" t="s">
        <v>340</v>
      </c>
      <c r="L1478" s="9" t="s">
        <v>78</v>
      </c>
      <c r="M1478" s="3" t="s">
        <v>341</v>
      </c>
      <c r="N1478" s="3" t="s">
        <v>342</v>
      </c>
      <c r="O1478" s="3" t="s">
        <v>7073</v>
      </c>
      <c r="P1478" s="3" t="s">
        <v>7074</v>
      </c>
      <c r="Q1478" s="4" t="s">
        <v>7075</v>
      </c>
      <c r="R1478" s="3" t="s">
        <v>1828</v>
      </c>
      <c r="S1478" s="3" t="s">
        <v>347</v>
      </c>
      <c r="T1478" s="3" t="s">
        <v>66</v>
      </c>
      <c r="U1478" s="3" t="s">
        <v>7076</v>
      </c>
      <c r="V1478" s="22" t="str">
        <f t="shared" si="151"/>
        <v>RLFO; Hora de aviso: 6:30 08/04/2024; Solución: Se realiza Tendido de 100 metros de cable de 8 Hilos y dos empalmes de 48 Hilos; Hora de solución: 9:20 08/04/2024; Causa: Vandalismo</v>
      </c>
      <c r="W1478" s="4" t="s">
        <v>349</v>
      </c>
      <c r="X1478" s="3"/>
      <c r="Y1478" s="3"/>
      <c r="Z1478" s="3" t="s">
        <v>69</v>
      </c>
      <c r="AA1478" s="3" t="s">
        <v>70</v>
      </c>
      <c r="AB1478" s="3">
        <v>8477994</v>
      </c>
      <c r="AC1478" s="3" t="s">
        <v>71</v>
      </c>
      <c r="AD1478" s="6">
        <v>0</v>
      </c>
      <c r="AE1478" s="7"/>
      <c r="AF1478" s="7"/>
      <c r="AG1478" s="6">
        <f>Tabla4[[#This Row],[Tiempo Parada de Reloj]]+Tabla4[[#This Row],[Tiempo Autorizado por Telefonica (no Máximo)]]</f>
        <v>0</v>
      </c>
      <c r="AH1478" s="7">
        <f t="shared" ca="1" si="148"/>
        <v>0.11805555555474712</v>
      </c>
      <c r="AI1478" s="8">
        <f t="shared" si="149"/>
        <v>0</v>
      </c>
      <c r="AJ1478" s="8">
        <f t="shared" ca="1" si="150"/>
        <v>2.8333333333139308</v>
      </c>
      <c r="AK1478" s="3" t="s">
        <v>73</v>
      </c>
      <c r="AL1478" s="3" t="s">
        <v>71</v>
      </c>
      <c r="AM1478" s="3" t="s">
        <v>69</v>
      </c>
      <c r="AN1478" s="3" t="s">
        <v>73</v>
      </c>
      <c r="AO1478" s="3" t="s">
        <v>106</v>
      </c>
      <c r="AP1478" s="3" t="s">
        <v>106</v>
      </c>
      <c r="AQ1478" s="23">
        <v>45393.640972222223</v>
      </c>
      <c r="AR1478" s="3"/>
      <c r="AS1478" s="23"/>
      <c r="AT1478" s="23"/>
      <c r="AU1478" s="3" t="s">
        <v>351</v>
      </c>
      <c r="AV1478" s="3" t="s">
        <v>7077</v>
      </c>
      <c r="AW1478" s="3" t="s">
        <v>1311</v>
      </c>
      <c r="AX1478" s="3">
        <v>4.4397000000000002</v>
      </c>
      <c r="AY1478" s="3">
        <v>-75.238600000000005</v>
      </c>
      <c r="AZ1478" s="8" t="str">
        <f>+CONCATENATE("Reportan apertura en el enlace ",Tabla4[[#This Row],[Enlace]]," en el ",Tabla4[[#This Row],[Distancia óptica]]," ocasionado por ",Tabla4[[#This Row],[Causa del daño]])</f>
        <v>Reportan apertura en el enlace Mov. Echandia - Mov. Ibague Paza en el Km 0,1 desde Mov echandia ocasionado por Vandalismo</v>
      </c>
      <c r="BA1478" s="8" t="str">
        <f>+CONCATENATE("Para dar solución al incidente ",Tabla4[[#This Row],[Solución]])</f>
        <v>Para dar solución al incidente Se realiza Tendido de 100 metros de cable de 8 Hilos y dos empalmes de 48 Hilos</v>
      </c>
      <c r="BB1478" s="3" t="str">
        <f>+_xlfn.CONCAT(Tabla4[[#This Row],[Causa Raiz]]," ",Tabla4[[#This Row],[Solución2]]," (",Tabla4[[#This Row],[Anillo]],"- Cabecera: ",Tabla4[[#This Row],[Cabecera]],"- Operador: ",Tabla4[[#This Row],[Operador]],")")</f>
        <v>Reportan apertura en el enlace Mov. Echandia - Mov. Ibague Paza en el Km 0,1 desde Mov echandia ocasionado por Vandalismo Para dar solución al incidente Se realiza Tendido de 100 metros de cable de 8 Hilos y dos empalmes de 48 Hilos (UK- Cabecera: Mov echandia- Operador: Colombia Telecomunicaciones)</v>
      </c>
    </row>
    <row r="1479" spans="1:54" s="2" customFormat="1" ht="128.25">
      <c r="A1479" s="38">
        <f t="shared" si="147"/>
        <v>1478</v>
      </c>
      <c r="B1479" s="3">
        <v>8479514</v>
      </c>
      <c r="C1479" s="3" t="s">
        <v>92</v>
      </c>
      <c r="D1479" s="23">
        <v>45390.479166666664</v>
      </c>
      <c r="E1479" s="23">
        <v>45390.480555555558</v>
      </c>
      <c r="F1479" s="1">
        <f t="shared" ca="1" si="146"/>
        <v>1.3888888934161514E-3</v>
      </c>
      <c r="G1479" s="3" t="s">
        <v>55</v>
      </c>
      <c r="H1479" s="41"/>
      <c r="I1479" s="40"/>
      <c r="J1479" s="5" t="s">
        <v>322</v>
      </c>
      <c r="K1479" s="3" t="s">
        <v>322</v>
      </c>
      <c r="L1479" s="9" t="s">
        <v>58</v>
      </c>
      <c r="M1479" s="3" t="s">
        <v>139</v>
      </c>
      <c r="N1479" s="3" t="s">
        <v>140</v>
      </c>
      <c r="O1479" s="3" t="s">
        <v>448</v>
      </c>
      <c r="P1479" s="3" t="s">
        <v>325</v>
      </c>
      <c r="Q1479" s="4" t="s">
        <v>7078</v>
      </c>
      <c r="R1479" s="3" t="s">
        <v>479</v>
      </c>
      <c r="S1479" s="3" t="s">
        <v>328</v>
      </c>
      <c r="T1479" s="3" t="s">
        <v>104</v>
      </c>
      <c r="U1479" s="3" t="s">
        <v>7079</v>
      </c>
      <c r="V1479" s="22" t="str">
        <f t="shared" si="151"/>
        <v>RTNFO; Hora de aviso: 11:30 08/04/2024; Solución: Enlace sube sin Manipulación ; Hora de solución: 11:32 08/04/2024; Causa: Visita Fallida</v>
      </c>
      <c r="W1479" s="4" t="s">
        <v>6836</v>
      </c>
      <c r="X1479" s="3"/>
      <c r="Y1479" s="3"/>
      <c r="Z1479" s="3" t="s">
        <v>69</v>
      </c>
      <c r="AA1479" s="3" t="s">
        <v>71</v>
      </c>
      <c r="AB1479" s="3">
        <v>0</v>
      </c>
      <c r="AC1479" s="3" t="s">
        <v>71</v>
      </c>
      <c r="AD1479" s="6">
        <v>0</v>
      </c>
      <c r="AE1479" s="7"/>
      <c r="AF1479" s="7"/>
      <c r="AG1479" s="6">
        <f>Tabla4[[#This Row],[Tiempo Parada de Reloj]]+Tabla4[[#This Row],[Tiempo Autorizado por Telefonica (no Máximo)]]</f>
        <v>0</v>
      </c>
      <c r="AH1479" s="7">
        <f t="shared" ca="1" si="148"/>
        <v>1.3888888934161514E-3</v>
      </c>
      <c r="AI1479" s="8">
        <f t="shared" si="149"/>
        <v>0</v>
      </c>
      <c r="AJ1479" s="8">
        <f t="shared" ca="1" si="150"/>
        <v>3.3333333441987634E-2</v>
      </c>
      <c r="AK1479" s="3" t="s">
        <v>73</v>
      </c>
      <c r="AL1479" s="3" t="s">
        <v>71</v>
      </c>
      <c r="AM1479" s="3" t="s">
        <v>69</v>
      </c>
      <c r="AN1479" s="3" t="s">
        <v>73</v>
      </c>
      <c r="AO1479" s="3" t="s">
        <v>73</v>
      </c>
      <c r="AP1479" s="3" t="s">
        <v>73</v>
      </c>
      <c r="AQ1479" s="23">
        <v>45390.538194444445</v>
      </c>
      <c r="AR1479" s="3"/>
      <c r="AS1479" s="23"/>
      <c r="AT1479" s="23"/>
      <c r="AU1479" s="3" t="s">
        <v>322</v>
      </c>
      <c r="AV1479" s="3" t="s">
        <v>69</v>
      </c>
      <c r="AW1479" s="3" t="s">
        <v>69</v>
      </c>
      <c r="AX1479" s="3" t="s">
        <v>69</v>
      </c>
      <c r="AY1479" s="3" t="s">
        <v>69</v>
      </c>
      <c r="AZ1479" s="8" t="str">
        <f>+CONCATENATE("Reportan apertura en el enlace ",Tabla4[[#This Row],[Enlace]]," en el ",Tabla4[[#This Row],[Distancia óptica]]," ocasionado por ",Tabla4[[#This Row],[Causa del daño]])</f>
        <v>Reportan apertura en el enlace Cali - Buenaventura en el Km 0 ocasionado por Visita Fallida</v>
      </c>
      <c r="BA1479" s="8" t="str">
        <f>+CONCATENATE("Para dar solución al incidente ",Tabla4[[#This Row],[Solución]])</f>
        <v xml:space="preserve">Para dar solución al incidente Enlace sube sin Manipulación </v>
      </c>
      <c r="BB1479" s="3" t="str">
        <f>+_xlfn.CONCAT(Tabla4[[#This Row],[Causa Raiz]]," ",Tabla4[[#This Row],[Solución2]]," (",Tabla4[[#This Row],[Anillo]],"- Cabecera: ",Tabla4[[#This Row],[Cabecera]],"- Operador: ",Tabla4[[#This Row],[Operador]],")")</f>
        <v>Reportan apertura en el enlace Cali - Buenaventura en el Km 0 ocasionado por Visita Fallida Para dar solución al incidente Enlace sube sin Manipulación  (NA- Cabecera: NA- Operador: Ufinet)</v>
      </c>
    </row>
    <row r="1480" spans="1:54" s="2" customFormat="1" ht="199.5">
      <c r="A1480" s="38">
        <f t="shared" si="147"/>
        <v>1479</v>
      </c>
      <c r="B1480" s="3">
        <v>8479247</v>
      </c>
      <c r="C1480" s="3" t="s">
        <v>54</v>
      </c>
      <c r="D1480" s="23">
        <v>45390.5</v>
      </c>
      <c r="E1480" s="23">
        <v>45390.638888888891</v>
      </c>
      <c r="F1480" s="1">
        <f t="shared" ca="1" si="146"/>
        <v>0.13888888889050577</v>
      </c>
      <c r="G1480" s="3" t="s">
        <v>55</v>
      </c>
      <c r="H1480" s="41"/>
      <c r="I1480" s="40"/>
      <c r="J1480" s="5" t="s">
        <v>56</v>
      </c>
      <c r="K1480" s="3" t="s">
        <v>359</v>
      </c>
      <c r="L1480" s="9" t="s">
        <v>78</v>
      </c>
      <c r="M1480" s="3" t="s">
        <v>360</v>
      </c>
      <c r="N1480" s="3" t="s">
        <v>483</v>
      </c>
      <c r="O1480" s="3" t="s">
        <v>7080</v>
      </c>
      <c r="P1480" s="3" t="s">
        <v>7081</v>
      </c>
      <c r="Q1480" s="4" t="s">
        <v>7082</v>
      </c>
      <c r="R1480" s="3" t="s">
        <v>1420</v>
      </c>
      <c r="S1480" s="3" t="s">
        <v>619</v>
      </c>
      <c r="T1480" s="3" t="s">
        <v>513</v>
      </c>
      <c r="U1480" s="3" t="s">
        <v>7083</v>
      </c>
      <c r="V1480" s="22" t="str">
        <f t="shared" si="151"/>
        <v>RLFO; Hora de aviso: 12:00 08/04/2024; Solución: Se recuperan 100 metros de F.O de 144 hilos y se crea un empalme nuevo ; Hora de solución: 15:20 08/04/2024; Causa: Desastre Natural</v>
      </c>
      <c r="W1480" s="4" t="s">
        <v>423</v>
      </c>
      <c r="X1480" s="3"/>
      <c r="Y1480" s="3"/>
      <c r="Z1480" s="3" t="s">
        <v>69</v>
      </c>
      <c r="AA1480" s="3" t="s">
        <v>70</v>
      </c>
      <c r="AB1480" s="3">
        <v>8479247</v>
      </c>
      <c r="AC1480" s="3" t="s">
        <v>71</v>
      </c>
      <c r="AD1480" s="6">
        <v>0</v>
      </c>
      <c r="AE1480" s="7"/>
      <c r="AF1480" s="7"/>
      <c r="AG1480" s="6">
        <f>Tabla4[[#This Row],[Tiempo Parada de Reloj]]+Tabla4[[#This Row],[Tiempo Autorizado por Telefonica (no Máximo)]]</f>
        <v>0</v>
      </c>
      <c r="AH1480" s="7">
        <f t="shared" ca="1" si="148"/>
        <v>0.13888888889050577</v>
      </c>
      <c r="AI1480" s="8">
        <f t="shared" si="149"/>
        <v>0</v>
      </c>
      <c r="AJ1480" s="8">
        <f t="shared" ca="1" si="150"/>
        <v>3.3333333333721384</v>
      </c>
      <c r="AK1480" s="3" t="s">
        <v>73</v>
      </c>
      <c r="AL1480" s="3" t="s">
        <v>70</v>
      </c>
      <c r="AM1480" s="3" t="s">
        <v>106</v>
      </c>
      <c r="AN1480" s="3" t="s">
        <v>106</v>
      </c>
      <c r="AO1480" s="3" t="s">
        <v>119</v>
      </c>
      <c r="AP1480" s="3" t="s">
        <v>119</v>
      </c>
      <c r="AQ1480" s="23">
        <v>45392.79791666667</v>
      </c>
      <c r="AR1480" s="3"/>
      <c r="AS1480" s="23"/>
      <c r="AT1480" s="23"/>
      <c r="AU1480" s="3" t="s">
        <v>622</v>
      </c>
      <c r="AV1480" s="3" t="s">
        <v>7084</v>
      </c>
      <c r="AW1480" s="3" t="s">
        <v>7085</v>
      </c>
      <c r="AX1480" s="3">
        <v>6.3003</v>
      </c>
      <c r="AY1480" s="3">
        <v>-75.568899999999999</v>
      </c>
      <c r="AZ1480" s="8" t="str">
        <f>+CONCATENATE("Reportan apertura en el enlace ",Tabla4[[#This Row],[Enlace]]," en el ",Tabla4[[#This Row],[Distancia óptica]]," ocasionado por ",Tabla4[[#This Row],[Causa del daño]])</f>
        <v>Reportan apertura en el enlace Mov. Pedregal - Mov. Terminal Del Norte en el km 0,064 desde pedregal  ocasionado por Desastre Natural</v>
      </c>
      <c r="BA1480" s="8" t="str">
        <f>+CONCATENATE("Para dar solución al incidente ",Tabla4[[#This Row],[Solución]])</f>
        <v xml:space="preserve">Para dar solución al incidente Se recuperan 100 metros de F.O de 144 hilos y se crea un empalme nuevo </v>
      </c>
      <c r="BB1480" s="3" t="str">
        <f>+_xlfn.CONCAT(Tabla4[[#This Row],[Causa Raiz]]," ",Tabla4[[#This Row],[Solución2]]," (",Tabla4[[#This Row],[Anillo]],"- Cabecera: ",Tabla4[[#This Row],[Cabecera]],"- Operador: ",Tabla4[[#This Row],[Operador]],")")</f>
        <v>Reportan apertura en el enlace Mov. Pedregal - Mov. Terminal Del Norte en el km 0,064 desde pedregal  ocasionado por Desastre Natural Para dar solución al incidente Se recuperan 100 metros de F.O de 144 hilos y se crea un empalme nuevo  (Anillo Pedregal - Cabecera: Pedregal - Operador: Colombia Telecomunicaciones)</v>
      </c>
    </row>
    <row r="1481" spans="1:54" s="2" customFormat="1" ht="128.25">
      <c r="A1481" s="38">
        <f t="shared" si="147"/>
        <v>1480</v>
      </c>
      <c r="B1481" s="3">
        <v>8479546</v>
      </c>
      <c r="C1481" s="3" t="s">
        <v>54</v>
      </c>
      <c r="D1481" s="23">
        <v>45390.493055555555</v>
      </c>
      <c r="E1481" s="23">
        <v>45390.494444444441</v>
      </c>
      <c r="F1481" s="1">
        <f t="shared" ca="1" si="146"/>
        <v>1.3888888861401938E-3</v>
      </c>
      <c r="G1481" s="3" t="s">
        <v>55</v>
      </c>
      <c r="H1481" s="41"/>
      <c r="I1481" s="40"/>
      <c r="J1481" s="5" t="s">
        <v>56</v>
      </c>
      <c r="K1481" s="3" t="s">
        <v>93</v>
      </c>
      <c r="L1481" s="9" t="s">
        <v>78</v>
      </c>
      <c r="M1481" s="3" t="s">
        <v>59</v>
      </c>
      <c r="N1481" s="3" t="s">
        <v>60</v>
      </c>
      <c r="O1481" s="3" t="s">
        <v>7086</v>
      </c>
      <c r="P1481" s="3" t="s">
        <v>1865</v>
      </c>
      <c r="Q1481" s="4" t="s">
        <v>7087</v>
      </c>
      <c r="R1481" s="3" t="s">
        <v>775</v>
      </c>
      <c r="S1481" s="3" t="s">
        <v>65</v>
      </c>
      <c r="T1481" s="3" t="s">
        <v>104</v>
      </c>
      <c r="U1481" s="3" t="s">
        <v>7088</v>
      </c>
      <c r="V1481" s="22" t="str">
        <f t="shared" si="151"/>
        <v>RLFO; Hora de aviso: 11:50 08/04/2024; Solución: Falla de Energia; Hora de solución: 11:52 08/04/2024; Causa: Visita Fallida</v>
      </c>
      <c r="W1481" s="4" t="s">
        <v>68</v>
      </c>
      <c r="X1481" s="3"/>
      <c r="Y1481" s="3"/>
      <c r="Z1481" s="3" t="s">
        <v>69</v>
      </c>
      <c r="AA1481" s="3" t="s">
        <v>70</v>
      </c>
      <c r="AB1481" s="3">
        <v>0</v>
      </c>
      <c r="AC1481" s="3" t="s">
        <v>71</v>
      </c>
      <c r="AD1481" s="6">
        <v>0</v>
      </c>
      <c r="AE1481" s="7"/>
      <c r="AF1481" s="7"/>
      <c r="AG1481" s="6">
        <f>Tabla4[[#This Row],[Tiempo Parada de Reloj]]+Tabla4[[#This Row],[Tiempo Autorizado por Telefonica (no Máximo)]]</f>
        <v>0</v>
      </c>
      <c r="AH1481" s="7">
        <f t="shared" ca="1" si="148"/>
        <v>1.3888888861401938E-3</v>
      </c>
      <c r="AI1481" s="8">
        <f t="shared" si="149"/>
        <v>0</v>
      </c>
      <c r="AJ1481" s="8">
        <f t="shared" ca="1" si="150"/>
        <v>3.3333333267364651E-2</v>
      </c>
      <c r="AK1481" s="3" t="s">
        <v>73</v>
      </c>
      <c r="AL1481" s="3" t="s">
        <v>71</v>
      </c>
      <c r="AM1481" s="3" t="s">
        <v>69</v>
      </c>
      <c r="AN1481" s="3" t="s">
        <v>73</v>
      </c>
      <c r="AO1481" s="3" t="s">
        <v>73</v>
      </c>
      <c r="AP1481" s="3" t="s">
        <v>73</v>
      </c>
      <c r="AQ1481" s="23">
        <v>45390.541666666664</v>
      </c>
      <c r="AR1481" s="3"/>
      <c r="AS1481" s="23"/>
      <c r="AT1481" s="23"/>
      <c r="AU1481" s="3" t="s">
        <v>264</v>
      </c>
      <c r="AV1481" s="3" t="s">
        <v>69</v>
      </c>
      <c r="AW1481" s="3" t="s">
        <v>69</v>
      </c>
      <c r="AX1481" s="3" t="s">
        <v>69</v>
      </c>
      <c r="AY1481" s="3" t="s">
        <v>69</v>
      </c>
      <c r="AZ1481" s="8" t="str">
        <f>+CONCATENATE("Reportan apertura en el enlace ",Tabla4[[#This Row],[Enlace]]," en el ",Tabla4[[#This Row],[Distancia óptica]]," ocasionado por ",Tabla4[[#This Row],[Causa del daño]])</f>
        <v>Reportan apertura en el enlace Mov. Villa Adriana - Mov. Asturias en el km 0 ocasionado por Visita Fallida</v>
      </c>
      <c r="BA1481" s="8" t="str">
        <f>+CONCATENATE("Para dar solución al incidente ",Tabla4[[#This Row],[Solución]])</f>
        <v>Para dar solución al incidente Falla de Energia</v>
      </c>
      <c r="BB1481" s="3" t="str">
        <f>+_xlfn.CONCAT(Tabla4[[#This Row],[Causa Raiz]]," ",Tabla4[[#This Row],[Solución2]]," (",Tabla4[[#This Row],[Anillo]],"- Cabecera: ",Tabla4[[#This Row],[Cabecera]],"- Operador: ",Tabla4[[#This Row],[Operador]],")")</f>
        <v>Reportan apertura en el enlace Mov. Villa Adriana - Mov. Asturias en el km 0 ocasionado por Visita Fallida Para dar solución al incidente Falla de Energia (NA- Cabecera: NA- Operador: Colombia Telecomunicaciones)</v>
      </c>
    </row>
    <row r="1482" spans="1:54" s="2" customFormat="1" ht="213.75">
      <c r="A1482" s="38">
        <f t="shared" si="147"/>
        <v>1481</v>
      </c>
      <c r="B1482" s="3">
        <v>8479722</v>
      </c>
      <c r="C1482" s="3" t="s">
        <v>92</v>
      </c>
      <c r="D1482" s="23">
        <v>45390.520833333336</v>
      </c>
      <c r="E1482" s="23">
        <v>45390.666666666664</v>
      </c>
      <c r="F1482" s="1">
        <f t="shared" ca="1" si="146"/>
        <v>0.14583333332848269</v>
      </c>
      <c r="G1482" s="3" t="s">
        <v>55</v>
      </c>
      <c r="H1482" s="41"/>
      <c r="I1482" s="40"/>
      <c r="J1482" s="5" t="s">
        <v>56</v>
      </c>
      <c r="K1482" s="3" t="s">
        <v>122</v>
      </c>
      <c r="L1482" s="9" t="s">
        <v>58</v>
      </c>
      <c r="M1482" s="3" t="s">
        <v>800</v>
      </c>
      <c r="N1482" s="3" t="s">
        <v>801</v>
      </c>
      <c r="O1482" s="3" t="s">
        <v>2486</v>
      </c>
      <c r="P1482" s="3" t="s">
        <v>7089</v>
      </c>
      <c r="Q1482" s="4" t="s">
        <v>7090</v>
      </c>
      <c r="R1482" s="3" t="s">
        <v>649</v>
      </c>
      <c r="S1482" s="3" t="s">
        <v>129</v>
      </c>
      <c r="T1482" s="3" t="s">
        <v>66</v>
      </c>
      <c r="U1482" s="3" t="s">
        <v>7091</v>
      </c>
      <c r="V1482" s="22" t="str">
        <f t="shared" si="151"/>
        <v>RTNFO; Hora de aviso: 12:30 08/04/2024; Solución: Se recuperan 20 metros de Reserva de F.O de 36 hilos y se crea un empalme de continuidad con caja de 48 hilos ; Hora de solución: 16:00 08/04/2024; Causa: Vandalismo</v>
      </c>
      <c r="W1482" s="4" t="s">
        <v>7092</v>
      </c>
      <c r="X1482" s="3" t="s">
        <v>7093</v>
      </c>
      <c r="Y1482" s="3" t="s">
        <v>7094</v>
      </c>
      <c r="Z1482" s="3" t="s">
        <v>119</v>
      </c>
      <c r="AA1482" s="3" t="s">
        <v>71</v>
      </c>
      <c r="AB1482" s="3">
        <v>0</v>
      </c>
      <c r="AC1482" s="3" t="s">
        <v>71</v>
      </c>
      <c r="AD1482" s="6">
        <v>0</v>
      </c>
      <c r="AE1482" s="7"/>
      <c r="AF1482" s="7"/>
      <c r="AG1482" s="6">
        <f>Tabla4[[#This Row],[Tiempo Parada de Reloj]]+Tabla4[[#This Row],[Tiempo Autorizado por Telefonica (no Máximo)]]</f>
        <v>0</v>
      </c>
      <c r="AH1482" s="7">
        <f t="shared" ca="1" si="148"/>
        <v>0.14583333332848269</v>
      </c>
      <c r="AI1482" s="8">
        <f t="shared" si="149"/>
        <v>0</v>
      </c>
      <c r="AJ1482" s="8">
        <f t="shared" ca="1" si="150"/>
        <v>3.4999999998835847</v>
      </c>
      <c r="AK1482" s="3" t="s">
        <v>73</v>
      </c>
      <c r="AL1482" s="3" t="s">
        <v>70</v>
      </c>
      <c r="AM1482" s="3" t="s">
        <v>106</v>
      </c>
      <c r="AN1482" s="3" t="s">
        <v>106</v>
      </c>
      <c r="AO1482" s="3" t="s">
        <v>106</v>
      </c>
      <c r="AP1482" s="3" t="s">
        <v>106</v>
      </c>
      <c r="AQ1482" s="23">
        <v>45392.426388888889</v>
      </c>
      <c r="AR1482" s="3"/>
      <c r="AS1482" s="23"/>
      <c r="AT1482" s="23"/>
      <c r="AU1482" s="3" t="s">
        <v>192</v>
      </c>
      <c r="AV1482" s="3" t="s">
        <v>3827</v>
      </c>
      <c r="AW1482" s="3" t="s">
        <v>76</v>
      </c>
      <c r="AX1482" s="3">
        <v>9.3493999999999993</v>
      </c>
      <c r="AY1482" s="3">
        <v>-75.418999999999997</v>
      </c>
      <c r="AZ1482" s="8" t="str">
        <f>+CONCATENATE("Reportan apertura en el enlace ",Tabla4[[#This Row],[Enlace]]," en el ",Tabla4[[#This Row],[Distancia óptica]]," ocasionado por ",Tabla4[[#This Row],[Causa del daño]])</f>
        <v>Reportan apertura en el enlace Sincelejo - Tolú en el Km 11 desde Sincelejo ocasionado por Vandalismo</v>
      </c>
      <c r="BA1482" s="8" t="str">
        <f>+CONCATENATE("Para dar solución al incidente ",Tabla4[[#This Row],[Solución]])</f>
        <v xml:space="preserve">Para dar solución al incidente Se recuperan 20 metros de Reserva de F.O de 36 hilos y se crea un empalme de continuidad con caja de 48 hilos </v>
      </c>
      <c r="BB1482" s="3" t="str">
        <f>+_xlfn.CONCAT(Tabla4[[#This Row],[Causa Raiz]]," ",Tabla4[[#This Row],[Solución2]]," (",Tabla4[[#This Row],[Anillo]],"- Cabecera: ",Tabla4[[#This Row],[Cabecera]],"- Operador: ",Tabla4[[#This Row],[Operador]],")")</f>
        <v>Reportan apertura en el enlace Sincelejo - Tolú en el Km 11 desde Sincelejo ocasionado por Vandalismo Para dar solución al incidente Se recuperan 20 metros de Reserva de F.O de 36 hilos y se crea un empalme de continuidad con caja de 48 hilos  (Troncal- Cabecera: Sincelejo- Operador: Colombia Telecomunicaciones)</v>
      </c>
    </row>
    <row r="1483" spans="1:54" s="2" customFormat="1" ht="213.75">
      <c r="A1483" s="38">
        <f t="shared" si="147"/>
        <v>1482</v>
      </c>
      <c r="B1483" s="3">
        <v>8479798</v>
      </c>
      <c r="C1483" s="3" t="s">
        <v>136</v>
      </c>
      <c r="D1483" s="23">
        <v>45390.53125</v>
      </c>
      <c r="E1483" s="23">
        <v>45390.71875</v>
      </c>
      <c r="F1483" s="1">
        <f t="shared" ca="1" si="146"/>
        <v>0.1875</v>
      </c>
      <c r="G1483" s="3" t="s">
        <v>55</v>
      </c>
      <c r="H1483" s="41"/>
      <c r="I1483" s="40"/>
      <c r="J1483" s="5" t="s">
        <v>137</v>
      </c>
      <c r="K1483" s="3" t="s">
        <v>77</v>
      </c>
      <c r="L1483" s="9" t="s">
        <v>78</v>
      </c>
      <c r="M1483" s="3" t="s">
        <v>507</v>
      </c>
      <c r="N1483" s="3" t="s">
        <v>888</v>
      </c>
      <c r="O1483" s="3" t="s">
        <v>7095</v>
      </c>
      <c r="P1483" s="3" t="s">
        <v>7096</v>
      </c>
      <c r="Q1483" s="4" t="s">
        <v>7097</v>
      </c>
      <c r="R1483" s="3" t="s">
        <v>725</v>
      </c>
      <c r="S1483" s="3" t="s">
        <v>158</v>
      </c>
      <c r="T1483" s="3" t="s">
        <v>276</v>
      </c>
      <c r="U1483" s="3" t="s">
        <v>7098</v>
      </c>
      <c r="V1483" s="22" t="str">
        <f t="shared" si="151"/>
        <v>RBHFO; Hora de aviso: 12:45 08/04/2024; Solución: se recupera 6 metros de reserva de F.O de 48 hilos y se crea un empalme ; Hora de solución: 17:15 08/04/2024; Causa: Intervención de Terceros</v>
      </c>
      <c r="W1483" s="4" t="s">
        <v>160</v>
      </c>
      <c r="X1483" s="3"/>
      <c r="Y1483" s="3"/>
      <c r="Z1483" s="3" t="s">
        <v>69</v>
      </c>
      <c r="AA1483" s="3" t="s">
        <v>71</v>
      </c>
      <c r="AB1483" s="3">
        <v>0</v>
      </c>
      <c r="AC1483" s="3" t="s">
        <v>71</v>
      </c>
      <c r="AD1483" s="6">
        <v>0</v>
      </c>
      <c r="AE1483" s="7"/>
      <c r="AF1483" s="7"/>
      <c r="AG1483" s="6">
        <f>Tabla4[[#This Row],[Tiempo Parada de Reloj]]+Tabla4[[#This Row],[Tiempo Autorizado por Telefonica (no Máximo)]]</f>
        <v>0</v>
      </c>
      <c r="AH1483" s="7">
        <f t="shared" ca="1" si="148"/>
        <v>0.1875</v>
      </c>
      <c r="AI1483" s="8">
        <f t="shared" si="149"/>
        <v>0</v>
      </c>
      <c r="AJ1483" s="8">
        <f t="shared" ca="1" si="150"/>
        <v>4.5</v>
      </c>
      <c r="AK1483" s="3" t="s">
        <v>73</v>
      </c>
      <c r="AL1483" s="3" t="s">
        <v>70</v>
      </c>
      <c r="AM1483" s="3" t="s">
        <v>106</v>
      </c>
      <c r="AN1483" s="3" t="s">
        <v>106</v>
      </c>
      <c r="AO1483" s="3" t="s">
        <v>119</v>
      </c>
      <c r="AP1483" s="3"/>
      <c r="AQ1483" s="23">
        <v>45392.927777777775</v>
      </c>
      <c r="AR1483" s="3"/>
      <c r="AS1483" s="23"/>
      <c r="AT1483" s="23"/>
      <c r="AU1483" s="3" t="s">
        <v>515</v>
      </c>
      <c r="AV1483" s="3" t="s">
        <v>6336</v>
      </c>
      <c r="AW1483" s="3" t="s">
        <v>6337</v>
      </c>
      <c r="AX1483" s="3">
        <v>2.4849999999999999</v>
      </c>
      <c r="AY1483" s="3">
        <v>-76.562219999999996</v>
      </c>
      <c r="AZ1483" s="8" t="str">
        <f>+CONCATENATE("Reportan apertura en el enlace ",Tabla4[[#This Row],[Enlace]]," en el ",Tabla4[[#This Row],[Distancia óptica]]," ocasionado por ",Tabla4[[#This Row],[Causa del daño]])</f>
        <v>Reportan apertura en el enlace Mov. Bello Horizonte - Mov. Aida Lucia en el km 0,297 desde la Paz  ocasionado por Intervención de Terceros</v>
      </c>
      <c r="BA1483" s="8" t="str">
        <f>+CONCATENATE("Para dar solución al incidente ",Tabla4[[#This Row],[Solución]])</f>
        <v xml:space="preserve">Para dar solución al incidente se recupera 6 metros de reserva de F.O de 48 hilos y se crea un empalme </v>
      </c>
      <c r="BB1483" s="3" t="str">
        <f>+_xlfn.CONCAT(Tabla4[[#This Row],[Causa Raiz]]," ",Tabla4[[#This Row],[Solución2]]," (",Tabla4[[#This Row],[Anillo]],"- Cabecera: ",Tabla4[[#This Row],[Cabecera]],"- Operador: ",Tabla4[[#This Row],[Operador]],")")</f>
        <v>Reportan apertura en el enlace Mov. Bello Horizonte - Mov. Aida Lucia en el km 0,297 desde la Paz  ocasionado por Intervención de Terceros Para dar solución al incidente se recupera 6 metros de reserva de F.O de 48 hilos y se crea un empalme  (Anillo 1B- Cabecera: POPAYAN CENTRO- Operador: Infraco)</v>
      </c>
    </row>
    <row r="1484" spans="1:54" s="2" customFormat="1" ht="213.75">
      <c r="A1484" s="38">
        <f t="shared" si="147"/>
        <v>1483</v>
      </c>
      <c r="B1484" s="3">
        <v>8479750</v>
      </c>
      <c r="C1484" s="3" t="s">
        <v>92</v>
      </c>
      <c r="D1484" s="23">
        <v>45390.5</v>
      </c>
      <c r="E1484" s="23">
        <v>45390.833333333336</v>
      </c>
      <c r="F1484" s="1">
        <f t="shared" ca="1" si="146"/>
        <v>0.33333333333575865</v>
      </c>
      <c r="G1484" s="3" t="s">
        <v>55</v>
      </c>
      <c r="H1484" s="41"/>
      <c r="I1484" s="40"/>
      <c r="J1484" s="5" t="s">
        <v>56</v>
      </c>
      <c r="K1484" s="3" t="s">
        <v>359</v>
      </c>
      <c r="L1484" s="9" t="s">
        <v>58</v>
      </c>
      <c r="M1484" s="3" t="s">
        <v>360</v>
      </c>
      <c r="N1484" s="3" t="s">
        <v>361</v>
      </c>
      <c r="O1484" s="3" t="s">
        <v>793</v>
      </c>
      <c r="P1484" s="3" t="s">
        <v>7099</v>
      </c>
      <c r="Q1484" s="4" t="s">
        <v>7100</v>
      </c>
      <c r="R1484" s="3" t="s">
        <v>1420</v>
      </c>
      <c r="S1484" s="3" t="s">
        <v>366</v>
      </c>
      <c r="T1484" s="3" t="s">
        <v>1509</v>
      </c>
      <c r="U1484" s="3" t="s">
        <v>7101</v>
      </c>
      <c r="V1484" s="22" t="str">
        <f t="shared" si="151"/>
        <v>RTNFO; Hora de aviso: 12:00 08/04/2024; Solución: Se identifican los hilos de manizales y Pintada y se refusionan; Hora de solución: 20:00 08/04/2024; Causa: EPRO - Falla Generada Por Trabajo Programado</v>
      </c>
      <c r="W1484" s="4" t="s">
        <v>368</v>
      </c>
      <c r="X1484" s="3"/>
      <c r="Y1484" s="3"/>
      <c r="Z1484" s="3" t="s">
        <v>69</v>
      </c>
      <c r="AA1484" s="3" t="s">
        <v>71</v>
      </c>
      <c r="AB1484" s="3">
        <v>0</v>
      </c>
      <c r="AC1484" s="3" t="s">
        <v>71</v>
      </c>
      <c r="AD1484" s="6">
        <v>0</v>
      </c>
      <c r="AE1484" s="7"/>
      <c r="AF1484" s="7"/>
      <c r="AG1484" s="6">
        <f>Tabla4[[#This Row],[Tiempo Parada de Reloj]]+Tabla4[[#This Row],[Tiempo Autorizado por Telefonica (no Máximo)]]</f>
        <v>0</v>
      </c>
      <c r="AH1484" s="7">
        <f t="shared" ca="1" si="148"/>
        <v>0.33333333333575865</v>
      </c>
      <c r="AI1484" s="8">
        <f t="shared" si="149"/>
        <v>0</v>
      </c>
      <c r="AJ1484" s="8">
        <f t="shared" ca="1" si="150"/>
        <v>8.0000000000582077</v>
      </c>
      <c r="AK1484" s="3" t="s">
        <v>73</v>
      </c>
      <c r="AL1484" s="3" t="s">
        <v>70</v>
      </c>
      <c r="AM1484" s="3" t="s">
        <v>106</v>
      </c>
      <c r="AN1484" s="3" t="s">
        <v>106</v>
      </c>
      <c r="AO1484" s="3" t="s">
        <v>119</v>
      </c>
      <c r="AP1484" s="3" t="s">
        <v>119</v>
      </c>
      <c r="AQ1484" s="23">
        <v>45392.926388888889</v>
      </c>
      <c r="AR1484" s="3"/>
      <c r="AS1484" s="23" t="s">
        <v>798</v>
      </c>
      <c r="AT1484" s="65" t="s">
        <v>799</v>
      </c>
      <c r="AU1484" s="3" t="s">
        <v>424</v>
      </c>
      <c r="AV1484" s="3" t="s">
        <v>7102</v>
      </c>
      <c r="AW1484" s="3" t="s">
        <v>76</v>
      </c>
      <c r="AX1484" s="3">
        <v>5.3898700000000002</v>
      </c>
      <c r="AY1484" s="3">
        <v>-75.600530000000006</v>
      </c>
      <c r="AZ1484" s="8" t="str">
        <f>+CONCATENATE("Reportan apertura en el enlace ",Tabla4[[#This Row],[Enlace]]," en el ",Tabla4[[#This Row],[Distancia óptica]]," ocasionado por ",Tabla4[[#This Row],[Causa del daño]])</f>
        <v>Reportan apertura en el enlace Manizales - La Pintada en el Km 54 desde Pintada ocasionado por EPRO - Falla Generada Por Trabajo Programado</v>
      </c>
      <c r="BA1484" s="8" t="str">
        <f>+CONCATENATE("Para dar solución al incidente ",Tabla4[[#This Row],[Solución]])</f>
        <v>Para dar solución al incidente Se identifican los hilos de manizales y Pintada y se refusionan</v>
      </c>
      <c r="BB1484" s="3" t="str">
        <f>+_xlfn.CONCAT(Tabla4[[#This Row],[Causa Raiz]]," ",Tabla4[[#This Row],[Solución2]]," (",Tabla4[[#This Row],[Anillo]],"- Cabecera: ",Tabla4[[#This Row],[Cabecera]],"- Operador: ",Tabla4[[#This Row],[Operador]],")")</f>
        <v>Reportan apertura en el enlace Manizales - La Pintada en el Km 54 desde Pintada ocasionado por EPRO - Falla Generada Por Trabajo Programado Para dar solución al incidente Se identifican los hilos de manizales y Pintada y se refusionan (Troncal- Cabecera: la pintada- Operador: Colombia Telecomunicaciones)</v>
      </c>
    </row>
    <row r="1485" spans="1:54" s="2" customFormat="1" ht="156.75">
      <c r="A1485" s="38">
        <f t="shared" si="147"/>
        <v>1484</v>
      </c>
      <c r="B1485" s="3">
        <v>8479981</v>
      </c>
      <c r="C1485" s="3" t="s">
        <v>163</v>
      </c>
      <c r="D1485" s="23">
        <v>45390.565972222219</v>
      </c>
      <c r="E1485" s="23">
        <v>45390.567361111112</v>
      </c>
      <c r="F1485" s="1">
        <f t="shared" ca="1" si="146"/>
        <v>1.3888888934161514E-3</v>
      </c>
      <c r="G1485" s="3" t="s">
        <v>55</v>
      </c>
      <c r="H1485" s="41"/>
      <c r="I1485" s="40"/>
      <c r="J1485" s="5" t="s">
        <v>56</v>
      </c>
      <c r="K1485" s="3" t="s">
        <v>77</v>
      </c>
      <c r="L1485" s="9" t="s">
        <v>78</v>
      </c>
      <c r="M1485" s="3" t="s">
        <v>838</v>
      </c>
      <c r="N1485" s="3" t="s">
        <v>839</v>
      </c>
      <c r="O1485" s="3" t="s">
        <v>7103</v>
      </c>
      <c r="P1485" s="3" t="s">
        <v>1865</v>
      </c>
      <c r="Q1485" s="4" t="s">
        <v>7104</v>
      </c>
      <c r="R1485" s="3" t="s">
        <v>2716</v>
      </c>
      <c r="S1485" s="3" t="s">
        <v>249</v>
      </c>
      <c r="T1485" s="3" t="s">
        <v>104</v>
      </c>
      <c r="U1485" s="3" t="s">
        <v>7105</v>
      </c>
      <c r="V1485" s="22" t="str">
        <f t="shared" si="151"/>
        <v>RDFO; Hora de aviso: 13:35 08/04/2024; Solución: Se realiza Limpieza de patch coord en nodo y el enlace sube; Hora de solución: 13:37 08/04/2024; Causa: Visita Fallida</v>
      </c>
      <c r="W1485" s="4" t="s">
        <v>160</v>
      </c>
      <c r="X1485" s="3"/>
      <c r="Y1485" s="3"/>
      <c r="Z1485" s="3" t="s">
        <v>69</v>
      </c>
      <c r="AA1485" s="3" t="s">
        <v>71</v>
      </c>
      <c r="AB1485" s="3">
        <v>0</v>
      </c>
      <c r="AC1485" s="3" t="s">
        <v>71</v>
      </c>
      <c r="AD1485" s="6">
        <v>0</v>
      </c>
      <c r="AE1485" s="7"/>
      <c r="AF1485" s="7"/>
      <c r="AG1485" s="6">
        <f>Tabla4[[#This Row],[Tiempo Parada de Reloj]]+Tabla4[[#This Row],[Tiempo Autorizado por Telefonica (no Máximo)]]</f>
        <v>0</v>
      </c>
      <c r="AH1485" s="7">
        <f t="shared" ca="1" si="148"/>
        <v>1.3888888934161514E-3</v>
      </c>
      <c r="AI1485" s="8">
        <f t="shared" si="149"/>
        <v>0</v>
      </c>
      <c r="AJ1485" s="8">
        <f t="shared" ca="1" si="150"/>
        <v>3.3333333441987634E-2</v>
      </c>
      <c r="AK1485" s="3" t="s">
        <v>73</v>
      </c>
      <c r="AL1485" s="3" t="s">
        <v>70</v>
      </c>
      <c r="AM1485" s="3" t="s">
        <v>106</v>
      </c>
      <c r="AN1485" s="3" t="s">
        <v>106</v>
      </c>
      <c r="AO1485" s="3" t="s">
        <v>106</v>
      </c>
      <c r="AP1485" s="3" t="s">
        <v>106</v>
      </c>
      <c r="AQ1485" s="23">
        <v>45390.567361111112</v>
      </c>
      <c r="AR1485" s="3"/>
      <c r="AS1485" s="23"/>
      <c r="AT1485" s="23"/>
      <c r="AU1485" s="3" t="s">
        <v>404</v>
      </c>
      <c r="AV1485" s="3" t="s">
        <v>69</v>
      </c>
      <c r="AW1485" s="3" t="s">
        <v>69</v>
      </c>
      <c r="AX1485" s="3" t="s">
        <v>69</v>
      </c>
      <c r="AY1485" s="3" t="s">
        <v>69</v>
      </c>
      <c r="AZ1485" s="8" t="str">
        <f>+CONCATENATE("Reportan apertura en el enlace ",Tabla4[[#This Row],[Enlace]]," en el ",Tabla4[[#This Row],[Distancia óptica]]," ocasionado por ",Tabla4[[#This Row],[Causa del daño]])</f>
        <v>Reportan apertura en el enlace Mov. Cerritos - Mov. Estadio en el km 0 ocasionado por Visita Fallida</v>
      </c>
      <c r="BA1485" s="8" t="str">
        <f>+CONCATENATE("Para dar solución al incidente ",Tabla4[[#This Row],[Solución]])</f>
        <v>Para dar solución al incidente Se realiza Limpieza de patch coord en nodo y el enlace sube</v>
      </c>
      <c r="BB1485" s="3" t="str">
        <f>+_xlfn.CONCAT(Tabla4[[#This Row],[Causa Raiz]]," ",Tabla4[[#This Row],[Solución2]]," (",Tabla4[[#This Row],[Anillo]],"- Cabecera: ",Tabla4[[#This Row],[Cabecera]],"- Operador: ",Tabla4[[#This Row],[Operador]],")")</f>
        <v>Reportan apertura en el enlace Mov. Cerritos - Mov. Estadio en el km 0 ocasionado por Visita Fallida Para dar solución al incidente Se realiza Limpieza de patch coord en nodo y el enlace sube (NA- Cabecera: NA- Operador: Colombia Telecomunicaciones)</v>
      </c>
    </row>
    <row r="1486" spans="1:54" s="2" customFormat="1" ht="228">
      <c r="A1486" s="38">
        <f t="shared" si="147"/>
        <v>1485</v>
      </c>
      <c r="B1486" s="3">
        <v>8480213</v>
      </c>
      <c r="C1486" s="3" t="s">
        <v>54</v>
      </c>
      <c r="D1486" s="23">
        <v>45390.5625</v>
      </c>
      <c r="E1486" s="23">
        <v>45390.658333333333</v>
      </c>
      <c r="F1486" s="1">
        <f t="shared" ca="1" si="146"/>
        <v>9.5833333332848269E-2</v>
      </c>
      <c r="G1486" s="3" t="s">
        <v>55</v>
      </c>
      <c r="H1486" s="41"/>
      <c r="I1486" s="40"/>
      <c r="J1486" s="5" t="s">
        <v>56</v>
      </c>
      <c r="K1486" s="3" t="s">
        <v>340</v>
      </c>
      <c r="L1486" s="9" t="s">
        <v>78</v>
      </c>
      <c r="M1486" s="3" t="s">
        <v>341</v>
      </c>
      <c r="N1486" s="3" t="s">
        <v>342</v>
      </c>
      <c r="O1486" s="3" t="s">
        <v>7106</v>
      </c>
      <c r="P1486" s="3" t="s">
        <v>7107</v>
      </c>
      <c r="Q1486" s="4" t="s">
        <v>7108</v>
      </c>
      <c r="R1486" s="3" t="s">
        <v>1828</v>
      </c>
      <c r="S1486" s="3" t="s">
        <v>347</v>
      </c>
      <c r="T1486" s="3" t="s">
        <v>66</v>
      </c>
      <c r="U1486" s="3" t="s">
        <v>7109</v>
      </c>
      <c r="V1486" s="22" t="str">
        <f t="shared" si="151"/>
        <v>RLFO; Hora de aviso: 13:30 08/04/2024; Solución: Se recuperan 20m de reserva y se hace un empalme de 48 hilos ; Hora de solución: 15:48 08/04/2024; Causa: Vandalismo</v>
      </c>
      <c r="W1486" s="4" t="s">
        <v>349</v>
      </c>
      <c r="X1486" s="3"/>
      <c r="Y1486" s="3"/>
      <c r="Z1486" s="3" t="s">
        <v>69</v>
      </c>
      <c r="AA1486" s="3" t="s">
        <v>70</v>
      </c>
      <c r="AB1486" s="3">
        <v>8480213</v>
      </c>
      <c r="AC1486" s="3" t="s">
        <v>71</v>
      </c>
      <c r="AD1486" s="6">
        <v>0</v>
      </c>
      <c r="AE1486" s="7"/>
      <c r="AF1486" s="7"/>
      <c r="AG1486" s="6">
        <f>Tabla4[[#This Row],[Tiempo Parada de Reloj]]+Tabla4[[#This Row],[Tiempo Autorizado por Telefonica (no Máximo)]]</f>
        <v>0</v>
      </c>
      <c r="AH1486" s="7">
        <f t="shared" ca="1" si="148"/>
        <v>9.5833333332848269E-2</v>
      </c>
      <c r="AI1486" s="8">
        <f t="shared" si="149"/>
        <v>0</v>
      </c>
      <c r="AJ1486" s="8">
        <f t="shared" ca="1" si="150"/>
        <v>2.2999999999883585</v>
      </c>
      <c r="AK1486" s="3" t="s">
        <v>1349</v>
      </c>
      <c r="AL1486" s="3" t="s">
        <v>71</v>
      </c>
      <c r="AM1486" s="3" t="s">
        <v>69</v>
      </c>
      <c r="AN1486" s="3" t="s">
        <v>1349</v>
      </c>
      <c r="AO1486" s="3" t="s">
        <v>98</v>
      </c>
      <c r="AP1486" s="3" t="s">
        <v>98</v>
      </c>
      <c r="AQ1486" s="23">
        <v>45399.68472222222</v>
      </c>
      <c r="AR1486" s="3"/>
      <c r="AS1486" s="23"/>
      <c r="AT1486" s="23"/>
      <c r="AU1486" s="3" t="s">
        <v>2267</v>
      </c>
      <c r="AV1486" s="3" t="s">
        <v>616</v>
      </c>
      <c r="AW1486" s="3" t="s">
        <v>7110</v>
      </c>
      <c r="AX1486" s="3">
        <v>4.4313000000000002</v>
      </c>
      <c r="AY1486" s="3">
        <v>-75.233699999999999</v>
      </c>
      <c r="AZ1486" s="8" t="str">
        <f>+CONCATENATE("Reportan apertura en el enlace ",Tabla4[[#This Row],[Enlace]]," en el ",Tabla4[[#This Row],[Distancia óptica]]," ocasionado por ",Tabla4[[#This Row],[Causa del daño]])</f>
        <v>Reportan apertura en el enlace Mov. Licorera - Mov. Piedra Pintada en el Km 7,4 desde Mov. Piedra Pintada  ocasionado por Vandalismo</v>
      </c>
      <c r="BA1486" s="8" t="str">
        <f>+CONCATENATE("Para dar solución al incidente ",Tabla4[[#This Row],[Solución]])</f>
        <v xml:space="preserve">Para dar solución al incidente Se recuperan 20m de reserva y se hace un empalme de 48 hilos </v>
      </c>
      <c r="BB1486" s="3" t="str">
        <f>+_xlfn.CONCAT(Tabla4[[#This Row],[Causa Raiz]]," ",Tabla4[[#This Row],[Solución2]]," (",Tabla4[[#This Row],[Anillo]],"- Cabecera: ",Tabla4[[#This Row],[Cabecera]],"- Operador: ",Tabla4[[#This Row],[Operador]],")")</f>
        <v>Reportan apertura en el enlace Mov. Licorera - Mov. Piedra Pintada en el Km 7,4 desde Mov. Piedra Pintada  ocasionado por Vandalismo Para dar solución al incidente Se recuperan 20m de reserva y se hace un empalme de 48 hilos  (Uk Piedra Pintada- Cabecera: Piedra Pintada- Operador: Colombia Telecomunicaciones)</v>
      </c>
    </row>
    <row r="1487" spans="1:54" s="2" customFormat="1" ht="199.5">
      <c r="A1487" s="38">
        <f t="shared" si="147"/>
        <v>1486</v>
      </c>
      <c r="B1487" s="3">
        <v>8479997</v>
      </c>
      <c r="C1487" s="3" t="s">
        <v>54</v>
      </c>
      <c r="D1487" s="23">
        <v>45390.569444444445</v>
      </c>
      <c r="E1487" s="23">
        <v>45390.770833333336</v>
      </c>
      <c r="F1487" s="1">
        <f t="shared" ca="1" si="146"/>
        <v>0.20138888889050577</v>
      </c>
      <c r="G1487" s="3" t="s">
        <v>55</v>
      </c>
      <c r="H1487" s="41"/>
      <c r="I1487" s="40"/>
      <c r="J1487" s="5" t="s">
        <v>56</v>
      </c>
      <c r="K1487" s="3" t="s">
        <v>203</v>
      </c>
      <c r="L1487" s="9" t="s">
        <v>78</v>
      </c>
      <c r="M1487" s="3" t="s">
        <v>204</v>
      </c>
      <c r="N1487" s="3" t="s">
        <v>332</v>
      </c>
      <c r="O1487" s="3" t="s">
        <v>7111</v>
      </c>
      <c r="P1487" s="3" t="s">
        <v>7112</v>
      </c>
      <c r="Q1487" s="4" t="s">
        <v>7113</v>
      </c>
      <c r="R1487" s="3" t="s">
        <v>336</v>
      </c>
      <c r="S1487" s="3" t="s">
        <v>210</v>
      </c>
      <c r="T1487" s="3" t="s">
        <v>130</v>
      </c>
      <c r="U1487" s="3" t="s">
        <v>7114</v>
      </c>
      <c r="V1487" s="22" t="str">
        <f t="shared" si="151"/>
        <v>RLFO; Hora de aviso: 13:40 08/04/2024; Solución: Se realiza tendido de 180 metros de F.O de 48 hilosy se crean dos empalmes; Hora de solución: 18:30 08/04/2024; Causa: Plagas</v>
      </c>
      <c r="W1487" s="4" t="s">
        <v>213</v>
      </c>
      <c r="X1487" s="3"/>
      <c r="Y1487" s="3"/>
      <c r="Z1487" s="3" t="s">
        <v>69</v>
      </c>
      <c r="AA1487" s="3" t="s">
        <v>71</v>
      </c>
      <c r="AB1487" s="3">
        <v>0</v>
      </c>
      <c r="AC1487" s="3" t="s">
        <v>71</v>
      </c>
      <c r="AD1487" s="6">
        <v>3.7499999999999999E-2</v>
      </c>
      <c r="AE1487" s="7"/>
      <c r="AF1487" s="7"/>
      <c r="AG1487" s="6">
        <f>Tabla4[[#This Row],[Tiempo Parada de Reloj]]+Tabla4[[#This Row],[Tiempo Autorizado por Telefonica (no Máximo)]]</f>
        <v>3.7499999999999999E-2</v>
      </c>
      <c r="AH1487" s="7">
        <f t="shared" ca="1" si="148"/>
        <v>0.16388888889050576</v>
      </c>
      <c r="AI1487" s="8">
        <f t="shared" si="149"/>
        <v>0.89999999999999991</v>
      </c>
      <c r="AJ1487" s="8">
        <f t="shared" ca="1" si="150"/>
        <v>3.9333333333721381</v>
      </c>
      <c r="AK1487" s="3" t="s">
        <v>73</v>
      </c>
      <c r="AL1487" s="3" t="s">
        <v>70</v>
      </c>
      <c r="AM1487" s="3" t="s">
        <v>106</v>
      </c>
      <c r="AN1487" s="3" t="s">
        <v>106</v>
      </c>
      <c r="AO1487" s="3" t="s">
        <v>119</v>
      </c>
      <c r="AP1487" s="3" t="s">
        <v>119</v>
      </c>
      <c r="AQ1487" s="23">
        <v>45391.818055555559</v>
      </c>
      <c r="AR1487" s="3"/>
      <c r="AS1487" s="23"/>
      <c r="AT1487" s="23"/>
      <c r="AU1487" s="3" t="s">
        <v>214</v>
      </c>
      <c r="AV1487" s="3" t="s">
        <v>7115</v>
      </c>
      <c r="AW1487" s="3" t="s">
        <v>307</v>
      </c>
      <c r="AX1487" s="3">
        <v>7.1097999999999999</v>
      </c>
      <c r="AY1487" s="3">
        <v>-73.113500000000002</v>
      </c>
      <c r="AZ1487" s="8" t="str">
        <f>+CONCATENATE("Reportan apertura en el enlace ",Tabla4[[#This Row],[Enlace]]," en el ",Tabla4[[#This Row],[Distancia óptica]]," ocasionado por ",Tabla4[[#This Row],[Causa del daño]])</f>
        <v>Reportan apertura en el enlace Mov. Puertas Del Sol - Mov. Ricaurte en el Km 0,130 desde Puerta Del Sol ocasionado por Plagas</v>
      </c>
      <c r="BA1487" s="8" t="str">
        <f>+CONCATENATE("Para dar solución al incidente ",Tabla4[[#This Row],[Solución]])</f>
        <v>Para dar solución al incidente Se realiza tendido de 180 metros de F.O de 48 hilosy se crean dos empalmes</v>
      </c>
      <c r="BB1487" s="3" t="str">
        <f>+_xlfn.CONCAT(Tabla4[[#This Row],[Causa Raiz]]," ",Tabla4[[#This Row],[Solución2]]," (",Tabla4[[#This Row],[Anillo]],"- Cabecera: ",Tabla4[[#This Row],[Cabecera]],"- Operador: ",Tabla4[[#This Row],[Operador]],")")</f>
        <v>Reportan apertura en el enlace Mov. Puertas Del Sol - Mov. Ricaurte en el Km 0,130 desde Puerta Del Sol ocasionado por Plagas Para dar solución al incidente Se realiza tendido de 180 metros de F.O de 48 hilosy se crean dos empalmes (LINEAL- Cabecera: PUERTAS DEL SOL- Operador: Colombia Telecomunicaciones)</v>
      </c>
    </row>
    <row r="1488" spans="1:54" s="2" customFormat="1" ht="199.5">
      <c r="A1488" s="38">
        <f t="shared" si="147"/>
        <v>1487</v>
      </c>
      <c r="B1488" s="3">
        <v>8479963</v>
      </c>
      <c r="C1488" s="3" t="s">
        <v>54</v>
      </c>
      <c r="D1488" s="23">
        <v>45390.638888888891</v>
      </c>
      <c r="E1488" s="23">
        <v>45391.447916666664</v>
      </c>
      <c r="F1488" s="1">
        <f t="shared" ca="1" si="146"/>
        <v>0.80902777777373558</v>
      </c>
      <c r="G1488" s="3" t="s">
        <v>55</v>
      </c>
      <c r="H1488" s="41"/>
      <c r="I1488" s="40"/>
      <c r="J1488" s="5" t="s">
        <v>56</v>
      </c>
      <c r="K1488" s="3" t="s">
        <v>77</v>
      </c>
      <c r="L1488" s="9" t="s">
        <v>78</v>
      </c>
      <c r="M1488" s="3" t="s">
        <v>373</v>
      </c>
      <c r="N1488" s="3" t="s">
        <v>374</v>
      </c>
      <c r="O1488" s="3" t="s">
        <v>7116</v>
      </c>
      <c r="P1488" s="3" t="s">
        <v>7117</v>
      </c>
      <c r="Q1488" s="4" t="s">
        <v>7118</v>
      </c>
      <c r="R1488" s="3" t="s">
        <v>346</v>
      </c>
      <c r="S1488" s="3" t="s">
        <v>249</v>
      </c>
      <c r="T1488" s="3" t="s">
        <v>66</v>
      </c>
      <c r="U1488" s="3" t="s">
        <v>7119</v>
      </c>
      <c r="V1488" s="22" t="str">
        <f t="shared" si="151"/>
        <v>RLFO; Hora de aviso: 15:20 08/04/2024; Solución: se recupera 40 m de reserva y se instala una caja de empalme de 48 hilos.; Hora de solución: 10:45 09/04/2024; Causa: Vandalismo</v>
      </c>
      <c r="W1488" s="4" t="s">
        <v>160</v>
      </c>
      <c r="X1488" s="3"/>
      <c r="Y1488" s="3"/>
      <c r="Z1488" s="3" t="s">
        <v>69</v>
      </c>
      <c r="AA1488" s="3" t="s">
        <v>70</v>
      </c>
      <c r="AB1488" s="3" t="s">
        <v>7120</v>
      </c>
      <c r="AC1488" s="3" t="s">
        <v>71</v>
      </c>
      <c r="AD1488" s="6">
        <v>0.64444444444444449</v>
      </c>
      <c r="AE1488" s="7"/>
      <c r="AF1488" s="7"/>
      <c r="AG1488" s="6">
        <f>Tabla4[[#This Row],[Tiempo Parada de Reloj]]+Tabla4[[#This Row],[Tiempo Autorizado por Telefonica (no Máximo)]]</f>
        <v>0.64444444444444449</v>
      </c>
      <c r="AH1488" s="7">
        <f t="shared" ca="1" si="148"/>
        <v>0.16458333332929109</v>
      </c>
      <c r="AI1488" s="8">
        <f t="shared" si="149"/>
        <v>15.466666666666669</v>
      </c>
      <c r="AJ1488" s="8">
        <f t="shared" ca="1" si="150"/>
        <v>3.9499999999029862</v>
      </c>
      <c r="AK1488" s="3" t="s">
        <v>106</v>
      </c>
      <c r="AL1488" s="3" t="s">
        <v>70</v>
      </c>
      <c r="AM1488" s="3" t="s">
        <v>72</v>
      </c>
      <c r="AN1488" s="3" t="s">
        <v>72</v>
      </c>
      <c r="AO1488" s="3" t="s">
        <v>119</v>
      </c>
      <c r="AP1488" s="3" t="s">
        <v>119</v>
      </c>
      <c r="AQ1488" s="23">
        <v>45393.71875</v>
      </c>
      <c r="AR1488" s="3"/>
      <c r="AS1488" s="23"/>
      <c r="AT1488" s="23"/>
      <c r="AU1488" s="3" t="s">
        <v>710</v>
      </c>
      <c r="AV1488" s="3" t="s">
        <v>1592</v>
      </c>
      <c r="AW1488" s="3" t="s">
        <v>7121</v>
      </c>
      <c r="AX1488" s="3">
        <v>4.1402000000000001</v>
      </c>
      <c r="AY1488" s="3">
        <v>-73.634600000000006</v>
      </c>
      <c r="AZ1488" s="8" t="str">
        <f>+CONCATENATE("Reportan apertura en el enlace ",Tabla4[[#This Row],[Enlace]]," en el ",Tabla4[[#This Row],[Distancia óptica]]," ocasionado por ",Tabla4[[#This Row],[Causa del daño]])</f>
        <v>Reportan apertura en el enlace Mov. Villa Maria - Mov. Centauros en el km 2,7 desde Villavicencio centro ocasionado por Vandalismo</v>
      </c>
      <c r="BA1488" s="8" t="str">
        <f>+CONCATENATE("Para dar solución al incidente ",Tabla4[[#This Row],[Solución]])</f>
        <v>Para dar solución al incidente se recupera 40 m de reserva y se instala una caja de empalme de 48 hilos.</v>
      </c>
      <c r="BB1488" s="3" t="str">
        <f>+_xlfn.CONCAT(Tabla4[[#This Row],[Causa Raiz]]," ",Tabla4[[#This Row],[Solución2]]," (",Tabla4[[#This Row],[Anillo]],"- Cabecera: ",Tabla4[[#This Row],[Cabecera]],"- Operador: ",Tabla4[[#This Row],[Operador]],")")</f>
        <v>Reportan apertura en el enlace Mov. Villa Maria - Mov. Centauros en el km 2,7 desde Villavicencio centro ocasionado por Vandalismo Para dar solución al incidente se recupera 40 m de reserva y se instala una caja de empalme de 48 hilos. (Anillo01- Cabecera: Esperanza- Operador: Colombia Telecomunicaciones)</v>
      </c>
    </row>
    <row r="1489" spans="1:54" s="2" customFormat="1" ht="213.75">
      <c r="A1489" s="38">
        <f t="shared" si="147"/>
        <v>1488</v>
      </c>
      <c r="B1489" s="3">
        <v>8481041</v>
      </c>
      <c r="C1489" s="3" t="s">
        <v>92</v>
      </c>
      <c r="D1489" s="23">
        <v>45390.75</v>
      </c>
      <c r="E1489" s="23">
        <v>45391.354166666664</v>
      </c>
      <c r="F1489" s="1">
        <f t="shared" ca="1" si="146"/>
        <v>0.60416666666424135</v>
      </c>
      <c r="G1489" s="3" t="s">
        <v>55</v>
      </c>
      <c r="H1489" s="41"/>
      <c r="I1489" s="40"/>
      <c r="J1489" s="5" t="s">
        <v>56</v>
      </c>
      <c r="K1489" s="3" t="s">
        <v>108</v>
      </c>
      <c r="L1489" s="9" t="s">
        <v>58</v>
      </c>
      <c r="M1489" s="3" t="s">
        <v>109</v>
      </c>
      <c r="N1489" s="3" t="s">
        <v>633</v>
      </c>
      <c r="O1489" s="3" t="s">
        <v>4731</v>
      </c>
      <c r="P1489" s="3" t="s">
        <v>7122</v>
      </c>
      <c r="Q1489" s="4" t="s">
        <v>7123</v>
      </c>
      <c r="R1489" s="3" t="s">
        <v>327</v>
      </c>
      <c r="S1489" s="3" t="s">
        <v>115</v>
      </c>
      <c r="T1489" s="3" t="s">
        <v>130</v>
      </c>
      <c r="U1489" s="3" t="s">
        <v>7124</v>
      </c>
      <c r="V1489" s="22" t="str">
        <f t="shared" si="151"/>
        <v>RTNFO; Hora de aviso: 18:00 08/04/2024; Solución: Se recuperan 400 metros de reserva y se hace un empalme de 36 hilos, se instala una caja empalme de 48 hilos.; Hora de solución: 8:30 09/04/2024; Causa: Plagas</v>
      </c>
      <c r="W1489" s="4" t="s">
        <v>118</v>
      </c>
      <c r="X1489" s="3"/>
      <c r="Y1489" s="3"/>
      <c r="Z1489" s="3" t="s">
        <v>69</v>
      </c>
      <c r="AA1489" s="3" t="s">
        <v>71</v>
      </c>
      <c r="AB1489" s="3">
        <v>0</v>
      </c>
      <c r="AC1489" s="3" t="s">
        <v>71</v>
      </c>
      <c r="AD1489" s="6">
        <v>0.45833333333333331</v>
      </c>
      <c r="AE1489" s="7"/>
      <c r="AF1489" s="7"/>
      <c r="AG1489" s="6">
        <f>Tabla4[[#This Row],[Tiempo Parada de Reloj]]+Tabla4[[#This Row],[Tiempo Autorizado por Telefonica (no Máximo)]]</f>
        <v>0.45833333333333331</v>
      </c>
      <c r="AH1489" s="7">
        <f t="shared" ca="1" si="148"/>
        <v>0.14583333333090803</v>
      </c>
      <c r="AI1489" s="8">
        <f t="shared" si="149"/>
        <v>11</v>
      </c>
      <c r="AJ1489" s="8">
        <f t="shared" ca="1" si="150"/>
        <v>3.4999999999417928</v>
      </c>
      <c r="AK1489" s="3" t="s">
        <v>106</v>
      </c>
      <c r="AL1489" s="3" t="s">
        <v>70</v>
      </c>
      <c r="AM1489" s="3" t="s">
        <v>72</v>
      </c>
      <c r="AN1489" s="3" t="s">
        <v>72</v>
      </c>
      <c r="AO1489" s="3" t="s">
        <v>106</v>
      </c>
      <c r="AP1489" s="3" t="s">
        <v>106</v>
      </c>
      <c r="AQ1489" s="23">
        <v>45392.663888888892</v>
      </c>
      <c r="AR1489" s="3"/>
      <c r="AS1489" s="23"/>
      <c r="AT1489" s="23"/>
      <c r="AU1489" s="3" t="s">
        <v>121</v>
      </c>
      <c r="AV1489" s="3" t="s">
        <v>323</v>
      </c>
      <c r="AW1489" s="3" t="s">
        <v>76</v>
      </c>
      <c r="AX1489" s="3">
        <v>8.5992169999999994</v>
      </c>
      <c r="AY1489" s="3">
        <v>-73.635582999999997</v>
      </c>
      <c r="AZ1489" s="8" t="str">
        <f>+CONCATENATE("Reportan apertura en el enlace ",Tabla4[[#This Row],[Enlace]]," en el ",Tabla4[[#This Row],[Distancia óptica]]," ocasionado por ",Tabla4[[#This Row],[Causa del daño]])</f>
        <v>Reportan apertura en el enlace Curumaní - Aguachica en el km 43,1 desde Aguachica  ocasionado por Plagas</v>
      </c>
      <c r="BA1489" s="8" t="str">
        <f>+CONCATENATE("Para dar solución al incidente ",Tabla4[[#This Row],[Solución]])</f>
        <v>Para dar solución al incidente Se recuperan 400 metros de reserva y se hace un empalme de 36 hilos, se instala una caja empalme de 48 hilos.</v>
      </c>
      <c r="BB1489" s="3" t="str">
        <f>+_xlfn.CONCAT(Tabla4[[#This Row],[Causa Raiz]]," ",Tabla4[[#This Row],[Solución2]]," (",Tabla4[[#This Row],[Anillo]],"- Cabecera: ",Tabla4[[#This Row],[Cabecera]],"- Operador: ",Tabla4[[#This Row],[Operador]],")")</f>
        <v>Reportan apertura en el enlace Curumaní - Aguachica en el km 43,1 desde Aguachica  ocasionado por Plagas Para dar solución al incidente Se recuperan 400 metros de reserva y se hace un empalme de 36 hilos, se instala una caja empalme de 48 hilos. (Troncal- Cabecera: AGUACHICA- Operador: Colombia Telecomunicaciones)</v>
      </c>
    </row>
    <row r="1490" spans="1:54" s="2" customFormat="1" ht="228">
      <c r="A1490" s="38">
        <f t="shared" si="147"/>
        <v>1489</v>
      </c>
      <c r="B1490" s="3">
        <v>8479939</v>
      </c>
      <c r="C1490" s="3" t="s">
        <v>54</v>
      </c>
      <c r="D1490" s="23">
        <v>45390.739583333336</v>
      </c>
      <c r="E1490" s="23">
        <v>45391.447916666664</v>
      </c>
      <c r="F1490" s="1">
        <f t="shared" ref="F1490:F1553" ca="1" si="152">IF(ISBLANK(E1490),IF(ISBLANK(D1490),0,NOW()-D1490),E1490-D1490)</f>
        <v>0.70833333332848269</v>
      </c>
      <c r="G1490" s="3" t="s">
        <v>55</v>
      </c>
      <c r="H1490" s="41"/>
      <c r="I1490" s="40"/>
      <c r="J1490" s="5" t="s">
        <v>56</v>
      </c>
      <c r="K1490" s="3" t="s">
        <v>77</v>
      </c>
      <c r="L1490" s="9" t="s">
        <v>78</v>
      </c>
      <c r="M1490" s="3" t="s">
        <v>373</v>
      </c>
      <c r="N1490" s="3" t="s">
        <v>374</v>
      </c>
      <c r="O1490" s="3" t="s">
        <v>7125</v>
      </c>
      <c r="P1490" s="3" t="s">
        <v>7117</v>
      </c>
      <c r="Q1490" s="4" t="s">
        <v>7126</v>
      </c>
      <c r="R1490" s="3" t="s">
        <v>346</v>
      </c>
      <c r="S1490" s="3" t="s">
        <v>249</v>
      </c>
      <c r="T1490" s="3" t="s">
        <v>66</v>
      </c>
      <c r="U1490" s="3" t="s">
        <v>7127</v>
      </c>
      <c r="V1490" s="22" t="str">
        <f t="shared" si="151"/>
        <v>RLFO; Hora de aviso: 17:45 08/04/2024; Solución: se recupera 40 m de reserva y se instala una caja de empalme de 24 hilos.; Hora de solución: 10:45 09/04/2024; Causa: Vandalismo</v>
      </c>
      <c r="W1490" s="4" t="s">
        <v>160</v>
      </c>
      <c r="X1490" s="3"/>
      <c r="Y1490" s="3"/>
      <c r="Z1490" s="3" t="s">
        <v>69</v>
      </c>
      <c r="AA1490" s="3" t="s">
        <v>70</v>
      </c>
      <c r="AB1490" s="3">
        <v>8479939</v>
      </c>
      <c r="AC1490" s="3" t="s">
        <v>71</v>
      </c>
      <c r="AD1490" s="6">
        <v>0.57430555555555551</v>
      </c>
      <c r="AE1490" s="7"/>
      <c r="AF1490" s="7"/>
      <c r="AG1490" s="6">
        <f>Tabla4[[#This Row],[Tiempo Parada de Reloj]]+Tabla4[[#This Row],[Tiempo Autorizado por Telefonica (no Máximo)]]</f>
        <v>0.57430555555555551</v>
      </c>
      <c r="AH1490" s="7">
        <f t="shared" ca="1" si="148"/>
        <v>0.13402777777292718</v>
      </c>
      <c r="AI1490" s="8">
        <f t="shared" si="149"/>
        <v>13.783333333333331</v>
      </c>
      <c r="AJ1490" s="8">
        <f t="shared" ca="1" si="150"/>
        <v>3.2166666665502524</v>
      </c>
      <c r="AK1490" s="3" t="s">
        <v>106</v>
      </c>
      <c r="AL1490" s="3" t="s">
        <v>70</v>
      </c>
      <c r="AM1490" s="3" t="s">
        <v>72</v>
      </c>
      <c r="AN1490" s="3" t="s">
        <v>72</v>
      </c>
      <c r="AO1490" s="3" t="s">
        <v>119</v>
      </c>
      <c r="AP1490" s="3" t="s">
        <v>106</v>
      </c>
      <c r="AQ1490" s="23">
        <v>45394.744444444441</v>
      </c>
      <c r="AR1490" s="3"/>
      <c r="AS1490" s="23"/>
      <c r="AT1490" s="23"/>
      <c r="AU1490" s="3" t="s">
        <v>710</v>
      </c>
      <c r="AV1490" s="3" t="s">
        <v>1592</v>
      </c>
      <c r="AW1490" s="3" t="s">
        <v>135</v>
      </c>
      <c r="AX1490" s="3">
        <v>4.1402000000000001</v>
      </c>
      <c r="AY1490" s="3">
        <v>-73.634600000000006</v>
      </c>
      <c r="AZ1490" s="8" t="str">
        <f>+CONCATENATE("Reportan apertura en el enlace ",Tabla4[[#This Row],[Enlace]]," en el ",Tabla4[[#This Row],[Distancia óptica]]," ocasionado por ",Tabla4[[#This Row],[Causa del daño]])</f>
        <v>Reportan apertura en el enlace Mov. Vencedores Villavicencio - Mov. Unicentro Villavicencio en el km 2,7 desde Villavicencio centro ocasionado por Vandalismo</v>
      </c>
      <c r="BA1490" s="8" t="str">
        <f>+CONCATENATE("Para dar solución al incidente ",Tabla4[[#This Row],[Solución]])</f>
        <v>Para dar solución al incidente se recupera 40 m de reserva y se instala una caja de empalme de 24 hilos.</v>
      </c>
      <c r="BB1490" s="3" t="str">
        <f>+_xlfn.CONCAT(Tabla4[[#This Row],[Causa Raiz]]," ",Tabla4[[#This Row],[Solución2]]," (",Tabla4[[#This Row],[Anillo]],"- Cabecera: ",Tabla4[[#This Row],[Cabecera]],"- Operador: ",Tabla4[[#This Row],[Operador]],")")</f>
        <v>Reportan apertura en el enlace Mov. Vencedores Villavicencio - Mov. Unicentro Villavicencio en el km 2,7 desde Villavicencio centro ocasionado por Vandalismo Para dar solución al incidente se recupera 40 m de reserva y se instala una caja de empalme de 24 hilos. (Lineal- Cabecera: Esperanza- Operador: Colombia Telecomunicaciones)</v>
      </c>
    </row>
    <row r="1491" spans="1:54" s="2" customFormat="1" ht="142.5">
      <c r="A1491" s="38">
        <f t="shared" si="147"/>
        <v>1490</v>
      </c>
      <c r="B1491" s="3">
        <v>8480532</v>
      </c>
      <c r="C1491" s="3" t="s">
        <v>54</v>
      </c>
      <c r="D1491" s="23">
        <v>45390.739583333336</v>
      </c>
      <c r="E1491" s="23">
        <v>45390.740972222222</v>
      </c>
      <c r="F1491" s="1">
        <f t="shared" ca="1" si="152"/>
        <v>1.3888888861401938E-3</v>
      </c>
      <c r="G1491" s="3" t="s">
        <v>55</v>
      </c>
      <c r="H1491" s="41"/>
      <c r="I1491" s="40"/>
      <c r="J1491" s="5" t="s">
        <v>56</v>
      </c>
      <c r="K1491" s="3" t="s">
        <v>57</v>
      </c>
      <c r="L1491" s="9" t="s">
        <v>78</v>
      </c>
      <c r="M1491" s="3" t="s">
        <v>59</v>
      </c>
      <c r="N1491" s="3" t="s">
        <v>60</v>
      </c>
      <c r="O1491" s="3" t="s">
        <v>7128</v>
      </c>
      <c r="P1491" s="3">
        <v>0</v>
      </c>
      <c r="Q1491" s="4" t="s">
        <v>7129</v>
      </c>
      <c r="R1491" s="3" t="s">
        <v>5193</v>
      </c>
      <c r="S1491" s="3" t="s">
        <v>65</v>
      </c>
      <c r="T1491" s="3" t="s">
        <v>104</v>
      </c>
      <c r="U1491" s="3" t="s">
        <v>7130</v>
      </c>
      <c r="V1491" s="22" t="str">
        <f t="shared" si="151"/>
        <v>RLFO; Hora de aviso: 17:45 08/04/2024; Solución: Personal de PI realiza revision a los equipos; Hora de solución: 17:47 08/04/2024; Causa: Visita Fallida</v>
      </c>
      <c r="W1491" s="4" t="s">
        <v>68</v>
      </c>
      <c r="X1491" s="3"/>
      <c r="Y1491" s="3"/>
      <c r="Z1491" s="3" t="s">
        <v>69</v>
      </c>
      <c r="AA1491" s="3" t="s">
        <v>70</v>
      </c>
      <c r="AB1491" s="3">
        <v>8480532</v>
      </c>
      <c r="AC1491" s="3" t="s">
        <v>71</v>
      </c>
      <c r="AD1491" s="6">
        <v>0</v>
      </c>
      <c r="AE1491" s="7"/>
      <c r="AF1491" s="7"/>
      <c r="AG1491" s="6">
        <f>Tabla4[[#This Row],[Tiempo Parada de Reloj]]+Tabla4[[#This Row],[Tiempo Autorizado por Telefonica (no Máximo)]]</f>
        <v>0</v>
      </c>
      <c r="AH1491" s="7">
        <f t="shared" ca="1" si="148"/>
        <v>1.3888888861401938E-3</v>
      </c>
      <c r="AI1491" s="8">
        <f t="shared" si="149"/>
        <v>0</v>
      </c>
      <c r="AJ1491" s="8">
        <f t="shared" ca="1" si="150"/>
        <v>3.3333333267364651E-2</v>
      </c>
      <c r="AK1491" s="3" t="s">
        <v>106</v>
      </c>
      <c r="AL1491" s="3" t="s">
        <v>70</v>
      </c>
      <c r="AM1491" s="3" t="s">
        <v>72</v>
      </c>
      <c r="AN1491" s="3" t="s">
        <v>72</v>
      </c>
      <c r="AO1491" s="3" t="s">
        <v>72</v>
      </c>
      <c r="AP1491" s="3" t="s">
        <v>72</v>
      </c>
      <c r="AQ1491" s="23">
        <v>45390.740972222222</v>
      </c>
      <c r="AR1491" s="3"/>
      <c r="AS1491" s="23"/>
      <c r="AT1491" s="23"/>
      <c r="AU1491" s="3" t="s">
        <v>74</v>
      </c>
      <c r="AV1491" s="3" t="s">
        <v>69</v>
      </c>
      <c r="AW1491" s="3" t="s">
        <v>69</v>
      </c>
      <c r="AX1491" s="3" t="s">
        <v>69</v>
      </c>
      <c r="AY1491" s="3" t="s">
        <v>69</v>
      </c>
      <c r="AZ1491" s="8" t="str">
        <f>+CONCATENATE("Reportan apertura en el enlace ",Tabla4[[#This Row],[Enlace]]," en el ",Tabla4[[#This Row],[Distancia óptica]]," ocasionado por ",Tabla4[[#This Row],[Causa del daño]])</f>
        <v>Reportan apertura en el enlace Mov. Danubio Sur - Mov. Yomasa en el 0 ocasionado por Visita Fallida</v>
      </c>
      <c r="BA1491" s="8" t="str">
        <f>+CONCATENATE("Para dar solución al incidente ",Tabla4[[#This Row],[Solución]])</f>
        <v>Para dar solución al incidente Personal de PI realiza revision a los equipos</v>
      </c>
      <c r="BB1491" s="3" t="str">
        <f>+_xlfn.CONCAT(Tabla4[[#This Row],[Causa Raiz]]," ",Tabla4[[#This Row],[Solución2]]," (",Tabla4[[#This Row],[Anillo]],"- Cabecera: ",Tabla4[[#This Row],[Cabecera]],"- Operador: ",Tabla4[[#This Row],[Operador]],")")</f>
        <v>Reportan apertura en el enlace Mov. Danubio Sur - Mov. Yomasa en el 0 ocasionado por Visita Fallida Para dar solución al incidente Personal de PI realiza revision a los equipos (NA- Cabecera: NA- Operador: Colombia Telecomunicaciones)</v>
      </c>
    </row>
    <row r="1492" spans="1:54" s="2" customFormat="1" ht="409.5">
      <c r="A1492" s="38">
        <f t="shared" si="147"/>
        <v>1491</v>
      </c>
      <c r="B1492" s="3">
        <v>8480788</v>
      </c>
      <c r="C1492" s="3" t="s">
        <v>136</v>
      </c>
      <c r="D1492" s="23">
        <v>45390.791666666664</v>
      </c>
      <c r="E1492" s="23">
        <v>45394.625</v>
      </c>
      <c r="F1492" s="1">
        <f t="shared" ca="1" si="152"/>
        <v>3.8333333333357587</v>
      </c>
      <c r="G1492" s="3" t="s">
        <v>55</v>
      </c>
      <c r="H1492" s="41"/>
      <c r="I1492" s="40"/>
      <c r="J1492" s="5" t="s">
        <v>137</v>
      </c>
      <c r="K1492" s="3" t="s">
        <v>57</v>
      </c>
      <c r="L1492" s="9" t="s">
        <v>78</v>
      </c>
      <c r="M1492" s="3" t="s">
        <v>59</v>
      </c>
      <c r="N1492" s="3" t="s">
        <v>60</v>
      </c>
      <c r="O1492" s="3" t="s">
        <v>7131</v>
      </c>
      <c r="P1492" s="3" t="s">
        <v>7132</v>
      </c>
      <c r="Q1492" s="4" t="s">
        <v>7133</v>
      </c>
      <c r="R1492" s="3" t="s">
        <v>947</v>
      </c>
      <c r="S1492" s="3" t="s">
        <v>65</v>
      </c>
      <c r="T1492" s="3" t="s">
        <v>276</v>
      </c>
      <c r="U1492" s="3" t="s">
        <v>7134</v>
      </c>
      <c r="V1492" s="22" t="str">
        <f t="shared" si="151"/>
        <v>RBHFO; Hora de aviso: 19:00 08/04/2024; Solución: Se realizo dos tendidos de 550 metros de fibra de 144 hilos y 4 empalmes de continuidad  de 96 hilos para poder recuperar las  móviles en tramos si en enrutamiento y en el otro tramo se realizó 750 metros de tendido de  fibra de 24 hilos más 2 empalmes de continuidad de 8 hilos para recuperar equipos de BA, se enruta un empalme en sangría y 10 enrutamientos de hilos para las móviles afectadas; Hora de solución: 15:00 12/04/2024; Causa: Intervención de Terceros</v>
      </c>
      <c r="W1492" s="4" t="s">
        <v>68</v>
      </c>
      <c r="X1492" s="3"/>
      <c r="Y1492" s="3"/>
      <c r="Z1492" s="3" t="s">
        <v>69</v>
      </c>
      <c r="AA1492" s="3" t="s">
        <v>70</v>
      </c>
      <c r="AB1492" s="3">
        <v>8480788</v>
      </c>
      <c r="AC1492" s="3" t="s">
        <v>71</v>
      </c>
      <c r="AD1492" s="6">
        <v>3.625</v>
      </c>
      <c r="AE1492" s="7"/>
      <c r="AF1492" s="7"/>
      <c r="AG1492" s="6">
        <f>Tabla4[[#This Row],[Tiempo Parada de Reloj]]+Tabla4[[#This Row],[Tiempo Autorizado por Telefonica (no Máximo)]]</f>
        <v>3.625</v>
      </c>
      <c r="AH1492" s="7">
        <f t="shared" ca="1" si="148"/>
        <v>0.20833333333575865</v>
      </c>
      <c r="AI1492" s="8">
        <f t="shared" si="149"/>
        <v>87</v>
      </c>
      <c r="AJ1492" s="8">
        <f t="shared" ca="1" si="150"/>
        <v>5.0000000000582077</v>
      </c>
      <c r="AK1492" s="3" t="s">
        <v>106</v>
      </c>
      <c r="AL1492" s="3" t="s">
        <v>70</v>
      </c>
      <c r="AM1492" s="3" t="s">
        <v>88</v>
      </c>
      <c r="AN1492" s="3" t="s">
        <v>88</v>
      </c>
      <c r="AO1492" s="3" t="s">
        <v>98</v>
      </c>
      <c r="AP1492" s="3" t="s">
        <v>73</v>
      </c>
      <c r="AQ1492" s="23">
        <v>45400.395138888889</v>
      </c>
      <c r="AR1492" s="3"/>
      <c r="AS1492" s="23"/>
      <c r="AT1492" s="23"/>
      <c r="AU1492" s="3" t="s">
        <v>100</v>
      </c>
      <c r="AV1492" s="3" t="s">
        <v>720</v>
      </c>
      <c r="AW1492" s="3" t="s">
        <v>7135</v>
      </c>
      <c r="AX1492" s="3">
        <v>4.6378120000000003</v>
      </c>
      <c r="AY1492" s="3">
        <v>-74.159895000000006</v>
      </c>
      <c r="AZ1492" s="8" t="str">
        <f>+CONCATENATE("Reportan apertura en el enlace ",Tabla4[[#This Row],[Enlace]]," en el ",Tabla4[[#This Row],[Distancia óptica]]," ocasionado por ",Tabla4[[#This Row],[Causa del daño]])</f>
        <v>Reportan apertura en el enlace Mov. Nuevo Techo - Mov. Ciudad Techo en el km 2,2 desde Mov. Patio Bonito ocasionado por Intervención de Terceros</v>
      </c>
      <c r="BA1492" s="8" t="str">
        <f>+CONCATENATE("Para dar solución al incidente ",Tabla4[[#This Row],[Solución]])</f>
        <v>Para dar solución al incidente Se realizo dos tendidos de 550 metros de fibra de 144 hilos y 4 empalmes de continuidad  de 96 hilos para poder recuperar las  móviles en tramos si en enrutamiento y en el otro tramo se realizó 750 metros de tendido de  fibra de 24 hilos más 2 empalmes de continuidad de 8 hilos para recuperar equipos de BA, se enruta un empalme en sangría y 10 enrutamientos de hilos para las móviles afectadas</v>
      </c>
      <c r="BB1492" s="3" t="str">
        <f>+_xlfn.CONCAT(Tabla4[[#This Row],[Causa Raiz]]," ",Tabla4[[#This Row],[Solución2]]," (",Tabla4[[#This Row],[Anillo]],"- Cabecera: ",Tabla4[[#This Row],[Cabecera]],"- Operador: ",Tabla4[[#This Row],[Operador]],")")</f>
        <v>Reportan apertura en el enlace Mov. Nuevo Techo - Mov. Ciudad Techo en el km 2,2 desde Mov. Patio Bonito ocasionado por Intervención de Terceros Para dar solución al incidente Se realizo dos tendidos de 550 metros de fibra de 144 hilos y 4 empalmes de continuidad  de 96 hilos para poder recuperar las  móviles en tramos si en enrutamiento y en el otro tramo se realizó 750 metros de tendido de  fibra de 24 hilos más 2 empalmes de continuidad de 8 hilos para recuperar equipos de BA, se enruta un empalme en sangría y 10 enrutamientos de hilos para las móviles afectadas (Anillo 47 repotenciado- Cabecera: ASTURIAS- Operador: Infraco)</v>
      </c>
    </row>
    <row r="1493" spans="1:54" s="2" customFormat="1" ht="399">
      <c r="A1493" s="38">
        <f t="shared" si="147"/>
        <v>1492</v>
      </c>
      <c r="B1493" s="3">
        <v>8505669</v>
      </c>
      <c r="C1493" s="3" t="s">
        <v>136</v>
      </c>
      <c r="D1493" s="23">
        <v>45390.791666666664</v>
      </c>
      <c r="E1493" s="23">
        <v>45394.625</v>
      </c>
      <c r="F1493" s="1">
        <f t="shared" ca="1" si="152"/>
        <v>3.8333333333357587</v>
      </c>
      <c r="G1493" s="3" t="s">
        <v>55</v>
      </c>
      <c r="H1493" s="41"/>
      <c r="I1493" s="40"/>
      <c r="J1493" s="5" t="s">
        <v>137</v>
      </c>
      <c r="K1493" s="3" t="s">
        <v>57</v>
      </c>
      <c r="L1493" s="9" t="s">
        <v>78</v>
      </c>
      <c r="M1493" s="3" t="s">
        <v>59</v>
      </c>
      <c r="N1493" s="3" t="s">
        <v>60</v>
      </c>
      <c r="O1493" s="3" t="s">
        <v>7136</v>
      </c>
      <c r="P1493" s="3" t="s">
        <v>7132</v>
      </c>
      <c r="Q1493" s="4" t="s">
        <v>7133</v>
      </c>
      <c r="R1493" s="3" t="s">
        <v>947</v>
      </c>
      <c r="S1493" s="3" t="s">
        <v>65</v>
      </c>
      <c r="T1493" s="3" t="s">
        <v>276</v>
      </c>
      <c r="U1493" s="3" t="s">
        <v>7137</v>
      </c>
      <c r="V1493" s="22" t="str">
        <f t="shared" si="151"/>
        <v>RBHFO; Hora de aviso: 19:00 08/04/2024; Solución:  tendidos de 550 metros de fibra de 144 hilos y 4 empalmes de continuidad  de 96 hilos para poder recuperar las  móviles en tramos si en enrutamiento y en el otro tramo se realizó 750 metros de tendido de  fibra de 24 hilos más 2 empalmes de continuidad de 8 hilos para recuperar equipos de BA, se enruta un empalme en sangría y 10 enrutamientos de hilos para las móviles afectadas; Hora de solución: 15:00 12/04/2024; Causa: Intervención de Terceros</v>
      </c>
      <c r="W1493" s="4" t="s">
        <v>68</v>
      </c>
      <c r="X1493" s="3"/>
      <c r="Y1493" s="3"/>
      <c r="Z1493" s="3" t="s">
        <v>69</v>
      </c>
      <c r="AA1493" s="3" t="s">
        <v>70</v>
      </c>
      <c r="AB1493" s="3">
        <v>8480788</v>
      </c>
      <c r="AC1493" s="3" t="s">
        <v>71</v>
      </c>
      <c r="AD1493" s="6">
        <v>3.625</v>
      </c>
      <c r="AE1493" s="7"/>
      <c r="AF1493" s="7"/>
      <c r="AG1493" s="6">
        <f>Tabla4[[#This Row],[Tiempo Parada de Reloj]]+Tabla4[[#This Row],[Tiempo Autorizado por Telefonica (no Máximo)]]</f>
        <v>3.625</v>
      </c>
      <c r="AH1493" s="7">
        <f t="shared" ca="1" si="148"/>
        <v>0.20833333333575865</v>
      </c>
      <c r="AI1493" s="8">
        <f t="shared" si="149"/>
        <v>87</v>
      </c>
      <c r="AJ1493" s="8">
        <f t="shared" ca="1" si="150"/>
        <v>5.0000000000582077</v>
      </c>
      <c r="AK1493" s="3" t="s">
        <v>1349</v>
      </c>
      <c r="AL1493" s="3" t="s">
        <v>71</v>
      </c>
      <c r="AM1493" s="3" t="s">
        <v>69</v>
      </c>
      <c r="AN1493" s="3" t="s">
        <v>1349</v>
      </c>
      <c r="AO1493" s="3" t="s">
        <v>73</v>
      </c>
      <c r="AP1493" s="3" t="s">
        <v>73</v>
      </c>
      <c r="AQ1493" s="23">
        <v>45400.40347222222</v>
      </c>
      <c r="AR1493" s="3"/>
      <c r="AS1493" s="23"/>
      <c r="AT1493" s="23"/>
      <c r="AU1493" s="3" t="s">
        <v>100</v>
      </c>
      <c r="AV1493" s="3" t="s">
        <v>7138</v>
      </c>
      <c r="AW1493" s="3" t="s">
        <v>7139</v>
      </c>
      <c r="AX1493" s="3">
        <v>4.6378120000000003</v>
      </c>
      <c r="AY1493" s="3">
        <v>-74.159895000000006</v>
      </c>
      <c r="AZ1493" s="8" t="str">
        <f>+CONCATENATE("Reportan apertura en el enlace ",Tabla4[[#This Row],[Enlace]]," en el ",Tabla4[[#This Row],[Distancia óptica]]," ocasionado por ",Tabla4[[#This Row],[Causa del daño]])</f>
        <v>Reportan apertura en el enlace Mov. Abastos - Mov. Calandaima en el km 2,2 desde Mov. Patio Bonito ocasionado por Intervención de Terceros</v>
      </c>
      <c r="BA1493" s="8" t="str">
        <f>+CONCATENATE("Para dar solución al incidente ",Tabla4[[#This Row],[Solución]])</f>
        <v>Para dar solución al incidente  tendidos de 550 metros de fibra de 144 hilos y 4 empalmes de continuidad  de 96 hilos para poder recuperar las  móviles en tramos si en enrutamiento y en el otro tramo se realizó 750 metros de tendido de  fibra de 24 hilos más 2 empalmes de continuidad de 8 hilos para recuperar equipos de BA, se enruta un empalme en sangría y 10 enrutamientos de hilos para las móviles afectadas</v>
      </c>
      <c r="BB1493" s="3" t="str">
        <f>+_xlfn.CONCAT(Tabla4[[#This Row],[Causa Raiz]]," ",Tabla4[[#This Row],[Solución2]]," (",Tabla4[[#This Row],[Anillo]],"- Cabecera: ",Tabla4[[#This Row],[Cabecera]],"- Operador: ",Tabla4[[#This Row],[Operador]],")")</f>
        <v>Reportan apertura en el enlace Mov. Abastos - Mov. Calandaima en el km 2,2 desde Mov. Patio Bonito ocasionado por Intervención de Terceros Para dar solución al incidente  tendidos de 550 metros de fibra de 144 hilos y 4 empalmes de continuidad  de 96 hilos para poder recuperar las  móviles en tramos si en enrutamiento y en el otro tramo se realizó 750 metros de tendido de  fibra de 24 hilos más 2 empalmes de continuidad de 8 hilos para recuperar equipos de BA, se enruta un empalme en sangría y 10 enrutamientos de hilos para las móviles afectadas (Anilo 47r- Cabecera: KENEDY- Operador: Infraco)</v>
      </c>
    </row>
    <row r="1494" spans="1:54" s="2" customFormat="1" ht="228">
      <c r="A1494" s="38">
        <f t="shared" si="147"/>
        <v>1493</v>
      </c>
      <c r="B1494" s="3">
        <v>8481679</v>
      </c>
      <c r="C1494" s="3" t="s">
        <v>54</v>
      </c>
      <c r="D1494" s="23">
        <v>45390.885416666664</v>
      </c>
      <c r="E1494" s="23">
        <v>45391.375</v>
      </c>
      <c r="F1494" s="1">
        <f t="shared" ca="1" si="152"/>
        <v>0.48958333333575865</v>
      </c>
      <c r="G1494" s="3" t="s">
        <v>55</v>
      </c>
      <c r="H1494" s="41"/>
      <c r="I1494" s="40"/>
      <c r="J1494" s="5" t="s">
        <v>56</v>
      </c>
      <c r="K1494" s="3" t="s">
        <v>77</v>
      </c>
      <c r="L1494" s="9" t="s">
        <v>58</v>
      </c>
      <c r="M1494" s="3" t="s">
        <v>745</v>
      </c>
      <c r="N1494" s="3" t="s">
        <v>746</v>
      </c>
      <c r="O1494" s="3" t="s">
        <v>7140</v>
      </c>
      <c r="P1494" s="3" t="s">
        <v>7141</v>
      </c>
      <c r="Q1494" s="4" t="s">
        <v>7142</v>
      </c>
      <c r="R1494" s="3" t="s">
        <v>750</v>
      </c>
      <c r="S1494" s="3" t="s">
        <v>158</v>
      </c>
      <c r="T1494" s="3" t="s">
        <v>66</v>
      </c>
      <c r="U1494" s="3" t="s">
        <v>7143</v>
      </c>
      <c r="V1494" s="22" t="str">
        <f t="shared" si="151"/>
        <v>RLFO; Hora de aviso: 21:15 08/04/2024; Solución: Se realiza tendido de 150 m de fo 24 hilos y se instala una caja de empalme de 24 hilos y otra de 48 hilos.; Hora de solución: 9:00 09/04/2024; Causa: Vandalismo</v>
      </c>
      <c r="W1494" s="4" t="s">
        <v>160</v>
      </c>
      <c r="X1494" s="3"/>
      <c r="Y1494" s="3"/>
      <c r="Z1494" s="3" t="s">
        <v>69</v>
      </c>
      <c r="AA1494" s="3" t="s">
        <v>70</v>
      </c>
      <c r="AB1494" s="3">
        <v>8481679</v>
      </c>
      <c r="AC1494" s="3" t="s">
        <v>71</v>
      </c>
      <c r="AD1494" s="6">
        <v>0.41319444444444442</v>
      </c>
      <c r="AE1494" s="7"/>
      <c r="AF1494" s="7"/>
      <c r="AG1494" s="6">
        <f>Tabla4[[#This Row],[Tiempo Parada de Reloj]]+Tabla4[[#This Row],[Tiempo Autorizado por Telefonica (no Máximo)]]</f>
        <v>0.41319444444444442</v>
      </c>
      <c r="AH1494" s="7">
        <f t="shared" ca="1" si="148"/>
        <v>7.6388888891314233E-2</v>
      </c>
      <c r="AI1494" s="8">
        <f t="shared" si="149"/>
        <v>9.9166666666666661</v>
      </c>
      <c r="AJ1494" s="8">
        <f t="shared" ca="1" si="150"/>
        <v>1.8333333333915416</v>
      </c>
      <c r="AK1494" s="3" t="s">
        <v>106</v>
      </c>
      <c r="AL1494" s="3" t="s">
        <v>70</v>
      </c>
      <c r="AM1494" s="3" t="s">
        <v>72</v>
      </c>
      <c r="AN1494" s="3" t="s">
        <v>72</v>
      </c>
      <c r="AO1494" s="3" t="s">
        <v>119</v>
      </c>
      <c r="AP1494" s="3" t="s">
        <v>119</v>
      </c>
      <c r="AQ1494" s="23">
        <v>45392.960416666669</v>
      </c>
      <c r="AR1494" s="3"/>
      <c r="AS1494" s="23"/>
      <c r="AT1494" s="23"/>
      <c r="AU1494" s="3" t="s">
        <v>752</v>
      </c>
      <c r="AV1494" s="3" t="s">
        <v>1142</v>
      </c>
      <c r="AW1494" s="3" t="s">
        <v>135</v>
      </c>
      <c r="AX1494" s="3">
        <v>2.9347219999999998</v>
      </c>
      <c r="AY1494" s="3">
        <v>-75.275833000000006</v>
      </c>
      <c r="AZ1494" s="8" t="str">
        <f>+CONCATENATE("Reportan apertura en el enlace ",Tabla4[[#This Row],[Enlace]]," en el ",Tabla4[[#This Row],[Distancia óptica]]," ocasionado por ",Tabla4[[#This Row],[Causa del daño]])</f>
        <v>Reportan apertura en el enlace Armario Monserrate - Central Tuquila en el km 0,094 desde Armario Monserrate ocasionado por Vandalismo</v>
      </c>
      <c r="BA1494" s="8" t="str">
        <f>+CONCATENATE("Para dar solución al incidente ",Tabla4[[#This Row],[Solución]])</f>
        <v>Para dar solución al incidente Se realiza tendido de 150 m de fo 24 hilos y se instala una caja de empalme de 24 hilos y otra de 48 hilos.</v>
      </c>
      <c r="BB1494" s="3" t="str">
        <f>+_xlfn.CONCAT(Tabla4[[#This Row],[Causa Raiz]]," ",Tabla4[[#This Row],[Solución2]]," (",Tabla4[[#This Row],[Anillo]],"- Cabecera: ",Tabla4[[#This Row],[Cabecera]],"- Operador: ",Tabla4[[#This Row],[Operador]],")")</f>
        <v>Reportan apertura en el enlace Armario Monserrate - Central Tuquila en el km 0,094 desde Armario Monserrate ocasionado por Vandalismo Para dar solución al incidente Se realiza tendido de 150 m de fo 24 hilos y se instala una caja de empalme de 24 hilos y otra de 48 hilos. (Lineal- Cabecera: Tuquila- Operador: Colombia Telecomunicaciones)</v>
      </c>
    </row>
    <row r="1495" spans="1:54" s="2" customFormat="1" ht="185.25">
      <c r="A1495" s="38">
        <f t="shared" si="147"/>
        <v>1494</v>
      </c>
      <c r="B1495" s="3">
        <v>8481661</v>
      </c>
      <c r="C1495" s="3" t="s">
        <v>54</v>
      </c>
      <c r="D1495" s="23">
        <v>45390.954861111109</v>
      </c>
      <c r="E1495" s="23">
        <v>45391.232638888891</v>
      </c>
      <c r="F1495" s="1">
        <f t="shared" ca="1" si="152"/>
        <v>0.27777777778101154</v>
      </c>
      <c r="G1495" s="3" t="s">
        <v>55</v>
      </c>
      <c r="H1495" s="41"/>
      <c r="I1495" s="40"/>
      <c r="J1495" s="5" t="s">
        <v>56</v>
      </c>
      <c r="K1495" s="3" t="s">
        <v>57</v>
      </c>
      <c r="L1495" s="9" t="s">
        <v>58</v>
      </c>
      <c r="M1495" s="3" t="s">
        <v>59</v>
      </c>
      <c r="N1495" s="3" t="s">
        <v>60</v>
      </c>
      <c r="O1495" s="3" t="s">
        <v>7144</v>
      </c>
      <c r="P1495" s="3" t="s">
        <v>7145</v>
      </c>
      <c r="Q1495" s="4" t="s">
        <v>7146</v>
      </c>
      <c r="R1495" s="3" t="s">
        <v>783</v>
      </c>
      <c r="S1495" s="3" t="s">
        <v>65</v>
      </c>
      <c r="T1495" s="3" t="s">
        <v>66</v>
      </c>
      <c r="U1495" s="3" t="s">
        <v>7147</v>
      </c>
      <c r="V1495" s="22" t="str">
        <f t="shared" si="151"/>
        <v>RLFO; Hora de aviso: 22:55 08/04/2024; Solución: Se realizo un tendido de 50 mtrs y dos cajas de 48 hilos; Hora de solución: 5:35 09/04/2024; Causa: Vandalismo</v>
      </c>
      <c r="W1495" s="4" t="s">
        <v>68</v>
      </c>
      <c r="X1495" s="3"/>
      <c r="Y1495" s="3"/>
      <c r="Z1495" s="3" t="s">
        <v>69</v>
      </c>
      <c r="AA1495" s="3" t="s">
        <v>70</v>
      </c>
      <c r="AB1495" s="3">
        <v>8481661</v>
      </c>
      <c r="AC1495" s="3" t="s">
        <v>71</v>
      </c>
      <c r="AD1495" s="6">
        <v>0.12013888888888889</v>
      </c>
      <c r="AE1495" s="7"/>
      <c r="AF1495" s="7"/>
      <c r="AG1495" s="6">
        <f>Tabla4[[#This Row],[Tiempo Parada de Reloj]]+Tabla4[[#This Row],[Tiempo Autorizado por Telefonica (no Máximo)]]</f>
        <v>0.12013888888888889</v>
      </c>
      <c r="AH1495" s="7">
        <f t="shared" ca="1" si="148"/>
        <v>0.15763888889212263</v>
      </c>
      <c r="AI1495" s="8">
        <f t="shared" si="149"/>
        <v>2.8833333333333333</v>
      </c>
      <c r="AJ1495" s="8">
        <f t="shared" ca="1" si="150"/>
        <v>3.7833333334109431</v>
      </c>
      <c r="AK1495" s="3" t="s">
        <v>87</v>
      </c>
      <c r="AL1495" s="3" t="s">
        <v>71</v>
      </c>
      <c r="AM1495" s="3" t="s">
        <v>87</v>
      </c>
      <c r="AN1495" s="3" t="s">
        <v>87</v>
      </c>
      <c r="AO1495" s="3" t="s">
        <v>119</v>
      </c>
      <c r="AP1495" s="3" t="s">
        <v>119</v>
      </c>
      <c r="AQ1495" s="23">
        <v>45392.893750000003</v>
      </c>
      <c r="AR1495" s="3"/>
      <c r="AS1495" s="23"/>
      <c r="AT1495" s="23"/>
      <c r="AU1495" s="3" t="s">
        <v>100</v>
      </c>
      <c r="AV1495" s="3" t="s">
        <v>2311</v>
      </c>
      <c r="AW1495" s="3" t="s">
        <v>1311</v>
      </c>
      <c r="AX1495" s="3">
        <v>4.7067399999999999</v>
      </c>
      <c r="AY1495" s="3">
        <v>-74.032020000000003</v>
      </c>
      <c r="AZ1495" s="8" t="str">
        <f>+CONCATENATE("Reportan apertura en el enlace ",Tabla4[[#This Row],[Enlace]]," en el ",Tabla4[[#This Row],[Distancia óptica]]," ocasionado por ",Tabla4[[#This Row],[Causa del daño]])</f>
        <v>Reportan apertura en el enlace Delicias del carmen - Autopista en el Km 1,723 desde delicias del carmen ocasionado por Vandalismo</v>
      </c>
      <c r="BA1495" s="8" t="str">
        <f>+CONCATENATE("Para dar solución al incidente ",Tabla4[[#This Row],[Solución]])</f>
        <v>Para dar solución al incidente Se realizo un tendido de 50 mtrs y dos cajas de 48 hilos</v>
      </c>
      <c r="BB1495" s="3" t="str">
        <f>+_xlfn.CONCAT(Tabla4[[#This Row],[Causa Raiz]]," ",Tabla4[[#This Row],[Solución2]]," (",Tabla4[[#This Row],[Anillo]],"- Cabecera: ",Tabla4[[#This Row],[Cabecera]],"- Operador: ",Tabla4[[#This Row],[Operador]],")")</f>
        <v>Reportan apertura en el enlace Delicias del carmen - Autopista en el Km 1,723 desde delicias del carmen ocasionado por Vandalismo Para dar solución al incidente Se realizo un tendido de 50 mtrs y dos cajas de 48 hilos (UK- Cabecera: AUTOPISTA- Operador: Colombia Telecomunicaciones)</v>
      </c>
    </row>
    <row r="1496" spans="1:54" s="2" customFormat="1" ht="156.75">
      <c r="A1496" s="38">
        <f t="shared" si="147"/>
        <v>1495</v>
      </c>
      <c r="B1496" s="3">
        <v>8482566</v>
      </c>
      <c r="C1496" s="3" t="s">
        <v>92</v>
      </c>
      <c r="D1496" s="23">
        <v>45391.003472222219</v>
      </c>
      <c r="E1496" s="23">
        <v>45391.625</v>
      </c>
      <c r="F1496" s="1">
        <f t="shared" ca="1" si="152"/>
        <v>0.62152777778101154</v>
      </c>
      <c r="G1496" s="3" t="s">
        <v>55</v>
      </c>
      <c r="H1496" s="41"/>
      <c r="I1496" s="40" t="s">
        <v>7148</v>
      </c>
      <c r="J1496" s="5" t="s">
        <v>490</v>
      </c>
      <c r="K1496" s="3" t="s">
        <v>490</v>
      </c>
      <c r="L1496" s="9" t="s">
        <v>58</v>
      </c>
      <c r="M1496" s="3" t="s">
        <v>360</v>
      </c>
      <c r="N1496" s="3" t="s">
        <v>483</v>
      </c>
      <c r="O1496" s="3" t="s">
        <v>2242</v>
      </c>
      <c r="P1496" s="3" t="s">
        <v>7149</v>
      </c>
      <c r="Q1496" s="4" t="s">
        <v>7150</v>
      </c>
      <c r="R1496" s="3" t="s">
        <v>1420</v>
      </c>
      <c r="S1496" s="3" t="s">
        <v>494</v>
      </c>
      <c r="T1496" s="3" t="s">
        <v>66</v>
      </c>
      <c r="U1496" s="3" t="s">
        <v>7151</v>
      </c>
      <c r="V1496" s="22" t="str">
        <f t="shared" si="151"/>
        <v>RTNFO; Hora de aviso: 0:05 09/04/2024; Solución: Se recupera 600 mts de reserva y se realiza un empalme; Hora de solución: 15:00 09/04/2024; Causa: Vandalismo</v>
      </c>
      <c r="W1496" s="4" t="s">
        <v>7152</v>
      </c>
      <c r="X1496" s="3"/>
      <c r="Y1496" s="3"/>
      <c r="Z1496" s="3" t="s">
        <v>69</v>
      </c>
      <c r="AA1496" s="3" t="s">
        <v>71</v>
      </c>
      <c r="AB1496" s="3">
        <v>0</v>
      </c>
      <c r="AC1496" s="3" t="s">
        <v>71</v>
      </c>
      <c r="AD1496" s="6">
        <v>0</v>
      </c>
      <c r="AE1496" s="7"/>
      <c r="AF1496" s="7"/>
      <c r="AG1496" s="6">
        <f>Tabla4[[#This Row],[Tiempo Parada de Reloj]]+Tabla4[[#This Row],[Tiempo Autorizado por Telefonica (no Máximo)]]</f>
        <v>0</v>
      </c>
      <c r="AH1496" s="7">
        <f t="shared" ca="1" si="148"/>
        <v>0.62152777778101154</v>
      </c>
      <c r="AI1496" s="8">
        <f t="shared" si="149"/>
        <v>0</v>
      </c>
      <c r="AJ1496" s="8">
        <f t="shared" ca="1" si="150"/>
        <v>14.916666666744277</v>
      </c>
      <c r="AK1496" s="3" t="s">
        <v>87</v>
      </c>
      <c r="AL1496" s="3" t="s">
        <v>70</v>
      </c>
      <c r="AM1496" s="3" t="s">
        <v>88</v>
      </c>
      <c r="AN1496" s="3" t="s">
        <v>88</v>
      </c>
      <c r="AO1496" s="3" t="s">
        <v>119</v>
      </c>
      <c r="AP1496" s="3" t="s">
        <v>119</v>
      </c>
      <c r="AQ1496" s="23">
        <v>45482.711111111108</v>
      </c>
      <c r="AR1496" s="3"/>
      <c r="AS1496" s="23"/>
      <c r="AT1496" s="23"/>
      <c r="AU1496" s="3" t="s">
        <v>494</v>
      </c>
      <c r="AV1496" s="3" t="s">
        <v>5112</v>
      </c>
      <c r="AW1496" s="3" t="s">
        <v>1323</v>
      </c>
      <c r="AX1496" s="3">
        <v>6.2436110999999999</v>
      </c>
      <c r="AY1496" s="3">
        <v>-75.537222200000002</v>
      </c>
      <c r="AZ1496" s="8" t="str">
        <f>+CONCATENATE("Reportan apertura en el enlace ",Tabla4[[#This Row],[Enlace]]," en el ",Tabla4[[#This Row],[Distancia óptica]]," ocasionado por ",Tabla4[[#This Row],[Causa del daño]])</f>
        <v>Reportan apertura en el enlace Medellín - Yarumal en el Km 10,9 desde medellin ocasionado por Vandalismo</v>
      </c>
      <c r="BA1496" s="8" t="str">
        <f>+CONCATENATE("Para dar solución al incidente ",Tabla4[[#This Row],[Solución]])</f>
        <v>Para dar solución al incidente Se recupera 600 mts de reserva y se realiza un empalme</v>
      </c>
      <c r="BB1496" s="3" t="str">
        <f>+_xlfn.CONCAT(Tabla4[[#This Row],[Causa Raiz]]," ",Tabla4[[#This Row],[Solución2]]," (",Tabla4[[#This Row],[Anillo]],"- Cabecera: ",Tabla4[[#This Row],[Cabecera]],"- Operador: ",Tabla4[[#This Row],[Operador]],")")</f>
        <v>Reportan apertura en el enlace Medellín - Yarumal en el Km 10,9 desde medellin ocasionado por Vandalismo Para dar solución al incidente Se recupera 600 mts de reserva y se realiza un empalme (TRONCAL- Cabecera: Medellin- Operador: UNE)</v>
      </c>
    </row>
    <row r="1497" spans="1:54" s="2" customFormat="1" ht="185.25">
      <c r="A1497" s="38">
        <f t="shared" si="147"/>
        <v>1496</v>
      </c>
      <c r="B1497" s="3">
        <v>8483287</v>
      </c>
      <c r="C1497" s="3" t="s">
        <v>54</v>
      </c>
      <c r="D1497" s="23">
        <v>45391.1875</v>
      </c>
      <c r="E1497" s="23">
        <v>45391.375</v>
      </c>
      <c r="F1497" s="1">
        <f t="shared" ca="1" si="152"/>
        <v>0.1875</v>
      </c>
      <c r="G1497" s="3" t="s">
        <v>55</v>
      </c>
      <c r="H1497" s="41"/>
      <c r="I1497" s="40"/>
      <c r="J1497" s="5" t="s">
        <v>56</v>
      </c>
      <c r="K1497" s="3" t="s">
        <v>359</v>
      </c>
      <c r="L1497" s="9" t="s">
        <v>58</v>
      </c>
      <c r="M1497" s="3" t="s">
        <v>360</v>
      </c>
      <c r="N1497" s="3" t="s">
        <v>483</v>
      </c>
      <c r="O1497" s="3" t="s">
        <v>7153</v>
      </c>
      <c r="P1497" s="3" t="s">
        <v>7154</v>
      </c>
      <c r="Q1497" s="4" t="s">
        <v>7155</v>
      </c>
      <c r="R1497" s="3" t="s">
        <v>1420</v>
      </c>
      <c r="S1497" s="3" t="s">
        <v>366</v>
      </c>
      <c r="T1497" s="3" t="s">
        <v>130</v>
      </c>
      <c r="U1497" s="3" t="s">
        <v>7156</v>
      </c>
      <c r="V1497" s="22" t="str">
        <f t="shared" si="151"/>
        <v>RLFO; Hora de aviso: 4:30 09/04/2024; Solución: Se recupera 50 m de reserva y se instala una caja de empalme de 8 hilos.; Hora de solución: 9:00 09/04/2024; Causa: Plagas</v>
      </c>
      <c r="W1497" s="4" t="s">
        <v>423</v>
      </c>
      <c r="X1497" s="3"/>
      <c r="Y1497" s="3"/>
      <c r="Z1497" s="3" t="s">
        <v>69</v>
      </c>
      <c r="AA1497" s="3" t="s">
        <v>71</v>
      </c>
      <c r="AB1497" s="3">
        <v>0</v>
      </c>
      <c r="AC1497" s="3" t="s">
        <v>71</v>
      </c>
      <c r="AD1497" s="6">
        <v>0.1423611111111111</v>
      </c>
      <c r="AE1497" s="7"/>
      <c r="AF1497" s="7"/>
      <c r="AG1497" s="6">
        <f>Tabla4[[#This Row],[Tiempo Parada de Reloj]]+Tabla4[[#This Row],[Tiempo Autorizado por Telefonica (no Máximo)]]</f>
        <v>0.1423611111111111</v>
      </c>
      <c r="AH1497" s="7">
        <f t="shared" ca="1" si="148"/>
        <v>4.5138888888888895E-2</v>
      </c>
      <c r="AI1497" s="8">
        <f t="shared" si="149"/>
        <v>3.4166666666666665</v>
      </c>
      <c r="AJ1497" s="8">
        <f t="shared" ca="1" si="150"/>
        <v>1.0833333333333335</v>
      </c>
      <c r="AK1497" s="3" t="s">
        <v>87</v>
      </c>
      <c r="AL1497" s="3" t="s">
        <v>70</v>
      </c>
      <c r="AM1497" s="3" t="s">
        <v>72</v>
      </c>
      <c r="AN1497" s="3" t="s">
        <v>72</v>
      </c>
      <c r="AO1497" s="3" t="s">
        <v>106</v>
      </c>
      <c r="AP1497" s="3" t="s">
        <v>106</v>
      </c>
      <c r="AQ1497" s="23">
        <v>45394.556250000001</v>
      </c>
      <c r="AR1497" s="3"/>
      <c r="AS1497" s="23"/>
      <c r="AT1497" s="23"/>
      <c r="AU1497" s="3" t="s">
        <v>622</v>
      </c>
      <c r="AV1497" s="3" t="s">
        <v>7157</v>
      </c>
      <c r="AW1497" s="3" t="s">
        <v>135</v>
      </c>
      <c r="AX1497" s="3">
        <v>6.2662199999999997</v>
      </c>
      <c r="AY1497" s="3">
        <v>-75.565389999999994</v>
      </c>
      <c r="AZ1497" s="8" t="str">
        <f>+CONCATENATE("Reportan apertura en el enlace ",Tabla4[[#This Row],[Enlace]]," en el ",Tabla4[[#This Row],[Distancia óptica]]," ocasionado por ",Tabla4[[#This Row],[Causa del daño]])</f>
        <v>Reportan apertura en el enlace Medellin centro - Aranjuez en el Km 5,8 desde centro ocasionado por Plagas</v>
      </c>
      <c r="BA1497" s="8" t="str">
        <f>+CONCATENATE("Para dar solución al incidente ",Tabla4[[#This Row],[Solución]])</f>
        <v>Para dar solución al incidente Se recupera 50 m de reserva y se instala una caja de empalme de 8 hilos.</v>
      </c>
      <c r="BB1497" s="3" t="str">
        <f>+_xlfn.CONCAT(Tabla4[[#This Row],[Causa Raiz]]," ",Tabla4[[#This Row],[Solución2]]," (",Tabla4[[#This Row],[Anillo]],"- Cabecera: ",Tabla4[[#This Row],[Cabecera]],"- Operador: ",Tabla4[[#This Row],[Operador]],")")</f>
        <v>Reportan apertura en el enlace Medellin centro - Aranjuez en el Km 5,8 desde centro ocasionado por Plagas Para dar solución al incidente Se recupera 50 m de reserva y se instala una caja de empalme de 8 hilos. (Lineal- Cabecera: Medellín centro- Operador: Colombia Telecomunicaciones)</v>
      </c>
    </row>
    <row r="1498" spans="1:54" s="2" customFormat="1" ht="185.25">
      <c r="A1498" s="38">
        <f t="shared" si="147"/>
        <v>1497</v>
      </c>
      <c r="B1498" s="3">
        <v>8482677</v>
      </c>
      <c r="C1498" s="3" t="s">
        <v>54</v>
      </c>
      <c r="D1498" s="23">
        <v>45391.28125</v>
      </c>
      <c r="E1498" s="23">
        <v>45391.458333333336</v>
      </c>
      <c r="F1498" s="1">
        <f t="shared" ca="1" si="152"/>
        <v>0.17708333333575865</v>
      </c>
      <c r="G1498" s="3" t="s">
        <v>55</v>
      </c>
      <c r="H1498" s="41"/>
      <c r="I1498" s="40"/>
      <c r="J1498" s="5" t="s">
        <v>56</v>
      </c>
      <c r="K1498" s="3" t="s">
        <v>77</v>
      </c>
      <c r="L1498" s="9" t="s">
        <v>78</v>
      </c>
      <c r="M1498" s="3" t="s">
        <v>79</v>
      </c>
      <c r="N1498" s="3" t="s">
        <v>771</v>
      </c>
      <c r="O1498" s="3" t="s">
        <v>7158</v>
      </c>
      <c r="P1498" s="3" t="s">
        <v>7159</v>
      </c>
      <c r="Q1498" s="4" t="s">
        <v>7160</v>
      </c>
      <c r="R1498" s="3" t="s">
        <v>708</v>
      </c>
      <c r="S1498" s="3" t="s">
        <v>249</v>
      </c>
      <c r="T1498" s="3" t="s">
        <v>116</v>
      </c>
      <c r="U1498" s="3" t="s">
        <v>5420</v>
      </c>
      <c r="V1498" s="22" t="str">
        <f t="shared" si="151"/>
        <v>RLFO; Hora de aviso: 6:45 09/04/2024; Solución: Se instala una caja de empalme de 48 hilos.; Hora de solución: 11:00 09/04/2024; Causa: Hurto</v>
      </c>
      <c r="W1498" s="4" t="s">
        <v>160</v>
      </c>
      <c r="X1498" s="3"/>
      <c r="Y1498" s="3"/>
      <c r="Z1498" s="3" t="s">
        <v>69</v>
      </c>
      <c r="AA1498" s="3" t="s">
        <v>70</v>
      </c>
      <c r="AB1498" s="3">
        <v>8482677</v>
      </c>
      <c r="AC1498" s="3" t="s">
        <v>71</v>
      </c>
      <c r="AD1498" s="6">
        <v>0</v>
      </c>
      <c r="AE1498" s="7"/>
      <c r="AF1498" s="7"/>
      <c r="AG1498" s="6">
        <f>Tabla4[[#This Row],[Tiempo Parada de Reloj]]+Tabla4[[#This Row],[Tiempo Autorizado por Telefonica (no Máximo)]]</f>
        <v>0</v>
      </c>
      <c r="AH1498" s="7">
        <f t="shared" ca="1" si="148"/>
        <v>0.17708333333575865</v>
      </c>
      <c r="AI1498" s="8">
        <f t="shared" si="149"/>
        <v>0</v>
      </c>
      <c r="AJ1498" s="8">
        <f t="shared" ca="1" si="150"/>
        <v>4.2500000000582077</v>
      </c>
      <c r="AK1498" s="3" t="s">
        <v>72</v>
      </c>
      <c r="AL1498" s="3" t="s">
        <v>71</v>
      </c>
      <c r="AM1498" s="3" t="s">
        <v>69</v>
      </c>
      <c r="AN1498" s="3" t="s">
        <v>72</v>
      </c>
      <c r="AO1498" s="3" t="s">
        <v>119</v>
      </c>
      <c r="AP1498" s="3" t="s">
        <v>119</v>
      </c>
      <c r="AQ1498" s="23">
        <v>45393.901388888888</v>
      </c>
      <c r="AR1498" s="3"/>
      <c r="AS1498" s="23"/>
      <c r="AT1498" s="23"/>
      <c r="AU1498" s="3" t="s">
        <v>89</v>
      </c>
      <c r="AV1498" s="3" t="s">
        <v>771</v>
      </c>
      <c r="AW1498" s="3" t="s">
        <v>1951</v>
      </c>
      <c r="AX1498" s="3">
        <v>4.5833159999999999</v>
      </c>
      <c r="AY1498" s="3">
        <v>-74.186411000000007</v>
      </c>
      <c r="AZ1498" s="8" t="str">
        <f>+CONCATENATE("Reportan apertura en el enlace ",Tabla4[[#This Row],[Enlace]]," en el ",Tabla4[[#This Row],[Distancia óptica]]," ocasionado por ",Tabla4[[#This Row],[Causa del daño]])</f>
        <v>Reportan apertura en el enlace Mov. Altos De Cazuca - Mov. Buenos Aires en el km 0,423 desde Mov. Altos De Cazuca ocasionado por Hurto</v>
      </c>
      <c r="BA1498" s="8" t="str">
        <f>+CONCATENATE("Para dar solución al incidente ",Tabla4[[#This Row],[Solución]])</f>
        <v>Para dar solución al incidente Se instala una caja de empalme de 48 hilos.</v>
      </c>
      <c r="BB1498" s="3" t="str">
        <f>+_xlfn.CONCAT(Tabla4[[#This Row],[Causa Raiz]]," ",Tabla4[[#This Row],[Solución2]]," (",Tabla4[[#This Row],[Anillo]],"- Cabecera: ",Tabla4[[#This Row],[Cabecera]],"- Operador: ",Tabla4[[#This Row],[Operador]],")")</f>
        <v>Reportan apertura en el enlace Mov. Altos De Cazuca - Mov. Buenos Aires en el km 0,423 desde Mov. Altos De Cazuca ocasionado por Hurto Para dar solución al incidente Se instala una caja de empalme de 48 hilos. (uk- Cabecera: SOACHA- Operador: Colombia Telecomunicaciones)</v>
      </c>
    </row>
    <row r="1499" spans="1:54" s="2" customFormat="1" ht="213.75">
      <c r="A1499" s="38">
        <f t="shared" si="147"/>
        <v>1498</v>
      </c>
      <c r="B1499" s="3">
        <v>8484081</v>
      </c>
      <c r="C1499" s="3" t="s">
        <v>92</v>
      </c>
      <c r="D1499" s="23">
        <v>45391.364583333336</v>
      </c>
      <c r="E1499" s="23">
        <v>45391.645833333336</v>
      </c>
      <c r="F1499" s="1">
        <f t="shared" ca="1" si="152"/>
        <v>0.28125</v>
      </c>
      <c r="G1499" s="3" t="s">
        <v>55</v>
      </c>
      <c r="H1499" s="41"/>
      <c r="I1499" s="40"/>
      <c r="J1499" s="5" t="s">
        <v>56</v>
      </c>
      <c r="K1499" s="3" t="s">
        <v>77</v>
      </c>
      <c r="L1499" s="9" t="s">
        <v>58</v>
      </c>
      <c r="M1499" s="3" t="s">
        <v>745</v>
      </c>
      <c r="N1499" s="3" t="s">
        <v>746</v>
      </c>
      <c r="O1499" s="3" t="s">
        <v>1748</v>
      </c>
      <c r="P1499" s="3" t="s">
        <v>7161</v>
      </c>
      <c r="Q1499" s="4" t="s">
        <v>7162</v>
      </c>
      <c r="R1499" s="3" t="s">
        <v>1304</v>
      </c>
      <c r="S1499" s="3" t="s">
        <v>158</v>
      </c>
      <c r="T1499" s="3" t="s">
        <v>176</v>
      </c>
      <c r="U1499" s="3" t="s">
        <v>7163</v>
      </c>
      <c r="V1499" s="22" t="str">
        <f t="shared" si="151"/>
        <v>RTNFO; Hora de aviso: 8:45 09/04/2024; Solución: Se realzia tendido de 200 m de fibra 36 hilos y se instala dos cajas de empalmes de 48 hilos.; Hora de solución: 15:30 09/04/2024; Causa: Intervención de Terceros. No Identificados</v>
      </c>
      <c r="W1499" s="4" t="s">
        <v>160</v>
      </c>
      <c r="X1499" s="3"/>
      <c r="Y1499" s="3"/>
      <c r="Z1499" s="3" t="s">
        <v>69</v>
      </c>
      <c r="AA1499" s="3" t="s">
        <v>71</v>
      </c>
      <c r="AB1499" s="3">
        <v>0</v>
      </c>
      <c r="AC1499" s="3" t="s">
        <v>71</v>
      </c>
      <c r="AD1499" s="6">
        <v>7.8472222222222221E-2</v>
      </c>
      <c r="AE1499" s="7"/>
      <c r="AF1499" s="7"/>
      <c r="AG1499" s="6">
        <f>Tabla4[[#This Row],[Tiempo Parada de Reloj]]+Tabla4[[#This Row],[Tiempo Autorizado por Telefonica (no Máximo)]]</f>
        <v>7.8472222222222221E-2</v>
      </c>
      <c r="AH1499" s="7">
        <f t="shared" ca="1" si="148"/>
        <v>0.20277777777777778</v>
      </c>
      <c r="AI1499" s="8">
        <f t="shared" si="149"/>
        <v>1.8833333333333333</v>
      </c>
      <c r="AJ1499" s="8">
        <f t="shared" ca="1" si="150"/>
        <v>4.8666666666666671</v>
      </c>
      <c r="AK1499" s="3" t="s">
        <v>72</v>
      </c>
      <c r="AL1499" s="3" t="s">
        <v>70</v>
      </c>
      <c r="AM1499" s="3" t="s">
        <v>88</v>
      </c>
      <c r="AN1499" s="3" t="s">
        <v>88</v>
      </c>
      <c r="AO1499" s="3" t="s">
        <v>119</v>
      </c>
      <c r="AP1499" s="3" t="s">
        <v>119</v>
      </c>
      <c r="AQ1499" s="23">
        <v>45392.664583333331</v>
      </c>
      <c r="AR1499" s="3"/>
      <c r="AS1499" s="23"/>
      <c r="AT1499" s="23"/>
      <c r="AU1499" s="3" t="s">
        <v>752</v>
      </c>
      <c r="AV1499" s="3" t="s">
        <v>753</v>
      </c>
      <c r="AW1499" s="3" t="s">
        <v>76</v>
      </c>
      <c r="AX1499" s="3">
        <v>3.0425</v>
      </c>
      <c r="AY1499" s="3">
        <v>-75.251666999999998</v>
      </c>
      <c r="AZ1499" s="8" t="str">
        <f>+CONCATENATE("Reportan apertura en el enlace ",Tabla4[[#This Row],[Enlace]]," en el ",Tabla4[[#This Row],[Distancia óptica]]," ocasionado por ",Tabla4[[#This Row],[Causa del daño]])</f>
        <v>Reportan apertura en el enlace Neiva - Natagaima en el km 19,3 desde Neiva ocasionado por Intervención de Terceros. No Identificados</v>
      </c>
      <c r="BA1499" s="8" t="str">
        <f>+CONCATENATE("Para dar solución al incidente ",Tabla4[[#This Row],[Solución]])</f>
        <v>Para dar solución al incidente Se realzia tendido de 200 m de fibra 36 hilos y se instala dos cajas de empalmes de 48 hilos.</v>
      </c>
      <c r="BB1499" s="3" t="str">
        <f>+_xlfn.CONCAT(Tabla4[[#This Row],[Causa Raiz]]," ",Tabla4[[#This Row],[Solución2]]," (",Tabla4[[#This Row],[Anillo]],"- Cabecera: ",Tabla4[[#This Row],[Cabecera]],"- Operador: ",Tabla4[[#This Row],[Operador]],")")</f>
        <v>Reportan apertura en el enlace Neiva - Natagaima en el km 19,3 desde Neiva ocasionado por Intervención de Terceros. No Identificados Para dar solución al incidente Se realzia tendido de 200 m de fibra 36 hilos y se instala dos cajas de empalmes de 48 hilos. (Troncal- Cabecera: Neiva Centro- Operador: Colombia Telecomunicaciones)</v>
      </c>
    </row>
    <row r="1500" spans="1:54" s="2" customFormat="1" ht="142.5">
      <c r="A1500" s="38">
        <f t="shared" si="147"/>
        <v>1499</v>
      </c>
      <c r="B1500" s="3">
        <v>8484170</v>
      </c>
      <c r="C1500" s="3" t="s">
        <v>92</v>
      </c>
      <c r="D1500" s="23">
        <v>45391.371527777781</v>
      </c>
      <c r="E1500" s="23">
        <v>45391.372916666667</v>
      </c>
      <c r="F1500" s="1">
        <f t="shared" ca="1" si="152"/>
        <v>1.3888888861401938E-3</v>
      </c>
      <c r="G1500" s="3" t="s">
        <v>55</v>
      </c>
      <c r="H1500" s="41"/>
      <c r="I1500" s="40"/>
      <c r="J1500" s="5" t="s">
        <v>322</v>
      </c>
      <c r="K1500" s="3" t="s">
        <v>322</v>
      </c>
      <c r="L1500" s="9" t="s">
        <v>58</v>
      </c>
      <c r="M1500" s="3" t="s">
        <v>228</v>
      </c>
      <c r="N1500" s="3" t="s">
        <v>229</v>
      </c>
      <c r="O1500" s="3" t="s">
        <v>230</v>
      </c>
      <c r="P1500" s="3">
        <v>0</v>
      </c>
      <c r="Q1500" s="4" t="s">
        <v>7164</v>
      </c>
      <c r="R1500" s="3" t="s">
        <v>233</v>
      </c>
      <c r="S1500" s="3" t="s">
        <v>328</v>
      </c>
      <c r="T1500" s="3" t="s">
        <v>104</v>
      </c>
      <c r="U1500" s="3" t="s">
        <v>7165</v>
      </c>
      <c r="V1500" s="22" t="str">
        <f t="shared" si="151"/>
        <v>RTNFO; Hora de aviso: 8:55 09/04/2024; Solución: Noc Tx informa que suben servicios sin intervencion; Hora de solución: 8:57 09/04/2024; Causa: Visita Fallida</v>
      </c>
      <c r="W1500" s="4" t="s">
        <v>331</v>
      </c>
      <c r="X1500" s="3"/>
      <c r="Y1500" s="3"/>
      <c r="Z1500" s="3" t="s">
        <v>69</v>
      </c>
      <c r="AA1500" s="3" t="s">
        <v>71</v>
      </c>
      <c r="AB1500" s="3">
        <v>0</v>
      </c>
      <c r="AC1500" s="3" t="s">
        <v>71</v>
      </c>
      <c r="AD1500" s="6">
        <v>0</v>
      </c>
      <c r="AE1500" s="7"/>
      <c r="AF1500" s="7"/>
      <c r="AG1500" s="6">
        <f>Tabla4[[#This Row],[Tiempo Parada de Reloj]]+Tabla4[[#This Row],[Tiempo Autorizado por Telefonica (no Máximo)]]</f>
        <v>0</v>
      </c>
      <c r="AH1500" s="7">
        <f t="shared" ca="1" si="148"/>
        <v>1.3888888861401938E-3</v>
      </c>
      <c r="AI1500" s="8">
        <f t="shared" si="149"/>
        <v>0</v>
      </c>
      <c r="AJ1500" s="8">
        <f t="shared" ca="1" si="150"/>
        <v>3.3333333267364651E-2</v>
      </c>
      <c r="AK1500" s="3" t="s">
        <v>72</v>
      </c>
      <c r="AL1500" s="3" t="s">
        <v>71</v>
      </c>
      <c r="AM1500" s="3" t="s">
        <v>69</v>
      </c>
      <c r="AN1500" s="3" t="s">
        <v>72</v>
      </c>
      <c r="AO1500" s="3" t="s">
        <v>72</v>
      </c>
      <c r="AP1500" s="3" t="s">
        <v>72</v>
      </c>
      <c r="AQ1500" s="23">
        <v>45391.372916666667</v>
      </c>
      <c r="AR1500" s="3" t="s">
        <v>235</v>
      </c>
      <c r="AS1500" s="23" t="s">
        <v>236</v>
      </c>
      <c r="AT1500" s="23"/>
      <c r="AU1500" s="3" t="s">
        <v>322</v>
      </c>
      <c r="AV1500" s="3" t="s">
        <v>69</v>
      </c>
      <c r="AW1500" s="3" t="s">
        <v>69</v>
      </c>
      <c r="AX1500" s="3" t="s">
        <v>69</v>
      </c>
      <c r="AY1500" s="3" t="s">
        <v>69</v>
      </c>
      <c r="AZ1500" s="8" t="str">
        <f>+CONCATENATE("Reportan apertura en el enlace ",Tabla4[[#This Row],[Enlace]]," en el ",Tabla4[[#This Row],[Distancia óptica]]," ocasionado por ",Tabla4[[#This Row],[Causa del daño]])</f>
        <v>Reportan apertura en el enlace Ciénaga - Fundación en el 0 ocasionado por Visita Fallida</v>
      </c>
      <c r="BA1500" s="8" t="str">
        <f>+CONCATENATE("Para dar solución al incidente ",Tabla4[[#This Row],[Solución]])</f>
        <v>Para dar solución al incidente Noc Tx informa que suben servicios sin intervencion</v>
      </c>
      <c r="BB1500" s="3" t="str">
        <f>+_xlfn.CONCAT(Tabla4[[#This Row],[Causa Raiz]]," ",Tabla4[[#This Row],[Solución2]]," (",Tabla4[[#This Row],[Anillo]],"- Cabecera: ",Tabla4[[#This Row],[Cabecera]],"- Operador: ",Tabla4[[#This Row],[Operador]],")")</f>
        <v>Reportan apertura en el enlace Ciénaga - Fundación en el 0 ocasionado por Visita Fallida Para dar solución al incidente Noc Tx informa que suben servicios sin intervencion (NA- Cabecera: NA- Operador: Ufinet)</v>
      </c>
    </row>
    <row r="1501" spans="1:54" s="2" customFormat="1" ht="171">
      <c r="A1501" s="38">
        <f t="shared" si="147"/>
        <v>1500</v>
      </c>
      <c r="B1501" s="3">
        <v>8484436</v>
      </c>
      <c r="C1501" s="3" t="s">
        <v>163</v>
      </c>
      <c r="D1501" s="23">
        <v>45391.416666666664</v>
      </c>
      <c r="E1501" s="23">
        <v>45391.604166666664</v>
      </c>
      <c r="F1501" s="1">
        <f t="shared" ca="1" si="152"/>
        <v>0.1875</v>
      </c>
      <c r="G1501" s="3" t="s">
        <v>164</v>
      </c>
      <c r="H1501" s="41" t="s">
        <v>165</v>
      </c>
      <c r="I1501" s="40" t="s">
        <v>7166</v>
      </c>
      <c r="J1501" s="5" t="s">
        <v>167</v>
      </c>
      <c r="K1501" s="3" t="s">
        <v>168</v>
      </c>
      <c r="L1501" s="9" t="s">
        <v>58</v>
      </c>
      <c r="M1501" s="3" t="s">
        <v>169</v>
      </c>
      <c r="N1501" s="3" t="s">
        <v>2299</v>
      </c>
      <c r="O1501" s="3" t="s">
        <v>171</v>
      </c>
      <c r="P1501" s="3" t="s">
        <v>7167</v>
      </c>
      <c r="Q1501" s="4" t="s">
        <v>7168</v>
      </c>
      <c r="R1501" s="3" t="s">
        <v>174</v>
      </c>
      <c r="S1501" s="3" t="s">
        <v>175</v>
      </c>
      <c r="T1501" s="3" t="s">
        <v>256</v>
      </c>
      <c r="U1501" s="3" t="s">
        <v>7169</v>
      </c>
      <c r="V1501" s="22" t="str">
        <f t="shared" si="151"/>
        <v>RDFO; Hora de aviso: 10:00 09/04/2024; Solución: creacion de empalme nuevo y fusiones de continuidad; Hora de solución: 14:30 09/04/2024; Causa: Falla de Empalme de FiOp</v>
      </c>
      <c r="W1501" s="4" t="s">
        <v>1407</v>
      </c>
      <c r="X1501" s="3"/>
      <c r="Y1501" s="3"/>
      <c r="Z1501" s="3" t="s">
        <v>69</v>
      </c>
      <c r="AA1501" s="3" t="s">
        <v>71</v>
      </c>
      <c r="AB1501" s="3">
        <v>0</v>
      </c>
      <c r="AC1501" s="3" t="s">
        <v>71</v>
      </c>
      <c r="AD1501" s="6">
        <v>0</v>
      </c>
      <c r="AE1501" s="7"/>
      <c r="AF1501" s="7"/>
      <c r="AG1501" s="6">
        <f>Tabla4[[#This Row],[Tiempo Parada de Reloj]]+Tabla4[[#This Row],[Tiempo Autorizado por Telefonica (no Máximo)]]</f>
        <v>0</v>
      </c>
      <c r="AH1501" s="7">
        <f t="shared" ca="1" si="148"/>
        <v>0.1875</v>
      </c>
      <c r="AI1501" s="8">
        <f t="shared" si="149"/>
        <v>0</v>
      </c>
      <c r="AJ1501" s="8">
        <f t="shared" ca="1" si="150"/>
        <v>4.5</v>
      </c>
      <c r="AK1501" s="3" t="s">
        <v>98</v>
      </c>
      <c r="AL1501" s="3" t="s">
        <v>70</v>
      </c>
      <c r="AM1501" s="3" t="s">
        <v>88</v>
      </c>
      <c r="AN1501" s="3" t="s">
        <v>88</v>
      </c>
      <c r="AO1501" s="3"/>
      <c r="AP1501" s="3"/>
      <c r="AQ1501" s="23">
        <f ca="1">NOW()</f>
        <v>45503.696834953706</v>
      </c>
      <c r="AR1501" s="3"/>
      <c r="AS1501" s="23"/>
      <c r="AT1501" s="23"/>
      <c r="AU1501" s="3" t="s">
        <v>168</v>
      </c>
      <c r="AV1501" s="3" t="s">
        <v>69</v>
      </c>
      <c r="AW1501" s="3" t="s">
        <v>69</v>
      </c>
      <c r="AX1501" s="3" t="s">
        <v>69</v>
      </c>
      <c r="AY1501" s="3" t="s">
        <v>69</v>
      </c>
      <c r="AZ1501" s="8" t="str">
        <f>+CONCATENATE("Reportan apertura en el enlace ",Tabla4[[#This Row],[Enlace]]," en el ",Tabla4[[#This Row],[Distancia óptica]]," ocasionado por ",Tabla4[[#This Row],[Causa del daño]])</f>
        <v>Reportan apertura en el enlace Zulia - Sardinata  en el Km 51,3 desde Zulia ocasionado por Falla de Empalme de FiOp</v>
      </c>
      <c r="BA1501" s="8" t="str">
        <f>+CONCATENATE("Para dar solución al incidente ",Tabla4[[#This Row],[Solución]])</f>
        <v>Para dar solución al incidente creacion de empalme nuevo y fusiones de continuidad</v>
      </c>
      <c r="BB1501" s="3" t="str">
        <f>+_xlfn.CONCAT(Tabla4[[#This Row],[Causa Raiz]]," ",Tabla4[[#This Row],[Solución2]]," (",Tabla4[[#This Row],[Anillo]],"- Cabecera: ",Tabla4[[#This Row],[Cabecera]],"- Operador: ",Tabla4[[#This Row],[Operador]],")")</f>
        <v>Reportan apertura en el enlace Zulia - Sardinata  en el Km 51,3 desde Zulia ocasionado por Falla de Empalme de FiOp Para dar solución al incidente creacion de empalme nuevo y fusiones de continuidad (NA- Cabecera: NA- Operador: Telmex - Claro)</v>
      </c>
    </row>
    <row r="1502" spans="1:54" s="2" customFormat="1" ht="228">
      <c r="A1502" s="38">
        <f t="shared" si="147"/>
        <v>1501</v>
      </c>
      <c r="B1502" s="3">
        <v>8484538</v>
      </c>
      <c r="C1502" s="3" t="s">
        <v>54</v>
      </c>
      <c r="D1502" s="23">
        <v>45391.427083333336</v>
      </c>
      <c r="E1502" s="23">
        <v>45391.638888888891</v>
      </c>
      <c r="F1502" s="1">
        <f t="shared" ca="1" si="152"/>
        <v>0.21180555555474712</v>
      </c>
      <c r="G1502" s="3" t="s">
        <v>55</v>
      </c>
      <c r="H1502" s="41"/>
      <c r="I1502" s="40"/>
      <c r="J1502" s="5" t="s">
        <v>56</v>
      </c>
      <c r="K1502" s="3" t="s">
        <v>77</v>
      </c>
      <c r="L1502" s="9" t="s">
        <v>78</v>
      </c>
      <c r="M1502" s="3" t="s">
        <v>745</v>
      </c>
      <c r="N1502" s="3" t="s">
        <v>746</v>
      </c>
      <c r="O1502" s="3" t="s">
        <v>7170</v>
      </c>
      <c r="P1502" s="3" t="s">
        <v>7171</v>
      </c>
      <c r="Q1502" s="4" t="s">
        <v>7172</v>
      </c>
      <c r="R1502" s="3" t="s">
        <v>750</v>
      </c>
      <c r="S1502" s="3" t="s">
        <v>158</v>
      </c>
      <c r="T1502" s="3" t="s">
        <v>66</v>
      </c>
      <c r="U1502" s="3" t="s">
        <v>7173</v>
      </c>
      <c r="V1502" s="22" t="str">
        <f t="shared" si="151"/>
        <v>RLFO; Hora de aviso: 10:15 09/04/2024; Solución: Se realiza tendido de 200 m de fibra 24 hilos y se instala dos cajas de empalmes de 24 hilos.; Hora de solución: 15:20 09/04/2024; Causa: Vandalismo</v>
      </c>
      <c r="W1502" s="4" t="s">
        <v>7174</v>
      </c>
      <c r="X1502" s="3" t="s">
        <v>7175</v>
      </c>
      <c r="Y1502" s="3" t="s">
        <v>7176</v>
      </c>
      <c r="Z1502" s="3" t="s">
        <v>119</v>
      </c>
      <c r="AA1502" s="3" t="s">
        <v>71</v>
      </c>
      <c r="AB1502" s="3">
        <v>0</v>
      </c>
      <c r="AC1502" s="3" t="s">
        <v>71</v>
      </c>
      <c r="AD1502" s="6">
        <v>4.583333333333333E-2</v>
      </c>
      <c r="AE1502" s="7"/>
      <c r="AF1502" s="7"/>
      <c r="AG1502" s="6">
        <f>Tabla4[[#This Row],[Tiempo Parada de Reloj]]+Tabla4[[#This Row],[Tiempo Autorizado por Telefonica (no Máximo)]]</f>
        <v>4.583333333333333E-2</v>
      </c>
      <c r="AH1502" s="7">
        <f t="shared" ca="1" si="148"/>
        <v>0.16597222222141378</v>
      </c>
      <c r="AI1502" s="8">
        <f t="shared" si="149"/>
        <v>1.0999999999999999</v>
      </c>
      <c r="AJ1502" s="8">
        <f t="shared" ca="1" si="150"/>
        <v>3.9833333333139307</v>
      </c>
      <c r="AK1502" s="3" t="s">
        <v>72</v>
      </c>
      <c r="AL1502" s="3" t="s">
        <v>70</v>
      </c>
      <c r="AM1502" s="3" t="s">
        <v>88</v>
      </c>
      <c r="AN1502" s="3" t="s">
        <v>88</v>
      </c>
      <c r="AO1502" s="3" t="s">
        <v>106</v>
      </c>
      <c r="AP1502" s="3" t="s">
        <v>106</v>
      </c>
      <c r="AQ1502" s="23">
        <v>45393.711111111108</v>
      </c>
      <c r="AR1502" s="3"/>
      <c r="AS1502" s="23"/>
      <c r="AT1502" s="23"/>
      <c r="AU1502" s="3" t="s">
        <v>192</v>
      </c>
      <c r="AV1502" s="3" t="s">
        <v>3486</v>
      </c>
      <c r="AW1502" s="3" t="s">
        <v>7177</v>
      </c>
      <c r="AX1502" s="3">
        <v>2.9154629999999999</v>
      </c>
      <c r="AY1502" s="3">
        <v>-75.274826000000004</v>
      </c>
      <c r="AZ1502" s="8" t="str">
        <f>+CONCATENATE("Reportan apertura en el enlace ",Tabla4[[#This Row],[Enlace]]," en el ",Tabla4[[#This Row],[Distancia óptica]]," ocasionado por ",Tabla4[[#This Row],[Causa del daño]])</f>
        <v>Reportan apertura en el enlace Mov. Manzanares - Mov. Alfonzo Lopez en el km 1,94 desde Mov. Alfonzo Lopez ocasionado por Vandalismo</v>
      </c>
      <c r="BA1502" s="8" t="str">
        <f>+CONCATENATE("Para dar solución al incidente ",Tabla4[[#This Row],[Solución]])</f>
        <v>Para dar solución al incidente Se realiza tendido de 200 m de fibra 24 hilos y se instala dos cajas de empalmes de 24 hilos.</v>
      </c>
      <c r="BB1502" s="3" t="str">
        <f>+_xlfn.CONCAT(Tabla4[[#This Row],[Causa Raiz]]," ",Tabla4[[#This Row],[Solución2]]," (",Tabla4[[#This Row],[Anillo]],"- Cabecera: ",Tabla4[[#This Row],[Cabecera]],"- Operador: ",Tabla4[[#This Row],[Operador]],")")</f>
        <v>Reportan apertura en el enlace Mov. Manzanares - Mov. Alfonzo Lopez en el km 1,94 desde Mov. Alfonzo Lopez ocasionado por Vandalismo Para dar solución al incidente Se realiza tendido de 200 m de fibra 24 hilos y se instala dos cajas de empalmes de 24 hilos. (UK Manzanares- Cabecera: Telehuila- Operador: Colombia Telecomunicaciones)</v>
      </c>
    </row>
    <row r="1503" spans="1:54" s="2" customFormat="1" ht="213.75">
      <c r="A1503" s="38">
        <f t="shared" si="147"/>
        <v>1502</v>
      </c>
      <c r="B1503" s="3">
        <v>8484645</v>
      </c>
      <c r="C1503" s="3" t="s">
        <v>92</v>
      </c>
      <c r="D1503" s="23">
        <v>45391.354166666664</v>
      </c>
      <c r="E1503" s="23">
        <v>45391.458333333336</v>
      </c>
      <c r="F1503" s="1">
        <f t="shared" ca="1" si="152"/>
        <v>0.10416666667151731</v>
      </c>
      <c r="G1503" s="3" t="s">
        <v>55</v>
      </c>
      <c r="H1503" s="41"/>
      <c r="I1503" s="40"/>
      <c r="J1503" s="5" t="s">
        <v>56</v>
      </c>
      <c r="K1503" s="3" t="s">
        <v>108</v>
      </c>
      <c r="L1503" s="9" t="s">
        <v>58</v>
      </c>
      <c r="M1503" s="3" t="s">
        <v>109</v>
      </c>
      <c r="N1503" s="3" t="s">
        <v>633</v>
      </c>
      <c r="O1503" s="3" t="s">
        <v>4731</v>
      </c>
      <c r="P1503" s="3" t="s">
        <v>7178</v>
      </c>
      <c r="Q1503" s="4" t="s">
        <v>7179</v>
      </c>
      <c r="R1503" s="3" t="s">
        <v>327</v>
      </c>
      <c r="S1503" s="3" t="s">
        <v>115</v>
      </c>
      <c r="T1503" s="3" t="s">
        <v>130</v>
      </c>
      <c r="U1503" s="3" t="s">
        <v>7180</v>
      </c>
      <c r="V1503" s="22" t="str">
        <f t="shared" si="151"/>
        <v>RTNFO; Hora de aviso: 8:30 09/04/2024; Solución: Se recuperan 200 metros de reserva y se hace un empalme de 36 hilos, se instala una caja empalme de 48 hilos.; Hora de solución: 11:00 09/04/2024; Causa: Plagas</v>
      </c>
      <c r="W1503" s="4" t="s">
        <v>118</v>
      </c>
      <c r="X1503" s="3"/>
      <c r="Y1503" s="3"/>
      <c r="Z1503" s="3" t="s">
        <v>69</v>
      </c>
      <c r="AA1503" s="3" t="s">
        <v>71</v>
      </c>
      <c r="AB1503" s="3">
        <v>0</v>
      </c>
      <c r="AC1503" s="3" t="s">
        <v>71</v>
      </c>
      <c r="AD1503" s="6">
        <v>0</v>
      </c>
      <c r="AE1503" s="7"/>
      <c r="AF1503" s="7"/>
      <c r="AG1503" s="6">
        <f>Tabla4[[#This Row],[Tiempo Parada de Reloj]]+Tabla4[[#This Row],[Tiempo Autorizado por Telefonica (no Máximo)]]</f>
        <v>0</v>
      </c>
      <c r="AH1503" s="7">
        <f t="shared" ca="1" si="148"/>
        <v>0.10416666667151731</v>
      </c>
      <c r="AI1503" s="8">
        <f t="shared" si="149"/>
        <v>0</v>
      </c>
      <c r="AJ1503" s="8">
        <f t="shared" ca="1" si="150"/>
        <v>2.5000000001164153</v>
      </c>
      <c r="AK1503" s="3" t="s">
        <v>72</v>
      </c>
      <c r="AL1503" s="3" t="s">
        <v>71</v>
      </c>
      <c r="AM1503" s="3" t="s">
        <v>69</v>
      </c>
      <c r="AN1503" s="3" t="s">
        <v>72</v>
      </c>
      <c r="AO1503" s="3" t="s">
        <v>119</v>
      </c>
      <c r="AP1503" s="3" t="s">
        <v>119</v>
      </c>
      <c r="AQ1503" s="23">
        <v>45392.677777777775</v>
      </c>
      <c r="AR1503" s="3"/>
      <c r="AS1503" s="23"/>
      <c r="AT1503" s="23"/>
      <c r="AU1503" s="3" t="s">
        <v>121</v>
      </c>
      <c r="AV1503" s="3" t="s">
        <v>323</v>
      </c>
      <c r="AW1503" s="3" t="s">
        <v>76</v>
      </c>
      <c r="AX1503" s="3">
        <v>8.5992169999999994</v>
      </c>
      <c r="AY1503" s="3">
        <v>-73.635582999999997</v>
      </c>
      <c r="AZ1503" s="8" t="str">
        <f>+CONCATENATE("Reportan apertura en el enlace ",Tabla4[[#This Row],[Enlace]]," en el ",Tabla4[[#This Row],[Distancia óptica]]," ocasionado por ",Tabla4[[#This Row],[Causa del daño]])</f>
        <v>Reportan apertura en el enlace Curumaní - Aguachica en el km 43,3 desde Aguachica  ocasionado por Plagas</v>
      </c>
      <c r="BA1503" s="8" t="str">
        <f>+CONCATENATE("Para dar solución al incidente ",Tabla4[[#This Row],[Solución]])</f>
        <v>Para dar solución al incidente Se recuperan 200 metros de reserva y se hace un empalme de 36 hilos, se instala una caja empalme de 48 hilos.</v>
      </c>
      <c r="BB1503" s="3" t="str">
        <f>+_xlfn.CONCAT(Tabla4[[#This Row],[Causa Raiz]]," ",Tabla4[[#This Row],[Solución2]]," (",Tabla4[[#This Row],[Anillo]],"- Cabecera: ",Tabla4[[#This Row],[Cabecera]],"- Operador: ",Tabla4[[#This Row],[Operador]],")")</f>
        <v>Reportan apertura en el enlace Curumaní - Aguachica en el km 43,3 desde Aguachica  ocasionado por Plagas Para dar solución al incidente Se recuperan 200 metros de reserva y se hace un empalme de 36 hilos, se instala una caja empalme de 48 hilos. (Troncal- Cabecera: AGUACHICA- Operador: Colombia Telecomunicaciones)</v>
      </c>
    </row>
    <row r="1504" spans="1:54" s="2" customFormat="1" ht="171">
      <c r="A1504" s="38">
        <f t="shared" si="147"/>
        <v>1503</v>
      </c>
      <c r="B1504" s="3">
        <v>8484650</v>
      </c>
      <c r="C1504" s="3" t="s">
        <v>92</v>
      </c>
      <c r="D1504" s="23">
        <v>45391.458333333336</v>
      </c>
      <c r="E1504" s="23">
        <v>45391.569444444445</v>
      </c>
      <c r="F1504" s="1">
        <f t="shared" ca="1" si="152"/>
        <v>0.11111111110949423</v>
      </c>
      <c r="G1504" s="3" t="s">
        <v>55</v>
      </c>
      <c r="H1504" s="41"/>
      <c r="I1504" s="40" t="s">
        <v>7181</v>
      </c>
      <c r="J1504" s="5" t="s">
        <v>322</v>
      </c>
      <c r="K1504" s="3" t="s">
        <v>322</v>
      </c>
      <c r="L1504" s="9" t="s">
        <v>58</v>
      </c>
      <c r="M1504" s="3" t="s">
        <v>228</v>
      </c>
      <c r="N1504" s="3" t="s">
        <v>315</v>
      </c>
      <c r="O1504" s="3" t="s">
        <v>594</v>
      </c>
      <c r="P1504" s="3" t="s">
        <v>1432</v>
      </c>
      <c r="Q1504" s="4" t="s">
        <v>7182</v>
      </c>
      <c r="R1504" s="3" t="s">
        <v>233</v>
      </c>
      <c r="S1504" s="3" t="s">
        <v>328</v>
      </c>
      <c r="T1504" s="3" t="s">
        <v>176</v>
      </c>
      <c r="U1504" s="3" t="s">
        <v>4724</v>
      </c>
      <c r="V1504" s="22" t="str">
        <f t="shared" si="151"/>
        <v>RTNFO; Hora de aviso: 11:00 09/04/2024; Solución: Se recupera reserva y se realiza un empalme; Hora de solución: 13:40 09/04/2024; Causa: Intervención de Terceros. No Identificados</v>
      </c>
      <c r="W1504" s="4" t="s">
        <v>331</v>
      </c>
      <c r="X1504" s="3"/>
      <c r="Y1504" s="3"/>
      <c r="Z1504" s="3" t="s">
        <v>69</v>
      </c>
      <c r="AA1504" s="3" t="s">
        <v>71</v>
      </c>
      <c r="AB1504" s="3">
        <v>0</v>
      </c>
      <c r="AC1504" s="3" t="s">
        <v>71</v>
      </c>
      <c r="AD1504" s="6">
        <v>0</v>
      </c>
      <c r="AE1504" s="7"/>
      <c r="AF1504" s="7"/>
      <c r="AG1504" s="6">
        <f>Tabla4[[#This Row],[Tiempo Parada de Reloj]]+Tabla4[[#This Row],[Tiempo Autorizado por Telefonica (no Máximo)]]</f>
        <v>0</v>
      </c>
      <c r="AH1504" s="7">
        <f t="shared" ca="1" si="148"/>
        <v>0.11111111110949423</v>
      </c>
      <c r="AI1504" s="8">
        <f t="shared" si="149"/>
        <v>0</v>
      </c>
      <c r="AJ1504" s="8">
        <f t="shared" ca="1" si="150"/>
        <v>2.6666666666278616</v>
      </c>
      <c r="AK1504" s="3" t="s">
        <v>98</v>
      </c>
      <c r="AL1504" s="3" t="s">
        <v>70</v>
      </c>
      <c r="AM1504" s="3" t="s">
        <v>88</v>
      </c>
      <c r="AN1504" s="3" t="s">
        <v>73</v>
      </c>
      <c r="AO1504" s="3" t="s">
        <v>106</v>
      </c>
      <c r="AP1504" s="3" t="s">
        <v>106</v>
      </c>
      <c r="AQ1504" s="23">
        <v>45392.633333333331</v>
      </c>
      <c r="AR1504" s="3"/>
      <c r="AS1504" s="23"/>
      <c r="AT1504" s="23"/>
      <c r="AU1504" s="3" t="s">
        <v>322</v>
      </c>
      <c r="AV1504" s="3" t="s">
        <v>1233</v>
      </c>
      <c r="AW1504" s="3" t="s">
        <v>1323</v>
      </c>
      <c r="AX1504" s="3">
        <v>11.192482999999999</v>
      </c>
      <c r="AY1504" s="3">
        <v>-74.227581000000001</v>
      </c>
      <c r="AZ1504" s="8" t="str">
        <f>+CONCATENATE("Reportan apertura en el enlace ",Tabla4[[#This Row],[Enlace]]," en el ",Tabla4[[#This Row],[Distancia óptica]]," ocasionado por ",Tabla4[[#This Row],[Causa del daño]])</f>
        <v>Reportan apertura en el enlace Santa Marta - Ciénaga en el KM 0 ocasionado por Intervención de Terceros. No Identificados</v>
      </c>
      <c r="BA1504" s="8" t="str">
        <f>+CONCATENATE("Para dar solución al incidente ",Tabla4[[#This Row],[Solución]])</f>
        <v>Para dar solución al incidente Se recupera reserva y se realiza un empalme</v>
      </c>
      <c r="BB1504" s="3" t="str">
        <f>+_xlfn.CONCAT(Tabla4[[#This Row],[Causa Raiz]]," ",Tabla4[[#This Row],[Solución2]]," (",Tabla4[[#This Row],[Anillo]],"- Cabecera: ",Tabla4[[#This Row],[Cabecera]],"- Operador: ",Tabla4[[#This Row],[Operador]],")")</f>
        <v>Reportan apertura en el enlace Santa Marta - Ciénaga en el KM 0 ocasionado por Intervención de Terceros. No Identificados Para dar solución al incidente Se recupera reserva y se realiza un empalme (TRONCAL- Cabecera: Santa Marta- Operador: Ufinet)</v>
      </c>
    </row>
    <row r="1505" spans="1:54" s="2" customFormat="1" ht="199.5">
      <c r="A1505" s="38">
        <f t="shared" si="147"/>
        <v>1504</v>
      </c>
      <c r="B1505" s="3">
        <v>8485117</v>
      </c>
      <c r="C1505" s="3" t="s">
        <v>92</v>
      </c>
      <c r="D1505" s="23">
        <v>45391.527777777781</v>
      </c>
      <c r="E1505" s="23">
        <v>45391.746527777781</v>
      </c>
      <c r="F1505" s="1">
        <f t="shared" ca="1" si="152"/>
        <v>0.21875</v>
      </c>
      <c r="G1505" s="3" t="s">
        <v>55</v>
      </c>
      <c r="H1505" s="41"/>
      <c r="I1505" s="40"/>
      <c r="J1505" s="5" t="s">
        <v>56</v>
      </c>
      <c r="K1505" s="3" t="s">
        <v>77</v>
      </c>
      <c r="L1505" s="9" t="s">
        <v>58</v>
      </c>
      <c r="M1505" s="3" t="s">
        <v>79</v>
      </c>
      <c r="N1505" s="3" t="s">
        <v>244</v>
      </c>
      <c r="O1505" s="3" t="s">
        <v>603</v>
      </c>
      <c r="P1505" s="3" t="s">
        <v>7183</v>
      </c>
      <c r="Q1505" s="4" t="s">
        <v>7184</v>
      </c>
      <c r="R1505" s="3" t="s">
        <v>248</v>
      </c>
      <c r="S1505" s="3" t="s">
        <v>249</v>
      </c>
      <c r="T1505" s="3" t="s">
        <v>66</v>
      </c>
      <c r="U1505" s="3" t="s">
        <v>7185</v>
      </c>
      <c r="V1505" s="22" t="str">
        <f t="shared" si="151"/>
        <v>RTNFO; Hora de aviso: 12:40 09/04/2024; Solución: se recupera 10 metros de reserva y se hace un empalme de 36 hilos; Hora de solución: 17:55 09/04/2024; Causa: Vandalismo</v>
      </c>
      <c r="W1505" s="4" t="s">
        <v>160</v>
      </c>
      <c r="X1505" s="3"/>
      <c r="Y1505" s="3"/>
      <c r="Z1505" s="3" t="s">
        <v>69</v>
      </c>
      <c r="AA1505" s="3" t="s">
        <v>70</v>
      </c>
      <c r="AB1505" s="3" t="s">
        <v>7186</v>
      </c>
      <c r="AC1505" s="3" t="s">
        <v>71</v>
      </c>
      <c r="AD1505" s="6">
        <v>0</v>
      </c>
      <c r="AE1505" s="7">
        <v>1.0416666666666666E-2</v>
      </c>
      <c r="AF1505" s="7" t="s">
        <v>1674</v>
      </c>
      <c r="AG1505" s="6">
        <f>Tabla4[[#This Row],[Tiempo Parada de Reloj]]+Tabla4[[#This Row],[Tiempo Autorizado por Telefonica (no Máximo)]]</f>
        <v>1.0416666666666666E-2</v>
      </c>
      <c r="AH1505" s="7">
        <f t="shared" ca="1" si="148"/>
        <v>0.21875</v>
      </c>
      <c r="AI1505" s="8">
        <f t="shared" si="149"/>
        <v>0</v>
      </c>
      <c r="AJ1505" s="8">
        <f t="shared" ca="1" si="150"/>
        <v>5.25</v>
      </c>
      <c r="AK1505" s="3" t="s">
        <v>72</v>
      </c>
      <c r="AL1505" s="3" t="s">
        <v>70</v>
      </c>
      <c r="AM1505" s="3" t="s">
        <v>88</v>
      </c>
      <c r="AN1505" s="3" t="s">
        <v>88</v>
      </c>
      <c r="AO1505" s="3" t="s">
        <v>119</v>
      </c>
      <c r="AP1505" s="3" t="s">
        <v>119</v>
      </c>
      <c r="AQ1505" s="23">
        <v>45393.749305555553</v>
      </c>
      <c r="AR1505" s="3"/>
      <c r="AS1505" s="23" t="s">
        <v>609</v>
      </c>
      <c r="AT1505" s="23"/>
      <c r="AU1505" s="3" t="s">
        <v>710</v>
      </c>
      <c r="AV1505" s="3" t="s">
        <v>6943</v>
      </c>
      <c r="AW1505" s="3" t="s">
        <v>1323</v>
      </c>
      <c r="AX1505" s="3">
        <v>4.2164520000000003</v>
      </c>
      <c r="AY1505" s="3">
        <v>-74.689749000000006</v>
      </c>
      <c r="AZ1505" s="8" t="str">
        <f>+CONCATENATE("Reportan apertura en el enlace ",Tabla4[[#This Row],[Enlace]]," en el ",Tabla4[[#This Row],[Distancia óptica]]," ocasionado por ",Tabla4[[#This Row],[Causa del daño]])</f>
        <v>Reportan apertura en el enlace Fusagasugá - Girardot en el km 54,3 desde Fusagasugá ocasionado por Vandalismo</v>
      </c>
      <c r="BA1505" s="8" t="str">
        <f>+CONCATENATE("Para dar solución al incidente ",Tabla4[[#This Row],[Solución]])</f>
        <v>Para dar solución al incidente se recupera 10 metros de reserva y se hace un empalme de 36 hilos</v>
      </c>
      <c r="BB1505" s="3" t="str">
        <f>+_xlfn.CONCAT(Tabla4[[#This Row],[Causa Raiz]]," ",Tabla4[[#This Row],[Solución2]]," (",Tabla4[[#This Row],[Anillo]],"- Cabecera: ",Tabla4[[#This Row],[Cabecera]],"- Operador: ",Tabla4[[#This Row],[Operador]],")")</f>
        <v>Reportan apertura en el enlace Fusagasugá - Girardot en el km 54,3 desde Fusagasugá ocasionado por Vandalismo Para dar solución al incidente se recupera 10 metros de reserva y se hace un empalme de 36 hilos (TRONCAL- Cabecera: GIRARDOT - Operador: Colombia Telecomunicaciones)</v>
      </c>
    </row>
    <row r="1506" spans="1:54" s="2" customFormat="1" ht="142.5">
      <c r="A1506" s="38">
        <f t="shared" si="147"/>
        <v>1505</v>
      </c>
      <c r="B1506" s="3">
        <v>8429590</v>
      </c>
      <c r="C1506" s="3" t="s">
        <v>54</v>
      </c>
      <c r="D1506" s="23">
        <v>45391.590277777781</v>
      </c>
      <c r="E1506" s="23">
        <v>45391.591666666667</v>
      </c>
      <c r="F1506" s="1">
        <f t="shared" ca="1" si="152"/>
        <v>1.3888888861401938E-3</v>
      </c>
      <c r="G1506" s="3" t="s">
        <v>55</v>
      </c>
      <c r="H1506" s="41"/>
      <c r="I1506" s="40"/>
      <c r="J1506" s="5" t="s">
        <v>56</v>
      </c>
      <c r="K1506" s="3" t="s">
        <v>138</v>
      </c>
      <c r="L1506" s="9" t="s">
        <v>58</v>
      </c>
      <c r="M1506" s="3" t="s">
        <v>139</v>
      </c>
      <c r="N1506" s="3" t="s">
        <v>140</v>
      </c>
      <c r="O1506" s="3" t="s">
        <v>7187</v>
      </c>
      <c r="P1506" s="3" t="s">
        <v>1865</v>
      </c>
      <c r="Q1506" s="4" t="s">
        <v>7188</v>
      </c>
      <c r="R1506" s="3" t="s">
        <v>725</v>
      </c>
      <c r="S1506" s="3" t="s">
        <v>145</v>
      </c>
      <c r="T1506" s="3" t="s">
        <v>104</v>
      </c>
      <c r="U1506" s="3" t="s">
        <v>7189</v>
      </c>
      <c r="V1506" s="22" t="str">
        <f t="shared" si="151"/>
        <v>RLFO; Hora de aviso: 14:10 09/04/2024; Solución: modulo SFP por debajo del rango de trabajo; Hora de solución: 14:12 09/04/2024; Causa: Visita Fallida</v>
      </c>
      <c r="W1506" s="4" t="s">
        <v>199</v>
      </c>
      <c r="X1506" s="3"/>
      <c r="Y1506" s="3"/>
      <c r="Z1506" s="3" t="s">
        <v>69</v>
      </c>
      <c r="AA1506" s="3" t="s">
        <v>71</v>
      </c>
      <c r="AB1506" s="3">
        <v>0</v>
      </c>
      <c r="AC1506" s="3" t="s">
        <v>71</v>
      </c>
      <c r="AD1506" s="6">
        <v>0</v>
      </c>
      <c r="AE1506" s="7"/>
      <c r="AF1506" s="7"/>
      <c r="AG1506" s="6">
        <f>Tabla4[[#This Row],[Tiempo Parada de Reloj]]+Tabla4[[#This Row],[Tiempo Autorizado por Telefonica (no Máximo)]]</f>
        <v>0</v>
      </c>
      <c r="AH1506" s="7">
        <f t="shared" ca="1" si="148"/>
        <v>1.3888888861401938E-3</v>
      </c>
      <c r="AI1506" s="8">
        <f t="shared" si="149"/>
        <v>0</v>
      </c>
      <c r="AJ1506" s="8">
        <f t="shared" ca="1" si="150"/>
        <v>3.3333333267364651E-2</v>
      </c>
      <c r="AK1506" s="3" t="s">
        <v>73</v>
      </c>
      <c r="AL1506" s="3" t="s">
        <v>70</v>
      </c>
      <c r="AM1506" s="3" t="s">
        <v>88</v>
      </c>
      <c r="AN1506" s="3" t="s">
        <v>88</v>
      </c>
      <c r="AO1506" s="3" t="s">
        <v>88</v>
      </c>
      <c r="AP1506" s="3" t="s">
        <v>88</v>
      </c>
      <c r="AQ1506" s="23">
        <v>45391.604166666664</v>
      </c>
      <c r="AR1506" s="3"/>
      <c r="AS1506" s="23"/>
      <c r="AT1506" s="23"/>
      <c r="AU1506" s="3" t="s">
        <v>149</v>
      </c>
      <c r="AV1506" s="3" t="s">
        <v>69</v>
      </c>
      <c r="AW1506" s="3" t="s">
        <v>69</v>
      </c>
      <c r="AX1506" s="3" t="s">
        <v>69</v>
      </c>
      <c r="AY1506" s="3" t="s">
        <v>69</v>
      </c>
      <c r="AZ1506" s="8" t="str">
        <f>+CONCATENATE("Reportan apertura en el enlace ",Tabla4[[#This Row],[Enlace]]," en el ",Tabla4[[#This Row],[Distancia óptica]]," ocasionado por ",Tabla4[[#This Row],[Causa del daño]])</f>
        <v>Reportan apertura en el enlace OLT Manuela Beltrán - Acopi en el km 0 ocasionado por Visita Fallida</v>
      </c>
      <c r="BA1506" s="8" t="str">
        <f>+CONCATENATE("Para dar solución al incidente ",Tabla4[[#This Row],[Solución]])</f>
        <v>Para dar solución al incidente modulo SFP por debajo del rango de trabajo</v>
      </c>
      <c r="BB1506" s="3" t="str">
        <f>+_xlfn.CONCAT(Tabla4[[#This Row],[Causa Raiz]]," ",Tabla4[[#This Row],[Solución2]]," (",Tabla4[[#This Row],[Anillo]],"- Cabecera: ",Tabla4[[#This Row],[Cabecera]],"- Operador: ",Tabla4[[#This Row],[Operador]],")")</f>
        <v>Reportan apertura en el enlace OLT Manuela Beltrán - Acopi en el km 0 ocasionado por Visita Fallida Para dar solución al incidente modulo SFP por debajo del rango de trabajo (NA- Cabecera: NA- Operador: Colombia Telecomunicaciones)</v>
      </c>
    </row>
    <row r="1507" spans="1:54" s="2" customFormat="1" ht="199.5">
      <c r="A1507" s="38">
        <f t="shared" si="147"/>
        <v>1506</v>
      </c>
      <c r="B1507" s="3">
        <v>8485473</v>
      </c>
      <c r="C1507" s="3" t="s">
        <v>54</v>
      </c>
      <c r="D1507" s="23">
        <v>45391.59375</v>
      </c>
      <c r="E1507" s="23">
        <v>45391.6875</v>
      </c>
      <c r="F1507" s="1">
        <f t="shared" ca="1" si="152"/>
        <v>9.375E-2</v>
      </c>
      <c r="G1507" s="3" t="s">
        <v>55</v>
      </c>
      <c r="H1507" s="41"/>
      <c r="I1507" s="40"/>
      <c r="J1507" s="5" t="s">
        <v>56</v>
      </c>
      <c r="K1507" s="3" t="s">
        <v>122</v>
      </c>
      <c r="L1507" s="9" t="s">
        <v>78</v>
      </c>
      <c r="M1507" s="3" t="s">
        <v>123</v>
      </c>
      <c r="N1507" s="3" t="s">
        <v>124</v>
      </c>
      <c r="O1507" s="3" t="s">
        <v>7190</v>
      </c>
      <c r="P1507" s="3" t="s">
        <v>7191</v>
      </c>
      <c r="Q1507" s="4" t="s">
        <v>7192</v>
      </c>
      <c r="R1507" s="3" t="s">
        <v>128</v>
      </c>
      <c r="S1507" s="3" t="s">
        <v>129</v>
      </c>
      <c r="T1507" s="3" t="s">
        <v>176</v>
      </c>
      <c r="U1507" s="3" t="s">
        <v>7193</v>
      </c>
      <c r="V1507" s="22" t="str">
        <f t="shared" si="151"/>
        <v>RLFO; Hora de aviso: 14:15 09/04/2024; Solución: se recuperaron 100 mts de reserva y se realiza empalme de 48 hilos; Hora de solución: 16:30 09/04/2024; Causa: Intervención de Terceros. No Identificados</v>
      </c>
      <c r="W1507" s="4" t="s">
        <v>7194</v>
      </c>
      <c r="X1507" s="3"/>
      <c r="Y1507" s="3"/>
      <c r="Z1507" s="3" t="s">
        <v>69</v>
      </c>
      <c r="AA1507" s="3" t="s">
        <v>71</v>
      </c>
      <c r="AB1507" s="3">
        <v>0</v>
      </c>
      <c r="AC1507" s="3" t="s">
        <v>71</v>
      </c>
      <c r="AD1507" s="6">
        <v>0</v>
      </c>
      <c r="AE1507" s="7"/>
      <c r="AF1507" s="7"/>
      <c r="AG1507" s="6">
        <f>Tabla4[[#This Row],[Tiempo Parada de Reloj]]+Tabla4[[#This Row],[Tiempo Autorizado por Telefonica (no Máximo)]]</f>
        <v>0</v>
      </c>
      <c r="AH1507" s="7">
        <f t="shared" ca="1" si="148"/>
        <v>9.375E-2</v>
      </c>
      <c r="AI1507" s="8">
        <f t="shared" si="149"/>
        <v>0</v>
      </c>
      <c r="AJ1507" s="8">
        <f t="shared" ca="1" si="150"/>
        <v>2.25</v>
      </c>
      <c r="AK1507" s="3" t="s">
        <v>73</v>
      </c>
      <c r="AL1507" s="3" t="s">
        <v>70</v>
      </c>
      <c r="AM1507" s="3" t="s">
        <v>69</v>
      </c>
      <c r="AN1507" s="3" t="s">
        <v>73</v>
      </c>
      <c r="AO1507" s="3" t="s">
        <v>106</v>
      </c>
      <c r="AP1507" s="3" t="s">
        <v>106</v>
      </c>
      <c r="AQ1507" s="23">
        <v>45392.518055555556</v>
      </c>
      <c r="AR1507" s="3"/>
      <c r="AS1507" s="23"/>
      <c r="AT1507" s="23"/>
      <c r="AU1507" s="3" t="s">
        <v>467</v>
      </c>
      <c r="AV1507" s="3" t="s">
        <v>3977</v>
      </c>
      <c r="AW1507" s="3" t="s">
        <v>1311</v>
      </c>
      <c r="AX1507" s="3">
        <v>10.901517</v>
      </c>
      <c r="AY1507" s="3">
        <v>-74.778602000000006</v>
      </c>
      <c r="AZ1507" s="8" t="str">
        <f>+CONCATENATE("Reportan apertura en el enlace ",Tabla4[[#This Row],[Enlace]]," en el ",Tabla4[[#This Row],[Distancia óptica]]," ocasionado por ",Tabla4[[#This Row],[Causa del daño]])</f>
        <v>Reportan apertura en el enlace Mov. Villa Adela - Mov. Calle 30 en el Km 3,316 desde Calle 30 ocasionado por Intervención de Terceros. No Identificados</v>
      </c>
      <c r="BA1507" s="8" t="str">
        <f>+CONCATENATE("Para dar solución al incidente ",Tabla4[[#This Row],[Solución]])</f>
        <v>Para dar solución al incidente se recuperaron 100 mts de reserva y se realiza empalme de 48 hilos</v>
      </c>
      <c r="BB1507" s="3" t="str">
        <f>+_xlfn.CONCAT(Tabla4[[#This Row],[Causa Raiz]]," ",Tabla4[[#This Row],[Solución2]]," (",Tabla4[[#This Row],[Anillo]],"- Cabecera: ",Tabla4[[#This Row],[Cabecera]],"- Operador: ",Tabla4[[#This Row],[Operador]],")")</f>
        <v>Reportan apertura en el enlace Mov. Villa Adela - Mov. Calle 30 en el Km 3,316 desde Calle 30 ocasionado por Intervención de Terceros. No Identificados Para dar solución al incidente se recuperaron 100 mts de reserva y se realiza empalme de 48 hilos (UK- Cabecera: VICtoria- Operador: Colombia Telecomunicaciones)</v>
      </c>
    </row>
    <row r="1508" spans="1:54" s="2" customFormat="1" ht="213.75">
      <c r="A1508" s="38">
        <f t="shared" si="147"/>
        <v>1507</v>
      </c>
      <c r="B1508" s="3">
        <v>8485624</v>
      </c>
      <c r="C1508" s="3" t="s">
        <v>54</v>
      </c>
      <c r="D1508" s="23">
        <v>45391.621527777781</v>
      </c>
      <c r="E1508" s="23">
        <v>45391.755555555559</v>
      </c>
      <c r="F1508" s="1">
        <f t="shared" ca="1" si="152"/>
        <v>0.13402777777810115</v>
      </c>
      <c r="G1508" s="3" t="s">
        <v>55</v>
      </c>
      <c r="H1508" s="41"/>
      <c r="I1508" s="40"/>
      <c r="J1508" s="5" t="s">
        <v>56</v>
      </c>
      <c r="K1508" s="3" t="s">
        <v>77</v>
      </c>
      <c r="L1508" s="9" t="s">
        <v>58</v>
      </c>
      <c r="M1508" s="3" t="s">
        <v>373</v>
      </c>
      <c r="N1508" s="3" t="s">
        <v>374</v>
      </c>
      <c r="O1508" s="3" t="s">
        <v>7195</v>
      </c>
      <c r="P1508" s="3" t="s">
        <v>7196</v>
      </c>
      <c r="Q1508" s="4" t="s">
        <v>7197</v>
      </c>
      <c r="R1508" s="3" t="s">
        <v>346</v>
      </c>
      <c r="S1508" s="3" t="s">
        <v>249</v>
      </c>
      <c r="T1508" s="3" t="s">
        <v>66</v>
      </c>
      <c r="U1508" s="3" t="s">
        <v>7198</v>
      </c>
      <c r="V1508" s="22" t="str">
        <f t="shared" si="151"/>
        <v>RLFO; Hora de aviso: 14:55 09/04/2024; Solución: se recupera 200 metros de reserva y se crea un empalme de 48 hilos de Continuidad; Hora de solución: 18:08 09/04/2024; Causa: Vandalismo</v>
      </c>
      <c r="W1508" s="4" t="s">
        <v>160</v>
      </c>
      <c r="X1508" s="3"/>
      <c r="Y1508" s="3"/>
      <c r="Z1508" s="3" t="s">
        <v>69</v>
      </c>
      <c r="AA1508" s="3" t="s">
        <v>70</v>
      </c>
      <c r="AB1508" s="3">
        <v>8485624</v>
      </c>
      <c r="AC1508" s="3" t="s">
        <v>71</v>
      </c>
      <c r="AD1508" s="6">
        <v>0</v>
      </c>
      <c r="AE1508" s="7"/>
      <c r="AF1508" s="7"/>
      <c r="AG1508" s="6">
        <f>Tabla4[[#This Row],[Tiempo Parada de Reloj]]+Tabla4[[#This Row],[Tiempo Autorizado por Telefonica (no Máximo)]]</f>
        <v>0</v>
      </c>
      <c r="AH1508" s="7">
        <f t="shared" ca="1" si="148"/>
        <v>0.13402777777810115</v>
      </c>
      <c r="AI1508" s="8">
        <f t="shared" si="149"/>
        <v>0</v>
      </c>
      <c r="AJ1508" s="8">
        <f t="shared" ca="1" si="150"/>
        <v>3.2166666666744277</v>
      </c>
      <c r="AK1508" s="3" t="s">
        <v>73</v>
      </c>
      <c r="AL1508" s="3" t="s">
        <v>70</v>
      </c>
      <c r="AM1508" s="3" t="s">
        <v>88</v>
      </c>
      <c r="AN1508" s="3" t="s">
        <v>88</v>
      </c>
      <c r="AO1508" s="3" t="s">
        <v>119</v>
      </c>
      <c r="AP1508" s="3" t="s">
        <v>119</v>
      </c>
      <c r="AQ1508" s="23">
        <v>45396.9</v>
      </c>
      <c r="AR1508" s="3"/>
      <c r="AS1508" s="23"/>
      <c r="AT1508" s="23"/>
      <c r="AU1508" s="3" t="s">
        <v>710</v>
      </c>
      <c r="AV1508" s="3" t="s">
        <v>7199</v>
      </c>
      <c r="AW1508" s="3" t="s">
        <v>370</v>
      </c>
      <c r="AX1508" s="3">
        <v>4.1332000000000004</v>
      </c>
      <c r="AY1508" s="3">
        <v>-73.625799999999998</v>
      </c>
      <c r="AZ1508" s="8" t="str">
        <f>+CONCATENATE("Reportan apertura en el enlace ",Tabla4[[#This Row],[Enlace]]," en el ",Tabla4[[#This Row],[Distancia óptica]]," ocasionado por ",Tabla4[[#This Row],[Causa del daño]])</f>
        <v>Reportan apertura en el enlace Esperanza - Central Centro en el km 1,5 desde centro villavicencio ocasionado por Vandalismo</v>
      </c>
      <c r="BA1508" s="8" t="str">
        <f>+CONCATENATE("Para dar solución al incidente ",Tabla4[[#This Row],[Solución]])</f>
        <v>Para dar solución al incidente se recupera 200 metros de reserva y se crea un empalme de 48 hilos de Continuidad</v>
      </c>
      <c r="BB1508" s="3" t="str">
        <f>+_xlfn.CONCAT(Tabla4[[#This Row],[Causa Raiz]]," ",Tabla4[[#This Row],[Solución2]]," (",Tabla4[[#This Row],[Anillo]],"- Cabecera: ",Tabla4[[#This Row],[Cabecera]],"- Operador: ",Tabla4[[#This Row],[Operador]],")")</f>
        <v>Reportan apertura en el enlace Esperanza - Central Centro en el km 1,5 desde centro villavicencio ocasionado por Vandalismo Para dar solución al incidente se recupera 200 metros de reserva y se crea un empalme de 48 hilos de Continuidad (lineal- Cabecera: Villavicencio centrro- Operador: Colombia Telecomunicaciones)</v>
      </c>
    </row>
    <row r="1509" spans="1:54" s="2" customFormat="1" ht="228">
      <c r="A1509" s="38">
        <f t="shared" si="147"/>
        <v>1508</v>
      </c>
      <c r="B1509" s="3">
        <v>8484876</v>
      </c>
      <c r="C1509" s="3" t="s">
        <v>163</v>
      </c>
      <c r="D1509" s="23">
        <v>45391.618055555555</v>
      </c>
      <c r="E1509" s="23">
        <v>45391.8125</v>
      </c>
      <c r="F1509" s="1">
        <f t="shared" ca="1" si="152"/>
        <v>0.19444444444525288</v>
      </c>
      <c r="G1509" s="3" t="s">
        <v>55</v>
      </c>
      <c r="H1509" s="41"/>
      <c r="I1509" s="40"/>
      <c r="J1509" s="5" t="s">
        <v>56</v>
      </c>
      <c r="K1509" s="3" t="s">
        <v>108</v>
      </c>
      <c r="L1509" s="9" t="s">
        <v>78</v>
      </c>
      <c r="M1509" s="3" t="s">
        <v>431</v>
      </c>
      <c r="N1509" s="3" t="s">
        <v>2978</v>
      </c>
      <c r="O1509" s="3" t="s">
        <v>7200</v>
      </c>
      <c r="P1509" s="3" t="s">
        <v>7201</v>
      </c>
      <c r="Q1509" s="4" t="s">
        <v>7202</v>
      </c>
      <c r="R1509" s="3" t="s">
        <v>114</v>
      </c>
      <c r="S1509" s="3" t="s">
        <v>115</v>
      </c>
      <c r="T1509" s="3" t="s">
        <v>176</v>
      </c>
      <c r="U1509" s="3" t="s">
        <v>7203</v>
      </c>
      <c r="V1509" s="22" t="str">
        <f t="shared" si="151"/>
        <v>RDFO; Hora de aviso: 14:50 09/04/2024; Solución: Se recuperaron 200 metros de reserva y se hace un empalme de 24 hilos, se instala caja empalme de 48 hilos; Hora de solución: 19:30 09/04/2024; Causa: Intervención de Terceros. No Identificados</v>
      </c>
      <c r="W1509" s="4" t="s">
        <v>7204</v>
      </c>
      <c r="X1509" s="3" t="s">
        <v>7205</v>
      </c>
      <c r="Y1509" s="3" t="s">
        <v>7206</v>
      </c>
      <c r="Z1509" s="3" t="s">
        <v>119</v>
      </c>
      <c r="AA1509" s="3" t="s">
        <v>70</v>
      </c>
      <c r="AB1509" s="3">
        <v>8484876</v>
      </c>
      <c r="AC1509" s="3" t="s">
        <v>71</v>
      </c>
      <c r="AD1509" s="6">
        <v>0</v>
      </c>
      <c r="AE1509" s="7"/>
      <c r="AF1509" s="7"/>
      <c r="AG1509" s="6">
        <f>Tabla4[[#This Row],[Tiempo Parada de Reloj]]+Tabla4[[#This Row],[Tiempo Autorizado por Telefonica (no Máximo)]]</f>
        <v>0</v>
      </c>
      <c r="AH1509" s="7">
        <f t="shared" ca="1" si="148"/>
        <v>0.19444444444525288</v>
      </c>
      <c r="AI1509" s="8">
        <f t="shared" si="149"/>
        <v>0</v>
      </c>
      <c r="AJ1509" s="8">
        <f t="shared" ca="1" si="150"/>
        <v>4.6666666666860692</v>
      </c>
      <c r="AK1509" s="3" t="s">
        <v>73</v>
      </c>
      <c r="AL1509" s="3" t="s">
        <v>70</v>
      </c>
      <c r="AM1509" s="3" t="s">
        <v>88</v>
      </c>
      <c r="AN1509" s="3" t="s">
        <v>88</v>
      </c>
      <c r="AO1509" s="3" t="s">
        <v>106</v>
      </c>
      <c r="AP1509" s="3" t="s">
        <v>106</v>
      </c>
      <c r="AQ1509" s="23">
        <v>45392.627083333333</v>
      </c>
      <c r="AR1509" s="3"/>
      <c r="AS1509" s="23"/>
      <c r="AT1509" s="23"/>
      <c r="AU1509" s="3" t="s">
        <v>192</v>
      </c>
      <c r="AV1509" s="3" t="s">
        <v>2978</v>
      </c>
      <c r="AW1509" s="3" t="s">
        <v>135</v>
      </c>
      <c r="AX1509" s="3">
        <v>11.5123</v>
      </c>
      <c r="AY1509" s="3">
        <v>-72.906080000000003</v>
      </c>
      <c r="AZ1509" s="8" t="str">
        <f>+CONCATENATE("Reportan apertura en el enlace ",Tabla4[[#This Row],[Enlace]]," en el ",Tabla4[[#This Row],[Distancia óptica]]," ocasionado por ",Tabla4[[#This Row],[Causa del daño]])</f>
        <v>Reportan apertura en el enlace Mov. Dividivi II - Mov. Trupillos en el km 1 desde Mov. Dividivi ocasionado por Intervención de Terceros. No Identificados</v>
      </c>
      <c r="BA1509" s="8" t="str">
        <f>+CONCATENATE("Para dar solución al incidente ",Tabla4[[#This Row],[Solución]])</f>
        <v>Para dar solución al incidente Se recuperaron 200 metros de reserva y se hace un empalme de 24 hilos, se instala caja empalme de 48 hilos</v>
      </c>
      <c r="BB1509" s="3" t="str">
        <f>+_xlfn.CONCAT(Tabla4[[#This Row],[Causa Raiz]]," ",Tabla4[[#This Row],[Solución2]]," (",Tabla4[[#This Row],[Anillo]],"- Cabecera: ",Tabla4[[#This Row],[Cabecera]],"- Operador: ",Tabla4[[#This Row],[Operador]],")")</f>
        <v>Reportan apertura en el enlace Mov. Dividivi II - Mov. Trupillos en el km 1 desde Mov. Dividivi ocasionado por Intervención de Terceros. No Identificados Para dar solución al incidente Se recuperaron 200 metros de reserva y se hace un empalme de 24 hilos, se instala caja empalme de 48 hilos (Lineal- Cabecera: RIOHACHA- Operador: Colombia Telecomunicaciones)</v>
      </c>
    </row>
    <row r="1510" spans="1:54" s="2" customFormat="1" ht="228">
      <c r="A1510" s="38">
        <f t="shared" si="147"/>
        <v>1509</v>
      </c>
      <c r="B1510" s="3">
        <v>8485675</v>
      </c>
      <c r="C1510" s="3" t="s">
        <v>92</v>
      </c>
      <c r="D1510" s="23">
        <v>45391.628472222219</v>
      </c>
      <c r="E1510" s="23">
        <v>45392.496527777781</v>
      </c>
      <c r="F1510" s="1">
        <f t="shared" ca="1" si="152"/>
        <v>0.86805555556202307</v>
      </c>
      <c r="G1510" s="3" t="s">
        <v>55</v>
      </c>
      <c r="H1510" s="41"/>
      <c r="I1510" s="40"/>
      <c r="J1510" s="5" t="s">
        <v>56</v>
      </c>
      <c r="K1510" s="3" t="s">
        <v>203</v>
      </c>
      <c r="L1510" s="9" t="s">
        <v>58</v>
      </c>
      <c r="M1510" s="3" t="s">
        <v>79</v>
      </c>
      <c r="N1510" s="3" t="s">
        <v>7207</v>
      </c>
      <c r="O1510" s="3" t="s">
        <v>1604</v>
      </c>
      <c r="P1510" s="3" t="s">
        <v>7208</v>
      </c>
      <c r="Q1510" s="4" t="s">
        <v>7209</v>
      </c>
      <c r="R1510" s="3" t="s">
        <v>248</v>
      </c>
      <c r="S1510" s="3" t="s">
        <v>210</v>
      </c>
      <c r="T1510" s="3" t="s">
        <v>276</v>
      </c>
      <c r="U1510" s="3" t="s">
        <v>7210</v>
      </c>
      <c r="V1510" s="22" t="str">
        <f t="shared" si="151"/>
        <v>RTNFO; Hora de aviso: 15:05 09/04/2024; Solución: Se recupera 100 mts de reserva y se hace un empalme de 36 hilos con caja de empalme de 48 hilos; Hora de solución: 11:55 10/04/2024; Causa: Intervención de Terceros</v>
      </c>
      <c r="W1510" s="4" t="s">
        <v>213</v>
      </c>
      <c r="X1510" s="3"/>
      <c r="Y1510" s="3"/>
      <c r="Z1510" s="3" t="s">
        <v>69</v>
      </c>
      <c r="AA1510" s="3" t="s">
        <v>70</v>
      </c>
      <c r="AB1510" s="3">
        <v>8485917</v>
      </c>
      <c r="AC1510" s="3" t="s">
        <v>71</v>
      </c>
      <c r="AD1510" s="6">
        <v>0.5625</v>
      </c>
      <c r="AE1510" s="7"/>
      <c r="AF1510" s="7"/>
      <c r="AG1510" s="6">
        <f>Tabla4[[#This Row],[Tiempo Parada de Reloj]]+Tabla4[[#This Row],[Tiempo Autorizado por Telefonica (no Máximo)]]</f>
        <v>0.5625</v>
      </c>
      <c r="AH1510" s="7">
        <f t="shared" ca="1" si="148"/>
        <v>0.30555555556202307</v>
      </c>
      <c r="AI1510" s="8">
        <f t="shared" si="149"/>
        <v>13.5</v>
      </c>
      <c r="AJ1510" s="8">
        <f t="shared" ca="1" si="150"/>
        <v>7.3333333334885538</v>
      </c>
      <c r="AK1510" s="3" t="s">
        <v>73</v>
      </c>
      <c r="AL1510" s="3" t="s">
        <v>70</v>
      </c>
      <c r="AM1510" s="3" t="s">
        <v>106</v>
      </c>
      <c r="AN1510" s="3" t="s">
        <v>73</v>
      </c>
      <c r="AO1510" s="3" t="s">
        <v>106</v>
      </c>
      <c r="AP1510" s="3" t="s">
        <v>106</v>
      </c>
      <c r="AQ1510" s="23">
        <v>45396.94027777778</v>
      </c>
      <c r="AR1510" s="3"/>
      <c r="AS1510" s="23"/>
      <c r="AT1510" s="23"/>
      <c r="AU1510" s="3" t="s">
        <v>1557</v>
      </c>
      <c r="AV1510" s="3" t="s">
        <v>7207</v>
      </c>
      <c r="AW1510" s="3" t="s">
        <v>1323</v>
      </c>
      <c r="AX1510" s="3">
        <v>5.1025299999999998</v>
      </c>
      <c r="AY1510" s="3">
        <v>-73.771529999999998</v>
      </c>
      <c r="AZ1510" s="8" t="str">
        <f>+CONCATENATE("Reportan apertura en el enlace ",Tabla4[[#This Row],[Enlace]]," en el ",Tabla4[[#This Row],[Distancia óptica]]," ocasionado por ",Tabla4[[#This Row],[Causa del daño]])</f>
        <v>Reportan apertura en el enlace Bogotá - Chocontá en el km 24,66 desde choconta ocasionado por Intervención de Terceros</v>
      </c>
      <c r="BA1510" s="8" t="str">
        <f>+CONCATENATE("Para dar solución al incidente ",Tabla4[[#This Row],[Solución]])</f>
        <v>Para dar solución al incidente Se recupera 100 mts de reserva y se hace un empalme de 36 hilos con caja de empalme de 48 hilos</v>
      </c>
      <c r="BB1510" s="3" t="str">
        <f>+_xlfn.CONCAT(Tabla4[[#This Row],[Causa Raiz]]," ",Tabla4[[#This Row],[Solución2]]," (",Tabla4[[#This Row],[Anillo]],"- Cabecera: ",Tabla4[[#This Row],[Cabecera]],"- Operador: ",Tabla4[[#This Row],[Operador]],")")</f>
        <v>Reportan apertura en el enlace Bogotá - Chocontá en el km 24,66 desde choconta ocasionado por Intervención de Terceros Para dar solución al incidente Se recupera 100 mts de reserva y se hace un empalme de 36 hilos con caja de empalme de 48 hilos (TRONCAL- Cabecera: CHOCONTA- Operador: Colombia Telecomunicaciones)</v>
      </c>
    </row>
    <row r="1511" spans="1:54" s="2" customFormat="1" ht="171">
      <c r="A1511" s="38">
        <f t="shared" si="147"/>
        <v>1510</v>
      </c>
      <c r="B1511" s="3">
        <v>8485745</v>
      </c>
      <c r="C1511" s="3" t="s">
        <v>92</v>
      </c>
      <c r="D1511" s="23">
        <v>45391.625</v>
      </c>
      <c r="E1511" s="23">
        <v>45391.802083333336</v>
      </c>
      <c r="F1511" s="1">
        <f t="shared" ca="1" si="152"/>
        <v>0.17708333333575865</v>
      </c>
      <c r="G1511" s="3" t="s">
        <v>55</v>
      </c>
      <c r="H1511" s="41"/>
      <c r="I1511" s="40">
        <v>1314022</v>
      </c>
      <c r="J1511" s="5" t="s">
        <v>568</v>
      </c>
      <c r="K1511" s="3" t="s">
        <v>568</v>
      </c>
      <c r="L1511" s="9" t="s">
        <v>58</v>
      </c>
      <c r="M1511" s="3" t="s">
        <v>373</v>
      </c>
      <c r="N1511" s="3" t="s">
        <v>374</v>
      </c>
      <c r="O1511" s="3" t="s">
        <v>3115</v>
      </c>
      <c r="P1511" s="3"/>
      <c r="Q1511" s="4" t="s">
        <v>7211</v>
      </c>
      <c r="R1511" s="3" t="s">
        <v>346</v>
      </c>
      <c r="S1511" s="3" t="s">
        <v>568</v>
      </c>
      <c r="T1511" s="3" t="s">
        <v>176</v>
      </c>
      <c r="U1511" s="3" t="s">
        <v>7212</v>
      </c>
      <c r="V1511" s="22" t="str">
        <f t="shared" si="151"/>
        <v>RTNFO; Hora de aviso: 15:00 09/04/2024; Solución: Se Recuéraron 30 metros de reserva y se crea una caja de empalme. ; Hora de solución: 19:15 09/04/2024; Causa: Intervención de Terceros. No Identificados</v>
      </c>
      <c r="W1511" s="4" t="s">
        <v>7213</v>
      </c>
      <c r="X1511" s="3"/>
      <c r="Y1511" s="3"/>
      <c r="Z1511" s="3" t="s">
        <v>69</v>
      </c>
      <c r="AA1511" s="3" t="s">
        <v>70</v>
      </c>
      <c r="AB1511" s="3">
        <v>8485676</v>
      </c>
      <c r="AC1511" s="3" t="s">
        <v>71</v>
      </c>
      <c r="AD1511" s="6">
        <v>0</v>
      </c>
      <c r="AE1511" s="7"/>
      <c r="AF1511" s="7"/>
      <c r="AG1511" s="6">
        <f>Tabla4[[#This Row],[Tiempo Parada de Reloj]]+Tabla4[[#This Row],[Tiempo Autorizado por Telefonica (no Máximo)]]</f>
        <v>0</v>
      </c>
      <c r="AH1511" s="7">
        <f t="shared" ca="1" si="148"/>
        <v>0.17708333333575865</v>
      </c>
      <c r="AI1511" s="8">
        <f t="shared" si="149"/>
        <v>0</v>
      </c>
      <c r="AJ1511" s="8">
        <f t="shared" ca="1" si="150"/>
        <v>4.2500000000582077</v>
      </c>
      <c r="AK1511" s="3" t="s">
        <v>88</v>
      </c>
      <c r="AL1511" s="3" t="s">
        <v>70</v>
      </c>
      <c r="AM1511" s="3" t="s">
        <v>106</v>
      </c>
      <c r="AN1511" s="3" t="s">
        <v>106</v>
      </c>
      <c r="AO1511" s="3" t="s">
        <v>119</v>
      </c>
      <c r="AP1511" s="3" t="s">
        <v>119</v>
      </c>
      <c r="AQ1511" s="23">
        <v>45391.827777777777</v>
      </c>
      <c r="AR1511" s="3"/>
      <c r="AS1511" s="23"/>
      <c r="AT1511" s="23"/>
      <c r="AU1511" s="3" t="s">
        <v>568</v>
      </c>
      <c r="AV1511" s="3" t="s">
        <v>69</v>
      </c>
      <c r="AW1511" s="3" t="s">
        <v>1323</v>
      </c>
      <c r="AX1511" s="3">
        <v>3.7174700000000001</v>
      </c>
      <c r="AY1511" s="3">
        <v>-73.699799999999996</v>
      </c>
      <c r="AZ1511" s="8" t="str">
        <f>+CONCATENATE("Reportan apertura en el enlace ",Tabla4[[#This Row],[Enlace]]," en el ",Tabla4[[#This Row],[Distancia óptica]]," ocasionado por ",Tabla4[[#This Row],[Causa del daño]])</f>
        <v>Reportan apertura en el enlace Villavicencio - Calamar en el  ocasionado por Intervención de Terceros. No Identificados</v>
      </c>
      <c r="BA1511" s="8" t="str">
        <f>+CONCATENATE("Para dar solución al incidente ",Tabla4[[#This Row],[Solución]])</f>
        <v xml:space="preserve">Para dar solución al incidente Se Recuéraron 30 metros de reserva y se crea una caja de empalme. </v>
      </c>
      <c r="BB1511" s="3" t="str">
        <f>+_xlfn.CONCAT(Tabla4[[#This Row],[Causa Raiz]]," ",Tabla4[[#This Row],[Solución2]]," (",Tabla4[[#This Row],[Anillo]],"- Cabecera: ",Tabla4[[#This Row],[Cabecera]],"- Operador: ",Tabla4[[#This Row],[Operador]],")")</f>
        <v>Reportan apertura en el enlace Villavicencio - Calamar en el  ocasionado por Intervención de Terceros. No Identificados Para dar solución al incidente Se Recuéraron 30 metros de reserva y se crea una caja de empalme.  (TRONCAL- Cabecera: NA- Operador: Azteca)</v>
      </c>
    </row>
    <row r="1512" spans="1:54" s="2" customFormat="1" ht="242.25">
      <c r="A1512" s="38">
        <f t="shared" si="147"/>
        <v>1511</v>
      </c>
      <c r="B1512" s="3">
        <v>8486447</v>
      </c>
      <c r="C1512" s="3" t="s">
        <v>54</v>
      </c>
      <c r="D1512" s="23">
        <v>45391.75</v>
      </c>
      <c r="E1512" s="23">
        <v>45391.751388888886</v>
      </c>
      <c r="F1512" s="1">
        <f t="shared" ca="1" si="152"/>
        <v>1.3888888861401938E-3</v>
      </c>
      <c r="G1512" s="3" t="s">
        <v>55</v>
      </c>
      <c r="H1512" s="41"/>
      <c r="I1512" s="40"/>
      <c r="J1512" s="5" t="s">
        <v>56</v>
      </c>
      <c r="K1512" s="3" t="s">
        <v>138</v>
      </c>
      <c r="L1512" s="9" t="s">
        <v>78</v>
      </c>
      <c r="M1512" s="3" t="s">
        <v>139</v>
      </c>
      <c r="N1512" s="3" t="s">
        <v>140</v>
      </c>
      <c r="O1512" s="3" t="s">
        <v>7214</v>
      </c>
      <c r="P1512" s="3" t="s">
        <v>7215</v>
      </c>
      <c r="Q1512" s="4" t="s">
        <v>7216</v>
      </c>
      <c r="R1512" s="3" t="s">
        <v>725</v>
      </c>
      <c r="S1512" s="3" t="s">
        <v>145</v>
      </c>
      <c r="T1512" s="3" t="s">
        <v>104</v>
      </c>
      <c r="U1512" s="3" t="s">
        <v>7217</v>
      </c>
      <c r="V1512" s="22" t="str">
        <f t="shared" si="151"/>
        <v>RLFO; Hora de aviso: 18:00 09/04/2024; Solución: Se realiza medidas en empalmes cuando se verifica en nodo enlace ya esta arriba no se vio hilo abierto en empalme; Hora de solución: 18:02 09/04/2024; Causa: Visita Fallida</v>
      </c>
      <c r="W1512" s="4" t="s">
        <v>199</v>
      </c>
      <c r="X1512" s="3"/>
      <c r="Y1512" s="3"/>
      <c r="Z1512" s="3" t="s">
        <v>69</v>
      </c>
      <c r="AA1512" s="3" t="s">
        <v>71</v>
      </c>
      <c r="AB1512" s="3">
        <v>0</v>
      </c>
      <c r="AC1512" s="3" t="s">
        <v>71</v>
      </c>
      <c r="AD1512" s="6">
        <v>0</v>
      </c>
      <c r="AE1512" s="7"/>
      <c r="AF1512" s="7"/>
      <c r="AG1512" s="6">
        <f>Tabla4[[#This Row],[Tiempo Parada de Reloj]]+Tabla4[[#This Row],[Tiempo Autorizado por Telefonica (no Máximo)]]</f>
        <v>0</v>
      </c>
      <c r="AH1512" s="7">
        <f t="shared" ca="1" si="148"/>
        <v>1.3888888861401938E-3</v>
      </c>
      <c r="AI1512" s="8">
        <f t="shared" si="149"/>
        <v>0</v>
      </c>
      <c r="AJ1512" s="8">
        <f t="shared" ca="1" si="150"/>
        <v>3.3333333267364651E-2</v>
      </c>
      <c r="AK1512" s="3" t="s">
        <v>73</v>
      </c>
      <c r="AL1512" s="3" t="s">
        <v>70</v>
      </c>
      <c r="AM1512" s="3" t="s">
        <v>106</v>
      </c>
      <c r="AN1512" s="3" t="s">
        <v>106</v>
      </c>
      <c r="AO1512" s="3" t="s">
        <v>73</v>
      </c>
      <c r="AP1512" s="3" t="s">
        <v>73</v>
      </c>
      <c r="AQ1512" s="23">
        <v>45393.802083333336</v>
      </c>
      <c r="AR1512" s="3"/>
      <c r="AS1512" s="23"/>
      <c r="AT1512" s="23"/>
      <c r="AU1512" s="3" t="s">
        <v>149</v>
      </c>
      <c r="AV1512" s="3" t="s">
        <v>2796</v>
      </c>
      <c r="AW1512" s="3" t="s">
        <v>7218</v>
      </c>
      <c r="AX1512" s="3">
        <v>3.5535000000000001</v>
      </c>
      <c r="AY1512" s="3">
        <v>-76.303100000000001</v>
      </c>
      <c r="AZ1512" s="8" t="str">
        <f>+CONCATENATE("Reportan apertura en el enlace ",Tabla4[[#This Row],[Enlace]]," en el ",Tabla4[[#This Row],[Distancia óptica]]," ocasionado por ",Tabla4[[#This Row],[Causa del daño]])</f>
        <v>Reportan apertura en el enlace Mov. Zamorano - Mov. Caimito en el km 0,573 desde Uk de Vila Palma  ocasionado por Visita Fallida</v>
      </c>
      <c r="BA1512" s="8" t="str">
        <f>+CONCATENATE("Para dar solución al incidente ",Tabla4[[#This Row],[Solución]])</f>
        <v>Para dar solución al incidente Se realiza medidas en empalmes cuando se verifica en nodo enlace ya esta arriba no se vio hilo abierto en empalme</v>
      </c>
      <c r="BB1512" s="3" t="str">
        <f>+_xlfn.CONCAT(Tabla4[[#This Row],[Causa Raiz]]," ",Tabla4[[#This Row],[Solución2]]," (",Tabla4[[#This Row],[Anillo]],"- Cabecera: ",Tabla4[[#This Row],[Cabecera]],"- Operador: ",Tabla4[[#This Row],[Operador]],")")</f>
        <v>Reportan apertura en el enlace Mov. Zamorano - Mov. Caimito en el km 0,573 desde Uk de Vila Palma  ocasionado por Visita Fallida Para dar solución al incidente Se realiza medidas en empalmes cuando se verifica en nodo enlace ya esta arriba no se vio hilo abierto en empalme (Uk Villa Palma- Cabecera: Palmira Centro- Operador: Colombia Telecomunicaciones)</v>
      </c>
    </row>
    <row r="1513" spans="1:54" s="2" customFormat="1" ht="185.25">
      <c r="A1513" s="38">
        <f t="shared" si="147"/>
        <v>1512</v>
      </c>
      <c r="B1513" s="3">
        <v>8483719</v>
      </c>
      <c r="C1513" s="3" t="s">
        <v>54</v>
      </c>
      <c r="D1513" s="23">
        <v>45391.75</v>
      </c>
      <c r="E1513" s="23">
        <v>45391.902777777781</v>
      </c>
      <c r="F1513" s="1">
        <f t="shared" ca="1" si="152"/>
        <v>0.15277777778101154</v>
      </c>
      <c r="G1513" s="3" t="s">
        <v>55</v>
      </c>
      <c r="H1513" s="41"/>
      <c r="I1513" s="40"/>
      <c r="J1513" s="5" t="s">
        <v>56</v>
      </c>
      <c r="K1513" s="3" t="s">
        <v>122</v>
      </c>
      <c r="L1513" s="9" t="s">
        <v>58</v>
      </c>
      <c r="M1513" s="3" t="s">
        <v>123</v>
      </c>
      <c r="N1513" s="3" t="s">
        <v>124</v>
      </c>
      <c r="O1513" s="3" t="s">
        <v>7219</v>
      </c>
      <c r="P1513" s="3" t="s">
        <v>7220</v>
      </c>
      <c r="Q1513" s="4" t="s">
        <v>7221</v>
      </c>
      <c r="R1513" s="3" t="s">
        <v>128</v>
      </c>
      <c r="S1513" s="3" t="s">
        <v>129</v>
      </c>
      <c r="T1513" s="3" t="s">
        <v>146</v>
      </c>
      <c r="U1513" s="3" t="s">
        <v>7222</v>
      </c>
      <c r="V1513" s="22" t="str">
        <f t="shared" si="151"/>
        <v>RLFO; Hora de aviso: 18:00 09/04/2024; Solución: migracion de hilos de servicio en tre empalmes; Hora de solución: 21:40 09/04/2024; Causa: Falla en la Red FiOp</v>
      </c>
      <c r="W1513" s="4" t="s">
        <v>7194</v>
      </c>
      <c r="X1513" s="3"/>
      <c r="Y1513" s="3"/>
      <c r="Z1513" s="3" t="s">
        <v>69</v>
      </c>
      <c r="AA1513" s="3" t="s">
        <v>70</v>
      </c>
      <c r="AB1513" s="3">
        <v>8483719</v>
      </c>
      <c r="AC1513" s="3" t="s">
        <v>71</v>
      </c>
      <c r="AD1513" s="6">
        <v>0</v>
      </c>
      <c r="AE1513" s="7"/>
      <c r="AF1513" s="7"/>
      <c r="AG1513" s="6">
        <f>Tabla4[[#This Row],[Tiempo Parada de Reloj]]+Tabla4[[#This Row],[Tiempo Autorizado por Telefonica (no Máximo)]]</f>
        <v>0</v>
      </c>
      <c r="AH1513" s="7">
        <f t="shared" ca="1" si="148"/>
        <v>0.15277777778101154</v>
      </c>
      <c r="AI1513" s="8">
        <f t="shared" si="149"/>
        <v>0</v>
      </c>
      <c r="AJ1513" s="8">
        <f t="shared" ca="1" si="150"/>
        <v>3.6666666667442769</v>
      </c>
      <c r="AK1513" s="3" t="s">
        <v>88</v>
      </c>
      <c r="AL1513" s="3" t="s">
        <v>71</v>
      </c>
      <c r="AM1513" s="3" t="s">
        <v>88</v>
      </c>
      <c r="AN1513" s="3" t="s">
        <v>88</v>
      </c>
      <c r="AO1513" s="3" t="s">
        <v>106</v>
      </c>
      <c r="AP1513" s="3" t="s">
        <v>106</v>
      </c>
      <c r="AQ1513" s="23">
        <v>45392.588888888888</v>
      </c>
      <c r="AR1513" s="3"/>
      <c r="AS1513" s="23"/>
      <c r="AT1513" s="23"/>
      <c r="AU1513" s="3" t="s">
        <v>467</v>
      </c>
      <c r="AV1513" s="3" t="s">
        <v>7223</v>
      </c>
      <c r="AW1513" s="3" t="s">
        <v>4336</v>
      </c>
      <c r="AX1513" s="3">
        <v>10.978070000000001</v>
      </c>
      <c r="AY1513" s="3">
        <v>-74.792005000000003</v>
      </c>
      <c r="AZ1513" s="8" t="str">
        <f>+CONCATENATE("Reportan apertura en el enlace ",Tabla4[[#This Row],[Enlace]]," en el ",Tabla4[[#This Row],[Distancia óptica]]," ocasionado por ",Tabla4[[#This Row],[Causa del daño]])</f>
        <v>Reportan apertura en el enlace Armarios 12 - Armario 13 en el km 0,422 desde centro  ocasionado por Falla en la Red FiOp</v>
      </c>
      <c r="BA1513" s="8" t="str">
        <f>+CONCATENATE("Para dar solución al incidente ",Tabla4[[#This Row],[Solución]])</f>
        <v>Para dar solución al incidente migracion de hilos de servicio en tre empalmes</v>
      </c>
      <c r="BB1513" s="3" t="str">
        <f>+_xlfn.CONCAT(Tabla4[[#This Row],[Causa Raiz]]," ",Tabla4[[#This Row],[Solución2]]," (",Tabla4[[#This Row],[Anillo]],"- Cabecera: ",Tabla4[[#This Row],[Cabecera]],"- Operador: ",Tabla4[[#This Row],[Operador]],")")</f>
        <v>Reportan apertura en el enlace Armarios 12 - Armario 13 en el km 0,422 desde centro  ocasionado por Falla en la Red FiOp Para dar solución al incidente migracion de hilos de servicio en tre empalmes (lienal- Cabecera: Armario 13- Operador: Colombia Telecomunicaciones)</v>
      </c>
    </row>
    <row r="1514" spans="1:54" s="2" customFormat="1" ht="185.25">
      <c r="A1514" s="38">
        <f t="shared" si="147"/>
        <v>1513</v>
      </c>
      <c r="B1514" s="3">
        <v>8485865</v>
      </c>
      <c r="C1514" s="3" t="s">
        <v>136</v>
      </c>
      <c r="D1514" s="23">
        <v>45391.78125</v>
      </c>
      <c r="E1514" s="23">
        <v>45391.850694444445</v>
      </c>
      <c r="F1514" s="1">
        <f t="shared" ca="1" si="152"/>
        <v>6.9444444445252884E-2</v>
      </c>
      <c r="G1514" s="3" t="s">
        <v>55</v>
      </c>
      <c r="H1514" s="41"/>
      <c r="I1514" s="40"/>
      <c r="J1514" s="5" t="s">
        <v>137</v>
      </c>
      <c r="K1514" s="3" t="s">
        <v>57</v>
      </c>
      <c r="L1514" s="9" t="s">
        <v>78</v>
      </c>
      <c r="M1514" s="3" t="s">
        <v>59</v>
      </c>
      <c r="N1514" s="3" t="s">
        <v>60</v>
      </c>
      <c r="O1514" s="3" t="s">
        <v>7224</v>
      </c>
      <c r="P1514" s="3" t="s">
        <v>7225</v>
      </c>
      <c r="Q1514" s="4" t="s">
        <v>7226</v>
      </c>
      <c r="R1514" s="3" t="s">
        <v>378</v>
      </c>
      <c r="S1514" s="3" t="s">
        <v>65</v>
      </c>
      <c r="T1514" s="3" t="s">
        <v>256</v>
      </c>
      <c r="U1514" s="3" t="s">
        <v>7227</v>
      </c>
      <c r="V1514" s="22" t="str">
        <f t="shared" si="151"/>
        <v>RBHFO; Hora de aviso: 18:45 09/04/2024; Solución: se refusiona hilo de servicio ; Hora de solución: 20:25 09/04/2024; Causa: Falla de Empalme de FiOp</v>
      </c>
      <c r="W1514" s="4" t="s">
        <v>68</v>
      </c>
      <c r="X1514" s="3"/>
      <c r="Y1514" s="3"/>
      <c r="Z1514" s="3" t="s">
        <v>69</v>
      </c>
      <c r="AA1514" s="3" t="s">
        <v>70</v>
      </c>
      <c r="AB1514" s="3">
        <v>8485865</v>
      </c>
      <c r="AC1514" s="3" t="s">
        <v>71</v>
      </c>
      <c r="AD1514" s="6">
        <v>0</v>
      </c>
      <c r="AE1514" s="7"/>
      <c r="AF1514" s="7"/>
      <c r="AG1514" s="6">
        <f>Tabla4[[#This Row],[Tiempo Parada de Reloj]]+Tabla4[[#This Row],[Tiempo Autorizado por Telefonica (no Máximo)]]</f>
        <v>0</v>
      </c>
      <c r="AH1514" s="7">
        <f t="shared" ca="1" si="148"/>
        <v>6.9444444445252884E-2</v>
      </c>
      <c r="AI1514" s="8">
        <f t="shared" si="149"/>
        <v>0</v>
      </c>
      <c r="AJ1514" s="8">
        <f t="shared" ca="1" si="150"/>
        <v>1.6666666666860692</v>
      </c>
      <c r="AK1514" s="3" t="s">
        <v>73</v>
      </c>
      <c r="AL1514" s="3" t="s">
        <v>71</v>
      </c>
      <c r="AM1514" s="3" t="s">
        <v>88</v>
      </c>
      <c r="AN1514" s="3" t="s">
        <v>88</v>
      </c>
      <c r="AO1514" s="3" t="s">
        <v>106</v>
      </c>
      <c r="AP1514" s="3" t="s">
        <v>106</v>
      </c>
      <c r="AQ1514" s="23">
        <v>45393.488888888889</v>
      </c>
      <c r="AR1514" s="3"/>
      <c r="AS1514" s="23"/>
      <c r="AT1514" s="23"/>
      <c r="AU1514" s="3" t="s">
        <v>298</v>
      </c>
      <c r="AV1514" s="3" t="s">
        <v>7228</v>
      </c>
      <c r="AW1514" s="3" t="s">
        <v>2807</v>
      </c>
      <c r="AX1514" s="3">
        <v>4.6025200000000002</v>
      </c>
      <c r="AY1514" s="3">
        <v>-74.085989999999995</v>
      </c>
      <c r="AZ1514" s="8" t="str">
        <f>+CONCATENATE("Reportan apertura en el enlace ",Tabla4[[#This Row],[Enlace]]," en el ",Tabla4[[#This Row],[Distancia óptica]]," ocasionado por ",Tabla4[[#This Row],[Causa del daño]])</f>
        <v>Reportan apertura en el enlace Mov. Colegio La Giralda - Mov. La Playa en el km 4,7 desde Mov. Colegio La Giralda ocasionado por Falla de Empalme de FiOp</v>
      </c>
      <c r="BA1514" s="8" t="str">
        <f>+CONCATENATE("Para dar solución al incidente ",Tabla4[[#This Row],[Solución]])</f>
        <v xml:space="preserve">Para dar solución al incidente se refusiona hilo de servicio </v>
      </c>
      <c r="BB1514" s="3" t="str">
        <f>+_xlfn.CONCAT(Tabla4[[#This Row],[Causa Raiz]]," ",Tabla4[[#This Row],[Solución2]]," (",Tabla4[[#This Row],[Anillo]],"- Cabecera: ",Tabla4[[#This Row],[Cabecera]],"- Operador: ",Tabla4[[#This Row],[Operador]],")")</f>
        <v>Reportan apertura en el enlace Mov. Colegio La Giralda - Mov. La Playa en el km 4,7 desde Mov. Colegio La Giralda ocasionado por Falla de Empalme de FiOp Para dar solución al incidente se refusiona hilo de servicio  (Anillo 5- Cabecera: Kimberly y San Victorino- Operador: Infraco)</v>
      </c>
    </row>
    <row r="1515" spans="1:54" s="2" customFormat="1" ht="213.75">
      <c r="A1515" s="38">
        <f t="shared" si="147"/>
        <v>1514</v>
      </c>
      <c r="B1515" s="3">
        <v>8486130</v>
      </c>
      <c r="C1515" s="3" t="s">
        <v>163</v>
      </c>
      <c r="D1515" s="23">
        <v>45391.791666666664</v>
      </c>
      <c r="E1515" s="23">
        <v>45392.104166666664</v>
      </c>
      <c r="F1515" s="1">
        <f t="shared" ca="1" si="152"/>
        <v>0.3125</v>
      </c>
      <c r="G1515" s="3" t="s">
        <v>55</v>
      </c>
      <c r="H1515" s="41"/>
      <c r="I1515" s="40"/>
      <c r="J1515" s="5" t="s">
        <v>56</v>
      </c>
      <c r="K1515" s="3" t="s">
        <v>77</v>
      </c>
      <c r="L1515" s="9" t="s">
        <v>78</v>
      </c>
      <c r="M1515" s="3" t="s">
        <v>79</v>
      </c>
      <c r="N1515" s="3" t="s">
        <v>1286</v>
      </c>
      <c r="O1515" s="3" t="s">
        <v>7229</v>
      </c>
      <c r="P1515" s="3" t="s">
        <v>6856</v>
      </c>
      <c r="Q1515" s="4" t="s">
        <v>7230</v>
      </c>
      <c r="R1515" s="3" t="s">
        <v>741</v>
      </c>
      <c r="S1515" s="3" t="s">
        <v>249</v>
      </c>
      <c r="T1515" s="3" t="s">
        <v>276</v>
      </c>
      <c r="U1515" s="3" t="s">
        <v>7231</v>
      </c>
      <c r="V1515" s="22" t="str">
        <f t="shared" si="151"/>
        <v>RDFO; Hora de aviso: 19:00 09/04/2024; Solución: se Instalan 6 metros de Cable Rize  y se realiza el empalme de 18  hilos con 2 bandeja de empalme. ; Hora de solución: 2:30 10/04/2024; Causa: Intervención de Terceros</v>
      </c>
      <c r="W1515" s="4" t="s">
        <v>160</v>
      </c>
      <c r="X1515" s="3"/>
      <c r="Y1515" s="3"/>
      <c r="Z1515" s="3" t="s">
        <v>69</v>
      </c>
      <c r="AA1515" s="3" t="s">
        <v>70</v>
      </c>
      <c r="AB1515" s="3">
        <v>8486130</v>
      </c>
      <c r="AC1515" s="3" t="s">
        <v>70</v>
      </c>
      <c r="AD1515" s="6">
        <v>0.11458333333333333</v>
      </c>
      <c r="AE1515" s="7"/>
      <c r="AF1515" s="7"/>
      <c r="AG1515" s="6">
        <f>Tabla4[[#This Row],[Tiempo Parada de Reloj]]+Tabla4[[#This Row],[Tiempo Autorizado por Telefonica (no Máximo)]]</f>
        <v>0.11458333333333333</v>
      </c>
      <c r="AH1515" s="7">
        <f t="shared" ca="1" si="148"/>
        <v>0.19791666666666669</v>
      </c>
      <c r="AI1515" s="8">
        <f t="shared" si="149"/>
        <v>2.75</v>
      </c>
      <c r="AJ1515" s="8">
        <f t="shared" ca="1" si="150"/>
        <v>4.75</v>
      </c>
      <c r="AK1515" s="3" t="s">
        <v>73</v>
      </c>
      <c r="AL1515" s="3" t="s">
        <v>70</v>
      </c>
      <c r="AM1515" s="3" t="s">
        <v>106</v>
      </c>
      <c r="AN1515" s="3" t="s">
        <v>106</v>
      </c>
      <c r="AO1515" s="3" t="s">
        <v>119</v>
      </c>
      <c r="AP1515" s="3" t="s">
        <v>98</v>
      </c>
      <c r="AQ1515" s="23">
        <v>45393.776388888888</v>
      </c>
      <c r="AR1515" s="3"/>
      <c r="AS1515" s="23"/>
      <c r="AT1515" s="23"/>
      <c r="AU1515" s="3" t="s">
        <v>710</v>
      </c>
      <c r="AV1515" s="3" t="s">
        <v>1842</v>
      </c>
      <c r="AW1515" s="3" t="s">
        <v>1311</v>
      </c>
      <c r="AX1515" s="3">
        <v>4.7991999999999999</v>
      </c>
      <c r="AY1515" s="3">
        <v>-74.111500000000007</v>
      </c>
      <c r="AZ1515" s="8" t="str">
        <f>+CONCATENATE("Reportan apertura en el enlace ",Tabla4[[#This Row],[Enlace]]," en el ",Tabla4[[#This Row],[Distancia óptica]]," ocasionado por ",Tabla4[[#This Row],[Causa del daño]])</f>
        <v>Reportan apertura en el enlace Mov. Barrilito Del Cheff - Mov. Cota en el km 0,050 desde Cheff ocasionado por Intervención de Terceros</v>
      </c>
      <c r="BA1515" s="8" t="str">
        <f>+CONCATENATE("Para dar solución al incidente ",Tabla4[[#This Row],[Solución]])</f>
        <v xml:space="preserve">Para dar solución al incidente se Instalan 6 metros de Cable Rize  y se realiza el empalme de 18  hilos con 2 bandeja de empalme. </v>
      </c>
      <c r="BB1515" s="3" t="str">
        <f>+_xlfn.CONCAT(Tabla4[[#This Row],[Causa Raiz]]," ",Tabla4[[#This Row],[Solución2]]," (",Tabla4[[#This Row],[Anillo]],"- Cabecera: ",Tabla4[[#This Row],[Cabecera]],"- Operador: ",Tabla4[[#This Row],[Operador]],")")</f>
        <v>Reportan apertura en el enlace Mov. Barrilito Del Cheff - Mov. Cota en el km 0,050 desde Cheff ocasionado por Intervención de Terceros Para dar solución al incidente se Instalan 6 metros de Cable Rize  y se realiza el empalme de 18  hilos con 2 bandeja de empalme.  (UK- Cabecera: Cota- Operador: Colombia Telecomunicaciones)</v>
      </c>
    </row>
    <row r="1516" spans="1:54" s="2" customFormat="1" ht="199.5">
      <c r="A1516" s="38">
        <f t="shared" si="147"/>
        <v>1515</v>
      </c>
      <c r="B1516" s="3">
        <v>8487971</v>
      </c>
      <c r="C1516" s="3" t="s">
        <v>54</v>
      </c>
      <c r="D1516" s="23">
        <v>45392.177083333336</v>
      </c>
      <c r="E1516" s="23">
        <v>45392.711805555555</v>
      </c>
      <c r="F1516" s="1">
        <f t="shared" ca="1" si="152"/>
        <v>0.53472222221898846</v>
      </c>
      <c r="G1516" s="3" t="s">
        <v>55</v>
      </c>
      <c r="H1516" s="41"/>
      <c r="I1516" s="40"/>
      <c r="J1516" s="5" t="s">
        <v>56</v>
      </c>
      <c r="K1516" s="3" t="s">
        <v>138</v>
      </c>
      <c r="L1516" s="9" t="s">
        <v>78</v>
      </c>
      <c r="M1516" s="3" t="s">
        <v>139</v>
      </c>
      <c r="N1516" s="3" t="s">
        <v>721</v>
      </c>
      <c r="O1516" s="3" t="s">
        <v>7232</v>
      </c>
      <c r="P1516" s="3" t="s">
        <v>7233</v>
      </c>
      <c r="Q1516" s="4" t="s">
        <v>7234</v>
      </c>
      <c r="R1516" s="3" t="s">
        <v>725</v>
      </c>
      <c r="S1516" s="3" t="s">
        <v>145</v>
      </c>
      <c r="T1516" s="3" t="s">
        <v>146</v>
      </c>
      <c r="U1516" s="3" t="s">
        <v>7235</v>
      </c>
      <c r="V1516" s="22" t="str">
        <f t="shared" si="151"/>
        <v>RLFO; Hora de aviso: 4:15 10/04/2024; Solución: Se realiza migración de hilos entre empalmes ; Hora de solución: 17:05 10/04/2024; Causa: Falla en la Red FiOp</v>
      </c>
      <c r="W1516" s="4" t="s">
        <v>557</v>
      </c>
      <c r="X1516" s="3"/>
      <c r="Y1516" s="3"/>
      <c r="Z1516" s="3" t="s">
        <v>69</v>
      </c>
      <c r="AA1516" s="3" t="s">
        <v>70</v>
      </c>
      <c r="AB1516" s="3">
        <v>8487971</v>
      </c>
      <c r="AC1516" s="3" t="s">
        <v>70</v>
      </c>
      <c r="AD1516" s="6">
        <v>0.37708333333333333</v>
      </c>
      <c r="AE1516" s="7"/>
      <c r="AF1516" s="7"/>
      <c r="AG1516" s="6">
        <f>Tabla4[[#This Row],[Tiempo Parada de Reloj]]+Tabla4[[#This Row],[Tiempo Autorizado por Telefonica (no Máximo)]]</f>
        <v>0.37708333333333333</v>
      </c>
      <c r="AH1516" s="7">
        <f t="shared" ca="1" si="148"/>
        <v>0.15763888888565514</v>
      </c>
      <c r="AI1516" s="8">
        <f t="shared" si="149"/>
        <v>9.0500000000000007</v>
      </c>
      <c r="AJ1516" s="8">
        <f t="shared" ca="1" si="150"/>
        <v>3.7833333332557233</v>
      </c>
      <c r="AK1516" s="3" t="s">
        <v>106</v>
      </c>
      <c r="AL1516" s="3" t="s">
        <v>70</v>
      </c>
      <c r="AM1516" s="3" t="s">
        <v>98</v>
      </c>
      <c r="AN1516" s="3" t="s">
        <v>73</v>
      </c>
      <c r="AO1516" s="3" t="s">
        <v>119</v>
      </c>
      <c r="AP1516" s="3" t="s">
        <v>119</v>
      </c>
      <c r="AQ1516" s="23">
        <v>45394.593055555553</v>
      </c>
      <c r="AR1516" s="3"/>
      <c r="AS1516" s="23"/>
      <c r="AT1516" s="23"/>
      <c r="AU1516" s="3" t="s">
        <v>1040</v>
      </c>
      <c r="AV1516" s="3" t="s">
        <v>6620</v>
      </c>
      <c r="AW1516" s="3" t="s">
        <v>1311</v>
      </c>
      <c r="AX1516" s="3">
        <v>3.26126</v>
      </c>
      <c r="AY1516" s="3">
        <v>-76.55641</v>
      </c>
      <c r="AZ1516" s="8" t="str">
        <f>+CONCATENATE("Reportan apertura en el enlace ",Tabla4[[#This Row],[Enlace]]," en el ",Tabla4[[#This Row],[Distancia óptica]]," ocasionado por ",Tabla4[[#This Row],[Causa del daño]])</f>
        <v>Reportan apertura en el enlace Mov. Ciudad Country - Mov. Lagos de Alfaguara en el Km 6,8 desde Ciduad Country ocasionado por Falla en la Red FiOp</v>
      </c>
      <c r="BA1516" s="8" t="str">
        <f>+CONCATENATE("Para dar solución al incidente ",Tabla4[[#This Row],[Solución]])</f>
        <v xml:space="preserve">Para dar solución al incidente Se realiza migración de hilos entre empalmes </v>
      </c>
      <c r="BB1516" s="3" t="str">
        <f>+_xlfn.CONCAT(Tabla4[[#This Row],[Causa Raiz]]," ",Tabla4[[#This Row],[Solución2]]," (",Tabla4[[#This Row],[Anillo]],"- Cabecera: ",Tabla4[[#This Row],[Cabecera]],"- Operador: ",Tabla4[[#This Row],[Operador]],")")</f>
        <v>Reportan apertura en el enlace Mov. Ciudad Country - Mov. Lagos de Alfaguara en el Km 6,8 desde Ciduad Country ocasionado por Falla en la Red FiOp Para dar solución al incidente Se realiza migración de hilos entre empalmes  (UK- Cabecera: JAMUNDI CENTRO - Operador: Colombia Telecomunicaciones)</v>
      </c>
    </row>
    <row r="1517" spans="1:54" s="2" customFormat="1" ht="156.75">
      <c r="A1517" s="38">
        <f t="shared" si="147"/>
        <v>1516</v>
      </c>
      <c r="B1517" s="3">
        <v>8488236</v>
      </c>
      <c r="C1517" s="3" t="s">
        <v>92</v>
      </c>
      <c r="D1517" s="23">
        <v>45392.333333333336</v>
      </c>
      <c r="E1517" s="23">
        <v>45393.472222222219</v>
      </c>
      <c r="F1517" s="1">
        <f t="shared" ca="1" si="152"/>
        <v>1.1388888888832298</v>
      </c>
      <c r="G1517" s="3" t="s">
        <v>164</v>
      </c>
      <c r="H1517" s="41" t="s">
        <v>165</v>
      </c>
      <c r="I1517" s="40" t="s">
        <v>7236</v>
      </c>
      <c r="J1517" s="5" t="s">
        <v>490</v>
      </c>
      <c r="K1517" s="3" t="s">
        <v>490</v>
      </c>
      <c r="L1517" s="9" t="s">
        <v>58</v>
      </c>
      <c r="M1517" s="3" t="s">
        <v>383</v>
      </c>
      <c r="N1517" s="3" t="s">
        <v>384</v>
      </c>
      <c r="O1517" s="3" t="s">
        <v>3065</v>
      </c>
      <c r="P1517" s="3" t="s">
        <v>7237</v>
      </c>
      <c r="Q1517" s="4" t="s">
        <v>7238</v>
      </c>
      <c r="R1517" s="3" t="s">
        <v>388</v>
      </c>
      <c r="S1517" s="3" t="s">
        <v>494</v>
      </c>
      <c r="T1517" s="3" t="s">
        <v>66</v>
      </c>
      <c r="U1517" s="3" t="s">
        <v>7239</v>
      </c>
      <c r="V1517" s="22" t="str">
        <f t="shared" si="151"/>
        <v>RTNFO; Hora de aviso: 8:00 10/04/2024; Solución: se realiza instalación de caja de empalme; Hora de solución: 11:20 11/04/2024; Causa: Vandalismo</v>
      </c>
      <c r="W1517" s="4" t="s">
        <v>7240</v>
      </c>
      <c r="X1517" s="3"/>
      <c r="Y1517" s="3"/>
      <c r="Z1517" s="3" t="s">
        <v>69</v>
      </c>
      <c r="AA1517" s="3" t="s">
        <v>71</v>
      </c>
      <c r="AB1517" s="3">
        <v>0</v>
      </c>
      <c r="AC1517" s="3" t="s">
        <v>71</v>
      </c>
      <c r="AD1517" s="6">
        <v>0</v>
      </c>
      <c r="AE1517" s="7"/>
      <c r="AF1517" s="7"/>
      <c r="AG1517" s="6">
        <f>Tabla4[[#This Row],[Tiempo Parada de Reloj]]+Tabla4[[#This Row],[Tiempo Autorizado por Telefonica (no Máximo)]]</f>
        <v>0</v>
      </c>
      <c r="AH1517" s="7">
        <f t="shared" ca="1" si="148"/>
        <v>1.1388888888832298</v>
      </c>
      <c r="AI1517" s="8">
        <f t="shared" si="149"/>
        <v>0</v>
      </c>
      <c r="AJ1517" s="8">
        <f t="shared" ca="1" si="150"/>
        <v>27.333333333197515</v>
      </c>
      <c r="AK1517" s="3" t="s">
        <v>98</v>
      </c>
      <c r="AL1517" s="3" t="s">
        <v>70</v>
      </c>
      <c r="AM1517" s="3" t="s">
        <v>73</v>
      </c>
      <c r="AN1517" s="3" t="s">
        <v>72</v>
      </c>
      <c r="AO1517" s="3"/>
      <c r="AP1517" s="3"/>
      <c r="AQ1517" s="23">
        <f ca="1">NOW()</f>
        <v>45503.696834953706</v>
      </c>
      <c r="AR1517" s="3"/>
      <c r="AS1517" s="23"/>
      <c r="AT1517" s="23"/>
      <c r="AU1517" s="3" t="s">
        <v>494</v>
      </c>
      <c r="AV1517" s="3" t="s">
        <v>4807</v>
      </c>
      <c r="AW1517" s="3" t="s">
        <v>76</v>
      </c>
      <c r="AX1517" s="3" t="s">
        <v>69</v>
      </c>
      <c r="AY1517" s="3" t="s">
        <v>69</v>
      </c>
      <c r="AZ1517" s="8" t="str">
        <f>+CONCATENATE("Reportan apertura en el enlace ",Tabla4[[#This Row],[Enlace]]," en el ",Tabla4[[#This Row],[Distancia óptica]]," ocasionado por ",Tabla4[[#This Row],[Causa del daño]])</f>
        <v>Reportan apertura en el enlace Cartagena - Sabanalarga en el km 0,42 desde Torices ocasionado por Vandalismo</v>
      </c>
      <c r="BA1517" s="8" t="str">
        <f>+CONCATENATE("Para dar solución al incidente ",Tabla4[[#This Row],[Solución]])</f>
        <v>Para dar solución al incidente se realiza instalación de caja de empalme</v>
      </c>
      <c r="BB1517" s="3" t="str">
        <f>+_xlfn.CONCAT(Tabla4[[#This Row],[Causa Raiz]]," ",Tabla4[[#This Row],[Solución2]]," (",Tabla4[[#This Row],[Anillo]],"- Cabecera: ",Tabla4[[#This Row],[Cabecera]],"- Operador: ",Tabla4[[#This Row],[Operador]],")")</f>
        <v>Reportan apertura en el enlace Cartagena - Sabanalarga en el km 0,42 desde Torices ocasionado por Vandalismo Para dar solución al incidente se realiza instalación de caja de empalme (Troncal- Cabecera: Torices- Operador: UNE)</v>
      </c>
    </row>
    <row r="1518" spans="1:54" s="2" customFormat="1" ht="285">
      <c r="A1518" s="38">
        <f t="shared" si="147"/>
        <v>1517</v>
      </c>
      <c r="B1518" s="3">
        <v>8487833</v>
      </c>
      <c r="C1518" s="3" t="s">
        <v>54</v>
      </c>
      <c r="D1518" s="23">
        <v>45392.361111111109</v>
      </c>
      <c r="E1518" s="23">
        <v>45393.375</v>
      </c>
      <c r="F1518" s="1">
        <f t="shared" ca="1" si="152"/>
        <v>1.0138888888905058</v>
      </c>
      <c r="G1518" s="3" t="s">
        <v>55</v>
      </c>
      <c r="H1518" s="41"/>
      <c r="I1518" s="40"/>
      <c r="J1518" s="5" t="s">
        <v>56</v>
      </c>
      <c r="K1518" s="3" t="s">
        <v>203</v>
      </c>
      <c r="L1518" s="9" t="s">
        <v>78</v>
      </c>
      <c r="M1518" s="3" t="s">
        <v>204</v>
      </c>
      <c r="N1518" s="3" t="s">
        <v>217</v>
      </c>
      <c r="O1518" s="3" t="s">
        <v>7241</v>
      </c>
      <c r="P1518" s="3" t="s">
        <v>7242</v>
      </c>
      <c r="Q1518" s="4" t="s">
        <v>7243</v>
      </c>
      <c r="R1518" s="3" t="s">
        <v>1515</v>
      </c>
      <c r="S1518" s="3" t="s">
        <v>221</v>
      </c>
      <c r="T1518" s="3" t="s">
        <v>176</v>
      </c>
      <c r="U1518" s="3" t="s">
        <v>7244</v>
      </c>
      <c r="V1518" s="22" t="str">
        <f t="shared" si="151"/>
        <v>RLFO; Hora de aviso: 8:40 10/04/2024; Solución: Se realiza un tendido de 300 mts y hacer un empalme de 24 hilos y armar la caja terminal para hacer 8 fusiones ; Hora de solución: 9:00 11/04/2024; Causa: Intervención de Terceros. No Identificados</v>
      </c>
      <c r="W1518" s="4" t="s">
        <v>7245</v>
      </c>
      <c r="X1518" s="3" t="s">
        <v>7246</v>
      </c>
      <c r="Y1518" s="3" t="s">
        <v>7247</v>
      </c>
      <c r="Z1518" s="3" t="s">
        <v>119</v>
      </c>
      <c r="AA1518" s="3" t="s">
        <v>70</v>
      </c>
      <c r="AB1518" s="3">
        <v>8487833</v>
      </c>
      <c r="AC1518" s="3" t="s">
        <v>71</v>
      </c>
      <c r="AD1518" s="6">
        <v>0.84861111111111109</v>
      </c>
      <c r="AE1518" s="7"/>
      <c r="AF1518" s="7"/>
      <c r="AG1518" s="6">
        <f>Tabla4[[#This Row],[Tiempo Parada de Reloj]]+Tabla4[[#This Row],[Tiempo Autorizado por Telefonica (no Máximo)]]</f>
        <v>0.84861111111111109</v>
      </c>
      <c r="AH1518" s="7">
        <f t="shared" ca="1" si="148"/>
        <v>0.16527777777939467</v>
      </c>
      <c r="AI1518" s="8">
        <f t="shared" si="149"/>
        <v>20.366666666666667</v>
      </c>
      <c r="AJ1518" s="8">
        <f t="shared" ca="1" si="150"/>
        <v>3.9666666667054722</v>
      </c>
      <c r="AK1518" s="3" t="s">
        <v>98</v>
      </c>
      <c r="AL1518" s="3" t="s">
        <v>70</v>
      </c>
      <c r="AM1518" s="3" t="s">
        <v>73</v>
      </c>
      <c r="AN1518" s="3" t="s">
        <v>72</v>
      </c>
      <c r="AO1518" s="3" t="s">
        <v>119</v>
      </c>
      <c r="AP1518" s="3" t="s">
        <v>119</v>
      </c>
      <c r="AQ1518" s="23">
        <v>45397.934027777781</v>
      </c>
      <c r="AR1518" s="3"/>
      <c r="AS1518" s="23"/>
      <c r="AT1518" s="23"/>
      <c r="AU1518" s="3" t="s">
        <v>192</v>
      </c>
      <c r="AV1518" s="3" t="s">
        <v>7248</v>
      </c>
      <c r="AW1518" s="3" t="s">
        <v>7249</v>
      </c>
      <c r="AX1518" s="3">
        <v>7.0787699999999996</v>
      </c>
      <c r="AY1518" s="3">
        <v>-73.831000000000003</v>
      </c>
      <c r="AZ1518" s="8" t="str">
        <f>+CONCATENATE("Reportan apertura en el enlace ",Tabla4[[#This Row],[Enlace]]," en el ",Tabla4[[#This Row],[Distancia óptica]]," ocasionado por ",Tabla4[[#This Row],[Causa del daño]])</f>
        <v>Reportan apertura en el enlace Mov. La Paz - Mov. Aguas de Barrancabermeja en el Km 0,102 desde Aguas Barrancabermeja ocasionado por Intervención de Terceros. No Identificados</v>
      </c>
      <c r="BA1518" s="8" t="str">
        <f>+CONCATENATE("Para dar solución al incidente ",Tabla4[[#This Row],[Solución]])</f>
        <v xml:space="preserve">Para dar solución al incidente Se realiza un tendido de 300 mts y hacer un empalme de 24 hilos y armar la caja terminal para hacer 8 fusiones </v>
      </c>
      <c r="BB1518" s="3" t="str">
        <f>+_xlfn.CONCAT(Tabla4[[#This Row],[Causa Raiz]]," ",Tabla4[[#This Row],[Solución2]]," (",Tabla4[[#This Row],[Anillo]],"- Cabecera: ",Tabla4[[#This Row],[Cabecera]],"- Operador: ",Tabla4[[#This Row],[Operador]],")")</f>
        <v>Reportan apertura en el enlace Mov. La Paz - Mov. Aguas de Barrancabermeja en el Km 0,102 desde Aguas Barrancabermeja ocasionado por Intervención de Terceros. No Identificados Para dar solución al incidente Se realiza un tendido de 300 mts y hacer un empalme de 24 hilos y armar la caja terminal para hacer 8 fusiones  (Uk Aguas de Barrancabermeja- Cabecera: Barranca Éxito- Operador: Colombia Telecomunicaciones)</v>
      </c>
    </row>
    <row r="1519" spans="1:54" s="2" customFormat="1" ht="185.25">
      <c r="A1519" s="38">
        <f t="shared" si="147"/>
        <v>1518</v>
      </c>
      <c r="B1519" s="3">
        <v>8488557</v>
      </c>
      <c r="C1519" s="3" t="s">
        <v>163</v>
      </c>
      <c r="D1519" s="23">
        <v>45392.395833333336</v>
      </c>
      <c r="E1519" s="23">
        <v>45392.506944444445</v>
      </c>
      <c r="F1519" s="1">
        <f t="shared" ca="1" si="152"/>
        <v>0.11111111110949423</v>
      </c>
      <c r="G1519" s="3" t="s">
        <v>55</v>
      </c>
      <c r="H1519" s="41"/>
      <c r="I1519" s="40"/>
      <c r="J1519" s="5" t="s">
        <v>56</v>
      </c>
      <c r="K1519" s="3" t="s">
        <v>122</v>
      </c>
      <c r="L1519" s="9" t="s">
        <v>78</v>
      </c>
      <c r="M1519" s="3" t="s">
        <v>123</v>
      </c>
      <c r="N1519" s="3" t="s">
        <v>124</v>
      </c>
      <c r="O1519" s="3" t="s">
        <v>7250</v>
      </c>
      <c r="P1519" s="3" t="s">
        <v>7251</v>
      </c>
      <c r="Q1519" s="4" t="s">
        <v>7252</v>
      </c>
      <c r="R1519" s="3" t="s">
        <v>505</v>
      </c>
      <c r="S1519" s="3" t="s">
        <v>129</v>
      </c>
      <c r="T1519" s="3" t="s">
        <v>66</v>
      </c>
      <c r="U1519" s="3" t="s">
        <v>4503</v>
      </c>
      <c r="V1519" s="22" t="str">
        <f t="shared" si="151"/>
        <v>RDFO; Hora de aviso: 9:30 10/04/2024; Solución: Se recupera 50 mts de reserva y se hace un empalme de 48 hilos; Hora de solución: 12:10 10/04/2024; Causa: Vandalismo</v>
      </c>
      <c r="W1519" s="4" t="s">
        <v>557</v>
      </c>
      <c r="X1519" s="3"/>
      <c r="Y1519" s="3"/>
      <c r="Z1519" s="3" t="s">
        <v>69</v>
      </c>
      <c r="AA1519" s="3" t="s">
        <v>71</v>
      </c>
      <c r="AB1519" s="3">
        <v>0</v>
      </c>
      <c r="AC1519" s="3" t="s">
        <v>71</v>
      </c>
      <c r="AD1519" s="6">
        <v>0</v>
      </c>
      <c r="AE1519" s="7"/>
      <c r="AF1519" s="7"/>
      <c r="AG1519" s="6">
        <f>Tabla4[[#This Row],[Tiempo Parada de Reloj]]+Tabla4[[#This Row],[Tiempo Autorizado por Telefonica (no Máximo)]]</f>
        <v>0</v>
      </c>
      <c r="AH1519" s="7">
        <f t="shared" ca="1" si="148"/>
        <v>0.11111111110949423</v>
      </c>
      <c r="AI1519" s="8">
        <f t="shared" si="149"/>
        <v>0</v>
      </c>
      <c r="AJ1519" s="8">
        <f t="shared" ca="1" si="150"/>
        <v>2.6666666666278616</v>
      </c>
      <c r="AK1519" s="3" t="s">
        <v>98</v>
      </c>
      <c r="AL1519" s="3" t="s">
        <v>71</v>
      </c>
      <c r="AM1519" s="3" t="s">
        <v>69</v>
      </c>
      <c r="AN1519" s="3" t="s">
        <v>98</v>
      </c>
      <c r="AO1519" s="3" t="s">
        <v>106</v>
      </c>
      <c r="AP1519" s="3" t="s">
        <v>106</v>
      </c>
      <c r="AQ1519" s="23">
        <v>45394.572916666664</v>
      </c>
      <c r="AR1519" s="3"/>
      <c r="AS1519" s="23"/>
      <c r="AT1519" s="23"/>
      <c r="AU1519" s="3" t="s">
        <v>467</v>
      </c>
      <c r="AV1519" s="3" t="s">
        <v>1342</v>
      </c>
      <c r="AW1519" s="3" t="s">
        <v>135</v>
      </c>
      <c r="AX1519" s="3">
        <v>11.019648999999999</v>
      </c>
      <c r="AY1519" s="3">
        <v>-74.867260999999999</v>
      </c>
      <c r="AZ1519" s="8" t="str">
        <f>+CONCATENATE("Reportan apertura en el enlace ",Tabla4[[#This Row],[Enlace]]," en el ",Tabla4[[#This Row],[Distancia óptica]]," ocasionado por ",Tabla4[[#This Row],[Causa del daño]])</f>
        <v>Reportan apertura en el enlace Mov. Pelu - Mov. Tabor en el km 1,175 desde Mov. Pelu ocasionado por Vandalismo</v>
      </c>
      <c r="BA1519" s="8" t="str">
        <f>+CONCATENATE("Para dar solución al incidente ",Tabla4[[#This Row],[Solución]])</f>
        <v>Para dar solución al incidente Se recupera 50 mts de reserva y se hace un empalme de 48 hilos</v>
      </c>
      <c r="BB1519" s="3" t="str">
        <f>+_xlfn.CONCAT(Tabla4[[#This Row],[Causa Raiz]]," ",Tabla4[[#This Row],[Solución2]]," (",Tabla4[[#This Row],[Anillo]],"- Cabecera: ",Tabla4[[#This Row],[Cabecera]],"- Operador: ",Tabla4[[#This Row],[Operador]],")")</f>
        <v>Reportan apertura en el enlace Mov. Pelu - Mov. Tabor en el km 1,175 desde Mov. Pelu ocasionado por Vandalismo Para dar solución al incidente Se recupera 50 mts de reserva y se hace un empalme de 48 hilos (Lineal- Cabecera: Pelu- Operador: Colombia Telecomunicaciones)</v>
      </c>
    </row>
    <row r="1520" spans="1:54" s="2" customFormat="1" ht="171">
      <c r="A1520" s="38">
        <f t="shared" si="147"/>
        <v>1519</v>
      </c>
      <c r="B1520" s="3">
        <v>8488724</v>
      </c>
      <c r="C1520" s="3" t="s">
        <v>92</v>
      </c>
      <c r="D1520" s="23">
        <v>45392.427083333336</v>
      </c>
      <c r="E1520" s="23">
        <v>45392.489583333336</v>
      </c>
      <c r="F1520" s="1">
        <f t="shared" ca="1" si="152"/>
        <v>6.25E-2</v>
      </c>
      <c r="G1520" s="3" t="s">
        <v>55</v>
      </c>
      <c r="H1520" s="41"/>
      <c r="I1520" s="40"/>
      <c r="J1520" s="5" t="s">
        <v>56</v>
      </c>
      <c r="K1520" s="3" t="s">
        <v>359</v>
      </c>
      <c r="L1520" s="9" t="s">
        <v>58</v>
      </c>
      <c r="M1520" s="3" t="s">
        <v>360</v>
      </c>
      <c r="N1520" s="3" t="s">
        <v>483</v>
      </c>
      <c r="O1520" s="3" t="s">
        <v>2242</v>
      </c>
      <c r="P1520" s="3" t="s">
        <v>7253</v>
      </c>
      <c r="Q1520" s="4" t="s">
        <v>7254</v>
      </c>
      <c r="R1520" s="3" t="s">
        <v>1420</v>
      </c>
      <c r="S1520" s="3" t="s">
        <v>366</v>
      </c>
      <c r="T1520" s="3" t="s">
        <v>146</v>
      </c>
      <c r="U1520" s="3" t="s">
        <v>4347</v>
      </c>
      <c r="V1520" s="22" t="str">
        <f t="shared" si="151"/>
        <v>RTNFO; Hora de aviso: 10:15 10/04/2024; Solución: Se realiza migracion entre nodos; Hora de solución: 11:45 10/04/2024; Causa: Falla en la Red FiOp</v>
      </c>
      <c r="W1520" s="4" t="s">
        <v>3872</v>
      </c>
      <c r="X1520" s="3"/>
      <c r="Y1520" s="3"/>
      <c r="Z1520" s="3" t="s">
        <v>69</v>
      </c>
      <c r="AA1520" s="3" t="s">
        <v>71</v>
      </c>
      <c r="AB1520" s="3">
        <v>0</v>
      </c>
      <c r="AC1520" s="3" t="s">
        <v>70</v>
      </c>
      <c r="AD1520" s="6">
        <v>0</v>
      </c>
      <c r="AE1520" s="7"/>
      <c r="AF1520" s="7"/>
      <c r="AG1520" s="6">
        <f>Tabla4[[#This Row],[Tiempo Parada de Reloj]]+Tabla4[[#This Row],[Tiempo Autorizado por Telefonica (no Máximo)]]</f>
        <v>0</v>
      </c>
      <c r="AH1520" s="7">
        <f t="shared" ca="1" si="148"/>
        <v>6.25E-2</v>
      </c>
      <c r="AI1520" s="8">
        <f t="shared" si="149"/>
        <v>0</v>
      </c>
      <c r="AJ1520" s="8">
        <f t="shared" ca="1" si="150"/>
        <v>1.5</v>
      </c>
      <c r="AK1520" s="3" t="s">
        <v>98</v>
      </c>
      <c r="AL1520" s="3" t="s">
        <v>71</v>
      </c>
      <c r="AM1520" s="3" t="s">
        <v>69</v>
      </c>
      <c r="AN1520" s="3" t="s">
        <v>98</v>
      </c>
      <c r="AO1520" s="3" t="s">
        <v>119</v>
      </c>
      <c r="AP1520" s="3" t="s">
        <v>119</v>
      </c>
      <c r="AQ1520" s="23">
        <v>45393.885416666664</v>
      </c>
      <c r="AR1520" s="3"/>
      <c r="AS1520" s="23"/>
      <c r="AT1520" s="23"/>
      <c r="AU1520" s="3" t="s">
        <v>424</v>
      </c>
      <c r="AV1520" s="3" t="s">
        <v>5112</v>
      </c>
      <c r="AW1520" s="3" t="s">
        <v>1323</v>
      </c>
      <c r="AX1520" s="3">
        <v>6.2607299999999997</v>
      </c>
      <c r="AY1520" s="3">
        <v>-75.571550000000002</v>
      </c>
      <c r="AZ1520" s="8" t="str">
        <f>+CONCATENATE("Reportan apertura en el enlace ",Tabla4[[#This Row],[Enlace]]," en el ",Tabla4[[#This Row],[Distancia óptica]]," ocasionado por ",Tabla4[[#This Row],[Causa del daño]])</f>
        <v>Reportan apertura en el enlace Medellín - Yarumal en el Km 3,7 desde Medellin ocasionado por Falla en la Red FiOp</v>
      </c>
      <c r="BA1520" s="8" t="str">
        <f>+CONCATENATE("Para dar solución al incidente ",Tabla4[[#This Row],[Solución]])</f>
        <v>Para dar solución al incidente Se realiza migracion entre nodos</v>
      </c>
      <c r="BB1520" s="3" t="str">
        <f>+_xlfn.CONCAT(Tabla4[[#This Row],[Causa Raiz]]," ",Tabla4[[#This Row],[Solución2]]," (",Tabla4[[#This Row],[Anillo]],"- Cabecera: ",Tabla4[[#This Row],[Cabecera]],"- Operador: ",Tabla4[[#This Row],[Operador]],")")</f>
        <v>Reportan apertura en el enlace Medellín - Yarumal en el Km 3,7 desde Medellin ocasionado por Falla en la Red FiOp Para dar solución al incidente Se realiza migracion entre nodos (TRONCAL- Cabecera: Medellin- Operador: Colombia Telecomunicaciones)</v>
      </c>
    </row>
    <row r="1521" spans="1:54" s="2" customFormat="1" ht="213.75">
      <c r="A1521" s="38">
        <f t="shared" si="147"/>
        <v>1520</v>
      </c>
      <c r="B1521" s="3">
        <v>8488997</v>
      </c>
      <c r="C1521" s="3" t="s">
        <v>163</v>
      </c>
      <c r="D1521" s="23">
        <v>45392.46875</v>
      </c>
      <c r="E1521" s="23">
        <v>45392.78125</v>
      </c>
      <c r="F1521" s="1">
        <f t="shared" ca="1" si="152"/>
        <v>0.3125</v>
      </c>
      <c r="G1521" s="3" t="s">
        <v>55</v>
      </c>
      <c r="H1521" s="41"/>
      <c r="I1521" s="40"/>
      <c r="J1521" s="5" t="s">
        <v>56</v>
      </c>
      <c r="K1521" s="3" t="s">
        <v>340</v>
      </c>
      <c r="L1521" s="9" t="s">
        <v>58</v>
      </c>
      <c r="M1521" s="3" t="s">
        <v>341</v>
      </c>
      <c r="N1521" s="3" t="s">
        <v>698</v>
      </c>
      <c r="O1521" s="3" t="s">
        <v>699</v>
      </c>
      <c r="P1521" s="3" t="s">
        <v>7255</v>
      </c>
      <c r="Q1521" s="4" t="s">
        <v>7256</v>
      </c>
      <c r="R1521" s="3" t="s">
        <v>992</v>
      </c>
      <c r="S1521" s="3" t="s">
        <v>347</v>
      </c>
      <c r="T1521" s="3" t="s">
        <v>176</v>
      </c>
      <c r="U1521" s="3" t="s">
        <v>7257</v>
      </c>
      <c r="V1521" s="22" t="str">
        <f t="shared" si="151"/>
        <v>RDFO; Hora de aviso: 11:15 10/04/2024; Solución: se realiza tendido de 50 mts y dos empalmes de 36 hilos en caja de 48 hilos; Hora de solución: 18:45 10/04/2024; Causa: Intervención de Terceros. No Identificados</v>
      </c>
      <c r="W1521" s="4" t="s">
        <v>349</v>
      </c>
      <c r="X1521" s="3"/>
      <c r="Y1521" s="3"/>
      <c r="Z1521" s="3" t="s">
        <v>69</v>
      </c>
      <c r="AA1521" s="3" t="s">
        <v>70</v>
      </c>
      <c r="AB1521" s="3">
        <v>8489058</v>
      </c>
      <c r="AC1521" s="3" t="s">
        <v>71</v>
      </c>
      <c r="AD1521" s="6">
        <v>0.10972222222222222</v>
      </c>
      <c r="AE1521" s="7"/>
      <c r="AF1521" s="7"/>
      <c r="AG1521" s="6">
        <f>Tabla4[[#This Row],[Tiempo Parada de Reloj]]+Tabla4[[#This Row],[Tiempo Autorizado por Telefonica (no Máximo)]]</f>
        <v>0.10972222222222222</v>
      </c>
      <c r="AH1521" s="7">
        <f t="shared" ca="1" si="148"/>
        <v>0.20277777777777778</v>
      </c>
      <c r="AI1521" s="8">
        <f t="shared" si="149"/>
        <v>2.6333333333333333</v>
      </c>
      <c r="AJ1521" s="8">
        <f t="shared" ca="1" si="150"/>
        <v>4.8666666666666671</v>
      </c>
      <c r="AK1521" s="3" t="s">
        <v>98</v>
      </c>
      <c r="AL1521" s="3" t="s">
        <v>70</v>
      </c>
      <c r="AM1521" s="3" t="s">
        <v>73</v>
      </c>
      <c r="AN1521" s="3" t="s">
        <v>119</v>
      </c>
      <c r="AO1521" s="3" t="s">
        <v>119</v>
      </c>
      <c r="AP1521" s="3" t="s">
        <v>119</v>
      </c>
      <c r="AQ1521" s="23">
        <v>45394.711111111108</v>
      </c>
      <c r="AR1521" s="3"/>
      <c r="AS1521" s="23"/>
      <c r="AT1521" s="23"/>
      <c r="AU1521" s="3" t="s">
        <v>351</v>
      </c>
      <c r="AV1521" s="3" t="s">
        <v>698</v>
      </c>
      <c r="AW1521" s="3" t="s">
        <v>1323</v>
      </c>
      <c r="AX1521" s="3">
        <v>4.0019</v>
      </c>
      <c r="AY1521" s="3">
        <v>-74.981200000000001</v>
      </c>
      <c r="AZ1521" s="8" t="str">
        <f>+CONCATENATE("Reportan apertura en el enlace ",Tabla4[[#This Row],[Enlace]]," en el ",Tabla4[[#This Row],[Distancia óptica]]," ocasionado por ",Tabla4[[#This Row],[Causa del daño]])</f>
        <v>Reportan apertura en el enlace Guamo - Natagaima en el Km 4,25 desde Guamo ocasionado por Intervención de Terceros. No Identificados</v>
      </c>
      <c r="BA1521" s="8" t="str">
        <f>+CONCATENATE("Para dar solución al incidente ",Tabla4[[#This Row],[Solución]])</f>
        <v>Para dar solución al incidente se realiza tendido de 50 mts y dos empalmes de 36 hilos en caja de 48 hilos</v>
      </c>
      <c r="BB1521" s="3" t="str">
        <f>+_xlfn.CONCAT(Tabla4[[#This Row],[Causa Raiz]]," ",Tabla4[[#This Row],[Solución2]]," (",Tabla4[[#This Row],[Anillo]],"- Cabecera: ",Tabla4[[#This Row],[Cabecera]],"- Operador: ",Tabla4[[#This Row],[Operador]],")")</f>
        <v>Reportan apertura en el enlace Guamo - Natagaima en el Km 4,25 desde Guamo ocasionado por Intervención de Terceros. No Identificados Para dar solución al incidente se realiza tendido de 50 mts y dos empalmes de 36 hilos en caja de 48 hilos (TRONCAL- Cabecera: GUAMO- Operador: Colombia Telecomunicaciones)</v>
      </c>
    </row>
    <row r="1522" spans="1:54" s="2" customFormat="1" ht="199.5">
      <c r="A1522" s="38">
        <f t="shared" si="147"/>
        <v>1521</v>
      </c>
      <c r="B1522" s="3">
        <v>8489449</v>
      </c>
      <c r="C1522" s="3" t="s">
        <v>54</v>
      </c>
      <c r="D1522" s="23">
        <v>45392.510416666664</v>
      </c>
      <c r="E1522" s="23">
        <v>45392.618055555555</v>
      </c>
      <c r="F1522" s="1">
        <f t="shared" ca="1" si="152"/>
        <v>0.10763888889050577</v>
      </c>
      <c r="G1522" s="3" t="s">
        <v>55</v>
      </c>
      <c r="H1522" s="41"/>
      <c r="I1522" s="40"/>
      <c r="J1522" s="5" t="s">
        <v>56</v>
      </c>
      <c r="K1522" s="3" t="s">
        <v>122</v>
      </c>
      <c r="L1522" s="9" t="s">
        <v>78</v>
      </c>
      <c r="M1522" s="3" t="s">
        <v>800</v>
      </c>
      <c r="N1522" s="3" t="s">
        <v>801</v>
      </c>
      <c r="O1522" s="3" t="s">
        <v>7258</v>
      </c>
      <c r="P1522" s="3" t="s">
        <v>7259</v>
      </c>
      <c r="Q1522" s="4" t="s">
        <v>7260</v>
      </c>
      <c r="R1522" s="3" t="s">
        <v>805</v>
      </c>
      <c r="S1522" s="3" t="s">
        <v>129</v>
      </c>
      <c r="T1522" s="3" t="s">
        <v>66</v>
      </c>
      <c r="U1522" s="3" t="s">
        <v>7261</v>
      </c>
      <c r="V1522" s="22" t="str">
        <f t="shared" si="151"/>
        <v>RLFO; Hora de aviso: 12:15 10/04/2024; Solución: Se recupera 100 mts de reseva y se hace un empalme de 36 hilsos; Hora de solución: 14:50 10/04/2024; Causa: Vandalismo</v>
      </c>
      <c r="W1522" s="4" t="s">
        <v>7262</v>
      </c>
      <c r="X1522" s="3" t="s">
        <v>7263</v>
      </c>
      <c r="Y1522" s="3" t="s">
        <v>7264</v>
      </c>
      <c r="Z1522" s="3" t="s">
        <v>119</v>
      </c>
      <c r="AA1522" s="3" t="s">
        <v>71</v>
      </c>
      <c r="AB1522" s="3">
        <v>0</v>
      </c>
      <c r="AC1522" s="3" t="s">
        <v>71</v>
      </c>
      <c r="AD1522" s="6">
        <v>0</v>
      </c>
      <c r="AE1522" s="7"/>
      <c r="AF1522" s="7"/>
      <c r="AG1522" s="6">
        <f>Tabla4[[#This Row],[Tiempo Parada de Reloj]]+Tabla4[[#This Row],[Tiempo Autorizado por Telefonica (no Máximo)]]</f>
        <v>0</v>
      </c>
      <c r="AH1522" s="7">
        <f t="shared" ca="1" si="148"/>
        <v>0.10763888889050577</v>
      </c>
      <c r="AI1522" s="8">
        <f t="shared" si="149"/>
        <v>0</v>
      </c>
      <c r="AJ1522" s="8">
        <f t="shared" ca="1" si="150"/>
        <v>2.5833333333721384</v>
      </c>
      <c r="AK1522" s="3" t="s">
        <v>98</v>
      </c>
      <c r="AL1522" s="3" t="s">
        <v>70</v>
      </c>
      <c r="AM1522" s="3" t="s">
        <v>73</v>
      </c>
      <c r="AN1522" s="3" t="s">
        <v>73</v>
      </c>
      <c r="AO1522" s="3" t="s">
        <v>106</v>
      </c>
      <c r="AP1522" s="3" t="s">
        <v>106</v>
      </c>
      <c r="AQ1522" s="23">
        <v>45395.284722222219</v>
      </c>
      <c r="AR1522" s="3"/>
      <c r="AS1522" s="23"/>
      <c r="AT1522" s="23"/>
      <c r="AU1522" s="3" t="s">
        <v>192</v>
      </c>
      <c r="AV1522" s="3" t="s">
        <v>7265</v>
      </c>
      <c r="AW1522" s="3" t="s">
        <v>7266</v>
      </c>
      <c r="AX1522" s="3">
        <v>9.3132090000000005</v>
      </c>
      <c r="AY1522" s="3">
        <v>-75.415882999999994</v>
      </c>
      <c r="AZ1522" s="8" t="str">
        <f>+CONCATENATE("Reportan apertura en el enlace ",Tabla4[[#This Row],[Enlace]]," en el ",Tabla4[[#This Row],[Distancia óptica]]," ocasionado por ",Tabla4[[#This Row],[Causa del daño]])</f>
        <v>Reportan apertura en el enlace Mov. La Flor - Mov. Sincelejo Centro en el Km 0,1 desde La Flor ocasionado por Vandalismo</v>
      </c>
      <c r="BA1522" s="8" t="str">
        <f>+CONCATENATE("Para dar solución al incidente ",Tabla4[[#This Row],[Solución]])</f>
        <v>Para dar solución al incidente Se recupera 100 mts de reseva y se hace un empalme de 36 hilsos</v>
      </c>
      <c r="BB1522" s="3" t="str">
        <f>+_xlfn.CONCAT(Tabla4[[#This Row],[Causa Raiz]]," ",Tabla4[[#This Row],[Solución2]]," (",Tabla4[[#This Row],[Anillo]],"- Cabecera: ",Tabla4[[#This Row],[Cabecera]],"- Operador: ",Tabla4[[#This Row],[Operador]],")")</f>
        <v>Reportan apertura en el enlace Mov. La Flor - Mov. Sincelejo Centro en el Km 0,1 desde La Flor ocasionado por Vandalismo Para dar solución al incidente Se recupera 100 mts de reseva y se hace un empalme de 36 hilsos (Uk la flor- Cabecera: Sincelejo Cetro- Operador: Colombia Telecomunicaciones)</v>
      </c>
    </row>
    <row r="1523" spans="1:54" s="2" customFormat="1" ht="199.5">
      <c r="A1523" s="38">
        <f t="shared" si="147"/>
        <v>1522</v>
      </c>
      <c r="B1523" s="3">
        <v>8489488</v>
      </c>
      <c r="C1523" s="3" t="s">
        <v>163</v>
      </c>
      <c r="D1523" s="23">
        <v>45392.541666666664</v>
      </c>
      <c r="E1523" s="23">
        <v>45392.767361111109</v>
      </c>
      <c r="F1523" s="1">
        <f t="shared" ca="1" si="152"/>
        <v>0.22569444444525288</v>
      </c>
      <c r="G1523" s="3" t="s">
        <v>55</v>
      </c>
      <c r="H1523" s="41"/>
      <c r="I1523" s="40"/>
      <c r="J1523" s="5" t="s">
        <v>56</v>
      </c>
      <c r="K1523" s="3" t="s">
        <v>77</v>
      </c>
      <c r="L1523" s="9" t="s">
        <v>78</v>
      </c>
      <c r="M1523" s="3" t="s">
        <v>79</v>
      </c>
      <c r="N1523" s="3" t="s">
        <v>771</v>
      </c>
      <c r="O1523" s="3" t="s">
        <v>7267</v>
      </c>
      <c r="P1523" s="3" t="s">
        <v>7268</v>
      </c>
      <c r="Q1523" s="4" t="s">
        <v>7269</v>
      </c>
      <c r="R1523" s="3" t="s">
        <v>708</v>
      </c>
      <c r="S1523" s="3" t="s">
        <v>249</v>
      </c>
      <c r="T1523" s="3" t="s">
        <v>256</v>
      </c>
      <c r="U1523" s="3" t="s">
        <v>6661</v>
      </c>
      <c r="V1523" s="22" t="str">
        <f t="shared" si="151"/>
        <v>RDFO; Hora de aviso: 13:00 10/04/2024; Solución: Se refusiona hilo en caja de empalme; Hora de solución: 18:25 10/04/2024; Causa: Falla de Empalme de FiOp</v>
      </c>
      <c r="W1523" s="4" t="s">
        <v>160</v>
      </c>
      <c r="X1523" s="3"/>
      <c r="Y1523" s="3"/>
      <c r="Z1523" s="3" t="s">
        <v>69</v>
      </c>
      <c r="AA1523" s="3" t="s">
        <v>71</v>
      </c>
      <c r="AB1523" s="3">
        <v>0</v>
      </c>
      <c r="AC1523" s="3" t="s">
        <v>71</v>
      </c>
      <c r="AD1523" s="6">
        <v>2.9166666666666667E-2</v>
      </c>
      <c r="AE1523" s="7"/>
      <c r="AF1523" s="7"/>
      <c r="AG1523" s="6">
        <f>Tabla4[[#This Row],[Tiempo Parada de Reloj]]+Tabla4[[#This Row],[Tiempo Autorizado por Telefonica (no Máximo)]]</f>
        <v>2.9166666666666667E-2</v>
      </c>
      <c r="AH1523" s="7">
        <f t="shared" ca="1" si="148"/>
        <v>0.19652777777858621</v>
      </c>
      <c r="AI1523" s="8">
        <f t="shared" si="149"/>
        <v>0.7</v>
      </c>
      <c r="AJ1523" s="8">
        <f t="shared" ca="1" si="150"/>
        <v>4.716666666686069</v>
      </c>
      <c r="AK1523" s="3" t="s">
        <v>98</v>
      </c>
      <c r="AL1523" s="3" t="s">
        <v>70</v>
      </c>
      <c r="AM1523" s="3" t="s">
        <v>73</v>
      </c>
      <c r="AN1523" s="3" t="s">
        <v>73</v>
      </c>
      <c r="AO1523" s="3" t="s">
        <v>119</v>
      </c>
      <c r="AP1523" s="3" t="s">
        <v>119</v>
      </c>
      <c r="AQ1523" s="23">
        <v>45396.885416666664</v>
      </c>
      <c r="AR1523" s="3"/>
      <c r="AS1523" s="23"/>
      <c r="AT1523" s="23"/>
      <c r="AU1523" s="3" t="s">
        <v>89</v>
      </c>
      <c r="AV1523" s="3" t="s">
        <v>7270</v>
      </c>
      <c r="AW1523" s="3" t="s">
        <v>7271</v>
      </c>
      <c r="AX1523" s="3">
        <v>4.5788457999999999</v>
      </c>
      <c r="AY1523" s="3">
        <v>-74.215873799999997</v>
      </c>
      <c r="AZ1523" s="8" t="str">
        <f>+CONCATENATE("Reportan apertura en el enlace ",Tabla4[[#This Row],[Enlace]]," en el ",Tabla4[[#This Row],[Distancia óptica]]," ocasionado por ",Tabla4[[#This Row],[Causa del daño]])</f>
        <v>Reportan apertura en el enlace Mov. Cerro Granada - Mov. Soacha Centro en el Km 1,3 desde Soacha centro ocasionado por Falla de Empalme de FiOp</v>
      </c>
      <c r="BA1523" s="8" t="str">
        <f>+CONCATENATE("Para dar solución al incidente ",Tabla4[[#This Row],[Solución]])</f>
        <v>Para dar solución al incidente Se refusiona hilo en caja de empalme</v>
      </c>
      <c r="BB1523" s="3" t="str">
        <f>+_xlfn.CONCAT(Tabla4[[#This Row],[Causa Raiz]]," ",Tabla4[[#This Row],[Solución2]]," (",Tabla4[[#This Row],[Anillo]],"- Cabecera: ",Tabla4[[#This Row],[Cabecera]],"- Operador: ",Tabla4[[#This Row],[Operador]],")")</f>
        <v>Reportan apertura en el enlace Mov. Cerro Granada - Mov. Soacha Centro en el Km 1,3 desde Soacha centro ocasionado por Falla de Empalme de FiOp Para dar solución al incidente Se refusiona hilo en caja de empalme (UK Cerro Granada - Cabecera: Central Soacha- Operador: Colombia Telecomunicaciones)</v>
      </c>
    </row>
    <row r="1524" spans="1:54" s="2" customFormat="1" ht="213.75">
      <c r="A1524" s="38">
        <f t="shared" si="147"/>
        <v>1523</v>
      </c>
      <c r="B1524" s="3">
        <v>8489703</v>
      </c>
      <c r="C1524" s="3" t="s">
        <v>136</v>
      </c>
      <c r="D1524" s="23">
        <v>45392.583333333336</v>
      </c>
      <c r="E1524" s="23">
        <v>45392.71875</v>
      </c>
      <c r="F1524" s="1">
        <f t="shared" ca="1" si="152"/>
        <v>0.13541666666424135</v>
      </c>
      <c r="G1524" s="3" t="s">
        <v>55</v>
      </c>
      <c r="H1524" s="41"/>
      <c r="I1524" s="40"/>
      <c r="J1524" s="5" t="s">
        <v>137</v>
      </c>
      <c r="K1524" s="3" t="s">
        <v>77</v>
      </c>
      <c r="L1524" s="9" t="s">
        <v>78</v>
      </c>
      <c r="M1524" s="3" t="s">
        <v>79</v>
      </c>
      <c r="N1524" s="3" t="s">
        <v>705</v>
      </c>
      <c r="O1524" s="3" t="s">
        <v>7272</v>
      </c>
      <c r="P1524" s="3" t="s">
        <v>7273</v>
      </c>
      <c r="Q1524" s="4" t="s">
        <v>7274</v>
      </c>
      <c r="R1524" s="3" t="s">
        <v>741</v>
      </c>
      <c r="S1524" s="3" t="s">
        <v>249</v>
      </c>
      <c r="T1524" s="3" t="s">
        <v>176</v>
      </c>
      <c r="U1524" s="3" t="s">
        <v>7275</v>
      </c>
      <c r="V1524" s="22" t="str">
        <f t="shared" si="151"/>
        <v>RBHFO; Hora de aviso: 14:00 10/04/2024; Solución: Se realiza tendido de 130 mts de Fibra de 96 hilos y dos empalmes de 48 Hilos; Hora de solución: 17:15 10/04/2024; Causa: Intervención de Terceros. No Identificados</v>
      </c>
      <c r="W1524" s="4" t="s">
        <v>160</v>
      </c>
      <c r="X1524" s="3"/>
      <c r="Y1524" s="3"/>
      <c r="Z1524" s="3" t="s">
        <v>69</v>
      </c>
      <c r="AA1524" s="3" t="s">
        <v>71</v>
      </c>
      <c r="AB1524" s="3">
        <v>0</v>
      </c>
      <c r="AC1524" s="3" t="s">
        <v>71</v>
      </c>
      <c r="AD1524" s="6">
        <v>0</v>
      </c>
      <c r="AE1524" s="7"/>
      <c r="AF1524" s="7"/>
      <c r="AG1524" s="6">
        <f>Tabla4[[#This Row],[Tiempo Parada de Reloj]]+Tabla4[[#This Row],[Tiempo Autorizado por Telefonica (no Máximo)]]</f>
        <v>0</v>
      </c>
      <c r="AH1524" s="7">
        <f t="shared" ca="1" si="148"/>
        <v>0.13541666666424135</v>
      </c>
      <c r="AI1524" s="8">
        <f t="shared" si="149"/>
        <v>0</v>
      </c>
      <c r="AJ1524" s="8">
        <f t="shared" ca="1" si="150"/>
        <v>3.2499999999417923</v>
      </c>
      <c r="AK1524" s="3" t="s">
        <v>98</v>
      </c>
      <c r="AL1524" s="3" t="s">
        <v>70</v>
      </c>
      <c r="AM1524" s="3" t="s">
        <v>73</v>
      </c>
      <c r="AN1524" s="3" t="s">
        <v>73</v>
      </c>
      <c r="AO1524" s="3" t="s">
        <v>119</v>
      </c>
      <c r="AP1524" s="3" t="s">
        <v>119</v>
      </c>
      <c r="AQ1524" s="23">
        <v>45396.946527777778</v>
      </c>
      <c r="AR1524" s="3"/>
      <c r="AS1524" s="23"/>
      <c r="AT1524" s="23"/>
      <c r="AU1524" s="3" t="s">
        <v>89</v>
      </c>
      <c r="AV1524" s="3" t="s">
        <v>705</v>
      </c>
      <c r="AW1524" s="3" t="s">
        <v>7276</v>
      </c>
      <c r="AX1524" s="3">
        <v>4.7072979999999998</v>
      </c>
      <c r="AY1524" s="3">
        <v>-74.198601999999994</v>
      </c>
      <c r="AZ1524" s="8" t="str">
        <f>+CONCATENATE("Reportan apertura en el enlace ",Tabla4[[#This Row],[Enlace]]," en el ",Tabla4[[#This Row],[Distancia óptica]]," ocasionado por ",Tabla4[[#This Row],[Causa del daño]])</f>
        <v>Reportan apertura en el enlace Mov. Funza Occidental - Mov. Zuame Funza en el Km 0,644 desde Zuame funza ocasionado por Intervención de Terceros. No Identificados</v>
      </c>
      <c r="BA1524" s="8" t="str">
        <f>+CONCATENATE("Para dar solución al incidente ",Tabla4[[#This Row],[Solución]])</f>
        <v>Para dar solución al incidente Se realiza tendido de 130 mts de Fibra de 96 hilos y dos empalmes de 48 Hilos</v>
      </c>
      <c r="BB1524" s="3" t="str">
        <f>+_xlfn.CONCAT(Tabla4[[#This Row],[Causa Raiz]]," ",Tabla4[[#This Row],[Solución2]]," (",Tabla4[[#This Row],[Anillo]],"- Cabecera: ",Tabla4[[#This Row],[Cabecera]],"- Operador: ",Tabla4[[#This Row],[Operador]],")")</f>
        <v>Reportan apertura en el enlace Mov. Funza Occidental - Mov. Zuame Funza en el Km 0,644 desde Zuame funza ocasionado por Intervención de Terceros. No Identificados Para dar solución al incidente Se realiza tendido de 130 mts de Fibra de 96 hilos y dos empalmes de 48 Hilos (Anillo Funza 2- Cabecera: FUNZA- Operador: Infraco)</v>
      </c>
    </row>
    <row r="1525" spans="1:54" s="2" customFormat="1" ht="213.75">
      <c r="A1525" s="38">
        <f t="shared" si="147"/>
        <v>1524</v>
      </c>
      <c r="B1525" s="3">
        <v>8489923</v>
      </c>
      <c r="C1525" s="3" t="s">
        <v>54</v>
      </c>
      <c r="D1525" s="23">
        <v>45392.586805555555</v>
      </c>
      <c r="E1525" s="23">
        <v>45393.375</v>
      </c>
      <c r="F1525" s="1">
        <f t="shared" ca="1" si="152"/>
        <v>0.78819444444525288</v>
      </c>
      <c r="G1525" s="3" t="s">
        <v>55</v>
      </c>
      <c r="H1525" s="41"/>
      <c r="I1525" s="40"/>
      <c r="J1525" s="5" t="s">
        <v>56</v>
      </c>
      <c r="K1525" s="3" t="s">
        <v>359</v>
      </c>
      <c r="L1525" s="9" t="s">
        <v>78</v>
      </c>
      <c r="M1525" s="3" t="s">
        <v>360</v>
      </c>
      <c r="N1525" s="3" t="s">
        <v>483</v>
      </c>
      <c r="O1525" s="3" t="s">
        <v>7277</v>
      </c>
      <c r="P1525" s="3" t="s">
        <v>7278</v>
      </c>
      <c r="Q1525" s="4" t="s">
        <v>7279</v>
      </c>
      <c r="R1525" s="3" t="s">
        <v>1420</v>
      </c>
      <c r="S1525" s="3" t="s">
        <v>366</v>
      </c>
      <c r="T1525" s="3" t="s">
        <v>66</v>
      </c>
      <c r="U1525" s="3" t="s">
        <v>7280</v>
      </c>
      <c r="V1525" s="22" t="str">
        <f t="shared" si="151"/>
        <v>RLFO; Hora de aviso: 14:05 10/04/2024; Solución: Se recuperan 20 mts de reserva de 24 Hilos y se realiza un empalme de 24 Hilos ; Hora de solución: 9:00 11/04/2024; Causa: Vandalismo</v>
      </c>
      <c r="W1525" s="4" t="s">
        <v>423</v>
      </c>
      <c r="X1525" s="3"/>
      <c r="Y1525" s="3"/>
      <c r="Z1525" s="3" t="s">
        <v>69</v>
      </c>
      <c r="AA1525" s="3" t="s">
        <v>70</v>
      </c>
      <c r="AB1525" s="3">
        <v>8486333</v>
      </c>
      <c r="AC1525" s="3" t="s">
        <v>71</v>
      </c>
      <c r="AD1525" s="6">
        <v>0.62222222222222223</v>
      </c>
      <c r="AE1525" s="7"/>
      <c r="AF1525" s="7"/>
      <c r="AG1525" s="6">
        <f>Tabla4[[#This Row],[Tiempo Parada de Reloj]]+Tabla4[[#This Row],[Tiempo Autorizado por Telefonica (no Máximo)]]</f>
        <v>0.62222222222222223</v>
      </c>
      <c r="AH1525" s="7">
        <f t="shared" ca="1" si="148"/>
        <v>0.16597222222303065</v>
      </c>
      <c r="AI1525" s="8">
        <f t="shared" si="149"/>
        <v>14.933333333333334</v>
      </c>
      <c r="AJ1525" s="8">
        <f t="shared" ca="1" si="150"/>
        <v>3.9833333333527357</v>
      </c>
      <c r="AK1525" s="3" t="s">
        <v>88</v>
      </c>
      <c r="AL1525" s="3" t="s">
        <v>70</v>
      </c>
      <c r="AM1525" s="3" t="s">
        <v>72</v>
      </c>
      <c r="AN1525" s="3" t="s">
        <v>72</v>
      </c>
      <c r="AO1525" s="3" t="s">
        <v>106</v>
      </c>
      <c r="AP1525" s="3" t="s">
        <v>106</v>
      </c>
      <c r="AQ1525" s="23">
        <v>45393.290277777778</v>
      </c>
      <c r="AR1525" s="3"/>
      <c r="AS1525" s="23"/>
      <c r="AT1525" s="23"/>
      <c r="AU1525" s="3" t="s">
        <v>424</v>
      </c>
      <c r="AV1525" s="3" t="s">
        <v>7281</v>
      </c>
      <c r="AW1525" s="3" t="s">
        <v>1951</v>
      </c>
      <c r="AX1525" s="3">
        <v>6.2339900000000004</v>
      </c>
      <c r="AY1525" s="3">
        <v>-75.569969999999998</v>
      </c>
      <c r="AZ1525" s="8" t="str">
        <f>+CONCATENATE("Reportan apertura en el enlace ",Tabla4[[#This Row],[Enlace]]," en el ",Tabla4[[#This Row],[Distancia óptica]]," ocasionado por ",Tabla4[[#This Row],[Causa del daño]])</f>
        <v>Reportan apertura en el enlace Sector Remoto San Diego – Mov. Premiun Plaza en el Km 0,070 desde San Diego ocasionado por Vandalismo</v>
      </c>
      <c r="BA1525" s="8" t="str">
        <f>+CONCATENATE("Para dar solución al incidente ",Tabla4[[#This Row],[Solución]])</f>
        <v xml:space="preserve">Para dar solución al incidente Se recuperan 20 mts de reserva de 24 Hilos y se realiza un empalme de 24 Hilos </v>
      </c>
      <c r="BB1525" s="3" t="str">
        <f>+_xlfn.CONCAT(Tabla4[[#This Row],[Causa Raiz]]," ",Tabla4[[#This Row],[Solución2]]," (",Tabla4[[#This Row],[Anillo]],"- Cabecera: ",Tabla4[[#This Row],[Cabecera]],"- Operador: ",Tabla4[[#This Row],[Operador]],")")</f>
        <v>Reportan apertura en el enlace Sector Remoto San Diego – Mov. Premiun Plaza en el Km 0,070 desde San Diego ocasionado por Vandalismo Para dar solución al incidente Se recuperan 20 mts de reserva de 24 Hilos y se realiza un empalme de 24 Hilos  (uk- Cabecera: San Diego- Operador: Colombia Telecomunicaciones)</v>
      </c>
    </row>
    <row r="1526" spans="1:54" s="2" customFormat="1" ht="199.5">
      <c r="A1526" s="38">
        <f t="shared" si="147"/>
        <v>1525</v>
      </c>
      <c r="B1526" s="3">
        <v>8490141</v>
      </c>
      <c r="C1526" s="3" t="s">
        <v>54</v>
      </c>
      <c r="D1526" s="23">
        <v>45392.645833333336</v>
      </c>
      <c r="E1526" s="23">
        <v>45392.822916666664</v>
      </c>
      <c r="F1526" s="1">
        <f t="shared" ca="1" si="152"/>
        <v>0.17708333332848269</v>
      </c>
      <c r="G1526" s="3" t="s">
        <v>55</v>
      </c>
      <c r="H1526" s="41"/>
      <c r="I1526" s="40"/>
      <c r="J1526" s="5" t="s">
        <v>56</v>
      </c>
      <c r="K1526" s="3" t="s">
        <v>57</v>
      </c>
      <c r="L1526" s="9" t="s">
        <v>78</v>
      </c>
      <c r="M1526" s="3" t="s">
        <v>59</v>
      </c>
      <c r="N1526" s="3" t="s">
        <v>60</v>
      </c>
      <c r="O1526" s="3" t="s">
        <v>7282</v>
      </c>
      <c r="P1526" s="3" t="s">
        <v>7283</v>
      </c>
      <c r="Q1526" s="4" t="s">
        <v>7284</v>
      </c>
      <c r="R1526" s="3" t="s">
        <v>378</v>
      </c>
      <c r="S1526" s="3" t="s">
        <v>65</v>
      </c>
      <c r="T1526" s="3" t="s">
        <v>176</v>
      </c>
      <c r="U1526" s="3" t="s">
        <v>7285</v>
      </c>
      <c r="V1526" s="22" t="str">
        <f t="shared" si="151"/>
        <v>RLFO; Hora de aviso: 15:30 10/04/2024; Solución: Se realiza tendido de 90 mts de  hilos y dos empalmes de 24 Hilos ; Hora de solución: 19:45 10/04/2024; Causa: Intervención de Terceros. No Identificados</v>
      </c>
      <c r="W1526" s="4" t="s">
        <v>68</v>
      </c>
      <c r="X1526" s="3"/>
      <c r="Y1526" s="3"/>
      <c r="Z1526" s="3" t="s">
        <v>69</v>
      </c>
      <c r="AA1526" s="3" t="s">
        <v>71</v>
      </c>
      <c r="AB1526" s="3">
        <v>0</v>
      </c>
      <c r="AC1526" s="3" t="s">
        <v>71</v>
      </c>
      <c r="AD1526" s="6">
        <v>0</v>
      </c>
      <c r="AE1526" s="7">
        <v>1.0416666666666666E-2</v>
      </c>
      <c r="AF1526" s="7" t="s">
        <v>2677</v>
      </c>
      <c r="AG1526" s="6">
        <f>Tabla4[[#This Row],[Tiempo Parada de Reloj]]+Tabla4[[#This Row],[Tiempo Autorizado por Telefonica (no Máximo)]]</f>
        <v>1.0416666666666666E-2</v>
      </c>
      <c r="AH1526" s="7">
        <f t="shared" ca="1" si="148"/>
        <v>0.17708333332848269</v>
      </c>
      <c r="AI1526" s="8">
        <f t="shared" si="149"/>
        <v>0</v>
      </c>
      <c r="AJ1526" s="8">
        <f t="shared" ca="1" si="150"/>
        <v>4.2499999998835847</v>
      </c>
      <c r="AK1526" s="3" t="s">
        <v>73</v>
      </c>
      <c r="AL1526" s="3" t="s">
        <v>71</v>
      </c>
      <c r="AM1526" s="3" t="s">
        <v>69</v>
      </c>
      <c r="AN1526" s="3" t="s">
        <v>73</v>
      </c>
      <c r="AO1526" s="3" t="s">
        <v>119</v>
      </c>
      <c r="AP1526" s="3" t="s">
        <v>119</v>
      </c>
      <c r="AQ1526" s="23">
        <v>45393.84652777778</v>
      </c>
      <c r="AR1526" s="3"/>
      <c r="AS1526" s="23"/>
      <c r="AT1526" s="23"/>
      <c r="AU1526" s="3" t="s">
        <v>107</v>
      </c>
      <c r="AV1526" s="3" t="s">
        <v>720</v>
      </c>
      <c r="AW1526" s="3" t="s">
        <v>7286</v>
      </c>
      <c r="AX1526" s="3">
        <v>4.6006099999999996</v>
      </c>
      <c r="AY1526" s="3">
        <v>-74.122749999999996</v>
      </c>
      <c r="AZ1526" s="8" t="str">
        <f>+CONCATENATE("Reportan apertura en el enlace ",Tabla4[[#This Row],[Enlace]]," en el ",Tabla4[[#This Row],[Distancia óptica]]," ocasionado por ",Tabla4[[#This Row],[Causa del daño]])</f>
        <v>Reportan apertura en el enlace Mov. Alcala - Mov. La Guaca en el Km 1,7 desde Alcala ocasionado por Intervención de Terceros. No Identificados</v>
      </c>
      <c r="BA1526" s="8" t="str">
        <f>+CONCATENATE("Para dar solución al incidente ",Tabla4[[#This Row],[Solución]])</f>
        <v xml:space="preserve">Para dar solución al incidente Se realiza tendido de 90 mts de  hilos y dos empalmes de 24 Hilos </v>
      </c>
      <c r="BB1526" s="3" t="str">
        <f>+_xlfn.CONCAT(Tabla4[[#This Row],[Causa Raiz]]," ",Tabla4[[#This Row],[Solución2]]," (",Tabla4[[#This Row],[Anillo]],"- Cabecera: ",Tabla4[[#This Row],[Cabecera]],"- Operador: ",Tabla4[[#This Row],[Operador]],")")</f>
        <v>Reportan apertura en el enlace Mov. Alcala - Mov. La Guaca en el Km 1,7 desde Alcala ocasionado por Intervención de Terceros. No Identificados Para dar solución al incidente Se realiza tendido de 90 mts de  hilos y dos empalmes de 24 Hilos  (UK Alcala- Cabecera: ASTURIAS- Operador: Colombia Telecomunicaciones)</v>
      </c>
    </row>
    <row r="1527" spans="1:54" s="2" customFormat="1" ht="171">
      <c r="A1527" s="38">
        <f t="shared" si="147"/>
        <v>1526</v>
      </c>
      <c r="B1527" s="3">
        <v>8490215</v>
      </c>
      <c r="C1527" s="3" t="s">
        <v>92</v>
      </c>
      <c r="D1527" s="23">
        <v>45392.645833333336</v>
      </c>
      <c r="E1527" s="23">
        <v>45392.75</v>
      </c>
      <c r="F1527" s="1">
        <f t="shared" ca="1" si="152"/>
        <v>0.10416666666424135</v>
      </c>
      <c r="G1527" s="3" t="s">
        <v>164</v>
      </c>
      <c r="H1527" s="41" t="s">
        <v>165</v>
      </c>
      <c r="I1527" s="40"/>
      <c r="J1527" s="5" t="s">
        <v>490</v>
      </c>
      <c r="K1527" s="3" t="s">
        <v>490</v>
      </c>
      <c r="L1527" s="9" t="s">
        <v>58</v>
      </c>
      <c r="M1527" s="3" t="s">
        <v>123</v>
      </c>
      <c r="N1527" s="3" t="s">
        <v>124</v>
      </c>
      <c r="O1527" s="3" t="s">
        <v>1337</v>
      </c>
      <c r="P1527" s="3" t="s">
        <v>7287</v>
      </c>
      <c r="Q1527" s="4" t="s">
        <v>7288</v>
      </c>
      <c r="R1527" s="3" t="s">
        <v>128</v>
      </c>
      <c r="S1527" s="3" t="s">
        <v>494</v>
      </c>
      <c r="T1527" s="3" t="s">
        <v>176</v>
      </c>
      <c r="U1527" s="3" t="s">
        <v>1211</v>
      </c>
      <c r="V1527" s="22" t="str">
        <f t="shared" si="151"/>
        <v>RTNFO; Hora de aviso: 15:30 10/04/2024; Solución: se realiza refusion de hilo eN emplame exiStente; Hora de solución: 18:00 10/04/2024; Causa: Intervención de Terceros. No Identificados</v>
      </c>
      <c r="W1527" s="4" t="s">
        <v>7240</v>
      </c>
      <c r="X1527" s="3"/>
      <c r="Y1527" s="3"/>
      <c r="Z1527" s="3" t="s">
        <v>69</v>
      </c>
      <c r="AA1527" s="3" t="s">
        <v>71</v>
      </c>
      <c r="AB1527" s="3">
        <v>0</v>
      </c>
      <c r="AC1527" s="3" t="s">
        <v>71</v>
      </c>
      <c r="AD1527" s="6">
        <v>0</v>
      </c>
      <c r="AE1527" s="7"/>
      <c r="AF1527" s="7"/>
      <c r="AG1527" s="6">
        <f>Tabla4[[#This Row],[Tiempo Parada de Reloj]]+Tabla4[[#This Row],[Tiempo Autorizado por Telefonica (no Máximo)]]</f>
        <v>0</v>
      </c>
      <c r="AH1527" s="7">
        <f t="shared" ca="1" si="148"/>
        <v>0.10416666666424135</v>
      </c>
      <c r="AI1527" s="8">
        <f t="shared" si="149"/>
        <v>0</v>
      </c>
      <c r="AJ1527" s="8">
        <f t="shared" ca="1" si="150"/>
        <v>2.4999999999417923</v>
      </c>
      <c r="AK1527" s="3" t="s">
        <v>1349</v>
      </c>
      <c r="AL1527" s="3" t="s">
        <v>71</v>
      </c>
      <c r="AM1527" s="3" t="s">
        <v>69</v>
      </c>
      <c r="AN1527" s="3" t="s">
        <v>73</v>
      </c>
      <c r="AO1527" s="3"/>
      <c r="AP1527" s="3"/>
      <c r="AQ1527" s="23">
        <f ca="1">NOW()</f>
        <v>45503.696834953706</v>
      </c>
      <c r="AR1527" s="3"/>
      <c r="AS1527" s="23"/>
      <c r="AT1527" s="23"/>
      <c r="AU1527" s="3" t="s">
        <v>494</v>
      </c>
      <c r="AV1527" s="3" t="s">
        <v>69</v>
      </c>
      <c r="AW1527" s="3" t="s">
        <v>69</v>
      </c>
      <c r="AX1527" s="3" t="s">
        <v>69</v>
      </c>
      <c r="AY1527" s="3" t="s">
        <v>69</v>
      </c>
      <c r="AZ1527" s="8" t="str">
        <f>+CONCATENATE("Reportan apertura en el enlace ",Tabla4[[#This Row],[Enlace]]," en el ",Tabla4[[#This Row],[Distancia óptica]]," ocasionado por ",Tabla4[[#This Row],[Causa del daño]])</f>
        <v>Reportan apertura en el enlace Barranquilla - Sabanalarga en el km 21,6 desde Sabanalarga ocasionado por Intervención de Terceros. No Identificados</v>
      </c>
      <c r="BA1527" s="8" t="str">
        <f>+CONCATENATE("Para dar solución al incidente ",Tabla4[[#This Row],[Solución]])</f>
        <v>Para dar solución al incidente se realiza refusion de hilo eN emplame exiStente</v>
      </c>
      <c r="BB1527" s="3" t="str">
        <f>+_xlfn.CONCAT(Tabla4[[#This Row],[Causa Raiz]]," ",Tabla4[[#This Row],[Solución2]]," (",Tabla4[[#This Row],[Anillo]],"- Cabecera: ",Tabla4[[#This Row],[Cabecera]],"- Operador: ",Tabla4[[#This Row],[Operador]],")")</f>
        <v>Reportan apertura en el enlace Barranquilla - Sabanalarga en el km 21,6 desde Sabanalarga ocasionado por Intervención de Terceros. No Identificados Para dar solución al incidente se realiza refusion de hilo eN emplame exiStente (NA- Cabecera: NA- Operador: UNE)</v>
      </c>
    </row>
    <row r="1528" spans="1:54" s="2" customFormat="1" ht="213.75">
      <c r="A1528" s="38">
        <f t="shared" si="147"/>
        <v>1527</v>
      </c>
      <c r="B1528" s="3">
        <v>8490313</v>
      </c>
      <c r="C1528" s="3" t="s">
        <v>54</v>
      </c>
      <c r="D1528" s="23">
        <v>45392.680555555555</v>
      </c>
      <c r="E1528" s="23">
        <v>45392.795138888891</v>
      </c>
      <c r="F1528" s="1">
        <f t="shared" ca="1" si="152"/>
        <v>0.11458333333575865</v>
      </c>
      <c r="G1528" s="3" t="s">
        <v>55</v>
      </c>
      <c r="H1528" s="41"/>
      <c r="I1528" s="40"/>
      <c r="J1528" s="5" t="s">
        <v>56</v>
      </c>
      <c r="K1528" s="3" t="s">
        <v>57</v>
      </c>
      <c r="L1528" s="9" t="s">
        <v>58</v>
      </c>
      <c r="M1528" s="3" t="s">
        <v>59</v>
      </c>
      <c r="N1528" s="3" t="s">
        <v>60</v>
      </c>
      <c r="O1528" s="3" t="s">
        <v>7289</v>
      </c>
      <c r="P1528" s="3" t="s">
        <v>7290</v>
      </c>
      <c r="Q1528" s="4" t="s">
        <v>7291</v>
      </c>
      <c r="R1528" s="3" t="s">
        <v>775</v>
      </c>
      <c r="S1528" s="3" t="s">
        <v>65</v>
      </c>
      <c r="T1528" s="3" t="s">
        <v>276</v>
      </c>
      <c r="U1528" s="3" t="s">
        <v>7292</v>
      </c>
      <c r="V1528" s="22" t="str">
        <f t="shared" si="151"/>
        <v>RLFO; Hora de aviso: 16:20 10/04/2024; Solución: Se realiza 400 metros de tendido de fibra de 96 Hilos y dos empalmes de 48 Hilos ; Hora de solución: 19:05 10/04/2024; Causa: Intervención de Terceros</v>
      </c>
      <c r="W1528" s="4" t="s">
        <v>68</v>
      </c>
      <c r="X1528" s="3"/>
      <c r="Y1528" s="3"/>
      <c r="Z1528" s="3" t="s">
        <v>69</v>
      </c>
      <c r="AA1528" s="3" t="s">
        <v>70</v>
      </c>
      <c r="AB1528" s="3">
        <v>8490598</v>
      </c>
      <c r="AC1528" s="3" t="s">
        <v>71</v>
      </c>
      <c r="AD1528" s="6">
        <v>0</v>
      </c>
      <c r="AE1528" s="7"/>
      <c r="AF1528" s="7"/>
      <c r="AG1528" s="6">
        <f>Tabla4[[#This Row],[Tiempo Parada de Reloj]]+Tabla4[[#This Row],[Tiempo Autorizado por Telefonica (no Máximo)]]</f>
        <v>0</v>
      </c>
      <c r="AH1528" s="7">
        <f t="shared" ca="1" si="148"/>
        <v>0.11458333333575865</v>
      </c>
      <c r="AI1528" s="8">
        <f t="shared" si="149"/>
        <v>0</v>
      </c>
      <c r="AJ1528" s="8">
        <f t="shared" ca="1" si="150"/>
        <v>2.7500000000582077</v>
      </c>
      <c r="AK1528" s="3" t="s">
        <v>73</v>
      </c>
      <c r="AL1528" s="3" t="s">
        <v>71</v>
      </c>
      <c r="AM1528" s="3" t="s">
        <v>69</v>
      </c>
      <c r="AN1528" s="3" t="s">
        <v>73</v>
      </c>
      <c r="AO1528" s="3" t="s">
        <v>119</v>
      </c>
      <c r="AP1528" s="3" t="s">
        <v>119</v>
      </c>
      <c r="AQ1528" s="23">
        <v>45395.867361111108</v>
      </c>
      <c r="AR1528" s="3"/>
      <c r="AS1528" s="23"/>
      <c r="AT1528" s="23"/>
      <c r="AU1528" s="3" t="s">
        <v>298</v>
      </c>
      <c r="AV1528" s="3" t="s">
        <v>720</v>
      </c>
      <c r="AW1528" s="3" t="s">
        <v>135</v>
      </c>
      <c r="AX1528" s="3">
        <v>4.6255899999999999</v>
      </c>
      <c r="AY1528" s="3">
        <v>-74.127780000000001</v>
      </c>
      <c r="AZ1528" s="8" t="str">
        <f>+CONCATENATE("Reportan apertura en el enlace ",Tabla4[[#This Row],[Enlace]]," en el ",Tabla4[[#This Row],[Distancia óptica]]," ocasionado por ",Tabla4[[#This Row],[Causa del daño]])</f>
        <v>Reportan apertura en el enlace Asturias - Corpotaxi en el Km 2,472 desde Asturias ocasionado por Intervención de Terceros</v>
      </c>
      <c r="BA1528" s="8" t="str">
        <f>+CONCATENATE("Para dar solución al incidente ",Tabla4[[#This Row],[Solución]])</f>
        <v xml:space="preserve">Para dar solución al incidente Se realiza 400 metros de tendido de fibra de 96 Hilos y dos empalmes de 48 Hilos </v>
      </c>
      <c r="BB1528" s="3" t="str">
        <f>+_xlfn.CONCAT(Tabla4[[#This Row],[Causa Raiz]]," ",Tabla4[[#This Row],[Solución2]]," (",Tabla4[[#This Row],[Anillo]],"- Cabecera: ",Tabla4[[#This Row],[Cabecera]],"- Operador: ",Tabla4[[#This Row],[Operador]],")")</f>
        <v>Reportan apertura en el enlace Asturias - Corpotaxi en el Km 2,472 desde Asturias ocasionado por Intervención de Terceros Para dar solución al incidente Se realiza 400 metros de tendido de fibra de 96 Hilos y dos empalmes de 48 Hilos  (Lineal- Cabecera: ASTURIAS- Operador: Colombia Telecomunicaciones)</v>
      </c>
    </row>
    <row r="1529" spans="1:54" s="2" customFormat="1" ht="185.25">
      <c r="A1529" s="38">
        <f t="shared" si="147"/>
        <v>1528</v>
      </c>
      <c r="B1529" s="3">
        <v>8491621</v>
      </c>
      <c r="C1529" s="3" t="s">
        <v>92</v>
      </c>
      <c r="D1529" s="23">
        <v>45392.947916666664</v>
      </c>
      <c r="E1529" s="23">
        <v>45393.583333333336</v>
      </c>
      <c r="F1529" s="1">
        <f t="shared" ca="1" si="152"/>
        <v>0.63541666667151731</v>
      </c>
      <c r="G1529" s="3" t="s">
        <v>55</v>
      </c>
      <c r="H1529" s="41"/>
      <c r="I1529" s="40"/>
      <c r="J1529" s="5" t="s">
        <v>56</v>
      </c>
      <c r="K1529" s="3" t="s">
        <v>108</v>
      </c>
      <c r="L1529" s="9" t="s">
        <v>58</v>
      </c>
      <c r="M1529" s="3" t="s">
        <v>109</v>
      </c>
      <c r="N1529" s="3" t="s">
        <v>323</v>
      </c>
      <c r="O1529" s="3" t="s">
        <v>4731</v>
      </c>
      <c r="P1529" s="3" t="s">
        <v>7293</v>
      </c>
      <c r="Q1529" s="4" t="s">
        <v>7294</v>
      </c>
      <c r="R1529" s="3" t="s">
        <v>327</v>
      </c>
      <c r="S1529" s="3" t="s">
        <v>115</v>
      </c>
      <c r="T1529" s="3" t="s">
        <v>130</v>
      </c>
      <c r="U1529" s="3" t="s">
        <v>7295</v>
      </c>
      <c r="V1529" s="22" t="str">
        <f t="shared" si="151"/>
        <v>RTNFO; Hora de aviso: 22:45 10/04/2024; Solución: Se recupera 600 metros de reserva para hacer un empalme de 36 hilos; Hora de solución: 14:00 11/04/2024; Causa: Plagas</v>
      </c>
      <c r="W1529" s="4" t="s">
        <v>118</v>
      </c>
      <c r="X1529" s="3"/>
      <c r="Y1529" s="3"/>
      <c r="Z1529" s="3" t="s">
        <v>69</v>
      </c>
      <c r="AA1529" s="3" t="s">
        <v>71</v>
      </c>
      <c r="AB1529" s="3">
        <v>0</v>
      </c>
      <c r="AC1529" s="3" t="s">
        <v>71</v>
      </c>
      <c r="AD1529" s="6">
        <v>0.44583333333333336</v>
      </c>
      <c r="AE1529" s="7"/>
      <c r="AF1529" s="7"/>
      <c r="AG1529" s="6">
        <f>Tabla4[[#This Row],[Tiempo Parada de Reloj]]+Tabla4[[#This Row],[Tiempo Autorizado por Telefonica (no Máximo)]]</f>
        <v>0.44583333333333336</v>
      </c>
      <c r="AH1529" s="7">
        <f t="shared" ca="1" si="148"/>
        <v>0.18958333333818395</v>
      </c>
      <c r="AI1529" s="8">
        <f t="shared" si="149"/>
        <v>10.700000000000001</v>
      </c>
      <c r="AJ1529" s="8">
        <f t="shared" ca="1" si="150"/>
        <v>4.5500000001164143</v>
      </c>
      <c r="AK1529" s="3" t="s">
        <v>106</v>
      </c>
      <c r="AL1529" s="3" t="s">
        <v>70</v>
      </c>
      <c r="AM1529" s="3" t="s">
        <v>88</v>
      </c>
      <c r="AN1529" s="3" t="s">
        <v>88</v>
      </c>
      <c r="AO1529" s="3" t="s">
        <v>119</v>
      </c>
      <c r="AP1529" s="3" t="s">
        <v>119</v>
      </c>
      <c r="AQ1529" s="23">
        <v>45394.634027777778</v>
      </c>
      <c r="AR1529" s="3"/>
      <c r="AS1529" s="23"/>
      <c r="AT1529" s="23"/>
      <c r="AU1529" s="3" t="s">
        <v>637</v>
      </c>
      <c r="AV1529" s="3" t="s">
        <v>323</v>
      </c>
      <c r="AW1529" s="3" t="s">
        <v>1323</v>
      </c>
      <c r="AX1529" s="3">
        <v>8.6161110999999995</v>
      </c>
      <c r="AY1529" s="3">
        <v>-73.805277700000005</v>
      </c>
      <c r="AZ1529" s="8" t="str">
        <f>+CONCATENATE("Reportan apertura en el enlace ",Tabla4[[#This Row],[Enlace]]," en el ",Tabla4[[#This Row],[Distancia óptica]]," ocasionado por ",Tabla4[[#This Row],[Causa del daño]])</f>
        <v>Reportan apertura en el enlace Curumaní - Aguachica en el km 22,28 desde Aguachica ocasionado por Plagas</v>
      </c>
      <c r="BA1529" s="8" t="str">
        <f>+CONCATENATE("Para dar solución al incidente ",Tabla4[[#This Row],[Solución]])</f>
        <v>Para dar solución al incidente Se recupera 600 metros de reserva para hacer un empalme de 36 hilos</v>
      </c>
      <c r="BB1529" s="3" t="str">
        <f>+_xlfn.CONCAT(Tabla4[[#This Row],[Causa Raiz]]," ",Tabla4[[#This Row],[Solución2]]," (",Tabla4[[#This Row],[Anillo]],"- Cabecera: ",Tabla4[[#This Row],[Cabecera]],"- Operador: ",Tabla4[[#This Row],[Operador]],")")</f>
        <v>Reportan apertura en el enlace Curumaní - Aguachica en el km 22,28 desde Aguachica ocasionado por Plagas Para dar solución al incidente Se recupera 600 metros de reserva para hacer un empalme de 36 hilos (TRONCAL- Cabecera: AGUACHICA- Operador: Colombia Telecomunicaciones)</v>
      </c>
    </row>
    <row r="1530" spans="1:54" s="2" customFormat="1" ht="399">
      <c r="A1530" s="38">
        <f t="shared" si="147"/>
        <v>1529</v>
      </c>
      <c r="B1530" s="3">
        <v>8492749</v>
      </c>
      <c r="C1530" s="3" t="s">
        <v>163</v>
      </c>
      <c r="D1530" s="23">
        <v>45393.229166666664</v>
      </c>
      <c r="E1530" s="23">
        <v>45394.3125</v>
      </c>
      <c r="F1530" s="1">
        <f t="shared" ca="1" si="152"/>
        <v>1.0833333333357587</v>
      </c>
      <c r="G1530" s="3" t="s">
        <v>55</v>
      </c>
      <c r="H1530" s="41"/>
      <c r="I1530" s="40"/>
      <c r="J1530" s="5" t="s">
        <v>56</v>
      </c>
      <c r="K1530" s="3" t="s">
        <v>340</v>
      </c>
      <c r="L1530" s="9" t="s">
        <v>58</v>
      </c>
      <c r="M1530" s="3" t="s">
        <v>341</v>
      </c>
      <c r="N1530" s="3" t="s">
        <v>342</v>
      </c>
      <c r="O1530" s="3" t="s">
        <v>343</v>
      </c>
      <c r="P1530" s="3" t="s">
        <v>7296</v>
      </c>
      <c r="Q1530" s="4" t="s">
        <v>7297</v>
      </c>
      <c r="R1530" s="3" t="s">
        <v>992</v>
      </c>
      <c r="S1530" s="3" t="s">
        <v>347</v>
      </c>
      <c r="T1530" s="3" t="s">
        <v>513</v>
      </c>
      <c r="U1530" s="3" t="s">
        <v>7298</v>
      </c>
      <c r="V1530" s="22" t="str">
        <f t="shared" si="151"/>
        <v>RDFO; Hora de aviso: 5:30 11/04/2024; Solución: Se recuperan 40 mts de reserva y se hace un empalme de 48 Hilos,y para el segundoevento se hace un tendido de  1000 mts y se hacen dos empalmes  de 48 hilos.; Hora de solución: 7:30 12/04/2024; Causa: Desastre Natural</v>
      </c>
      <c r="W1530" s="4" t="s">
        <v>349</v>
      </c>
      <c r="X1530" s="3"/>
      <c r="Y1530" s="3"/>
      <c r="Z1530" s="3" t="s">
        <v>69</v>
      </c>
      <c r="AA1530" s="3" t="s">
        <v>70</v>
      </c>
      <c r="AB1530" s="3" t="s">
        <v>7299</v>
      </c>
      <c r="AC1530" s="3" t="s">
        <v>71</v>
      </c>
      <c r="AD1530" s="6">
        <v>0.87916666666666665</v>
      </c>
      <c r="AE1530" s="7"/>
      <c r="AF1530" s="7"/>
      <c r="AG1530" s="6">
        <f>Tabla4[[#This Row],[Tiempo Parada de Reloj]]+Tabla4[[#This Row],[Tiempo Autorizado por Telefonica (no Máximo)]]</f>
        <v>0.87916666666666665</v>
      </c>
      <c r="AH1530" s="7">
        <f t="shared" ca="1" si="148"/>
        <v>0.204166666669092</v>
      </c>
      <c r="AI1530" s="8">
        <f t="shared" si="149"/>
        <v>21.1</v>
      </c>
      <c r="AJ1530" s="8">
        <f t="shared" ca="1" si="150"/>
        <v>4.900000000058208</v>
      </c>
      <c r="AK1530" s="3" t="s">
        <v>119</v>
      </c>
      <c r="AL1530" s="3" t="s">
        <v>70</v>
      </c>
      <c r="AM1530" s="3" t="s">
        <v>88</v>
      </c>
      <c r="AN1530" s="3" t="s">
        <v>98</v>
      </c>
      <c r="AO1530" s="3" t="s">
        <v>119</v>
      </c>
      <c r="AP1530" s="3" t="s">
        <v>119</v>
      </c>
      <c r="AQ1530" s="23">
        <v>45395.448611111111</v>
      </c>
      <c r="AR1530" s="3"/>
      <c r="AS1530" s="23"/>
      <c r="AT1530" s="23"/>
      <c r="AU1530" s="3" t="s">
        <v>351</v>
      </c>
      <c r="AV1530" s="3" t="s">
        <v>5638</v>
      </c>
      <c r="AW1530" s="3" t="s">
        <v>1323</v>
      </c>
      <c r="AX1530" s="3">
        <v>4.9024999999999999</v>
      </c>
      <c r="AY1530" s="3">
        <v>-74.890100000000004</v>
      </c>
      <c r="AZ1530" s="8" t="str">
        <f>+CONCATENATE("Reportan apertura en el enlace ",Tabla4[[#This Row],[Enlace]]," en el ",Tabla4[[#This Row],[Distancia óptica]]," ocasionado por ",Tabla4[[#This Row],[Causa del daño]])</f>
        <v>Reportan apertura en el enlace Ibague - Libano en el km 67,5 desde Ibague ocasionado por Desastre Natural</v>
      </c>
      <c r="BA1530" s="8" t="str">
        <f>+CONCATENATE("Para dar solución al incidente ",Tabla4[[#This Row],[Solución]])</f>
        <v>Para dar solución al incidente Se recuperan 40 mts de reserva y se hace un empalme de 48 Hilos,y para el segundoevento se hace un tendido de  1000 mts y se hacen dos empalmes  de 48 hilos.</v>
      </c>
      <c r="BB1530" s="3" t="str">
        <f>+_xlfn.CONCAT(Tabla4[[#This Row],[Causa Raiz]]," ",Tabla4[[#This Row],[Solución2]]," (",Tabla4[[#This Row],[Anillo]],"- Cabecera: ",Tabla4[[#This Row],[Cabecera]],"- Operador: ",Tabla4[[#This Row],[Operador]],")")</f>
        <v>Reportan apertura en el enlace Ibague - Libano en el km 67,5 desde Ibague ocasionado por Desastre Natural Para dar solución al incidente Se recuperan 40 mts de reserva y se hace un empalme de 48 Hilos,y para el segundoevento se hace un tendido de  1000 mts y se hacen dos empalmes  de 48 hilos. (TRONCAL- Cabecera: Ibague centro- Operador: Colombia Telecomunicaciones)</v>
      </c>
    </row>
    <row r="1531" spans="1:54" s="2" customFormat="1" ht="199.5">
      <c r="A1531" s="38">
        <f t="shared" si="147"/>
        <v>1530</v>
      </c>
      <c r="B1531" s="3">
        <v>8492608</v>
      </c>
      <c r="C1531" s="3" t="s">
        <v>54</v>
      </c>
      <c r="D1531" s="23">
        <v>45393.267361111109</v>
      </c>
      <c r="E1531" s="23">
        <v>45393.458333333336</v>
      </c>
      <c r="F1531" s="1">
        <f t="shared" ca="1" si="152"/>
        <v>0.19097222222626442</v>
      </c>
      <c r="G1531" s="3" t="s">
        <v>55</v>
      </c>
      <c r="H1531" s="41"/>
      <c r="I1531" s="40"/>
      <c r="J1531" s="5" t="s">
        <v>56</v>
      </c>
      <c r="K1531" s="3" t="s">
        <v>77</v>
      </c>
      <c r="L1531" s="9" t="s">
        <v>58</v>
      </c>
      <c r="M1531" s="3" t="s">
        <v>745</v>
      </c>
      <c r="N1531" s="3" t="s">
        <v>746</v>
      </c>
      <c r="O1531" s="3" t="s">
        <v>7300</v>
      </c>
      <c r="P1531" s="3" t="s">
        <v>7301</v>
      </c>
      <c r="Q1531" s="4" t="s">
        <v>7302</v>
      </c>
      <c r="R1531" s="3" t="s">
        <v>750</v>
      </c>
      <c r="S1531" s="3" t="s">
        <v>158</v>
      </c>
      <c r="T1531" s="3" t="s">
        <v>66</v>
      </c>
      <c r="U1531" s="3" t="s">
        <v>7303</v>
      </c>
      <c r="V1531" s="22" t="str">
        <f t="shared" si="151"/>
        <v>RLFO; Hora de aviso: 6:25 11/04/2024; Solución: Se recuperan 30 metros de F.O de 48 hilos y se instala una caja de empalme de 48 hilos.; Hora de solución: 11:00 11/04/2024; Causa: Vandalismo</v>
      </c>
      <c r="W1531" s="4" t="s">
        <v>160</v>
      </c>
      <c r="X1531" s="3"/>
      <c r="Y1531" s="3"/>
      <c r="Z1531" s="3" t="s">
        <v>69</v>
      </c>
      <c r="AA1531" s="3" t="s">
        <v>70</v>
      </c>
      <c r="AB1531" s="3">
        <v>8492608</v>
      </c>
      <c r="AC1531" s="3" t="s">
        <v>71</v>
      </c>
      <c r="AD1531" s="6">
        <v>2.7777777777777776E-2</v>
      </c>
      <c r="AE1531" s="7"/>
      <c r="AF1531" s="7"/>
      <c r="AG1531" s="6">
        <f>Tabla4[[#This Row],[Tiempo Parada de Reloj]]+Tabla4[[#This Row],[Tiempo Autorizado por Telefonica (no Máximo)]]</f>
        <v>2.7777777777777776E-2</v>
      </c>
      <c r="AH1531" s="7">
        <f t="shared" ca="1" si="148"/>
        <v>0.16319444444848663</v>
      </c>
      <c r="AI1531" s="8">
        <f t="shared" si="149"/>
        <v>0.66666666666666663</v>
      </c>
      <c r="AJ1531" s="8">
        <f t="shared" ca="1" si="150"/>
        <v>3.9166666667636791</v>
      </c>
      <c r="AK1531" s="3" t="s">
        <v>72</v>
      </c>
      <c r="AL1531" s="3" t="s">
        <v>71</v>
      </c>
      <c r="AM1531" s="3" t="s">
        <v>69</v>
      </c>
      <c r="AN1531" s="3" t="s">
        <v>72</v>
      </c>
      <c r="AO1531" s="3" t="s">
        <v>106</v>
      </c>
      <c r="AP1531" s="3" t="s">
        <v>106</v>
      </c>
      <c r="AQ1531" s="23">
        <v>45394.706944444442</v>
      </c>
      <c r="AR1531" s="3"/>
      <c r="AS1531" s="23"/>
      <c r="AT1531" s="23"/>
      <c r="AU1531" s="3" t="s">
        <v>752</v>
      </c>
      <c r="AV1531" s="3" t="s">
        <v>1142</v>
      </c>
      <c r="AW1531" s="3" t="s">
        <v>370</v>
      </c>
      <c r="AX1531" s="3">
        <v>2.9193266499999999</v>
      </c>
      <c r="AY1531" s="3">
        <v>-75.279498500000003</v>
      </c>
      <c r="AZ1531" s="8" t="str">
        <f>+CONCATENATE("Reportan apertura en el enlace ",Tabla4[[#This Row],[Enlace]]," en el ",Tabla4[[#This Row],[Distancia óptica]]," ocasionado por ",Tabla4[[#This Row],[Causa del daño]])</f>
        <v>Reportan apertura en el enlace OLT Tuquila - FTTC162 Transmil en el km 1,88 desde FTTC162 Transmil ocasionado por Vandalismo</v>
      </c>
      <c r="BA1531" s="8" t="str">
        <f>+CONCATENATE("Para dar solución al incidente ",Tabla4[[#This Row],[Solución]])</f>
        <v>Para dar solución al incidente Se recuperan 30 metros de F.O de 48 hilos y se instala una caja de empalme de 48 hilos.</v>
      </c>
      <c r="BB1531" s="3" t="str">
        <f>+_xlfn.CONCAT(Tabla4[[#This Row],[Causa Raiz]]," ",Tabla4[[#This Row],[Solución2]]," (",Tabla4[[#This Row],[Anillo]],"- Cabecera: ",Tabla4[[#This Row],[Cabecera]],"- Operador: ",Tabla4[[#This Row],[Operador]],")")</f>
        <v>Reportan apertura en el enlace OLT Tuquila - FTTC162 Transmil en el km 1,88 desde FTTC162 Transmil ocasionado por Vandalismo Para dar solución al incidente Se recuperan 30 metros de F.O de 48 hilos y se instala una caja de empalme de 48 hilos. (lineal- Cabecera: Tuquila- Operador: Colombia Telecomunicaciones)</v>
      </c>
    </row>
    <row r="1532" spans="1:54" s="2" customFormat="1" ht="199.5">
      <c r="A1532" s="38">
        <f t="shared" si="147"/>
        <v>1531</v>
      </c>
      <c r="B1532" s="3">
        <v>8492801</v>
      </c>
      <c r="C1532" s="3" t="s">
        <v>136</v>
      </c>
      <c r="D1532" s="23">
        <v>45393.270833333336</v>
      </c>
      <c r="E1532" s="23">
        <v>45393.708333333336</v>
      </c>
      <c r="F1532" s="1">
        <f t="shared" ca="1" si="152"/>
        <v>0.4375</v>
      </c>
      <c r="G1532" s="3" t="s">
        <v>55</v>
      </c>
      <c r="H1532" s="41"/>
      <c r="I1532" s="40"/>
      <c r="J1532" s="5" t="s">
        <v>137</v>
      </c>
      <c r="K1532" s="3" t="s">
        <v>138</v>
      </c>
      <c r="L1532" s="9" t="s">
        <v>78</v>
      </c>
      <c r="M1532" s="3" t="s">
        <v>139</v>
      </c>
      <c r="N1532" s="3" t="s">
        <v>4482</v>
      </c>
      <c r="O1532" s="3" t="s">
        <v>7304</v>
      </c>
      <c r="P1532" s="3" t="s">
        <v>7305</v>
      </c>
      <c r="Q1532" s="4" t="s">
        <v>7306</v>
      </c>
      <c r="R1532" s="3" t="s">
        <v>725</v>
      </c>
      <c r="S1532" s="3" t="s">
        <v>145</v>
      </c>
      <c r="T1532" s="3" t="s">
        <v>66</v>
      </c>
      <c r="U1532" s="3" t="s">
        <v>7307</v>
      </c>
      <c r="V1532" s="22" t="str">
        <f t="shared" si="151"/>
        <v>RBHFO; Hora de aviso: 6:30 11/04/2024; Solución: Se recupera 20 metros de reserva y se instala una caja de empalme de 144 hilos.; Hora de solución: 17:00 11/04/2024; Causa: Vandalismo</v>
      </c>
      <c r="W1532" s="4" t="s">
        <v>557</v>
      </c>
      <c r="X1532" s="3"/>
      <c r="Y1532" s="3"/>
      <c r="Z1532" s="3" t="s">
        <v>69</v>
      </c>
      <c r="AA1532" s="3" t="s">
        <v>71</v>
      </c>
      <c r="AB1532" s="3">
        <v>0</v>
      </c>
      <c r="AC1532" s="3" t="s">
        <v>71</v>
      </c>
      <c r="AD1532" s="6">
        <v>0.10833333333333334</v>
      </c>
      <c r="AE1532" s="7"/>
      <c r="AF1532" s="7"/>
      <c r="AG1532" s="6">
        <f>Tabla4[[#This Row],[Tiempo Parada de Reloj]]+Tabla4[[#This Row],[Tiempo Autorizado por Telefonica (no Máximo)]]</f>
        <v>0.10833333333333334</v>
      </c>
      <c r="AH1532" s="7">
        <f t="shared" ca="1" si="148"/>
        <v>0.32916666666666666</v>
      </c>
      <c r="AI1532" s="8">
        <f t="shared" si="149"/>
        <v>2.6</v>
      </c>
      <c r="AJ1532" s="8">
        <f t="shared" ca="1" si="150"/>
        <v>7.9</v>
      </c>
      <c r="AK1532" s="3" t="s">
        <v>72</v>
      </c>
      <c r="AL1532" s="3" t="s">
        <v>70</v>
      </c>
      <c r="AM1532" s="3" t="s">
        <v>88</v>
      </c>
      <c r="AN1532" s="3" t="s">
        <v>73</v>
      </c>
      <c r="AO1532" s="3" t="s">
        <v>119</v>
      </c>
      <c r="AP1532" s="3" t="s">
        <v>119</v>
      </c>
      <c r="AQ1532" s="23">
        <v>45394.626388888886</v>
      </c>
      <c r="AR1532" s="3"/>
      <c r="AS1532" s="23"/>
      <c r="AT1532" s="23"/>
      <c r="AU1532" s="3" t="s">
        <v>149</v>
      </c>
      <c r="AV1532" s="3" t="s">
        <v>2690</v>
      </c>
      <c r="AW1532" s="3" t="s">
        <v>7308</v>
      </c>
      <c r="AX1532" s="3">
        <v>3.5904850000000001</v>
      </c>
      <c r="AY1532" s="3">
        <v>-76.483188999999996</v>
      </c>
      <c r="AZ1532" s="8" t="str">
        <f>+CONCATENATE("Reportan apertura en el enlace ",Tabla4[[#This Row],[Enlace]]," en el ",Tabla4[[#This Row],[Distancia óptica]]," ocasionado por ",Tabla4[[#This Row],[Causa del daño]])</f>
        <v>Reportan apertura en el enlace Mov. Piazarro Yumbo - Mov. Cartón Colombia en el km 18,68 desde Mov. Acopi ocasionado por Vandalismo</v>
      </c>
      <c r="BA1532" s="8" t="str">
        <f>+CONCATENATE("Para dar solución al incidente ",Tabla4[[#This Row],[Solución]])</f>
        <v>Para dar solución al incidente Se recupera 20 metros de reserva y se instala una caja de empalme de 144 hilos.</v>
      </c>
      <c r="BB1532" s="3" t="str">
        <f>+_xlfn.CONCAT(Tabla4[[#This Row],[Causa Raiz]]," ",Tabla4[[#This Row],[Solución2]]," (",Tabla4[[#This Row],[Anillo]],"- Cabecera: ",Tabla4[[#This Row],[Cabecera]],"- Operador: ",Tabla4[[#This Row],[Operador]],")")</f>
        <v>Reportan apertura en el enlace Mov. Piazarro Yumbo - Mov. Cartón Colombia en el km 18,68 desde Mov. Acopi ocasionado por Vandalismo Para dar solución al incidente Se recupera 20 metros de reserva y se instala una caja de empalme de 144 hilos. (ANILLO 1A- Cabecera: ACOPI- Operador: Infraco)</v>
      </c>
    </row>
    <row r="1533" spans="1:54" s="2" customFormat="1" ht="185.25">
      <c r="A1533" s="38">
        <f t="shared" si="147"/>
        <v>1532</v>
      </c>
      <c r="B1533" s="3">
        <v>8491087</v>
      </c>
      <c r="C1533" s="3" t="s">
        <v>54</v>
      </c>
      <c r="D1533" s="23">
        <v>45393.319444444445</v>
      </c>
      <c r="E1533" s="23">
        <v>45393.847222222219</v>
      </c>
      <c r="F1533" s="1">
        <f t="shared" ca="1" si="152"/>
        <v>0.52777777777373558</v>
      </c>
      <c r="G1533" s="3" t="s">
        <v>55</v>
      </c>
      <c r="H1533" s="41"/>
      <c r="I1533" s="40"/>
      <c r="J1533" s="5" t="s">
        <v>56</v>
      </c>
      <c r="K1533" s="3" t="s">
        <v>340</v>
      </c>
      <c r="L1533" s="9" t="s">
        <v>78</v>
      </c>
      <c r="M1533" s="3" t="s">
        <v>341</v>
      </c>
      <c r="N1533" s="3" t="s">
        <v>7309</v>
      </c>
      <c r="O1533" s="3" t="s">
        <v>7310</v>
      </c>
      <c r="P1533" s="3" t="s">
        <v>7311</v>
      </c>
      <c r="Q1533" s="4" t="s">
        <v>7312</v>
      </c>
      <c r="R1533" s="3" t="s">
        <v>248</v>
      </c>
      <c r="S1533" s="3" t="s">
        <v>347</v>
      </c>
      <c r="T1533" s="3" t="s">
        <v>513</v>
      </c>
      <c r="U1533" s="3" t="s">
        <v>7313</v>
      </c>
      <c r="V1533" s="22" t="str">
        <f t="shared" si="151"/>
        <v>RLFO; Hora de aviso: 7:40 11/04/2024; Solución: Se realiza tendido de 200 mts de fibra y dos empalmes de 48 Hilos; Hora de solución: 20:20 11/04/2024; Causa: Desastre Natural</v>
      </c>
      <c r="W1533" s="4" t="s">
        <v>349</v>
      </c>
      <c r="X1533" s="3"/>
      <c r="Y1533" s="3"/>
      <c r="Z1533" s="3" t="s">
        <v>69</v>
      </c>
      <c r="AA1533" s="3" t="s">
        <v>70</v>
      </c>
      <c r="AB1533" s="3" t="s">
        <v>7314</v>
      </c>
      <c r="AC1533" s="3" t="s">
        <v>71</v>
      </c>
      <c r="AD1533" s="6">
        <v>0.3659722222222222</v>
      </c>
      <c r="AE1533" s="7"/>
      <c r="AF1533" s="7"/>
      <c r="AG1533" s="6">
        <f>Tabla4[[#This Row],[Tiempo Parada de Reloj]]+Tabla4[[#This Row],[Tiempo Autorizado por Telefonica (no Máximo)]]</f>
        <v>0.3659722222222222</v>
      </c>
      <c r="AH1533" s="7">
        <f t="shared" ca="1" si="148"/>
        <v>0.16180555555151338</v>
      </c>
      <c r="AI1533" s="8">
        <f t="shared" si="149"/>
        <v>8.7833333333333332</v>
      </c>
      <c r="AJ1533" s="8">
        <f t="shared" ca="1" si="150"/>
        <v>3.8833333332363211</v>
      </c>
      <c r="AK1533" s="3" t="s">
        <v>72</v>
      </c>
      <c r="AL1533" s="3" t="s">
        <v>70</v>
      </c>
      <c r="AM1533" s="3" t="s">
        <v>88</v>
      </c>
      <c r="AN1533" s="3" t="s">
        <v>73</v>
      </c>
      <c r="AO1533" s="3" t="s">
        <v>106</v>
      </c>
      <c r="AP1533" s="3" t="s">
        <v>106</v>
      </c>
      <c r="AQ1533" s="23">
        <v>45397.35</v>
      </c>
      <c r="AR1533" s="3"/>
      <c r="AS1533" s="23"/>
      <c r="AT1533" s="23"/>
      <c r="AU1533" s="3" t="s">
        <v>351</v>
      </c>
      <c r="AV1533" s="3" t="s">
        <v>7315</v>
      </c>
      <c r="AW1533" s="3" t="s">
        <v>1311</v>
      </c>
      <c r="AX1533" s="3">
        <v>4.2095000000000002</v>
      </c>
      <c r="AY1533" s="3">
        <v>-74.633099999999999</v>
      </c>
      <c r="AZ1533" s="8" t="str">
        <f>+CONCATENATE("Reportan apertura en el enlace ",Tabla4[[#This Row],[Enlace]]," en el ",Tabla4[[#This Row],[Distancia óptica]]," ocasionado por ",Tabla4[[#This Row],[Causa del daño]])</f>
        <v>Reportan apertura en el enlace Mov. Springfield - Mov. Kualamana en el Km 1 desde Cualamaná ocasionado por Desastre Natural</v>
      </c>
      <c r="BA1533" s="8" t="str">
        <f>+CONCATENATE("Para dar solución al incidente ",Tabla4[[#This Row],[Solución]])</f>
        <v>Para dar solución al incidente Se realiza tendido de 200 mts de fibra y dos empalmes de 48 Hilos</v>
      </c>
      <c r="BB1533" s="3" t="str">
        <f>+_xlfn.CONCAT(Tabla4[[#This Row],[Causa Raiz]]," ",Tabla4[[#This Row],[Solución2]]," (",Tabla4[[#This Row],[Anillo]],"- Cabecera: ",Tabla4[[#This Row],[Cabecera]],"- Operador: ",Tabla4[[#This Row],[Operador]],")")</f>
        <v>Reportan apertura en el enlace Mov. Springfield - Mov. Kualamana en el Km 1 desde Cualamaná ocasionado por Desastre Natural Para dar solución al incidente Se realiza tendido de 200 mts de fibra y dos empalmes de 48 Hilos (UK- Cabecera: Kualamana- Operador: Colombia Telecomunicaciones)</v>
      </c>
    </row>
    <row r="1534" spans="1:54" s="2" customFormat="1" ht="185.25">
      <c r="A1534" s="38">
        <f t="shared" si="147"/>
        <v>1533</v>
      </c>
      <c r="B1534" s="3">
        <v>8491606</v>
      </c>
      <c r="C1534" s="3" t="s">
        <v>54</v>
      </c>
      <c r="D1534" s="23">
        <v>45393.319444444445</v>
      </c>
      <c r="E1534" s="23">
        <v>45393.4375</v>
      </c>
      <c r="F1534" s="1">
        <f t="shared" ca="1" si="152"/>
        <v>0.11805555555474712</v>
      </c>
      <c r="G1534" s="3" t="s">
        <v>55</v>
      </c>
      <c r="H1534" s="41"/>
      <c r="I1534" s="40"/>
      <c r="J1534" s="5" t="s">
        <v>56</v>
      </c>
      <c r="K1534" s="3" t="s">
        <v>77</v>
      </c>
      <c r="L1534" s="9" t="s">
        <v>78</v>
      </c>
      <c r="M1534" s="3" t="s">
        <v>373</v>
      </c>
      <c r="N1534" s="3" t="s">
        <v>374</v>
      </c>
      <c r="O1534" s="3" t="s">
        <v>7316</v>
      </c>
      <c r="P1534" s="3" t="s">
        <v>7317</v>
      </c>
      <c r="Q1534" s="4" t="s">
        <v>7318</v>
      </c>
      <c r="R1534" s="3" t="s">
        <v>992</v>
      </c>
      <c r="S1534" s="3" t="s">
        <v>249</v>
      </c>
      <c r="T1534" s="3" t="s">
        <v>66</v>
      </c>
      <c r="U1534" s="3" t="s">
        <v>7319</v>
      </c>
      <c r="V1534" s="22" t="str">
        <f t="shared" si="151"/>
        <v>RLFO; Hora de aviso: 7:40 11/04/2024; Solución: Se rehace empalme existente; Hora de solución: 10:30 11/04/2024; Causa: Vandalismo</v>
      </c>
      <c r="W1534" s="4" t="s">
        <v>160</v>
      </c>
      <c r="X1534" s="3"/>
      <c r="Y1534" s="3"/>
      <c r="Z1534" s="3" t="s">
        <v>69</v>
      </c>
      <c r="AA1534" s="3" t="s">
        <v>70</v>
      </c>
      <c r="AB1534" s="3">
        <v>8491606</v>
      </c>
      <c r="AC1534" s="3" t="s">
        <v>71</v>
      </c>
      <c r="AD1534" s="6">
        <v>0</v>
      </c>
      <c r="AE1534" s="7"/>
      <c r="AF1534" s="7"/>
      <c r="AG1534" s="6">
        <f>Tabla4[[#This Row],[Tiempo Parada de Reloj]]+Tabla4[[#This Row],[Tiempo Autorizado por Telefonica (no Máximo)]]</f>
        <v>0</v>
      </c>
      <c r="AH1534" s="7">
        <f t="shared" ca="1" si="148"/>
        <v>0.11805555555474712</v>
      </c>
      <c r="AI1534" s="8">
        <f t="shared" si="149"/>
        <v>0</v>
      </c>
      <c r="AJ1534" s="8">
        <f t="shared" ca="1" si="150"/>
        <v>2.8333333333139308</v>
      </c>
      <c r="AK1534" s="3" t="s">
        <v>72</v>
      </c>
      <c r="AL1534" s="3" t="s">
        <v>71</v>
      </c>
      <c r="AM1534" s="3" t="s">
        <v>69</v>
      </c>
      <c r="AN1534" s="3" t="s">
        <v>72</v>
      </c>
      <c r="AO1534" s="3" t="s">
        <v>119</v>
      </c>
      <c r="AP1534" s="3" t="s">
        <v>119</v>
      </c>
      <c r="AQ1534" s="23">
        <v>45396.906944444447</v>
      </c>
      <c r="AR1534" s="3"/>
      <c r="AS1534" s="23"/>
      <c r="AT1534" s="23"/>
      <c r="AU1534" s="3" t="s">
        <v>710</v>
      </c>
      <c r="AV1534" s="3" t="s">
        <v>7320</v>
      </c>
      <c r="AW1534" s="3" t="s">
        <v>1311</v>
      </c>
      <c r="AX1534" s="3">
        <v>4.1528999999999998</v>
      </c>
      <c r="AY1534" s="3">
        <v>-73.634900000000002</v>
      </c>
      <c r="AZ1534" s="8" t="str">
        <f>+CONCATENATE("Reportan apertura en el enlace ",Tabla4[[#This Row],[Enlace]]," en el ",Tabla4[[#This Row],[Distancia óptica]]," ocasionado por ",Tabla4[[#This Row],[Causa del daño]])</f>
        <v>Reportan apertura en el enlace Mov. La Grama - Mov. San Isidro Villavo en el km 0,477 desd eMov. San Isidro Villavo ocasionado por Vandalismo</v>
      </c>
      <c r="BA1534" s="8" t="str">
        <f>+CONCATENATE("Para dar solución al incidente ",Tabla4[[#This Row],[Solución]])</f>
        <v>Para dar solución al incidente Se rehace empalme existente</v>
      </c>
      <c r="BB1534" s="3" t="str">
        <f>+_xlfn.CONCAT(Tabla4[[#This Row],[Causa Raiz]]," ",Tabla4[[#This Row],[Solución2]]," (",Tabla4[[#This Row],[Anillo]],"- Cabecera: ",Tabla4[[#This Row],[Cabecera]],"- Operador: ",Tabla4[[#This Row],[Operador]],")")</f>
        <v>Reportan apertura en el enlace Mov. La Grama - Mov. San Isidro Villavo en el km 0,477 desd eMov. San Isidro Villavo ocasionado por Vandalismo Para dar solución al incidente Se rehace empalme existente (UK- Cabecera: SAN ISIDRO - Operador: Colombia Telecomunicaciones)</v>
      </c>
    </row>
    <row r="1535" spans="1:54" s="2" customFormat="1" ht="185.25">
      <c r="A1535" s="38">
        <f t="shared" si="147"/>
        <v>1534</v>
      </c>
      <c r="B1535" s="3">
        <v>8493173</v>
      </c>
      <c r="C1535" s="3" t="s">
        <v>54</v>
      </c>
      <c r="D1535" s="23">
        <v>45393.427083333336</v>
      </c>
      <c r="E1535" s="23">
        <v>45393.638888888891</v>
      </c>
      <c r="F1535" s="1">
        <f t="shared" ca="1" si="152"/>
        <v>0.21180555555474712</v>
      </c>
      <c r="G1535" s="3" t="s">
        <v>55</v>
      </c>
      <c r="H1535" s="41"/>
      <c r="I1535" s="40"/>
      <c r="J1535" s="5" t="s">
        <v>56</v>
      </c>
      <c r="K1535" s="3" t="s">
        <v>359</v>
      </c>
      <c r="L1535" s="9" t="s">
        <v>78</v>
      </c>
      <c r="M1535" s="3" t="s">
        <v>360</v>
      </c>
      <c r="N1535" s="3" t="s">
        <v>483</v>
      </c>
      <c r="O1535" s="3" t="s">
        <v>7321</v>
      </c>
      <c r="P1535" s="3" t="s">
        <v>7322</v>
      </c>
      <c r="Q1535" s="4" t="s">
        <v>7323</v>
      </c>
      <c r="R1535" s="3" t="s">
        <v>365</v>
      </c>
      <c r="S1535" s="3" t="s">
        <v>366</v>
      </c>
      <c r="T1535" s="3" t="s">
        <v>176</v>
      </c>
      <c r="U1535" s="3" t="s">
        <v>7324</v>
      </c>
      <c r="V1535" s="22" t="str">
        <f t="shared" si="151"/>
        <v>RLFO; Hora de aviso: 10:15 11/04/2024; Solución: Se adecua fibras en empalme de ATP ; Hora de solución: 15:20 11/04/2024; Causa: Intervención de Terceros. No Identificados</v>
      </c>
      <c r="W1535" s="4" t="s">
        <v>423</v>
      </c>
      <c r="X1535" s="3"/>
      <c r="Y1535" s="3"/>
      <c r="Z1535" s="3" t="s">
        <v>69</v>
      </c>
      <c r="AA1535" s="3" t="s">
        <v>71</v>
      </c>
      <c r="AB1535" s="3">
        <v>0</v>
      </c>
      <c r="AC1535" s="3" t="s">
        <v>71</v>
      </c>
      <c r="AD1535" s="6">
        <v>5.0000000002910383E-2</v>
      </c>
      <c r="AE1535" s="7"/>
      <c r="AF1535" s="7"/>
      <c r="AG1535" s="6">
        <f>Tabla4[[#This Row],[Tiempo Parada de Reloj]]+Tabla4[[#This Row],[Tiempo Autorizado por Telefonica (no Máximo)]]</f>
        <v>5.0000000002910383E-2</v>
      </c>
      <c r="AH1535" s="7">
        <f t="shared" ca="1" si="148"/>
        <v>0.16180555555183673</v>
      </c>
      <c r="AI1535" s="8">
        <f t="shared" si="149"/>
        <v>1.2000000000698492</v>
      </c>
      <c r="AJ1535" s="8">
        <f t="shared" ca="1" si="150"/>
        <v>3.8833333332440816</v>
      </c>
      <c r="AK1535" s="3" t="s">
        <v>72</v>
      </c>
      <c r="AL1535" s="3" t="s">
        <v>70</v>
      </c>
      <c r="AM1535" s="3" t="s">
        <v>88</v>
      </c>
      <c r="AN1535" s="3" t="s">
        <v>73</v>
      </c>
      <c r="AO1535" s="3" t="s">
        <v>106</v>
      </c>
      <c r="AP1535" s="3" t="s">
        <v>106</v>
      </c>
      <c r="AQ1535" s="23">
        <v>45395.336111111108</v>
      </c>
      <c r="AR1535" s="3"/>
      <c r="AS1535" s="23"/>
      <c r="AT1535" s="23"/>
      <c r="AU1535" s="3" t="s">
        <v>424</v>
      </c>
      <c r="AV1535" s="3" t="s">
        <v>69</v>
      </c>
      <c r="AW1535" s="3" t="s">
        <v>69</v>
      </c>
      <c r="AX1535" s="3">
        <v>6.22309</v>
      </c>
      <c r="AY1535" s="3">
        <v>-75.569410000000005</v>
      </c>
      <c r="AZ1535" s="8" t="str">
        <f>+CONCATENATE("Reportan apertura en el enlace ",Tabla4[[#This Row],[Enlace]]," en el ",Tabla4[[#This Row],[Distancia óptica]]," ocasionado por ",Tabla4[[#This Row],[Causa del daño]])</f>
        <v>Reportan apertura en el enlace Mov. El Indio - Mov. Colombia Medellín en el Km 0,9 desde el Indio ocasionado por Intervención de Terceros. No Identificados</v>
      </c>
      <c r="BA1535" s="8" t="str">
        <f>+CONCATENATE("Para dar solución al incidente ",Tabla4[[#This Row],[Solución]])</f>
        <v xml:space="preserve">Para dar solución al incidente Se adecua fibras en empalme de ATP </v>
      </c>
      <c r="BB1535" s="3" t="str">
        <f>+_xlfn.CONCAT(Tabla4[[#This Row],[Causa Raiz]]," ",Tabla4[[#This Row],[Solución2]]," (",Tabla4[[#This Row],[Anillo]],"- Cabecera: ",Tabla4[[#This Row],[Cabecera]],"- Operador: ",Tabla4[[#This Row],[Operador]],")")</f>
        <v>Reportan apertura en el enlace Mov. El Indio - Mov. Colombia Medellín en el Km 0,9 desde el Indio ocasionado por Intervención de Terceros. No Identificados Para dar solución al incidente Se adecua fibras en empalme de ATP  (NA- Cabecera: NA- Operador: Colombia Telecomunicaciones)</v>
      </c>
    </row>
    <row r="1536" spans="1:54" s="2" customFormat="1" ht="185.25">
      <c r="A1536" s="38">
        <f t="shared" si="147"/>
        <v>1535</v>
      </c>
      <c r="B1536" s="3">
        <v>8493219</v>
      </c>
      <c r="C1536" s="3" t="s">
        <v>54</v>
      </c>
      <c r="D1536" s="23">
        <v>45393.440972222219</v>
      </c>
      <c r="E1536" s="23">
        <v>45393.552083333336</v>
      </c>
      <c r="F1536" s="1">
        <f t="shared" ca="1" si="152"/>
        <v>0.11111111111677019</v>
      </c>
      <c r="G1536" s="3" t="s">
        <v>55</v>
      </c>
      <c r="H1536" s="41"/>
      <c r="I1536" s="40"/>
      <c r="J1536" s="5" t="s">
        <v>56</v>
      </c>
      <c r="K1536" s="3" t="s">
        <v>57</v>
      </c>
      <c r="L1536" s="9" t="s">
        <v>78</v>
      </c>
      <c r="M1536" s="3" t="s">
        <v>59</v>
      </c>
      <c r="N1536" s="3" t="s">
        <v>60</v>
      </c>
      <c r="O1536" s="3" t="s">
        <v>7325</v>
      </c>
      <c r="P1536" s="3" t="s">
        <v>7326</v>
      </c>
      <c r="Q1536" s="4" t="s">
        <v>7327</v>
      </c>
      <c r="R1536" s="3" t="s">
        <v>980</v>
      </c>
      <c r="S1536" s="3" t="s">
        <v>65</v>
      </c>
      <c r="T1536" s="3" t="s">
        <v>256</v>
      </c>
      <c r="U1536" s="3" t="s">
        <v>7328</v>
      </c>
      <c r="V1536" s="22" t="str">
        <f t="shared" si="151"/>
        <v>RLFO; Hora de aviso: 10:35 11/04/2024; Solución: Se libera hilo en empalme existente; Hora de solución: 13:15 11/04/2024; Causa: Falla de Empalme de FiOp</v>
      </c>
      <c r="W1536" s="4" t="s">
        <v>68</v>
      </c>
      <c r="X1536" s="3"/>
      <c r="Y1536" s="3"/>
      <c r="Z1536" s="3" t="s">
        <v>69</v>
      </c>
      <c r="AA1536" s="3" t="s">
        <v>71</v>
      </c>
      <c r="AB1536" s="3">
        <v>0</v>
      </c>
      <c r="AC1536" s="3" t="s">
        <v>71</v>
      </c>
      <c r="AD1536" s="6">
        <v>0</v>
      </c>
      <c r="AE1536" s="7"/>
      <c r="AF1536" s="7"/>
      <c r="AG1536" s="6">
        <f>Tabla4[[#This Row],[Tiempo Parada de Reloj]]+Tabla4[[#This Row],[Tiempo Autorizado por Telefonica (no Máximo)]]</f>
        <v>0</v>
      </c>
      <c r="AH1536" s="7">
        <f t="shared" ca="1" si="148"/>
        <v>0.11111111111677019</v>
      </c>
      <c r="AI1536" s="8">
        <f t="shared" si="149"/>
        <v>0</v>
      </c>
      <c r="AJ1536" s="8">
        <f t="shared" ca="1" si="150"/>
        <v>2.6666666668024845</v>
      </c>
      <c r="AK1536" s="3" t="s">
        <v>72</v>
      </c>
      <c r="AL1536" s="3" t="s">
        <v>71</v>
      </c>
      <c r="AM1536" s="3" t="s">
        <v>69</v>
      </c>
      <c r="AN1536" s="3" t="s">
        <v>72</v>
      </c>
      <c r="AO1536" s="3" t="s">
        <v>119</v>
      </c>
      <c r="AP1536" s="3" t="s">
        <v>119</v>
      </c>
      <c r="AQ1536" s="23">
        <v>45395.49722222222</v>
      </c>
      <c r="AR1536" s="3"/>
      <c r="AS1536" s="23"/>
      <c r="AT1536" s="23"/>
      <c r="AU1536" s="3" t="s">
        <v>100</v>
      </c>
      <c r="AV1536" s="3" t="s">
        <v>975</v>
      </c>
      <c r="AW1536" s="3" t="s">
        <v>7329</v>
      </c>
      <c r="AX1536" s="3">
        <v>4.6884100000000002</v>
      </c>
      <c r="AY1536" s="3">
        <v>-74.082380000000001</v>
      </c>
      <c r="AZ1536" s="8" t="str">
        <f>+CONCATENATE("Reportan apertura en el enlace ",Tabla4[[#This Row],[Enlace]]," en el ",Tabla4[[#This Row],[Distancia óptica]]," ocasionado por ",Tabla4[[#This Row],[Causa del daño]])</f>
        <v>Reportan apertura en el enlace Mov. Polo Av 24 - Mov. Exito Calle 80 en el Km 0,397 desde Éxito calle 80 ocasionado por Falla de Empalme de FiOp</v>
      </c>
      <c r="BA1536" s="8" t="str">
        <f>+CONCATENATE("Para dar solución al incidente ",Tabla4[[#This Row],[Solución]])</f>
        <v>Para dar solución al incidente Se libera hilo en empalme existente</v>
      </c>
      <c r="BB1536" s="3" t="str">
        <f>+_xlfn.CONCAT(Tabla4[[#This Row],[Causa Raiz]]," ",Tabla4[[#This Row],[Solución2]]," (",Tabla4[[#This Row],[Anillo]],"- Cabecera: ",Tabla4[[#This Row],[Cabecera]],"- Operador: ",Tabla4[[#This Row],[Operador]],")")</f>
        <v>Reportan apertura en el enlace Mov. Polo Av 24 - Mov. Exito Calle 80 en el Km 0,397 desde Éxito calle 80 ocasionado por Falla de Empalme de FiOp Para dar solución al incidente Se libera hilo en empalme existente (Uk Éxito calle 80- Cabecera: Morato- Operador: Colombia Telecomunicaciones)</v>
      </c>
    </row>
    <row r="1537" spans="1:54" s="2" customFormat="1" ht="199.5">
      <c r="A1537" s="38">
        <f t="shared" si="147"/>
        <v>1536</v>
      </c>
      <c r="B1537" s="3">
        <v>8493222</v>
      </c>
      <c r="C1537" s="3" t="s">
        <v>54</v>
      </c>
      <c r="D1537" s="23">
        <v>45393.451388888891</v>
      </c>
      <c r="E1537" s="23">
        <v>45393.597222222219</v>
      </c>
      <c r="F1537" s="1">
        <f t="shared" ca="1" si="152"/>
        <v>0.14583333332848269</v>
      </c>
      <c r="G1537" s="3" t="s">
        <v>55</v>
      </c>
      <c r="H1537" s="41"/>
      <c r="I1537" s="40"/>
      <c r="J1537" s="5" t="s">
        <v>56</v>
      </c>
      <c r="K1537" s="3" t="s">
        <v>122</v>
      </c>
      <c r="L1537" s="9" t="s">
        <v>58</v>
      </c>
      <c r="M1537" s="3" t="s">
        <v>123</v>
      </c>
      <c r="N1537" s="3" t="s">
        <v>124</v>
      </c>
      <c r="O1537" s="3" t="s">
        <v>2106</v>
      </c>
      <c r="P1537" s="3" t="s">
        <v>7330</v>
      </c>
      <c r="Q1537" s="4" t="s">
        <v>7331</v>
      </c>
      <c r="R1537" s="3" t="s">
        <v>128</v>
      </c>
      <c r="S1537" s="3" t="s">
        <v>129</v>
      </c>
      <c r="T1537" s="3" t="s">
        <v>66</v>
      </c>
      <c r="U1537" s="3" t="s">
        <v>7332</v>
      </c>
      <c r="V1537" s="22" t="str">
        <f t="shared" si="151"/>
        <v>RLFO; Hora de aviso: 10:50 11/04/2024; Solución: Se recuperan 50 mts de reserva y se realiza un empalme de 48 hilos.; Hora de solución: 14:20 11/04/2024; Causa: Vandalismo</v>
      </c>
      <c r="W1537" s="4" t="s">
        <v>132</v>
      </c>
      <c r="X1537" s="3"/>
      <c r="Y1537" s="3"/>
      <c r="Z1537" s="3" t="s">
        <v>69</v>
      </c>
      <c r="AA1537" s="3" t="s">
        <v>70</v>
      </c>
      <c r="AB1537" s="3" t="s">
        <v>7333</v>
      </c>
      <c r="AC1537" s="3" t="s">
        <v>71</v>
      </c>
      <c r="AD1537" s="6">
        <v>0</v>
      </c>
      <c r="AE1537" s="7"/>
      <c r="AF1537" s="7"/>
      <c r="AG1537" s="6">
        <f>Tabla4[[#This Row],[Tiempo Parada de Reloj]]+Tabla4[[#This Row],[Tiempo Autorizado por Telefonica (no Máximo)]]</f>
        <v>0</v>
      </c>
      <c r="AH1537" s="7">
        <f t="shared" ca="1" si="148"/>
        <v>0.14583333332848269</v>
      </c>
      <c r="AI1537" s="8">
        <f t="shared" si="149"/>
        <v>0</v>
      </c>
      <c r="AJ1537" s="8">
        <f t="shared" ca="1" si="150"/>
        <v>3.4999999998835847</v>
      </c>
      <c r="AK1537" s="3" t="s">
        <v>72</v>
      </c>
      <c r="AL1537" s="3" t="s">
        <v>70</v>
      </c>
      <c r="AM1537" s="3" t="s">
        <v>88</v>
      </c>
      <c r="AN1537" s="3" t="s">
        <v>88</v>
      </c>
      <c r="AO1537" s="3" t="s">
        <v>106</v>
      </c>
      <c r="AP1537" s="3" t="s">
        <v>106</v>
      </c>
      <c r="AQ1537" s="23">
        <v>45394.504861111112</v>
      </c>
      <c r="AR1537" s="3"/>
      <c r="AS1537" s="23"/>
      <c r="AT1537" s="23"/>
      <c r="AU1537" s="3" t="s">
        <v>467</v>
      </c>
      <c r="AV1537" s="3" t="s">
        <v>7334</v>
      </c>
      <c r="AW1537" s="3" t="s">
        <v>135</v>
      </c>
      <c r="AX1537" s="3">
        <v>10.952011000000001</v>
      </c>
      <c r="AY1537" s="3">
        <v>-74.810507999999999</v>
      </c>
      <c r="AZ1537" s="8" t="str">
        <f>+CONCATENATE("Reportan apertura en el enlace ",Tabla4[[#This Row],[Enlace]]," en el ",Tabla4[[#This Row],[Distancia óptica]]," ocasionado por ",Tabla4[[#This Row],[Causa del daño]])</f>
        <v>Reportan apertura en el enlace Barranquilla Victoria - Metroparque en el km 3,43 desde Victoria ocasionado por Vandalismo</v>
      </c>
      <c r="BA1537" s="8" t="str">
        <f>+CONCATENATE("Para dar solución al incidente ",Tabla4[[#This Row],[Solución]])</f>
        <v>Para dar solución al incidente Se recuperan 50 mts de reserva y se realiza un empalme de 48 hilos.</v>
      </c>
      <c r="BB1537" s="3" t="str">
        <f>+_xlfn.CONCAT(Tabla4[[#This Row],[Causa Raiz]]," ",Tabla4[[#This Row],[Solución2]]," (",Tabla4[[#This Row],[Anillo]],"- Cabecera: ",Tabla4[[#This Row],[Cabecera]],"- Operador: ",Tabla4[[#This Row],[Operador]],")")</f>
        <v>Reportan apertura en el enlace Barranquilla Victoria - Metroparque en el km 3,43 desde Victoria ocasionado por Vandalismo Para dar solución al incidente Se recuperan 50 mts de reserva y se realiza un empalme de 48 hilos. (Lineal- Cabecera: Victroria- Operador: Colombia Telecomunicaciones)</v>
      </c>
    </row>
    <row r="1538" spans="1:54" s="2" customFormat="1" ht="228">
      <c r="A1538" s="38">
        <f t="shared" si="147"/>
        <v>1537</v>
      </c>
      <c r="B1538" s="3">
        <v>8492659</v>
      </c>
      <c r="C1538" s="3" t="s">
        <v>54</v>
      </c>
      <c r="D1538" s="23">
        <v>45393.454861111109</v>
      </c>
      <c r="E1538" s="23">
        <v>45393.5625</v>
      </c>
      <c r="F1538" s="1">
        <f t="shared" ca="1" si="152"/>
        <v>0.10763888889050577</v>
      </c>
      <c r="G1538" s="3" t="s">
        <v>55</v>
      </c>
      <c r="H1538" s="41"/>
      <c r="I1538" s="40"/>
      <c r="J1538" s="5" t="s">
        <v>56</v>
      </c>
      <c r="K1538" s="3" t="s">
        <v>138</v>
      </c>
      <c r="L1538" s="9" t="s">
        <v>78</v>
      </c>
      <c r="M1538" s="3" t="s">
        <v>139</v>
      </c>
      <c r="N1538" s="3" t="s">
        <v>140</v>
      </c>
      <c r="O1538" s="3" t="s">
        <v>7335</v>
      </c>
      <c r="P1538" s="3" t="s">
        <v>7336</v>
      </c>
      <c r="Q1538" s="4" t="s">
        <v>7337</v>
      </c>
      <c r="R1538" s="3" t="s">
        <v>451</v>
      </c>
      <c r="S1538" s="3" t="s">
        <v>145</v>
      </c>
      <c r="T1538" s="3" t="s">
        <v>66</v>
      </c>
      <c r="U1538" s="3" t="s">
        <v>7307</v>
      </c>
      <c r="V1538" s="22" t="str">
        <f t="shared" si="151"/>
        <v>RLFO; Hora de aviso: 10:55 11/04/2024; Solución: Se recupera 20 metros de reserva y se instala una caja de empalme de 144 hilos.; Hora de solución: 13:30 11/04/2024; Causa: Vandalismo</v>
      </c>
      <c r="W1538" s="4" t="s">
        <v>199</v>
      </c>
      <c r="X1538" s="3"/>
      <c r="Y1538" s="3"/>
      <c r="Z1538" s="3" t="s">
        <v>69</v>
      </c>
      <c r="AA1538" s="3" t="s">
        <v>70</v>
      </c>
      <c r="AB1538" s="3">
        <v>8492659</v>
      </c>
      <c r="AC1538" s="3" t="s">
        <v>71</v>
      </c>
      <c r="AD1538" s="6">
        <v>0</v>
      </c>
      <c r="AE1538" s="7"/>
      <c r="AF1538" s="7"/>
      <c r="AG1538" s="6">
        <f>Tabla4[[#This Row],[Tiempo Parada de Reloj]]+Tabla4[[#This Row],[Tiempo Autorizado por Telefonica (no Máximo)]]</f>
        <v>0</v>
      </c>
      <c r="AH1538" s="7">
        <f t="shared" ca="1" si="148"/>
        <v>0.10763888889050577</v>
      </c>
      <c r="AI1538" s="8">
        <f t="shared" si="149"/>
        <v>0</v>
      </c>
      <c r="AJ1538" s="8">
        <f t="shared" ca="1" si="150"/>
        <v>2.5833333333721384</v>
      </c>
      <c r="AK1538" s="3" t="s">
        <v>72</v>
      </c>
      <c r="AL1538" s="3" t="s">
        <v>70</v>
      </c>
      <c r="AM1538" s="3" t="s">
        <v>88</v>
      </c>
      <c r="AN1538" s="3" t="s">
        <v>88</v>
      </c>
      <c r="AO1538" s="3" t="s">
        <v>106</v>
      </c>
      <c r="AP1538" s="3" t="s">
        <v>106</v>
      </c>
      <c r="AQ1538" s="23">
        <v>45397.539583333331</v>
      </c>
      <c r="AR1538" s="3"/>
      <c r="AS1538" s="23"/>
      <c r="AT1538" s="23"/>
      <c r="AU1538" s="3" t="s">
        <v>481</v>
      </c>
      <c r="AV1538" s="3" t="s">
        <v>6974</v>
      </c>
      <c r="AW1538" s="3" t="s">
        <v>7338</v>
      </c>
      <c r="AX1538" s="3">
        <v>3.4066399999999999</v>
      </c>
      <c r="AY1538" s="3">
        <v>-76.505570000000006</v>
      </c>
      <c r="AZ1538" s="8" t="str">
        <f>+CONCATENATE("Reportan apertura en el enlace ",Tabla4[[#This Row],[Enlace]]," en el ",Tabla4[[#This Row],[Distancia óptica]]," ocasionado por ",Tabla4[[#This Row],[Causa del daño]])</f>
        <v>Reportan apertura en el enlace Mov. Llano Verde - Mov. Parque Ciudad Cordoba en el km 1,53 desde Mov. Parque Ciudad Cordoba ocasionado por Vandalismo</v>
      </c>
      <c r="BA1538" s="8" t="str">
        <f>+CONCATENATE("Para dar solución al incidente ",Tabla4[[#This Row],[Solución]])</f>
        <v>Para dar solución al incidente Se recupera 20 metros de reserva y se instala una caja de empalme de 144 hilos.</v>
      </c>
      <c r="BB1538" s="3" t="str">
        <f>+_xlfn.CONCAT(Tabla4[[#This Row],[Causa Raiz]]," ",Tabla4[[#This Row],[Solución2]]," (",Tabla4[[#This Row],[Anillo]],"- Cabecera: ",Tabla4[[#This Row],[Cabecera]],"- Operador: ",Tabla4[[#This Row],[Operador]],")")</f>
        <v>Reportan apertura en el enlace Mov. Llano Verde - Mov. Parque Ciudad Cordoba en el km 1,53 desde Mov. Parque Ciudad Cordoba ocasionado por Vandalismo Para dar solución al incidente Se recupera 20 metros de reserva y se instala una caja de empalme de 144 hilos. (UK - Cabecera: TEQUENDAMA- Operador: Colombia Telecomunicaciones)</v>
      </c>
    </row>
    <row r="1539" spans="1:54" s="2" customFormat="1" ht="199.5">
      <c r="A1539" s="38">
        <f t="shared" ref="A1539:A1602" si="153">A1538+1</f>
        <v>1538</v>
      </c>
      <c r="B1539" s="3">
        <v>8493325</v>
      </c>
      <c r="C1539" s="3" t="s">
        <v>92</v>
      </c>
      <c r="D1539" s="23">
        <v>45393.465277777781</v>
      </c>
      <c r="E1539" s="23">
        <v>45393.743055555555</v>
      </c>
      <c r="F1539" s="1">
        <f t="shared" ca="1" si="152"/>
        <v>0.27777777777373558</v>
      </c>
      <c r="G1539" s="3" t="s">
        <v>55</v>
      </c>
      <c r="H1539" s="41"/>
      <c r="I1539" s="40"/>
      <c r="J1539" s="5" t="s">
        <v>56</v>
      </c>
      <c r="K1539" s="3" t="s">
        <v>93</v>
      </c>
      <c r="L1539" s="9" t="s">
        <v>58</v>
      </c>
      <c r="M1539" s="3" t="s">
        <v>59</v>
      </c>
      <c r="N1539" s="3" t="s">
        <v>60</v>
      </c>
      <c r="O1539" s="3" t="s">
        <v>375</v>
      </c>
      <c r="P1539" s="3" t="s">
        <v>7339</v>
      </c>
      <c r="Q1539" s="4" t="s">
        <v>7340</v>
      </c>
      <c r="R1539" s="3" t="s">
        <v>1476</v>
      </c>
      <c r="S1539" s="3" t="s">
        <v>65</v>
      </c>
      <c r="T1539" s="3" t="s">
        <v>66</v>
      </c>
      <c r="U1539" s="3" t="s">
        <v>7341</v>
      </c>
      <c r="V1539" s="22" t="str">
        <f t="shared" si="151"/>
        <v>RTNFO; Hora de aviso: 11:10 11/04/2024; Solución: se instalaron 250 metros de fibra de 96 hilos y dos cajas empalme de 96 hilos; Hora de solución: 17:50 11/04/2024; Causa: Vandalismo</v>
      </c>
      <c r="W1539" s="4" t="s">
        <v>68</v>
      </c>
      <c r="X1539" s="3"/>
      <c r="Y1539" s="3"/>
      <c r="Z1539" s="3" t="s">
        <v>69</v>
      </c>
      <c r="AA1539" s="3" t="s">
        <v>71</v>
      </c>
      <c r="AB1539" s="3">
        <v>0</v>
      </c>
      <c r="AC1539" s="3" t="s">
        <v>71</v>
      </c>
      <c r="AD1539" s="6">
        <v>7.6388888888888895E-2</v>
      </c>
      <c r="AE1539" s="7"/>
      <c r="AF1539" s="7"/>
      <c r="AG1539" s="6">
        <f>Tabla4[[#This Row],[Tiempo Parada de Reloj]]+Tabla4[[#This Row],[Tiempo Autorizado por Telefonica (no Máximo)]]</f>
        <v>7.6388888888888895E-2</v>
      </c>
      <c r="AH1539" s="7">
        <f t="shared" ref="AH1539:AH1602" ca="1" si="154">F1539-$AD1539</f>
        <v>0.20138888888484668</v>
      </c>
      <c r="AI1539" s="8">
        <f t="shared" ref="AI1539:AI1602" si="155">AD1539*24</f>
        <v>1.8333333333333335</v>
      </c>
      <c r="AJ1539" s="8">
        <f t="shared" ref="AJ1539:AJ1602" ca="1" si="156">AH1539*24</f>
        <v>4.83333333323632</v>
      </c>
      <c r="AK1539" s="3" t="s">
        <v>1349</v>
      </c>
      <c r="AL1539" s="3" t="s">
        <v>70</v>
      </c>
      <c r="AM1539" s="3" t="s">
        <v>88</v>
      </c>
      <c r="AN1539" s="3" t="s">
        <v>88</v>
      </c>
      <c r="AO1539" s="3" t="s">
        <v>106</v>
      </c>
      <c r="AP1539" s="3" t="s">
        <v>106</v>
      </c>
      <c r="AQ1539" s="23">
        <v>45397.413194444445</v>
      </c>
      <c r="AR1539" s="3"/>
      <c r="AS1539" s="23"/>
      <c r="AT1539" s="23"/>
      <c r="AU1539" s="3" t="s">
        <v>264</v>
      </c>
      <c r="AV1539" s="3" t="s">
        <v>837</v>
      </c>
      <c r="AW1539" s="3" t="s">
        <v>1323</v>
      </c>
      <c r="AX1539" s="3">
        <v>4.5835900000000001</v>
      </c>
      <c r="AY1539" s="3">
        <v>-74.100250000000003</v>
      </c>
      <c r="AZ1539" s="8" t="str">
        <f>+CONCATENATE("Reportan apertura en el enlace ",Tabla4[[#This Row],[Enlace]]," en el ",Tabla4[[#This Row],[Distancia óptica]]," ocasionado por ",Tabla4[[#This Row],[Causa del daño]])</f>
        <v>Reportan apertura en el enlace Bogotá - Villavicencio en el Km 2,9 desde Bogota  ocasionado por Vandalismo</v>
      </c>
      <c r="BA1539" s="8" t="str">
        <f>+CONCATENATE("Para dar solución al incidente ",Tabla4[[#This Row],[Solución]])</f>
        <v>Para dar solución al incidente se instalaron 250 metros de fibra de 96 hilos y dos cajas empalme de 96 hilos</v>
      </c>
      <c r="BB1539" s="3" t="str">
        <f>+_xlfn.CONCAT(Tabla4[[#This Row],[Causa Raiz]]," ",Tabla4[[#This Row],[Solución2]]," (",Tabla4[[#This Row],[Anillo]],"- Cabecera: ",Tabla4[[#This Row],[Cabecera]],"- Operador: ",Tabla4[[#This Row],[Operador]],")")</f>
        <v>Reportan apertura en el enlace Bogotá - Villavicencio en el Km 2,9 desde Bogota  ocasionado por Vandalismo Para dar solución al incidente se instalaron 250 metros de fibra de 96 hilos y dos cajas empalme de 96 hilos (TRONCAL- Cabecera: Progreso- Operador: Colombia Telecomunicaciones)</v>
      </c>
    </row>
    <row r="1540" spans="1:54" s="2" customFormat="1" ht="156.75">
      <c r="A1540" s="38">
        <f t="shared" si="153"/>
        <v>1539</v>
      </c>
      <c r="B1540" s="3">
        <v>8493254</v>
      </c>
      <c r="C1540" s="3" t="s">
        <v>163</v>
      </c>
      <c r="D1540" s="23">
        <v>45393.479166666664</v>
      </c>
      <c r="E1540" s="23">
        <v>45393.53125</v>
      </c>
      <c r="F1540" s="1">
        <f t="shared" ca="1" si="152"/>
        <v>5.2083333335758653E-2</v>
      </c>
      <c r="G1540" s="3" t="s">
        <v>55</v>
      </c>
      <c r="H1540" s="41"/>
      <c r="I1540" s="40"/>
      <c r="J1540" s="5" t="s">
        <v>56</v>
      </c>
      <c r="K1540" s="3" t="s">
        <v>77</v>
      </c>
      <c r="L1540" s="9" t="s">
        <v>58</v>
      </c>
      <c r="M1540" s="3" t="s">
        <v>79</v>
      </c>
      <c r="N1540" s="3" t="s">
        <v>1286</v>
      </c>
      <c r="O1540" s="3" t="s">
        <v>7342</v>
      </c>
      <c r="P1540" s="3" t="s">
        <v>7343</v>
      </c>
      <c r="Q1540" s="4" t="s">
        <v>7344</v>
      </c>
      <c r="R1540" s="3" t="s">
        <v>741</v>
      </c>
      <c r="S1540" s="3" t="s">
        <v>249</v>
      </c>
      <c r="T1540" s="3" t="s">
        <v>682</v>
      </c>
      <c r="U1540" s="3" t="s">
        <v>7345</v>
      </c>
      <c r="V1540" s="22" t="str">
        <f t="shared" ref="V1540:V1603" si="157">C1540&amp;"; Hora de aviso: "&amp;TEXT(D1540,"h:mm dd/mm/yyyy")&amp;"; Solución: "&amp;U1540&amp;"; Hora de solución: "&amp;TEXT(E1540,"h:mm dd/mm/yyyy")&amp;"; Causa: "&amp;T1540</f>
        <v>RDFO; Hora de aviso: 11:30 11/04/2024; Solución: Se refusiona hilo en ODF; Hora de solución: 12:45 11/04/2024; Causa: Falla en ODF Planta Externa</v>
      </c>
      <c r="W1540" s="4" t="s">
        <v>160</v>
      </c>
      <c r="X1540" s="3"/>
      <c r="Y1540" s="3"/>
      <c r="Z1540" s="3" t="s">
        <v>69</v>
      </c>
      <c r="AA1540" s="3" t="s">
        <v>70</v>
      </c>
      <c r="AB1540" s="3">
        <v>8493254</v>
      </c>
      <c r="AC1540" s="3" t="s">
        <v>71</v>
      </c>
      <c r="AD1540" s="6">
        <v>0</v>
      </c>
      <c r="AE1540" s="7"/>
      <c r="AF1540" s="7"/>
      <c r="AG1540" s="6">
        <f>Tabla4[[#This Row],[Tiempo Parada de Reloj]]+Tabla4[[#This Row],[Tiempo Autorizado por Telefonica (no Máximo)]]</f>
        <v>0</v>
      </c>
      <c r="AH1540" s="7">
        <f t="shared" ca="1" si="154"/>
        <v>5.2083333335758653E-2</v>
      </c>
      <c r="AI1540" s="8">
        <f t="shared" si="155"/>
        <v>0</v>
      </c>
      <c r="AJ1540" s="8">
        <f t="shared" ca="1" si="156"/>
        <v>1.2500000000582077</v>
      </c>
      <c r="AK1540" s="3" t="s">
        <v>1349</v>
      </c>
      <c r="AL1540" s="3" t="s">
        <v>71</v>
      </c>
      <c r="AM1540" s="3" t="s">
        <v>69</v>
      </c>
      <c r="AN1540" s="3" t="s">
        <v>72</v>
      </c>
      <c r="AO1540" s="3" t="s">
        <v>106</v>
      </c>
      <c r="AP1540" s="3" t="s">
        <v>106</v>
      </c>
      <c r="AQ1540" s="23">
        <v>45396.850694444445</v>
      </c>
      <c r="AR1540" s="3"/>
      <c r="AS1540" s="23"/>
      <c r="AT1540" s="23"/>
      <c r="AU1540" s="3" t="s">
        <v>710</v>
      </c>
      <c r="AV1540" s="3" t="s">
        <v>3517</v>
      </c>
      <c r="AW1540" s="3" t="s">
        <v>135</v>
      </c>
      <c r="AX1540" s="3">
        <v>4.8129249999999999</v>
      </c>
      <c r="AY1540" s="3">
        <v>-74.100228999999999</v>
      </c>
      <c r="AZ1540" s="8" t="str">
        <f>+CONCATENATE("Reportan apertura en el enlace ",Tabla4[[#This Row],[Enlace]]," en el ",Tabla4[[#This Row],[Distancia óptica]]," ocasionado por ",Tabla4[[#This Row],[Causa del daño]])</f>
        <v>Reportan apertura en el enlace Cota - Cota Parcelas en el km 0 desde Cota Parcelas ocasionado por Falla en ODF Planta Externa</v>
      </c>
      <c r="BA1540" s="8" t="str">
        <f>+CONCATENATE("Para dar solución al incidente ",Tabla4[[#This Row],[Solución]])</f>
        <v>Para dar solución al incidente Se refusiona hilo en ODF</v>
      </c>
      <c r="BB1540" s="3" t="str">
        <f>+_xlfn.CONCAT(Tabla4[[#This Row],[Causa Raiz]]," ",Tabla4[[#This Row],[Solución2]]," (",Tabla4[[#This Row],[Anillo]],"- Cabecera: ",Tabla4[[#This Row],[Cabecera]],"- Operador: ",Tabla4[[#This Row],[Operador]],")")</f>
        <v>Reportan apertura en el enlace Cota - Cota Parcelas en el km 0 desde Cota Parcelas ocasionado por Falla en ODF Planta Externa Para dar solución al incidente Se refusiona hilo en ODF (Lineal- Cabecera: Chia- Operador: Colombia Telecomunicaciones)</v>
      </c>
    </row>
    <row r="1541" spans="1:54" s="2" customFormat="1" ht="199.5">
      <c r="A1541" s="38">
        <f t="shared" si="153"/>
        <v>1540</v>
      </c>
      <c r="B1541" s="3">
        <v>8493596</v>
      </c>
      <c r="C1541" s="3" t="s">
        <v>92</v>
      </c>
      <c r="D1541" s="23">
        <v>45393.538194444445</v>
      </c>
      <c r="E1541" s="23">
        <v>45393.854166666664</v>
      </c>
      <c r="F1541" s="1">
        <f t="shared" ca="1" si="152"/>
        <v>0.31597222221898846</v>
      </c>
      <c r="G1541" s="3" t="s">
        <v>55</v>
      </c>
      <c r="H1541" s="41"/>
      <c r="I1541" s="40"/>
      <c r="J1541" s="5" t="s">
        <v>56</v>
      </c>
      <c r="K1541" s="3" t="s">
        <v>138</v>
      </c>
      <c r="L1541" s="9" t="s">
        <v>58</v>
      </c>
      <c r="M1541" s="3" t="s">
        <v>139</v>
      </c>
      <c r="N1541" s="3" t="s">
        <v>140</v>
      </c>
      <c r="O1541" s="3" t="s">
        <v>889</v>
      </c>
      <c r="P1541" s="3" t="s">
        <v>7346</v>
      </c>
      <c r="Q1541" s="4" t="s">
        <v>7347</v>
      </c>
      <c r="R1541" s="3" t="s">
        <v>725</v>
      </c>
      <c r="S1541" s="3" t="s">
        <v>145</v>
      </c>
      <c r="T1541" s="3" t="s">
        <v>66</v>
      </c>
      <c r="U1541" s="3" t="s">
        <v>7348</v>
      </c>
      <c r="V1541" s="22" t="str">
        <f t="shared" si="157"/>
        <v>RTNFO; Hora de aviso: 12:55 11/04/2024; Solución: Se recuperan 30 metros de reserva de F.O de 36 hilos y se Crea una caja de empalme de 48 hilos; Hora de solución: 20:30 11/04/2024; Causa: Vandalismo</v>
      </c>
      <c r="W1541" s="4" t="s">
        <v>199</v>
      </c>
      <c r="X1541" s="3"/>
      <c r="Y1541" s="3"/>
      <c r="Z1541" s="3" t="s">
        <v>69</v>
      </c>
      <c r="AA1541" s="3" t="s">
        <v>71</v>
      </c>
      <c r="AB1541" s="3">
        <v>0</v>
      </c>
      <c r="AC1541" s="3" t="s">
        <v>71</v>
      </c>
      <c r="AD1541" s="6">
        <v>0.10833333333333334</v>
      </c>
      <c r="AE1541" s="7"/>
      <c r="AF1541" s="7"/>
      <c r="AG1541" s="6">
        <f>Tabla4[[#This Row],[Tiempo Parada de Reloj]]+Tabla4[[#This Row],[Tiempo Autorizado por Telefonica (no Máximo)]]</f>
        <v>0.10833333333333334</v>
      </c>
      <c r="AH1541" s="7">
        <f t="shared" ca="1" si="154"/>
        <v>0.20763888888565513</v>
      </c>
      <c r="AI1541" s="8">
        <f t="shared" si="155"/>
        <v>2.6</v>
      </c>
      <c r="AJ1541" s="8">
        <f t="shared" ca="1" si="156"/>
        <v>4.9833333332557235</v>
      </c>
      <c r="AK1541" s="3" t="s">
        <v>72</v>
      </c>
      <c r="AL1541" s="3" t="s">
        <v>70</v>
      </c>
      <c r="AM1541" s="3" t="s">
        <v>88</v>
      </c>
      <c r="AN1541" s="3" t="s">
        <v>98</v>
      </c>
      <c r="AO1541" s="3" t="s">
        <v>106</v>
      </c>
      <c r="AP1541" s="3" t="s">
        <v>106</v>
      </c>
      <c r="AQ1541" s="23">
        <v>45397.56527777778</v>
      </c>
      <c r="AR1541" s="3"/>
      <c r="AS1541" s="23"/>
      <c r="AT1541" s="23"/>
      <c r="AU1541" s="3" t="s">
        <v>1400</v>
      </c>
      <c r="AV1541" s="3" t="s">
        <v>140</v>
      </c>
      <c r="AW1541" s="3" t="s">
        <v>1323</v>
      </c>
      <c r="AX1541" s="3">
        <v>3.5314999999999999</v>
      </c>
      <c r="AY1541" s="3">
        <v>-76.505600000000001</v>
      </c>
      <c r="AZ1541" s="8" t="str">
        <f>+CONCATENATE("Reportan apertura en el enlace ",Tabla4[[#This Row],[Enlace]]," en el ",Tabla4[[#This Row],[Distancia óptica]]," ocasionado por ",Tabla4[[#This Row],[Causa del daño]])</f>
        <v>Reportan apertura en el enlace Cali - Popayán en el Km 12,78 desde Cali centro ocasionado por Vandalismo</v>
      </c>
      <c r="BA1541" s="8" t="str">
        <f>+CONCATENATE("Para dar solución al incidente ",Tabla4[[#This Row],[Solución]])</f>
        <v>Para dar solución al incidente Se recuperan 30 metros de reserva de F.O de 36 hilos y se Crea una caja de empalme de 48 hilos</v>
      </c>
      <c r="BB1541" s="3" t="str">
        <f>+_xlfn.CONCAT(Tabla4[[#This Row],[Causa Raiz]]," ",Tabla4[[#This Row],[Solución2]]," (",Tabla4[[#This Row],[Anillo]],"- Cabecera: ",Tabla4[[#This Row],[Cabecera]],"- Operador: ",Tabla4[[#This Row],[Operador]],")")</f>
        <v>Reportan apertura en el enlace Cali - Popayán en el Km 12,78 desde Cali centro ocasionado por Vandalismo Para dar solución al incidente Se recuperan 30 metros de reserva de F.O de 36 hilos y se Crea una caja de empalme de 48 hilos (TRONCAL- Cabecera: CALI- Operador: Colombia Telecomunicaciones)</v>
      </c>
    </row>
    <row r="1542" spans="1:54" s="2" customFormat="1" ht="228">
      <c r="A1542" s="38">
        <f t="shared" si="153"/>
        <v>1541</v>
      </c>
      <c r="B1542" s="3">
        <v>8493600</v>
      </c>
      <c r="C1542" s="3" t="s">
        <v>54</v>
      </c>
      <c r="D1542" s="23">
        <v>45393.541666666664</v>
      </c>
      <c r="E1542" s="23">
        <v>45393.875</v>
      </c>
      <c r="F1542" s="1">
        <f t="shared" ca="1" si="152"/>
        <v>0.33333333333575865</v>
      </c>
      <c r="G1542" s="3" t="s">
        <v>55</v>
      </c>
      <c r="H1542" s="41"/>
      <c r="I1542" s="40"/>
      <c r="J1542" s="5" t="s">
        <v>56</v>
      </c>
      <c r="K1542" s="3" t="s">
        <v>77</v>
      </c>
      <c r="L1542" s="9" t="s">
        <v>78</v>
      </c>
      <c r="M1542" s="3" t="s">
        <v>3923</v>
      </c>
      <c r="N1542" s="3" t="s">
        <v>3924</v>
      </c>
      <c r="O1542" s="3" t="s">
        <v>7349</v>
      </c>
      <c r="P1542" s="3" t="s">
        <v>7350</v>
      </c>
      <c r="Q1542" s="4" t="s">
        <v>7351</v>
      </c>
      <c r="R1542" s="3" t="s">
        <v>992</v>
      </c>
      <c r="S1542" s="3" t="s">
        <v>249</v>
      </c>
      <c r="T1542" s="3" t="s">
        <v>513</v>
      </c>
      <c r="U1542" s="3" t="s">
        <v>7352</v>
      </c>
      <c r="V1542" s="22" t="str">
        <f t="shared" si="157"/>
        <v>RLFO; Hora de aviso: 13:00 11/04/2024; Solución: Se recuperarn 20 metros de F.O de 8  hilos y se realiza un empalme de 8 hilos existente ; Hora de solución: 21:00 11/04/2024; Causa: Desastre Natural</v>
      </c>
      <c r="W1542" s="4" t="s">
        <v>160</v>
      </c>
      <c r="X1542" s="3"/>
      <c r="Y1542" s="3"/>
      <c r="Z1542" s="3" t="s">
        <v>69</v>
      </c>
      <c r="AA1542" s="3" t="s">
        <v>71</v>
      </c>
      <c r="AB1542" s="3">
        <v>0</v>
      </c>
      <c r="AC1542" s="3" t="s">
        <v>71</v>
      </c>
      <c r="AD1542" s="6">
        <v>0.16875000000000001</v>
      </c>
      <c r="AE1542" s="7"/>
      <c r="AF1542" s="7"/>
      <c r="AG1542" s="6">
        <f>Tabla4[[#This Row],[Tiempo Parada de Reloj]]+Tabla4[[#This Row],[Tiempo Autorizado por Telefonica (no Máximo)]]</f>
        <v>0.16875000000000001</v>
      </c>
      <c r="AH1542" s="7">
        <f t="shared" ca="1" si="154"/>
        <v>0.16458333333575864</v>
      </c>
      <c r="AI1542" s="8">
        <f t="shared" si="155"/>
        <v>4.0500000000000007</v>
      </c>
      <c r="AJ1542" s="8">
        <f t="shared" ca="1" si="156"/>
        <v>3.9500000000582074</v>
      </c>
      <c r="AK1542" s="3" t="s">
        <v>72</v>
      </c>
      <c r="AL1542" s="3" t="s">
        <v>70</v>
      </c>
      <c r="AM1542" s="3" t="s">
        <v>88</v>
      </c>
      <c r="AN1542" s="3" t="s">
        <v>88</v>
      </c>
      <c r="AO1542" s="3" t="s">
        <v>119</v>
      </c>
      <c r="AP1542" s="3" t="s">
        <v>73</v>
      </c>
      <c r="AQ1542" s="23">
        <v>45399.353472222225</v>
      </c>
      <c r="AR1542" s="3"/>
      <c r="AS1542" s="23"/>
      <c r="AT1542" s="23"/>
      <c r="AU1542" s="3" t="s">
        <v>710</v>
      </c>
      <c r="AV1542" s="3" t="s">
        <v>7353</v>
      </c>
      <c r="AW1542" s="3" t="s">
        <v>307</v>
      </c>
      <c r="AX1542" s="3">
        <v>2.5697000000000001</v>
      </c>
      <c r="AY1542" s="3">
        <v>-72.647999999999996</v>
      </c>
      <c r="AZ1542" s="8" t="str">
        <f>+CONCATENATE("Reportan apertura en el enlace ",Tabla4[[#This Row],[Enlace]]," en el ",Tabla4[[#This Row],[Distancia óptica]]," ocasionado por ",Tabla4[[#This Row],[Causa del daño]])</f>
        <v>Reportan apertura en el enlace Mov. Porvenir - Mov. San Jose Del Guaviare en el km 3 desde San Jose Guaviare ocasionado por Desastre Natural</v>
      </c>
      <c r="BA1542" s="8" t="str">
        <f>+CONCATENATE("Para dar solución al incidente ",Tabla4[[#This Row],[Solución]])</f>
        <v xml:space="preserve">Para dar solución al incidente Se recuperarn 20 metros de F.O de 8  hilos y se realiza un empalme de 8 hilos existente </v>
      </c>
      <c r="BB1542" s="3" t="str">
        <f>+_xlfn.CONCAT(Tabla4[[#This Row],[Causa Raiz]]," ",Tabla4[[#This Row],[Solución2]]," (",Tabla4[[#This Row],[Anillo]],"- Cabecera: ",Tabla4[[#This Row],[Cabecera]],"- Operador: ",Tabla4[[#This Row],[Operador]],")")</f>
        <v>Reportan apertura en el enlace Mov. Porvenir - Mov. San Jose Del Guaviare en el km 3 desde San Jose Guaviare ocasionado por Desastre Natural Para dar solución al incidente Se recuperarn 20 metros de F.O de 8  hilos y se realiza un empalme de 8 hilos existente  (LINEAL- Cabecera: Central San José Del Guaviare- Operador: Colombia Telecomunicaciones)</v>
      </c>
    </row>
    <row r="1543" spans="1:54" s="2" customFormat="1" ht="199.5">
      <c r="A1543" s="38">
        <f t="shared" si="153"/>
        <v>1542</v>
      </c>
      <c r="B1543" s="3">
        <v>8491304</v>
      </c>
      <c r="C1543" s="3" t="s">
        <v>54</v>
      </c>
      <c r="D1543" s="23">
        <v>45393.572916666664</v>
      </c>
      <c r="E1543" s="23">
        <v>45393.645833333336</v>
      </c>
      <c r="F1543" s="1">
        <f t="shared" ca="1" si="152"/>
        <v>7.2916666671517305E-2</v>
      </c>
      <c r="G1543" s="3" t="s">
        <v>55</v>
      </c>
      <c r="H1543" s="41"/>
      <c r="I1543" s="40"/>
      <c r="J1543" s="5" t="s">
        <v>56</v>
      </c>
      <c r="K1543" s="3" t="s">
        <v>122</v>
      </c>
      <c r="L1543" s="9" t="s">
        <v>78</v>
      </c>
      <c r="M1543" s="3" t="s">
        <v>123</v>
      </c>
      <c r="N1543" s="3" t="s">
        <v>124</v>
      </c>
      <c r="O1543" s="3" t="s">
        <v>7354</v>
      </c>
      <c r="P1543" s="3" t="s">
        <v>7355</v>
      </c>
      <c r="Q1543" s="4" t="s">
        <v>7356</v>
      </c>
      <c r="R1543" s="3" t="s">
        <v>128</v>
      </c>
      <c r="S1543" s="3" t="s">
        <v>129</v>
      </c>
      <c r="T1543" s="3" t="s">
        <v>66</v>
      </c>
      <c r="U1543" s="3" t="s">
        <v>7357</v>
      </c>
      <c r="V1543" s="22" t="str">
        <f t="shared" si="157"/>
        <v>RLFO; Hora de aviso: 13:45 11/04/2024; Solución: Se recuperan 150 mts de reserva y se realiza un empalme de 8 Hilos; Hora de solución: 15:30 11/04/2024; Causa: Vandalismo</v>
      </c>
      <c r="W1543" s="4" t="s">
        <v>132</v>
      </c>
      <c r="X1543" s="3"/>
      <c r="Y1543" s="3"/>
      <c r="Z1543" s="3" t="s">
        <v>69</v>
      </c>
      <c r="AA1543" s="3" t="s">
        <v>70</v>
      </c>
      <c r="AB1543" s="3">
        <v>8491304</v>
      </c>
      <c r="AC1543" s="3" t="s">
        <v>71</v>
      </c>
      <c r="AD1543" s="6">
        <v>0</v>
      </c>
      <c r="AE1543" s="7"/>
      <c r="AF1543" s="7"/>
      <c r="AG1543" s="6">
        <f>Tabla4[[#This Row],[Tiempo Parada de Reloj]]+Tabla4[[#This Row],[Tiempo Autorizado por Telefonica (no Máximo)]]</f>
        <v>0</v>
      </c>
      <c r="AH1543" s="7">
        <f t="shared" ca="1" si="154"/>
        <v>7.2916666671517305E-2</v>
      </c>
      <c r="AI1543" s="8">
        <f t="shared" si="155"/>
        <v>0</v>
      </c>
      <c r="AJ1543" s="8">
        <f t="shared" ca="1" si="156"/>
        <v>1.7500000001164153</v>
      </c>
      <c r="AK1543" s="3" t="s">
        <v>98</v>
      </c>
      <c r="AL1543" s="3" t="s">
        <v>70</v>
      </c>
      <c r="AM1543" s="3" t="s">
        <v>88</v>
      </c>
      <c r="AN1543" s="3" t="s">
        <v>88</v>
      </c>
      <c r="AO1543" s="3" t="s">
        <v>119</v>
      </c>
      <c r="AP1543" s="3" t="s">
        <v>119</v>
      </c>
      <c r="AQ1543" s="23">
        <v>45394.635416666664</v>
      </c>
      <c r="AR1543" s="3"/>
      <c r="AS1543" s="23"/>
      <c r="AT1543" s="23"/>
      <c r="AU1543" s="3" t="s">
        <v>271</v>
      </c>
      <c r="AV1543" s="3" t="s">
        <v>7358</v>
      </c>
      <c r="AW1543" s="3" t="s">
        <v>307</v>
      </c>
      <c r="AX1543" s="3">
        <v>10.964263000000001</v>
      </c>
      <c r="AY1543" s="3">
        <v>-74.797962999999996</v>
      </c>
      <c r="AZ1543" s="8" t="str">
        <f>+CONCATENATE("Reportan apertura en el enlace ",Tabla4[[#This Row],[Enlace]]," en el ",Tabla4[[#This Row],[Distancia óptica]]," ocasionado por ",Tabla4[[#This Row],[Causa del daño]])</f>
        <v>Reportan apertura en el enlace Mov. El Carmen - Mov. Los Andes en el km 1,2 desde Mov. Los Andes ocasionado por Vandalismo</v>
      </c>
      <c r="BA1543" s="8" t="str">
        <f>+CONCATENATE("Para dar solución al incidente ",Tabla4[[#This Row],[Solución]])</f>
        <v>Para dar solución al incidente Se recuperan 150 mts de reserva y se realiza un empalme de 8 Hilos</v>
      </c>
      <c r="BB1543" s="3" t="str">
        <f>+_xlfn.CONCAT(Tabla4[[#This Row],[Causa Raiz]]," ",Tabla4[[#This Row],[Solución2]]," (",Tabla4[[#This Row],[Anillo]],"- Cabecera: ",Tabla4[[#This Row],[Cabecera]],"- Operador: ",Tabla4[[#This Row],[Operador]],")")</f>
        <v>Reportan apertura en el enlace Mov. El Carmen - Mov. Los Andes en el km 1,2 desde Mov. Los Andes ocasionado por Vandalismo Para dar solución al incidente Se recuperan 150 mts de reserva y se realiza un empalme de 8 Hilos (LINEAL- Cabecera: MOV LOS ANDES- Operador: Colombia Telecomunicaciones)</v>
      </c>
    </row>
    <row r="1544" spans="1:54" s="2" customFormat="1" ht="185.25">
      <c r="A1544" s="38">
        <f t="shared" si="153"/>
        <v>1543</v>
      </c>
      <c r="B1544" s="3">
        <v>8493699</v>
      </c>
      <c r="C1544" s="3" t="s">
        <v>136</v>
      </c>
      <c r="D1544" s="23">
        <v>45393.583333333336</v>
      </c>
      <c r="E1544" s="23">
        <v>45393.701388888891</v>
      </c>
      <c r="F1544" s="1">
        <f t="shared" ca="1" si="152"/>
        <v>0.11805555555474712</v>
      </c>
      <c r="G1544" s="3" t="s">
        <v>55</v>
      </c>
      <c r="H1544" s="41"/>
      <c r="I1544" s="40"/>
      <c r="J1544" s="5" t="s">
        <v>137</v>
      </c>
      <c r="K1544" s="3" t="s">
        <v>93</v>
      </c>
      <c r="L1544" s="9" t="s">
        <v>78</v>
      </c>
      <c r="M1544" s="3" t="s">
        <v>59</v>
      </c>
      <c r="N1544" s="3" t="s">
        <v>60</v>
      </c>
      <c r="O1544" s="3" t="s">
        <v>7359</v>
      </c>
      <c r="P1544" s="3" t="s">
        <v>7360</v>
      </c>
      <c r="Q1544" s="4" t="s">
        <v>7361</v>
      </c>
      <c r="R1544" s="3" t="s">
        <v>7362</v>
      </c>
      <c r="S1544" s="3" t="s">
        <v>65</v>
      </c>
      <c r="T1544" s="3" t="s">
        <v>256</v>
      </c>
      <c r="U1544" s="3" t="s">
        <v>7363</v>
      </c>
      <c r="V1544" s="22" t="str">
        <f t="shared" si="157"/>
        <v>RBHFO; Hora de aviso: 14:00 11/04/2024; Solución: se re fusiona hilo de servicio; Hora de solución: 16:50 11/04/2024; Causa: Falla de Empalme de FiOp</v>
      </c>
      <c r="W1544" s="4" t="s">
        <v>68</v>
      </c>
      <c r="X1544" s="3"/>
      <c r="Y1544" s="3"/>
      <c r="Z1544" s="3" t="s">
        <v>69</v>
      </c>
      <c r="AA1544" s="3" t="s">
        <v>71</v>
      </c>
      <c r="AB1544" s="3">
        <v>0</v>
      </c>
      <c r="AC1544" s="3" t="s">
        <v>71</v>
      </c>
      <c r="AD1544" s="6">
        <v>0</v>
      </c>
      <c r="AE1544" s="7"/>
      <c r="AF1544" s="7"/>
      <c r="AG1544" s="6">
        <f>Tabla4[[#This Row],[Tiempo Parada de Reloj]]+Tabla4[[#This Row],[Tiempo Autorizado por Telefonica (no Máximo)]]</f>
        <v>0</v>
      </c>
      <c r="AH1544" s="7">
        <f t="shared" ca="1" si="154"/>
        <v>0.11805555555474712</v>
      </c>
      <c r="AI1544" s="8">
        <f t="shared" si="155"/>
        <v>0</v>
      </c>
      <c r="AJ1544" s="8">
        <f t="shared" ca="1" si="156"/>
        <v>2.8333333333139308</v>
      </c>
      <c r="AK1544" s="3" t="s">
        <v>98</v>
      </c>
      <c r="AL1544" s="3" t="s">
        <v>70</v>
      </c>
      <c r="AM1544" s="3" t="s">
        <v>88</v>
      </c>
      <c r="AN1544" s="3" t="s">
        <v>88</v>
      </c>
      <c r="AO1544" s="3" t="s">
        <v>106</v>
      </c>
      <c r="AP1544" s="3" t="s">
        <v>106</v>
      </c>
      <c r="AQ1544" s="23">
        <v>45395.869444444441</v>
      </c>
      <c r="AR1544" s="3"/>
      <c r="AS1544" s="23"/>
      <c r="AT1544" s="23"/>
      <c r="AU1544" s="3" t="s">
        <v>264</v>
      </c>
      <c r="AV1544" s="3" t="s">
        <v>7364</v>
      </c>
      <c r="AW1544" s="3" t="s">
        <v>5183</v>
      </c>
      <c r="AX1544" s="3">
        <v>4.6843000000000004</v>
      </c>
      <c r="AY1544" s="3">
        <v>-74.124799999999993</v>
      </c>
      <c r="AZ1544" s="8" t="str">
        <f>+CONCATENATE("Reportan apertura en el enlace ",Tabla4[[#This Row],[Enlace]]," en el ",Tabla4[[#This Row],[Distancia óptica]]," ocasionado por ",Tabla4[[#This Row],[Causa del daño]])</f>
        <v>Reportan apertura en el enlace Mov. 31026 Paloblanco - Mov. 32027 Normandia en el Km 12,7 desde Bosques de Mariana ocasionado por Falla de Empalme de FiOp</v>
      </c>
      <c r="BA1544" s="8" t="str">
        <f>+CONCATENATE("Para dar solución al incidente ",Tabla4[[#This Row],[Solución]])</f>
        <v>Para dar solución al incidente se re fusiona hilo de servicio</v>
      </c>
      <c r="BB1544" s="3" t="str">
        <f>+_xlfn.CONCAT(Tabla4[[#This Row],[Causa Raiz]]," ",Tabla4[[#This Row],[Solución2]]," (",Tabla4[[#This Row],[Anillo]],"- Cabecera: ",Tabla4[[#This Row],[Cabecera]],"- Operador: ",Tabla4[[#This Row],[Operador]],")")</f>
        <v>Reportan apertura en el enlace Mov. 31026 Paloblanco - Mov. 32027 Normandia en el Km 12,7 desde Bosques de Mariana ocasionado por Falla de Empalme de FiOp Para dar solución al incidente se re fusiona hilo de servicio (Anillo 24A- Cabecera: Parque Normanía 2- Operador: Infraco)</v>
      </c>
    </row>
    <row r="1545" spans="1:54" s="2" customFormat="1" ht="213.75">
      <c r="A1545" s="38">
        <f t="shared" si="153"/>
        <v>1544</v>
      </c>
      <c r="B1545" s="3">
        <v>8493848</v>
      </c>
      <c r="C1545" s="3" t="s">
        <v>92</v>
      </c>
      <c r="D1545" s="23">
        <v>45393.583333333336</v>
      </c>
      <c r="E1545" s="23">
        <v>45393.625</v>
      </c>
      <c r="F1545" s="1">
        <f t="shared" ca="1" si="152"/>
        <v>4.1666666664241347E-2</v>
      </c>
      <c r="G1545" s="3" t="s">
        <v>55</v>
      </c>
      <c r="H1545" s="41"/>
      <c r="I1545" s="40"/>
      <c r="J1545" s="5" t="s">
        <v>56</v>
      </c>
      <c r="K1545" s="3" t="s">
        <v>108</v>
      </c>
      <c r="L1545" s="9" t="s">
        <v>58</v>
      </c>
      <c r="M1545" s="3" t="s">
        <v>109</v>
      </c>
      <c r="N1545" s="3" t="s">
        <v>323</v>
      </c>
      <c r="O1545" s="3" t="s">
        <v>4731</v>
      </c>
      <c r="P1545" s="3" t="s">
        <v>7365</v>
      </c>
      <c r="Q1545" s="4" t="s">
        <v>7366</v>
      </c>
      <c r="R1545" s="3" t="s">
        <v>327</v>
      </c>
      <c r="S1545" s="3" t="s">
        <v>115</v>
      </c>
      <c r="T1545" s="3" t="s">
        <v>130</v>
      </c>
      <c r="U1545" s="3" t="s">
        <v>7367</v>
      </c>
      <c r="V1545" s="22" t="str">
        <f t="shared" si="157"/>
        <v>RTNFO; Hora de aviso: 14:00 11/04/2024; Solución: se recuperan 200 metros de reserva y se hace un empalme de 36 hilos se instala una caja empalme de 48 hilos; Hora de solución: 15:00 11/04/2024; Causa: Plagas</v>
      </c>
      <c r="W1545" s="4" t="s">
        <v>118</v>
      </c>
      <c r="X1545" s="3"/>
      <c r="Y1545" s="3"/>
      <c r="Z1545" s="3" t="s">
        <v>69</v>
      </c>
      <c r="AA1545" s="3" t="s">
        <v>71</v>
      </c>
      <c r="AB1545" s="3">
        <v>0</v>
      </c>
      <c r="AC1545" s="3" t="s">
        <v>71</v>
      </c>
      <c r="AD1545" s="6">
        <v>0</v>
      </c>
      <c r="AE1545" s="7"/>
      <c r="AF1545" s="7"/>
      <c r="AG1545" s="6">
        <f>Tabla4[[#This Row],[Tiempo Parada de Reloj]]+Tabla4[[#This Row],[Tiempo Autorizado por Telefonica (no Máximo)]]</f>
        <v>0</v>
      </c>
      <c r="AH1545" s="7">
        <f t="shared" ca="1" si="154"/>
        <v>4.1666666664241347E-2</v>
      </c>
      <c r="AI1545" s="8">
        <f t="shared" si="155"/>
        <v>0</v>
      </c>
      <c r="AJ1545" s="8">
        <f t="shared" ca="1" si="156"/>
        <v>0.99999999994179234</v>
      </c>
      <c r="AK1545" s="3" t="s">
        <v>88</v>
      </c>
      <c r="AL1545" s="3" t="s">
        <v>71</v>
      </c>
      <c r="AM1545" s="3" t="s">
        <v>69</v>
      </c>
      <c r="AN1545" s="3" t="s">
        <v>88</v>
      </c>
      <c r="AO1545" s="3" t="s">
        <v>119</v>
      </c>
      <c r="AP1545" s="3" t="s">
        <v>119</v>
      </c>
      <c r="AQ1545" s="23">
        <v>45394.657638888886</v>
      </c>
      <c r="AR1545" s="3"/>
      <c r="AS1545" s="23"/>
      <c r="AT1545" s="23"/>
      <c r="AU1545" s="3" t="s">
        <v>637</v>
      </c>
      <c r="AV1545" s="3" t="s">
        <v>323</v>
      </c>
      <c r="AW1545" s="3" t="s">
        <v>1323</v>
      </c>
      <c r="AX1545" s="3">
        <v>8.4502778000000003</v>
      </c>
      <c r="AY1545" s="3">
        <v>-73.635549999999995</v>
      </c>
      <c r="AZ1545" s="8" t="str">
        <f>+CONCATENATE("Reportan apertura en el enlace ",Tabla4[[#This Row],[Enlace]]," en el ",Tabla4[[#This Row],[Distancia óptica]]," ocasionado por ",Tabla4[[#This Row],[Causa del daño]])</f>
        <v>Reportan apertura en el enlace Curumaní - Aguachica en el km 22,48 desde Aguachica ocasionado por Plagas</v>
      </c>
      <c r="BA1545" s="8" t="str">
        <f>+CONCATENATE("Para dar solución al incidente ",Tabla4[[#This Row],[Solución]])</f>
        <v>Para dar solución al incidente se recuperan 200 metros de reserva y se hace un empalme de 36 hilos se instala una caja empalme de 48 hilos</v>
      </c>
      <c r="BB1545" s="3" t="str">
        <f>+_xlfn.CONCAT(Tabla4[[#This Row],[Causa Raiz]]," ",Tabla4[[#This Row],[Solución2]]," (",Tabla4[[#This Row],[Anillo]],"- Cabecera: ",Tabla4[[#This Row],[Cabecera]],"- Operador: ",Tabla4[[#This Row],[Operador]],")")</f>
        <v>Reportan apertura en el enlace Curumaní - Aguachica en el km 22,48 desde Aguachica ocasionado por Plagas Para dar solución al incidente se recuperan 200 metros de reserva y se hace un empalme de 36 hilos se instala una caja empalme de 48 hilos (TRONCAL- Cabecera: AGUACHICA- Operador: Colombia Telecomunicaciones)</v>
      </c>
    </row>
    <row r="1546" spans="1:54" s="2" customFormat="1" ht="199.5">
      <c r="A1546" s="38">
        <f t="shared" si="153"/>
        <v>1545</v>
      </c>
      <c r="B1546" s="3">
        <v>8494009</v>
      </c>
      <c r="C1546" s="3" t="s">
        <v>54</v>
      </c>
      <c r="D1546" s="23">
        <v>45393.645833333336</v>
      </c>
      <c r="E1546" s="23">
        <v>45393.888888888891</v>
      </c>
      <c r="F1546" s="1">
        <f t="shared" ca="1" si="152"/>
        <v>0.24305555555474712</v>
      </c>
      <c r="G1546" s="3" t="s">
        <v>55</v>
      </c>
      <c r="H1546" s="41"/>
      <c r="I1546" s="40"/>
      <c r="J1546" s="5" t="s">
        <v>56</v>
      </c>
      <c r="K1546" s="3" t="s">
        <v>57</v>
      </c>
      <c r="L1546" s="9" t="s">
        <v>58</v>
      </c>
      <c r="M1546" s="3" t="s">
        <v>59</v>
      </c>
      <c r="N1546" s="3" t="s">
        <v>60</v>
      </c>
      <c r="O1546" s="3" t="s">
        <v>6654</v>
      </c>
      <c r="P1546" s="3" t="s">
        <v>7368</v>
      </c>
      <c r="Q1546" s="4" t="s">
        <v>7369</v>
      </c>
      <c r="R1546" s="3" t="s">
        <v>947</v>
      </c>
      <c r="S1546" s="3" t="s">
        <v>65</v>
      </c>
      <c r="T1546" s="3" t="s">
        <v>66</v>
      </c>
      <c r="U1546" s="3" t="s">
        <v>7370</v>
      </c>
      <c r="V1546" s="22" t="str">
        <f t="shared" si="157"/>
        <v>RLFO; Hora de aviso: 15:30 11/04/2024; Solución: Se recupera 183 mts de reserva de 96 hilos y se instaló una caja de empalme nueva de 96 Hilos; Hora de solución: 21:20 11/04/2024; Causa: Vandalismo</v>
      </c>
      <c r="W1546" s="4" t="s">
        <v>2237</v>
      </c>
      <c r="X1546" s="3"/>
      <c r="Y1546" s="3"/>
      <c r="Z1546" s="3" t="s">
        <v>69</v>
      </c>
      <c r="AA1546" s="3" t="s">
        <v>70</v>
      </c>
      <c r="AB1546" s="3">
        <v>0</v>
      </c>
      <c r="AC1546" s="3" t="s">
        <v>71</v>
      </c>
      <c r="AD1546" s="6">
        <v>9.0972222222222218E-2</v>
      </c>
      <c r="AE1546" s="7"/>
      <c r="AF1546" s="7"/>
      <c r="AG1546" s="6">
        <f>Tabla4[[#This Row],[Tiempo Parada de Reloj]]+Tabla4[[#This Row],[Tiempo Autorizado por Telefonica (no Máximo)]]</f>
        <v>9.0972222222222218E-2</v>
      </c>
      <c r="AH1546" s="7">
        <f t="shared" ca="1" si="154"/>
        <v>0.15208333333252488</v>
      </c>
      <c r="AI1546" s="8">
        <f t="shared" si="155"/>
        <v>2.1833333333333331</v>
      </c>
      <c r="AJ1546" s="8">
        <f t="shared" ca="1" si="156"/>
        <v>3.6499999999805972</v>
      </c>
      <c r="AK1546" s="3" t="s">
        <v>88</v>
      </c>
      <c r="AL1546" s="3" t="s">
        <v>70</v>
      </c>
      <c r="AM1546" s="3" t="s">
        <v>88</v>
      </c>
      <c r="AN1546" s="3" t="s">
        <v>88</v>
      </c>
      <c r="AO1546" s="3" t="s">
        <v>119</v>
      </c>
      <c r="AP1546" s="3" t="s">
        <v>119</v>
      </c>
      <c r="AQ1546" s="23">
        <v>45395.861111111109</v>
      </c>
      <c r="AR1546" s="3"/>
      <c r="AS1546" s="23"/>
      <c r="AT1546" s="23"/>
      <c r="AU1546" s="3" t="s">
        <v>298</v>
      </c>
      <c r="AV1546" s="3" t="s">
        <v>720</v>
      </c>
      <c r="AW1546" s="3" t="s">
        <v>135</v>
      </c>
      <c r="AX1546" s="3">
        <v>4.59605</v>
      </c>
      <c r="AY1546" s="3">
        <v>-74.153850000000006</v>
      </c>
      <c r="AZ1546" s="8" t="str">
        <f>+CONCATENATE("Reportan apertura en el enlace ",Tabla4[[#This Row],[Enlace]]," en el ",Tabla4[[#This Row],[Distancia óptica]]," ocasionado por ",Tabla4[[#This Row],[Causa del daño]])</f>
        <v>Reportan apertura en el enlace Cg2 - Asturias en el km 2,8 desde Asturias ocasionado por Vandalismo</v>
      </c>
      <c r="BA1546" s="8" t="str">
        <f>+CONCATENATE("Para dar solución al incidente ",Tabla4[[#This Row],[Solución]])</f>
        <v>Para dar solución al incidente Se recupera 183 mts de reserva de 96 hilos y se instaló una caja de empalme nueva de 96 Hilos</v>
      </c>
      <c r="BB1546" s="3" t="str">
        <f>+_xlfn.CONCAT(Tabla4[[#This Row],[Causa Raiz]]," ",Tabla4[[#This Row],[Solución2]]," (",Tabla4[[#This Row],[Anillo]],"- Cabecera: ",Tabla4[[#This Row],[Cabecera]],"- Operador: ",Tabla4[[#This Row],[Operador]],")")</f>
        <v>Reportan apertura en el enlace Cg2 - Asturias en el km 2,8 desde Asturias ocasionado por Vandalismo Para dar solución al incidente Se recupera 183 mts de reserva de 96 hilos y se instaló una caja de empalme nueva de 96 Hilos (Lineal- Cabecera: ASTURIAS- Operador: Colombia Telecomunicaciones)</v>
      </c>
    </row>
    <row r="1547" spans="1:54" s="2" customFormat="1" ht="199.5">
      <c r="A1547" s="38">
        <f t="shared" si="153"/>
        <v>1546</v>
      </c>
      <c r="B1547" s="3">
        <v>8494430</v>
      </c>
      <c r="C1547" s="3" t="s">
        <v>54</v>
      </c>
      <c r="D1547" s="23">
        <v>45393.75</v>
      </c>
      <c r="E1547" s="23">
        <v>45393.805555555555</v>
      </c>
      <c r="F1547" s="1">
        <f t="shared" ca="1" si="152"/>
        <v>5.5555555554747116E-2</v>
      </c>
      <c r="G1547" s="3" t="s">
        <v>55</v>
      </c>
      <c r="H1547" s="41"/>
      <c r="I1547" s="40"/>
      <c r="J1547" s="5" t="s">
        <v>56</v>
      </c>
      <c r="K1547" s="3" t="s">
        <v>122</v>
      </c>
      <c r="L1547" s="9" t="s">
        <v>58</v>
      </c>
      <c r="M1547" s="3" t="s">
        <v>123</v>
      </c>
      <c r="N1547" s="3" t="s">
        <v>759</v>
      </c>
      <c r="O1547" s="3" t="s">
        <v>7371</v>
      </c>
      <c r="P1547" s="3" t="s">
        <v>7372</v>
      </c>
      <c r="Q1547" s="4" t="s">
        <v>7373</v>
      </c>
      <c r="R1547" s="3" t="s">
        <v>128</v>
      </c>
      <c r="S1547" s="3" t="s">
        <v>129</v>
      </c>
      <c r="T1547" s="3" t="s">
        <v>116</v>
      </c>
      <c r="U1547" s="3" t="s">
        <v>7374</v>
      </c>
      <c r="V1547" s="22" t="str">
        <f t="shared" si="157"/>
        <v>RLFO; Hora de aviso: 18:00 11/04/2024; Solución: Se recupera 20 metros de reserva de F.O 24 hilos y se ingresa extremos a empalm nuevo de 24 Hilos; Hora de solución: 19:20 11/04/2024; Causa: Hurto</v>
      </c>
      <c r="W1547" s="4" t="s">
        <v>7375</v>
      </c>
      <c r="X1547" s="3"/>
      <c r="Y1547" s="3"/>
      <c r="Z1547" s="3" t="s">
        <v>69</v>
      </c>
      <c r="AA1547" s="3" t="s">
        <v>71</v>
      </c>
      <c r="AB1547" s="3">
        <v>0</v>
      </c>
      <c r="AC1547" s="3" t="s">
        <v>71</v>
      </c>
      <c r="AD1547" s="6">
        <v>0</v>
      </c>
      <c r="AE1547" s="7"/>
      <c r="AF1547" s="7"/>
      <c r="AG1547" s="6">
        <f>Tabla4[[#This Row],[Tiempo Parada de Reloj]]+Tabla4[[#This Row],[Tiempo Autorizado por Telefonica (no Máximo)]]</f>
        <v>0</v>
      </c>
      <c r="AH1547" s="7">
        <f t="shared" ca="1" si="154"/>
        <v>5.5555555554747116E-2</v>
      </c>
      <c r="AI1547" s="8">
        <f t="shared" si="155"/>
        <v>0</v>
      </c>
      <c r="AJ1547" s="8">
        <f t="shared" ca="1" si="156"/>
        <v>1.3333333333139308</v>
      </c>
      <c r="AK1547" s="3" t="s">
        <v>73</v>
      </c>
      <c r="AL1547" s="3" t="s">
        <v>71</v>
      </c>
      <c r="AM1547" s="3" t="s">
        <v>69</v>
      </c>
      <c r="AN1547" s="3" t="s">
        <v>73</v>
      </c>
      <c r="AO1547" s="3" t="s">
        <v>106</v>
      </c>
      <c r="AP1547" s="3" t="s">
        <v>106</v>
      </c>
      <c r="AQ1547" s="23">
        <v>45394.70208333333</v>
      </c>
      <c r="AR1547" s="3"/>
      <c r="AS1547" s="23"/>
      <c r="AT1547" s="23"/>
      <c r="AU1547" s="3" t="s">
        <v>467</v>
      </c>
      <c r="AV1547" s="3" t="s">
        <v>6752</v>
      </c>
      <c r="AW1547" s="3"/>
      <c r="AX1547" s="3">
        <v>10.595499999999999</v>
      </c>
      <c r="AY1547" s="3">
        <v>-74.848200000000006</v>
      </c>
      <c r="AZ1547" s="8" t="str">
        <f>+CONCATENATE("Reportan apertura en el enlace ",Tabla4[[#This Row],[Enlace]]," en el ",Tabla4[[#This Row],[Distancia óptica]]," ocasionado por ",Tabla4[[#This Row],[Causa del daño]])</f>
        <v>Reportan apertura en el enlace Ponedera - Sabana Larga en el Km 16,6 Desde Ponedera ocasionado por Hurto</v>
      </c>
      <c r="BA1547" s="8" t="str">
        <f>+CONCATENATE("Para dar solución al incidente ",Tabla4[[#This Row],[Solución]])</f>
        <v>Para dar solución al incidente Se recupera 20 metros de reserva de F.O 24 hilos y se ingresa extremos a empalm nuevo de 24 Hilos</v>
      </c>
      <c r="BB1547" s="3" t="str">
        <f>+_xlfn.CONCAT(Tabla4[[#This Row],[Causa Raiz]]," ",Tabla4[[#This Row],[Solución2]]," (",Tabla4[[#This Row],[Anillo]],"- Cabecera: ",Tabla4[[#This Row],[Cabecera]],"- Operador: ",Tabla4[[#This Row],[Operador]],")")</f>
        <v>Reportan apertura en el enlace Ponedera - Sabana Larga en el Km 16,6 Desde Ponedera ocasionado por Hurto Para dar solución al incidente Se recupera 20 metros de reserva de F.O 24 hilos y se ingresa extremos a empalm nuevo de 24 Hilos (- Cabecera: Ponedera- Operador: Colombia Telecomunicaciones)</v>
      </c>
    </row>
    <row r="1548" spans="1:54" s="2" customFormat="1" ht="228">
      <c r="A1548" s="38">
        <f t="shared" si="153"/>
        <v>1547</v>
      </c>
      <c r="B1548" s="3">
        <v>8493788</v>
      </c>
      <c r="C1548" s="3" t="s">
        <v>54</v>
      </c>
      <c r="D1548" s="23">
        <v>45393.875</v>
      </c>
      <c r="E1548" s="23">
        <v>45394.041666666664</v>
      </c>
      <c r="F1548" s="1">
        <f t="shared" ca="1" si="152"/>
        <v>0.16666666666424135</v>
      </c>
      <c r="G1548" s="3" t="s">
        <v>55</v>
      </c>
      <c r="H1548" s="41"/>
      <c r="I1548" s="40"/>
      <c r="J1548" s="5" t="s">
        <v>56</v>
      </c>
      <c r="K1548" s="3" t="s">
        <v>122</v>
      </c>
      <c r="L1548" s="9" t="s">
        <v>78</v>
      </c>
      <c r="M1548" s="3" t="s">
        <v>123</v>
      </c>
      <c r="N1548" s="3" t="s">
        <v>461</v>
      </c>
      <c r="O1548" s="3" t="s">
        <v>7376</v>
      </c>
      <c r="P1548" s="3" t="s">
        <v>7377</v>
      </c>
      <c r="Q1548" s="4" t="s">
        <v>7378</v>
      </c>
      <c r="R1548" s="3" t="s">
        <v>128</v>
      </c>
      <c r="S1548" s="3" t="s">
        <v>129</v>
      </c>
      <c r="T1548" s="3" t="s">
        <v>66</v>
      </c>
      <c r="U1548" s="3" t="s">
        <v>7379</v>
      </c>
      <c r="V1548" s="22" t="str">
        <f t="shared" si="157"/>
        <v>RLFO; Hora de aviso: 21:00 11/04/2024; Solución: Se realiza tendido de 100 metros de fibra optica de 8 hilos y se crean dos cajas de empalme de 24 hilos; Hora de solución: 1:00 12/04/2024; Causa: Vandalismo</v>
      </c>
      <c r="W1548" s="4" t="s">
        <v>7375</v>
      </c>
      <c r="X1548" s="3"/>
      <c r="Y1548" s="3"/>
      <c r="Z1548" s="3" t="s">
        <v>69</v>
      </c>
      <c r="AA1548" s="3" t="s">
        <v>70</v>
      </c>
      <c r="AB1548" s="3">
        <v>8493788</v>
      </c>
      <c r="AC1548" s="3" t="s">
        <v>71</v>
      </c>
      <c r="AD1548" s="6">
        <v>0</v>
      </c>
      <c r="AE1548" s="7"/>
      <c r="AF1548" s="7"/>
      <c r="AG1548" s="6">
        <f>Tabla4[[#This Row],[Tiempo Parada de Reloj]]+Tabla4[[#This Row],[Tiempo Autorizado por Telefonica (no Máximo)]]</f>
        <v>0</v>
      </c>
      <c r="AH1548" s="7">
        <f t="shared" ca="1" si="154"/>
        <v>0.16666666666424135</v>
      </c>
      <c r="AI1548" s="8">
        <f t="shared" si="155"/>
        <v>0</v>
      </c>
      <c r="AJ1548" s="8">
        <f t="shared" ca="1" si="156"/>
        <v>3.9999999999417923</v>
      </c>
      <c r="AK1548" s="3" t="s">
        <v>73</v>
      </c>
      <c r="AL1548" s="3" t="s">
        <v>70</v>
      </c>
      <c r="AM1548" s="3" t="s">
        <v>106</v>
      </c>
      <c r="AN1548" s="3" t="s">
        <v>106</v>
      </c>
      <c r="AO1548" s="3" t="s">
        <v>119</v>
      </c>
      <c r="AP1548" s="3" t="s">
        <v>119</v>
      </c>
      <c r="AQ1548" s="23">
        <v>45394.925694444442</v>
      </c>
      <c r="AR1548" s="3"/>
      <c r="AS1548" s="23"/>
      <c r="AT1548" s="23"/>
      <c r="AU1548" s="3" t="s">
        <v>271</v>
      </c>
      <c r="AV1548" s="3" t="s">
        <v>7380</v>
      </c>
      <c r="AW1548" s="3" t="s">
        <v>307</v>
      </c>
      <c r="AX1548" s="3">
        <v>11.0182</v>
      </c>
      <c r="AY1548" s="3">
        <v>-74.861699999999999</v>
      </c>
      <c r="AZ1548" s="8" t="str">
        <f>+CONCATENATE("Reportan apertura en el enlace ",Tabla4[[#This Row],[Enlace]]," en el ",Tabla4[[#This Row],[Distancia óptica]]," ocasionado por ",Tabla4[[#This Row],[Causa del daño]])</f>
        <v>Reportan apertura en el enlace Mov. Euro Rosales - Mov. Villa Campestre en el Km 0,134 desde Villa campestre ocasionado por Vandalismo</v>
      </c>
      <c r="BA1548" s="8" t="str">
        <f>+CONCATENATE("Para dar solución al incidente ",Tabla4[[#This Row],[Solución]])</f>
        <v>Para dar solución al incidente Se realiza tendido de 100 metros de fibra optica de 8 hilos y se crean dos cajas de empalme de 24 hilos</v>
      </c>
      <c r="BB1548" s="3" t="str">
        <f>+_xlfn.CONCAT(Tabla4[[#This Row],[Causa Raiz]]," ",Tabla4[[#This Row],[Solución2]]," (",Tabla4[[#This Row],[Anillo]],"- Cabecera: ",Tabla4[[#This Row],[Cabecera]],"- Operador: ",Tabla4[[#This Row],[Operador]],")")</f>
        <v>Reportan apertura en el enlace Mov. Euro Rosales - Mov. Villa Campestre en el Km 0,134 desde Villa campestre ocasionado por Vandalismo Para dar solución al incidente Se realiza tendido de 100 metros de fibra optica de 8 hilos y se crean dos cajas de empalme de 24 hilos (LINEAL- Cabecera: VILLA CAMPESTRE- Operador: Colombia Telecomunicaciones)</v>
      </c>
    </row>
    <row r="1549" spans="1:54" s="2" customFormat="1" ht="228">
      <c r="A1549" s="38">
        <f t="shared" si="153"/>
        <v>1548</v>
      </c>
      <c r="B1549" s="3">
        <v>8493262</v>
      </c>
      <c r="C1549" s="3" t="s">
        <v>54</v>
      </c>
      <c r="D1549" s="23">
        <v>45393.895833333336</v>
      </c>
      <c r="E1549" s="23">
        <v>45394.114583333336</v>
      </c>
      <c r="F1549" s="1">
        <f t="shared" ca="1" si="152"/>
        <v>0.21875</v>
      </c>
      <c r="G1549" s="3" t="s">
        <v>55</v>
      </c>
      <c r="H1549" s="41"/>
      <c r="I1549" s="40"/>
      <c r="J1549" s="5" t="s">
        <v>56</v>
      </c>
      <c r="K1549" s="3" t="s">
        <v>77</v>
      </c>
      <c r="L1549" s="9" t="s">
        <v>78</v>
      </c>
      <c r="M1549" s="3" t="s">
        <v>838</v>
      </c>
      <c r="N1549" s="3" t="s">
        <v>839</v>
      </c>
      <c r="O1549" s="3" t="s">
        <v>7381</v>
      </c>
      <c r="P1549" s="3" t="s">
        <v>7382</v>
      </c>
      <c r="Q1549" s="4" t="s">
        <v>7383</v>
      </c>
      <c r="R1549" s="3" t="s">
        <v>400</v>
      </c>
      <c r="S1549" s="3" t="s">
        <v>249</v>
      </c>
      <c r="T1549" s="3" t="s">
        <v>380</v>
      </c>
      <c r="U1549" s="3" t="s">
        <v>7384</v>
      </c>
      <c r="V1549" s="22" t="str">
        <f t="shared" si="157"/>
        <v>RLFO; Hora de aviso: 21:30 11/04/2024; Solución: Se realiza tendido de 100 metros de F.O de 36 hilos y se crean dos cajas de empalme ; Hora de solución: 2:45 12/04/2024; Causa: Corto Circuito</v>
      </c>
      <c r="W1549" s="4" t="s">
        <v>160</v>
      </c>
      <c r="X1549" s="3"/>
      <c r="Y1549" s="3"/>
      <c r="Z1549" s="3" t="s">
        <v>69</v>
      </c>
      <c r="AA1549" s="3" t="s">
        <v>70</v>
      </c>
      <c r="AB1549" s="3">
        <v>8493262</v>
      </c>
      <c r="AC1549" s="3" t="s">
        <v>71</v>
      </c>
      <c r="AD1549" s="6">
        <v>5.2777777777777778E-2</v>
      </c>
      <c r="AE1549" s="7"/>
      <c r="AF1549" s="7"/>
      <c r="AG1549" s="6">
        <f>Tabla4[[#This Row],[Tiempo Parada de Reloj]]+Tabla4[[#This Row],[Tiempo Autorizado por Telefonica (no Máximo)]]</f>
        <v>5.2777777777777778E-2</v>
      </c>
      <c r="AH1549" s="7">
        <f t="shared" ca="1" si="154"/>
        <v>0.16597222222222222</v>
      </c>
      <c r="AI1549" s="8">
        <f t="shared" si="155"/>
        <v>1.2666666666666666</v>
      </c>
      <c r="AJ1549" s="8">
        <f t="shared" ca="1" si="156"/>
        <v>3.9833333333333334</v>
      </c>
      <c r="AK1549" s="3" t="s">
        <v>73</v>
      </c>
      <c r="AL1549" s="3" t="s">
        <v>70</v>
      </c>
      <c r="AM1549" s="3" t="s">
        <v>106</v>
      </c>
      <c r="AN1549" s="3" t="s">
        <v>106</v>
      </c>
      <c r="AO1549" s="3" t="s">
        <v>73</v>
      </c>
      <c r="AP1549" s="3" t="s">
        <v>73</v>
      </c>
      <c r="AQ1549" s="23">
        <v>45399.862500000003</v>
      </c>
      <c r="AR1549" s="3"/>
      <c r="AS1549" s="23"/>
      <c r="AT1549" s="23"/>
      <c r="AU1549" s="3" t="s">
        <v>404</v>
      </c>
      <c r="AV1549" s="3" t="s">
        <v>7385</v>
      </c>
      <c r="AW1549" s="3" t="s">
        <v>1311</v>
      </c>
      <c r="AX1549" s="3">
        <v>4.8141999999999996</v>
      </c>
      <c r="AY1549" s="3">
        <v>-75.695999999999998</v>
      </c>
      <c r="AZ1549" s="8" t="str">
        <f>+CONCATENATE("Reportan apertura en el enlace ",Tabla4[[#This Row],[Enlace]]," en el ",Tabla4[[#This Row],[Distancia óptica]]," ocasionado por ",Tabla4[[#This Row],[Causa del daño]])</f>
        <v>Reportan apertura en el enlace Mov. Terminal - Mov. Camara de Comercio en el km 0,131 desde Camara de Comercio  ocasionado por Corto Circuito</v>
      </c>
      <c r="BA1549" s="8" t="str">
        <f>+CONCATENATE("Para dar solución al incidente ",Tabla4[[#This Row],[Solución]])</f>
        <v xml:space="preserve">Para dar solución al incidente Se realiza tendido de 100 metros de F.O de 36 hilos y se crean dos cajas de empalme </v>
      </c>
      <c r="BB1549" s="3" t="str">
        <f>+_xlfn.CONCAT(Tabla4[[#This Row],[Causa Raiz]]," ",Tabla4[[#This Row],[Solución2]]," (",Tabla4[[#This Row],[Anillo]],"- Cabecera: ",Tabla4[[#This Row],[Cabecera]],"- Operador: ",Tabla4[[#This Row],[Operador]],")")</f>
        <v>Reportan apertura en el enlace Mov. Terminal - Mov. Camara de Comercio en el km 0,131 desde Camara de Comercio  ocasionado por Corto Circuito Para dar solución al incidente Se realiza tendido de 100 metros de F.O de 36 hilos y se crean dos cajas de empalme  (UK- Cabecera: CAMARA DE COMERCIO- Operador: Colombia Telecomunicaciones)</v>
      </c>
    </row>
    <row r="1550" spans="1:54" s="2" customFormat="1" ht="185.25">
      <c r="A1550" s="38">
        <f t="shared" si="153"/>
        <v>1549</v>
      </c>
      <c r="B1550" s="3">
        <v>8495522</v>
      </c>
      <c r="C1550" s="3" t="s">
        <v>92</v>
      </c>
      <c r="D1550" s="23">
        <v>45394.270833333336</v>
      </c>
      <c r="E1550" s="23">
        <v>45394.430555555555</v>
      </c>
      <c r="F1550" s="1">
        <f t="shared" ca="1" si="152"/>
        <v>0.15972222221898846</v>
      </c>
      <c r="G1550" s="3" t="s">
        <v>55</v>
      </c>
      <c r="H1550" s="41"/>
      <c r="I1550" s="40"/>
      <c r="J1550" s="5" t="s">
        <v>56</v>
      </c>
      <c r="K1550" s="3" t="s">
        <v>108</v>
      </c>
      <c r="L1550" s="9" t="s">
        <v>58</v>
      </c>
      <c r="M1550" s="3" t="s">
        <v>109</v>
      </c>
      <c r="N1550" s="3" t="s">
        <v>110</v>
      </c>
      <c r="O1550" s="3" t="s">
        <v>712</v>
      </c>
      <c r="P1550" s="3" t="s">
        <v>7386</v>
      </c>
      <c r="Q1550" s="4" t="s">
        <v>7387</v>
      </c>
      <c r="R1550" s="3" t="s">
        <v>327</v>
      </c>
      <c r="S1550" s="3" t="s">
        <v>115</v>
      </c>
      <c r="T1550" s="3" t="s">
        <v>256</v>
      </c>
      <c r="U1550" s="3" t="s">
        <v>2089</v>
      </c>
      <c r="V1550" s="22" t="str">
        <f t="shared" si="157"/>
        <v>RTNFO; Hora de aviso: 6:30 12/04/2024; Solución: Se refusiona hilo en empalme existente; Hora de solución: 10:20 12/04/2024; Causa: Falla de Empalme de FiOp</v>
      </c>
      <c r="W1550" s="4" t="s">
        <v>7388</v>
      </c>
      <c r="X1550" s="3"/>
      <c r="Y1550" s="3"/>
      <c r="Z1550" s="3" t="s">
        <v>69</v>
      </c>
      <c r="AA1550" s="3" t="s">
        <v>71</v>
      </c>
      <c r="AB1550" s="3">
        <v>0</v>
      </c>
      <c r="AC1550" s="3" t="s">
        <v>71</v>
      </c>
      <c r="AD1550" s="6">
        <v>0</v>
      </c>
      <c r="AE1550" s="7"/>
      <c r="AF1550" s="7"/>
      <c r="AG1550" s="6">
        <f>Tabla4[[#This Row],[Tiempo Parada de Reloj]]+Tabla4[[#This Row],[Tiempo Autorizado por Telefonica (no Máximo)]]</f>
        <v>0</v>
      </c>
      <c r="AH1550" s="7">
        <f t="shared" ca="1" si="154"/>
        <v>0.15972222221898846</v>
      </c>
      <c r="AI1550" s="8">
        <f t="shared" si="155"/>
        <v>0</v>
      </c>
      <c r="AJ1550" s="8">
        <f t="shared" ca="1" si="156"/>
        <v>3.8333333332557231</v>
      </c>
      <c r="AK1550" s="3" t="s">
        <v>106</v>
      </c>
      <c r="AL1550" s="3" t="s">
        <v>70</v>
      </c>
      <c r="AM1550" s="3" t="s">
        <v>98</v>
      </c>
      <c r="AN1550" s="3" t="s">
        <v>98</v>
      </c>
      <c r="AO1550" s="3" t="s">
        <v>119</v>
      </c>
      <c r="AP1550" s="3" t="s">
        <v>119</v>
      </c>
      <c r="AQ1550" s="23">
        <v>45395.478472222225</v>
      </c>
      <c r="AR1550" s="3"/>
      <c r="AS1550" s="23"/>
      <c r="AT1550" s="23"/>
      <c r="AU1550" s="3" t="s">
        <v>637</v>
      </c>
      <c r="AV1550" s="3" t="s">
        <v>282</v>
      </c>
      <c r="AW1550" s="3" t="s">
        <v>2450</v>
      </c>
      <c r="AX1550" s="3">
        <v>10.444337000000001</v>
      </c>
      <c r="AY1550" s="3">
        <v>-74.146370000000005</v>
      </c>
      <c r="AZ1550" s="8" t="str">
        <f>+CONCATENATE("Reportan apertura en el enlace ",Tabla4[[#This Row],[Enlace]]," en el ",Tabla4[[#This Row],[Distancia óptica]]," ocasionado por ",Tabla4[[#This Row],[Causa del daño]])</f>
        <v>Reportan apertura en el enlace Bosconia - Fundación en el Km 68,6 desde Bosconia ocasionado por Falla de Empalme de FiOp</v>
      </c>
      <c r="BA1550" s="8" t="str">
        <f>+CONCATENATE("Para dar solución al incidente ",Tabla4[[#This Row],[Solución]])</f>
        <v>Para dar solución al incidente Se refusiona hilo en empalme existente</v>
      </c>
      <c r="BB1550" s="3" t="str">
        <f>+_xlfn.CONCAT(Tabla4[[#This Row],[Causa Raiz]]," ",Tabla4[[#This Row],[Solución2]]," (",Tabla4[[#This Row],[Anillo]],"- Cabecera: ",Tabla4[[#This Row],[Cabecera]],"- Operador: ",Tabla4[[#This Row],[Operador]],")")</f>
        <v>Reportan apertura en el enlace Bosconia - Fundación en el Km 68,6 desde Bosconia ocasionado por Falla de Empalme de FiOp Para dar solución al incidente Se refusiona hilo en empalme existente (troncal- Cabecera: Bosconia- Operador: Colombia Telecomunicaciones)</v>
      </c>
    </row>
    <row r="1551" spans="1:54" s="2" customFormat="1" ht="256.5">
      <c r="A1551" s="38">
        <f t="shared" si="153"/>
        <v>1550</v>
      </c>
      <c r="B1551" s="3">
        <v>8495428</v>
      </c>
      <c r="C1551" s="3" t="s">
        <v>163</v>
      </c>
      <c r="D1551" s="23">
        <v>45394.291666666664</v>
      </c>
      <c r="E1551" s="23">
        <v>45394.53125</v>
      </c>
      <c r="F1551" s="1">
        <f t="shared" ca="1" si="152"/>
        <v>0.23958333333575865</v>
      </c>
      <c r="G1551" s="3" t="s">
        <v>55</v>
      </c>
      <c r="H1551" s="41"/>
      <c r="I1551" s="40"/>
      <c r="J1551" s="5" t="s">
        <v>56</v>
      </c>
      <c r="K1551" s="3" t="s">
        <v>138</v>
      </c>
      <c r="L1551" s="9" t="s">
        <v>58</v>
      </c>
      <c r="M1551" s="3" t="s">
        <v>139</v>
      </c>
      <c r="N1551" s="3" t="s">
        <v>140</v>
      </c>
      <c r="O1551" s="3" t="s">
        <v>7389</v>
      </c>
      <c r="P1551" s="3" t="s">
        <v>7390</v>
      </c>
      <c r="Q1551" s="4" t="s">
        <v>7391</v>
      </c>
      <c r="R1551" s="3" t="s">
        <v>725</v>
      </c>
      <c r="S1551" s="3" t="s">
        <v>145</v>
      </c>
      <c r="T1551" s="3" t="s">
        <v>66</v>
      </c>
      <c r="U1551" s="3" t="s">
        <v>7392</v>
      </c>
      <c r="V1551" s="22" t="str">
        <f t="shared" si="157"/>
        <v>RDFO; Hora de aviso: 7:00 12/04/2024; Solución: Se realiza un tendido de 150 mts para el cable de 48 hilos y dos empalmes de 48 hilos y un tendido de 150 mts para el cable de 24 hilos y se hacen dos empalmes de 24 hilos; Hora de solución: 12:45 12/04/2024; Causa: Vandalismo</v>
      </c>
      <c r="W1551" s="4" t="s">
        <v>199</v>
      </c>
      <c r="X1551" s="3"/>
      <c r="Y1551" s="3"/>
      <c r="Z1551" s="3" t="s">
        <v>69</v>
      </c>
      <c r="AA1551" s="3" t="s">
        <v>70</v>
      </c>
      <c r="AB1551" s="3">
        <v>8495428</v>
      </c>
      <c r="AC1551" s="3" t="s">
        <v>71</v>
      </c>
      <c r="AD1551" s="6">
        <v>4.2361111111111113E-2</v>
      </c>
      <c r="AE1551" s="7"/>
      <c r="AF1551" s="7"/>
      <c r="AG1551" s="6">
        <f>Tabla4[[#This Row],[Tiempo Parada de Reloj]]+Tabla4[[#This Row],[Tiempo Autorizado por Telefonica (no Máximo)]]</f>
        <v>4.2361111111111113E-2</v>
      </c>
      <c r="AH1551" s="7">
        <f t="shared" ca="1" si="154"/>
        <v>0.19722222222464753</v>
      </c>
      <c r="AI1551" s="8">
        <f t="shared" si="155"/>
        <v>1.0166666666666666</v>
      </c>
      <c r="AJ1551" s="8">
        <f t="shared" ca="1" si="156"/>
        <v>4.7333333333915402</v>
      </c>
      <c r="AK1551" s="3" t="s">
        <v>98</v>
      </c>
      <c r="AL1551" s="3" t="s">
        <v>71</v>
      </c>
      <c r="AM1551" s="3" t="s">
        <v>69</v>
      </c>
      <c r="AN1551" s="3" t="s">
        <v>98</v>
      </c>
      <c r="AO1551" s="3" t="s">
        <v>106</v>
      </c>
      <c r="AP1551" s="3" t="s">
        <v>106</v>
      </c>
      <c r="AQ1551" s="23">
        <v>45397.597916666666</v>
      </c>
      <c r="AR1551" s="3"/>
      <c r="AS1551" s="23"/>
      <c r="AT1551" s="23"/>
      <c r="AU1551" s="3" t="s">
        <v>149</v>
      </c>
      <c r="AV1551" s="3" t="s">
        <v>7393</v>
      </c>
      <c r="AW1551" s="3" t="s">
        <v>135</v>
      </c>
      <c r="AX1551" s="3">
        <v>3.408166</v>
      </c>
      <c r="AY1551" s="3">
        <v>-76.504020999999995</v>
      </c>
      <c r="AZ1551" s="8" t="str">
        <f>+CONCATENATE("Reportan apertura en el enlace ",Tabla4[[#This Row],[Enlace]]," en el ",Tabla4[[#This Row],[Distancia óptica]]," ocasionado por ",Tabla4[[#This Row],[Causa del daño]])</f>
        <v>Reportan apertura en el enlace Cali Mojica - Cali Sorrento en el km 2,38 desde Cali Mojica ocasionado por Vandalismo</v>
      </c>
      <c r="BA1551" s="8" t="str">
        <f>+CONCATENATE("Para dar solución al incidente ",Tabla4[[#This Row],[Solución]])</f>
        <v>Para dar solución al incidente Se realiza un tendido de 150 mts para el cable de 48 hilos y dos empalmes de 48 hilos y un tendido de 150 mts para el cable de 24 hilos y se hacen dos empalmes de 24 hilos</v>
      </c>
      <c r="BB1551" s="3" t="str">
        <f>+_xlfn.CONCAT(Tabla4[[#This Row],[Causa Raiz]]," ",Tabla4[[#This Row],[Solución2]]," (",Tabla4[[#This Row],[Anillo]],"- Cabecera: ",Tabla4[[#This Row],[Cabecera]],"- Operador: ",Tabla4[[#This Row],[Operador]],")")</f>
        <v>Reportan apertura en el enlace Cali Mojica - Cali Sorrento en el km 2,38 desde Cali Mojica ocasionado por Vandalismo Para dar solución al incidente Se realiza un tendido de 150 mts para el cable de 48 hilos y dos empalmes de 48 hilos y un tendido de 150 mts para el cable de 24 hilos y se hacen dos empalmes de 24 hilos (Lineal- Cabecera: Cali Mojica- Operador: Colombia Telecomunicaciones)</v>
      </c>
    </row>
    <row r="1552" spans="1:54" s="2" customFormat="1" ht="199.5">
      <c r="A1552" s="38">
        <f t="shared" si="153"/>
        <v>1551</v>
      </c>
      <c r="B1552" s="3">
        <v>8495676</v>
      </c>
      <c r="C1552" s="3" t="s">
        <v>92</v>
      </c>
      <c r="D1552" s="23">
        <v>45394.322916666664</v>
      </c>
      <c r="E1552" s="23">
        <v>45394.743055555555</v>
      </c>
      <c r="F1552" s="1">
        <f t="shared" ca="1" si="152"/>
        <v>0.42013888889050577</v>
      </c>
      <c r="G1552" s="3" t="s">
        <v>55</v>
      </c>
      <c r="H1552" s="41"/>
      <c r="I1552" s="40"/>
      <c r="J1552" s="5" t="s">
        <v>56</v>
      </c>
      <c r="K1552" s="3" t="s">
        <v>77</v>
      </c>
      <c r="L1552" s="9" t="s">
        <v>58</v>
      </c>
      <c r="M1552" s="3" t="s">
        <v>373</v>
      </c>
      <c r="N1552" s="3" t="s">
        <v>374</v>
      </c>
      <c r="O1552" s="3" t="s">
        <v>375</v>
      </c>
      <c r="P1552" s="3" t="s">
        <v>7394</v>
      </c>
      <c r="Q1552" s="4" t="s">
        <v>7395</v>
      </c>
      <c r="R1552" s="3" t="s">
        <v>992</v>
      </c>
      <c r="S1552" s="3" t="s">
        <v>249</v>
      </c>
      <c r="T1552" s="3" t="s">
        <v>66</v>
      </c>
      <c r="U1552" s="3" t="s">
        <v>7396</v>
      </c>
      <c r="V1552" s="22" t="str">
        <f t="shared" si="157"/>
        <v>RTNFO; Hora de aviso: 7:45 12/04/2024; Solución: Se recuperan 50 mts de reserva y se realiza un empalme de 48 Hilos ; Hora de solución: 17:50 12/04/2024; Causa: Vandalismo</v>
      </c>
      <c r="W1552" s="4" t="s">
        <v>160</v>
      </c>
      <c r="X1552" s="3"/>
      <c r="Y1552" s="3"/>
      <c r="Z1552" s="3" t="s">
        <v>69</v>
      </c>
      <c r="AA1552" s="3" t="s">
        <v>70</v>
      </c>
      <c r="AB1552" s="3">
        <v>8495676</v>
      </c>
      <c r="AC1552" s="3" t="s">
        <v>71</v>
      </c>
      <c r="AD1552" s="6">
        <v>0.21319444444444444</v>
      </c>
      <c r="AE1552" s="7"/>
      <c r="AF1552" s="7"/>
      <c r="AG1552" s="6">
        <f>Tabla4[[#This Row],[Tiempo Parada de Reloj]]+Tabla4[[#This Row],[Tiempo Autorizado por Telefonica (no Máximo)]]</f>
        <v>0.21319444444444444</v>
      </c>
      <c r="AH1552" s="7">
        <f t="shared" ca="1" si="154"/>
        <v>0.20694444444606133</v>
      </c>
      <c r="AI1552" s="8">
        <f t="shared" si="155"/>
        <v>5.1166666666666663</v>
      </c>
      <c r="AJ1552" s="8">
        <f t="shared" ca="1" si="156"/>
        <v>4.9666666667054722</v>
      </c>
      <c r="AK1552" s="3" t="s">
        <v>98</v>
      </c>
      <c r="AL1552" s="3" t="s">
        <v>70</v>
      </c>
      <c r="AM1552" s="3" t="s">
        <v>73</v>
      </c>
      <c r="AN1552" s="3" t="s">
        <v>73</v>
      </c>
      <c r="AO1552" s="3" t="s">
        <v>119</v>
      </c>
      <c r="AP1552" s="3" t="s">
        <v>119</v>
      </c>
      <c r="AQ1552" s="23">
        <v>45397.709027777775</v>
      </c>
      <c r="AR1552" s="3"/>
      <c r="AS1552" s="23"/>
      <c r="AT1552" s="23"/>
      <c r="AU1552" s="3" t="s">
        <v>610</v>
      </c>
      <c r="AV1552" s="3" t="s">
        <v>1592</v>
      </c>
      <c r="AW1552" s="3" t="s">
        <v>2450</v>
      </c>
      <c r="AX1552" s="3">
        <v>4.1429999999999998</v>
      </c>
      <c r="AY1552" s="3">
        <v>-73.634399999999999</v>
      </c>
      <c r="AZ1552" s="8" t="str">
        <f>+CONCATENATE("Reportan apertura en el enlace ",Tabla4[[#This Row],[Enlace]]," en el ",Tabla4[[#This Row],[Distancia óptica]]," ocasionado por ",Tabla4[[#This Row],[Causa del daño]])</f>
        <v>Reportan apertura en el enlace Bogotá - Villavicencio en el Km 1,6 desde esperanza ocasionado por Vandalismo</v>
      </c>
      <c r="BA1552" s="8" t="str">
        <f>+CONCATENATE("Para dar solución al incidente ",Tabla4[[#This Row],[Solución]])</f>
        <v xml:space="preserve">Para dar solución al incidente Se recuperan 50 mts de reserva y se realiza un empalme de 48 Hilos </v>
      </c>
      <c r="BB1552" s="3" t="str">
        <f>+_xlfn.CONCAT(Tabla4[[#This Row],[Causa Raiz]]," ",Tabla4[[#This Row],[Solución2]]," (",Tabla4[[#This Row],[Anillo]],"- Cabecera: ",Tabla4[[#This Row],[Cabecera]],"- Operador: ",Tabla4[[#This Row],[Operador]],")")</f>
        <v>Reportan apertura en el enlace Bogotá - Villavicencio en el Km 1,6 desde esperanza ocasionado por Vandalismo Para dar solución al incidente Se recuperan 50 mts de reserva y se realiza un empalme de 48 Hilos  (troncal- Cabecera: Esperanza- Operador: Colombia Telecomunicaciones)</v>
      </c>
    </row>
    <row r="1553" spans="1:54" s="2" customFormat="1" ht="199.5">
      <c r="A1553" s="38">
        <f t="shared" si="153"/>
        <v>1552</v>
      </c>
      <c r="B1553" s="3">
        <v>8494643</v>
      </c>
      <c r="C1553" s="3" t="s">
        <v>54</v>
      </c>
      <c r="D1553" s="23">
        <v>45394.322916666664</v>
      </c>
      <c r="E1553" s="23">
        <v>45394.444444444445</v>
      </c>
      <c r="F1553" s="1">
        <f t="shared" ca="1" si="152"/>
        <v>0.12152777778101154</v>
      </c>
      <c r="G1553" s="3" t="s">
        <v>55</v>
      </c>
      <c r="H1553" s="41"/>
      <c r="I1553" s="40"/>
      <c r="J1553" s="5" t="s">
        <v>56</v>
      </c>
      <c r="K1553" s="3" t="s">
        <v>77</v>
      </c>
      <c r="L1553" s="9" t="s">
        <v>58</v>
      </c>
      <c r="M1553" s="3" t="s">
        <v>745</v>
      </c>
      <c r="N1553" s="3" t="s">
        <v>746</v>
      </c>
      <c r="O1553" s="3" t="s">
        <v>7397</v>
      </c>
      <c r="P1553" s="3" t="s">
        <v>7398</v>
      </c>
      <c r="Q1553" s="4" t="s">
        <v>7399</v>
      </c>
      <c r="R1553" s="3" t="s">
        <v>750</v>
      </c>
      <c r="S1553" s="3" t="s">
        <v>158</v>
      </c>
      <c r="T1553" s="3" t="s">
        <v>66</v>
      </c>
      <c r="U1553" s="3" t="s">
        <v>7400</v>
      </c>
      <c r="V1553" s="22" t="str">
        <f t="shared" si="157"/>
        <v>RLFO; Hora de aviso: 7:45 12/04/2024; Solución: Se recuperan 10 m ts de reserva y se hace un empalme de 8 hilos; Hora de solución: 10:40 12/04/2024; Causa: Vandalismo</v>
      </c>
      <c r="W1553" s="4" t="s">
        <v>160</v>
      </c>
      <c r="X1553" s="3"/>
      <c r="Y1553" s="3"/>
      <c r="Z1553" s="3" t="s">
        <v>69</v>
      </c>
      <c r="AA1553" s="3" t="s">
        <v>70</v>
      </c>
      <c r="AB1553" s="3">
        <v>8494643</v>
      </c>
      <c r="AC1553" s="3" t="s">
        <v>71</v>
      </c>
      <c r="AD1553" s="6">
        <v>0</v>
      </c>
      <c r="AE1553" s="7"/>
      <c r="AF1553" s="7"/>
      <c r="AG1553" s="6">
        <f>Tabla4[[#This Row],[Tiempo Parada de Reloj]]+Tabla4[[#This Row],[Tiempo Autorizado por Telefonica (no Máximo)]]</f>
        <v>0</v>
      </c>
      <c r="AH1553" s="7">
        <f t="shared" ca="1" si="154"/>
        <v>0.12152777778101154</v>
      </c>
      <c r="AI1553" s="8">
        <f t="shared" si="155"/>
        <v>0</v>
      </c>
      <c r="AJ1553" s="8">
        <f t="shared" ca="1" si="156"/>
        <v>2.9166666667442769</v>
      </c>
      <c r="AK1553" s="3" t="s">
        <v>98</v>
      </c>
      <c r="AL1553" s="3" t="s">
        <v>71</v>
      </c>
      <c r="AM1553" s="3" t="s">
        <v>69</v>
      </c>
      <c r="AN1553" s="3" t="s">
        <v>98</v>
      </c>
      <c r="AO1553" s="3" t="s">
        <v>119</v>
      </c>
      <c r="AP1553" s="3" t="s">
        <v>119</v>
      </c>
      <c r="AQ1553" s="23">
        <v>45395.337500000001</v>
      </c>
      <c r="AR1553" s="3"/>
      <c r="AS1553" s="23"/>
      <c r="AT1553" s="23"/>
      <c r="AU1553" s="3" t="s">
        <v>752</v>
      </c>
      <c r="AV1553" s="3" t="s">
        <v>2653</v>
      </c>
      <c r="AW1553" s="3" t="s">
        <v>135</v>
      </c>
      <c r="AX1553" s="3">
        <v>2.9366699999999999</v>
      </c>
      <c r="AY1553" s="3">
        <v>-75.23</v>
      </c>
      <c r="AZ1553" s="8" t="str">
        <f>+CONCATENATE("Reportan apertura en el enlace ",Tabla4[[#This Row],[Enlace]]," en el ",Tabla4[[#This Row],[Distancia óptica]]," ocasionado por ",Tabla4[[#This Row],[Causa del daño]])</f>
        <v>Reportan apertura en el enlace Neiva - Altos de la Pradera en el Km 0,020 desde Altos de la Pradera ocasionado por Vandalismo</v>
      </c>
      <c r="BA1553" s="8" t="str">
        <f>+CONCATENATE("Para dar solución al incidente ",Tabla4[[#This Row],[Solución]])</f>
        <v>Para dar solución al incidente Se recuperan 10 m ts de reserva y se hace un empalme de 8 hilos</v>
      </c>
      <c r="BB1553" s="3" t="str">
        <f>+_xlfn.CONCAT(Tabla4[[#This Row],[Causa Raiz]]," ",Tabla4[[#This Row],[Solución2]]," (",Tabla4[[#This Row],[Anillo]],"- Cabecera: ",Tabla4[[#This Row],[Cabecera]],"- Operador: ",Tabla4[[#This Row],[Operador]],")")</f>
        <v>Reportan apertura en el enlace Neiva - Altos de la Pradera en el Km 0,020 desde Altos de la Pradera ocasionado por Vandalismo Para dar solución al incidente Se recuperan 10 m ts de reserva y se hace un empalme de 8 hilos (Lineal- Cabecera: Bugambiles- Operador: Colombia Telecomunicaciones)</v>
      </c>
    </row>
    <row r="1554" spans="1:54" s="2" customFormat="1" ht="185.25">
      <c r="A1554" s="38">
        <f t="shared" si="153"/>
        <v>1553</v>
      </c>
      <c r="B1554" s="3">
        <v>8495482</v>
      </c>
      <c r="C1554" s="3" t="s">
        <v>163</v>
      </c>
      <c r="D1554" s="23">
        <v>45394.326388888891</v>
      </c>
      <c r="E1554" s="23">
        <v>45394.327777777777</v>
      </c>
      <c r="F1554" s="1">
        <f t="shared" ref="F1554:F1617" ca="1" si="158">IF(ISBLANK(E1554),IF(ISBLANK(D1554),0,NOW()-D1554),E1554-D1554)</f>
        <v>1.3888888861401938E-3</v>
      </c>
      <c r="G1554" s="3" t="s">
        <v>55</v>
      </c>
      <c r="H1554" s="41"/>
      <c r="I1554" s="40"/>
      <c r="J1554" s="5" t="s">
        <v>56</v>
      </c>
      <c r="K1554" s="3" t="s">
        <v>77</v>
      </c>
      <c r="L1554" s="9" t="s">
        <v>58</v>
      </c>
      <c r="M1554" s="3" t="s">
        <v>79</v>
      </c>
      <c r="N1554" s="3" t="s">
        <v>771</v>
      </c>
      <c r="O1554" s="3" t="s">
        <v>7401</v>
      </c>
      <c r="P1554" s="3" t="s">
        <v>7402</v>
      </c>
      <c r="Q1554" s="4" t="s">
        <v>7403</v>
      </c>
      <c r="R1554" s="3" t="s">
        <v>708</v>
      </c>
      <c r="S1554" s="3" t="s">
        <v>249</v>
      </c>
      <c r="T1554" s="3" t="s">
        <v>104</v>
      </c>
      <c r="U1554" s="3" t="s">
        <v>7404</v>
      </c>
      <c r="V1554" s="22" t="str">
        <f t="shared" si="157"/>
        <v>RDFO; Hora de aviso: 7:50 12/04/2024; Solución: Se realiza medidas desde Pablo Nruda y se hace limpieza y se normaliza; Hora de solución: 7:52 12/04/2024; Causa: Visita Fallida</v>
      </c>
      <c r="W1554" s="4" t="s">
        <v>160</v>
      </c>
      <c r="X1554" s="3"/>
      <c r="Y1554" s="3"/>
      <c r="Z1554" s="3" t="s">
        <v>69</v>
      </c>
      <c r="AA1554" s="3" t="s">
        <v>70</v>
      </c>
      <c r="AB1554" s="3">
        <v>8495482</v>
      </c>
      <c r="AC1554" s="3" t="s">
        <v>71</v>
      </c>
      <c r="AD1554" s="6">
        <v>0</v>
      </c>
      <c r="AE1554" s="7"/>
      <c r="AF1554" s="7"/>
      <c r="AG1554" s="6">
        <f>Tabla4[[#This Row],[Tiempo Parada de Reloj]]+Tabla4[[#This Row],[Tiempo Autorizado por Telefonica (no Máximo)]]</f>
        <v>0</v>
      </c>
      <c r="AH1554" s="7">
        <f t="shared" ca="1" si="154"/>
        <v>1.3888888861401938E-3</v>
      </c>
      <c r="AI1554" s="8">
        <f t="shared" si="155"/>
        <v>0</v>
      </c>
      <c r="AJ1554" s="8">
        <f t="shared" ca="1" si="156"/>
        <v>3.3333333267364651E-2</v>
      </c>
      <c r="AK1554" s="3" t="s">
        <v>98</v>
      </c>
      <c r="AL1554" s="3" t="s">
        <v>71</v>
      </c>
      <c r="AM1554" s="3" t="s">
        <v>69</v>
      </c>
      <c r="AN1554" s="3" t="s">
        <v>98</v>
      </c>
      <c r="AO1554" s="3" t="s">
        <v>98</v>
      </c>
      <c r="AP1554" s="3" t="s">
        <v>98</v>
      </c>
      <c r="AQ1554" s="23">
        <v>45394.327777777777</v>
      </c>
      <c r="AR1554" s="3"/>
      <c r="AS1554" s="23"/>
      <c r="AT1554" s="23"/>
      <c r="AU1554" s="3" t="s">
        <v>89</v>
      </c>
      <c r="AV1554" s="3" t="s">
        <v>69</v>
      </c>
      <c r="AW1554" s="3" t="s">
        <v>69</v>
      </c>
      <c r="AX1554" s="3" t="s">
        <v>69</v>
      </c>
      <c r="AY1554" s="3" t="s">
        <v>69</v>
      </c>
      <c r="AZ1554" s="8" t="str">
        <f>+CONCATENATE("Reportan apertura en el enlace ",Tabla4[[#This Row],[Enlace]]," en el ",Tabla4[[#This Row],[Distancia óptica]]," ocasionado por ",Tabla4[[#This Row],[Causa del daño]])</f>
        <v>Reportan apertura en el enlace Soacha - Pablo Neruda en el Km 0 desde Pablo Neruda ocasionado por Visita Fallida</v>
      </c>
      <c r="BA1554" s="8" t="str">
        <f>+CONCATENATE("Para dar solución al incidente ",Tabla4[[#This Row],[Solución]])</f>
        <v>Para dar solución al incidente Se realiza medidas desde Pablo Nruda y se hace limpieza y se normaliza</v>
      </c>
      <c r="BB1554" s="3" t="str">
        <f>+_xlfn.CONCAT(Tabla4[[#This Row],[Causa Raiz]]," ",Tabla4[[#This Row],[Solución2]]," (",Tabla4[[#This Row],[Anillo]],"- Cabecera: ",Tabla4[[#This Row],[Cabecera]],"- Operador: ",Tabla4[[#This Row],[Operador]],")")</f>
        <v>Reportan apertura en el enlace Soacha - Pablo Neruda en el Km 0 desde Pablo Neruda ocasionado por Visita Fallida Para dar solución al incidente Se realiza medidas desde Pablo Nruda y se hace limpieza y se normaliza (NA- Cabecera: NA- Operador: Colombia Telecomunicaciones)</v>
      </c>
    </row>
    <row r="1555" spans="1:54" s="2" customFormat="1" ht="213.75">
      <c r="A1555" s="38">
        <f t="shared" si="153"/>
        <v>1554</v>
      </c>
      <c r="B1555" s="3">
        <v>8495528</v>
      </c>
      <c r="C1555" s="3" t="s">
        <v>54</v>
      </c>
      <c r="D1555" s="23">
        <v>45394.329861111109</v>
      </c>
      <c r="E1555" s="23">
        <v>45394.513888888891</v>
      </c>
      <c r="F1555" s="1">
        <f t="shared" ca="1" si="158"/>
        <v>0.18402777778101154</v>
      </c>
      <c r="G1555" s="3" t="s">
        <v>55</v>
      </c>
      <c r="H1555" s="41"/>
      <c r="I1555" s="40"/>
      <c r="J1555" s="5" t="s">
        <v>56</v>
      </c>
      <c r="K1555" s="3" t="s">
        <v>203</v>
      </c>
      <c r="L1555" s="9" t="s">
        <v>58</v>
      </c>
      <c r="M1555" s="3" t="s">
        <v>204</v>
      </c>
      <c r="N1555" s="3" t="s">
        <v>7405</v>
      </c>
      <c r="O1555" s="3" t="s">
        <v>7406</v>
      </c>
      <c r="P1555" s="3" t="s">
        <v>7407</v>
      </c>
      <c r="Q1555" s="4" t="s">
        <v>7408</v>
      </c>
      <c r="R1555" s="3" t="s">
        <v>336</v>
      </c>
      <c r="S1555" s="3" t="s">
        <v>221</v>
      </c>
      <c r="T1555" s="3" t="s">
        <v>66</v>
      </c>
      <c r="U1555" s="3" t="s">
        <v>7409</v>
      </c>
      <c r="V1555" s="22" t="str">
        <f t="shared" si="157"/>
        <v>RLFO; Hora de aviso: 7:55 12/04/2024; Solución: Se realiza tendido de 150 mts y se hacen dos empalmes de 36 hilos con caja de empalme de 48 hilos; Hora de solución: 12:20 12/04/2024; Causa: Vandalismo</v>
      </c>
      <c r="W1555" s="4" t="s">
        <v>213</v>
      </c>
      <c r="X1555" s="3"/>
      <c r="Y1555" s="3"/>
      <c r="Z1555" s="3" t="s">
        <v>69</v>
      </c>
      <c r="AA1555" s="3" t="s">
        <v>70</v>
      </c>
      <c r="AB1555" s="3">
        <v>8495528</v>
      </c>
      <c r="AC1555" s="3" t="s">
        <v>71</v>
      </c>
      <c r="AD1555" s="6">
        <v>2.0833333333333332E-2</v>
      </c>
      <c r="AE1555" s="7"/>
      <c r="AF1555" s="7"/>
      <c r="AG1555" s="6">
        <f>Tabla4[[#This Row],[Tiempo Parada de Reloj]]+Tabla4[[#This Row],[Tiempo Autorizado por Telefonica (no Máximo)]]</f>
        <v>2.0833333333333332E-2</v>
      </c>
      <c r="AH1555" s="7">
        <f t="shared" ca="1" si="154"/>
        <v>0.16319444444767819</v>
      </c>
      <c r="AI1555" s="8">
        <f t="shared" si="155"/>
        <v>0.5</v>
      </c>
      <c r="AJ1555" s="8">
        <f t="shared" ca="1" si="156"/>
        <v>3.9166666667442769</v>
      </c>
      <c r="AK1555" s="3" t="s">
        <v>98</v>
      </c>
      <c r="AL1555" s="3" t="s">
        <v>70</v>
      </c>
      <c r="AM1555" s="3" t="s">
        <v>73</v>
      </c>
      <c r="AN1555" s="3" t="s">
        <v>73</v>
      </c>
      <c r="AO1555" s="3" t="s">
        <v>106</v>
      </c>
      <c r="AP1555" s="3" t="s">
        <v>106</v>
      </c>
      <c r="AQ1555" s="23">
        <v>45396.86041666667</v>
      </c>
      <c r="AR1555" s="3"/>
      <c r="AS1555" s="23"/>
      <c r="AT1555" s="23"/>
      <c r="AU1555" s="3" t="s">
        <v>214</v>
      </c>
      <c r="AV1555" s="3" t="s">
        <v>7410</v>
      </c>
      <c r="AW1555" s="3" t="s">
        <v>135</v>
      </c>
      <c r="AX1555" s="3">
        <v>7.1163600000000002</v>
      </c>
      <c r="AY1555" s="3">
        <v>-73.130489999999995</v>
      </c>
      <c r="AZ1555" s="8" t="str">
        <f>+CONCATENATE("Reportan apertura en el enlace ",Tabla4[[#This Row],[Enlace]]," en el ",Tabla4[[#This Row],[Distancia óptica]]," ocasionado por ",Tabla4[[#This Row],[Causa del daño]])</f>
        <v>Reportan apertura en el enlace La Joya - Rincon de Giron, en el Km 0,402 desde la Joya ocasionado por Vandalismo</v>
      </c>
      <c r="BA1555" s="8" t="str">
        <f>+CONCATENATE("Para dar solución al incidente ",Tabla4[[#This Row],[Solución]])</f>
        <v>Para dar solución al incidente Se realiza tendido de 150 mts y se hacen dos empalmes de 36 hilos con caja de empalme de 48 hilos</v>
      </c>
      <c r="BB1555" s="3" t="str">
        <f>+_xlfn.CONCAT(Tabla4[[#This Row],[Causa Raiz]]," ",Tabla4[[#This Row],[Solución2]]," (",Tabla4[[#This Row],[Anillo]],"- Cabecera: ",Tabla4[[#This Row],[Cabecera]],"- Operador: ",Tabla4[[#This Row],[Operador]],")")</f>
        <v>Reportan apertura en el enlace La Joya - Rincon de Giron, en el Km 0,402 desde la Joya ocasionado por Vandalismo Para dar solución al incidente Se realiza tendido de 150 mts y se hacen dos empalmes de 36 hilos con caja de empalme de 48 hilos (Lineal- Cabecera: La Joya- Operador: Colombia Telecomunicaciones)</v>
      </c>
    </row>
    <row r="1556" spans="1:54" s="2" customFormat="1" ht="213.75">
      <c r="A1556" s="38">
        <f t="shared" si="153"/>
        <v>1555</v>
      </c>
      <c r="B1556" s="3">
        <v>8495426</v>
      </c>
      <c r="C1556" s="3" t="s">
        <v>54</v>
      </c>
      <c r="D1556" s="23">
        <v>45394.34375</v>
      </c>
      <c r="E1556" s="23">
        <v>45394.447916666664</v>
      </c>
      <c r="F1556" s="1">
        <f t="shared" ca="1" si="158"/>
        <v>0.10416666666424135</v>
      </c>
      <c r="G1556" s="3" t="s">
        <v>55</v>
      </c>
      <c r="H1556" s="41"/>
      <c r="I1556" s="40"/>
      <c r="J1556" s="5" t="s">
        <v>56</v>
      </c>
      <c r="K1556" s="3" t="s">
        <v>340</v>
      </c>
      <c r="L1556" s="9" t="s">
        <v>58</v>
      </c>
      <c r="M1556" s="3" t="s">
        <v>341</v>
      </c>
      <c r="N1556" s="3" t="s">
        <v>342</v>
      </c>
      <c r="O1556" s="3" t="s">
        <v>7411</v>
      </c>
      <c r="P1556" s="3" t="s">
        <v>7412</v>
      </c>
      <c r="Q1556" s="4" t="s">
        <v>7413</v>
      </c>
      <c r="R1556" s="3" t="s">
        <v>1828</v>
      </c>
      <c r="S1556" s="3" t="s">
        <v>347</v>
      </c>
      <c r="T1556" s="3" t="s">
        <v>66</v>
      </c>
      <c r="U1556" s="3" t="s">
        <v>7414</v>
      </c>
      <c r="V1556" s="22" t="str">
        <f t="shared" si="157"/>
        <v>RLFO; Hora de aviso: 8:15 12/04/2024; Solución: Se recupera 20 mts de reserva a una distancia de 100 mts y se hace un empalme de 48 hilos; Hora de solución: 10:45 12/04/2024; Causa: Vandalismo</v>
      </c>
      <c r="W1556" s="4" t="s">
        <v>349</v>
      </c>
      <c r="X1556" s="3"/>
      <c r="Y1556" s="3"/>
      <c r="Z1556" s="3" t="s">
        <v>69</v>
      </c>
      <c r="AA1556" s="3" t="s">
        <v>70</v>
      </c>
      <c r="AB1556" s="3">
        <v>8495426</v>
      </c>
      <c r="AC1556" s="3" t="s">
        <v>71</v>
      </c>
      <c r="AD1556" s="6">
        <v>0</v>
      </c>
      <c r="AE1556" s="7"/>
      <c r="AF1556" s="7"/>
      <c r="AG1556" s="6">
        <f>Tabla4[[#This Row],[Tiempo Parada de Reloj]]+Tabla4[[#This Row],[Tiempo Autorizado por Telefonica (no Máximo)]]</f>
        <v>0</v>
      </c>
      <c r="AH1556" s="7">
        <f t="shared" ca="1" si="154"/>
        <v>0.10416666666424135</v>
      </c>
      <c r="AI1556" s="8">
        <f t="shared" si="155"/>
        <v>0</v>
      </c>
      <c r="AJ1556" s="8">
        <f t="shared" ca="1" si="156"/>
        <v>2.4999999999417923</v>
      </c>
      <c r="AK1556" s="3" t="s">
        <v>98</v>
      </c>
      <c r="AL1556" s="3" t="s">
        <v>71</v>
      </c>
      <c r="AM1556" s="3" t="s">
        <v>69</v>
      </c>
      <c r="AN1556" s="3" t="s">
        <v>98</v>
      </c>
      <c r="AO1556" s="3" t="s">
        <v>106</v>
      </c>
      <c r="AP1556" s="3" t="s">
        <v>106</v>
      </c>
      <c r="AQ1556" s="23">
        <v>45397.474305555559</v>
      </c>
      <c r="AR1556" s="3"/>
      <c r="AS1556" s="23"/>
      <c r="AT1556" s="23"/>
      <c r="AU1556" s="3" t="s">
        <v>351</v>
      </c>
      <c r="AV1556" s="3" t="s">
        <v>616</v>
      </c>
      <c r="AW1556" s="3" t="s">
        <v>370</v>
      </c>
      <c r="AX1556" s="3">
        <v>4.4337799999999996</v>
      </c>
      <c r="AY1556" s="3">
        <v>-75.231129999999993</v>
      </c>
      <c r="AZ1556" s="8" t="str">
        <f>+CONCATENATE("Reportan apertura en el enlace ",Tabla4[[#This Row],[Enlace]]," en el ",Tabla4[[#This Row],[Distancia óptica]]," ocasionado por ",Tabla4[[#This Row],[Causa del daño]])</f>
        <v>Reportan apertura en el enlace Chapinero - Las Ferias en el Km 3 desde Piedra Pintada ocasionado por Vandalismo</v>
      </c>
      <c r="BA1556" s="8" t="str">
        <f>+CONCATENATE("Para dar solución al incidente ",Tabla4[[#This Row],[Solución]])</f>
        <v>Para dar solución al incidente Se recupera 20 mts de reserva a una distancia de 100 mts y se hace un empalme de 48 hilos</v>
      </c>
      <c r="BB1556" s="3" t="str">
        <f>+_xlfn.CONCAT(Tabla4[[#This Row],[Causa Raiz]]," ",Tabla4[[#This Row],[Solución2]]," (",Tabla4[[#This Row],[Anillo]],"- Cabecera: ",Tabla4[[#This Row],[Cabecera]],"- Operador: ",Tabla4[[#This Row],[Operador]],")")</f>
        <v>Reportan apertura en el enlace Chapinero - Las Ferias en el Km 3 desde Piedra Pintada ocasionado por Vandalismo Para dar solución al incidente Se recupera 20 mts de reserva a una distancia de 100 mts y se hace un empalme de 48 hilos (lineal- Cabecera: Piedra Pintada- Operador: Colombia Telecomunicaciones)</v>
      </c>
    </row>
    <row r="1557" spans="1:54" s="2" customFormat="1" ht="199.5">
      <c r="A1557" s="38">
        <f t="shared" si="153"/>
        <v>1556</v>
      </c>
      <c r="B1557" s="3">
        <v>8495772</v>
      </c>
      <c r="C1557" s="3" t="s">
        <v>136</v>
      </c>
      <c r="D1557" s="23">
        <v>45394.347222222219</v>
      </c>
      <c r="E1557" s="23">
        <v>45394.652777777781</v>
      </c>
      <c r="F1557" s="1">
        <f t="shared" ca="1" si="158"/>
        <v>0.30555555556202307</v>
      </c>
      <c r="G1557" s="3" t="s">
        <v>55</v>
      </c>
      <c r="H1557" s="41"/>
      <c r="I1557" s="40"/>
      <c r="J1557" s="5" t="s">
        <v>137</v>
      </c>
      <c r="K1557" s="3" t="s">
        <v>77</v>
      </c>
      <c r="L1557" s="9" t="s">
        <v>78</v>
      </c>
      <c r="M1557" s="3" t="s">
        <v>838</v>
      </c>
      <c r="N1557" s="3" t="s">
        <v>1365</v>
      </c>
      <c r="O1557" s="3" t="s">
        <v>7415</v>
      </c>
      <c r="P1557" s="3" t="s">
        <v>7416</v>
      </c>
      <c r="Q1557" s="4" t="s">
        <v>7417</v>
      </c>
      <c r="R1557" s="3" t="s">
        <v>2716</v>
      </c>
      <c r="S1557" s="3" t="s">
        <v>249</v>
      </c>
      <c r="T1557" s="3" t="s">
        <v>66</v>
      </c>
      <c r="U1557" s="3" t="s">
        <v>7418</v>
      </c>
      <c r="V1557" s="22" t="str">
        <f t="shared" si="157"/>
        <v>RBHFO; Hora de aviso: 8:20 12/04/2024; Solución: Se recuperan 30 mts de reserva y se realiza un empalme de 48 Hilos ; Hora de solución: 15:40 12/04/2024; Causa: Vandalismo</v>
      </c>
      <c r="W1557" s="4" t="s">
        <v>160</v>
      </c>
      <c r="X1557" s="3"/>
      <c r="Y1557" s="3"/>
      <c r="Z1557" s="3" t="s">
        <v>69</v>
      </c>
      <c r="AA1557" s="3" t="s">
        <v>71</v>
      </c>
      <c r="AB1557" s="3">
        <v>0</v>
      </c>
      <c r="AC1557" s="3" t="s">
        <v>71</v>
      </c>
      <c r="AD1557" s="6">
        <v>0</v>
      </c>
      <c r="AE1557" s="7"/>
      <c r="AF1557" s="7"/>
      <c r="AG1557" s="6">
        <f>Tabla4[[#This Row],[Tiempo Parada de Reloj]]+Tabla4[[#This Row],[Tiempo Autorizado por Telefonica (no Máximo)]]</f>
        <v>0</v>
      </c>
      <c r="AH1557" s="7">
        <f t="shared" ca="1" si="154"/>
        <v>0.30555555556202307</v>
      </c>
      <c r="AI1557" s="8">
        <f t="shared" si="155"/>
        <v>0</v>
      </c>
      <c r="AJ1557" s="8">
        <f t="shared" ca="1" si="156"/>
        <v>7.3333333334885538</v>
      </c>
      <c r="AK1557" s="3" t="s">
        <v>1349</v>
      </c>
      <c r="AL1557" s="3" t="s">
        <v>70</v>
      </c>
      <c r="AM1557" s="3" t="s">
        <v>73</v>
      </c>
      <c r="AN1557" s="3" t="s">
        <v>73</v>
      </c>
      <c r="AO1557" s="3" t="s">
        <v>106</v>
      </c>
      <c r="AP1557" s="3" t="s">
        <v>106</v>
      </c>
      <c r="AQ1557" s="23">
        <v>45397.488888888889</v>
      </c>
      <c r="AR1557" s="3"/>
      <c r="AS1557" s="23"/>
      <c r="AT1557" s="23"/>
      <c r="AU1557" s="3" t="s">
        <v>404</v>
      </c>
      <c r="AV1557" s="3" t="s">
        <v>887</v>
      </c>
      <c r="AW1557" s="3" t="s">
        <v>7419</v>
      </c>
      <c r="AX1557" s="3">
        <v>4.8374663</v>
      </c>
      <c r="AY1557" s="3">
        <v>-75.667901400000005</v>
      </c>
      <c r="AZ1557" s="8" t="str">
        <f>+CONCATENATE("Reportan apertura en el enlace ",Tabla4[[#This Row],[Enlace]]," en el ",Tabla4[[#This Row],[Distancia óptica]]," ocasionado por ",Tabla4[[#This Row],[Causa del daño]])</f>
        <v>Reportan apertura en el enlace Mov. Santa Isabel - Mov. Camilo Torres en el Km 6,8 desde Santa Isabel ocasionado por Vandalismo</v>
      </c>
      <c r="BA1557" s="8" t="str">
        <f>+CONCATENATE("Para dar solución al incidente ",Tabla4[[#This Row],[Solución]])</f>
        <v xml:space="preserve">Para dar solución al incidente Se recuperan 30 mts de reserva y se realiza un empalme de 48 Hilos </v>
      </c>
      <c r="BB1557" s="3" t="str">
        <f>+_xlfn.CONCAT(Tabla4[[#This Row],[Causa Raiz]]," ",Tabla4[[#This Row],[Solución2]]," (",Tabla4[[#This Row],[Anillo]],"- Cabecera: ",Tabla4[[#This Row],[Cabecera]],"- Operador: ",Tabla4[[#This Row],[Operador]],")")</f>
        <v>Reportan apertura en el enlace Mov. Santa Isabel - Mov. Camilo Torres en el Km 6,8 desde Santa Isabel ocasionado por Vandalismo Para dar solución al incidente Se recuperan 30 mts de reserva y se realiza un empalme de 48 Hilos  (Anillo 2 Backhaul- Cabecera: Dosquebradas- Operador: Infraco)</v>
      </c>
    </row>
    <row r="1558" spans="1:54" s="2" customFormat="1" ht="199.5">
      <c r="A1558" s="38">
        <f t="shared" si="153"/>
        <v>1557</v>
      </c>
      <c r="B1558" s="3">
        <v>8495782</v>
      </c>
      <c r="C1558" s="3" t="s">
        <v>163</v>
      </c>
      <c r="D1558" s="23">
        <v>45394.350694444445</v>
      </c>
      <c r="E1558" s="23">
        <v>45394.555555555555</v>
      </c>
      <c r="F1558" s="1">
        <f t="shared" ca="1" si="158"/>
        <v>0.20486111110949423</v>
      </c>
      <c r="G1558" s="3" t="s">
        <v>55</v>
      </c>
      <c r="H1558" s="41"/>
      <c r="I1558" s="40"/>
      <c r="J1558" s="5" t="s">
        <v>56</v>
      </c>
      <c r="K1558" s="3" t="s">
        <v>122</v>
      </c>
      <c r="L1558" s="9" t="s">
        <v>58</v>
      </c>
      <c r="M1558" s="3" t="s">
        <v>383</v>
      </c>
      <c r="N1558" s="3" t="s">
        <v>384</v>
      </c>
      <c r="O1558" s="3" t="s">
        <v>7420</v>
      </c>
      <c r="P1558" s="3" t="s">
        <v>7421</v>
      </c>
      <c r="Q1558" s="4" t="s">
        <v>7422</v>
      </c>
      <c r="R1558" s="3" t="s">
        <v>562</v>
      </c>
      <c r="S1558" s="3" t="s">
        <v>389</v>
      </c>
      <c r="T1558" s="3" t="s">
        <v>66</v>
      </c>
      <c r="U1558" s="3" t="s">
        <v>7423</v>
      </c>
      <c r="V1558" s="22" t="str">
        <f t="shared" si="157"/>
        <v>RDFO; Hora de aviso: 8:25 12/04/2024; Solución: Se realizo un tendido de 400 mts y se hacen dos empalmes de 48 hilos; Hora de solución: 13:20 12/04/2024; Causa: Vandalismo</v>
      </c>
      <c r="W1558" s="4" t="s">
        <v>132</v>
      </c>
      <c r="X1558" s="3"/>
      <c r="Y1558" s="3"/>
      <c r="Z1558" s="3" t="s">
        <v>69</v>
      </c>
      <c r="AA1558" s="3" t="s">
        <v>71</v>
      </c>
      <c r="AB1558" s="3">
        <v>0</v>
      </c>
      <c r="AC1558" s="3" t="s">
        <v>71</v>
      </c>
      <c r="AD1558" s="6">
        <v>0</v>
      </c>
      <c r="AE1558" s="7"/>
      <c r="AF1558" s="7"/>
      <c r="AG1558" s="6">
        <f>Tabla4[[#This Row],[Tiempo Parada de Reloj]]+Tabla4[[#This Row],[Tiempo Autorizado por Telefonica (no Máximo)]]</f>
        <v>0</v>
      </c>
      <c r="AH1558" s="7">
        <f t="shared" ca="1" si="154"/>
        <v>0.20486111110949423</v>
      </c>
      <c r="AI1558" s="8">
        <f t="shared" si="155"/>
        <v>0</v>
      </c>
      <c r="AJ1558" s="8">
        <f t="shared" ca="1" si="156"/>
        <v>4.9166666666278616</v>
      </c>
      <c r="AK1558" s="3" t="s">
        <v>1349</v>
      </c>
      <c r="AL1558" s="3" t="s">
        <v>71</v>
      </c>
      <c r="AM1558" s="3" t="s">
        <v>69</v>
      </c>
      <c r="AN1558" s="3" t="s">
        <v>98</v>
      </c>
      <c r="AO1558" s="3" t="s">
        <v>119</v>
      </c>
      <c r="AP1558" s="3" t="s">
        <v>119</v>
      </c>
      <c r="AQ1558" s="23">
        <v>45395.737500000003</v>
      </c>
      <c r="AR1558" s="3"/>
      <c r="AS1558" s="23"/>
      <c r="AT1558" s="23"/>
      <c r="AU1558" s="3" t="s">
        <v>392</v>
      </c>
      <c r="AV1558" s="3" t="s">
        <v>4041</v>
      </c>
      <c r="AW1558" s="3" t="s">
        <v>135</v>
      </c>
      <c r="AX1558" s="3">
        <v>10.372788</v>
      </c>
      <c r="AY1558" s="3">
        <v>-75.472730999999996</v>
      </c>
      <c r="AZ1558" s="8" t="str">
        <f>+CONCATENATE("Reportan apertura en el enlace ",Tabla4[[#This Row],[Enlace]]," en el ",Tabla4[[#This Row],[Distancia óptica]]," ocasionado por ",Tabla4[[#This Row],[Causa del daño]])</f>
        <v>Reportan apertura en el enlace Mamonal – Campestre en el Km 5,036 desde Campestre ocasionado por Vandalismo</v>
      </c>
      <c r="BA1558" s="8" t="str">
        <f>+CONCATENATE("Para dar solución al incidente ",Tabla4[[#This Row],[Solución]])</f>
        <v>Para dar solución al incidente Se realizo un tendido de 400 mts y se hacen dos empalmes de 48 hilos</v>
      </c>
      <c r="BB1558" s="3" t="str">
        <f>+_xlfn.CONCAT(Tabla4[[#This Row],[Causa Raiz]]," ",Tabla4[[#This Row],[Solución2]]," (",Tabla4[[#This Row],[Anillo]],"- Cabecera: ",Tabla4[[#This Row],[Cabecera]],"- Operador: ",Tabla4[[#This Row],[Operador]],")")</f>
        <v>Reportan apertura en el enlace Mamonal – Campestre en el Km 5,036 desde Campestre ocasionado por Vandalismo Para dar solución al incidente Se realizo un tendido de 400 mts y se hacen dos empalmes de 48 hilos (Lineal- Cabecera: Campestre- Operador: Colombia Telecomunicaciones)</v>
      </c>
    </row>
    <row r="1559" spans="1:54" s="2" customFormat="1" ht="185.25">
      <c r="A1559" s="38">
        <f t="shared" si="153"/>
        <v>1558</v>
      </c>
      <c r="B1559" s="3">
        <v>8494628</v>
      </c>
      <c r="C1559" s="3" t="s">
        <v>54</v>
      </c>
      <c r="D1559" s="23">
        <v>45394.416666666664</v>
      </c>
      <c r="E1559" s="23">
        <v>45397.6875</v>
      </c>
      <c r="F1559" s="1">
        <f t="shared" ca="1" si="158"/>
        <v>3.2708333333357587</v>
      </c>
      <c r="G1559" s="3" t="s">
        <v>55</v>
      </c>
      <c r="H1559" s="41"/>
      <c r="I1559" s="40"/>
      <c r="J1559" s="5" t="s">
        <v>56</v>
      </c>
      <c r="K1559" s="3" t="s">
        <v>93</v>
      </c>
      <c r="L1559" s="9" t="s">
        <v>58</v>
      </c>
      <c r="M1559" s="3" t="s">
        <v>59</v>
      </c>
      <c r="N1559" s="3" t="s">
        <v>60</v>
      </c>
      <c r="O1559" s="3" t="s">
        <v>7424</v>
      </c>
      <c r="P1559" s="3" t="s">
        <v>7425</v>
      </c>
      <c r="Q1559" s="4" t="s">
        <v>7426</v>
      </c>
      <c r="R1559" s="3" t="s">
        <v>1476</v>
      </c>
      <c r="S1559" s="3" t="s">
        <v>65</v>
      </c>
      <c r="T1559" s="3" t="s">
        <v>329</v>
      </c>
      <c r="U1559" s="3" t="s">
        <v>7427</v>
      </c>
      <c r="V1559" s="22" t="str">
        <f t="shared" si="157"/>
        <v>RLFO; Hora de aviso: 10:00 12/04/2024; Solución: Se enrutan hilos de servicios entre dos empalmes existente; Hora de solución: 16:30 15/04/2024; Causa: Incendio</v>
      </c>
      <c r="W1559" s="4" t="s">
        <v>68</v>
      </c>
      <c r="X1559" s="3"/>
      <c r="Y1559" s="3"/>
      <c r="Z1559" s="3" t="s">
        <v>69</v>
      </c>
      <c r="AA1559" s="3" t="s">
        <v>70</v>
      </c>
      <c r="AB1559" s="3">
        <v>8494628</v>
      </c>
      <c r="AC1559" s="3" t="s">
        <v>71</v>
      </c>
      <c r="AD1559" s="6">
        <v>3.1048611111111111</v>
      </c>
      <c r="AE1559" s="7"/>
      <c r="AF1559" s="7"/>
      <c r="AG1559" s="6">
        <f>Tabla4[[#This Row],[Tiempo Parada de Reloj]]+Tabla4[[#This Row],[Tiempo Autorizado por Telefonica (no Máximo)]]</f>
        <v>3.1048611111111111</v>
      </c>
      <c r="AH1559" s="7">
        <f t="shared" ca="1" si="154"/>
        <v>0.16597222222464758</v>
      </c>
      <c r="AI1559" s="8">
        <f t="shared" si="155"/>
        <v>74.516666666666666</v>
      </c>
      <c r="AJ1559" s="8">
        <f t="shared" ca="1" si="156"/>
        <v>3.9833333333915419</v>
      </c>
      <c r="AK1559" s="3" t="s">
        <v>1349</v>
      </c>
      <c r="AL1559" s="3" t="s">
        <v>70</v>
      </c>
      <c r="AM1559" s="3" t="s">
        <v>88</v>
      </c>
      <c r="AN1559" s="3" t="s">
        <v>73</v>
      </c>
      <c r="AO1559" s="3" t="s">
        <v>98</v>
      </c>
      <c r="AP1559" s="3" t="s">
        <v>98</v>
      </c>
      <c r="AQ1559" s="23">
        <v>45400.918055555558</v>
      </c>
      <c r="AR1559" s="3"/>
      <c r="AS1559" s="23"/>
      <c r="AT1559" s="23"/>
      <c r="AU1559" s="3" t="s">
        <v>298</v>
      </c>
      <c r="AV1559" s="3" t="s">
        <v>5931</v>
      </c>
      <c r="AW1559" s="3" t="s">
        <v>370</v>
      </c>
      <c r="AX1559" s="3">
        <v>4.6064100000000003</v>
      </c>
      <c r="AY1559" s="3">
        <v>-74.082620000000006</v>
      </c>
      <c r="AZ1559" s="8" t="str">
        <f>+CONCATENATE("Reportan apertura en el enlace ",Tabla4[[#This Row],[Enlace]]," en el ",Tabla4[[#This Row],[Distancia óptica]]," ocasionado por ",Tabla4[[#This Row],[Causa del daño]])</f>
        <v>Reportan apertura en el enlace Hermanas de la Caridad -Progreso en el km 0,5 desde Hermanas de la Caridad ocasionado por Incendio</v>
      </c>
      <c r="BA1559" s="8" t="str">
        <f>+CONCATENATE("Para dar solución al incidente ",Tabla4[[#This Row],[Solución]])</f>
        <v>Para dar solución al incidente Se enrutan hilos de servicios entre dos empalmes existente</v>
      </c>
      <c r="BB1559" s="3" t="str">
        <f>+_xlfn.CONCAT(Tabla4[[#This Row],[Causa Raiz]]," ",Tabla4[[#This Row],[Solución2]]," (",Tabla4[[#This Row],[Anillo]],"- Cabecera: ",Tabla4[[#This Row],[Cabecera]],"- Operador: ",Tabla4[[#This Row],[Operador]],")")</f>
        <v>Reportan apertura en el enlace Hermanas de la Caridad -Progreso en el km 0,5 desde Hermanas de la Caridad ocasionado por Incendio Para dar solución al incidente Se enrutan hilos de servicios entre dos empalmes existente (lineal- Cabecera: progreso- Operador: Colombia Telecomunicaciones)</v>
      </c>
    </row>
    <row r="1560" spans="1:54" s="2" customFormat="1" ht="228">
      <c r="A1560" s="38">
        <f t="shared" si="153"/>
        <v>1559</v>
      </c>
      <c r="B1560" s="3">
        <v>8496164</v>
      </c>
      <c r="C1560" s="3" t="s">
        <v>92</v>
      </c>
      <c r="D1560" s="23">
        <v>45394.444444444445</v>
      </c>
      <c r="E1560" s="23">
        <v>45394.784722222219</v>
      </c>
      <c r="F1560" s="1">
        <f t="shared" ca="1" si="158"/>
        <v>0.34027777777373558</v>
      </c>
      <c r="G1560" s="3" t="s">
        <v>55</v>
      </c>
      <c r="H1560" s="41"/>
      <c r="I1560" s="40"/>
      <c r="J1560" s="5" t="s">
        <v>56</v>
      </c>
      <c r="K1560" s="3" t="s">
        <v>108</v>
      </c>
      <c r="L1560" s="9" t="s">
        <v>58</v>
      </c>
      <c r="M1560" s="3" t="s">
        <v>228</v>
      </c>
      <c r="N1560" s="3" t="s">
        <v>229</v>
      </c>
      <c r="O1560" s="3" t="s">
        <v>230</v>
      </c>
      <c r="P1560" s="3" t="s">
        <v>7428</v>
      </c>
      <c r="Q1560" s="4" t="s">
        <v>7429</v>
      </c>
      <c r="R1560" s="3" t="s">
        <v>233</v>
      </c>
      <c r="S1560" s="3" t="s">
        <v>115</v>
      </c>
      <c r="T1560" s="3" t="s">
        <v>66</v>
      </c>
      <c r="U1560" s="3" t="s">
        <v>7430</v>
      </c>
      <c r="V1560" s="22" t="str">
        <f t="shared" si="157"/>
        <v>RTNFO; Hora de aviso: 10:40 12/04/2024; Solución: Se recuperan 400 mts de reserva de cable de 36 Hilos y se realiza un empalme de 36 Hilos con caja de empalme nueva de 48 Hilos; Hora de solución: 18:50 12/04/2024; Causa: Vandalismo</v>
      </c>
      <c r="W1560" s="4" t="s">
        <v>6162</v>
      </c>
      <c r="X1560" s="3"/>
      <c r="Y1560" s="3"/>
      <c r="Z1560" s="3" t="s">
        <v>69</v>
      </c>
      <c r="AA1560" s="3" t="s">
        <v>71</v>
      </c>
      <c r="AB1560" s="3">
        <v>0</v>
      </c>
      <c r="AC1560" s="3" t="s">
        <v>71</v>
      </c>
      <c r="AD1560" s="6">
        <v>0.13750000000000001</v>
      </c>
      <c r="AE1560" s="7"/>
      <c r="AF1560" s="7"/>
      <c r="AG1560" s="6">
        <f>Tabla4[[#This Row],[Tiempo Parada de Reloj]]+Tabla4[[#This Row],[Tiempo Autorizado por Telefonica (no Máximo)]]</f>
        <v>0.13750000000000001</v>
      </c>
      <c r="AH1560" s="7">
        <f t="shared" ca="1" si="154"/>
        <v>0.20277777777373557</v>
      </c>
      <c r="AI1560" s="8">
        <f t="shared" si="155"/>
        <v>3.3000000000000003</v>
      </c>
      <c r="AJ1560" s="8">
        <f t="shared" ca="1" si="156"/>
        <v>4.8666666665696532</v>
      </c>
      <c r="AK1560" s="3" t="s">
        <v>72</v>
      </c>
      <c r="AL1560" s="3" t="s">
        <v>70</v>
      </c>
      <c r="AM1560" s="3" t="s">
        <v>73</v>
      </c>
      <c r="AN1560" s="3" t="s">
        <v>73</v>
      </c>
      <c r="AO1560" s="3" t="s">
        <v>119</v>
      </c>
      <c r="AP1560" s="3" t="s">
        <v>106</v>
      </c>
      <c r="AQ1560" s="23">
        <v>45397.313194444447</v>
      </c>
      <c r="AR1560" s="3" t="s">
        <v>235</v>
      </c>
      <c r="AS1560" s="23" t="s">
        <v>236</v>
      </c>
      <c r="AT1560" s="23"/>
      <c r="AU1560" s="3" t="s">
        <v>237</v>
      </c>
      <c r="AV1560" s="3" t="s">
        <v>598</v>
      </c>
      <c r="AW1560" s="3" t="s">
        <v>2450</v>
      </c>
      <c r="AX1560" s="3">
        <v>10.548648999999999</v>
      </c>
      <c r="AY1560" s="3">
        <v>-74.185835999999995</v>
      </c>
      <c r="AZ1560" s="8" t="str">
        <f>+CONCATENATE("Reportan apertura en el enlace ",Tabla4[[#This Row],[Enlace]]," en el ",Tabla4[[#This Row],[Distancia óptica]]," ocasionado por ",Tabla4[[#This Row],[Causa del daño]])</f>
        <v>Reportan apertura en el enlace Ciénaga - Fundación en el Km 81,5 desde Santa Marta ocasionado por Vandalismo</v>
      </c>
      <c r="BA1560" s="8" t="str">
        <f>+CONCATENATE("Para dar solución al incidente ",Tabla4[[#This Row],[Solución]])</f>
        <v>Para dar solución al incidente Se recuperan 400 mts de reserva de cable de 36 Hilos y se realiza un empalme de 36 Hilos con caja de empalme nueva de 48 Hilos</v>
      </c>
      <c r="BB1560" s="3" t="str">
        <f>+_xlfn.CONCAT(Tabla4[[#This Row],[Causa Raiz]]," ",Tabla4[[#This Row],[Solución2]]," (",Tabla4[[#This Row],[Anillo]],"- Cabecera: ",Tabla4[[#This Row],[Cabecera]],"- Operador: ",Tabla4[[#This Row],[Operador]],")")</f>
        <v>Reportan apertura en el enlace Ciénaga - Fundación en el Km 81,5 desde Santa Marta ocasionado por Vandalismo Para dar solución al incidente Se recuperan 400 mts de reserva de cable de 36 Hilos y se realiza un empalme de 36 Hilos con caja de empalme nueva de 48 Hilos (troncal- Cabecera: CALLE 13- Operador: Colombia Telecomunicaciones)</v>
      </c>
    </row>
    <row r="1561" spans="1:54" s="2" customFormat="1" ht="199.5">
      <c r="A1561" s="38">
        <f t="shared" si="153"/>
        <v>1560</v>
      </c>
      <c r="B1561" s="3">
        <v>8496127</v>
      </c>
      <c r="C1561" s="3" t="s">
        <v>163</v>
      </c>
      <c r="D1561" s="23">
        <v>45394.444444444445</v>
      </c>
      <c r="E1561" s="23">
        <v>45394.545138888891</v>
      </c>
      <c r="F1561" s="1">
        <f t="shared" ca="1" si="158"/>
        <v>0.10069444444525288</v>
      </c>
      <c r="G1561" s="3" t="s">
        <v>55</v>
      </c>
      <c r="H1561" s="41"/>
      <c r="I1561" s="40"/>
      <c r="J1561" s="5" t="s">
        <v>56</v>
      </c>
      <c r="K1561" s="3" t="s">
        <v>77</v>
      </c>
      <c r="L1561" s="9" t="s">
        <v>58</v>
      </c>
      <c r="M1561" s="3" t="s">
        <v>745</v>
      </c>
      <c r="N1561" s="3" t="s">
        <v>746</v>
      </c>
      <c r="O1561" s="3" t="s">
        <v>7397</v>
      </c>
      <c r="P1561" s="3" t="s">
        <v>7431</v>
      </c>
      <c r="Q1561" s="4" t="s">
        <v>7432</v>
      </c>
      <c r="R1561" s="3" t="s">
        <v>750</v>
      </c>
      <c r="S1561" s="3" t="s">
        <v>158</v>
      </c>
      <c r="T1561" s="3" t="s">
        <v>66</v>
      </c>
      <c r="U1561" s="3" t="s">
        <v>1147</v>
      </c>
      <c r="V1561" s="22" t="str">
        <f t="shared" si="157"/>
        <v>RDFO; Hora de aviso: 10:40 12/04/2024; Solución: Se recupera 50 mts de reserva y se hace un empalme de 36 hilos; Hora de solución: 13:05 12/04/2024; Causa: Vandalismo</v>
      </c>
      <c r="W1561" s="4" t="s">
        <v>7433</v>
      </c>
      <c r="X1561" s="3"/>
      <c r="Y1561" s="3"/>
      <c r="Z1561" s="3" t="s">
        <v>69</v>
      </c>
      <c r="AA1561" s="3" t="s">
        <v>70</v>
      </c>
      <c r="AB1561" s="3">
        <v>8494643</v>
      </c>
      <c r="AC1561" s="3" t="s">
        <v>71</v>
      </c>
      <c r="AD1561" s="6">
        <v>0</v>
      </c>
      <c r="AE1561" s="7"/>
      <c r="AF1561" s="7"/>
      <c r="AG1561" s="6">
        <f>Tabla4[[#This Row],[Tiempo Parada de Reloj]]+Tabla4[[#This Row],[Tiempo Autorizado por Telefonica (no Máximo)]]</f>
        <v>0</v>
      </c>
      <c r="AH1561" s="7">
        <f t="shared" ca="1" si="154"/>
        <v>0.10069444444525288</v>
      </c>
      <c r="AI1561" s="8">
        <f t="shared" si="155"/>
        <v>0</v>
      </c>
      <c r="AJ1561" s="8">
        <f t="shared" ca="1" si="156"/>
        <v>2.4166666666860692</v>
      </c>
      <c r="AK1561" s="3" t="s">
        <v>1349</v>
      </c>
      <c r="AL1561" s="3" t="s">
        <v>71</v>
      </c>
      <c r="AM1561" s="3" t="s">
        <v>69</v>
      </c>
      <c r="AN1561" s="3" t="s">
        <v>98</v>
      </c>
      <c r="AO1561" s="3" t="s">
        <v>106</v>
      </c>
      <c r="AP1561" s="3" t="s">
        <v>106</v>
      </c>
      <c r="AQ1561" s="23">
        <v>45395.407638888886</v>
      </c>
      <c r="AR1561" s="3"/>
      <c r="AS1561" s="23"/>
      <c r="AT1561" s="23"/>
      <c r="AU1561" s="3" t="s">
        <v>752</v>
      </c>
      <c r="AV1561" s="3" t="s">
        <v>7434</v>
      </c>
      <c r="AW1561" s="3" t="s">
        <v>135</v>
      </c>
      <c r="AX1561" s="3">
        <v>2.9372199999999999</v>
      </c>
      <c r="AY1561" s="3">
        <v>-75.231669999999994</v>
      </c>
      <c r="AZ1561" s="8" t="str">
        <f>+CONCATENATE("Reportan apertura en el enlace ",Tabla4[[#This Row],[Enlace]]," en el ",Tabla4[[#This Row],[Distancia óptica]]," ocasionado por ",Tabla4[[#This Row],[Causa del daño]])</f>
        <v>Reportan apertura en el enlace Neiva - Altos de la Pradera en el Km 0,402 desde Altos de la Pradera ocasionado por Vandalismo</v>
      </c>
      <c r="BA1561" s="8" t="str">
        <f>+CONCATENATE("Para dar solución al incidente ",Tabla4[[#This Row],[Solución]])</f>
        <v>Para dar solución al incidente Se recupera 50 mts de reserva y se hace un empalme de 36 hilos</v>
      </c>
      <c r="BB1561" s="3" t="str">
        <f>+_xlfn.CONCAT(Tabla4[[#This Row],[Causa Raiz]]," ",Tabla4[[#This Row],[Solución2]]," (",Tabla4[[#This Row],[Anillo]],"- Cabecera: ",Tabla4[[#This Row],[Cabecera]],"- Operador: ",Tabla4[[#This Row],[Operador]],")")</f>
        <v>Reportan apertura en el enlace Neiva - Altos de la Pradera en el Km 0,402 desde Altos de la Pradera ocasionado por Vandalismo Para dar solución al incidente Se recupera 50 mts de reserva y se hace un empalme de 36 hilos (Lineal- Cabecera: Buganviles- Operador: Colombia Telecomunicaciones)</v>
      </c>
    </row>
    <row r="1562" spans="1:54" s="2" customFormat="1" ht="171">
      <c r="A1562" s="38">
        <f t="shared" si="153"/>
        <v>1561</v>
      </c>
      <c r="B1562" s="3">
        <v>8496502</v>
      </c>
      <c r="C1562" s="3" t="s">
        <v>92</v>
      </c>
      <c r="D1562" s="23">
        <v>45394.53125</v>
      </c>
      <c r="E1562" s="23">
        <v>45394.697916666664</v>
      </c>
      <c r="F1562" s="1">
        <f t="shared" ca="1" si="158"/>
        <v>0.16666666666424135</v>
      </c>
      <c r="G1562" s="3" t="s">
        <v>55</v>
      </c>
      <c r="H1562" s="41"/>
      <c r="I1562" s="40"/>
      <c r="J1562" s="5" t="s">
        <v>56</v>
      </c>
      <c r="K1562" s="3" t="s">
        <v>203</v>
      </c>
      <c r="L1562" s="9" t="s">
        <v>58</v>
      </c>
      <c r="M1562" s="3" t="s">
        <v>169</v>
      </c>
      <c r="N1562" s="3" t="s">
        <v>3835</v>
      </c>
      <c r="O1562" s="3" t="s">
        <v>3528</v>
      </c>
      <c r="P1562" s="3" t="s">
        <v>7435</v>
      </c>
      <c r="Q1562" s="4" t="s">
        <v>7436</v>
      </c>
      <c r="R1562" s="3" t="s">
        <v>2183</v>
      </c>
      <c r="S1562" s="3" t="s">
        <v>221</v>
      </c>
      <c r="T1562" s="3" t="s">
        <v>146</v>
      </c>
      <c r="U1562" s="3" t="s">
        <v>7437</v>
      </c>
      <c r="V1562" s="22" t="str">
        <f t="shared" si="157"/>
        <v>RTNFO; Hora de aviso: 12:45 12/04/2024; Solución: SE realiza migración entre empalmes; Hora de solución: 16:45 12/04/2024; Causa: Falla en la Red FiOp</v>
      </c>
      <c r="W1562" s="4" t="s">
        <v>7438</v>
      </c>
      <c r="X1562" s="3" t="s">
        <v>7439</v>
      </c>
      <c r="Y1562" s="3" t="s">
        <v>7440</v>
      </c>
      <c r="Z1562" s="3" t="s">
        <v>119</v>
      </c>
      <c r="AA1562" s="3" t="s">
        <v>71</v>
      </c>
      <c r="AB1562" s="3">
        <v>0</v>
      </c>
      <c r="AC1562" s="3" t="s">
        <v>70</v>
      </c>
      <c r="AD1562" s="6">
        <v>0</v>
      </c>
      <c r="AE1562" s="7"/>
      <c r="AF1562" s="7"/>
      <c r="AG1562" s="6">
        <f>Tabla4[[#This Row],[Tiempo Parada de Reloj]]+Tabla4[[#This Row],[Tiempo Autorizado por Telefonica (no Máximo)]]</f>
        <v>0</v>
      </c>
      <c r="AH1562" s="7">
        <f t="shared" ca="1" si="154"/>
        <v>0.16666666666424135</v>
      </c>
      <c r="AI1562" s="8">
        <f t="shared" si="155"/>
        <v>0</v>
      </c>
      <c r="AJ1562" s="8">
        <f t="shared" ca="1" si="156"/>
        <v>3.9999999999417923</v>
      </c>
      <c r="AK1562" s="3" t="s">
        <v>98</v>
      </c>
      <c r="AL1562" s="3" t="s">
        <v>70</v>
      </c>
      <c r="AM1562" s="3" t="s">
        <v>73</v>
      </c>
      <c r="AN1562" s="3" t="s">
        <v>73</v>
      </c>
      <c r="AO1562" s="3" t="s">
        <v>106</v>
      </c>
      <c r="AP1562" s="3" t="s">
        <v>106</v>
      </c>
      <c r="AQ1562" s="23">
        <v>45395.392361111109</v>
      </c>
      <c r="AR1562" s="3"/>
      <c r="AS1562" s="23" t="s">
        <v>3535</v>
      </c>
      <c r="AT1562" s="23"/>
      <c r="AU1562" s="3" t="s">
        <v>192</v>
      </c>
      <c r="AV1562" s="3" t="s">
        <v>69</v>
      </c>
      <c r="AW1562" s="3" t="s">
        <v>69</v>
      </c>
      <c r="AX1562" s="3">
        <v>7.8669000000000002</v>
      </c>
      <c r="AY1562" s="3">
        <v>-72.498609999999999</v>
      </c>
      <c r="AZ1562" s="8" t="str">
        <f>+CONCATENATE("Reportan apertura en el enlace ",Tabla4[[#This Row],[Enlace]]," en el ",Tabla4[[#This Row],[Distancia óptica]]," ocasionado por ",Tabla4[[#This Row],[Causa del daño]])</f>
        <v>Reportan apertura en el enlace Cerro Oriente - Cúcuta en el Km 2,79 desde Cucuta ocasionado por Falla en la Red FiOp</v>
      </c>
      <c r="BA1562" s="8" t="str">
        <f>+CONCATENATE("Para dar solución al incidente ",Tabla4[[#This Row],[Solución]])</f>
        <v>Para dar solución al incidente SE realiza migración entre empalmes</v>
      </c>
      <c r="BB1562" s="3" t="str">
        <f>+_xlfn.CONCAT(Tabla4[[#This Row],[Causa Raiz]]," ",Tabla4[[#This Row],[Solución2]]," (",Tabla4[[#This Row],[Anillo]],"- Cabecera: ",Tabla4[[#This Row],[Cabecera]],"- Operador: ",Tabla4[[#This Row],[Operador]],")")</f>
        <v>Reportan apertura en el enlace Cerro Oriente - Cúcuta en el Km 2,79 desde Cucuta ocasionado por Falla en la Red FiOp Para dar solución al incidente SE realiza migración entre empalmes (NA- Cabecera: NA- Operador: Colombia Telecomunicaciones)</v>
      </c>
    </row>
    <row r="1563" spans="1:54" s="2" customFormat="1" ht="156.75">
      <c r="A1563" s="38">
        <f t="shared" si="153"/>
        <v>1562</v>
      </c>
      <c r="B1563" s="3">
        <v>8496718</v>
      </c>
      <c r="C1563" s="3" t="s">
        <v>92</v>
      </c>
      <c r="D1563" s="23">
        <v>45394.597222222219</v>
      </c>
      <c r="E1563" s="23">
        <v>45394.909722222219</v>
      </c>
      <c r="F1563" s="1">
        <f t="shared" ca="1" si="158"/>
        <v>0.3125</v>
      </c>
      <c r="G1563" s="3" t="s">
        <v>55</v>
      </c>
      <c r="H1563" s="41"/>
      <c r="I1563" s="40" t="s">
        <v>7441</v>
      </c>
      <c r="J1563" s="5" t="s">
        <v>568</v>
      </c>
      <c r="K1563" s="3" t="s">
        <v>568</v>
      </c>
      <c r="L1563" s="9" t="s">
        <v>58</v>
      </c>
      <c r="M1563" s="3" t="s">
        <v>3421</v>
      </c>
      <c r="N1563" s="3" t="s">
        <v>3421</v>
      </c>
      <c r="O1563" s="3" t="s">
        <v>958</v>
      </c>
      <c r="P1563" s="3" t="s">
        <v>7442</v>
      </c>
      <c r="Q1563" s="4" t="s">
        <v>7443</v>
      </c>
      <c r="R1563" s="3" t="s">
        <v>174</v>
      </c>
      <c r="S1563" s="3" t="s">
        <v>574</v>
      </c>
      <c r="T1563" s="3" t="s">
        <v>513</v>
      </c>
      <c r="U1563" s="3" t="s">
        <v>4724</v>
      </c>
      <c r="V1563" s="22" t="str">
        <f t="shared" si="157"/>
        <v>RTNFO; Hora de aviso: 14:20 12/04/2024; Solución: Se recupera reserva y se realiza un empalme; Hora de solución: 21:50 12/04/2024; Causa: Desastre Natural</v>
      </c>
      <c r="W1563" s="4" t="s">
        <v>6926</v>
      </c>
      <c r="X1563" s="3"/>
      <c r="Y1563" s="3"/>
      <c r="Z1563" s="3" t="s">
        <v>69</v>
      </c>
      <c r="AA1563" s="3" t="s">
        <v>71</v>
      </c>
      <c r="AB1563" s="3">
        <v>0</v>
      </c>
      <c r="AC1563" s="3" t="s">
        <v>71</v>
      </c>
      <c r="AD1563" s="6">
        <v>0</v>
      </c>
      <c r="AE1563" s="7"/>
      <c r="AF1563" s="7"/>
      <c r="AG1563" s="6">
        <f>Tabla4[[#This Row],[Tiempo Parada de Reloj]]+Tabla4[[#This Row],[Tiempo Autorizado por Telefonica (no Máximo)]]</f>
        <v>0</v>
      </c>
      <c r="AH1563" s="7">
        <f t="shared" ca="1" si="154"/>
        <v>0.3125</v>
      </c>
      <c r="AI1563" s="8">
        <f t="shared" si="155"/>
        <v>0</v>
      </c>
      <c r="AJ1563" s="8">
        <f t="shared" ca="1" si="156"/>
        <v>7.5</v>
      </c>
      <c r="AK1563" s="3" t="s">
        <v>98</v>
      </c>
      <c r="AL1563" s="3" t="s">
        <v>70</v>
      </c>
      <c r="AM1563" s="3" t="s">
        <v>73</v>
      </c>
      <c r="AN1563" s="3" t="s">
        <v>73</v>
      </c>
      <c r="AO1563" s="3" t="s">
        <v>106</v>
      </c>
      <c r="AP1563" s="3" t="s">
        <v>106</v>
      </c>
      <c r="AQ1563" s="23">
        <v>45397.502083333333</v>
      </c>
      <c r="AR1563" s="3"/>
      <c r="AS1563" s="23"/>
      <c r="AT1563" s="23"/>
      <c r="AU1563" s="3" t="s">
        <v>568</v>
      </c>
      <c r="AV1563" s="3" t="s">
        <v>69</v>
      </c>
      <c r="AW1563" s="3" t="s">
        <v>76</v>
      </c>
      <c r="AX1563" s="3">
        <v>5.1859299999999999</v>
      </c>
      <c r="AY1563" s="3">
        <v>-72.568510000000003</v>
      </c>
      <c r="AZ1563" s="8" t="str">
        <f>+CONCATENATE("Reportan apertura en el enlace ",Tabla4[[#This Row],[Enlace]]," en el ",Tabla4[[#This Row],[Distancia óptica]]," ocasionado por ",Tabla4[[#This Row],[Causa del daño]])</f>
        <v>Reportan apertura en el enlace Sogamoso - Arauca en el km 41,7 desde Pajarito ocasionado por Desastre Natural</v>
      </c>
      <c r="BA1563" s="8" t="str">
        <f>+CONCATENATE("Para dar solución al incidente ",Tabla4[[#This Row],[Solución]])</f>
        <v>Para dar solución al incidente Se recupera reserva y se realiza un empalme</v>
      </c>
      <c r="BB1563" s="3" t="str">
        <f>+_xlfn.CONCAT(Tabla4[[#This Row],[Causa Raiz]]," ",Tabla4[[#This Row],[Solución2]]," (",Tabla4[[#This Row],[Anillo]],"- Cabecera: ",Tabla4[[#This Row],[Cabecera]],"- Operador: ",Tabla4[[#This Row],[Operador]],")")</f>
        <v>Reportan apertura en el enlace Sogamoso - Arauca en el km 41,7 desde Pajarito ocasionado por Desastre Natural Para dar solución al incidente Se recupera reserva y se realiza un empalme (Troncal- Cabecera: NA- Operador: Azteca)</v>
      </c>
    </row>
    <row r="1564" spans="1:54" s="2" customFormat="1" ht="142.5">
      <c r="A1564" s="38">
        <f t="shared" si="153"/>
        <v>1563</v>
      </c>
      <c r="B1564" s="3">
        <v>8497418</v>
      </c>
      <c r="C1564" s="3" t="s">
        <v>163</v>
      </c>
      <c r="D1564" s="23">
        <v>45394.774305555555</v>
      </c>
      <c r="E1564" s="23">
        <v>45394.775694444441</v>
      </c>
      <c r="F1564" s="1">
        <f t="shared" ca="1" si="158"/>
        <v>1.3888888861401938E-3</v>
      </c>
      <c r="G1564" s="3" t="s">
        <v>55</v>
      </c>
      <c r="H1564" s="41"/>
      <c r="I1564" s="40"/>
      <c r="J1564" s="5" t="s">
        <v>56</v>
      </c>
      <c r="K1564" s="3" t="s">
        <v>122</v>
      </c>
      <c r="L1564" s="9" t="s">
        <v>58</v>
      </c>
      <c r="M1564" s="3" t="s">
        <v>123</v>
      </c>
      <c r="N1564" s="3" t="s">
        <v>7444</v>
      </c>
      <c r="O1564" s="3" t="s">
        <v>7445</v>
      </c>
      <c r="P1564" s="3"/>
      <c r="Q1564" s="4" t="s">
        <v>7446</v>
      </c>
      <c r="R1564" s="3" t="s">
        <v>128</v>
      </c>
      <c r="S1564" s="3" t="s">
        <v>129</v>
      </c>
      <c r="T1564" s="3" t="s">
        <v>104</v>
      </c>
      <c r="U1564" s="3" t="s">
        <v>7447</v>
      </c>
      <c r="V1564" s="22" t="str">
        <f t="shared" si="157"/>
        <v>RDFO; Hora de aviso: 18:35 12/04/2024; Solución: Se realiza cambio de patch cord que estaban en falla ; Hora de solución: 18:37 12/04/2024; Causa: Visita Fallida</v>
      </c>
      <c r="W1564" s="4" t="s">
        <v>132</v>
      </c>
      <c r="X1564" s="3"/>
      <c r="Y1564" s="3"/>
      <c r="Z1564" s="3" t="s">
        <v>69</v>
      </c>
      <c r="AA1564" s="3" t="s">
        <v>71</v>
      </c>
      <c r="AB1564" s="3">
        <v>0</v>
      </c>
      <c r="AC1564" s="3" t="s">
        <v>71</v>
      </c>
      <c r="AD1564" s="6">
        <v>0</v>
      </c>
      <c r="AE1564" s="7"/>
      <c r="AF1564" s="7"/>
      <c r="AG1564" s="6">
        <f>Tabla4[[#This Row],[Tiempo Parada de Reloj]]+Tabla4[[#This Row],[Tiempo Autorizado por Telefonica (no Máximo)]]</f>
        <v>0</v>
      </c>
      <c r="AH1564" s="7">
        <f t="shared" ca="1" si="154"/>
        <v>1.3888888861401938E-3</v>
      </c>
      <c r="AI1564" s="8">
        <f t="shared" si="155"/>
        <v>0</v>
      </c>
      <c r="AJ1564" s="8">
        <f t="shared" ca="1" si="156"/>
        <v>3.3333333267364651E-2</v>
      </c>
      <c r="AK1564" s="3" t="s">
        <v>73</v>
      </c>
      <c r="AL1564" s="3" t="s">
        <v>71</v>
      </c>
      <c r="AM1564" s="3" t="s">
        <v>69</v>
      </c>
      <c r="AN1564" s="3" t="s">
        <v>73</v>
      </c>
      <c r="AO1564" s="3" t="s">
        <v>73</v>
      </c>
      <c r="AP1564" s="3" t="s">
        <v>73</v>
      </c>
      <c r="AQ1564" s="23">
        <v>45394.927083333336</v>
      </c>
      <c r="AR1564" s="3"/>
      <c r="AS1564" s="23"/>
      <c r="AT1564" s="23"/>
      <c r="AU1564" s="3" t="s">
        <v>271</v>
      </c>
      <c r="AV1564" s="3" t="s">
        <v>69</v>
      </c>
      <c r="AW1564" s="3" t="s">
        <v>69</v>
      </c>
      <c r="AX1564" s="3" t="s">
        <v>69</v>
      </c>
      <c r="AY1564" s="3" t="s">
        <v>69</v>
      </c>
      <c r="AZ1564" s="8" t="str">
        <f>+CONCATENATE("Reportan apertura en el enlace ",Tabla4[[#This Row],[Enlace]]," en el ",Tabla4[[#This Row],[Distancia óptica]]," ocasionado por ",Tabla4[[#This Row],[Causa del daño]])</f>
        <v>Reportan apertura en el enlace Galapa - Baranoa en el  ocasionado por Visita Fallida</v>
      </c>
      <c r="BA1564" s="8" t="str">
        <f>+CONCATENATE("Para dar solución al incidente ",Tabla4[[#This Row],[Solución]])</f>
        <v xml:space="preserve">Para dar solución al incidente Se realiza cambio de patch cord que estaban en falla </v>
      </c>
      <c r="BB1564" s="3" t="str">
        <f>+_xlfn.CONCAT(Tabla4[[#This Row],[Causa Raiz]]," ",Tabla4[[#This Row],[Solución2]]," (",Tabla4[[#This Row],[Anillo]],"- Cabecera: ",Tabla4[[#This Row],[Cabecera]],"- Operador: ",Tabla4[[#This Row],[Operador]],")")</f>
        <v>Reportan apertura en el enlace Galapa - Baranoa en el  ocasionado por Visita Fallida Para dar solución al incidente Se realiza cambio de patch cord que estaban en falla  (NA- Cabecera: NA- Operador: Colombia Telecomunicaciones)</v>
      </c>
    </row>
    <row r="1565" spans="1:54" s="2" customFormat="1" ht="199.5">
      <c r="A1565" s="38">
        <f t="shared" si="153"/>
        <v>1564</v>
      </c>
      <c r="B1565" s="3">
        <v>8495791</v>
      </c>
      <c r="C1565" s="3" t="s">
        <v>54</v>
      </c>
      <c r="D1565" s="23">
        <v>45394.784722222219</v>
      </c>
      <c r="E1565" s="23">
        <v>45394.96875</v>
      </c>
      <c r="F1565" s="1">
        <f t="shared" ca="1" si="158"/>
        <v>0.18402777778101154</v>
      </c>
      <c r="G1565" s="3" t="s">
        <v>55</v>
      </c>
      <c r="H1565" s="41"/>
      <c r="I1565" s="40"/>
      <c r="J1565" s="5" t="s">
        <v>56</v>
      </c>
      <c r="K1565" s="3" t="s">
        <v>122</v>
      </c>
      <c r="L1565" s="9" t="s">
        <v>78</v>
      </c>
      <c r="M1565" s="3" t="s">
        <v>383</v>
      </c>
      <c r="N1565" s="3" t="s">
        <v>384</v>
      </c>
      <c r="O1565" s="3" t="s">
        <v>7448</v>
      </c>
      <c r="P1565" s="3" t="s">
        <v>7449</v>
      </c>
      <c r="Q1565" s="4" t="s">
        <v>7450</v>
      </c>
      <c r="R1565" s="3" t="s">
        <v>562</v>
      </c>
      <c r="S1565" s="3" t="s">
        <v>389</v>
      </c>
      <c r="T1565" s="3" t="s">
        <v>256</v>
      </c>
      <c r="U1565" s="3" t="s">
        <v>422</v>
      </c>
      <c r="V1565" s="22" t="str">
        <f t="shared" si="157"/>
        <v>RLFO; Hora de aviso: 18:50 12/04/2024; Solución: se refusionan hilos de servicio en caja de empalme; Hora de solución: 23:15 12/04/2024; Causa: Falla de Empalme de FiOp</v>
      </c>
      <c r="W1565" s="4" t="s">
        <v>132</v>
      </c>
      <c r="X1565" s="3"/>
      <c r="Y1565" s="3"/>
      <c r="Z1565" s="3" t="s">
        <v>69</v>
      </c>
      <c r="AA1565" s="3" t="s">
        <v>70</v>
      </c>
      <c r="AB1565" s="3">
        <v>8495791</v>
      </c>
      <c r="AC1565" s="3" t="s">
        <v>71</v>
      </c>
      <c r="AD1565" s="6">
        <v>2.6388888888888889E-2</v>
      </c>
      <c r="AE1565" s="7"/>
      <c r="AF1565" s="7"/>
      <c r="AG1565" s="6">
        <f>Tabla4[[#This Row],[Tiempo Parada de Reloj]]+Tabla4[[#This Row],[Tiempo Autorizado por Telefonica (no Máximo)]]</f>
        <v>2.6388888888888889E-2</v>
      </c>
      <c r="AH1565" s="7">
        <f t="shared" ca="1" si="154"/>
        <v>0.15763888889212266</v>
      </c>
      <c r="AI1565" s="8">
        <f t="shared" si="155"/>
        <v>0.6333333333333333</v>
      </c>
      <c r="AJ1565" s="8">
        <f t="shared" ca="1" si="156"/>
        <v>3.783333333410944</v>
      </c>
      <c r="AK1565" s="3" t="s">
        <v>73</v>
      </c>
      <c r="AL1565" s="3" t="s">
        <v>70</v>
      </c>
      <c r="AM1565" s="3" t="s">
        <v>119</v>
      </c>
      <c r="AN1565" s="3" t="s">
        <v>119</v>
      </c>
      <c r="AO1565" s="3" t="s">
        <v>106</v>
      </c>
      <c r="AP1565" s="3" t="s">
        <v>106</v>
      </c>
      <c r="AQ1565" s="23">
        <v>45397.604166666664</v>
      </c>
      <c r="AR1565" s="3"/>
      <c r="AS1565" s="23"/>
      <c r="AT1565" s="23"/>
      <c r="AU1565" s="3" t="s">
        <v>392</v>
      </c>
      <c r="AV1565" s="3" t="s">
        <v>3883</v>
      </c>
      <c r="AW1565" s="3" t="s">
        <v>307</v>
      </c>
      <c r="AX1565" s="3">
        <v>10.372963</v>
      </c>
      <c r="AY1565" s="3">
        <v>-75.472798999999995</v>
      </c>
      <c r="AZ1565" s="8" t="str">
        <f>+CONCATENATE("Reportan apertura en el enlace ",Tabla4[[#This Row],[Enlace]]," en el ",Tabla4[[#This Row],[Distancia óptica]]," ocasionado por ",Tabla4[[#This Row],[Causa del daño]])</f>
        <v>Reportan apertura en el enlace Mov. Simon Bolivar - Mov. Educador en el Km 0,573 desde Simon Bolivar  ocasionado por Falla de Empalme de FiOp</v>
      </c>
      <c r="BA1565" s="8" t="str">
        <f>+CONCATENATE("Para dar solución al incidente ",Tabla4[[#This Row],[Solución]])</f>
        <v>Para dar solución al incidente se refusionan hilos de servicio en caja de empalme</v>
      </c>
      <c r="BB1565" s="3" t="str">
        <f>+_xlfn.CONCAT(Tabla4[[#This Row],[Causa Raiz]]," ",Tabla4[[#This Row],[Solución2]]," (",Tabla4[[#This Row],[Anillo]],"- Cabecera: ",Tabla4[[#This Row],[Cabecera]],"- Operador: ",Tabla4[[#This Row],[Operador]],")")</f>
        <v>Reportan apertura en el enlace Mov. Simon Bolivar - Mov. Educador en el Km 0,573 desde Simon Bolivar  ocasionado por Falla de Empalme de FiOp Para dar solución al incidente se refusionan hilos de servicio en caja de empalme (LINEAL- Cabecera: MAMONAL- Operador: Colombia Telecomunicaciones)</v>
      </c>
    </row>
    <row r="1566" spans="1:54" s="2" customFormat="1" ht="199.5">
      <c r="A1566" s="38">
        <f t="shared" si="153"/>
        <v>1565</v>
      </c>
      <c r="B1566" s="3">
        <v>8498328</v>
      </c>
      <c r="C1566" s="3" t="s">
        <v>92</v>
      </c>
      <c r="D1566" s="23">
        <v>45395.21875</v>
      </c>
      <c r="E1566" s="23">
        <v>45395.864583333336</v>
      </c>
      <c r="F1566" s="1">
        <f t="shared" ca="1" si="158"/>
        <v>0.64583333333575865</v>
      </c>
      <c r="G1566" s="3" t="s">
        <v>55</v>
      </c>
      <c r="H1566" s="41"/>
      <c r="I1566" s="40"/>
      <c r="J1566" s="5" t="s">
        <v>56</v>
      </c>
      <c r="K1566" s="3" t="s">
        <v>77</v>
      </c>
      <c r="L1566" s="9" t="s">
        <v>58</v>
      </c>
      <c r="M1566" s="3" t="s">
        <v>507</v>
      </c>
      <c r="N1566" s="3" t="s">
        <v>888</v>
      </c>
      <c r="O1566" s="3" t="s">
        <v>889</v>
      </c>
      <c r="P1566" s="3" t="s">
        <v>7451</v>
      </c>
      <c r="Q1566" s="4" t="s">
        <v>7452</v>
      </c>
      <c r="R1566" s="3" t="s">
        <v>725</v>
      </c>
      <c r="S1566" s="3" t="s">
        <v>158</v>
      </c>
      <c r="T1566" s="3" t="s">
        <v>66</v>
      </c>
      <c r="U1566" s="3" t="s">
        <v>7453</v>
      </c>
      <c r="V1566" s="22" t="str">
        <f t="shared" si="157"/>
        <v>RTNFO; Hora de aviso: 5:15 13/04/2024; Solución: se realiza tendio de 250 metros de F.O de 36 hilos y la creacion de dos empalmes ; Hora de solución: 20:45 13/04/2024; Causa: Vandalismo</v>
      </c>
      <c r="W1566" s="4" t="s">
        <v>160</v>
      </c>
      <c r="X1566" s="3"/>
      <c r="Y1566" s="3"/>
      <c r="Z1566" s="3" t="s">
        <v>69</v>
      </c>
      <c r="AA1566" s="3" t="s">
        <v>71</v>
      </c>
      <c r="AB1566" s="3">
        <v>0</v>
      </c>
      <c r="AC1566" s="3" t="s">
        <v>71</v>
      </c>
      <c r="AD1566" s="6">
        <v>0.54166666666666663</v>
      </c>
      <c r="AE1566" s="7"/>
      <c r="AF1566" s="7"/>
      <c r="AG1566" s="6">
        <f>Tabla4[[#This Row],[Tiempo Parada de Reloj]]+Tabla4[[#This Row],[Tiempo Autorizado por Telefonica (no Máximo)]]</f>
        <v>0.54166666666666663</v>
      </c>
      <c r="AH1566" s="7">
        <f t="shared" ca="1" si="154"/>
        <v>0.10416666666909202</v>
      </c>
      <c r="AI1566" s="8">
        <f t="shared" si="155"/>
        <v>13</v>
      </c>
      <c r="AJ1566" s="8">
        <f t="shared" ca="1" si="156"/>
        <v>2.5000000000582085</v>
      </c>
      <c r="AK1566" s="3" t="s">
        <v>119</v>
      </c>
      <c r="AL1566" s="3" t="s">
        <v>70</v>
      </c>
      <c r="AM1566" s="3" t="s">
        <v>72</v>
      </c>
      <c r="AN1566" s="3" t="s">
        <v>106</v>
      </c>
      <c r="AO1566" s="3" t="s">
        <v>119</v>
      </c>
      <c r="AP1566" s="3" t="s">
        <v>119</v>
      </c>
      <c r="AQ1566" s="23">
        <v>45397.783333333333</v>
      </c>
      <c r="AR1566" s="3"/>
      <c r="AS1566" s="23"/>
      <c r="AT1566" s="23"/>
      <c r="AU1566" s="3" t="s">
        <v>515</v>
      </c>
      <c r="AV1566" s="3" t="s">
        <v>6336</v>
      </c>
      <c r="AW1566" s="3" t="s">
        <v>1323</v>
      </c>
      <c r="AX1566" s="3">
        <v>2.6175000000000002</v>
      </c>
      <c r="AY1566" s="3">
        <v>-76.515829999999994</v>
      </c>
      <c r="AZ1566" s="8" t="str">
        <f>+CONCATENATE("Reportan apertura en el enlace ",Tabla4[[#This Row],[Enlace]]," en el ",Tabla4[[#This Row],[Distancia óptica]]," ocasionado por ",Tabla4[[#This Row],[Causa del daño]])</f>
        <v>Reportan apertura en el enlace Cali - Popayán en el Km 32,5 desde Popayan ocasionado por Vandalismo</v>
      </c>
      <c r="BA1566" s="8" t="str">
        <f>+CONCATENATE("Para dar solución al incidente ",Tabla4[[#This Row],[Solución]])</f>
        <v xml:space="preserve">Para dar solución al incidente se realiza tendio de 250 metros de F.O de 36 hilos y la creacion de dos empalmes </v>
      </c>
      <c r="BB1566" s="3" t="str">
        <f>+_xlfn.CONCAT(Tabla4[[#This Row],[Causa Raiz]]," ",Tabla4[[#This Row],[Solución2]]," (",Tabla4[[#This Row],[Anillo]],"- Cabecera: ",Tabla4[[#This Row],[Cabecera]],"- Operador: ",Tabla4[[#This Row],[Operador]],")")</f>
        <v>Reportan apertura en el enlace Cali - Popayán en el Km 32,5 desde Popayan ocasionado por Vandalismo Para dar solución al incidente se realiza tendio de 250 metros de F.O de 36 hilos y la creacion de dos empalmes  (TRONCAL- Cabecera: POPAYAN CENTRO- Operador: Colombia Telecomunicaciones)</v>
      </c>
    </row>
    <row r="1567" spans="1:54" s="2" customFormat="1" ht="242.25">
      <c r="A1567" s="38">
        <f t="shared" si="153"/>
        <v>1566</v>
      </c>
      <c r="B1567" s="3">
        <v>8498437</v>
      </c>
      <c r="C1567" s="3" t="s">
        <v>54</v>
      </c>
      <c r="D1567" s="23">
        <v>45395.284722222219</v>
      </c>
      <c r="E1567" s="23">
        <v>45395.286111111112</v>
      </c>
      <c r="F1567" s="1">
        <f t="shared" ca="1" si="158"/>
        <v>1.3888888934161514E-3</v>
      </c>
      <c r="G1567" s="3" t="s">
        <v>55</v>
      </c>
      <c r="H1567" s="41" t="s">
        <v>165</v>
      </c>
      <c r="I1567" s="40">
        <v>3798476</v>
      </c>
      <c r="J1567" s="5" t="s">
        <v>2815</v>
      </c>
      <c r="K1567" s="3" t="s">
        <v>2815</v>
      </c>
      <c r="L1567" s="9" t="s">
        <v>58</v>
      </c>
      <c r="M1567" s="3" t="s">
        <v>383</v>
      </c>
      <c r="N1567" s="3" t="s">
        <v>384</v>
      </c>
      <c r="O1567" s="3" t="s">
        <v>7454</v>
      </c>
      <c r="P1567" s="3" t="s">
        <v>1432</v>
      </c>
      <c r="Q1567" s="4" t="s">
        <v>7455</v>
      </c>
      <c r="R1567" s="3" t="s">
        <v>562</v>
      </c>
      <c r="S1567" s="3" t="s">
        <v>2820</v>
      </c>
      <c r="T1567" s="3" t="s">
        <v>104</v>
      </c>
      <c r="U1567" s="3" t="s">
        <v>7456</v>
      </c>
      <c r="V1567" s="22" t="str">
        <f t="shared" si="157"/>
        <v>RLFO; Hora de aviso: 6:50 13/04/2024; Solución: se confirma con N3 Jorge Sánchez que el caso NO pertenece a la jefatura de O&amp;M si no a la jefatura de PxDx y el seguimiento del caso se debe hacer por medio de la jefatura anteriormente mencionada; Hora de solución: 6:52 13/04/2024; Causa: Visita Fallida</v>
      </c>
      <c r="W1567" s="4" t="s">
        <v>7457</v>
      </c>
      <c r="X1567" s="3"/>
      <c r="Y1567" s="3"/>
      <c r="Z1567" s="3" t="s">
        <v>69</v>
      </c>
      <c r="AA1567" s="3" t="s">
        <v>71</v>
      </c>
      <c r="AB1567" s="3">
        <v>0</v>
      </c>
      <c r="AC1567" s="3" t="s">
        <v>71</v>
      </c>
      <c r="AD1567" s="6">
        <v>0</v>
      </c>
      <c r="AE1567" s="7"/>
      <c r="AF1567" s="7"/>
      <c r="AG1567" s="6">
        <f>Tabla4[[#This Row],[Tiempo Parada de Reloj]]+Tabla4[[#This Row],[Tiempo Autorizado por Telefonica (no Máximo)]]</f>
        <v>0</v>
      </c>
      <c r="AH1567" s="7">
        <f t="shared" ca="1" si="154"/>
        <v>1.3888888934161514E-3</v>
      </c>
      <c r="AI1567" s="8">
        <f t="shared" si="155"/>
        <v>0</v>
      </c>
      <c r="AJ1567" s="8">
        <f t="shared" ca="1" si="156"/>
        <v>3.3333333441987634E-2</v>
      </c>
      <c r="AK1567" s="3" t="s">
        <v>72</v>
      </c>
      <c r="AL1567" s="3" t="s">
        <v>70</v>
      </c>
      <c r="AM1567" s="3" t="s">
        <v>88</v>
      </c>
      <c r="AN1567" s="3" t="s">
        <v>88</v>
      </c>
      <c r="AO1567" s="3" t="s">
        <v>88</v>
      </c>
      <c r="AP1567" s="3" t="s">
        <v>88</v>
      </c>
      <c r="AQ1567" s="23">
        <v>45395.950059259259</v>
      </c>
      <c r="AR1567" s="3"/>
      <c r="AS1567" s="23"/>
      <c r="AT1567" s="23"/>
      <c r="AU1567" s="3" t="s">
        <v>2822</v>
      </c>
      <c r="AV1567" s="3" t="s">
        <v>69</v>
      </c>
      <c r="AW1567" s="3" t="s">
        <v>69</v>
      </c>
      <c r="AX1567" s="3" t="s">
        <v>69</v>
      </c>
      <c r="AY1567" s="3" t="s">
        <v>69</v>
      </c>
      <c r="AZ1567" s="8" t="str">
        <f>+CONCATENATE("Reportan apertura en el enlace ",Tabla4[[#This Row],[Enlace]]," en el ",Tabla4[[#This Row],[Distancia óptica]]," ocasionado por ",Tabla4[[#This Row],[Causa del daño]])</f>
        <v>Reportan apertura en el enlace OLT Kristal - Pedro Heredia en el KM 0 ocasionado por Visita Fallida</v>
      </c>
      <c r="BA1567" s="8" t="str">
        <f>+CONCATENATE("Para dar solución al incidente ",Tabla4[[#This Row],[Solución]])</f>
        <v>Para dar solución al incidente se confirma con N3 Jorge Sánchez que el caso NO pertenece a la jefatura de O&amp;M si no a la jefatura de PxDx y el seguimiento del caso se debe hacer por medio de la jefatura anteriormente mencionada</v>
      </c>
      <c r="BB1567" s="3" t="str">
        <f>+_xlfn.CONCAT(Tabla4[[#This Row],[Causa Raiz]]," ",Tabla4[[#This Row],[Solución2]]," (",Tabla4[[#This Row],[Anillo]],"- Cabecera: ",Tabla4[[#This Row],[Cabecera]],"- Operador: ",Tabla4[[#This Row],[Operador]],")")</f>
        <v>Reportan apertura en el enlace OLT Kristal - Pedro Heredia en el KM 0 ocasionado por Visita Fallida Para dar solución al incidente se confirma con N3 Jorge Sánchez que el caso NO pertenece a la jefatura de O&amp;M si no a la jefatura de PxDx y el seguimiento del caso se debe hacer por medio de la jefatura anteriormente mencionada (NA- Cabecera: NA- Operador: MediaCommerce)</v>
      </c>
    </row>
    <row r="1568" spans="1:54" s="2" customFormat="1" ht="199.5">
      <c r="A1568" s="38">
        <f t="shared" si="153"/>
        <v>1567</v>
      </c>
      <c r="B1568" s="3">
        <v>8498451</v>
      </c>
      <c r="C1568" s="3" t="s">
        <v>163</v>
      </c>
      <c r="D1568" s="23">
        <v>45395.284722222219</v>
      </c>
      <c r="E1568" s="23">
        <v>45395.489583333336</v>
      </c>
      <c r="F1568" s="1">
        <f t="shared" ca="1" si="158"/>
        <v>0.20486111111677019</v>
      </c>
      <c r="G1568" s="3" t="s">
        <v>55</v>
      </c>
      <c r="H1568" s="41"/>
      <c r="I1568" s="40"/>
      <c r="J1568" s="5" t="s">
        <v>56</v>
      </c>
      <c r="K1568" s="3" t="s">
        <v>108</v>
      </c>
      <c r="L1568" s="9" t="s">
        <v>58</v>
      </c>
      <c r="M1568" s="3" t="s">
        <v>228</v>
      </c>
      <c r="N1568" s="3" t="s">
        <v>315</v>
      </c>
      <c r="O1568" s="3" t="s">
        <v>316</v>
      </c>
      <c r="P1568" s="3" t="s">
        <v>7458</v>
      </c>
      <c r="Q1568" s="4" t="s">
        <v>7459</v>
      </c>
      <c r="R1568" s="3" t="s">
        <v>233</v>
      </c>
      <c r="S1568" s="3" t="s">
        <v>115</v>
      </c>
      <c r="T1568" s="3" t="s">
        <v>513</v>
      </c>
      <c r="U1568" s="3" t="s">
        <v>7460</v>
      </c>
      <c r="V1568" s="22" t="str">
        <f t="shared" si="157"/>
        <v>RDFO; Hora de aviso: 6:50 13/04/2024; Solución: Se realiza tendido de 280 mts de fibra y se hacen dos empalmes de 36 hilos; Hora de solución: 11:45 13/04/2024; Causa: Desastre Natural</v>
      </c>
      <c r="W1568" s="4" t="s">
        <v>118</v>
      </c>
      <c r="X1568" s="3"/>
      <c r="Y1568" s="3"/>
      <c r="Z1568" s="3" t="s">
        <v>69</v>
      </c>
      <c r="AA1568" s="3" t="s">
        <v>70</v>
      </c>
      <c r="AB1568" s="3">
        <v>0</v>
      </c>
      <c r="AC1568" s="3" t="s">
        <v>71</v>
      </c>
      <c r="AD1568" s="6">
        <v>0</v>
      </c>
      <c r="AE1568" s="7"/>
      <c r="AF1568" s="7"/>
      <c r="AG1568" s="6">
        <f>Tabla4[[#This Row],[Tiempo Parada de Reloj]]+Tabla4[[#This Row],[Tiempo Autorizado por Telefonica (no Máximo)]]</f>
        <v>0</v>
      </c>
      <c r="AH1568" s="7">
        <f t="shared" ca="1" si="154"/>
        <v>0.20486111111677019</v>
      </c>
      <c r="AI1568" s="8">
        <f t="shared" si="155"/>
        <v>0</v>
      </c>
      <c r="AJ1568" s="8">
        <f t="shared" ca="1" si="156"/>
        <v>4.9166666668024845</v>
      </c>
      <c r="AK1568" s="3" t="s">
        <v>72</v>
      </c>
      <c r="AL1568" s="3" t="s">
        <v>71</v>
      </c>
      <c r="AM1568" s="3" t="s">
        <v>72</v>
      </c>
      <c r="AN1568" s="3" t="s">
        <v>72</v>
      </c>
      <c r="AO1568" s="3" t="s">
        <v>98</v>
      </c>
      <c r="AP1568" s="3" t="s">
        <v>98</v>
      </c>
      <c r="AQ1568" s="23">
        <v>45398.361111111109</v>
      </c>
      <c r="AR1568" s="3"/>
      <c r="AS1568" s="23"/>
      <c r="AT1568" s="23"/>
      <c r="AU1568" s="3" t="s">
        <v>237</v>
      </c>
      <c r="AV1568" s="3" t="s">
        <v>1233</v>
      </c>
      <c r="AW1568" s="3" t="s">
        <v>135</v>
      </c>
      <c r="AX1568" s="3">
        <v>11.268713999999999</v>
      </c>
      <c r="AY1568" s="3">
        <v>-76.068404999999998</v>
      </c>
      <c r="AZ1568" s="8" t="str">
        <f>+CONCATENATE("Reportan apertura en el enlace ",Tabla4[[#This Row],[Enlace]]," en el ",Tabla4[[#This Row],[Distancia óptica]]," ocasionado por ",Tabla4[[#This Row],[Causa del daño]])</f>
        <v>Reportan apertura en el enlace Santa Marta - Guachaca en el km 28 desde Santa Marta ocasionado por Desastre Natural</v>
      </c>
      <c r="BA1568" s="8" t="str">
        <f>+CONCATENATE("Para dar solución al incidente ",Tabla4[[#This Row],[Solución]])</f>
        <v>Para dar solución al incidente Se realiza tendido de 280 mts de fibra y se hacen dos empalmes de 36 hilos</v>
      </c>
      <c r="BB1568" s="3" t="str">
        <f>+_xlfn.CONCAT(Tabla4[[#This Row],[Causa Raiz]]," ",Tabla4[[#This Row],[Solución2]]," (",Tabla4[[#This Row],[Anillo]],"- Cabecera: ",Tabla4[[#This Row],[Cabecera]],"- Operador: ",Tabla4[[#This Row],[Operador]],")")</f>
        <v>Reportan apertura en el enlace Santa Marta - Guachaca en el km 28 desde Santa Marta ocasionado por Desastre Natural Para dar solución al incidente Se realiza tendido de 280 mts de fibra y se hacen dos empalmes de 36 hilos (Lineal- Cabecera: Santa Marta- Operador: Colombia Telecomunicaciones)</v>
      </c>
    </row>
    <row r="1569" spans="1:54" s="2" customFormat="1" ht="185.25">
      <c r="A1569" s="38">
        <f t="shared" si="153"/>
        <v>1568</v>
      </c>
      <c r="B1569" s="3">
        <v>8498458</v>
      </c>
      <c r="C1569" s="3" t="s">
        <v>163</v>
      </c>
      <c r="D1569" s="23">
        <v>45395.284722222219</v>
      </c>
      <c r="E1569" s="23">
        <v>45395.663194444445</v>
      </c>
      <c r="F1569" s="1">
        <f t="shared" ca="1" si="158"/>
        <v>0.37847222222626442</v>
      </c>
      <c r="G1569" s="3" t="s">
        <v>55</v>
      </c>
      <c r="H1569" s="41"/>
      <c r="I1569" s="40"/>
      <c r="J1569" s="5" t="s">
        <v>56</v>
      </c>
      <c r="K1569" s="3" t="s">
        <v>93</v>
      </c>
      <c r="L1569" s="9" t="s">
        <v>58</v>
      </c>
      <c r="M1569" s="3" t="s">
        <v>59</v>
      </c>
      <c r="N1569" s="3" t="s">
        <v>60</v>
      </c>
      <c r="O1569" s="3" t="s">
        <v>7461</v>
      </c>
      <c r="P1569" s="3" t="s">
        <v>5830</v>
      </c>
      <c r="Q1569" s="4" t="s">
        <v>7462</v>
      </c>
      <c r="R1569" s="3" t="s">
        <v>1476</v>
      </c>
      <c r="S1569" s="3" t="s">
        <v>65</v>
      </c>
      <c r="T1569" s="3" t="s">
        <v>176</v>
      </c>
      <c r="U1569" s="3" t="s">
        <v>7463</v>
      </c>
      <c r="V1569" s="22" t="str">
        <f t="shared" si="157"/>
        <v>RDFO; Hora de aviso: 6:50 13/04/2024; Solución: Se realiza sangría acable de 96 Hilos y un empalme de 24 hilos ; Hora de solución: 15:55 13/04/2024; Causa: Intervención de Terceros. No Identificados</v>
      </c>
      <c r="W1569" s="4" t="s">
        <v>68</v>
      </c>
      <c r="X1569" s="3"/>
      <c r="Y1569" s="3"/>
      <c r="Z1569" s="3" t="s">
        <v>69</v>
      </c>
      <c r="AA1569" s="3" t="s">
        <v>71</v>
      </c>
      <c r="AB1569" s="3">
        <v>0</v>
      </c>
      <c r="AC1569" s="3" t="s">
        <v>71</v>
      </c>
      <c r="AD1569" s="6">
        <v>0.18472222222222223</v>
      </c>
      <c r="AE1569" s="7"/>
      <c r="AF1569" s="7"/>
      <c r="AG1569" s="6">
        <f>Tabla4[[#This Row],[Tiempo Parada de Reloj]]+Tabla4[[#This Row],[Tiempo Autorizado por Telefonica (no Máximo)]]</f>
        <v>0.18472222222222223</v>
      </c>
      <c r="AH1569" s="7">
        <f t="shared" ca="1" si="154"/>
        <v>0.19375000000404219</v>
      </c>
      <c r="AI1569" s="8">
        <f t="shared" si="155"/>
        <v>4.4333333333333336</v>
      </c>
      <c r="AJ1569" s="8">
        <f t="shared" ca="1" si="156"/>
        <v>4.6500000000970125</v>
      </c>
      <c r="AK1569" s="3" t="s">
        <v>72</v>
      </c>
      <c r="AL1569" s="3" t="s">
        <v>70</v>
      </c>
      <c r="AM1569" s="3" t="s">
        <v>88</v>
      </c>
      <c r="AN1569" s="3" t="s">
        <v>73</v>
      </c>
      <c r="AO1569" s="3" t="s">
        <v>98</v>
      </c>
      <c r="AP1569" s="3" t="s">
        <v>98</v>
      </c>
      <c r="AQ1569" s="23">
        <v>45398.427083333336</v>
      </c>
      <c r="AR1569" s="3"/>
      <c r="AS1569" s="23"/>
      <c r="AT1569" s="23"/>
      <c r="AU1569" s="3" t="s">
        <v>298</v>
      </c>
      <c r="AV1569" s="3" t="s">
        <v>2352</v>
      </c>
      <c r="AW1569" s="3" t="s">
        <v>135</v>
      </c>
      <c r="AX1569" s="3">
        <v>4.6180000000000003</v>
      </c>
      <c r="AY1569" s="3">
        <v>-74.126599999999996</v>
      </c>
      <c r="AZ1569" s="8" t="str">
        <f>+CONCATENATE("Reportan apertura en el enlace ",Tabla4[[#This Row],[Enlace]]," en el ",Tabla4[[#This Row],[Distancia óptica]]," ocasionado por ",Tabla4[[#This Row],[Causa del daño]])</f>
        <v>Reportan apertura en el enlace Soacha - Salitre en el km 3,9 desde Salitre ocasionado por Intervención de Terceros. No Identificados</v>
      </c>
      <c r="BA1569" s="8" t="str">
        <f>+CONCATENATE("Para dar solución al incidente ",Tabla4[[#This Row],[Solución]])</f>
        <v xml:space="preserve">Para dar solución al incidente Se realiza sangría acable de 96 Hilos y un empalme de 24 hilos </v>
      </c>
      <c r="BB1569" s="3" t="str">
        <f>+_xlfn.CONCAT(Tabla4[[#This Row],[Causa Raiz]]," ",Tabla4[[#This Row],[Solución2]]," (",Tabla4[[#This Row],[Anillo]],"- Cabecera: ",Tabla4[[#This Row],[Cabecera]],"- Operador: ",Tabla4[[#This Row],[Operador]],")")</f>
        <v>Reportan apertura en el enlace Soacha - Salitre en el km 3,9 desde Salitre ocasionado por Intervención de Terceros. No Identificados Para dar solución al incidente Se realiza sangría acable de 96 Hilos y un empalme de 24 hilos  (Lineal- Cabecera: SALITRE- Operador: Colombia Telecomunicaciones)</v>
      </c>
    </row>
    <row r="1570" spans="1:54" s="2" customFormat="1" ht="185.25">
      <c r="A1570" s="38">
        <f t="shared" si="153"/>
        <v>1569</v>
      </c>
      <c r="B1570" s="3">
        <v>8498510</v>
      </c>
      <c r="C1570" s="3" t="s">
        <v>163</v>
      </c>
      <c r="D1570" s="23">
        <v>45395.315972222219</v>
      </c>
      <c r="E1570" s="23">
        <v>45397.697916666664</v>
      </c>
      <c r="F1570" s="1">
        <f t="shared" ca="1" si="158"/>
        <v>2.3819444444452529</v>
      </c>
      <c r="G1570" s="3" t="s">
        <v>55</v>
      </c>
      <c r="H1570" s="41"/>
      <c r="I1570" s="40"/>
      <c r="J1570" s="5" t="s">
        <v>56</v>
      </c>
      <c r="K1570" s="3" t="s">
        <v>340</v>
      </c>
      <c r="L1570" s="9" t="s">
        <v>78</v>
      </c>
      <c r="M1570" s="3" t="s">
        <v>341</v>
      </c>
      <c r="N1570" s="3" t="s">
        <v>342</v>
      </c>
      <c r="O1570" s="3" t="s">
        <v>7464</v>
      </c>
      <c r="P1570" s="3" t="s">
        <v>7465</v>
      </c>
      <c r="Q1570" s="4" t="s">
        <v>7466</v>
      </c>
      <c r="R1570" s="3" t="s">
        <v>1828</v>
      </c>
      <c r="S1570" s="3" t="s">
        <v>347</v>
      </c>
      <c r="T1570" s="3" t="s">
        <v>176</v>
      </c>
      <c r="U1570" s="3" t="s">
        <v>7467</v>
      </c>
      <c r="V1570" s="22" t="str">
        <f t="shared" si="157"/>
        <v>RDFO; Hora de aviso: 7:35 13/04/2024; Solución: Se realiza migración de Hilo entre empalmes; Hora de solución: 16:45 15/04/2024; Causa: Intervención de Terceros. No Identificados</v>
      </c>
      <c r="W1570" s="4" t="s">
        <v>349</v>
      </c>
      <c r="X1570" s="3"/>
      <c r="Y1570" s="3"/>
      <c r="Z1570" s="3" t="s">
        <v>69</v>
      </c>
      <c r="AA1570" s="3" t="s">
        <v>71</v>
      </c>
      <c r="AB1570" s="3">
        <v>0</v>
      </c>
      <c r="AC1570" s="3" t="s">
        <v>70</v>
      </c>
      <c r="AD1570" s="6">
        <v>2.1763888888888889</v>
      </c>
      <c r="AE1570" s="7"/>
      <c r="AF1570" s="7"/>
      <c r="AG1570" s="6">
        <f>Tabla4[[#This Row],[Tiempo Parada de Reloj]]+Tabla4[[#This Row],[Tiempo Autorizado por Telefonica (no Máximo)]]</f>
        <v>2.1763888888888889</v>
      </c>
      <c r="AH1570" s="7">
        <f t="shared" ca="1" si="154"/>
        <v>0.20555555555636396</v>
      </c>
      <c r="AI1570" s="8">
        <f t="shared" si="155"/>
        <v>52.233333333333334</v>
      </c>
      <c r="AJ1570" s="8">
        <f t="shared" ca="1" si="156"/>
        <v>4.9333333333527349</v>
      </c>
      <c r="AK1570" s="3" t="s">
        <v>72</v>
      </c>
      <c r="AL1570" s="3" t="s">
        <v>70</v>
      </c>
      <c r="AM1570" s="3" t="s">
        <v>73</v>
      </c>
      <c r="AN1570" s="3" t="s">
        <v>73</v>
      </c>
      <c r="AO1570" s="3" t="s">
        <v>73</v>
      </c>
      <c r="AP1570" s="3" t="s">
        <v>98</v>
      </c>
      <c r="AQ1570" s="23">
        <v>45402.440972222219</v>
      </c>
      <c r="AR1570" s="3"/>
      <c r="AS1570" s="23"/>
      <c r="AT1570" s="23"/>
      <c r="AU1570" s="3" t="s">
        <v>351</v>
      </c>
      <c r="AV1570" s="3" t="s">
        <v>5936</v>
      </c>
      <c r="AW1570" s="3" t="s">
        <v>307</v>
      </c>
      <c r="AX1570" s="3">
        <v>4.9180000000000001</v>
      </c>
      <c r="AY1570" s="3">
        <v>-74.8964</v>
      </c>
      <c r="AZ1570" s="8" t="str">
        <f>+CONCATENATE("Reportan apertura en el enlace ",Tabla4[[#This Row],[Enlace]]," en el ",Tabla4[[#This Row],[Distancia óptica]]," ocasionado por ",Tabla4[[#This Row],[Causa del daño]])</f>
        <v>Reportan apertura en el enlace Mov. Lérida - Mov. Líbano Centro en el km 9,94 desde Mov. Lérida ocasionado por Intervención de Terceros. No Identificados</v>
      </c>
      <c r="BA1570" s="8" t="str">
        <f>+CONCATENATE("Para dar solución al incidente ",Tabla4[[#This Row],[Solución]])</f>
        <v>Para dar solución al incidente Se realiza migración de Hilo entre empalmes</v>
      </c>
      <c r="BB1570" s="3" t="str">
        <f>+_xlfn.CONCAT(Tabla4[[#This Row],[Causa Raiz]]," ",Tabla4[[#This Row],[Solución2]]," (",Tabla4[[#This Row],[Anillo]],"- Cabecera: ",Tabla4[[#This Row],[Cabecera]],"- Operador: ",Tabla4[[#This Row],[Operador]],")")</f>
        <v>Reportan apertura en el enlace Mov. Lérida - Mov. Líbano Centro en el km 9,94 desde Mov. Lérida ocasionado por Intervención de Terceros. No Identificados Para dar solución al incidente Se realiza migración de Hilo entre empalmes (LINEAL- Cabecera: LERIDA- Operador: Colombia Telecomunicaciones)</v>
      </c>
    </row>
    <row r="1571" spans="1:54" s="2" customFormat="1" ht="199.5">
      <c r="A1571" s="38">
        <f t="shared" si="153"/>
        <v>1570</v>
      </c>
      <c r="B1571" s="3">
        <v>8498559</v>
      </c>
      <c r="C1571" s="3" t="s">
        <v>54</v>
      </c>
      <c r="D1571" s="23">
        <v>45395.34375</v>
      </c>
      <c r="E1571" s="23">
        <v>45397.510416666664</v>
      </c>
      <c r="F1571" s="1">
        <f t="shared" ca="1" si="158"/>
        <v>2.1666666666642413</v>
      </c>
      <c r="G1571" s="3" t="s">
        <v>55</v>
      </c>
      <c r="H1571" s="41"/>
      <c r="I1571" s="40"/>
      <c r="J1571" s="5" t="s">
        <v>56</v>
      </c>
      <c r="K1571" s="3" t="s">
        <v>77</v>
      </c>
      <c r="L1571" s="9" t="s">
        <v>58</v>
      </c>
      <c r="M1571" s="3" t="s">
        <v>283</v>
      </c>
      <c r="N1571" s="3" t="s">
        <v>1858</v>
      </c>
      <c r="O1571" s="3" t="s">
        <v>7468</v>
      </c>
      <c r="P1571" s="3" t="s">
        <v>7469</v>
      </c>
      <c r="Q1571" s="4" t="s">
        <v>7470</v>
      </c>
      <c r="R1571" s="3" t="s">
        <v>288</v>
      </c>
      <c r="S1571" s="3" t="s">
        <v>249</v>
      </c>
      <c r="T1571" s="3" t="s">
        <v>66</v>
      </c>
      <c r="U1571" s="3" t="s">
        <v>7471</v>
      </c>
      <c r="V1571" s="22" t="str">
        <f t="shared" si="157"/>
        <v>RLFO; Hora de aviso: 8:15 13/04/2024; Solución: Se instala 150 m de fo 24 hilos y se instala dos cajas de empalmes de 24 hilos.; Hora de solución: 12:15 15/04/2024; Causa: Vandalismo</v>
      </c>
      <c r="W1571" s="4" t="s">
        <v>160</v>
      </c>
      <c r="X1571" s="3"/>
      <c r="Y1571" s="3"/>
      <c r="Z1571" s="3" t="s">
        <v>69</v>
      </c>
      <c r="AA1571" s="3" t="s">
        <v>71</v>
      </c>
      <c r="AB1571" s="3">
        <v>0</v>
      </c>
      <c r="AC1571" s="3" t="s">
        <v>71</v>
      </c>
      <c r="AD1571" s="6">
        <v>1.5277777777777777</v>
      </c>
      <c r="AE1571" s="7"/>
      <c r="AF1571" s="7"/>
      <c r="AG1571" s="6">
        <f>Tabla4[[#This Row],[Tiempo Parada de Reloj]]+Tabla4[[#This Row],[Tiempo Autorizado por Telefonica (no Máximo)]]</f>
        <v>1.5277777777777777</v>
      </c>
      <c r="AH1571" s="7">
        <f t="shared" ca="1" si="154"/>
        <v>0.63888888888646367</v>
      </c>
      <c r="AI1571" s="8">
        <f t="shared" si="155"/>
        <v>36.666666666666664</v>
      </c>
      <c r="AJ1571" s="8">
        <f t="shared" ca="1" si="156"/>
        <v>15.333333333275128</v>
      </c>
      <c r="AK1571" s="3" t="s">
        <v>72</v>
      </c>
      <c r="AL1571" s="3" t="s">
        <v>70</v>
      </c>
      <c r="AM1571" s="3" t="s">
        <v>88</v>
      </c>
      <c r="AN1571" s="3" t="s">
        <v>88</v>
      </c>
      <c r="AO1571" s="3" t="s">
        <v>73</v>
      </c>
      <c r="AP1571" s="3" t="s">
        <v>73</v>
      </c>
      <c r="AQ1571" s="23">
        <v>45404.431250000001</v>
      </c>
      <c r="AR1571" s="3"/>
      <c r="AS1571" s="23"/>
      <c r="AT1571" s="23"/>
      <c r="AU1571" s="3" t="s">
        <v>404</v>
      </c>
      <c r="AV1571" s="3" t="s">
        <v>1863</v>
      </c>
      <c r="AW1571" s="3" t="s">
        <v>135</v>
      </c>
      <c r="AX1571" s="3">
        <v>4.5317999999999996</v>
      </c>
      <c r="AY1571" s="3">
        <v>-75.730999999999995</v>
      </c>
      <c r="AZ1571" s="8" t="str">
        <f>+CONCATENATE("Reportan apertura en el enlace ",Tabla4[[#This Row],[Enlace]]," en el ",Tabla4[[#This Row],[Distancia óptica]]," ocasionado por ",Tabla4[[#This Row],[Causa del daño]])</f>
        <v>Reportan apertura en el enlace Montenegro - El Carmen en el km 4 desde El Carmen ocasionado por Vandalismo</v>
      </c>
      <c r="BA1571" s="8" t="str">
        <f>+CONCATENATE("Para dar solución al incidente ",Tabla4[[#This Row],[Solución]])</f>
        <v>Para dar solución al incidente Se instala 150 m de fo 24 hilos y se instala dos cajas de empalmes de 24 hilos.</v>
      </c>
      <c r="BB1571" s="3" t="str">
        <f>+_xlfn.CONCAT(Tabla4[[#This Row],[Causa Raiz]]," ",Tabla4[[#This Row],[Solución2]]," (",Tabla4[[#This Row],[Anillo]],"- Cabecera: ",Tabla4[[#This Row],[Cabecera]],"- Operador: ",Tabla4[[#This Row],[Operador]],")")</f>
        <v>Reportan apertura en el enlace Montenegro - El Carmen en el km 4 desde El Carmen ocasionado por Vandalismo Para dar solución al incidente Se instala 150 m de fo 24 hilos y se instala dos cajas de empalmes de 24 hilos. (Lineal- Cabecera: El carmen- Operador: Colombia Telecomunicaciones)</v>
      </c>
    </row>
    <row r="1572" spans="1:54" s="2" customFormat="1" ht="199.5">
      <c r="A1572" s="38">
        <f t="shared" si="153"/>
        <v>1571</v>
      </c>
      <c r="B1572" s="3">
        <v>8498372</v>
      </c>
      <c r="C1572" s="3" t="s">
        <v>54</v>
      </c>
      <c r="D1572" s="23">
        <v>45395.354166666664</v>
      </c>
      <c r="E1572" s="23">
        <v>45395.465277777781</v>
      </c>
      <c r="F1572" s="1">
        <f t="shared" ca="1" si="158"/>
        <v>0.11111111111677019</v>
      </c>
      <c r="G1572" s="3" t="s">
        <v>55</v>
      </c>
      <c r="H1572" s="41"/>
      <c r="I1572" s="40"/>
      <c r="J1572" s="5" t="s">
        <v>56</v>
      </c>
      <c r="K1572" s="3" t="s">
        <v>340</v>
      </c>
      <c r="L1572" s="9" t="s">
        <v>78</v>
      </c>
      <c r="M1572" s="3" t="s">
        <v>341</v>
      </c>
      <c r="N1572" s="3" t="s">
        <v>342</v>
      </c>
      <c r="O1572" s="3" t="s">
        <v>7472</v>
      </c>
      <c r="P1572" s="3" t="s">
        <v>7473</v>
      </c>
      <c r="Q1572" s="4" t="s">
        <v>7474</v>
      </c>
      <c r="R1572" s="3" t="s">
        <v>1828</v>
      </c>
      <c r="S1572" s="3" t="s">
        <v>347</v>
      </c>
      <c r="T1572" s="3" t="s">
        <v>66</v>
      </c>
      <c r="U1572" s="3" t="s">
        <v>4580</v>
      </c>
      <c r="V1572" s="22" t="str">
        <f t="shared" si="157"/>
        <v>RLFO; Hora de aviso: 8:30 13/04/2024; Solución: Se recupera 100 m de reserva y se instala una caja de empalme de 48 hilos.; Hora de solución: 11:10 13/04/2024; Causa: Vandalismo</v>
      </c>
      <c r="W1572" s="4" t="s">
        <v>349</v>
      </c>
      <c r="X1572" s="3"/>
      <c r="Y1572" s="3"/>
      <c r="Z1572" s="3" t="s">
        <v>69</v>
      </c>
      <c r="AA1572" s="3" t="s">
        <v>70</v>
      </c>
      <c r="AB1572" s="3">
        <v>8498372</v>
      </c>
      <c r="AC1572" s="3" t="s">
        <v>71</v>
      </c>
      <c r="AD1572" s="6">
        <v>0</v>
      </c>
      <c r="AE1572" s="7"/>
      <c r="AF1572" s="7"/>
      <c r="AG1572" s="6">
        <f>Tabla4[[#This Row],[Tiempo Parada de Reloj]]+Tabla4[[#This Row],[Tiempo Autorizado por Telefonica (no Máximo)]]</f>
        <v>0</v>
      </c>
      <c r="AH1572" s="7">
        <f t="shared" ca="1" si="154"/>
        <v>0.11111111111677019</v>
      </c>
      <c r="AI1572" s="8">
        <f t="shared" si="155"/>
        <v>0</v>
      </c>
      <c r="AJ1572" s="8">
        <f t="shared" ca="1" si="156"/>
        <v>2.6666666668024845</v>
      </c>
      <c r="AK1572" s="3" t="s">
        <v>72</v>
      </c>
      <c r="AL1572" s="3" t="s">
        <v>71</v>
      </c>
      <c r="AM1572" s="3" t="s">
        <v>69</v>
      </c>
      <c r="AN1572" s="3" t="s">
        <v>72</v>
      </c>
      <c r="AO1572" s="3" t="s">
        <v>73</v>
      </c>
      <c r="AP1572" s="3" t="s">
        <v>73</v>
      </c>
      <c r="AQ1572" s="23">
        <v>45399.444444444445</v>
      </c>
      <c r="AR1572" s="3"/>
      <c r="AS1572" s="23"/>
      <c r="AT1572" s="23"/>
      <c r="AU1572" s="3" t="s">
        <v>351</v>
      </c>
      <c r="AV1572" s="3" t="s">
        <v>7475</v>
      </c>
      <c r="AW1572" s="3" t="s">
        <v>1311</v>
      </c>
      <c r="AX1572" s="3">
        <v>4.4284999999999997</v>
      </c>
      <c r="AY1572" s="3">
        <v>-75.218299999999999</v>
      </c>
      <c r="AZ1572" s="8" t="str">
        <f>+CONCATENATE("Reportan apertura en el enlace ",Tabla4[[#This Row],[Enlace]]," en el ",Tabla4[[#This Row],[Distancia óptica]]," ocasionado por ",Tabla4[[#This Row],[Causa del daño]])</f>
        <v>Reportan apertura en el enlace Mov. Murillo Toro - Mov.La Gaitana en el km 0,317 desde  Mov. Murillo Toro ocasionado por Vandalismo</v>
      </c>
      <c r="BA1572" s="8" t="str">
        <f>+CONCATENATE("Para dar solución al incidente ",Tabla4[[#This Row],[Solución]])</f>
        <v>Para dar solución al incidente Se recupera 100 m de reserva y se instala una caja de empalme de 48 hilos.</v>
      </c>
      <c r="BB1572" s="3" t="str">
        <f>+_xlfn.CONCAT(Tabla4[[#This Row],[Causa Raiz]]," ",Tabla4[[#This Row],[Solución2]]," (",Tabla4[[#This Row],[Anillo]],"- Cabecera: ",Tabla4[[#This Row],[Cabecera]],"- Operador: ",Tabla4[[#This Row],[Operador]],")")</f>
        <v>Reportan apertura en el enlace Mov. Murillo Toro - Mov.La Gaitana en el km 0,317 desde  Mov. Murillo Toro ocasionado por Vandalismo Para dar solución al incidente Se recupera 100 m de reserva y se instala una caja de empalme de 48 hilos. (UK- Cabecera: murillo toro- Operador: Colombia Telecomunicaciones)</v>
      </c>
    </row>
    <row r="1573" spans="1:54" s="2" customFormat="1" ht="228">
      <c r="A1573" s="38">
        <f t="shared" si="153"/>
        <v>1572</v>
      </c>
      <c r="B1573" s="3">
        <v>8498687</v>
      </c>
      <c r="C1573" s="3" t="s">
        <v>136</v>
      </c>
      <c r="D1573" s="23">
        <v>45395.395833333336</v>
      </c>
      <c r="E1573" s="23">
        <v>45395.767361111109</v>
      </c>
      <c r="F1573" s="1">
        <f t="shared" ca="1" si="158"/>
        <v>0.37152777777373558</v>
      </c>
      <c r="G1573" s="3" t="s">
        <v>55</v>
      </c>
      <c r="H1573" s="41"/>
      <c r="I1573" s="40"/>
      <c r="J1573" s="5" t="s">
        <v>137</v>
      </c>
      <c r="K1573" s="3" t="s">
        <v>77</v>
      </c>
      <c r="L1573" s="9" t="s">
        <v>78</v>
      </c>
      <c r="M1573" s="3" t="s">
        <v>838</v>
      </c>
      <c r="N1573" s="3" t="s">
        <v>839</v>
      </c>
      <c r="O1573" s="3" t="s">
        <v>7476</v>
      </c>
      <c r="P1573" s="3" t="s">
        <v>7477</v>
      </c>
      <c r="Q1573" s="4" t="s">
        <v>7478</v>
      </c>
      <c r="R1573" s="3" t="s">
        <v>288</v>
      </c>
      <c r="S1573" s="3" t="s">
        <v>249</v>
      </c>
      <c r="T1573" s="3" t="s">
        <v>176</v>
      </c>
      <c r="U1573" s="3" t="s">
        <v>7479</v>
      </c>
      <c r="V1573" s="22" t="str">
        <f t="shared" si="157"/>
        <v>RBHFO; Hora de aviso: 9:30 13/04/2024; Solución: Se realiza tendido de 200 metros de fibra de 48 Hilos y se realiza dos empalmes de 48 Hilos ; Hora de solución: 18:25 13/04/2024; Causa: Intervención de Terceros. No Identificados</v>
      </c>
      <c r="W1573" s="4" t="s">
        <v>160</v>
      </c>
      <c r="X1573" s="3"/>
      <c r="Y1573" s="3"/>
      <c r="Z1573" s="3" t="s">
        <v>69</v>
      </c>
      <c r="AA1573" s="3" t="s">
        <v>71</v>
      </c>
      <c r="AB1573" s="3">
        <v>0</v>
      </c>
      <c r="AC1573" s="3" t="s">
        <v>71</v>
      </c>
      <c r="AD1573" s="6">
        <v>0</v>
      </c>
      <c r="AE1573" s="7"/>
      <c r="AF1573" s="7"/>
      <c r="AG1573" s="6">
        <f>Tabla4[[#This Row],[Tiempo Parada de Reloj]]+Tabla4[[#This Row],[Tiempo Autorizado por Telefonica (no Máximo)]]</f>
        <v>0</v>
      </c>
      <c r="AH1573" s="7">
        <f t="shared" ca="1" si="154"/>
        <v>0.37152777777373558</v>
      </c>
      <c r="AI1573" s="8">
        <f t="shared" si="155"/>
        <v>0</v>
      </c>
      <c r="AJ1573" s="8">
        <f t="shared" ca="1" si="156"/>
        <v>8.9166666665696539</v>
      </c>
      <c r="AK1573" s="3" t="s">
        <v>72</v>
      </c>
      <c r="AL1573" s="3" t="s">
        <v>70</v>
      </c>
      <c r="AM1573" s="3" t="s">
        <v>88</v>
      </c>
      <c r="AN1573" s="3" t="s">
        <v>73</v>
      </c>
      <c r="AO1573" s="3" t="s">
        <v>106</v>
      </c>
      <c r="AP1573" s="3" t="s">
        <v>106</v>
      </c>
      <c r="AQ1573" s="23">
        <v>45398.631249999999</v>
      </c>
      <c r="AR1573" s="3"/>
      <c r="AS1573" s="23"/>
      <c r="AT1573" s="23"/>
      <c r="AU1573" s="3" t="s">
        <v>404</v>
      </c>
      <c r="AV1573" s="3" t="s">
        <v>7480</v>
      </c>
      <c r="AW1573" s="3" t="s">
        <v>2797</v>
      </c>
      <c r="AX1573" s="3">
        <v>4.8016667000000002</v>
      </c>
      <c r="AY1573" s="3">
        <v>-75.686388800000003</v>
      </c>
      <c r="AZ1573" s="8" t="str">
        <f>+CONCATENATE("Reportan apertura en el enlace ",Tabla4[[#This Row],[Enlace]]," en el ",Tabla4[[#This Row],[Distancia óptica]]," ocasionado por ",Tabla4[[#This Row],[Causa del daño]])</f>
        <v>Reportan apertura en el enlace Mov. Circunvalar - Mov. UTP Boquia en el Km 0,303 desde Circumvalar ocasionado por Intervención de Terceros. No Identificados</v>
      </c>
      <c r="BA1573" s="8" t="str">
        <f>+CONCATENATE("Para dar solución al incidente ",Tabla4[[#This Row],[Solución]])</f>
        <v xml:space="preserve">Para dar solución al incidente Se realiza tendido de 200 metros de fibra de 48 Hilos y se realiza dos empalmes de 48 Hilos </v>
      </c>
      <c r="BB1573" s="3" t="str">
        <f>+_xlfn.CONCAT(Tabla4[[#This Row],[Causa Raiz]]," ",Tabla4[[#This Row],[Solución2]]," (",Tabla4[[#This Row],[Anillo]],"- Cabecera: ",Tabla4[[#This Row],[Cabecera]],"- Operador: ",Tabla4[[#This Row],[Operador]],")")</f>
        <v>Reportan apertura en el enlace Mov. Circunvalar - Mov. UTP Boquia en el Km 0,303 desde Circumvalar ocasionado por Intervención de Terceros. No Identificados Para dar solución al incidente Se realiza tendido de 200 metros de fibra de 48 Hilos y se realiza dos empalmes de 48 Hilos  (Anillo 4- Cabecera: Pereira centro- Operador: Infraco)</v>
      </c>
    </row>
    <row r="1574" spans="1:54" s="2" customFormat="1" ht="228">
      <c r="A1574" s="38">
        <f t="shared" si="153"/>
        <v>1573</v>
      </c>
      <c r="B1574" s="3">
        <v>8498699</v>
      </c>
      <c r="C1574" s="3" t="s">
        <v>92</v>
      </c>
      <c r="D1574" s="23">
        <v>45395.395833333336</v>
      </c>
      <c r="E1574" s="23">
        <v>45395.666666666664</v>
      </c>
      <c r="F1574" s="1">
        <f t="shared" ca="1" si="158"/>
        <v>0.27083333332848269</v>
      </c>
      <c r="G1574" s="3" t="s">
        <v>55</v>
      </c>
      <c r="H1574" s="41"/>
      <c r="I1574" s="40"/>
      <c r="J1574" s="5" t="s">
        <v>56</v>
      </c>
      <c r="K1574" s="3" t="s">
        <v>108</v>
      </c>
      <c r="L1574" s="9" t="s">
        <v>58</v>
      </c>
      <c r="M1574" s="3" t="s">
        <v>109</v>
      </c>
      <c r="N1574" s="3" t="s">
        <v>110</v>
      </c>
      <c r="O1574" s="3" t="s">
        <v>712</v>
      </c>
      <c r="P1574" s="3" t="s">
        <v>7481</v>
      </c>
      <c r="Q1574" s="4" t="s">
        <v>7482</v>
      </c>
      <c r="R1574" s="3" t="s">
        <v>327</v>
      </c>
      <c r="S1574" s="3" t="s">
        <v>115</v>
      </c>
      <c r="T1574" s="3" t="s">
        <v>66</v>
      </c>
      <c r="U1574" s="3" t="s">
        <v>7483</v>
      </c>
      <c r="V1574" s="22" t="str">
        <f t="shared" si="157"/>
        <v>RTNFO; Hora de aviso: 9:30 13/04/2024; Solución: Se habilitara tendido de 5 km de fo de 36 y se instalara dos empalmes de 36 Hilos en cajas de empalmes de 48 hilos; Hora de solución: 16:00 13/04/2024; Causa: Vandalismo</v>
      </c>
      <c r="W1574" s="4" t="s">
        <v>7388</v>
      </c>
      <c r="X1574" s="3"/>
      <c r="Y1574" s="3"/>
      <c r="Z1574" s="3" t="s">
        <v>69</v>
      </c>
      <c r="AA1574" s="3" t="s">
        <v>71</v>
      </c>
      <c r="AB1574" s="3">
        <v>0</v>
      </c>
      <c r="AC1574" s="3" t="s">
        <v>71</v>
      </c>
      <c r="AD1574" s="6">
        <v>6.25E-2</v>
      </c>
      <c r="AE1574" s="7"/>
      <c r="AF1574" s="7"/>
      <c r="AG1574" s="6">
        <f>Tabla4[[#This Row],[Tiempo Parada de Reloj]]+Tabla4[[#This Row],[Tiempo Autorizado por Telefonica (no Máximo)]]</f>
        <v>6.25E-2</v>
      </c>
      <c r="AH1574" s="7">
        <f t="shared" ca="1" si="154"/>
        <v>0.20833333332848269</v>
      </c>
      <c r="AI1574" s="8">
        <f t="shared" si="155"/>
        <v>1.5</v>
      </c>
      <c r="AJ1574" s="8">
        <f t="shared" ca="1" si="156"/>
        <v>4.9999999998835847</v>
      </c>
      <c r="AK1574" s="3" t="s">
        <v>72</v>
      </c>
      <c r="AL1574" s="3" t="s">
        <v>70</v>
      </c>
      <c r="AM1574" s="3" t="s">
        <v>88</v>
      </c>
      <c r="AN1574" s="3" t="s">
        <v>73</v>
      </c>
      <c r="AO1574" s="3" t="s">
        <v>106</v>
      </c>
      <c r="AP1574" s="3" t="s">
        <v>106</v>
      </c>
      <c r="AQ1574" s="23">
        <v>45397.689583333333</v>
      </c>
      <c r="AR1574" s="3"/>
      <c r="AS1574" s="23"/>
      <c r="AT1574" s="23"/>
      <c r="AU1574" s="3" t="s">
        <v>637</v>
      </c>
      <c r="AV1574" s="3" t="s">
        <v>7484</v>
      </c>
      <c r="AW1574" s="3" t="s">
        <v>1323</v>
      </c>
      <c r="AX1574" s="3">
        <v>9.9734770000000008</v>
      </c>
      <c r="AY1574" s="3">
        <v>-73.894998000000001</v>
      </c>
      <c r="AZ1574" s="8" t="str">
        <f>+CONCATENATE("Reportan apertura en el enlace ",Tabla4[[#This Row],[Enlace]]," en el ",Tabla4[[#This Row],[Distancia óptica]]," ocasionado por ",Tabla4[[#This Row],[Causa del daño]])</f>
        <v>Reportan apertura en el enlace Bosconia - Fundación en el km 1,54 desde Bosconia ocasionado por Vandalismo</v>
      </c>
      <c r="BA1574" s="8" t="str">
        <f>+CONCATENATE("Para dar solución al incidente ",Tabla4[[#This Row],[Solución]])</f>
        <v>Para dar solución al incidente Se habilitara tendido de 5 km de fo de 36 y se instalara dos empalmes de 36 Hilos en cajas de empalmes de 48 hilos</v>
      </c>
      <c r="BB1574" s="3" t="str">
        <f>+_xlfn.CONCAT(Tabla4[[#This Row],[Causa Raiz]]," ",Tabla4[[#This Row],[Solución2]]," (",Tabla4[[#This Row],[Anillo]],"- Cabecera: ",Tabla4[[#This Row],[Cabecera]],"- Operador: ",Tabla4[[#This Row],[Operador]],")")</f>
        <v>Reportan apertura en el enlace Bosconia - Fundación en el km 1,54 desde Bosconia ocasionado por Vandalismo Para dar solución al incidente Se habilitara tendido de 5 km de fo de 36 y se instalara dos empalmes de 36 Hilos en cajas de empalmes de 48 hilos (TRONCAL- Cabecera: Bosconia - Operador: Colombia Telecomunicaciones)</v>
      </c>
    </row>
    <row r="1575" spans="1:54" s="2" customFormat="1" ht="185.25">
      <c r="A1575" s="38">
        <f t="shared" si="153"/>
        <v>1574</v>
      </c>
      <c r="B1575" s="3">
        <v>8498945</v>
      </c>
      <c r="C1575" s="3" t="s">
        <v>92</v>
      </c>
      <c r="D1575" s="23">
        <v>45395.479166666664</v>
      </c>
      <c r="E1575" s="23">
        <v>45395.583333333336</v>
      </c>
      <c r="F1575" s="1">
        <f t="shared" ca="1" si="158"/>
        <v>0.10416666667151731</v>
      </c>
      <c r="G1575" s="3" t="s">
        <v>55</v>
      </c>
      <c r="H1575" s="41"/>
      <c r="I1575" s="40"/>
      <c r="J1575" s="5" t="s">
        <v>56</v>
      </c>
      <c r="K1575" s="3" t="s">
        <v>77</v>
      </c>
      <c r="L1575" s="9" t="s">
        <v>58</v>
      </c>
      <c r="M1575" s="3" t="s">
        <v>745</v>
      </c>
      <c r="N1575" s="3" t="s">
        <v>2592</v>
      </c>
      <c r="O1575" s="3" t="s">
        <v>7485</v>
      </c>
      <c r="P1575" s="3" t="s">
        <v>7486</v>
      </c>
      <c r="Q1575" s="4" t="s">
        <v>7487</v>
      </c>
      <c r="R1575" s="3" t="s">
        <v>992</v>
      </c>
      <c r="S1575" s="3" t="s">
        <v>158</v>
      </c>
      <c r="T1575" s="3" t="s">
        <v>513</v>
      </c>
      <c r="U1575" s="3" t="s">
        <v>7488</v>
      </c>
      <c r="V1575" s="22" t="str">
        <f t="shared" si="157"/>
        <v>RTNFO; Hora de aviso: 11:30 13/04/2024; Solución: Se recupera 70 mts de reserva y se hace un empalme de 48 hilos; Hora de solución: 14:00 13/04/2024; Causa: Desastre Natural</v>
      </c>
      <c r="W1575" s="4" t="s">
        <v>160</v>
      </c>
      <c r="X1575" s="3"/>
      <c r="Y1575" s="3"/>
      <c r="Z1575" s="3" t="s">
        <v>69</v>
      </c>
      <c r="AA1575" s="3" t="s">
        <v>71</v>
      </c>
      <c r="AB1575" s="3">
        <v>0</v>
      </c>
      <c r="AC1575" s="3" t="s">
        <v>71</v>
      </c>
      <c r="AD1575" s="6">
        <v>0</v>
      </c>
      <c r="AE1575" s="7"/>
      <c r="AF1575" s="7"/>
      <c r="AG1575" s="6">
        <f>Tabla4[[#This Row],[Tiempo Parada de Reloj]]+Tabla4[[#This Row],[Tiempo Autorizado por Telefonica (no Máximo)]]</f>
        <v>0</v>
      </c>
      <c r="AH1575" s="7">
        <f t="shared" ca="1" si="154"/>
        <v>0.10416666667151731</v>
      </c>
      <c r="AI1575" s="8">
        <f t="shared" si="155"/>
        <v>0</v>
      </c>
      <c r="AJ1575" s="8">
        <f t="shared" ca="1" si="156"/>
        <v>2.5000000001164153</v>
      </c>
      <c r="AK1575" s="3" t="s">
        <v>98</v>
      </c>
      <c r="AL1575" s="3" t="s">
        <v>70</v>
      </c>
      <c r="AM1575" s="3" t="s">
        <v>88</v>
      </c>
      <c r="AN1575" s="3" t="s">
        <v>73</v>
      </c>
      <c r="AO1575" s="3" t="s">
        <v>106</v>
      </c>
      <c r="AP1575" s="3" t="s">
        <v>106</v>
      </c>
      <c r="AQ1575" s="23">
        <v>45397.494444444441</v>
      </c>
      <c r="AR1575" s="3"/>
      <c r="AS1575" s="23"/>
      <c r="AT1575" s="23"/>
      <c r="AU1575" s="3" t="s">
        <v>752</v>
      </c>
      <c r="AV1575" s="3" t="s">
        <v>2592</v>
      </c>
      <c r="AW1575" s="3" t="s">
        <v>76</v>
      </c>
      <c r="AX1575" s="3">
        <v>1.68309</v>
      </c>
      <c r="AY1575" s="3">
        <v>-75.621899999999997</v>
      </c>
      <c r="AZ1575" s="8" t="str">
        <f>+CONCATENATE("Reportan apertura en el enlace ",Tabla4[[#This Row],[Enlace]]," en el ",Tabla4[[#This Row],[Distancia óptica]]," ocasionado por ",Tabla4[[#This Row],[Causa del daño]])</f>
        <v>Reportan apertura en el enlace Garzón - Florencia en el Km 14,6 desde  Colonos ocasionado por Desastre Natural</v>
      </c>
      <c r="BA1575" s="8" t="str">
        <f>+CONCATENATE("Para dar solución al incidente ",Tabla4[[#This Row],[Solución]])</f>
        <v>Para dar solución al incidente Se recupera 70 mts de reserva y se hace un empalme de 48 hilos</v>
      </c>
      <c r="BB1575" s="3" t="str">
        <f>+_xlfn.CONCAT(Tabla4[[#This Row],[Causa Raiz]]," ",Tabla4[[#This Row],[Solución2]]," (",Tabla4[[#This Row],[Anillo]],"- Cabecera: ",Tabla4[[#This Row],[Cabecera]],"- Operador: ",Tabla4[[#This Row],[Operador]],")")</f>
        <v>Reportan apertura en el enlace Garzón - Florencia en el Km 14,6 desde  Colonos ocasionado por Desastre Natural Para dar solución al incidente Se recupera 70 mts de reserva y se hace un empalme de 48 hilos (Troncal- Cabecera: GARZON- Operador: Colombia Telecomunicaciones)</v>
      </c>
    </row>
    <row r="1576" spans="1:54" s="2" customFormat="1" ht="213.75">
      <c r="A1576" s="38">
        <f t="shared" si="153"/>
        <v>1575</v>
      </c>
      <c r="B1576" s="3">
        <v>8498010</v>
      </c>
      <c r="C1576" s="3" t="s">
        <v>54</v>
      </c>
      <c r="D1576" s="23">
        <v>45395.479166666664</v>
      </c>
      <c r="E1576" s="23">
        <v>45395.645833333336</v>
      </c>
      <c r="F1576" s="1">
        <f t="shared" ca="1" si="158"/>
        <v>0.16666666667151731</v>
      </c>
      <c r="G1576" s="3" t="s">
        <v>55</v>
      </c>
      <c r="H1576" s="41"/>
      <c r="I1576" s="40"/>
      <c r="J1576" s="5" t="s">
        <v>56</v>
      </c>
      <c r="K1576" s="3" t="s">
        <v>122</v>
      </c>
      <c r="L1576" s="9" t="s">
        <v>78</v>
      </c>
      <c r="M1576" s="3" t="s">
        <v>123</v>
      </c>
      <c r="N1576" s="3" t="s">
        <v>124</v>
      </c>
      <c r="O1576" s="3" t="s">
        <v>7489</v>
      </c>
      <c r="P1576" s="3" t="s">
        <v>7490</v>
      </c>
      <c r="Q1576" s="4" t="s">
        <v>7491</v>
      </c>
      <c r="R1576" s="3" t="s">
        <v>128</v>
      </c>
      <c r="S1576" s="3" t="s">
        <v>129</v>
      </c>
      <c r="T1576" s="3" t="s">
        <v>256</v>
      </c>
      <c r="U1576" s="3" t="s">
        <v>7492</v>
      </c>
      <c r="V1576" s="22" t="str">
        <f t="shared" si="157"/>
        <v>RLFO; Hora de aviso: 11:30 13/04/2024; Solución: Se recuperna 30 mts de reserv ay se realiza empalme de 8 hilos en caja de 24 Hilo; Hora de solución: 15:30 13/04/2024; Causa: Falla de Empalme de FiOp</v>
      </c>
      <c r="W1576" s="4" t="s">
        <v>132</v>
      </c>
      <c r="X1576" s="3"/>
      <c r="Y1576" s="3"/>
      <c r="Z1576" s="3" t="s">
        <v>69</v>
      </c>
      <c r="AA1576" s="3" t="s">
        <v>70</v>
      </c>
      <c r="AB1576" s="3">
        <v>8498010</v>
      </c>
      <c r="AC1576" s="3" t="s">
        <v>71</v>
      </c>
      <c r="AD1576" s="6">
        <v>0</v>
      </c>
      <c r="AE1576" s="7"/>
      <c r="AF1576" s="7"/>
      <c r="AG1576" s="6">
        <f>Tabla4[[#This Row],[Tiempo Parada de Reloj]]+Tabla4[[#This Row],[Tiempo Autorizado por Telefonica (no Máximo)]]</f>
        <v>0</v>
      </c>
      <c r="AH1576" s="7">
        <f t="shared" ca="1" si="154"/>
        <v>0.16666666667151731</v>
      </c>
      <c r="AI1576" s="8">
        <f t="shared" si="155"/>
        <v>0</v>
      </c>
      <c r="AJ1576" s="8">
        <f t="shared" ca="1" si="156"/>
        <v>4.0000000001164153</v>
      </c>
      <c r="AK1576" s="3" t="s">
        <v>72</v>
      </c>
      <c r="AL1576" s="3" t="s">
        <v>70</v>
      </c>
      <c r="AM1576" s="3" t="s">
        <v>88</v>
      </c>
      <c r="AN1576" s="3" t="s">
        <v>73</v>
      </c>
      <c r="AO1576" s="3" t="s">
        <v>106</v>
      </c>
      <c r="AP1576" s="3" t="s">
        <v>106</v>
      </c>
      <c r="AQ1576" s="23">
        <v>45397.540972222225</v>
      </c>
      <c r="AR1576" s="3"/>
      <c r="AS1576" s="23"/>
      <c r="AT1576" s="23"/>
      <c r="AU1576" s="3" t="s">
        <v>467</v>
      </c>
      <c r="AV1576" s="3" t="s">
        <v>75</v>
      </c>
      <c r="AW1576" s="3" t="s">
        <v>7493</v>
      </c>
      <c r="AX1576" s="3">
        <v>10.964897000000001</v>
      </c>
      <c r="AY1576" s="3">
        <v>-74.765816999999998</v>
      </c>
      <c r="AZ1576" s="8" t="str">
        <f>+CONCATENATE("Reportan apertura en el enlace ",Tabla4[[#This Row],[Enlace]]," en el ",Tabla4[[#This Row],[Distancia óptica]]," ocasionado por ",Tabla4[[#This Row],[Causa del daño]])</f>
        <v>Reportan apertura en el enlace Mov. Zona Franca II - Mov. Zona Franca III en el km 1,93 desde Pizano ocasionado por Falla de Empalme de FiOp</v>
      </c>
      <c r="BA1576" s="8" t="str">
        <f>+CONCATENATE("Para dar solución al incidente ",Tabla4[[#This Row],[Solución]])</f>
        <v>Para dar solución al incidente Se recuperna 30 mts de reserv ay se realiza empalme de 8 hilos en caja de 24 Hilo</v>
      </c>
      <c r="BB1576" s="3" t="str">
        <f>+_xlfn.CONCAT(Tabla4[[#This Row],[Causa Raiz]]," ",Tabla4[[#This Row],[Solución2]]," (",Tabla4[[#This Row],[Anillo]],"- Cabecera: ",Tabla4[[#This Row],[Cabecera]],"- Operador: ",Tabla4[[#This Row],[Operador]],")")</f>
        <v>Reportan apertura en el enlace Mov. Zona Franca II - Mov. Zona Franca III en el km 1,93 desde Pizano ocasionado por Falla de Empalme de FiOp Para dar solución al incidente Se recuperna 30 mts de reserv ay se realiza empalme de 8 hilos en caja de 24 Hilo (UK ZONA FRNACA 3- Cabecera: CENTRO- Operador: Colombia Telecomunicaciones)</v>
      </c>
    </row>
    <row r="1577" spans="1:54" s="2" customFormat="1" ht="199.5">
      <c r="A1577" s="38">
        <f t="shared" si="153"/>
        <v>1576</v>
      </c>
      <c r="B1577" s="3">
        <v>8499022</v>
      </c>
      <c r="C1577" s="3" t="s">
        <v>163</v>
      </c>
      <c r="D1577" s="23">
        <v>45395.489583333336</v>
      </c>
      <c r="E1577" s="23">
        <v>45396.375</v>
      </c>
      <c r="F1577" s="1">
        <f t="shared" ca="1" si="158"/>
        <v>0.88541666666424135</v>
      </c>
      <c r="G1577" s="3" t="s">
        <v>55</v>
      </c>
      <c r="H1577" s="41"/>
      <c r="I1577" s="40"/>
      <c r="J1577" s="5" t="s">
        <v>56</v>
      </c>
      <c r="K1577" s="3" t="s">
        <v>108</v>
      </c>
      <c r="L1577" s="9" t="s">
        <v>58</v>
      </c>
      <c r="M1577" s="3" t="s">
        <v>228</v>
      </c>
      <c r="N1577" s="3" t="s">
        <v>315</v>
      </c>
      <c r="O1577" s="3" t="s">
        <v>316</v>
      </c>
      <c r="P1577" s="3" t="s">
        <v>7494</v>
      </c>
      <c r="Q1577" s="4" t="s">
        <v>7495</v>
      </c>
      <c r="R1577" s="3" t="s">
        <v>233</v>
      </c>
      <c r="S1577" s="3" t="s">
        <v>115</v>
      </c>
      <c r="T1577" s="3" t="s">
        <v>513</v>
      </c>
      <c r="U1577" s="3" t="s">
        <v>7496</v>
      </c>
      <c r="V1577" s="22" t="str">
        <f t="shared" si="157"/>
        <v>RDFO; Hora de aviso: 11:45 13/04/2024; Solución: Se realiza tendido de 80 mts d efibra de 36 Hilos y dos empalmes de 36 H; Hora de solución: 9:00 14/04/2024; Causa: Desastre Natural</v>
      </c>
      <c r="W1577" s="4" t="s">
        <v>118</v>
      </c>
      <c r="X1577" s="3"/>
      <c r="Y1577" s="3"/>
      <c r="Z1577" s="3" t="s">
        <v>69</v>
      </c>
      <c r="AA1577" s="3" t="s">
        <v>70</v>
      </c>
      <c r="AB1577" s="3">
        <v>8496453</v>
      </c>
      <c r="AC1577" s="3" t="s">
        <v>71</v>
      </c>
      <c r="AD1577" s="6">
        <v>0.67708333333333337</v>
      </c>
      <c r="AE1577" s="7"/>
      <c r="AF1577" s="7"/>
      <c r="AG1577" s="6">
        <f>Tabla4[[#This Row],[Tiempo Parada de Reloj]]+Tabla4[[#This Row],[Tiempo Autorizado por Telefonica (no Máximo)]]</f>
        <v>0.67708333333333337</v>
      </c>
      <c r="AH1577" s="7">
        <f t="shared" ca="1" si="154"/>
        <v>0.20833333333090798</v>
      </c>
      <c r="AI1577" s="8">
        <f t="shared" si="155"/>
        <v>16.25</v>
      </c>
      <c r="AJ1577" s="8">
        <f t="shared" ca="1" si="156"/>
        <v>4.9999999999417915</v>
      </c>
      <c r="AK1577" s="3" t="s">
        <v>72</v>
      </c>
      <c r="AL1577" s="3" t="s">
        <v>70</v>
      </c>
      <c r="AM1577" s="3" t="s">
        <v>88</v>
      </c>
      <c r="AN1577" s="3" t="s">
        <v>98</v>
      </c>
      <c r="AO1577" s="3" t="s">
        <v>98</v>
      </c>
      <c r="AP1577" s="3" t="s">
        <v>98</v>
      </c>
      <c r="AQ1577" s="23">
        <v>45398.443749999999</v>
      </c>
      <c r="AR1577" s="3"/>
      <c r="AS1577" s="23"/>
      <c r="AT1577" s="23"/>
      <c r="AU1577" s="3" t="s">
        <v>237</v>
      </c>
      <c r="AV1577" s="3" t="s">
        <v>1233</v>
      </c>
      <c r="AW1577" s="3" t="s">
        <v>135</v>
      </c>
      <c r="AX1577" s="3">
        <v>11.277191</v>
      </c>
      <c r="AY1577" s="3">
        <v>-74.041205000000005</v>
      </c>
      <c r="AZ1577" s="8" t="str">
        <f>+CONCATENATE("Reportan apertura en el enlace ",Tabla4[[#This Row],[Enlace]]," en el ",Tabla4[[#This Row],[Distancia óptica]]," ocasionado por ",Tabla4[[#This Row],[Causa del daño]])</f>
        <v>Reportan apertura en el enlace Santa Marta - Guachaca en el km 38 desde Santa Marta ocasionado por Desastre Natural</v>
      </c>
      <c r="BA1577" s="8" t="str">
        <f>+CONCATENATE("Para dar solución al incidente ",Tabla4[[#This Row],[Solución]])</f>
        <v>Para dar solución al incidente Se realiza tendido de 80 mts d efibra de 36 Hilos y dos empalmes de 36 H</v>
      </c>
      <c r="BB1577" s="3" t="str">
        <f>+_xlfn.CONCAT(Tabla4[[#This Row],[Causa Raiz]]," ",Tabla4[[#This Row],[Solución2]]," (",Tabla4[[#This Row],[Anillo]],"- Cabecera: ",Tabla4[[#This Row],[Cabecera]],"- Operador: ",Tabla4[[#This Row],[Operador]],")")</f>
        <v>Reportan apertura en el enlace Santa Marta - Guachaca en el km 38 desde Santa Marta ocasionado por Desastre Natural Para dar solución al incidente Se realiza tendido de 80 mts d efibra de 36 Hilos y dos empalmes de 36 H (Lineal- Cabecera: Santa Marta- Operador: Colombia Telecomunicaciones)</v>
      </c>
    </row>
    <row r="1578" spans="1:54" s="2" customFormat="1" ht="185.25">
      <c r="A1578" s="38">
        <f t="shared" si="153"/>
        <v>1577</v>
      </c>
      <c r="B1578" s="3">
        <v>8499102</v>
      </c>
      <c r="C1578" s="3" t="s">
        <v>163</v>
      </c>
      <c r="D1578" s="23">
        <v>45395.527777777781</v>
      </c>
      <c r="E1578" s="23">
        <v>45395.666666666664</v>
      </c>
      <c r="F1578" s="1">
        <f t="shared" ca="1" si="158"/>
        <v>0.13888888888322981</v>
      </c>
      <c r="G1578" s="3" t="s">
        <v>55</v>
      </c>
      <c r="H1578" s="41"/>
      <c r="I1578" s="40"/>
      <c r="J1578" s="5" t="s">
        <v>56</v>
      </c>
      <c r="K1578" s="3" t="s">
        <v>122</v>
      </c>
      <c r="L1578" s="9" t="s">
        <v>78</v>
      </c>
      <c r="M1578" s="3" t="s">
        <v>123</v>
      </c>
      <c r="N1578" s="3" t="s">
        <v>124</v>
      </c>
      <c r="O1578" s="3" t="s">
        <v>7497</v>
      </c>
      <c r="P1578" s="3" t="s">
        <v>7498</v>
      </c>
      <c r="Q1578" s="4" t="s">
        <v>7499</v>
      </c>
      <c r="R1578" s="3" t="s">
        <v>128</v>
      </c>
      <c r="S1578" s="3" t="s">
        <v>129</v>
      </c>
      <c r="T1578" s="3" t="s">
        <v>146</v>
      </c>
      <c r="U1578" s="3" t="s">
        <v>7500</v>
      </c>
      <c r="V1578" s="22" t="str">
        <f t="shared" si="157"/>
        <v>RDFO; Hora de aviso: 12:40 13/04/2024; Solución: Se migra hilos desde los nodos; Hora de solución: 16:00 13/04/2024; Causa: Falla en la Red FiOp</v>
      </c>
      <c r="W1578" s="4" t="s">
        <v>132</v>
      </c>
      <c r="X1578" s="3"/>
      <c r="Y1578" s="3"/>
      <c r="Z1578" s="3" t="s">
        <v>69</v>
      </c>
      <c r="AA1578" s="3" t="s">
        <v>71</v>
      </c>
      <c r="AB1578" s="3">
        <v>0</v>
      </c>
      <c r="AC1578" s="3" t="s">
        <v>71</v>
      </c>
      <c r="AD1578" s="6">
        <v>0</v>
      </c>
      <c r="AE1578" s="7"/>
      <c r="AF1578" s="7"/>
      <c r="AG1578" s="6">
        <f>Tabla4[[#This Row],[Tiempo Parada de Reloj]]+Tabla4[[#This Row],[Tiempo Autorizado por Telefonica (no Máximo)]]</f>
        <v>0</v>
      </c>
      <c r="AH1578" s="7">
        <f t="shared" ca="1" si="154"/>
        <v>0.13888888888322981</v>
      </c>
      <c r="AI1578" s="8">
        <f t="shared" si="155"/>
        <v>0</v>
      </c>
      <c r="AJ1578" s="8">
        <f t="shared" ca="1" si="156"/>
        <v>3.3333333331975155</v>
      </c>
      <c r="AK1578" s="3" t="s">
        <v>72</v>
      </c>
      <c r="AL1578" s="3" t="s">
        <v>70</v>
      </c>
      <c r="AM1578" s="3" t="s">
        <v>88</v>
      </c>
      <c r="AN1578" s="3" t="s">
        <v>88</v>
      </c>
      <c r="AO1578" s="3" t="s">
        <v>106</v>
      </c>
      <c r="AP1578" s="3" t="s">
        <v>98</v>
      </c>
      <c r="AQ1578" s="23">
        <v>45398.368055555555</v>
      </c>
      <c r="AR1578" s="3"/>
      <c r="AS1578" s="23"/>
      <c r="AT1578" s="23"/>
      <c r="AU1578" s="3" t="s">
        <v>271</v>
      </c>
      <c r="AV1578" s="3" t="s">
        <v>4522</v>
      </c>
      <c r="AW1578" s="3" t="s">
        <v>307</v>
      </c>
      <c r="AX1578" s="3">
        <v>10.98344</v>
      </c>
      <c r="AY1578" s="3">
        <v>-74.830479999999994</v>
      </c>
      <c r="AZ1578" s="8" t="str">
        <f>+CONCATENATE("Reportan apertura en el enlace ",Tabla4[[#This Row],[Enlace]]," en el ",Tabla4[[#This Row],[Distancia óptica]]," ocasionado por ",Tabla4[[#This Row],[Causa del daño]])</f>
        <v>Reportan apertura en el enlace Mov. Colina Campestre - Mov. Estadio en el km 2,209 desde Nuevo Horizonte ocasionado por Falla en la Red FiOp</v>
      </c>
      <c r="BA1578" s="8" t="str">
        <f>+CONCATENATE("Para dar solución al incidente ",Tabla4[[#This Row],[Solución]])</f>
        <v>Para dar solución al incidente Se migra hilos desde los nodos</v>
      </c>
      <c r="BB1578" s="3" t="str">
        <f>+_xlfn.CONCAT(Tabla4[[#This Row],[Causa Raiz]]," ",Tabla4[[#This Row],[Solución2]]," (",Tabla4[[#This Row],[Anillo]],"- Cabecera: ",Tabla4[[#This Row],[Cabecera]],"- Operador: ",Tabla4[[#This Row],[Operador]],")")</f>
        <v>Reportan apertura en el enlace Mov. Colina Campestre - Mov. Estadio en el km 2,209 desde Nuevo Horizonte ocasionado por Falla en la Red FiOp Para dar solución al incidente Se migra hilos desde los nodos (LINEAL- Cabecera: Estadio- Operador: Colombia Telecomunicaciones)</v>
      </c>
    </row>
    <row r="1579" spans="1:54" s="2" customFormat="1" ht="199.5">
      <c r="A1579" s="38">
        <f t="shared" si="153"/>
        <v>1578</v>
      </c>
      <c r="B1579" s="3">
        <v>8499213</v>
      </c>
      <c r="C1579" s="3" t="s">
        <v>54</v>
      </c>
      <c r="D1579" s="23">
        <v>45395.569444444445</v>
      </c>
      <c r="E1579" s="23">
        <v>45395.8125</v>
      </c>
      <c r="F1579" s="1">
        <f t="shared" ca="1" si="158"/>
        <v>0.24305555555474712</v>
      </c>
      <c r="G1579" s="3" t="s">
        <v>55</v>
      </c>
      <c r="H1579" s="41"/>
      <c r="I1579" s="40"/>
      <c r="J1579" s="5" t="s">
        <v>56</v>
      </c>
      <c r="K1579" s="3" t="s">
        <v>359</v>
      </c>
      <c r="L1579" s="9" t="s">
        <v>58</v>
      </c>
      <c r="M1579" s="3" t="s">
        <v>360</v>
      </c>
      <c r="N1579" s="3" t="s">
        <v>483</v>
      </c>
      <c r="O1579" s="3" t="s">
        <v>7153</v>
      </c>
      <c r="P1579" s="3" t="s">
        <v>7501</v>
      </c>
      <c r="Q1579" s="4" t="s">
        <v>7502</v>
      </c>
      <c r="R1579" s="3" t="s">
        <v>1420</v>
      </c>
      <c r="S1579" s="3" t="s">
        <v>366</v>
      </c>
      <c r="T1579" s="3" t="s">
        <v>176</v>
      </c>
      <c r="U1579" s="3" t="s">
        <v>7313</v>
      </c>
      <c r="V1579" s="22" t="str">
        <f t="shared" si="157"/>
        <v>RLFO; Hora de aviso: 13:40 13/04/2024; Solución: Se realiza tendido de 200 mts de fibra y dos empalmes de 48 Hilos; Hora de solución: 19:30 13/04/2024; Causa: Intervención de Terceros. No Identificados</v>
      </c>
      <c r="W1579" s="4" t="s">
        <v>423</v>
      </c>
      <c r="X1579" s="3"/>
      <c r="Y1579" s="3"/>
      <c r="Z1579" s="3" t="s">
        <v>69</v>
      </c>
      <c r="AA1579" s="3" t="s">
        <v>71</v>
      </c>
      <c r="AB1579" s="3">
        <v>0</v>
      </c>
      <c r="AC1579" s="3" t="s">
        <v>71</v>
      </c>
      <c r="AD1579" s="6">
        <v>7.6388888888888895E-2</v>
      </c>
      <c r="AE1579" s="7"/>
      <c r="AF1579" s="7"/>
      <c r="AG1579" s="6">
        <f>Tabla4[[#This Row],[Tiempo Parada de Reloj]]+Tabla4[[#This Row],[Tiempo Autorizado por Telefonica (no Máximo)]]</f>
        <v>7.6388888888888895E-2</v>
      </c>
      <c r="AH1579" s="7">
        <f t="shared" ca="1" si="154"/>
        <v>0.16666666666585822</v>
      </c>
      <c r="AI1579" s="8">
        <f t="shared" si="155"/>
        <v>1.8333333333333335</v>
      </c>
      <c r="AJ1579" s="8">
        <f t="shared" ca="1" si="156"/>
        <v>3.9999999999805973</v>
      </c>
      <c r="AK1579" s="3" t="s">
        <v>72</v>
      </c>
      <c r="AL1579" s="3" t="s">
        <v>70</v>
      </c>
      <c r="AM1579" s="3" t="s">
        <v>73</v>
      </c>
      <c r="AN1579" s="3" t="s">
        <v>73</v>
      </c>
      <c r="AO1579" s="3" t="s">
        <v>106</v>
      </c>
      <c r="AP1579" s="3" t="s">
        <v>106</v>
      </c>
      <c r="AQ1579" s="23">
        <v>45396.797222222223</v>
      </c>
      <c r="AR1579" s="3"/>
      <c r="AS1579" s="23"/>
      <c r="AT1579" s="23"/>
      <c r="AU1579" s="3" t="s">
        <v>622</v>
      </c>
      <c r="AV1579" s="3" t="s">
        <v>69</v>
      </c>
      <c r="AW1579" s="3" t="s">
        <v>69</v>
      </c>
      <c r="AX1579" s="3">
        <v>6.2674899999999996</v>
      </c>
      <c r="AY1579" s="3">
        <v>-75.563180000000003</v>
      </c>
      <c r="AZ1579" s="8" t="str">
        <f>+CONCATENATE("Reportan apertura en el enlace ",Tabla4[[#This Row],[Enlace]]," en el ",Tabla4[[#This Row],[Distancia óptica]]," ocasionado por ",Tabla4[[#This Row],[Causa del daño]])</f>
        <v>Reportan apertura en el enlace Medellin centro - Aranjuez en el Km 6,3 desde Centro ocasionado por Intervención de Terceros. No Identificados</v>
      </c>
      <c r="BA1579" s="8" t="str">
        <f>+CONCATENATE("Para dar solución al incidente ",Tabla4[[#This Row],[Solución]])</f>
        <v>Para dar solución al incidente Se realiza tendido de 200 mts de fibra y dos empalmes de 48 Hilos</v>
      </c>
      <c r="BB1579" s="3" t="str">
        <f>+_xlfn.CONCAT(Tabla4[[#This Row],[Causa Raiz]]," ",Tabla4[[#This Row],[Solución2]]," (",Tabla4[[#This Row],[Anillo]],"- Cabecera: ",Tabla4[[#This Row],[Cabecera]],"- Operador: ",Tabla4[[#This Row],[Operador]],")")</f>
        <v>Reportan apertura en el enlace Medellin centro - Aranjuez en el Km 6,3 desde Centro ocasionado por Intervención de Terceros. No Identificados Para dar solución al incidente Se realiza tendido de 200 mts de fibra y dos empalmes de 48 Hilos (NA- Cabecera: NA- Operador: Colombia Telecomunicaciones)</v>
      </c>
    </row>
    <row r="1580" spans="1:54" s="2" customFormat="1" ht="185.25">
      <c r="A1580" s="38">
        <f t="shared" si="153"/>
        <v>1579</v>
      </c>
      <c r="B1580" s="3">
        <v>8499210</v>
      </c>
      <c r="C1580" s="3" t="s">
        <v>54</v>
      </c>
      <c r="D1580" s="23">
        <v>45395.569444444445</v>
      </c>
      <c r="E1580" s="23">
        <v>45395.8125</v>
      </c>
      <c r="F1580" s="1">
        <f t="shared" ca="1" si="158"/>
        <v>0.24305555555474712</v>
      </c>
      <c r="G1580" s="3" t="s">
        <v>55</v>
      </c>
      <c r="H1580" s="41"/>
      <c r="I1580" s="40"/>
      <c r="J1580" s="5" t="s">
        <v>56</v>
      </c>
      <c r="K1580" s="3" t="s">
        <v>93</v>
      </c>
      <c r="L1580" s="9" t="s">
        <v>58</v>
      </c>
      <c r="M1580" s="3" t="s">
        <v>59</v>
      </c>
      <c r="N1580" s="3" t="s">
        <v>60</v>
      </c>
      <c r="O1580" s="3" t="s">
        <v>7503</v>
      </c>
      <c r="P1580" s="3" t="s">
        <v>7504</v>
      </c>
      <c r="Q1580" s="4" t="s">
        <v>7505</v>
      </c>
      <c r="R1580" s="3" t="s">
        <v>378</v>
      </c>
      <c r="S1580" s="3" t="s">
        <v>65</v>
      </c>
      <c r="T1580" s="3" t="s">
        <v>66</v>
      </c>
      <c r="U1580" s="3" t="s">
        <v>7506</v>
      </c>
      <c r="V1580" s="22" t="str">
        <f t="shared" si="157"/>
        <v>RLFO; Hora de aviso: 13:40 13/04/2024; Solución: Se recupera 150 mts de reserva  y  se rehace una caja de empalme de 96 hilos; Hora de solución: 19:30 13/04/2024; Causa: Vandalismo</v>
      </c>
      <c r="W1580" s="4" t="s">
        <v>68</v>
      </c>
      <c r="X1580" s="3"/>
      <c r="Y1580" s="3"/>
      <c r="Z1580" s="3" t="s">
        <v>69</v>
      </c>
      <c r="AA1580" s="3" t="s">
        <v>71</v>
      </c>
      <c r="AB1580" s="3">
        <v>0</v>
      </c>
      <c r="AC1580" s="3" t="s">
        <v>71</v>
      </c>
      <c r="AD1580" s="6">
        <v>0.10416666666666667</v>
      </c>
      <c r="AE1580" s="7"/>
      <c r="AF1580" s="7"/>
      <c r="AG1580" s="6">
        <f>Tabla4[[#This Row],[Tiempo Parada de Reloj]]+Tabla4[[#This Row],[Tiempo Autorizado por Telefonica (no Máximo)]]</f>
        <v>0.10416666666666667</v>
      </c>
      <c r="AH1580" s="7">
        <f t="shared" ca="1" si="154"/>
        <v>0.13888888888808043</v>
      </c>
      <c r="AI1580" s="8">
        <f t="shared" si="155"/>
        <v>2.5</v>
      </c>
      <c r="AJ1580" s="8">
        <f t="shared" ca="1" si="156"/>
        <v>3.3333333333139303</v>
      </c>
      <c r="AK1580" s="3" t="s">
        <v>72</v>
      </c>
      <c r="AL1580" s="3" t="s">
        <v>70</v>
      </c>
      <c r="AM1580" s="3" t="s">
        <v>88</v>
      </c>
      <c r="AN1580" s="3" t="s">
        <v>88</v>
      </c>
      <c r="AO1580" s="3" t="s">
        <v>119</v>
      </c>
      <c r="AP1580" s="3" t="s">
        <v>119</v>
      </c>
      <c r="AQ1580" s="23">
        <v>45397.921527777777</v>
      </c>
      <c r="AR1580" s="3"/>
      <c r="AS1580" s="23"/>
      <c r="AT1580" s="23"/>
      <c r="AU1580" s="3" t="s">
        <v>100</v>
      </c>
      <c r="AV1580" s="3" t="s">
        <v>4369</v>
      </c>
      <c r="AW1580" s="3" t="s">
        <v>135</v>
      </c>
      <c r="AX1580" s="3">
        <v>4.6130199999999997</v>
      </c>
      <c r="AY1580" s="3">
        <v>-74.071219999999997</v>
      </c>
      <c r="AZ1580" s="8" t="str">
        <f>+CONCATENATE("Reportan apertura en el enlace ",Tabla4[[#This Row],[Enlace]]," en el ",Tabla4[[#This Row],[Distancia óptica]]," ocasionado por ",Tabla4[[#This Row],[Causa del daño]])</f>
        <v>Reportan apertura en el enlace Dto 51261 - Dto 51271 en el KM 0,900 desde 51261 ocasionado por Vandalismo</v>
      </c>
      <c r="BA1580" s="8" t="str">
        <f>+CONCATENATE("Para dar solución al incidente ",Tabla4[[#This Row],[Solución]])</f>
        <v>Para dar solución al incidente Se recupera 150 mts de reserva  y  se rehace una caja de empalme de 96 hilos</v>
      </c>
      <c r="BB1580" s="3" t="str">
        <f>+_xlfn.CONCAT(Tabla4[[#This Row],[Causa Raiz]]," ",Tabla4[[#This Row],[Solución2]]," (",Tabla4[[#This Row],[Anillo]],"- Cabecera: ",Tabla4[[#This Row],[Cabecera]],"- Operador: ",Tabla4[[#This Row],[Operador]],")")</f>
        <v>Reportan apertura en el enlace Dto 51261 - Dto 51271 en el KM 0,900 desde 51261 ocasionado por Vandalismo Para dar solución al incidente Se recupera 150 mts de reserva  y  se rehace una caja de empalme de 96 hilos (Lineal- Cabecera: telecom centro- Operador: Colombia Telecomunicaciones)</v>
      </c>
    </row>
    <row r="1581" spans="1:54" s="2" customFormat="1" ht="256.5">
      <c r="A1581" s="38">
        <f t="shared" si="153"/>
        <v>1580</v>
      </c>
      <c r="B1581" s="3">
        <v>8498924</v>
      </c>
      <c r="C1581" s="3" t="s">
        <v>163</v>
      </c>
      <c r="D1581" s="23">
        <v>45395.659722222219</v>
      </c>
      <c r="E1581" s="23">
        <v>45395.854166666664</v>
      </c>
      <c r="F1581" s="1">
        <f t="shared" ca="1" si="158"/>
        <v>0.19444444444525288</v>
      </c>
      <c r="G1581" s="3" t="s">
        <v>55</v>
      </c>
      <c r="H1581" s="41"/>
      <c r="I1581" s="40"/>
      <c r="J1581" s="5" t="s">
        <v>56</v>
      </c>
      <c r="K1581" s="3" t="s">
        <v>77</v>
      </c>
      <c r="L1581" s="9" t="s">
        <v>78</v>
      </c>
      <c r="M1581" s="3" t="s">
        <v>656</v>
      </c>
      <c r="N1581" s="3" t="s">
        <v>5827</v>
      </c>
      <c r="O1581" s="3" t="s">
        <v>7507</v>
      </c>
      <c r="P1581" s="3" t="s">
        <v>7508</v>
      </c>
      <c r="Q1581" s="4" t="s">
        <v>7509</v>
      </c>
      <c r="R1581" s="3" t="s">
        <v>400</v>
      </c>
      <c r="S1581" s="3" t="s">
        <v>249</v>
      </c>
      <c r="T1581" s="3" t="s">
        <v>176</v>
      </c>
      <c r="U1581" s="3" t="s">
        <v>7510</v>
      </c>
      <c r="V1581" s="22" t="str">
        <f t="shared" si="157"/>
        <v>RDFO; Hora de aviso: 15:50 13/04/2024; Solución: Se recuperan 100 mts de reserva de cable de 8 Hilos y se hace un empalme de 8 hilos en caja de 48 Hilos ; Hora de solución: 20:30 13/04/2024; Causa: Intervención de Terceros. No Identificados</v>
      </c>
      <c r="W1581" s="4" t="s">
        <v>160</v>
      </c>
      <c r="X1581" s="3"/>
      <c r="Y1581" s="3"/>
      <c r="Z1581" s="3" t="s">
        <v>69</v>
      </c>
      <c r="AA1581" s="3" t="s">
        <v>70</v>
      </c>
      <c r="AB1581" s="3">
        <v>8498924</v>
      </c>
      <c r="AC1581" s="3" t="s">
        <v>71</v>
      </c>
      <c r="AD1581" s="6">
        <v>0</v>
      </c>
      <c r="AE1581" s="7"/>
      <c r="AF1581" s="7"/>
      <c r="AG1581" s="6">
        <f>Tabla4[[#This Row],[Tiempo Parada de Reloj]]+Tabla4[[#This Row],[Tiempo Autorizado por Telefonica (no Máximo)]]</f>
        <v>0</v>
      </c>
      <c r="AH1581" s="7">
        <f t="shared" ca="1" si="154"/>
        <v>0.19444444444525288</v>
      </c>
      <c r="AI1581" s="8">
        <f t="shared" si="155"/>
        <v>0</v>
      </c>
      <c r="AJ1581" s="8">
        <f t="shared" ca="1" si="156"/>
        <v>4.6666666666860692</v>
      </c>
      <c r="AK1581" s="3" t="s">
        <v>73</v>
      </c>
      <c r="AL1581" s="3" t="s">
        <v>70</v>
      </c>
      <c r="AM1581" s="3" t="s">
        <v>106</v>
      </c>
      <c r="AN1581" s="3" t="s">
        <v>106</v>
      </c>
      <c r="AO1581" s="3" t="s">
        <v>98</v>
      </c>
      <c r="AP1581" s="3" t="s">
        <v>88</v>
      </c>
      <c r="AQ1581" s="23">
        <v>45405.987500000003</v>
      </c>
      <c r="AR1581" s="3"/>
      <c r="AS1581" s="23"/>
      <c r="AT1581" s="23"/>
      <c r="AU1581" s="3" t="s">
        <v>404</v>
      </c>
      <c r="AV1581" s="3" t="s">
        <v>7511</v>
      </c>
      <c r="AW1581" s="3" t="s">
        <v>7512</v>
      </c>
      <c r="AX1581" s="3">
        <v>5.4531000000000001</v>
      </c>
      <c r="AY1581" s="3">
        <v>-75.6494</v>
      </c>
      <c r="AZ1581" s="8" t="str">
        <f>+CONCATENATE("Reportan apertura en el enlace ",Tabla4[[#This Row],[Enlace]]," en el ",Tabla4[[#This Row],[Distancia óptica]]," ocasionado por ",Tabla4[[#This Row],[Causa del daño]])</f>
        <v>Reportan apertura en el enlace Mov. Terminal - Mov. Supia Centro en el km 0,150 desde Mov. Supia Centro ocasionado por Intervención de Terceros. No Identificados</v>
      </c>
      <c r="BA1581" s="8" t="str">
        <f>+CONCATENATE("Para dar solución al incidente ",Tabla4[[#This Row],[Solución]])</f>
        <v xml:space="preserve">Para dar solución al incidente Se recuperan 100 mts de reserva de cable de 8 Hilos y se hace un empalme de 8 hilos en caja de 48 Hilos </v>
      </c>
      <c r="BB1581" s="3" t="str">
        <f>+_xlfn.CONCAT(Tabla4[[#This Row],[Causa Raiz]]," ",Tabla4[[#This Row],[Solución2]]," (",Tabla4[[#This Row],[Anillo]],"- Cabecera: ",Tabla4[[#This Row],[Cabecera]],"- Operador: ",Tabla4[[#This Row],[Operador]],")")</f>
        <v>Reportan apertura en el enlace Mov. Terminal - Mov. Supia Centro en el km 0,150 desde Mov. Supia Centro ocasionado por Intervención de Terceros. No Identificados Para dar solución al incidente Se recuperan 100 mts de reserva de cable de 8 Hilos y se hace un empalme de 8 hilos en caja de 48 Hilos  (UK Supia centro- Cabecera: SUPIA CENTRO- Operador: Colombia Telecomunicaciones)</v>
      </c>
    </row>
    <row r="1582" spans="1:54" s="2" customFormat="1" ht="156.75">
      <c r="A1582" s="38">
        <f t="shared" si="153"/>
        <v>1581</v>
      </c>
      <c r="B1582" s="3">
        <v>8499727</v>
      </c>
      <c r="C1582" s="3" t="s">
        <v>54</v>
      </c>
      <c r="D1582" s="23">
        <v>45395.75</v>
      </c>
      <c r="E1582" s="23">
        <v>45395.751388888886</v>
      </c>
      <c r="F1582" s="1">
        <f t="shared" ca="1" si="158"/>
        <v>1.3888888861401938E-3</v>
      </c>
      <c r="G1582" s="3" t="s">
        <v>55</v>
      </c>
      <c r="H1582" s="41"/>
      <c r="I1582" s="40"/>
      <c r="J1582" s="5" t="s">
        <v>56</v>
      </c>
      <c r="K1582" s="3" t="s">
        <v>122</v>
      </c>
      <c r="L1582" s="9" t="s">
        <v>58</v>
      </c>
      <c r="M1582" s="3" t="s">
        <v>123</v>
      </c>
      <c r="N1582" s="3" t="s">
        <v>124</v>
      </c>
      <c r="O1582" s="3" t="s">
        <v>7513</v>
      </c>
      <c r="P1582" s="3" t="s">
        <v>1865</v>
      </c>
      <c r="Q1582" s="4" t="s">
        <v>7514</v>
      </c>
      <c r="R1582" s="3" t="s">
        <v>128</v>
      </c>
      <c r="S1582" s="3" t="s">
        <v>129</v>
      </c>
      <c r="T1582" s="3" t="s">
        <v>104</v>
      </c>
      <c r="U1582" s="3" t="s">
        <v>7515</v>
      </c>
      <c r="V1582" s="22" t="str">
        <f t="shared" si="157"/>
        <v>RLFO; Hora de aviso: 18:00 13/04/2024; Solución: se coneta hilos correctamente ; Hora de solución: 18:02 13/04/2024; Causa: Visita Fallida</v>
      </c>
      <c r="W1582" s="4" t="s">
        <v>132</v>
      </c>
      <c r="X1582" s="3"/>
      <c r="Y1582" s="3"/>
      <c r="Z1582" s="3" t="s">
        <v>69</v>
      </c>
      <c r="AA1582" s="3" t="s">
        <v>71</v>
      </c>
      <c r="AB1582" s="3">
        <v>0</v>
      </c>
      <c r="AC1582" s="3" t="s">
        <v>71</v>
      </c>
      <c r="AD1582" s="6">
        <v>0</v>
      </c>
      <c r="AE1582" s="7"/>
      <c r="AF1582" s="7"/>
      <c r="AG1582" s="6">
        <f>Tabla4[[#This Row],[Tiempo Parada de Reloj]]+Tabla4[[#This Row],[Tiempo Autorizado por Telefonica (no Máximo)]]</f>
        <v>0</v>
      </c>
      <c r="AH1582" s="7">
        <f t="shared" ca="1" si="154"/>
        <v>1.3888888861401938E-3</v>
      </c>
      <c r="AI1582" s="8">
        <f t="shared" si="155"/>
        <v>0</v>
      </c>
      <c r="AJ1582" s="8">
        <f t="shared" ca="1" si="156"/>
        <v>3.3333333267364651E-2</v>
      </c>
      <c r="AK1582" s="3" t="s">
        <v>88</v>
      </c>
      <c r="AL1582" s="3" t="s">
        <v>71</v>
      </c>
      <c r="AM1582" s="3" t="s">
        <v>88</v>
      </c>
      <c r="AN1582" s="3" t="s">
        <v>88</v>
      </c>
      <c r="AO1582" s="3" t="s">
        <v>88</v>
      </c>
      <c r="AP1582" s="3" t="s">
        <v>88</v>
      </c>
      <c r="AQ1582" s="23">
        <v>45395.6875</v>
      </c>
      <c r="AR1582" s="3"/>
      <c r="AS1582" s="23"/>
      <c r="AT1582" s="23"/>
      <c r="AU1582" s="3" t="s">
        <v>467</v>
      </c>
      <c r="AV1582" s="3" t="s">
        <v>69</v>
      </c>
      <c r="AW1582" s="3" t="s">
        <v>69</v>
      </c>
      <c r="AX1582" s="3" t="s">
        <v>69</v>
      </c>
      <c r="AY1582" s="3" t="s">
        <v>69</v>
      </c>
      <c r="AZ1582" s="8" t="str">
        <f>+CONCATENATE("Reportan apertura en el enlace ",Tabla4[[#This Row],[Enlace]]," en el ",Tabla4[[#This Row],[Distancia óptica]]," ocasionado por ",Tabla4[[#This Row],[Causa del daño]])</f>
        <v>Reportan apertura en el enlace Barranquilla caribe - Nuevo Horizonte en el km 0 ocasionado por Visita Fallida</v>
      </c>
      <c r="BA1582" s="8" t="str">
        <f>+CONCATENATE("Para dar solución al incidente ",Tabla4[[#This Row],[Solución]])</f>
        <v xml:space="preserve">Para dar solución al incidente se coneta hilos correctamente </v>
      </c>
      <c r="BB1582" s="3" t="str">
        <f>+_xlfn.CONCAT(Tabla4[[#This Row],[Causa Raiz]]," ",Tabla4[[#This Row],[Solución2]]," (",Tabla4[[#This Row],[Anillo]],"- Cabecera: ",Tabla4[[#This Row],[Cabecera]],"- Operador: ",Tabla4[[#This Row],[Operador]],")")</f>
        <v>Reportan apertura en el enlace Barranquilla caribe - Nuevo Horizonte en el km 0 ocasionado por Visita Fallida Para dar solución al incidente se coneta hilos correctamente  (NA- Cabecera: NA- Operador: Colombia Telecomunicaciones)</v>
      </c>
    </row>
    <row r="1583" spans="1:54" s="2" customFormat="1" ht="199.5">
      <c r="A1583" s="38">
        <f t="shared" si="153"/>
        <v>1582</v>
      </c>
      <c r="B1583" s="3">
        <v>8498789</v>
      </c>
      <c r="C1583" s="3" t="s">
        <v>54</v>
      </c>
      <c r="D1583" s="23">
        <v>45395.75</v>
      </c>
      <c r="E1583" s="23">
        <v>45396.5</v>
      </c>
      <c r="F1583" s="1">
        <f t="shared" ca="1" si="158"/>
        <v>0.75</v>
      </c>
      <c r="G1583" s="3" t="s">
        <v>55</v>
      </c>
      <c r="H1583" s="41"/>
      <c r="I1583" s="40"/>
      <c r="J1583" s="5" t="s">
        <v>56</v>
      </c>
      <c r="K1583" s="3" t="s">
        <v>122</v>
      </c>
      <c r="L1583" s="9" t="s">
        <v>78</v>
      </c>
      <c r="M1583" s="3" t="s">
        <v>123</v>
      </c>
      <c r="N1583" s="3" t="s">
        <v>124</v>
      </c>
      <c r="O1583" s="3" t="s">
        <v>7516</v>
      </c>
      <c r="P1583" s="3" t="s">
        <v>7517</v>
      </c>
      <c r="Q1583" s="4" t="s">
        <v>7518</v>
      </c>
      <c r="R1583" s="3" t="s">
        <v>128</v>
      </c>
      <c r="S1583" s="3" t="s">
        <v>129</v>
      </c>
      <c r="T1583" s="3" t="s">
        <v>146</v>
      </c>
      <c r="U1583" s="3" t="s">
        <v>7519</v>
      </c>
      <c r="V1583" s="22" t="str">
        <f t="shared" si="157"/>
        <v>RLFO; Hora de aviso: 18:00 13/04/2024; Solución: Se realiza Migración de hilos por otro cable; Hora de solución: 12:00 14/04/2024; Causa: Falla en la Red FiOp</v>
      </c>
      <c r="W1583" s="4" t="s">
        <v>132</v>
      </c>
      <c r="X1583" s="3"/>
      <c r="Y1583" s="3"/>
      <c r="Z1583" s="3" t="s">
        <v>69</v>
      </c>
      <c r="AA1583" s="3" t="s">
        <v>70</v>
      </c>
      <c r="AB1583" s="3">
        <v>8500002</v>
      </c>
      <c r="AC1583" s="3" t="s">
        <v>71</v>
      </c>
      <c r="AD1583" s="6">
        <v>0.66666666666666663</v>
      </c>
      <c r="AE1583" s="7"/>
      <c r="AF1583" s="7"/>
      <c r="AG1583" s="6">
        <f>Tabla4[[#This Row],[Tiempo Parada de Reloj]]+Tabla4[[#This Row],[Tiempo Autorizado por Telefonica (no Máximo)]]</f>
        <v>0.66666666666666663</v>
      </c>
      <c r="AH1583" s="7">
        <f t="shared" ca="1" si="154"/>
        <v>8.333333333333337E-2</v>
      </c>
      <c r="AI1583" s="8">
        <f t="shared" si="155"/>
        <v>16</v>
      </c>
      <c r="AJ1583" s="8">
        <f t="shared" ca="1" si="156"/>
        <v>2.0000000000000009</v>
      </c>
      <c r="AK1583" s="3" t="s">
        <v>73</v>
      </c>
      <c r="AL1583" s="3" t="s">
        <v>70</v>
      </c>
      <c r="AM1583" s="3" t="s">
        <v>106</v>
      </c>
      <c r="AN1583" s="3" t="s">
        <v>72</v>
      </c>
      <c r="AO1583" s="3" t="s">
        <v>119</v>
      </c>
      <c r="AP1583" s="3" t="s">
        <v>119</v>
      </c>
      <c r="AQ1583" s="23">
        <v>45397.876388888886</v>
      </c>
      <c r="AR1583" s="3"/>
      <c r="AS1583" s="23"/>
      <c r="AT1583" s="23"/>
      <c r="AU1583" s="3" t="s">
        <v>467</v>
      </c>
      <c r="AV1583" s="3" t="s">
        <v>7520</v>
      </c>
      <c r="AW1583" s="3" t="s">
        <v>1311</v>
      </c>
      <c r="AX1583" s="3">
        <v>10.981744000000001</v>
      </c>
      <c r="AY1583" s="3">
        <v>-74.771119999999996</v>
      </c>
      <c r="AZ1583" s="8" t="str">
        <f>+CONCATENATE("Reportan apertura en el enlace ",Tabla4[[#This Row],[Enlace]]," en el ",Tabla4[[#This Row],[Distancia óptica]]," ocasionado por ",Tabla4[[#This Row],[Causa del daño]])</f>
        <v>Reportan apertura en el enlace Mov. Barranquillita II - Mov. Barranquillita fija en el Km 0,516 desde Barranquillita fija ocasionado por Falla en la Red FiOp</v>
      </c>
      <c r="BA1583" s="8" t="str">
        <f>+CONCATENATE("Para dar solución al incidente ",Tabla4[[#This Row],[Solución]])</f>
        <v>Para dar solución al incidente Se realiza Migración de hilos por otro cable</v>
      </c>
      <c r="BB1583" s="3" t="str">
        <f>+_xlfn.CONCAT(Tabla4[[#This Row],[Causa Raiz]]," ",Tabla4[[#This Row],[Solución2]]," (",Tabla4[[#This Row],[Anillo]],"- Cabecera: ",Tabla4[[#This Row],[Cabecera]],"- Operador: ",Tabla4[[#This Row],[Operador]],")")</f>
        <v>Reportan apertura en el enlace Mov. Barranquillita II - Mov. Barranquillita fija en el Km 0,516 desde Barranquillita fija ocasionado por Falla en la Red FiOp Para dar solución al incidente Se realiza Migración de hilos por otro cable (UK- Cabecera: BARRANQUILLITA FIJA- Operador: Colombia Telecomunicaciones)</v>
      </c>
    </row>
    <row r="1584" spans="1:54" s="2" customFormat="1" ht="185.25">
      <c r="A1584" s="38">
        <f t="shared" si="153"/>
        <v>1583</v>
      </c>
      <c r="B1584" s="3">
        <v>8499423</v>
      </c>
      <c r="C1584" s="3" t="s">
        <v>54</v>
      </c>
      <c r="D1584" s="23">
        <v>45395.763888888891</v>
      </c>
      <c r="E1584" s="23">
        <v>45395.979166666664</v>
      </c>
      <c r="F1584" s="1">
        <f t="shared" ca="1" si="158"/>
        <v>0.21527777777373558</v>
      </c>
      <c r="G1584" s="3" t="s">
        <v>55</v>
      </c>
      <c r="H1584" s="41"/>
      <c r="I1584" s="40"/>
      <c r="J1584" s="5" t="s">
        <v>56</v>
      </c>
      <c r="K1584" s="3" t="s">
        <v>122</v>
      </c>
      <c r="L1584" s="9" t="s">
        <v>78</v>
      </c>
      <c r="M1584" s="3" t="s">
        <v>123</v>
      </c>
      <c r="N1584" s="3" t="s">
        <v>461</v>
      </c>
      <c r="O1584" s="3" t="s">
        <v>7521</v>
      </c>
      <c r="P1584" s="3" t="s">
        <v>7522</v>
      </c>
      <c r="Q1584" s="4" t="s">
        <v>7523</v>
      </c>
      <c r="R1584" s="3" t="s">
        <v>128</v>
      </c>
      <c r="S1584" s="3" t="s">
        <v>129</v>
      </c>
      <c r="T1584" s="3" t="s">
        <v>256</v>
      </c>
      <c r="U1584" s="3" t="s">
        <v>7524</v>
      </c>
      <c r="V1584" s="22" t="str">
        <f t="shared" si="157"/>
        <v>RLFO; Hora de aviso: 18:20 13/04/2024; Solución: Se Re hace empalme ubicado en el lugar de la medida ; Hora de solución: 23:30 13/04/2024; Causa: Falla de Empalme de FiOp</v>
      </c>
      <c r="W1584" s="4" t="s">
        <v>132</v>
      </c>
      <c r="X1584" s="3"/>
      <c r="Y1584" s="3"/>
      <c r="Z1584" s="3" t="s">
        <v>69</v>
      </c>
      <c r="AA1584" s="3" t="s">
        <v>70</v>
      </c>
      <c r="AB1584" s="3">
        <v>8499423</v>
      </c>
      <c r="AC1584" s="3" t="s">
        <v>71</v>
      </c>
      <c r="AD1584" s="6">
        <v>6.5277777777777782E-2</v>
      </c>
      <c r="AE1584" s="7"/>
      <c r="AF1584" s="7"/>
      <c r="AG1584" s="6">
        <f>Tabla4[[#This Row],[Tiempo Parada de Reloj]]+Tabla4[[#This Row],[Tiempo Autorizado por Telefonica (no Máximo)]]</f>
        <v>6.5277777777777782E-2</v>
      </c>
      <c r="AH1584" s="7">
        <f t="shared" ca="1" si="154"/>
        <v>0.14999999999595781</v>
      </c>
      <c r="AI1584" s="8">
        <f t="shared" si="155"/>
        <v>1.5666666666666669</v>
      </c>
      <c r="AJ1584" s="8">
        <f t="shared" ca="1" si="156"/>
        <v>3.5999999999029875</v>
      </c>
      <c r="AK1584" s="3" t="s">
        <v>73</v>
      </c>
      <c r="AL1584" s="3" t="s">
        <v>70</v>
      </c>
      <c r="AM1584" s="3" t="s">
        <v>106</v>
      </c>
      <c r="AN1584" s="3" t="s">
        <v>106</v>
      </c>
      <c r="AO1584" s="3" t="s">
        <v>119</v>
      </c>
      <c r="AP1584" s="3" t="s">
        <v>119</v>
      </c>
      <c r="AQ1584" s="23">
        <v>45397.738888888889</v>
      </c>
      <c r="AR1584" s="3"/>
      <c r="AS1584" s="23"/>
      <c r="AT1584" s="23"/>
      <c r="AU1584" s="3" t="s">
        <v>271</v>
      </c>
      <c r="AV1584" s="3" t="s">
        <v>1342</v>
      </c>
      <c r="AW1584" s="3" t="s">
        <v>151</v>
      </c>
      <c r="AX1584" s="3">
        <v>11.0205</v>
      </c>
      <c r="AY1584" s="3">
        <v>-74.871399999999994</v>
      </c>
      <c r="AZ1584" s="8" t="str">
        <f>+CONCATENATE("Reportan apertura en el enlace ",Tabla4[[#This Row],[Enlace]]," en el ",Tabla4[[#This Row],[Distancia óptica]]," ocasionado por ",Tabla4[[#This Row],[Causa del daño]])</f>
        <v>Reportan apertura en el enlace Mov. Caujarales - Mov. Pelu en el Km 3,8 desde Caujaral ocasionado por Falla de Empalme de FiOp</v>
      </c>
      <c r="BA1584" s="8" t="str">
        <f>+CONCATENATE("Para dar solución al incidente ",Tabla4[[#This Row],[Solución]])</f>
        <v xml:space="preserve">Para dar solución al incidente Se Re hace empalme ubicado en el lugar de la medida </v>
      </c>
      <c r="BB1584" s="3" t="str">
        <f>+_xlfn.CONCAT(Tabla4[[#This Row],[Causa Raiz]]," ",Tabla4[[#This Row],[Solución2]]," (",Tabla4[[#This Row],[Anillo]],"- Cabecera: ",Tabla4[[#This Row],[Cabecera]],"- Operador: ",Tabla4[[#This Row],[Operador]],")")</f>
        <v>Reportan apertura en el enlace Mov. Caujarales - Mov. Pelu en el Km 3,8 desde Caujaral ocasionado por Falla de Empalme de FiOp Para dar solución al incidente Se Re hace empalme ubicado en el lugar de la medida  (Lineal - Cabecera: Pelu- Operador: Colombia Telecomunicaciones)</v>
      </c>
    </row>
    <row r="1585" spans="1:54" s="2" customFormat="1" ht="213.75">
      <c r="A1585" s="38">
        <f t="shared" si="153"/>
        <v>1584</v>
      </c>
      <c r="B1585" s="3">
        <v>8499749</v>
      </c>
      <c r="C1585" s="3" t="s">
        <v>54</v>
      </c>
      <c r="D1585" s="23">
        <v>45395.833333333336</v>
      </c>
      <c r="E1585" s="23">
        <v>45396.052083333336</v>
      </c>
      <c r="F1585" s="1">
        <f t="shared" ca="1" si="158"/>
        <v>0.21875</v>
      </c>
      <c r="G1585" s="3" t="s">
        <v>55</v>
      </c>
      <c r="H1585" s="41"/>
      <c r="I1585" s="40"/>
      <c r="J1585" s="5" t="s">
        <v>56</v>
      </c>
      <c r="K1585" s="3" t="s">
        <v>93</v>
      </c>
      <c r="L1585" s="9" t="s">
        <v>58</v>
      </c>
      <c r="M1585" s="3" t="s">
        <v>59</v>
      </c>
      <c r="N1585" s="3" t="s">
        <v>60</v>
      </c>
      <c r="O1585" s="3" t="s">
        <v>7525</v>
      </c>
      <c r="P1585" s="3" t="s">
        <v>7526</v>
      </c>
      <c r="Q1585" s="4" t="s">
        <v>7527</v>
      </c>
      <c r="R1585" s="3" t="s">
        <v>378</v>
      </c>
      <c r="S1585" s="3" t="s">
        <v>65</v>
      </c>
      <c r="T1585" s="3" t="s">
        <v>66</v>
      </c>
      <c r="U1585" s="3" t="s">
        <v>7528</v>
      </c>
      <c r="V1585" s="22" t="str">
        <f t="shared" si="157"/>
        <v>RLFO; Hora de aviso: 20:00 13/04/2024; Solución: se recuperan 150 metros de reserva de F.O de 96 y se hace un empalme ; Hora de solución: 1:15 14/04/2024; Causa: Vandalismo</v>
      </c>
      <c r="W1585" s="4" t="s">
        <v>68</v>
      </c>
      <c r="X1585" s="3"/>
      <c r="Y1585" s="3"/>
      <c r="Z1585" s="3" t="s">
        <v>69</v>
      </c>
      <c r="AA1585" s="3" t="s">
        <v>70</v>
      </c>
      <c r="AB1585" s="3">
        <v>8499749</v>
      </c>
      <c r="AC1585" s="3" t="s">
        <v>71</v>
      </c>
      <c r="AD1585" s="6">
        <v>5.2083333333333336E-2</v>
      </c>
      <c r="AE1585" s="7"/>
      <c r="AF1585" s="7"/>
      <c r="AG1585" s="6">
        <f>Tabla4[[#This Row],[Tiempo Parada de Reloj]]+Tabla4[[#This Row],[Tiempo Autorizado por Telefonica (no Máximo)]]</f>
        <v>5.2083333333333336E-2</v>
      </c>
      <c r="AH1585" s="7">
        <f t="shared" ca="1" si="154"/>
        <v>0.16666666666666666</v>
      </c>
      <c r="AI1585" s="8">
        <f t="shared" si="155"/>
        <v>1.25</v>
      </c>
      <c r="AJ1585" s="8">
        <f t="shared" ca="1" si="156"/>
        <v>4</v>
      </c>
      <c r="AK1585" s="3" t="s">
        <v>88</v>
      </c>
      <c r="AL1585" s="3" t="s">
        <v>70</v>
      </c>
      <c r="AM1585" s="3" t="s">
        <v>106</v>
      </c>
      <c r="AN1585" s="3" t="s">
        <v>106</v>
      </c>
      <c r="AO1585" s="3" t="s">
        <v>106</v>
      </c>
      <c r="AP1585" s="3" t="s">
        <v>106</v>
      </c>
      <c r="AQ1585" s="23">
        <v>45397.455555555556</v>
      </c>
      <c r="AR1585" s="3"/>
      <c r="AS1585" s="23"/>
      <c r="AT1585" s="23"/>
      <c r="AU1585" s="3" t="s">
        <v>100</v>
      </c>
      <c r="AV1585" s="3" t="s">
        <v>837</v>
      </c>
      <c r="AW1585" s="3" t="s">
        <v>5800</v>
      </c>
      <c r="AX1585" s="3">
        <v>4.5746000000000002</v>
      </c>
      <c r="AY1585" s="3">
        <v>-74.095699999999994</v>
      </c>
      <c r="AZ1585" s="8" t="str">
        <f>+CONCATENATE("Reportan apertura en el enlace ",Tabla4[[#This Row],[Enlace]]," en el ",Tabla4[[#This Row],[Distancia óptica]]," ocasionado por ",Tabla4[[#This Row],[Causa del daño]])</f>
        <v>Reportan apertura en el enlace Progreso - Parroquia san Isidro alterno en el km 1,8 desde Progreso ocasionado por Vandalismo</v>
      </c>
      <c r="BA1585" s="8" t="str">
        <f>+CONCATENATE("Para dar solución al incidente ",Tabla4[[#This Row],[Solución]])</f>
        <v xml:space="preserve">Para dar solución al incidente se recuperan 150 metros de reserva de F.O de 96 y se hace un empalme </v>
      </c>
      <c r="BB1585" s="3" t="str">
        <f>+_xlfn.CONCAT(Tabla4[[#This Row],[Causa Raiz]]," ",Tabla4[[#This Row],[Solución2]]," (",Tabla4[[#This Row],[Anillo]],"- Cabecera: ",Tabla4[[#This Row],[Cabecera]],"- Operador: ",Tabla4[[#This Row],[Operador]],")")</f>
        <v>Reportan apertura en el enlace Progreso - Parroquia san Isidro alterno en el km 1,8 desde Progreso ocasionado por Vandalismo Para dar solución al incidente se recuperan 150 metros de reserva de F.O de 96 y se hace un empalme  (lineal - Cabecera: Progreso- Operador: Colombia Telecomunicaciones)</v>
      </c>
    </row>
    <row r="1586" spans="1:54" s="2" customFormat="1" ht="213.75">
      <c r="A1586" s="38">
        <f t="shared" si="153"/>
        <v>1585</v>
      </c>
      <c r="B1586" s="3">
        <v>8499314</v>
      </c>
      <c r="C1586" s="3" t="s">
        <v>54</v>
      </c>
      <c r="D1586" s="23">
        <v>45395.90625</v>
      </c>
      <c r="E1586" s="23">
        <v>45396.229166666664</v>
      </c>
      <c r="F1586" s="1">
        <f t="shared" ca="1" si="158"/>
        <v>0.32291666666424135</v>
      </c>
      <c r="G1586" s="3" t="s">
        <v>55</v>
      </c>
      <c r="H1586" s="41"/>
      <c r="I1586" s="40"/>
      <c r="J1586" s="5" t="s">
        <v>56</v>
      </c>
      <c r="K1586" s="3" t="s">
        <v>138</v>
      </c>
      <c r="L1586" s="9" t="s">
        <v>78</v>
      </c>
      <c r="M1586" s="3" t="s">
        <v>139</v>
      </c>
      <c r="N1586" s="3" t="s">
        <v>2020</v>
      </c>
      <c r="O1586" s="3" t="s">
        <v>7529</v>
      </c>
      <c r="P1586" s="3" t="s">
        <v>7530</v>
      </c>
      <c r="Q1586" s="4" t="s">
        <v>7531</v>
      </c>
      <c r="R1586" s="3" t="s">
        <v>725</v>
      </c>
      <c r="S1586" s="3" t="s">
        <v>145</v>
      </c>
      <c r="T1586" s="3" t="s">
        <v>380</v>
      </c>
      <c r="U1586" s="3" t="s">
        <v>6274</v>
      </c>
      <c r="V1586" s="22" t="str">
        <f t="shared" si="157"/>
        <v>RLFO; Hora de aviso: 21:45 13/04/2024; Solución: se realiza tendido de 150 metros de F.O de 24 hilos y se hacen dos empalmes de 24 hilos ; Hora de solución: 5:30 14/04/2024; Causa: Corto Circuito</v>
      </c>
      <c r="W1586" s="4" t="s">
        <v>557</v>
      </c>
      <c r="X1586" s="3"/>
      <c r="Y1586" s="3"/>
      <c r="Z1586" s="3" t="s">
        <v>69</v>
      </c>
      <c r="AA1586" s="3" t="s">
        <v>70</v>
      </c>
      <c r="AB1586" s="3">
        <v>6999726</v>
      </c>
      <c r="AC1586" s="3" t="s">
        <v>71</v>
      </c>
      <c r="AD1586" s="6">
        <v>0.15972222222222221</v>
      </c>
      <c r="AE1586" s="7"/>
      <c r="AF1586" s="7"/>
      <c r="AG1586" s="6">
        <f>Tabla4[[#This Row],[Tiempo Parada de Reloj]]+Tabla4[[#This Row],[Tiempo Autorizado por Telefonica (no Máximo)]]</f>
        <v>0.15972222222222221</v>
      </c>
      <c r="AH1586" s="7">
        <f t="shared" ca="1" si="154"/>
        <v>0.16319444444201914</v>
      </c>
      <c r="AI1586" s="8">
        <f t="shared" si="155"/>
        <v>3.833333333333333</v>
      </c>
      <c r="AJ1586" s="8">
        <f t="shared" ca="1" si="156"/>
        <v>3.9166666666084593</v>
      </c>
      <c r="AK1586" s="3" t="s">
        <v>73</v>
      </c>
      <c r="AL1586" s="3" t="s">
        <v>70</v>
      </c>
      <c r="AM1586" s="3" t="s">
        <v>106</v>
      </c>
      <c r="AN1586" s="3" t="s">
        <v>106</v>
      </c>
      <c r="AO1586" s="3" t="s">
        <v>73</v>
      </c>
      <c r="AP1586" s="3" t="s">
        <v>73</v>
      </c>
      <c r="AQ1586" s="23">
        <v>45398.828472222223</v>
      </c>
      <c r="AR1586" s="3"/>
      <c r="AS1586" s="23"/>
      <c r="AT1586" s="23"/>
      <c r="AU1586" s="3" t="s">
        <v>481</v>
      </c>
      <c r="AV1586" s="3" t="s">
        <v>2796</v>
      </c>
      <c r="AW1586" s="3" t="s">
        <v>135</v>
      </c>
      <c r="AX1586" s="3">
        <v>3.5135000000000001</v>
      </c>
      <c r="AY1586" s="3">
        <v>-76.305499999999995</v>
      </c>
      <c r="AZ1586" s="8" t="str">
        <f>+CONCATENATE("Reportan apertura en el enlace ",Tabla4[[#This Row],[Enlace]]," en el ",Tabla4[[#This Row],[Distancia óptica]]," ocasionado por ",Tabla4[[#This Row],[Causa del daño]])</f>
        <v>Reportan apertura en el enlace Mov. La Italia - Mov. El Lago Palmira en el km 1,2 desde La Italia ocasionado por Corto Circuito</v>
      </c>
      <c r="BA1586" s="8" t="str">
        <f>+CONCATENATE("Para dar solución al incidente ",Tabla4[[#This Row],[Solución]])</f>
        <v xml:space="preserve">Para dar solución al incidente se realiza tendido de 150 metros de F.O de 24 hilos y se hacen dos empalmes de 24 hilos </v>
      </c>
      <c r="BB1586" s="3" t="str">
        <f>+_xlfn.CONCAT(Tabla4[[#This Row],[Causa Raiz]]," ",Tabla4[[#This Row],[Solución2]]," (",Tabla4[[#This Row],[Anillo]],"- Cabecera: ",Tabla4[[#This Row],[Cabecera]],"- Operador: ",Tabla4[[#This Row],[Operador]],")")</f>
        <v>Reportan apertura en el enlace Mov. La Italia - Mov. El Lago Palmira en el km 1,2 desde La Italia ocasionado por Corto Circuito Para dar solución al incidente se realiza tendido de 150 metros de F.O de 24 hilos y se hacen dos empalmes de 24 hilos  (Lineal- Cabecera: Palmira Centro- Operador: Colombia Telecomunicaciones)</v>
      </c>
    </row>
    <row r="1587" spans="1:54" s="2" customFormat="1" ht="228">
      <c r="A1587" s="38">
        <f t="shared" si="153"/>
        <v>1586</v>
      </c>
      <c r="B1587" s="3">
        <v>8500001</v>
      </c>
      <c r="C1587" s="3" t="s">
        <v>54</v>
      </c>
      <c r="D1587" s="23">
        <v>45395.885416666664</v>
      </c>
      <c r="E1587" s="23">
        <v>45396.510416666664</v>
      </c>
      <c r="F1587" s="1">
        <f t="shared" ca="1" si="158"/>
        <v>0.625</v>
      </c>
      <c r="G1587" s="3" t="s">
        <v>55</v>
      </c>
      <c r="H1587" s="41"/>
      <c r="I1587" s="40"/>
      <c r="J1587" s="5" t="s">
        <v>56</v>
      </c>
      <c r="K1587" s="3" t="s">
        <v>122</v>
      </c>
      <c r="L1587" s="9" t="s">
        <v>58</v>
      </c>
      <c r="M1587" s="3" t="s">
        <v>123</v>
      </c>
      <c r="N1587" s="3" t="s">
        <v>124</v>
      </c>
      <c r="O1587" s="3" t="s">
        <v>7532</v>
      </c>
      <c r="P1587" s="3" t="s">
        <v>7533</v>
      </c>
      <c r="Q1587" s="4" t="s">
        <v>7534</v>
      </c>
      <c r="R1587" s="3" t="s">
        <v>128</v>
      </c>
      <c r="S1587" s="3" t="s">
        <v>129</v>
      </c>
      <c r="T1587" s="3" t="s">
        <v>66</v>
      </c>
      <c r="U1587" s="3" t="s">
        <v>7535</v>
      </c>
      <c r="V1587" s="22" t="str">
        <f t="shared" si="157"/>
        <v>RLFO; Hora de aviso: 21:15 13/04/2024; Solución: Se realiza un tendido de 150 mts para los dos cables de 48 hilos y se hacen cuatro empalmes de 48 hilos; Hora de solución: 12:15 14/04/2024; Causa: Vandalismo</v>
      </c>
      <c r="W1587" s="4" t="s">
        <v>132</v>
      </c>
      <c r="X1587" s="3"/>
      <c r="Y1587" s="3"/>
      <c r="Z1587" s="3" t="s">
        <v>69</v>
      </c>
      <c r="AA1587" s="3" t="s">
        <v>70</v>
      </c>
      <c r="AB1587" s="3" t="s">
        <v>7536</v>
      </c>
      <c r="AC1587" s="3" t="s">
        <v>71</v>
      </c>
      <c r="AD1587" s="6">
        <v>0.46111111111111114</v>
      </c>
      <c r="AE1587" s="7"/>
      <c r="AF1587" s="7"/>
      <c r="AG1587" s="6">
        <f>Tabla4[[#This Row],[Tiempo Parada de Reloj]]+Tabla4[[#This Row],[Tiempo Autorizado por Telefonica (no Máximo)]]</f>
        <v>0.46111111111111114</v>
      </c>
      <c r="AH1587" s="7">
        <f t="shared" ca="1" si="154"/>
        <v>0.16388888888888886</v>
      </c>
      <c r="AI1587" s="8">
        <f t="shared" si="155"/>
        <v>11.066666666666666</v>
      </c>
      <c r="AJ1587" s="8">
        <f t="shared" ca="1" si="156"/>
        <v>3.9333333333333327</v>
      </c>
      <c r="AK1587" s="3" t="s">
        <v>106</v>
      </c>
      <c r="AL1587" s="3" t="s">
        <v>70</v>
      </c>
      <c r="AM1587" s="3" t="s">
        <v>98</v>
      </c>
      <c r="AN1587" s="3" t="s">
        <v>98</v>
      </c>
      <c r="AO1587" s="3" t="s">
        <v>119</v>
      </c>
      <c r="AP1587" s="3" t="s">
        <v>119</v>
      </c>
      <c r="AQ1587" s="23">
        <v>45397.923611111109</v>
      </c>
      <c r="AR1587" s="3"/>
      <c r="AS1587" s="23"/>
      <c r="AT1587" s="23"/>
      <c r="AU1587" s="3" t="s">
        <v>467</v>
      </c>
      <c r="AV1587" s="3" t="s">
        <v>7537</v>
      </c>
      <c r="AW1587" s="3" t="s">
        <v>135</v>
      </c>
      <c r="AX1587" s="3">
        <v>10.981534999999999</v>
      </c>
      <c r="AY1587" s="3">
        <v>-74.774974999999998</v>
      </c>
      <c r="AZ1587" s="8" t="str">
        <f>+CONCATENATE("Reportan apertura en el enlace ",Tabla4[[#This Row],[Enlace]]," en el ",Tabla4[[#This Row],[Distancia óptica]]," ocasionado por ",Tabla4[[#This Row],[Causa del daño]])</f>
        <v>Reportan apertura en el enlace Barranquillita Fija - Barranquilla Batelsa Centro en el Km 1,7 desde Barranquilla Centro ocasionado por Vandalismo</v>
      </c>
      <c r="BA1587" s="8" t="str">
        <f>+CONCATENATE("Para dar solución al incidente ",Tabla4[[#This Row],[Solución]])</f>
        <v>Para dar solución al incidente Se realiza un tendido de 150 mts para los dos cables de 48 hilos y se hacen cuatro empalmes de 48 hilos</v>
      </c>
      <c r="BB1587" s="3" t="str">
        <f>+_xlfn.CONCAT(Tabla4[[#This Row],[Causa Raiz]]," ",Tabla4[[#This Row],[Solución2]]," (",Tabla4[[#This Row],[Anillo]],"- Cabecera: ",Tabla4[[#This Row],[Cabecera]],"- Operador: ",Tabla4[[#This Row],[Operador]],")")</f>
        <v>Reportan apertura en el enlace Barranquillita Fija - Barranquilla Batelsa Centro en el Km 1,7 desde Barranquilla Centro ocasionado por Vandalismo Para dar solución al incidente Se realiza un tendido de 150 mts para los dos cables de 48 hilos y se hacen cuatro empalmes de 48 hilos (Lineal- Cabecera: Barranquilla Centro- Operador: Colombia Telecomunicaciones)</v>
      </c>
    </row>
    <row r="1588" spans="1:54" s="2" customFormat="1" ht="199.5">
      <c r="A1588" s="38">
        <f t="shared" si="153"/>
        <v>1587</v>
      </c>
      <c r="B1588" s="3">
        <v>8500282</v>
      </c>
      <c r="C1588" s="3" t="s">
        <v>92</v>
      </c>
      <c r="D1588" s="23">
        <v>45395.864583333336</v>
      </c>
      <c r="E1588" s="23">
        <v>45397.354166666664</v>
      </c>
      <c r="F1588" s="1">
        <f t="shared" ca="1" si="158"/>
        <v>1.4895833333284827</v>
      </c>
      <c r="G1588" s="3" t="s">
        <v>55</v>
      </c>
      <c r="H1588" s="41"/>
      <c r="I1588" s="40"/>
      <c r="J1588" s="5" t="s">
        <v>56</v>
      </c>
      <c r="K1588" s="3" t="s">
        <v>77</v>
      </c>
      <c r="L1588" s="9" t="s">
        <v>58</v>
      </c>
      <c r="M1588" s="3" t="s">
        <v>507</v>
      </c>
      <c r="N1588" s="3" t="s">
        <v>888</v>
      </c>
      <c r="O1588" s="3" t="s">
        <v>889</v>
      </c>
      <c r="P1588" s="3" t="s">
        <v>7538</v>
      </c>
      <c r="Q1588" s="4" t="s">
        <v>7539</v>
      </c>
      <c r="R1588" s="3" t="s">
        <v>725</v>
      </c>
      <c r="S1588" s="3" t="s">
        <v>158</v>
      </c>
      <c r="T1588" s="3" t="s">
        <v>176</v>
      </c>
      <c r="U1588" s="3" t="s">
        <v>1378</v>
      </c>
      <c r="V1588" s="22" t="str">
        <f t="shared" si="157"/>
        <v>RTNFO; Hora de aviso: 20:45 13/04/2024; Solución: Se refusiona hilo abierto en caja de empalme existente; Hora de solución: 8:30 15/04/2024; Causa: Intervención de Terceros. No Identificados</v>
      </c>
      <c r="W1588" s="4" t="s">
        <v>160</v>
      </c>
      <c r="X1588" s="3"/>
      <c r="Y1588" s="3"/>
      <c r="Z1588" s="3" t="s">
        <v>69</v>
      </c>
      <c r="AA1588" s="3" t="s">
        <v>71</v>
      </c>
      <c r="AB1588" s="3">
        <v>0</v>
      </c>
      <c r="AC1588" s="3" t="s">
        <v>71</v>
      </c>
      <c r="AD1588" s="6">
        <v>1.3333333333333333</v>
      </c>
      <c r="AE1588" s="7"/>
      <c r="AF1588" s="7"/>
      <c r="AG1588" s="6">
        <f>Tabla4[[#This Row],[Tiempo Parada de Reloj]]+Tabla4[[#This Row],[Tiempo Autorizado por Telefonica (no Máximo)]]</f>
        <v>1.3333333333333333</v>
      </c>
      <c r="AH1588" s="7">
        <f t="shared" ca="1" si="154"/>
        <v>0.15624999999514944</v>
      </c>
      <c r="AI1588" s="8">
        <f t="shared" si="155"/>
        <v>32</v>
      </c>
      <c r="AJ1588" s="8">
        <f t="shared" ca="1" si="156"/>
        <v>3.7499999998835865</v>
      </c>
      <c r="AK1588" s="3" t="s">
        <v>106</v>
      </c>
      <c r="AL1588" s="3" t="s">
        <v>70</v>
      </c>
      <c r="AM1588" s="3" t="s">
        <v>98</v>
      </c>
      <c r="AN1588" s="3" t="s">
        <v>72</v>
      </c>
      <c r="AO1588" s="3" t="s">
        <v>73</v>
      </c>
      <c r="AP1588" s="3" t="s">
        <v>73</v>
      </c>
      <c r="AQ1588" s="23">
        <v>45398.59097222222</v>
      </c>
      <c r="AR1588" s="3"/>
      <c r="AS1588" s="23"/>
      <c r="AT1588" s="23"/>
      <c r="AU1588" s="3" t="s">
        <v>515</v>
      </c>
      <c r="AV1588" s="3" t="s">
        <v>6336</v>
      </c>
      <c r="AW1588" s="3" t="s">
        <v>1323</v>
      </c>
      <c r="AX1588" s="3">
        <v>2.9407220000000001</v>
      </c>
      <c r="AY1588" s="3">
        <v>-76.527221999999995</v>
      </c>
      <c r="AZ1588" s="8" t="str">
        <f>+CONCATENATE("Reportan apertura en el enlace ",Tabla4[[#This Row],[Enlace]]," en el ",Tabla4[[#This Row],[Distancia óptica]]," ocasionado por ",Tabla4[[#This Row],[Causa del daño]])</f>
        <v>Reportan apertura en el enlace Cali - Popayán en el km 79 desde Popayan  ocasionado por Intervención de Terceros. No Identificados</v>
      </c>
      <c r="BA1588" s="8" t="str">
        <f>+CONCATENATE("Para dar solución al incidente ",Tabla4[[#This Row],[Solución]])</f>
        <v>Para dar solución al incidente Se refusiona hilo abierto en caja de empalme existente</v>
      </c>
      <c r="BB1588" s="3" t="str">
        <f>+_xlfn.CONCAT(Tabla4[[#This Row],[Causa Raiz]]," ",Tabla4[[#This Row],[Solución2]]," (",Tabla4[[#This Row],[Anillo]],"- Cabecera: ",Tabla4[[#This Row],[Cabecera]],"- Operador: ",Tabla4[[#This Row],[Operador]],")")</f>
        <v>Reportan apertura en el enlace Cali - Popayán en el km 79 desde Popayan  ocasionado por Intervención de Terceros. No Identificados Para dar solución al incidente Se refusiona hilo abierto en caja de empalme existente (TRONCAL- Cabecera: POPAYAN CENTRO- Operador: Colombia Telecomunicaciones)</v>
      </c>
    </row>
    <row r="1589" spans="1:54" s="2" customFormat="1" ht="185.25">
      <c r="A1589" s="38">
        <f t="shared" si="153"/>
        <v>1588</v>
      </c>
      <c r="B1589" s="3">
        <v>8500123</v>
      </c>
      <c r="C1589" s="3" t="s">
        <v>54</v>
      </c>
      <c r="D1589" s="23">
        <v>45396.114583333336</v>
      </c>
      <c r="E1589" s="23">
        <v>45396.451388888891</v>
      </c>
      <c r="F1589" s="1">
        <f t="shared" ca="1" si="158"/>
        <v>0.33680555555474712</v>
      </c>
      <c r="G1589" s="3" t="s">
        <v>55</v>
      </c>
      <c r="H1589" s="41"/>
      <c r="I1589" s="40"/>
      <c r="J1589" s="5" t="s">
        <v>56</v>
      </c>
      <c r="K1589" s="3" t="s">
        <v>122</v>
      </c>
      <c r="L1589" s="9" t="s">
        <v>78</v>
      </c>
      <c r="M1589" s="3" t="s">
        <v>123</v>
      </c>
      <c r="N1589" s="3" t="s">
        <v>124</v>
      </c>
      <c r="O1589" s="3" t="s">
        <v>7540</v>
      </c>
      <c r="P1589" s="3" t="s">
        <v>7541</v>
      </c>
      <c r="Q1589" s="4" t="s">
        <v>7542</v>
      </c>
      <c r="R1589" s="3" t="s">
        <v>128</v>
      </c>
      <c r="S1589" s="3" t="s">
        <v>129</v>
      </c>
      <c r="T1589" s="3" t="s">
        <v>66</v>
      </c>
      <c r="U1589" s="3" t="s">
        <v>7543</v>
      </c>
      <c r="V1589" s="22" t="str">
        <f t="shared" si="157"/>
        <v>RLFO; Hora de aviso: 2:45 14/04/2024; Solución: Se realizo un tendido  de 300 mts y dos empalmes de 48 hilos; Hora de solución: 10:50 14/04/2024; Causa: Vandalismo</v>
      </c>
      <c r="W1589" s="4" t="s">
        <v>132</v>
      </c>
      <c r="X1589" s="3"/>
      <c r="Y1589" s="3"/>
      <c r="Z1589" s="3" t="s">
        <v>69</v>
      </c>
      <c r="AA1589" s="3" t="s">
        <v>70</v>
      </c>
      <c r="AB1589" s="3">
        <v>8500123</v>
      </c>
      <c r="AC1589" s="3" t="s">
        <v>71</v>
      </c>
      <c r="AD1589" s="6">
        <v>0.17847222222222223</v>
      </c>
      <c r="AE1589" s="7"/>
      <c r="AF1589" s="7"/>
      <c r="AG1589" s="6">
        <f>Tabla4[[#This Row],[Tiempo Parada de Reloj]]+Tabla4[[#This Row],[Tiempo Autorizado por Telefonica (no Máximo)]]</f>
        <v>0.17847222222222223</v>
      </c>
      <c r="AH1589" s="7">
        <f t="shared" ca="1" si="154"/>
        <v>0.15833333333252489</v>
      </c>
      <c r="AI1589" s="8">
        <f t="shared" si="155"/>
        <v>4.2833333333333332</v>
      </c>
      <c r="AJ1589" s="8">
        <f t="shared" ca="1" si="156"/>
        <v>3.7999999999805976</v>
      </c>
      <c r="AK1589" s="3" t="s">
        <v>106</v>
      </c>
      <c r="AL1589" s="3" t="s">
        <v>70</v>
      </c>
      <c r="AM1589" s="3" t="s">
        <v>98</v>
      </c>
      <c r="AN1589" s="3" t="s">
        <v>98</v>
      </c>
      <c r="AO1589" s="3" t="s">
        <v>119</v>
      </c>
      <c r="AP1589" s="3" t="s">
        <v>119</v>
      </c>
      <c r="AQ1589" s="23">
        <v>45397.986111111109</v>
      </c>
      <c r="AR1589" s="3"/>
      <c r="AS1589" s="23"/>
      <c r="AT1589" s="23"/>
      <c r="AU1589" s="3" t="s">
        <v>467</v>
      </c>
      <c r="AV1589" s="3" t="s">
        <v>4522</v>
      </c>
      <c r="AW1589" s="3" t="s">
        <v>135</v>
      </c>
      <c r="AX1589" s="3">
        <v>10.984465</v>
      </c>
      <c r="AY1589" s="3">
        <v>-74.824949000000004</v>
      </c>
      <c r="AZ1589" s="8" t="str">
        <f>+CONCATENATE("Reportan apertura en el enlace ",Tabla4[[#This Row],[Enlace]]," en el ",Tabla4[[#This Row],[Distancia óptica]]," ocasionado por ",Tabla4[[#This Row],[Causa del daño]])</f>
        <v>Reportan apertura en el enlace Mov. Pradera - Mov. Jobo en el Km 1,696 desde Colina Campestre ocasionado por Vandalismo</v>
      </c>
      <c r="BA1589" s="8" t="str">
        <f>+CONCATENATE("Para dar solución al incidente ",Tabla4[[#This Row],[Solución]])</f>
        <v>Para dar solución al incidente Se realizo un tendido  de 300 mts y dos empalmes de 48 hilos</v>
      </c>
      <c r="BB1589" s="3" t="str">
        <f>+_xlfn.CONCAT(Tabla4[[#This Row],[Causa Raiz]]," ",Tabla4[[#This Row],[Solución2]]," (",Tabla4[[#This Row],[Anillo]],"- Cabecera: ",Tabla4[[#This Row],[Cabecera]],"- Operador: ",Tabla4[[#This Row],[Operador]],")")</f>
        <v>Reportan apertura en el enlace Mov. Pradera - Mov. Jobo en el Km 1,696 desde Colina Campestre ocasionado por Vandalismo Para dar solución al incidente Se realizo un tendido  de 300 mts y dos empalmes de 48 hilos (Lineal- Cabecera: Estadio- Operador: Colombia Telecomunicaciones)</v>
      </c>
    </row>
    <row r="1590" spans="1:54" s="2" customFormat="1" ht="228">
      <c r="A1590" s="38">
        <f t="shared" si="153"/>
        <v>1589</v>
      </c>
      <c r="B1590" s="3">
        <v>8500604</v>
      </c>
      <c r="C1590" s="3" t="s">
        <v>54</v>
      </c>
      <c r="D1590" s="23">
        <v>45396.208333333336</v>
      </c>
      <c r="E1590" s="23">
        <v>45396.708333333336</v>
      </c>
      <c r="F1590" s="1">
        <f t="shared" ca="1" si="158"/>
        <v>0.5</v>
      </c>
      <c r="G1590" s="3" t="s">
        <v>55</v>
      </c>
      <c r="H1590" s="41"/>
      <c r="I1590" s="40"/>
      <c r="J1590" s="5" t="s">
        <v>56</v>
      </c>
      <c r="K1590" s="3" t="s">
        <v>138</v>
      </c>
      <c r="L1590" s="9" t="s">
        <v>58</v>
      </c>
      <c r="M1590" s="3" t="s">
        <v>139</v>
      </c>
      <c r="N1590" s="3" t="s">
        <v>140</v>
      </c>
      <c r="O1590" s="3" t="s">
        <v>7544</v>
      </c>
      <c r="P1590" s="3" t="s">
        <v>7545</v>
      </c>
      <c r="Q1590" s="4" t="s">
        <v>7546</v>
      </c>
      <c r="R1590" s="3" t="s">
        <v>7547</v>
      </c>
      <c r="S1590" s="3" t="s">
        <v>145</v>
      </c>
      <c r="T1590" s="3" t="s">
        <v>66</v>
      </c>
      <c r="U1590" s="3" t="s">
        <v>7548</v>
      </c>
      <c r="V1590" s="22" t="str">
        <f t="shared" si="157"/>
        <v>RLFO; Hora de aviso: 5:00 14/04/2024; Solución: Se realiza tendido de 400 metros de cable de 144 hilos para reparar todos los cables y se utilizan 4 cajas de empalme de 144 Hilos  ; Hora de solución: 17:00 14/04/2024; Causa: Vandalismo</v>
      </c>
      <c r="W1590" s="4" t="s">
        <v>557</v>
      </c>
      <c r="X1590" s="3"/>
      <c r="Y1590" s="3"/>
      <c r="Z1590" s="3" t="s">
        <v>69</v>
      </c>
      <c r="AA1590" s="3" t="s">
        <v>70</v>
      </c>
      <c r="AB1590" s="3">
        <v>8500645</v>
      </c>
      <c r="AC1590" s="3" t="s">
        <v>71</v>
      </c>
      <c r="AD1590" s="6">
        <v>0.33333333333333331</v>
      </c>
      <c r="AE1590" s="7"/>
      <c r="AF1590" s="7"/>
      <c r="AG1590" s="6">
        <f>Tabla4[[#This Row],[Tiempo Parada de Reloj]]+Tabla4[[#This Row],[Tiempo Autorizado por Telefonica (no Máximo)]]</f>
        <v>0.33333333333333331</v>
      </c>
      <c r="AH1590" s="7">
        <f t="shared" ca="1" si="154"/>
        <v>0.16666666666666669</v>
      </c>
      <c r="AI1590" s="8">
        <f t="shared" si="155"/>
        <v>8</v>
      </c>
      <c r="AJ1590" s="8">
        <f t="shared" ca="1" si="156"/>
        <v>4</v>
      </c>
      <c r="AK1590" s="3" t="s">
        <v>106</v>
      </c>
      <c r="AL1590" s="3" t="s">
        <v>70</v>
      </c>
      <c r="AM1590" s="3" t="s">
        <v>98</v>
      </c>
      <c r="AN1590" s="3" t="s">
        <v>73</v>
      </c>
      <c r="AO1590" s="3" t="s">
        <v>73</v>
      </c>
      <c r="AP1590" s="3" t="s">
        <v>4342</v>
      </c>
      <c r="AQ1590" s="23">
        <v>45398.868055555555</v>
      </c>
      <c r="AR1590" s="3"/>
      <c r="AS1590" s="23"/>
      <c r="AT1590" s="23"/>
      <c r="AU1590" s="3" t="s">
        <v>200</v>
      </c>
      <c r="AV1590" s="3" t="s">
        <v>482</v>
      </c>
      <c r="AW1590" s="3" t="s">
        <v>6337</v>
      </c>
      <c r="AX1590" s="3">
        <v>3.4624799999999998</v>
      </c>
      <c r="AY1590" s="3">
        <v>-76.521439999999998</v>
      </c>
      <c r="AZ1590" s="8" t="str">
        <f>+CONCATENATE("Reportan apertura en el enlace ",Tabla4[[#This Row],[Enlace]]," en el ",Tabla4[[#This Row],[Distancia óptica]]," ocasionado por ",Tabla4[[#This Row],[Causa del daño]])</f>
        <v>Reportan apertura en el enlace Cali - Vásquez Cobos en el Km 3,080 desde Cali Centro ocasionado por Vandalismo</v>
      </c>
      <c r="BA1590" s="8" t="str">
        <f>+CONCATENATE("Para dar solución al incidente ",Tabla4[[#This Row],[Solución]])</f>
        <v xml:space="preserve">Para dar solución al incidente Se realiza tendido de 400 metros de cable de 144 hilos para reparar todos los cables y se utilizan 4 cajas de empalme de 144 Hilos  </v>
      </c>
      <c r="BB1590" s="3" t="str">
        <f>+_xlfn.CONCAT(Tabla4[[#This Row],[Causa Raiz]]," ",Tabla4[[#This Row],[Solución2]]," (",Tabla4[[#This Row],[Anillo]],"- Cabecera: ",Tabla4[[#This Row],[Cabecera]],"- Operador: ",Tabla4[[#This Row],[Operador]],")")</f>
        <v>Reportan apertura en el enlace Cali - Vásquez Cobos en el Km 3,080 desde Cali Centro ocasionado por Vandalismo Para dar solución al incidente Se realiza tendido de 400 metros de cable de 144 hilos para reparar todos los cables y se utilizan 4 cajas de empalme de 144 Hilos   (Anillo 1B- Cabecera: Centro- Operador: Colombia Telecomunicaciones)</v>
      </c>
    </row>
    <row r="1591" spans="1:54" s="2" customFormat="1" ht="228">
      <c r="A1591" s="38">
        <f t="shared" si="153"/>
        <v>1590</v>
      </c>
      <c r="B1591" s="3">
        <v>8500650</v>
      </c>
      <c r="C1591" s="3" t="s">
        <v>54</v>
      </c>
      <c r="D1591" s="23">
        <v>45396.052083333336</v>
      </c>
      <c r="E1591" s="23">
        <v>45396.309027777781</v>
      </c>
      <c r="F1591" s="1">
        <f t="shared" ca="1" si="158"/>
        <v>0.25694444444525288</v>
      </c>
      <c r="G1591" s="3" t="s">
        <v>55</v>
      </c>
      <c r="H1591" s="41"/>
      <c r="I1591" s="40"/>
      <c r="J1591" s="5" t="s">
        <v>56</v>
      </c>
      <c r="K1591" s="3" t="s">
        <v>57</v>
      </c>
      <c r="L1591" s="9" t="s">
        <v>58</v>
      </c>
      <c r="M1591" s="3" t="s">
        <v>59</v>
      </c>
      <c r="N1591" s="3" t="s">
        <v>60</v>
      </c>
      <c r="O1591" s="3" t="s">
        <v>6132</v>
      </c>
      <c r="P1591" s="3" t="s">
        <v>7549</v>
      </c>
      <c r="Q1591" s="4" t="s">
        <v>7550</v>
      </c>
      <c r="R1591" s="3" t="s">
        <v>378</v>
      </c>
      <c r="S1591" s="3" t="s">
        <v>65</v>
      </c>
      <c r="T1591" s="3" t="s">
        <v>66</v>
      </c>
      <c r="U1591" s="3" t="s">
        <v>7551</v>
      </c>
      <c r="V1591" s="22" t="str">
        <f t="shared" si="157"/>
        <v>RLFO; Hora de aviso: 1:15 14/04/2024; Solución: Se preparan 4 metros de F.O de 96 hilos para hacer sangia con caja de emaplme nueva y fusionar los hilos en servicio ; Hora de solución: 7:25 14/04/2024; Causa: Vandalismo</v>
      </c>
      <c r="W1591" s="4" t="s">
        <v>68</v>
      </c>
      <c r="X1591" s="3"/>
      <c r="Y1591" s="3"/>
      <c r="Z1591" s="3" t="s">
        <v>69</v>
      </c>
      <c r="AA1591" s="3" t="s">
        <v>71</v>
      </c>
      <c r="AB1591" s="3">
        <v>0</v>
      </c>
      <c r="AC1591" s="3" t="s">
        <v>71</v>
      </c>
      <c r="AD1591" s="6">
        <v>9.375E-2</v>
      </c>
      <c r="AE1591" s="7"/>
      <c r="AF1591" s="7"/>
      <c r="AG1591" s="6">
        <f>Tabla4[[#This Row],[Tiempo Parada de Reloj]]+Tabla4[[#This Row],[Tiempo Autorizado por Telefonica (no Máximo)]]</f>
        <v>9.375E-2</v>
      </c>
      <c r="AH1591" s="7">
        <f t="shared" ca="1" si="154"/>
        <v>0.16319444444525288</v>
      </c>
      <c r="AI1591" s="8">
        <f t="shared" si="155"/>
        <v>2.25</v>
      </c>
      <c r="AJ1591" s="8">
        <f t="shared" ca="1" si="156"/>
        <v>3.9166666666860692</v>
      </c>
      <c r="AK1591" s="3" t="s">
        <v>106</v>
      </c>
      <c r="AL1591" s="3" t="s">
        <v>70</v>
      </c>
      <c r="AM1591" s="3" t="s">
        <v>98</v>
      </c>
      <c r="AN1591" s="3" t="s">
        <v>98</v>
      </c>
      <c r="AO1591" s="3" t="s">
        <v>119</v>
      </c>
      <c r="AP1591" s="3" t="s">
        <v>119</v>
      </c>
      <c r="AQ1591" s="23">
        <v>45397.925000000003</v>
      </c>
      <c r="AR1591" s="3"/>
      <c r="AS1591" s="23"/>
      <c r="AT1591" s="23"/>
      <c r="AU1591" s="3" t="s">
        <v>100</v>
      </c>
      <c r="AV1591" s="3" t="s">
        <v>837</v>
      </c>
      <c r="AW1591" s="3" t="s">
        <v>370</v>
      </c>
      <c r="AX1591" s="3">
        <v>4.5747</v>
      </c>
      <c r="AY1591" s="3">
        <v>-74.095699999999994</v>
      </c>
      <c r="AZ1591" s="8" t="str">
        <f>+CONCATENATE("Reportan apertura en el enlace ",Tabla4[[#This Row],[Enlace]]," en el ",Tabla4[[#This Row],[Distancia óptica]]," ocasionado por ",Tabla4[[#This Row],[Causa del daño]])</f>
        <v>Reportan apertura en el enlace Marruecos - Progreso en el km 1,81 desde Progreso ocasionado por Vandalismo</v>
      </c>
      <c r="BA1591" s="8" t="str">
        <f>+CONCATENATE("Para dar solución al incidente ",Tabla4[[#This Row],[Solución]])</f>
        <v xml:space="preserve">Para dar solución al incidente Se preparan 4 metros de F.O de 96 hilos para hacer sangia con caja de emaplme nueva y fusionar los hilos en servicio </v>
      </c>
      <c r="BB1591" s="3" t="str">
        <f>+_xlfn.CONCAT(Tabla4[[#This Row],[Causa Raiz]]," ",Tabla4[[#This Row],[Solución2]]," (",Tabla4[[#This Row],[Anillo]],"- Cabecera: ",Tabla4[[#This Row],[Cabecera]],"- Operador: ",Tabla4[[#This Row],[Operador]],")")</f>
        <v>Reportan apertura en el enlace Marruecos - Progreso en el km 1,81 desde Progreso ocasionado por Vandalismo Para dar solución al incidente Se preparan 4 metros de F.O de 96 hilos para hacer sangia con caja de emaplme nueva y fusionar los hilos en servicio  (lineal- Cabecera: Progreso- Operador: Colombia Telecomunicaciones)</v>
      </c>
    </row>
    <row r="1592" spans="1:54" s="2" customFormat="1" ht="199.5">
      <c r="A1592" s="38">
        <f t="shared" si="153"/>
        <v>1591</v>
      </c>
      <c r="B1592" s="3">
        <v>8500762</v>
      </c>
      <c r="C1592" s="3" t="s">
        <v>54</v>
      </c>
      <c r="D1592" s="23">
        <v>45396.302083333336</v>
      </c>
      <c r="E1592" s="23">
        <v>45396.472222222219</v>
      </c>
      <c r="F1592" s="1">
        <f t="shared" ca="1" si="158"/>
        <v>0.17013888888322981</v>
      </c>
      <c r="G1592" s="3" t="s">
        <v>55</v>
      </c>
      <c r="H1592" s="41"/>
      <c r="I1592" s="40"/>
      <c r="J1592" s="5" t="s">
        <v>56</v>
      </c>
      <c r="K1592" s="3" t="s">
        <v>340</v>
      </c>
      <c r="L1592" s="9" t="s">
        <v>78</v>
      </c>
      <c r="M1592" s="3" t="s">
        <v>341</v>
      </c>
      <c r="N1592" s="3" t="s">
        <v>342</v>
      </c>
      <c r="O1592" s="3" t="s">
        <v>7472</v>
      </c>
      <c r="P1592" s="3" t="s">
        <v>6566</v>
      </c>
      <c r="Q1592" s="4" t="s">
        <v>7552</v>
      </c>
      <c r="R1592" s="3" t="s">
        <v>1828</v>
      </c>
      <c r="S1592" s="3" t="s">
        <v>347</v>
      </c>
      <c r="T1592" s="3" t="s">
        <v>66</v>
      </c>
      <c r="U1592" s="3" t="s">
        <v>4499</v>
      </c>
      <c r="V1592" s="22" t="str">
        <f t="shared" si="157"/>
        <v>RLFO; Hora de aviso: 7:15 14/04/2024; Solución: Se recupero 20 mts de reserva y se hace un empalme de 48 hilos; Hora de solución: 11:20 14/04/2024; Causa: Vandalismo</v>
      </c>
      <c r="W1592" s="4" t="s">
        <v>349</v>
      </c>
      <c r="X1592" s="3"/>
      <c r="Y1592" s="3"/>
      <c r="Z1592" s="3" t="s">
        <v>69</v>
      </c>
      <c r="AA1592" s="3" t="s">
        <v>70</v>
      </c>
      <c r="AB1592" s="3">
        <v>8500762</v>
      </c>
      <c r="AC1592" s="3" t="s">
        <v>71</v>
      </c>
      <c r="AD1592" s="6">
        <v>0</v>
      </c>
      <c r="AE1592" s="7">
        <v>3.472222222222222E-3</v>
      </c>
      <c r="AF1592" s="7" t="s">
        <v>7553</v>
      </c>
      <c r="AG1592" s="6">
        <f>Tabla4[[#This Row],[Tiempo Parada de Reloj]]+Tabla4[[#This Row],[Tiempo Autorizado por Telefonica (no Máximo)]]</f>
        <v>3.472222222222222E-3</v>
      </c>
      <c r="AH1592" s="7">
        <f t="shared" ca="1" si="154"/>
        <v>0.17013888888322981</v>
      </c>
      <c r="AI1592" s="8">
        <f t="shared" si="155"/>
        <v>0</v>
      </c>
      <c r="AJ1592" s="8">
        <f t="shared" ca="1" si="156"/>
        <v>4.0833333331975155</v>
      </c>
      <c r="AK1592" s="3" t="s">
        <v>98</v>
      </c>
      <c r="AL1592" s="3" t="s">
        <v>70</v>
      </c>
      <c r="AM1592" s="3" t="s">
        <v>87</v>
      </c>
      <c r="AN1592" s="3" t="s">
        <v>87</v>
      </c>
      <c r="AO1592" s="3" t="s">
        <v>72</v>
      </c>
      <c r="AP1592" s="3" t="s">
        <v>72</v>
      </c>
      <c r="AQ1592" s="23">
        <v>45406.623611111114</v>
      </c>
      <c r="AR1592" s="3"/>
      <c r="AS1592" s="23"/>
      <c r="AT1592" s="23"/>
      <c r="AU1592" s="3" t="s">
        <v>351</v>
      </c>
      <c r="AV1592" s="3" t="s">
        <v>616</v>
      </c>
      <c r="AW1592" s="3" t="s">
        <v>7554</v>
      </c>
      <c r="AX1592" s="3">
        <v>4.4283999999999999</v>
      </c>
      <c r="AY1592" s="3">
        <v>-75.218400000000003</v>
      </c>
      <c r="AZ1592" s="8" t="str">
        <f>+CONCATENATE("Reportan apertura en el enlace ",Tabla4[[#This Row],[Enlace]]," en el ",Tabla4[[#This Row],[Distancia óptica]]," ocasionado por ",Tabla4[[#This Row],[Causa del daño]])</f>
        <v>Reportan apertura en el enlace Mov. Murillo Toro - Mov.La Gaitana en el Km 3 desde Piedra pintada ocasionado por Vandalismo</v>
      </c>
      <c r="BA1592" s="8" t="str">
        <f>+CONCATENATE("Para dar solución al incidente ",Tabla4[[#This Row],[Solución]])</f>
        <v>Para dar solución al incidente Se recupero 20 mts de reserva y se hace un empalme de 48 hilos</v>
      </c>
      <c r="BB1592" s="3" t="str">
        <f>+_xlfn.CONCAT(Tabla4[[#This Row],[Causa Raiz]]," ",Tabla4[[#This Row],[Solución2]]," (",Tabla4[[#This Row],[Anillo]],"- Cabecera: ",Tabla4[[#This Row],[Cabecera]],"- Operador: ",Tabla4[[#This Row],[Operador]],")")</f>
        <v>Reportan apertura en el enlace Mov. Murillo Toro - Mov.La Gaitana en el Km 3 desde Piedra pintada ocasionado por Vandalismo Para dar solución al incidente Se recupero 20 mts de reserva y se hace un empalme de 48 hilos (Murillo Toro- Cabecera: Piedra Pintada- Operador: Colombia Telecomunicaciones)</v>
      </c>
    </row>
    <row r="1593" spans="1:54" s="2" customFormat="1" ht="213.75">
      <c r="A1593" s="38">
        <f t="shared" si="153"/>
        <v>1592</v>
      </c>
      <c r="B1593" s="3">
        <v>8500740</v>
      </c>
      <c r="C1593" s="3" t="s">
        <v>54</v>
      </c>
      <c r="D1593" s="23">
        <v>45396.347222222219</v>
      </c>
      <c r="E1593" s="23">
        <v>45396.465277777781</v>
      </c>
      <c r="F1593" s="1">
        <f t="shared" ca="1" si="158"/>
        <v>0.11805555556202307</v>
      </c>
      <c r="G1593" s="3" t="s">
        <v>55</v>
      </c>
      <c r="H1593" s="41"/>
      <c r="I1593" s="40"/>
      <c r="J1593" s="5" t="s">
        <v>56</v>
      </c>
      <c r="K1593" s="3" t="s">
        <v>77</v>
      </c>
      <c r="L1593" s="9" t="s">
        <v>78</v>
      </c>
      <c r="M1593" s="3" t="s">
        <v>373</v>
      </c>
      <c r="N1593" s="3" t="s">
        <v>374</v>
      </c>
      <c r="O1593" s="3" t="s">
        <v>7555</v>
      </c>
      <c r="P1593" s="3" t="s">
        <v>7556</v>
      </c>
      <c r="Q1593" s="4" t="s">
        <v>7557</v>
      </c>
      <c r="R1593" s="3" t="s">
        <v>992</v>
      </c>
      <c r="S1593" s="3" t="s">
        <v>249</v>
      </c>
      <c r="T1593" s="3" t="s">
        <v>66</v>
      </c>
      <c r="U1593" s="3" t="s">
        <v>7558</v>
      </c>
      <c r="V1593" s="22" t="str">
        <f t="shared" si="157"/>
        <v>RLFO; Hora de aviso: 8:20 14/04/2024; Solución: Se recupero 20 mts de reserva y se hace un empalme de 8 hilos con caja de empalme de 24 hilos; Hora de solución: 11:10 14/04/2024; Causa: Vandalismo</v>
      </c>
      <c r="W1593" s="4" t="s">
        <v>160</v>
      </c>
      <c r="X1593" s="3"/>
      <c r="Y1593" s="3"/>
      <c r="Z1593" s="3" t="s">
        <v>69</v>
      </c>
      <c r="AA1593" s="3" t="s">
        <v>70</v>
      </c>
      <c r="AB1593" s="3">
        <v>8500740</v>
      </c>
      <c r="AC1593" s="3" t="s">
        <v>71</v>
      </c>
      <c r="AD1593" s="6">
        <v>0</v>
      </c>
      <c r="AE1593" s="7"/>
      <c r="AF1593" s="7"/>
      <c r="AG1593" s="6">
        <f>Tabla4[[#This Row],[Tiempo Parada de Reloj]]+Tabla4[[#This Row],[Tiempo Autorizado por Telefonica (no Máximo)]]</f>
        <v>0</v>
      </c>
      <c r="AH1593" s="7">
        <f t="shared" ca="1" si="154"/>
        <v>0.11805555556202307</v>
      </c>
      <c r="AI1593" s="8">
        <f t="shared" si="155"/>
        <v>0</v>
      </c>
      <c r="AJ1593" s="8">
        <f t="shared" ca="1" si="156"/>
        <v>2.8333333334885538</v>
      </c>
      <c r="AK1593" s="3" t="s">
        <v>98</v>
      </c>
      <c r="AL1593" s="3" t="s">
        <v>71</v>
      </c>
      <c r="AM1593" s="3" t="s">
        <v>69</v>
      </c>
      <c r="AN1593" s="3" t="s">
        <v>98</v>
      </c>
      <c r="AO1593" s="3" t="s">
        <v>119</v>
      </c>
      <c r="AP1593" s="3" t="s">
        <v>119</v>
      </c>
      <c r="AQ1593" s="23">
        <v>45397.716666666667</v>
      </c>
      <c r="AR1593" s="3"/>
      <c r="AS1593" s="23"/>
      <c r="AT1593" s="23"/>
      <c r="AU1593" s="3" t="s">
        <v>710</v>
      </c>
      <c r="AV1593" s="3" t="s">
        <v>7559</v>
      </c>
      <c r="AW1593" s="3" t="s">
        <v>7560</v>
      </c>
      <c r="AX1593" s="3">
        <v>4.1502999999999997</v>
      </c>
      <c r="AY1593" s="3">
        <v>-73.629400000000004</v>
      </c>
      <c r="AZ1593" s="8" t="str">
        <f>+CONCATENATE("Reportan apertura en el enlace ",Tabla4[[#This Row],[Enlace]]," en el ",Tabla4[[#This Row],[Distancia óptica]]," ocasionado por ",Tabla4[[#This Row],[Causa del daño]])</f>
        <v>Reportan apertura en el enlace Mov. Canaima - Mov. La Grama en el Km 0,119 desde Canaima ocasionado por Vandalismo</v>
      </c>
      <c r="BA1593" s="8" t="str">
        <f>+CONCATENATE("Para dar solución al incidente ",Tabla4[[#This Row],[Solución]])</f>
        <v>Para dar solución al incidente Se recupero 20 mts de reserva y se hace un empalme de 8 hilos con caja de empalme de 24 hilos</v>
      </c>
      <c r="BB1593" s="3" t="str">
        <f>+_xlfn.CONCAT(Tabla4[[#This Row],[Causa Raiz]]," ",Tabla4[[#This Row],[Solución2]]," (",Tabla4[[#This Row],[Anillo]],"- Cabecera: ",Tabla4[[#This Row],[Cabecera]],"- Operador: ",Tabla4[[#This Row],[Operador]],")")</f>
        <v>Reportan apertura en el enlace Mov. Canaima - Mov. La Grama en el Km 0,119 desde Canaima ocasionado por Vandalismo Para dar solución al incidente Se recupero 20 mts de reserva y se hace un empalme de 8 hilos con caja de empalme de 24 hilos (Uk Canaima- Cabecera: CANAIMA- Operador: Colombia Telecomunicaciones)</v>
      </c>
    </row>
    <row r="1594" spans="1:54" s="2" customFormat="1" ht="171">
      <c r="A1594" s="38">
        <f t="shared" si="153"/>
        <v>1593</v>
      </c>
      <c r="B1594" s="3">
        <v>8500934</v>
      </c>
      <c r="C1594" s="3" t="s">
        <v>136</v>
      </c>
      <c r="D1594" s="23">
        <v>45396.350694444445</v>
      </c>
      <c r="E1594" s="23">
        <v>45396.520833333336</v>
      </c>
      <c r="F1594" s="1">
        <f t="shared" ca="1" si="158"/>
        <v>0.17013888889050577</v>
      </c>
      <c r="G1594" s="3" t="s">
        <v>55</v>
      </c>
      <c r="H1594" s="41"/>
      <c r="I1594" s="40"/>
      <c r="J1594" s="5" t="s">
        <v>137</v>
      </c>
      <c r="K1594" s="3" t="s">
        <v>93</v>
      </c>
      <c r="L1594" s="9" t="s">
        <v>58</v>
      </c>
      <c r="M1594" s="3" t="s">
        <v>59</v>
      </c>
      <c r="N1594" s="3" t="s">
        <v>60</v>
      </c>
      <c r="O1594" s="3" t="s">
        <v>7561</v>
      </c>
      <c r="P1594" s="3" t="s">
        <v>7562</v>
      </c>
      <c r="Q1594" s="4" t="s">
        <v>7563</v>
      </c>
      <c r="R1594" s="3" t="s">
        <v>378</v>
      </c>
      <c r="S1594" s="3" t="s">
        <v>65</v>
      </c>
      <c r="T1594" s="3" t="s">
        <v>256</v>
      </c>
      <c r="U1594" s="3" t="s">
        <v>7564</v>
      </c>
      <c r="V1594" s="22" t="str">
        <f t="shared" si="157"/>
        <v>RBHFO; Hora de aviso: 8:25 14/04/2024; Solución: Se iddentifica hilo desde santa libraday se enruta en empalme; Hora de solución: 12:30 14/04/2024; Causa: Falla de Empalme de FiOp</v>
      </c>
      <c r="W1594" s="4" t="s">
        <v>5662</v>
      </c>
      <c r="X1594" s="3"/>
      <c r="Y1594" s="3"/>
      <c r="Z1594" s="3" t="s">
        <v>69</v>
      </c>
      <c r="AA1594" s="3" t="s">
        <v>71</v>
      </c>
      <c r="AB1594" s="3">
        <v>0</v>
      </c>
      <c r="AC1594" s="3" t="s">
        <v>71</v>
      </c>
      <c r="AD1594" s="6">
        <v>0</v>
      </c>
      <c r="AE1594" s="7"/>
      <c r="AF1594" s="7"/>
      <c r="AG1594" s="6">
        <f>Tabla4[[#This Row],[Tiempo Parada de Reloj]]+Tabla4[[#This Row],[Tiempo Autorizado por Telefonica (no Máximo)]]</f>
        <v>0</v>
      </c>
      <c r="AH1594" s="7">
        <f t="shared" ca="1" si="154"/>
        <v>0.17013888889050577</v>
      </c>
      <c r="AI1594" s="8">
        <f t="shared" si="155"/>
        <v>0</v>
      </c>
      <c r="AJ1594" s="8">
        <f t="shared" ca="1" si="156"/>
        <v>4.0833333333721384</v>
      </c>
      <c r="AK1594" s="3" t="s">
        <v>98</v>
      </c>
      <c r="AL1594" s="3" t="s">
        <v>71</v>
      </c>
      <c r="AM1594" s="3" t="s">
        <v>69</v>
      </c>
      <c r="AN1594" s="3" t="s">
        <v>98</v>
      </c>
      <c r="AO1594" s="3" t="s">
        <v>73</v>
      </c>
      <c r="AP1594" s="3" t="s">
        <v>73</v>
      </c>
      <c r="AQ1594" s="23">
        <v>45398.834027777775</v>
      </c>
      <c r="AR1594" s="3"/>
      <c r="AS1594" s="23"/>
      <c r="AT1594" s="23"/>
      <c r="AU1594" s="3" t="s">
        <v>107</v>
      </c>
      <c r="AV1594" s="3" t="s">
        <v>526</v>
      </c>
      <c r="AW1594" s="3" t="s">
        <v>5396</v>
      </c>
      <c r="AX1594" s="3">
        <v>4.5350799999999998</v>
      </c>
      <c r="AY1594" s="3">
        <v>-74.116010000000003</v>
      </c>
      <c r="AZ1594" s="8" t="str">
        <f>+CONCATENATE("Reportan apertura en el enlace ",Tabla4[[#This Row],[Enlace]]," en el ",Tabla4[[#This Row],[Distancia óptica]]," ocasionado por ",Tabla4[[#This Row],[Causa del daño]])</f>
        <v>Reportan apertura en el enlace Marruecos – Santa Librada en el Km 4,2 desde Marruecos ocasionado por Falla de Empalme de FiOp</v>
      </c>
      <c r="BA1594" s="8" t="str">
        <f>+CONCATENATE("Para dar solución al incidente ",Tabla4[[#This Row],[Solución]])</f>
        <v>Para dar solución al incidente Se iddentifica hilo desde santa libraday se enruta en empalme</v>
      </c>
      <c r="BB1594" s="3" t="str">
        <f>+_xlfn.CONCAT(Tabla4[[#This Row],[Causa Raiz]]," ",Tabla4[[#This Row],[Solución2]]," (",Tabla4[[#This Row],[Anillo]],"- Cabecera: ",Tabla4[[#This Row],[Cabecera]],"- Operador: ",Tabla4[[#This Row],[Operador]],")")</f>
        <v>Reportan apertura en el enlace Marruecos – Santa Librada en el Km 4,2 desde Marruecos ocasionado por Falla de Empalme de FiOp Para dar solución al incidente Se iddentifica hilo desde santa libraday se enruta en empalme (Anillo 60- Cabecera: Marruecos- Operador: Infraco)</v>
      </c>
    </row>
    <row r="1595" spans="1:54" s="2" customFormat="1" ht="171">
      <c r="A1595" s="38">
        <f t="shared" si="153"/>
        <v>1594</v>
      </c>
      <c r="B1595" s="3">
        <v>8501199</v>
      </c>
      <c r="C1595" s="3" t="s">
        <v>163</v>
      </c>
      <c r="D1595" s="23">
        <v>45396.375</v>
      </c>
      <c r="E1595" s="23">
        <v>45396.5625</v>
      </c>
      <c r="F1595" s="1">
        <f t="shared" ca="1" si="158"/>
        <v>0.1875</v>
      </c>
      <c r="G1595" s="3" t="s">
        <v>55</v>
      </c>
      <c r="H1595" s="41"/>
      <c r="I1595" s="40"/>
      <c r="J1595" s="5" t="s">
        <v>56</v>
      </c>
      <c r="K1595" s="3" t="s">
        <v>108</v>
      </c>
      <c r="L1595" s="9" t="s">
        <v>58</v>
      </c>
      <c r="M1595" s="3" t="s">
        <v>228</v>
      </c>
      <c r="N1595" s="3" t="s">
        <v>315</v>
      </c>
      <c r="O1595" s="3" t="s">
        <v>316</v>
      </c>
      <c r="P1595" s="3" t="s">
        <v>7565</v>
      </c>
      <c r="Q1595" s="4" t="s">
        <v>7566</v>
      </c>
      <c r="R1595" s="3" t="s">
        <v>233</v>
      </c>
      <c r="S1595" s="3" t="s">
        <v>115</v>
      </c>
      <c r="T1595" s="3" t="s">
        <v>146</v>
      </c>
      <c r="U1595" s="3" t="s">
        <v>7567</v>
      </c>
      <c r="V1595" s="22" t="str">
        <f t="shared" si="157"/>
        <v>RDFO; Hora de aviso: 9:00 14/04/2024; Solución: Se realiza Migración entre empalmes; Hora de solución: 13:30 14/04/2024; Causa: Falla en la Red FiOp</v>
      </c>
      <c r="W1595" s="4" t="s">
        <v>118</v>
      </c>
      <c r="X1595" s="3"/>
      <c r="Y1595" s="3"/>
      <c r="Z1595" s="3" t="s">
        <v>69</v>
      </c>
      <c r="AA1595" s="3" t="s">
        <v>70</v>
      </c>
      <c r="AB1595" s="3">
        <v>8501196</v>
      </c>
      <c r="AC1595" s="3" t="s">
        <v>71</v>
      </c>
      <c r="AD1595" s="6">
        <v>0</v>
      </c>
      <c r="AE1595" s="7"/>
      <c r="AF1595" s="7"/>
      <c r="AG1595" s="6">
        <f>Tabla4[[#This Row],[Tiempo Parada de Reloj]]+Tabla4[[#This Row],[Tiempo Autorizado por Telefonica (no Máximo)]]</f>
        <v>0</v>
      </c>
      <c r="AH1595" s="7">
        <f t="shared" ca="1" si="154"/>
        <v>0.1875</v>
      </c>
      <c r="AI1595" s="8">
        <f t="shared" si="155"/>
        <v>0</v>
      </c>
      <c r="AJ1595" s="8">
        <f t="shared" ca="1" si="156"/>
        <v>4.5</v>
      </c>
      <c r="AK1595" s="3" t="s">
        <v>98</v>
      </c>
      <c r="AL1595" s="3" t="s">
        <v>70</v>
      </c>
      <c r="AM1595" s="3" t="s">
        <v>73</v>
      </c>
      <c r="AN1595" s="3" t="s">
        <v>73</v>
      </c>
      <c r="AO1595" s="3" t="s">
        <v>98</v>
      </c>
      <c r="AP1595" s="3" t="s">
        <v>98</v>
      </c>
      <c r="AQ1595" s="23">
        <v>45398.496527777781</v>
      </c>
      <c r="AR1595" s="3"/>
      <c r="AS1595" s="23"/>
      <c r="AT1595" s="23"/>
      <c r="AU1595" s="3" t="s">
        <v>237</v>
      </c>
      <c r="AV1595" s="3" t="s">
        <v>1233</v>
      </c>
      <c r="AW1595" s="3" t="s">
        <v>370</v>
      </c>
      <c r="AX1595" s="3">
        <v>11.280034000000001</v>
      </c>
      <c r="AY1595" s="3">
        <v>-73.871488999999997</v>
      </c>
      <c r="AZ1595" s="8" t="str">
        <f>+CONCATENATE("Reportan apertura en el enlace ",Tabla4[[#This Row],[Enlace]]," en el ",Tabla4[[#This Row],[Distancia óptica]]," ocasionado por ",Tabla4[[#This Row],[Causa del daño]])</f>
        <v>Reportan apertura en el enlace Santa Marta - Guachaca en el km 2 desde Guachaca ocasionado por Falla en la Red FiOp</v>
      </c>
      <c r="BA1595" s="8" t="str">
        <f>+CONCATENATE("Para dar solución al incidente ",Tabla4[[#This Row],[Solución]])</f>
        <v>Para dar solución al incidente Se realiza Migración entre empalmes</v>
      </c>
      <c r="BB1595" s="3" t="str">
        <f>+_xlfn.CONCAT(Tabla4[[#This Row],[Causa Raiz]]," ",Tabla4[[#This Row],[Solución2]]," (",Tabla4[[#This Row],[Anillo]],"- Cabecera: ",Tabla4[[#This Row],[Cabecera]],"- Operador: ",Tabla4[[#This Row],[Operador]],")")</f>
        <v>Reportan apertura en el enlace Santa Marta - Guachaca en el km 2 desde Guachaca ocasionado por Falla en la Red FiOp Para dar solución al incidente Se realiza Migración entre empalmes (lineal- Cabecera: Santa Marta- Operador: Colombia Telecomunicaciones)</v>
      </c>
    </row>
    <row r="1596" spans="1:54" s="2" customFormat="1" ht="199.5">
      <c r="A1596" s="38">
        <f t="shared" si="153"/>
        <v>1595</v>
      </c>
      <c r="B1596" s="3">
        <v>8501223</v>
      </c>
      <c r="C1596" s="3" t="s">
        <v>54</v>
      </c>
      <c r="D1596" s="23">
        <v>45396.451388888891</v>
      </c>
      <c r="E1596" s="23">
        <v>45396.545138888891</v>
      </c>
      <c r="F1596" s="1">
        <f t="shared" ca="1" si="158"/>
        <v>9.375E-2</v>
      </c>
      <c r="G1596" s="3" t="s">
        <v>55</v>
      </c>
      <c r="H1596" s="41"/>
      <c r="I1596" s="40"/>
      <c r="J1596" s="5" t="s">
        <v>56</v>
      </c>
      <c r="K1596" s="3" t="s">
        <v>122</v>
      </c>
      <c r="L1596" s="9" t="s">
        <v>78</v>
      </c>
      <c r="M1596" s="3" t="s">
        <v>123</v>
      </c>
      <c r="N1596" s="3" t="s">
        <v>124</v>
      </c>
      <c r="O1596" s="3" t="s">
        <v>7540</v>
      </c>
      <c r="P1596" s="3" t="s">
        <v>7568</v>
      </c>
      <c r="Q1596" s="4" t="s">
        <v>7569</v>
      </c>
      <c r="R1596" s="3" t="s">
        <v>128</v>
      </c>
      <c r="S1596" s="3" t="s">
        <v>129</v>
      </c>
      <c r="T1596" s="3" t="s">
        <v>66</v>
      </c>
      <c r="U1596" s="3" t="s">
        <v>7570</v>
      </c>
      <c r="V1596" s="22" t="str">
        <f t="shared" si="157"/>
        <v>RLFO; Hora de aviso: 10:50 14/04/2024; Solución: Se recuperan 150 mts de reserva y se hace un empalme de 48 hilos; Hora de solución: 13:05 14/04/2024; Causa: Vandalismo</v>
      </c>
      <c r="W1596" s="4" t="s">
        <v>132</v>
      </c>
      <c r="X1596" s="3"/>
      <c r="Y1596" s="3"/>
      <c r="Z1596" s="3" t="s">
        <v>69</v>
      </c>
      <c r="AA1596" s="3" t="s">
        <v>70</v>
      </c>
      <c r="AB1596" s="3">
        <v>8500123</v>
      </c>
      <c r="AC1596" s="3" t="s">
        <v>71</v>
      </c>
      <c r="AD1596" s="6">
        <v>0</v>
      </c>
      <c r="AE1596" s="7"/>
      <c r="AF1596" s="7"/>
      <c r="AG1596" s="6">
        <f>Tabla4[[#This Row],[Tiempo Parada de Reloj]]+Tabla4[[#This Row],[Tiempo Autorizado por Telefonica (no Máximo)]]</f>
        <v>0</v>
      </c>
      <c r="AH1596" s="7">
        <f t="shared" ca="1" si="154"/>
        <v>9.375E-2</v>
      </c>
      <c r="AI1596" s="8">
        <f t="shared" si="155"/>
        <v>0</v>
      </c>
      <c r="AJ1596" s="8">
        <f t="shared" ca="1" si="156"/>
        <v>2.25</v>
      </c>
      <c r="AK1596" s="3" t="s">
        <v>98</v>
      </c>
      <c r="AL1596" s="3" t="s">
        <v>71</v>
      </c>
      <c r="AM1596" s="3" t="s">
        <v>69</v>
      </c>
      <c r="AN1596" s="3" t="s">
        <v>98</v>
      </c>
      <c r="AO1596" s="3" t="s">
        <v>73</v>
      </c>
      <c r="AP1596" s="3" t="s">
        <v>73</v>
      </c>
      <c r="AQ1596" s="23">
        <v>45398.779861111114</v>
      </c>
      <c r="AR1596" s="3"/>
      <c r="AS1596" s="23"/>
      <c r="AT1596" s="23"/>
      <c r="AU1596" s="3" t="s">
        <v>467</v>
      </c>
      <c r="AV1596" s="3" t="s">
        <v>4522</v>
      </c>
      <c r="AW1596" s="3" t="s">
        <v>135</v>
      </c>
      <c r="AX1596" s="3">
        <v>10.984605</v>
      </c>
      <c r="AY1596" s="3">
        <v>-74.824347000000003</v>
      </c>
      <c r="AZ1596" s="8" t="str">
        <f>+CONCATENATE("Reportan apertura en el enlace ",Tabla4[[#This Row],[Enlace]]," en el ",Tabla4[[#This Row],[Distancia óptica]]," ocasionado por ",Tabla4[[#This Row],[Causa del daño]])</f>
        <v>Reportan apertura en el enlace Mov. Pradera - Mov. Jobo en el Km 2,097 desde Colina Campestre ocasionado por Vandalismo</v>
      </c>
      <c r="BA1596" s="8" t="str">
        <f>+CONCATENATE("Para dar solución al incidente ",Tabla4[[#This Row],[Solución]])</f>
        <v>Para dar solución al incidente Se recuperan 150 mts de reserva y se hace un empalme de 48 hilos</v>
      </c>
      <c r="BB1596" s="3" t="str">
        <f>+_xlfn.CONCAT(Tabla4[[#This Row],[Causa Raiz]]," ",Tabla4[[#This Row],[Solución2]]," (",Tabla4[[#This Row],[Anillo]],"- Cabecera: ",Tabla4[[#This Row],[Cabecera]],"- Operador: ",Tabla4[[#This Row],[Operador]],")")</f>
        <v>Reportan apertura en el enlace Mov. Pradera - Mov. Jobo en el Km 2,097 desde Colina Campestre ocasionado por Vandalismo Para dar solución al incidente Se recuperan 150 mts de reserva y se hace un empalme de 48 hilos (Lineal- Cabecera: Estadio- Operador: Colombia Telecomunicaciones)</v>
      </c>
    </row>
    <row r="1597" spans="1:54" s="2" customFormat="1" ht="171">
      <c r="A1597" s="38">
        <f t="shared" si="153"/>
        <v>1596</v>
      </c>
      <c r="B1597" s="3">
        <v>8501306</v>
      </c>
      <c r="C1597" s="3" t="s">
        <v>54</v>
      </c>
      <c r="D1597" s="23">
        <v>45396.534722222219</v>
      </c>
      <c r="E1597" s="23">
        <v>45396.536111111112</v>
      </c>
      <c r="F1597" s="1">
        <f t="shared" ca="1" si="158"/>
        <v>1.3888888934161514E-3</v>
      </c>
      <c r="G1597" s="3" t="s">
        <v>55</v>
      </c>
      <c r="H1597" s="41"/>
      <c r="I1597" s="40"/>
      <c r="J1597" s="5" t="s">
        <v>56</v>
      </c>
      <c r="K1597" s="3" t="s">
        <v>93</v>
      </c>
      <c r="L1597" s="9" t="s">
        <v>78</v>
      </c>
      <c r="M1597" s="3" t="s">
        <v>59</v>
      </c>
      <c r="N1597" s="3" t="s">
        <v>60</v>
      </c>
      <c r="O1597" s="3" t="s">
        <v>7571</v>
      </c>
      <c r="P1597" s="3" t="s">
        <v>325</v>
      </c>
      <c r="Q1597" s="4" t="s">
        <v>7572</v>
      </c>
      <c r="R1597" s="3" t="s">
        <v>378</v>
      </c>
      <c r="S1597" s="3" t="s">
        <v>65</v>
      </c>
      <c r="T1597" s="3" t="s">
        <v>104</v>
      </c>
      <c r="U1597" s="3" t="s">
        <v>7573</v>
      </c>
      <c r="V1597" s="22" t="str">
        <f t="shared" si="157"/>
        <v>RLFO; Hora de aviso: 12:50 14/04/2024; Solución: Se certifica fibra con pruebas, hilos continuos; Hora de solución: 12:52 14/04/2024; Causa: Visita Fallida</v>
      </c>
      <c r="W1597" s="4" t="s">
        <v>5662</v>
      </c>
      <c r="X1597" s="3"/>
      <c r="Y1597" s="3"/>
      <c r="Z1597" s="3" t="s">
        <v>69</v>
      </c>
      <c r="AA1597" s="3" t="s">
        <v>71</v>
      </c>
      <c r="AB1597" s="3">
        <v>0</v>
      </c>
      <c r="AC1597" s="3" t="s">
        <v>71</v>
      </c>
      <c r="AD1597" s="6">
        <v>0</v>
      </c>
      <c r="AE1597" s="7"/>
      <c r="AF1597" s="7"/>
      <c r="AG1597" s="6">
        <f>Tabla4[[#This Row],[Tiempo Parada de Reloj]]+Tabla4[[#This Row],[Tiempo Autorizado por Telefonica (no Máximo)]]</f>
        <v>0</v>
      </c>
      <c r="AH1597" s="7">
        <f t="shared" ca="1" si="154"/>
        <v>1.3888888934161514E-3</v>
      </c>
      <c r="AI1597" s="8">
        <f t="shared" si="155"/>
        <v>0</v>
      </c>
      <c r="AJ1597" s="8">
        <f t="shared" ca="1" si="156"/>
        <v>3.3333333441987634E-2</v>
      </c>
      <c r="AK1597" s="3" t="s">
        <v>98</v>
      </c>
      <c r="AL1597" s="3" t="s">
        <v>70</v>
      </c>
      <c r="AM1597" s="3" t="s">
        <v>73</v>
      </c>
      <c r="AN1597" s="3" t="s">
        <v>73</v>
      </c>
      <c r="AO1597" s="3" t="s">
        <v>73</v>
      </c>
      <c r="AP1597" s="3" t="s">
        <v>73</v>
      </c>
      <c r="AQ1597" s="23">
        <v>45396.666666666664</v>
      </c>
      <c r="AR1597" s="3"/>
      <c r="AS1597" s="23"/>
      <c r="AT1597" s="23"/>
      <c r="AU1597" s="3" t="s">
        <v>107</v>
      </c>
      <c r="AV1597" s="3" t="s">
        <v>69</v>
      </c>
      <c r="AW1597" s="3" t="s">
        <v>69</v>
      </c>
      <c r="AX1597" s="3" t="s">
        <v>69</v>
      </c>
      <c r="AY1597" s="3" t="s">
        <v>69</v>
      </c>
      <c r="AZ1597" s="8" t="str">
        <f>+CONCATENATE("Reportan apertura en el enlace ",Tabla4[[#This Row],[Enlace]]," en el ",Tabla4[[#This Row],[Distancia óptica]]," ocasionado por ",Tabla4[[#This Row],[Causa del daño]])</f>
        <v>Reportan apertura en el enlace Mov. Villamaría Suba - Mov. Bilbao Occidental en el Km 0 ocasionado por Visita Fallida</v>
      </c>
      <c r="BA1597" s="8" t="str">
        <f>+CONCATENATE("Para dar solución al incidente ",Tabla4[[#This Row],[Solución]])</f>
        <v>Para dar solución al incidente Se certifica fibra con pruebas, hilos continuos</v>
      </c>
      <c r="BB1597" s="3" t="str">
        <f>+_xlfn.CONCAT(Tabla4[[#This Row],[Causa Raiz]]," ",Tabla4[[#This Row],[Solución2]]," (",Tabla4[[#This Row],[Anillo]],"- Cabecera: ",Tabla4[[#This Row],[Cabecera]],"- Operador: ",Tabla4[[#This Row],[Operador]],")")</f>
        <v>Reportan apertura en el enlace Mov. Villamaría Suba - Mov. Bilbao Occidental en el Km 0 ocasionado por Visita Fallida Para dar solución al incidente Se certifica fibra con pruebas, hilos continuos (NA- Cabecera: NA- Operador: Colombia Telecomunicaciones)</v>
      </c>
    </row>
    <row r="1598" spans="1:54" s="2" customFormat="1" ht="199.5">
      <c r="A1598" s="38">
        <f t="shared" si="153"/>
        <v>1597</v>
      </c>
      <c r="B1598" s="3">
        <v>8501116</v>
      </c>
      <c r="C1598" s="3" t="s">
        <v>54</v>
      </c>
      <c r="D1598" s="23">
        <v>45396.559027777781</v>
      </c>
      <c r="E1598" s="23">
        <v>45397.458333333336</v>
      </c>
      <c r="F1598" s="1">
        <f t="shared" ca="1" si="158"/>
        <v>0.89930555555474712</v>
      </c>
      <c r="G1598" s="3" t="s">
        <v>55</v>
      </c>
      <c r="H1598" s="41"/>
      <c r="I1598" s="40"/>
      <c r="J1598" s="5" t="s">
        <v>56</v>
      </c>
      <c r="K1598" s="3" t="s">
        <v>77</v>
      </c>
      <c r="L1598" s="9" t="s">
        <v>78</v>
      </c>
      <c r="M1598" s="3" t="s">
        <v>373</v>
      </c>
      <c r="N1598" s="3" t="s">
        <v>374</v>
      </c>
      <c r="O1598" s="3" t="s">
        <v>3041</v>
      </c>
      <c r="P1598" s="3" t="s">
        <v>7574</v>
      </c>
      <c r="Q1598" s="4" t="s">
        <v>7575</v>
      </c>
      <c r="R1598" s="3" t="s">
        <v>992</v>
      </c>
      <c r="S1598" s="3" t="s">
        <v>249</v>
      </c>
      <c r="T1598" s="3" t="s">
        <v>66</v>
      </c>
      <c r="U1598" s="3" t="s">
        <v>7576</v>
      </c>
      <c r="V1598" s="22" t="str">
        <f t="shared" si="157"/>
        <v>RLFO; Hora de aviso: 13:25 14/04/2024; Solución: Se recuperan 200 m de reserva y instala una caja de empalme de 24 hilos.; Hora de solución: 11:00 15/04/2024; Causa: Vandalismo</v>
      </c>
      <c r="W1598" s="4" t="s">
        <v>160</v>
      </c>
      <c r="X1598" s="3"/>
      <c r="Y1598" s="3"/>
      <c r="Z1598" s="3" t="s">
        <v>69</v>
      </c>
      <c r="AA1598" s="3" t="s">
        <v>70</v>
      </c>
      <c r="AB1598" s="3">
        <v>8501116</v>
      </c>
      <c r="AC1598" s="3" t="s">
        <v>71</v>
      </c>
      <c r="AD1598" s="6">
        <v>0.58333333333333337</v>
      </c>
      <c r="AE1598" s="7"/>
      <c r="AF1598" s="7"/>
      <c r="AG1598" s="6">
        <f>Tabla4[[#This Row],[Tiempo Parada de Reloj]]+Tabla4[[#This Row],[Tiempo Autorizado por Telefonica (no Máximo)]]</f>
        <v>0.58333333333333337</v>
      </c>
      <c r="AH1598" s="7">
        <f t="shared" ca="1" si="154"/>
        <v>0.31597222222141375</v>
      </c>
      <c r="AI1598" s="8">
        <f t="shared" si="155"/>
        <v>14</v>
      </c>
      <c r="AJ1598" s="8">
        <f t="shared" ca="1" si="156"/>
        <v>7.5833333333139299</v>
      </c>
      <c r="AK1598" s="3" t="s">
        <v>98</v>
      </c>
      <c r="AL1598" s="3" t="s">
        <v>70</v>
      </c>
      <c r="AM1598" s="3" t="s">
        <v>73</v>
      </c>
      <c r="AN1598" s="3" t="s">
        <v>72</v>
      </c>
      <c r="AO1598" s="3" t="s">
        <v>119</v>
      </c>
      <c r="AP1598" s="3" t="s">
        <v>119</v>
      </c>
      <c r="AQ1598" s="23">
        <v>45397.73333333333</v>
      </c>
      <c r="AR1598" s="3"/>
      <c r="AS1598" s="23"/>
      <c r="AT1598" s="23"/>
      <c r="AU1598" s="3" t="s">
        <v>1266</v>
      </c>
      <c r="AV1598" s="3" t="s">
        <v>7577</v>
      </c>
      <c r="AW1598" s="3" t="s">
        <v>307</v>
      </c>
      <c r="AX1598" s="3">
        <v>4.1551</v>
      </c>
      <c r="AY1598" s="3">
        <v>-73.634500000000003</v>
      </c>
      <c r="AZ1598" s="8" t="str">
        <f>+CONCATENATE("Reportan apertura en el enlace ",Tabla4[[#This Row],[Enlace]]," en el ",Tabla4[[#This Row],[Distancia óptica]]," ocasionado por ",Tabla4[[#This Row],[Causa del daño]])</f>
        <v>Reportan apertura en el enlace Mov. Vanguardia - Mov. Esperanza en el Km 2,8 desde Vanguardia ocasionado por Vandalismo</v>
      </c>
      <c r="BA1598" s="8" t="str">
        <f>+CONCATENATE("Para dar solución al incidente ",Tabla4[[#This Row],[Solución]])</f>
        <v>Para dar solución al incidente Se recuperan 200 m de reserva y instala una caja de empalme de 24 hilos.</v>
      </c>
      <c r="BB1598" s="3" t="str">
        <f>+_xlfn.CONCAT(Tabla4[[#This Row],[Causa Raiz]]," ",Tabla4[[#This Row],[Solución2]]," (",Tabla4[[#This Row],[Anillo]],"- Cabecera: ",Tabla4[[#This Row],[Cabecera]],"- Operador: ",Tabla4[[#This Row],[Operador]],")")</f>
        <v>Reportan apertura en el enlace Mov. Vanguardia - Mov. Esperanza en el Km 2,8 desde Vanguardia ocasionado por Vandalismo Para dar solución al incidente Se recuperan 200 m de reserva y instala una caja de empalme de 24 hilos. (LINEAL- Cabecera: ESPERanza- Operador: Colombia Telecomunicaciones)</v>
      </c>
    </row>
    <row r="1599" spans="1:54" s="2" customFormat="1" ht="171">
      <c r="A1599" s="38">
        <f t="shared" si="153"/>
        <v>1598</v>
      </c>
      <c r="B1599" s="3">
        <v>8501490</v>
      </c>
      <c r="C1599" s="3" t="s">
        <v>54</v>
      </c>
      <c r="D1599" s="23">
        <v>45396.600694444445</v>
      </c>
      <c r="E1599" s="23">
        <v>45396.602083333331</v>
      </c>
      <c r="F1599" s="1">
        <f t="shared" ca="1" si="158"/>
        <v>1.3888888861401938E-3</v>
      </c>
      <c r="G1599" s="3" t="s">
        <v>55</v>
      </c>
      <c r="H1599" s="41"/>
      <c r="I1599" s="40"/>
      <c r="J1599" s="5" t="s">
        <v>56</v>
      </c>
      <c r="K1599" s="3" t="s">
        <v>122</v>
      </c>
      <c r="L1599" s="9" t="s">
        <v>78</v>
      </c>
      <c r="M1599" s="3" t="s">
        <v>123</v>
      </c>
      <c r="N1599" s="3" t="s">
        <v>921</v>
      </c>
      <c r="O1599" s="3" t="s">
        <v>7578</v>
      </c>
      <c r="P1599" s="3" t="s">
        <v>325</v>
      </c>
      <c r="Q1599" s="4" t="s">
        <v>7579</v>
      </c>
      <c r="R1599" s="3" t="s">
        <v>128</v>
      </c>
      <c r="S1599" s="3" t="s">
        <v>129</v>
      </c>
      <c r="T1599" s="3" t="s">
        <v>104</v>
      </c>
      <c r="U1599" s="3" t="s">
        <v>7580</v>
      </c>
      <c r="V1599" s="22" t="str">
        <f t="shared" si="157"/>
        <v>RLFO; Hora de aviso: 14:25 14/04/2024; Solución: Cuadrilla realiza pruebas y limpiea, enlace sube bien de niveles; Hora de solución: 14:27 14/04/2024; Causa: Visita Fallida</v>
      </c>
      <c r="W1599" s="4" t="s">
        <v>132</v>
      </c>
      <c r="X1599" s="3"/>
      <c r="Y1599" s="3"/>
      <c r="Z1599" s="3" t="s">
        <v>69</v>
      </c>
      <c r="AA1599" s="3" t="s">
        <v>71</v>
      </c>
      <c r="AB1599" s="3">
        <v>0</v>
      </c>
      <c r="AC1599" s="3" t="s">
        <v>71</v>
      </c>
      <c r="AD1599" s="6">
        <v>0</v>
      </c>
      <c r="AE1599" s="7"/>
      <c r="AF1599" s="7"/>
      <c r="AG1599" s="6">
        <f>Tabla4[[#This Row],[Tiempo Parada de Reloj]]+Tabla4[[#This Row],[Tiempo Autorizado por Telefonica (no Máximo)]]</f>
        <v>0</v>
      </c>
      <c r="AH1599" s="7">
        <f t="shared" ca="1" si="154"/>
        <v>1.3888888861401938E-3</v>
      </c>
      <c r="AI1599" s="8">
        <f t="shared" si="155"/>
        <v>0</v>
      </c>
      <c r="AJ1599" s="8">
        <f t="shared" ca="1" si="156"/>
        <v>3.3333333267364651E-2</v>
      </c>
      <c r="AK1599" s="3" t="s">
        <v>73</v>
      </c>
      <c r="AL1599" s="3" t="s">
        <v>71</v>
      </c>
      <c r="AM1599" s="3" t="s">
        <v>69</v>
      </c>
      <c r="AN1599" s="3" t="s">
        <v>73</v>
      </c>
      <c r="AO1599" s="3" t="s">
        <v>73</v>
      </c>
      <c r="AP1599" s="3" t="s">
        <v>73</v>
      </c>
      <c r="AQ1599" s="23">
        <v>45396.631944444445</v>
      </c>
      <c r="AR1599" s="3"/>
      <c r="AS1599" s="23"/>
      <c r="AT1599" s="23"/>
      <c r="AU1599" s="3" t="s">
        <v>467</v>
      </c>
      <c r="AV1599" s="3" t="s">
        <v>69</v>
      </c>
      <c r="AW1599" s="3" t="s">
        <v>69</v>
      </c>
      <c r="AX1599" s="3" t="s">
        <v>69</v>
      </c>
      <c r="AY1599" s="3" t="s">
        <v>69</v>
      </c>
      <c r="AZ1599" s="8" t="str">
        <f>+CONCATENATE("Reportan apertura en el enlace ",Tabla4[[#This Row],[Enlace]]," en el ",Tabla4[[#This Row],[Distancia óptica]]," ocasionado por ",Tabla4[[#This Row],[Causa del daño]])</f>
        <v>Reportan apertura en el enlace Mov. Soledad - Mov. Jimmy Salcedo en el Km 0 ocasionado por Visita Fallida</v>
      </c>
      <c r="BA1599" s="8" t="str">
        <f>+CONCATENATE("Para dar solución al incidente ",Tabla4[[#This Row],[Solución]])</f>
        <v>Para dar solución al incidente Cuadrilla realiza pruebas y limpiea, enlace sube bien de niveles</v>
      </c>
      <c r="BB1599" s="3" t="str">
        <f>+_xlfn.CONCAT(Tabla4[[#This Row],[Causa Raiz]]," ",Tabla4[[#This Row],[Solución2]]," (",Tabla4[[#This Row],[Anillo]],"- Cabecera: ",Tabla4[[#This Row],[Cabecera]],"- Operador: ",Tabla4[[#This Row],[Operador]],")")</f>
        <v>Reportan apertura en el enlace Mov. Soledad - Mov. Jimmy Salcedo en el Km 0 ocasionado por Visita Fallida Para dar solución al incidente Cuadrilla realiza pruebas y limpiea, enlace sube bien de niveles (NA- Cabecera: NA- Operador: Colombia Telecomunicaciones)</v>
      </c>
    </row>
    <row r="1600" spans="1:54" s="2" customFormat="1" ht="171">
      <c r="A1600" s="38">
        <f t="shared" si="153"/>
        <v>1599</v>
      </c>
      <c r="B1600" s="3">
        <v>8501930</v>
      </c>
      <c r="C1600" s="3" t="s">
        <v>54</v>
      </c>
      <c r="D1600" s="23">
        <v>45396.8125</v>
      </c>
      <c r="E1600" s="23">
        <v>45397.458333333336</v>
      </c>
      <c r="F1600" s="1">
        <f t="shared" ca="1" si="158"/>
        <v>0.64583333333575865</v>
      </c>
      <c r="G1600" s="3" t="s">
        <v>55</v>
      </c>
      <c r="H1600" s="41"/>
      <c r="I1600" s="40"/>
      <c r="J1600" s="5" t="s">
        <v>56</v>
      </c>
      <c r="K1600" s="3" t="s">
        <v>108</v>
      </c>
      <c r="L1600" s="9" t="s">
        <v>58</v>
      </c>
      <c r="M1600" s="3" t="s">
        <v>228</v>
      </c>
      <c r="N1600" s="3" t="s">
        <v>315</v>
      </c>
      <c r="O1600" s="3" t="s">
        <v>623</v>
      </c>
      <c r="P1600" s="3" t="s">
        <v>7581</v>
      </c>
      <c r="Q1600" s="4" t="s">
        <v>7582</v>
      </c>
      <c r="R1600" s="3" t="s">
        <v>233</v>
      </c>
      <c r="S1600" s="3" t="s">
        <v>115</v>
      </c>
      <c r="T1600" s="3" t="s">
        <v>146</v>
      </c>
      <c r="U1600" s="3" t="s">
        <v>7583</v>
      </c>
      <c r="V1600" s="22" t="str">
        <f t="shared" si="157"/>
        <v>RLFO; Hora de aviso: 19:30 14/04/2024; Solución: migracion entre empalmes; Hora de solución: 11:00 15/04/2024; Causa: Falla en la Red FiOp</v>
      </c>
      <c r="W1600" s="4" t="s">
        <v>118</v>
      </c>
      <c r="X1600" s="3"/>
      <c r="Y1600" s="3"/>
      <c r="Z1600" s="3" t="s">
        <v>69</v>
      </c>
      <c r="AA1600" s="3" t="s">
        <v>71</v>
      </c>
      <c r="AB1600" s="3">
        <v>0</v>
      </c>
      <c r="AC1600" s="3" t="s">
        <v>71</v>
      </c>
      <c r="AD1600" s="6">
        <v>0.52083333333333337</v>
      </c>
      <c r="AE1600" s="7"/>
      <c r="AF1600" s="7"/>
      <c r="AG1600" s="6">
        <f>Tabla4[[#This Row],[Tiempo Parada de Reloj]]+Tabla4[[#This Row],[Tiempo Autorizado por Telefonica (no Máximo)]]</f>
        <v>0.52083333333333337</v>
      </c>
      <c r="AH1600" s="7">
        <f t="shared" ca="1" si="154"/>
        <v>0.12500000000242528</v>
      </c>
      <c r="AI1600" s="8">
        <f t="shared" si="155"/>
        <v>12.5</v>
      </c>
      <c r="AJ1600" s="8">
        <f t="shared" ca="1" si="156"/>
        <v>3.0000000000582068</v>
      </c>
      <c r="AK1600" s="3" t="s">
        <v>88</v>
      </c>
      <c r="AL1600" s="3" t="s">
        <v>70</v>
      </c>
      <c r="AM1600" s="3" t="s">
        <v>460</v>
      </c>
      <c r="AN1600" s="3" t="s">
        <v>460</v>
      </c>
      <c r="AO1600" s="3" t="s">
        <v>73</v>
      </c>
      <c r="AP1600" s="3" t="s">
        <v>73</v>
      </c>
      <c r="AQ1600" s="23">
        <v>45400.629166666666</v>
      </c>
      <c r="AR1600" s="3"/>
      <c r="AS1600" s="23"/>
      <c r="AT1600" s="23"/>
      <c r="AU1600" s="3" t="s">
        <v>237</v>
      </c>
      <c r="AV1600" s="3" t="s">
        <v>598</v>
      </c>
      <c r="AW1600" s="3" t="s">
        <v>307</v>
      </c>
      <c r="AX1600" s="3">
        <v>11.184692</v>
      </c>
      <c r="AY1600" s="3">
        <v>-74.222309999999993</v>
      </c>
      <c r="AZ1600" s="8" t="str">
        <f>+CONCATENATE("Reportan apertura en el enlace ",Tabla4[[#This Row],[Enlace]]," en el ",Tabla4[[#This Row],[Distancia óptica]]," ocasionado por ",Tabla4[[#This Row],[Causa del daño]])</f>
        <v>Reportan apertura en el enlace Santa Marta - Fundacion en el km 13,3 desde Santa Marta ocasionado por Falla en la Red FiOp</v>
      </c>
      <c r="BA1600" s="8" t="str">
        <f>+CONCATENATE("Para dar solución al incidente ",Tabla4[[#This Row],[Solución]])</f>
        <v>Para dar solución al incidente migracion entre empalmes</v>
      </c>
      <c r="BB1600" s="3" t="str">
        <f>+_xlfn.CONCAT(Tabla4[[#This Row],[Causa Raiz]]," ",Tabla4[[#This Row],[Solución2]]," (",Tabla4[[#This Row],[Anillo]],"- Cabecera: ",Tabla4[[#This Row],[Cabecera]],"- Operador: ",Tabla4[[#This Row],[Operador]],")")</f>
        <v>Reportan apertura en el enlace Santa Marta - Fundacion en el km 13,3 desde Santa Marta ocasionado por Falla en la Red FiOp Para dar solución al incidente migracion entre empalmes (LINEAL- Cabecera: CALLE 13- Operador: Colombia Telecomunicaciones)</v>
      </c>
    </row>
    <row r="1601" spans="1:54" s="2" customFormat="1" ht="199.5">
      <c r="A1601" s="38">
        <f t="shared" si="153"/>
        <v>1600</v>
      </c>
      <c r="B1601" s="3">
        <v>8501650</v>
      </c>
      <c r="C1601" s="3" t="s">
        <v>163</v>
      </c>
      <c r="D1601" s="23">
        <v>45396.833333333336</v>
      </c>
      <c r="E1601" s="23">
        <v>45398.489583333336</v>
      </c>
      <c r="F1601" s="1">
        <f t="shared" ca="1" si="158"/>
        <v>1.65625</v>
      </c>
      <c r="G1601" s="3" t="s">
        <v>55</v>
      </c>
      <c r="H1601" s="41"/>
      <c r="I1601" s="40"/>
      <c r="J1601" s="5" t="s">
        <v>56</v>
      </c>
      <c r="K1601" s="3" t="s">
        <v>108</v>
      </c>
      <c r="L1601" s="9" t="s">
        <v>78</v>
      </c>
      <c r="M1601" s="3" t="s">
        <v>228</v>
      </c>
      <c r="N1601" s="3" t="s">
        <v>315</v>
      </c>
      <c r="O1601" s="3" t="s">
        <v>3647</v>
      </c>
      <c r="P1601" s="3" t="s">
        <v>7584</v>
      </c>
      <c r="Q1601" s="4" t="s">
        <v>7585</v>
      </c>
      <c r="R1601" s="3" t="s">
        <v>233</v>
      </c>
      <c r="S1601" s="3" t="s">
        <v>115</v>
      </c>
      <c r="T1601" s="3" t="s">
        <v>513</v>
      </c>
      <c r="U1601" s="3" t="s">
        <v>7586</v>
      </c>
      <c r="V1601" s="22" t="str">
        <f t="shared" si="157"/>
        <v>RDFO; Hora de aviso: 20:00 14/04/2024; Solución: Se recuperar 300 metros de fo y se va a realizar empalme de 36 hilos para dar solucion .; Hora de solución: 11:45 16/04/2024; Causa: Desastre Natural</v>
      </c>
      <c r="W1601" s="4" t="s">
        <v>118</v>
      </c>
      <c r="X1601" s="3"/>
      <c r="Y1601" s="3"/>
      <c r="Z1601" s="3" t="s">
        <v>69</v>
      </c>
      <c r="AA1601" s="3" t="s">
        <v>70</v>
      </c>
      <c r="AB1601" s="3">
        <v>8501650</v>
      </c>
      <c r="AC1601" s="3" t="s">
        <v>71</v>
      </c>
      <c r="AD1601" s="6">
        <v>1.4479166666666667</v>
      </c>
      <c r="AE1601" s="7"/>
      <c r="AF1601" s="7"/>
      <c r="AG1601" s="6">
        <f>Tabla4[[#This Row],[Tiempo Parada de Reloj]]+Tabla4[[#This Row],[Tiempo Autorizado por Telefonica (no Máximo)]]</f>
        <v>1.4479166666666667</v>
      </c>
      <c r="AH1601" s="7">
        <f t="shared" ca="1" si="154"/>
        <v>0.20833333333333326</v>
      </c>
      <c r="AI1601" s="8">
        <f t="shared" si="155"/>
        <v>34.75</v>
      </c>
      <c r="AJ1601" s="8">
        <f t="shared" ca="1" si="156"/>
        <v>4.9999999999999982</v>
      </c>
      <c r="AK1601" s="3" t="s">
        <v>119</v>
      </c>
      <c r="AL1601" s="3" t="s">
        <v>70</v>
      </c>
      <c r="AM1601" s="3" t="s">
        <v>69</v>
      </c>
      <c r="AN1601" s="3" t="s">
        <v>98</v>
      </c>
      <c r="AO1601" s="3" t="s">
        <v>73</v>
      </c>
      <c r="AP1601" s="3" t="s">
        <v>73</v>
      </c>
      <c r="AQ1601" s="23">
        <v>45400.737500000003</v>
      </c>
      <c r="AR1601" s="3"/>
      <c r="AS1601" s="23"/>
      <c r="AT1601" s="23"/>
      <c r="AU1601" s="3" t="s">
        <v>237</v>
      </c>
      <c r="AV1601" s="3" t="s">
        <v>598</v>
      </c>
      <c r="AW1601" s="3" t="s">
        <v>307</v>
      </c>
      <c r="AX1601" s="3">
        <v>11.276770000000001</v>
      </c>
      <c r="AY1601" s="3">
        <v>-74.055486000000002</v>
      </c>
      <c r="AZ1601" s="8" t="str">
        <f>+CONCATENATE("Reportan apertura en el enlace ",Tabla4[[#This Row],[Enlace]]," en el ",Tabla4[[#This Row],[Distancia óptica]]," ocasionado por ",Tabla4[[#This Row],[Causa del daño]])</f>
        <v>Reportan apertura en el enlace Mov. Santa Marta - Mov. Guachaca en el Km 27,9 desde santa Marta ocasionado por Desastre Natural</v>
      </c>
      <c r="BA1601" s="8" t="str">
        <f>+CONCATENATE("Para dar solución al incidente ",Tabla4[[#This Row],[Solución]])</f>
        <v>Para dar solución al incidente Se recuperar 300 metros de fo y se va a realizar empalme de 36 hilos para dar solucion .</v>
      </c>
      <c r="BB1601" s="3" t="str">
        <f>+_xlfn.CONCAT(Tabla4[[#This Row],[Causa Raiz]]," ",Tabla4[[#This Row],[Solución2]]," (",Tabla4[[#This Row],[Anillo]],"- Cabecera: ",Tabla4[[#This Row],[Cabecera]],"- Operador: ",Tabla4[[#This Row],[Operador]],")")</f>
        <v>Reportan apertura en el enlace Mov. Santa Marta - Mov. Guachaca en el Km 27,9 desde santa Marta ocasionado por Desastre Natural Para dar solución al incidente Se recuperar 300 metros de fo y se va a realizar empalme de 36 hilos para dar solucion . (LINEAL- Cabecera: CALLE 13- Operador: Colombia Telecomunicaciones)</v>
      </c>
    </row>
    <row r="1602" spans="1:54" s="2" customFormat="1" ht="199.5">
      <c r="A1602" s="38">
        <f t="shared" si="153"/>
        <v>1601</v>
      </c>
      <c r="B1602" s="3">
        <v>8503089</v>
      </c>
      <c r="C1602" s="3" t="s">
        <v>136</v>
      </c>
      <c r="D1602" s="23">
        <v>45397.28125</v>
      </c>
      <c r="E1602" s="23">
        <v>45397.586805555555</v>
      </c>
      <c r="F1602" s="1">
        <f t="shared" ca="1" si="158"/>
        <v>0.30555555555474712</v>
      </c>
      <c r="G1602" s="3" t="s">
        <v>55</v>
      </c>
      <c r="H1602" s="41"/>
      <c r="I1602" s="40"/>
      <c r="J1602" s="5" t="s">
        <v>137</v>
      </c>
      <c r="K1602" s="3" t="s">
        <v>138</v>
      </c>
      <c r="L1602" s="9" t="s">
        <v>78</v>
      </c>
      <c r="M1602" s="3" t="s">
        <v>139</v>
      </c>
      <c r="N1602" s="3" t="s">
        <v>140</v>
      </c>
      <c r="O1602" s="3" t="s">
        <v>578</v>
      </c>
      <c r="P1602" s="3" t="s">
        <v>7587</v>
      </c>
      <c r="Q1602" s="4" t="s">
        <v>7588</v>
      </c>
      <c r="R1602" s="3" t="s">
        <v>725</v>
      </c>
      <c r="S1602" s="3" t="s">
        <v>145</v>
      </c>
      <c r="T1602" s="3" t="s">
        <v>66</v>
      </c>
      <c r="U1602" s="3" t="s">
        <v>7589</v>
      </c>
      <c r="V1602" s="22" t="str">
        <f t="shared" si="157"/>
        <v>RBHFO; Hora de aviso: 6:45 15/04/2024; Solución: Se recupero 10 m de reserva y se instalo una caja de mepalme de 48 hilos.; Hora de solución: 14:05 15/04/2024; Causa: Vandalismo</v>
      </c>
      <c r="W1602" s="4" t="s">
        <v>199</v>
      </c>
      <c r="X1602" s="3"/>
      <c r="Y1602" s="3"/>
      <c r="Z1602" s="3" t="s">
        <v>69</v>
      </c>
      <c r="AA1602" s="3" t="s">
        <v>71</v>
      </c>
      <c r="AB1602" s="3">
        <v>0</v>
      </c>
      <c r="AC1602" s="3" t="s">
        <v>71</v>
      </c>
      <c r="AD1602" s="6">
        <v>0.1111111111111111</v>
      </c>
      <c r="AE1602" s="7"/>
      <c r="AF1602" s="7"/>
      <c r="AG1602" s="6">
        <f>Tabla4[[#This Row],[Tiempo Parada de Reloj]]+Tabla4[[#This Row],[Tiempo Autorizado por Telefonica (no Máximo)]]</f>
        <v>0.1111111111111111</v>
      </c>
      <c r="AH1602" s="7">
        <f t="shared" ca="1" si="154"/>
        <v>0.19444444444363601</v>
      </c>
      <c r="AI1602" s="8">
        <f t="shared" si="155"/>
        <v>2.6666666666666665</v>
      </c>
      <c r="AJ1602" s="8">
        <f t="shared" ca="1" si="156"/>
        <v>4.6666666666472647</v>
      </c>
      <c r="AK1602" s="3" t="s">
        <v>72</v>
      </c>
      <c r="AL1602" s="3" t="s">
        <v>70</v>
      </c>
      <c r="AM1602" s="3" t="s">
        <v>88</v>
      </c>
      <c r="AN1602" s="3" t="s">
        <v>73</v>
      </c>
      <c r="AO1602" s="3" t="s">
        <v>98</v>
      </c>
      <c r="AP1602" s="3" t="s">
        <v>98</v>
      </c>
      <c r="AQ1602" s="23">
        <v>45400.449305555558</v>
      </c>
      <c r="AR1602" s="3"/>
      <c r="AS1602" s="23"/>
      <c r="AT1602" s="23"/>
      <c r="AU1602" s="3" t="s">
        <v>1040</v>
      </c>
      <c r="AV1602" s="3" t="s">
        <v>582</v>
      </c>
      <c r="AW1602" s="3" t="s">
        <v>7590</v>
      </c>
      <c r="AX1602" s="3">
        <v>3.4234200000000001</v>
      </c>
      <c r="AY1602" s="3">
        <v>-76.496870000000001</v>
      </c>
      <c r="AZ1602" s="8" t="str">
        <f>+CONCATENATE("Reportan apertura en el enlace ",Tabla4[[#This Row],[Enlace]]," en el ",Tabla4[[#This Row],[Distancia óptica]]," ocasionado por ",Tabla4[[#This Row],[Causa del daño]])</f>
        <v>Reportan apertura en el enlace Mov. Apache - Mov. Tequendama en el km 15,2 desde Mov. Tequendama ocasionado por Vandalismo</v>
      </c>
      <c r="BA1602" s="8" t="str">
        <f>+CONCATENATE("Para dar solución al incidente ",Tabla4[[#This Row],[Solución]])</f>
        <v>Para dar solución al incidente Se recupero 10 m de reserva y se instalo una caja de mepalme de 48 hilos.</v>
      </c>
      <c r="BB1602" s="3" t="str">
        <f>+_xlfn.CONCAT(Tabla4[[#This Row],[Causa Raiz]]," ",Tabla4[[#This Row],[Solución2]]," (",Tabla4[[#This Row],[Anillo]],"- Cabecera: ",Tabla4[[#This Row],[Cabecera]],"- Operador: ",Tabla4[[#This Row],[Operador]],")")</f>
        <v>Reportan apertura en el enlace Mov. Apache - Mov. Tequendama en el km 15,2 desde Mov. Tequendama ocasionado por Vandalismo Para dar solución al incidente Se recupero 10 m de reserva y se instalo una caja de mepalme de 48 hilos. (Nuevo Tequendama- Cabecera: Tequendama- Operador: Infraco)</v>
      </c>
    </row>
    <row r="1603" spans="1:54" s="2" customFormat="1" ht="199.5">
      <c r="A1603" s="38">
        <f t="shared" ref="A1603:A1666" si="159">A1602+1</f>
        <v>1602</v>
      </c>
      <c r="B1603" s="3">
        <v>8503093</v>
      </c>
      <c r="C1603" s="3" t="s">
        <v>54</v>
      </c>
      <c r="D1603" s="23">
        <v>45397.28125</v>
      </c>
      <c r="E1603" s="23">
        <v>45397.409722222219</v>
      </c>
      <c r="F1603" s="1">
        <f t="shared" ca="1" si="158"/>
        <v>0.12847222221898846</v>
      </c>
      <c r="G1603" s="3" t="s">
        <v>55</v>
      </c>
      <c r="H1603" s="41"/>
      <c r="I1603" s="40"/>
      <c r="J1603" s="5" t="s">
        <v>56</v>
      </c>
      <c r="K1603" s="3" t="s">
        <v>77</v>
      </c>
      <c r="L1603" s="9" t="s">
        <v>78</v>
      </c>
      <c r="M1603" s="3" t="s">
        <v>987</v>
      </c>
      <c r="N1603" s="3" t="s">
        <v>988</v>
      </c>
      <c r="O1603" s="3" t="s">
        <v>7591</v>
      </c>
      <c r="P1603" s="3" t="s">
        <v>7592</v>
      </c>
      <c r="Q1603" s="4" t="s">
        <v>7593</v>
      </c>
      <c r="R1603" s="3" t="s">
        <v>346</v>
      </c>
      <c r="S1603" s="3" t="s">
        <v>158</v>
      </c>
      <c r="T1603" s="3" t="s">
        <v>256</v>
      </c>
      <c r="U1603" s="3" t="s">
        <v>7594</v>
      </c>
      <c r="V1603" s="22" t="str">
        <f t="shared" si="157"/>
        <v>RLFO; Hora de aviso: 6:45 15/04/2024; Solución: Para dar solucion se refusiona hilo en caja de empalme ; Hora de solución: 9:50 15/04/2024; Causa: Falla de Empalme de FiOp</v>
      </c>
      <c r="W1603" s="4" t="s">
        <v>160</v>
      </c>
      <c r="X1603" s="3"/>
      <c r="Y1603" s="3"/>
      <c r="Z1603" s="3" t="s">
        <v>69</v>
      </c>
      <c r="AA1603" s="3" t="s">
        <v>71</v>
      </c>
      <c r="AB1603" s="3">
        <v>0</v>
      </c>
      <c r="AC1603" s="3" t="s">
        <v>71</v>
      </c>
      <c r="AD1603" s="6">
        <v>0</v>
      </c>
      <c r="AE1603" s="7"/>
      <c r="AF1603" s="7"/>
      <c r="AG1603" s="6">
        <f>Tabla4[[#This Row],[Tiempo Parada de Reloj]]+Tabla4[[#This Row],[Tiempo Autorizado por Telefonica (no Máximo)]]</f>
        <v>0</v>
      </c>
      <c r="AH1603" s="7">
        <f t="shared" ref="AH1603:AH1666" ca="1" si="160">F1603-$AD1603</f>
        <v>0.12847222221898846</v>
      </c>
      <c r="AI1603" s="8">
        <f t="shared" ref="AI1603:AI1666" si="161">AD1603*24</f>
        <v>0</v>
      </c>
      <c r="AJ1603" s="8">
        <f t="shared" ref="AJ1603:AJ1666" ca="1" si="162">AH1603*24</f>
        <v>3.0833333332557231</v>
      </c>
      <c r="AK1603" s="3" t="s">
        <v>72</v>
      </c>
      <c r="AL1603" s="3" t="s">
        <v>71</v>
      </c>
      <c r="AM1603" s="3" t="s">
        <v>72</v>
      </c>
      <c r="AN1603" s="3" t="s">
        <v>87</v>
      </c>
      <c r="AO1603" s="3" t="s">
        <v>88</v>
      </c>
      <c r="AP1603" s="3" t="s">
        <v>88</v>
      </c>
      <c r="AQ1603" s="23">
        <v>45398.75</v>
      </c>
      <c r="AR1603" s="3"/>
      <c r="AS1603" s="23"/>
      <c r="AT1603" s="23"/>
      <c r="AU1603" s="3" t="s">
        <v>752</v>
      </c>
      <c r="AV1603" s="3" t="s">
        <v>2118</v>
      </c>
      <c r="AW1603" s="3" t="s">
        <v>7595</v>
      </c>
      <c r="AX1603" s="3">
        <v>1.617</v>
      </c>
      <c r="AY1603" s="3">
        <v>-75.628</v>
      </c>
      <c r="AZ1603" s="8" t="str">
        <f>+CONCATENATE("Reportan apertura en el enlace ",Tabla4[[#This Row],[Enlace]]," en el ",Tabla4[[#This Row],[Distancia óptica]]," ocasionado por ",Tabla4[[#This Row],[Causa del daño]])</f>
        <v>Reportan apertura en el enlace Mov. Colonos - Mov. Siglo XXI en el Km 6,7 desde colonos  ocasionado por Falla de Empalme de FiOp</v>
      </c>
      <c r="BA1603" s="8" t="str">
        <f>+CONCATENATE("Para dar solución al incidente ",Tabla4[[#This Row],[Solución]])</f>
        <v xml:space="preserve">Para dar solución al incidente Para dar solucion se refusiona hilo en caja de empalme </v>
      </c>
      <c r="BB1603" s="3" t="str">
        <f>+_xlfn.CONCAT(Tabla4[[#This Row],[Causa Raiz]]," ",Tabla4[[#This Row],[Solución2]]," (",Tabla4[[#This Row],[Anillo]],"- Cabecera: ",Tabla4[[#This Row],[Cabecera]],"- Operador: ",Tabla4[[#This Row],[Operador]],")")</f>
        <v>Reportan apertura en el enlace Mov. Colonos - Mov. Siglo XXI en el Km 6,7 desde colonos  ocasionado por Falla de Empalme de FiOp Para dar solución al incidente Para dar solucion se refusiona hilo en caja de empalme  (UK CUIDADELA- Cabecera: COLONOS- Operador: Colombia Telecomunicaciones)</v>
      </c>
    </row>
    <row r="1604" spans="1:54" s="2" customFormat="1" ht="156.75">
      <c r="A1604" s="38">
        <f t="shared" si="159"/>
        <v>1603</v>
      </c>
      <c r="B1604" s="3">
        <v>8503100</v>
      </c>
      <c r="C1604" s="3" t="s">
        <v>54</v>
      </c>
      <c r="D1604" s="23">
        <v>45397.291666666664</v>
      </c>
      <c r="E1604" s="23">
        <v>45397.293055555558</v>
      </c>
      <c r="F1604" s="1">
        <f t="shared" ca="1" si="158"/>
        <v>1.3888888934161514E-3</v>
      </c>
      <c r="G1604" s="3" t="s">
        <v>55</v>
      </c>
      <c r="H1604" s="41"/>
      <c r="I1604" s="40"/>
      <c r="J1604" s="5" t="s">
        <v>56</v>
      </c>
      <c r="K1604" s="3" t="s">
        <v>77</v>
      </c>
      <c r="L1604" s="9" t="s">
        <v>78</v>
      </c>
      <c r="M1604" s="3" t="s">
        <v>656</v>
      </c>
      <c r="N1604" s="3" t="s">
        <v>5827</v>
      </c>
      <c r="O1604" s="3" t="s">
        <v>7596</v>
      </c>
      <c r="P1604" s="3">
        <v>0</v>
      </c>
      <c r="Q1604" s="4" t="s">
        <v>7597</v>
      </c>
      <c r="R1604" s="3" t="s">
        <v>288</v>
      </c>
      <c r="S1604" s="3" t="s">
        <v>249</v>
      </c>
      <c r="T1604" s="3" t="s">
        <v>104</v>
      </c>
      <c r="U1604" s="3" t="s">
        <v>7598</v>
      </c>
      <c r="V1604" s="22" t="str">
        <f t="shared" ref="V1604:V1667" si="163">C1604&amp;"; Hora de aviso: "&amp;TEXT(D1604,"h:mm dd/mm/yyyy")&amp;"; Solución: "&amp;U1604&amp;"; Hora de solución: "&amp;TEXT(E1604,"h:mm dd/mm/yyyy")&amp;"; Causa: "&amp;T1604</f>
        <v>RLFO; Hora de aviso: 7:00 15/04/2024; Solución: PI valida con PxDx que el sitio esta deshabilitado; Hora de solución: 7:02 15/04/2024; Causa: Visita Fallida</v>
      </c>
      <c r="W1604" s="4" t="s">
        <v>160</v>
      </c>
      <c r="X1604" s="3"/>
      <c r="Y1604" s="3"/>
      <c r="Z1604" s="3" t="s">
        <v>69</v>
      </c>
      <c r="AA1604" s="3" t="s">
        <v>71</v>
      </c>
      <c r="AB1604" s="3">
        <v>0</v>
      </c>
      <c r="AC1604" s="3" t="s">
        <v>71</v>
      </c>
      <c r="AD1604" s="6">
        <v>0</v>
      </c>
      <c r="AE1604" s="7"/>
      <c r="AF1604" s="7"/>
      <c r="AG1604" s="6">
        <f>Tabla4[[#This Row],[Tiempo Parada de Reloj]]+Tabla4[[#This Row],[Tiempo Autorizado por Telefonica (no Máximo)]]</f>
        <v>0</v>
      </c>
      <c r="AH1604" s="7">
        <f t="shared" ca="1" si="160"/>
        <v>1.3888888934161514E-3</v>
      </c>
      <c r="AI1604" s="8">
        <f t="shared" si="161"/>
        <v>0</v>
      </c>
      <c r="AJ1604" s="8">
        <f t="shared" ca="1" si="162"/>
        <v>3.3333333441987634E-2</v>
      </c>
      <c r="AK1604" s="3" t="s">
        <v>72</v>
      </c>
      <c r="AL1604" s="3" t="s">
        <v>71</v>
      </c>
      <c r="AM1604" s="3" t="s">
        <v>69</v>
      </c>
      <c r="AN1604" s="3" t="s">
        <v>72</v>
      </c>
      <c r="AO1604" s="3" t="s">
        <v>72</v>
      </c>
      <c r="AP1604" s="3" t="s">
        <v>72</v>
      </c>
      <c r="AQ1604" s="23">
        <v>45397.293055555558</v>
      </c>
      <c r="AR1604" s="3"/>
      <c r="AS1604" s="23"/>
      <c r="AT1604" s="23"/>
      <c r="AU1604" s="3" t="s">
        <v>404</v>
      </c>
      <c r="AV1604" s="3" t="s">
        <v>69</v>
      </c>
      <c r="AW1604" s="3" t="s">
        <v>69</v>
      </c>
      <c r="AX1604" s="3" t="s">
        <v>69</v>
      </c>
      <c r="AY1604" s="3" t="s">
        <v>69</v>
      </c>
      <c r="AZ1604" s="8" t="str">
        <f>+CONCATENATE("Reportan apertura en el enlace ",Tabla4[[#This Row],[Enlace]]," en el ",Tabla4[[#This Row],[Distancia óptica]]," ocasionado por ",Tabla4[[#This Row],[Causa del daño]])</f>
        <v>Reportan apertura en el enlace Mov. Supia Centro - Mov. Supia en el 0 ocasionado por Visita Fallida</v>
      </c>
      <c r="BA1604" s="8" t="str">
        <f>+CONCATENATE("Para dar solución al incidente ",Tabla4[[#This Row],[Solución]])</f>
        <v>Para dar solución al incidente PI valida con PxDx que el sitio esta deshabilitado</v>
      </c>
      <c r="BB1604" s="3" t="str">
        <f>+_xlfn.CONCAT(Tabla4[[#This Row],[Causa Raiz]]," ",Tabla4[[#This Row],[Solución2]]," (",Tabla4[[#This Row],[Anillo]],"- Cabecera: ",Tabla4[[#This Row],[Cabecera]],"- Operador: ",Tabla4[[#This Row],[Operador]],")")</f>
        <v>Reportan apertura en el enlace Mov. Supia Centro - Mov. Supia en el 0 ocasionado por Visita Fallida Para dar solución al incidente PI valida con PxDx que el sitio esta deshabilitado (NA- Cabecera: NA- Operador: Colombia Telecomunicaciones)</v>
      </c>
    </row>
    <row r="1605" spans="1:54" s="2" customFormat="1" ht="185.25">
      <c r="A1605" s="38">
        <f t="shared" si="159"/>
        <v>1604</v>
      </c>
      <c r="B1605" s="3">
        <v>8503224</v>
      </c>
      <c r="C1605" s="3" t="s">
        <v>92</v>
      </c>
      <c r="D1605" s="23">
        <v>45397.333333333336</v>
      </c>
      <c r="E1605" s="23">
        <v>45397.541666666664</v>
      </c>
      <c r="F1605" s="1">
        <f t="shared" ca="1" si="158"/>
        <v>0.20833333332848269</v>
      </c>
      <c r="G1605" s="3" t="s">
        <v>55</v>
      </c>
      <c r="H1605" s="41"/>
      <c r="I1605" s="40"/>
      <c r="J1605" s="5" t="s">
        <v>56</v>
      </c>
      <c r="K1605" s="3" t="s">
        <v>108</v>
      </c>
      <c r="L1605" s="9" t="s">
        <v>58</v>
      </c>
      <c r="M1605" s="3" t="s">
        <v>109</v>
      </c>
      <c r="N1605" s="3" t="s">
        <v>110</v>
      </c>
      <c r="O1605" s="3" t="s">
        <v>111</v>
      </c>
      <c r="P1605" s="3" t="s">
        <v>7599</v>
      </c>
      <c r="Q1605" s="4" t="s">
        <v>7600</v>
      </c>
      <c r="R1605" s="3" t="s">
        <v>327</v>
      </c>
      <c r="S1605" s="3" t="s">
        <v>115</v>
      </c>
      <c r="T1605" s="3" t="s">
        <v>513</v>
      </c>
      <c r="U1605" s="3" t="s">
        <v>7295</v>
      </c>
      <c r="V1605" s="22" t="str">
        <f t="shared" si="163"/>
        <v>RTNFO; Hora de aviso: 8:00 15/04/2024; Solución: Se recupera 600 metros de reserva para hacer un empalme de 36 hilos; Hora de solución: 13:00 15/04/2024; Causa: Desastre Natural</v>
      </c>
      <c r="W1605" s="4" t="s">
        <v>542</v>
      </c>
      <c r="X1605" s="3"/>
      <c r="Y1605" s="3"/>
      <c r="Z1605" s="3" t="s">
        <v>69</v>
      </c>
      <c r="AA1605" s="3" t="s">
        <v>71</v>
      </c>
      <c r="AB1605" s="3">
        <v>0</v>
      </c>
      <c r="AC1605" s="3" t="s">
        <v>71</v>
      </c>
      <c r="AD1605" s="6">
        <v>0</v>
      </c>
      <c r="AE1605" s="7"/>
      <c r="AF1605" s="7"/>
      <c r="AG1605" s="6">
        <f>Tabla4[[#This Row],[Tiempo Parada de Reloj]]+Tabla4[[#This Row],[Tiempo Autorizado por Telefonica (no Máximo)]]</f>
        <v>0</v>
      </c>
      <c r="AH1605" s="7">
        <f t="shared" ca="1" si="160"/>
        <v>0.20833333332848269</v>
      </c>
      <c r="AI1605" s="8">
        <f t="shared" si="161"/>
        <v>0</v>
      </c>
      <c r="AJ1605" s="8">
        <f t="shared" ca="1" si="162"/>
        <v>4.9999999998835847</v>
      </c>
      <c r="AK1605" s="3" t="s">
        <v>87</v>
      </c>
      <c r="AL1605" s="3" t="s">
        <v>70</v>
      </c>
      <c r="AM1605" s="3" t="s">
        <v>88</v>
      </c>
      <c r="AN1605" s="3" t="s">
        <v>106</v>
      </c>
      <c r="AO1605" s="3" t="s">
        <v>73</v>
      </c>
      <c r="AP1605" s="3" t="s">
        <v>73</v>
      </c>
      <c r="AQ1605" s="23">
        <v>45398.64166666667</v>
      </c>
      <c r="AR1605" s="3"/>
      <c r="AS1605" s="23"/>
      <c r="AT1605" s="23"/>
      <c r="AU1605" s="3" t="s">
        <v>637</v>
      </c>
      <c r="AV1605" s="3" t="s">
        <v>110</v>
      </c>
      <c r="AW1605" s="3" t="s">
        <v>1323</v>
      </c>
      <c r="AX1605" s="3">
        <v>9.9471000000000007</v>
      </c>
      <c r="AY1605" s="3">
        <v>-73.869</v>
      </c>
      <c r="AZ1605" s="8" t="str">
        <f>+CONCATENATE("Reportan apertura en el enlace ",Tabla4[[#This Row],[Enlace]]," en el ",Tabla4[[#This Row],[Distancia óptica]]," ocasionado por ",Tabla4[[#This Row],[Causa del daño]])</f>
        <v>Reportan apertura en el enlace Bosconia - Curumaní en el km 4,8 desde Bosconia  ocasionado por Desastre Natural</v>
      </c>
      <c r="BA1605" s="8" t="str">
        <f>+CONCATENATE("Para dar solución al incidente ",Tabla4[[#This Row],[Solución]])</f>
        <v>Para dar solución al incidente Se recupera 600 metros de reserva para hacer un empalme de 36 hilos</v>
      </c>
      <c r="BB1605" s="3" t="str">
        <f>+_xlfn.CONCAT(Tabla4[[#This Row],[Causa Raiz]]," ",Tabla4[[#This Row],[Solución2]]," (",Tabla4[[#This Row],[Anillo]],"- Cabecera: ",Tabla4[[#This Row],[Cabecera]],"- Operador: ",Tabla4[[#This Row],[Operador]],")")</f>
        <v>Reportan apertura en el enlace Bosconia - Curumaní en el km 4,8 desde Bosconia  ocasionado por Desastre Natural Para dar solución al incidente Se recupera 600 metros de reserva para hacer un empalme de 36 hilos (TRONCAL- Cabecera: BOSCONIA- Operador: Colombia Telecomunicaciones)</v>
      </c>
    </row>
    <row r="1606" spans="1:54" s="2" customFormat="1" ht="171">
      <c r="A1606" s="38">
        <f t="shared" si="159"/>
        <v>1605</v>
      </c>
      <c r="B1606" s="3">
        <v>8503408</v>
      </c>
      <c r="C1606" s="3" t="s">
        <v>136</v>
      </c>
      <c r="D1606" s="23">
        <v>45397.375</v>
      </c>
      <c r="E1606" s="23">
        <v>45397.5</v>
      </c>
      <c r="F1606" s="1">
        <f t="shared" ca="1" si="158"/>
        <v>0.125</v>
      </c>
      <c r="G1606" s="3" t="s">
        <v>55</v>
      </c>
      <c r="H1606" s="41"/>
      <c r="I1606" s="40"/>
      <c r="J1606" s="5" t="s">
        <v>137</v>
      </c>
      <c r="K1606" s="3" t="s">
        <v>359</v>
      </c>
      <c r="L1606" s="9" t="s">
        <v>78</v>
      </c>
      <c r="M1606" s="3" t="s">
        <v>360</v>
      </c>
      <c r="N1606" s="3" t="s">
        <v>483</v>
      </c>
      <c r="O1606" s="3" t="s">
        <v>7601</v>
      </c>
      <c r="P1606" s="3" t="s">
        <v>7602</v>
      </c>
      <c r="Q1606" s="4" t="s">
        <v>7603</v>
      </c>
      <c r="R1606" s="3" t="s">
        <v>365</v>
      </c>
      <c r="S1606" s="3" t="s">
        <v>366</v>
      </c>
      <c r="T1606" s="3" t="s">
        <v>329</v>
      </c>
      <c r="U1606" s="3" t="s">
        <v>7604</v>
      </c>
      <c r="V1606" s="22" t="str">
        <f t="shared" si="163"/>
        <v>RBHFO; Hora de aviso: 9:00 15/04/2024; Solución: Tendido 120 mtrs y 2 cajas de empalme de 48 hilos ; Hora de solución: 12:00 15/04/2024; Causa: Incendio</v>
      </c>
      <c r="W1606" s="4" t="s">
        <v>423</v>
      </c>
      <c r="X1606" s="3"/>
      <c r="Y1606" s="3"/>
      <c r="Z1606" s="3" t="s">
        <v>69</v>
      </c>
      <c r="AA1606" s="3" t="s">
        <v>71</v>
      </c>
      <c r="AB1606" s="3">
        <v>0</v>
      </c>
      <c r="AC1606" s="3" t="s">
        <v>71</v>
      </c>
      <c r="AD1606" s="6">
        <v>0</v>
      </c>
      <c r="AE1606" s="7"/>
      <c r="AF1606" s="7"/>
      <c r="AG1606" s="6">
        <f>Tabla4[[#This Row],[Tiempo Parada de Reloj]]+Tabla4[[#This Row],[Tiempo Autorizado por Telefonica (no Máximo)]]</f>
        <v>0</v>
      </c>
      <c r="AH1606" s="7">
        <f t="shared" ca="1" si="160"/>
        <v>0.125</v>
      </c>
      <c r="AI1606" s="8">
        <f t="shared" si="161"/>
        <v>0</v>
      </c>
      <c r="AJ1606" s="8">
        <f t="shared" ca="1" si="162"/>
        <v>3</v>
      </c>
      <c r="AK1606" s="3" t="s">
        <v>72</v>
      </c>
      <c r="AL1606" s="3" t="s">
        <v>70</v>
      </c>
      <c r="AM1606" s="3" t="s">
        <v>88</v>
      </c>
      <c r="AN1606" s="3" t="s">
        <v>73</v>
      </c>
      <c r="AO1606" s="3" t="s">
        <v>815</v>
      </c>
      <c r="AP1606" s="3" t="s">
        <v>815</v>
      </c>
      <c r="AQ1606" s="23">
        <v>45399.280555555553</v>
      </c>
      <c r="AR1606" s="3"/>
      <c r="AS1606" s="23"/>
      <c r="AT1606" s="23"/>
      <c r="AU1606" s="3" t="s">
        <v>622</v>
      </c>
      <c r="AV1606" s="3" t="s">
        <v>4504</v>
      </c>
      <c r="AW1606" s="3" t="s">
        <v>7605</v>
      </c>
      <c r="AX1606" s="3">
        <v>6.2785399999999996</v>
      </c>
      <c r="AY1606" s="3">
        <v>-75.603549999999998</v>
      </c>
      <c r="AZ1606" s="8" t="str">
        <f>+CONCATENATE("Reportan apertura en el enlace ",Tabla4[[#This Row],[Enlace]]," en el ",Tabla4[[#This Row],[Distancia óptica]]," ocasionado por ",Tabla4[[#This Row],[Causa del daño]])</f>
        <v>Reportan apertura en el enlace Mov. San Cristóbal II - Mov. Pajarito en el km 0,6 desde Mov. Pajarito ocasionado por Incendio</v>
      </c>
      <c r="BA1606" s="8" t="str">
        <f>+CONCATENATE("Para dar solución al incidente ",Tabla4[[#This Row],[Solución]])</f>
        <v xml:space="preserve">Para dar solución al incidente Tendido 120 mtrs y 2 cajas de empalme de 48 hilos </v>
      </c>
      <c r="BB1606" s="3" t="str">
        <f>+_xlfn.CONCAT(Tabla4[[#This Row],[Causa Raiz]]," ",Tabla4[[#This Row],[Solución2]]," (",Tabla4[[#This Row],[Anillo]],"- Cabecera: ",Tabla4[[#This Row],[Cabecera]],"- Operador: ",Tabla4[[#This Row],[Operador]],")")</f>
        <v>Reportan apertura en el enlace Mov. San Cristóbal II - Mov. Pajarito en el km 0,6 desde Mov. Pajarito ocasionado por Incendio Para dar solución al incidente Tendido 120 mtrs y 2 cajas de empalme de 48 hilos  (Anillo Pablo Tobón- Cabecera: Pajarito- Operador: Infraco)</v>
      </c>
    </row>
    <row r="1607" spans="1:54" s="2" customFormat="1" ht="228">
      <c r="A1607" s="38">
        <f t="shared" si="159"/>
        <v>1606</v>
      </c>
      <c r="B1607" s="3">
        <v>8503797</v>
      </c>
      <c r="C1607" s="3" t="s">
        <v>54</v>
      </c>
      <c r="D1607" s="23">
        <v>45397.416666666664</v>
      </c>
      <c r="E1607" s="23">
        <v>45397.635416666664</v>
      </c>
      <c r="F1607" s="1">
        <f t="shared" ca="1" si="158"/>
        <v>0.21875</v>
      </c>
      <c r="G1607" s="3" t="s">
        <v>55</v>
      </c>
      <c r="H1607" s="41"/>
      <c r="I1607" s="40"/>
      <c r="J1607" s="5" t="s">
        <v>56</v>
      </c>
      <c r="K1607" s="3" t="s">
        <v>93</v>
      </c>
      <c r="L1607" s="9" t="s">
        <v>78</v>
      </c>
      <c r="M1607" s="3" t="s">
        <v>59</v>
      </c>
      <c r="N1607" s="3" t="s">
        <v>60</v>
      </c>
      <c r="O1607" s="3" t="s">
        <v>7606</v>
      </c>
      <c r="P1607" s="3" t="s">
        <v>7607</v>
      </c>
      <c r="Q1607" s="4" t="s">
        <v>7608</v>
      </c>
      <c r="R1607" s="3" t="s">
        <v>7609</v>
      </c>
      <c r="S1607" s="3" t="s">
        <v>65</v>
      </c>
      <c r="T1607" s="3" t="s">
        <v>66</v>
      </c>
      <c r="U1607" s="3" t="s">
        <v>7610</v>
      </c>
      <c r="V1607" s="22" t="str">
        <f t="shared" si="163"/>
        <v>RLFO; Hora de aviso: 10:00 15/04/2024; Solución: Se realiza tendido de 100 mts de cable de 24 Hilos y dos empalmes de continuidad de 8 Hilos; Hora de solución: 15:15 15/04/2024; Causa: Vandalismo</v>
      </c>
      <c r="W1607" s="4" t="s">
        <v>5662</v>
      </c>
      <c r="X1607" s="3"/>
      <c r="Y1607" s="3"/>
      <c r="Z1607" s="3" t="s">
        <v>69</v>
      </c>
      <c r="AA1607" s="3" t="s">
        <v>71</v>
      </c>
      <c r="AB1607" s="3">
        <v>0</v>
      </c>
      <c r="AC1607" s="3" t="s">
        <v>71</v>
      </c>
      <c r="AD1607" s="6">
        <v>5.5555555555555552E-2</v>
      </c>
      <c r="AE1607" s="7"/>
      <c r="AF1607" s="7"/>
      <c r="AG1607" s="6">
        <f>Tabla4[[#This Row],[Tiempo Parada de Reloj]]+Tabla4[[#This Row],[Tiempo Autorizado por Telefonica (no Máximo)]]</f>
        <v>5.5555555555555552E-2</v>
      </c>
      <c r="AH1607" s="7">
        <f t="shared" ca="1" si="160"/>
        <v>0.16319444444444445</v>
      </c>
      <c r="AI1607" s="8">
        <f t="shared" si="161"/>
        <v>1.3333333333333333</v>
      </c>
      <c r="AJ1607" s="8">
        <f t="shared" ca="1" si="162"/>
        <v>3.916666666666667</v>
      </c>
      <c r="AK1607" s="3" t="s">
        <v>72</v>
      </c>
      <c r="AL1607" s="3" t="s">
        <v>70</v>
      </c>
      <c r="AM1607" s="3" t="s">
        <v>88</v>
      </c>
      <c r="AN1607" s="3" t="s">
        <v>73</v>
      </c>
      <c r="AO1607" s="3" t="s">
        <v>98</v>
      </c>
      <c r="AP1607" s="3" t="s">
        <v>73</v>
      </c>
      <c r="AQ1607" s="23">
        <v>45399.404166666667</v>
      </c>
      <c r="AR1607" s="3"/>
      <c r="AS1607" s="23"/>
      <c r="AT1607" s="23"/>
      <c r="AU1607" s="3" t="s">
        <v>264</v>
      </c>
      <c r="AV1607" s="3" t="s">
        <v>482</v>
      </c>
      <c r="AW1607" s="3" t="s">
        <v>7611</v>
      </c>
      <c r="AX1607" s="3">
        <v>4.6178999999999997</v>
      </c>
      <c r="AY1607" s="3">
        <v>-74.082800000000006</v>
      </c>
      <c r="AZ1607" s="8" t="str">
        <f>+CONCATENATE("Reportan apertura en el enlace ",Tabla4[[#This Row],[Enlace]]," en el ",Tabla4[[#This Row],[Distancia óptica]]," ocasionado por ",Tabla4[[#This Row],[Causa del daño]])</f>
        <v>Reportan apertura en el enlace Mov. Mederi - Mov. Samper Mendoza en el Km 0,040 desde samper mendoza ocasionado por Vandalismo</v>
      </c>
      <c r="BA1607" s="8" t="str">
        <f>+CONCATENATE("Para dar solución al incidente ",Tabla4[[#This Row],[Solución]])</f>
        <v>Para dar solución al incidente Se realiza tendido de 100 mts de cable de 24 Hilos y dos empalmes de continuidad de 8 Hilos</v>
      </c>
      <c r="BB1607" s="3" t="str">
        <f>+_xlfn.CONCAT(Tabla4[[#This Row],[Causa Raiz]]," ",Tabla4[[#This Row],[Solución2]]," (",Tabla4[[#This Row],[Anillo]],"- Cabecera: ",Tabla4[[#This Row],[Cabecera]],"- Operador: ",Tabla4[[#This Row],[Operador]],")")</f>
        <v>Reportan apertura en el enlace Mov. Mederi - Mov. Samper Mendoza en el Km 0,040 desde samper mendoza ocasionado por Vandalismo Para dar solución al incidente Se realiza tendido de 100 mts de cable de 24 Hilos y dos empalmes de continuidad de 8 Hilos (UK Samper Mendoza- Cabecera: Centro- Operador: Colombia Telecomunicaciones)</v>
      </c>
    </row>
    <row r="1608" spans="1:54" s="2" customFormat="1" ht="256.5">
      <c r="A1608" s="38">
        <f t="shared" si="159"/>
        <v>1607</v>
      </c>
      <c r="B1608" s="3">
        <v>8493165</v>
      </c>
      <c r="C1608" s="3" t="s">
        <v>54</v>
      </c>
      <c r="D1608" s="23">
        <v>45397.493055555555</v>
      </c>
      <c r="E1608" s="23">
        <v>45397.666666666664</v>
      </c>
      <c r="F1608" s="1">
        <f t="shared" ca="1" si="158"/>
        <v>0.17361111110949423</v>
      </c>
      <c r="G1608" s="3" t="s">
        <v>55</v>
      </c>
      <c r="H1608" s="41"/>
      <c r="I1608" s="40"/>
      <c r="J1608" s="5" t="s">
        <v>56</v>
      </c>
      <c r="K1608" s="3" t="s">
        <v>122</v>
      </c>
      <c r="L1608" s="9" t="s">
        <v>78</v>
      </c>
      <c r="M1608" s="3" t="s">
        <v>123</v>
      </c>
      <c r="N1608" s="3" t="s">
        <v>124</v>
      </c>
      <c r="O1608" s="3" t="s">
        <v>7612</v>
      </c>
      <c r="P1608" s="3" t="s">
        <v>7613</v>
      </c>
      <c r="Q1608" s="4" t="s">
        <v>7614</v>
      </c>
      <c r="R1608" s="3" t="s">
        <v>505</v>
      </c>
      <c r="S1608" s="3" t="s">
        <v>129</v>
      </c>
      <c r="T1608" s="3" t="s">
        <v>66</v>
      </c>
      <c r="U1608" s="3" t="s">
        <v>7615</v>
      </c>
      <c r="V1608" s="22" t="str">
        <f t="shared" si="163"/>
        <v>RLFO; Hora de aviso: 11:50 15/04/2024; Solución: Se recuperan 50 mts de reserva de cbale de 24 H y se ingresa cable a empalme tipo sangría existente y se realiza refusion de  hilos ; Hora de solución: 16:00 15/04/2024; Causa: Vandalismo</v>
      </c>
      <c r="W1608" s="4" t="s">
        <v>2771</v>
      </c>
      <c r="X1608" s="3"/>
      <c r="Y1608" s="3"/>
      <c r="Z1608" s="3" t="s">
        <v>69</v>
      </c>
      <c r="AA1608" s="3" t="s">
        <v>70</v>
      </c>
      <c r="AB1608" s="3">
        <v>8493165</v>
      </c>
      <c r="AC1608" s="3" t="s">
        <v>71</v>
      </c>
      <c r="AD1608" s="6">
        <v>0</v>
      </c>
      <c r="AE1608" s="7">
        <v>6.9444444444444441E-3</v>
      </c>
      <c r="AF1608" s="7" t="s">
        <v>4651</v>
      </c>
      <c r="AG1608" s="6">
        <f>Tabla4[[#This Row],[Tiempo Parada de Reloj]]+Tabla4[[#This Row],[Tiempo Autorizado por Telefonica (no Máximo)]]</f>
        <v>6.9444444444444441E-3</v>
      </c>
      <c r="AH1608" s="7">
        <f t="shared" ca="1" si="160"/>
        <v>0.17361111110949423</v>
      </c>
      <c r="AI1608" s="8">
        <f t="shared" si="161"/>
        <v>0</v>
      </c>
      <c r="AJ1608" s="8">
        <f t="shared" ca="1" si="162"/>
        <v>4.1666666666278616</v>
      </c>
      <c r="AK1608" s="3" t="s">
        <v>87</v>
      </c>
      <c r="AL1608" s="3" t="s">
        <v>70</v>
      </c>
      <c r="AM1608" s="3" t="s">
        <v>88</v>
      </c>
      <c r="AN1608" s="3" t="s">
        <v>88</v>
      </c>
      <c r="AO1608" s="3" t="s">
        <v>73</v>
      </c>
      <c r="AP1608" s="3" t="s">
        <v>73</v>
      </c>
      <c r="AQ1608" s="23">
        <v>45398.862500000003</v>
      </c>
      <c r="AR1608" s="3"/>
      <c r="AS1608" s="23"/>
      <c r="AT1608" s="23"/>
      <c r="AU1608" s="3" t="s">
        <v>271</v>
      </c>
      <c r="AV1608" s="3" t="s">
        <v>7616</v>
      </c>
      <c r="AW1608" s="3" t="s">
        <v>7617</v>
      </c>
      <c r="AX1608" s="3">
        <v>10.787248</v>
      </c>
      <c r="AY1608" s="3">
        <v>-74.755007000000006</v>
      </c>
      <c r="AZ1608" s="8" t="str">
        <f>+CONCATENATE("Reportan apertura en el enlace ",Tabla4[[#This Row],[Enlace]]," en el ",Tabla4[[#This Row],[Distancia óptica]]," ocasionado por ",Tabla4[[#This Row],[Causa del daño]])</f>
        <v>Reportan apertura en el enlace Mov. Sabanalarga - Mov.Santo tomas en el km 4,8 dede Mov. Sabanalarga ocasionado por Vandalismo</v>
      </c>
      <c r="BA1608" s="8" t="str">
        <f>+CONCATENATE("Para dar solución al incidente ",Tabla4[[#This Row],[Solución]])</f>
        <v xml:space="preserve">Para dar solución al incidente Se recuperan 50 mts de reserva de cbale de 24 H y se ingresa cable a empalme tipo sangría existente y se realiza refusion de  hilos </v>
      </c>
      <c r="BB1608" s="3" t="str">
        <f>+_xlfn.CONCAT(Tabla4[[#This Row],[Causa Raiz]]," ",Tabla4[[#This Row],[Solución2]]," (",Tabla4[[#This Row],[Anillo]],"- Cabecera: ",Tabla4[[#This Row],[Cabecera]],"- Operador: ",Tabla4[[#This Row],[Operador]],")")</f>
        <v>Reportan apertura en el enlace Mov. Sabanalarga - Mov.Santo tomas en el km 4,8 dede Mov. Sabanalarga ocasionado por Vandalismo Para dar solución al incidente Se recuperan 50 mts de reserva de cbale de 24 H y se ingresa cable a empalme tipo sangría existente y se realiza refusion de  hilos  (UK MOV SABANA GRANDE- Cabecera: SANTO TOMS- Operador: Colombia Telecomunicaciones)</v>
      </c>
    </row>
    <row r="1609" spans="1:54" s="2" customFormat="1" ht="142.5">
      <c r="A1609" s="38">
        <f t="shared" si="159"/>
        <v>1608</v>
      </c>
      <c r="B1609" s="3">
        <v>8504320</v>
      </c>
      <c r="C1609" s="3" t="s">
        <v>54</v>
      </c>
      <c r="D1609" s="23">
        <v>45397.520833333336</v>
      </c>
      <c r="E1609" s="23">
        <v>45397.522222222222</v>
      </c>
      <c r="F1609" s="1">
        <f t="shared" ca="1" si="158"/>
        <v>1.3888888861401938E-3</v>
      </c>
      <c r="G1609" s="3" t="s">
        <v>55</v>
      </c>
      <c r="H1609" s="41"/>
      <c r="I1609" s="40"/>
      <c r="J1609" s="5" t="s">
        <v>56</v>
      </c>
      <c r="K1609" s="3" t="s">
        <v>122</v>
      </c>
      <c r="L1609" s="9" t="s">
        <v>78</v>
      </c>
      <c r="M1609" s="3" t="s">
        <v>800</v>
      </c>
      <c r="N1609" s="3" t="s">
        <v>801</v>
      </c>
      <c r="O1609" s="3" t="s">
        <v>1293</v>
      </c>
      <c r="P1609" s="3">
        <v>0</v>
      </c>
      <c r="Q1609" s="4" t="s">
        <v>7618</v>
      </c>
      <c r="R1609" s="3" t="s">
        <v>805</v>
      </c>
      <c r="S1609" s="3" t="s">
        <v>129</v>
      </c>
      <c r="T1609" s="3" t="s">
        <v>104</v>
      </c>
      <c r="U1609" s="3" t="s">
        <v>7619</v>
      </c>
      <c r="V1609" s="22" t="str">
        <f t="shared" si="163"/>
        <v>RLFO; Hora de aviso: 12:30 15/04/2024; Solución: PI realiza cambio de pacht cord ; Hora de solución: 12:32 15/04/2024; Causa: Visita Fallida</v>
      </c>
      <c r="W1609" s="4" t="s">
        <v>132</v>
      </c>
      <c r="X1609" s="3"/>
      <c r="Y1609" s="3"/>
      <c r="Z1609" s="3" t="s">
        <v>69</v>
      </c>
      <c r="AA1609" s="3" t="s">
        <v>71</v>
      </c>
      <c r="AB1609" s="3">
        <v>0</v>
      </c>
      <c r="AC1609" s="3" t="s">
        <v>71</v>
      </c>
      <c r="AD1609" s="6">
        <v>0</v>
      </c>
      <c r="AE1609" s="7"/>
      <c r="AF1609" s="7"/>
      <c r="AG1609" s="6">
        <f>Tabla4[[#This Row],[Tiempo Parada de Reloj]]+Tabla4[[#This Row],[Tiempo Autorizado por Telefonica (no Máximo)]]</f>
        <v>0</v>
      </c>
      <c r="AH1609" s="7">
        <f t="shared" ca="1" si="160"/>
        <v>1.3888888861401938E-3</v>
      </c>
      <c r="AI1609" s="8">
        <f t="shared" si="161"/>
        <v>0</v>
      </c>
      <c r="AJ1609" s="8">
        <f t="shared" ca="1" si="162"/>
        <v>3.3333333267364651E-2</v>
      </c>
      <c r="AK1609" s="3" t="s">
        <v>72</v>
      </c>
      <c r="AL1609" s="3" t="s">
        <v>71</v>
      </c>
      <c r="AM1609" s="3" t="s">
        <v>69</v>
      </c>
      <c r="AN1609" s="3" t="s">
        <v>72</v>
      </c>
      <c r="AO1609" s="3" t="s">
        <v>72</v>
      </c>
      <c r="AP1609" s="3" t="s">
        <v>72</v>
      </c>
      <c r="AQ1609" s="23">
        <v>45397.522222222222</v>
      </c>
      <c r="AR1609" s="3"/>
      <c r="AS1609" s="23"/>
      <c r="AT1609" s="23"/>
      <c r="AU1609" s="3" t="s">
        <v>655</v>
      </c>
      <c r="AV1609" s="3" t="s">
        <v>69</v>
      </c>
      <c r="AW1609" s="3" t="s">
        <v>69</v>
      </c>
      <c r="AX1609" s="3" t="s">
        <v>69</v>
      </c>
      <c r="AY1609" s="3" t="s">
        <v>69</v>
      </c>
      <c r="AZ1609" s="8" t="str">
        <f>+CONCATENATE("Reportan apertura en el enlace ",Tabla4[[#This Row],[Enlace]]," en el ",Tabla4[[#This Row],[Distancia óptica]]," ocasionado por ",Tabla4[[#This Row],[Causa del daño]])</f>
        <v>Reportan apertura en el enlace Mov. Sincelejo Centro - Mov. La Flor en el 0 ocasionado por Visita Fallida</v>
      </c>
      <c r="BA1609" s="8" t="str">
        <f>+CONCATENATE("Para dar solución al incidente ",Tabla4[[#This Row],[Solución]])</f>
        <v xml:space="preserve">Para dar solución al incidente PI realiza cambio de pacht cord </v>
      </c>
      <c r="BB1609" s="3" t="str">
        <f>+_xlfn.CONCAT(Tabla4[[#This Row],[Causa Raiz]]," ",Tabla4[[#This Row],[Solución2]]," (",Tabla4[[#This Row],[Anillo]],"- Cabecera: ",Tabla4[[#This Row],[Cabecera]],"- Operador: ",Tabla4[[#This Row],[Operador]],")")</f>
        <v>Reportan apertura en el enlace Mov. Sincelejo Centro - Mov. La Flor en el 0 ocasionado por Visita Fallida Para dar solución al incidente PI realiza cambio de pacht cord  (NA- Cabecera: NA- Operador: Colombia Telecomunicaciones)</v>
      </c>
    </row>
    <row r="1610" spans="1:54" s="2" customFormat="1" ht="142.5">
      <c r="A1610" s="38">
        <f t="shared" si="159"/>
        <v>1609</v>
      </c>
      <c r="B1610" s="3">
        <v>8504330</v>
      </c>
      <c r="C1610" s="3" t="s">
        <v>163</v>
      </c>
      <c r="D1610" s="23">
        <v>45397.520833333336</v>
      </c>
      <c r="E1610" s="23">
        <v>45404.708333333336</v>
      </c>
      <c r="F1610" s="1">
        <f t="shared" ca="1" si="158"/>
        <v>7.1875</v>
      </c>
      <c r="G1610" s="3" t="s">
        <v>55</v>
      </c>
      <c r="H1610" s="41"/>
      <c r="I1610" s="40">
        <v>3800212</v>
      </c>
      <c r="J1610" s="5" t="s">
        <v>2815</v>
      </c>
      <c r="K1610" s="3" t="s">
        <v>2815</v>
      </c>
      <c r="L1610" s="9" t="s">
        <v>58</v>
      </c>
      <c r="M1610" s="3" t="s">
        <v>109</v>
      </c>
      <c r="N1610" s="3" t="s">
        <v>110</v>
      </c>
      <c r="O1610" s="3" t="s">
        <v>7620</v>
      </c>
      <c r="P1610" s="3" t="s">
        <v>7621</v>
      </c>
      <c r="Q1610" s="4" t="s">
        <v>7622</v>
      </c>
      <c r="R1610" s="3" t="s">
        <v>327</v>
      </c>
      <c r="S1610" s="3" t="s">
        <v>2820</v>
      </c>
      <c r="T1610" s="3" t="s">
        <v>146</v>
      </c>
      <c r="U1610" s="3" t="s">
        <v>7623</v>
      </c>
      <c r="V1610" s="22" t="str">
        <f t="shared" si="163"/>
        <v>RDFO; Hora de aviso: 12:30 15/04/2024; Solución: Se realiza cambio de tramo; Hora de solución: 17:00 22/04/2024; Causa: Falla en la Red FiOp</v>
      </c>
      <c r="W1610" s="4" t="s">
        <v>7457</v>
      </c>
      <c r="X1610" s="3"/>
      <c r="Y1610" s="3"/>
      <c r="Z1610" s="3" t="s">
        <v>69</v>
      </c>
      <c r="AA1610" s="3" t="s">
        <v>71</v>
      </c>
      <c r="AB1610" s="3">
        <v>0</v>
      </c>
      <c r="AC1610" s="3" t="s">
        <v>71</v>
      </c>
      <c r="AD1610" s="6">
        <v>2.5416666666666665</v>
      </c>
      <c r="AE1610" s="7"/>
      <c r="AF1610" s="7"/>
      <c r="AG1610" s="6">
        <f>Tabla4[[#This Row],[Tiempo Parada de Reloj]]+Tabla4[[#This Row],[Tiempo Autorizado por Telefonica (no Máximo)]]</f>
        <v>2.5416666666666665</v>
      </c>
      <c r="AH1610" s="7">
        <f t="shared" ca="1" si="160"/>
        <v>4.6458333333333339</v>
      </c>
      <c r="AI1610" s="8">
        <f t="shared" si="161"/>
        <v>61</v>
      </c>
      <c r="AJ1610" s="8">
        <f t="shared" ca="1" si="162"/>
        <v>111.50000000000001</v>
      </c>
      <c r="AK1610" s="3" t="s">
        <v>72</v>
      </c>
      <c r="AL1610" s="3" t="s">
        <v>70</v>
      </c>
      <c r="AM1610" s="3" t="s">
        <v>87</v>
      </c>
      <c r="AN1610" s="3" t="s">
        <v>87</v>
      </c>
      <c r="AO1610" s="3" t="s">
        <v>88</v>
      </c>
      <c r="AP1610" s="3" t="s">
        <v>88</v>
      </c>
      <c r="AQ1610" s="23">
        <v>45411.480555555558</v>
      </c>
      <c r="AR1610" s="3"/>
      <c r="AS1610" s="23"/>
      <c r="AT1610" s="23"/>
      <c r="AU1610" s="3" t="s">
        <v>2822</v>
      </c>
      <c r="AV1610" s="3" t="s">
        <v>69</v>
      </c>
      <c r="AW1610" s="3" t="s">
        <v>69</v>
      </c>
      <c r="AX1610" s="3" t="s">
        <v>69</v>
      </c>
      <c r="AY1610" s="3" t="s">
        <v>69</v>
      </c>
      <c r="AZ1610" s="8" t="str">
        <f>+CONCATENATE("Reportan apertura en el enlace ",Tabla4[[#This Row],[Enlace]]," en el ",Tabla4[[#This Row],[Distancia óptica]]," ocasionado por ",Tabla4[[#This Row],[Causa del daño]])</f>
        <v>Reportan apertura en el enlace Plato - Bosconia en el km 39 desde Bosconia ocasionado por Falla en la Red FiOp</v>
      </c>
      <c r="BA1610" s="8" t="str">
        <f>+CONCATENATE("Para dar solución al incidente ",Tabla4[[#This Row],[Solución]])</f>
        <v>Para dar solución al incidente Se realiza cambio de tramo</v>
      </c>
      <c r="BB1610" s="3" t="str">
        <f>+_xlfn.CONCAT(Tabla4[[#This Row],[Causa Raiz]]," ",Tabla4[[#This Row],[Solución2]]," (",Tabla4[[#This Row],[Anillo]],"- Cabecera: ",Tabla4[[#This Row],[Cabecera]],"- Operador: ",Tabla4[[#This Row],[Operador]],")")</f>
        <v>Reportan apertura en el enlace Plato - Bosconia en el km 39 desde Bosconia ocasionado por Falla en la Red FiOp Para dar solución al incidente Se realiza cambio de tramo (NA- Cabecera: NA- Operador: MediaCommerce)</v>
      </c>
    </row>
    <row r="1611" spans="1:54" s="2" customFormat="1" ht="171">
      <c r="A1611" s="38">
        <f t="shared" si="159"/>
        <v>1610</v>
      </c>
      <c r="B1611" s="3">
        <v>8504224</v>
      </c>
      <c r="C1611" s="3" t="s">
        <v>54</v>
      </c>
      <c r="D1611" s="23">
        <v>45397.458333333336</v>
      </c>
      <c r="E1611" s="23">
        <v>45397.459722222222</v>
      </c>
      <c r="F1611" s="1">
        <f t="shared" ca="1" si="158"/>
        <v>1.3888888861401938E-3</v>
      </c>
      <c r="G1611" s="3" t="s">
        <v>55</v>
      </c>
      <c r="H1611" s="41"/>
      <c r="I1611" s="40"/>
      <c r="J1611" s="5" t="s">
        <v>56</v>
      </c>
      <c r="K1611" s="3" t="s">
        <v>77</v>
      </c>
      <c r="L1611" s="9" t="s">
        <v>78</v>
      </c>
      <c r="M1611" s="3" t="s">
        <v>373</v>
      </c>
      <c r="N1611" s="3" t="s">
        <v>374</v>
      </c>
      <c r="O1611" s="3" t="s">
        <v>7624</v>
      </c>
      <c r="P1611" s="3" t="s">
        <v>7625</v>
      </c>
      <c r="Q1611" s="4" t="s">
        <v>7626</v>
      </c>
      <c r="R1611" s="3" t="s">
        <v>992</v>
      </c>
      <c r="S1611" s="3" t="s">
        <v>249</v>
      </c>
      <c r="T1611" s="3" t="s">
        <v>104</v>
      </c>
      <c r="U1611" s="3" t="s">
        <v>7627</v>
      </c>
      <c r="V1611" s="22" t="str">
        <f t="shared" si="163"/>
        <v>RLFO; Hora de aviso: 11:00 15/04/2024; Solución: Enlace sube sin intervención de fibra confirma PI ; Hora de solución: 11:02 15/04/2024; Causa: Visita Fallida</v>
      </c>
      <c r="W1611" s="4" t="s">
        <v>160</v>
      </c>
      <c r="X1611" s="3"/>
      <c r="Y1611" s="3"/>
      <c r="Z1611" s="3" t="s">
        <v>69</v>
      </c>
      <c r="AA1611" s="3" t="s">
        <v>70</v>
      </c>
      <c r="AB1611" s="3">
        <v>8501116</v>
      </c>
      <c r="AC1611" s="3" t="s">
        <v>71</v>
      </c>
      <c r="AD1611" s="6">
        <v>0</v>
      </c>
      <c r="AE1611" s="7"/>
      <c r="AF1611" s="7"/>
      <c r="AG1611" s="6">
        <f>Tabla4[[#This Row],[Tiempo Parada de Reloj]]+Tabla4[[#This Row],[Tiempo Autorizado por Telefonica (no Máximo)]]</f>
        <v>0</v>
      </c>
      <c r="AH1611" s="7">
        <f t="shared" ca="1" si="160"/>
        <v>1.3888888861401938E-3</v>
      </c>
      <c r="AI1611" s="8">
        <f t="shared" si="161"/>
        <v>0</v>
      </c>
      <c r="AJ1611" s="8">
        <f t="shared" ca="1" si="162"/>
        <v>3.3333333267364651E-2</v>
      </c>
      <c r="AK1611" s="3" t="s">
        <v>72</v>
      </c>
      <c r="AL1611" s="3" t="s">
        <v>70</v>
      </c>
      <c r="AM1611" s="3" t="s">
        <v>88</v>
      </c>
      <c r="AN1611" s="3" t="s">
        <v>73</v>
      </c>
      <c r="AO1611" s="3" t="s">
        <v>73</v>
      </c>
      <c r="AP1611" s="3" t="s">
        <v>73</v>
      </c>
      <c r="AQ1611" s="23">
        <v>45397.65625</v>
      </c>
      <c r="AR1611" s="3"/>
      <c r="AS1611" s="23"/>
      <c r="AT1611" s="23"/>
      <c r="AU1611" s="3" t="s">
        <v>1266</v>
      </c>
      <c r="AV1611" s="3" t="s">
        <v>69</v>
      </c>
      <c r="AW1611" s="3" t="s">
        <v>69</v>
      </c>
      <c r="AX1611" s="3" t="s">
        <v>69</v>
      </c>
      <c r="AY1611" s="3" t="s">
        <v>69</v>
      </c>
      <c r="AZ1611" s="8" t="str">
        <f>+CONCATENATE("Reportan apertura en el enlace ",Tabla4[[#This Row],[Enlace]]," en el ",Tabla4[[#This Row],[Distancia óptica]]," ocasionado por ",Tabla4[[#This Row],[Causa del daño]])</f>
        <v>Reportan apertura en el enlace Mov. Rosa Blanca - Mov. Esperanza en el Km 2,30 desde rosita  ocasionado por Visita Fallida</v>
      </c>
      <c r="BA1611" s="8" t="str">
        <f>+CONCATENATE("Para dar solución al incidente ",Tabla4[[#This Row],[Solución]])</f>
        <v xml:space="preserve">Para dar solución al incidente Enlace sube sin intervención de fibra confirma PI </v>
      </c>
      <c r="BB1611" s="3" t="str">
        <f>+_xlfn.CONCAT(Tabla4[[#This Row],[Causa Raiz]]," ",Tabla4[[#This Row],[Solución2]]," (",Tabla4[[#This Row],[Anillo]],"- Cabecera: ",Tabla4[[#This Row],[Cabecera]],"- Operador: ",Tabla4[[#This Row],[Operador]],")")</f>
        <v>Reportan apertura en el enlace Mov. Rosa Blanca - Mov. Esperanza en el Km 2,30 desde rosita  ocasionado por Visita Fallida Para dar solución al incidente Enlace sube sin intervención de fibra confirma PI  (NA- Cabecera: NA- Operador: Colombia Telecomunicaciones)</v>
      </c>
    </row>
    <row r="1612" spans="1:54" s="2" customFormat="1" ht="213.75">
      <c r="A1612" s="38">
        <f t="shared" si="159"/>
        <v>1611</v>
      </c>
      <c r="B1612" s="3">
        <v>8504348</v>
      </c>
      <c r="C1612" s="3" t="s">
        <v>54</v>
      </c>
      <c r="D1612" s="23">
        <v>45397.53125</v>
      </c>
      <c r="E1612" s="23">
        <v>45398.895833333336</v>
      </c>
      <c r="F1612" s="1">
        <f t="shared" ca="1" si="158"/>
        <v>1.3645833333357587</v>
      </c>
      <c r="G1612" s="3" t="s">
        <v>55</v>
      </c>
      <c r="H1612" s="41"/>
      <c r="I1612" s="40"/>
      <c r="J1612" s="5" t="s">
        <v>56</v>
      </c>
      <c r="K1612" s="3" t="s">
        <v>93</v>
      </c>
      <c r="L1612" s="9" t="s">
        <v>58</v>
      </c>
      <c r="M1612" s="3" t="s">
        <v>59</v>
      </c>
      <c r="N1612" s="3" t="s">
        <v>60</v>
      </c>
      <c r="O1612" s="3" t="s">
        <v>7628</v>
      </c>
      <c r="P1612" s="3" t="s">
        <v>7629</v>
      </c>
      <c r="Q1612" s="4" t="s">
        <v>7630</v>
      </c>
      <c r="R1612" s="3" t="s">
        <v>64</v>
      </c>
      <c r="S1612" s="3" t="s">
        <v>65</v>
      </c>
      <c r="T1612" s="3" t="s">
        <v>66</v>
      </c>
      <c r="U1612" s="3" t="s">
        <v>7631</v>
      </c>
      <c r="V1612" s="22" t="str">
        <f t="shared" si="163"/>
        <v>RLFO; Hora de aviso: 12:45 15/04/2024; Solución: Se realiza tendido de 150 m de  48 hilos y se realiza dos empalmes de 48 hilos.; Hora de solución: 21:30 16/04/2024; Causa: Vandalismo</v>
      </c>
      <c r="W1612" s="4" t="s">
        <v>68</v>
      </c>
      <c r="X1612" s="3"/>
      <c r="Y1612" s="3"/>
      <c r="Z1612" s="3" t="s">
        <v>69</v>
      </c>
      <c r="AA1612" s="3" t="s">
        <v>71</v>
      </c>
      <c r="AB1612" s="3">
        <v>0</v>
      </c>
      <c r="AC1612" s="3" t="s">
        <v>71</v>
      </c>
      <c r="AD1612" s="6">
        <v>1.1895833333333334</v>
      </c>
      <c r="AE1612" s="7">
        <v>8.3333333333333332E-3</v>
      </c>
      <c r="AF1612" s="7" t="s">
        <v>2677</v>
      </c>
      <c r="AG1612" s="6">
        <f>Tabla4[[#This Row],[Tiempo Parada de Reloj]]+Tabla4[[#This Row],[Tiempo Autorizado por Telefonica (no Máximo)]]</f>
        <v>1.1979166666666667</v>
      </c>
      <c r="AH1612" s="7">
        <f t="shared" ca="1" si="160"/>
        <v>0.17500000000242522</v>
      </c>
      <c r="AI1612" s="8">
        <f t="shared" si="161"/>
        <v>28.550000000000004</v>
      </c>
      <c r="AJ1612" s="8">
        <f t="shared" ca="1" si="162"/>
        <v>4.2000000000582052</v>
      </c>
      <c r="AK1612" s="3" t="s">
        <v>72</v>
      </c>
      <c r="AL1612" s="3" t="s">
        <v>71</v>
      </c>
      <c r="AM1612" s="3" t="s">
        <v>69</v>
      </c>
      <c r="AN1612" s="3" t="s">
        <v>72</v>
      </c>
      <c r="AO1612" s="3" t="s">
        <v>73</v>
      </c>
      <c r="AP1612" s="3" t="s">
        <v>73</v>
      </c>
      <c r="AQ1612" s="23">
        <v>45399.864583333336</v>
      </c>
      <c r="AR1612" s="3"/>
      <c r="AS1612" s="23"/>
      <c r="AT1612" s="23"/>
      <c r="AU1612" s="3" t="s">
        <v>298</v>
      </c>
      <c r="AV1612" s="3" t="s">
        <v>1545</v>
      </c>
      <c r="AW1612" s="3" t="s">
        <v>4796</v>
      </c>
      <c r="AX1612" s="3">
        <v>4.6118199999999998</v>
      </c>
      <c r="AY1612" s="3">
        <v>-74.069969999999998</v>
      </c>
      <c r="AZ1612" s="8" t="str">
        <f>+CONCATENATE("Reportan apertura en el enlace ",Tabla4[[#This Row],[Enlace]]," en el ",Tabla4[[#This Row],[Distancia óptica]]," ocasionado por ",Tabla4[[#This Row],[Causa del daño]])</f>
        <v>Reportan apertura en el enlace ETB Centro - Chapinero en el km 0,93 desde ETB Centro ocasionado por Vandalismo</v>
      </c>
      <c r="BA1612" s="8" t="str">
        <f>+CONCATENATE("Para dar solución al incidente ",Tabla4[[#This Row],[Solución]])</f>
        <v>Para dar solución al incidente Se realiza tendido de 150 m de  48 hilos y se realiza dos empalmes de 48 hilos.</v>
      </c>
      <c r="BB1612" s="3" t="str">
        <f>+_xlfn.CONCAT(Tabla4[[#This Row],[Causa Raiz]]," ",Tabla4[[#This Row],[Solución2]]," (",Tabla4[[#This Row],[Anillo]],"- Cabecera: ",Tabla4[[#This Row],[Cabecera]],"- Operador: ",Tabla4[[#This Row],[Operador]],")")</f>
        <v>Reportan apertura en el enlace ETB Centro - Chapinero en el km 0,93 desde ETB Centro ocasionado por Vandalismo Para dar solución al incidente Se realiza tendido de 150 m de  48 hilos y se realiza dos empalmes de 48 hilos. (Anillo Metropolitano- Cabecera: Chapinero- Operador: Colombia Telecomunicaciones)</v>
      </c>
    </row>
    <row r="1613" spans="1:54" s="2" customFormat="1" ht="142.5">
      <c r="A1613" s="38">
        <f t="shared" si="159"/>
        <v>1612</v>
      </c>
      <c r="B1613" s="3">
        <v>8504398</v>
      </c>
      <c r="C1613" s="3" t="s">
        <v>92</v>
      </c>
      <c r="D1613" s="23">
        <v>45397.541666666664</v>
      </c>
      <c r="E1613" s="23">
        <v>45397.543055555558</v>
      </c>
      <c r="F1613" s="1">
        <f t="shared" ca="1" si="158"/>
        <v>1.3888888934161514E-3</v>
      </c>
      <c r="G1613" s="3" t="s">
        <v>55</v>
      </c>
      <c r="H1613" s="41"/>
      <c r="I1613" s="40"/>
      <c r="J1613" s="5" t="s">
        <v>322</v>
      </c>
      <c r="K1613" s="3" t="s">
        <v>322</v>
      </c>
      <c r="L1613" s="9" t="s">
        <v>58</v>
      </c>
      <c r="M1613" s="3" t="s">
        <v>1429</v>
      </c>
      <c r="N1613" s="3" t="s">
        <v>7052</v>
      </c>
      <c r="O1613" s="3" t="s">
        <v>7053</v>
      </c>
      <c r="P1613" s="3" t="s">
        <v>1432</v>
      </c>
      <c r="Q1613" s="4" t="s">
        <v>7632</v>
      </c>
      <c r="R1613" s="3" t="s">
        <v>336</v>
      </c>
      <c r="S1613" s="3" t="s">
        <v>328</v>
      </c>
      <c r="T1613" s="3" t="s">
        <v>104</v>
      </c>
      <c r="U1613" s="3" t="s">
        <v>7633</v>
      </c>
      <c r="V1613" s="22" t="str">
        <f t="shared" si="163"/>
        <v>RTNFO; Hora de aviso: 13:00 15/04/2024; Solución: Enlace sube sin intervención de fibra; Hora de solución: 13:02 15/04/2024; Causa: Visita Fallida</v>
      </c>
      <c r="W1613" s="4" t="s">
        <v>331</v>
      </c>
      <c r="X1613" s="3"/>
      <c r="Y1613" s="3"/>
      <c r="Z1613" s="3" t="s">
        <v>69</v>
      </c>
      <c r="AA1613" s="3" t="s">
        <v>71</v>
      </c>
      <c r="AB1613" s="3">
        <v>0</v>
      </c>
      <c r="AC1613" s="3" t="s">
        <v>71</v>
      </c>
      <c r="AD1613" s="6">
        <v>0</v>
      </c>
      <c r="AE1613" s="7"/>
      <c r="AF1613" s="7"/>
      <c r="AG1613" s="6">
        <f>Tabla4[[#This Row],[Tiempo Parada de Reloj]]+Tabla4[[#This Row],[Tiempo Autorizado por Telefonica (no Máximo)]]</f>
        <v>0</v>
      </c>
      <c r="AH1613" s="7">
        <f t="shared" ca="1" si="160"/>
        <v>1.3888888934161514E-3</v>
      </c>
      <c r="AI1613" s="8">
        <f t="shared" si="161"/>
        <v>0</v>
      </c>
      <c r="AJ1613" s="8">
        <f t="shared" ca="1" si="162"/>
        <v>3.3333333441987634E-2</v>
      </c>
      <c r="AK1613" s="3" t="s">
        <v>72</v>
      </c>
      <c r="AL1613" s="3" t="s">
        <v>70</v>
      </c>
      <c r="AM1613" s="3" t="s">
        <v>88</v>
      </c>
      <c r="AN1613" s="3" t="s">
        <v>73</v>
      </c>
      <c r="AO1613" s="3" t="s">
        <v>73</v>
      </c>
      <c r="AP1613" s="3" t="s">
        <v>73</v>
      </c>
      <c r="AQ1613" s="23">
        <v>45397.697916666664</v>
      </c>
      <c r="AR1613" s="3"/>
      <c r="AS1613" s="23"/>
      <c r="AT1613" s="23"/>
      <c r="AU1613" s="3" t="s">
        <v>322</v>
      </c>
      <c r="AV1613" s="3" t="s">
        <v>6319</v>
      </c>
      <c r="AW1613" s="3" t="s">
        <v>76</v>
      </c>
      <c r="AX1613" s="3" t="s">
        <v>69</v>
      </c>
      <c r="AY1613" s="3" t="s">
        <v>69</v>
      </c>
      <c r="AZ1613" s="8" t="str">
        <f>+CONCATENATE("Reportan apertura en el enlace ",Tabla4[[#This Row],[Enlace]]," en el ",Tabla4[[#This Row],[Distancia óptica]]," ocasionado por ",Tabla4[[#This Row],[Causa del daño]])</f>
        <v>Reportan apertura en el enlace Pto Araujo - Pto Boyacá en el KM 0 ocasionado por Visita Fallida</v>
      </c>
      <c r="BA1613" s="8" t="str">
        <f>+CONCATENATE("Para dar solución al incidente ",Tabla4[[#This Row],[Solución]])</f>
        <v>Para dar solución al incidente Enlace sube sin intervención de fibra</v>
      </c>
      <c r="BB1613" s="3" t="str">
        <f>+_xlfn.CONCAT(Tabla4[[#This Row],[Causa Raiz]]," ",Tabla4[[#This Row],[Solución2]]," (",Tabla4[[#This Row],[Anillo]],"- Cabecera: ",Tabla4[[#This Row],[Cabecera]],"- Operador: ",Tabla4[[#This Row],[Operador]],")")</f>
        <v>Reportan apertura en el enlace Pto Araujo - Pto Boyacá en el KM 0 ocasionado por Visita Fallida Para dar solución al incidente Enlace sube sin intervención de fibra (Troncal- Cabecera: Barrancabermeja- Operador: Ufinet)</v>
      </c>
    </row>
    <row r="1614" spans="1:54" s="2" customFormat="1" ht="256.5">
      <c r="A1614" s="38">
        <f t="shared" si="159"/>
        <v>1613</v>
      </c>
      <c r="B1614" s="3">
        <v>8503627</v>
      </c>
      <c r="C1614" s="3" t="s">
        <v>136</v>
      </c>
      <c r="D1614" s="23">
        <v>45397.607638888891</v>
      </c>
      <c r="E1614" s="23">
        <v>45397.8125</v>
      </c>
      <c r="F1614" s="1">
        <f t="shared" ca="1" si="158"/>
        <v>0.20486111110949423</v>
      </c>
      <c r="G1614" s="3" t="s">
        <v>55</v>
      </c>
      <c r="H1614" s="41"/>
      <c r="I1614" s="40"/>
      <c r="J1614" s="5" t="s">
        <v>137</v>
      </c>
      <c r="K1614" s="3" t="s">
        <v>93</v>
      </c>
      <c r="L1614" s="9" t="s">
        <v>78</v>
      </c>
      <c r="M1614" s="3" t="s">
        <v>59</v>
      </c>
      <c r="N1614" s="3" t="s">
        <v>60</v>
      </c>
      <c r="O1614" s="3" t="s">
        <v>7634</v>
      </c>
      <c r="P1614" s="3" t="s">
        <v>7635</v>
      </c>
      <c r="Q1614" s="4" t="s">
        <v>7636</v>
      </c>
      <c r="R1614" s="3" t="s">
        <v>775</v>
      </c>
      <c r="S1614" s="3" t="s">
        <v>65</v>
      </c>
      <c r="T1614" s="3" t="s">
        <v>276</v>
      </c>
      <c r="U1614" s="3" t="s">
        <v>7637</v>
      </c>
      <c r="V1614" s="22" t="str">
        <f t="shared" si="163"/>
        <v>RBHFO; Hora de aviso: 14:35 15/04/2024; Solución: se instala 350 metros de fo 24 hilos y 1 empalmes de continuidad de  8hilos  en una caja 24 y una sangria de cable de 96 hilos para enrrutamiento; Hora de solución: 19:30 15/04/2024; Causa: Intervención de Terceros</v>
      </c>
      <c r="W1614" s="4" t="s">
        <v>68</v>
      </c>
      <c r="X1614" s="3"/>
      <c r="Y1614" s="3"/>
      <c r="Z1614" s="3" t="s">
        <v>69</v>
      </c>
      <c r="AA1614" s="3" t="s">
        <v>70</v>
      </c>
      <c r="AB1614" s="3">
        <v>8503627</v>
      </c>
      <c r="AC1614" s="3" t="s">
        <v>71</v>
      </c>
      <c r="AD1614" s="6">
        <v>0</v>
      </c>
      <c r="AE1614" s="7"/>
      <c r="AF1614" s="7"/>
      <c r="AG1614" s="6">
        <f>Tabla4[[#This Row],[Tiempo Parada de Reloj]]+Tabla4[[#This Row],[Tiempo Autorizado por Telefonica (no Máximo)]]</f>
        <v>0</v>
      </c>
      <c r="AH1614" s="7">
        <f t="shared" ca="1" si="160"/>
        <v>0.20486111110949423</v>
      </c>
      <c r="AI1614" s="8">
        <f t="shared" si="161"/>
        <v>0</v>
      </c>
      <c r="AJ1614" s="8">
        <f t="shared" ca="1" si="162"/>
        <v>4.9166666666278616</v>
      </c>
      <c r="AK1614" s="3" t="s">
        <v>73</v>
      </c>
      <c r="AL1614" s="3" t="s">
        <v>70</v>
      </c>
      <c r="AM1614" s="3" t="s">
        <v>88</v>
      </c>
      <c r="AN1614" s="3" t="s">
        <v>88</v>
      </c>
      <c r="AO1614" s="3" t="s">
        <v>73</v>
      </c>
      <c r="AP1614" s="3" t="s">
        <v>73</v>
      </c>
      <c r="AQ1614" s="23">
        <v>45399.415277777778</v>
      </c>
      <c r="AR1614" s="3"/>
      <c r="AS1614" s="23"/>
      <c r="AT1614" s="23"/>
      <c r="AU1614" s="3" t="s">
        <v>100</v>
      </c>
      <c r="AV1614" s="3" t="s">
        <v>720</v>
      </c>
      <c r="AW1614" s="3" t="s">
        <v>7638</v>
      </c>
      <c r="AX1614" s="3">
        <v>4.63767</v>
      </c>
      <c r="AY1614" s="3">
        <v>-74.159739999999999</v>
      </c>
      <c r="AZ1614" s="8" t="str">
        <f>+CONCATENATE("Reportan apertura en el enlace ",Tabla4[[#This Row],[Enlace]]," en el ",Tabla4[[#This Row],[Distancia óptica]]," ocasionado por ",Tabla4[[#This Row],[Causa del daño]])</f>
        <v>Reportan apertura en el enlace Mov. Santa Luisa De Marilla - Mov. Palmeras en el km 0,692 desde Santa luisa ocasionado por Intervención de Terceros</v>
      </c>
      <c r="BA1614" s="8" t="str">
        <f>+CONCATENATE("Para dar solución al incidente ",Tabla4[[#This Row],[Solución]])</f>
        <v>Para dar solución al incidente se instala 350 metros de fo 24 hilos y 1 empalmes de continuidad de  8hilos  en una caja 24 y una sangria de cable de 96 hilos para enrrutamiento</v>
      </c>
      <c r="BB1614" s="3" t="str">
        <f>+_xlfn.CONCAT(Tabla4[[#This Row],[Causa Raiz]]," ",Tabla4[[#This Row],[Solución2]]," (",Tabla4[[#This Row],[Anillo]],"- Cabecera: ",Tabla4[[#This Row],[Cabecera]],"- Operador: ",Tabla4[[#This Row],[Operador]],")")</f>
        <v>Reportan apertura en el enlace Mov. Santa Luisa De Marilla - Mov. Palmeras en el km 0,692 desde Santa luisa ocasionado por Intervención de Terceros Para dar solución al incidente se instala 350 metros de fo 24 hilos y 1 empalmes de continuidad de  8hilos  en una caja 24 y una sangria de cable de 96 hilos para enrrutamiento (ANILLO 47- Cabecera: ASTURIAS- Operador: Infraco)</v>
      </c>
    </row>
    <row r="1615" spans="1:54" s="2" customFormat="1" ht="213.75">
      <c r="A1615" s="38">
        <f t="shared" si="159"/>
        <v>1614</v>
      </c>
      <c r="B1615" s="3">
        <v>8505056</v>
      </c>
      <c r="C1615" s="3" t="s">
        <v>54</v>
      </c>
      <c r="D1615" s="23">
        <v>45397.510416666664</v>
      </c>
      <c r="E1615" s="23">
        <v>45397.625</v>
      </c>
      <c r="F1615" s="1">
        <f t="shared" ca="1" si="158"/>
        <v>0.11458333333575865</v>
      </c>
      <c r="G1615" s="3" t="s">
        <v>55</v>
      </c>
      <c r="H1615" s="41"/>
      <c r="I1615" s="40"/>
      <c r="J1615" s="5" t="s">
        <v>56</v>
      </c>
      <c r="K1615" s="3" t="s">
        <v>77</v>
      </c>
      <c r="L1615" s="9" t="s">
        <v>58</v>
      </c>
      <c r="M1615" s="3" t="s">
        <v>283</v>
      </c>
      <c r="N1615" s="3" t="s">
        <v>1858</v>
      </c>
      <c r="O1615" s="3" t="s">
        <v>7468</v>
      </c>
      <c r="P1615" s="3" t="s">
        <v>7639</v>
      </c>
      <c r="Q1615" s="4" t="s">
        <v>7640</v>
      </c>
      <c r="R1615" s="3" t="s">
        <v>288</v>
      </c>
      <c r="S1615" s="3" t="s">
        <v>249</v>
      </c>
      <c r="T1615" s="3" t="s">
        <v>176</v>
      </c>
      <c r="U1615" s="3" t="s">
        <v>7641</v>
      </c>
      <c r="V1615" s="22" t="str">
        <f t="shared" si="163"/>
        <v>RLFO; Hora de aviso: 12:15 15/04/2024; Solución: Se recuperan 10 mts de reserva y se realiza un empalme de 24 Hilos; Hora de solución: 15:00 15/04/2024; Causa: Intervención de Terceros. No Identificados</v>
      </c>
      <c r="W1615" s="4" t="s">
        <v>160</v>
      </c>
      <c r="X1615" s="3"/>
      <c r="Y1615" s="3"/>
      <c r="Z1615" s="3" t="s">
        <v>69</v>
      </c>
      <c r="AA1615" s="3" t="s">
        <v>70</v>
      </c>
      <c r="AB1615" s="3">
        <v>0</v>
      </c>
      <c r="AC1615" s="3" t="s">
        <v>71</v>
      </c>
      <c r="AD1615" s="6">
        <v>0</v>
      </c>
      <c r="AE1615" s="7"/>
      <c r="AF1615" s="7"/>
      <c r="AG1615" s="6">
        <f>Tabla4[[#This Row],[Tiempo Parada de Reloj]]+Tabla4[[#This Row],[Tiempo Autorizado por Telefonica (no Máximo)]]</f>
        <v>0</v>
      </c>
      <c r="AH1615" s="7">
        <f t="shared" ca="1" si="160"/>
        <v>0.11458333333575865</v>
      </c>
      <c r="AI1615" s="8">
        <f t="shared" si="161"/>
        <v>0</v>
      </c>
      <c r="AJ1615" s="8">
        <f t="shared" ca="1" si="162"/>
        <v>2.7500000000582077</v>
      </c>
      <c r="AK1615" s="3" t="s">
        <v>72</v>
      </c>
      <c r="AL1615" s="3" t="s">
        <v>70</v>
      </c>
      <c r="AM1615" s="3" t="s">
        <v>88</v>
      </c>
      <c r="AN1615" s="3" t="s">
        <v>73</v>
      </c>
      <c r="AO1615" s="3" t="s">
        <v>73</v>
      </c>
      <c r="AP1615" s="3" t="s">
        <v>73</v>
      </c>
      <c r="AQ1615" s="23">
        <v>45403.631944444445</v>
      </c>
      <c r="AR1615" s="3"/>
      <c r="AS1615" s="23"/>
      <c r="AT1615" s="23"/>
      <c r="AU1615" s="3" t="s">
        <v>404</v>
      </c>
      <c r="AV1615" s="3" t="s">
        <v>1863</v>
      </c>
      <c r="AW1615" s="3" t="s">
        <v>307</v>
      </c>
      <c r="AX1615" s="3">
        <v>4.532</v>
      </c>
      <c r="AY1615" s="3">
        <v>-75.731099999999998</v>
      </c>
      <c r="AZ1615" s="8" t="str">
        <f>+CONCATENATE("Reportan apertura en el enlace ",Tabla4[[#This Row],[Enlace]]," en el ",Tabla4[[#This Row],[Distancia óptica]]," ocasionado por ",Tabla4[[#This Row],[Causa del daño]])</f>
        <v>Reportan apertura en el enlace Montenegro - El Carmen en el Km 4,06 desde el carmen ocasionado por Intervención de Terceros. No Identificados</v>
      </c>
      <c r="BA1615" s="8" t="str">
        <f>+CONCATENATE("Para dar solución al incidente ",Tabla4[[#This Row],[Solución]])</f>
        <v>Para dar solución al incidente Se recuperan 10 mts de reserva y se realiza un empalme de 24 Hilos</v>
      </c>
      <c r="BB1615" s="3" t="str">
        <f>+_xlfn.CONCAT(Tabla4[[#This Row],[Causa Raiz]]," ",Tabla4[[#This Row],[Solución2]]," (",Tabla4[[#This Row],[Anillo]],"- Cabecera: ",Tabla4[[#This Row],[Cabecera]],"- Operador: ",Tabla4[[#This Row],[Operador]],")")</f>
        <v>Reportan apertura en el enlace Montenegro - El Carmen en el Km 4,06 desde el carmen ocasionado por Intervención de Terceros. No Identificados Para dar solución al incidente Se recuperan 10 mts de reserva y se realiza un empalme de 24 Hilos (LINEAL- Cabecera: El carmen- Operador: Colombia Telecomunicaciones)</v>
      </c>
    </row>
    <row r="1616" spans="1:54" s="2" customFormat="1" ht="256.5">
      <c r="A1616" s="38">
        <f t="shared" si="159"/>
        <v>1615</v>
      </c>
      <c r="B1616" s="3">
        <v>8505062</v>
      </c>
      <c r="C1616" s="3" t="s">
        <v>136</v>
      </c>
      <c r="D1616" s="23">
        <v>45397.635416666664</v>
      </c>
      <c r="E1616" s="23">
        <v>45397.791666666664</v>
      </c>
      <c r="F1616" s="1">
        <f t="shared" ca="1" si="158"/>
        <v>0.15625</v>
      </c>
      <c r="G1616" s="3" t="s">
        <v>55</v>
      </c>
      <c r="H1616" s="41"/>
      <c r="I1616" s="40"/>
      <c r="J1616" s="5" t="s">
        <v>137</v>
      </c>
      <c r="K1616" s="3" t="s">
        <v>57</v>
      </c>
      <c r="L1616" s="9" t="s">
        <v>78</v>
      </c>
      <c r="M1616" s="3" t="s">
        <v>59</v>
      </c>
      <c r="N1616" s="3" t="s">
        <v>60</v>
      </c>
      <c r="O1616" s="3" t="s">
        <v>7606</v>
      </c>
      <c r="P1616" s="3" t="s">
        <v>7642</v>
      </c>
      <c r="Q1616" s="4" t="s">
        <v>7643</v>
      </c>
      <c r="R1616" s="3" t="s">
        <v>7362</v>
      </c>
      <c r="S1616" s="3" t="s">
        <v>65</v>
      </c>
      <c r="T1616" s="3" t="s">
        <v>176</v>
      </c>
      <c r="U1616" s="3" t="s">
        <v>7644</v>
      </c>
      <c r="V1616" s="22" t="str">
        <f t="shared" si="163"/>
        <v>RBHFO; Hora de aviso: 15:15 15/04/2024; Solución: se recupera 150 mts de reserva y se realiza sangria a cable de 96 hilos y se crea una caja de empalme de 144 hilos para dar continuidad del servicio ; Hora de solución: 19:00 15/04/2024; Causa: Intervención de Terceros. No Identificados</v>
      </c>
      <c r="W1616" s="4" t="s">
        <v>68</v>
      </c>
      <c r="X1616" s="3"/>
      <c r="Y1616" s="3"/>
      <c r="Z1616" s="3" t="s">
        <v>69</v>
      </c>
      <c r="AA1616" s="3" t="s">
        <v>70</v>
      </c>
      <c r="AB1616" s="3">
        <v>8502569</v>
      </c>
      <c r="AC1616" s="3" t="s">
        <v>71</v>
      </c>
      <c r="AD1616" s="6">
        <v>0</v>
      </c>
      <c r="AE1616" s="7"/>
      <c r="AF1616" s="7"/>
      <c r="AG1616" s="6">
        <f>Tabla4[[#This Row],[Tiempo Parada de Reloj]]+Tabla4[[#This Row],[Tiempo Autorizado por Telefonica (no Máximo)]]</f>
        <v>0</v>
      </c>
      <c r="AH1616" s="7">
        <f t="shared" ca="1" si="160"/>
        <v>0.15625</v>
      </c>
      <c r="AI1616" s="8">
        <f t="shared" si="161"/>
        <v>0</v>
      </c>
      <c r="AJ1616" s="8">
        <f t="shared" ca="1" si="162"/>
        <v>3.75</v>
      </c>
      <c r="AK1616" s="3" t="s">
        <v>73</v>
      </c>
      <c r="AL1616" s="3" t="s">
        <v>70</v>
      </c>
      <c r="AM1616" s="3" t="s">
        <v>88</v>
      </c>
      <c r="AN1616" s="3" t="s">
        <v>88</v>
      </c>
      <c r="AO1616" s="3" t="s">
        <v>73</v>
      </c>
      <c r="AP1616" s="3" t="s">
        <v>73</v>
      </c>
      <c r="AQ1616" s="23">
        <v>45399.715277777781</v>
      </c>
      <c r="AR1616" s="3"/>
      <c r="AS1616" s="23"/>
      <c r="AT1616" s="23"/>
      <c r="AU1616" s="3" t="s">
        <v>100</v>
      </c>
      <c r="AV1616" s="3" t="s">
        <v>4369</v>
      </c>
      <c r="AW1616" s="3" t="s">
        <v>7645</v>
      </c>
      <c r="AX1616" s="3">
        <v>4.6323299999999996</v>
      </c>
      <c r="AY1616" s="3">
        <v>-74.150959999999998</v>
      </c>
      <c r="AZ1616" s="8" t="str">
        <f>+CONCATENATE("Reportan apertura en el enlace ",Tabla4[[#This Row],[Enlace]]," en el ",Tabla4[[#This Row],[Distancia óptica]]," ocasionado por ",Tabla4[[#This Row],[Causa del daño]])</f>
        <v>Reportan apertura en el enlace Mov. Mederi - Mov. Samper Mendoza en el Km 1,2 desde centro ocasionado por Intervención de Terceros. No Identificados</v>
      </c>
      <c r="BA1616" s="8" t="str">
        <f>+CONCATENATE("Para dar solución al incidente ",Tabla4[[#This Row],[Solución]])</f>
        <v xml:space="preserve">Para dar solución al incidente se recupera 150 mts de reserva y se realiza sangria a cable de 96 hilos y se crea una caja de empalme de 144 hilos para dar continuidad del servicio </v>
      </c>
      <c r="BB1616" s="3" t="str">
        <f>+_xlfn.CONCAT(Tabla4[[#This Row],[Causa Raiz]]," ",Tabla4[[#This Row],[Solución2]]," (",Tabla4[[#This Row],[Anillo]],"- Cabecera: ",Tabla4[[#This Row],[Cabecera]],"- Operador: ",Tabla4[[#This Row],[Operador]],")")</f>
        <v>Reportan apertura en el enlace Mov. Mederi - Mov. Samper Mendoza en el Km 1,2 desde centro ocasionado por Intervención de Terceros. No Identificados Para dar solución al incidente se recupera 150 mts de reserva y se realiza sangria a cable de 96 hilos y se crea una caja de empalme de 144 hilos para dar continuidad del servicio  (Anillo 3C- Cabecera: telecom centro- Operador: Infraco)</v>
      </c>
    </row>
    <row r="1617" spans="1:54" s="2" customFormat="1" ht="256.5">
      <c r="A1617" s="38">
        <f t="shared" si="159"/>
        <v>1616</v>
      </c>
      <c r="B1617" s="3">
        <v>8502658</v>
      </c>
      <c r="C1617" s="3" t="s">
        <v>54</v>
      </c>
      <c r="D1617" s="23">
        <v>45397.666666666664</v>
      </c>
      <c r="E1617" s="23">
        <v>45397.791666666664</v>
      </c>
      <c r="F1617" s="1">
        <f t="shared" ca="1" si="158"/>
        <v>0.125</v>
      </c>
      <c r="G1617" s="3" t="s">
        <v>55</v>
      </c>
      <c r="H1617" s="41"/>
      <c r="I1617" s="40"/>
      <c r="J1617" s="5" t="s">
        <v>56</v>
      </c>
      <c r="K1617" s="3" t="s">
        <v>138</v>
      </c>
      <c r="L1617" s="9" t="s">
        <v>78</v>
      </c>
      <c r="M1617" s="3" t="s">
        <v>139</v>
      </c>
      <c r="N1617" s="3" t="s">
        <v>140</v>
      </c>
      <c r="O1617" s="3" t="s">
        <v>7646</v>
      </c>
      <c r="P1617" s="3" t="s">
        <v>7647</v>
      </c>
      <c r="Q1617" s="4" t="s">
        <v>7648</v>
      </c>
      <c r="R1617" s="3" t="s">
        <v>479</v>
      </c>
      <c r="S1617" s="3" t="s">
        <v>145</v>
      </c>
      <c r="T1617" s="3" t="s">
        <v>66</v>
      </c>
      <c r="U1617" s="3" t="s">
        <v>7649</v>
      </c>
      <c r="V1617" s="22" t="str">
        <f t="shared" si="163"/>
        <v>RLFO; Hora de aviso: 16:00 15/04/2024; Solución: se tiende 150 metros de cable de 24 hilos y se instala 1 caja de empalme de 48 hilos para dra continuidad al enlace ; Hora de solución: 19:00 15/04/2024; Causa: Vandalismo</v>
      </c>
      <c r="W1617" s="4" t="s">
        <v>199</v>
      </c>
      <c r="X1617" s="3"/>
      <c r="Y1617" s="3"/>
      <c r="Z1617" s="3" t="s">
        <v>69</v>
      </c>
      <c r="AA1617" s="3" t="s">
        <v>70</v>
      </c>
      <c r="AB1617" s="3">
        <v>8502658</v>
      </c>
      <c r="AC1617" s="3" t="s">
        <v>71</v>
      </c>
      <c r="AD1617" s="6">
        <v>0</v>
      </c>
      <c r="AE1617" s="7"/>
      <c r="AF1617" s="7"/>
      <c r="AG1617" s="6">
        <f>Tabla4[[#This Row],[Tiempo Parada de Reloj]]+Tabla4[[#This Row],[Tiempo Autorizado por Telefonica (no Máximo)]]</f>
        <v>0</v>
      </c>
      <c r="AH1617" s="7">
        <f t="shared" ca="1" si="160"/>
        <v>0.125</v>
      </c>
      <c r="AI1617" s="8">
        <f t="shared" si="161"/>
        <v>0</v>
      </c>
      <c r="AJ1617" s="8">
        <f t="shared" ca="1" si="162"/>
        <v>3</v>
      </c>
      <c r="AK1617" s="3" t="s">
        <v>73</v>
      </c>
      <c r="AL1617" s="3" t="s">
        <v>70</v>
      </c>
      <c r="AM1617" s="3" t="s">
        <v>88</v>
      </c>
      <c r="AN1617" s="3" t="s">
        <v>88</v>
      </c>
      <c r="AO1617" s="3" t="s">
        <v>73</v>
      </c>
      <c r="AP1617" s="3" t="s">
        <v>73</v>
      </c>
      <c r="AQ1617" s="23">
        <v>45400.509722222225</v>
      </c>
      <c r="AR1617" s="3"/>
      <c r="AS1617" s="23"/>
      <c r="AT1617" s="23"/>
      <c r="AU1617" s="3" t="s">
        <v>200</v>
      </c>
      <c r="AV1617" s="3" t="s">
        <v>6974</v>
      </c>
      <c r="AW1617" s="3" t="s">
        <v>7650</v>
      </c>
      <c r="AX1617" s="3">
        <v>3.4306000000000001</v>
      </c>
      <c r="AY1617" s="3">
        <v>-76.505139999999997</v>
      </c>
      <c r="AZ1617" s="8" t="str">
        <f>+CONCATENATE("Reportan apertura en el enlace ",Tabla4[[#This Row],[Enlace]]," en el ",Tabla4[[#This Row],[Distancia óptica]]," ocasionado por ",Tabla4[[#This Row],[Causa del daño]])</f>
        <v>Reportan apertura en el enlace Mov. Santa Monica Popular 2 - Mov. Colegio El Paraiso en el km 0,886 desde Santa Monica ocasionado por Vandalismo</v>
      </c>
      <c r="BA1617" s="8" t="str">
        <f>+CONCATENATE("Para dar solución al incidente ",Tabla4[[#This Row],[Solución]])</f>
        <v xml:space="preserve">Para dar solución al incidente se tiende 150 metros de cable de 24 hilos y se instala 1 caja de empalme de 48 hilos para dra continuidad al enlace </v>
      </c>
      <c r="BB1617" s="3" t="str">
        <f>+_xlfn.CONCAT(Tabla4[[#This Row],[Causa Raiz]]," ",Tabla4[[#This Row],[Solución2]]," (",Tabla4[[#This Row],[Anillo]],"- Cabecera: ",Tabla4[[#This Row],[Cabecera]],"- Operador: ",Tabla4[[#This Row],[Operador]],")")</f>
        <v>Reportan apertura en el enlace Mov. Santa Monica Popular 2 - Mov. Colegio El Paraiso en el km 0,886 desde Santa Monica ocasionado por Vandalismo Para dar solución al incidente se tiende 150 metros de cable de 24 hilos y se instala 1 caja de empalme de 48 hilos para dra continuidad al enlace  (UK santa Monica 2- Cabecera: TEQUENDAMA- Operador: Colombia Telecomunicaciones)</v>
      </c>
    </row>
    <row r="1618" spans="1:54" s="2" customFormat="1" ht="213.75">
      <c r="A1618" s="38">
        <f t="shared" si="159"/>
        <v>1617</v>
      </c>
      <c r="B1618" s="3">
        <v>8504830</v>
      </c>
      <c r="C1618" s="3" t="s">
        <v>54</v>
      </c>
      <c r="D1618" s="23">
        <v>45397.833333333336</v>
      </c>
      <c r="E1618" s="23">
        <v>45398.020833333336</v>
      </c>
      <c r="F1618" s="1">
        <f t="shared" ref="F1618:F1681" ca="1" si="164">IF(ISBLANK(E1618),IF(ISBLANK(D1618),0,NOW()-D1618),E1618-D1618)</f>
        <v>0.1875</v>
      </c>
      <c r="G1618" s="3" t="s">
        <v>55</v>
      </c>
      <c r="H1618" s="41"/>
      <c r="I1618" s="40"/>
      <c r="J1618" s="5" t="s">
        <v>56</v>
      </c>
      <c r="K1618" s="3" t="s">
        <v>203</v>
      </c>
      <c r="L1618" s="9" t="s">
        <v>78</v>
      </c>
      <c r="M1618" s="3" t="s">
        <v>204</v>
      </c>
      <c r="N1618" s="3" t="s">
        <v>1982</v>
      </c>
      <c r="O1618" s="3" t="s">
        <v>7651</v>
      </c>
      <c r="P1618" s="3" t="s">
        <v>7652</v>
      </c>
      <c r="Q1618" s="4" t="s">
        <v>7653</v>
      </c>
      <c r="R1618" s="3" t="s">
        <v>336</v>
      </c>
      <c r="S1618" s="3" t="s">
        <v>210</v>
      </c>
      <c r="T1618" s="3" t="s">
        <v>211</v>
      </c>
      <c r="U1618" s="3" t="s">
        <v>7654</v>
      </c>
      <c r="V1618" s="22" t="str">
        <f t="shared" si="163"/>
        <v>RLFO; Hora de aviso: 20:00 15/04/2024; Solución: se realiza tendido de 140 metros de fibra de 36 hilos y dos empalmes de continuidad de 48 hilos; Hora de solución: 0:30 16/04/2024; Causa: Podas</v>
      </c>
      <c r="W1618" s="4" t="s">
        <v>213</v>
      </c>
      <c r="X1618" s="3"/>
      <c r="Y1618" s="3"/>
      <c r="Z1618" s="3" t="s">
        <v>69</v>
      </c>
      <c r="AA1618" s="3" t="s">
        <v>70</v>
      </c>
      <c r="AB1618" s="3">
        <v>8504830</v>
      </c>
      <c r="AC1618" s="3" t="s">
        <v>71</v>
      </c>
      <c r="AD1618" s="6">
        <v>2.6388888888888889E-2</v>
      </c>
      <c r="AE1618" s="7"/>
      <c r="AF1618" s="7"/>
      <c r="AG1618" s="6">
        <f>Tabla4[[#This Row],[Tiempo Parada de Reloj]]+Tabla4[[#This Row],[Tiempo Autorizado por Telefonica (no Máximo)]]</f>
        <v>2.6388888888888889E-2</v>
      </c>
      <c r="AH1618" s="7">
        <f t="shared" ca="1" si="160"/>
        <v>0.16111111111111112</v>
      </c>
      <c r="AI1618" s="8">
        <f t="shared" si="161"/>
        <v>0.6333333333333333</v>
      </c>
      <c r="AJ1618" s="8">
        <f t="shared" ca="1" si="162"/>
        <v>3.8666666666666671</v>
      </c>
      <c r="AK1618" s="3" t="s">
        <v>73</v>
      </c>
      <c r="AL1618" s="3" t="s">
        <v>70</v>
      </c>
      <c r="AM1618" s="3" t="s">
        <v>106</v>
      </c>
      <c r="AN1618" s="3" t="s">
        <v>106</v>
      </c>
      <c r="AO1618" s="3" t="s">
        <v>98</v>
      </c>
      <c r="AP1618" s="3" t="s">
        <v>98</v>
      </c>
      <c r="AQ1618" s="23">
        <v>45399.741666666669</v>
      </c>
      <c r="AR1618" s="3"/>
      <c r="AS1618" s="23"/>
      <c r="AT1618" s="23"/>
      <c r="AU1618" s="3" t="s">
        <v>356</v>
      </c>
      <c r="AV1618" s="3" t="s">
        <v>1633</v>
      </c>
      <c r="AW1618" s="3" t="s">
        <v>7655</v>
      </c>
      <c r="AX1618" s="3">
        <v>7.0873999999999997</v>
      </c>
      <c r="AY1618" s="3">
        <v>-73.087059999999994</v>
      </c>
      <c r="AZ1618" s="8" t="str">
        <f>+CONCATENATE("Reportan apertura en el enlace ",Tabla4[[#This Row],[Enlace]]," en el ",Tabla4[[#This Row],[Distancia óptica]]," ocasionado por ",Tabla4[[#This Row],[Causa del daño]])</f>
        <v>Reportan apertura en el enlace Mov Oasis - Mov. Villabel en el km 0,390 desde Mov. Oasis ocasionado por Podas</v>
      </c>
      <c r="BA1618" s="8" t="str">
        <f>+CONCATENATE("Para dar solución al incidente ",Tabla4[[#This Row],[Solución]])</f>
        <v>Para dar solución al incidente se realiza tendido de 140 metros de fibra de 36 hilos y dos empalmes de continuidad de 48 hilos</v>
      </c>
      <c r="BB1618" s="3" t="str">
        <f>+_xlfn.CONCAT(Tabla4[[#This Row],[Causa Raiz]]," ",Tabla4[[#This Row],[Solución2]]," (",Tabla4[[#This Row],[Anillo]],"- Cabecera: ",Tabla4[[#This Row],[Cabecera]],"- Operador: ",Tabla4[[#This Row],[Operador]],")")</f>
        <v>Reportan apertura en el enlace Mov Oasis - Mov. Villabel en el km 0,390 desde Mov. Oasis ocasionado por Podas Para dar solución al incidente se realiza tendido de 140 metros de fibra de 36 hilos y dos empalmes de continuidad de 48 hilos (UK Oasis- Cabecera: Lagos- Operador: Colombia Telecomunicaciones)</v>
      </c>
    </row>
    <row r="1619" spans="1:54" s="2" customFormat="1" ht="185.25">
      <c r="A1619" s="38">
        <f t="shared" si="159"/>
        <v>1618</v>
      </c>
      <c r="B1619" s="3">
        <v>8506308</v>
      </c>
      <c r="C1619" s="3" t="s">
        <v>92</v>
      </c>
      <c r="D1619" s="23">
        <v>45397.958333333336</v>
      </c>
      <c r="E1619" s="23">
        <v>45398.645833333336</v>
      </c>
      <c r="F1619" s="1">
        <f t="shared" ca="1" si="164"/>
        <v>0.6875</v>
      </c>
      <c r="G1619" s="3" t="s">
        <v>55</v>
      </c>
      <c r="H1619" s="41"/>
      <c r="I1619" s="40"/>
      <c r="J1619" s="5" t="s">
        <v>56</v>
      </c>
      <c r="K1619" s="3" t="s">
        <v>108</v>
      </c>
      <c r="L1619" s="9" t="s">
        <v>58</v>
      </c>
      <c r="M1619" s="3" t="s">
        <v>109</v>
      </c>
      <c r="N1619" s="3" t="s">
        <v>3024</v>
      </c>
      <c r="O1619" s="3" t="s">
        <v>3105</v>
      </c>
      <c r="P1619" s="3" t="s">
        <v>7656</v>
      </c>
      <c r="Q1619" s="4" t="s">
        <v>7657</v>
      </c>
      <c r="R1619" s="3" t="s">
        <v>327</v>
      </c>
      <c r="S1619" s="3" t="s">
        <v>115</v>
      </c>
      <c r="T1619" s="3" t="s">
        <v>329</v>
      </c>
      <c r="U1619" s="3" t="s">
        <v>7658</v>
      </c>
      <c r="V1619" s="22" t="str">
        <f t="shared" si="163"/>
        <v>RTNFO; Hora de aviso: 23:00 15/04/2024; Solución: se realzai tendido de 1200 metros de fibra y dos empalmes de 48 hilos; Hora de solución: 15:30 16/04/2024; Causa: Incendio</v>
      </c>
      <c r="W1619" s="4" t="s">
        <v>118</v>
      </c>
      <c r="X1619" s="3"/>
      <c r="Y1619" s="3"/>
      <c r="Z1619" s="3" t="s">
        <v>69</v>
      </c>
      <c r="AA1619" s="3" t="s">
        <v>70</v>
      </c>
      <c r="AB1619" s="3">
        <v>8506308</v>
      </c>
      <c r="AC1619" s="3" t="s">
        <v>71</v>
      </c>
      <c r="AD1619" s="6">
        <v>0.48958333333333331</v>
      </c>
      <c r="AE1619" s="7"/>
      <c r="AF1619" s="7"/>
      <c r="AG1619" s="6">
        <f>Tabla4[[#This Row],[Tiempo Parada de Reloj]]+Tabla4[[#This Row],[Tiempo Autorizado por Telefonica (no Máximo)]]</f>
        <v>0.48958333333333331</v>
      </c>
      <c r="AH1619" s="7">
        <f t="shared" ca="1" si="160"/>
        <v>0.19791666666666669</v>
      </c>
      <c r="AI1619" s="8">
        <f t="shared" si="161"/>
        <v>11.75</v>
      </c>
      <c r="AJ1619" s="8">
        <f t="shared" ca="1" si="162"/>
        <v>4.75</v>
      </c>
      <c r="AK1619" s="3" t="s">
        <v>106</v>
      </c>
      <c r="AL1619" s="3" t="s">
        <v>70</v>
      </c>
      <c r="AM1619" s="3" t="s">
        <v>72</v>
      </c>
      <c r="AN1619" s="3" t="s">
        <v>72</v>
      </c>
      <c r="AO1619" s="3" t="s">
        <v>98</v>
      </c>
      <c r="AP1619" s="3" t="s">
        <v>73</v>
      </c>
      <c r="AQ1619" s="23">
        <v>45400.334722222222</v>
      </c>
      <c r="AR1619" s="3"/>
      <c r="AS1619" s="23"/>
      <c r="AT1619" s="23"/>
      <c r="AU1619" s="3" t="s">
        <v>436</v>
      </c>
      <c r="AV1619" s="3" t="s">
        <v>2978</v>
      </c>
      <c r="AW1619" s="3" t="s">
        <v>76</v>
      </c>
      <c r="AX1619" s="3">
        <v>10.380770999999999</v>
      </c>
      <c r="AY1619" s="3">
        <v>-73.237404999999995</v>
      </c>
      <c r="AZ1619" s="8" t="str">
        <f>+CONCATENATE("Reportan apertura en el enlace ",Tabla4[[#This Row],[Enlace]]," en el ",Tabla4[[#This Row],[Distancia óptica]]," ocasionado por ",Tabla4[[#This Row],[Causa del daño]])</f>
        <v>Reportan apertura en el enlace Valledupar - Villanueva en el km 13 desde Valledupar  ocasionado por Incendio</v>
      </c>
      <c r="BA1619" s="8" t="str">
        <f>+CONCATENATE("Para dar solución al incidente ",Tabla4[[#This Row],[Solución]])</f>
        <v>Para dar solución al incidente se realzai tendido de 1200 metros de fibra y dos empalmes de 48 hilos</v>
      </c>
      <c r="BB1619" s="3" t="str">
        <f>+_xlfn.CONCAT(Tabla4[[#This Row],[Causa Raiz]]," ",Tabla4[[#This Row],[Solución2]]," (",Tabla4[[#This Row],[Anillo]],"- Cabecera: ",Tabla4[[#This Row],[Cabecera]],"- Operador: ",Tabla4[[#This Row],[Operador]],")")</f>
        <v>Reportan apertura en el enlace Valledupar - Villanueva en el km 13 desde Valledupar  ocasionado por Incendio Para dar solución al incidente se realzai tendido de 1200 metros de fibra y dos empalmes de 48 hilos (Troncal- Cabecera: RIOHACHA- Operador: Colombia Telecomunicaciones)</v>
      </c>
    </row>
    <row r="1620" spans="1:54" s="2" customFormat="1" ht="213.75">
      <c r="A1620" s="38">
        <f t="shared" si="159"/>
        <v>1619</v>
      </c>
      <c r="B1620" s="3">
        <v>8506399</v>
      </c>
      <c r="C1620" s="3" t="s">
        <v>92</v>
      </c>
      <c r="D1620" s="23">
        <v>45397.96875</v>
      </c>
      <c r="E1620" s="23">
        <v>45398.206250000003</v>
      </c>
      <c r="F1620" s="1">
        <f t="shared" ca="1" si="164"/>
        <v>0.23750000000291038</v>
      </c>
      <c r="G1620" s="3" t="s">
        <v>55</v>
      </c>
      <c r="H1620" s="41"/>
      <c r="I1620" s="40">
        <v>1316376</v>
      </c>
      <c r="J1620" s="5" t="s">
        <v>568</v>
      </c>
      <c r="K1620" s="3" t="s">
        <v>568</v>
      </c>
      <c r="L1620" s="9" t="s">
        <v>58</v>
      </c>
      <c r="M1620" s="3" t="s">
        <v>373</v>
      </c>
      <c r="N1620" s="3" t="s">
        <v>2533</v>
      </c>
      <c r="O1620" s="3" t="s">
        <v>3115</v>
      </c>
      <c r="P1620" s="3" t="s">
        <v>7659</v>
      </c>
      <c r="Q1620" s="4" t="s">
        <v>7660</v>
      </c>
      <c r="R1620" s="3" t="s">
        <v>992</v>
      </c>
      <c r="S1620" s="3" t="s">
        <v>574</v>
      </c>
      <c r="T1620" s="3" t="s">
        <v>176</v>
      </c>
      <c r="U1620" s="3" t="s">
        <v>7661</v>
      </c>
      <c r="V1620" s="22" t="str">
        <f t="shared" si="163"/>
        <v>RTNFO; Hora de aviso: 23:15 15/04/2024; Solución: se realiza la recuperacion de Reserva para ingresar extremos a caja de empalme existente ; Hora de solución: 4:57 16/04/2024; Causa: Intervención de Terceros. No Identificados</v>
      </c>
      <c r="W1620" s="4" t="s">
        <v>576</v>
      </c>
      <c r="X1620" s="3"/>
      <c r="Y1620" s="3"/>
      <c r="Z1620" s="3" t="s">
        <v>69</v>
      </c>
      <c r="AA1620" s="3" t="s">
        <v>71</v>
      </c>
      <c r="AB1620" s="3">
        <v>0</v>
      </c>
      <c r="AC1620" s="3" t="s">
        <v>71</v>
      </c>
      <c r="AD1620" s="6">
        <v>0</v>
      </c>
      <c r="AE1620" s="7"/>
      <c r="AF1620" s="7"/>
      <c r="AG1620" s="6">
        <f>Tabla4[[#This Row],[Tiempo Parada de Reloj]]+Tabla4[[#This Row],[Tiempo Autorizado por Telefonica (no Máximo)]]</f>
        <v>0</v>
      </c>
      <c r="AH1620" s="7">
        <f t="shared" ca="1" si="160"/>
        <v>0.23750000000291038</v>
      </c>
      <c r="AI1620" s="8">
        <f t="shared" si="161"/>
        <v>0</v>
      </c>
      <c r="AJ1620" s="8">
        <f t="shared" ca="1" si="162"/>
        <v>5.7000000000698492</v>
      </c>
      <c r="AK1620" s="3" t="s">
        <v>106</v>
      </c>
      <c r="AL1620" s="3" t="s">
        <v>71</v>
      </c>
      <c r="AM1620" s="3" t="s">
        <v>69</v>
      </c>
      <c r="AN1620" s="3" t="s">
        <v>106</v>
      </c>
      <c r="AO1620" s="3" t="s">
        <v>98</v>
      </c>
      <c r="AP1620" s="3" t="s">
        <v>98</v>
      </c>
      <c r="AQ1620" s="23">
        <v>45398.458333333336</v>
      </c>
      <c r="AR1620" s="3"/>
      <c r="AS1620" s="23"/>
      <c r="AT1620" s="23"/>
      <c r="AU1620" s="3" t="s">
        <v>568</v>
      </c>
      <c r="AV1620" s="3" t="s">
        <v>7199</v>
      </c>
      <c r="AW1620" s="3" t="s">
        <v>1323</v>
      </c>
      <c r="AX1620" s="3">
        <v>4.0791700000000004</v>
      </c>
      <c r="AY1620" s="3">
        <v>-73.699719999999999</v>
      </c>
      <c r="AZ1620" s="8" t="str">
        <f>+CONCATENATE("Reportan apertura en el enlace ",Tabla4[[#This Row],[Enlace]]," en el ",Tabla4[[#This Row],[Distancia óptica]]," ocasionado por ",Tabla4[[#This Row],[Causa del daño]])</f>
        <v>Reportan apertura en el enlace Villavicencio - Calamar en el km 23,4 desde Acacias ocasionado por Intervención de Terceros. No Identificados</v>
      </c>
      <c r="BA1620" s="8" t="str">
        <f>+CONCATENATE("Para dar solución al incidente ",Tabla4[[#This Row],[Solución]])</f>
        <v xml:space="preserve">Para dar solución al incidente se realiza la recuperacion de Reserva para ingresar extremos a caja de empalme existente </v>
      </c>
      <c r="BB1620" s="3" t="str">
        <f>+_xlfn.CONCAT(Tabla4[[#This Row],[Causa Raiz]]," ",Tabla4[[#This Row],[Solución2]]," (",Tabla4[[#This Row],[Anillo]],"- Cabecera: ",Tabla4[[#This Row],[Cabecera]],"- Operador: ",Tabla4[[#This Row],[Operador]],")")</f>
        <v>Reportan apertura en el enlace Villavicencio - Calamar en el km 23,4 desde Acacias ocasionado por Intervención de Terceros. No Identificados Para dar solución al incidente se realiza la recuperacion de Reserva para ingresar extremos a caja de empalme existente  (TRONCAL- Cabecera: Villavicencio centrro- Operador: Azteca)</v>
      </c>
    </row>
    <row r="1621" spans="1:54" s="2" customFormat="1" ht="199.5">
      <c r="A1621" s="38">
        <f t="shared" si="159"/>
        <v>1620</v>
      </c>
      <c r="B1621" s="3">
        <v>8506607</v>
      </c>
      <c r="C1621" s="3" t="s">
        <v>92</v>
      </c>
      <c r="D1621" s="23">
        <v>45397.979166666664</v>
      </c>
      <c r="E1621" s="23">
        <v>45398.489583333336</v>
      </c>
      <c r="F1621" s="1">
        <f t="shared" ca="1" si="164"/>
        <v>0.51041666667151731</v>
      </c>
      <c r="G1621" s="3" t="s">
        <v>55</v>
      </c>
      <c r="H1621" s="41"/>
      <c r="I1621" s="40" t="s">
        <v>7662</v>
      </c>
      <c r="J1621" s="5" t="s">
        <v>322</v>
      </c>
      <c r="K1621" s="3" t="s">
        <v>322</v>
      </c>
      <c r="L1621" s="9" t="s">
        <v>58</v>
      </c>
      <c r="M1621" s="3" t="s">
        <v>109</v>
      </c>
      <c r="N1621" s="3" t="s">
        <v>3024</v>
      </c>
      <c r="O1621" s="3" t="s">
        <v>5252</v>
      </c>
      <c r="P1621" s="3" t="s">
        <v>7663</v>
      </c>
      <c r="Q1621" s="4" t="s">
        <v>7664</v>
      </c>
      <c r="R1621" s="3" t="s">
        <v>327</v>
      </c>
      <c r="S1621" s="3" t="s">
        <v>328</v>
      </c>
      <c r="T1621" s="3" t="s">
        <v>329</v>
      </c>
      <c r="U1621" s="3" t="s">
        <v>7661</v>
      </c>
      <c r="V1621" s="22" t="str">
        <f t="shared" si="163"/>
        <v>RTNFO; Hora de aviso: 23:30 15/04/2024; Solución: se realiza la recuperacion de Reserva para ingresar extremos a caja de empalme existente ; Hora de solución: 11:45 16/04/2024; Causa: Incendio</v>
      </c>
      <c r="W1621" s="4" t="s">
        <v>1517</v>
      </c>
      <c r="X1621" s="3"/>
      <c r="Y1621" s="3"/>
      <c r="Z1621" s="3" t="s">
        <v>69</v>
      </c>
      <c r="AA1621" s="3" t="s">
        <v>71</v>
      </c>
      <c r="AB1621" s="3">
        <v>0</v>
      </c>
      <c r="AC1621" s="3" t="s">
        <v>71</v>
      </c>
      <c r="AD1621" s="6">
        <v>0.34166666666666667</v>
      </c>
      <c r="AE1621" s="7"/>
      <c r="AF1621" s="7"/>
      <c r="AG1621" s="6">
        <f>Tabla4[[#This Row],[Tiempo Parada de Reloj]]+Tabla4[[#This Row],[Tiempo Autorizado por Telefonica (no Máximo)]]</f>
        <v>0.34166666666666667</v>
      </c>
      <c r="AH1621" s="7">
        <f t="shared" ca="1" si="160"/>
        <v>0.16875000000485063</v>
      </c>
      <c r="AI1621" s="8">
        <f t="shared" si="161"/>
        <v>8.1999999999999993</v>
      </c>
      <c r="AJ1621" s="8">
        <f t="shared" ca="1" si="162"/>
        <v>4.0500000001164151</v>
      </c>
      <c r="AK1621" s="3" t="s">
        <v>119</v>
      </c>
      <c r="AL1621" s="3" t="s">
        <v>70</v>
      </c>
      <c r="AM1621" s="3" t="s">
        <v>460</v>
      </c>
      <c r="AN1621" s="3" t="s">
        <v>460</v>
      </c>
      <c r="AO1621" s="3" t="s">
        <v>98</v>
      </c>
      <c r="AP1621" s="3" t="s">
        <v>98</v>
      </c>
      <c r="AQ1621" s="23">
        <v>45399.70208333333</v>
      </c>
      <c r="AR1621" s="3"/>
      <c r="AS1621" s="23"/>
      <c r="AT1621" s="23"/>
      <c r="AU1621" s="3" t="s">
        <v>322</v>
      </c>
      <c r="AV1621" s="3" t="s">
        <v>3024</v>
      </c>
      <c r="AW1621" s="3" t="s">
        <v>1323</v>
      </c>
      <c r="AX1621" s="3">
        <v>10.380699999999999</v>
      </c>
      <c r="AY1621" s="3">
        <v>-73.237399999999994</v>
      </c>
      <c r="AZ1621" s="8" t="str">
        <f>+CONCATENATE("Reportan apertura en el enlace ",Tabla4[[#This Row],[Enlace]]," en el ",Tabla4[[#This Row],[Distancia óptica]]," ocasionado por ",Tabla4[[#This Row],[Causa del daño]])</f>
        <v>Reportan apertura en el enlace Codazzi - Valledupar en el Km 19,703 desde Valledupar ocasionado por Incendio</v>
      </c>
      <c r="BA1621" s="8" t="str">
        <f>+CONCATENATE("Para dar solución al incidente ",Tabla4[[#This Row],[Solución]])</f>
        <v xml:space="preserve">Para dar solución al incidente se realiza la recuperacion de Reserva para ingresar extremos a caja de empalme existente </v>
      </c>
      <c r="BB1621" s="3" t="str">
        <f>+_xlfn.CONCAT(Tabla4[[#This Row],[Causa Raiz]]," ",Tabla4[[#This Row],[Solución2]]," (",Tabla4[[#This Row],[Anillo]],"- Cabecera: ",Tabla4[[#This Row],[Cabecera]],"- Operador: ",Tabla4[[#This Row],[Operador]],")")</f>
        <v>Reportan apertura en el enlace Codazzi - Valledupar en el Km 19,703 desde Valledupar ocasionado por Incendio Para dar solución al incidente se realiza la recuperacion de Reserva para ingresar extremos a caja de empalme existente  (TRONCAL- Cabecera: VALLEDUPAR- Operador: Ufinet)</v>
      </c>
    </row>
    <row r="1622" spans="1:54" s="2" customFormat="1" ht="185.25">
      <c r="A1622" s="38">
        <f t="shared" si="159"/>
        <v>1621</v>
      </c>
      <c r="B1622" s="3">
        <v>8507053</v>
      </c>
      <c r="C1622" s="3" t="s">
        <v>136</v>
      </c>
      <c r="D1622" s="23">
        <v>45398.208333333336</v>
      </c>
      <c r="E1622" s="23">
        <v>45398.645833333336</v>
      </c>
      <c r="F1622" s="1">
        <f t="shared" ca="1" si="164"/>
        <v>0.4375</v>
      </c>
      <c r="G1622" s="3" t="s">
        <v>55</v>
      </c>
      <c r="H1622" s="41"/>
      <c r="I1622" s="40"/>
      <c r="J1622" s="5" t="s">
        <v>137</v>
      </c>
      <c r="K1622" s="3" t="s">
        <v>77</v>
      </c>
      <c r="L1622" s="9" t="s">
        <v>58</v>
      </c>
      <c r="M1622" s="3" t="s">
        <v>79</v>
      </c>
      <c r="N1622" s="3" t="s">
        <v>771</v>
      </c>
      <c r="O1622" s="3" t="s">
        <v>7665</v>
      </c>
      <c r="P1622" s="3" t="s">
        <v>7666</v>
      </c>
      <c r="Q1622" s="4" t="s">
        <v>7667</v>
      </c>
      <c r="R1622" s="3" t="s">
        <v>708</v>
      </c>
      <c r="S1622" s="3" t="s">
        <v>249</v>
      </c>
      <c r="T1622" s="3" t="s">
        <v>66</v>
      </c>
      <c r="U1622" s="3" t="s">
        <v>7668</v>
      </c>
      <c r="V1622" s="22" t="str">
        <f t="shared" si="163"/>
        <v>RBHFO; Hora de aviso: 5:00 16/04/2024; Solución: Se recupera 4 m de reserva y se instala una caja de empalme de 48 hilos; Hora de solución: 15:30 16/04/2024; Causa: Vandalismo</v>
      </c>
      <c r="W1622" s="4" t="s">
        <v>160</v>
      </c>
      <c r="X1622" s="3"/>
      <c r="Y1622" s="3"/>
      <c r="Z1622" s="3" t="s">
        <v>69</v>
      </c>
      <c r="AA1622" s="3" t="s">
        <v>71</v>
      </c>
      <c r="AB1622" s="3">
        <v>0</v>
      </c>
      <c r="AC1622" s="3" t="s">
        <v>71</v>
      </c>
      <c r="AD1622" s="6">
        <v>0.23402777777777778</v>
      </c>
      <c r="AE1622" s="7"/>
      <c r="AF1622" s="7"/>
      <c r="AG1622" s="6">
        <f>Tabla4[[#This Row],[Tiempo Parada de Reloj]]+Tabla4[[#This Row],[Tiempo Autorizado por Telefonica (no Máximo)]]</f>
        <v>0.23402777777777778</v>
      </c>
      <c r="AH1622" s="7">
        <f t="shared" ca="1" si="160"/>
        <v>0.20347222222222222</v>
      </c>
      <c r="AI1622" s="8">
        <f t="shared" si="161"/>
        <v>5.6166666666666671</v>
      </c>
      <c r="AJ1622" s="8">
        <f t="shared" ca="1" si="162"/>
        <v>4.8833333333333329</v>
      </c>
      <c r="AK1622" s="3" t="s">
        <v>106</v>
      </c>
      <c r="AL1622" s="3" t="s">
        <v>70</v>
      </c>
      <c r="AM1622" s="3" t="s">
        <v>72</v>
      </c>
      <c r="AN1622" s="3" t="s">
        <v>72</v>
      </c>
      <c r="AO1622" s="3" t="s">
        <v>73</v>
      </c>
      <c r="AP1622" s="3" t="s">
        <v>73</v>
      </c>
      <c r="AQ1622" s="23">
        <v>45399.402777777781</v>
      </c>
      <c r="AR1622" s="3"/>
      <c r="AS1622" s="23"/>
      <c r="AT1622" s="23"/>
      <c r="AU1622" s="3" t="s">
        <v>710</v>
      </c>
      <c r="AV1622" s="3" t="s">
        <v>778</v>
      </c>
      <c r="AW1622" s="3" t="s">
        <v>2297</v>
      </c>
      <c r="AX1622" s="3">
        <v>4.5895999999999999</v>
      </c>
      <c r="AY1622" s="3">
        <v>-74.173299999999998</v>
      </c>
      <c r="AZ1622" s="8" t="str">
        <f>+CONCATENATE("Reportan apertura en el enlace ",Tabla4[[#This Row],[Enlace]]," en el ",Tabla4[[#This Row],[Distancia óptica]]," ocasionado por ",Tabla4[[#This Row],[Causa del daño]])</f>
        <v>Reportan apertura en el enlace Soacha - Cap Bosa en el Km 7,080 desde Cap Bosa ocasionado por Vandalismo</v>
      </c>
      <c r="BA1622" s="8" t="str">
        <f>+CONCATENATE("Para dar solución al incidente ",Tabla4[[#This Row],[Solución]])</f>
        <v>Para dar solución al incidente Se recupera 4 m de reserva y se instala una caja de empalme de 48 hilos</v>
      </c>
      <c r="BB1622" s="3" t="str">
        <f>+_xlfn.CONCAT(Tabla4[[#This Row],[Causa Raiz]]," ",Tabla4[[#This Row],[Solución2]]," (",Tabla4[[#This Row],[Anillo]],"- Cabecera: ",Tabla4[[#This Row],[Cabecera]],"- Operador: ",Tabla4[[#This Row],[Operador]],")")</f>
        <v>Reportan apertura en el enlace Soacha - Cap Bosa en el Km 7,080 desde Cap Bosa ocasionado por Vandalismo Para dar solución al incidente Se recupera 4 m de reserva y se instala una caja de empalme de 48 hilos (Anillo 48B- Cabecera: Soacha- Operador: Infraco)</v>
      </c>
    </row>
    <row r="1623" spans="1:54" s="2" customFormat="1" ht="213.75">
      <c r="A1623" s="38">
        <f t="shared" si="159"/>
        <v>1622</v>
      </c>
      <c r="B1623" s="3">
        <v>8507195</v>
      </c>
      <c r="C1623" s="3" t="s">
        <v>54</v>
      </c>
      <c r="D1623" s="23">
        <v>45398.25</v>
      </c>
      <c r="E1623" s="23">
        <v>45398.479166666664</v>
      </c>
      <c r="F1623" s="1">
        <f t="shared" ca="1" si="164"/>
        <v>0.22916666666424135</v>
      </c>
      <c r="G1623" s="3" t="s">
        <v>55</v>
      </c>
      <c r="H1623" s="41"/>
      <c r="I1623" s="40"/>
      <c r="J1623" s="5" t="s">
        <v>56</v>
      </c>
      <c r="K1623" s="3" t="s">
        <v>340</v>
      </c>
      <c r="L1623" s="9" t="s">
        <v>78</v>
      </c>
      <c r="M1623" s="3" t="s">
        <v>341</v>
      </c>
      <c r="N1623" s="3" t="s">
        <v>342</v>
      </c>
      <c r="O1623" s="3" t="s">
        <v>7669</v>
      </c>
      <c r="P1623" s="3" t="s">
        <v>7670</v>
      </c>
      <c r="Q1623" s="4" t="s">
        <v>7671</v>
      </c>
      <c r="R1623" s="3" t="s">
        <v>1828</v>
      </c>
      <c r="S1623" s="3" t="s">
        <v>347</v>
      </c>
      <c r="T1623" s="3" t="s">
        <v>66</v>
      </c>
      <c r="U1623" s="3" t="s">
        <v>7672</v>
      </c>
      <c r="V1623" s="22" t="str">
        <f t="shared" si="163"/>
        <v>RLFO; Hora de aviso: 6:00 16/04/2024; Solución:  se recupera 30 metros de reserva y se hace empalme de 48 hilos.; Hora de solución: 11:30 16/04/2024; Causa: Vandalismo</v>
      </c>
      <c r="W1623" s="4" t="s">
        <v>349</v>
      </c>
      <c r="X1623" s="3"/>
      <c r="Y1623" s="3"/>
      <c r="Z1623" s="3" t="s">
        <v>69</v>
      </c>
      <c r="AA1623" s="3" t="s">
        <v>70</v>
      </c>
      <c r="AB1623" s="3" t="s">
        <v>7673</v>
      </c>
      <c r="AC1623" s="3" t="s">
        <v>71</v>
      </c>
      <c r="AD1623" s="6">
        <v>6.25E-2</v>
      </c>
      <c r="AE1623" s="7"/>
      <c r="AF1623" s="7"/>
      <c r="AG1623" s="6">
        <f>Tabla4[[#This Row],[Tiempo Parada de Reloj]]+Tabla4[[#This Row],[Tiempo Autorizado por Telefonica (no Máximo)]]</f>
        <v>6.25E-2</v>
      </c>
      <c r="AH1623" s="7">
        <f t="shared" ca="1" si="160"/>
        <v>0.16666666666424135</v>
      </c>
      <c r="AI1623" s="8">
        <f t="shared" si="161"/>
        <v>1.5</v>
      </c>
      <c r="AJ1623" s="8">
        <f t="shared" ca="1" si="162"/>
        <v>3.9999999999417923</v>
      </c>
      <c r="AK1623" s="3" t="s">
        <v>106</v>
      </c>
      <c r="AL1623" s="3" t="s">
        <v>70</v>
      </c>
      <c r="AM1623" s="3" t="s">
        <v>460</v>
      </c>
      <c r="AN1623" s="3" t="s">
        <v>460</v>
      </c>
      <c r="AO1623" s="3" t="s">
        <v>73</v>
      </c>
      <c r="AP1623" s="3" t="s">
        <v>98</v>
      </c>
      <c r="AQ1623" s="23">
        <v>45401.408333333333</v>
      </c>
      <c r="AR1623" s="3"/>
      <c r="AS1623" s="23"/>
      <c r="AT1623" s="23"/>
      <c r="AU1623" s="3" t="s">
        <v>351</v>
      </c>
      <c r="AV1623" s="3" t="s">
        <v>1545</v>
      </c>
      <c r="AW1623" s="3" t="s">
        <v>307</v>
      </c>
      <c r="AX1623" s="3">
        <v>4.4412000000000003</v>
      </c>
      <c r="AY1623" s="3">
        <v>-75.234200000000001</v>
      </c>
      <c r="AZ1623" s="8" t="str">
        <f>+CONCATENATE("Reportan apertura en el enlace ",Tabla4[[#This Row],[Enlace]]," en el ",Tabla4[[#This Row],[Distancia óptica]]," ocasionado por ",Tabla4[[#This Row],[Causa del daño]])</f>
        <v>Reportan apertura en el enlace Mov. Alaska Ibague - Mov. Hacienda Piedra Pintada en el Km 0,6 desde chapinero ocasionado por Vandalismo</v>
      </c>
      <c r="BA1623" s="8" t="str">
        <f>+CONCATENATE("Para dar solución al incidente ",Tabla4[[#This Row],[Solución]])</f>
        <v>Para dar solución al incidente  se recupera 30 metros de reserva y se hace empalme de 48 hilos.</v>
      </c>
      <c r="BB1623" s="3" t="str">
        <f>+_xlfn.CONCAT(Tabla4[[#This Row],[Causa Raiz]]," ",Tabla4[[#This Row],[Solución2]]," (",Tabla4[[#This Row],[Anillo]],"- Cabecera: ",Tabla4[[#This Row],[Cabecera]],"- Operador: ",Tabla4[[#This Row],[Operador]],")")</f>
        <v>Reportan apertura en el enlace Mov. Alaska Ibague - Mov. Hacienda Piedra Pintada en el Km 0,6 desde chapinero ocasionado por Vandalismo Para dar solución al incidente  se recupera 30 metros de reserva y se hace empalme de 48 hilos. (LINEAL- Cabecera: Chapinero- Operador: Colombia Telecomunicaciones)</v>
      </c>
    </row>
    <row r="1624" spans="1:54" s="2" customFormat="1" ht="213.75">
      <c r="A1624" s="38">
        <f t="shared" si="159"/>
        <v>1623</v>
      </c>
      <c r="B1624" s="3">
        <v>8506013</v>
      </c>
      <c r="C1624" s="3" t="s">
        <v>54</v>
      </c>
      <c r="D1624" s="23">
        <v>45398.277777777781</v>
      </c>
      <c r="E1624" s="23">
        <v>45398.395833333336</v>
      </c>
      <c r="F1624" s="1">
        <f t="shared" ca="1" si="164"/>
        <v>0.11805555555474712</v>
      </c>
      <c r="G1624" s="3" t="s">
        <v>55</v>
      </c>
      <c r="H1624" s="41"/>
      <c r="I1624" s="40"/>
      <c r="J1624" s="5" t="s">
        <v>56</v>
      </c>
      <c r="K1624" s="3" t="s">
        <v>77</v>
      </c>
      <c r="L1624" s="9" t="s">
        <v>78</v>
      </c>
      <c r="M1624" s="3" t="s">
        <v>373</v>
      </c>
      <c r="N1624" s="3" t="s">
        <v>2533</v>
      </c>
      <c r="O1624" s="3" t="s">
        <v>7674</v>
      </c>
      <c r="P1624" s="3" t="s">
        <v>7675</v>
      </c>
      <c r="Q1624" s="4" t="s">
        <v>7676</v>
      </c>
      <c r="R1624" s="3" t="s">
        <v>346</v>
      </c>
      <c r="S1624" s="3" t="s">
        <v>249</v>
      </c>
      <c r="T1624" s="3" t="s">
        <v>66</v>
      </c>
      <c r="U1624" s="3" t="s">
        <v>7677</v>
      </c>
      <c r="V1624" s="22" t="str">
        <f t="shared" si="163"/>
        <v>RLFO; Hora de aviso: 6:40 16/04/2024; Solución: se recuperan 50 metros de reserva y se hace un empalme de 8 Hilos en caja de 24 hilos; Hora de solución: 9:30 16/04/2024; Causa: Vandalismo</v>
      </c>
      <c r="W1624" s="4" t="s">
        <v>160</v>
      </c>
      <c r="X1624" s="3"/>
      <c r="Y1624" s="3"/>
      <c r="Z1624" s="3" t="s">
        <v>69</v>
      </c>
      <c r="AA1624" s="3" t="s">
        <v>70</v>
      </c>
      <c r="AB1624" s="3">
        <v>8506013</v>
      </c>
      <c r="AC1624" s="3" t="s">
        <v>71</v>
      </c>
      <c r="AD1624" s="6">
        <v>0</v>
      </c>
      <c r="AE1624" s="7"/>
      <c r="AF1624" s="7"/>
      <c r="AG1624" s="6">
        <f>Tabla4[[#This Row],[Tiempo Parada de Reloj]]+Tabla4[[#This Row],[Tiempo Autorizado por Telefonica (no Máximo)]]</f>
        <v>0</v>
      </c>
      <c r="AH1624" s="7">
        <f t="shared" ca="1" si="160"/>
        <v>0.11805555555474712</v>
      </c>
      <c r="AI1624" s="8">
        <f t="shared" si="161"/>
        <v>0</v>
      </c>
      <c r="AJ1624" s="8">
        <f t="shared" ca="1" si="162"/>
        <v>2.8333333333139308</v>
      </c>
      <c r="AK1624" s="3" t="s">
        <v>460</v>
      </c>
      <c r="AL1624" s="3" t="s">
        <v>71</v>
      </c>
      <c r="AM1624" s="3" t="s">
        <v>460</v>
      </c>
      <c r="AN1624" s="3" t="s">
        <v>460</v>
      </c>
      <c r="AO1624" s="3" t="s">
        <v>73</v>
      </c>
      <c r="AP1624" s="3" t="s">
        <v>73</v>
      </c>
      <c r="AQ1624" s="23">
        <v>45399.42083333333</v>
      </c>
      <c r="AR1624" s="3"/>
      <c r="AS1624" s="23"/>
      <c r="AT1624" s="23"/>
      <c r="AU1624" s="3" t="s">
        <v>710</v>
      </c>
      <c r="AV1624" s="3" t="s">
        <v>7678</v>
      </c>
      <c r="AW1624" s="3" t="s">
        <v>7679</v>
      </c>
      <c r="AX1624" s="3">
        <v>4.1403999999999996</v>
      </c>
      <c r="AY1624" s="3">
        <v>-73.626999999999995</v>
      </c>
      <c r="AZ1624" s="8" t="str">
        <f>+CONCATENATE("Reportan apertura en el enlace ",Tabla4[[#This Row],[Enlace]]," en el ",Tabla4[[#This Row],[Distancia óptica]]," ocasionado por ",Tabla4[[#This Row],[Causa del daño]])</f>
        <v>Reportan apertura en el enlace Mov.Canaima - Mov. Centauros en el Km 0,2 desde centauros ocasionado por Vandalismo</v>
      </c>
      <c r="BA1624" s="8" t="str">
        <f>+CONCATENATE("Para dar solución al incidente ",Tabla4[[#This Row],[Solución]])</f>
        <v>Para dar solución al incidente se recuperan 50 metros de reserva y se hace un empalme de 8 Hilos en caja de 24 hilos</v>
      </c>
      <c r="BB1624" s="3" t="str">
        <f>+_xlfn.CONCAT(Tabla4[[#This Row],[Causa Raiz]]," ",Tabla4[[#This Row],[Solución2]]," (",Tabla4[[#This Row],[Anillo]],"- Cabecera: ",Tabla4[[#This Row],[Cabecera]],"- Operador: ",Tabla4[[#This Row],[Operador]],")")</f>
        <v>Reportan apertura en el enlace Mov.Canaima - Mov. Centauros en el Km 0,2 desde centauros ocasionado por Vandalismo Para dar solución al incidente se recuperan 50 metros de reserva y se hace un empalme de 8 Hilos en caja de 24 hilos (UK Centauros- Cabecera: Centauros- Operador: Colombia Telecomunicaciones)</v>
      </c>
    </row>
    <row r="1625" spans="1:54" s="2" customFormat="1" ht="185.25">
      <c r="A1625" s="38">
        <f t="shared" si="159"/>
        <v>1624</v>
      </c>
      <c r="B1625" s="3">
        <v>8506686</v>
      </c>
      <c r="C1625" s="3" t="s">
        <v>54</v>
      </c>
      <c r="D1625" s="23">
        <v>45398.361111111109</v>
      </c>
      <c r="E1625" s="23">
        <v>45398.4375</v>
      </c>
      <c r="F1625" s="1">
        <f t="shared" ca="1" si="164"/>
        <v>7.6388888890505768E-2</v>
      </c>
      <c r="G1625" s="3" t="s">
        <v>55</v>
      </c>
      <c r="H1625" s="41"/>
      <c r="I1625" s="40"/>
      <c r="J1625" s="5" t="s">
        <v>56</v>
      </c>
      <c r="K1625" s="3" t="s">
        <v>57</v>
      </c>
      <c r="L1625" s="9" t="s">
        <v>58</v>
      </c>
      <c r="M1625" s="3" t="s">
        <v>59</v>
      </c>
      <c r="N1625" s="3" t="s">
        <v>60</v>
      </c>
      <c r="O1625" s="3" t="s">
        <v>7680</v>
      </c>
      <c r="P1625" s="3" t="s">
        <v>7681</v>
      </c>
      <c r="Q1625" s="4" t="s">
        <v>7682</v>
      </c>
      <c r="R1625" s="3" t="s">
        <v>378</v>
      </c>
      <c r="S1625" s="3" t="s">
        <v>65</v>
      </c>
      <c r="T1625" s="3" t="s">
        <v>256</v>
      </c>
      <c r="U1625" s="3" t="s">
        <v>2089</v>
      </c>
      <c r="V1625" s="22" t="str">
        <f t="shared" si="163"/>
        <v>RLFO; Hora de aviso: 8:40 16/04/2024; Solución: Se refusiona hilo en empalme existente; Hora de solución: 10:30 16/04/2024; Causa: Falla de Empalme de FiOp</v>
      </c>
      <c r="W1625" s="4" t="s">
        <v>68</v>
      </c>
      <c r="X1625" s="3"/>
      <c r="Y1625" s="3"/>
      <c r="Z1625" s="3" t="s">
        <v>69</v>
      </c>
      <c r="AA1625" s="3" t="s">
        <v>70</v>
      </c>
      <c r="AB1625" s="3">
        <v>8506686</v>
      </c>
      <c r="AC1625" s="3" t="s">
        <v>71</v>
      </c>
      <c r="AD1625" s="6">
        <v>0</v>
      </c>
      <c r="AE1625" s="7"/>
      <c r="AF1625" s="7"/>
      <c r="AG1625" s="6">
        <f>Tabla4[[#This Row],[Tiempo Parada de Reloj]]+Tabla4[[#This Row],[Tiempo Autorizado por Telefonica (no Máximo)]]</f>
        <v>0</v>
      </c>
      <c r="AH1625" s="7">
        <f t="shared" ca="1" si="160"/>
        <v>7.6388888890505768E-2</v>
      </c>
      <c r="AI1625" s="8">
        <f t="shared" si="161"/>
        <v>0</v>
      </c>
      <c r="AJ1625" s="8">
        <f t="shared" ca="1" si="162"/>
        <v>1.8333333333721384</v>
      </c>
      <c r="AK1625" s="3" t="s">
        <v>460</v>
      </c>
      <c r="AL1625" s="3" t="s">
        <v>71</v>
      </c>
      <c r="AM1625" s="3" t="s">
        <v>460</v>
      </c>
      <c r="AN1625" s="3" t="s">
        <v>460</v>
      </c>
      <c r="AO1625" s="3" t="s">
        <v>73</v>
      </c>
      <c r="AP1625" s="3" t="s">
        <v>73</v>
      </c>
      <c r="AQ1625" s="23">
        <v>45400.448611111111</v>
      </c>
      <c r="AR1625" s="3"/>
      <c r="AS1625" s="23"/>
      <c r="AT1625" s="23"/>
      <c r="AU1625" s="3" t="s">
        <v>298</v>
      </c>
      <c r="AV1625" s="3" t="s">
        <v>837</v>
      </c>
      <c r="AW1625" s="3" t="s">
        <v>1311</v>
      </c>
      <c r="AX1625" s="3">
        <v>4.6174999999999997</v>
      </c>
      <c r="AY1625" s="3">
        <v>-74.082700000000003</v>
      </c>
      <c r="AZ1625" s="8" t="str">
        <f>+CONCATENATE("Reportan apertura en el enlace ",Tabla4[[#This Row],[Enlace]]," en el ",Tabla4[[#This Row],[Distancia óptica]]," ocasionado por ",Tabla4[[#This Row],[Causa del daño]])</f>
        <v>Reportan apertura en el enlace Hermanas de la Caridad - Progreso en el Km 0,903 desde hermanas de la cartdad ocasionado por Falla de Empalme de FiOp</v>
      </c>
      <c r="BA1625" s="8" t="str">
        <f>+CONCATENATE("Para dar solución al incidente ",Tabla4[[#This Row],[Solución]])</f>
        <v>Para dar solución al incidente Se refusiona hilo en empalme existente</v>
      </c>
      <c r="BB1625" s="3" t="str">
        <f>+_xlfn.CONCAT(Tabla4[[#This Row],[Causa Raiz]]," ",Tabla4[[#This Row],[Solución2]]," (",Tabla4[[#This Row],[Anillo]],"- Cabecera: ",Tabla4[[#This Row],[Cabecera]],"- Operador: ",Tabla4[[#This Row],[Operador]],")")</f>
        <v>Reportan apertura en el enlace Hermanas de la Caridad - Progreso en el Km 0,903 desde hermanas de la cartdad ocasionado por Falla de Empalme de FiOp Para dar solución al incidente Se refusiona hilo en empalme existente (UK- Cabecera: Progreso- Operador: Colombia Telecomunicaciones)</v>
      </c>
    </row>
    <row r="1626" spans="1:54" s="2" customFormat="1" ht="199.5">
      <c r="A1626" s="38">
        <f t="shared" si="159"/>
        <v>1625</v>
      </c>
      <c r="B1626" s="3">
        <v>8507587</v>
      </c>
      <c r="C1626" s="3" t="s">
        <v>136</v>
      </c>
      <c r="D1626" s="23">
        <v>45398.364583333336</v>
      </c>
      <c r="E1626" s="23">
        <v>45398.5625</v>
      </c>
      <c r="F1626" s="1">
        <f t="shared" ca="1" si="164"/>
        <v>0.19791666666424135</v>
      </c>
      <c r="G1626" s="3" t="s">
        <v>55</v>
      </c>
      <c r="H1626" s="41"/>
      <c r="I1626" s="40"/>
      <c r="J1626" s="5" t="s">
        <v>137</v>
      </c>
      <c r="K1626" s="3" t="s">
        <v>57</v>
      </c>
      <c r="L1626" s="9" t="s">
        <v>78</v>
      </c>
      <c r="M1626" s="3" t="s">
        <v>59</v>
      </c>
      <c r="N1626" s="3" t="s">
        <v>60</v>
      </c>
      <c r="O1626" s="3" t="s">
        <v>7683</v>
      </c>
      <c r="P1626" s="3" t="s">
        <v>7684</v>
      </c>
      <c r="Q1626" s="4" t="s">
        <v>7685</v>
      </c>
      <c r="R1626" s="3" t="s">
        <v>980</v>
      </c>
      <c r="S1626" s="3" t="s">
        <v>65</v>
      </c>
      <c r="T1626" s="3" t="s">
        <v>66</v>
      </c>
      <c r="U1626" s="3" t="s">
        <v>7686</v>
      </c>
      <c r="V1626" s="22" t="str">
        <f t="shared" si="163"/>
        <v>RBHFO; Hora de aviso: 8:45 16/04/2024; Solución: se realiza tendido de 190 metros de fo de 48 hilos y se realiza una caja de empalme de 48 hilos .; Hora de solución: 13:30 16/04/2024; Causa: Vandalismo</v>
      </c>
      <c r="W1626" s="4" t="s">
        <v>68</v>
      </c>
      <c r="X1626" s="3"/>
      <c r="Y1626" s="3"/>
      <c r="Z1626" s="3" t="s">
        <v>69</v>
      </c>
      <c r="AA1626" s="3" t="s">
        <v>71</v>
      </c>
      <c r="AB1626" s="3">
        <v>0</v>
      </c>
      <c r="AC1626" s="3" t="s">
        <v>71</v>
      </c>
      <c r="AD1626" s="6">
        <v>0</v>
      </c>
      <c r="AE1626" s="7"/>
      <c r="AF1626" s="7"/>
      <c r="AG1626" s="6">
        <f>Tabla4[[#This Row],[Tiempo Parada de Reloj]]+Tabla4[[#This Row],[Tiempo Autorizado por Telefonica (no Máximo)]]</f>
        <v>0</v>
      </c>
      <c r="AH1626" s="7">
        <f t="shared" ca="1" si="160"/>
        <v>0.19791666666424135</v>
      </c>
      <c r="AI1626" s="8">
        <f t="shared" si="161"/>
        <v>0</v>
      </c>
      <c r="AJ1626" s="8">
        <f t="shared" ca="1" si="162"/>
        <v>4.7499999999417923</v>
      </c>
      <c r="AK1626" s="3" t="s">
        <v>460</v>
      </c>
      <c r="AL1626" s="3" t="s">
        <v>71</v>
      </c>
      <c r="AM1626" s="3" t="s">
        <v>460</v>
      </c>
      <c r="AN1626" s="3" t="s">
        <v>460</v>
      </c>
      <c r="AO1626" s="3" t="s">
        <v>73</v>
      </c>
      <c r="AP1626" s="3" t="s">
        <v>73</v>
      </c>
      <c r="AQ1626" s="23">
        <v>45399.469444444447</v>
      </c>
      <c r="AR1626" s="3"/>
      <c r="AS1626" s="23"/>
      <c r="AT1626" s="23"/>
      <c r="AU1626" s="3" t="s">
        <v>107</v>
      </c>
      <c r="AV1626" s="3" t="s">
        <v>2311</v>
      </c>
      <c r="AW1626" s="3" t="s">
        <v>786</v>
      </c>
      <c r="AX1626" s="3">
        <v>4.7176999999999998</v>
      </c>
      <c r="AY1626" s="3">
        <v>-74.057400000000001</v>
      </c>
      <c r="AZ1626" s="8" t="str">
        <f>+CONCATENATE("Reportan apertura en el enlace ",Tabla4[[#This Row],[Enlace]]," en el ",Tabla4[[#This Row],[Distancia óptica]]," ocasionado por ",Tabla4[[#This Row],[Causa del daño]])</f>
        <v>Reportan apertura en el enlace Mov. Prado - Mov. Prado Veraniego en el Km 0,844 desde prado veraniego ocasionado por Vandalismo</v>
      </c>
      <c r="BA1626" s="8" t="str">
        <f>+CONCATENATE("Para dar solución al incidente ",Tabla4[[#This Row],[Solución]])</f>
        <v>Para dar solución al incidente se realiza tendido de 190 metros de fo de 48 hilos y se realiza una caja de empalme de 48 hilos .</v>
      </c>
      <c r="BB1626" s="3" t="str">
        <f>+_xlfn.CONCAT(Tabla4[[#This Row],[Causa Raiz]]," ",Tabla4[[#This Row],[Solución2]]," (",Tabla4[[#This Row],[Anillo]],"- Cabecera: ",Tabla4[[#This Row],[Cabecera]],"- Operador: ",Tabla4[[#This Row],[Operador]],")")</f>
        <v>Reportan apertura en el enlace Mov. Prado - Mov. Prado Veraniego en el Km 0,844 desde prado veraniego ocasionado por Vandalismo Para dar solución al incidente se realiza tendido de 190 metros de fo de 48 hilos y se realiza una caja de empalme de 48 hilos . (Anillo 34- Cabecera: AUTOPISTA- Operador: Infraco)</v>
      </c>
    </row>
    <row r="1627" spans="1:54" s="2" customFormat="1" ht="156.75">
      <c r="A1627" s="38">
        <f t="shared" si="159"/>
        <v>1626</v>
      </c>
      <c r="B1627" s="3">
        <v>8507735</v>
      </c>
      <c r="C1627" s="3" t="s">
        <v>92</v>
      </c>
      <c r="D1627" s="23">
        <v>45398.381944444445</v>
      </c>
      <c r="E1627" s="23">
        <v>45398.5625</v>
      </c>
      <c r="F1627" s="1">
        <f t="shared" ca="1" si="164"/>
        <v>0.18055555555474712</v>
      </c>
      <c r="G1627" s="3" t="s">
        <v>164</v>
      </c>
      <c r="H1627" s="41" t="s">
        <v>165</v>
      </c>
      <c r="I1627" s="40" t="s">
        <v>7687</v>
      </c>
      <c r="J1627" s="5" t="s">
        <v>167</v>
      </c>
      <c r="K1627" s="3" t="s">
        <v>168</v>
      </c>
      <c r="L1627" s="9" t="s">
        <v>58</v>
      </c>
      <c r="M1627" s="3" t="s">
        <v>987</v>
      </c>
      <c r="N1627" s="3" t="s">
        <v>988</v>
      </c>
      <c r="O1627" s="3" t="s">
        <v>1403</v>
      </c>
      <c r="P1627" s="3" t="s">
        <v>325</v>
      </c>
      <c r="Q1627" s="4" t="s">
        <v>7688</v>
      </c>
      <c r="R1627" s="3" t="s">
        <v>934</v>
      </c>
      <c r="S1627" s="3" t="s">
        <v>175</v>
      </c>
      <c r="T1627" s="3" t="s">
        <v>176</v>
      </c>
      <c r="U1627" s="3" t="s">
        <v>3637</v>
      </c>
      <c r="V1627" s="22" t="str">
        <f t="shared" si="163"/>
        <v>RTNFO; Hora de aviso: 9:10 16/04/2024; Solución: se recupera reserva y se realiza un empalme; Hora de solución: 13:30 16/04/2024; Causa: Intervención de Terceros. No Identificados</v>
      </c>
      <c r="W1627" s="4" t="s">
        <v>178</v>
      </c>
      <c r="X1627" s="3"/>
      <c r="Y1627" s="3"/>
      <c r="Z1627" s="3" t="s">
        <v>69</v>
      </c>
      <c r="AA1627" s="3" t="s">
        <v>71</v>
      </c>
      <c r="AB1627" s="3">
        <v>0</v>
      </c>
      <c r="AC1627" s="3" t="s">
        <v>71</v>
      </c>
      <c r="AD1627" s="6">
        <v>0</v>
      </c>
      <c r="AE1627" s="7"/>
      <c r="AF1627" s="7"/>
      <c r="AG1627" s="6">
        <f>Tabla4[[#This Row],[Tiempo Parada de Reloj]]+Tabla4[[#This Row],[Tiempo Autorizado por Telefonica (no Máximo)]]</f>
        <v>0</v>
      </c>
      <c r="AH1627" s="7">
        <f t="shared" ca="1" si="160"/>
        <v>0.18055555555474712</v>
      </c>
      <c r="AI1627" s="8">
        <f t="shared" si="161"/>
        <v>0</v>
      </c>
      <c r="AJ1627" s="8">
        <f t="shared" ca="1" si="162"/>
        <v>4.3333333333139308</v>
      </c>
      <c r="AK1627" s="3" t="s">
        <v>460</v>
      </c>
      <c r="AL1627" s="3" t="s">
        <v>71</v>
      </c>
      <c r="AM1627" s="3" t="s">
        <v>460</v>
      </c>
      <c r="AN1627" s="3" t="s">
        <v>460</v>
      </c>
      <c r="AO1627" s="3"/>
      <c r="AP1627" s="3"/>
      <c r="AQ1627" s="23">
        <f ca="1">NOW()</f>
        <v>45503.696834953706</v>
      </c>
      <c r="AR1627" s="3"/>
      <c r="AS1627" s="23"/>
      <c r="AT1627" s="23"/>
      <c r="AU1627" s="3" t="s">
        <v>168</v>
      </c>
      <c r="AV1627" s="3" t="s">
        <v>69</v>
      </c>
      <c r="AW1627" s="3" t="s">
        <v>69</v>
      </c>
      <c r="AX1627" s="3" t="s">
        <v>69</v>
      </c>
      <c r="AY1627" s="3" t="s">
        <v>69</v>
      </c>
      <c r="AZ1627" s="8" t="str">
        <f>+CONCATENATE("Reportan apertura en el enlace ",Tabla4[[#This Row],[Enlace]]," en el ",Tabla4[[#This Row],[Distancia óptica]]," ocasionado por ",Tabla4[[#This Row],[Causa del daño]])</f>
        <v>Reportan apertura en el enlace Mocoa - Florencia en el Km 0 ocasionado por Intervención de Terceros. No Identificados</v>
      </c>
      <c r="BA1627" s="8" t="str">
        <f>+CONCATENATE("Para dar solución al incidente ",Tabla4[[#This Row],[Solución]])</f>
        <v>Para dar solución al incidente se recupera reserva y se realiza un empalme</v>
      </c>
      <c r="BB1627" s="3" t="str">
        <f>+_xlfn.CONCAT(Tabla4[[#This Row],[Causa Raiz]]," ",Tabla4[[#This Row],[Solución2]]," (",Tabla4[[#This Row],[Anillo]],"- Cabecera: ",Tabla4[[#This Row],[Cabecera]],"- Operador: ",Tabla4[[#This Row],[Operador]],")")</f>
        <v>Reportan apertura en el enlace Mocoa - Florencia en el Km 0 ocasionado por Intervención de Terceros. No Identificados Para dar solución al incidente se recupera reserva y se realiza un empalme (NA- Cabecera: NA- Operador: Telmex - Claro)</v>
      </c>
    </row>
    <row r="1628" spans="1:54" s="2" customFormat="1" ht="185.25">
      <c r="A1628" s="38">
        <f t="shared" si="159"/>
        <v>1627</v>
      </c>
      <c r="B1628" s="3">
        <v>8506000</v>
      </c>
      <c r="C1628" s="3" t="s">
        <v>54</v>
      </c>
      <c r="D1628" s="23">
        <v>45398.427083333336</v>
      </c>
      <c r="E1628" s="23">
        <v>45398.5625</v>
      </c>
      <c r="F1628" s="1">
        <f t="shared" ca="1" si="164"/>
        <v>0.13541666666424135</v>
      </c>
      <c r="G1628" s="3" t="s">
        <v>55</v>
      </c>
      <c r="H1628" s="41"/>
      <c r="I1628" s="40"/>
      <c r="J1628" s="5" t="s">
        <v>56</v>
      </c>
      <c r="K1628" s="3" t="s">
        <v>108</v>
      </c>
      <c r="L1628" s="9" t="s">
        <v>78</v>
      </c>
      <c r="M1628" s="3" t="s">
        <v>109</v>
      </c>
      <c r="N1628" s="3" t="s">
        <v>3024</v>
      </c>
      <c r="O1628" s="3" t="s">
        <v>7689</v>
      </c>
      <c r="P1628" s="3" t="s">
        <v>7690</v>
      </c>
      <c r="Q1628" s="4" t="s">
        <v>7691</v>
      </c>
      <c r="R1628" s="3" t="s">
        <v>327</v>
      </c>
      <c r="S1628" s="3" t="s">
        <v>115</v>
      </c>
      <c r="T1628" s="3" t="s">
        <v>256</v>
      </c>
      <c r="U1628" s="3" t="s">
        <v>7692</v>
      </c>
      <c r="V1628" s="22" t="str">
        <f t="shared" si="163"/>
        <v>RLFO; Hora de aviso: 10:15 16/04/2024; Solución: se recuperaron 2 hilos y se migró servicio entre nodos; Hora de solución: 13:30 16/04/2024; Causa: Falla de Empalme de FiOp</v>
      </c>
      <c r="W1628" s="4" t="s">
        <v>191</v>
      </c>
      <c r="X1628" s="3"/>
      <c r="Y1628" s="3"/>
      <c r="Z1628" s="3"/>
      <c r="AA1628" s="3" t="s">
        <v>70</v>
      </c>
      <c r="AB1628" s="3">
        <v>8506000</v>
      </c>
      <c r="AC1628" s="3" t="s">
        <v>71</v>
      </c>
      <c r="AD1628" s="6">
        <v>0</v>
      </c>
      <c r="AE1628" s="7"/>
      <c r="AF1628" s="7"/>
      <c r="AG1628" s="6">
        <f>Tabla4[[#This Row],[Tiempo Parada de Reloj]]+Tabla4[[#This Row],[Tiempo Autorizado por Telefonica (no Máximo)]]</f>
        <v>0</v>
      </c>
      <c r="AH1628" s="7">
        <f t="shared" ca="1" si="160"/>
        <v>0.13541666666424135</v>
      </c>
      <c r="AI1628" s="8">
        <f t="shared" si="161"/>
        <v>0</v>
      </c>
      <c r="AJ1628" s="8">
        <f t="shared" ca="1" si="162"/>
        <v>3.2499999999417923</v>
      </c>
      <c r="AK1628" s="3" t="s">
        <v>460</v>
      </c>
      <c r="AL1628" s="3" t="s">
        <v>70</v>
      </c>
      <c r="AM1628" s="3" t="s">
        <v>72</v>
      </c>
      <c r="AN1628" s="3" t="s">
        <v>72</v>
      </c>
      <c r="AO1628" s="3" t="s">
        <v>73</v>
      </c>
      <c r="AP1628" s="3" t="s">
        <v>73</v>
      </c>
      <c r="AQ1628" s="23">
        <v>45400.394444444442</v>
      </c>
      <c r="AR1628" s="3"/>
      <c r="AS1628" s="23"/>
      <c r="AT1628" s="23"/>
      <c r="AU1628" s="3" t="s">
        <v>192</v>
      </c>
      <c r="AV1628" s="3" t="s">
        <v>7693</v>
      </c>
      <c r="AW1628" s="3" t="s">
        <v>1311</v>
      </c>
      <c r="AX1628" s="3">
        <v>10.439</v>
      </c>
      <c r="AY1628" s="3">
        <v>-73.241</v>
      </c>
      <c r="AZ1628" s="8" t="str">
        <f>+CONCATENATE("Reportan apertura en el enlace ",Tabla4[[#This Row],[Enlace]]," en el ",Tabla4[[#This Row],[Distancia óptica]]," ocasionado por ",Tabla4[[#This Row],[Causa del daño]])</f>
        <v>Reportan apertura en el enlace Mov. Las Marias - Mov. Terminal en el km 0,882 desde las Marias ocasionado por Falla de Empalme de FiOp</v>
      </c>
      <c r="BA1628" s="8" t="str">
        <f>+CONCATENATE("Para dar solución al incidente ",Tabla4[[#This Row],[Solución]])</f>
        <v>Para dar solución al incidente se recuperaron 2 hilos y se migró servicio entre nodos</v>
      </c>
      <c r="BB1628" s="3" t="str">
        <f>+_xlfn.CONCAT(Tabla4[[#This Row],[Causa Raiz]]," ",Tabla4[[#This Row],[Solución2]]," (",Tabla4[[#This Row],[Anillo]],"- Cabecera: ",Tabla4[[#This Row],[Cabecera]],"- Operador: ",Tabla4[[#This Row],[Operador]],")")</f>
        <v>Reportan apertura en el enlace Mov. Las Marias - Mov. Terminal en el km 0,882 desde las Marias ocasionado por Falla de Empalme de FiOp Para dar solución al incidente se recuperaron 2 hilos y se migró servicio entre nodos (UK- Cabecera: SIMON BOLIVAR- Operador: Colombia Telecomunicaciones)</v>
      </c>
    </row>
    <row r="1629" spans="1:54" s="2" customFormat="1" ht="199.5">
      <c r="A1629" s="38">
        <f t="shared" si="159"/>
        <v>1628</v>
      </c>
      <c r="B1629" s="3">
        <v>8507938</v>
      </c>
      <c r="C1629" s="3" t="s">
        <v>136</v>
      </c>
      <c r="D1629" s="23">
        <v>45398.430555555555</v>
      </c>
      <c r="E1629" s="23">
        <v>45398.788194444445</v>
      </c>
      <c r="F1629" s="1">
        <f t="shared" ca="1" si="164"/>
        <v>0.35763888889050577</v>
      </c>
      <c r="G1629" s="3" t="s">
        <v>55</v>
      </c>
      <c r="H1629" s="41"/>
      <c r="I1629" s="40"/>
      <c r="J1629" s="5" t="s">
        <v>137</v>
      </c>
      <c r="K1629" s="3" t="s">
        <v>57</v>
      </c>
      <c r="L1629" s="9" t="s">
        <v>78</v>
      </c>
      <c r="M1629" s="3" t="s">
        <v>59</v>
      </c>
      <c r="N1629" s="3" t="s">
        <v>60</v>
      </c>
      <c r="O1629" s="3" t="s">
        <v>7694</v>
      </c>
      <c r="P1629" s="3" t="s">
        <v>7695</v>
      </c>
      <c r="Q1629" s="4" t="s">
        <v>7696</v>
      </c>
      <c r="R1629" s="3" t="s">
        <v>304</v>
      </c>
      <c r="S1629" s="3" t="s">
        <v>65</v>
      </c>
      <c r="T1629" s="3" t="s">
        <v>66</v>
      </c>
      <c r="U1629" s="3" t="s">
        <v>7697</v>
      </c>
      <c r="V1629" s="22" t="str">
        <f t="shared" si="163"/>
        <v>RBHFO; Hora de aviso: 10:20 16/04/2024; Solución: se realiza tendido de 160 metros de fo y dos empalmes de 48 empalmes.; Hora de solución: 18:55 16/04/2024; Causa: Vandalismo</v>
      </c>
      <c r="W1629" s="4" t="s">
        <v>68</v>
      </c>
      <c r="X1629" s="3"/>
      <c r="Y1629" s="3"/>
      <c r="Z1629" s="3" t="s">
        <v>69</v>
      </c>
      <c r="AA1629" s="3" t="s">
        <v>71</v>
      </c>
      <c r="AB1629" s="3">
        <v>0</v>
      </c>
      <c r="AC1629" s="3" t="s">
        <v>71</v>
      </c>
      <c r="AD1629" s="6">
        <v>0.16458333333333333</v>
      </c>
      <c r="AE1629" s="7"/>
      <c r="AF1629" s="7"/>
      <c r="AG1629" s="6">
        <f>Tabla4[[#This Row],[Tiempo Parada de Reloj]]+Tabla4[[#This Row],[Tiempo Autorizado por Telefonica (no Máximo)]]</f>
        <v>0.16458333333333333</v>
      </c>
      <c r="AH1629" s="7">
        <f t="shared" ca="1" si="160"/>
        <v>0.19305555555717244</v>
      </c>
      <c r="AI1629" s="8">
        <f t="shared" si="161"/>
        <v>3.95</v>
      </c>
      <c r="AJ1629" s="8">
        <f t="shared" ca="1" si="162"/>
        <v>4.6333333333721383</v>
      </c>
      <c r="AK1629" s="3" t="s">
        <v>460</v>
      </c>
      <c r="AL1629" s="3" t="s">
        <v>70</v>
      </c>
      <c r="AM1629" s="3" t="s">
        <v>72</v>
      </c>
      <c r="AN1629" s="3" t="s">
        <v>72</v>
      </c>
      <c r="AO1629" s="3" t="s">
        <v>98</v>
      </c>
      <c r="AP1629" s="3" t="s">
        <v>73</v>
      </c>
      <c r="AQ1629" s="23">
        <v>45400.38958333333</v>
      </c>
      <c r="AR1629" s="3"/>
      <c r="AS1629" s="23"/>
      <c r="AT1629" s="23"/>
      <c r="AU1629" s="3" t="s">
        <v>100</v>
      </c>
      <c r="AV1629" s="3" t="s">
        <v>7698</v>
      </c>
      <c r="AW1629" s="3" t="s">
        <v>7699</v>
      </c>
      <c r="AX1629" s="3">
        <v>4.7545339999999996</v>
      </c>
      <c r="AY1629" s="3">
        <v>-74.092371</v>
      </c>
      <c r="AZ1629" s="8" t="str">
        <f>+CONCATENATE("Reportan apertura en el enlace ",Tabla4[[#This Row],[Enlace]]," en el ",Tabla4[[#This Row],[Distancia óptica]]," ocasionado por ",Tabla4[[#This Row],[Causa del daño]])</f>
        <v>Reportan apertura en el enlace Mov. Prados del Salitre - Mov. Londres Suba en el km 0,96 desde Mov. Prados del Salitre ocasionado por Vandalismo</v>
      </c>
      <c r="BA1629" s="8" t="str">
        <f>+CONCATENATE("Para dar solución al incidente ",Tabla4[[#This Row],[Solución]])</f>
        <v>Para dar solución al incidente se realiza tendido de 160 metros de fo y dos empalmes de 48 empalmes.</v>
      </c>
      <c r="BB1629" s="3" t="str">
        <f>+_xlfn.CONCAT(Tabla4[[#This Row],[Causa Raiz]]," ",Tabla4[[#This Row],[Solución2]]," (",Tabla4[[#This Row],[Anillo]],"- Cabecera: ",Tabla4[[#This Row],[Cabecera]],"- Operador: ",Tabla4[[#This Row],[Operador]],")")</f>
        <v>Reportan apertura en el enlace Mov. Prados del Salitre - Mov. Londres Suba en el km 0,96 desde Mov. Prados del Salitre ocasionado por Vandalismo Para dar solución al incidente se realiza tendido de 160 metros de fo y dos empalmes de 48 empalmes. (Anillo 15- Cabecera: Villa María- Operador: Infraco)</v>
      </c>
    </row>
    <row r="1630" spans="1:54" s="2" customFormat="1" ht="199.5">
      <c r="A1630" s="38">
        <f t="shared" si="159"/>
        <v>1629</v>
      </c>
      <c r="B1630" s="3">
        <v>8508240</v>
      </c>
      <c r="C1630" s="3" t="s">
        <v>54</v>
      </c>
      <c r="D1630" s="23">
        <v>45398.611111111109</v>
      </c>
      <c r="E1630" s="23">
        <v>45398.708333333336</v>
      </c>
      <c r="F1630" s="1">
        <f t="shared" ca="1" si="164"/>
        <v>9.7222222226264421E-2</v>
      </c>
      <c r="G1630" s="3" t="s">
        <v>55</v>
      </c>
      <c r="H1630" s="41"/>
      <c r="I1630" s="40"/>
      <c r="J1630" s="5" t="s">
        <v>56</v>
      </c>
      <c r="K1630" s="3" t="s">
        <v>77</v>
      </c>
      <c r="L1630" s="9" t="s">
        <v>58</v>
      </c>
      <c r="M1630" s="3" t="s">
        <v>745</v>
      </c>
      <c r="N1630" s="3" t="s">
        <v>746</v>
      </c>
      <c r="O1630" s="3" t="s">
        <v>7700</v>
      </c>
      <c r="P1630" s="3" t="s">
        <v>7701</v>
      </c>
      <c r="Q1630" s="4" t="s">
        <v>7702</v>
      </c>
      <c r="R1630" s="3" t="s">
        <v>750</v>
      </c>
      <c r="S1630" s="3" t="s">
        <v>158</v>
      </c>
      <c r="T1630" s="3" t="s">
        <v>66</v>
      </c>
      <c r="U1630" s="3" t="s">
        <v>7703</v>
      </c>
      <c r="V1630" s="22" t="str">
        <f t="shared" si="163"/>
        <v>RLFO; Hora de aviso: 14:40 16/04/2024; Solución: Se realiza tendido de 133 m fibra 24 hilos y se instala dos cajas de empalmes de 24 hilos.; Hora de solución: 17:00 16/04/2024; Causa: Vandalismo</v>
      </c>
      <c r="W1630" s="4" t="s">
        <v>160</v>
      </c>
      <c r="X1630" s="3"/>
      <c r="Y1630" s="3"/>
      <c r="Z1630" s="3" t="s">
        <v>69</v>
      </c>
      <c r="AA1630" s="3" t="s">
        <v>70</v>
      </c>
      <c r="AB1630" s="3">
        <v>8508240</v>
      </c>
      <c r="AC1630" s="3" t="s">
        <v>71</v>
      </c>
      <c r="AD1630" s="6">
        <v>0</v>
      </c>
      <c r="AE1630" s="7"/>
      <c r="AF1630" s="7"/>
      <c r="AG1630" s="6">
        <f>Tabla4[[#This Row],[Tiempo Parada de Reloj]]+Tabla4[[#This Row],[Tiempo Autorizado por Telefonica (no Máximo)]]</f>
        <v>0</v>
      </c>
      <c r="AH1630" s="7">
        <f t="shared" ca="1" si="160"/>
        <v>9.7222222226264421E-2</v>
      </c>
      <c r="AI1630" s="8">
        <f t="shared" si="161"/>
        <v>0</v>
      </c>
      <c r="AJ1630" s="8">
        <f t="shared" ca="1" si="162"/>
        <v>2.3333333334303461</v>
      </c>
      <c r="AK1630" s="3" t="s">
        <v>1349</v>
      </c>
      <c r="AL1630" s="3" t="s">
        <v>70</v>
      </c>
      <c r="AM1630" s="3" t="s">
        <v>72</v>
      </c>
      <c r="AN1630" s="3" t="s">
        <v>72</v>
      </c>
      <c r="AO1630" s="3" t="s">
        <v>98</v>
      </c>
      <c r="AP1630" s="3" t="s">
        <v>98</v>
      </c>
      <c r="AQ1630" s="23">
        <v>45400.320138888892</v>
      </c>
      <c r="AR1630" s="3"/>
      <c r="AS1630" s="23"/>
      <c r="AT1630" s="23"/>
      <c r="AU1630" s="3" t="s">
        <v>752</v>
      </c>
      <c r="AV1630" s="3" t="s">
        <v>1142</v>
      </c>
      <c r="AW1630" s="3" t="s">
        <v>135</v>
      </c>
      <c r="AX1630" s="3">
        <v>2.8441000000000001</v>
      </c>
      <c r="AY1630" s="3">
        <v>-75.288600000000002</v>
      </c>
      <c r="AZ1630" s="8" t="str">
        <f>+CONCATENATE("Reportan apertura en el enlace ",Tabla4[[#This Row],[Enlace]]," en el ",Tabla4[[#This Row],[Distancia óptica]]," ocasionado por ",Tabla4[[#This Row],[Causa del daño]])</f>
        <v>Reportan apertura en el enlace Armario 312 - Cengrodex en el km 1,2 desde Cengrodex ocasionado por Vandalismo</v>
      </c>
      <c r="BA1630" s="8" t="str">
        <f>+CONCATENATE("Para dar solución al incidente ",Tabla4[[#This Row],[Solución]])</f>
        <v>Para dar solución al incidente Se realiza tendido de 133 m fibra 24 hilos y se instala dos cajas de empalmes de 24 hilos.</v>
      </c>
      <c r="BB1630" s="3" t="str">
        <f>+_xlfn.CONCAT(Tabla4[[#This Row],[Causa Raiz]]," ",Tabla4[[#This Row],[Solución2]]," (",Tabla4[[#This Row],[Anillo]],"- Cabecera: ",Tabla4[[#This Row],[Cabecera]],"- Operador: ",Tabla4[[#This Row],[Operador]],")")</f>
        <v>Reportan apertura en el enlace Armario 312 - Cengrodex en el km 1,2 desde Cengrodex ocasionado por Vandalismo Para dar solución al incidente Se realiza tendido de 133 m fibra 24 hilos y se instala dos cajas de empalmes de 24 hilos. (Lineal- Cabecera: Tuquila- Operador: Colombia Telecomunicaciones)</v>
      </c>
    </row>
    <row r="1631" spans="1:54" s="2" customFormat="1" ht="142.5">
      <c r="A1631" s="38">
        <f t="shared" si="159"/>
        <v>1630</v>
      </c>
      <c r="B1631" s="3">
        <v>8509350</v>
      </c>
      <c r="C1631" s="3" t="s">
        <v>92</v>
      </c>
      <c r="D1631" s="23">
        <v>45398.625</v>
      </c>
      <c r="E1631" s="23">
        <v>45398.770833333336</v>
      </c>
      <c r="F1631" s="1">
        <f t="shared" ca="1" si="164"/>
        <v>0.14583333333575865</v>
      </c>
      <c r="G1631" s="3" t="s">
        <v>164</v>
      </c>
      <c r="H1631" s="41" t="s">
        <v>165</v>
      </c>
      <c r="I1631" s="40"/>
      <c r="J1631" s="5" t="s">
        <v>372</v>
      </c>
      <c r="K1631" s="3" t="s">
        <v>372</v>
      </c>
      <c r="L1631" s="9" t="s">
        <v>58</v>
      </c>
      <c r="M1631" s="3" t="s">
        <v>59</v>
      </c>
      <c r="N1631" s="3" t="s">
        <v>60</v>
      </c>
      <c r="O1631" s="3" t="s">
        <v>375</v>
      </c>
      <c r="P1631" s="3">
        <v>0</v>
      </c>
      <c r="Q1631" s="4" t="s">
        <v>7704</v>
      </c>
      <c r="R1631" s="3" t="s">
        <v>378</v>
      </c>
      <c r="S1631" s="3" t="s">
        <v>379</v>
      </c>
      <c r="T1631" s="3" t="s">
        <v>66</v>
      </c>
      <c r="U1631" s="3" t="s">
        <v>2669</v>
      </c>
      <c r="V1631" s="22" t="str">
        <f t="shared" si="163"/>
        <v>RTNFO; Hora de aviso: 15:00 16/04/2024; Solución: Se recupera reserva y se instala una caja de empalme; Hora de solución: 18:30 16/04/2024; Causa: Vandalismo</v>
      </c>
      <c r="W1631" s="4" t="s">
        <v>1781</v>
      </c>
      <c r="X1631" s="3"/>
      <c r="Y1631" s="3"/>
      <c r="Z1631" s="3" t="s">
        <v>69</v>
      </c>
      <c r="AA1631" s="3" t="s">
        <v>71</v>
      </c>
      <c r="AB1631" s="3">
        <v>0</v>
      </c>
      <c r="AC1631" s="3" t="s">
        <v>71</v>
      </c>
      <c r="AD1631" s="6">
        <v>0</v>
      </c>
      <c r="AE1631" s="7"/>
      <c r="AF1631" s="7"/>
      <c r="AG1631" s="6">
        <f>Tabla4[[#This Row],[Tiempo Parada de Reloj]]+Tabla4[[#This Row],[Tiempo Autorizado por Telefonica (no Máximo)]]</f>
        <v>0</v>
      </c>
      <c r="AH1631" s="7">
        <f t="shared" ca="1" si="160"/>
        <v>0.14583333333575865</v>
      </c>
      <c r="AI1631" s="8">
        <f t="shared" si="161"/>
        <v>0</v>
      </c>
      <c r="AJ1631" s="8">
        <f t="shared" ca="1" si="162"/>
        <v>3.5000000000582077</v>
      </c>
      <c r="AK1631" s="3" t="s">
        <v>1349</v>
      </c>
      <c r="AL1631" s="3" t="s">
        <v>70</v>
      </c>
      <c r="AM1631" s="3" t="s">
        <v>72</v>
      </c>
      <c r="AN1631" s="3" t="s">
        <v>72</v>
      </c>
      <c r="AO1631" s="3"/>
      <c r="AP1631" s="3"/>
      <c r="AQ1631" s="23">
        <f ca="1">NOW()</f>
        <v>45503.696834953706</v>
      </c>
      <c r="AR1631" s="3"/>
      <c r="AS1631" s="23"/>
      <c r="AT1631" s="23"/>
      <c r="AU1631" s="3" t="s">
        <v>372</v>
      </c>
      <c r="AV1631" s="3" t="s">
        <v>69</v>
      </c>
      <c r="AW1631" s="3" t="s">
        <v>69</v>
      </c>
      <c r="AX1631" s="3" t="s">
        <v>69</v>
      </c>
      <c r="AY1631" s="3" t="s">
        <v>69</v>
      </c>
      <c r="AZ1631" s="8" t="str">
        <f>+CONCATENATE("Reportan apertura en el enlace ",Tabla4[[#This Row],[Enlace]]," en el ",Tabla4[[#This Row],[Distancia óptica]]," ocasionado por ",Tabla4[[#This Row],[Causa del daño]])</f>
        <v>Reportan apertura en el enlace Bogotá - Villavicencio en el 0 ocasionado por Vandalismo</v>
      </c>
      <c r="BA1631" s="8" t="str">
        <f>+CONCATENATE("Para dar solución al incidente ",Tabla4[[#This Row],[Solución]])</f>
        <v>Para dar solución al incidente Se recupera reserva y se instala una caja de empalme</v>
      </c>
      <c r="BB1631" s="3" t="str">
        <f>+_xlfn.CONCAT(Tabla4[[#This Row],[Causa Raiz]]," ",Tabla4[[#This Row],[Solución2]]," (",Tabla4[[#This Row],[Anillo]],"- Cabecera: ",Tabla4[[#This Row],[Cabecera]],"- Operador: ",Tabla4[[#This Row],[Operador]],")")</f>
        <v>Reportan apertura en el enlace Bogotá - Villavicencio en el 0 ocasionado por Vandalismo Para dar solución al incidente Se recupera reserva y se instala una caja de empalme (NA- Cabecera: NA- Operador: Internexa)</v>
      </c>
    </row>
    <row r="1632" spans="1:54" s="2" customFormat="1" ht="171">
      <c r="A1632" s="38">
        <f t="shared" si="159"/>
        <v>1631</v>
      </c>
      <c r="B1632" s="3">
        <v>8508074</v>
      </c>
      <c r="C1632" s="3" t="s">
        <v>54</v>
      </c>
      <c r="D1632" s="23">
        <v>45398.625</v>
      </c>
      <c r="E1632" s="23">
        <v>45398.626388888886</v>
      </c>
      <c r="F1632" s="1">
        <f t="shared" ca="1" si="164"/>
        <v>1.3888888861401938E-3</v>
      </c>
      <c r="G1632" s="3" t="s">
        <v>55</v>
      </c>
      <c r="H1632" s="41"/>
      <c r="I1632" s="40"/>
      <c r="J1632" s="5" t="s">
        <v>56</v>
      </c>
      <c r="K1632" s="3" t="s">
        <v>57</v>
      </c>
      <c r="L1632" s="9" t="s">
        <v>58</v>
      </c>
      <c r="M1632" s="3" t="s">
        <v>59</v>
      </c>
      <c r="N1632" s="3" t="s">
        <v>60</v>
      </c>
      <c r="O1632" s="3" t="s">
        <v>7705</v>
      </c>
      <c r="P1632" s="3" t="s">
        <v>1432</v>
      </c>
      <c r="Q1632" s="4" t="s">
        <v>7706</v>
      </c>
      <c r="R1632" s="3" t="s">
        <v>6435</v>
      </c>
      <c r="S1632" s="3" t="s">
        <v>65</v>
      </c>
      <c r="T1632" s="3" t="s">
        <v>104</v>
      </c>
      <c r="U1632" s="3" t="s">
        <v>7707</v>
      </c>
      <c r="V1632" s="22" t="str">
        <f t="shared" si="163"/>
        <v>RLFO; Hora de aviso: 15:00 16/04/2024; Solución: se realiza limpieza de los pacht cors  y confirma PxDx servicio ok; Hora de solución: 15:02 16/04/2024; Causa: Visita Fallida</v>
      </c>
      <c r="W1632" s="4" t="s">
        <v>68</v>
      </c>
      <c r="X1632" s="3"/>
      <c r="Y1632" s="3"/>
      <c r="Z1632" s="3" t="s">
        <v>69</v>
      </c>
      <c r="AA1632" s="3" t="s">
        <v>70</v>
      </c>
      <c r="AB1632" s="3">
        <v>8508074</v>
      </c>
      <c r="AC1632" s="3" t="s">
        <v>71</v>
      </c>
      <c r="AD1632" s="6">
        <v>0</v>
      </c>
      <c r="AE1632" s="7"/>
      <c r="AF1632" s="7"/>
      <c r="AG1632" s="6">
        <f>Tabla4[[#This Row],[Tiempo Parada de Reloj]]+Tabla4[[#This Row],[Tiempo Autorizado por Telefonica (no Máximo)]]</f>
        <v>0</v>
      </c>
      <c r="AH1632" s="7">
        <f t="shared" ca="1" si="160"/>
        <v>1.3888888861401938E-3</v>
      </c>
      <c r="AI1632" s="8">
        <f t="shared" si="161"/>
        <v>0</v>
      </c>
      <c r="AJ1632" s="8">
        <f t="shared" ca="1" si="162"/>
        <v>3.3333333267364651E-2</v>
      </c>
      <c r="AK1632" s="3" t="s">
        <v>1349</v>
      </c>
      <c r="AL1632" s="3" t="s">
        <v>70</v>
      </c>
      <c r="AM1632" s="3" t="s">
        <v>88</v>
      </c>
      <c r="AN1632" s="3" t="s">
        <v>88</v>
      </c>
      <c r="AO1632" s="3" t="s">
        <v>88</v>
      </c>
      <c r="AP1632" s="3" t="s">
        <v>88</v>
      </c>
      <c r="AQ1632" s="23">
        <v>45399.395833333336</v>
      </c>
      <c r="AR1632" s="3"/>
      <c r="AS1632" s="23"/>
      <c r="AT1632" s="23"/>
      <c r="AU1632" s="3" t="s">
        <v>100</v>
      </c>
      <c r="AV1632" s="3" t="s">
        <v>69</v>
      </c>
      <c r="AW1632" s="3" t="s">
        <v>69</v>
      </c>
      <c r="AX1632" s="3" t="s">
        <v>69</v>
      </c>
      <c r="AY1632" s="3" t="s">
        <v>69</v>
      </c>
      <c r="AZ1632" s="8" t="str">
        <f>+CONCATENATE("Reportan apertura en el enlace ",Tabla4[[#This Row],[Enlace]]," en el ",Tabla4[[#This Row],[Distancia óptica]]," ocasionado por ",Tabla4[[#This Row],[Causa del daño]])</f>
        <v>Reportan apertura en el enlace Fontibón - Floridablanca en el KM 0 ocasionado por Visita Fallida</v>
      </c>
      <c r="BA1632" s="8" t="str">
        <f>+CONCATENATE("Para dar solución al incidente ",Tabla4[[#This Row],[Solución]])</f>
        <v>Para dar solución al incidente se realiza limpieza de los pacht cors  y confirma PxDx servicio ok</v>
      </c>
      <c r="BB1632" s="3" t="str">
        <f>+_xlfn.CONCAT(Tabla4[[#This Row],[Causa Raiz]]," ",Tabla4[[#This Row],[Solución2]]," (",Tabla4[[#This Row],[Anillo]],"- Cabecera: ",Tabla4[[#This Row],[Cabecera]],"- Operador: ",Tabla4[[#This Row],[Operador]],")")</f>
        <v>Reportan apertura en el enlace Fontibón - Floridablanca en el KM 0 ocasionado por Visita Fallida Para dar solución al incidente se realiza limpieza de los pacht cors  y confirma PxDx servicio ok (NA- Cabecera: NA- Operador: Colombia Telecomunicaciones)</v>
      </c>
    </row>
    <row r="1633" spans="1:54" s="2" customFormat="1" ht="156.75">
      <c r="A1633" s="38">
        <f t="shared" si="159"/>
        <v>1632</v>
      </c>
      <c r="B1633" s="3">
        <v>8508990</v>
      </c>
      <c r="C1633" s="3" t="s">
        <v>92</v>
      </c>
      <c r="D1633" s="23">
        <v>45398.583333333336</v>
      </c>
      <c r="E1633" s="23">
        <v>45399.395833333336</v>
      </c>
      <c r="F1633" s="1">
        <f t="shared" ca="1" si="164"/>
        <v>0.8125</v>
      </c>
      <c r="G1633" s="3" t="s">
        <v>55</v>
      </c>
      <c r="H1633" s="41"/>
      <c r="I1633" s="40" t="s">
        <v>7708</v>
      </c>
      <c r="J1633" s="5" t="s">
        <v>568</v>
      </c>
      <c r="K1633" s="3" t="s">
        <v>568</v>
      </c>
      <c r="L1633" s="9" t="s">
        <v>58</v>
      </c>
      <c r="M1633" s="3" t="s">
        <v>152</v>
      </c>
      <c r="N1633" s="3" t="s">
        <v>4640</v>
      </c>
      <c r="O1633" s="3" t="s">
        <v>3345</v>
      </c>
      <c r="P1633" s="3" t="s">
        <v>7709</v>
      </c>
      <c r="Q1633" s="4" t="s">
        <v>7710</v>
      </c>
      <c r="R1633" s="3" t="s">
        <v>1178</v>
      </c>
      <c r="S1633" s="3" t="s">
        <v>574</v>
      </c>
      <c r="T1633" s="3" t="s">
        <v>66</v>
      </c>
      <c r="U1633" s="3" t="s">
        <v>7711</v>
      </c>
      <c r="V1633" s="22" t="str">
        <f t="shared" si="163"/>
        <v>RTNFO; Hora de aviso: 14:00 16/04/2024; Solución: se recupera reserva y se crea empalme de continuidad; Hora de solución: 9:30 17/04/2024; Causa: Vandalismo</v>
      </c>
      <c r="W1633" s="4" t="s">
        <v>576</v>
      </c>
      <c r="X1633" s="3"/>
      <c r="Y1633" s="3"/>
      <c r="Z1633" s="3" t="s">
        <v>69</v>
      </c>
      <c r="AA1633" s="3" t="s">
        <v>70</v>
      </c>
      <c r="AB1633" s="3">
        <v>8508990</v>
      </c>
      <c r="AC1633" s="3" t="s">
        <v>71</v>
      </c>
      <c r="AD1633" s="6">
        <v>0.625</v>
      </c>
      <c r="AE1633" s="7"/>
      <c r="AF1633" s="7"/>
      <c r="AG1633" s="6">
        <f>Tabla4[[#This Row],[Tiempo Parada de Reloj]]+Tabla4[[#This Row],[Tiempo Autorizado por Telefonica (no Máximo)]]</f>
        <v>0.625</v>
      </c>
      <c r="AH1633" s="7">
        <f t="shared" ca="1" si="160"/>
        <v>0.1875</v>
      </c>
      <c r="AI1633" s="8">
        <f t="shared" si="161"/>
        <v>15</v>
      </c>
      <c r="AJ1633" s="8">
        <f t="shared" ca="1" si="162"/>
        <v>4.5</v>
      </c>
      <c r="AK1633" s="3" t="s">
        <v>1349</v>
      </c>
      <c r="AL1633" s="3" t="s">
        <v>70</v>
      </c>
      <c r="AM1633" s="3" t="s">
        <v>88</v>
      </c>
      <c r="AN1633" s="3" t="s">
        <v>88</v>
      </c>
      <c r="AO1633" s="3" t="s">
        <v>98</v>
      </c>
      <c r="AP1633" s="3" t="s">
        <v>98</v>
      </c>
      <c r="AQ1633" s="23">
        <v>45399.631249999999</v>
      </c>
      <c r="AR1633" s="3"/>
      <c r="AS1633" s="23"/>
      <c r="AT1633" s="23"/>
      <c r="AU1633" s="3" t="s">
        <v>568</v>
      </c>
      <c r="AV1633" s="3" t="s">
        <v>7712</v>
      </c>
      <c r="AW1633" s="3" t="s">
        <v>2450</v>
      </c>
      <c r="AX1633" s="3">
        <v>1.42194</v>
      </c>
      <c r="AY1633" s="3">
        <v>-78.604169999999996</v>
      </c>
      <c r="AZ1633" s="8" t="str">
        <f>+CONCATENATE("Reportan apertura en el enlace ",Tabla4[[#This Row],[Enlace]]," en el ",Tabla4[[#This Row],[Distancia óptica]]," ocasionado por ",Tabla4[[#This Row],[Causa del daño]])</f>
        <v>Reportan apertura en el enlace Pasto - Tumaco en el km 59 desde Tumaco ocasionado por Vandalismo</v>
      </c>
      <c r="BA1633" s="8" t="str">
        <f>+CONCATENATE("Para dar solución al incidente ",Tabla4[[#This Row],[Solución]])</f>
        <v>Para dar solución al incidente se recupera reserva y se crea empalme de continuidad</v>
      </c>
      <c r="BB1633" s="3" t="str">
        <f>+_xlfn.CONCAT(Tabla4[[#This Row],[Causa Raiz]]," ",Tabla4[[#This Row],[Solución2]]," (",Tabla4[[#This Row],[Anillo]],"- Cabecera: ",Tabla4[[#This Row],[Cabecera]],"- Operador: ",Tabla4[[#This Row],[Operador]],")")</f>
        <v>Reportan apertura en el enlace Pasto - Tumaco en el km 59 desde Tumaco ocasionado por Vandalismo Para dar solución al incidente se recupera reserva y se crea empalme de continuidad (troncal- Cabecera: Tumaco- Operador: Azteca)</v>
      </c>
    </row>
    <row r="1634" spans="1:54" s="2" customFormat="1" ht="213.75">
      <c r="A1634" s="38">
        <f t="shared" si="159"/>
        <v>1633</v>
      </c>
      <c r="B1634" s="3">
        <v>8508058</v>
      </c>
      <c r="C1634" s="3" t="s">
        <v>163</v>
      </c>
      <c r="D1634" s="23">
        <v>45398.71875</v>
      </c>
      <c r="E1634" s="23">
        <v>45399.625</v>
      </c>
      <c r="F1634" s="1">
        <f t="shared" ca="1" si="164"/>
        <v>0.90625</v>
      </c>
      <c r="G1634" s="3" t="s">
        <v>55</v>
      </c>
      <c r="H1634" s="41"/>
      <c r="I1634" s="40"/>
      <c r="J1634" s="5" t="s">
        <v>56</v>
      </c>
      <c r="K1634" s="3" t="s">
        <v>138</v>
      </c>
      <c r="L1634" s="9" t="s">
        <v>58</v>
      </c>
      <c r="M1634" s="3" t="s">
        <v>139</v>
      </c>
      <c r="N1634" s="3" t="s">
        <v>140</v>
      </c>
      <c r="O1634" s="3" t="s">
        <v>7713</v>
      </c>
      <c r="P1634" s="3" t="s">
        <v>7714</v>
      </c>
      <c r="Q1634" s="4" t="s">
        <v>7715</v>
      </c>
      <c r="R1634" s="3" t="s">
        <v>1178</v>
      </c>
      <c r="S1634" s="3" t="s">
        <v>145</v>
      </c>
      <c r="T1634" s="3" t="s">
        <v>66</v>
      </c>
      <c r="U1634" s="3" t="s">
        <v>7716</v>
      </c>
      <c r="V1634" s="22" t="str">
        <f t="shared" si="163"/>
        <v>RDFO; Hora de aviso: 17:15 16/04/2024; Solución: Para dar solucion se realiza sangria y un  empalme de 144 Hilos por daños del cable ; Hora de solución: 15:00 17/04/2024; Causa: Vandalismo</v>
      </c>
      <c r="W1634" s="4" t="s">
        <v>7717</v>
      </c>
      <c r="X1634" s="3"/>
      <c r="Y1634" s="3"/>
      <c r="Z1634" s="3" t="s">
        <v>69</v>
      </c>
      <c r="AA1634" s="3" t="s">
        <v>70</v>
      </c>
      <c r="AB1634" s="3">
        <v>8508058</v>
      </c>
      <c r="AC1634" s="3" t="s">
        <v>70</v>
      </c>
      <c r="AD1634" s="6">
        <v>0.71875</v>
      </c>
      <c r="AE1634" s="7"/>
      <c r="AF1634" s="7"/>
      <c r="AG1634" s="6">
        <f>Tabla4[[#This Row],[Tiempo Parada de Reloj]]+Tabla4[[#This Row],[Tiempo Autorizado por Telefonica (no Máximo)]]</f>
        <v>0.71875</v>
      </c>
      <c r="AH1634" s="7">
        <f t="shared" ca="1" si="160"/>
        <v>0.1875</v>
      </c>
      <c r="AI1634" s="8">
        <f t="shared" si="161"/>
        <v>17.25</v>
      </c>
      <c r="AJ1634" s="8">
        <f t="shared" ca="1" si="162"/>
        <v>4.5</v>
      </c>
      <c r="AK1634" s="3" t="s">
        <v>87</v>
      </c>
      <c r="AL1634" s="3" t="s">
        <v>70</v>
      </c>
      <c r="AM1634" s="3" t="s">
        <v>98</v>
      </c>
      <c r="AN1634" s="3" t="s">
        <v>87</v>
      </c>
      <c r="AO1634" s="3" t="s">
        <v>73</v>
      </c>
      <c r="AP1634" s="3" t="s">
        <v>98</v>
      </c>
      <c r="AQ1634" s="23">
        <v>45403.449305555558</v>
      </c>
      <c r="AR1634" s="3"/>
      <c r="AS1634" s="23"/>
      <c r="AT1634" s="23"/>
      <c r="AU1634" s="3" t="s">
        <v>200</v>
      </c>
      <c r="AV1634" s="3" t="s">
        <v>7718</v>
      </c>
      <c r="AW1634" s="3" t="s">
        <v>307</v>
      </c>
      <c r="AX1634" s="3">
        <v>3.2596599999999998</v>
      </c>
      <c r="AY1634" s="3">
        <v>-76.558750000000003</v>
      </c>
      <c r="AZ1634" s="8" t="str">
        <f>+CONCATENATE("Reportan apertura en el enlace ",Tabla4[[#This Row],[Enlace]]," en el ",Tabla4[[#This Row],[Distancia óptica]]," ocasionado por ",Tabla4[[#This Row],[Causa del daño]])</f>
        <v>Reportan apertura en el enlace Macrocaney - La morada en el km 3,46 desde Jamundí centro ocasionado por Vandalismo</v>
      </c>
      <c r="BA1634" s="8" t="str">
        <f>+CONCATENATE("Para dar solución al incidente ",Tabla4[[#This Row],[Solución]])</f>
        <v xml:space="preserve">Para dar solución al incidente Para dar solucion se realiza sangria y un  empalme de 144 Hilos por daños del cable </v>
      </c>
      <c r="BB1634" s="3" t="str">
        <f>+_xlfn.CONCAT(Tabla4[[#This Row],[Causa Raiz]]," ",Tabla4[[#This Row],[Solución2]]," (",Tabla4[[#This Row],[Anillo]],"- Cabecera: ",Tabla4[[#This Row],[Cabecera]],"- Operador: ",Tabla4[[#This Row],[Operador]],")")</f>
        <v>Reportan apertura en el enlace Macrocaney - La morada en el km 3,46 desde Jamundí centro ocasionado por Vandalismo Para dar solución al incidente Para dar solucion se realiza sangria y un  empalme de 144 Hilos por daños del cable  (LINEAL- Cabecera: MACROKANEY- Operador: Colombia Telecomunicaciones)</v>
      </c>
    </row>
    <row r="1635" spans="1:54" s="2" customFormat="1" ht="199.5">
      <c r="A1635" s="38">
        <f t="shared" si="159"/>
        <v>1634</v>
      </c>
      <c r="B1635" s="3">
        <v>8510010</v>
      </c>
      <c r="C1635" s="3" t="s">
        <v>54</v>
      </c>
      <c r="D1635" s="23">
        <v>45398.71875</v>
      </c>
      <c r="E1635" s="23">
        <v>45398.739583333336</v>
      </c>
      <c r="F1635" s="1">
        <f t="shared" ca="1" si="164"/>
        <v>2.0833333335758653E-2</v>
      </c>
      <c r="G1635" s="3" t="s">
        <v>55</v>
      </c>
      <c r="H1635" s="41"/>
      <c r="I1635" s="40"/>
      <c r="J1635" s="5" t="s">
        <v>56</v>
      </c>
      <c r="K1635" s="3" t="s">
        <v>57</v>
      </c>
      <c r="L1635" s="9" t="s">
        <v>78</v>
      </c>
      <c r="M1635" s="3" t="s">
        <v>59</v>
      </c>
      <c r="N1635" s="3" t="s">
        <v>60</v>
      </c>
      <c r="O1635" s="3" t="s">
        <v>7719</v>
      </c>
      <c r="P1635" s="3" t="s">
        <v>7720</v>
      </c>
      <c r="Q1635" s="4" t="s">
        <v>7721</v>
      </c>
      <c r="R1635" s="3" t="s">
        <v>378</v>
      </c>
      <c r="S1635" s="3" t="s">
        <v>65</v>
      </c>
      <c r="T1635" s="3" t="s">
        <v>256</v>
      </c>
      <c r="U1635" s="3" t="s">
        <v>7722</v>
      </c>
      <c r="V1635" s="22" t="str">
        <f t="shared" si="163"/>
        <v>RLFO; Hora de aviso: 17:15 16/04/2024; Solución: Se fusionan hilos abiertos en empalme existente; Hora de solución: 17:45 16/04/2024; Causa: Falla de Empalme de FiOp</v>
      </c>
      <c r="W1635" s="4" t="s">
        <v>68</v>
      </c>
      <c r="X1635" s="3"/>
      <c r="Y1635" s="3"/>
      <c r="Z1635" s="3" t="s">
        <v>69</v>
      </c>
      <c r="AA1635" s="3" t="s">
        <v>71</v>
      </c>
      <c r="AB1635" s="3">
        <v>0</v>
      </c>
      <c r="AC1635" s="3" t="s">
        <v>71</v>
      </c>
      <c r="AD1635" s="6">
        <v>0</v>
      </c>
      <c r="AE1635" s="7"/>
      <c r="AF1635" s="7"/>
      <c r="AG1635" s="6">
        <f>Tabla4[[#This Row],[Tiempo Parada de Reloj]]+Tabla4[[#This Row],[Tiempo Autorizado por Telefonica (no Máximo)]]</f>
        <v>0</v>
      </c>
      <c r="AH1635" s="7">
        <f t="shared" ca="1" si="160"/>
        <v>2.0833333335758653E-2</v>
      </c>
      <c r="AI1635" s="8">
        <f t="shared" si="161"/>
        <v>0</v>
      </c>
      <c r="AJ1635" s="8">
        <f t="shared" ca="1" si="162"/>
        <v>0.50000000005820766</v>
      </c>
      <c r="AK1635" s="3" t="s">
        <v>87</v>
      </c>
      <c r="AL1635" s="3" t="s">
        <v>71</v>
      </c>
      <c r="AM1635" s="3" t="s">
        <v>69</v>
      </c>
      <c r="AN1635" s="3" t="s">
        <v>72</v>
      </c>
      <c r="AO1635" s="3" t="s">
        <v>98</v>
      </c>
      <c r="AP1635" s="3" t="s">
        <v>98</v>
      </c>
      <c r="AQ1635" s="23">
        <v>45400.921527777777</v>
      </c>
      <c r="AR1635" s="3"/>
      <c r="AS1635" s="23"/>
      <c r="AT1635" s="23"/>
      <c r="AU1635" s="3" t="s">
        <v>298</v>
      </c>
      <c r="AV1635" s="3" t="s">
        <v>482</v>
      </c>
      <c r="AW1635" s="3" t="s">
        <v>7723</v>
      </c>
      <c r="AX1635" s="3">
        <v>4.5822500000000002</v>
      </c>
      <c r="AY1635" s="3">
        <v>-74.069689999999994</v>
      </c>
      <c r="AZ1635" s="8" t="str">
        <f>+CONCATENATE("Reportan apertura en el enlace ",Tabla4[[#This Row],[Enlace]]," en el ",Tabla4[[#This Row],[Distancia óptica]]," ocasionado por ",Tabla4[[#This Row],[Causa del daño]])</f>
        <v>Reportan apertura en el enlace Mov. Senado - Mov. Dorada Sur en el km 0,85 desde Mov. Dorada Sur ocasionado por Falla de Empalme de FiOp</v>
      </c>
      <c r="BA1635" s="8" t="str">
        <f>+CONCATENATE("Para dar solución al incidente ",Tabla4[[#This Row],[Solución]])</f>
        <v>Para dar solución al incidente Se fusionan hilos abiertos en empalme existente</v>
      </c>
      <c r="BB1635" s="3" t="str">
        <f>+_xlfn.CONCAT(Tabla4[[#This Row],[Causa Raiz]]," ",Tabla4[[#This Row],[Solución2]]," (",Tabla4[[#This Row],[Anillo]],"- Cabecera: ",Tabla4[[#This Row],[Cabecera]],"- Operador: ",Tabla4[[#This Row],[Operador]],")")</f>
        <v>Reportan apertura en el enlace Mov. Senado - Mov. Dorada Sur en el km 0,85 desde Mov. Dorada Sur ocasionado por Falla de Empalme de FiOp Para dar solución al incidente Se fusionan hilos abiertos en empalme existente (Uk Dorada Sur- Cabecera: Centro- Operador: Colombia Telecomunicaciones)</v>
      </c>
    </row>
    <row r="1636" spans="1:54" s="2" customFormat="1" ht="213.75">
      <c r="A1636" s="38">
        <f t="shared" si="159"/>
        <v>1635</v>
      </c>
      <c r="B1636" s="3">
        <v>8510133</v>
      </c>
      <c r="C1636" s="3" t="s">
        <v>54</v>
      </c>
      <c r="D1636" s="23">
        <v>45398.78125</v>
      </c>
      <c r="E1636" s="23">
        <v>45398.875</v>
      </c>
      <c r="F1636" s="1">
        <f t="shared" ca="1" si="164"/>
        <v>9.375E-2</v>
      </c>
      <c r="G1636" s="3" t="s">
        <v>55</v>
      </c>
      <c r="H1636" s="41"/>
      <c r="I1636" s="40"/>
      <c r="J1636" s="5" t="s">
        <v>56</v>
      </c>
      <c r="K1636" s="3" t="s">
        <v>77</v>
      </c>
      <c r="L1636" s="9" t="s">
        <v>78</v>
      </c>
      <c r="M1636" s="3" t="s">
        <v>152</v>
      </c>
      <c r="N1636" s="3" t="s">
        <v>153</v>
      </c>
      <c r="O1636" s="3" t="s">
        <v>7724</v>
      </c>
      <c r="P1636" s="3" t="s">
        <v>7725</v>
      </c>
      <c r="Q1636" s="4" t="s">
        <v>7726</v>
      </c>
      <c r="R1636" s="3" t="s">
        <v>1178</v>
      </c>
      <c r="S1636" s="3" t="s">
        <v>158</v>
      </c>
      <c r="T1636" s="3" t="s">
        <v>256</v>
      </c>
      <c r="U1636" s="3" t="s">
        <v>7727</v>
      </c>
      <c r="V1636" s="22" t="str">
        <f t="shared" si="163"/>
        <v>RLFO; Hora de aviso: 18:45 16/04/2024; Solución: se refuiona hilo abierto en empalme existente ubicado en el lugar de la medida; Hora de solución: 21:00 16/04/2024; Causa: Falla de Empalme de FiOp</v>
      </c>
      <c r="W1636" s="4" t="s">
        <v>160</v>
      </c>
      <c r="X1636" s="3"/>
      <c r="Y1636" s="3"/>
      <c r="Z1636" s="3" t="s">
        <v>69</v>
      </c>
      <c r="AA1636" s="3" t="s">
        <v>71</v>
      </c>
      <c r="AB1636" s="3">
        <v>0</v>
      </c>
      <c r="AC1636" s="3" t="s">
        <v>71</v>
      </c>
      <c r="AD1636" s="6">
        <v>0</v>
      </c>
      <c r="AE1636" s="7"/>
      <c r="AF1636" s="7"/>
      <c r="AG1636" s="6">
        <f>Tabla4[[#This Row],[Tiempo Parada de Reloj]]+Tabla4[[#This Row],[Tiempo Autorizado por Telefonica (no Máximo)]]</f>
        <v>0</v>
      </c>
      <c r="AH1636" s="7">
        <f t="shared" ca="1" si="160"/>
        <v>9.375E-2</v>
      </c>
      <c r="AI1636" s="8">
        <f t="shared" si="161"/>
        <v>0</v>
      </c>
      <c r="AJ1636" s="8">
        <f t="shared" ca="1" si="162"/>
        <v>2.25</v>
      </c>
      <c r="AK1636" s="3" t="s">
        <v>87</v>
      </c>
      <c r="AL1636" s="3" t="s">
        <v>71</v>
      </c>
      <c r="AM1636" s="3" t="s">
        <v>72</v>
      </c>
      <c r="AN1636" s="3" t="s">
        <v>72</v>
      </c>
      <c r="AO1636" s="3" t="s">
        <v>73</v>
      </c>
      <c r="AP1636" s="3" t="s">
        <v>73</v>
      </c>
      <c r="AQ1636" s="23">
        <v>45399.904166666667</v>
      </c>
      <c r="AR1636" s="3"/>
      <c r="AS1636" s="23"/>
      <c r="AT1636" s="23"/>
      <c r="AU1636" s="3" t="s">
        <v>161</v>
      </c>
      <c r="AV1636" s="3" t="s">
        <v>7728</v>
      </c>
      <c r="AW1636" s="3" t="s">
        <v>1311</v>
      </c>
      <c r="AX1636" s="3">
        <v>1.2000926999999999</v>
      </c>
      <c r="AY1636" s="3">
        <v>-77.284323000000001</v>
      </c>
      <c r="AZ1636" s="8" t="str">
        <f>+CONCATENATE("Reportan apertura en el enlace ",Tabla4[[#This Row],[Enlace]]," en el ",Tabla4[[#This Row],[Distancia óptica]]," ocasionado por ",Tabla4[[#This Row],[Causa del daño]])</f>
        <v>Reportan apertura en el enlace Mov. Bache - Mov. Caicedo Pasto en el km 0,274 desde Caicedo Pasto ocasionado por Falla de Empalme de FiOp</v>
      </c>
      <c r="BA1636" s="8" t="str">
        <f>+CONCATENATE("Para dar solución al incidente ",Tabla4[[#This Row],[Solución]])</f>
        <v>Para dar solución al incidente se refuiona hilo abierto en empalme existente ubicado en el lugar de la medida</v>
      </c>
      <c r="BB1636" s="3" t="str">
        <f>+_xlfn.CONCAT(Tabla4[[#This Row],[Causa Raiz]]," ",Tabla4[[#This Row],[Solución2]]," (",Tabla4[[#This Row],[Anillo]],"- Cabecera: ",Tabla4[[#This Row],[Cabecera]],"- Operador: ",Tabla4[[#This Row],[Operador]],")")</f>
        <v>Reportan apertura en el enlace Mov. Bache - Mov. Caicedo Pasto en el km 0,274 desde Caicedo Pasto ocasionado por Falla de Empalme de FiOp Para dar solución al incidente se refuiona hilo abierto en empalme existente ubicado en el lugar de la medida (UK- Cabecera: Central Fátima- Operador: Colombia Telecomunicaciones)</v>
      </c>
    </row>
    <row r="1637" spans="1:54" s="2" customFormat="1" ht="213.75">
      <c r="A1637" s="38">
        <f t="shared" si="159"/>
        <v>1636</v>
      </c>
      <c r="B1637" s="3">
        <v>8509791</v>
      </c>
      <c r="C1637" s="3" t="s">
        <v>54</v>
      </c>
      <c r="D1637" s="23">
        <v>45398.875</v>
      </c>
      <c r="E1637" s="23">
        <v>45399.069444444445</v>
      </c>
      <c r="F1637" s="1">
        <f t="shared" ca="1" si="164"/>
        <v>0.19444444444525288</v>
      </c>
      <c r="G1637" s="3" t="s">
        <v>55</v>
      </c>
      <c r="H1637" s="41"/>
      <c r="I1637" s="40"/>
      <c r="J1637" s="5" t="s">
        <v>56</v>
      </c>
      <c r="K1637" s="3" t="s">
        <v>122</v>
      </c>
      <c r="L1637" s="9" t="s">
        <v>78</v>
      </c>
      <c r="M1637" s="3" t="s">
        <v>123</v>
      </c>
      <c r="N1637" s="3" t="s">
        <v>7444</v>
      </c>
      <c r="O1637" s="3" t="s">
        <v>7729</v>
      </c>
      <c r="P1637" s="3" t="s">
        <v>7730</v>
      </c>
      <c r="Q1637" s="4" t="s">
        <v>7731</v>
      </c>
      <c r="R1637" s="3" t="s">
        <v>128</v>
      </c>
      <c r="S1637" s="3" t="s">
        <v>129</v>
      </c>
      <c r="T1637" s="3" t="s">
        <v>66</v>
      </c>
      <c r="U1637" s="3" t="s">
        <v>7732</v>
      </c>
      <c r="V1637" s="22" t="str">
        <f t="shared" si="163"/>
        <v>RLFO; Hora de aviso: 21:00 16/04/2024; Solución: Se recupera 50 mts de reserva y se hace un empalme de 8 hilos; Hora de solución: 1:40 17/04/2024; Causa: Vandalismo</v>
      </c>
      <c r="W1637" s="4" t="s">
        <v>132</v>
      </c>
      <c r="X1637" s="3"/>
      <c r="Y1637" s="3"/>
      <c r="Z1637" s="3" t="s">
        <v>69</v>
      </c>
      <c r="AA1637" s="3" t="s">
        <v>70</v>
      </c>
      <c r="AB1637" s="3">
        <v>8509791</v>
      </c>
      <c r="AC1637" s="3" t="s">
        <v>71</v>
      </c>
      <c r="AD1637" s="6">
        <v>2.8472222222222222E-2</v>
      </c>
      <c r="AE1637" s="7"/>
      <c r="AF1637" s="7"/>
      <c r="AG1637" s="6">
        <f>Tabla4[[#This Row],[Tiempo Parada de Reloj]]+Tabla4[[#This Row],[Tiempo Autorizado por Telefonica (no Máximo)]]</f>
        <v>2.8472222222222222E-2</v>
      </c>
      <c r="AH1637" s="7">
        <f t="shared" ca="1" si="160"/>
        <v>0.16597222222303065</v>
      </c>
      <c r="AI1637" s="8">
        <f t="shared" si="161"/>
        <v>0.68333333333333335</v>
      </c>
      <c r="AJ1637" s="8">
        <f t="shared" ca="1" si="162"/>
        <v>3.9833333333527357</v>
      </c>
      <c r="AK1637" s="3" t="s">
        <v>87</v>
      </c>
      <c r="AL1637" s="3" t="s">
        <v>70</v>
      </c>
      <c r="AM1637" s="3" t="s">
        <v>98</v>
      </c>
      <c r="AN1637" s="3" t="s">
        <v>98</v>
      </c>
      <c r="AO1637" s="3" t="s">
        <v>98</v>
      </c>
      <c r="AP1637" s="3" t="s">
        <v>98</v>
      </c>
      <c r="AQ1637" s="23">
        <v>45401.489583333336</v>
      </c>
      <c r="AR1637" s="3"/>
      <c r="AS1637" s="23"/>
      <c r="AT1637" s="23"/>
      <c r="AU1637" s="3" t="s">
        <v>467</v>
      </c>
      <c r="AV1637" s="3" t="s">
        <v>7733</v>
      </c>
      <c r="AW1637" s="3" t="s">
        <v>7734</v>
      </c>
      <c r="AX1637" s="3">
        <v>10.926310000000001</v>
      </c>
      <c r="AY1637" s="3">
        <v>-74.864771000000005</v>
      </c>
      <c r="AZ1637" s="8" t="str">
        <f>+CONCATENATE("Reportan apertura en el enlace ",Tabla4[[#This Row],[Enlace]]," en el ",Tabla4[[#This Row],[Distancia óptica]]," ocasionado por ",Tabla4[[#This Row],[Causa del daño]])</f>
        <v>Reportan apertura en el enlace Mov. Villa Olímpica - Mov. Galapa en el Km 0,281 desde Villa Olimpica ocasionado por Vandalismo</v>
      </c>
      <c r="BA1637" s="8" t="str">
        <f>+CONCATENATE("Para dar solución al incidente ",Tabla4[[#This Row],[Solución]])</f>
        <v>Para dar solución al incidente Se recupera 50 mts de reserva y se hace un empalme de 8 hilos</v>
      </c>
      <c r="BB1637" s="3" t="str">
        <f>+_xlfn.CONCAT(Tabla4[[#This Row],[Causa Raiz]]," ",Tabla4[[#This Row],[Solución2]]," (",Tabla4[[#This Row],[Anillo]],"- Cabecera: ",Tabla4[[#This Row],[Cabecera]],"- Operador: ",Tabla4[[#This Row],[Operador]],")")</f>
        <v>Reportan apertura en el enlace Mov. Villa Olímpica - Mov. Galapa en el Km 0,281 desde Villa Olimpica ocasionado por Vandalismo Para dar solución al incidente Se recupera 50 mts de reserva y se hace un empalme de 8 hilos (Uk villa olimpica- Cabecera: Metroparque - Operador: Colombia Telecomunicaciones)</v>
      </c>
    </row>
    <row r="1638" spans="1:54" s="2" customFormat="1" ht="213.75">
      <c r="A1638" s="38">
        <f t="shared" si="159"/>
        <v>1637</v>
      </c>
      <c r="B1638" s="3">
        <v>8511563</v>
      </c>
      <c r="C1638" s="3" t="s">
        <v>54</v>
      </c>
      <c r="D1638" s="23">
        <v>45399.246527777781</v>
      </c>
      <c r="E1638" s="23">
        <v>45399.354166666664</v>
      </c>
      <c r="F1638" s="1">
        <f t="shared" ca="1" si="164"/>
        <v>0.10763888888322981</v>
      </c>
      <c r="G1638" s="3" t="s">
        <v>55</v>
      </c>
      <c r="H1638" s="41"/>
      <c r="I1638" s="40"/>
      <c r="J1638" s="5" t="s">
        <v>56</v>
      </c>
      <c r="K1638" s="3" t="s">
        <v>122</v>
      </c>
      <c r="L1638" s="9" t="s">
        <v>78</v>
      </c>
      <c r="M1638" s="3" t="s">
        <v>383</v>
      </c>
      <c r="N1638" s="3" t="s">
        <v>384</v>
      </c>
      <c r="O1638" s="3" t="s">
        <v>7735</v>
      </c>
      <c r="P1638" s="3" t="s">
        <v>7736</v>
      </c>
      <c r="Q1638" s="4" t="s">
        <v>7737</v>
      </c>
      <c r="R1638" s="3" t="s">
        <v>562</v>
      </c>
      <c r="S1638" s="3" t="s">
        <v>129</v>
      </c>
      <c r="T1638" s="3" t="s">
        <v>66</v>
      </c>
      <c r="U1638" s="3" t="s">
        <v>7738</v>
      </c>
      <c r="V1638" s="22" t="str">
        <f t="shared" si="163"/>
        <v>RLFO; Hora de aviso: 5:55 17/04/2024; Solución: se recupera 100 metros de reserva  de fo de 8 hilos y se crea un empalme nuevo de continuidad; Hora de solución: 8:30 17/04/2024; Causa: Vandalismo</v>
      </c>
      <c r="W1638" s="4" t="s">
        <v>132</v>
      </c>
      <c r="X1638" s="3"/>
      <c r="Y1638" s="3"/>
      <c r="Z1638" s="3" t="s">
        <v>69</v>
      </c>
      <c r="AA1638" s="3" t="s">
        <v>71</v>
      </c>
      <c r="AB1638" s="3">
        <v>0</v>
      </c>
      <c r="AC1638" s="3" t="s">
        <v>71</v>
      </c>
      <c r="AD1638" s="6">
        <v>0</v>
      </c>
      <c r="AE1638" s="7"/>
      <c r="AF1638" s="7"/>
      <c r="AG1638" s="6">
        <f>Tabla4[[#This Row],[Tiempo Parada de Reloj]]+Tabla4[[#This Row],[Tiempo Autorizado por Telefonica (no Máximo)]]</f>
        <v>0</v>
      </c>
      <c r="AH1638" s="7">
        <f t="shared" ca="1" si="160"/>
        <v>0.10763888888322981</v>
      </c>
      <c r="AI1638" s="8">
        <f t="shared" si="161"/>
        <v>0</v>
      </c>
      <c r="AJ1638" s="8">
        <f t="shared" ca="1" si="162"/>
        <v>2.5833333331975155</v>
      </c>
      <c r="AK1638" s="3" t="s">
        <v>98</v>
      </c>
      <c r="AL1638" s="3" t="s">
        <v>70</v>
      </c>
      <c r="AM1638" s="3" t="s">
        <v>88</v>
      </c>
      <c r="AN1638" s="3" t="s">
        <v>73</v>
      </c>
      <c r="AO1638" s="3" t="s">
        <v>73</v>
      </c>
      <c r="AP1638" s="3" t="s">
        <v>73</v>
      </c>
      <c r="AQ1638" s="23">
        <v>45399.970833333333</v>
      </c>
      <c r="AR1638" s="3"/>
      <c r="AS1638" s="23"/>
      <c r="AT1638" s="23"/>
      <c r="AU1638" s="3" t="s">
        <v>392</v>
      </c>
      <c r="AV1638" s="3" t="s">
        <v>2335</v>
      </c>
      <c r="AW1638" s="3" t="s">
        <v>307</v>
      </c>
      <c r="AX1638" s="3">
        <v>10.380148999999999</v>
      </c>
      <c r="AY1638" s="3">
        <v>-75.502509000000003</v>
      </c>
      <c r="AZ1638" s="8" t="str">
        <f>+CONCATENATE("Reportan apertura en el enlace ",Tabla4[[#This Row],[Enlace]]," en el ",Tabla4[[#This Row],[Distancia óptica]]," ocasionado por ",Tabla4[[#This Row],[Causa del daño]])</f>
        <v>Reportan apertura en el enlace Mov. Almirante Colon - Mov. Villa Lorena en el km 0,224 desde Villa Lorena ocasionado por Vandalismo</v>
      </c>
      <c r="BA1638" s="8" t="str">
        <f>+CONCATENATE("Para dar solución al incidente ",Tabla4[[#This Row],[Solución]])</f>
        <v>Para dar solución al incidente se recupera 100 metros de reserva  de fo de 8 hilos y se crea un empalme nuevo de continuidad</v>
      </c>
      <c r="BB1638" s="3" t="str">
        <f>+_xlfn.CONCAT(Tabla4[[#This Row],[Causa Raiz]]," ",Tabla4[[#This Row],[Solución2]]," (",Tabla4[[#This Row],[Anillo]],"- Cabecera: ",Tabla4[[#This Row],[Cabecera]],"- Operador: ",Tabla4[[#This Row],[Operador]],")")</f>
        <v>Reportan apertura en el enlace Mov. Almirante Colon - Mov. Villa Lorena en el km 0,224 desde Villa Lorena ocasionado por Vandalismo Para dar solución al incidente se recupera 100 metros de reserva  de fo de 8 hilos y se crea un empalme nuevo de continuidad (LINEAL- Cabecera: CAMPESTRE- Operador: Colombia Telecomunicaciones)</v>
      </c>
    </row>
    <row r="1639" spans="1:54" s="2" customFormat="1" ht="213.75">
      <c r="A1639" s="38">
        <f t="shared" si="159"/>
        <v>1638</v>
      </c>
      <c r="B1639" s="3">
        <v>8511847</v>
      </c>
      <c r="C1639" s="3" t="s">
        <v>163</v>
      </c>
      <c r="D1639" s="23">
        <v>45399.326388888891</v>
      </c>
      <c r="E1639" s="23">
        <v>45399.75</v>
      </c>
      <c r="F1639" s="1">
        <f t="shared" ca="1" si="164"/>
        <v>0.42361111110949423</v>
      </c>
      <c r="G1639" s="3" t="s">
        <v>55</v>
      </c>
      <c r="H1639" s="41"/>
      <c r="I1639" s="40"/>
      <c r="J1639" s="5" t="s">
        <v>56</v>
      </c>
      <c r="K1639" s="3" t="s">
        <v>203</v>
      </c>
      <c r="L1639" s="9" t="s">
        <v>58</v>
      </c>
      <c r="M1639" s="3" t="s">
        <v>79</v>
      </c>
      <c r="N1639" s="3" t="s">
        <v>3100</v>
      </c>
      <c r="O1639" s="3" t="s">
        <v>1899</v>
      </c>
      <c r="P1639" s="3" t="s">
        <v>7739</v>
      </c>
      <c r="Q1639" s="4" t="s">
        <v>7740</v>
      </c>
      <c r="R1639" s="3" t="s">
        <v>1555</v>
      </c>
      <c r="S1639" s="3" t="s">
        <v>210</v>
      </c>
      <c r="T1639" s="3" t="s">
        <v>146</v>
      </c>
      <c r="U1639" s="3" t="s">
        <v>7741</v>
      </c>
      <c r="V1639" s="22" t="str">
        <f t="shared" si="163"/>
        <v>RDFO; Hora de aviso: 7:50 17/04/2024; Solución: Para dar la solucion se tiene que realizar Tendido de 150 mtrs y dos empalmes de 48 hilos ; Hora de solución: 18:00 17/04/2024; Causa: Falla en la Red FiOp</v>
      </c>
      <c r="W1639" s="4" t="s">
        <v>213</v>
      </c>
      <c r="X1639" s="3"/>
      <c r="Y1639" s="3"/>
      <c r="Z1639" s="3" t="s">
        <v>69</v>
      </c>
      <c r="AA1639" s="3" t="s">
        <v>71</v>
      </c>
      <c r="AB1639" s="3">
        <v>8511847</v>
      </c>
      <c r="AC1639" s="3" t="s">
        <v>71</v>
      </c>
      <c r="AD1639" s="6">
        <v>0.22847222222222222</v>
      </c>
      <c r="AE1639" s="7"/>
      <c r="AF1639" s="7"/>
      <c r="AG1639" s="6">
        <f>Tabla4[[#This Row],[Tiempo Parada de Reloj]]+Tabla4[[#This Row],[Tiempo Autorizado por Telefonica (no Máximo)]]</f>
        <v>0.22847222222222222</v>
      </c>
      <c r="AH1639" s="7">
        <f t="shared" ca="1" si="160"/>
        <v>0.19513888888727202</v>
      </c>
      <c r="AI1639" s="8">
        <f t="shared" si="161"/>
        <v>5.4833333333333334</v>
      </c>
      <c r="AJ1639" s="8">
        <f t="shared" ca="1" si="162"/>
        <v>4.6833333332945282</v>
      </c>
      <c r="AK1639" s="3" t="s">
        <v>88</v>
      </c>
      <c r="AL1639" s="3" t="s">
        <v>70</v>
      </c>
      <c r="AM1639" s="3" t="s">
        <v>87</v>
      </c>
      <c r="AN1639" s="3" t="s">
        <v>87</v>
      </c>
      <c r="AO1639" s="3" t="s">
        <v>73</v>
      </c>
      <c r="AP1639" s="3" t="s">
        <v>73</v>
      </c>
      <c r="AQ1639" s="23">
        <v>45404.401388888888</v>
      </c>
      <c r="AR1639" s="3"/>
      <c r="AS1639" s="23"/>
      <c r="AT1639" s="23"/>
      <c r="AU1639" s="3" t="s">
        <v>610</v>
      </c>
      <c r="AV1639" s="3" t="s">
        <v>5706</v>
      </c>
      <c r="AW1639" s="3" t="s">
        <v>1323</v>
      </c>
      <c r="AX1639" s="3">
        <v>5.5059300000000002</v>
      </c>
      <c r="AY1639" s="3">
        <v>-73.671239999999997</v>
      </c>
      <c r="AZ1639" s="8" t="str">
        <f>+CONCATENATE("Reportan apertura en el enlace ",Tabla4[[#This Row],[Enlace]]," en el ",Tabla4[[#This Row],[Distancia óptica]]," ocasionado por ",Tabla4[[#This Row],[Causa del daño]])</f>
        <v>Reportan apertura en el enlace Zipaquirá - Chiquinquirá en el Km 39,5 desde Chiquinquira ocasionado por Falla en la Red FiOp</v>
      </c>
      <c r="BA1639" s="8" t="str">
        <f>+CONCATENATE("Para dar solución al incidente ",Tabla4[[#This Row],[Solución]])</f>
        <v xml:space="preserve">Para dar solución al incidente Para dar la solucion se tiene que realizar Tendido de 150 mtrs y dos empalmes de 48 hilos </v>
      </c>
      <c r="BB1639" s="3" t="str">
        <f>+_xlfn.CONCAT(Tabla4[[#This Row],[Causa Raiz]]," ",Tabla4[[#This Row],[Solución2]]," (",Tabla4[[#This Row],[Anillo]],"- Cabecera: ",Tabla4[[#This Row],[Cabecera]],"- Operador: ",Tabla4[[#This Row],[Operador]],")")</f>
        <v>Reportan apertura en el enlace Zipaquirá - Chiquinquirá en el Km 39,5 desde Chiquinquira ocasionado por Falla en la Red FiOp Para dar solución al incidente Para dar la solucion se tiene que realizar Tendido de 150 mtrs y dos empalmes de 48 hilos  (TRONCAL- Cabecera: Chiquinquira Centro- Operador: Colombia Telecomunicaciones)</v>
      </c>
    </row>
    <row r="1640" spans="1:54" s="2" customFormat="1" ht="199.5">
      <c r="A1640" s="38">
        <f t="shared" si="159"/>
        <v>1639</v>
      </c>
      <c r="B1640" s="3">
        <v>8510442</v>
      </c>
      <c r="C1640" s="3" t="s">
        <v>54</v>
      </c>
      <c r="D1640" s="23">
        <v>45399.326388888891</v>
      </c>
      <c r="E1640" s="23">
        <v>45399.65625</v>
      </c>
      <c r="F1640" s="1">
        <f t="shared" ca="1" si="164"/>
        <v>0.32986111110949423</v>
      </c>
      <c r="G1640" s="3" t="s">
        <v>55</v>
      </c>
      <c r="H1640" s="41"/>
      <c r="I1640" s="40"/>
      <c r="J1640" s="5" t="s">
        <v>56</v>
      </c>
      <c r="K1640" s="3" t="s">
        <v>359</v>
      </c>
      <c r="L1640" s="9" t="s">
        <v>78</v>
      </c>
      <c r="M1640" s="3" t="s">
        <v>569</v>
      </c>
      <c r="N1640" s="3" t="s">
        <v>570</v>
      </c>
      <c r="O1640" s="3" t="s">
        <v>7742</v>
      </c>
      <c r="P1640" s="3" t="s">
        <v>7743</v>
      </c>
      <c r="Q1640" s="4" t="s">
        <v>7744</v>
      </c>
      <c r="R1640" s="3" t="s">
        <v>2742</v>
      </c>
      <c r="S1640" s="3" t="s">
        <v>487</v>
      </c>
      <c r="T1640" s="3" t="s">
        <v>66</v>
      </c>
      <c r="U1640" s="3" t="s">
        <v>7745</v>
      </c>
      <c r="V1640" s="22" t="str">
        <f t="shared" si="163"/>
        <v>RLFO; Hora de aviso: 7:50 17/04/2024; Solución: Tendido de 50 metros de fibra y se rehacen 2 empalmes de 8 hilos; Hora de solución: 15:45 17/04/2024; Causa: Vandalismo</v>
      </c>
      <c r="W1640" s="4" t="s">
        <v>191</v>
      </c>
      <c r="X1640" s="3" t="s">
        <v>7746</v>
      </c>
      <c r="Y1640" s="3" t="s">
        <v>7747</v>
      </c>
      <c r="Z1640" s="3" t="s">
        <v>106</v>
      </c>
      <c r="AA1640" s="3" t="s">
        <v>70</v>
      </c>
      <c r="AB1640" s="3">
        <v>8510442</v>
      </c>
      <c r="AC1640" s="3" t="s">
        <v>71</v>
      </c>
      <c r="AD1640" s="6">
        <v>0.16388888888888889</v>
      </c>
      <c r="AE1640" s="7"/>
      <c r="AF1640" s="7"/>
      <c r="AG1640" s="6">
        <f>Tabla4[[#This Row],[Tiempo Parada de Reloj]]+Tabla4[[#This Row],[Tiempo Autorizado por Telefonica (no Máximo)]]</f>
        <v>0.16388888888888889</v>
      </c>
      <c r="AH1640" s="7">
        <f t="shared" ca="1" si="160"/>
        <v>0.16597222222060534</v>
      </c>
      <c r="AI1640" s="8">
        <f t="shared" si="161"/>
        <v>3.9333333333333336</v>
      </c>
      <c r="AJ1640" s="8">
        <f t="shared" ca="1" si="162"/>
        <v>3.983333333294528</v>
      </c>
      <c r="AK1640" s="3" t="s">
        <v>88</v>
      </c>
      <c r="AL1640" s="3" t="s">
        <v>71</v>
      </c>
      <c r="AM1640" s="3" t="s">
        <v>88</v>
      </c>
      <c r="AN1640" s="3" t="s">
        <v>88</v>
      </c>
      <c r="AO1640" s="3" t="s">
        <v>98</v>
      </c>
      <c r="AP1640" s="3" t="s">
        <v>98</v>
      </c>
      <c r="AQ1640" s="23">
        <v>45401.661111111112</v>
      </c>
      <c r="AR1640" s="3"/>
      <c r="AS1640" s="23"/>
      <c r="AT1640" s="23"/>
      <c r="AU1640" s="3" t="s">
        <v>192</v>
      </c>
      <c r="AV1640" s="3" t="s">
        <v>7748</v>
      </c>
      <c r="AW1640" s="3" t="s">
        <v>135</v>
      </c>
      <c r="AX1640" s="3">
        <v>5.6938599999999999</v>
      </c>
      <c r="AY1640" s="3">
        <v>-76.658439999999999</v>
      </c>
      <c r="AZ1640" s="8" t="str">
        <f>+CONCATENATE("Reportan apertura en el enlace ",Tabla4[[#This Row],[Enlace]]," en el ",Tabla4[[#This Row],[Distancia óptica]]," ocasionado por ",Tabla4[[#This Row],[Causa del daño]])</f>
        <v>Reportan apertura en el enlace Mov Quibdo -Mov Caraño en el km 0,204 desde Chontaduro ocasionado por Vandalismo</v>
      </c>
      <c r="BA1640" s="8" t="str">
        <f>+CONCATENATE("Para dar solución al incidente ",Tabla4[[#This Row],[Solución]])</f>
        <v>Para dar solución al incidente Tendido de 50 metros de fibra y se rehacen 2 empalmes de 8 hilos</v>
      </c>
      <c r="BB1640" s="3" t="str">
        <f>+_xlfn.CONCAT(Tabla4[[#This Row],[Causa Raiz]]," ",Tabla4[[#This Row],[Solución2]]," (",Tabla4[[#This Row],[Anillo]],"- Cabecera: ",Tabla4[[#This Row],[Cabecera]],"- Operador: ",Tabla4[[#This Row],[Operador]],")")</f>
        <v>Reportan apertura en el enlace Mov Quibdo -Mov Caraño en el km 0,204 desde Chontaduro ocasionado por Vandalismo Para dar solución al incidente Tendido de 50 metros de fibra y se rehacen 2 empalmes de 8 hilos (Lineal- Cabecera: Chontaduro- Operador: Colombia Telecomunicaciones)</v>
      </c>
    </row>
    <row r="1641" spans="1:54" s="2" customFormat="1" ht="199.5">
      <c r="A1641" s="38">
        <f t="shared" si="159"/>
        <v>1640</v>
      </c>
      <c r="B1641" s="3">
        <v>8511884</v>
      </c>
      <c r="C1641" s="3" t="s">
        <v>163</v>
      </c>
      <c r="D1641" s="23">
        <v>45399.333333333336</v>
      </c>
      <c r="E1641" s="23">
        <v>45399.614583333336</v>
      </c>
      <c r="F1641" s="1">
        <f t="shared" ca="1" si="164"/>
        <v>0.28125</v>
      </c>
      <c r="G1641" s="3" t="s">
        <v>55</v>
      </c>
      <c r="H1641" s="41"/>
      <c r="I1641" s="40"/>
      <c r="J1641" s="5" t="s">
        <v>56</v>
      </c>
      <c r="K1641" s="3" t="s">
        <v>340</v>
      </c>
      <c r="L1641" s="9" t="s">
        <v>58</v>
      </c>
      <c r="M1641" s="3" t="s">
        <v>341</v>
      </c>
      <c r="N1641" s="3" t="s">
        <v>7749</v>
      </c>
      <c r="O1641" s="3" t="s">
        <v>3314</v>
      </c>
      <c r="P1641" s="3" t="s">
        <v>7750</v>
      </c>
      <c r="Q1641" s="4" t="s">
        <v>7751</v>
      </c>
      <c r="R1641" s="3" t="s">
        <v>1828</v>
      </c>
      <c r="S1641" s="3" t="s">
        <v>347</v>
      </c>
      <c r="T1641" s="3" t="s">
        <v>513</v>
      </c>
      <c r="U1641" s="3" t="s">
        <v>7752</v>
      </c>
      <c r="V1641" s="22" t="str">
        <f t="shared" si="163"/>
        <v>RDFO; Hora de aviso: 8:00 17/04/2024; Solución: Para dar la solucion se recupero 20 mts reserva a una distancia 300 mts, 1 empalme  de 48; Hora de solución: 14:45 17/04/2024; Causa: Desastre Natural</v>
      </c>
      <c r="W1641" s="4" t="s">
        <v>349</v>
      </c>
      <c r="X1641" s="3"/>
      <c r="Y1641" s="3"/>
      <c r="Z1641" s="3" t="s">
        <v>69</v>
      </c>
      <c r="AA1641" s="3" t="s">
        <v>70</v>
      </c>
      <c r="AB1641" s="3" t="s">
        <v>7753</v>
      </c>
      <c r="AC1641" s="3" t="s">
        <v>70</v>
      </c>
      <c r="AD1641" s="6">
        <v>7.7083333333333337E-2</v>
      </c>
      <c r="AE1641" s="7"/>
      <c r="AF1641" s="7"/>
      <c r="AG1641" s="6">
        <f>Tabla4[[#This Row],[Tiempo Parada de Reloj]]+Tabla4[[#This Row],[Tiempo Autorizado por Telefonica (no Máximo)]]</f>
        <v>7.7083333333333337E-2</v>
      </c>
      <c r="AH1641" s="7">
        <f t="shared" ca="1" si="160"/>
        <v>0.20416666666666666</v>
      </c>
      <c r="AI1641" s="8">
        <f t="shared" si="161"/>
        <v>1.85</v>
      </c>
      <c r="AJ1641" s="8">
        <f t="shared" ca="1" si="162"/>
        <v>4.9000000000000004</v>
      </c>
      <c r="AK1641" s="3" t="s">
        <v>88</v>
      </c>
      <c r="AL1641" s="3" t="s">
        <v>70</v>
      </c>
      <c r="AM1641" s="3" t="s">
        <v>87</v>
      </c>
      <c r="AN1641" s="3" t="s">
        <v>87</v>
      </c>
      <c r="AO1641" s="3" t="s">
        <v>73</v>
      </c>
      <c r="AP1641" s="3" t="s">
        <v>73</v>
      </c>
      <c r="AQ1641" s="23">
        <v>45401.643750000003</v>
      </c>
      <c r="AR1641" s="3"/>
      <c r="AS1641" s="23"/>
      <c r="AT1641" s="23"/>
      <c r="AU1641" s="3" t="s">
        <v>351</v>
      </c>
      <c r="AV1641" s="3" t="s">
        <v>4463</v>
      </c>
      <c r="AW1641" s="3" t="s">
        <v>1323</v>
      </c>
      <c r="AX1641" s="3">
        <v>5.0110000000000001</v>
      </c>
      <c r="AY1641" s="3">
        <v>-74.896000000000001</v>
      </c>
      <c r="AZ1641" s="8" t="str">
        <f>+CONCATENATE("Reportan apertura en el enlace ",Tabla4[[#This Row],[Enlace]]," en el ",Tabla4[[#This Row],[Distancia óptica]]," ocasionado por ",Tabla4[[#This Row],[Causa del daño]])</f>
        <v>Reportan apertura en el enlace Mariquita - Líbano en el km 27,8 desde mariquita ocasionado por Desastre Natural</v>
      </c>
      <c r="BA1641" s="8" t="str">
        <f>+CONCATENATE("Para dar solución al incidente ",Tabla4[[#This Row],[Solución]])</f>
        <v>Para dar solución al incidente Para dar la solucion se recupero 20 mts reserva a una distancia 300 mts, 1 empalme  de 48</v>
      </c>
      <c r="BB1641" s="3" t="str">
        <f>+_xlfn.CONCAT(Tabla4[[#This Row],[Causa Raiz]]," ",Tabla4[[#This Row],[Solución2]]," (",Tabla4[[#This Row],[Anillo]],"- Cabecera: ",Tabla4[[#This Row],[Cabecera]],"- Operador: ",Tabla4[[#This Row],[Operador]],")")</f>
        <v>Reportan apertura en el enlace Mariquita - Líbano en el km 27,8 desde mariquita ocasionado por Desastre Natural Para dar solución al incidente Para dar la solucion se recupero 20 mts reserva a una distancia 300 mts, 1 empalme  de 48 (TRONCAL- Cabecera: MARIQUITA- Operador: Colombia Telecomunicaciones)</v>
      </c>
    </row>
    <row r="1642" spans="1:54" s="2" customFormat="1" ht="213.75">
      <c r="A1642" s="38">
        <f t="shared" si="159"/>
        <v>1641</v>
      </c>
      <c r="B1642" s="3">
        <v>8511960</v>
      </c>
      <c r="C1642" s="3" t="s">
        <v>136</v>
      </c>
      <c r="D1642" s="23">
        <v>45399.333333333336</v>
      </c>
      <c r="E1642" s="23">
        <v>45399.5</v>
      </c>
      <c r="F1642" s="1">
        <f t="shared" ca="1" si="164"/>
        <v>0.16666666666424135</v>
      </c>
      <c r="G1642" s="3" t="s">
        <v>55</v>
      </c>
      <c r="H1642" s="41"/>
      <c r="I1642" s="40"/>
      <c r="J1642" s="5" t="s">
        <v>137</v>
      </c>
      <c r="K1642" s="3" t="s">
        <v>77</v>
      </c>
      <c r="L1642" s="9" t="s">
        <v>78</v>
      </c>
      <c r="M1642" s="3" t="s">
        <v>79</v>
      </c>
      <c r="N1642" s="3" t="s">
        <v>771</v>
      </c>
      <c r="O1642" s="3" t="s">
        <v>7754</v>
      </c>
      <c r="P1642" s="3" t="s">
        <v>7755</v>
      </c>
      <c r="Q1642" s="4" t="s">
        <v>7756</v>
      </c>
      <c r="R1642" s="3" t="s">
        <v>775</v>
      </c>
      <c r="S1642" s="3" t="s">
        <v>249</v>
      </c>
      <c r="T1642" s="3" t="s">
        <v>66</v>
      </c>
      <c r="U1642" s="3" t="s">
        <v>7757</v>
      </c>
      <c r="V1642" s="22" t="str">
        <f t="shared" si="163"/>
        <v>RBHFO; Hora de aviso: 8:00 17/04/2024; Solución: Se realizo un tendido de 100 mts de fibra de 96 hilios y se hacen dos empalmes de 48 hilos; Hora de solución: 12:00 17/04/2024; Causa: Vandalismo</v>
      </c>
      <c r="W1642" s="4" t="s">
        <v>160</v>
      </c>
      <c r="X1642" s="3"/>
      <c r="Y1642" s="3"/>
      <c r="Z1642" s="3" t="s">
        <v>69</v>
      </c>
      <c r="AA1642" s="3" t="s">
        <v>71</v>
      </c>
      <c r="AB1642" s="3">
        <v>0</v>
      </c>
      <c r="AC1642" s="3" t="s">
        <v>71</v>
      </c>
      <c r="AD1642" s="6">
        <v>0</v>
      </c>
      <c r="AE1642" s="7"/>
      <c r="AF1642" s="7"/>
      <c r="AG1642" s="6">
        <f>Tabla4[[#This Row],[Tiempo Parada de Reloj]]+Tabla4[[#This Row],[Tiempo Autorizado por Telefonica (no Máximo)]]</f>
        <v>0</v>
      </c>
      <c r="AH1642" s="7">
        <f t="shared" ca="1" si="160"/>
        <v>0.16666666666424135</v>
      </c>
      <c r="AI1642" s="8">
        <f t="shared" si="161"/>
        <v>0</v>
      </c>
      <c r="AJ1642" s="8">
        <f t="shared" ca="1" si="162"/>
        <v>3.9999999999417923</v>
      </c>
      <c r="AK1642" s="3" t="s">
        <v>88</v>
      </c>
      <c r="AL1642" s="3" t="s">
        <v>69</v>
      </c>
      <c r="AM1642" s="3" t="s">
        <v>88</v>
      </c>
      <c r="AN1642" s="3" t="s">
        <v>88</v>
      </c>
      <c r="AO1642" s="3" t="s">
        <v>98</v>
      </c>
      <c r="AP1642" s="3" t="s">
        <v>73</v>
      </c>
      <c r="AQ1642" s="23">
        <v>45402.686805555553</v>
      </c>
      <c r="AR1642" s="3"/>
      <c r="AS1642" s="23"/>
      <c r="AT1642" s="23"/>
      <c r="AU1642" s="3" t="s">
        <v>710</v>
      </c>
      <c r="AV1642" s="3" t="s">
        <v>720</v>
      </c>
      <c r="AW1642" s="3" t="s">
        <v>7758</v>
      </c>
      <c r="AX1642" s="3">
        <v>4.5866230000000003</v>
      </c>
      <c r="AY1642" s="3">
        <v>-74.191271</v>
      </c>
      <c r="AZ1642" s="8" t="str">
        <f>+CONCATENATE("Reportan apertura en el enlace ",Tabla4[[#This Row],[Enlace]]," en el ",Tabla4[[#This Row],[Distancia óptica]]," ocasionado por ",Tabla4[[#This Row],[Causa del daño]])</f>
        <v>Reportan apertura en el enlace Mov. Las Brisas Sur – Mov. C.C Ventura en el Km 2,1 desde Mov. Las Brisas Sur ocasionado por Vandalismo</v>
      </c>
      <c r="BA1642" s="8" t="str">
        <f>+CONCATENATE("Para dar solución al incidente ",Tabla4[[#This Row],[Solución]])</f>
        <v>Para dar solución al incidente Se realizo un tendido de 100 mts de fibra de 96 hilios y se hacen dos empalmes de 48 hilos</v>
      </c>
      <c r="BB1642" s="3" t="str">
        <f>+_xlfn.CONCAT(Tabla4[[#This Row],[Causa Raiz]]," ",Tabla4[[#This Row],[Solución2]]," (",Tabla4[[#This Row],[Anillo]],"- Cabecera: ",Tabla4[[#This Row],[Cabecera]],"- Operador: ",Tabla4[[#This Row],[Operador]],")")</f>
        <v>Reportan apertura en el enlace Mov. Las Brisas Sur – Mov. C.C Ventura en el Km 2,1 desde Mov. Las Brisas Sur ocasionado por Vandalismo Para dar solución al incidente Se realizo un tendido de 100 mts de fibra de 96 hilios y se hacen dos empalmes de 48 hilos (48 repotenciado- Cabecera: ASTURIAS- Operador: Infraco)</v>
      </c>
    </row>
    <row r="1643" spans="1:54" s="2" customFormat="1" ht="228">
      <c r="A1643" s="38">
        <f t="shared" si="159"/>
        <v>1642</v>
      </c>
      <c r="B1643" s="3">
        <v>8512095</v>
      </c>
      <c r="C1643" s="3" t="s">
        <v>163</v>
      </c>
      <c r="D1643" s="23">
        <v>45399.368055555555</v>
      </c>
      <c r="E1643" s="23">
        <v>45399.486111111109</v>
      </c>
      <c r="F1643" s="1">
        <f t="shared" ca="1" si="164"/>
        <v>0.11805555555474712</v>
      </c>
      <c r="G1643" s="3" t="s">
        <v>55</v>
      </c>
      <c r="H1643" s="41"/>
      <c r="I1643" s="40"/>
      <c r="J1643" s="5" t="s">
        <v>56</v>
      </c>
      <c r="K1643" s="3" t="s">
        <v>77</v>
      </c>
      <c r="L1643" s="9" t="s">
        <v>78</v>
      </c>
      <c r="M1643" s="3" t="s">
        <v>507</v>
      </c>
      <c r="N1643" s="3" t="s">
        <v>888</v>
      </c>
      <c r="O1643" s="3" t="s">
        <v>7759</v>
      </c>
      <c r="P1643" s="3" t="s">
        <v>7760</v>
      </c>
      <c r="Q1643" s="4" t="s">
        <v>7761</v>
      </c>
      <c r="R1643" s="3" t="s">
        <v>1178</v>
      </c>
      <c r="S1643" s="3" t="s">
        <v>158</v>
      </c>
      <c r="T1643" s="3" t="s">
        <v>146</v>
      </c>
      <c r="U1643" s="3" t="s">
        <v>7762</v>
      </c>
      <c r="V1643" s="22" t="str">
        <f t="shared" si="163"/>
        <v>RDFO; Hora de aviso: 8:50 17/04/2024; Solución: se realiza refusion de hilos en los emplames a los km 11 y 33 dando continuidad; Hora de solución: 11:40 17/04/2024; Causa: Falla en la Red FiOp</v>
      </c>
      <c r="W1643" s="4" t="s">
        <v>160</v>
      </c>
      <c r="X1643" s="3"/>
      <c r="Y1643" s="3"/>
      <c r="Z1643" s="3" t="s">
        <v>69</v>
      </c>
      <c r="AA1643" s="3" t="s">
        <v>71</v>
      </c>
      <c r="AB1643" s="3">
        <v>0</v>
      </c>
      <c r="AC1643" s="3" t="s">
        <v>71</v>
      </c>
      <c r="AD1643" s="6">
        <v>0</v>
      </c>
      <c r="AE1643" s="7"/>
      <c r="AF1643" s="7"/>
      <c r="AG1643" s="6">
        <f>Tabla4[[#This Row],[Tiempo Parada de Reloj]]+Tabla4[[#This Row],[Tiempo Autorizado por Telefonica (no Máximo)]]</f>
        <v>0</v>
      </c>
      <c r="AH1643" s="7">
        <f t="shared" ca="1" si="160"/>
        <v>0.11805555555474712</v>
      </c>
      <c r="AI1643" s="8">
        <f t="shared" si="161"/>
        <v>0</v>
      </c>
      <c r="AJ1643" s="8">
        <f t="shared" ca="1" si="162"/>
        <v>2.8333333333139308</v>
      </c>
      <c r="AK1643" s="3" t="s">
        <v>88</v>
      </c>
      <c r="AL1643" s="3" t="s">
        <v>70</v>
      </c>
      <c r="AM1643" s="3" t="s">
        <v>88</v>
      </c>
      <c r="AN1643" s="3" t="s">
        <v>88</v>
      </c>
      <c r="AO1643" s="3" t="s">
        <v>73</v>
      </c>
      <c r="AP1643" s="3" t="s">
        <v>73</v>
      </c>
      <c r="AQ1643" s="23">
        <v>45400.765277777777</v>
      </c>
      <c r="AR1643" s="3"/>
      <c r="AS1643" s="23"/>
      <c r="AT1643" s="23"/>
      <c r="AU1643" s="3" t="s">
        <v>515</v>
      </c>
      <c r="AV1643" s="3" t="s">
        <v>6336</v>
      </c>
      <c r="AW1643" s="3" t="s">
        <v>1323</v>
      </c>
      <c r="AX1643" s="3">
        <v>2.5011100000000002</v>
      </c>
      <c r="AY1643" s="3">
        <v>-76.555880000000002</v>
      </c>
      <c r="AZ1643" s="8" t="str">
        <f>+CONCATENATE("Reportan apertura en el enlace ",Tabla4[[#This Row],[Enlace]]," en el ",Tabla4[[#This Row],[Distancia óptica]]," ocasionado por ",Tabla4[[#This Row],[Causa del daño]])</f>
        <v>Reportan apertura en el enlace Móv. Piendamo Fija - Mov S/der de Quilichao en el Km 11,3 desde popayan centro ocasionado por Falla en la Red FiOp</v>
      </c>
      <c r="BA1643" s="8" t="str">
        <f>+CONCATENATE("Para dar solución al incidente ",Tabla4[[#This Row],[Solución]])</f>
        <v>Para dar solución al incidente se realiza refusion de hilos en los emplames a los km 11 y 33 dando continuidad</v>
      </c>
      <c r="BB1643" s="3" t="str">
        <f>+_xlfn.CONCAT(Tabla4[[#This Row],[Causa Raiz]]," ",Tabla4[[#This Row],[Solución2]]," (",Tabla4[[#This Row],[Anillo]],"- Cabecera: ",Tabla4[[#This Row],[Cabecera]],"- Operador: ",Tabla4[[#This Row],[Operador]],")")</f>
        <v>Reportan apertura en el enlace Móv. Piendamo Fija - Mov S/der de Quilichao en el Km 11,3 desde popayan centro ocasionado por Falla en la Red FiOp Para dar solución al incidente se realiza refusion de hilos en los emplames a los km 11 y 33 dando continuidad (TRONCAL- Cabecera: POPAYAN CENTRO- Operador: Colombia Telecomunicaciones)</v>
      </c>
    </row>
    <row r="1644" spans="1:54" s="2" customFormat="1" ht="156.75">
      <c r="A1644" s="38">
        <f t="shared" si="159"/>
        <v>1643</v>
      </c>
      <c r="B1644" s="3">
        <v>8512239</v>
      </c>
      <c r="C1644" s="3" t="s">
        <v>163</v>
      </c>
      <c r="D1644" s="23">
        <v>45398.708333333336</v>
      </c>
      <c r="E1644" s="23">
        <v>45400.611111111109</v>
      </c>
      <c r="F1644" s="1">
        <f t="shared" ca="1" si="164"/>
        <v>1.9027777777737356</v>
      </c>
      <c r="G1644" s="3" t="s">
        <v>164</v>
      </c>
      <c r="H1644" s="41" t="s">
        <v>165</v>
      </c>
      <c r="I1644" s="40"/>
      <c r="J1644" s="5" t="s">
        <v>490</v>
      </c>
      <c r="K1644" s="3" t="s">
        <v>490</v>
      </c>
      <c r="L1644" s="9" t="s">
        <v>58</v>
      </c>
      <c r="M1644" s="3" t="s">
        <v>123</v>
      </c>
      <c r="N1644" s="3" t="s">
        <v>7763</v>
      </c>
      <c r="O1644" s="3" t="s">
        <v>7764</v>
      </c>
      <c r="P1644" s="3" t="s">
        <v>7765</v>
      </c>
      <c r="Q1644" s="4" t="s">
        <v>7766</v>
      </c>
      <c r="R1644" s="3" t="s">
        <v>128</v>
      </c>
      <c r="S1644" s="3" t="s">
        <v>494</v>
      </c>
      <c r="T1644" s="3" t="s">
        <v>256</v>
      </c>
      <c r="U1644" s="3" t="s">
        <v>985</v>
      </c>
      <c r="V1644" s="22" t="str">
        <f t="shared" si="163"/>
        <v>RDFO; Hora de aviso: 17:00 16/04/2024; Solución: Se rehace empalme; Hora de solución: 14:40 18/04/2024; Causa: Falla de Empalme de FiOp</v>
      </c>
      <c r="W1644" s="4" t="s">
        <v>2670</v>
      </c>
      <c r="X1644" s="3"/>
      <c r="Y1644" s="3"/>
      <c r="Z1644" s="3" t="s">
        <v>69</v>
      </c>
      <c r="AA1644" s="3" t="s">
        <v>71</v>
      </c>
      <c r="AB1644" s="3">
        <v>0</v>
      </c>
      <c r="AC1644" s="3" t="s">
        <v>71</v>
      </c>
      <c r="AD1644" s="6">
        <v>0.54166666666666663</v>
      </c>
      <c r="AE1644" s="7"/>
      <c r="AF1644" s="7"/>
      <c r="AG1644" s="6">
        <f>Tabla4[[#This Row],[Tiempo Parada de Reloj]]+Tabla4[[#This Row],[Tiempo Autorizado por Telefonica (no Máximo)]]</f>
        <v>0.54166666666666663</v>
      </c>
      <c r="AH1644" s="7">
        <f t="shared" ca="1" si="160"/>
        <v>1.3611111111070691</v>
      </c>
      <c r="AI1644" s="8">
        <f t="shared" si="161"/>
        <v>13</v>
      </c>
      <c r="AJ1644" s="8">
        <f t="shared" ca="1" si="162"/>
        <v>32.666666666569654</v>
      </c>
      <c r="AK1644" s="3" t="s">
        <v>88</v>
      </c>
      <c r="AL1644" s="3" t="s">
        <v>70</v>
      </c>
      <c r="AM1644" s="3" t="s">
        <v>72</v>
      </c>
      <c r="AN1644" s="3" t="s">
        <v>72</v>
      </c>
      <c r="AO1644" s="3"/>
      <c r="AP1644" s="3"/>
      <c r="AQ1644" s="23">
        <f ca="1">NOW()</f>
        <v>45503.696834953706</v>
      </c>
      <c r="AR1644" s="3"/>
      <c r="AS1644" s="23"/>
      <c r="AT1644" s="23"/>
      <c r="AU1644" s="3" t="s">
        <v>494</v>
      </c>
      <c r="AV1644" s="3" t="s">
        <v>7767</v>
      </c>
      <c r="AW1644" s="3" t="s">
        <v>1323</v>
      </c>
      <c r="AX1644" s="3" t="s">
        <v>69</v>
      </c>
      <c r="AY1644" s="3" t="s">
        <v>69</v>
      </c>
      <c r="AZ1644" s="8" t="str">
        <f>+CONCATENATE("Reportan apertura en el enlace ",Tabla4[[#This Row],[Enlace]]," en el ",Tabla4[[#This Row],[Distancia óptica]]," ocasionado por ",Tabla4[[#This Row],[Causa del daño]])</f>
        <v>Reportan apertura en el enlace Sabanalarga - Pelu en el Km 14,5 desde Nogales ocasionado por Falla de Empalme de FiOp</v>
      </c>
      <c r="BA1644" s="8" t="str">
        <f>+CONCATENATE("Para dar solución al incidente ",Tabla4[[#This Row],[Solución]])</f>
        <v>Para dar solución al incidente Se rehace empalme</v>
      </c>
      <c r="BB1644" s="3" t="str">
        <f>+_xlfn.CONCAT(Tabla4[[#This Row],[Causa Raiz]]," ",Tabla4[[#This Row],[Solución2]]," (",Tabla4[[#This Row],[Anillo]],"- Cabecera: ",Tabla4[[#This Row],[Cabecera]],"- Operador: ",Tabla4[[#This Row],[Operador]],")")</f>
        <v>Reportan apertura en el enlace Sabanalarga - Pelu en el Km 14,5 desde Nogales ocasionado por Falla de Empalme de FiOp Para dar solución al incidente Se rehace empalme (TRONCAL- Cabecera: SABANA LARGA- Operador: UNE)</v>
      </c>
    </row>
    <row r="1645" spans="1:54" s="2" customFormat="1" ht="185.25">
      <c r="A1645" s="38">
        <f t="shared" si="159"/>
        <v>1644</v>
      </c>
      <c r="B1645" s="3">
        <v>8512235</v>
      </c>
      <c r="C1645" s="3" t="s">
        <v>163</v>
      </c>
      <c r="D1645" s="23">
        <v>45398.666666666664</v>
      </c>
      <c r="E1645" s="23">
        <v>45399.423611111109</v>
      </c>
      <c r="F1645" s="1">
        <f t="shared" ca="1" si="164"/>
        <v>0.75694444444525288</v>
      </c>
      <c r="G1645" s="3" t="s">
        <v>164</v>
      </c>
      <c r="H1645" s="41" t="s">
        <v>165</v>
      </c>
      <c r="I1645" s="40" t="s">
        <v>7768</v>
      </c>
      <c r="J1645" s="5" t="s">
        <v>167</v>
      </c>
      <c r="K1645" s="3" t="s">
        <v>168</v>
      </c>
      <c r="L1645" s="9" t="s">
        <v>58</v>
      </c>
      <c r="M1645" s="3" t="s">
        <v>169</v>
      </c>
      <c r="N1645" s="3" t="s">
        <v>170</v>
      </c>
      <c r="O1645" s="3" t="s">
        <v>171</v>
      </c>
      <c r="P1645" s="3" t="s">
        <v>7769</v>
      </c>
      <c r="Q1645" s="4" t="s">
        <v>7770</v>
      </c>
      <c r="R1645" s="3" t="s">
        <v>174</v>
      </c>
      <c r="S1645" s="3" t="s">
        <v>168</v>
      </c>
      <c r="T1645" s="3" t="s">
        <v>176</v>
      </c>
      <c r="U1645" s="3" t="s">
        <v>7771</v>
      </c>
      <c r="V1645" s="22" t="str">
        <f t="shared" si="163"/>
        <v>RDFO; Hora de aviso: 16:00 16/04/2024; Solución:  se tendió aproximadamente 280 mts de fibra y 2 cajas; Hora de solución: 10:10 17/04/2024; Causa: Intervención de Terceros. No Identificados</v>
      </c>
      <c r="W1645" s="4" t="s">
        <v>178</v>
      </c>
      <c r="X1645" s="3"/>
      <c r="Y1645" s="3"/>
      <c r="Z1645" s="3" t="s">
        <v>69</v>
      </c>
      <c r="AA1645" s="3" t="s">
        <v>71</v>
      </c>
      <c r="AB1645" s="3">
        <v>0</v>
      </c>
      <c r="AC1645" s="3" t="s">
        <v>71</v>
      </c>
      <c r="AD1645" s="6">
        <v>0</v>
      </c>
      <c r="AE1645" s="7"/>
      <c r="AF1645" s="7"/>
      <c r="AG1645" s="6">
        <f>Tabla4[[#This Row],[Tiempo Parada de Reloj]]+Tabla4[[#This Row],[Tiempo Autorizado por Telefonica (no Máximo)]]</f>
        <v>0</v>
      </c>
      <c r="AH1645" s="7">
        <f t="shared" ca="1" si="160"/>
        <v>0.75694444444525288</v>
      </c>
      <c r="AI1645" s="8">
        <f t="shared" si="161"/>
        <v>0</v>
      </c>
      <c r="AJ1645" s="8">
        <f t="shared" ca="1" si="162"/>
        <v>18.166666666686069</v>
      </c>
      <c r="AK1645" s="3" t="s">
        <v>88</v>
      </c>
      <c r="AL1645" s="3" t="s">
        <v>71</v>
      </c>
      <c r="AM1645" s="3" t="s">
        <v>88</v>
      </c>
      <c r="AN1645" s="3" t="s">
        <v>88</v>
      </c>
      <c r="AO1645" s="3"/>
      <c r="AP1645" s="3"/>
      <c r="AQ1645" s="23">
        <f ca="1">NOW()</f>
        <v>45503.696834953706</v>
      </c>
      <c r="AR1645" s="3"/>
      <c r="AS1645" s="23"/>
      <c r="AT1645" s="23"/>
      <c r="AU1645" s="3" t="s">
        <v>168</v>
      </c>
      <c r="AV1645" s="3" t="s">
        <v>6336</v>
      </c>
      <c r="AW1645" s="3" t="s">
        <v>1323</v>
      </c>
      <c r="AX1645" s="3" t="s">
        <v>69</v>
      </c>
      <c r="AY1645" s="3" t="s">
        <v>69</v>
      </c>
      <c r="AZ1645" s="8" t="str">
        <f>+CONCATENATE("Reportan apertura en el enlace ",Tabla4[[#This Row],[Enlace]]," en el ",Tabla4[[#This Row],[Distancia óptica]]," ocasionado por ",Tabla4[[#This Row],[Causa del daño]])</f>
        <v>Reportan apertura en el enlace Zulia - Sardinata  en el Km 6 desde Sardinata ocasionado por Intervención de Terceros. No Identificados</v>
      </c>
      <c r="BA1645" s="8" t="str">
        <f>+CONCATENATE("Para dar solución al incidente ",Tabla4[[#This Row],[Solución]])</f>
        <v>Para dar solución al incidente  se tendió aproximadamente 280 mts de fibra y 2 cajas</v>
      </c>
      <c r="BB1645" s="3" t="str">
        <f>+_xlfn.CONCAT(Tabla4[[#This Row],[Causa Raiz]]," ",Tabla4[[#This Row],[Solución2]]," (",Tabla4[[#This Row],[Anillo]],"- Cabecera: ",Tabla4[[#This Row],[Cabecera]],"- Operador: ",Tabla4[[#This Row],[Operador]],")")</f>
        <v>Reportan apertura en el enlace Zulia - Sardinata  en el Km 6 desde Sardinata ocasionado por Intervención de Terceros. No Identificados Para dar solución al incidente  se tendió aproximadamente 280 mts de fibra y 2 cajas (TRONCAL- Cabecera: POPAYAN CENTRO- Operador: Telmex - Claro)</v>
      </c>
    </row>
    <row r="1646" spans="1:54" s="2" customFormat="1" ht="185.25">
      <c r="A1646" s="38">
        <f t="shared" si="159"/>
        <v>1645</v>
      </c>
      <c r="B1646" s="3">
        <v>8512357</v>
      </c>
      <c r="C1646" s="3" t="s">
        <v>92</v>
      </c>
      <c r="D1646" s="23">
        <v>45399.472222222219</v>
      </c>
      <c r="E1646" s="23">
        <v>45399.680555555555</v>
      </c>
      <c r="F1646" s="1">
        <f t="shared" ca="1" si="164"/>
        <v>0.20833333333575865</v>
      </c>
      <c r="G1646" s="3" t="s">
        <v>55</v>
      </c>
      <c r="H1646" s="41"/>
      <c r="I1646" s="40"/>
      <c r="J1646" s="5" t="s">
        <v>56</v>
      </c>
      <c r="K1646" s="3" t="s">
        <v>77</v>
      </c>
      <c r="L1646" s="9" t="s">
        <v>58</v>
      </c>
      <c r="M1646" s="3" t="s">
        <v>745</v>
      </c>
      <c r="N1646" s="3" t="s">
        <v>746</v>
      </c>
      <c r="O1646" s="3" t="s">
        <v>1748</v>
      </c>
      <c r="P1646" s="3" t="s">
        <v>7772</v>
      </c>
      <c r="Q1646" s="4" t="s">
        <v>7773</v>
      </c>
      <c r="R1646" s="3" t="s">
        <v>934</v>
      </c>
      <c r="S1646" s="3" t="s">
        <v>158</v>
      </c>
      <c r="T1646" s="3" t="s">
        <v>66</v>
      </c>
      <c r="U1646" s="3" t="s">
        <v>7774</v>
      </c>
      <c r="V1646" s="22" t="str">
        <f t="shared" si="163"/>
        <v>RTNFO; Hora de aviso: 11:20 17/04/2024; Solución: Para dar solucion se recupera 50 mts y un empalme de 36 hilos ; Hora de solución: 16:20 17/04/2024; Causa: Vandalismo</v>
      </c>
      <c r="W1646" s="4" t="s">
        <v>160</v>
      </c>
      <c r="X1646" s="3"/>
      <c r="Y1646" s="3"/>
      <c r="Z1646" s="3" t="s">
        <v>69</v>
      </c>
      <c r="AA1646" s="3" t="s">
        <v>70</v>
      </c>
      <c r="AB1646" s="3" t="s">
        <v>7775</v>
      </c>
      <c r="AC1646" s="3" t="s">
        <v>71</v>
      </c>
      <c r="AD1646" s="6">
        <v>0</v>
      </c>
      <c r="AE1646" s="7"/>
      <c r="AF1646" s="7"/>
      <c r="AG1646" s="6">
        <f>Tabla4[[#This Row],[Tiempo Parada de Reloj]]+Tabla4[[#This Row],[Tiempo Autorizado por Telefonica (no Máximo)]]</f>
        <v>0</v>
      </c>
      <c r="AH1646" s="7">
        <f t="shared" ca="1" si="160"/>
        <v>0.20833333333575865</v>
      </c>
      <c r="AI1646" s="8">
        <f t="shared" si="161"/>
        <v>0</v>
      </c>
      <c r="AJ1646" s="8">
        <f t="shared" ca="1" si="162"/>
        <v>5.0000000000582077</v>
      </c>
      <c r="AK1646" s="3" t="s">
        <v>460</v>
      </c>
      <c r="AL1646" s="3" t="s">
        <v>70</v>
      </c>
      <c r="AM1646" s="3" t="s">
        <v>87</v>
      </c>
      <c r="AN1646" s="3" t="s">
        <v>87</v>
      </c>
      <c r="AO1646" s="3" t="s">
        <v>73</v>
      </c>
      <c r="AP1646" s="3" t="s">
        <v>73</v>
      </c>
      <c r="AQ1646" s="23">
        <v>45400.872916666667</v>
      </c>
      <c r="AR1646" s="3"/>
      <c r="AS1646" s="23"/>
      <c r="AT1646" s="23"/>
      <c r="AU1646" s="3" t="s">
        <v>752</v>
      </c>
      <c r="AV1646" s="3" t="s">
        <v>7776</v>
      </c>
      <c r="AW1646" s="3" t="s">
        <v>1323</v>
      </c>
      <c r="AX1646" s="3">
        <v>2.944</v>
      </c>
      <c r="AY1646" s="3">
        <v>-75.283000000000001</v>
      </c>
      <c r="AZ1646" s="8" t="str">
        <f>+CONCATENATE("Reportan apertura en el enlace ",Tabla4[[#This Row],[Enlace]]," en el ",Tabla4[[#This Row],[Distancia óptica]]," ocasionado por ",Tabla4[[#This Row],[Causa del daño]])</f>
        <v>Reportan apertura en el enlace Neiva - Natagaima en el Km 3,9 desde Neiva ocasionado por Vandalismo</v>
      </c>
      <c r="BA1646" s="8" t="str">
        <f>+CONCATENATE("Para dar solución al incidente ",Tabla4[[#This Row],[Solución]])</f>
        <v xml:space="preserve">Para dar solución al incidente Para dar solucion se recupera 50 mts y un empalme de 36 hilos </v>
      </c>
      <c r="BB1646" s="3" t="str">
        <f>+_xlfn.CONCAT(Tabla4[[#This Row],[Causa Raiz]]," ",Tabla4[[#This Row],[Solución2]]," (",Tabla4[[#This Row],[Anillo]],"- Cabecera: ",Tabla4[[#This Row],[Cabecera]],"- Operador: ",Tabla4[[#This Row],[Operador]],")")</f>
        <v>Reportan apertura en el enlace Neiva - Natagaima en el Km 3,9 desde Neiva ocasionado por Vandalismo Para dar solución al incidente Para dar solucion se recupera 50 mts y un empalme de 36 hilos  (TRONCAL- Cabecera: Central Telehuila- Operador: Colombia Telecomunicaciones)</v>
      </c>
    </row>
    <row r="1647" spans="1:54" s="2" customFormat="1" ht="199.5">
      <c r="A1647" s="38">
        <f t="shared" si="159"/>
        <v>1646</v>
      </c>
      <c r="B1647" s="3">
        <v>8512451</v>
      </c>
      <c r="C1647" s="3" t="s">
        <v>54</v>
      </c>
      <c r="D1647" s="23">
        <v>45399.489583333336</v>
      </c>
      <c r="E1647" s="23">
        <v>45399.604166666664</v>
      </c>
      <c r="F1647" s="1">
        <f t="shared" ca="1" si="164"/>
        <v>0.11458333332848269</v>
      </c>
      <c r="G1647" s="3" t="s">
        <v>55</v>
      </c>
      <c r="H1647" s="41"/>
      <c r="I1647" s="40"/>
      <c r="J1647" s="5" t="s">
        <v>56</v>
      </c>
      <c r="K1647" s="3" t="s">
        <v>122</v>
      </c>
      <c r="L1647" s="9" t="s">
        <v>58</v>
      </c>
      <c r="M1647" s="3" t="s">
        <v>123</v>
      </c>
      <c r="N1647" s="3" t="s">
        <v>124</v>
      </c>
      <c r="O1647" s="3" t="s">
        <v>7777</v>
      </c>
      <c r="P1647" s="3" t="s">
        <v>7778</v>
      </c>
      <c r="Q1647" s="4" t="s">
        <v>7779</v>
      </c>
      <c r="R1647" s="3" t="s">
        <v>465</v>
      </c>
      <c r="S1647" s="3" t="s">
        <v>129</v>
      </c>
      <c r="T1647" s="3" t="s">
        <v>130</v>
      </c>
      <c r="U1647" s="3" t="s">
        <v>7780</v>
      </c>
      <c r="V1647" s="22" t="str">
        <f t="shared" si="163"/>
        <v>RLFO; Hora de aviso: 11:45 17/04/2024; Solución: Se recupera 50 m de reserva y se instala una caja de empalme de 24 hilos.; Hora de solución: 14:30 17/04/2024; Causa: Plagas</v>
      </c>
      <c r="W1647" s="4" t="s">
        <v>132</v>
      </c>
      <c r="X1647" s="3"/>
      <c r="Y1647" s="3"/>
      <c r="Z1647" s="3" t="s">
        <v>69</v>
      </c>
      <c r="AA1647" s="3" t="s">
        <v>70</v>
      </c>
      <c r="AB1647" s="3">
        <v>8512631</v>
      </c>
      <c r="AC1647" s="3" t="s">
        <v>71</v>
      </c>
      <c r="AD1647" s="6">
        <v>0</v>
      </c>
      <c r="AE1647" s="7"/>
      <c r="AF1647" s="7"/>
      <c r="AG1647" s="6">
        <f>Tabla4[[#This Row],[Tiempo Parada de Reloj]]+Tabla4[[#This Row],[Tiempo Autorizado por Telefonica (no Máximo)]]</f>
        <v>0</v>
      </c>
      <c r="AH1647" s="7">
        <f t="shared" ca="1" si="160"/>
        <v>0.11458333332848269</v>
      </c>
      <c r="AI1647" s="8">
        <f t="shared" si="161"/>
        <v>0</v>
      </c>
      <c r="AJ1647" s="8">
        <f t="shared" ca="1" si="162"/>
        <v>2.7499999998835847</v>
      </c>
      <c r="AK1647" s="3" t="s">
        <v>460</v>
      </c>
      <c r="AL1647" s="3" t="s">
        <v>70</v>
      </c>
      <c r="AM1647" s="3" t="s">
        <v>87</v>
      </c>
      <c r="AN1647" s="3" t="s">
        <v>87</v>
      </c>
      <c r="AO1647" s="3" t="s">
        <v>98</v>
      </c>
      <c r="AP1647" s="3" t="s">
        <v>4342</v>
      </c>
      <c r="AQ1647" s="23">
        <v>45403.344444444447</v>
      </c>
      <c r="AR1647" s="3"/>
      <c r="AS1647" s="23"/>
      <c r="AT1647" s="23"/>
      <c r="AU1647" s="3" t="s">
        <v>133</v>
      </c>
      <c r="AV1647" s="3" t="s">
        <v>482</v>
      </c>
      <c r="AW1647" s="3" t="s">
        <v>151</v>
      </c>
      <c r="AX1647" s="3">
        <v>10.965999999999999</v>
      </c>
      <c r="AY1647" s="3">
        <v>-74.787999999999997</v>
      </c>
      <c r="AZ1647" s="8" t="str">
        <f>+CONCATENATE("Reportan apertura en el enlace ",Tabla4[[#This Row],[Enlace]]," en el ",Tabla4[[#This Row],[Distancia óptica]]," ocasionado por ",Tabla4[[#This Row],[Causa del daño]])</f>
        <v>Reportan apertura en el enlace Barranquilla sur - Barranquilla Centro en el km 0,362  desde B/quilla Sur ocasionado por Plagas</v>
      </c>
      <c r="BA1647" s="8" t="str">
        <f>+CONCATENATE("Para dar solución al incidente ",Tabla4[[#This Row],[Solución]])</f>
        <v>Para dar solución al incidente Se recupera 50 m de reserva y se instala una caja de empalme de 24 hilos.</v>
      </c>
      <c r="BB1647" s="3" t="str">
        <f>+_xlfn.CONCAT(Tabla4[[#This Row],[Causa Raiz]]," ",Tabla4[[#This Row],[Solución2]]," (",Tabla4[[#This Row],[Anillo]],"- Cabecera: ",Tabla4[[#This Row],[Cabecera]],"- Operador: ",Tabla4[[#This Row],[Operador]],")")</f>
        <v>Reportan apertura en el enlace Barranquilla sur - Barranquilla Centro en el km 0,362  desde B/quilla Sur ocasionado por Plagas Para dar solución al incidente Se recupera 50 m de reserva y se instala una caja de empalme de 24 hilos. (Lineal - Cabecera: Centro- Operador: Colombia Telecomunicaciones)</v>
      </c>
    </row>
    <row r="1648" spans="1:54" s="2" customFormat="1" ht="185.25">
      <c r="A1648" s="38">
        <f t="shared" si="159"/>
        <v>1647</v>
      </c>
      <c r="B1648" s="3">
        <v>8512557</v>
      </c>
      <c r="C1648" s="3" t="s">
        <v>92</v>
      </c>
      <c r="D1648" s="23">
        <v>45399.5</v>
      </c>
      <c r="E1648" s="23">
        <v>45399.625</v>
      </c>
      <c r="F1648" s="1">
        <f t="shared" ca="1" si="164"/>
        <v>0.125</v>
      </c>
      <c r="G1648" s="3" t="s">
        <v>55</v>
      </c>
      <c r="H1648" s="41"/>
      <c r="I1648" s="40"/>
      <c r="J1648" s="5" t="s">
        <v>56</v>
      </c>
      <c r="K1648" s="3" t="s">
        <v>108</v>
      </c>
      <c r="L1648" s="9" t="s">
        <v>58</v>
      </c>
      <c r="M1648" s="3" t="s">
        <v>109</v>
      </c>
      <c r="N1648" s="3" t="s">
        <v>633</v>
      </c>
      <c r="O1648" s="3" t="s">
        <v>2992</v>
      </c>
      <c r="P1648" s="3" t="s">
        <v>7781</v>
      </c>
      <c r="Q1648" s="4" t="s">
        <v>7782</v>
      </c>
      <c r="R1648" s="3" t="s">
        <v>327</v>
      </c>
      <c r="S1648" s="3" t="s">
        <v>115</v>
      </c>
      <c r="T1648" s="3" t="s">
        <v>130</v>
      </c>
      <c r="U1648" s="3" t="s">
        <v>7783</v>
      </c>
      <c r="V1648" s="22" t="str">
        <f t="shared" si="163"/>
        <v>RTNFO; Hora de aviso: 12:00 17/04/2024; Solución: Para dar la solucion se recupera de 450 mtrs y una caja de empalme de 48 hilos ; Hora de solución: 15:00 17/04/2024; Causa: Plagas</v>
      </c>
      <c r="W1648" s="4" t="s">
        <v>118</v>
      </c>
      <c r="X1648" s="3"/>
      <c r="Y1648" s="3"/>
      <c r="Z1648" s="3" t="s">
        <v>69</v>
      </c>
      <c r="AA1648" s="3" t="s">
        <v>71</v>
      </c>
      <c r="AB1648" s="3">
        <v>0</v>
      </c>
      <c r="AC1648" s="3" t="s">
        <v>71</v>
      </c>
      <c r="AD1648" s="6">
        <v>0</v>
      </c>
      <c r="AE1648" s="7"/>
      <c r="AF1648" s="7"/>
      <c r="AG1648" s="6">
        <f>Tabla4[[#This Row],[Tiempo Parada de Reloj]]+Tabla4[[#This Row],[Tiempo Autorizado por Telefonica (no Máximo)]]</f>
        <v>0</v>
      </c>
      <c r="AH1648" s="7">
        <f t="shared" ca="1" si="160"/>
        <v>0.125</v>
      </c>
      <c r="AI1648" s="8">
        <f t="shared" si="161"/>
        <v>0</v>
      </c>
      <c r="AJ1648" s="8">
        <f t="shared" ca="1" si="162"/>
        <v>3</v>
      </c>
      <c r="AK1648" s="3" t="s">
        <v>88</v>
      </c>
      <c r="AL1648" s="3" t="s">
        <v>70</v>
      </c>
      <c r="AM1648" s="3" t="s">
        <v>87</v>
      </c>
      <c r="AN1648" s="3" t="s">
        <v>87</v>
      </c>
      <c r="AO1648" s="3" t="s">
        <v>73</v>
      </c>
      <c r="AP1648" s="3" t="s">
        <v>73</v>
      </c>
      <c r="AQ1648" s="23">
        <v>45400.486805555556</v>
      </c>
      <c r="AR1648" s="3"/>
      <c r="AS1648" s="23"/>
      <c r="AT1648" s="23"/>
      <c r="AU1648" s="3" t="s">
        <v>121</v>
      </c>
      <c r="AV1648" s="3" t="s">
        <v>7784</v>
      </c>
      <c r="AW1648" s="3" t="s">
        <v>1323</v>
      </c>
      <c r="AX1648" s="3">
        <v>8.8279999999999994</v>
      </c>
      <c r="AY1648" s="3">
        <v>-73.936999999999998</v>
      </c>
      <c r="AZ1648" s="8" t="str">
        <f>+CONCATENATE("Reportan apertura en el enlace ",Tabla4[[#This Row],[Enlace]]," en el ",Tabla4[[#This Row],[Distancia óptica]]," ocasionado por ",Tabla4[[#This Row],[Causa del daño]])</f>
        <v>Reportan apertura en el enlace Curumaní - Pelaya en el Km 9,3 desde pelaya ocasionado por Plagas</v>
      </c>
      <c r="BA1648" s="8" t="str">
        <f>+CONCATENATE("Para dar solución al incidente ",Tabla4[[#This Row],[Solución]])</f>
        <v xml:space="preserve">Para dar solución al incidente Para dar la solucion se recupera de 450 mtrs y una caja de empalme de 48 hilos </v>
      </c>
      <c r="BB1648" s="3" t="str">
        <f>+_xlfn.CONCAT(Tabla4[[#This Row],[Causa Raiz]]," ",Tabla4[[#This Row],[Solución2]]," (",Tabla4[[#This Row],[Anillo]],"- Cabecera: ",Tabla4[[#This Row],[Cabecera]],"- Operador: ",Tabla4[[#This Row],[Operador]],")")</f>
        <v>Reportan apertura en el enlace Curumaní - Pelaya en el Km 9,3 desde pelaya ocasionado por Plagas Para dar solución al incidente Para dar la solucion se recupera de 450 mtrs y una caja de empalme de 48 hilos  (TRONCAL- Cabecera: PELAYA- Operador: Colombia Telecomunicaciones)</v>
      </c>
    </row>
    <row r="1649" spans="1:54" s="2" customFormat="1" ht="171">
      <c r="A1649" s="38">
        <f t="shared" si="159"/>
        <v>1648</v>
      </c>
      <c r="B1649" s="3">
        <v>8512464</v>
      </c>
      <c r="C1649" s="3" t="s">
        <v>92</v>
      </c>
      <c r="D1649" s="23">
        <v>45399.489583333336</v>
      </c>
      <c r="E1649" s="23">
        <v>45400.083333333336</v>
      </c>
      <c r="F1649" s="1">
        <f t="shared" ca="1" si="164"/>
        <v>0.59375</v>
      </c>
      <c r="G1649" s="3" t="s">
        <v>55</v>
      </c>
      <c r="H1649" s="41"/>
      <c r="I1649" s="40"/>
      <c r="J1649" s="5" t="s">
        <v>56</v>
      </c>
      <c r="K1649" s="3" t="s">
        <v>203</v>
      </c>
      <c r="L1649" s="9" t="s">
        <v>58</v>
      </c>
      <c r="M1649" s="3" t="s">
        <v>169</v>
      </c>
      <c r="N1649" s="3" t="s">
        <v>437</v>
      </c>
      <c r="O1649" s="3" t="s">
        <v>3528</v>
      </c>
      <c r="P1649" s="3" t="s">
        <v>7785</v>
      </c>
      <c r="Q1649" s="4" t="s">
        <v>7786</v>
      </c>
      <c r="R1649" s="3" t="s">
        <v>174</v>
      </c>
      <c r="S1649" s="3" t="s">
        <v>210</v>
      </c>
      <c r="T1649" s="3" t="s">
        <v>146</v>
      </c>
      <c r="U1649" s="3" t="s">
        <v>2988</v>
      </c>
      <c r="V1649" s="22" t="str">
        <f t="shared" si="163"/>
        <v>RTNFO; Hora de aviso: 11:45 17/04/2024; Solución: Se realiza migracion de hilos entre empalmes; Hora de solución: 2:00 18/04/2024; Causa: Falla en la Red FiOp</v>
      </c>
      <c r="W1649" s="4" t="s">
        <v>7787</v>
      </c>
      <c r="X1649" s="3" t="s">
        <v>7788</v>
      </c>
      <c r="Y1649" s="3" t="s">
        <v>7789</v>
      </c>
      <c r="Z1649" s="3" t="s">
        <v>119</v>
      </c>
      <c r="AA1649" s="3" t="s">
        <v>71</v>
      </c>
      <c r="AB1649" s="3">
        <v>0</v>
      </c>
      <c r="AC1649" s="3" t="s">
        <v>71</v>
      </c>
      <c r="AD1649" s="6">
        <v>0.38541666666666669</v>
      </c>
      <c r="AE1649" s="7"/>
      <c r="AF1649" s="7"/>
      <c r="AG1649" s="6">
        <f>Tabla4[[#This Row],[Tiempo Parada de Reloj]]+Tabla4[[#This Row],[Tiempo Autorizado por Telefonica (no Máximo)]]</f>
        <v>0.38541666666666669</v>
      </c>
      <c r="AH1649" s="7">
        <f t="shared" ca="1" si="160"/>
        <v>0.20833333333333331</v>
      </c>
      <c r="AI1649" s="8">
        <f t="shared" si="161"/>
        <v>9.25</v>
      </c>
      <c r="AJ1649" s="8">
        <f t="shared" ca="1" si="162"/>
        <v>5</v>
      </c>
      <c r="AK1649" s="3" t="s">
        <v>88</v>
      </c>
      <c r="AL1649" s="3" t="s">
        <v>70</v>
      </c>
      <c r="AM1649" s="3" t="s">
        <v>87</v>
      </c>
      <c r="AN1649" s="3" t="s">
        <v>98</v>
      </c>
      <c r="AO1649" s="3" t="s">
        <v>73</v>
      </c>
      <c r="AP1649" s="3" t="s">
        <v>73</v>
      </c>
      <c r="AQ1649" s="23">
        <v>45402.947916666664</v>
      </c>
      <c r="AR1649" s="3"/>
      <c r="AS1649" s="23" t="s">
        <v>3535</v>
      </c>
      <c r="AT1649" s="23"/>
      <c r="AU1649" s="3" t="s">
        <v>192</v>
      </c>
      <c r="AV1649" s="3" t="s">
        <v>7003</v>
      </c>
      <c r="AW1649" s="3" t="s">
        <v>2450</v>
      </c>
      <c r="AX1649" s="3">
        <v>7.7059449999999998</v>
      </c>
      <c r="AY1649" s="3">
        <v>-72.581140000000005</v>
      </c>
      <c r="AZ1649" s="8" t="str">
        <f>+CONCATENATE("Reportan apertura en el enlace ",Tabla4[[#This Row],[Enlace]]," en el ",Tabla4[[#This Row],[Distancia óptica]]," ocasionado por ",Tabla4[[#This Row],[Causa del daño]])</f>
        <v>Reportan apertura en el enlace Cerro Oriente - Cúcuta en el km 30,8 desde Av 0 ocasionado por Falla en la Red FiOp</v>
      </c>
      <c r="BA1649" s="8" t="str">
        <f>+CONCATENATE("Para dar solución al incidente ",Tabla4[[#This Row],[Solución]])</f>
        <v>Para dar solución al incidente Se realiza migracion de hilos entre empalmes</v>
      </c>
      <c r="BB1649" s="3" t="str">
        <f>+_xlfn.CONCAT(Tabla4[[#This Row],[Causa Raiz]]," ",Tabla4[[#This Row],[Solución2]]," (",Tabla4[[#This Row],[Anillo]],"- Cabecera: ",Tabla4[[#This Row],[Cabecera]],"- Operador: ",Tabla4[[#This Row],[Operador]],")")</f>
        <v>Reportan apertura en el enlace Cerro Oriente - Cúcuta en el km 30,8 desde Av 0 ocasionado por Falla en la Red FiOp Para dar solución al incidente Se realiza migracion de hilos entre empalmes (troncal- Cabecera: CUCUTA AV 0- Operador: Colombia Telecomunicaciones)</v>
      </c>
    </row>
    <row r="1650" spans="1:54" s="2" customFormat="1" ht="142.5">
      <c r="A1650" s="38">
        <f t="shared" si="159"/>
        <v>1649</v>
      </c>
      <c r="B1650" s="3">
        <v>8512463</v>
      </c>
      <c r="C1650" s="3" t="s">
        <v>92</v>
      </c>
      <c r="D1650" s="23">
        <v>45399.5</v>
      </c>
      <c r="E1650" s="23">
        <v>45399.583333333336</v>
      </c>
      <c r="F1650" s="1">
        <f t="shared" ca="1" si="164"/>
        <v>8.3333333335758653E-2</v>
      </c>
      <c r="G1650" s="3" t="s">
        <v>55</v>
      </c>
      <c r="H1650" s="41"/>
      <c r="I1650" s="40">
        <v>1316820</v>
      </c>
      <c r="J1650" s="5" t="s">
        <v>568</v>
      </c>
      <c r="K1650" s="3" t="s">
        <v>568</v>
      </c>
      <c r="L1650" s="9" t="s">
        <v>58</v>
      </c>
      <c r="M1650" s="3" t="s">
        <v>152</v>
      </c>
      <c r="N1650" s="3" t="s">
        <v>4640</v>
      </c>
      <c r="O1650" s="3" t="s">
        <v>3345</v>
      </c>
      <c r="P1650" s="3" t="s">
        <v>7790</v>
      </c>
      <c r="Q1650" s="4" t="s">
        <v>7791</v>
      </c>
      <c r="R1650" s="3" t="s">
        <v>1178</v>
      </c>
      <c r="S1650" s="3" t="s">
        <v>574</v>
      </c>
      <c r="T1650" s="3" t="s">
        <v>380</v>
      </c>
      <c r="U1650" s="3" t="s">
        <v>7792</v>
      </c>
      <c r="V1650" s="22" t="str">
        <f t="shared" si="163"/>
        <v>RTNFO; Hora de aviso: 12:00 17/04/2024; Solución: Se recupera resreva y se realiza un empalme ; Hora de solución: 14:00 17/04/2024; Causa: Corto Circuito</v>
      </c>
      <c r="W1650" s="4" t="s">
        <v>576</v>
      </c>
      <c r="X1650" s="3"/>
      <c r="Y1650" s="3"/>
      <c r="Z1650" s="3" t="s">
        <v>69</v>
      </c>
      <c r="AA1650" s="3" t="s">
        <v>70</v>
      </c>
      <c r="AB1650" s="3">
        <v>8512463</v>
      </c>
      <c r="AC1650" s="3" t="s">
        <v>71</v>
      </c>
      <c r="AD1650" s="6">
        <v>0</v>
      </c>
      <c r="AE1650" s="7"/>
      <c r="AF1650" s="7"/>
      <c r="AG1650" s="6">
        <f>Tabla4[[#This Row],[Tiempo Parada de Reloj]]+Tabla4[[#This Row],[Tiempo Autorizado por Telefonica (no Máximo)]]</f>
        <v>0</v>
      </c>
      <c r="AH1650" s="7">
        <f t="shared" ca="1" si="160"/>
        <v>8.3333333335758653E-2</v>
      </c>
      <c r="AI1650" s="8">
        <f t="shared" si="161"/>
        <v>0</v>
      </c>
      <c r="AJ1650" s="8">
        <f t="shared" ca="1" si="162"/>
        <v>2.0000000000582077</v>
      </c>
      <c r="AK1650" s="3" t="s">
        <v>88</v>
      </c>
      <c r="AL1650" s="3" t="s">
        <v>70</v>
      </c>
      <c r="AM1650" s="3" t="s">
        <v>87</v>
      </c>
      <c r="AN1650" s="3" t="s">
        <v>87</v>
      </c>
      <c r="AO1650" s="3" t="s">
        <v>73</v>
      </c>
      <c r="AP1650" s="3" t="s">
        <v>73</v>
      </c>
      <c r="AQ1650" s="23">
        <v>45400.707638888889</v>
      </c>
      <c r="AR1650" s="3"/>
      <c r="AS1650" s="23"/>
      <c r="AT1650" s="23"/>
      <c r="AU1650" s="3" t="s">
        <v>568</v>
      </c>
      <c r="AV1650" s="3" t="s">
        <v>69</v>
      </c>
      <c r="AW1650" s="3" t="s">
        <v>1323</v>
      </c>
      <c r="AX1650" s="3">
        <v>1.4221999999999999</v>
      </c>
      <c r="AY1650" s="3">
        <v>-78.604166000000006</v>
      </c>
      <c r="AZ1650" s="8" t="str">
        <f>+CONCATENATE("Reportan apertura en el enlace ",Tabla4[[#This Row],[Enlace]]," en el ",Tabla4[[#This Row],[Distancia óptica]]," ocasionado por ",Tabla4[[#This Row],[Causa del daño]])</f>
        <v>Reportan apertura en el enlace Pasto - Tumaco en el Km 3,145 desde Llorente ocasionado por Corto Circuito</v>
      </c>
      <c r="BA1650" s="8" t="str">
        <f>+CONCATENATE("Para dar solución al incidente ",Tabla4[[#This Row],[Solución]])</f>
        <v xml:space="preserve">Para dar solución al incidente Se recupera resreva y se realiza un empalme </v>
      </c>
      <c r="BB1650" s="3" t="str">
        <f>+_xlfn.CONCAT(Tabla4[[#This Row],[Causa Raiz]]," ",Tabla4[[#This Row],[Solución2]]," (",Tabla4[[#This Row],[Anillo]],"- Cabecera: ",Tabla4[[#This Row],[Cabecera]],"- Operador: ",Tabla4[[#This Row],[Operador]],")")</f>
        <v>Reportan apertura en el enlace Pasto - Tumaco en el Km 3,145 desde Llorente ocasionado por Corto Circuito Para dar solución al incidente Se recupera resreva y se realiza un empalme  (TRONCAL- Cabecera: NA- Operador: Azteca)</v>
      </c>
    </row>
    <row r="1651" spans="1:54" s="2" customFormat="1" ht="213.75">
      <c r="A1651" s="38">
        <f t="shared" si="159"/>
        <v>1650</v>
      </c>
      <c r="B1651" s="3">
        <v>8512450</v>
      </c>
      <c r="C1651" s="3" t="s">
        <v>92</v>
      </c>
      <c r="D1651" s="23">
        <v>45399.5</v>
      </c>
      <c r="E1651" s="23">
        <v>45400.625</v>
      </c>
      <c r="F1651" s="1">
        <f t="shared" ca="1" si="164"/>
        <v>1.125</v>
      </c>
      <c r="G1651" s="3" t="s">
        <v>55</v>
      </c>
      <c r="H1651" s="41"/>
      <c r="I1651" s="40"/>
      <c r="J1651" s="5" t="s">
        <v>56</v>
      </c>
      <c r="K1651" s="3" t="s">
        <v>77</v>
      </c>
      <c r="L1651" s="9" t="s">
        <v>58</v>
      </c>
      <c r="M1651" s="3" t="s">
        <v>79</v>
      </c>
      <c r="N1651" s="3" t="s">
        <v>244</v>
      </c>
      <c r="O1651" s="3" t="s">
        <v>603</v>
      </c>
      <c r="P1651" s="3" t="s">
        <v>7793</v>
      </c>
      <c r="Q1651" s="4" t="s">
        <v>7794</v>
      </c>
      <c r="R1651" s="3" t="s">
        <v>248</v>
      </c>
      <c r="S1651" s="3" t="s">
        <v>249</v>
      </c>
      <c r="T1651" s="3" t="s">
        <v>176</v>
      </c>
      <c r="U1651" s="3" t="s">
        <v>702</v>
      </c>
      <c r="V1651" s="22" t="str">
        <f t="shared" si="163"/>
        <v>RTNFO; Hora de aviso: 12:00 17/04/2024; Solución: Se realiza tendido de 600 m de fo 36 hilos y se instala dos cajas de empalmes de 48 hilos.; Hora de solución: 15:00 18/04/2024; Causa: Intervención de Terceros. No Identificados</v>
      </c>
      <c r="W1651" s="4" t="s">
        <v>160</v>
      </c>
      <c r="X1651" s="3"/>
      <c r="Y1651" s="3"/>
      <c r="Z1651" s="3" t="s">
        <v>69</v>
      </c>
      <c r="AA1651" s="3" t="s">
        <v>70</v>
      </c>
      <c r="AB1651" s="3" t="s">
        <v>7795</v>
      </c>
      <c r="AC1651" s="3" t="s">
        <v>71</v>
      </c>
      <c r="AD1651" s="6">
        <v>0.17569444444444443</v>
      </c>
      <c r="AE1651" s="7"/>
      <c r="AF1651" s="7"/>
      <c r="AG1651" s="6">
        <f>Tabla4[[#This Row],[Tiempo Parada de Reloj]]+Tabla4[[#This Row],[Tiempo Autorizado por Telefonica (no Máximo)]]</f>
        <v>0.17569444444444443</v>
      </c>
      <c r="AH1651" s="7">
        <f t="shared" ca="1" si="160"/>
        <v>0.94930555555555562</v>
      </c>
      <c r="AI1651" s="8">
        <f t="shared" si="161"/>
        <v>4.2166666666666668</v>
      </c>
      <c r="AJ1651" s="8">
        <f t="shared" ca="1" si="162"/>
        <v>22.783333333333335</v>
      </c>
      <c r="AK1651" s="3" t="s">
        <v>88</v>
      </c>
      <c r="AL1651" s="3" t="s">
        <v>70</v>
      </c>
      <c r="AM1651" s="3" t="s">
        <v>87</v>
      </c>
      <c r="AN1651" s="3" t="s">
        <v>72</v>
      </c>
      <c r="AO1651" s="3" t="s">
        <v>73</v>
      </c>
      <c r="AP1651" s="3" t="s">
        <v>73</v>
      </c>
      <c r="AQ1651" s="23">
        <v>45402.779861111114</v>
      </c>
      <c r="AR1651" s="3"/>
      <c r="AS1651" s="23" t="s">
        <v>609</v>
      </c>
      <c r="AT1651" s="23"/>
      <c r="AU1651" s="3" t="s">
        <v>89</v>
      </c>
      <c r="AV1651" s="3" t="s">
        <v>430</v>
      </c>
      <c r="AW1651" s="3" t="s">
        <v>2450</v>
      </c>
      <c r="AX1651" s="3">
        <v>4.3064</v>
      </c>
      <c r="AY1651" s="3">
        <v>-74.445040000000006</v>
      </c>
      <c r="AZ1651" s="8" t="str">
        <f>+CONCATENATE("Reportan apertura en el enlace ",Tabla4[[#This Row],[Enlace]]," en el ",Tabla4[[#This Row],[Distancia óptica]]," ocasionado por ",Tabla4[[#This Row],[Causa del daño]])</f>
        <v>Reportan apertura en el enlace Fusagasugá - Girardot en el km 13 desde Fusagasuga ocasionado por Intervención de Terceros. No Identificados</v>
      </c>
      <c r="BA1651" s="8" t="str">
        <f>+CONCATENATE("Para dar solución al incidente ",Tabla4[[#This Row],[Solución]])</f>
        <v>Para dar solución al incidente Se realiza tendido de 600 m de fo 36 hilos y se instala dos cajas de empalmes de 48 hilos.</v>
      </c>
      <c r="BB1651" s="3" t="str">
        <f>+_xlfn.CONCAT(Tabla4[[#This Row],[Causa Raiz]]," ",Tabla4[[#This Row],[Solución2]]," (",Tabla4[[#This Row],[Anillo]],"- Cabecera: ",Tabla4[[#This Row],[Cabecera]],"- Operador: ",Tabla4[[#This Row],[Operador]],")")</f>
        <v>Reportan apertura en el enlace Fusagasugá - Girardot en el km 13 desde Fusagasuga ocasionado por Intervención de Terceros. No Identificados Para dar solución al incidente Se realiza tendido de 600 m de fo 36 hilos y se instala dos cajas de empalmes de 48 hilos. (troncal- Cabecera: Fusagasuga- Operador: Colombia Telecomunicaciones)</v>
      </c>
    </row>
    <row r="1652" spans="1:54" s="2" customFormat="1" ht="213.75">
      <c r="A1652" s="38">
        <f t="shared" si="159"/>
        <v>1651</v>
      </c>
      <c r="B1652" s="3">
        <v>8511296</v>
      </c>
      <c r="C1652" s="3" t="s">
        <v>54</v>
      </c>
      <c r="D1652" s="23">
        <v>45399.607638888891</v>
      </c>
      <c r="E1652" s="23">
        <v>45400.625</v>
      </c>
      <c r="F1652" s="1">
        <f t="shared" ca="1" si="164"/>
        <v>1.0173611111094942</v>
      </c>
      <c r="G1652" s="3" t="s">
        <v>55</v>
      </c>
      <c r="H1652" s="41"/>
      <c r="I1652" s="40"/>
      <c r="J1652" s="5" t="s">
        <v>56</v>
      </c>
      <c r="K1652" s="3" t="s">
        <v>138</v>
      </c>
      <c r="L1652" s="9" t="s">
        <v>78</v>
      </c>
      <c r="M1652" s="3" t="s">
        <v>139</v>
      </c>
      <c r="N1652" s="3" t="s">
        <v>140</v>
      </c>
      <c r="O1652" s="3" t="s">
        <v>7796</v>
      </c>
      <c r="P1652" s="3" t="s">
        <v>7797</v>
      </c>
      <c r="Q1652" s="4" t="s">
        <v>7798</v>
      </c>
      <c r="R1652" s="3" t="s">
        <v>1178</v>
      </c>
      <c r="S1652" s="3" t="s">
        <v>145</v>
      </c>
      <c r="T1652" s="3" t="s">
        <v>146</v>
      </c>
      <c r="U1652" s="3" t="s">
        <v>7799</v>
      </c>
      <c r="V1652" s="22" t="str">
        <f t="shared" si="163"/>
        <v>RLFO; Hora de aviso: 14:35 17/04/2024; Solución: Se instalo una caja de empalme de 24 hilos; Hora de solución: 15:00 18/04/2024; Causa: Falla en la Red FiOp</v>
      </c>
      <c r="W1652" s="4" t="s">
        <v>199</v>
      </c>
      <c r="X1652" s="3"/>
      <c r="Y1652" s="3"/>
      <c r="Z1652" s="3" t="s">
        <v>69</v>
      </c>
      <c r="AA1652" s="3" t="s">
        <v>70</v>
      </c>
      <c r="AB1652" s="3">
        <v>8511296</v>
      </c>
      <c r="AC1652" s="3" t="s">
        <v>71</v>
      </c>
      <c r="AD1652" s="6">
        <v>0.85277777777777775</v>
      </c>
      <c r="AE1652" s="7"/>
      <c r="AF1652" s="7"/>
      <c r="AG1652" s="6">
        <f>Tabla4[[#This Row],[Tiempo Parada de Reloj]]+Tabla4[[#This Row],[Tiempo Autorizado por Telefonica (no Máximo)]]</f>
        <v>0.85277777777777775</v>
      </c>
      <c r="AH1652" s="7">
        <f t="shared" ca="1" si="160"/>
        <v>0.16458333333171649</v>
      </c>
      <c r="AI1652" s="8">
        <f t="shared" si="161"/>
        <v>20.466666666666665</v>
      </c>
      <c r="AJ1652" s="8">
        <f t="shared" ca="1" si="162"/>
        <v>3.9499999999611957</v>
      </c>
      <c r="AK1652" s="3" t="s">
        <v>87</v>
      </c>
      <c r="AL1652" s="3" t="s">
        <v>70</v>
      </c>
      <c r="AM1652" s="3" t="s">
        <v>73</v>
      </c>
      <c r="AN1652" s="3" t="s">
        <v>72</v>
      </c>
      <c r="AO1652" s="3" t="s">
        <v>73</v>
      </c>
      <c r="AP1652" s="3" t="s">
        <v>73</v>
      </c>
      <c r="AQ1652" s="23">
        <v>45402.720833333333</v>
      </c>
      <c r="AR1652" s="3"/>
      <c r="AS1652" s="23"/>
      <c r="AT1652" s="23"/>
      <c r="AU1652" s="3" t="s">
        <v>481</v>
      </c>
      <c r="AV1652" s="3" t="s">
        <v>7800</v>
      </c>
      <c r="AW1652" s="3" t="s">
        <v>307</v>
      </c>
      <c r="AX1652" s="3">
        <v>3.4174190000000002</v>
      </c>
      <c r="AY1652" s="3">
        <v>-76.509865000000005</v>
      </c>
      <c r="AZ1652" s="8" t="str">
        <f>+CONCATENATE("Reportan apertura en el enlace ",Tabla4[[#This Row],[Enlace]]," en el ",Tabla4[[#This Row],[Distancia óptica]]," ocasionado por ",Tabla4[[#This Row],[Causa del daño]])</f>
        <v>Reportan apertura en el enlace Mov. Independencia - Mov. Ciudad Modelo en Cali en el km 1,716 desde independencia. ocasionado por Falla en la Red FiOp</v>
      </c>
      <c r="BA1652" s="8" t="str">
        <f>+CONCATENATE("Para dar solución al incidente ",Tabla4[[#This Row],[Solución]])</f>
        <v>Para dar solución al incidente Se instalo una caja de empalme de 24 hilos</v>
      </c>
      <c r="BB1652" s="3" t="str">
        <f>+_xlfn.CONCAT(Tabla4[[#This Row],[Causa Raiz]]," ",Tabla4[[#This Row],[Solución2]]," (",Tabla4[[#This Row],[Anillo]],"- Cabecera: ",Tabla4[[#This Row],[Cabecera]],"- Operador: ",Tabla4[[#This Row],[Operador]],")")</f>
        <v>Reportan apertura en el enlace Mov. Independencia - Mov. Ciudad Modelo en Cali en el km 1,716 desde independencia. ocasionado por Falla en la Red FiOp Para dar solución al incidente Se instalo una caja de empalme de 24 hilos (LINEAL- Cabecera: Independencia- Operador: Colombia Telecomunicaciones)</v>
      </c>
    </row>
    <row r="1653" spans="1:54" s="2" customFormat="1" ht="199.5">
      <c r="A1653" s="38">
        <f t="shared" si="159"/>
        <v>1652</v>
      </c>
      <c r="B1653" s="3">
        <v>8511765</v>
      </c>
      <c r="C1653" s="3" t="s">
        <v>54</v>
      </c>
      <c r="D1653" s="23">
        <v>45399.666666666664</v>
      </c>
      <c r="E1653" s="23">
        <v>45399.909722222219</v>
      </c>
      <c r="F1653" s="1">
        <f t="shared" ca="1" si="164"/>
        <v>0.24305555555474712</v>
      </c>
      <c r="G1653" s="3" t="s">
        <v>55</v>
      </c>
      <c r="H1653" s="41"/>
      <c r="I1653" s="40"/>
      <c r="J1653" s="5" t="s">
        <v>56</v>
      </c>
      <c r="K1653" s="3" t="s">
        <v>138</v>
      </c>
      <c r="L1653" s="9" t="s">
        <v>58</v>
      </c>
      <c r="M1653" s="3" t="s">
        <v>139</v>
      </c>
      <c r="N1653" s="3" t="s">
        <v>140</v>
      </c>
      <c r="O1653" s="3" t="s">
        <v>7801</v>
      </c>
      <c r="P1653" s="3" t="s">
        <v>7802</v>
      </c>
      <c r="Q1653" s="4" t="s">
        <v>7803</v>
      </c>
      <c r="R1653" s="3" t="s">
        <v>1178</v>
      </c>
      <c r="S1653" s="3" t="s">
        <v>145</v>
      </c>
      <c r="T1653" s="3" t="s">
        <v>256</v>
      </c>
      <c r="U1653" s="3" t="s">
        <v>7804</v>
      </c>
      <c r="V1653" s="22" t="str">
        <f t="shared" si="163"/>
        <v>RLFO; Hora de aviso: 16:00 17/04/2024; Solución: Para dar solucion se refusiona el hilo en cja de empalme ; Hora de solución: 21:50 17/04/2024; Causa: Falla de Empalme de FiOp</v>
      </c>
      <c r="W1653" s="4" t="s">
        <v>199</v>
      </c>
      <c r="X1653" s="3"/>
      <c r="Y1653" s="3"/>
      <c r="Z1653" s="3" t="s">
        <v>69</v>
      </c>
      <c r="AA1653" s="3" t="s">
        <v>70</v>
      </c>
      <c r="AB1653" s="3">
        <v>8511765</v>
      </c>
      <c r="AC1653" s="3" t="s">
        <v>71</v>
      </c>
      <c r="AD1653" s="6">
        <v>0</v>
      </c>
      <c r="AE1653" s="7"/>
      <c r="AF1653" s="7"/>
      <c r="AG1653" s="6">
        <f>Tabla4[[#This Row],[Tiempo Parada de Reloj]]+Tabla4[[#This Row],[Tiempo Autorizado por Telefonica (no Máximo)]]</f>
        <v>0</v>
      </c>
      <c r="AH1653" s="7">
        <f t="shared" ca="1" si="160"/>
        <v>0.24305555555474712</v>
      </c>
      <c r="AI1653" s="8">
        <f t="shared" si="161"/>
        <v>0</v>
      </c>
      <c r="AJ1653" s="8">
        <f t="shared" ca="1" si="162"/>
        <v>5.8333333333139308</v>
      </c>
      <c r="AK1653" s="3" t="s">
        <v>87</v>
      </c>
      <c r="AL1653" s="3" t="s">
        <v>70</v>
      </c>
      <c r="AM1653" s="3" t="s">
        <v>73</v>
      </c>
      <c r="AN1653" s="3" t="s">
        <v>73</v>
      </c>
      <c r="AO1653" s="3" t="s">
        <v>73</v>
      </c>
      <c r="AP1653" s="3" t="s">
        <v>73</v>
      </c>
      <c r="AQ1653" s="23">
        <v>45402.756249999999</v>
      </c>
      <c r="AR1653" s="3"/>
      <c r="AS1653" s="23"/>
      <c r="AT1653" s="23"/>
      <c r="AU1653" s="3" t="s">
        <v>1040</v>
      </c>
      <c r="AV1653" s="3" t="s">
        <v>7805</v>
      </c>
      <c r="AW1653" s="3" t="s">
        <v>7806</v>
      </c>
      <c r="AX1653" s="3">
        <v>3.3873899999999999</v>
      </c>
      <c r="AY1653" s="3">
        <v>-76.548150000000007</v>
      </c>
      <c r="AZ1653" s="8" t="str">
        <f>+CONCATENATE("Reportan apertura en el enlace ",Tabla4[[#This Row],[Enlace]]," en el ",Tabla4[[#This Row],[Distancia óptica]]," ocasionado por ",Tabla4[[#This Row],[Causa del daño]])</f>
        <v>Reportan apertura en el enlace OLT Ciudad Jardín - Colon en el Km 4,374 desde colon  ocasionado por Falla de Empalme de FiOp</v>
      </c>
      <c r="BA1653" s="8" t="str">
        <f>+CONCATENATE("Para dar solución al incidente ",Tabla4[[#This Row],[Solución]])</f>
        <v xml:space="preserve">Para dar solución al incidente Para dar solucion se refusiona el hilo en cja de empalme </v>
      </c>
      <c r="BB1653" s="3" t="str">
        <f>+_xlfn.CONCAT(Tabla4[[#This Row],[Causa Raiz]]," ",Tabla4[[#This Row],[Solución2]]," (",Tabla4[[#This Row],[Anillo]],"- Cabecera: ",Tabla4[[#This Row],[Cabecera]],"- Operador: ",Tabla4[[#This Row],[Operador]],")")</f>
        <v>Reportan apertura en el enlace OLT Ciudad Jardín - Colon en el Km 4,374 desde colon  ocasionado por Falla de Empalme de FiOp Para dar solución al incidente Para dar solucion se refusiona el hilo en cja de empalme  (Anillo 7 Grandes Clientes- Cabecera: limonar - Operador: Colombia Telecomunicaciones)</v>
      </c>
    </row>
    <row r="1654" spans="1:54" s="2" customFormat="1" ht="185.25">
      <c r="A1654" s="38">
        <f t="shared" si="159"/>
        <v>1653</v>
      </c>
      <c r="B1654" s="3">
        <v>8513398</v>
      </c>
      <c r="C1654" s="3" t="s">
        <v>163</v>
      </c>
      <c r="D1654" s="23">
        <v>45399.614583333336</v>
      </c>
      <c r="E1654" s="23">
        <v>45399.666666666664</v>
      </c>
      <c r="F1654" s="1">
        <f t="shared" ca="1" si="164"/>
        <v>5.2083333328482695E-2</v>
      </c>
      <c r="G1654" s="3" t="s">
        <v>55</v>
      </c>
      <c r="H1654" s="41"/>
      <c r="I1654" s="40"/>
      <c r="J1654" s="5" t="s">
        <v>56</v>
      </c>
      <c r="K1654" s="3" t="s">
        <v>340</v>
      </c>
      <c r="L1654" s="9" t="s">
        <v>58</v>
      </c>
      <c r="M1654" s="3" t="s">
        <v>341</v>
      </c>
      <c r="N1654" s="3" t="s">
        <v>342</v>
      </c>
      <c r="O1654" s="3" t="s">
        <v>3314</v>
      </c>
      <c r="P1654" s="3" t="s">
        <v>7807</v>
      </c>
      <c r="Q1654" s="4" t="s">
        <v>7808</v>
      </c>
      <c r="R1654" s="3" t="s">
        <v>1828</v>
      </c>
      <c r="S1654" s="3" t="s">
        <v>347</v>
      </c>
      <c r="T1654" s="3" t="s">
        <v>146</v>
      </c>
      <c r="U1654" s="3" t="s">
        <v>7809</v>
      </c>
      <c r="V1654" s="22" t="str">
        <f t="shared" si="163"/>
        <v>RDFO; Hora de aviso: 14:45 17/04/2024; Solución: Para dar solucion se refusiona hilos en caja de empalme ; Hora de solución: 16:00 17/04/2024; Causa: Falla en la Red FiOp</v>
      </c>
      <c r="W1654" s="4" t="s">
        <v>349</v>
      </c>
      <c r="X1654" s="3"/>
      <c r="Y1654" s="3"/>
      <c r="Z1654" s="3" t="s">
        <v>69</v>
      </c>
      <c r="AA1654" s="3" t="s">
        <v>71</v>
      </c>
      <c r="AB1654" s="3">
        <v>0</v>
      </c>
      <c r="AC1654" s="3" t="s">
        <v>71</v>
      </c>
      <c r="AD1654" s="6">
        <v>0</v>
      </c>
      <c r="AE1654" s="7"/>
      <c r="AF1654" s="7"/>
      <c r="AG1654" s="6">
        <f>Tabla4[[#This Row],[Tiempo Parada de Reloj]]+Tabla4[[#This Row],[Tiempo Autorizado por Telefonica (no Máximo)]]</f>
        <v>0</v>
      </c>
      <c r="AH1654" s="7">
        <f t="shared" ca="1" si="160"/>
        <v>5.2083333328482695E-2</v>
      </c>
      <c r="AI1654" s="8">
        <f t="shared" si="161"/>
        <v>0</v>
      </c>
      <c r="AJ1654" s="8">
        <f t="shared" ca="1" si="162"/>
        <v>1.2499999998835847</v>
      </c>
      <c r="AK1654" s="3" t="s">
        <v>87</v>
      </c>
      <c r="AL1654" s="3" t="s">
        <v>71</v>
      </c>
      <c r="AM1654" s="3" t="s">
        <v>69</v>
      </c>
      <c r="AN1654" s="3" t="s">
        <v>87</v>
      </c>
      <c r="AO1654" s="3" t="s">
        <v>73</v>
      </c>
      <c r="AP1654" s="3" t="s">
        <v>73</v>
      </c>
      <c r="AQ1654" s="23">
        <v>45401.665277777778</v>
      </c>
      <c r="AR1654" s="3"/>
      <c r="AS1654" s="23"/>
      <c r="AT1654" s="23"/>
      <c r="AU1654" s="3" t="s">
        <v>351</v>
      </c>
      <c r="AV1654" s="3" t="s">
        <v>7749</v>
      </c>
      <c r="AW1654" s="3" t="s">
        <v>1323</v>
      </c>
      <c r="AX1654" s="3">
        <v>4.7210000000000001</v>
      </c>
      <c r="AY1654" s="3">
        <v>-74.926000000000002</v>
      </c>
      <c r="AZ1654" s="8" t="str">
        <f>+CONCATENATE("Reportan apertura en el enlace ",Tabla4[[#This Row],[Enlace]]," en el ",Tabla4[[#This Row],[Distancia óptica]]," ocasionado por ",Tabla4[[#This Row],[Causa del daño]])</f>
        <v>Reportan apertura en el enlace Mariquita - Líbano en el Km 47,2 desde Guayabal ocasionado por Falla en la Red FiOp</v>
      </c>
      <c r="BA1654" s="8" t="str">
        <f>+CONCATENATE("Para dar solución al incidente ",Tabla4[[#This Row],[Solución]])</f>
        <v xml:space="preserve">Para dar solución al incidente Para dar solucion se refusiona hilos en caja de empalme </v>
      </c>
      <c r="BB1654" s="3" t="str">
        <f>+_xlfn.CONCAT(Tabla4[[#This Row],[Causa Raiz]]," ",Tabla4[[#This Row],[Solución2]]," (",Tabla4[[#This Row],[Anillo]],"- Cabecera: ",Tabla4[[#This Row],[Cabecera]],"- Operador: ",Tabla4[[#This Row],[Operador]],")")</f>
        <v>Reportan apertura en el enlace Mariquita - Líbano en el Km 47,2 desde Guayabal ocasionado por Falla en la Red FiOp Para dar solución al incidente Para dar solucion se refusiona hilos en caja de empalme  (TRONCAL- Cabecera: LIBANO- Operador: Colombia Telecomunicaciones)</v>
      </c>
    </row>
    <row r="1655" spans="1:54" s="2" customFormat="1" ht="156.75">
      <c r="A1655" s="38">
        <f t="shared" si="159"/>
        <v>1654</v>
      </c>
      <c r="B1655" s="3">
        <v>8514113</v>
      </c>
      <c r="C1655" s="3" t="s">
        <v>163</v>
      </c>
      <c r="D1655" s="23">
        <v>45399.8125</v>
      </c>
      <c r="E1655" s="23">
        <v>45399.923611111109</v>
      </c>
      <c r="F1655" s="1">
        <f t="shared" ca="1" si="164"/>
        <v>0.11111111110949423</v>
      </c>
      <c r="G1655" s="3" t="s">
        <v>164</v>
      </c>
      <c r="H1655" s="41" t="s">
        <v>165</v>
      </c>
      <c r="I1655" s="40" t="s">
        <v>7810</v>
      </c>
      <c r="J1655" s="5" t="s">
        <v>167</v>
      </c>
      <c r="K1655" s="3" t="s">
        <v>168</v>
      </c>
      <c r="L1655" s="9" t="s">
        <v>58</v>
      </c>
      <c r="M1655" s="3" t="s">
        <v>987</v>
      </c>
      <c r="N1655" s="3" t="s">
        <v>2058</v>
      </c>
      <c r="O1655" s="3" t="s">
        <v>7811</v>
      </c>
      <c r="P1655" s="3"/>
      <c r="Q1655" s="4" t="s">
        <v>7812</v>
      </c>
      <c r="R1655" s="3" t="s">
        <v>992</v>
      </c>
      <c r="S1655" s="3" t="s">
        <v>175</v>
      </c>
      <c r="T1655" s="3" t="s">
        <v>146</v>
      </c>
      <c r="U1655" s="3" t="s">
        <v>1421</v>
      </c>
      <c r="V1655" s="22" t="str">
        <f t="shared" si="163"/>
        <v>RDFO; Hora de aviso: 19:30 17/04/2024; Solución: a espera de causa y solucion por parte del operador; Hora de solución: 22:10 17/04/2024; Causa: Falla en la Red FiOp</v>
      </c>
      <c r="W1655" s="4" t="s">
        <v>178</v>
      </c>
      <c r="X1655" s="3"/>
      <c r="Y1655" s="3"/>
      <c r="Z1655" s="3" t="s">
        <v>69</v>
      </c>
      <c r="AA1655" s="3" t="s">
        <v>71</v>
      </c>
      <c r="AB1655" s="3">
        <v>0</v>
      </c>
      <c r="AC1655" s="3"/>
      <c r="AD1655" s="6">
        <v>0</v>
      </c>
      <c r="AE1655" s="7"/>
      <c r="AF1655" s="7"/>
      <c r="AG1655" s="6">
        <f>Tabla4[[#This Row],[Tiempo Parada de Reloj]]+Tabla4[[#This Row],[Tiempo Autorizado por Telefonica (no Máximo)]]</f>
        <v>0</v>
      </c>
      <c r="AH1655" s="7">
        <f t="shared" ca="1" si="160"/>
        <v>0.11111111110949423</v>
      </c>
      <c r="AI1655" s="8">
        <f t="shared" si="161"/>
        <v>0</v>
      </c>
      <c r="AJ1655" s="8">
        <f t="shared" ca="1" si="162"/>
        <v>2.6666666666278616</v>
      </c>
      <c r="AK1655" s="3" t="s">
        <v>87</v>
      </c>
      <c r="AL1655" s="3" t="s">
        <v>70</v>
      </c>
      <c r="AM1655" s="3" t="s">
        <v>120</v>
      </c>
      <c r="AN1655" s="3"/>
      <c r="AO1655" s="3"/>
      <c r="AP1655" s="3"/>
      <c r="AQ1655" s="23">
        <f ca="1">NOW()</f>
        <v>45503.696834953706</v>
      </c>
      <c r="AR1655" s="3"/>
      <c r="AS1655" s="23"/>
      <c r="AT1655" s="23"/>
      <c r="AU1655" s="3" t="s">
        <v>168</v>
      </c>
      <c r="AV1655" s="3"/>
      <c r="AW1655" s="3" t="s">
        <v>1323</v>
      </c>
      <c r="AX1655" s="3" t="s">
        <v>69</v>
      </c>
      <c r="AY1655" s="3" t="s">
        <v>69</v>
      </c>
      <c r="AZ1655" s="8" t="str">
        <f>+CONCATENATE("Reportan apertura en el enlace ",Tabla4[[#This Row],[Enlace]]," en el ",Tabla4[[#This Row],[Distancia óptica]]," ocasionado por ",Tabla4[[#This Row],[Causa del daño]])</f>
        <v>Reportan apertura en el enlace Florencia - La fragua en el  ocasionado por Falla en la Red FiOp</v>
      </c>
      <c r="BA1655" s="8" t="str">
        <f>+CONCATENATE("Para dar solución al incidente ",Tabla4[[#This Row],[Solución]])</f>
        <v>Para dar solución al incidente a espera de causa y solucion por parte del operador</v>
      </c>
      <c r="BB1655" s="3" t="str">
        <f>+_xlfn.CONCAT(Tabla4[[#This Row],[Causa Raiz]]," ",Tabla4[[#This Row],[Solución2]]," (",Tabla4[[#This Row],[Anillo]],"- Cabecera: ",Tabla4[[#This Row],[Cabecera]],"- Operador: ",Tabla4[[#This Row],[Operador]],")")</f>
        <v>Reportan apertura en el enlace Florencia - La fragua en el  ocasionado por Falla en la Red FiOp Para dar solución al incidente a espera de causa y solucion por parte del operador (TRONCAL- Cabecera: - Operador: Telmex - Claro)</v>
      </c>
    </row>
    <row r="1656" spans="1:54" s="2" customFormat="1" ht="199.5">
      <c r="A1656" s="38">
        <f t="shared" si="159"/>
        <v>1655</v>
      </c>
      <c r="B1656" s="3">
        <v>8514258</v>
      </c>
      <c r="C1656" s="3" t="s">
        <v>163</v>
      </c>
      <c r="D1656" s="23">
        <v>45399.680555555555</v>
      </c>
      <c r="E1656" s="23">
        <v>45400.520833333336</v>
      </c>
      <c r="F1656" s="1">
        <f t="shared" ca="1" si="164"/>
        <v>0.84027777778101154</v>
      </c>
      <c r="G1656" s="3" t="s">
        <v>55</v>
      </c>
      <c r="H1656" s="41"/>
      <c r="I1656" s="40"/>
      <c r="J1656" s="5" t="s">
        <v>56</v>
      </c>
      <c r="K1656" s="3" t="s">
        <v>77</v>
      </c>
      <c r="L1656" s="9" t="s">
        <v>58</v>
      </c>
      <c r="M1656" s="3" t="s">
        <v>745</v>
      </c>
      <c r="N1656" s="3" t="s">
        <v>746</v>
      </c>
      <c r="O1656" s="3" t="s">
        <v>7813</v>
      </c>
      <c r="P1656" s="3" t="s">
        <v>7814</v>
      </c>
      <c r="Q1656" s="4" t="s">
        <v>7815</v>
      </c>
      <c r="R1656" s="3" t="s">
        <v>934</v>
      </c>
      <c r="S1656" s="3" t="s">
        <v>158</v>
      </c>
      <c r="T1656" s="3" t="s">
        <v>66</v>
      </c>
      <c r="U1656" s="3" t="s">
        <v>7816</v>
      </c>
      <c r="V1656" s="22" t="str">
        <f t="shared" si="163"/>
        <v>RDFO; Hora de aviso: 16:20 17/04/2024; Solución: se realiza tendido de 240 metros de fo y dos empalmes de 48 hilos; Hora de solución: 12:30 18/04/2024; Causa: Vandalismo</v>
      </c>
      <c r="W1656" s="4" t="s">
        <v>160</v>
      </c>
      <c r="X1656" s="3"/>
      <c r="Y1656" s="3"/>
      <c r="Z1656" s="3" t="s">
        <v>69</v>
      </c>
      <c r="AA1656" s="3" t="s">
        <v>71</v>
      </c>
      <c r="AB1656" s="3">
        <v>0</v>
      </c>
      <c r="AC1656" s="3" t="s">
        <v>71</v>
      </c>
      <c r="AD1656" s="6">
        <v>0.66319444444444442</v>
      </c>
      <c r="AE1656" s="7"/>
      <c r="AF1656" s="7"/>
      <c r="AG1656" s="6">
        <f>Tabla4[[#This Row],[Tiempo Parada de Reloj]]+Tabla4[[#This Row],[Tiempo Autorizado por Telefonica (no Máximo)]]</f>
        <v>0.66319444444444442</v>
      </c>
      <c r="AH1656" s="7">
        <f t="shared" ca="1" si="160"/>
        <v>0.17708333333656712</v>
      </c>
      <c r="AI1656" s="8">
        <f t="shared" si="161"/>
        <v>15.916666666666666</v>
      </c>
      <c r="AJ1656" s="8">
        <f t="shared" ca="1" si="162"/>
        <v>4.2500000000776108</v>
      </c>
      <c r="AK1656" s="3" t="s">
        <v>87</v>
      </c>
      <c r="AL1656" s="3" t="s">
        <v>70</v>
      </c>
      <c r="AM1656" s="3" t="s">
        <v>73</v>
      </c>
      <c r="AN1656" s="3" t="s">
        <v>460</v>
      </c>
      <c r="AO1656" s="3" t="s">
        <v>98</v>
      </c>
      <c r="AP1656" s="3" t="s">
        <v>98</v>
      </c>
      <c r="AQ1656" s="23">
        <v>45402.334722222222</v>
      </c>
      <c r="AR1656" s="3"/>
      <c r="AS1656" s="23"/>
      <c r="AT1656" s="23"/>
      <c r="AU1656" s="3" t="s">
        <v>752</v>
      </c>
      <c r="AV1656" s="3" t="s">
        <v>7817</v>
      </c>
      <c r="AW1656" s="3" t="s">
        <v>135</v>
      </c>
      <c r="AX1656" s="3">
        <v>2.9449999999999998</v>
      </c>
      <c r="AY1656" s="3">
        <v>-75.283889000000002</v>
      </c>
      <c r="AZ1656" s="8" t="str">
        <f>+CONCATENATE("Reportan apertura en el enlace ",Tabla4[[#This Row],[Enlace]]," en el ",Tabla4[[#This Row],[Distancia óptica]]," ocasionado por ",Tabla4[[#This Row],[Causa del daño]])</f>
        <v>Reportan apertura en el enlace Buganbiles - Procedal en el Km 4,7 desde Bunganbiles ocasionado por Vandalismo</v>
      </c>
      <c r="BA1656" s="8" t="str">
        <f>+CONCATENATE("Para dar solución al incidente ",Tabla4[[#This Row],[Solución]])</f>
        <v>Para dar solución al incidente se realiza tendido de 240 metros de fo y dos empalmes de 48 hilos</v>
      </c>
      <c r="BB1656" s="3" t="str">
        <f>+_xlfn.CONCAT(Tabla4[[#This Row],[Causa Raiz]]," ",Tabla4[[#This Row],[Solución2]]," (",Tabla4[[#This Row],[Anillo]],"- Cabecera: ",Tabla4[[#This Row],[Cabecera]],"- Operador: ",Tabla4[[#This Row],[Operador]],")")</f>
        <v>Reportan apertura en el enlace Buganbiles - Procedal en el Km 4,7 desde Bunganbiles ocasionado por Vandalismo Para dar solución al incidente se realiza tendido de 240 metros de fo y dos empalmes de 48 hilos (Lineal- Cabecera: Procedal- Operador: Colombia Telecomunicaciones)</v>
      </c>
    </row>
    <row r="1657" spans="1:54" s="2" customFormat="1" ht="199.5">
      <c r="A1657" s="38">
        <f t="shared" si="159"/>
        <v>1656</v>
      </c>
      <c r="B1657" s="3">
        <v>8514427</v>
      </c>
      <c r="C1657" s="3" t="s">
        <v>163</v>
      </c>
      <c r="D1657" s="23">
        <v>45399.902777777781</v>
      </c>
      <c r="E1657" s="23">
        <v>45400.03125</v>
      </c>
      <c r="F1657" s="1">
        <f t="shared" ca="1" si="164"/>
        <v>0.12847222221898846</v>
      </c>
      <c r="G1657" s="3" t="s">
        <v>55</v>
      </c>
      <c r="H1657" s="41"/>
      <c r="I1657" s="40"/>
      <c r="J1657" s="5" t="s">
        <v>56</v>
      </c>
      <c r="K1657" s="3" t="s">
        <v>77</v>
      </c>
      <c r="L1657" s="9" t="s">
        <v>58</v>
      </c>
      <c r="M1657" s="3" t="s">
        <v>838</v>
      </c>
      <c r="N1657" s="3" t="s">
        <v>1365</v>
      </c>
      <c r="O1657" s="3" t="s">
        <v>7818</v>
      </c>
      <c r="P1657" s="3" t="s">
        <v>7819</v>
      </c>
      <c r="Q1657" s="4" t="s">
        <v>7820</v>
      </c>
      <c r="R1657" s="3" t="s">
        <v>796</v>
      </c>
      <c r="S1657" s="3" t="s">
        <v>249</v>
      </c>
      <c r="T1657" s="3" t="s">
        <v>66</v>
      </c>
      <c r="U1657" s="3" t="s">
        <v>7821</v>
      </c>
      <c r="V1657" s="22" t="str">
        <f t="shared" si="163"/>
        <v>RDFO; Hora de aviso: 21:40 17/04/2024; Solución: Se recuperan 1o mts e reserva y se realiza un empalme de 48 Hilos; Hora de solución: 0:45 18/04/2024; Causa: Vandalismo</v>
      </c>
      <c r="W1657" s="4" t="s">
        <v>160</v>
      </c>
      <c r="X1657" s="3"/>
      <c r="Y1657" s="3"/>
      <c r="Z1657" s="3" t="s">
        <v>69</v>
      </c>
      <c r="AA1657" s="3" t="s">
        <v>71</v>
      </c>
      <c r="AB1657" s="3">
        <v>0</v>
      </c>
      <c r="AC1657" s="3" t="s">
        <v>71</v>
      </c>
      <c r="AD1657" s="6">
        <v>0</v>
      </c>
      <c r="AE1657" s="7"/>
      <c r="AF1657" s="7"/>
      <c r="AG1657" s="6">
        <f>Tabla4[[#This Row],[Tiempo Parada de Reloj]]+Tabla4[[#This Row],[Tiempo Autorizado por Telefonica (no Máximo)]]</f>
        <v>0</v>
      </c>
      <c r="AH1657" s="7">
        <f t="shared" ca="1" si="160"/>
        <v>0.12847222221898846</v>
      </c>
      <c r="AI1657" s="8">
        <f t="shared" si="161"/>
        <v>0</v>
      </c>
      <c r="AJ1657" s="8">
        <f t="shared" ca="1" si="162"/>
        <v>3.0833333332557231</v>
      </c>
      <c r="AK1657" s="3" t="s">
        <v>87</v>
      </c>
      <c r="AL1657" s="3" t="s">
        <v>70</v>
      </c>
      <c r="AM1657" s="3" t="s">
        <v>73</v>
      </c>
      <c r="AN1657" s="3" t="s">
        <v>73</v>
      </c>
      <c r="AO1657" s="3" t="s">
        <v>88</v>
      </c>
      <c r="AP1657" s="3" t="s">
        <v>88</v>
      </c>
      <c r="AQ1657" s="23">
        <v>45405.984722222223</v>
      </c>
      <c r="AR1657" s="3"/>
      <c r="AS1657" s="23"/>
      <c r="AT1657" s="23"/>
      <c r="AU1657" s="3" t="s">
        <v>404</v>
      </c>
      <c r="AV1657" s="3" t="s">
        <v>2502</v>
      </c>
      <c r="AW1657" s="3" t="s">
        <v>307</v>
      </c>
      <c r="AX1657" s="3">
        <v>4.8322200000000004</v>
      </c>
      <c r="AY1657" s="3">
        <v>-75.681110000000004</v>
      </c>
      <c r="AZ1657" s="8" t="str">
        <f>+CONCATENATE("Reportan apertura en el enlace ",Tabla4[[#This Row],[Enlace]]," en el ",Tabla4[[#This Row],[Distancia óptica]]," ocasionado por ",Tabla4[[#This Row],[Causa del daño]])</f>
        <v>Reportan apertura en el enlace Dos quebrada - Nudo en el Km 4,890 desde Dos quebradas ocasionado por Vandalismo</v>
      </c>
      <c r="BA1657" s="8" t="str">
        <f>+CONCATENATE("Para dar solución al incidente ",Tabla4[[#This Row],[Solución]])</f>
        <v>Para dar solución al incidente Se recuperan 1o mts e reserva y se realiza un empalme de 48 Hilos</v>
      </c>
      <c r="BB1657" s="3" t="str">
        <f>+_xlfn.CONCAT(Tabla4[[#This Row],[Causa Raiz]]," ",Tabla4[[#This Row],[Solución2]]," (",Tabla4[[#This Row],[Anillo]],"- Cabecera: ",Tabla4[[#This Row],[Cabecera]],"- Operador: ",Tabla4[[#This Row],[Operador]],")")</f>
        <v>Reportan apertura en el enlace Dos quebrada - Nudo en el Km 4,890 desde Dos quebradas ocasionado por Vandalismo Para dar solución al incidente Se recuperan 1o mts e reserva y se realiza un empalme de 48 Hilos (LINEAL- Cabecera: Santa Isabel - Operador: Colombia Telecomunicaciones)</v>
      </c>
    </row>
    <row r="1658" spans="1:54" s="2" customFormat="1" ht="213.75">
      <c r="A1658" s="38">
        <f t="shared" si="159"/>
        <v>1657</v>
      </c>
      <c r="B1658" s="3">
        <v>8515460</v>
      </c>
      <c r="C1658" s="3" t="s">
        <v>163</v>
      </c>
      <c r="D1658" s="23">
        <v>45400.270833333336</v>
      </c>
      <c r="E1658" s="23">
        <v>45400.791666666664</v>
      </c>
      <c r="F1658" s="1">
        <f t="shared" ca="1" si="164"/>
        <v>0.52083333332848269</v>
      </c>
      <c r="G1658" s="3" t="s">
        <v>55</v>
      </c>
      <c r="H1658" s="41"/>
      <c r="I1658" s="40"/>
      <c r="J1658" s="5" t="s">
        <v>56</v>
      </c>
      <c r="K1658" s="3" t="s">
        <v>203</v>
      </c>
      <c r="L1658" s="9" t="s">
        <v>58</v>
      </c>
      <c r="M1658" s="3" t="s">
        <v>79</v>
      </c>
      <c r="N1658" s="3" t="s">
        <v>3100</v>
      </c>
      <c r="O1658" s="3" t="s">
        <v>1899</v>
      </c>
      <c r="P1658" s="3" t="s">
        <v>7822</v>
      </c>
      <c r="Q1658" s="4" t="s">
        <v>7823</v>
      </c>
      <c r="R1658" s="3" t="s">
        <v>741</v>
      </c>
      <c r="S1658" s="3" t="s">
        <v>210</v>
      </c>
      <c r="T1658" s="3" t="s">
        <v>66</v>
      </c>
      <c r="U1658" s="3" t="s">
        <v>7824</v>
      </c>
      <c r="V1658" s="22" t="str">
        <f t="shared" si="163"/>
        <v>RDFO; Hora de aviso: 6:30 18/04/2024; Solución: Se realiza un tendido de 1000 m de fo y se isntalan dos cajas d eempalme s de 48 hilos; Hora de solución: 19:00 18/04/2024; Causa: Vandalismo</v>
      </c>
      <c r="W1658" s="4" t="s">
        <v>213</v>
      </c>
      <c r="X1658" s="3"/>
      <c r="Y1658" s="3"/>
      <c r="Z1658" s="3" t="s">
        <v>69</v>
      </c>
      <c r="AA1658" s="3" t="s">
        <v>71</v>
      </c>
      <c r="AB1658" s="3">
        <v>0</v>
      </c>
      <c r="AC1658" s="3" t="s">
        <v>71</v>
      </c>
      <c r="AD1658" s="6">
        <v>0.3215277777777778</v>
      </c>
      <c r="AE1658" s="7"/>
      <c r="AF1658" s="7"/>
      <c r="AG1658" s="6">
        <f>Tabla4[[#This Row],[Tiempo Parada de Reloj]]+Tabla4[[#This Row],[Tiempo Autorizado por Telefonica (no Máximo)]]</f>
        <v>0.3215277777777778</v>
      </c>
      <c r="AH1658" s="7">
        <f t="shared" ca="1" si="160"/>
        <v>0.19930555555070489</v>
      </c>
      <c r="AI1658" s="8">
        <f t="shared" si="161"/>
        <v>7.7166666666666668</v>
      </c>
      <c r="AJ1658" s="8">
        <f t="shared" ca="1" si="162"/>
        <v>4.7833333332169179</v>
      </c>
      <c r="AK1658" s="3" t="s">
        <v>460</v>
      </c>
      <c r="AL1658" s="3" t="s">
        <v>70</v>
      </c>
      <c r="AM1658" s="3" t="s">
        <v>72</v>
      </c>
      <c r="AN1658" s="3" t="s">
        <v>72</v>
      </c>
      <c r="AO1658" s="3" t="s">
        <v>88</v>
      </c>
      <c r="AP1658" s="3" t="s">
        <v>88</v>
      </c>
      <c r="AQ1658" s="23">
        <v>45405.341666666667</v>
      </c>
      <c r="AR1658" s="3"/>
      <c r="AS1658" s="23"/>
      <c r="AT1658" s="23"/>
      <c r="AU1658" s="3" t="s">
        <v>710</v>
      </c>
      <c r="AV1658" s="3" t="s">
        <v>7825</v>
      </c>
      <c r="AW1658" s="3" t="s">
        <v>76</v>
      </c>
      <c r="AX1658" s="3">
        <v>5.5047800000000002</v>
      </c>
      <c r="AY1658" s="3">
        <v>-73.671509999999998</v>
      </c>
      <c r="AZ1658" s="8" t="str">
        <f>+CONCATENATE("Reportan apertura en el enlace ",Tabla4[[#This Row],[Enlace]]," en el ",Tabla4[[#This Row],[Distancia óptica]]," ocasionado por ",Tabla4[[#This Row],[Causa del daño]])</f>
        <v>Reportan apertura en el enlace Zipaquirá - Chiquinquirá en el km 38,7 desde Chiquinquirá ocasionado por Vandalismo</v>
      </c>
      <c r="BA1658" s="8" t="str">
        <f>+CONCATENATE("Para dar solución al incidente ",Tabla4[[#This Row],[Solución]])</f>
        <v>Para dar solución al incidente Se realiza un tendido de 1000 m de fo y se isntalan dos cajas d eempalme s de 48 hilos</v>
      </c>
      <c r="BB1658" s="3" t="str">
        <f>+_xlfn.CONCAT(Tabla4[[#This Row],[Causa Raiz]]," ",Tabla4[[#This Row],[Solución2]]," (",Tabla4[[#This Row],[Anillo]],"- Cabecera: ",Tabla4[[#This Row],[Cabecera]],"- Operador: ",Tabla4[[#This Row],[Operador]],")")</f>
        <v>Reportan apertura en el enlace Zipaquirá - Chiquinquirá en el km 38,7 desde Chiquinquirá ocasionado por Vandalismo Para dar solución al incidente Se realiza un tendido de 1000 m de fo y se isntalan dos cajas d eempalme s de 48 hilos (Troncal- Cabecera: Zipaquirá- Operador: Colombia Telecomunicaciones)</v>
      </c>
    </row>
    <row r="1659" spans="1:54" s="2" customFormat="1" ht="185.25">
      <c r="A1659" s="38">
        <f t="shared" si="159"/>
        <v>1658</v>
      </c>
      <c r="B1659" s="3">
        <v>8515475</v>
      </c>
      <c r="C1659" s="3" t="s">
        <v>54</v>
      </c>
      <c r="D1659" s="23">
        <v>45400.28125</v>
      </c>
      <c r="E1659" s="23">
        <v>45400.5</v>
      </c>
      <c r="F1659" s="1">
        <f t="shared" ca="1" si="164"/>
        <v>0.21875</v>
      </c>
      <c r="G1659" s="3" t="s">
        <v>55</v>
      </c>
      <c r="H1659" s="41"/>
      <c r="I1659" s="40"/>
      <c r="J1659" s="5" t="s">
        <v>56</v>
      </c>
      <c r="K1659" s="3" t="s">
        <v>138</v>
      </c>
      <c r="L1659" s="9" t="s">
        <v>78</v>
      </c>
      <c r="M1659" s="3" t="s">
        <v>139</v>
      </c>
      <c r="N1659" s="3" t="s">
        <v>140</v>
      </c>
      <c r="O1659" s="3" t="s">
        <v>7826</v>
      </c>
      <c r="P1659" s="3" t="s">
        <v>7827</v>
      </c>
      <c r="Q1659" s="4" t="s">
        <v>7828</v>
      </c>
      <c r="R1659" s="3" t="s">
        <v>1178</v>
      </c>
      <c r="S1659" s="3" t="s">
        <v>145</v>
      </c>
      <c r="T1659" s="3" t="s">
        <v>66</v>
      </c>
      <c r="U1659" s="3" t="s">
        <v>7829</v>
      </c>
      <c r="V1659" s="22" t="str">
        <f t="shared" si="163"/>
        <v>RLFO; Hora de aviso: 6:45 18/04/2024; Solución: se recuperan 20 metros de reserva y se hace un empalme de 24 hilos; Hora de solución: 12:00 18/04/2024; Causa: Vandalismo</v>
      </c>
      <c r="W1659" s="4" t="s">
        <v>199</v>
      </c>
      <c r="X1659" s="3"/>
      <c r="Y1659" s="3"/>
      <c r="Z1659" s="3" t="s">
        <v>69</v>
      </c>
      <c r="AA1659" s="3" t="s">
        <v>70</v>
      </c>
      <c r="AB1659" s="3">
        <v>8516712</v>
      </c>
      <c r="AC1659" s="3" t="s">
        <v>71</v>
      </c>
      <c r="AD1659" s="6">
        <v>5.2083333333333336E-2</v>
      </c>
      <c r="AE1659" s="7"/>
      <c r="AF1659" s="7"/>
      <c r="AG1659" s="6">
        <f>Tabla4[[#This Row],[Tiempo Parada de Reloj]]+Tabla4[[#This Row],[Tiempo Autorizado por Telefonica (no Máximo)]]</f>
        <v>5.2083333333333336E-2</v>
      </c>
      <c r="AH1659" s="7">
        <f t="shared" ca="1" si="160"/>
        <v>0.16666666666666666</v>
      </c>
      <c r="AI1659" s="8">
        <f t="shared" si="161"/>
        <v>1.25</v>
      </c>
      <c r="AJ1659" s="8">
        <f t="shared" ca="1" si="162"/>
        <v>4</v>
      </c>
      <c r="AK1659" s="3" t="s">
        <v>460</v>
      </c>
      <c r="AL1659" s="3" t="s">
        <v>71</v>
      </c>
      <c r="AM1659" s="3" t="s">
        <v>460</v>
      </c>
      <c r="AN1659" s="3" t="s">
        <v>460</v>
      </c>
      <c r="AO1659" s="3" t="s">
        <v>73</v>
      </c>
      <c r="AP1659" s="3" t="s">
        <v>73</v>
      </c>
      <c r="AQ1659" s="23">
        <v>45402.780555555553</v>
      </c>
      <c r="AR1659" s="3"/>
      <c r="AS1659" s="23"/>
      <c r="AT1659" s="23"/>
      <c r="AU1659" s="3" t="s">
        <v>200</v>
      </c>
      <c r="AV1659" s="3" t="s">
        <v>582</v>
      </c>
      <c r="AW1659" s="3" t="s">
        <v>1311</v>
      </c>
      <c r="AX1659" s="3">
        <v>3.4539300000000002</v>
      </c>
      <c r="AY1659" s="3">
        <v>-76.538150000000002</v>
      </c>
      <c r="AZ1659" s="8" t="str">
        <f>+CONCATENATE("Reportan apertura en el enlace ",Tabla4[[#This Row],[Enlace]]," en el ",Tabla4[[#This Row],[Distancia óptica]]," ocasionado por ",Tabla4[[#This Row],[Causa del daño]])</f>
        <v>Reportan apertura en el enlace Mov. CAM - Mov. Centenario en el Km 0,355 desde Centenario ocasionado por Vandalismo</v>
      </c>
      <c r="BA1659" s="8" t="str">
        <f>+CONCATENATE("Para dar solución al incidente ",Tabla4[[#This Row],[Solución]])</f>
        <v>Para dar solución al incidente se recuperan 20 metros de reserva y se hace un empalme de 24 hilos</v>
      </c>
      <c r="BB1659" s="3" t="str">
        <f>+_xlfn.CONCAT(Tabla4[[#This Row],[Causa Raiz]]," ",Tabla4[[#This Row],[Solución2]]," (",Tabla4[[#This Row],[Anillo]],"- Cabecera: ",Tabla4[[#This Row],[Cabecera]],"- Operador: ",Tabla4[[#This Row],[Operador]],")")</f>
        <v>Reportan apertura en el enlace Mov. CAM - Mov. Centenario en el Km 0,355 desde Centenario ocasionado por Vandalismo Para dar solución al incidente se recuperan 20 metros de reserva y se hace un empalme de 24 hilos (UK- Cabecera: Tequendama- Operador: Colombia Telecomunicaciones)</v>
      </c>
    </row>
    <row r="1660" spans="1:54" s="2" customFormat="1" ht="171">
      <c r="A1660" s="38">
        <f t="shared" si="159"/>
        <v>1659</v>
      </c>
      <c r="B1660" s="3">
        <v>8515710</v>
      </c>
      <c r="C1660" s="3" t="s">
        <v>92</v>
      </c>
      <c r="D1660" s="23">
        <v>45399.916666666664</v>
      </c>
      <c r="E1660" s="23">
        <v>45400.447916666664</v>
      </c>
      <c r="F1660" s="1">
        <f t="shared" ca="1" si="164"/>
        <v>0.53125</v>
      </c>
      <c r="G1660" s="3" t="s">
        <v>55</v>
      </c>
      <c r="H1660" s="41"/>
      <c r="I1660" s="40">
        <v>1317041</v>
      </c>
      <c r="J1660" s="5" t="s">
        <v>568</v>
      </c>
      <c r="K1660" s="3" t="s">
        <v>568</v>
      </c>
      <c r="L1660" s="9" t="s">
        <v>58</v>
      </c>
      <c r="M1660" s="3" t="s">
        <v>3421</v>
      </c>
      <c r="N1660" s="3" t="s">
        <v>3421</v>
      </c>
      <c r="O1660" s="3" t="s">
        <v>958</v>
      </c>
      <c r="P1660" s="3" t="s">
        <v>7830</v>
      </c>
      <c r="Q1660" s="4" t="s">
        <v>7831</v>
      </c>
      <c r="R1660" s="3" t="s">
        <v>5094</v>
      </c>
      <c r="S1660" s="3" t="s">
        <v>574</v>
      </c>
      <c r="T1660" s="3" t="s">
        <v>513</v>
      </c>
      <c r="U1660" s="3" t="s">
        <v>1385</v>
      </c>
      <c r="V1660" s="22" t="str">
        <f t="shared" si="163"/>
        <v>RTNFO; Hora de aviso: 22:00 17/04/2024; Solución: Se recupera reserva y se hace un empalme de continuidad de 48 hilos; Hora de solución: 10:45 18/04/2024; Causa: Desastre Natural</v>
      </c>
      <c r="W1660" s="4" t="s">
        <v>576</v>
      </c>
      <c r="X1660" s="3"/>
      <c r="Y1660" s="3"/>
      <c r="Z1660" s="3" t="s">
        <v>69</v>
      </c>
      <c r="AA1660" s="3" t="s">
        <v>71</v>
      </c>
      <c r="AB1660" s="3">
        <v>0</v>
      </c>
      <c r="AC1660" s="3" t="s">
        <v>71</v>
      </c>
      <c r="AD1660" s="6">
        <v>0.33333333333333331</v>
      </c>
      <c r="AE1660" s="7"/>
      <c r="AF1660" s="7"/>
      <c r="AG1660" s="6">
        <f>Tabla4[[#This Row],[Tiempo Parada de Reloj]]+Tabla4[[#This Row],[Tiempo Autorizado por Telefonica (no Máximo)]]</f>
        <v>0.33333333333333331</v>
      </c>
      <c r="AH1660" s="7">
        <f t="shared" ca="1" si="160"/>
        <v>0.19791666666666669</v>
      </c>
      <c r="AI1660" s="8">
        <f t="shared" si="161"/>
        <v>8</v>
      </c>
      <c r="AJ1660" s="8">
        <f t="shared" ca="1" si="162"/>
        <v>4.75</v>
      </c>
      <c r="AK1660" s="3" t="s">
        <v>460</v>
      </c>
      <c r="AL1660" s="3" t="s">
        <v>70</v>
      </c>
      <c r="AM1660" s="3" t="s">
        <v>460</v>
      </c>
      <c r="AN1660" s="3" t="s">
        <v>460</v>
      </c>
      <c r="AO1660" s="3" t="s">
        <v>98</v>
      </c>
      <c r="AP1660" s="3" t="s">
        <v>98</v>
      </c>
      <c r="AQ1660" s="23">
        <v>45401.538194444445</v>
      </c>
      <c r="AR1660" s="3"/>
      <c r="AS1660" s="23"/>
      <c r="AT1660" s="23"/>
      <c r="AU1660" s="3" t="s">
        <v>568</v>
      </c>
      <c r="AV1660" s="3" t="s">
        <v>7832</v>
      </c>
      <c r="AW1660" s="3" t="s">
        <v>1323</v>
      </c>
      <c r="AX1660" s="3">
        <v>6.3616700000000002</v>
      </c>
      <c r="AY1660" s="3">
        <v>-71.668940000000006</v>
      </c>
      <c r="AZ1660" s="8" t="str">
        <f>+CONCATENATE("Reportan apertura en el enlace ",Tabla4[[#This Row],[Enlace]]," en el ",Tabla4[[#This Row],[Distancia óptica]]," ocasionado por ",Tabla4[[#This Row],[Causa del daño]])</f>
        <v>Reportan apertura en el enlace Sogamoso - Arauca en el Km 17,3 desde Tame ocasionado por Desastre Natural</v>
      </c>
      <c r="BA1660" s="8" t="str">
        <f>+CONCATENATE("Para dar solución al incidente ",Tabla4[[#This Row],[Solución]])</f>
        <v>Para dar solución al incidente Se recupera reserva y se hace un empalme de continuidad de 48 hilos</v>
      </c>
      <c r="BB1660" s="3" t="str">
        <f>+_xlfn.CONCAT(Tabla4[[#This Row],[Causa Raiz]]," ",Tabla4[[#This Row],[Solución2]]," (",Tabla4[[#This Row],[Anillo]],"- Cabecera: ",Tabla4[[#This Row],[Cabecera]],"- Operador: ",Tabla4[[#This Row],[Operador]],")")</f>
        <v>Reportan apertura en el enlace Sogamoso - Arauca en el Km 17,3 desde Tame ocasionado por Desastre Natural Para dar solución al incidente Se recupera reserva y se hace un empalme de continuidad de 48 hilos (TRONCAL- Cabecera: sogamoso- Operador: Azteca)</v>
      </c>
    </row>
    <row r="1661" spans="1:54" s="2" customFormat="1" ht="199.5">
      <c r="A1661" s="38">
        <f t="shared" si="159"/>
        <v>1660</v>
      </c>
      <c r="B1661" s="3">
        <v>8515152</v>
      </c>
      <c r="C1661" s="3" t="s">
        <v>54</v>
      </c>
      <c r="D1661" s="23">
        <v>45400.388888888891</v>
      </c>
      <c r="E1661" s="23">
        <v>45400.684027777781</v>
      </c>
      <c r="F1661" s="1">
        <f t="shared" ca="1" si="164"/>
        <v>0.29513888889050577</v>
      </c>
      <c r="G1661" s="3" t="s">
        <v>55</v>
      </c>
      <c r="H1661" s="41"/>
      <c r="I1661" s="40"/>
      <c r="J1661" s="5" t="s">
        <v>56</v>
      </c>
      <c r="K1661" s="3" t="s">
        <v>77</v>
      </c>
      <c r="L1661" s="9" t="s">
        <v>58</v>
      </c>
      <c r="M1661" s="3" t="s">
        <v>283</v>
      </c>
      <c r="N1661" s="3" t="s">
        <v>284</v>
      </c>
      <c r="O1661" s="3" t="s">
        <v>7833</v>
      </c>
      <c r="P1661" s="3" t="s">
        <v>7834</v>
      </c>
      <c r="Q1661" s="4" t="s">
        <v>7835</v>
      </c>
      <c r="R1661" s="3" t="s">
        <v>400</v>
      </c>
      <c r="S1661" s="3" t="s">
        <v>249</v>
      </c>
      <c r="T1661" s="3" t="s">
        <v>66</v>
      </c>
      <c r="U1661" s="3" t="s">
        <v>7836</v>
      </c>
      <c r="V1661" s="22" t="str">
        <f t="shared" si="163"/>
        <v>RLFO; Hora de aviso: 9:20 18/04/2024; Solución: Se recupera 40 mts de reserva y se instala una caja de empalme de 24 hilos.; Hora de solución: 16:25 18/04/2024; Causa: Vandalismo</v>
      </c>
      <c r="W1661" s="4" t="s">
        <v>160</v>
      </c>
      <c r="X1661" s="3"/>
      <c r="Y1661" s="3"/>
      <c r="Z1661" s="3" t="s">
        <v>69</v>
      </c>
      <c r="AA1661" s="3" t="s">
        <v>70</v>
      </c>
      <c r="AB1661" s="3">
        <v>8515152</v>
      </c>
      <c r="AC1661" s="3" t="s">
        <v>71</v>
      </c>
      <c r="AD1661" s="6">
        <v>0</v>
      </c>
      <c r="AE1661" s="7"/>
      <c r="AF1661" s="7"/>
      <c r="AG1661" s="6">
        <f>Tabla4[[#This Row],[Tiempo Parada de Reloj]]+Tabla4[[#This Row],[Tiempo Autorizado por Telefonica (no Máximo)]]</f>
        <v>0</v>
      </c>
      <c r="AH1661" s="7">
        <f t="shared" ca="1" si="160"/>
        <v>0.29513888889050577</v>
      </c>
      <c r="AI1661" s="8">
        <f t="shared" si="161"/>
        <v>0</v>
      </c>
      <c r="AJ1661" s="8">
        <f t="shared" ca="1" si="162"/>
        <v>7.0833333333721384</v>
      </c>
      <c r="AK1661" s="3" t="s">
        <v>460</v>
      </c>
      <c r="AL1661" s="3" t="s">
        <v>70</v>
      </c>
      <c r="AM1661" s="3" t="s">
        <v>72</v>
      </c>
      <c r="AN1661" s="3" t="s">
        <v>72</v>
      </c>
      <c r="AO1661" s="3" t="s">
        <v>73</v>
      </c>
      <c r="AP1661" s="3" t="s">
        <v>73</v>
      </c>
      <c r="AQ1661" s="23">
        <v>45403.65</v>
      </c>
      <c r="AR1661" s="3"/>
      <c r="AS1661" s="23"/>
      <c r="AT1661" s="23"/>
      <c r="AU1661" s="3" t="s">
        <v>404</v>
      </c>
      <c r="AV1661" s="3" t="s">
        <v>7805</v>
      </c>
      <c r="AW1661" s="3" t="s">
        <v>7837</v>
      </c>
      <c r="AX1661" s="3">
        <v>4.5441000000000003</v>
      </c>
      <c r="AY1661" s="3">
        <v>-75.676699999999997</v>
      </c>
      <c r="AZ1661" s="8" t="str">
        <f>+CONCATENATE("Reportan apertura en el enlace ",Tabla4[[#This Row],[Enlace]]," en el ",Tabla4[[#This Row],[Distancia óptica]]," ocasionado por ",Tabla4[[#This Row],[Causa del daño]])</f>
        <v>Reportan apertura en el enlace limonar - El Bosque en el Km 1,186 desde Limonar ocasionado por Vandalismo</v>
      </c>
      <c r="BA1661" s="8" t="str">
        <f>+CONCATENATE("Para dar solución al incidente ",Tabla4[[#This Row],[Solución]])</f>
        <v>Para dar solución al incidente Se recupera 40 mts de reserva y se instala una caja de empalme de 24 hilos.</v>
      </c>
      <c r="BB1661" s="3" t="str">
        <f>+_xlfn.CONCAT(Tabla4[[#This Row],[Causa Raiz]]," ",Tabla4[[#This Row],[Solución2]]," (",Tabla4[[#This Row],[Anillo]],"- Cabecera: ",Tabla4[[#This Row],[Cabecera]],"- Operador: ",Tabla4[[#This Row],[Operador]],")")</f>
        <v>Reportan apertura en el enlace limonar - El Bosque en el Km 1,186 desde Limonar ocasionado por Vandalismo Para dar solución al incidente Se recupera 40 mts de reserva y se instala una caja de empalme de 24 hilos. (linela- Cabecera: limonar - Operador: Colombia Telecomunicaciones)</v>
      </c>
    </row>
    <row r="1662" spans="1:54" s="2" customFormat="1" ht="185.25">
      <c r="A1662" s="38">
        <f t="shared" si="159"/>
        <v>1661</v>
      </c>
      <c r="B1662" s="3">
        <v>8510549</v>
      </c>
      <c r="C1662" s="3" t="s">
        <v>54</v>
      </c>
      <c r="D1662" s="23">
        <v>45400.434027777781</v>
      </c>
      <c r="E1662" s="23">
        <v>45400.53125</v>
      </c>
      <c r="F1662" s="1">
        <f t="shared" ca="1" si="164"/>
        <v>9.7222222218988463E-2</v>
      </c>
      <c r="G1662" s="3" t="s">
        <v>55</v>
      </c>
      <c r="H1662" s="41"/>
      <c r="I1662" s="40"/>
      <c r="J1662" s="5" t="s">
        <v>56</v>
      </c>
      <c r="K1662" s="3" t="s">
        <v>93</v>
      </c>
      <c r="L1662" s="9" t="s">
        <v>78</v>
      </c>
      <c r="M1662" s="3" t="s">
        <v>79</v>
      </c>
      <c r="N1662" s="3" t="s">
        <v>771</v>
      </c>
      <c r="O1662" s="3" t="s">
        <v>7838</v>
      </c>
      <c r="P1662" s="3" t="s">
        <v>7839</v>
      </c>
      <c r="Q1662" s="4" t="s">
        <v>7840</v>
      </c>
      <c r="R1662" s="3" t="s">
        <v>775</v>
      </c>
      <c r="S1662" s="3" t="s">
        <v>65</v>
      </c>
      <c r="T1662" s="3" t="s">
        <v>256</v>
      </c>
      <c r="U1662" s="3" t="s">
        <v>7841</v>
      </c>
      <c r="V1662" s="22" t="str">
        <f t="shared" si="163"/>
        <v>RLFO; Hora de aviso: 10:25 18/04/2024; Solución: rehacer empalme de continuidad; Hora de solución: 12:45 18/04/2024; Causa: Falla de Empalme de FiOp</v>
      </c>
      <c r="W1662" s="4" t="s">
        <v>68</v>
      </c>
      <c r="X1662" s="3"/>
      <c r="Y1662" s="3"/>
      <c r="Z1662" s="3" t="s">
        <v>69</v>
      </c>
      <c r="AA1662" s="3" t="s">
        <v>70</v>
      </c>
      <c r="AB1662" s="3">
        <v>8510549</v>
      </c>
      <c r="AC1662" s="3" t="s">
        <v>71</v>
      </c>
      <c r="AD1662" s="6">
        <v>0</v>
      </c>
      <c r="AE1662" s="7"/>
      <c r="AF1662" s="7"/>
      <c r="AG1662" s="6">
        <f>Tabla4[[#This Row],[Tiempo Parada de Reloj]]+Tabla4[[#This Row],[Tiempo Autorizado por Telefonica (no Máximo)]]</f>
        <v>0</v>
      </c>
      <c r="AH1662" s="7">
        <f t="shared" ca="1" si="160"/>
        <v>9.7222222218988463E-2</v>
      </c>
      <c r="AI1662" s="8">
        <f t="shared" si="161"/>
        <v>0</v>
      </c>
      <c r="AJ1662" s="8">
        <f t="shared" ca="1" si="162"/>
        <v>2.3333333332557231</v>
      </c>
      <c r="AK1662" s="3" t="s">
        <v>460</v>
      </c>
      <c r="AL1662" s="3" t="s">
        <v>70</v>
      </c>
      <c r="AM1662" s="3" t="s">
        <v>460</v>
      </c>
      <c r="AN1662" s="3" t="s">
        <v>460</v>
      </c>
      <c r="AO1662" s="3" t="s">
        <v>73</v>
      </c>
      <c r="AP1662" s="3" t="s">
        <v>73</v>
      </c>
      <c r="AQ1662" s="23">
        <v>45400.914583333331</v>
      </c>
      <c r="AR1662" s="3"/>
      <c r="AS1662" s="23"/>
      <c r="AT1662" s="23"/>
      <c r="AU1662" s="3" t="s">
        <v>100</v>
      </c>
      <c r="AV1662" s="3" t="s">
        <v>757</v>
      </c>
      <c r="AW1662" s="3" t="s">
        <v>474</v>
      </c>
      <c r="AX1662" s="3">
        <v>4.62744</v>
      </c>
      <c r="AY1662" s="3">
        <v>-74.170569999999998</v>
      </c>
      <c r="AZ1662" s="8" t="str">
        <f>+CONCATENATE("Reportan apertura en el enlace ",Tabla4[[#This Row],[Enlace]]," en el ",Tabla4[[#This Row],[Distancia óptica]]," ocasionado por ",Tabla4[[#This Row],[Causa del daño]])</f>
        <v>Reportan apertura en el enlace Mov.la Arboleda Bosa - Mov. Britalia Sur en el Km 0,782 desde britalia sur  ocasionado por Falla de Empalme de FiOp</v>
      </c>
      <c r="BA1662" s="8" t="str">
        <f>+CONCATENATE("Para dar solución al incidente ",Tabla4[[#This Row],[Solución]])</f>
        <v>Para dar solución al incidente rehacer empalme de continuidad</v>
      </c>
      <c r="BB1662" s="3" t="str">
        <f>+_xlfn.CONCAT(Tabla4[[#This Row],[Causa Raiz]]," ",Tabla4[[#This Row],[Solución2]]," (",Tabla4[[#This Row],[Anillo]],"- Cabecera: ",Tabla4[[#This Row],[Cabecera]],"- Operador: ",Tabla4[[#This Row],[Operador]],")")</f>
        <v>Reportan apertura en el enlace Mov.la Arboleda Bosa - Mov. Britalia Sur en el Km 0,782 desde britalia sur  ocasionado por Falla de Empalme de FiOp Para dar solución al incidente rehacer empalme de continuidad (Anillo 64- Cabecera: Asturias- Operador: Colombia Telecomunicaciones)</v>
      </c>
    </row>
    <row r="1663" spans="1:54" s="2" customFormat="1" ht="171">
      <c r="A1663" s="38">
        <f t="shared" si="159"/>
        <v>1662</v>
      </c>
      <c r="B1663" s="3">
        <v>8515964</v>
      </c>
      <c r="C1663" s="3" t="s">
        <v>54</v>
      </c>
      <c r="D1663" s="23">
        <v>45400.444444444445</v>
      </c>
      <c r="E1663" s="23">
        <v>45401.225694444445</v>
      </c>
      <c r="F1663" s="1">
        <f t="shared" ca="1" si="164"/>
        <v>0.78125</v>
      </c>
      <c r="G1663" s="3" t="s">
        <v>55</v>
      </c>
      <c r="H1663" s="41"/>
      <c r="I1663" s="40"/>
      <c r="J1663" s="5" t="s">
        <v>56</v>
      </c>
      <c r="K1663" s="3" t="s">
        <v>203</v>
      </c>
      <c r="L1663" s="9" t="s">
        <v>58</v>
      </c>
      <c r="M1663" s="3" t="s">
        <v>169</v>
      </c>
      <c r="N1663" s="3" t="s">
        <v>7842</v>
      </c>
      <c r="O1663" s="3" t="s">
        <v>7843</v>
      </c>
      <c r="P1663" s="3" t="s">
        <v>7844</v>
      </c>
      <c r="Q1663" s="4" t="s">
        <v>7845</v>
      </c>
      <c r="R1663" s="3" t="s">
        <v>174</v>
      </c>
      <c r="S1663" s="3" t="s">
        <v>210</v>
      </c>
      <c r="T1663" s="3" t="s">
        <v>513</v>
      </c>
      <c r="U1663" s="3" t="s">
        <v>7846</v>
      </c>
      <c r="V1663" s="22" t="str">
        <f t="shared" si="163"/>
        <v>RLFO; Hora de aviso: 10:40 18/04/2024; Solución: Se instala 40 m de fibra 24 hilos y dos cajas de empalmes de 24 hilos; Hora de solución: 5:25 19/04/2024; Causa: Desastre Natural</v>
      </c>
      <c r="W1663" s="4" t="s">
        <v>7847</v>
      </c>
      <c r="X1663" s="3" t="s">
        <v>7848</v>
      </c>
      <c r="Y1663" s="3" t="s">
        <v>7849</v>
      </c>
      <c r="Z1663" s="3" t="s">
        <v>119</v>
      </c>
      <c r="AA1663" s="3" t="s">
        <v>70</v>
      </c>
      <c r="AB1663" s="3">
        <v>8515964</v>
      </c>
      <c r="AC1663" s="3" t="s">
        <v>71</v>
      </c>
      <c r="AD1663" s="6">
        <v>0.60972222222222228</v>
      </c>
      <c r="AE1663" s="7">
        <v>4.8611111111111112E-3</v>
      </c>
      <c r="AF1663" s="7" t="s">
        <v>3354</v>
      </c>
      <c r="AG1663" s="6">
        <f>Tabla4[[#This Row],[Tiempo Parada de Reloj]]+Tabla4[[#This Row],[Tiempo Autorizado por Telefonica (no Máximo)]]</f>
        <v>0.61458333333333337</v>
      </c>
      <c r="AH1663" s="7">
        <f t="shared" ca="1" si="160"/>
        <v>0.17152777777777772</v>
      </c>
      <c r="AI1663" s="8">
        <f t="shared" si="161"/>
        <v>14.633333333333335</v>
      </c>
      <c r="AJ1663" s="8">
        <f t="shared" ca="1" si="162"/>
        <v>4.1166666666666654</v>
      </c>
      <c r="AK1663" s="3" t="s">
        <v>460</v>
      </c>
      <c r="AL1663" s="3" t="s">
        <v>70</v>
      </c>
      <c r="AM1663" s="3" t="s">
        <v>98</v>
      </c>
      <c r="AN1663" s="3" t="s">
        <v>98</v>
      </c>
      <c r="AO1663" s="3" t="s">
        <v>98</v>
      </c>
      <c r="AP1663" s="3" t="s">
        <v>73</v>
      </c>
      <c r="AQ1663" s="23">
        <v>45404.908333333333</v>
      </c>
      <c r="AR1663" s="3"/>
      <c r="AS1663" s="23"/>
      <c r="AT1663" s="23"/>
      <c r="AU1663" s="3" t="s">
        <v>192</v>
      </c>
      <c r="AV1663" s="3" t="s">
        <v>7850</v>
      </c>
      <c r="AW1663" s="3" t="s">
        <v>135</v>
      </c>
      <c r="AX1663" s="3">
        <v>7.8682850000000002</v>
      </c>
      <c r="AY1663" s="3">
        <v>-72.499996999999993</v>
      </c>
      <c r="AZ1663" s="8" t="str">
        <f>+CONCATENATE("Reportan apertura en el enlace ",Tabla4[[#This Row],[Enlace]]," en el ",Tabla4[[#This Row],[Distancia óptica]]," ocasionado por ",Tabla4[[#This Row],[Causa del daño]])</f>
        <v>Reportan apertura en el enlace Av 0 - Patios en el Km 3,04 desde av 0  ocasionado por Desastre Natural</v>
      </c>
      <c r="BA1663" s="8" t="str">
        <f>+CONCATENATE("Para dar solución al incidente ",Tabla4[[#This Row],[Solución]])</f>
        <v>Para dar solución al incidente Se instala 40 m de fibra 24 hilos y dos cajas de empalmes de 24 hilos</v>
      </c>
      <c r="BB1663" s="3" t="str">
        <f>+_xlfn.CONCAT(Tabla4[[#This Row],[Causa Raiz]]," ",Tabla4[[#This Row],[Solución2]]," (",Tabla4[[#This Row],[Anillo]],"- Cabecera: ",Tabla4[[#This Row],[Cabecera]],"- Operador: ",Tabla4[[#This Row],[Operador]],")")</f>
        <v>Reportan apertura en el enlace Av 0 - Patios en el Km 3,04 desde av 0  ocasionado por Desastre Natural Para dar solución al incidente Se instala 40 m de fibra 24 hilos y dos cajas de empalmes de 24 hilos (Lineal- Cabecera: Av. Cero- Operador: Colombia Telecomunicaciones)</v>
      </c>
    </row>
    <row r="1664" spans="1:54" s="2" customFormat="1" ht="185.25">
      <c r="A1664" s="38">
        <f t="shared" si="159"/>
        <v>1663</v>
      </c>
      <c r="B1664" s="3">
        <v>8515701</v>
      </c>
      <c r="C1664" s="3" t="s">
        <v>54</v>
      </c>
      <c r="D1664" s="23">
        <v>45400.475694444445</v>
      </c>
      <c r="E1664" s="23">
        <v>45400.541666666664</v>
      </c>
      <c r="F1664" s="1">
        <f t="shared" ca="1" si="164"/>
        <v>6.5972222218988463E-2</v>
      </c>
      <c r="G1664" s="3" t="s">
        <v>55</v>
      </c>
      <c r="H1664" s="41"/>
      <c r="I1664" s="40"/>
      <c r="J1664" s="5" t="s">
        <v>56</v>
      </c>
      <c r="K1664" s="3" t="s">
        <v>359</v>
      </c>
      <c r="L1664" s="9" t="s">
        <v>78</v>
      </c>
      <c r="M1664" s="3" t="s">
        <v>360</v>
      </c>
      <c r="N1664" s="3" t="s">
        <v>483</v>
      </c>
      <c r="O1664" s="3" t="s">
        <v>7851</v>
      </c>
      <c r="P1664" s="3" t="s">
        <v>7852</v>
      </c>
      <c r="Q1664" s="4" t="s">
        <v>7853</v>
      </c>
      <c r="R1664" s="3" t="s">
        <v>1420</v>
      </c>
      <c r="S1664" s="3" t="s">
        <v>366</v>
      </c>
      <c r="T1664" s="3" t="s">
        <v>66</v>
      </c>
      <c r="U1664" s="3" t="s">
        <v>5420</v>
      </c>
      <c r="V1664" s="22" t="str">
        <f t="shared" si="163"/>
        <v>RLFO; Hora de aviso: 11:25 18/04/2024; Solución: Se instala una caja de empalme de 48 hilos.; Hora de solución: 13:00 18/04/2024; Causa: Vandalismo</v>
      </c>
      <c r="W1664" s="4" t="s">
        <v>423</v>
      </c>
      <c r="X1664" s="3"/>
      <c r="Y1664" s="3"/>
      <c r="Z1664" s="3" t="s">
        <v>69</v>
      </c>
      <c r="AA1664" s="3" t="s">
        <v>70</v>
      </c>
      <c r="AB1664" s="3">
        <v>8515701</v>
      </c>
      <c r="AC1664" s="3" t="s">
        <v>71</v>
      </c>
      <c r="AD1664" s="6">
        <v>0</v>
      </c>
      <c r="AE1664" s="7"/>
      <c r="AF1664" s="7"/>
      <c r="AG1664" s="6">
        <f>Tabla4[[#This Row],[Tiempo Parada de Reloj]]+Tabla4[[#This Row],[Tiempo Autorizado por Telefonica (no Máximo)]]</f>
        <v>0</v>
      </c>
      <c r="AH1664" s="7">
        <f t="shared" ca="1" si="160"/>
        <v>6.5972222218988463E-2</v>
      </c>
      <c r="AI1664" s="8">
        <f t="shared" si="161"/>
        <v>0</v>
      </c>
      <c r="AJ1664" s="8">
        <f t="shared" ca="1" si="162"/>
        <v>1.5833333332557231</v>
      </c>
      <c r="AK1664" s="3" t="s">
        <v>460</v>
      </c>
      <c r="AL1664" s="3" t="s">
        <v>70</v>
      </c>
      <c r="AM1664" s="3" t="s">
        <v>72</v>
      </c>
      <c r="AN1664" s="3" t="s">
        <v>72</v>
      </c>
      <c r="AO1664" s="3" t="s">
        <v>98</v>
      </c>
      <c r="AP1664" s="3" t="s">
        <v>98</v>
      </c>
      <c r="AQ1664" s="23">
        <v>45402.268055555556</v>
      </c>
      <c r="AR1664" s="3"/>
      <c r="AS1664" s="23"/>
      <c r="AT1664" s="23"/>
      <c r="AU1664" s="3" t="s">
        <v>2822</v>
      </c>
      <c r="AV1664" s="3" t="s">
        <v>7854</v>
      </c>
      <c r="AW1664" s="3" t="s">
        <v>135</v>
      </c>
      <c r="AX1664" s="3">
        <v>6.2314400000000001</v>
      </c>
      <c r="AY1664" s="3">
        <v>-75.557029999999997</v>
      </c>
      <c r="AZ1664" s="8" t="str">
        <f>+CONCATENATE("Reportan apertura en el enlace ",Tabla4[[#This Row],[Enlace]]," en el ",Tabla4[[#This Row],[Distancia óptica]]," ocasionado por ",Tabla4[[#This Row],[Causa del daño]])</f>
        <v>Reportan apertura en el enlace Mov. cataluña - Mov. La Milagrosa en el Km 0,463 desde La milagrosa ocasionado por Vandalismo</v>
      </c>
      <c r="BA1664" s="8" t="str">
        <f>+CONCATENATE("Para dar solución al incidente ",Tabla4[[#This Row],[Solución]])</f>
        <v>Para dar solución al incidente Se instala una caja de empalme de 48 hilos.</v>
      </c>
      <c r="BB1664" s="3" t="str">
        <f>+_xlfn.CONCAT(Tabla4[[#This Row],[Causa Raiz]]," ",Tabla4[[#This Row],[Solución2]]," (",Tabla4[[#This Row],[Anillo]],"- Cabecera: ",Tabla4[[#This Row],[Cabecera]],"- Operador: ",Tabla4[[#This Row],[Operador]],")")</f>
        <v>Reportan apertura en el enlace Mov. cataluña - Mov. La Milagrosa en el Km 0,463 desde La milagrosa ocasionado por Vandalismo Para dar solución al incidente Se instala una caja de empalme de 48 hilos. (Lineal- Cabecera: La Milagrosa- Operador: Colombia Telecomunicaciones)</v>
      </c>
    </row>
    <row r="1665" spans="1:54" s="2" customFormat="1" ht="185.25">
      <c r="A1665" s="38">
        <f t="shared" si="159"/>
        <v>1664</v>
      </c>
      <c r="B1665" s="3">
        <v>8516558</v>
      </c>
      <c r="C1665" s="3" t="s">
        <v>92</v>
      </c>
      <c r="D1665" s="23">
        <v>45400.5</v>
      </c>
      <c r="E1665" s="23">
        <v>45400.666666666664</v>
      </c>
      <c r="F1665" s="1">
        <f t="shared" ca="1" si="164"/>
        <v>0.16666666666424135</v>
      </c>
      <c r="G1665" s="3" t="s">
        <v>55</v>
      </c>
      <c r="H1665" s="41"/>
      <c r="I1665" s="40"/>
      <c r="J1665" s="5" t="s">
        <v>56</v>
      </c>
      <c r="K1665" s="3" t="s">
        <v>108</v>
      </c>
      <c r="L1665" s="9" t="s">
        <v>58</v>
      </c>
      <c r="M1665" s="3" t="s">
        <v>109</v>
      </c>
      <c r="N1665" s="3" t="s">
        <v>110</v>
      </c>
      <c r="O1665" s="3" t="s">
        <v>111</v>
      </c>
      <c r="P1665" s="3" t="s">
        <v>7855</v>
      </c>
      <c r="Q1665" s="4" t="s">
        <v>7856</v>
      </c>
      <c r="R1665" s="3" t="s">
        <v>7857</v>
      </c>
      <c r="S1665" s="3" t="s">
        <v>115</v>
      </c>
      <c r="T1665" s="3" t="s">
        <v>256</v>
      </c>
      <c r="U1665" s="3" t="s">
        <v>5420</v>
      </c>
      <c r="V1665" s="22" t="str">
        <f t="shared" si="163"/>
        <v>RTNFO; Hora de aviso: 12:00 18/04/2024; Solución: Se instala una caja de empalme de 48 hilos.; Hora de solución: 16:00 18/04/2024; Causa: Falla de Empalme de FiOp</v>
      </c>
      <c r="W1665" s="4" t="s">
        <v>118</v>
      </c>
      <c r="X1665" s="3"/>
      <c r="Y1665" s="3"/>
      <c r="Z1665" s="3" t="s">
        <v>69</v>
      </c>
      <c r="AA1665" s="3" t="s">
        <v>71</v>
      </c>
      <c r="AB1665" s="3">
        <v>0</v>
      </c>
      <c r="AC1665" s="3" t="s">
        <v>71</v>
      </c>
      <c r="AD1665" s="6">
        <v>0</v>
      </c>
      <c r="AE1665" s="7"/>
      <c r="AF1665" s="7"/>
      <c r="AG1665" s="6">
        <f>Tabla4[[#This Row],[Tiempo Parada de Reloj]]+Tabla4[[#This Row],[Tiempo Autorizado por Telefonica (no Máximo)]]</f>
        <v>0</v>
      </c>
      <c r="AH1665" s="7">
        <f t="shared" ca="1" si="160"/>
        <v>0.16666666666424135</v>
      </c>
      <c r="AI1665" s="8">
        <f t="shared" si="161"/>
        <v>0</v>
      </c>
      <c r="AJ1665" s="8">
        <f t="shared" ca="1" si="162"/>
        <v>3.9999999999417923</v>
      </c>
      <c r="AK1665" s="3" t="s">
        <v>460</v>
      </c>
      <c r="AL1665" s="3" t="s">
        <v>70</v>
      </c>
      <c r="AM1665" s="3" t="s">
        <v>72</v>
      </c>
      <c r="AN1665" s="3" t="s">
        <v>72</v>
      </c>
      <c r="AO1665" s="3" t="s">
        <v>73</v>
      </c>
      <c r="AP1665" s="3" t="s">
        <v>73</v>
      </c>
      <c r="AQ1665" s="23">
        <v>45401.753472222219</v>
      </c>
      <c r="AR1665" s="3"/>
      <c r="AS1665" s="23"/>
      <c r="AT1665" s="23"/>
      <c r="AU1665" s="3" t="s">
        <v>637</v>
      </c>
      <c r="AV1665" s="3" t="s">
        <v>110</v>
      </c>
      <c r="AW1665" s="3" t="s">
        <v>1323</v>
      </c>
      <c r="AX1665" s="3">
        <v>9.6054949999999995</v>
      </c>
      <c r="AY1665" s="3">
        <v>-73.609944999999996</v>
      </c>
      <c r="AZ1665" s="8" t="str">
        <f>+CONCATENATE("Reportan apertura en el enlace ",Tabla4[[#This Row],[Enlace]]," en el ",Tabla4[[#This Row],[Distancia óptica]]," ocasionado por ",Tabla4[[#This Row],[Causa del daño]])</f>
        <v>Reportan apertura en el enlace Bosconia - Curumaní en el Km 60,2 desde Bosconia ocasionado por Falla de Empalme de FiOp</v>
      </c>
      <c r="BA1665" s="8" t="str">
        <f>+CONCATENATE("Para dar solución al incidente ",Tabla4[[#This Row],[Solución]])</f>
        <v>Para dar solución al incidente Se instala una caja de empalme de 48 hilos.</v>
      </c>
      <c r="BB1665" s="3" t="str">
        <f>+_xlfn.CONCAT(Tabla4[[#This Row],[Causa Raiz]]," ",Tabla4[[#This Row],[Solución2]]," (",Tabla4[[#This Row],[Anillo]],"- Cabecera: ",Tabla4[[#This Row],[Cabecera]],"- Operador: ",Tabla4[[#This Row],[Operador]],")")</f>
        <v>Reportan apertura en el enlace Bosconia - Curumaní en el Km 60,2 desde Bosconia ocasionado por Falla de Empalme de FiOp Para dar solución al incidente Se instala una caja de empalme de 48 hilos. (TRONCAL- Cabecera: BOSCONIA- Operador: Colombia Telecomunicaciones)</v>
      </c>
    </row>
    <row r="1666" spans="1:54" s="2" customFormat="1" ht="185.25">
      <c r="A1666" s="38">
        <f t="shared" si="159"/>
        <v>1665</v>
      </c>
      <c r="B1666" s="3">
        <v>8517144</v>
      </c>
      <c r="C1666" s="3" t="s">
        <v>54</v>
      </c>
      <c r="D1666" s="23">
        <v>45400.604166666664</v>
      </c>
      <c r="E1666" s="23">
        <v>45400.722222222219</v>
      </c>
      <c r="F1666" s="1">
        <f t="shared" ca="1" si="164"/>
        <v>0.11805555555474712</v>
      </c>
      <c r="G1666" s="3" t="s">
        <v>55</v>
      </c>
      <c r="H1666" s="41"/>
      <c r="I1666" s="40"/>
      <c r="J1666" s="5" t="s">
        <v>56</v>
      </c>
      <c r="K1666" s="3" t="s">
        <v>138</v>
      </c>
      <c r="L1666" s="9" t="s">
        <v>78</v>
      </c>
      <c r="M1666" s="3" t="s">
        <v>139</v>
      </c>
      <c r="N1666" s="3" t="s">
        <v>140</v>
      </c>
      <c r="O1666" s="3" t="s">
        <v>7858</v>
      </c>
      <c r="P1666" s="3" t="s">
        <v>7859</v>
      </c>
      <c r="Q1666" s="4" t="s">
        <v>7860</v>
      </c>
      <c r="R1666" s="3" t="s">
        <v>1178</v>
      </c>
      <c r="S1666" s="3" t="s">
        <v>145</v>
      </c>
      <c r="T1666" s="3" t="s">
        <v>682</v>
      </c>
      <c r="U1666" s="3" t="s">
        <v>7861</v>
      </c>
      <c r="V1666" s="22" t="str">
        <f t="shared" si="163"/>
        <v>RLFO; Hora de aviso: 14:30 18/04/2024; Solución: Se instala una caja de empalme de 24 hilos.; Hora de solución: 17:20 18/04/2024; Causa: Falla en ODF Planta Externa</v>
      </c>
      <c r="W1666" s="4" t="s">
        <v>199</v>
      </c>
      <c r="X1666" s="3"/>
      <c r="Y1666" s="3"/>
      <c r="Z1666" s="3" t="s">
        <v>69</v>
      </c>
      <c r="AA1666" s="3" t="s">
        <v>70</v>
      </c>
      <c r="AB1666" s="3">
        <v>0</v>
      </c>
      <c r="AC1666" s="3" t="s">
        <v>71</v>
      </c>
      <c r="AD1666" s="6">
        <v>0</v>
      </c>
      <c r="AE1666" s="7"/>
      <c r="AF1666" s="7"/>
      <c r="AG1666" s="6">
        <f>Tabla4[[#This Row],[Tiempo Parada de Reloj]]+Tabla4[[#This Row],[Tiempo Autorizado por Telefonica (no Máximo)]]</f>
        <v>0</v>
      </c>
      <c r="AH1666" s="7">
        <f t="shared" ca="1" si="160"/>
        <v>0.11805555555474712</v>
      </c>
      <c r="AI1666" s="8">
        <f t="shared" si="161"/>
        <v>0</v>
      </c>
      <c r="AJ1666" s="8">
        <f t="shared" ca="1" si="162"/>
        <v>2.8333333333139308</v>
      </c>
      <c r="AK1666" s="3" t="s">
        <v>1349</v>
      </c>
      <c r="AL1666" s="3" t="s">
        <v>70</v>
      </c>
      <c r="AM1666" s="3" t="s">
        <v>72</v>
      </c>
      <c r="AN1666" s="3" t="s">
        <v>72</v>
      </c>
      <c r="AO1666" s="3" t="s">
        <v>73</v>
      </c>
      <c r="AP1666" s="3" t="s">
        <v>73</v>
      </c>
      <c r="AQ1666" s="23">
        <v>45402.81527777778</v>
      </c>
      <c r="AR1666" s="3"/>
      <c r="AS1666" s="23"/>
      <c r="AT1666" s="23"/>
      <c r="AU1666" s="3" t="s">
        <v>200</v>
      </c>
      <c r="AV1666" s="3" t="s">
        <v>582</v>
      </c>
      <c r="AW1666" s="3" t="s">
        <v>7862</v>
      </c>
      <c r="AX1666" s="3">
        <v>3.4539300000000002</v>
      </c>
      <c r="AY1666" s="3">
        <v>-76.538150000000002</v>
      </c>
      <c r="AZ1666" s="8" t="str">
        <f>+CONCATENATE("Reportan apertura en el enlace ",Tabla4[[#This Row],[Enlace]]," en el ",Tabla4[[#This Row],[Distancia óptica]]," ocasionado por ",Tabla4[[#This Row],[Causa del daño]])</f>
        <v>Reportan apertura en el enlace Mov. Lido - Mov. Tequendama en el km 0 desde Mov. Lido ocasionado por Falla en ODF Planta Externa</v>
      </c>
      <c r="BA1666" s="8" t="str">
        <f>+CONCATENATE("Para dar solución al incidente ",Tabla4[[#This Row],[Solución]])</f>
        <v>Para dar solución al incidente Se instala una caja de empalme de 24 hilos.</v>
      </c>
      <c r="BB1666" s="3" t="str">
        <f>+_xlfn.CONCAT(Tabla4[[#This Row],[Causa Raiz]]," ",Tabla4[[#This Row],[Solución2]]," (",Tabla4[[#This Row],[Anillo]],"- Cabecera: ",Tabla4[[#This Row],[Cabecera]],"- Operador: ",Tabla4[[#This Row],[Operador]],")")</f>
        <v>Reportan apertura en el enlace Mov. Lido - Mov. Tequendama en el km 0 desde Mov. Lido ocasionado por Falla en ODF Planta Externa Para dar solución al incidente Se instala una caja de empalme de 24 hilos. (UK Lido- Cabecera: Tequendama- Operador: Colombia Telecomunicaciones)</v>
      </c>
    </row>
    <row r="1667" spans="1:54" s="2" customFormat="1" ht="228">
      <c r="A1667" s="38">
        <f t="shared" ref="A1667:A1730" si="165">A1666+1</f>
        <v>1666</v>
      </c>
      <c r="B1667" s="3">
        <v>8517347</v>
      </c>
      <c r="C1667" s="3" t="s">
        <v>54</v>
      </c>
      <c r="D1667" s="23">
        <v>45400.625</v>
      </c>
      <c r="E1667" s="23">
        <v>45400.666666666664</v>
      </c>
      <c r="F1667" s="1">
        <f t="shared" ca="1" si="164"/>
        <v>4.1666666664241347E-2</v>
      </c>
      <c r="G1667" s="3" t="s">
        <v>55</v>
      </c>
      <c r="H1667" s="41"/>
      <c r="I1667" s="40"/>
      <c r="J1667" s="5" t="s">
        <v>56</v>
      </c>
      <c r="K1667" s="3" t="s">
        <v>138</v>
      </c>
      <c r="L1667" s="9" t="s">
        <v>78</v>
      </c>
      <c r="M1667" s="3" t="s">
        <v>139</v>
      </c>
      <c r="N1667" s="3" t="s">
        <v>140</v>
      </c>
      <c r="O1667" s="3" t="s">
        <v>7796</v>
      </c>
      <c r="P1667" s="3" t="s">
        <v>7863</v>
      </c>
      <c r="Q1667" s="4" t="s">
        <v>7864</v>
      </c>
      <c r="R1667" s="3" t="s">
        <v>1178</v>
      </c>
      <c r="S1667" s="3" t="s">
        <v>145</v>
      </c>
      <c r="T1667" s="3" t="s">
        <v>66</v>
      </c>
      <c r="U1667" s="3" t="s">
        <v>7780</v>
      </c>
      <c r="V1667" s="22" t="str">
        <f t="shared" si="163"/>
        <v>RLFO; Hora de aviso: 15:00 18/04/2024; Solución: Se recupera 50 m de reserva y se instala una caja de empalme de 24 hilos.; Hora de solución: 16:00 18/04/2024; Causa: Vandalismo</v>
      </c>
      <c r="W1667" s="4" t="s">
        <v>199</v>
      </c>
      <c r="X1667" s="3"/>
      <c r="Y1667" s="3"/>
      <c r="Z1667" s="3" t="s">
        <v>69</v>
      </c>
      <c r="AA1667" s="3" t="s">
        <v>70</v>
      </c>
      <c r="AB1667" s="3">
        <v>8511296</v>
      </c>
      <c r="AC1667" s="3" t="s">
        <v>71</v>
      </c>
      <c r="AD1667" s="6">
        <v>0</v>
      </c>
      <c r="AE1667" s="7"/>
      <c r="AF1667" s="7"/>
      <c r="AG1667" s="6">
        <f>Tabla4[[#This Row],[Tiempo Parada de Reloj]]+Tabla4[[#This Row],[Tiempo Autorizado por Telefonica (no Máximo)]]</f>
        <v>0</v>
      </c>
      <c r="AH1667" s="7">
        <f t="shared" ref="AH1667:AH1730" ca="1" si="166">F1667-$AD1667</f>
        <v>4.1666666664241347E-2</v>
      </c>
      <c r="AI1667" s="8">
        <f t="shared" ref="AI1667:AI1730" si="167">AD1667*24</f>
        <v>0</v>
      </c>
      <c r="AJ1667" s="8">
        <f t="shared" ref="AJ1667:AJ1730" ca="1" si="168">AH1667*24</f>
        <v>0.99999999994179234</v>
      </c>
      <c r="AK1667" s="3" t="s">
        <v>1349</v>
      </c>
      <c r="AL1667" s="3" t="s">
        <v>70</v>
      </c>
      <c r="AM1667" s="3" t="s">
        <v>72</v>
      </c>
      <c r="AN1667" s="3" t="s">
        <v>72</v>
      </c>
      <c r="AO1667" s="3" t="s">
        <v>73</v>
      </c>
      <c r="AP1667" s="3" t="s">
        <v>98</v>
      </c>
      <c r="AQ1667" s="23">
        <v>45403.466666666667</v>
      </c>
      <c r="AR1667" s="3"/>
      <c r="AS1667" s="23"/>
      <c r="AT1667" s="23"/>
      <c r="AU1667" s="3" t="s">
        <v>481</v>
      </c>
      <c r="AV1667" s="3" t="s">
        <v>7800</v>
      </c>
      <c r="AW1667" s="3" t="s">
        <v>7865</v>
      </c>
      <c r="AX1667" s="3">
        <v>3.4174190000000002</v>
      </c>
      <c r="AY1667" s="3">
        <v>-76.509865000000005</v>
      </c>
      <c r="AZ1667" s="8" t="str">
        <f>+CONCATENATE("Reportan apertura en el enlace ",Tabla4[[#This Row],[Enlace]]," en el ",Tabla4[[#This Row],[Distancia óptica]]," ocasionado por ",Tabla4[[#This Row],[Causa del daño]])</f>
        <v>Reportan apertura en el enlace Mov. Independencia - Mov. Ciudad Modelo en Cali en el km 1,971 desde  Mov. Independencia ocasionado por Vandalismo</v>
      </c>
      <c r="BA1667" s="8" t="str">
        <f>+CONCATENATE("Para dar solución al incidente ",Tabla4[[#This Row],[Solución]])</f>
        <v>Para dar solución al incidente Se recupera 50 m de reserva y se instala una caja de empalme de 24 hilos.</v>
      </c>
      <c r="BB1667" s="3" t="str">
        <f>+_xlfn.CONCAT(Tabla4[[#This Row],[Causa Raiz]]," ",Tabla4[[#This Row],[Solución2]]," (",Tabla4[[#This Row],[Anillo]],"- Cabecera: ",Tabla4[[#This Row],[Cabecera]],"- Operador: ",Tabla4[[#This Row],[Operador]],")")</f>
        <v>Reportan apertura en el enlace Mov. Independencia - Mov. Ciudad Modelo en Cali en el km 1,971 desde  Mov. Independencia ocasionado por Vandalismo Para dar solución al incidente Se recupera 50 m de reserva y se instala una caja de empalme de 24 hilos. (UK Independencia- Cabecera: Independencia- Operador: Colombia Telecomunicaciones)</v>
      </c>
    </row>
    <row r="1668" spans="1:54" s="2" customFormat="1" ht="199.5">
      <c r="A1668" s="38">
        <f t="shared" si="165"/>
        <v>1667</v>
      </c>
      <c r="B1668" s="3">
        <v>8517672</v>
      </c>
      <c r="C1668" s="3" t="s">
        <v>54</v>
      </c>
      <c r="D1668" s="23">
        <v>45400.684027777781</v>
      </c>
      <c r="E1668" s="23">
        <v>45400.75</v>
      </c>
      <c r="F1668" s="1">
        <f t="shared" ca="1" si="164"/>
        <v>6.5972222218988463E-2</v>
      </c>
      <c r="G1668" s="3" t="s">
        <v>55</v>
      </c>
      <c r="H1668" s="41"/>
      <c r="I1668" s="40"/>
      <c r="J1668" s="5" t="s">
        <v>56</v>
      </c>
      <c r="K1668" s="3" t="s">
        <v>138</v>
      </c>
      <c r="L1668" s="9" t="s">
        <v>58</v>
      </c>
      <c r="M1668" s="3" t="s">
        <v>283</v>
      </c>
      <c r="N1668" s="3" t="s">
        <v>284</v>
      </c>
      <c r="O1668" s="3" t="s">
        <v>7833</v>
      </c>
      <c r="P1668" s="3" t="s">
        <v>7866</v>
      </c>
      <c r="Q1668" s="4" t="s">
        <v>7867</v>
      </c>
      <c r="R1668" s="3" t="s">
        <v>400</v>
      </c>
      <c r="S1668" s="3" t="s">
        <v>145</v>
      </c>
      <c r="T1668" s="3" t="s">
        <v>66</v>
      </c>
      <c r="U1668" s="3" t="s">
        <v>7868</v>
      </c>
      <c r="V1668" s="22" t="str">
        <f t="shared" ref="V1668:V1731" si="169">C1668&amp;"; Hora de aviso: "&amp;TEXT(D1668,"h:mm dd/mm/yyyy")&amp;"; Solución: "&amp;U1668&amp;"; Hora de solución: "&amp;TEXT(E1668,"h:mm dd/mm/yyyy")&amp;"; Causa: "&amp;T1668</f>
        <v>RLFO; Hora de aviso: 16:25 18/04/2024; Solución: Se recuperan 20 metros de reserva y se instala una caja de empalme de 48 hilos.; Hora de solución: 18:00 18/04/2024; Causa: Vandalismo</v>
      </c>
      <c r="W1668" s="4" t="s">
        <v>160</v>
      </c>
      <c r="X1668" s="3"/>
      <c r="Y1668" s="3"/>
      <c r="Z1668" s="3" t="s">
        <v>69</v>
      </c>
      <c r="AA1668" s="3" t="s">
        <v>70</v>
      </c>
      <c r="AB1668" s="3">
        <v>8515152</v>
      </c>
      <c r="AC1668" s="3" t="s">
        <v>71</v>
      </c>
      <c r="AD1668" s="6">
        <v>0</v>
      </c>
      <c r="AE1668" s="7"/>
      <c r="AF1668" s="7"/>
      <c r="AG1668" s="6">
        <f>Tabla4[[#This Row],[Tiempo Parada de Reloj]]+Tabla4[[#This Row],[Tiempo Autorizado por Telefonica (no Máximo)]]</f>
        <v>0</v>
      </c>
      <c r="AH1668" s="7">
        <f t="shared" ca="1" si="166"/>
        <v>6.5972222218988463E-2</v>
      </c>
      <c r="AI1668" s="8">
        <f t="shared" si="167"/>
        <v>0</v>
      </c>
      <c r="AJ1668" s="8">
        <f t="shared" ca="1" si="168"/>
        <v>1.5833333332557231</v>
      </c>
      <c r="AK1668" s="3" t="s">
        <v>87</v>
      </c>
      <c r="AL1668" s="3" t="s">
        <v>70</v>
      </c>
      <c r="AM1668" s="3" t="s">
        <v>72</v>
      </c>
      <c r="AN1668" s="3" t="s">
        <v>72</v>
      </c>
      <c r="AO1668" s="3" t="s">
        <v>73</v>
      </c>
      <c r="AP1668" s="3" t="s">
        <v>73</v>
      </c>
      <c r="AQ1668" s="23">
        <v>45403.664583333331</v>
      </c>
      <c r="AR1668" s="3"/>
      <c r="AS1668" s="23"/>
      <c r="AT1668" s="23"/>
      <c r="AU1668" s="3" t="s">
        <v>404</v>
      </c>
      <c r="AV1668" s="3" t="s">
        <v>7805</v>
      </c>
      <c r="AW1668" s="3" t="s">
        <v>135</v>
      </c>
      <c r="AX1668" s="3">
        <v>4.5441000000000003</v>
      </c>
      <c r="AY1668" s="3">
        <v>-75.676699999999997</v>
      </c>
      <c r="AZ1668" s="8" t="str">
        <f>+CONCATENATE("Reportan apertura en el enlace ",Tabla4[[#This Row],[Enlace]]," en el ",Tabla4[[#This Row],[Distancia óptica]]," ocasionado por ",Tabla4[[#This Row],[Causa del daño]])</f>
        <v>Reportan apertura en el enlace limonar - El Bosque en el Km 1,326 desde Limonar ocasionado por Vandalismo</v>
      </c>
      <c r="BA1668" s="8" t="str">
        <f>+CONCATENATE("Para dar solución al incidente ",Tabla4[[#This Row],[Solución]])</f>
        <v>Para dar solución al incidente Se recuperan 20 metros de reserva y se instala una caja de empalme de 48 hilos.</v>
      </c>
      <c r="BB1668" s="3" t="str">
        <f>+_xlfn.CONCAT(Tabla4[[#This Row],[Causa Raiz]]," ",Tabla4[[#This Row],[Solución2]]," (",Tabla4[[#This Row],[Anillo]],"- Cabecera: ",Tabla4[[#This Row],[Cabecera]],"- Operador: ",Tabla4[[#This Row],[Operador]],")")</f>
        <v>Reportan apertura en el enlace limonar - El Bosque en el Km 1,326 desde Limonar ocasionado por Vandalismo Para dar solución al incidente Se recuperan 20 metros de reserva y se instala una caja de empalme de 48 hilos. (Lineal- Cabecera: limonar - Operador: Colombia Telecomunicaciones)</v>
      </c>
    </row>
    <row r="1669" spans="1:54" s="2" customFormat="1" ht="213.75">
      <c r="A1669" s="38">
        <f t="shared" si="165"/>
        <v>1668</v>
      </c>
      <c r="B1669" s="3">
        <v>8517686</v>
      </c>
      <c r="C1669" s="3" t="s">
        <v>163</v>
      </c>
      <c r="D1669" s="23">
        <v>45400.666666666664</v>
      </c>
      <c r="E1669" s="23">
        <v>45401.611111111109</v>
      </c>
      <c r="F1669" s="1">
        <f t="shared" ca="1" si="164"/>
        <v>0.94444444444525288</v>
      </c>
      <c r="G1669" s="3" t="s">
        <v>55</v>
      </c>
      <c r="H1669" s="41"/>
      <c r="I1669" s="40"/>
      <c r="J1669" s="5" t="s">
        <v>56</v>
      </c>
      <c r="K1669" s="3" t="s">
        <v>108</v>
      </c>
      <c r="L1669" s="9" t="s">
        <v>58</v>
      </c>
      <c r="M1669" s="3" t="s">
        <v>109</v>
      </c>
      <c r="N1669" s="3" t="s">
        <v>110</v>
      </c>
      <c r="O1669" s="3" t="s">
        <v>7869</v>
      </c>
      <c r="P1669" s="3" t="s">
        <v>7870</v>
      </c>
      <c r="Q1669" s="4" t="s">
        <v>7871</v>
      </c>
      <c r="R1669" s="3" t="s">
        <v>7857</v>
      </c>
      <c r="S1669" s="3" t="s">
        <v>115</v>
      </c>
      <c r="T1669" s="3" t="s">
        <v>66</v>
      </c>
      <c r="U1669" s="3" t="s">
        <v>7872</v>
      </c>
      <c r="V1669" s="22" t="str">
        <f t="shared" si="169"/>
        <v>RDFO; Hora de aviso: 16:00 18/04/2024; Solución: Se realizo tendido de 200 m de fo, se instalo una caja de empalme de 48 hilos y se realizao sangria en una caja de empalme existente.; Hora de solución: 14:40 19/04/2024; Causa: Vandalismo</v>
      </c>
      <c r="W1669" s="4" t="s">
        <v>118</v>
      </c>
      <c r="X1669" s="3"/>
      <c r="Y1669" s="3"/>
      <c r="Z1669" s="3" t="s">
        <v>69</v>
      </c>
      <c r="AA1669" s="3" t="s">
        <v>71</v>
      </c>
      <c r="AB1669" s="3">
        <v>0</v>
      </c>
      <c r="AC1669" s="3" t="s">
        <v>71</v>
      </c>
      <c r="AD1669" s="6">
        <v>0.73750000000000004</v>
      </c>
      <c r="AE1669" s="7"/>
      <c r="AF1669" s="7"/>
      <c r="AG1669" s="6">
        <f>Tabla4[[#This Row],[Tiempo Parada de Reloj]]+Tabla4[[#This Row],[Tiempo Autorizado por Telefonica (no Máximo)]]</f>
        <v>0.73750000000000004</v>
      </c>
      <c r="AH1669" s="7">
        <f t="shared" ca="1" si="166"/>
        <v>0.20694444444525284</v>
      </c>
      <c r="AI1669" s="8">
        <f t="shared" si="167"/>
        <v>17.700000000000003</v>
      </c>
      <c r="AJ1669" s="8">
        <f t="shared" ca="1" si="168"/>
        <v>4.9666666666860682</v>
      </c>
      <c r="AK1669" s="3" t="s">
        <v>87</v>
      </c>
      <c r="AL1669" s="3" t="s">
        <v>70</v>
      </c>
      <c r="AM1669" s="3" t="s">
        <v>98</v>
      </c>
      <c r="AN1669" s="3" t="s">
        <v>87</v>
      </c>
      <c r="AO1669" s="3" t="s">
        <v>73</v>
      </c>
      <c r="AP1669" s="3" t="s">
        <v>73</v>
      </c>
      <c r="AQ1669" s="23">
        <v>45404.722916666666</v>
      </c>
      <c r="AR1669" s="3"/>
      <c r="AS1669" s="23"/>
      <c r="AT1669" s="23"/>
      <c r="AU1669" s="3" t="s">
        <v>637</v>
      </c>
      <c r="AV1669" s="3" t="s">
        <v>282</v>
      </c>
      <c r="AW1669" s="3" t="s">
        <v>135</v>
      </c>
      <c r="AX1669" s="3">
        <v>9.6097330000000003</v>
      </c>
      <c r="AY1669" s="3">
        <v>-73.615228000000002</v>
      </c>
      <c r="AZ1669" s="8" t="str">
        <f>+CONCATENATE("Reportan apertura en el enlace ",Tabla4[[#This Row],[Enlace]]," en el ",Tabla4[[#This Row],[Distancia óptica]]," ocasionado por ",Tabla4[[#This Row],[Causa del daño]])</f>
        <v>Reportan apertura en el enlace Bosconia - La Loma en el km 2 desde La Loma ocasionado por Vandalismo</v>
      </c>
      <c r="BA1669" s="8" t="str">
        <f>+CONCATENATE("Para dar solución al incidente ",Tabla4[[#This Row],[Solución]])</f>
        <v>Para dar solución al incidente Se realizo tendido de 200 m de fo, se instalo una caja de empalme de 48 hilos y se realizao sangria en una caja de empalme existente.</v>
      </c>
      <c r="BB1669" s="3" t="str">
        <f>+_xlfn.CONCAT(Tabla4[[#This Row],[Causa Raiz]]," ",Tabla4[[#This Row],[Solución2]]," (",Tabla4[[#This Row],[Anillo]],"- Cabecera: ",Tabla4[[#This Row],[Cabecera]],"- Operador: ",Tabla4[[#This Row],[Operador]],")")</f>
        <v>Reportan apertura en el enlace Bosconia - La Loma en el km 2 desde La Loma ocasionado por Vandalismo Para dar solución al incidente Se realizo tendido de 200 m de fo, se instalo una caja de empalme de 48 hilos y se realizao sangria en una caja de empalme existente. (Lineal- Cabecera: Bosconia- Operador: Colombia Telecomunicaciones)</v>
      </c>
    </row>
    <row r="1670" spans="1:54" s="2" customFormat="1" ht="199.5">
      <c r="A1670" s="38">
        <f t="shared" si="165"/>
        <v>1669</v>
      </c>
      <c r="B1670" s="3">
        <v>8518757</v>
      </c>
      <c r="C1670" s="3" t="s">
        <v>92</v>
      </c>
      <c r="D1670" s="23">
        <v>45401.020833333336</v>
      </c>
      <c r="E1670" s="23">
        <v>45402.083333333336</v>
      </c>
      <c r="F1670" s="1">
        <f t="shared" ca="1" si="164"/>
        <v>1.0625</v>
      </c>
      <c r="G1670" s="3" t="s">
        <v>55</v>
      </c>
      <c r="H1670" s="41"/>
      <c r="I1670" s="40"/>
      <c r="J1670" s="5" t="s">
        <v>56</v>
      </c>
      <c r="K1670" s="3" t="s">
        <v>77</v>
      </c>
      <c r="L1670" s="9" t="s">
        <v>58</v>
      </c>
      <c r="M1670" s="3" t="s">
        <v>79</v>
      </c>
      <c r="N1670" s="3" t="s">
        <v>2053</v>
      </c>
      <c r="O1670" s="3" t="s">
        <v>3728</v>
      </c>
      <c r="P1670" s="3" t="s">
        <v>7873</v>
      </c>
      <c r="Q1670" s="4" t="s">
        <v>7874</v>
      </c>
      <c r="R1670" s="3" t="s">
        <v>741</v>
      </c>
      <c r="S1670" s="3" t="s">
        <v>249</v>
      </c>
      <c r="T1670" s="3" t="s">
        <v>130</v>
      </c>
      <c r="U1670" s="3" t="s">
        <v>7875</v>
      </c>
      <c r="V1670" s="22" t="str">
        <f t="shared" si="169"/>
        <v>RTNFO; Hora de aviso: 0:30 19/04/2024; Solución: Para dar solucion se realizo un tendido de 500 mtrs y dos empalmes de 36 H en caja de 48 hilos ; Hora de solución: 2:00 20/04/2024; Causa: Plagas</v>
      </c>
      <c r="W1670" s="4" t="s">
        <v>160</v>
      </c>
      <c r="X1670" s="3"/>
      <c r="Y1670" s="3"/>
      <c r="Z1670" s="3" t="s">
        <v>69</v>
      </c>
      <c r="AA1670" s="3" t="s">
        <v>70</v>
      </c>
      <c r="AB1670" s="3">
        <v>8522448</v>
      </c>
      <c r="AC1670" s="3" t="s">
        <v>71</v>
      </c>
      <c r="AD1670" s="6">
        <v>0.85624999999999996</v>
      </c>
      <c r="AE1670" s="7"/>
      <c r="AF1670" s="7"/>
      <c r="AG1670" s="6">
        <f>Tabla4[[#This Row],[Tiempo Parada de Reloj]]+Tabla4[[#This Row],[Tiempo Autorizado por Telefonica (no Máximo)]]</f>
        <v>0.85624999999999996</v>
      </c>
      <c r="AH1670" s="7">
        <f t="shared" ca="1" si="166"/>
        <v>0.20625000000000004</v>
      </c>
      <c r="AI1670" s="8">
        <f t="shared" si="167"/>
        <v>20.549999999999997</v>
      </c>
      <c r="AJ1670" s="8">
        <f t="shared" ca="1" si="168"/>
        <v>4.9500000000000011</v>
      </c>
      <c r="AK1670" s="3" t="s">
        <v>98</v>
      </c>
      <c r="AL1670" s="3" t="s">
        <v>70</v>
      </c>
      <c r="AM1670" s="3" t="s">
        <v>73</v>
      </c>
      <c r="AN1670" s="3" t="s">
        <v>73</v>
      </c>
      <c r="AO1670" s="3" t="s">
        <v>73</v>
      </c>
      <c r="AP1670" s="3" t="s">
        <v>73</v>
      </c>
      <c r="AQ1670" s="23">
        <v>45403.728472222225</v>
      </c>
      <c r="AR1670" s="3"/>
      <c r="AS1670" s="23"/>
      <c r="AT1670" s="23"/>
      <c r="AU1670" s="3" t="s">
        <v>610</v>
      </c>
      <c r="AV1670" s="3" t="s">
        <v>2053</v>
      </c>
      <c r="AW1670" s="3" t="s">
        <v>1323</v>
      </c>
      <c r="AX1670" s="3">
        <v>5.0251000000000001</v>
      </c>
      <c r="AY1670" s="3">
        <v>-74.498170000000002</v>
      </c>
      <c r="AZ1670" s="8" t="str">
        <f>+CONCATENATE("Reportan apertura en el enlace ",Tabla4[[#This Row],[Enlace]]," en el ",Tabla4[[#This Row],[Distancia óptica]]," ocasionado por ",Tabla4[[#This Row],[Causa del daño]])</f>
        <v>Reportan apertura en el enlace Villeta - Honda en el Km 7,3 desde Villeta  ocasionado por Plagas</v>
      </c>
      <c r="BA1670" s="8" t="str">
        <f>+CONCATENATE("Para dar solución al incidente ",Tabla4[[#This Row],[Solución]])</f>
        <v xml:space="preserve">Para dar solución al incidente Para dar solucion se realizo un tendido de 500 mtrs y dos empalmes de 36 H en caja de 48 hilos </v>
      </c>
      <c r="BB1670" s="3" t="str">
        <f>+_xlfn.CONCAT(Tabla4[[#This Row],[Causa Raiz]]," ",Tabla4[[#This Row],[Solución2]]," (",Tabla4[[#This Row],[Anillo]],"- Cabecera: ",Tabla4[[#This Row],[Cabecera]],"- Operador: ",Tabla4[[#This Row],[Operador]],")")</f>
        <v>Reportan apertura en el enlace Villeta - Honda en el Km 7,3 desde Villeta  ocasionado por Plagas Para dar solución al incidente Para dar solucion se realizo un tendido de 500 mtrs y dos empalmes de 36 H en caja de 48 hilos  (TRONCAL- Cabecera: VILLETA- Operador: Colombia Telecomunicaciones)</v>
      </c>
    </row>
    <row r="1671" spans="1:54" s="2" customFormat="1" ht="213.75">
      <c r="A1671" s="38">
        <f t="shared" si="165"/>
        <v>1670</v>
      </c>
      <c r="B1671" s="3">
        <v>8518805</v>
      </c>
      <c r="C1671" s="3" t="s">
        <v>163</v>
      </c>
      <c r="D1671" s="23">
        <v>45401.041666666664</v>
      </c>
      <c r="E1671" s="23">
        <v>45401.583333333336</v>
      </c>
      <c r="F1671" s="1">
        <f t="shared" ca="1" si="164"/>
        <v>0.54166666667151731</v>
      </c>
      <c r="G1671" s="3" t="s">
        <v>55</v>
      </c>
      <c r="H1671" s="41"/>
      <c r="I1671" s="40"/>
      <c r="J1671" s="5" t="s">
        <v>56</v>
      </c>
      <c r="K1671" s="3" t="s">
        <v>138</v>
      </c>
      <c r="L1671" s="9" t="s">
        <v>58</v>
      </c>
      <c r="M1671" s="3" t="s">
        <v>139</v>
      </c>
      <c r="N1671" s="3" t="s">
        <v>140</v>
      </c>
      <c r="O1671" s="3" t="s">
        <v>7876</v>
      </c>
      <c r="P1671" s="3" t="s">
        <v>7877</v>
      </c>
      <c r="Q1671" s="4" t="s">
        <v>7878</v>
      </c>
      <c r="R1671" s="3" t="s">
        <v>1178</v>
      </c>
      <c r="S1671" s="3" t="s">
        <v>145</v>
      </c>
      <c r="T1671" s="3" t="s">
        <v>66</v>
      </c>
      <c r="U1671" s="3" t="s">
        <v>7879</v>
      </c>
      <c r="V1671" s="22" t="str">
        <f t="shared" si="169"/>
        <v>RDFO; Hora de aviso: 1:00 19/04/2024; Solución: se recupera 10 metros de reserva de 48 hilos y se crea un empalme de continuidad de  48 hilos; Hora de solución: 14:00 19/04/2024; Causa: Vandalismo</v>
      </c>
      <c r="W1671" s="4" t="s">
        <v>199</v>
      </c>
      <c r="X1671" s="3"/>
      <c r="Y1671" s="3"/>
      <c r="Z1671" s="3" t="s">
        <v>69</v>
      </c>
      <c r="AA1671" s="3" t="s">
        <v>70</v>
      </c>
      <c r="AB1671" s="3">
        <v>8518799</v>
      </c>
      <c r="AC1671" s="3" t="s">
        <v>71</v>
      </c>
      <c r="AD1671" s="6">
        <v>0.34097222222222223</v>
      </c>
      <c r="AE1671" s="7"/>
      <c r="AF1671" s="7"/>
      <c r="AG1671" s="6">
        <f>Tabla4[[#This Row],[Tiempo Parada de Reloj]]+Tabla4[[#This Row],[Tiempo Autorizado por Telefonica (no Máximo)]]</f>
        <v>0.34097222222222223</v>
      </c>
      <c r="AH1671" s="7">
        <f t="shared" ca="1" si="166"/>
        <v>0.20069444444929507</v>
      </c>
      <c r="AI1671" s="8">
        <f t="shared" si="167"/>
        <v>8.1833333333333336</v>
      </c>
      <c r="AJ1671" s="8">
        <f t="shared" ca="1" si="168"/>
        <v>4.8166666667830818</v>
      </c>
      <c r="AK1671" s="3" t="s">
        <v>98</v>
      </c>
      <c r="AL1671" s="3" t="s">
        <v>70</v>
      </c>
      <c r="AM1671" s="3" t="s">
        <v>88</v>
      </c>
      <c r="AN1671" s="3" t="s">
        <v>87</v>
      </c>
      <c r="AO1671" s="3" t="s">
        <v>98</v>
      </c>
      <c r="AP1671" s="3" t="s">
        <v>98</v>
      </c>
      <c r="AQ1671" s="23">
        <v>45403.487500000003</v>
      </c>
      <c r="AR1671" s="3"/>
      <c r="AS1671" s="23"/>
      <c r="AT1671" s="23"/>
      <c r="AU1671" s="3" t="s">
        <v>1040</v>
      </c>
      <c r="AV1671" s="3" t="s">
        <v>2690</v>
      </c>
      <c r="AW1671" s="3" t="s">
        <v>135</v>
      </c>
      <c r="AX1671" s="3">
        <v>3.4157000000000002</v>
      </c>
      <c r="AY1671" s="3">
        <v>-76.504599999999996</v>
      </c>
      <c r="AZ1671" s="8" t="str">
        <f>+CONCATENATE("Reportan apertura en el enlace ",Tabla4[[#This Row],[Enlace]]," en el ",Tabla4[[#This Row],[Distancia óptica]]," ocasionado por ",Tabla4[[#This Row],[Causa del daño]])</f>
        <v>Reportan apertura en el enlace Cali Mojica – Sorrento en el KM 4,3 desde Cali Mojica ocasionado por Vandalismo</v>
      </c>
      <c r="BA1671" s="8" t="str">
        <f>+CONCATENATE("Para dar solución al incidente ",Tabla4[[#This Row],[Solución]])</f>
        <v>Para dar solución al incidente se recupera 10 metros de reserva de 48 hilos y se crea un empalme de continuidad de  48 hilos</v>
      </c>
      <c r="BB1671" s="3" t="str">
        <f>+_xlfn.CONCAT(Tabla4[[#This Row],[Causa Raiz]]," ",Tabla4[[#This Row],[Solución2]]," (",Tabla4[[#This Row],[Anillo]],"- Cabecera: ",Tabla4[[#This Row],[Cabecera]],"- Operador: ",Tabla4[[#This Row],[Operador]],")")</f>
        <v>Reportan apertura en el enlace Cali Mojica – Sorrento en el KM 4,3 desde Cali Mojica ocasionado por Vandalismo Para dar solución al incidente se recupera 10 metros de reserva de 48 hilos y se crea un empalme de continuidad de  48 hilos (Lineal- Cabecera: ACOPI- Operador: Colombia Telecomunicaciones)</v>
      </c>
    </row>
    <row r="1672" spans="1:54" s="2" customFormat="1" ht="142.5">
      <c r="A1672" s="38">
        <f t="shared" si="165"/>
        <v>1671</v>
      </c>
      <c r="B1672" s="3">
        <v>8519192</v>
      </c>
      <c r="C1672" s="3" t="s">
        <v>92</v>
      </c>
      <c r="D1672" s="23">
        <v>45401.173611111109</v>
      </c>
      <c r="E1672" s="23">
        <v>45401.444444444445</v>
      </c>
      <c r="F1672" s="1">
        <f t="shared" ca="1" si="164"/>
        <v>0.27083333333575865</v>
      </c>
      <c r="G1672" s="3" t="s">
        <v>55</v>
      </c>
      <c r="H1672" s="41"/>
      <c r="I1672" s="40" t="s">
        <v>7880</v>
      </c>
      <c r="J1672" s="5" t="s">
        <v>322</v>
      </c>
      <c r="K1672" s="3" t="s">
        <v>322</v>
      </c>
      <c r="L1672" s="9" t="s">
        <v>58</v>
      </c>
      <c r="M1672" s="3" t="s">
        <v>79</v>
      </c>
      <c r="N1672" s="3" t="s">
        <v>705</v>
      </c>
      <c r="O1672" s="3" t="s">
        <v>2054</v>
      </c>
      <c r="P1672" s="3" t="s">
        <v>7881</v>
      </c>
      <c r="Q1672" s="4" t="s">
        <v>7882</v>
      </c>
      <c r="R1672" s="3" t="s">
        <v>741</v>
      </c>
      <c r="S1672" s="3" t="s">
        <v>328</v>
      </c>
      <c r="T1672" s="3" t="s">
        <v>66</v>
      </c>
      <c r="U1672" s="3" t="s">
        <v>7883</v>
      </c>
      <c r="V1672" s="22" t="str">
        <f t="shared" si="169"/>
        <v>RTNFO; Hora de aviso: 4:10 19/04/2024; Solución: se recupera reserva  y se crea un empalme; Hora de solución: 10:40 19/04/2024; Causa: Vandalismo</v>
      </c>
      <c r="W1672" s="4" t="s">
        <v>1517</v>
      </c>
      <c r="X1672" s="3"/>
      <c r="Y1672" s="3"/>
      <c r="Z1672" s="3" t="s">
        <v>69</v>
      </c>
      <c r="AA1672" s="3" t="s">
        <v>71</v>
      </c>
      <c r="AB1672" s="3">
        <v>0</v>
      </c>
      <c r="AC1672" s="3" t="s">
        <v>71</v>
      </c>
      <c r="AD1672" s="6">
        <v>0</v>
      </c>
      <c r="AE1672" s="7"/>
      <c r="AF1672" s="7"/>
      <c r="AG1672" s="6">
        <f>Tabla4[[#This Row],[Tiempo Parada de Reloj]]+Tabla4[[#This Row],[Tiempo Autorizado por Telefonica (no Máximo)]]</f>
        <v>0</v>
      </c>
      <c r="AH1672" s="7">
        <f t="shared" ca="1" si="166"/>
        <v>0.27083333333575865</v>
      </c>
      <c r="AI1672" s="8">
        <f t="shared" si="167"/>
        <v>0</v>
      </c>
      <c r="AJ1672" s="8">
        <f t="shared" ca="1" si="168"/>
        <v>6.5000000000582077</v>
      </c>
      <c r="AK1672" s="3" t="s">
        <v>98</v>
      </c>
      <c r="AL1672" s="3" t="s">
        <v>70</v>
      </c>
      <c r="AM1672" s="3" t="s">
        <v>88</v>
      </c>
      <c r="AN1672" s="3" t="s">
        <v>88</v>
      </c>
      <c r="AO1672" s="3" t="s">
        <v>815</v>
      </c>
      <c r="AP1672" s="3" t="s">
        <v>87</v>
      </c>
      <c r="AQ1672" s="23">
        <v>45412.64166666667</v>
      </c>
      <c r="AR1672" s="3"/>
      <c r="AS1672" s="23"/>
      <c r="AT1672" s="23"/>
      <c r="AU1672" s="3" t="s">
        <v>322</v>
      </c>
      <c r="AV1672" s="3" t="s">
        <v>6887</v>
      </c>
      <c r="AW1672" s="3" t="s">
        <v>2450</v>
      </c>
      <c r="AX1672" s="3">
        <v>4.7072000000000003</v>
      </c>
      <c r="AY1672" s="3">
        <v>-74.219200000000001</v>
      </c>
      <c r="AZ1672" s="8" t="str">
        <f>+CONCATENATE("Reportan apertura en el enlace ",Tabla4[[#This Row],[Enlace]]," en el ",Tabla4[[#This Row],[Distancia óptica]]," ocasionado por ",Tabla4[[#This Row],[Causa del daño]])</f>
        <v>Reportan apertura en el enlace Bogotá - Villeta en el Km 59,4 desde Celtal ocasionado por Vandalismo</v>
      </c>
      <c r="BA1672" s="8" t="str">
        <f>+CONCATENATE("Para dar solución al incidente ",Tabla4[[#This Row],[Solución]])</f>
        <v>Para dar solución al incidente se recupera reserva  y se crea un empalme</v>
      </c>
      <c r="BB1672" s="3" t="str">
        <f>+_xlfn.CONCAT(Tabla4[[#This Row],[Causa Raiz]]," ",Tabla4[[#This Row],[Solución2]]," (",Tabla4[[#This Row],[Anillo]],"- Cabecera: ",Tabla4[[#This Row],[Cabecera]],"- Operador: ",Tabla4[[#This Row],[Operador]],")")</f>
        <v>Reportan apertura en el enlace Bogotá - Villeta en el Km 59,4 desde Celtal ocasionado por Vandalismo Para dar solución al incidente se recupera reserva  y se crea un empalme (troncal- Cabecera: celta- Operador: Ufinet)</v>
      </c>
    </row>
    <row r="1673" spans="1:54" s="2" customFormat="1" ht="199.5">
      <c r="A1673" s="38">
        <f t="shared" si="165"/>
        <v>1672</v>
      </c>
      <c r="B1673" s="3">
        <v>8519272</v>
      </c>
      <c r="C1673" s="3" t="s">
        <v>92</v>
      </c>
      <c r="D1673" s="23">
        <v>45401.229166666664</v>
      </c>
      <c r="E1673" s="23">
        <v>45401.489583333336</v>
      </c>
      <c r="F1673" s="1">
        <f t="shared" ca="1" si="164"/>
        <v>0.26041666667151731</v>
      </c>
      <c r="G1673" s="3" t="s">
        <v>55</v>
      </c>
      <c r="H1673" s="41"/>
      <c r="I1673" s="40"/>
      <c r="J1673" s="5" t="s">
        <v>56</v>
      </c>
      <c r="K1673" s="3" t="s">
        <v>340</v>
      </c>
      <c r="L1673" s="9" t="s">
        <v>58</v>
      </c>
      <c r="M1673" s="3" t="s">
        <v>341</v>
      </c>
      <c r="N1673" s="3" t="s">
        <v>698</v>
      </c>
      <c r="O1673" s="3" t="s">
        <v>2437</v>
      </c>
      <c r="P1673" s="3" t="s">
        <v>7884</v>
      </c>
      <c r="Q1673" s="4" t="s">
        <v>7885</v>
      </c>
      <c r="R1673" s="3" t="s">
        <v>934</v>
      </c>
      <c r="S1673" s="3" t="s">
        <v>347</v>
      </c>
      <c r="T1673" s="3" t="s">
        <v>513</v>
      </c>
      <c r="U1673" s="3" t="s">
        <v>7886</v>
      </c>
      <c r="V1673" s="22" t="str">
        <f t="shared" si="169"/>
        <v>RTNFO; Hora de aviso: 5:30 19/04/2024; Solución: se recupera 30 mts reserva a una distancia 300 mts,1 empalme x 48 hilos; Hora de solución: 11:45 19/04/2024; Causa: Desastre Natural</v>
      </c>
      <c r="W1673" s="4" t="s">
        <v>349</v>
      </c>
      <c r="X1673" s="3"/>
      <c r="Y1673" s="3"/>
      <c r="Z1673" s="3" t="s">
        <v>69</v>
      </c>
      <c r="AA1673" s="3" t="s">
        <v>70</v>
      </c>
      <c r="AB1673" s="3">
        <v>8519272</v>
      </c>
      <c r="AC1673" s="3" t="s">
        <v>71</v>
      </c>
      <c r="AD1673" s="6">
        <v>5.6944444444444443E-2</v>
      </c>
      <c r="AE1673" s="7"/>
      <c r="AF1673" s="7"/>
      <c r="AG1673" s="6">
        <f>Tabla4[[#This Row],[Tiempo Parada de Reloj]]+Tabla4[[#This Row],[Tiempo Autorizado por Telefonica (no Máximo)]]</f>
        <v>5.6944444444444443E-2</v>
      </c>
      <c r="AH1673" s="7">
        <f t="shared" ca="1" si="166"/>
        <v>0.20347222222707287</v>
      </c>
      <c r="AI1673" s="8">
        <f t="shared" si="167"/>
        <v>1.3666666666666667</v>
      </c>
      <c r="AJ1673" s="8">
        <f t="shared" ca="1" si="168"/>
        <v>4.8833333334497491</v>
      </c>
      <c r="AK1673" s="3" t="s">
        <v>98</v>
      </c>
      <c r="AL1673" s="3" t="s">
        <v>70</v>
      </c>
      <c r="AM1673" s="3" t="s">
        <v>88</v>
      </c>
      <c r="AN1673" s="3" t="s">
        <v>88</v>
      </c>
      <c r="AO1673" s="3" t="s">
        <v>72</v>
      </c>
      <c r="AP1673" s="3" t="s">
        <v>72</v>
      </c>
      <c r="AQ1673" s="23">
        <v>45406.447222222225</v>
      </c>
      <c r="AR1673" s="3"/>
      <c r="AS1673" s="23" t="s">
        <v>2441</v>
      </c>
      <c r="AT1673" s="23"/>
      <c r="AU1673" s="3" t="s">
        <v>351</v>
      </c>
      <c r="AV1673" s="3" t="s">
        <v>1996</v>
      </c>
      <c r="AW1673" s="3" t="s">
        <v>1323</v>
      </c>
      <c r="AX1673" s="3">
        <v>4.0712000000000002</v>
      </c>
      <c r="AY1673" s="3">
        <v>-74.943100000000001</v>
      </c>
      <c r="AZ1673" s="8" t="str">
        <f>+CONCATENATE("Reportan apertura en el enlace ",Tabla4[[#This Row],[Enlace]]," en el ",Tabla4[[#This Row],[Distancia óptica]]," ocasionado por ",Tabla4[[#This Row],[Causa del daño]])</f>
        <v>Reportan apertura en el enlace Girardot - Natagaima en el km 14,98 desde Espinal  ocasionado por Desastre Natural</v>
      </c>
      <c r="BA1673" s="8" t="str">
        <f>+CONCATENATE("Para dar solución al incidente ",Tabla4[[#This Row],[Solución]])</f>
        <v>Para dar solución al incidente se recupera 30 mts reserva a una distancia 300 mts,1 empalme x 48 hilos</v>
      </c>
      <c r="BB1673" s="3" t="str">
        <f>+_xlfn.CONCAT(Tabla4[[#This Row],[Causa Raiz]]," ",Tabla4[[#This Row],[Solución2]]," (",Tabla4[[#This Row],[Anillo]],"- Cabecera: ",Tabla4[[#This Row],[Cabecera]],"- Operador: ",Tabla4[[#This Row],[Operador]],")")</f>
        <v>Reportan apertura en el enlace Girardot - Natagaima en el km 14,98 desde Espinal  ocasionado por Desastre Natural Para dar solución al incidente se recupera 30 mts reserva a una distancia 300 mts,1 empalme x 48 hilos (TRONCAL- Cabecera: ESPINAL- Operador: Colombia Telecomunicaciones)</v>
      </c>
    </row>
    <row r="1674" spans="1:54" s="2" customFormat="1" ht="242.25">
      <c r="A1674" s="38">
        <f t="shared" si="165"/>
        <v>1673</v>
      </c>
      <c r="B1674" s="3">
        <v>8519549</v>
      </c>
      <c r="C1674" s="3" t="s">
        <v>136</v>
      </c>
      <c r="D1674" s="23">
        <v>45401.298611111109</v>
      </c>
      <c r="E1674" s="23">
        <v>45401.458333333336</v>
      </c>
      <c r="F1674" s="1">
        <f t="shared" ca="1" si="164"/>
        <v>0.15972222222626442</v>
      </c>
      <c r="G1674" s="3" t="s">
        <v>55</v>
      </c>
      <c r="H1674" s="41"/>
      <c r="I1674" s="40"/>
      <c r="J1674" s="5" t="s">
        <v>137</v>
      </c>
      <c r="K1674" s="3" t="s">
        <v>93</v>
      </c>
      <c r="L1674" s="9" t="s">
        <v>78</v>
      </c>
      <c r="M1674" s="3" t="s">
        <v>59</v>
      </c>
      <c r="N1674" s="3" t="s">
        <v>60</v>
      </c>
      <c r="O1674" s="3" t="s">
        <v>7887</v>
      </c>
      <c r="P1674" s="3" t="s">
        <v>7888</v>
      </c>
      <c r="Q1674" s="4" t="s">
        <v>7889</v>
      </c>
      <c r="R1674" s="3" t="s">
        <v>775</v>
      </c>
      <c r="S1674" s="3" t="s">
        <v>65</v>
      </c>
      <c r="T1674" s="3" t="s">
        <v>276</v>
      </c>
      <c r="U1674" s="3" t="s">
        <v>7890</v>
      </c>
      <c r="V1674" s="22" t="str">
        <f t="shared" si="169"/>
        <v>RBHFO; Hora de aviso: 7:10 19/04/2024; Solución: se habilita tendido de 350 metros de F.O de 48 hilos y se enrutan al nuevo tramos dos empalmes existentes de 48  hilos; Hora de solución: 11:00 19/04/2024; Causa: Intervención de Terceros</v>
      </c>
      <c r="W1674" s="4" t="s">
        <v>68</v>
      </c>
      <c r="X1674" s="3"/>
      <c r="Y1674" s="3"/>
      <c r="Z1674" s="3" t="s">
        <v>69</v>
      </c>
      <c r="AA1674" s="3" t="s">
        <v>71</v>
      </c>
      <c r="AB1674" s="3">
        <v>0</v>
      </c>
      <c r="AC1674" s="3" t="s">
        <v>71</v>
      </c>
      <c r="AD1674" s="6">
        <v>0</v>
      </c>
      <c r="AE1674" s="7"/>
      <c r="AF1674" s="7"/>
      <c r="AG1674" s="6">
        <f>Tabla4[[#This Row],[Tiempo Parada de Reloj]]+Tabla4[[#This Row],[Tiempo Autorizado por Telefonica (no Máximo)]]</f>
        <v>0</v>
      </c>
      <c r="AH1674" s="7">
        <f t="shared" ca="1" si="166"/>
        <v>0.15972222222626442</v>
      </c>
      <c r="AI1674" s="8">
        <f t="shared" si="167"/>
        <v>0</v>
      </c>
      <c r="AJ1674" s="8">
        <f t="shared" ca="1" si="168"/>
        <v>3.8333333334303461</v>
      </c>
      <c r="AK1674" s="3" t="s">
        <v>88</v>
      </c>
      <c r="AL1674" s="3" t="s">
        <v>88</v>
      </c>
      <c r="AM1674" s="3" t="s">
        <v>88</v>
      </c>
      <c r="AN1674" s="3" t="s">
        <v>88</v>
      </c>
      <c r="AO1674" s="3" t="s">
        <v>98</v>
      </c>
      <c r="AP1674" s="3" t="s">
        <v>815</v>
      </c>
      <c r="AQ1674" s="23">
        <v>45404.394444444442</v>
      </c>
      <c r="AR1674" s="3"/>
      <c r="AS1674" s="23"/>
      <c r="AT1674" s="23"/>
      <c r="AU1674" s="3" t="s">
        <v>100</v>
      </c>
      <c r="AV1674" s="3" t="s">
        <v>757</v>
      </c>
      <c r="AW1674" s="3" t="s">
        <v>474</v>
      </c>
      <c r="AX1674" s="3">
        <v>4.6379099999999998</v>
      </c>
      <c r="AY1674" s="3">
        <v>-74.159149999999997</v>
      </c>
      <c r="AZ1674" s="8" t="str">
        <f>+CONCATENATE("Reportan apertura en el enlace ",Tabla4[[#This Row],[Enlace]]," en el ",Tabla4[[#This Row],[Distancia óptica]]," ocasionado por ",Tabla4[[#This Row],[Causa del daño]])</f>
        <v>Reportan apertura en el enlace Mov. Puente la vega - Mov. Perpetuo Socorro Bta en el km 3,1 desde Mov. Puente la vega ocasionado por Intervención de Terceros</v>
      </c>
      <c r="BA1674" s="8" t="str">
        <f>+CONCATENATE("Para dar solución al incidente ",Tabla4[[#This Row],[Solución]])</f>
        <v>Para dar solución al incidente se habilita tendido de 350 metros de F.O de 48 hilos y se enrutan al nuevo tramos dos empalmes existentes de 48  hilos</v>
      </c>
      <c r="BB1674" s="3" t="str">
        <f>+_xlfn.CONCAT(Tabla4[[#This Row],[Causa Raiz]]," ",Tabla4[[#This Row],[Solución2]]," (",Tabla4[[#This Row],[Anillo]],"- Cabecera: ",Tabla4[[#This Row],[Cabecera]],"- Operador: ",Tabla4[[#This Row],[Operador]],")")</f>
        <v>Reportan apertura en el enlace Mov. Puente la vega - Mov. Perpetuo Socorro Bta en el km 3,1 desde Mov. Puente la vega ocasionado por Intervención de Terceros Para dar solución al incidente se habilita tendido de 350 metros de F.O de 48 hilos y se enrutan al nuevo tramos dos empalmes existentes de 48  hilos (Anillo 64- Cabecera: Asturias- Operador: Infraco)</v>
      </c>
    </row>
    <row r="1675" spans="1:54" s="2" customFormat="1" ht="228">
      <c r="A1675" s="38">
        <f t="shared" si="165"/>
        <v>1674</v>
      </c>
      <c r="B1675" s="3">
        <v>8518795</v>
      </c>
      <c r="C1675" s="3" t="s">
        <v>54</v>
      </c>
      <c r="D1675" s="23">
        <v>45401.361111111109</v>
      </c>
      <c r="E1675" s="23">
        <v>45401.590277777781</v>
      </c>
      <c r="F1675" s="1">
        <f t="shared" ca="1" si="164"/>
        <v>0.22916666667151731</v>
      </c>
      <c r="G1675" s="3" t="s">
        <v>55</v>
      </c>
      <c r="H1675" s="41"/>
      <c r="I1675" s="40"/>
      <c r="J1675" s="5" t="s">
        <v>56</v>
      </c>
      <c r="K1675" s="3" t="s">
        <v>122</v>
      </c>
      <c r="L1675" s="9" t="s">
        <v>78</v>
      </c>
      <c r="M1675" s="3" t="s">
        <v>383</v>
      </c>
      <c r="N1675" s="3" t="s">
        <v>384</v>
      </c>
      <c r="O1675" s="3" t="s">
        <v>7891</v>
      </c>
      <c r="P1675" s="3" t="s">
        <v>7892</v>
      </c>
      <c r="Q1675" s="4" t="s">
        <v>7893</v>
      </c>
      <c r="R1675" s="3" t="s">
        <v>562</v>
      </c>
      <c r="S1675" s="3" t="s">
        <v>129</v>
      </c>
      <c r="T1675" s="3" t="s">
        <v>66</v>
      </c>
      <c r="U1675" s="3" t="s">
        <v>7894</v>
      </c>
      <c r="V1675" s="22" t="str">
        <f t="shared" si="169"/>
        <v>RLFO; Hora de aviso: 8:40 19/04/2024; Solución: se tiende 80 metros de fo de 36 hilos y se crea dos caja de empalme de 48 hilos; Hora de solución: 14:10 19/04/2024; Causa: Vandalismo</v>
      </c>
      <c r="W1675" s="4" t="s">
        <v>132</v>
      </c>
      <c r="X1675" s="3"/>
      <c r="Y1675" s="3"/>
      <c r="Z1675" s="3" t="s">
        <v>69</v>
      </c>
      <c r="AA1675" s="3" t="s">
        <v>70</v>
      </c>
      <c r="AB1675" s="3">
        <v>8518795</v>
      </c>
      <c r="AC1675" s="3" t="s">
        <v>71</v>
      </c>
      <c r="AD1675" s="6">
        <v>7.2222222222222215E-2</v>
      </c>
      <c r="AE1675" s="7"/>
      <c r="AF1675" s="7"/>
      <c r="AG1675" s="6">
        <f>Tabla4[[#This Row],[Tiempo Parada de Reloj]]+Tabla4[[#This Row],[Tiempo Autorizado por Telefonica (no Máximo)]]</f>
        <v>7.2222222222222215E-2</v>
      </c>
      <c r="AH1675" s="7">
        <f t="shared" ca="1" si="166"/>
        <v>0.15694444444929509</v>
      </c>
      <c r="AI1675" s="8">
        <f t="shared" si="167"/>
        <v>1.7333333333333332</v>
      </c>
      <c r="AJ1675" s="8">
        <f t="shared" ca="1" si="168"/>
        <v>3.7666666667830819</v>
      </c>
      <c r="AK1675" s="3" t="s">
        <v>1349</v>
      </c>
      <c r="AL1675" s="3" t="s">
        <v>71</v>
      </c>
      <c r="AM1675" s="3" t="s">
        <v>69</v>
      </c>
      <c r="AN1675" s="3" t="s">
        <v>88</v>
      </c>
      <c r="AO1675" s="3" t="s">
        <v>88</v>
      </c>
      <c r="AP1675" s="3" t="s">
        <v>88</v>
      </c>
      <c r="AQ1675" s="23">
        <v>45405.415972222225</v>
      </c>
      <c r="AR1675" s="3"/>
      <c r="AS1675" s="23"/>
      <c r="AT1675" s="23"/>
      <c r="AU1675" s="3" t="s">
        <v>392</v>
      </c>
      <c r="AV1675" s="3" t="s">
        <v>4807</v>
      </c>
      <c r="AW1675" s="3" t="s">
        <v>135</v>
      </c>
      <c r="AX1675" s="3">
        <v>10.442211</v>
      </c>
      <c r="AY1675" s="3">
        <v>-75.5253388</v>
      </c>
      <c r="AZ1675" s="8" t="str">
        <f>+CONCATENATE("Reportan apertura en el enlace ",Tabla4[[#This Row],[Enlace]]," en el ",Tabla4[[#This Row],[Distancia óptica]]," ocasionado por ",Tabla4[[#This Row],[Causa del daño]])</f>
        <v>Reportan apertura en el enlace Mov. Profesionales - Mov. Torices en el km 2,11 desde Mov. Profecionales ocasionado por Vandalismo</v>
      </c>
      <c r="BA1675" s="8" t="str">
        <f>+CONCATENATE("Para dar solución al incidente ",Tabla4[[#This Row],[Solución]])</f>
        <v>Para dar solución al incidente se tiende 80 metros de fo de 36 hilos y se crea dos caja de empalme de 48 hilos</v>
      </c>
      <c r="BB1675" s="3" t="str">
        <f>+_xlfn.CONCAT(Tabla4[[#This Row],[Causa Raiz]]," ",Tabla4[[#This Row],[Solución2]]," (",Tabla4[[#This Row],[Anillo]],"- Cabecera: ",Tabla4[[#This Row],[Cabecera]],"- Operador: ",Tabla4[[#This Row],[Operador]],")")</f>
        <v>Reportan apertura en el enlace Mov. Profesionales - Mov. Torices en el km 2,11 desde Mov. Profecionales ocasionado por Vandalismo Para dar solución al incidente se tiende 80 metros de fo de 36 hilos y se crea dos caja de empalme de 48 hilos (Lineal- Cabecera: Torices- Operador: Colombia Telecomunicaciones)</v>
      </c>
    </row>
    <row r="1676" spans="1:54" s="2" customFormat="1" ht="199.5">
      <c r="A1676" s="38">
        <f t="shared" si="165"/>
        <v>1675</v>
      </c>
      <c r="B1676" s="3">
        <v>8520252</v>
      </c>
      <c r="C1676" s="3" t="s">
        <v>136</v>
      </c>
      <c r="D1676" s="23">
        <v>45401.451388888891</v>
      </c>
      <c r="E1676" s="23">
        <v>45401.576388888891</v>
      </c>
      <c r="F1676" s="1">
        <f t="shared" ca="1" si="164"/>
        <v>0.125</v>
      </c>
      <c r="G1676" s="3" t="s">
        <v>55</v>
      </c>
      <c r="H1676" s="41"/>
      <c r="I1676" s="40"/>
      <c r="J1676" s="5" t="s">
        <v>137</v>
      </c>
      <c r="K1676" s="3" t="s">
        <v>77</v>
      </c>
      <c r="L1676" s="9" t="s">
        <v>78</v>
      </c>
      <c r="M1676" s="3" t="s">
        <v>79</v>
      </c>
      <c r="N1676" s="3" t="s">
        <v>705</v>
      </c>
      <c r="O1676" s="3" t="s">
        <v>7895</v>
      </c>
      <c r="P1676" s="3" t="s">
        <v>7896</v>
      </c>
      <c r="Q1676" s="4" t="s">
        <v>7897</v>
      </c>
      <c r="R1676" s="3" t="s">
        <v>741</v>
      </c>
      <c r="S1676" s="3" t="s">
        <v>249</v>
      </c>
      <c r="T1676" s="3" t="s">
        <v>176</v>
      </c>
      <c r="U1676" s="3" t="s">
        <v>7898</v>
      </c>
      <c r="V1676" s="22" t="str">
        <f t="shared" si="169"/>
        <v>RBHFO; Hora de aviso: 10:50 19/04/2024; Solución: Se recuperan 20 metros de reserva y se va a instalar un empalme de 48 hilos; Hora de solución: 13:50 19/04/2024; Causa: Intervención de Terceros. No Identificados</v>
      </c>
      <c r="W1676" s="4" t="s">
        <v>160</v>
      </c>
      <c r="X1676" s="3"/>
      <c r="Y1676" s="3"/>
      <c r="Z1676" s="3" t="s">
        <v>69</v>
      </c>
      <c r="AA1676" s="3" t="s">
        <v>71</v>
      </c>
      <c r="AB1676" s="3">
        <v>0</v>
      </c>
      <c r="AC1676" s="3" t="s">
        <v>71</v>
      </c>
      <c r="AD1676" s="6">
        <v>0</v>
      </c>
      <c r="AE1676" s="7"/>
      <c r="AF1676" s="7"/>
      <c r="AG1676" s="6">
        <f>Tabla4[[#This Row],[Tiempo Parada de Reloj]]+Tabla4[[#This Row],[Tiempo Autorizado por Telefonica (no Máximo)]]</f>
        <v>0</v>
      </c>
      <c r="AH1676" s="7">
        <f t="shared" ca="1" si="166"/>
        <v>0.125</v>
      </c>
      <c r="AI1676" s="8">
        <f t="shared" si="167"/>
        <v>0</v>
      </c>
      <c r="AJ1676" s="8">
        <f t="shared" ca="1" si="168"/>
        <v>3</v>
      </c>
      <c r="AK1676" s="3" t="s">
        <v>1349</v>
      </c>
      <c r="AL1676" s="3" t="s">
        <v>70</v>
      </c>
      <c r="AM1676" s="3" t="s">
        <v>88</v>
      </c>
      <c r="AN1676" s="3" t="s">
        <v>88</v>
      </c>
      <c r="AO1676" s="3" t="s">
        <v>73</v>
      </c>
      <c r="AP1676" s="3" t="s">
        <v>73</v>
      </c>
      <c r="AQ1676" s="23">
        <v>45402.70208333333</v>
      </c>
      <c r="AR1676" s="3"/>
      <c r="AS1676" s="23"/>
      <c r="AT1676" s="23"/>
      <c r="AU1676" s="3" t="s">
        <v>710</v>
      </c>
      <c r="AV1676" s="3" t="s">
        <v>7899</v>
      </c>
      <c r="AW1676" s="3" t="s">
        <v>3206</v>
      </c>
      <c r="AX1676" s="3">
        <v>4.7049700000000003</v>
      </c>
      <c r="AY1676" s="3">
        <v>-74.202020000000005</v>
      </c>
      <c r="AZ1676" s="8" t="str">
        <f>+CONCATENATE("Reportan apertura en el enlace ",Tabla4[[#This Row],[Enlace]]," en el ",Tabla4[[#This Row],[Distancia óptica]]," ocasionado por ",Tabla4[[#This Row],[Causa del daño]])</f>
        <v>Reportan apertura en el enlace Mov. Funza - Mov. Siberia Mosquera en el km 3,8 desde siberia ocasionado por Intervención de Terceros. No Identificados</v>
      </c>
      <c r="BA1676" s="8" t="str">
        <f>+CONCATENATE("Para dar solución al incidente ",Tabla4[[#This Row],[Solución]])</f>
        <v>Para dar solución al incidente Se recuperan 20 metros de reserva y se va a instalar un empalme de 48 hilos</v>
      </c>
      <c r="BB1676" s="3" t="str">
        <f>+_xlfn.CONCAT(Tabla4[[#This Row],[Causa Raiz]]," ",Tabla4[[#This Row],[Solución2]]," (",Tabla4[[#This Row],[Anillo]],"- Cabecera: ",Tabla4[[#This Row],[Cabecera]],"- Operador: ",Tabla4[[#This Row],[Operador]],")")</f>
        <v>Reportan apertura en el enlace Mov. Funza - Mov. Siberia Mosquera en el km 3,8 desde siberia ocasionado por Intervención de Terceros. No Identificados Para dar solución al incidente Se recuperan 20 metros de reserva y se va a instalar un empalme de 48 hilos (Anillo 2- Cabecera: Funza Centro- Operador: Infraco)</v>
      </c>
    </row>
    <row r="1677" spans="1:54" s="2" customFormat="1" ht="213.75">
      <c r="A1677" s="38">
        <f t="shared" si="165"/>
        <v>1676</v>
      </c>
      <c r="B1677" s="3">
        <v>8520809</v>
      </c>
      <c r="C1677" s="3" t="s">
        <v>163</v>
      </c>
      <c r="D1677" s="23">
        <v>45401.447916666664</v>
      </c>
      <c r="E1677" s="23">
        <v>45401.75</v>
      </c>
      <c r="F1677" s="1">
        <f t="shared" ca="1" si="164"/>
        <v>0.30208333333575865</v>
      </c>
      <c r="G1677" s="3" t="s">
        <v>55</v>
      </c>
      <c r="H1677" s="41"/>
      <c r="I1677" s="40">
        <v>3803102</v>
      </c>
      <c r="J1677" s="5" t="s">
        <v>2815</v>
      </c>
      <c r="K1677" s="3" t="s">
        <v>2815</v>
      </c>
      <c r="L1677" s="9" t="s">
        <v>58</v>
      </c>
      <c r="M1677" s="3" t="s">
        <v>383</v>
      </c>
      <c r="N1677" s="3" t="s">
        <v>384</v>
      </c>
      <c r="O1677" s="3" t="s">
        <v>7900</v>
      </c>
      <c r="P1677" s="3" t="s">
        <v>7901</v>
      </c>
      <c r="Q1677" s="4" t="s">
        <v>7902</v>
      </c>
      <c r="R1677" s="3" t="s">
        <v>805</v>
      </c>
      <c r="S1677" s="3" t="s">
        <v>2820</v>
      </c>
      <c r="T1677" s="3" t="s">
        <v>176</v>
      </c>
      <c r="U1677" s="3" t="s">
        <v>7903</v>
      </c>
      <c r="V1677" s="22" t="str">
        <f t="shared" si="169"/>
        <v>RDFO; Hora de aviso: 10:45 19/04/2024; Solución: Tendido de 300 mts de Fo y dos empalmes; Hora de solución: 18:00 19/04/2024; Causa: Intervención de Terceros. No Identificados</v>
      </c>
      <c r="W1677" s="4" t="s">
        <v>7904</v>
      </c>
      <c r="X1677" s="3"/>
      <c r="Y1677" s="3"/>
      <c r="Z1677" s="3" t="s">
        <v>69</v>
      </c>
      <c r="AA1677" s="3" t="s">
        <v>71</v>
      </c>
      <c r="AB1677" s="3">
        <v>0</v>
      </c>
      <c r="AC1677" s="3" t="s">
        <v>71</v>
      </c>
      <c r="AD1677" s="6">
        <v>9.6527777777777782E-2</v>
      </c>
      <c r="AE1677" s="7"/>
      <c r="AF1677" s="7"/>
      <c r="AG1677" s="6">
        <f>Tabla4[[#This Row],[Tiempo Parada de Reloj]]+Tabla4[[#This Row],[Tiempo Autorizado por Telefonica (no Máximo)]]</f>
        <v>9.6527777777777782E-2</v>
      </c>
      <c r="AH1677" s="7">
        <f t="shared" ca="1" si="166"/>
        <v>0.20555555555798088</v>
      </c>
      <c r="AI1677" s="8">
        <f t="shared" si="167"/>
        <v>2.3166666666666669</v>
      </c>
      <c r="AJ1677" s="8">
        <f t="shared" ca="1" si="168"/>
        <v>4.9333333333915412</v>
      </c>
      <c r="AK1677" s="3" t="s">
        <v>88</v>
      </c>
      <c r="AL1677" s="3" t="s">
        <v>70</v>
      </c>
      <c r="AM1677" s="3" t="s">
        <v>87</v>
      </c>
      <c r="AN1677" s="3" t="s">
        <v>87</v>
      </c>
      <c r="AO1677" s="3" t="s">
        <v>120</v>
      </c>
      <c r="AP1677" s="3" t="s">
        <v>120</v>
      </c>
      <c r="AQ1677" s="23">
        <v>45401.761111111111</v>
      </c>
      <c r="AR1677" s="3"/>
      <c r="AS1677" s="23"/>
      <c r="AT1677" s="23"/>
      <c r="AU1677" s="3" t="s">
        <v>2822</v>
      </c>
      <c r="AV1677" s="3" t="s">
        <v>7905</v>
      </c>
      <c r="AW1677" s="3" t="s">
        <v>76</v>
      </c>
      <c r="AX1677" s="3" t="s">
        <v>69</v>
      </c>
      <c r="AY1677" s="3" t="s">
        <v>69</v>
      </c>
      <c r="AZ1677" s="8" t="str">
        <f>+CONCATENATE("Reportan apertura en el enlace ",Tabla4[[#This Row],[Enlace]]," en el ",Tabla4[[#This Row],[Distancia óptica]]," ocasionado por ",Tabla4[[#This Row],[Causa del daño]])</f>
        <v>Reportan apertura en el enlace Pedro Heredia - Carmen de Bolivar en el Km 31,6 Km desde Cartagena ocasionado por Intervención de Terceros. No Identificados</v>
      </c>
      <c r="BA1677" s="8" t="str">
        <f>+CONCATENATE("Para dar solución al incidente ",Tabla4[[#This Row],[Solución]])</f>
        <v>Para dar solución al incidente Tendido de 300 mts de Fo y dos empalmes</v>
      </c>
      <c r="BB1677" s="3" t="str">
        <f>+_xlfn.CONCAT(Tabla4[[#This Row],[Causa Raiz]]," ",Tabla4[[#This Row],[Solución2]]," (",Tabla4[[#This Row],[Anillo]],"- Cabecera: ",Tabla4[[#This Row],[Cabecera]],"- Operador: ",Tabla4[[#This Row],[Operador]],")")</f>
        <v>Reportan apertura en el enlace Pedro Heredia - Carmen de Bolivar en el Km 31,6 Km desde Cartagena ocasionado por Intervención de Terceros. No Identificados Para dar solución al incidente Tendido de 300 mts de Fo y dos empalmes (Troncal- Cabecera: Pedro Heredia- Operador: MediaCommerce)</v>
      </c>
    </row>
    <row r="1678" spans="1:54" s="2" customFormat="1" ht="171">
      <c r="A1678" s="38">
        <f t="shared" si="165"/>
        <v>1677</v>
      </c>
      <c r="B1678" s="3">
        <v>8520844</v>
      </c>
      <c r="C1678" s="3" t="s">
        <v>136</v>
      </c>
      <c r="D1678" s="23">
        <v>45401.447916666664</v>
      </c>
      <c r="E1678" s="23">
        <v>45427.625</v>
      </c>
      <c r="F1678" s="1">
        <f t="shared" ca="1" si="164"/>
        <v>26.177083333335759</v>
      </c>
      <c r="G1678" s="3" t="s">
        <v>55</v>
      </c>
      <c r="H1678" s="41"/>
      <c r="I1678" s="40"/>
      <c r="J1678" s="5" t="s">
        <v>137</v>
      </c>
      <c r="K1678" s="3" t="s">
        <v>93</v>
      </c>
      <c r="L1678" s="9" t="s">
        <v>58</v>
      </c>
      <c r="M1678" s="3" t="s">
        <v>59</v>
      </c>
      <c r="N1678" s="3" t="s">
        <v>60</v>
      </c>
      <c r="O1678" s="3" t="s">
        <v>7906</v>
      </c>
      <c r="P1678" s="3" t="s">
        <v>7907</v>
      </c>
      <c r="Q1678" s="4" t="s">
        <v>7908</v>
      </c>
      <c r="R1678" s="3" t="s">
        <v>947</v>
      </c>
      <c r="S1678" s="3" t="s">
        <v>65</v>
      </c>
      <c r="T1678" s="3" t="s">
        <v>276</v>
      </c>
      <c r="U1678" s="3" t="s">
        <v>7909</v>
      </c>
      <c r="V1678" s="22" t="str">
        <f t="shared" si="169"/>
        <v>RBHFO; Hora de aviso: 10:45 19/04/2024; Solución: Se realiza tendido de 500 mts de fibra y dos empalmes de 48 Hilos; Hora de solución: 15:00 15/05/2024; Causa: Intervención de Terceros</v>
      </c>
      <c r="W1678" s="4" t="s">
        <v>68</v>
      </c>
      <c r="X1678" s="3"/>
      <c r="Y1678" s="3"/>
      <c r="Z1678" s="3" t="s">
        <v>69</v>
      </c>
      <c r="AA1678" s="3" t="s">
        <v>70</v>
      </c>
      <c r="AB1678" s="3">
        <v>8519931</v>
      </c>
      <c r="AC1678" s="3" t="s">
        <v>71</v>
      </c>
      <c r="AD1678" s="6">
        <v>26.020833333333332</v>
      </c>
      <c r="AE1678" s="7"/>
      <c r="AF1678" s="7"/>
      <c r="AG1678" s="6">
        <f>Tabla4[[#This Row],[Tiempo Parada de Reloj]]+Tabla4[[#This Row],[Tiempo Autorizado por Telefonica (no Máximo)]]</f>
        <v>26.020833333333332</v>
      </c>
      <c r="AH1678" s="7">
        <f t="shared" ca="1" si="166"/>
        <v>0.1562500000024265</v>
      </c>
      <c r="AI1678" s="8">
        <f t="shared" si="167"/>
        <v>624.5</v>
      </c>
      <c r="AJ1678" s="8">
        <f t="shared" ca="1" si="168"/>
        <v>3.7500000000582361</v>
      </c>
      <c r="AK1678" s="3" t="s">
        <v>88</v>
      </c>
      <c r="AL1678" s="3" t="s">
        <v>70</v>
      </c>
      <c r="AM1678" s="3" t="s">
        <v>106</v>
      </c>
      <c r="AN1678" s="3" t="s">
        <v>87</v>
      </c>
      <c r="AO1678" s="3" t="s">
        <v>73</v>
      </c>
      <c r="AP1678" s="3" t="s">
        <v>73</v>
      </c>
      <c r="AQ1678" s="23">
        <v>45428.697916666664</v>
      </c>
      <c r="AR1678" s="3"/>
      <c r="AS1678" s="23"/>
      <c r="AT1678" s="23"/>
      <c r="AU1678" s="3" t="s">
        <v>100</v>
      </c>
      <c r="AV1678" s="3" t="s">
        <v>757</v>
      </c>
      <c r="AW1678" s="3" t="s">
        <v>474</v>
      </c>
      <c r="AX1678" s="3">
        <v>4.6277200000000001</v>
      </c>
      <c r="AY1678" s="3">
        <v>-74.171980000000005</v>
      </c>
      <c r="AZ1678" s="8" t="str">
        <f>+CONCATENATE("Reportan apertura en el enlace ",Tabla4[[#This Row],[Enlace]]," en el ",Tabla4[[#This Row],[Distancia óptica]]," ocasionado por ",Tabla4[[#This Row],[Causa del daño]])</f>
        <v>Reportan apertura en el enlace CG9 - CG3 en el Km 5 desde CG9  ocasionado por Intervención de Terceros</v>
      </c>
      <c r="BA1678" s="8" t="str">
        <f>+CONCATENATE("Para dar solución al incidente ",Tabla4[[#This Row],[Solución]])</f>
        <v>Para dar solución al incidente Se realiza tendido de 500 mts de fibra y dos empalmes de 48 Hilos</v>
      </c>
      <c r="BB1678" s="3" t="str">
        <f>+_xlfn.CONCAT(Tabla4[[#This Row],[Causa Raiz]]," ",Tabla4[[#This Row],[Solución2]]," (",Tabla4[[#This Row],[Anillo]],"- Cabecera: ",Tabla4[[#This Row],[Cabecera]],"- Operador: ",Tabla4[[#This Row],[Operador]],")")</f>
        <v>Reportan apertura en el enlace CG9 - CG3 en el Km 5 desde CG9  ocasionado por Intervención de Terceros Para dar solución al incidente Se realiza tendido de 500 mts de fibra y dos empalmes de 48 Hilos (Anillo 64- Cabecera: Asturias- Operador: Infraco)</v>
      </c>
    </row>
    <row r="1679" spans="1:54" s="2" customFormat="1" ht="171">
      <c r="A1679" s="38">
        <f t="shared" si="165"/>
        <v>1678</v>
      </c>
      <c r="B1679" s="3">
        <v>8521400</v>
      </c>
      <c r="C1679" s="3" t="s">
        <v>92</v>
      </c>
      <c r="D1679" s="23">
        <v>45401.666666666664</v>
      </c>
      <c r="E1679" s="23">
        <v>45402.375</v>
      </c>
      <c r="F1679" s="1">
        <f t="shared" ca="1" si="164"/>
        <v>0.70833333333575865</v>
      </c>
      <c r="G1679" s="3" t="s">
        <v>164</v>
      </c>
      <c r="H1679" s="41" t="s">
        <v>165</v>
      </c>
      <c r="I1679" s="40" t="s">
        <v>7910</v>
      </c>
      <c r="J1679" s="5" t="s">
        <v>490</v>
      </c>
      <c r="K1679" s="3" t="s">
        <v>490</v>
      </c>
      <c r="L1679" s="9" t="s">
        <v>58</v>
      </c>
      <c r="M1679" s="3" t="s">
        <v>383</v>
      </c>
      <c r="N1679" s="3" t="s">
        <v>384</v>
      </c>
      <c r="O1679" s="3" t="s">
        <v>3065</v>
      </c>
      <c r="P1679" s="3" t="s">
        <v>7911</v>
      </c>
      <c r="Q1679" s="4" t="s">
        <v>7912</v>
      </c>
      <c r="R1679" s="3" t="s">
        <v>465</v>
      </c>
      <c r="S1679" s="3" t="s">
        <v>494</v>
      </c>
      <c r="T1679" s="3" t="s">
        <v>66</v>
      </c>
      <c r="U1679" s="3" t="s">
        <v>7913</v>
      </c>
      <c r="V1679" s="22" t="str">
        <f t="shared" si="169"/>
        <v>RTNFO; Hora de aviso: 16:00 19/04/2024; Solución: Para la solucion se realiza nuevamente la caja de empalme ; Hora de solución: 9:00 20/04/2024; Causa: Vandalismo</v>
      </c>
      <c r="W1679" s="4" t="s">
        <v>496</v>
      </c>
      <c r="X1679" s="3"/>
      <c r="Y1679" s="3"/>
      <c r="Z1679" s="3" t="s">
        <v>69</v>
      </c>
      <c r="AA1679" s="3" t="s">
        <v>71</v>
      </c>
      <c r="AB1679" s="3">
        <v>0</v>
      </c>
      <c r="AC1679" s="3" t="s">
        <v>71</v>
      </c>
      <c r="AD1679" s="6">
        <v>0</v>
      </c>
      <c r="AE1679" s="7"/>
      <c r="AF1679" s="7"/>
      <c r="AG1679" s="6">
        <f>Tabla4[[#This Row],[Tiempo Parada de Reloj]]+Tabla4[[#This Row],[Tiempo Autorizado por Telefonica (no Máximo)]]</f>
        <v>0</v>
      </c>
      <c r="AH1679" s="7">
        <f t="shared" ca="1" si="166"/>
        <v>0.70833333333575865</v>
      </c>
      <c r="AI1679" s="8">
        <f t="shared" si="167"/>
        <v>0</v>
      </c>
      <c r="AJ1679" s="8">
        <f t="shared" ca="1" si="168"/>
        <v>17.000000000058208</v>
      </c>
      <c r="AK1679" s="3" t="s">
        <v>87</v>
      </c>
      <c r="AL1679" s="3" t="s">
        <v>70</v>
      </c>
      <c r="AM1679" s="3" t="s">
        <v>72</v>
      </c>
      <c r="AN1679" s="3" t="s">
        <v>72</v>
      </c>
      <c r="AO1679" s="3"/>
      <c r="AP1679" s="3"/>
      <c r="AQ1679" s="23">
        <f ca="1">NOW()</f>
        <v>45503.696834953706</v>
      </c>
      <c r="AR1679" s="3"/>
      <c r="AS1679" s="23"/>
      <c r="AT1679" s="23"/>
      <c r="AU1679" s="3" t="s">
        <v>494</v>
      </c>
      <c r="AV1679" s="3" t="s">
        <v>69</v>
      </c>
      <c r="AW1679" s="3" t="s">
        <v>69</v>
      </c>
      <c r="AX1679" s="3" t="s">
        <v>69</v>
      </c>
      <c r="AY1679" s="3" t="s">
        <v>69</v>
      </c>
      <c r="AZ1679" s="8" t="str">
        <f>+CONCATENATE("Reportan apertura en el enlace ",Tabla4[[#This Row],[Enlace]]," en el ",Tabla4[[#This Row],[Distancia óptica]]," ocasionado por ",Tabla4[[#This Row],[Causa del daño]])</f>
        <v>Reportan apertura en el enlace Cartagena - Sabanalarga en el Km 8,016 desde torices ocasionado por Vandalismo</v>
      </c>
      <c r="BA1679" s="8" t="str">
        <f>+CONCATENATE("Para dar solución al incidente ",Tabla4[[#This Row],[Solución]])</f>
        <v xml:space="preserve">Para dar solución al incidente Para la solucion se realiza nuevamente la caja de empalme </v>
      </c>
      <c r="BB1679" s="3" t="str">
        <f>+_xlfn.CONCAT(Tabla4[[#This Row],[Causa Raiz]]," ",Tabla4[[#This Row],[Solución2]]," (",Tabla4[[#This Row],[Anillo]],"- Cabecera: ",Tabla4[[#This Row],[Cabecera]],"- Operador: ",Tabla4[[#This Row],[Operador]],")")</f>
        <v>Reportan apertura en el enlace Cartagena - Sabanalarga en el Km 8,016 desde torices ocasionado por Vandalismo Para dar solución al incidente Para la solucion se realiza nuevamente la caja de empalme  (NA- Cabecera: NA- Operador: UNE)</v>
      </c>
    </row>
    <row r="1680" spans="1:54" s="2" customFormat="1" ht="185.25">
      <c r="A1680" s="38">
        <f t="shared" si="165"/>
        <v>1679</v>
      </c>
      <c r="B1680" s="3">
        <v>8521748</v>
      </c>
      <c r="C1680" s="3" t="s">
        <v>163</v>
      </c>
      <c r="D1680" s="23">
        <v>45401.611111111109</v>
      </c>
      <c r="E1680" s="23">
        <v>45402.479166666664</v>
      </c>
      <c r="F1680" s="1">
        <f t="shared" ca="1" si="164"/>
        <v>0.86805555555474712</v>
      </c>
      <c r="G1680" s="3" t="s">
        <v>55</v>
      </c>
      <c r="H1680" s="41"/>
      <c r="I1680" s="40"/>
      <c r="J1680" s="5" t="s">
        <v>56</v>
      </c>
      <c r="K1680" s="3" t="s">
        <v>108</v>
      </c>
      <c r="L1680" s="9" t="s">
        <v>58</v>
      </c>
      <c r="M1680" s="3" t="s">
        <v>109</v>
      </c>
      <c r="N1680" s="3" t="s">
        <v>110</v>
      </c>
      <c r="O1680" s="3" t="s">
        <v>7914</v>
      </c>
      <c r="P1680" s="3" t="s">
        <v>7915</v>
      </c>
      <c r="Q1680" s="4" t="s">
        <v>7916</v>
      </c>
      <c r="R1680" s="3" t="s">
        <v>7857</v>
      </c>
      <c r="S1680" s="3" t="s">
        <v>115</v>
      </c>
      <c r="T1680" s="3" t="s">
        <v>256</v>
      </c>
      <c r="U1680" s="3" t="s">
        <v>7917</v>
      </c>
      <c r="V1680" s="22" t="str">
        <f t="shared" si="169"/>
        <v>RDFO; Hora de aviso: 14:40 19/04/2024; Solución: Se identifica hilo afectado y se habilita en el cambio de tramo; Hora de solución: 11:30 20/04/2024; Causa: Falla de Empalme de FiOp</v>
      </c>
      <c r="W1680" s="4" t="s">
        <v>118</v>
      </c>
      <c r="X1680" s="3"/>
      <c r="Y1680" s="3"/>
      <c r="Z1680" s="3" t="s">
        <v>69</v>
      </c>
      <c r="AA1680" s="3" t="s">
        <v>71</v>
      </c>
      <c r="AB1680" s="3">
        <v>0</v>
      </c>
      <c r="AC1680" s="3" t="s">
        <v>71</v>
      </c>
      <c r="AD1680" s="6">
        <v>0.66180555555555554</v>
      </c>
      <c r="AE1680" s="7"/>
      <c r="AF1680" s="7"/>
      <c r="AG1680" s="6">
        <f>Tabla4[[#This Row],[Tiempo Parada de Reloj]]+Tabla4[[#This Row],[Tiempo Autorizado por Telefonica (no Máximo)]]</f>
        <v>0.66180555555555554</v>
      </c>
      <c r="AH1680" s="7">
        <f t="shared" ca="1" si="166"/>
        <v>0.20624999999919158</v>
      </c>
      <c r="AI1680" s="8">
        <f t="shared" si="167"/>
        <v>15.883333333333333</v>
      </c>
      <c r="AJ1680" s="8">
        <f t="shared" ca="1" si="168"/>
        <v>4.9499999999805979</v>
      </c>
      <c r="AK1680" s="3" t="s">
        <v>87</v>
      </c>
      <c r="AL1680" s="3" t="s">
        <v>70</v>
      </c>
      <c r="AM1680" s="3" t="s">
        <v>72</v>
      </c>
      <c r="AN1680" s="3" t="s">
        <v>72</v>
      </c>
      <c r="AO1680" s="3" t="s">
        <v>73</v>
      </c>
      <c r="AP1680" s="3" t="s">
        <v>73</v>
      </c>
      <c r="AQ1680" s="23">
        <v>45404.75</v>
      </c>
      <c r="AR1680" s="3"/>
      <c r="AS1680" s="23"/>
      <c r="AT1680" s="23"/>
      <c r="AU1680" s="3" t="s">
        <v>637</v>
      </c>
      <c r="AV1680" s="3" t="s">
        <v>7918</v>
      </c>
      <c r="AW1680" s="3" t="s">
        <v>76</v>
      </c>
      <c r="AX1680" s="3">
        <v>9.6137180000000004</v>
      </c>
      <c r="AY1680" s="3">
        <v>-73.611817000000002</v>
      </c>
      <c r="AZ1680" s="8" t="str">
        <f>+CONCATENATE("Reportan apertura en el enlace ",Tabla4[[#This Row],[Enlace]]," en el ",Tabla4[[#This Row],[Distancia óptica]]," ocasionado por ",Tabla4[[#This Row],[Causa del daño]])</f>
        <v>Reportan apertura en el enlace Curumani - La Loma en el Km 2,4 desde la loma ocasionado por Falla de Empalme de FiOp</v>
      </c>
      <c r="BA1680" s="8" t="str">
        <f>+CONCATENATE("Para dar solución al incidente ",Tabla4[[#This Row],[Solución]])</f>
        <v>Para dar solución al incidente Se identifica hilo afectado y se habilita en el cambio de tramo</v>
      </c>
      <c r="BB1680" s="3" t="str">
        <f>+_xlfn.CONCAT(Tabla4[[#This Row],[Causa Raiz]]," ",Tabla4[[#This Row],[Solución2]]," (",Tabla4[[#This Row],[Anillo]],"- Cabecera: ",Tabla4[[#This Row],[Cabecera]],"- Operador: ",Tabla4[[#This Row],[Operador]],")")</f>
        <v>Reportan apertura en el enlace Curumani - La Loma en el Km 2,4 desde la loma ocasionado por Falla de Empalme de FiOp Para dar solución al incidente Se identifica hilo afectado y se habilita en el cambio de tramo (Troncal- Cabecera: bosconia- Operador: Colombia Telecomunicaciones)</v>
      </c>
    </row>
    <row r="1681" spans="1:54" s="2" customFormat="1" ht="156.75">
      <c r="A1681" s="38">
        <f t="shared" si="165"/>
        <v>1680</v>
      </c>
      <c r="B1681" s="3">
        <v>8522049</v>
      </c>
      <c r="C1681" s="3" t="s">
        <v>54</v>
      </c>
      <c r="D1681" s="23">
        <v>45401.864583333336</v>
      </c>
      <c r="E1681" s="23">
        <v>45401.865972222222</v>
      </c>
      <c r="F1681" s="1">
        <f t="shared" ca="1" si="164"/>
        <v>1.3888888861401938E-3</v>
      </c>
      <c r="G1681" s="3" t="s">
        <v>55</v>
      </c>
      <c r="H1681" s="41"/>
      <c r="I1681" s="40"/>
      <c r="J1681" s="5" t="s">
        <v>56</v>
      </c>
      <c r="K1681" s="3" t="s">
        <v>57</v>
      </c>
      <c r="L1681" s="9" t="s">
        <v>78</v>
      </c>
      <c r="M1681" s="3" t="s">
        <v>59</v>
      </c>
      <c r="N1681" s="3" t="s">
        <v>60</v>
      </c>
      <c r="O1681" s="3" t="s">
        <v>7919</v>
      </c>
      <c r="P1681" s="3">
        <v>0</v>
      </c>
      <c r="Q1681" s="4" t="s">
        <v>7920</v>
      </c>
      <c r="R1681" s="3" t="s">
        <v>980</v>
      </c>
      <c r="S1681" s="3" t="s">
        <v>65</v>
      </c>
      <c r="T1681" s="3" t="s">
        <v>104</v>
      </c>
      <c r="U1681" s="3" t="s">
        <v>2399</v>
      </c>
      <c r="V1681" s="22" t="str">
        <f t="shared" si="169"/>
        <v>RLFO; Hora de aviso: 20:45 19/04/2024; Solución: Personal de PI realiza limpieza a los puertos; Hora de solución: 20:47 19/04/2024; Causa: Visita Fallida</v>
      </c>
      <c r="W1681" s="4" t="s">
        <v>68</v>
      </c>
      <c r="X1681" s="3"/>
      <c r="Y1681" s="3"/>
      <c r="Z1681" s="3" t="s">
        <v>69</v>
      </c>
      <c r="AA1681" s="3" t="s">
        <v>71</v>
      </c>
      <c r="AB1681" s="3">
        <v>0</v>
      </c>
      <c r="AC1681" s="3" t="s">
        <v>71</v>
      </c>
      <c r="AD1681" s="6">
        <v>0</v>
      </c>
      <c r="AE1681" s="7"/>
      <c r="AF1681" s="7"/>
      <c r="AG1681" s="6">
        <f>Tabla4[[#This Row],[Tiempo Parada de Reloj]]+Tabla4[[#This Row],[Tiempo Autorizado por Telefonica (no Máximo)]]</f>
        <v>0</v>
      </c>
      <c r="AH1681" s="7">
        <f t="shared" ca="1" si="166"/>
        <v>1.3888888861401938E-3</v>
      </c>
      <c r="AI1681" s="8">
        <f t="shared" si="167"/>
        <v>0</v>
      </c>
      <c r="AJ1681" s="8">
        <f t="shared" ca="1" si="168"/>
        <v>3.3333333267364651E-2</v>
      </c>
      <c r="AK1681" s="3" t="s">
        <v>87</v>
      </c>
      <c r="AL1681" s="3" t="s">
        <v>70</v>
      </c>
      <c r="AM1681" s="3" t="s">
        <v>72</v>
      </c>
      <c r="AN1681" s="3" t="s">
        <v>72</v>
      </c>
      <c r="AO1681" s="3" t="s">
        <v>72</v>
      </c>
      <c r="AP1681" s="3" t="s">
        <v>72</v>
      </c>
      <c r="AQ1681" s="23">
        <v>45401.865972222222</v>
      </c>
      <c r="AR1681" s="3"/>
      <c r="AS1681" s="23"/>
      <c r="AT1681" s="23"/>
      <c r="AU1681" s="3" t="s">
        <v>100</v>
      </c>
      <c r="AV1681" s="3" t="s">
        <v>69</v>
      </c>
      <c r="AW1681" s="3" t="s">
        <v>69</v>
      </c>
      <c r="AX1681" s="3" t="s">
        <v>69</v>
      </c>
      <c r="AY1681" s="3" t="s">
        <v>69</v>
      </c>
      <c r="AZ1681" s="8" t="str">
        <f>+CONCATENATE("Reportan apertura en el enlace ",Tabla4[[#This Row],[Enlace]]," en el ",Tabla4[[#This Row],[Distancia óptica]]," ocasionado por ",Tabla4[[#This Row],[Causa del daño]])</f>
        <v>Reportan apertura en el enlace Mov.Nuevo Kenedy - Nuevo paraiso II en el 0 ocasionado por Visita Fallida</v>
      </c>
      <c r="BA1681" s="8" t="str">
        <f>+CONCATENATE("Para dar solución al incidente ",Tabla4[[#This Row],[Solución]])</f>
        <v>Para dar solución al incidente Personal de PI realiza limpieza a los puertos</v>
      </c>
      <c r="BB1681" s="3" t="str">
        <f>+_xlfn.CONCAT(Tabla4[[#This Row],[Causa Raiz]]," ",Tabla4[[#This Row],[Solución2]]," (",Tabla4[[#This Row],[Anillo]],"- Cabecera: ",Tabla4[[#This Row],[Cabecera]],"- Operador: ",Tabla4[[#This Row],[Operador]],")")</f>
        <v>Reportan apertura en el enlace Mov.Nuevo Kenedy - Nuevo paraiso II en el 0 ocasionado por Visita Fallida Para dar solución al incidente Personal de PI realiza limpieza a los puertos (NA- Cabecera: NA- Operador: Colombia Telecomunicaciones)</v>
      </c>
    </row>
    <row r="1682" spans="1:54" s="2" customFormat="1" ht="228">
      <c r="A1682" s="38">
        <f t="shared" si="165"/>
        <v>1681</v>
      </c>
      <c r="B1682" s="3">
        <v>8522369</v>
      </c>
      <c r="C1682" s="3" t="s">
        <v>92</v>
      </c>
      <c r="D1682" s="23">
        <v>45401.96875</v>
      </c>
      <c r="E1682" s="23">
        <v>45402.666666666664</v>
      </c>
      <c r="F1682" s="1">
        <f t="shared" ref="F1682:F1745" ca="1" si="170">IF(ISBLANK(E1682),IF(ISBLANK(D1682),0,NOW()-D1682),E1682-D1682)</f>
        <v>0.69791666666424135</v>
      </c>
      <c r="G1682" s="3" t="s">
        <v>55</v>
      </c>
      <c r="H1682" s="41"/>
      <c r="I1682" s="40"/>
      <c r="J1682" s="5" t="s">
        <v>56</v>
      </c>
      <c r="K1682" s="3" t="s">
        <v>203</v>
      </c>
      <c r="L1682" s="9" t="s">
        <v>58</v>
      </c>
      <c r="M1682" s="3" t="s">
        <v>204</v>
      </c>
      <c r="N1682" s="3" t="s">
        <v>332</v>
      </c>
      <c r="O1682" s="3" t="s">
        <v>2154</v>
      </c>
      <c r="P1682" s="3" t="s">
        <v>7921</v>
      </c>
      <c r="Q1682" s="4" t="s">
        <v>7922</v>
      </c>
      <c r="R1682" s="3" t="s">
        <v>1082</v>
      </c>
      <c r="S1682" s="3" t="s">
        <v>210</v>
      </c>
      <c r="T1682" s="3" t="s">
        <v>513</v>
      </c>
      <c r="U1682" s="3" t="s">
        <v>7923</v>
      </c>
      <c r="V1682" s="22" t="str">
        <f t="shared" si="169"/>
        <v>RTNFO; Hora de aviso: 23:15 19/04/2024; Solución: Se realiza tendido de 300 m fibra de 36 hilos y se instalan dos cajas de empalmes de 48 hilos.; Hora de solución: 16:00 20/04/2024; Causa: Desastre Natural</v>
      </c>
      <c r="W1682" s="4" t="s">
        <v>1987</v>
      </c>
      <c r="X1682" s="3"/>
      <c r="Y1682" s="3"/>
      <c r="Z1682" s="3" t="s">
        <v>69</v>
      </c>
      <c r="AA1682" s="3" t="s">
        <v>70</v>
      </c>
      <c r="AB1682" s="3" t="s">
        <v>7924</v>
      </c>
      <c r="AC1682" s="3" t="s">
        <v>70</v>
      </c>
      <c r="AD1682" s="6">
        <v>0.49027777777777776</v>
      </c>
      <c r="AE1682" s="7"/>
      <c r="AF1682" s="7"/>
      <c r="AG1682" s="6">
        <f>Tabla4[[#This Row],[Tiempo Parada de Reloj]]+Tabla4[[#This Row],[Tiempo Autorizado por Telefonica (no Máximo)]]</f>
        <v>0.49027777777777776</v>
      </c>
      <c r="AH1682" s="7">
        <f t="shared" ca="1" si="166"/>
        <v>0.20763888888646359</v>
      </c>
      <c r="AI1682" s="8">
        <f t="shared" si="167"/>
        <v>11.766666666666666</v>
      </c>
      <c r="AJ1682" s="8">
        <f t="shared" ca="1" si="168"/>
        <v>4.9833333332751266</v>
      </c>
      <c r="AK1682" s="3" t="s">
        <v>73</v>
      </c>
      <c r="AL1682" s="3" t="s">
        <v>71</v>
      </c>
      <c r="AM1682" s="3" t="s">
        <v>460</v>
      </c>
      <c r="AN1682" s="3" t="s">
        <v>87</v>
      </c>
      <c r="AO1682" s="3" t="s">
        <v>72</v>
      </c>
      <c r="AP1682" s="3" t="s">
        <v>72</v>
      </c>
      <c r="AQ1682" s="23">
        <v>45406.51666666667</v>
      </c>
      <c r="AR1682" s="3"/>
      <c r="AS1682" s="23"/>
      <c r="AT1682" s="23"/>
      <c r="AU1682" s="3" t="s">
        <v>356</v>
      </c>
      <c r="AV1682" s="3" t="s">
        <v>697</v>
      </c>
      <c r="AW1682" s="3" t="s">
        <v>1323</v>
      </c>
      <c r="AX1682" s="3">
        <v>7.2891199999999996</v>
      </c>
      <c r="AY1682" s="3">
        <v>-72.745660000000001</v>
      </c>
      <c r="AZ1682" s="8" t="str">
        <f>+CONCATENATE("Reportan apertura en el enlace ",Tabla4[[#This Row],[Enlace]]," en el ",Tabla4[[#This Row],[Distancia óptica]]," ocasionado por ",Tabla4[[#This Row],[Causa del daño]])</f>
        <v>Reportan apertura en el enlace Bucaramanga - Cerro Oriente en el Km 81,9  desde Bucaramanga ocasionado por Desastre Natural</v>
      </c>
      <c r="BA1682" s="8" t="str">
        <f>+CONCATENATE("Para dar solución al incidente ",Tabla4[[#This Row],[Solución]])</f>
        <v>Para dar solución al incidente Se realiza tendido de 300 m fibra de 36 hilos y se instalan dos cajas de empalmes de 48 hilos.</v>
      </c>
      <c r="BB1682" s="3" t="str">
        <f>+_xlfn.CONCAT(Tabla4[[#This Row],[Causa Raiz]]," ",Tabla4[[#This Row],[Solución2]]," (",Tabla4[[#This Row],[Anillo]],"- Cabecera: ",Tabla4[[#This Row],[Cabecera]],"- Operador: ",Tabla4[[#This Row],[Operador]],")")</f>
        <v>Reportan apertura en el enlace Bucaramanga - Cerro Oriente en el Km 81,9  desde Bucaramanga ocasionado por Desastre Natural Para dar solución al incidente Se realiza tendido de 300 m fibra de 36 hilos y se instalan dos cajas de empalmes de 48 hilos. (TRONCAL- Cabecera: Bucaramanga centro- Operador: Colombia Telecomunicaciones)</v>
      </c>
    </row>
    <row r="1683" spans="1:54" s="2" customFormat="1" ht="142.5">
      <c r="A1683" s="38">
        <f t="shared" si="165"/>
        <v>1682</v>
      </c>
      <c r="B1683" s="3">
        <v>8522072</v>
      </c>
      <c r="C1683" s="3" t="s">
        <v>54</v>
      </c>
      <c r="D1683" s="23">
        <v>45402.097222222219</v>
      </c>
      <c r="E1683" s="23">
        <v>45402.098611111112</v>
      </c>
      <c r="F1683" s="1">
        <f t="shared" ca="1" si="170"/>
        <v>1.3888888934161514E-3</v>
      </c>
      <c r="G1683" s="3" t="s">
        <v>55</v>
      </c>
      <c r="H1683" s="41"/>
      <c r="I1683" s="40"/>
      <c r="J1683" s="5" t="s">
        <v>56</v>
      </c>
      <c r="K1683" s="3" t="s">
        <v>203</v>
      </c>
      <c r="L1683" s="9" t="s">
        <v>78</v>
      </c>
      <c r="M1683" s="3" t="s">
        <v>204</v>
      </c>
      <c r="N1683" s="3" t="s">
        <v>332</v>
      </c>
      <c r="O1683" s="3" t="s">
        <v>7925</v>
      </c>
      <c r="P1683" s="3">
        <v>0</v>
      </c>
      <c r="Q1683" s="4" t="s">
        <v>7926</v>
      </c>
      <c r="R1683" s="3" t="s">
        <v>1082</v>
      </c>
      <c r="S1683" s="3" t="s">
        <v>210</v>
      </c>
      <c r="T1683" s="3" t="s">
        <v>104</v>
      </c>
      <c r="U1683" s="3" t="s">
        <v>7927</v>
      </c>
      <c r="V1683" s="22" t="str">
        <f t="shared" si="169"/>
        <v>RLFO; Hora de aviso: 2:20 20/04/2024; Solución: Personal de PI encuentra tarjeta apagada; Hora de solución: 2:22 20/04/2024; Causa: Visita Fallida</v>
      </c>
      <c r="W1683" s="4" t="s">
        <v>1987</v>
      </c>
      <c r="X1683" s="3"/>
      <c r="Y1683" s="3"/>
      <c r="Z1683" s="3" t="s">
        <v>69</v>
      </c>
      <c r="AA1683" s="3" t="s">
        <v>70</v>
      </c>
      <c r="AB1683" s="3">
        <v>0</v>
      </c>
      <c r="AC1683" s="3" t="s">
        <v>71</v>
      </c>
      <c r="AD1683" s="6">
        <v>0</v>
      </c>
      <c r="AE1683" s="7"/>
      <c r="AF1683" s="7"/>
      <c r="AG1683" s="6">
        <f>Tabla4[[#This Row],[Tiempo Parada de Reloj]]+Tabla4[[#This Row],[Tiempo Autorizado por Telefonica (no Máximo)]]</f>
        <v>0</v>
      </c>
      <c r="AH1683" s="7">
        <f t="shared" ca="1" si="166"/>
        <v>1.3888888934161514E-3</v>
      </c>
      <c r="AI1683" s="8">
        <f t="shared" si="167"/>
        <v>0</v>
      </c>
      <c r="AJ1683" s="8">
        <f t="shared" ca="1" si="168"/>
        <v>3.3333333441987634E-2</v>
      </c>
      <c r="AK1683" s="3" t="s">
        <v>73</v>
      </c>
      <c r="AL1683" s="3" t="s">
        <v>70</v>
      </c>
      <c r="AM1683" s="3" t="s">
        <v>72</v>
      </c>
      <c r="AN1683" s="3" t="s">
        <v>72</v>
      </c>
      <c r="AO1683" s="3" t="s">
        <v>72</v>
      </c>
      <c r="AP1683" s="3" t="s">
        <v>72</v>
      </c>
      <c r="AQ1683" s="23">
        <v>45402.098611111112</v>
      </c>
      <c r="AR1683" s="3"/>
      <c r="AS1683" s="23"/>
      <c r="AT1683" s="23"/>
      <c r="AU1683" s="3" t="s">
        <v>214</v>
      </c>
      <c r="AV1683" s="3" t="s">
        <v>69</v>
      </c>
      <c r="AW1683" s="3" t="s">
        <v>69</v>
      </c>
      <c r="AX1683" s="3" t="s">
        <v>69</v>
      </c>
      <c r="AY1683" s="3" t="s">
        <v>69</v>
      </c>
      <c r="AZ1683" s="8" t="str">
        <f>+CONCATENATE("Reportan apertura en el enlace ",Tabla4[[#This Row],[Enlace]]," en el ",Tabla4[[#This Row],[Distancia óptica]]," ocasionado por ",Tabla4[[#This Row],[Causa del daño]])</f>
        <v>Reportan apertura en el enlace Mov. Canelos - Mov. La Ceiba en el 0 ocasionado por Visita Fallida</v>
      </c>
      <c r="BA1683" s="8" t="str">
        <f>+CONCATENATE("Para dar solución al incidente ",Tabla4[[#This Row],[Solución]])</f>
        <v>Para dar solución al incidente Personal de PI encuentra tarjeta apagada</v>
      </c>
      <c r="BB1683" s="3" t="str">
        <f>+_xlfn.CONCAT(Tabla4[[#This Row],[Causa Raiz]]," ",Tabla4[[#This Row],[Solución2]]," (",Tabla4[[#This Row],[Anillo]],"- Cabecera: ",Tabla4[[#This Row],[Cabecera]],"- Operador: ",Tabla4[[#This Row],[Operador]],")")</f>
        <v>Reportan apertura en el enlace Mov. Canelos - Mov. La Ceiba en el 0 ocasionado por Visita Fallida Para dar solución al incidente Personal de PI encuentra tarjeta apagada (NA- Cabecera: NA- Operador: Colombia Telecomunicaciones)</v>
      </c>
    </row>
    <row r="1684" spans="1:54" s="2" customFormat="1" ht="156.75">
      <c r="A1684" s="38">
        <f t="shared" si="165"/>
        <v>1683</v>
      </c>
      <c r="B1684" s="3">
        <v>8523179</v>
      </c>
      <c r="C1684" s="3" t="s">
        <v>92</v>
      </c>
      <c r="D1684" s="23">
        <v>45402.28125</v>
      </c>
      <c r="E1684" s="23">
        <v>45402.282638888886</v>
      </c>
      <c r="F1684" s="1">
        <f t="shared" ca="1" si="170"/>
        <v>1.3888888861401938E-3</v>
      </c>
      <c r="G1684" s="3" t="s">
        <v>55</v>
      </c>
      <c r="H1684" s="41"/>
      <c r="I1684" s="40"/>
      <c r="J1684" s="5" t="s">
        <v>56</v>
      </c>
      <c r="K1684" s="3" t="s">
        <v>203</v>
      </c>
      <c r="L1684" s="9" t="s">
        <v>58</v>
      </c>
      <c r="M1684" s="3" t="s">
        <v>169</v>
      </c>
      <c r="N1684" s="3" t="s">
        <v>437</v>
      </c>
      <c r="O1684" s="3" t="s">
        <v>3528</v>
      </c>
      <c r="P1684" s="3" t="s">
        <v>7928</v>
      </c>
      <c r="Q1684" s="4" t="s">
        <v>7929</v>
      </c>
      <c r="R1684" s="3" t="s">
        <v>174</v>
      </c>
      <c r="S1684" s="3" t="s">
        <v>210</v>
      </c>
      <c r="T1684" s="3" t="s">
        <v>104</v>
      </c>
      <c r="U1684" s="3" t="s">
        <v>2399</v>
      </c>
      <c r="V1684" s="22" t="str">
        <f t="shared" si="169"/>
        <v>RTNFO; Hora de aviso: 6:45 20/04/2024; Solución: Personal de PI realiza limpieza a los puertos; Hora de solución: 6:47 20/04/2024; Causa: Visita Fallida</v>
      </c>
      <c r="W1684" s="4" t="s">
        <v>7930</v>
      </c>
      <c r="X1684" s="3" t="s">
        <v>7931</v>
      </c>
      <c r="Y1684" s="3" t="s">
        <v>7932</v>
      </c>
      <c r="Z1684" s="3" t="s">
        <v>72</v>
      </c>
      <c r="AA1684" s="3" t="s">
        <v>70</v>
      </c>
      <c r="AB1684" s="3">
        <v>0</v>
      </c>
      <c r="AC1684" s="3" t="s">
        <v>71</v>
      </c>
      <c r="AD1684" s="6">
        <v>0</v>
      </c>
      <c r="AE1684" s="7"/>
      <c r="AF1684" s="7"/>
      <c r="AG1684" s="6">
        <f>Tabla4[[#This Row],[Tiempo Parada de Reloj]]+Tabla4[[#This Row],[Tiempo Autorizado por Telefonica (no Máximo)]]</f>
        <v>0</v>
      </c>
      <c r="AH1684" s="7">
        <f t="shared" ca="1" si="166"/>
        <v>1.3888888861401938E-3</v>
      </c>
      <c r="AI1684" s="8">
        <f t="shared" si="167"/>
        <v>0</v>
      </c>
      <c r="AJ1684" s="8">
        <f t="shared" ca="1" si="168"/>
        <v>3.3333333267364651E-2</v>
      </c>
      <c r="AK1684" s="3" t="s">
        <v>73</v>
      </c>
      <c r="AL1684" s="3" t="s">
        <v>70</v>
      </c>
      <c r="AM1684" s="3" t="s">
        <v>72</v>
      </c>
      <c r="AN1684" s="3" t="s">
        <v>72</v>
      </c>
      <c r="AO1684" s="3" t="s">
        <v>72</v>
      </c>
      <c r="AP1684" s="3" t="s">
        <v>72</v>
      </c>
      <c r="AQ1684" s="23">
        <v>45402.282638888886</v>
      </c>
      <c r="AR1684" s="3"/>
      <c r="AS1684" s="23" t="s">
        <v>3535</v>
      </c>
      <c r="AT1684" s="23"/>
      <c r="AU1684" s="3" t="s">
        <v>192</v>
      </c>
      <c r="AV1684" s="3" t="s">
        <v>69</v>
      </c>
      <c r="AW1684" s="3" t="s">
        <v>69</v>
      </c>
      <c r="AX1684" s="3" t="s">
        <v>69</v>
      </c>
      <c r="AY1684" s="3" t="s">
        <v>69</v>
      </c>
      <c r="AZ1684" s="8" t="str">
        <f>+CONCATENATE("Reportan apertura en el enlace ",Tabla4[[#This Row],[Enlace]]," en el ",Tabla4[[#This Row],[Distancia óptica]]," ocasionado por ",Tabla4[[#This Row],[Causa del daño]])</f>
        <v>Reportan apertura en el enlace Cerro Oriente - Cúcuta en el Km 0.00 desde av 0 ocasionado por Visita Fallida</v>
      </c>
      <c r="BA1684" s="8" t="str">
        <f>+CONCATENATE("Para dar solución al incidente ",Tabla4[[#This Row],[Solución]])</f>
        <v>Para dar solución al incidente Personal de PI realiza limpieza a los puertos</v>
      </c>
      <c r="BB1684" s="3" t="str">
        <f>+_xlfn.CONCAT(Tabla4[[#This Row],[Causa Raiz]]," ",Tabla4[[#This Row],[Solución2]]," (",Tabla4[[#This Row],[Anillo]],"- Cabecera: ",Tabla4[[#This Row],[Cabecera]],"- Operador: ",Tabla4[[#This Row],[Operador]],")")</f>
        <v>Reportan apertura en el enlace Cerro Oriente - Cúcuta en el Km 0.00 desde av 0 ocasionado por Visita Fallida Para dar solución al incidente Personal de PI realiza limpieza a los puertos (NA- Cabecera: NA- Operador: Colombia Telecomunicaciones)</v>
      </c>
    </row>
    <row r="1685" spans="1:54" s="2" customFormat="1" ht="199.5">
      <c r="A1685" s="38">
        <f t="shared" si="165"/>
        <v>1684</v>
      </c>
      <c r="B1685" s="3">
        <v>8523490</v>
      </c>
      <c r="C1685" s="3" t="s">
        <v>54</v>
      </c>
      <c r="D1685" s="23">
        <v>45402.416666666664</v>
      </c>
      <c r="E1685" s="23">
        <v>45402.534722222219</v>
      </c>
      <c r="F1685" s="1">
        <f t="shared" ca="1" si="170"/>
        <v>0.11805555555474712</v>
      </c>
      <c r="G1685" s="3" t="s">
        <v>55</v>
      </c>
      <c r="H1685" s="41"/>
      <c r="I1685" s="40"/>
      <c r="J1685" s="5" t="s">
        <v>56</v>
      </c>
      <c r="K1685" s="3" t="s">
        <v>77</v>
      </c>
      <c r="L1685" s="9" t="s">
        <v>58</v>
      </c>
      <c r="M1685" s="3" t="s">
        <v>152</v>
      </c>
      <c r="N1685" s="3" t="s">
        <v>153</v>
      </c>
      <c r="O1685" s="3" t="s">
        <v>7933</v>
      </c>
      <c r="P1685" s="3" t="s">
        <v>7934</v>
      </c>
      <c r="Q1685" s="4" t="s">
        <v>7935</v>
      </c>
      <c r="R1685" s="3" t="s">
        <v>1178</v>
      </c>
      <c r="S1685" s="3" t="s">
        <v>158</v>
      </c>
      <c r="T1685" s="3" t="s">
        <v>66</v>
      </c>
      <c r="U1685" s="3" t="s">
        <v>7936</v>
      </c>
      <c r="V1685" s="22" t="str">
        <f t="shared" si="169"/>
        <v>RLFO; Hora de aviso: 10:00 20/04/2024; Solución: Se recupera 180 m de reserva y se instala una caja de empalme de 48 hilos; Hora de solución: 12:50 20/04/2024; Causa: Vandalismo</v>
      </c>
      <c r="W1685" s="4" t="s">
        <v>160</v>
      </c>
      <c r="X1685" s="3"/>
      <c r="Y1685" s="3"/>
      <c r="Z1685" s="3" t="s">
        <v>69</v>
      </c>
      <c r="AA1685" s="3" t="s">
        <v>70</v>
      </c>
      <c r="AB1685" s="3">
        <v>8523520</v>
      </c>
      <c r="AC1685" s="3" t="s">
        <v>71</v>
      </c>
      <c r="AD1685" s="6">
        <v>0</v>
      </c>
      <c r="AE1685" s="7"/>
      <c r="AF1685" s="7"/>
      <c r="AG1685" s="6">
        <f>Tabla4[[#This Row],[Tiempo Parada de Reloj]]+Tabla4[[#This Row],[Tiempo Autorizado por Telefonica (no Máximo)]]</f>
        <v>0</v>
      </c>
      <c r="AH1685" s="7">
        <f t="shared" ca="1" si="166"/>
        <v>0.11805555555474712</v>
      </c>
      <c r="AI1685" s="8">
        <f t="shared" si="167"/>
        <v>0</v>
      </c>
      <c r="AJ1685" s="8">
        <f t="shared" ca="1" si="168"/>
        <v>2.8333333333139308</v>
      </c>
      <c r="AK1685" s="3" t="s">
        <v>87</v>
      </c>
      <c r="AL1685" s="3" t="s">
        <v>71</v>
      </c>
      <c r="AM1685" s="3" t="s">
        <v>69</v>
      </c>
      <c r="AN1685" s="3" t="s">
        <v>72</v>
      </c>
      <c r="AO1685" s="3" t="s">
        <v>73</v>
      </c>
      <c r="AP1685" s="3" t="s">
        <v>73</v>
      </c>
      <c r="AQ1685" s="23">
        <v>45404.739583333336</v>
      </c>
      <c r="AR1685" s="3"/>
      <c r="AS1685" s="23"/>
      <c r="AT1685" s="23"/>
      <c r="AU1685" s="3" t="s">
        <v>161</v>
      </c>
      <c r="AV1685" s="3" t="s">
        <v>7937</v>
      </c>
      <c r="AW1685" s="3" t="s">
        <v>307</v>
      </c>
      <c r="AX1685" s="3">
        <v>1.205206</v>
      </c>
      <c r="AY1685" s="3">
        <v>-77.280261999999993</v>
      </c>
      <c r="AZ1685" s="8" t="str">
        <f>+CONCATENATE("Reportan apertura en el enlace ",Tabla4[[#This Row],[Enlace]]," en el ",Tabla4[[#This Row],[Distancia óptica]]," ocasionado por ",Tabla4[[#This Row],[Causa del daño]])</f>
        <v>Reportan apertura en el enlace Las Acacias - Fátima en el km 1,053 desde Fátima ocasionado por Vandalismo</v>
      </c>
      <c r="BA1685" s="8" t="str">
        <f>+CONCATENATE("Para dar solución al incidente ",Tabla4[[#This Row],[Solución]])</f>
        <v>Para dar solución al incidente Se recupera 180 m de reserva y se instala una caja de empalme de 48 hilos</v>
      </c>
      <c r="BB1685" s="3" t="str">
        <f>+_xlfn.CONCAT(Tabla4[[#This Row],[Causa Raiz]]," ",Tabla4[[#This Row],[Solución2]]," (",Tabla4[[#This Row],[Anillo]],"- Cabecera: ",Tabla4[[#This Row],[Cabecera]],"- Operador: ",Tabla4[[#This Row],[Operador]],")")</f>
        <v>Reportan apertura en el enlace Las Acacias - Fátima en el km 1,053 desde Fátima ocasionado por Vandalismo Para dar solución al incidente Se recupera 180 m de reserva y se instala una caja de empalme de 48 hilos (LINEAL- Cabecera: CENTRAL FATIMA- Operador: Colombia Telecomunicaciones)</v>
      </c>
    </row>
    <row r="1686" spans="1:54" s="2" customFormat="1" ht="228">
      <c r="A1686" s="38">
        <f t="shared" si="165"/>
        <v>1685</v>
      </c>
      <c r="B1686" s="3">
        <v>8524106</v>
      </c>
      <c r="C1686" s="3" t="s">
        <v>54</v>
      </c>
      <c r="D1686" s="23">
        <v>45402.583333333336</v>
      </c>
      <c r="E1686" s="23">
        <v>45403.541666666664</v>
      </c>
      <c r="F1686" s="1">
        <f t="shared" ca="1" si="170"/>
        <v>0.95833333332848269</v>
      </c>
      <c r="G1686" s="3" t="s">
        <v>55</v>
      </c>
      <c r="H1686" s="41"/>
      <c r="I1686" s="40"/>
      <c r="J1686" s="5" t="s">
        <v>56</v>
      </c>
      <c r="K1686" s="3" t="s">
        <v>77</v>
      </c>
      <c r="L1686" s="9" t="s">
        <v>78</v>
      </c>
      <c r="M1686" s="3" t="s">
        <v>283</v>
      </c>
      <c r="N1686" s="3" t="s">
        <v>284</v>
      </c>
      <c r="O1686" s="3" t="s">
        <v>7938</v>
      </c>
      <c r="P1686" s="3" t="s">
        <v>7939</v>
      </c>
      <c r="Q1686" s="4" t="s">
        <v>7940</v>
      </c>
      <c r="R1686" s="3" t="s">
        <v>796</v>
      </c>
      <c r="S1686" s="3" t="s">
        <v>249</v>
      </c>
      <c r="T1686" s="3" t="s">
        <v>66</v>
      </c>
      <c r="U1686" s="3" t="s">
        <v>7941</v>
      </c>
      <c r="V1686" s="22" t="str">
        <f t="shared" si="169"/>
        <v>RLFO; Hora de aviso: 14:00 20/04/2024; Solución: Para dar la solucion se recuperan 20 mts de reseva y  se hace empalme de 24 hilos ; Hora de solución: 13:00 21/04/2024; Causa: Vandalismo</v>
      </c>
      <c r="W1686" s="4" t="s">
        <v>160</v>
      </c>
      <c r="X1686" s="3"/>
      <c r="Y1686" s="3"/>
      <c r="Z1686" s="3" t="s">
        <v>69</v>
      </c>
      <c r="AA1686" s="3" t="s">
        <v>70</v>
      </c>
      <c r="AB1686" s="3">
        <v>0</v>
      </c>
      <c r="AC1686" s="3" t="s">
        <v>71</v>
      </c>
      <c r="AD1686" s="6">
        <v>0.47916666666666669</v>
      </c>
      <c r="AE1686" s="7"/>
      <c r="AF1686" s="7"/>
      <c r="AG1686" s="6">
        <f>Tabla4[[#This Row],[Tiempo Parada de Reloj]]+Tabla4[[#This Row],[Tiempo Autorizado por Telefonica (no Máximo)]]</f>
        <v>0.47916666666666669</v>
      </c>
      <c r="AH1686" s="7">
        <f t="shared" ca="1" si="166"/>
        <v>0.47916666666181601</v>
      </c>
      <c r="AI1686" s="8">
        <f t="shared" si="167"/>
        <v>11.5</v>
      </c>
      <c r="AJ1686" s="8">
        <f t="shared" ca="1" si="168"/>
        <v>11.499999999883585</v>
      </c>
      <c r="AK1686" s="3" t="s">
        <v>87</v>
      </c>
      <c r="AL1686" s="3" t="s">
        <v>70</v>
      </c>
      <c r="AM1686" s="3" t="s">
        <v>460</v>
      </c>
      <c r="AN1686" s="3" t="s">
        <v>87</v>
      </c>
      <c r="AO1686" s="3" t="s">
        <v>73</v>
      </c>
      <c r="AP1686" s="3" t="s">
        <v>73</v>
      </c>
      <c r="AQ1686" s="23">
        <v>45403.844444444447</v>
      </c>
      <c r="AR1686" s="3"/>
      <c r="AS1686" s="23"/>
      <c r="AT1686" s="23"/>
      <c r="AU1686" s="3" t="s">
        <v>404</v>
      </c>
      <c r="AV1686" s="3" t="s">
        <v>7942</v>
      </c>
      <c r="AW1686" s="3" t="s">
        <v>307</v>
      </c>
      <c r="AX1686" s="3">
        <v>4.5484999999999998</v>
      </c>
      <c r="AY1686" s="3">
        <v>-75.674599999999998</v>
      </c>
      <c r="AZ1686" s="8" t="str">
        <f>+CONCATENATE("Reportan apertura en el enlace ",Tabla4[[#This Row],[Enlace]]," en el ",Tabla4[[#This Row],[Distancia óptica]]," ocasionado por ",Tabla4[[#This Row],[Causa del daño]])</f>
        <v>Reportan apertura en el enlace Mov. Mercedes Del Norte - Mov. Granada en el Km 1,5 desde mercedes del norte ocasionado por Vandalismo</v>
      </c>
      <c r="BA1686" s="8" t="str">
        <f>+CONCATENATE("Para dar solución al incidente ",Tabla4[[#This Row],[Solución]])</f>
        <v xml:space="preserve">Para dar solución al incidente Para dar la solucion se recuperan 20 mts de reseva y  se hace empalme de 24 hilos </v>
      </c>
      <c r="BB1686" s="3" t="str">
        <f>+_xlfn.CONCAT(Tabla4[[#This Row],[Causa Raiz]]," ",Tabla4[[#This Row],[Solución2]]," (",Tabla4[[#This Row],[Anillo]],"- Cabecera: ",Tabla4[[#This Row],[Cabecera]],"- Operador: ",Tabla4[[#This Row],[Operador]],")")</f>
        <v>Reportan apertura en el enlace Mov. Mercedes Del Norte - Mov. Granada en el Km 1,5 desde mercedes del norte ocasionado por Vandalismo Para dar solución al incidente Para dar la solucion se recuperan 20 mts de reseva y  se hace empalme de 24 hilos  (LINEAL- Cabecera: Mercedes del Norte- Operador: Colombia Telecomunicaciones)</v>
      </c>
    </row>
    <row r="1687" spans="1:54" s="2" customFormat="1" ht="285">
      <c r="A1687" s="38">
        <f t="shared" si="165"/>
        <v>1686</v>
      </c>
      <c r="B1687" s="3">
        <v>8524058</v>
      </c>
      <c r="C1687" s="3" t="s">
        <v>54</v>
      </c>
      <c r="D1687" s="23">
        <v>45402.583333333336</v>
      </c>
      <c r="E1687" s="23">
        <v>45402.9375</v>
      </c>
      <c r="F1687" s="1">
        <f t="shared" ca="1" si="170"/>
        <v>0.35416666666424135</v>
      </c>
      <c r="G1687" s="3" t="s">
        <v>55</v>
      </c>
      <c r="H1687" s="41"/>
      <c r="I1687" s="40"/>
      <c r="J1687" s="5" t="s">
        <v>56</v>
      </c>
      <c r="K1687" s="3" t="s">
        <v>340</v>
      </c>
      <c r="L1687" s="9" t="s">
        <v>58</v>
      </c>
      <c r="M1687" s="3" t="s">
        <v>341</v>
      </c>
      <c r="N1687" s="3" t="s">
        <v>342</v>
      </c>
      <c r="O1687" s="3" t="s">
        <v>7943</v>
      </c>
      <c r="P1687" s="3" t="s">
        <v>7944</v>
      </c>
      <c r="Q1687" s="4" t="s">
        <v>7945</v>
      </c>
      <c r="R1687" s="3" t="s">
        <v>1828</v>
      </c>
      <c r="S1687" s="3" t="s">
        <v>347</v>
      </c>
      <c r="T1687" s="3" t="s">
        <v>66</v>
      </c>
      <c r="U1687" s="3" t="s">
        <v>7946</v>
      </c>
      <c r="V1687" s="22" t="str">
        <f t="shared" si="169"/>
        <v>RLFO; Hora de aviso: 14:00 20/04/2024; Solución: Para el cable de la movil se recupero 20 mts de reserva a una distancia de 300 mts y se hace un empalme de 24 hilos, para el cable de la troncal se realizo un tendido de 200 mts y se hacen dos empalmes de 24 hilos; Hora de solución: 22:30 20/04/2024; Causa: Vandalismo</v>
      </c>
      <c r="W1687" s="4" t="s">
        <v>7947</v>
      </c>
      <c r="X1687" s="3"/>
      <c r="Y1687" s="3"/>
      <c r="Z1687" s="3" t="s">
        <v>69</v>
      </c>
      <c r="AA1687" s="3" t="s">
        <v>70</v>
      </c>
      <c r="AB1687" s="3">
        <v>8524107</v>
      </c>
      <c r="AC1687" s="3" t="s">
        <v>71</v>
      </c>
      <c r="AD1687" s="6">
        <v>0.1875</v>
      </c>
      <c r="AE1687" s="7"/>
      <c r="AF1687" s="7"/>
      <c r="AG1687" s="6">
        <f>Tabla4[[#This Row],[Tiempo Parada de Reloj]]+Tabla4[[#This Row],[Tiempo Autorizado por Telefonica (no Máximo)]]</f>
        <v>0.1875</v>
      </c>
      <c r="AH1687" s="7">
        <f t="shared" ca="1" si="166"/>
        <v>0.16666666666424135</v>
      </c>
      <c r="AI1687" s="8">
        <f t="shared" si="167"/>
        <v>4.5</v>
      </c>
      <c r="AJ1687" s="8">
        <f t="shared" ca="1" si="168"/>
        <v>3.9999999999417923</v>
      </c>
      <c r="AK1687" s="3" t="s">
        <v>88</v>
      </c>
      <c r="AL1687" s="3" t="s">
        <v>70</v>
      </c>
      <c r="AM1687" s="3" t="s">
        <v>98</v>
      </c>
      <c r="AN1687" s="3" t="s">
        <v>98</v>
      </c>
      <c r="AO1687" s="3" t="s">
        <v>87</v>
      </c>
      <c r="AP1687" s="3" t="s">
        <v>87</v>
      </c>
      <c r="AQ1687" s="23">
        <v>45416.353472222225</v>
      </c>
      <c r="AR1687" s="3"/>
      <c r="AS1687" s="23"/>
      <c r="AT1687" s="23"/>
      <c r="AU1687" s="3" t="s">
        <v>351</v>
      </c>
      <c r="AV1687" s="3" t="s">
        <v>616</v>
      </c>
      <c r="AW1687" s="3" t="s">
        <v>307</v>
      </c>
      <c r="AX1687" s="3">
        <v>4.4165000000000001</v>
      </c>
      <c r="AY1687" s="3">
        <v>-75.181399999999996</v>
      </c>
      <c r="AZ1687" s="8" t="str">
        <f>+CONCATENATE("Reportan apertura en el enlace ",Tabla4[[#This Row],[Enlace]]," en el ",Tabla4[[#This Row],[Distancia óptica]]," ocasionado por ",Tabla4[[#This Row],[Causa del daño]])</f>
        <v>Reportan apertura en el enlace WBP - Ibagué en el Km 0,343 desde empalme hacia Bavaria ocasionado por Vandalismo</v>
      </c>
      <c r="BA1687" s="8" t="str">
        <f>+CONCATENATE("Para dar solución al incidente ",Tabla4[[#This Row],[Solución]])</f>
        <v>Para dar solución al incidente Para el cable de la movil se recupero 20 mts de reserva a una distancia de 300 mts y se hace un empalme de 24 hilos, para el cable de la troncal se realizo un tendido de 200 mts y se hacen dos empalmes de 24 hilos</v>
      </c>
      <c r="BB1687" s="3" t="str">
        <f>+_xlfn.CONCAT(Tabla4[[#This Row],[Causa Raiz]]," ",Tabla4[[#This Row],[Solución2]]," (",Tabla4[[#This Row],[Anillo]],"- Cabecera: ",Tabla4[[#This Row],[Cabecera]],"- Operador: ",Tabla4[[#This Row],[Operador]],")")</f>
        <v>Reportan apertura en el enlace WBP - Ibagué en el Km 0,343 desde empalme hacia Bavaria ocasionado por Vandalismo Para dar solución al incidente Para el cable de la movil se recupero 20 mts de reserva a una distancia de 300 mts y se hace un empalme de 24 hilos, para el cable de la troncal se realizo un tendido de 200 mts y se hacen dos empalmes de 24 hilos (LINEAL- Cabecera: Piedra Pintada- Operador: Colombia Telecomunicaciones)</v>
      </c>
    </row>
    <row r="1688" spans="1:54" s="2" customFormat="1" ht="185.25">
      <c r="A1688" s="38">
        <f t="shared" si="165"/>
        <v>1687</v>
      </c>
      <c r="B1688" s="3">
        <v>8523866</v>
      </c>
      <c r="C1688" s="3" t="s">
        <v>54</v>
      </c>
      <c r="D1688" s="23">
        <v>45402.583333333336</v>
      </c>
      <c r="E1688" s="23">
        <v>45403.375</v>
      </c>
      <c r="F1688" s="1">
        <f t="shared" ca="1" si="170"/>
        <v>0.79166666666424135</v>
      </c>
      <c r="G1688" s="3" t="s">
        <v>55</v>
      </c>
      <c r="H1688" s="41"/>
      <c r="I1688" s="40"/>
      <c r="J1688" s="5" t="s">
        <v>56</v>
      </c>
      <c r="K1688" s="3" t="s">
        <v>77</v>
      </c>
      <c r="L1688" s="9" t="s">
        <v>58</v>
      </c>
      <c r="M1688" s="3" t="s">
        <v>373</v>
      </c>
      <c r="N1688" s="3" t="s">
        <v>374</v>
      </c>
      <c r="O1688" s="3" t="s">
        <v>7948</v>
      </c>
      <c r="P1688" s="3" t="s">
        <v>7949</v>
      </c>
      <c r="Q1688" s="4" t="s">
        <v>7950</v>
      </c>
      <c r="R1688" s="3" t="s">
        <v>174</v>
      </c>
      <c r="S1688" s="3" t="s">
        <v>249</v>
      </c>
      <c r="T1688" s="3" t="s">
        <v>66</v>
      </c>
      <c r="U1688" s="3" t="s">
        <v>7951</v>
      </c>
      <c r="V1688" s="22" t="str">
        <f t="shared" si="169"/>
        <v>RLFO; Hora de aviso: 14:00 20/04/2024; Solución: se recupera 10 mts de reserva y se realiza un empalme de 48 hilos; Hora de solución: 9:00 21/04/2024; Causa: Vandalismo</v>
      </c>
      <c r="W1688" s="4" t="s">
        <v>160</v>
      </c>
      <c r="X1688" s="3"/>
      <c r="Y1688" s="3"/>
      <c r="Z1688" s="3" t="s">
        <v>69</v>
      </c>
      <c r="AA1688" s="3" t="s">
        <v>70</v>
      </c>
      <c r="AB1688" s="3">
        <v>8523866</v>
      </c>
      <c r="AC1688" s="3" t="s">
        <v>71</v>
      </c>
      <c r="AD1688" s="6">
        <v>0.45833333333333331</v>
      </c>
      <c r="AE1688" s="7"/>
      <c r="AF1688" s="7"/>
      <c r="AG1688" s="6">
        <f>Tabla4[[#This Row],[Tiempo Parada de Reloj]]+Tabla4[[#This Row],[Tiempo Autorizado por Telefonica (no Máximo)]]</f>
        <v>0.45833333333333331</v>
      </c>
      <c r="AH1688" s="7">
        <f t="shared" ca="1" si="166"/>
        <v>0.33333333333090803</v>
      </c>
      <c r="AI1688" s="8">
        <f t="shared" si="167"/>
        <v>11</v>
      </c>
      <c r="AJ1688" s="8">
        <f t="shared" ca="1" si="168"/>
        <v>7.9999999999417923</v>
      </c>
      <c r="AK1688" s="3" t="s">
        <v>460</v>
      </c>
      <c r="AL1688" s="3" t="s">
        <v>70</v>
      </c>
      <c r="AM1688" s="3" t="s">
        <v>98</v>
      </c>
      <c r="AN1688" s="3" t="s">
        <v>119</v>
      </c>
      <c r="AO1688" s="3" t="s">
        <v>73</v>
      </c>
      <c r="AP1688" s="3" t="s">
        <v>73</v>
      </c>
      <c r="AQ1688" s="23">
        <v>45404.390972222223</v>
      </c>
      <c r="AR1688" s="3"/>
      <c r="AS1688" s="23"/>
      <c r="AT1688" s="23"/>
      <c r="AU1688" s="3" t="s">
        <v>1266</v>
      </c>
      <c r="AV1688" s="3" t="s">
        <v>7952</v>
      </c>
      <c r="AW1688" s="3" t="s">
        <v>307</v>
      </c>
      <c r="AX1688" s="3">
        <v>4.0870100000000003</v>
      </c>
      <c r="AY1688" s="3">
        <v>-73.570025000000001</v>
      </c>
      <c r="AZ1688" s="8" t="str">
        <f>+CONCATENATE("Reportan apertura en el enlace ",Tabla4[[#This Row],[Enlace]]," en el ",Tabla4[[#This Row],[Distancia óptica]]," ocasionado por ",Tabla4[[#This Row],[Causa del daño]])</f>
        <v>Reportan apertura en el enlace Apiai - Rosita en el Km 11,3 desde apiay ocasionado por Vandalismo</v>
      </c>
      <c r="BA1688" s="8" t="str">
        <f>+CONCATENATE("Para dar solución al incidente ",Tabla4[[#This Row],[Solución]])</f>
        <v>Para dar solución al incidente se recupera 10 mts de reserva y se realiza un empalme de 48 hilos</v>
      </c>
      <c r="BB1688" s="3" t="str">
        <f>+_xlfn.CONCAT(Tabla4[[#This Row],[Causa Raiz]]," ",Tabla4[[#This Row],[Solución2]]," (",Tabla4[[#This Row],[Anillo]],"- Cabecera: ",Tabla4[[#This Row],[Cabecera]],"- Operador: ",Tabla4[[#This Row],[Operador]],")")</f>
        <v>Reportan apertura en el enlace Apiai - Rosita en el Km 11,3 desde apiay ocasionado por Vandalismo Para dar solución al incidente se recupera 10 mts de reserva y se realiza un empalme de 48 hilos (LINEAL- Cabecera: APIAY- Operador: Colombia Telecomunicaciones)</v>
      </c>
    </row>
    <row r="1689" spans="1:54" s="2" customFormat="1" ht="185.25">
      <c r="A1689" s="38">
        <f t="shared" si="165"/>
        <v>1688</v>
      </c>
      <c r="B1689" s="3">
        <v>8519188</v>
      </c>
      <c r="C1689" s="3" t="s">
        <v>54</v>
      </c>
      <c r="D1689" s="23">
        <v>45402.611111111109</v>
      </c>
      <c r="E1689" s="23">
        <v>45402.71875</v>
      </c>
      <c r="F1689" s="1">
        <f t="shared" ca="1" si="170"/>
        <v>0.10763888889050577</v>
      </c>
      <c r="G1689" s="3" t="s">
        <v>55</v>
      </c>
      <c r="H1689" s="41"/>
      <c r="I1689" s="40"/>
      <c r="J1689" s="5" t="s">
        <v>56</v>
      </c>
      <c r="K1689" s="3" t="s">
        <v>122</v>
      </c>
      <c r="L1689" s="9" t="s">
        <v>58</v>
      </c>
      <c r="M1689" s="3" t="s">
        <v>123</v>
      </c>
      <c r="N1689" s="3" t="s">
        <v>124</v>
      </c>
      <c r="O1689" s="3" t="s">
        <v>7953</v>
      </c>
      <c r="P1689" s="3" t="s">
        <v>7954</v>
      </c>
      <c r="Q1689" s="4" t="s">
        <v>7955</v>
      </c>
      <c r="R1689" s="3" t="s">
        <v>465</v>
      </c>
      <c r="S1689" s="3" t="s">
        <v>129</v>
      </c>
      <c r="T1689" s="3" t="s">
        <v>66</v>
      </c>
      <c r="U1689" s="3" t="s">
        <v>7956</v>
      </c>
      <c r="V1689" s="22" t="str">
        <f t="shared" si="169"/>
        <v>RLFO; Hora de aviso: 14:40 20/04/2024; Solución: se recupera 20 metros de reserva y se hace un emaplme de 8 hilos; Hora de solución: 17:15 20/04/2024; Causa: Vandalismo</v>
      </c>
      <c r="W1689" s="4" t="s">
        <v>132</v>
      </c>
      <c r="X1689" s="3"/>
      <c r="Y1689" s="3"/>
      <c r="Z1689" s="3" t="s">
        <v>69</v>
      </c>
      <c r="AA1689" s="3" t="s">
        <v>70</v>
      </c>
      <c r="AB1689" s="3">
        <v>8519188</v>
      </c>
      <c r="AC1689" s="3" t="s">
        <v>71</v>
      </c>
      <c r="AD1689" s="6">
        <v>0</v>
      </c>
      <c r="AE1689" s="7"/>
      <c r="AF1689" s="7"/>
      <c r="AG1689" s="6">
        <f>Tabla4[[#This Row],[Tiempo Parada de Reloj]]+Tabla4[[#This Row],[Tiempo Autorizado por Telefonica (no Máximo)]]</f>
        <v>0</v>
      </c>
      <c r="AH1689" s="7">
        <f t="shared" ca="1" si="166"/>
        <v>0.10763888889050577</v>
      </c>
      <c r="AI1689" s="8">
        <f t="shared" si="167"/>
        <v>0</v>
      </c>
      <c r="AJ1689" s="8">
        <f t="shared" ca="1" si="168"/>
        <v>2.5833333333721384</v>
      </c>
      <c r="AK1689" s="3" t="s">
        <v>460</v>
      </c>
      <c r="AL1689" s="3" t="s">
        <v>71</v>
      </c>
      <c r="AM1689" s="3" t="s">
        <v>460</v>
      </c>
      <c r="AN1689" s="3" t="s">
        <v>460</v>
      </c>
      <c r="AO1689" s="3" t="s">
        <v>98</v>
      </c>
      <c r="AP1689" s="3" t="s">
        <v>98</v>
      </c>
      <c r="AQ1689" s="23">
        <v>45403.388888888891</v>
      </c>
      <c r="AR1689" s="3"/>
      <c r="AS1689" s="23"/>
      <c r="AT1689" s="23"/>
      <c r="AU1689" s="3" t="s">
        <v>467</v>
      </c>
      <c r="AV1689" s="3" t="s">
        <v>4522</v>
      </c>
      <c r="AW1689" s="3" t="s">
        <v>7957</v>
      </c>
      <c r="AX1689" s="3">
        <v>10.95134</v>
      </c>
      <c r="AY1689" s="3">
        <v>-74.811006000000006</v>
      </c>
      <c r="AZ1689" s="8" t="str">
        <f>+CONCATENATE("Reportan apertura en el enlace ",Tabla4[[#This Row],[Enlace]]," en el ",Tabla4[[#This Row],[Distancia óptica]]," ocasionado por ",Tabla4[[#This Row],[Causa del daño]])</f>
        <v>Reportan apertura en el enlace Bosque - estadio en el Km 0,012 desde armario  ocasionado por Vandalismo</v>
      </c>
      <c r="BA1689" s="8" t="str">
        <f>+CONCATENATE("Para dar solución al incidente ",Tabla4[[#This Row],[Solución]])</f>
        <v>Para dar solución al incidente se recupera 20 metros de reserva y se hace un emaplme de 8 hilos</v>
      </c>
      <c r="BB1689" s="3" t="str">
        <f>+_xlfn.CONCAT(Tabla4[[#This Row],[Causa Raiz]]," ",Tabla4[[#This Row],[Solución2]]," (",Tabla4[[#This Row],[Anillo]],"- Cabecera: ",Tabla4[[#This Row],[Cabecera]],"- Operador: ",Tabla4[[#This Row],[Operador]],")")</f>
        <v>Reportan apertura en el enlace Bosque - estadio en el Km 0,012 desde armario  ocasionado por Vandalismo Para dar solución al incidente se recupera 20 metros de reserva y se hace un emaplme de 8 hilos (Uk Armario 61- Cabecera: Estadio- Operador: Colombia Telecomunicaciones)</v>
      </c>
    </row>
    <row r="1690" spans="1:54" s="2" customFormat="1" ht="185.25">
      <c r="A1690" s="38">
        <f t="shared" si="165"/>
        <v>1689</v>
      </c>
      <c r="B1690" s="3">
        <v>8521428</v>
      </c>
      <c r="C1690" s="3" t="s">
        <v>54</v>
      </c>
      <c r="D1690" s="23">
        <v>45402.652777777781</v>
      </c>
      <c r="E1690" s="23">
        <v>45402.708333333336</v>
      </c>
      <c r="F1690" s="1">
        <f t="shared" ca="1" si="170"/>
        <v>5.5555555554747116E-2</v>
      </c>
      <c r="G1690" s="3" t="s">
        <v>55</v>
      </c>
      <c r="H1690" s="41"/>
      <c r="I1690" s="40"/>
      <c r="J1690" s="5" t="s">
        <v>56</v>
      </c>
      <c r="K1690" s="3" t="s">
        <v>138</v>
      </c>
      <c r="L1690" s="9" t="s">
        <v>78</v>
      </c>
      <c r="M1690" s="3" t="s">
        <v>139</v>
      </c>
      <c r="N1690" s="3" t="s">
        <v>140</v>
      </c>
      <c r="O1690" s="3" t="s">
        <v>7958</v>
      </c>
      <c r="P1690" s="3" t="s">
        <v>7959</v>
      </c>
      <c r="Q1690" s="4" t="s">
        <v>7960</v>
      </c>
      <c r="R1690" s="3" t="s">
        <v>144</v>
      </c>
      <c r="S1690" s="3" t="s">
        <v>145</v>
      </c>
      <c r="T1690" s="3" t="s">
        <v>66</v>
      </c>
      <c r="U1690" s="3" t="s">
        <v>7961</v>
      </c>
      <c r="V1690" s="22" t="str">
        <f t="shared" si="169"/>
        <v>RLFO; Hora de aviso: 15:40 20/04/2024; Solución: se realiza tendido de 150 metros y dos empalmes de 24 hilos; Hora de solución: 17:00 20/04/2024; Causa: Vandalismo</v>
      </c>
      <c r="W1690" s="4" t="s">
        <v>199</v>
      </c>
      <c r="X1690" s="3"/>
      <c r="Y1690" s="3"/>
      <c r="Z1690" s="3" t="s">
        <v>69</v>
      </c>
      <c r="AA1690" s="3" t="s">
        <v>70</v>
      </c>
      <c r="AB1690" s="3">
        <v>8521428</v>
      </c>
      <c r="AC1690" s="3" t="s">
        <v>71</v>
      </c>
      <c r="AD1690" s="6">
        <v>0</v>
      </c>
      <c r="AE1690" s="7"/>
      <c r="AF1690" s="7"/>
      <c r="AG1690" s="6">
        <f>Tabla4[[#This Row],[Tiempo Parada de Reloj]]+Tabla4[[#This Row],[Tiempo Autorizado por Telefonica (no Máximo)]]</f>
        <v>0</v>
      </c>
      <c r="AH1690" s="7">
        <f t="shared" ca="1" si="166"/>
        <v>5.5555555554747116E-2</v>
      </c>
      <c r="AI1690" s="8">
        <f t="shared" si="167"/>
        <v>0</v>
      </c>
      <c r="AJ1690" s="8">
        <f t="shared" ca="1" si="168"/>
        <v>1.3333333333139308</v>
      </c>
      <c r="AK1690" s="3" t="s">
        <v>87</v>
      </c>
      <c r="AL1690" s="3" t="s">
        <v>70</v>
      </c>
      <c r="AM1690" s="3" t="s">
        <v>460</v>
      </c>
      <c r="AN1690" s="3" t="s">
        <v>460</v>
      </c>
      <c r="AO1690" s="3" t="s">
        <v>98</v>
      </c>
      <c r="AP1690" s="3" t="s">
        <v>98</v>
      </c>
      <c r="AQ1690" s="23">
        <v>45403.504861111112</v>
      </c>
      <c r="AR1690" s="3"/>
      <c r="AS1690" s="23"/>
      <c r="AT1690" s="23"/>
      <c r="AU1690" s="3" t="s">
        <v>200</v>
      </c>
      <c r="AV1690" s="3" t="s">
        <v>863</v>
      </c>
      <c r="AW1690" s="3" t="s">
        <v>3099</v>
      </c>
      <c r="AX1690" s="3">
        <v>3.4824600000000001</v>
      </c>
      <c r="AY1690" s="3">
        <v>-76.52319</v>
      </c>
      <c r="AZ1690" s="8" t="str">
        <f>+CONCATENATE("Reportan apertura en el enlace ",Tabla4[[#This Row],[Enlace]]," en el ",Tabla4[[#This Row],[Distancia óptica]]," ocasionado por ",Tabla4[[#This Row],[Causa del daño]])</f>
        <v>Reportan apertura en el enlace Mov . Fortox - Mov. Jaramillo Mora en el Km 0,5 desde Fortox ocasionado por Vandalismo</v>
      </c>
      <c r="BA1690" s="8" t="str">
        <f>+CONCATENATE("Para dar solución al incidente ",Tabla4[[#This Row],[Solución]])</f>
        <v>Para dar solución al incidente se realiza tendido de 150 metros y dos empalmes de 24 hilos</v>
      </c>
      <c r="BB1690" s="3" t="str">
        <f>+_xlfn.CONCAT(Tabla4[[#This Row],[Causa Raiz]]," ",Tabla4[[#This Row],[Solución2]]," (",Tabla4[[#This Row],[Anillo]],"- Cabecera: ",Tabla4[[#This Row],[Cabecera]],"- Operador: ",Tabla4[[#This Row],[Operador]],")")</f>
        <v>Reportan apertura en el enlace Mov . Fortox - Mov. Jaramillo Mora en el Km 0,5 desde Fortox ocasionado por Vandalismo Para dar solución al incidente se realiza tendido de 150 metros y dos empalmes de 24 hilos (Uk Fortox- Cabecera: Acopi- Operador: Colombia Telecomunicaciones)</v>
      </c>
    </row>
    <row r="1691" spans="1:54" s="2" customFormat="1" ht="213.75">
      <c r="A1691" s="38">
        <f t="shared" si="165"/>
        <v>1690</v>
      </c>
      <c r="B1691" s="3">
        <v>8524476</v>
      </c>
      <c r="C1691" s="3" t="s">
        <v>54</v>
      </c>
      <c r="D1691" s="23">
        <v>45402.739583333336</v>
      </c>
      <c r="E1691" s="23">
        <v>45402.930555555555</v>
      </c>
      <c r="F1691" s="1">
        <f t="shared" ca="1" si="170"/>
        <v>0.19097222221898846</v>
      </c>
      <c r="G1691" s="3" t="s">
        <v>55</v>
      </c>
      <c r="H1691" s="41"/>
      <c r="I1691" s="40"/>
      <c r="J1691" s="5" t="s">
        <v>56</v>
      </c>
      <c r="K1691" s="3" t="s">
        <v>77</v>
      </c>
      <c r="L1691" s="9" t="s">
        <v>78</v>
      </c>
      <c r="M1691" s="3" t="s">
        <v>838</v>
      </c>
      <c r="N1691" s="3" t="s">
        <v>1365</v>
      </c>
      <c r="O1691" s="3" t="s">
        <v>7962</v>
      </c>
      <c r="P1691" s="3" t="s">
        <v>7963</v>
      </c>
      <c r="Q1691" s="4" t="s">
        <v>7964</v>
      </c>
      <c r="R1691" s="3" t="s">
        <v>796</v>
      </c>
      <c r="S1691" s="3" t="s">
        <v>249</v>
      </c>
      <c r="T1691" s="3" t="s">
        <v>176</v>
      </c>
      <c r="U1691" s="3" t="s">
        <v>7965</v>
      </c>
      <c r="V1691" s="22" t="str">
        <f t="shared" si="169"/>
        <v>RLFO; Hora de aviso: 17:45 20/04/2024; Solución: Se realizo un empalme de 8 hilos con caja de empalme de 48 hilos; Hora de solución: 22:20 20/04/2024; Causa: Intervención de Terceros. No Identificados</v>
      </c>
      <c r="W1691" s="4" t="s">
        <v>160</v>
      </c>
      <c r="X1691" s="3"/>
      <c r="Y1691" s="3"/>
      <c r="Z1691" s="3" t="s">
        <v>69</v>
      </c>
      <c r="AA1691" s="3" t="s">
        <v>70</v>
      </c>
      <c r="AB1691" s="3">
        <v>8524259</v>
      </c>
      <c r="AC1691" s="3" t="s">
        <v>70</v>
      </c>
      <c r="AD1691" s="6">
        <v>3.3333333333333333E-2</v>
      </c>
      <c r="AE1691" s="7"/>
      <c r="AF1691" s="7"/>
      <c r="AG1691" s="6">
        <f>Tabla4[[#This Row],[Tiempo Parada de Reloj]]+Tabla4[[#This Row],[Tiempo Autorizado por Telefonica (no Máximo)]]</f>
        <v>3.3333333333333333E-2</v>
      </c>
      <c r="AH1691" s="7">
        <f t="shared" ca="1" si="166"/>
        <v>0.15763888888565514</v>
      </c>
      <c r="AI1691" s="8">
        <f t="shared" si="167"/>
        <v>0.8</v>
      </c>
      <c r="AJ1691" s="8">
        <f t="shared" ca="1" si="168"/>
        <v>3.7833333332557233</v>
      </c>
      <c r="AK1691" s="3" t="s">
        <v>460</v>
      </c>
      <c r="AL1691" s="3" t="s">
        <v>70</v>
      </c>
      <c r="AM1691" s="3" t="s">
        <v>98</v>
      </c>
      <c r="AN1691" s="3" t="s">
        <v>98</v>
      </c>
      <c r="AO1691" s="3" t="s">
        <v>72</v>
      </c>
      <c r="AP1691" s="3" t="s">
        <v>72</v>
      </c>
      <c r="AQ1691" s="23">
        <v>45408.446527777778</v>
      </c>
      <c r="AR1691" s="3"/>
      <c r="AS1691" s="23"/>
      <c r="AT1691" s="23"/>
      <c r="AU1691" s="3" t="s">
        <v>404</v>
      </c>
      <c r="AV1691" s="3" t="s">
        <v>887</v>
      </c>
      <c r="AW1691" s="3" t="s">
        <v>7966</v>
      </c>
      <c r="AX1691" s="3">
        <v>4.8238899999999996</v>
      </c>
      <c r="AY1691" s="3">
        <v>-75.683329999999998</v>
      </c>
      <c r="AZ1691" s="8" t="str">
        <f>+CONCATENATE("Reportan apertura en el enlace ",Tabla4[[#This Row],[Enlace]]," en el ",Tabla4[[#This Row],[Distancia óptica]]," ocasionado por ",Tabla4[[#This Row],[Causa del daño]])</f>
        <v>Reportan apertura en el enlace Mov. La Badea - Mov. Frailes en el Km 0,172 desde Badea ocasionado por Intervención de Terceros. No Identificados</v>
      </c>
      <c r="BA1691" s="8" t="str">
        <f>+CONCATENATE("Para dar solución al incidente ",Tabla4[[#This Row],[Solución]])</f>
        <v>Para dar solución al incidente Se realizo un empalme de 8 hilos con caja de empalme de 48 hilos</v>
      </c>
      <c r="BB1691" s="3" t="str">
        <f>+_xlfn.CONCAT(Tabla4[[#This Row],[Causa Raiz]]," ",Tabla4[[#This Row],[Solución2]]," (",Tabla4[[#This Row],[Anillo]],"- Cabecera: ",Tabla4[[#This Row],[Cabecera]],"- Operador: ",Tabla4[[#This Row],[Operador]],")")</f>
        <v>Reportan apertura en el enlace Mov. La Badea - Mov. Frailes en el Km 0,172 desde Badea ocasionado por Intervención de Terceros. No Identificados Para dar solución al incidente Se realizo un empalme de 8 hilos con caja de empalme de 48 hilos (Uk La Badea- Cabecera: Dosquebradas- Operador: Colombia Telecomunicaciones)</v>
      </c>
    </row>
    <row r="1692" spans="1:54" s="2" customFormat="1" ht="156.75">
      <c r="A1692" s="38">
        <f t="shared" si="165"/>
        <v>1691</v>
      </c>
      <c r="B1692" s="3">
        <v>8524391</v>
      </c>
      <c r="C1692" s="3" t="s">
        <v>54</v>
      </c>
      <c r="D1692" s="23">
        <v>45402.885416666664</v>
      </c>
      <c r="E1692" s="23">
        <v>45402.886805555558</v>
      </c>
      <c r="F1692" s="1">
        <f t="shared" ca="1" si="170"/>
        <v>1.3888888934161514E-3</v>
      </c>
      <c r="G1692" s="3" t="s">
        <v>55</v>
      </c>
      <c r="H1692" s="41"/>
      <c r="I1692" s="40"/>
      <c r="J1692" s="5" t="s">
        <v>56</v>
      </c>
      <c r="K1692" s="3" t="s">
        <v>77</v>
      </c>
      <c r="L1692" s="9" t="s">
        <v>58</v>
      </c>
      <c r="M1692" s="3" t="s">
        <v>79</v>
      </c>
      <c r="N1692" s="3" t="s">
        <v>771</v>
      </c>
      <c r="O1692" s="3" t="s">
        <v>7967</v>
      </c>
      <c r="P1692" s="3" t="s">
        <v>325</v>
      </c>
      <c r="Q1692" s="4" t="s">
        <v>7968</v>
      </c>
      <c r="R1692" s="3" t="s">
        <v>84</v>
      </c>
      <c r="S1692" s="3" t="s">
        <v>249</v>
      </c>
      <c r="T1692" s="3" t="s">
        <v>104</v>
      </c>
      <c r="U1692" s="3" t="s">
        <v>7969</v>
      </c>
      <c r="V1692" s="22" t="str">
        <f t="shared" si="169"/>
        <v>RLFO; Hora de aviso: 21:15 20/04/2024; Solución: no se tiene intervencion por parte de FO PI confirma revision y todo ok; Hora de solución: 21:17 20/04/2024; Causa: Visita Fallida</v>
      </c>
      <c r="W1692" s="4" t="s">
        <v>160</v>
      </c>
      <c r="X1692" s="3"/>
      <c r="Y1692" s="3"/>
      <c r="Z1692" s="3" t="s">
        <v>69</v>
      </c>
      <c r="AA1692" s="3" t="s">
        <v>70</v>
      </c>
      <c r="AB1692" s="3">
        <v>0</v>
      </c>
      <c r="AC1692" s="3" t="s">
        <v>71</v>
      </c>
      <c r="AD1692" s="6">
        <v>0</v>
      </c>
      <c r="AE1692" s="7"/>
      <c r="AF1692" s="7"/>
      <c r="AG1692" s="6">
        <f>Tabla4[[#This Row],[Tiempo Parada de Reloj]]+Tabla4[[#This Row],[Tiempo Autorizado por Telefonica (no Máximo)]]</f>
        <v>0</v>
      </c>
      <c r="AH1692" s="7">
        <f t="shared" ca="1" si="166"/>
        <v>1.3888888934161514E-3</v>
      </c>
      <c r="AI1692" s="8">
        <f t="shared" si="167"/>
        <v>0</v>
      </c>
      <c r="AJ1692" s="8">
        <f t="shared" ca="1" si="168"/>
        <v>3.3333333441987634E-2</v>
      </c>
      <c r="AK1692" s="3" t="s">
        <v>87</v>
      </c>
      <c r="AL1692" s="3" t="s">
        <v>70</v>
      </c>
      <c r="AM1692" s="3" t="s">
        <v>98</v>
      </c>
      <c r="AN1692" s="3" t="s">
        <v>119</v>
      </c>
      <c r="AO1692" s="3" t="s">
        <v>119</v>
      </c>
      <c r="AP1692" s="3" t="s">
        <v>119</v>
      </c>
      <c r="AQ1692" s="23">
        <v>45403.34375</v>
      </c>
      <c r="AR1692" s="3"/>
      <c r="AS1692" s="23"/>
      <c r="AT1692" s="23"/>
      <c r="AU1692" s="3" t="s">
        <v>89</v>
      </c>
      <c r="AV1692" s="3" t="s">
        <v>69</v>
      </c>
      <c r="AW1692" s="3" t="s">
        <v>69</v>
      </c>
      <c r="AX1692" s="3" t="s">
        <v>69</v>
      </c>
      <c r="AY1692" s="3" t="s">
        <v>69</v>
      </c>
      <c r="AZ1692" s="8" t="str">
        <f>+CONCATENATE("Reportan apertura en el enlace ",Tabla4[[#This Row],[Enlace]]," en el ",Tabla4[[#This Row],[Distancia óptica]]," ocasionado por ",Tabla4[[#This Row],[Causa del daño]])</f>
        <v>Reportan apertura en el enlace CG1 -CG7 en el Km 0 ocasionado por Visita Fallida</v>
      </c>
      <c r="BA1692" s="8" t="str">
        <f>+CONCATENATE("Para dar solución al incidente ",Tabla4[[#This Row],[Solución]])</f>
        <v>Para dar solución al incidente no se tiene intervencion por parte de FO PI confirma revision y todo ok</v>
      </c>
      <c r="BB1692" s="3" t="str">
        <f>+_xlfn.CONCAT(Tabla4[[#This Row],[Causa Raiz]]," ",Tabla4[[#This Row],[Solución2]]," (",Tabla4[[#This Row],[Anillo]],"- Cabecera: ",Tabla4[[#This Row],[Cabecera]],"- Operador: ",Tabla4[[#This Row],[Operador]],")")</f>
        <v>Reportan apertura en el enlace CG1 -CG7 en el Km 0 ocasionado por Visita Fallida Para dar solución al incidente no se tiene intervencion por parte de FO PI confirma revision y todo ok (NA- Cabecera: NA- Operador: Colombia Telecomunicaciones)</v>
      </c>
    </row>
    <row r="1693" spans="1:54" s="2" customFormat="1" ht="199.5">
      <c r="A1693" s="38">
        <f t="shared" si="165"/>
        <v>1692</v>
      </c>
      <c r="B1693" s="3">
        <v>8526103</v>
      </c>
      <c r="C1693" s="3" t="s">
        <v>136</v>
      </c>
      <c r="D1693" s="23">
        <v>45403.333333333336</v>
      </c>
      <c r="E1693" s="23">
        <v>45403.489583333336</v>
      </c>
      <c r="F1693" s="1">
        <f t="shared" ca="1" si="170"/>
        <v>0.15625</v>
      </c>
      <c r="G1693" s="3" t="s">
        <v>55</v>
      </c>
      <c r="H1693" s="41"/>
      <c r="I1693" s="40"/>
      <c r="J1693" s="5" t="s">
        <v>137</v>
      </c>
      <c r="K1693" s="3" t="s">
        <v>57</v>
      </c>
      <c r="L1693" s="9" t="s">
        <v>78</v>
      </c>
      <c r="M1693" s="3" t="s">
        <v>59</v>
      </c>
      <c r="N1693" s="3" t="s">
        <v>60</v>
      </c>
      <c r="O1693" s="3" t="s">
        <v>7970</v>
      </c>
      <c r="P1693" s="3" t="s">
        <v>7971</v>
      </c>
      <c r="Q1693" s="4" t="s">
        <v>7972</v>
      </c>
      <c r="R1693" s="3" t="s">
        <v>980</v>
      </c>
      <c r="S1693" s="3" t="s">
        <v>65</v>
      </c>
      <c r="T1693" s="3" t="s">
        <v>130</v>
      </c>
      <c r="U1693" s="3" t="s">
        <v>7973</v>
      </c>
      <c r="V1693" s="22" t="str">
        <f t="shared" si="169"/>
        <v>RBHFO; Hora de aviso: 8:00 21/04/2024; Solución: se realiza tendido de 140 mts de fo de 96 y se realiza dos empalmes existentes; Hora de solución: 11:45 21/04/2024; Causa: Plagas</v>
      </c>
      <c r="W1693" s="4" t="s">
        <v>68</v>
      </c>
      <c r="X1693" s="3"/>
      <c r="Y1693" s="3"/>
      <c r="Z1693" s="3" t="s">
        <v>69</v>
      </c>
      <c r="AA1693" s="3" t="s">
        <v>71</v>
      </c>
      <c r="AB1693" s="3">
        <v>0</v>
      </c>
      <c r="AC1693" s="3" t="s">
        <v>71</v>
      </c>
      <c r="AD1693" s="6">
        <v>0</v>
      </c>
      <c r="AE1693" s="7"/>
      <c r="AF1693" s="7"/>
      <c r="AG1693" s="6">
        <f>Tabla4[[#This Row],[Tiempo Parada de Reloj]]+Tabla4[[#This Row],[Tiempo Autorizado por Telefonica (no Máximo)]]</f>
        <v>0</v>
      </c>
      <c r="AH1693" s="7">
        <f t="shared" ca="1" si="166"/>
        <v>0.15625</v>
      </c>
      <c r="AI1693" s="8">
        <f t="shared" si="167"/>
        <v>0</v>
      </c>
      <c r="AJ1693" s="8">
        <f t="shared" ca="1" si="168"/>
        <v>3.75</v>
      </c>
      <c r="AK1693" s="3" t="s">
        <v>119</v>
      </c>
      <c r="AL1693" s="3" t="s">
        <v>71</v>
      </c>
      <c r="AM1693" s="3" t="s">
        <v>69</v>
      </c>
      <c r="AN1693" s="3" t="s">
        <v>119</v>
      </c>
      <c r="AO1693" s="3" t="s">
        <v>88</v>
      </c>
      <c r="AP1693" s="3" t="s">
        <v>88</v>
      </c>
      <c r="AQ1693" s="23">
        <v>45406.461111111108</v>
      </c>
      <c r="AR1693" s="3"/>
      <c r="AS1693" s="23"/>
      <c r="AT1693" s="23"/>
      <c r="AU1693" s="3" t="s">
        <v>107</v>
      </c>
      <c r="AV1693" s="3" t="s">
        <v>7974</v>
      </c>
      <c r="AW1693" s="3" t="s">
        <v>7975</v>
      </c>
      <c r="AX1693" s="3">
        <v>4.6825099999999997</v>
      </c>
      <c r="AY1693" s="3">
        <v>-74.098159999999993</v>
      </c>
      <c r="AZ1693" s="8" t="str">
        <f>+CONCATENATE("Reportan apertura en el enlace ",Tabla4[[#This Row],[Enlace]]," en el ",Tabla4[[#This Row],[Distancia óptica]]," ocasionado por ",Tabla4[[#This Row],[Causa del daño]])</f>
        <v>Reportan apertura en el enlace Mov. San Joaquin - Mov. Granja CR 77 en el Km 0,969 desde Mov. San Joaquin ocasionado por Plagas</v>
      </c>
      <c r="BA1693" s="8" t="str">
        <f>+CONCATENATE("Para dar solución al incidente ",Tabla4[[#This Row],[Solución]])</f>
        <v>Para dar solución al incidente se realiza tendido de 140 mts de fo de 96 y se realiza dos empalmes existentes</v>
      </c>
      <c r="BB1693" s="3" t="str">
        <f>+_xlfn.CONCAT(Tabla4[[#This Row],[Causa Raiz]]," ",Tabla4[[#This Row],[Solución2]]," (",Tabla4[[#This Row],[Anillo]],"- Cabecera: ",Tabla4[[#This Row],[Cabecera]],"- Operador: ",Tabla4[[#This Row],[Operador]],")")</f>
        <v>Reportan apertura en el enlace Mov. San Joaquin - Mov. Granja CR 77 en el Km 0,969 desde Mov. San Joaquin ocasionado por Plagas Para dar solución al incidente se realiza tendido de 140 mts de fo de 96 y se realiza dos empalmes existentes (ANILLO 24 B- Cabecera: Mov. San Joaquin- Operador: Infraco)</v>
      </c>
    </row>
    <row r="1694" spans="1:54" s="2" customFormat="1" ht="213.75">
      <c r="A1694" s="38">
        <f t="shared" si="165"/>
        <v>1693</v>
      </c>
      <c r="B1694" s="3">
        <v>8525770</v>
      </c>
      <c r="C1694" s="3" t="s">
        <v>54</v>
      </c>
      <c r="D1694" s="23">
        <v>45403.333333333336</v>
      </c>
      <c r="E1694" s="23">
        <v>45403.625</v>
      </c>
      <c r="F1694" s="1">
        <f t="shared" ca="1" si="170"/>
        <v>0.29166666666424135</v>
      </c>
      <c r="G1694" s="3" t="s">
        <v>55</v>
      </c>
      <c r="H1694" s="41"/>
      <c r="I1694" s="40"/>
      <c r="J1694" s="5" t="s">
        <v>56</v>
      </c>
      <c r="K1694" s="3" t="s">
        <v>57</v>
      </c>
      <c r="L1694" s="9" t="s">
        <v>78</v>
      </c>
      <c r="M1694" s="3" t="s">
        <v>59</v>
      </c>
      <c r="N1694" s="3" t="s">
        <v>60</v>
      </c>
      <c r="O1694" s="3" t="s">
        <v>7976</v>
      </c>
      <c r="P1694" s="3" t="s">
        <v>7977</v>
      </c>
      <c r="Q1694" s="4" t="s">
        <v>7978</v>
      </c>
      <c r="R1694" s="3" t="s">
        <v>980</v>
      </c>
      <c r="S1694" s="3" t="s">
        <v>65</v>
      </c>
      <c r="T1694" s="3" t="s">
        <v>146</v>
      </c>
      <c r="U1694" s="3" t="s">
        <v>7979</v>
      </c>
      <c r="V1694" s="22" t="str">
        <f t="shared" si="169"/>
        <v>RLFO; Hora de aviso: 8:00 21/04/2024; Solución: se realiza tendido de 60 mts de fo y 4 empalmes de 24 hilos en caja de 48; Hora de solución: 15:00 21/04/2024; Causa: Falla en la Red FiOp</v>
      </c>
      <c r="W1694" s="4" t="s">
        <v>68</v>
      </c>
      <c r="X1694" s="3"/>
      <c r="Y1694" s="3"/>
      <c r="Z1694" s="3" t="s">
        <v>69</v>
      </c>
      <c r="AA1694" s="3" t="s">
        <v>70</v>
      </c>
      <c r="AB1694" s="3">
        <v>8525770</v>
      </c>
      <c r="AC1694" s="3" t="s">
        <v>71</v>
      </c>
      <c r="AD1694" s="6">
        <v>0.125</v>
      </c>
      <c r="AE1694" s="7"/>
      <c r="AF1694" s="7"/>
      <c r="AG1694" s="6">
        <f>Tabla4[[#This Row],[Tiempo Parada de Reloj]]+Tabla4[[#This Row],[Tiempo Autorizado por Telefonica (no Máximo)]]</f>
        <v>0.125</v>
      </c>
      <c r="AH1694" s="7">
        <f t="shared" ca="1" si="166"/>
        <v>0.16666666666424135</v>
      </c>
      <c r="AI1694" s="8">
        <f t="shared" si="167"/>
        <v>3</v>
      </c>
      <c r="AJ1694" s="8">
        <f t="shared" ca="1" si="168"/>
        <v>3.9999999999417923</v>
      </c>
      <c r="AK1694" s="3" t="s">
        <v>119</v>
      </c>
      <c r="AL1694" s="3" t="s">
        <v>70</v>
      </c>
      <c r="AM1694" s="3" t="s">
        <v>87</v>
      </c>
      <c r="AN1694" s="3" t="s">
        <v>87</v>
      </c>
      <c r="AO1694" s="3" t="s">
        <v>460</v>
      </c>
      <c r="AP1694" s="3" t="s">
        <v>460</v>
      </c>
      <c r="AQ1694" s="23">
        <v>45404.386805555558</v>
      </c>
      <c r="AR1694" s="3"/>
      <c r="AS1694" s="23"/>
      <c r="AT1694" s="23"/>
      <c r="AU1694" s="3" t="s">
        <v>100</v>
      </c>
      <c r="AV1694" s="3" t="s">
        <v>7980</v>
      </c>
      <c r="AW1694" s="3" t="s">
        <v>135</v>
      </c>
      <c r="AX1694" s="3">
        <v>4.7525000000000004</v>
      </c>
      <c r="AY1694" s="3">
        <v>-74.118499999999997</v>
      </c>
      <c r="AZ1694" s="8" t="str">
        <f>+CONCATENATE("Reportan apertura en el enlace ",Tabla4[[#This Row],[Enlace]]," en el ",Tabla4[[#This Row],[Distancia óptica]]," ocasionado por ",Tabla4[[#This Row],[Causa del daño]])</f>
        <v>Reportan apertura en el enlace Mov. Villa Maria - Mov. Villa Cindy en el km 0,400 desde Mov. Bilbao Occidental ocasionado por Falla en la Red FiOp</v>
      </c>
      <c r="BA1694" s="8" t="str">
        <f>+CONCATENATE("Para dar solución al incidente ",Tabla4[[#This Row],[Solución]])</f>
        <v>Para dar solución al incidente se realiza tendido de 60 mts de fo y 4 empalmes de 24 hilos en caja de 48</v>
      </c>
      <c r="BB1694" s="3" t="str">
        <f>+_xlfn.CONCAT(Tabla4[[#This Row],[Causa Raiz]]," ",Tabla4[[#This Row],[Solución2]]," (",Tabla4[[#This Row],[Anillo]],"- Cabecera: ",Tabla4[[#This Row],[Cabecera]],"- Operador: ",Tabla4[[#This Row],[Operador]],")")</f>
        <v>Reportan apertura en el enlace Mov. Villa Maria - Mov. Villa Cindy en el km 0,400 desde Mov. Bilbao Occidental ocasionado por Falla en la Red FiOp Para dar solución al incidente se realiza tendido de 60 mts de fo y 4 empalmes de 24 hilos en caja de 48 (Lineal- Cabecera: BILBAO OCCIDENTAL- Operador: Colombia Telecomunicaciones)</v>
      </c>
    </row>
    <row r="1695" spans="1:54" s="2" customFormat="1" ht="213.75">
      <c r="A1695" s="38">
        <f t="shared" si="165"/>
        <v>1694</v>
      </c>
      <c r="B1695" s="3">
        <v>8526245</v>
      </c>
      <c r="C1695" s="3" t="s">
        <v>54</v>
      </c>
      <c r="D1695" s="23">
        <v>45403.375</v>
      </c>
      <c r="E1695" s="23">
        <v>45403.5625</v>
      </c>
      <c r="F1695" s="1">
        <f t="shared" ca="1" si="170"/>
        <v>0.1875</v>
      </c>
      <c r="G1695" s="3" t="s">
        <v>55</v>
      </c>
      <c r="H1695" s="41"/>
      <c r="I1695" s="40"/>
      <c r="J1695" s="5" t="s">
        <v>56</v>
      </c>
      <c r="K1695" s="3" t="s">
        <v>77</v>
      </c>
      <c r="L1695" s="9" t="s">
        <v>58</v>
      </c>
      <c r="M1695" s="3" t="s">
        <v>507</v>
      </c>
      <c r="N1695" s="3" t="s">
        <v>888</v>
      </c>
      <c r="O1695" s="3" t="s">
        <v>7981</v>
      </c>
      <c r="P1695" s="3" t="s">
        <v>7982</v>
      </c>
      <c r="Q1695" s="4" t="s">
        <v>7983</v>
      </c>
      <c r="R1695" s="3" t="s">
        <v>1178</v>
      </c>
      <c r="S1695" s="3" t="s">
        <v>158</v>
      </c>
      <c r="T1695" s="3" t="s">
        <v>66</v>
      </c>
      <c r="U1695" s="3" t="s">
        <v>7984</v>
      </c>
      <c r="V1695" s="22" t="str">
        <f t="shared" si="169"/>
        <v>RLFO; Hora de aviso: 9:00 21/04/2024; Solución: se recupera 9 mts de reserva y se realiza un empalme de 24 hilos; Hora de solución: 13:30 21/04/2024; Causa: Vandalismo</v>
      </c>
      <c r="W1695" s="4" t="s">
        <v>160</v>
      </c>
      <c r="X1695" s="3"/>
      <c r="Y1695" s="3"/>
      <c r="Z1695" s="3" t="s">
        <v>69</v>
      </c>
      <c r="AA1695" s="3" t="s">
        <v>71</v>
      </c>
      <c r="AB1695" s="3">
        <v>0</v>
      </c>
      <c r="AC1695" s="3" t="s">
        <v>71</v>
      </c>
      <c r="AD1695" s="6">
        <v>2.5000000000000001E-2</v>
      </c>
      <c r="AE1695" s="7"/>
      <c r="AF1695" s="7"/>
      <c r="AG1695" s="6">
        <f>Tabla4[[#This Row],[Tiempo Parada de Reloj]]+Tabla4[[#This Row],[Tiempo Autorizado por Telefonica (no Máximo)]]</f>
        <v>2.5000000000000001E-2</v>
      </c>
      <c r="AH1695" s="7">
        <f t="shared" ca="1" si="166"/>
        <v>0.16250000000000001</v>
      </c>
      <c r="AI1695" s="8">
        <f t="shared" si="167"/>
        <v>0.60000000000000009</v>
      </c>
      <c r="AJ1695" s="8">
        <f t="shared" ca="1" si="168"/>
        <v>3.9000000000000004</v>
      </c>
      <c r="AK1695" s="3" t="s">
        <v>119</v>
      </c>
      <c r="AL1695" s="3" t="s">
        <v>71</v>
      </c>
      <c r="AM1695" s="3" t="s">
        <v>69</v>
      </c>
      <c r="AN1695" s="3" t="s">
        <v>119</v>
      </c>
      <c r="AO1695" s="3" t="s">
        <v>73</v>
      </c>
      <c r="AP1695" s="3" t="s">
        <v>73</v>
      </c>
      <c r="AQ1695" s="23">
        <v>45404.861805555556</v>
      </c>
      <c r="AR1695" s="3"/>
      <c r="AS1695" s="23"/>
      <c r="AT1695" s="23"/>
      <c r="AU1695" s="3" t="s">
        <v>515</v>
      </c>
      <c r="AV1695" s="3" t="s">
        <v>6336</v>
      </c>
      <c r="AW1695" s="3" t="s">
        <v>1311</v>
      </c>
      <c r="AX1695" s="3">
        <v>2.4516659999999999</v>
      </c>
      <c r="AY1695" s="3">
        <v>-76.630269999999996</v>
      </c>
      <c r="AZ1695" s="8" t="str">
        <f>+CONCATENATE("Reportan apertura en el enlace ",Tabla4[[#This Row],[Enlace]]," en el ",Tabla4[[#This Row],[Distancia óptica]]," ocasionado por ",Tabla4[[#This Row],[Causa del daño]])</f>
        <v>Reportan apertura en el enlace Normal de varones - Esmeralda en el Km 0,154 desde Normal de Varones ocasionado por Vandalismo</v>
      </c>
      <c r="BA1695" s="8" t="str">
        <f>+CONCATENATE("Para dar solución al incidente ",Tabla4[[#This Row],[Solución]])</f>
        <v>Para dar solución al incidente se recupera 9 mts de reserva y se realiza un empalme de 24 hilos</v>
      </c>
      <c r="BB1695" s="3" t="str">
        <f>+_xlfn.CONCAT(Tabla4[[#This Row],[Causa Raiz]]," ",Tabla4[[#This Row],[Solución2]]," (",Tabla4[[#This Row],[Anillo]],"- Cabecera: ",Tabla4[[#This Row],[Cabecera]],"- Operador: ",Tabla4[[#This Row],[Operador]],")")</f>
        <v>Reportan apertura en el enlace Normal de varones - Esmeralda en el Km 0,154 desde Normal de Varones ocasionado por Vandalismo Para dar solución al incidente se recupera 9 mts de reserva y se realiza un empalme de 24 hilos (UK- Cabecera: POPAYAN CENTRO- Operador: Colombia Telecomunicaciones)</v>
      </c>
    </row>
    <row r="1696" spans="1:54" s="2" customFormat="1" ht="199.5">
      <c r="A1696" s="38">
        <f t="shared" si="165"/>
        <v>1695</v>
      </c>
      <c r="B1696" s="3">
        <v>8526237</v>
      </c>
      <c r="C1696" s="3" t="s">
        <v>54</v>
      </c>
      <c r="D1696" s="23">
        <v>45403.375</v>
      </c>
      <c r="E1696" s="23">
        <v>45403.583333333336</v>
      </c>
      <c r="F1696" s="1">
        <f t="shared" ca="1" si="170"/>
        <v>0.20833333333575865</v>
      </c>
      <c r="G1696" s="3" t="s">
        <v>55</v>
      </c>
      <c r="H1696" s="41"/>
      <c r="I1696" s="40"/>
      <c r="J1696" s="5" t="s">
        <v>56</v>
      </c>
      <c r="K1696" s="3" t="s">
        <v>122</v>
      </c>
      <c r="L1696" s="9" t="s">
        <v>78</v>
      </c>
      <c r="M1696" s="3" t="s">
        <v>383</v>
      </c>
      <c r="N1696" s="3" t="s">
        <v>384</v>
      </c>
      <c r="O1696" s="3" t="s">
        <v>7985</v>
      </c>
      <c r="P1696" s="3" t="s">
        <v>7986</v>
      </c>
      <c r="Q1696" s="4" t="s">
        <v>7987</v>
      </c>
      <c r="R1696" s="3" t="s">
        <v>388</v>
      </c>
      <c r="S1696" s="3" t="s">
        <v>129</v>
      </c>
      <c r="T1696" s="3" t="s">
        <v>66</v>
      </c>
      <c r="U1696" s="3" t="s">
        <v>7988</v>
      </c>
      <c r="V1696" s="22" t="str">
        <f t="shared" si="169"/>
        <v>RLFO; Hora de aviso: 9:00 21/04/2024; Solución: se realiza tendido de 100 mts y dos empalmes de 48 H; Hora de solución: 14:00 21/04/2024; Causa: Vandalismo</v>
      </c>
      <c r="W1696" s="4" t="s">
        <v>132</v>
      </c>
      <c r="X1696" s="3"/>
      <c r="Y1696" s="3"/>
      <c r="Z1696" s="3" t="s">
        <v>69</v>
      </c>
      <c r="AA1696" s="3" t="s">
        <v>71</v>
      </c>
      <c r="AB1696" s="3">
        <v>0</v>
      </c>
      <c r="AC1696" s="3" t="s">
        <v>71</v>
      </c>
      <c r="AD1696" s="6">
        <v>4.2361111111111113E-2</v>
      </c>
      <c r="AE1696" s="7"/>
      <c r="AF1696" s="7"/>
      <c r="AG1696" s="6">
        <f>Tabla4[[#This Row],[Tiempo Parada de Reloj]]+Tabla4[[#This Row],[Tiempo Autorizado por Telefonica (no Máximo)]]</f>
        <v>4.2361111111111113E-2</v>
      </c>
      <c r="AH1696" s="7">
        <f t="shared" ca="1" si="166"/>
        <v>0.16597222222464753</v>
      </c>
      <c r="AI1696" s="8">
        <f t="shared" si="167"/>
        <v>1.0166666666666666</v>
      </c>
      <c r="AJ1696" s="8">
        <f t="shared" ca="1" si="168"/>
        <v>3.9833333333915406</v>
      </c>
      <c r="AK1696" s="3" t="s">
        <v>119</v>
      </c>
      <c r="AL1696" s="3" t="s">
        <v>70</v>
      </c>
      <c r="AM1696" s="3" t="s">
        <v>87</v>
      </c>
      <c r="AN1696" s="3" t="s">
        <v>87</v>
      </c>
      <c r="AO1696" s="3" t="s">
        <v>88</v>
      </c>
      <c r="AP1696" s="3" t="s">
        <v>88</v>
      </c>
      <c r="AQ1696" s="23">
        <v>45409.501388888886</v>
      </c>
      <c r="AR1696" s="3"/>
      <c r="AS1696" s="23"/>
      <c r="AT1696" s="23"/>
      <c r="AU1696" s="3" t="s">
        <v>392</v>
      </c>
      <c r="AV1696" s="3" t="s">
        <v>3883</v>
      </c>
      <c r="AW1696" s="3" t="s">
        <v>370</v>
      </c>
      <c r="AX1696" s="3">
        <v>10.345148999999999</v>
      </c>
      <c r="AY1696" s="3">
        <v>-75.493919000000005</v>
      </c>
      <c r="AZ1696" s="8" t="str">
        <f>+CONCATENATE("Reportan apertura en el enlace ",Tabla4[[#This Row],[Enlace]]," en el ",Tabla4[[#This Row],[Distancia óptica]]," ocasionado por ",Tabla4[[#This Row],[Causa del daño]])</f>
        <v>Reportan apertura en el enlace Mov. Pedro Heredia - Mov. Mamonal en el km 0,181 desde Mov. Mamonal ocasionado por Vandalismo</v>
      </c>
      <c r="BA1696" s="8" t="str">
        <f>+CONCATENATE("Para dar solución al incidente ",Tabla4[[#This Row],[Solución]])</f>
        <v>Para dar solución al incidente se realiza tendido de 100 mts y dos empalmes de 48 H</v>
      </c>
      <c r="BB1696" s="3" t="str">
        <f>+_xlfn.CONCAT(Tabla4[[#This Row],[Causa Raiz]]," ",Tabla4[[#This Row],[Solución2]]," (",Tabla4[[#This Row],[Anillo]],"- Cabecera: ",Tabla4[[#This Row],[Cabecera]],"- Operador: ",Tabla4[[#This Row],[Operador]],")")</f>
        <v>Reportan apertura en el enlace Mov. Pedro Heredia - Mov. Mamonal en el km 0,181 desde Mov. Mamonal ocasionado por Vandalismo Para dar solución al incidente se realiza tendido de 100 mts y dos empalmes de 48 H (lineal- Cabecera: MAMONAL- Operador: Colombia Telecomunicaciones)</v>
      </c>
    </row>
    <row r="1697" spans="1:54" s="2" customFormat="1" ht="213.75">
      <c r="A1697" s="38">
        <f t="shared" si="165"/>
        <v>1696</v>
      </c>
      <c r="B1697" s="3">
        <v>8526225</v>
      </c>
      <c r="C1697" s="3" t="s">
        <v>92</v>
      </c>
      <c r="D1697" s="23">
        <v>45403.375</v>
      </c>
      <c r="E1697" s="23">
        <v>45403.708333333336</v>
      </c>
      <c r="F1697" s="1">
        <f t="shared" ca="1" si="170"/>
        <v>0.33333333333575865</v>
      </c>
      <c r="G1697" s="3" t="s">
        <v>55</v>
      </c>
      <c r="H1697" s="41"/>
      <c r="I1697" s="40"/>
      <c r="J1697" s="5" t="s">
        <v>56</v>
      </c>
      <c r="K1697" s="3" t="s">
        <v>359</v>
      </c>
      <c r="L1697" s="9" t="s">
        <v>58</v>
      </c>
      <c r="M1697" s="3" t="s">
        <v>360</v>
      </c>
      <c r="N1697" s="3" t="s">
        <v>3917</v>
      </c>
      <c r="O1697" s="3" t="s">
        <v>7989</v>
      </c>
      <c r="P1697" s="3" t="s">
        <v>7990</v>
      </c>
      <c r="Q1697" s="4" t="s">
        <v>7991</v>
      </c>
      <c r="R1697" s="3" t="s">
        <v>1420</v>
      </c>
      <c r="S1697" s="3" t="s">
        <v>366</v>
      </c>
      <c r="T1697" s="3" t="s">
        <v>66</v>
      </c>
      <c r="U1697" s="3" t="s">
        <v>7992</v>
      </c>
      <c r="V1697" s="22" t="str">
        <f t="shared" si="169"/>
        <v>RTNFO; Hora de aviso: 9:00 21/04/2024; Solución: Para dar la solucion se recupera 20 mtrs de reserva y una caja de empalme de 36 hilos ; Hora de solución: 17:00 21/04/2024; Causa: Vandalismo</v>
      </c>
      <c r="W1697" s="4" t="s">
        <v>423</v>
      </c>
      <c r="X1697" s="3"/>
      <c r="Y1697" s="3"/>
      <c r="Z1697" s="3" t="s">
        <v>69</v>
      </c>
      <c r="AA1697" s="3" t="s">
        <v>71</v>
      </c>
      <c r="AB1697" s="3">
        <v>0</v>
      </c>
      <c r="AC1697" s="3" t="s">
        <v>71</v>
      </c>
      <c r="AD1697" s="6">
        <v>0.14722222222222223</v>
      </c>
      <c r="AE1697" s="7"/>
      <c r="AF1697" s="7"/>
      <c r="AG1697" s="6">
        <f>Tabla4[[#This Row],[Tiempo Parada de Reloj]]+Tabla4[[#This Row],[Tiempo Autorizado por Telefonica (no Máximo)]]</f>
        <v>0.14722222222222223</v>
      </c>
      <c r="AH1697" s="7">
        <f t="shared" ca="1" si="166"/>
        <v>0.18611111111353643</v>
      </c>
      <c r="AI1697" s="8">
        <f t="shared" si="167"/>
        <v>3.5333333333333332</v>
      </c>
      <c r="AJ1697" s="8">
        <f t="shared" ca="1" si="168"/>
        <v>4.4666666667248744</v>
      </c>
      <c r="AK1697" s="3" t="s">
        <v>119</v>
      </c>
      <c r="AL1697" s="3" t="s">
        <v>70</v>
      </c>
      <c r="AM1697" s="3" t="s">
        <v>87</v>
      </c>
      <c r="AN1697" s="3" t="s">
        <v>87</v>
      </c>
      <c r="AO1697" s="3" t="s">
        <v>460</v>
      </c>
      <c r="AP1697" s="3" t="s">
        <v>460</v>
      </c>
      <c r="AQ1697" s="23">
        <v>45404.319444444445</v>
      </c>
      <c r="AR1697" s="3"/>
      <c r="AS1697" s="23"/>
      <c r="AT1697" s="23"/>
      <c r="AU1697" s="3" t="s">
        <v>369</v>
      </c>
      <c r="AV1697" s="3" t="s">
        <v>7993</v>
      </c>
      <c r="AW1697" s="3" t="s">
        <v>92</v>
      </c>
      <c r="AX1697" s="3">
        <v>7.6314900000000003</v>
      </c>
      <c r="AY1697" s="3">
        <v>-75.316980000000001</v>
      </c>
      <c r="AZ1697" s="8" t="str">
        <f>+CONCATENATE("Reportan apertura en el enlace ",Tabla4[[#This Row],[Enlace]]," en el ",Tabla4[[#This Row],[Distancia óptica]]," ocasionado por ",Tabla4[[#This Row],[Causa del daño]])</f>
        <v>Reportan apertura en el enlace Yarumal - Caucasia en el Km 13,5 desde Taraza ocasionado por Vandalismo</v>
      </c>
      <c r="BA1697" s="8" t="str">
        <f>+CONCATENATE("Para dar solución al incidente ",Tabla4[[#This Row],[Solución]])</f>
        <v xml:space="preserve">Para dar solución al incidente Para dar la solucion se recupera 20 mtrs de reserva y una caja de empalme de 36 hilos </v>
      </c>
      <c r="BB1697" s="3" t="str">
        <f>+_xlfn.CONCAT(Tabla4[[#This Row],[Causa Raiz]]," ",Tabla4[[#This Row],[Solución2]]," (",Tabla4[[#This Row],[Anillo]],"- Cabecera: ",Tabla4[[#This Row],[Cabecera]],"- Operador: ",Tabla4[[#This Row],[Operador]],")")</f>
        <v>Reportan apertura en el enlace Yarumal - Caucasia en el Km 13,5 desde Taraza ocasionado por Vandalismo Para dar solución al incidente Para dar la solucion se recupera 20 mtrs de reserva y una caja de empalme de 36 hilos  (RTNFO- Cabecera: Taraza- Operador: Colombia Telecomunicaciones)</v>
      </c>
    </row>
    <row r="1698" spans="1:54" s="2" customFormat="1" ht="185.25">
      <c r="A1698" s="38">
        <f t="shared" si="165"/>
        <v>1697</v>
      </c>
      <c r="B1698" s="3">
        <v>8526658</v>
      </c>
      <c r="C1698" s="3" t="s">
        <v>163</v>
      </c>
      <c r="D1698" s="23">
        <v>45403.534722222219</v>
      </c>
      <c r="E1698" s="23">
        <v>45404.375</v>
      </c>
      <c r="F1698" s="1">
        <f t="shared" ca="1" si="170"/>
        <v>0.84027777778101154</v>
      </c>
      <c r="G1698" s="3" t="s">
        <v>55</v>
      </c>
      <c r="H1698" s="41"/>
      <c r="I1698" s="40"/>
      <c r="J1698" s="5" t="s">
        <v>56</v>
      </c>
      <c r="K1698" s="3" t="s">
        <v>203</v>
      </c>
      <c r="L1698" s="9" t="s">
        <v>78</v>
      </c>
      <c r="M1698" s="3" t="s">
        <v>1429</v>
      </c>
      <c r="N1698" s="3" t="s">
        <v>7004</v>
      </c>
      <c r="O1698" s="3" t="s">
        <v>7994</v>
      </c>
      <c r="P1698" s="3" t="s">
        <v>7995</v>
      </c>
      <c r="Q1698" s="4" t="s">
        <v>7996</v>
      </c>
      <c r="R1698" s="3" t="s">
        <v>3428</v>
      </c>
      <c r="S1698" s="3" t="s">
        <v>210</v>
      </c>
      <c r="T1698" s="3" t="s">
        <v>66</v>
      </c>
      <c r="U1698" s="3" t="s">
        <v>563</v>
      </c>
      <c r="V1698" s="22" t="str">
        <f t="shared" si="169"/>
        <v>RDFO; Hora de aviso: 12:50 21/04/2024; Solución: Se realiza empalme de 24 hilos.; Hora de solución: 9:00 22/04/2024; Causa: Vandalismo</v>
      </c>
      <c r="W1698" s="4" t="s">
        <v>213</v>
      </c>
      <c r="X1698" s="3"/>
      <c r="Y1698" s="3"/>
      <c r="Z1698" s="3" t="s">
        <v>69</v>
      </c>
      <c r="AA1698" s="3" t="s">
        <v>71</v>
      </c>
      <c r="AB1698" s="3">
        <v>0</v>
      </c>
      <c r="AC1698" s="3" t="s">
        <v>71</v>
      </c>
      <c r="AD1698" s="6">
        <v>0.64236111111111116</v>
      </c>
      <c r="AE1698" s="7"/>
      <c r="AF1698" s="7"/>
      <c r="AG1698" s="6">
        <f>Tabla4[[#This Row],[Tiempo Parada de Reloj]]+Tabla4[[#This Row],[Tiempo Autorizado por Telefonica (no Máximo)]]</f>
        <v>0.64236111111111116</v>
      </c>
      <c r="AH1698" s="7">
        <f t="shared" ca="1" si="166"/>
        <v>0.19791666666990038</v>
      </c>
      <c r="AI1698" s="8">
        <f t="shared" si="167"/>
        <v>15.416666666666668</v>
      </c>
      <c r="AJ1698" s="8">
        <f t="shared" ca="1" si="168"/>
        <v>4.750000000077609</v>
      </c>
      <c r="AK1698" s="3" t="s">
        <v>119</v>
      </c>
      <c r="AL1698" s="3" t="s">
        <v>70</v>
      </c>
      <c r="AM1698" s="3" t="s">
        <v>460</v>
      </c>
      <c r="AN1698" s="3" t="s">
        <v>460</v>
      </c>
      <c r="AO1698" s="3" t="s">
        <v>72</v>
      </c>
      <c r="AP1698" s="3" t="s">
        <v>72</v>
      </c>
      <c r="AQ1698" s="23">
        <v>45406.407638888886</v>
      </c>
      <c r="AR1698" s="3"/>
      <c r="AS1698" s="23"/>
      <c r="AT1698" s="23"/>
      <c r="AU1698" s="3" t="s">
        <v>1557</v>
      </c>
      <c r="AV1698" s="3" t="s">
        <v>6900</v>
      </c>
      <c r="AW1698" s="3" t="s">
        <v>48</v>
      </c>
      <c r="AX1698" s="3">
        <v>5.7291299999999996</v>
      </c>
      <c r="AY1698" s="3">
        <v>-72.923990000000003</v>
      </c>
      <c r="AZ1698" s="8" t="str">
        <f>+CONCATENATE("Reportan apertura en el enlace ",Tabla4[[#This Row],[Enlace]]," en el ",Tabla4[[#This Row],[Distancia óptica]]," ocasionado por ",Tabla4[[#This Row],[Causa del daño]])</f>
        <v>Reportan apertura en el enlace Mov. San Cristobal - Mov. Sogamoso centro en el Km 6,9 desde sogamoso ocasionado por Vandalismo</v>
      </c>
      <c r="BA1698" s="8" t="str">
        <f>+CONCATENATE("Para dar solución al incidente ",Tabla4[[#This Row],[Solución]])</f>
        <v>Para dar solución al incidente Se realiza empalme de 24 hilos.</v>
      </c>
      <c r="BB1698" s="3" t="str">
        <f>+_xlfn.CONCAT(Tabla4[[#This Row],[Causa Raiz]]," ",Tabla4[[#This Row],[Solución2]]," (",Tabla4[[#This Row],[Anillo]],"- Cabecera: ",Tabla4[[#This Row],[Cabecera]],"- Operador: ",Tabla4[[#This Row],[Operador]],")")</f>
        <v>Reportan apertura en el enlace Mov. San Cristobal - Mov. Sogamoso centro en el Km 6,9 desde sogamoso ocasionado por Vandalismo Para dar solución al incidente Se realiza empalme de 24 hilos. (Anillo- Cabecera: SOGAMOSO- Operador: Colombia Telecomunicaciones)</v>
      </c>
    </row>
    <row r="1699" spans="1:54" s="2" customFormat="1" ht="142.5">
      <c r="A1699" s="38">
        <f t="shared" si="165"/>
        <v>1698</v>
      </c>
      <c r="B1699" s="3">
        <v>8526623</v>
      </c>
      <c r="C1699" s="3" t="s">
        <v>54</v>
      </c>
      <c r="D1699" s="23">
        <v>45403.78125</v>
      </c>
      <c r="E1699" s="23">
        <v>45403.782638888886</v>
      </c>
      <c r="F1699" s="1">
        <f t="shared" ca="1" si="170"/>
        <v>1.3888888861401938E-3</v>
      </c>
      <c r="G1699" s="3" t="s">
        <v>55</v>
      </c>
      <c r="H1699" s="41"/>
      <c r="I1699" s="40"/>
      <c r="J1699" s="5" t="s">
        <v>56</v>
      </c>
      <c r="K1699" s="3" t="s">
        <v>138</v>
      </c>
      <c r="L1699" s="9" t="s">
        <v>78</v>
      </c>
      <c r="M1699" s="3" t="s">
        <v>139</v>
      </c>
      <c r="N1699" s="3" t="s">
        <v>140</v>
      </c>
      <c r="O1699" s="3" t="s">
        <v>7997</v>
      </c>
      <c r="P1699" s="3" t="s">
        <v>325</v>
      </c>
      <c r="Q1699" s="4" t="s">
        <v>7998</v>
      </c>
      <c r="R1699" s="3" t="s">
        <v>1178</v>
      </c>
      <c r="S1699" s="3" t="s">
        <v>145</v>
      </c>
      <c r="T1699" s="3" t="s">
        <v>104</v>
      </c>
      <c r="U1699" s="3" t="s">
        <v>7999</v>
      </c>
      <c r="V1699" s="22" t="str">
        <f t="shared" si="169"/>
        <v>RLFO; Hora de aviso: 18:45 21/04/2024; Solución: Falla por equipos ; Hora de solución: 18:47 21/04/2024; Causa: Visita Fallida</v>
      </c>
      <c r="W1699" s="4" t="s">
        <v>199</v>
      </c>
      <c r="X1699" s="3"/>
      <c r="Y1699" s="3"/>
      <c r="Z1699" s="3" t="s">
        <v>69</v>
      </c>
      <c r="AA1699" s="3" t="s">
        <v>70</v>
      </c>
      <c r="AB1699" s="3">
        <v>0</v>
      </c>
      <c r="AC1699" s="3" t="s">
        <v>71</v>
      </c>
      <c r="AD1699" s="6">
        <v>0</v>
      </c>
      <c r="AE1699" s="7"/>
      <c r="AF1699" s="7"/>
      <c r="AG1699" s="6">
        <f>Tabla4[[#This Row],[Tiempo Parada de Reloj]]+Tabla4[[#This Row],[Tiempo Autorizado por Telefonica (no Máximo)]]</f>
        <v>0</v>
      </c>
      <c r="AH1699" s="7">
        <f t="shared" ca="1" si="166"/>
        <v>1.3888888861401938E-3</v>
      </c>
      <c r="AI1699" s="8">
        <f t="shared" si="167"/>
        <v>0</v>
      </c>
      <c r="AJ1699" s="8">
        <f t="shared" ca="1" si="168"/>
        <v>3.3333333267364651E-2</v>
      </c>
      <c r="AK1699" s="3" t="s">
        <v>87</v>
      </c>
      <c r="AL1699" s="3" t="s">
        <v>71</v>
      </c>
      <c r="AM1699" s="3" t="s">
        <v>87</v>
      </c>
      <c r="AN1699" s="3" t="s">
        <v>87</v>
      </c>
      <c r="AO1699" s="3" t="s">
        <v>87</v>
      </c>
      <c r="AP1699" s="3" t="s">
        <v>87</v>
      </c>
      <c r="AQ1699" s="23">
        <v>45403.923611111109</v>
      </c>
      <c r="AR1699" s="3"/>
      <c r="AS1699" s="23"/>
      <c r="AT1699" s="23"/>
      <c r="AU1699" s="3" t="s">
        <v>200</v>
      </c>
      <c r="AV1699" s="3" t="s">
        <v>69</v>
      </c>
      <c r="AW1699" s="3" t="s">
        <v>69</v>
      </c>
      <c r="AX1699" s="3" t="s">
        <v>69</v>
      </c>
      <c r="AY1699" s="3" t="s">
        <v>69</v>
      </c>
      <c r="AZ1699" s="8" t="str">
        <f>+CONCATENATE("Reportan apertura en el enlace ",Tabla4[[#This Row],[Enlace]]," en el ",Tabla4[[#This Row],[Distancia óptica]]," ocasionado por ",Tabla4[[#This Row],[Causa del daño]])</f>
        <v>Reportan apertura en el enlace Mov.Ibiza Yumbo - Mov.Ferrogruas II en el Km 0 ocasionado por Visita Fallida</v>
      </c>
      <c r="BA1699" s="8" t="str">
        <f>+CONCATENATE("Para dar solución al incidente ",Tabla4[[#This Row],[Solución]])</f>
        <v xml:space="preserve">Para dar solución al incidente Falla por equipos </v>
      </c>
      <c r="BB1699" s="3" t="str">
        <f>+_xlfn.CONCAT(Tabla4[[#This Row],[Causa Raiz]]," ",Tabla4[[#This Row],[Solución2]]," (",Tabla4[[#This Row],[Anillo]],"- Cabecera: ",Tabla4[[#This Row],[Cabecera]],"- Operador: ",Tabla4[[#This Row],[Operador]],")")</f>
        <v>Reportan apertura en el enlace Mov.Ibiza Yumbo - Mov.Ferrogruas II en el Km 0 ocasionado por Visita Fallida Para dar solución al incidente Falla por equipos  (NA- Cabecera: NA- Operador: Colombia Telecomunicaciones)</v>
      </c>
    </row>
    <row r="1700" spans="1:54" s="2" customFormat="1" ht="171">
      <c r="A1700" s="38">
        <f t="shared" si="165"/>
        <v>1699</v>
      </c>
      <c r="B1700" s="3">
        <v>8527850</v>
      </c>
      <c r="C1700" s="3" t="s">
        <v>92</v>
      </c>
      <c r="D1700" s="23">
        <v>45403.930555555555</v>
      </c>
      <c r="E1700" s="23">
        <v>45404.5625</v>
      </c>
      <c r="F1700" s="1">
        <f t="shared" ca="1" si="170"/>
        <v>0.63194444444525288</v>
      </c>
      <c r="G1700" s="3" t="s">
        <v>164</v>
      </c>
      <c r="H1700" s="41" t="s">
        <v>165</v>
      </c>
      <c r="I1700" s="40"/>
      <c r="J1700" s="5" t="s">
        <v>490</v>
      </c>
      <c r="K1700" s="3" t="s">
        <v>490</v>
      </c>
      <c r="L1700" s="9" t="s">
        <v>58</v>
      </c>
      <c r="M1700" s="3" t="s">
        <v>123</v>
      </c>
      <c r="N1700" s="3" t="s">
        <v>7763</v>
      </c>
      <c r="O1700" s="3" t="s">
        <v>1337</v>
      </c>
      <c r="P1700" s="3" t="s">
        <v>8000</v>
      </c>
      <c r="Q1700" s="4" t="s">
        <v>8001</v>
      </c>
      <c r="R1700" s="3" t="s">
        <v>505</v>
      </c>
      <c r="S1700" s="3" t="s">
        <v>494</v>
      </c>
      <c r="T1700" s="3" t="s">
        <v>176</v>
      </c>
      <c r="U1700" s="3" t="s">
        <v>3637</v>
      </c>
      <c r="V1700" s="22" t="str">
        <f t="shared" si="169"/>
        <v>RTNFO; Hora de aviso: 22:20 21/04/2024; Solución: se recupera reserva y se realiza un empalme; Hora de solución: 13:30 22/04/2024; Causa: Intervención de Terceros. No Identificados</v>
      </c>
      <c r="W1700" s="4" t="s">
        <v>5621</v>
      </c>
      <c r="X1700" s="3"/>
      <c r="Y1700" s="3"/>
      <c r="Z1700" s="3" t="s">
        <v>69</v>
      </c>
      <c r="AA1700" s="3" t="s">
        <v>71</v>
      </c>
      <c r="AB1700" s="3">
        <v>0</v>
      </c>
      <c r="AC1700" s="3" t="s">
        <v>71</v>
      </c>
      <c r="AD1700" s="6">
        <v>0</v>
      </c>
      <c r="AE1700" s="7"/>
      <c r="AF1700" s="7"/>
      <c r="AG1700" s="6">
        <f>Tabla4[[#This Row],[Tiempo Parada de Reloj]]+Tabla4[[#This Row],[Tiempo Autorizado por Telefonica (no Máximo)]]</f>
        <v>0</v>
      </c>
      <c r="AH1700" s="7">
        <f t="shared" ca="1" si="166"/>
        <v>0.63194444444525288</v>
      </c>
      <c r="AI1700" s="8">
        <f t="shared" si="167"/>
        <v>0</v>
      </c>
      <c r="AJ1700" s="8">
        <f t="shared" ca="1" si="168"/>
        <v>15.166666666686069</v>
      </c>
      <c r="AK1700" s="3" t="s">
        <v>73</v>
      </c>
      <c r="AL1700" s="3" t="s">
        <v>70</v>
      </c>
      <c r="AM1700" s="3" t="s">
        <v>460</v>
      </c>
      <c r="AN1700" s="3" t="s">
        <v>460</v>
      </c>
      <c r="AO1700" s="3"/>
      <c r="AP1700" s="3"/>
      <c r="AQ1700" s="23">
        <f ca="1">NOW()</f>
        <v>45503.696834953706</v>
      </c>
      <c r="AR1700" s="3"/>
      <c r="AS1700" s="23"/>
      <c r="AT1700" s="23"/>
      <c r="AU1700" s="3" t="s">
        <v>494</v>
      </c>
      <c r="AV1700" s="3" t="s">
        <v>69</v>
      </c>
      <c r="AW1700" s="3" t="s">
        <v>69</v>
      </c>
      <c r="AX1700" s="3" t="s">
        <v>69</v>
      </c>
      <c r="AY1700" s="3" t="s">
        <v>69</v>
      </c>
      <c r="AZ1700" s="8" t="str">
        <f>+CONCATENATE("Reportan apertura en el enlace ",Tabla4[[#This Row],[Enlace]]," en el ",Tabla4[[#This Row],[Distancia óptica]]," ocasionado por ",Tabla4[[#This Row],[Causa del daño]])</f>
        <v>Reportan apertura en el enlace Barranquilla - Sabanalarga en el Km 18,9 desde Nogales ocasionado por Intervención de Terceros. No Identificados</v>
      </c>
      <c r="BA1700" s="8" t="str">
        <f>+CONCATENATE("Para dar solución al incidente ",Tabla4[[#This Row],[Solución]])</f>
        <v>Para dar solución al incidente se recupera reserva y se realiza un empalme</v>
      </c>
      <c r="BB1700" s="3" t="str">
        <f>+_xlfn.CONCAT(Tabla4[[#This Row],[Causa Raiz]]," ",Tabla4[[#This Row],[Solución2]]," (",Tabla4[[#This Row],[Anillo]],"- Cabecera: ",Tabla4[[#This Row],[Cabecera]],"- Operador: ",Tabla4[[#This Row],[Operador]],")")</f>
        <v>Reportan apertura en el enlace Barranquilla - Sabanalarga en el Km 18,9 desde Nogales ocasionado por Intervención de Terceros. No Identificados Para dar solución al incidente se recupera reserva y se realiza un empalme (NA- Cabecera: NA- Operador: UNE)</v>
      </c>
    </row>
    <row r="1701" spans="1:54" s="2" customFormat="1" ht="156.75">
      <c r="A1701" s="38">
        <f t="shared" si="165"/>
        <v>1700</v>
      </c>
      <c r="B1701" s="3">
        <v>8528878</v>
      </c>
      <c r="C1701" s="3" t="s">
        <v>163</v>
      </c>
      <c r="D1701" s="23">
        <v>45404.263888888891</v>
      </c>
      <c r="E1701" s="23">
        <v>45404.597222222219</v>
      </c>
      <c r="F1701" s="1">
        <f t="shared" ca="1" si="170"/>
        <v>0.33333333332848269</v>
      </c>
      <c r="G1701" s="3" t="s">
        <v>55</v>
      </c>
      <c r="H1701" s="41"/>
      <c r="I1701" s="40"/>
      <c r="J1701" s="5" t="s">
        <v>56</v>
      </c>
      <c r="K1701" s="3" t="s">
        <v>203</v>
      </c>
      <c r="L1701" s="9" t="s">
        <v>58</v>
      </c>
      <c r="M1701" s="3" t="s">
        <v>79</v>
      </c>
      <c r="N1701" s="3" t="s">
        <v>4164</v>
      </c>
      <c r="O1701" s="3" t="s">
        <v>8002</v>
      </c>
      <c r="P1701" s="3" t="s">
        <v>8003</v>
      </c>
      <c r="Q1701" s="4" t="s">
        <v>8004</v>
      </c>
      <c r="R1701" s="3" t="s">
        <v>84</v>
      </c>
      <c r="S1701" s="3" t="s">
        <v>210</v>
      </c>
      <c r="T1701" s="3" t="s">
        <v>130</v>
      </c>
      <c r="U1701" s="3" t="s">
        <v>8005</v>
      </c>
      <c r="V1701" s="22" t="str">
        <f t="shared" si="169"/>
        <v>RDFO; Hora de aviso: 6:20 22/04/2024; Solución: se rehace Odf para dar solucion ; Hora de solución: 14:20 22/04/2024; Causa: Plagas</v>
      </c>
      <c r="W1701" s="4" t="s">
        <v>213</v>
      </c>
      <c r="X1701" s="3"/>
      <c r="Y1701" s="3"/>
      <c r="Z1701" s="3" t="s">
        <v>69</v>
      </c>
      <c r="AA1701" s="3" t="s">
        <v>70</v>
      </c>
      <c r="AB1701" s="3">
        <v>8529623</v>
      </c>
      <c r="AC1701" s="3" t="s">
        <v>71</v>
      </c>
      <c r="AD1701" s="6">
        <v>0.12986111111111112</v>
      </c>
      <c r="AE1701" s="7"/>
      <c r="AF1701" s="7"/>
      <c r="AG1701" s="6">
        <f>Tabla4[[#This Row],[Tiempo Parada de Reloj]]+Tabla4[[#This Row],[Tiempo Autorizado por Telefonica (no Máximo)]]</f>
        <v>0.12986111111111112</v>
      </c>
      <c r="AH1701" s="7">
        <f t="shared" ca="1" si="166"/>
        <v>0.20347222221737157</v>
      </c>
      <c r="AI1701" s="8">
        <f t="shared" si="167"/>
        <v>3.1166666666666671</v>
      </c>
      <c r="AJ1701" s="8">
        <f t="shared" ca="1" si="168"/>
        <v>4.8833333332169175</v>
      </c>
      <c r="AK1701" s="3" t="s">
        <v>460</v>
      </c>
      <c r="AL1701" s="3" t="s">
        <v>70</v>
      </c>
      <c r="AM1701" s="3" t="s">
        <v>72</v>
      </c>
      <c r="AN1701" s="3" t="s">
        <v>72</v>
      </c>
      <c r="AO1701" s="3" t="s">
        <v>72</v>
      </c>
      <c r="AP1701" s="3" t="s">
        <v>72</v>
      </c>
      <c r="AQ1701" s="23">
        <v>45406.34097222222</v>
      </c>
      <c r="AR1701" s="3"/>
      <c r="AS1701" s="23"/>
      <c r="AT1701" s="23"/>
      <c r="AU1701" s="3" t="s">
        <v>710</v>
      </c>
      <c r="AV1701" s="3" t="s">
        <v>737</v>
      </c>
      <c r="AW1701" s="3" t="s">
        <v>8006</v>
      </c>
      <c r="AX1701" s="3">
        <v>4.9651199999999998</v>
      </c>
      <c r="AY1701" s="3">
        <v>-73.914000000000001</v>
      </c>
      <c r="AZ1701" s="8" t="str">
        <f>+CONCATENATE("Reportan apertura en el enlace ",Tabla4[[#This Row],[Enlace]]," en el ",Tabla4[[#This Row],[Distancia óptica]]," ocasionado por ",Tabla4[[#This Row],[Causa del daño]])</f>
        <v>Reportan apertura en el enlace Zipaquirá - Sopó en el Km 0,01 desde Tocancipa ocasionado por Plagas</v>
      </c>
      <c r="BA1701" s="8" t="str">
        <f>+CONCATENATE("Para dar solución al incidente ",Tabla4[[#This Row],[Solución]])</f>
        <v xml:space="preserve">Para dar solución al incidente se rehace Odf para dar solucion </v>
      </c>
      <c r="BB1701" s="3" t="str">
        <f>+_xlfn.CONCAT(Tabla4[[#This Row],[Causa Raiz]]," ",Tabla4[[#This Row],[Solución2]]," (",Tabla4[[#This Row],[Anillo]],"- Cabecera: ",Tabla4[[#This Row],[Cabecera]],"- Operador: ",Tabla4[[#This Row],[Operador]],")")</f>
        <v>Reportan apertura en el enlace Zipaquirá - Sopó en el Km 0,01 desde Tocancipa ocasionado por Plagas Para dar solución al incidente se rehace Odf para dar solucion  ( lineal - Cabecera: TOCANCIPA- Operador: Colombia Telecomunicaciones)</v>
      </c>
    </row>
    <row r="1702" spans="1:54" s="2" customFormat="1" ht="185.25">
      <c r="A1702" s="38">
        <f t="shared" si="165"/>
        <v>1701</v>
      </c>
      <c r="B1702" s="3">
        <v>8527975</v>
      </c>
      <c r="C1702" s="3" t="s">
        <v>54</v>
      </c>
      <c r="D1702" s="23">
        <v>45404.28125</v>
      </c>
      <c r="E1702" s="23">
        <v>45404.479166666664</v>
      </c>
      <c r="F1702" s="1">
        <f t="shared" ca="1" si="170"/>
        <v>0.19791666666424135</v>
      </c>
      <c r="G1702" s="3" t="s">
        <v>55</v>
      </c>
      <c r="H1702" s="41"/>
      <c r="I1702" s="40"/>
      <c r="J1702" s="5" t="s">
        <v>56</v>
      </c>
      <c r="K1702" s="3" t="s">
        <v>122</v>
      </c>
      <c r="L1702" s="9" t="s">
        <v>78</v>
      </c>
      <c r="M1702" s="3" t="s">
        <v>123</v>
      </c>
      <c r="N1702" s="3" t="s">
        <v>124</v>
      </c>
      <c r="O1702" s="3" t="s">
        <v>8007</v>
      </c>
      <c r="P1702" s="3" t="s">
        <v>8008</v>
      </c>
      <c r="Q1702" s="4" t="s">
        <v>8009</v>
      </c>
      <c r="R1702" s="3" t="s">
        <v>465</v>
      </c>
      <c r="S1702" s="3" t="s">
        <v>129</v>
      </c>
      <c r="T1702" s="3" t="s">
        <v>66</v>
      </c>
      <c r="U1702" s="3" t="s">
        <v>8010</v>
      </c>
      <c r="V1702" s="22" t="str">
        <f t="shared" si="169"/>
        <v>RLFO; Hora de aviso: 6:45 22/04/2024; Solución: se realiza tendido de 150 metros y dos empalmes de 48 hilos; Hora de solución: 11:30 22/04/2024; Causa: Vandalismo</v>
      </c>
      <c r="W1702" s="4" t="s">
        <v>132</v>
      </c>
      <c r="X1702" s="3"/>
      <c r="Y1702" s="3"/>
      <c r="Z1702" s="3" t="s">
        <v>69</v>
      </c>
      <c r="AA1702" s="3" t="s">
        <v>70</v>
      </c>
      <c r="AB1702" s="3">
        <v>8527975</v>
      </c>
      <c r="AC1702" s="3" t="s">
        <v>71</v>
      </c>
      <c r="AD1702" s="6">
        <v>4.7222222222222221E-2</v>
      </c>
      <c r="AE1702" s="7"/>
      <c r="AF1702" s="7"/>
      <c r="AG1702" s="6">
        <f>Tabla4[[#This Row],[Tiempo Parada de Reloj]]+Tabla4[[#This Row],[Tiempo Autorizado por Telefonica (no Máximo)]]</f>
        <v>4.7222222222222221E-2</v>
      </c>
      <c r="AH1702" s="7">
        <f t="shared" ca="1" si="166"/>
        <v>0.15069444444201913</v>
      </c>
      <c r="AI1702" s="8">
        <f t="shared" si="167"/>
        <v>1.1333333333333333</v>
      </c>
      <c r="AJ1702" s="8">
        <f t="shared" ca="1" si="168"/>
        <v>3.616666666608459</v>
      </c>
      <c r="AK1702" s="3" t="s">
        <v>460</v>
      </c>
      <c r="AL1702" s="3" t="s">
        <v>70</v>
      </c>
      <c r="AM1702" s="3" t="s">
        <v>460</v>
      </c>
      <c r="AN1702" s="3" t="s">
        <v>460</v>
      </c>
      <c r="AO1702" s="3" t="s">
        <v>88</v>
      </c>
      <c r="AP1702" s="3" t="s">
        <v>88</v>
      </c>
      <c r="AQ1702" s="23">
        <v>45407.350694444445</v>
      </c>
      <c r="AR1702" s="3"/>
      <c r="AS1702" s="23"/>
      <c r="AT1702" s="23"/>
      <c r="AU1702" s="3" t="s">
        <v>467</v>
      </c>
      <c r="AV1702" s="3" t="s">
        <v>8011</v>
      </c>
      <c r="AW1702" s="3" t="s">
        <v>307</v>
      </c>
      <c r="AX1702" s="3">
        <v>10.959994999999999</v>
      </c>
      <c r="AY1702" s="3">
        <v>-74.801135000000002</v>
      </c>
      <c r="AZ1702" s="8" t="str">
        <f>+CONCATENATE("Reportan apertura en el enlace ",Tabla4[[#This Row],[Enlace]]," en el ",Tabla4[[#This Row],[Distancia óptica]]," ocasionado por ",Tabla4[[#This Row],[Causa del daño]])</f>
        <v>Reportan apertura en el enlace Mov. Santuario - Mov. Andes en el Km 3,630 desde andes ocasionado por Vandalismo</v>
      </c>
      <c r="BA1702" s="8" t="str">
        <f>+CONCATENATE("Para dar solución al incidente ",Tabla4[[#This Row],[Solución]])</f>
        <v>Para dar solución al incidente se realiza tendido de 150 metros y dos empalmes de 48 hilos</v>
      </c>
      <c r="BB1702" s="3" t="str">
        <f>+_xlfn.CONCAT(Tabla4[[#This Row],[Causa Raiz]]," ",Tabla4[[#This Row],[Solución2]]," (",Tabla4[[#This Row],[Anillo]],"- Cabecera: ",Tabla4[[#This Row],[Cabecera]],"- Operador: ",Tabla4[[#This Row],[Operador]],")")</f>
        <v>Reportan apertura en el enlace Mov. Santuario - Mov. Andes en el Km 3,630 desde andes ocasionado por Vandalismo Para dar solución al incidente se realiza tendido de 150 metros y dos empalmes de 48 hilos (LINEAL- Cabecera: ANDES- Operador: Colombia Telecomunicaciones)</v>
      </c>
    </row>
    <row r="1703" spans="1:54" s="2" customFormat="1" ht="199.5">
      <c r="A1703" s="38">
        <f t="shared" si="165"/>
        <v>1702</v>
      </c>
      <c r="B1703" s="3">
        <v>8528904</v>
      </c>
      <c r="C1703" s="3" t="s">
        <v>54</v>
      </c>
      <c r="D1703" s="23">
        <v>45404.28125</v>
      </c>
      <c r="E1703" s="23">
        <v>45404.583333333336</v>
      </c>
      <c r="F1703" s="1">
        <f t="shared" ca="1" si="170"/>
        <v>0.30208333333575865</v>
      </c>
      <c r="G1703" s="3" t="s">
        <v>55</v>
      </c>
      <c r="H1703" s="41"/>
      <c r="I1703" s="40"/>
      <c r="J1703" s="5" t="s">
        <v>56</v>
      </c>
      <c r="K1703" s="3" t="s">
        <v>77</v>
      </c>
      <c r="L1703" s="9" t="s">
        <v>78</v>
      </c>
      <c r="M1703" s="3" t="s">
        <v>79</v>
      </c>
      <c r="N1703" s="3" t="s">
        <v>771</v>
      </c>
      <c r="O1703" s="3" t="s">
        <v>8012</v>
      </c>
      <c r="P1703" s="3" t="s">
        <v>8013</v>
      </c>
      <c r="Q1703" s="4" t="s">
        <v>8014</v>
      </c>
      <c r="R1703" s="3" t="s">
        <v>84</v>
      </c>
      <c r="S1703" s="3" t="s">
        <v>249</v>
      </c>
      <c r="T1703" s="3" t="s">
        <v>66</v>
      </c>
      <c r="U1703" s="3" t="s">
        <v>8015</v>
      </c>
      <c r="V1703" s="22" t="str">
        <f t="shared" si="169"/>
        <v>RLFO; Hora de aviso: 6:45 22/04/2024; Solución: se recuperan 10 metros de reserva y se ingresa punta a empalme existente ; Hora de solución: 14:00 22/04/2024; Causa: Vandalismo</v>
      </c>
      <c r="W1703" s="4" t="s">
        <v>160</v>
      </c>
      <c r="X1703" s="3"/>
      <c r="Y1703" s="3"/>
      <c r="Z1703" s="3" t="s">
        <v>69</v>
      </c>
      <c r="AA1703" s="3" t="s">
        <v>70</v>
      </c>
      <c r="AB1703" s="3">
        <v>8531025</v>
      </c>
      <c r="AC1703" s="3" t="s">
        <v>71</v>
      </c>
      <c r="AD1703" s="6">
        <v>0.13541666666666666</v>
      </c>
      <c r="AE1703" s="7"/>
      <c r="AF1703" s="7"/>
      <c r="AG1703" s="6">
        <f>Tabla4[[#This Row],[Tiempo Parada de Reloj]]+Tabla4[[#This Row],[Tiempo Autorizado por Telefonica (no Máximo)]]</f>
        <v>0.13541666666666666</v>
      </c>
      <c r="AH1703" s="7">
        <f t="shared" ca="1" si="166"/>
        <v>0.166666666669092</v>
      </c>
      <c r="AI1703" s="8">
        <f t="shared" si="167"/>
        <v>3.25</v>
      </c>
      <c r="AJ1703" s="8">
        <f t="shared" ca="1" si="168"/>
        <v>4.0000000000582077</v>
      </c>
      <c r="AK1703" s="3" t="s">
        <v>460</v>
      </c>
      <c r="AL1703" s="3" t="s">
        <v>70</v>
      </c>
      <c r="AM1703" s="3" t="s">
        <v>72</v>
      </c>
      <c r="AN1703" s="3" t="s">
        <v>72</v>
      </c>
      <c r="AO1703" s="3" t="s">
        <v>88</v>
      </c>
      <c r="AP1703" s="3" t="s">
        <v>88</v>
      </c>
      <c r="AQ1703" s="23">
        <v>45405.646527777775</v>
      </c>
      <c r="AR1703" s="3"/>
      <c r="AS1703" s="23"/>
      <c r="AT1703" s="23"/>
      <c r="AU1703" s="3" t="s">
        <v>710</v>
      </c>
      <c r="AV1703" s="3" t="s">
        <v>771</v>
      </c>
      <c r="AW1703" s="3" t="s">
        <v>307</v>
      </c>
      <c r="AX1703" s="3">
        <v>4.574643</v>
      </c>
      <c r="AY1703" s="3">
        <v>-74.216842</v>
      </c>
      <c r="AZ1703" s="8" t="str">
        <f>+CONCATENATE("Reportan apertura en el enlace ",Tabla4[[#This Row],[Enlace]]," en el ",Tabla4[[#This Row],[Distancia óptica]]," ocasionado por ",Tabla4[[#This Row],[Causa del daño]])</f>
        <v>Reportan apertura en el enlace Mov. La Cristalina - Mov.La Florida Soacha en el Km 0,074 desde Mov la florida ocasionado por Vandalismo</v>
      </c>
      <c r="BA1703" s="8" t="str">
        <f>+CONCATENATE("Para dar solución al incidente ",Tabla4[[#This Row],[Solución]])</f>
        <v xml:space="preserve">Para dar solución al incidente se recuperan 10 metros de reserva y se ingresa punta a empalme existente </v>
      </c>
      <c r="BB1703" s="3" t="str">
        <f>+_xlfn.CONCAT(Tabla4[[#This Row],[Causa Raiz]]," ",Tabla4[[#This Row],[Solución2]]," (",Tabla4[[#This Row],[Anillo]],"- Cabecera: ",Tabla4[[#This Row],[Cabecera]],"- Operador: ",Tabla4[[#This Row],[Operador]],")")</f>
        <v>Reportan apertura en el enlace Mov. La Cristalina - Mov.La Florida Soacha en el Km 0,074 desde Mov la florida ocasionado por Vandalismo Para dar solución al incidente se recuperan 10 metros de reserva y se ingresa punta a empalme existente  (LINEAL- Cabecera: SOACHA- Operador: Colombia Telecomunicaciones)</v>
      </c>
    </row>
    <row r="1704" spans="1:54" s="2" customFormat="1" ht="171">
      <c r="A1704" s="38">
        <f t="shared" si="165"/>
        <v>1703</v>
      </c>
      <c r="B1704" s="3">
        <v>8528934</v>
      </c>
      <c r="C1704" s="3" t="s">
        <v>54</v>
      </c>
      <c r="D1704" s="23">
        <v>45404.302083333336</v>
      </c>
      <c r="E1704" s="23">
        <v>45404.621527777781</v>
      </c>
      <c r="F1704" s="1">
        <f t="shared" ca="1" si="170"/>
        <v>0.31944444444525288</v>
      </c>
      <c r="G1704" s="3" t="s">
        <v>55</v>
      </c>
      <c r="H1704" s="41"/>
      <c r="I1704" s="40"/>
      <c r="J1704" s="5" t="s">
        <v>56</v>
      </c>
      <c r="K1704" s="3" t="s">
        <v>77</v>
      </c>
      <c r="L1704" s="9" t="s">
        <v>58</v>
      </c>
      <c r="M1704" s="3" t="s">
        <v>373</v>
      </c>
      <c r="N1704" s="3" t="s">
        <v>374</v>
      </c>
      <c r="O1704" s="3" t="s">
        <v>1624</v>
      </c>
      <c r="P1704" s="3" t="s">
        <v>8016</v>
      </c>
      <c r="Q1704" s="4" t="s">
        <v>8017</v>
      </c>
      <c r="R1704" s="3" t="s">
        <v>934</v>
      </c>
      <c r="S1704" s="3" t="s">
        <v>249</v>
      </c>
      <c r="T1704" s="3" t="s">
        <v>66</v>
      </c>
      <c r="U1704" s="3" t="s">
        <v>8018</v>
      </c>
      <c r="V1704" s="22" t="str">
        <f t="shared" si="169"/>
        <v>RLFO; Hora de aviso: 7:15 22/04/2024; Solución: se realiza tendido de 30 metros y dos empalmes de 24 hilos; Hora de solución: 14:55 22/04/2024; Causa: Vandalismo</v>
      </c>
      <c r="W1704" s="4" t="s">
        <v>160</v>
      </c>
      <c r="X1704" s="3"/>
      <c r="Y1704" s="3"/>
      <c r="Z1704" s="3" t="s">
        <v>69</v>
      </c>
      <c r="AA1704" s="3" t="s">
        <v>71</v>
      </c>
      <c r="AB1704" s="3">
        <v>0</v>
      </c>
      <c r="AC1704" s="3" t="s">
        <v>71</v>
      </c>
      <c r="AD1704" s="6">
        <v>0.1388888888888889</v>
      </c>
      <c r="AE1704" s="7">
        <v>1.3888888888888888E-2</v>
      </c>
      <c r="AF1704" s="7" t="s">
        <v>8019</v>
      </c>
      <c r="AG1704" s="6">
        <f>Tabla4[[#This Row],[Tiempo Parada de Reloj]]+Tabla4[[#This Row],[Tiempo Autorizado por Telefonica (no Máximo)]]</f>
        <v>0.15277777777777779</v>
      </c>
      <c r="AH1704" s="7">
        <f t="shared" ca="1" si="166"/>
        <v>0.18055555555636399</v>
      </c>
      <c r="AI1704" s="8">
        <f t="shared" si="167"/>
        <v>3.3333333333333335</v>
      </c>
      <c r="AJ1704" s="8">
        <f t="shared" ca="1" si="168"/>
        <v>4.3333333333527353</v>
      </c>
      <c r="AK1704" s="3" t="s">
        <v>460</v>
      </c>
      <c r="AL1704" s="3" t="s">
        <v>70</v>
      </c>
      <c r="AM1704" s="3" t="s">
        <v>72</v>
      </c>
      <c r="AN1704" s="3" t="s">
        <v>72</v>
      </c>
      <c r="AO1704" s="3" t="s">
        <v>88</v>
      </c>
      <c r="AP1704" s="3" t="s">
        <v>88</v>
      </c>
      <c r="AQ1704" s="23">
        <v>45405.944444444445</v>
      </c>
      <c r="AR1704" s="3"/>
      <c r="AS1704" s="23"/>
      <c r="AT1704" s="23"/>
      <c r="AU1704" s="3" t="s">
        <v>1266</v>
      </c>
      <c r="AV1704" s="3" t="s">
        <v>3180</v>
      </c>
      <c r="AW1704" s="3" t="s">
        <v>307</v>
      </c>
      <c r="AX1704" s="3">
        <v>4.1494099999999996</v>
      </c>
      <c r="AY1704" s="3">
        <v>-73.630510000000001</v>
      </c>
      <c r="AZ1704" s="8" t="str">
        <f>+CONCATENATE("Reportan apertura en el enlace ",Tabla4[[#This Row],[Enlace]]," en el ",Tabla4[[#This Row],[Distancia óptica]]," ocasionado por ",Tabla4[[#This Row],[Causa del daño]])</f>
        <v>Reportan apertura en el enlace Ceiba - Aeropuerto en el Km 2,2 desde Ceiba ocasionado por Vandalismo</v>
      </c>
      <c r="BA1704" s="8" t="str">
        <f>+CONCATENATE("Para dar solución al incidente ",Tabla4[[#This Row],[Solución]])</f>
        <v>Para dar solución al incidente se realiza tendido de 30 metros y dos empalmes de 24 hilos</v>
      </c>
      <c r="BB1704" s="3" t="str">
        <f>+_xlfn.CONCAT(Tabla4[[#This Row],[Causa Raiz]]," ",Tabla4[[#This Row],[Solución2]]," (",Tabla4[[#This Row],[Anillo]],"- Cabecera: ",Tabla4[[#This Row],[Cabecera]],"- Operador: ",Tabla4[[#This Row],[Operador]],")")</f>
        <v>Reportan apertura en el enlace Ceiba - Aeropuerto en el Km 2,2 desde Ceiba ocasionado por Vandalismo Para dar solución al incidente se realiza tendido de 30 metros y dos empalmes de 24 hilos (LINEAL- Cabecera: CEIBA- Operador: Colombia Telecomunicaciones)</v>
      </c>
    </row>
    <row r="1705" spans="1:54" s="2" customFormat="1" ht="171">
      <c r="A1705" s="38">
        <f t="shared" si="165"/>
        <v>1704</v>
      </c>
      <c r="B1705" s="3">
        <v>8529031</v>
      </c>
      <c r="C1705" s="3" t="s">
        <v>92</v>
      </c>
      <c r="D1705" s="23">
        <v>45404.305555555555</v>
      </c>
      <c r="E1705" s="23">
        <v>45405.791666666664</v>
      </c>
      <c r="F1705" s="1">
        <f t="shared" ca="1" si="170"/>
        <v>1.4861111111094942</v>
      </c>
      <c r="G1705" s="3" t="s">
        <v>55</v>
      </c>
      <c r="H1705" s="41"/>
      <c r="I1705" s="40" t="s">
        <v>8020</v>
      </c>
      <c r="J1705" s="5" t="s">
        <v>568</v>
      </c>
      <c r="K1705" s="3" t="s">
        <v>568</v>
      </c>
      <c r="L1705" s="9" t="s">
        <v>58</v>
      </c>
      <c r="M1705" s="3" t="s">
        <v>569</v>
      </c>
      <c r="N1705" s="3" t="s">
        <v>570</v>
      </c>
      <c r="O1705" s="3" t="s">
        <v>571</v>
      </c>
      <c r="P1705" s="3" t="s">
        <v>8021</v>
      </c>
      <c r="Q1705" s="4" t="s">
        <v>8022</v>
      </c>
      <c r="R1705" s="3" t="s">
        <v>1420</v>
      </c>
      <c r="S1705" s="3" t="s">
        <v>574</v>
      </c>
      <c r="T1705" s="3" t="s">
        <v>66</v>
      </c>
      <c r="U1705" s="3" t="s">
        <v>8023</v>
      </c>
      <c r="V1705" s="22" t="str">
        <f t="shared" si="169"/>
        <v>RTNFO; Hora de aviso: 7:20 22/04/2024; Solución: se realizó sangría e instalación de empalme; Hora de solución: 19:00 23/04/2024; Causa: Vandalismo</v>
      </c>
      <c r="W1705" s="4" t="s">
        <v>576</v>
      </c>
      <c r="X1705" s="3"/>
      <c r="Y1705" s="3"/>
      <c r="Z1705" s="3" t="s">
        <v>69</v>
      </c>
      <c r="AA1705" s="3" t="s">
        <v>70</v>
      </c>
      <c r="AB1705" s="3">
        <v>8529031</v>
      </c>
      <c r="AC1705" s="3" t="s">
        <v>71</v>
      </c>
      <c r="AD1705" s="6">
        <v>0</v>
      </c>
      <c r="AE1705" s="7"/>
      <c r="AF1705" s="7"/>
      <c r="AG1705" s="6">
        <f>Tabla4[[#This Row],[Tiempo Parada de Reloj]]+Tabla4[[#This Row],[Tiempo Autorizado por Telefonica (no Máximo)]]</f>
        <v>0</v>
      </c>
      <c r="AH1705" s="7">
        <f t="shared" ca="1" si="166"/>
        <v>1.4861111111094942</v>
      </c>
      <c r="AI1705" s="8">
        <f t="shared" si="167"/>
        <v>0</v>
      </c>
      <c r="AJ1705" s="8">
        <f t="shared" ca="1" si="168"/>
        <v>35.666666666627862</v>
      </c>
      <c r="AK1705" s="3" t="s">
        <v>119</v>
      </c>
      <c r="AL1705" s="3" t="s">
        <v>70</v>
      </c>
      <c r="AM1705" s="3" t="s">
        <v>460</v>
      </c>
      <c r="AN1705" s="3" t="s">
        <v>120</v>
      </c>
      <c r="AO1705" s="3" t="s">
        <v>72</v>
      </c>
      <c r="AP1705" s="3" t="s">
        <v>72</v>
      </c>
      <c r="AQ1705" s="23">
        <v>45406.65625</v>
      </c>
      <c r="AR1705" s="3"/>
      <c r="AS1705" s="23"/>
      <c r="AT1705" s="23"/>
      <c r="AU1705" s="3" t="s">
        <v>568</v>
      </c>
      <c r="AV1705" s="3" t="s">
        <v>663</v>
      </c>
      <c r="AW1705" s="3" t="s">
        <v>1323</v>
      </c>
      <c r="AX1705" s="3">
        <v>5.0674999999999999</v>
      </c>
      <c r="AY1705" s="3">
        <v>-75.856499999999997</v>
      </c>
      <c r="AZ1705" s="8" t="str">
        <f>+CONCATENATE("Reportan apertura en el enlace ",Tabla4[[#This Row],[Enlace]]," en el ",Tabla4[[#This Row],[Distancia óptica]]," ocasionado por ",Tabla4[[#This Row],[Causa del daño]])</f>
        <v>Reportan apertura en el enlace Manizales - Quibdó en el Km 22,6 desde anserma ocasionado por Vandalismo</v>
      </c>
      <c r="BA1705" s="8" t="str">
        <f>+CONCATENATE("Para dar solución al incidente ",Tabla4[[#This Row],[Solución]])</f>
        <v>Para dar solución al incidente se realizó sangría e instalación de empalme</v>
      </c>
      <c r="BB1705" s="3" t="str">
        <f>+_xlfn.CONCAT(Tabla4[[#This Row],[Causa Raiz]]," ",Tabla4[[#This Row],[Solución2]]," (",Tabla4[[#This Row],[Anillo]],"- Cabecera: ",Tabla4[[#This Row],[Cabecera]],"- Operador: ",Tabla4[[#This Row],[Operador]],")")</f>
        <v>Reportan apertura en el enlace Manizales - Quibdó en el Km 22,6 desde anserma ocasionado por Vandalismo Para dar solución al incidente se realizó sangría e instalación de empalme (TRONCAL- Cabecera: Manizales- Operador: Azteca)</v>
      </c>
    </row>
    <row r="1706" spans="1:54" s="2" customFormat="1" ht="185.25">
      <c r="A1706" s="38">
        <f t="shared" si="165"/>
        <v>1705</v>
      </c>
      <c r="B1706" s="3">
        <v>8529063</v>
      </c>
      <c r="C1706" s="3" t="s">
        <v>54</v>
      </c>
      <c r="D1706" s="23">
        <v>45404.333333333336</v>
      </c>
      <c r="E1706" s="23">
        <v>45404.334722222222</v>
      </c>
      <c r="F1706" s="1">
        <f t="shared" ca="1" si="170"/>
        <v>1.3888888861401938E-3</v>
      </c>
      <c r="G1706" s="3" t="s">
        <v>55</v>
      </c>
      <c r="H1706" s="41"/>
      <c r="I1706" s="40"/>
      <c r="J1706" s="5" t="s">
        <v>56</v>
      </c>
      <c r="K1706" s="3" t="s">
        <v>77</v>
      </c>
      <c r="L1706" s="9" t="s">
        <v>78</v>
      </c>
      <c r="M1706" s="3" t="s">
        <v>79</v>
      </c>
      <c r="N1706" s="3" t="s">
        <v>244</v>
      </c>
      <c r="O1706" s="3" t="s">
        <v>8024</v>
      </c>
      <c r="P1706" s="3" t="s">
        <v>8025</v>
      </c>
      <c r="Q1706" s="4" t="s">
        <v>8026</v>
      </c>
      <c r="R1706" s="3" t="s">
        <v>248</v>
      </c>
      <c r="S1706" s="3" t="s">
        <v>249</v>
      </c>
      <c r="T1706" s="3" t="s">
        <v>104</v>
      </c>
      <c r="U1706" s="3" t="s">
        <v>8027</v>
      </c>
      <c r="V1706" s="22" t="str">
        <f t="shared" si="169"/>
        <v>RLFO; Hora de aviso: 8:00 22/04/2024; Solución: Personal de fo realiza certificacion y no se evidencia eventos por fo; Hora de solución: 8:02 22/04/2024; Causa: Visita Fallida</v>
      </c>
      <c r="W1706" s="4" t="s">
        <v>160</v>
      </c>
      <c r="X1706" s="3"/>
      <c r="Y1706" s="3"/>
      <c r="Z1706" s="3" t="s">
        <v>69</v>
      </c>
      <c r="AA1706" s="3" t="s">
        <v>71</v>
      </c>
      <c r="AB1706" s="3">
        <v>0</v>
      </c>
      <c r="AC1706" s="3" t="s">
        <v>71</v>
      </c>
      <c r="AD1706" s="6">
        <v>0</v>
      </c>
      <c r="AE1706" s="7"/>
      <c r="AF1706" s="7"/>
      <c r="AG1706" s="6">
        <f>Tabla4[[#This Row],[Tiempo Parada de Reloj]]+Tabla4[[#This Row],[Tiempo Autorizado por Telefonica (no Máximo)]]</f>
        <v>0</v>
      </c>
      <c r="AH1706" s="7">
        <f t="shared" ca="1" si="166"/>
        <v>1.3888888861401938E-3</v>
      </c>
      <c r="AI1706" s="8">
        <f t="shared" si="167"/>
        <v>0</v>
      </c>
      <c r="AJ1706" s="8">
        <f t="shared" ca="1" si="168"/>
        <v>3.3333333267364651E-2</v>
      </c>
      <c r="AK1706" s="3" t="s">
        <v>460</v>
      </c>
      <c r="AL1706" s="3" t="s">
        <v>70</v>
      </c>
      <c r="AM1706" s="3" t="s">
        <v>72</v>
      </c>
      <c r="AN1706" s="3" t="s">
        <v>72</v>
      </c>
      <c r="AO1706" s="3" t="s">
        <v>72</v>
      </c>
      <c r="AP1706" s="3" t="s">
        <v>72</v>
      </c>
      <c r="AQ1706" s="23">
        <v>45404.334722222222</v>
      </c>
      <c r="AR1706" s="3"/>
      <c r="AS1706" s="23"/>
      <c r="AT1706" s="23"/>
      <c r="AU1706" s="3" t="s">
        <v>89</v>
      </c>
      <c r="AV1706" s="3" t="s">
        <v>69</v>
      </c>
      <c r="AW1706" s="3" t="s">
        <v>69</v>
      </c>
      <c r="AX1706" s="3" t="s">
        <v>69</v>
      </c>
      <c r="AY1706" s="3" t="s">
        <v>69</v>
      </c>
      <c r="AZ1706" s="8" t="str">
        <f>+CONCATENATE("Reportan apertura en el enlace ",Tabla4[[#This Row],[Enlace]]," en el ",Tabla4[[#This Row],[Distancia óptica]]," ocasionado por ",Tabla4[[#This Row],[Causa del daño]])</f>
        <v>Reportan apertura en el enlace Mov. Batallon Fusa - Mov. Terminal Fusa en el Km 4,5 desde Terminal ocasionado por Visita Fallida</v>
      </c>
      <c r="BA1706" s="8" t="str">
        <f>+CONCATENATE("Para dar solución al incidente ",Tabla4[[#This Row],[Solución]])</f>
        <v>Para dar solución al incidente Personal de fo realiza certificacion y no se evidencia eventos por fo</v>
      </c>
      <c r="BB1706" s="3" t="str">
        <f>+_xlfn.CONCAT(Tabla4[[#This Row],[Causa Raiz]]," ",Tabla4[[#This Row],[Solución2]]," (",Tabla4[[#This Row],[Anillo]],"- Cabecera: ",Tabla4[[#This Row],[Cabecera]],"- Operador: ",Tabla4[[#This Row],[Operador]],")")</f>
        <v>Reportan apertura en el enlace Mov. Batallon Fusa - Mov. Terminal Fusa en el Km 4,5 desde Terminal ocasionado por Visita Fallida Para dar solución al incidente Personal de fo realiza certificacion y no se evidencia eventos por fo (NA- Cabecera: NA- Operador: Colombia Telecomunicaciones)</v>
      </c>
    </row>
    <row r="1707" spans="1:54" s="2" customFormat="1" ht="171">
      <c r="A1707" s="38">
        <f t="shared" si="165"/>
        <v>1706</v>
      </c>
      <c r="B1707" s="3">
        <v>8529203</v>
      </c>
      <c r="C1707" s="3" t="s">
        <v>54</v>
      </c>
      <c r="D1707" s="23">
        <v>45404.354166666664</v>
      </c>
      <c r="E1707" s="23">
        <v>45404.784722222219</v>
      </c>
      <c r="F1707" s="1">
        <f t="shared" ca="1" si="170"/>
        <v>0.43055555555474712</v>
      </c>
      <c r="G1707" s="3" t="s">
        <v>55</v>
      </c>
      <c r="H1707" s="41"/>
      <c r="I1707" s="40"/>
      <c r="J1707" s="5" t="s">
        <v>56</v>
      </c>
      <c r="K1707" s="3" t="s">
        <v>77</v>
      </c>
      <c r="L1707" s="9" t="s">
        <v>58</v>
      </c>
      <c r="M1707" s="3" t="s">
        <v>373</v>
      </c>
      <c r="N1707" s="3" t="s">
        <v>374</v>
      </c>
      <c r="O1707" s="3" t="s">
        <v>8028</v>
      </c>
      <c r="P1707" s="3" t="s">
        <v>6265</v>
      </c>
      <c r="Q1707" s="4" t="s">
        <v>8029</v>
      </c>
      <c r="R1707" s="3" t="s">
        <v>934</v>
      </c>
      <c r="S1707" s="3" t="s">
        <v>249</v>
      </c>
      <c r="T1707" s="3" t="s">
        <v>146</v>
      </c>
      <c r="U1707" s="3" t="s">
        <v>8030</v>
      </c>
      <c r="V1707" s="22" t="str">
        <f t="shared" si="169"/>
        <v>RLFO; Hora de aviso: 8:30 22/04/2024; Solución: Se realiza una bandeja provisional ; Hora de solución: 18:50 22/04/2024; Causa: Falla en la Red FiOp</v>
      </c>
      <c r="W1707" s="4" t="s">
        <v>191</v>
      </c>
      <c r="X1707" s="3"/>
      <c r="Y1707" s="3"/>
      <c r="Z1707" s="3"/>
      <c r="AA1707" s="3" t="s">
        <v>71</v>
      </c>
      <c r="AB1707" s="3">
        <v>0</v>
      </c>
      <c r="AC1707" s="3" t="s">
        <v>70</v>
      </c>
      <c r="AD1707" s="6">
        <v>0.25972222222222224</v>
      </c>
      <c r="AE1707" s="7">
        <v>4.1666666666666666E-3</v>
      </c>
      <c r="AF1707" s="7" t="s">
        <v>8019</v>
      </c>
      <c r="AG1707" s="6">
        <f>Tabla4[[#This Row],[Tiempo Parada de Reloj]]+Tabla4[[#This Row],[Tiempo Autorizado por Telefonica (no Máximo)]]</f>
        <v>0.2638888888888889</v>
      </c>
      <c r="AH1707" s="7">
        <f t="shared" ca="1" si="166"/>
        <v>0.17083333333252487</v>
      </c>
      <c r="AI1707" s="8">
        <f t="shared" si="167"/>
        <v>6.2333333333333343</v>
      </c>
      <c r="AJ1707" s="8">
        <f t="shared" ca="1" si="168"/>
        <v>4.0999999999805965</v>
      </c>
      <c r="AK1707" s="3" t="s">
        <v>460</v>
      </c>
      <c r="AL1707" s="3" t="s">
        <v>70</v>
      </c>
      <c r="AM1707" s="3" t="s">
        <v>72</v>
      </c>
      <c r="AN1707" s="3" t="s">
        <v>72</v>
      </c>
      <c r="AO1707" s="3" t="s">
        <v>88</v>
      </c>
      <c r="AP1707" s="3" t="s">
        <v>88</v>
      </c>
      <c r="AQ1707" s="23">
        <v>45411.936111111114</v>
      </c>
      <c r="AR1707" s="3"/>
      <c r="AS1707" s="23"/>
      <c r="AT1707" s="23"/>
      <c r="AU1707" s="3" t="s">
        <v>192</v>
      </c>
      <c r="AV1707" s="3" t="s">
        <v>1592</v>
      </c>
      <c r="AW1707" s="3" t="s">
        <v>135</v>
      </c>
      <c r="AX1707" s="3" t="s">
        <v>69</v>
      </c>
      <c r="AY1707" s="3" t="s">
        <v>69</v>
      </c>
      <c r="AZ1707" s="8" t="str">
        <f>+CONCATENATE("Reportan apertura en el enlace ",Tabla4[[#This Row],[Enlace]]," en el ",Tabla4[[#This Row],[Distancia óptica]]," ocasionado por ",Tabla4[[#This Row],[Causa del daño]])</f>
        <v>Reportan apertura en el enlace Rosa Blanca - Esperanza en el Km 4,3 desde Esperanza ocasionado por Falla en la Red FiOp</v>
      </c>
      <c r="BA1707" s="8" t="str">
        <f>+CONCATENATE("Para dar solución al incidente ",Tabla4[[#This Row],[Solución]])</f>
        <v xml:space="preserve">Para dar solución al incidente Se realiza una bandeja provisional </v>
      </c>
      <c r="BB1707" s="3" t="str">
        <f>+_xlfn.CONCAT(Tabla4[[#This Row],[Causa Raiz]]," ",Tabla4[[#This Row],[Solución2]]," (",Tabla4[[#This Row],[Anillo]],"- Cabecera: ",Tabla4[[#This Row],[Cabecera]],"- Operador: ",Tabla4[[#This Row],[Operador]],")")</f>
        <v>Reportan apertura en el enlace Rosa Blanca - Esperanza en el Km 4,3 desde Esperanza ocasionado por Falla en la Red FiOp Para dar solución al incidente Se realiza una bandeja provisional  (Lineal- Cabecera: Esperanza- Operador: Colombia Telecomunicaciones)</v>
      </c>
    </row>
    <row r="1708" spans="1:54" s="2" customFormat="1" ht="185.25">
      <c r="A1708" s="38">
        <f t="shared" si="165"/>
        <v>1707</v>
      </c>
      <c r="B1708" s="3">
        <v>8528691</v>
      </c>
      <c r="C1708" s="3" t="s">
        <v>54</v>
      </c>
      <c r="D1708" s="23">
        <v>45404.375</v>
      </c>
      <c r="E1708" s="23">
        <v>45404.486111111109</v>
      </c>
      <c r="F1708" s="1">
        <f t="shared" ca="1" si="170"/>
        <v>0.11111111110949423</v>
      </c>
      <c r="G1708" s="3" t="s">
        <v>55</v>
      </c>
      <c r="H1708" s="41"/>
      <c r="I1708" s="40"/>
      <c r="J1708" s="5" t="s">
        <v>56</v>
      </c>
      <c r="K1708" s="3" t="s">
        <v>340</v>
      </c>
      <c r="L1708" s="9" t="s">
        <v>58</v>
      </c>
      <c r="M1708" s="3" t="s">
        <v>341</v>
      </c>
      <c r="N1708" s="3" t="s">
        <v>342</v>
      </c>
      <c r="O1708" s="3" t="s">
        <v>8031</v>
      </c>
      <c r="P1708" s="3" t="s">
        <v>8032</v>
      </c>
      <c r="Q1708" s="4" t="s">
        <v>8033</v>
      </c>
      <c r="R1708" s="3" t="s">
        <v>934</v>
      </c>
      <c r="S1708" s="3" t="s">
        <v>347</v>
      </c>
      <c r="T1708" s="3" t="s">
        <v>66</v>
      </c>
      <c r="U1708" s="3" t="s">
        <v>8034</v>
      </c>
      <c r="V1708" s="22" t="str">
        <f t="shared" si="169"/>
        <v>RLFO; Hora de aviso: 9:00 22/04/2024; Solución: se recuperan 30 metros de reserva y se hace un empalme de 24 hilos; Hora de solución: 11:40 22/04/2024; Causa: Vandalismo</v>
      </c>
      <c r="W1708" s="4" t="s">
        <v>349</v>
      </c>
      <c r="X1708" s="3"/>
      <c r="Y1708" s="3"/>
      <c r="Z1708" s="3" t="s">
        <v>69</v>
      </c>
      <c r="AA1708" s="3" t="s">
        <v>70</v>
      </c>
      <c r="AB1708" s="3">
        <v>8528691</v>
      </c>
      <c r="AC1708" s="3" t="s">
        <v>71</v>
      </c>
      <c r="AD1708" s="6">
        <v>0</v>
      </c>
      <c r="AE1708" s="7"/>
      <c r="AF1708" s="7"/>
      <c r="AG1708" s="6">
        <f>Tabla4[[#This Row],[Tiempo Parada de Reloj]]+Tabla4[[#This Row],[Tiempo Autorizado por Telefonica (no Máximo)]]</f>
        <v>0</v>
      </c>
      <c r="AH1708" s="7">
        <f t="shared" ca="1" si="166"/>
        <v>0.11111111110949423</v>
      </c>
      <c r="AI1708" s="8">
        <f t="shared" si="167"/>
        <v>0</v>
      </c>
      <c r="AJ1708" s="8">
        <f t="shared" ca="1" si="168"/>
        <v>2.6666666666278616</v>
      </c>
      <c r="AK1708" s="3" t="s">
        <v>460</v>
      </c>
      <c r="AL1708" s="3" t="s">
        <v>71</v>
      </c>
      <c r="AM1708" s="3" t="s">
        <v>460</v>
      </c>
      <c r="AN1708" s="3" t="s">
        <v>460</v>
      </c>
      <c r="AO1708" s="3" t="s">
        <v>72</v>
      </c>
      <c r="AP1708" s="3" t="s">
        <v>72</v>
      </c>
      <c r="AQ1708" s="23">
        <v>45406.490277777775</v>
      </c>
      <c r="AR1708" s="3"/>
      <c r="AS1708" s="23"/>
      <c r="AT1708" s="23"/>
      <c r="AU1708" s="3" t="s">
        <v>351</v>
      </c>
      <c r="AV1708" s="3" t="s">
        <v>8035</v>
      </c>
      <c r="AW1708" s="3" t="s">
        <v>1311</v>
      </c>
      <c r="AX1708" s="3">
        <v>4.4302799999999998</v>
      </c>
      <c r="AY1708" s="3">
        <v>-75.216790000000003</v>
      </c>
      <c r="AZ1708" s="8" t="str">
        <f>+CONCATENATE("Reportan apertura en el enlace ",Tabla4[[#This Row],[Enlace]]," en el ",Tabla4[[#This Row],[Distancia óptica]]," ocasionado por ",Tabla4[[#This Row],[Causa del daño]])</f>
        <v>Reportan apertura en el enlace FTTC LOS MARTIREZ - PIJAO en el Km 0,408 desde Murillo Toro ocasionado por Vandalismo</v>
      </c>
      <c r="BA1708" s="8" t="str">
        <f>+CONCATENATE("Para dar solución al incidente ",Tabla4[[#This Row],[Solución]])</f>
        <v>Para dar solución al incidente se recuperan 30 metros de reserva y se hace un empalme de 24 hilos</v>
      </c>
      <c r="BB1708" s="3" t="str">
        <f>+_xlfn.CONCAT(Tabla4[[#This Row],[Causa Raiz]]," ",Tabla4[[#This Row],[Solución2]]," (",Tabla4[[#This Row],[Anillo]],"- Cabecera: ",Tabla4[[#This Row],[Cabecera]],"- Operador: ",Tabla4[[#This Row],[Operador]],")")</f>
        <v>Reportan apertura en el enlace FTTC LOS MARTIREZ - PIJAO en el Km 0,408 desde Murillo Toro ocasionado por Vandalismo Para dar solución al incidente se recuperan 30 metros de reserva y se hace un empalme de 24 hilos (UK- Cabecera: Mov murilo toro- Operador: Colombia Telecomunicaciones)</v>
      </c>
    </row>
    <row r="1709" spans="1:54" s="2" customFormat="1" ht="213.75">
      <c r="A1709" s="38">
        <f t="shared" si="165"/>
        <v>1708</v>
      </c>
      <c r="B1709" s="3">
        <v>8529888</v>
      </c>
      <c r="C1709" s="3" t="s">
        <v>54</v>
      </c>
      <c r="D1709" s="23">
        <v>45404.427083333336</v>
      </c>
      <c r="E1709" s="23">
        <v>45404.46875</v>
      </c>
      <c r="F1709" s="1">
        <f t="shared" ca="1" si="170"/>
        <v>4.1666666664241347E-2</v>
      </c>
      <c r="G1709" s="3" t="s">
        <v>55</v>
      </c>
      <c r="H1709" s="41"/>
      <c r="I1709" s="40"/>
      <c r="J1709" s="5" t="s">
        <v>56</v>
      </c>
      <c r="K1709" s="3" t="s">
        <v>57</v>
      </c>
      <c r="L1709" s="9" t="s">
        <v>78</v>
      </c>
      <c r="M1709" s="3" t="s">
        <v>59</v>
      </c>
      <c r="N1709" s="3" t="s">
        <v>60</v>
      </c>
      <c r="O1709" s="3" t="s">
        <v>8036</v>
      </c>
      <c r="P1709" s="3" t="s">
        <v>8037</v>
      </c>
      <c r="Q1709" s="4" t="s">
        <v>8038</v>
      </c>
      <c r="R1709" s="3" t="s">
        <v>775</v>
      </c>
      <c r="S1709" s="3" t="s">
        <v>65</v>
      </c>
      <c r="T1709" s="3" t="s">
        <v>130</v>
      </c>
      <c r="U1709" s="3" t="s">
        <v>8039</v>
      </c>
      <c r="V1709" s="22" t="str">
        <f t="shared" si="169"/>
        <v>RLFO; Hora de aviso: 10:15 22/04/2024; Solución: Recuperación 50 metros de fibra. Se hace un empalme de continuidad de 8 hilos con caja de 48 posiciones; Hora de solución: 11:15 22/04/2024; Causa: Plagas</v>
      </c>
      <c r="W1709" s="4" t="s">
        <v>68</v>
      </c>
      <c r="X1709" s="3"/>
      <c r="Y1709" s="3"/>
      <c r="Z1709" s="3" t="s">
        <v>69</v>
      </c>
      <c r="AA1709" s="3" t="s">
        <v>71</v>
      </c>
      <c r="AB1709" s="3">
        <v>0</v>
      </c>
      <c r="AC1709" s="3" t="s">
        <v>71</v>
      </c>
      <c r="AD1709" s="6">
        <v>0</v>
      </c>
      <c r="AE1709" s="7"/>
      <c r="AF1709" s="7"/>
      <c r="AG1709" s="6">
        <f>Tabla4[[#This Row],[Tiempo Parada de Reloj]]+Tabla4[[#This Row],[Tiempo Autorizado por Telefonica (no Máximo)]]</f>
        <v>0</v>
      </c>
      <c r="AH1709" s="7">
        <f t="shared" ca="1" si="166"/>
        <v>4.1666666664241347E-2</v>
      </c>
      <c r="AI1709" s="8">
        <f t="shared" si="167"/>
        <v>0</v>
      </c>
      <c r="AJ1709" s="8">
        <f t="shared" ca="1" si="168"/>
        <v>0.99999999994179234</v>
      </c>
      <c r="AK1709" s="3" t="s">
        <v>460</v>
      </c>
      <c r="AL1709" s="3" t="s">
        <v>71</v>
      </c>
      <c r="AM1709" s="3" t="s">
        <v>460</v>
      </c>
      <c r="AN1709" s="3" t="s">
        <v>460</v>
      </c>
      <c r="AO1709" s="3" t="s">
        <v>72</v>
      </c>
      <c r="AP1709" s="3" t="s">
        <v>72</v>
      </c>
      <c r="AQ1709" s="23">
        <v>45406.686805555553</v>
      </c>
      <c r="AR1709" s="3"/>
      <c r="AS1709" s="23"/>
      <c r="AT1709" s="23"/>
      <c r="AU1709" s="3" t="s">
        <v>100</v>
      </c>
      <c r="AV1709" s="3" t="s">
        <v>757</v>
      </c>
      <c r="AW1709" s="3" t="s">
        <v>1311</v>
      </c>
      <c r="AX1709" s="3">
        <v>4.6200900000000003</v>
      </c>
      <c r="AY1709" s="3">
        <v>-74.133260000000007</v>
      </c>
      <c r="AZ1709" s="8" t="str">
        <f>+CONCATENATE("Reportan apertura en el enlace ",Tabla4[[#This Row],[Enlace]]," en el ",Tabla4[[#This Row],[Distancia óptica]]," ocasionado por ",Tabla4[[#This Row],[Causa del daño]])</f>
        <v>Reportan apertura en el enlace Mov. Floresta Sur - Mov. Protecho en el Km 1,4 desde la floresta ocasionado por Plagas</v>
      </c>
      <c r="BA1709" s="8" t="str">
        <f>+CONCATENATE("Para dar solución al incidente ",Tabla4[[#This Row],[Solución]])</f>
        <v>Para dar solución al incidente Recuperación 50 metros de fibra. Se hace un empalme de continuidad de 8 hilos con caja de 48 posiciones</v>
      </c>
      <c r="BB1709" s="3" t="str">
        <f>+_xlfn.CONCAT(Tabla4[[#This Row],[Causa Raiz]]," ",Tabla4[[#This Row],[Solución2]]," (",Tabla4[[#This Row],[Anillo]],"- Cabecera: ",Tabla4[[#This Row],[Cabecera]],"- Operador: ",Tabla4[[#This Row],[Operador]],")")</f>
        <v>Reportan apertura en el enlace Mov. Floresta Sur - Mov. Protecho en el Km 1,4 desde la floresta ocasionado por Plagas Para dar solución al incidente Recuperación 50 metros de fibra. Se hace un empalme de continuidad de 8 hilos con caja de 48 posiciones (UK- Cabecera: Asturias- Operador: Colombia Telecomunicaciones)</v>
      </c>
    </row>
    <row r="1710" spans="1:54" s="2" customFormat="1" ht="199.5">
      <c r="A1710" s="38">
        <f t="shared" si="165"/>
        <v>1709</v>
      </c>
      <c r="B1710" s="3">
        <v>8530964</v>
      </c>
      <c r="C1710" s="3" t="s">
        <v>54</v>
      </c>
      <c r="D1710" s="23">
        <v>45404.555555555555</v>
      </c>
      <c r="E1710" s="23">
        <v>45404.75</v>
      </c>
      <c r="F1710" s="1">
        <f t="shared" ca="1" si="170"/>
        <v>0.19444444444525288</v>
      </c>
      <c r="G1710" s="3" t="s">
        <v>55</v>
      </c>
      <c r="H1710" s="41"/>
      <c r="I1710" s="40"/>
      <c r="J1710" s="5" t="s">
        <v>56</v>
      </c>
      <c r="K1710" s="3" t="s">
        <v>57</v>
      </c>
      <c r="L1710" s="9" t="s">
        <v>78</v>
      </c>
      <c r="M1710" s="3" t="s">
        <v>59</v>
      </c>
      <c r="N1710" s="3" t="s">
        <v>60</v>
      </c>
      <c r="O1710" s="3" t="s">
        <v>8040</v>
      </c>
      <c r="P1710" s="3" t="s">
        <v>8041</v>
      </c>
      <c r="Q1710" s="4" t="s">
        <v>8042</v>
      </c>
      <c r="R1710" s="3" t="s">
        <v>64</v>
      </c>
      <c r="S1710" s="3" t="s">
        <v>65</v>
      </c>
      <c r="T1710" s="3" t="s">
        <v>66</v>
      </c>
      <c r="U1710" s="3" t="s">
        <v>8043</v>
      </c>
      <c r="V1710" s="22" t="str">
        <f t="shared" si="169"/>
        <v>RLFO; Hora de aviso: 13:20 22/04/2024; Solución: Se realiza tendido de 120 m de fo y se instala dos cajas de empalmes de 48 hilos.; Hora de solución: 18:00 22/04/2024; Causa: Vandalismo</v>
      </c>
      <c r="W1710" s="4" t="s">
        <v>68</v>
      </c>
      <c r="X1710" s="3"/>
      <c r="Y1710" s="3"/>
      <c r="Z1710" s="3" t="s">
        <v>69</v>
      </c>
      <c r="AA1710" s="3" t="s">
        <v>71</v>
      </c>
      <c r="AB1710" s="3">
        <v>0</v>
      </c>
      <c r="AC1710" s="3" t="s">
        <v>71</v>
      </c>
      <c r="AD1710" s="6">
        <v>3.6111111111111108E-2</v>
      </c>
      <c r="AE1710" s="7"/>
      <c r="AF1710" s="7"/>
      <c r="AG1710" s="6">
        <f>Tabla4[[#This Row],[Tiempo Parada de Reloj]]+Tabla4[[#This Row],[Tiempo Autorizado por Telefonica (no Máximo)]]</f>
        <v>3.6111111111111108E-2</v>
      </c>
      <c r="AH1710" s="7">
        <f t="shared" ca="1" si="166"/>
        <v>0.15833333333414179</v>
      </c>
      <c r="AI1710" s="8">
        <f t="shared" si="167"/>
        <v>0.86666666666666659</v>
      </c>
      <c r="AJ1710" s="8">
        <f t="shared" ca="1" si="168"/>
        <v>3.800000000019403</v>
      </c>
      <c r="AK1710" s="3" t="s">
        <v>460</v>
      </c>
      <c r="AL1710" s="3" t="s">
        <v>70</v>
      </c>
      <c r="AM1710" s="3" t="s">
        <v>72</v>
      </c>
      <c r="AN1710" s="3" t="s">
        <v>72</v>
      </c>
      <c r="AO1710" s="3" t="s">
        <v>88</v>
      </c>
      <c r="AP1710" s="3" t="s">
        <v>88</v>
      </c>
      <c r="AQ1710" s="23">
        <v>45405.90625</v>
      </c>
      <c r="AR1710" s="3"/>
      <c r="AS1710" s="23"/>
      <c r="AT1710" s="23"/>
      <c r="AU1710" s="3" t="s">
        <v>1202</v>
      </c>
      <c r="AV1710" s="3" t="s">
        <v>1545</v>
      </c>
      <c r="AW1710" s="3" t="s">
        <v>91</v>
      </c>
      <c r="AX1710" s="3">
        <v>4.65869</v>
      </c>
      <c r="AY1710" s="3">
        <v>-74.066346999999993</v>
      </c>
      <c r="AZ1710" s="8" t="str">
        <f>+CONCATENATE("Reportan apertura en el enlace ",Tabla4[[#This Row],[Enlace]]," en el ",Tabla4[[#This Row],[Distancia óptica]]," ocasionado por ",Tabla4[[#This Row],[Causa del daño]])</f>
        <v>Reportan apertura en el enlace Mov. Casa Medina - Mov. Rafael Uribe en el Km 3,029 desde Mov. Casa Medina ocasionado por Vandalismo</v>
      </c>
      <c r="BA1710" s="8" t="str">
        <f>+CONCATENATE("Para dar solución al incidente ",Tabla4[[#This Row],[Solución]])</f>
        <v>Para dar solución al incidente Se realiza tendido de 120 m de fo y se instala dos cajas de empalmes de 48 hilos.</v>
      </c>
      <c r="BB1710" s="3" t="str">
        <f>+_xlfn.CONCAT(Tabla4[[#This Row],[Causa Raiz]]," ",Tabla4[[#This Row],[Solución2]]," (",Tabla4[[#This Row],[Anillo]],"- Cabecera: ",Tabla4[[#This Row],[Cabecera]],"- Operador: ",Tabla4[[#This Row],[Operador]],")")</f>
        <v>Reportan apertura en el enlace Mov. Casa Medina - Mov. Rafael Uribe en el Km 3,029 desde Mov. Casa Medina ocasionado por Vandalismo Para dar solución al incidente Se realiza tendido de 120 m de fo y se instala dos cajas de empalmes de 48 hilos. (Uk- Cabecera: Chapinero- Operador: Colombia Telecomunicaciones)</v>
      </c>
    </row>
    <row r="1711" spans="1:54" s="2" customFormat="1" ht="199.5">
      <c r="A1711" s="38">
        <f t="shared" si="165"/>
        <v>1710</v>
      </c>
      <c r="B1711" s="3">
        <v>8531259</v>
      </c>
      <c r="C1711" s="3" t="s">
        <v>54</v>
      </c>
      <c r="D1711" s="23">
        <v>45404.583333333336</v>
      </c>
      <c r="E1711" s="23">
        <v>45404.708333333336</v>
      </c>
      <c r="F1711" s="1">
        <f t="shared" ca="1" si="170"/>
        <v>0.125</v>
      </c>
      <c r="G1711" s="3" t="s">
        <v>55</v>
      </c>
      <c r="H1711" s="41"/>
      <c r="I1711" s="40"/>
      <c r="J1711" s="5" t="s">
        <v>56</v>
      </c>
      <c r="K1711" s="3" t="s">
        <v>77</v>
      </c>
      <c r="L1711" s="9" t="s">
        <v>78</v>
      </c>
      <c r="M1711" s="3" t="s">
        <v>79</v>
      </c>
      <c r="N1711" s="3" t="s">
        <v>771</v>
      </c>
      <c r="O1711" s="3" t="s">
        <v>8012</v>
      </c>
      <c r="P1711" s="3" t="s">
        <v>8044</v>
      </c>
      <c r="Q1711" s="4" t="s">
        <v>8045</v>
      </c>
      <c r="R1711" s="3" t="s">
        <v>84</v>
      </c>
      <c r="S1711" s="3" t="s">
        <v>249</v>
      </c>
      <c r="T1711" s="3" t="s">
        <v>66</v>
      </c>
      <c r="U1711" s="3" t="s">
        <v>8046</v>
      </c>
      <c r="V1711" s="22" t="str">
        <f t="shared" si="169"/>
        <v>RLFO; Hora de aviso: 14:00 22/04/2024; Solución: Se recuperan 100 de reserva y se instala una caja de empalme de 48 hilos.; Hora de solución: 17:00 22/04/2024; Causa: Vandalismo</v>
      </c>
      <c r="W1711" s="4" t="s">
        <v>160</v>
      </c>
      <c r="X1711" s="3"/>
      <c r="Y1711" s="3"/>
      <c r="Z1711" s="3" t="s">
        <v>69</v>
      </c>
      <c r="AA1711" s="3" t="s">
        <v>71</v>
      </c>
      <c r="AB1711" s="3">
        <v>0</v>
      </c>
      <c r="AC1711" s="3" t="s">
        <v>71</v>
      </c>
      <c r="AD1711" s="6">
        <v>0</v>
      </c>
      <c r="AE1711" s="7"/>
      <c r="AF1711" s="7"/>
      <c r="AG1711" s="6">
        <f>Tabla4[[#This Row],[Tiempo Parada de Reloj]]+Tabla4[[#This Row],[Tiempo Autorizado por Telefonica (no Máximo)]]</f>
        <v>0</v>
      </c>
      <c r="AH1711" s="7">
        <f t="shared" ca="1" si="166"/>
        <v>0.125</v>
      </c>
      <c r="AI1711" s="8">
        <f t="shared" si="167"/>
        <v>0</v>
      </c>
      <c r="AJ1711" s="8">
        <f t="shared" ca="1" si="168"/>
        <v>3</v>
      </c>
      <c r="AK1711" s="3" t="s">
        <v>87</v>
      </c>
      <c r="AL1711" s="3" t="s">
        <v>71</v>
      </c>
      <c r="AM1711" s="3" t="s">
        <v>69</v>
      </c>
      <c r="AN1711" s="3" t="s">
        <v>72</v>
      </c>
      <c r="AO1711" s="3" t="s">
        <v>88</v>
      </c>
      <c r="AP1711" s="3" t="s">
        <v>88</v>
      </c>
      <c r="AQ1711" s="23">
        <v>45405.977777777778</v>
      </c>
      <c r="AR1711" s="3"/>
      <c r="AS1711" s="23"/>
      <c r="AT1711" s="23"/>
      <c r="AU1711" s="3" t="s">
        <v>710</v>
      </c>
      <c r="AV1711" s="3" t="s">
        <v>778</v>
      </c>
      <c r="AW1711" s="3" t="s">
        <v>8047</v>
      </c>
      <c r="AX1711" s="3">
        <v>4.57402</v>
      </c>
      <c r="AY1711" s="3">
        <v>-74.216329999999999</v>
      </c>
      <c r="AZ1711" s="8" t="str">
        <f>+CONCATENATE("Reportan apertura en el enlace ",Tabla4[[#This Row],[Enlace]]," en el ",Tabla4[[#This Row],[Distancia óptica]]," ocasionado por ",Tabla4[[#This Row],[Causa del daño]])</f>
        <v>Reportan apertura en el enlace Mov. La Cristalina - Mov.La Florida Soacha en el Km 0,114 desde Mov la florida ocasionado por Vandalismo</v>
      </c>
      <c r="BA1711" s="8" t="str">
        <f>+CONCATENATE("Para dar solución al incidente ",Tabla4[[#This Row],[Solución]])</f>
        <v>Para dar solución al incidente Se recuperan 100 de reserva y se instala una caja de empalme de 48 hilos.</v>
      </c>
      <c r="BB1711" s="3" t="str">
        <f>+_xlfn.CONCAT(Tabla4[[#This Row],[Causa Raiz]]," ",Tabla4[[#This Row],[Solución2]]," (",Tabla4[[#This Row],[Anillo]],"- Cabecera: ",Tabla4[[#This Row],[Cabecera]],"- Operador: ",Tabla4[[#This Row],[Operador]],")")</f>
        <v>Reportan apertura en el enlace Mov. La Cristalina - Mov.La Florida Soacha en el Km 0,114 desde Mov la florida ocasionado por Vandalismo Para dar solución al incidente Se recuperan 100 de reserva y se instala una caja de empalme de 48 hilos. (Logico Nortel- Cabecera: Soacha- Operador: Colombia Telecomunicaciones)</v>
      </c>
    </row>
    <row r="1712" spans="1:54" s="2" customFormat="1" ht="213.75">
      <c r="A1712" s="38">
        <f t="shared" si="165"/>
        <v>1711</v>
      </c>
      <c r="B1712" s="3">
        <v>8530478</v>
      </c>
      <c r="C1712" s="3" t="s">
        <v>54</v>
      </c>
      <c r="D1712" s="23">
        <v>45404.642361111109</v>
      </c>
      <c r="E1712" s="23">
        <v>45404.6875</v>
      </c>
      <c r="F1712" s="1">
        <f t="shared" ca="1" si="170"/>
        <v>4.5138888890505768E-2</v>
      </c>
      <c r="G1712" s="3" t="s">
        <v>55</v>
      </c>
      <c r="H1712" s="41"/>
      <c r="I1712" s="40"/>
      <c r="J1712" s="5" t="s">
        <v>56</v>
      </c>
      <c r="K1712" s="3" t="s">
        <v>122</v>
      </c>
      <c r="L1712" s="9" t="s">
        <v>78</v>
      </c>
      <c r="M1712" s="3" t="s">
        <v>123</v>
      </c>
      <c r="N1712" s="3" t="s">
        <v>124</v>
      </c>
      <c r="O1712" s="3" t="s">
        <v>8048</v>
      </c>
      <c r="P1712" s="3" t="s">
        <v>8049</v>
      </c>
      <c r="Q1712" s="4" t="s">
        <v>8050</v>
      </c>
      <c r="R1712" s="3" t="s">
        <v>465</v>
      </c>
      <c r="S1712" s="3" t="s">
        <v>129</v>
      </c>
      <c r="T1712" s="3" t="s">
        <v>256</v>
      </c>
      <c r="U1712" s="3" t="s">
        <v>8051</v>
      </c>
      <c r="V1712" s="22" t="str">
        <f t="shared" si="169"/>
        <v>RLFO; Hora de aviso: 15:25 22/04/2024; Solución: Se refusiona hilos en empalmes existente; Hora de solución: 16:30 22/04/2024; Causa: Falla de Empalme de FiOp</v>
      </c>
      <c r="W1712" s="4" t="s">
        <v>132</v>
      </c>
      <c r="X1712" s="3"/>
      <c r="Y1712" s="3"/>
      <c r="Z1712" s="3" t="s">
        <v>69</v>
      </c>
      <c r="AA1712" s="3" t="s">
        <v>70</v>
      </c>
      <c r="AB1712" s="3">
        <v>8530478</v>
      </c>
      <c r="AC1712" s="3" t="s">
        <v>71</v>
      </c>
      <c r="AD1712" s="6">
        <v>0</v>
      </c>
      <c r="AE1712" s="7"/>
      <c r="AF1712" s="7"/>
      <c r="AG1712" s="6">
        <f>Tabla4[[#This Row],[Tiempo Parada de Reloj]]+Tabla4[[#This Row],[Tiempo Autorizado por Telefonica (no Máximo)]]</f>
        <v>0</v>
      </c>
      <c r="AH1712" s="7">
        <f t="shared" ca="1" si="166"/>
        <v>4.5138888890505768E-2</v>
      </c>
      <c r="AI1712" s="8">
        <f t="shared" si="167"/>
        <v>0</v>
      </c>
      <c r="AJ1712" s="8">
        <f t="shared" ca="1" si="168"/>
        <v>1.0833333333721384</v>
      </c>
      <c r="AK1712" s="3" t="s">
        <v>87</v>
      </c>
      <c r="AL1712" s="3" t="s">
        <v>71</v>
      </c>
      <c r="AM1712" s="3" t="s">
        <v>69</v>
      </c>
      <c r="AN1712" s="3" t="s">
        <v>72</v>
      </c>
      <c r="AO1712" s="3" t="s">
        <v>88</v>
      </c>
      <c r="AP1712" s="3" t="s">
        <v>88</v>
      </c>
      <c r="AQ1712" s="23">
        <v>45406.861805555556</v>
      </c>
      <c r="AR1712" s="3"/>
      <c r="AS1712" s="23"/>
      <c r="AT1712" s="23"/>
      <c r="AU1712" s="3" t="s">
        <v>133</v>
      </c>
      <c r="AV1712" s="3" t="s">
        <v>8052</v>
      </c>
      <c r="AW1712" s="3" t="s">
        <v>307</v>
      </c>
      <c r="AX1712" s="3">
        <v>10.981721</v>
      </c>
      <c r="AY1712" s="3">
        <v>-74.839268000000004</v>
      </c>
      <c r="AZ1712" s="8" t="str">
        <f>+CONCATENATE("Reportan apertura en el enlace ",Tabla4[[#This Row],[Enlace]]," en el ",Tabla4[[#This Row],[Distancia óptica]]," ocasionado por ",Tabla4[[#This Row],[Causa del daño]])</f>
        <v>Reportan apertura en el enlace Mov. Las Cayenas - Mov. Colina Campestre en el km 1,41 desde Mov. Colina Campestre ocasionado por Falla de Empalme de FiOp</v>
      </c>
      <c r="BA1712" s="8" t="str">
        <f>+CONCATENATE("Para dar solución al incidente ",Tabla4[[#This Row],[Solución]])</f>
        <v>Para dar solución al incidente Se refusiona hilos en empalmes existente</v>
      </c>
      <c r="BB1712" s="3" t="str">
        <f>+_xlfn.CONCAT(Tabla4[[#This Row],[Causa Raiz]]," ",Tabla4[[#This Row],[Solución2]]," (",Tabla4[[#This Row],[Anillo]],"- Cabecera: ",Tabla4[[#This Row],[Cabecera]],"- Operador: ",Tabla4[[#This Row],[Operador]],")")</f>
        <v>Reportan apertura en el enlace Mov. Las Cayenas - Mov. Colina Campestre en el km 1,41 desde Mov. Colina Campestre ocasionado por Falla de Empalme de FiOp Para dar solución al incidente Se refusiona hilos en empalmes existente (LINEAL- Cabecera: COLINA CAMPESTRE- Operador: Colombia Telecomunicaciones)</v>
      </c>
    </row>
    <row r="1713" spans="1:54" s="2" customFormat="1" ht="128.25">
      <c r="A1713" s="38">
        <f t="shared" si="165"/>
        <v>1712</v>
      </c>
      <c r="B1713" s="3">
        <v>8531796</v>
      </c>
      <c r="C1713" s="3" t="s">
        <v>54</v>
      </c>
      <c r="D1713" s="23">
        <v>45404.663194444445</v>
      </c>
      <c r="E1713" s="23">
        <v>45404.664583333331</v>
      </c>
      <c r="F1713" s="1">
        <f t="shared" ca="1" si="170"/>
        <v>1.3888888861401938E-3</v>
      </c>
      <c r="G1713" s="3" t="s">
        <v>55</v>
      </c>
      <c r="H1713" s="41"/>
      <c r="I1713" s="40" t="s">
        <v>8053</v>
      </c>
      <c r="J1713" s="5" t="s">
        <v>167</v>
      </c>
      <c r="K1713" s="3" t="s">
        <v>168</v>
      </c>
      <c r="L1713" s="9" t="s">
        <v>58</v>
      </c>
      <c r="M1713" s="3" t="s">
        <v>360</v>
      </c>
      <c r="N1713" s="3" t="s">
        <v>8054</v>
      </c>
      <c r="O1713" s="3" t="s">
        <v>8055</v>
      </c>
      <c r="P1713" s="3">
        <v>0</v>
      </c>
      <c r="Q1713" s="4" t="s">
        <v>8056</v>
      </c>
      <c r="R1713" s="3" t="s">
        <v>1420</v>
      </c>
      <c r="S1713" s="3" t="s">
        <v>175</v>
      </c>
      <c r="T1713" s="3" t="s">
        <v>104</v>
      </c>
      <c r="U1713" s="3" t="s">
        <v>8057</v>
      </c>
      <c r="V1713" s="22" t="str">
        <f t="shared" si="169"/>
        <v>RLFO; Hora de aviso: 15:55 22/04/2024; Solución: Se descarta evento por fo; Hora de solución: 15:57 22/04/2024; Causa: Visita Fallida</v>
      </c>
      <c r="W1713" s="4" t="s">
        <v>1407</v>
      </c>
      <c r="X1713" s="3"/>
      <c r="Y1713" s="3"/>
      <c r="Z1713" s="3" t="s">
        <v>69</v>
      </c>
      <c r="AA1713" s="3" t="s">
        <v>71</v>
      </c>
      <c r="AB1713" s="3">
        <v>0</v>
      </c>
      <c r="AC1713" s="3" t="s">
        <v>71</v>
      </c>
      <c r="AD1713" s="6">
        <v>0</v>
      </c>
      <c r="AE1713" s="7"/>
      <c r="AF1713" s="7"/>
      <c r="AG1713" s="6">
        <f>Tabla4[[#This Row],[Tiempo Parada de Reloj]]+Tabla4[[#This Row],[Tiempo Autorizado por Telefonica (no Máximo)]]</f>
        <v>0</v>
      </c>
      <c r="AH1713" s="7">
        <f t="shared" ca="1" si="166"/>
        <v>1.3888888861401938E-3</v>
      </c>
      <c r="AI1713" s="8">
        <f t="shared" si="167"/>
        <v>0</v>
      </c>
      <c r="AJ1713" s="8">
        <f t="shared" ca="1" si="168"/>
        <v>3.3333333267364651E-2</v>
      </c>
      <c r="AK1713" s="3" t="s">
        <v>87</v>
      </c>
      <c r="AL1713" s="3" t="s">
        <v>71</v>
      </c>
      <c r="AM1713" s="3" t="s">
        <v>69</v>
      </c>
      <c r="AN1713" s="3" t="s">
        <v>72</v>
      </c>
      <c r="AO1713" s="3" t="s">
        <v>72</v>
      </c>
      <c r="AP1713" s="3" t="s">
        <v>72</v>
      </c>
      <c r="AQ1713" s="23">
        <v>45404.664583333331</v>
      </c>
      <c r="AR1713" s="3"/>
      <c r="AS1713" s="23"/>
      <c r="AT1713" s="23"/>
      <c r="AU1713" s="3" t="s">
        <v>168</v>
      </c>
      <c r="AV1713" s="3" t="s">
        <v>69</v>
      </c>
      <c r="AW1713" s="3" t="s">
        <v>69</v>
      </c>
      <c r="AX1713" s="3" t="s">
        <v>69</v>
      </c>
      <c r="AY1713" s="3" t="s">
        <v>69</v>
      </c>
      <c r="AZ1713" s="8" t="str">
        <f>+CONCATENATE("Reportan apertura en el enlace ",Tabla4[[#This Row],[Enlace]]," en el ",Tabla4[[#This Row],[Distancia óptica]]," ocasionado por ",Tabla4[[#This Row],[Causa del daño]])</f>
        <v>Reportan apertura en el enlace Alejandría - Santo Domingo en el 0 ocasionado por Visita Fallida</v>
      </c>
      <c r="BA1713" s="8" t="str">
        <f>+CONCATENATE("Para dar solución al incidente ",Tabla4[[#This Row],[Solución]])</f>
        <v>Para dar solución al incidente Se descarta evento por fo</v>
      </c>
      <c r="BB1713" s="3" t="str">
        <f>+_xlfn.CONCAT(Tabla4[[#This Row],[Causa Raiz]]," ",Tabla4[[#This Row],[Solución2]]," (",Tabla4[[#This Row],[Anillo]],"- Cabecera: ",Tabla4[[#This Row],[Cabecera]],"- Operador: ",Tabla4[[#This Row],[Operador]],")")</f>
        <v>Reportan apertura en el enlace Alejandría - Santo Domingo en el 0 ocasionado por Visita Fallida Para dar solución al incidente Se descarta evento por fo (NA- Cabecera: NA- Operador: Telmex - Claro)</v>
      </c>
    </row>
    <row r="1714" spans="1:54" s="2" customFormat="1" ht="199.5">
      <c r="A1714" s="38">
        <f t="shared" si="165"/>
        <v>1713</v>
      </c>
      <c r="B1714" s="3">
        <v>8532035</v>
      </c>
      <c r="C1714" s="3" t="s">
        <v>163</v>
      </c>
      <c r="D1714" s="23">
        <v>45404.479166666664</v>
      </c>
      <c r="E1714" s="23">
        <v>45404.791666666664</v>
      </c>
      <c r="F1714" s="1">
        <f t="shared" ca="1" si="170"/>
        <v>0.3125</v>
      </c>
      <c r="G1714" s="3" t="s">
        <v>55</v>
      </c>
      <c r="H1714" s="41"/>
      <c r="I1714" s="40"/>
      <c r="J1714" s="5" t="s">
        <v>56</v>
      </c>
      <c r="K1714" s="3" t="s">
        <v>77</v>
      </c>
      <c r="L1714" s="9" t="s">
        <v>58</v>
      </c>
      <c r="M1714" s="3" t="s">
        <v>139</v>
      </c>
      <c r="N1714" s="3" t="s">
        <v>447</v>
      </c>
      <c r="O1714" s="3" t="s">
        <v>8058</v>
      </c>
      <c r="P1714" s="3" t="s">
        <v>8059</v>
      </c>
      <c r="Q1714" s="4" t="s">
        <v>8060</v>
      </c>
      <c r="R1714" s="3" t="s">
        <v>479</v>
      </c>
      <c r="S1714" s="3" t="s">
        <v>249</v>
      </c>
      <c r="T1714" s="3" t="s">
        <v>176</v>
      </c>
      <c r="U1714" s="3" t="s">
        <v>8061</v>
      </c>
      <c r="V1714" s="22" t="str">
        <f t="shared" si="169"/>
        <v>RDFO; Hora de aviso: 11:30 22/04/2024; Solución: se realiza adecuacion de cable de fo; Hora de solución: 19:00 22/04/2024; Causa: Intervención de Terceros. No Identificados</v>
      </c>
      <c r="W1714" s="4" t="s">
        <v>160</v>
      </c>
      <c r="X1714" s="3"/>
      <c r="Y1714" s="3"/>
      <c r="Z1714" s="3" t="s">
        <v>69</v>
      </c>
      <c r="AA1714" s="3" t="s">
        <v>71</v>
      </c>
      <c r="AB1714" s="3">
        <v>0</v>
      </c>
      <c r="AC1714" s="3" t="s">
        <v>71</v>
      </c>
      <c r="AD1714" s="6">
        <v>0</v>
      </c>
      <c r="AE1714" s="7"/>
      <c r="AF1714" s="7"/>
      <c r="AG1714" s="6">
        <f>Tabla4[[#This Row],[Tiempo Parada de Reloj]]+Tabla4[[#This Row],[Tiempo Autorizado por Telefonica (no Máximo)]]</f>
        <v>0</v>
      </c>
      <c r="AH1714" s="7">
        <f t="shared" ca="1" si="166"/>
        <v>0.3125</v>
      </c>
      <c r="AI1714" s="8">
        <f t="shared" si="167"/>
        <v>0</v>
      </c>
      <c r="AJ1714" s="8">
        <f t="shared" ca="1" si="168"/>
        <v>7.5</v>
      </c>
      <c r="AK1714" s="3" t="s">
        <v>87</v>
      </c>
      <c r="AL1714" s="3" t="s">
        <v>70</v>
      </c>
      <c r="AM1714" s="3" t="s">
        <v>72</v>
      </c>
      <c r="AN1714" s="3" t="s">
        <v>72</v>
      </c>
      <c r="AO1714" s="3" t="s">
        <v>88</v>
      </c>
      <c r="AP1714" s="3" t="s">
        <v>88</v>
      </c>
      <c r="AQ1714" s="23">
        <v>45411.554861111108</v>
      </c>
      <c r="AR1714" s="3"/>
      <c r="AS1714" s="23"/>
      <c r="AT1714" s="23"/>
      <c r="AU1714" s="3" t="s">
        <v>455</v>
      </c>
      <c r="AV1714" s="3" t="s">
        <v>697</v>
      </c>
      <c r="AW1714" s="3" t="s">
        <v>307</v>
      </c>
      <c r="AX1714" s="3">
        <v>3.8871739999999999</v>
      </c>
      <c r="AY1714" s="3">
        <v>-77.071162000000001</v>
      </c>
      <c r="AZ1714" s="8" t="str">
        <f>+CONCATENATE("Reportan apertura en el enlace ",Tabla4[[#This Row],[Enlace]]," en el ",Tabla4[[#This Row],[Distancia óptica]]," ocasionado por ",Tabla4[[#This Row],[Causa del daño]])</f>
        <v>Reportan apertura en el enlace Buenaventura - Mayolo en el KM 4 desde Buenaventuira centro ocasionado por Intervención de Terceros. No Identificados</v>
      </c>
      <c r="BA1714" s="8" t="str">
        <f>+CONCATENATE("Para dar solución al incidente ",Tabla4[[#This Row],[Solución]])</f>
        <v>Para dar solución al incidente se realiza adecuacion de cable de fo</v>
      </c>
      <c r="BB1714" s="3" t="str">
        <f>+_xlfn.CONCAT(Tabla4[[#This Row],[Causa Raiz]]," ",Tabla4[[#This Row],[Solución2]]," (",Tabla4[[#This Row],[Anillo]],"- Cabecera: ",Tabla4[[#This Row],[Cabecera]],"- Operador: ",Tabla4[[#This Row],[Operador]],")")</f>
        <v>Reportan apertura en el enlace Buenaventura - Mayolo en el KM 4 desde Buenaventuira centro ocasionado por Intervención de Terceros. No Identificados Para dar solución al incidente se realiza adecuacion de cable de fo (LINEAL- Cabecera: Bucaramanga centro- Operador: Colombia Telecomunicaciones)</v>
      </c>
    </row>
    <row r="1715" spans="1:54" s="2" customFormat="1" ht="213.75">
      <c r="A1715" s="38">
        <f t="shared" si="165"/>
        <v>1714</v>
      </c>
      <c r="B1715" s="3">
        <v>8532165</v>
      </c>
      <c r="C1715" s="3" t="s">
        <v>54</v>
      </c>
      <c r="D1715" s="23">
        <v>45404.663194444445</v>
      </c>
      <c r="E1715" s="23">
        <v>45404.708333333336</v>
      </c>
      <c r="F1715" s="1">
        <f t="shared" ca="1" si="170"/>
        <v>4.5138888890505768E-2</v>
      </c>
      <c r="G1715" s="3" t="s">
        <v>55</v>
      </c>
      <c r="H1715" s="41"/>
      <c r="I1715" s="40"/>
      <c r="J1715" s="5" t="s">
        <v>56</v>
      </c>
      <c r="K1715" s="3" t="s">
        <v>77</v>
      </c>
      <c r="L1715" s="9" t="s">
        <v>78</v>
      </c>
      <c r="M1715" s="3" t="s">
        <v>79</v>
      </c>
      <c r="N1715" s="3" t="s">
        <v>771</v>
      </c>
      <c r="O1715" s="3" t="s">
        <v>8062</v>
      </c>
      <c r="P1715" s="3" t="s">
        <v>8063</v>
      </c>
      <c r="Q1715" s="4" t="s">
        <v>8064</v>
      </c>
      <c r="R1715" s="3" t="s">
        <v>84</v>
      </c>
      <c r="S1715" s="3" t="s">
        <v>249</v>
      </c>
      <c r="T1715" s="3" t="s">
        <v>66</v>
      </c>
      <c r="U1715" s="3" t="s">
        <v>8046</v>
      </c>
      <c r="V1715" s="22" t="str">
        <f t="shared" si="169"/>
        <v>RLFO; Hora de aviso: 15:55 22/04/2024; Solución: Se recuperan 100 de reserva y se instala una caja de empalme de 48 hilos.; Hora de solución: 17:00 22/04/2024; Causa: Vandalismo</v>
      </c>
      <c r="W1715" s="4" t="s">
        <v>160</v>
      </c>
      <c r="X1715" s="3"/>
      <c r="Y1715" s="3"/>
      <c r="Z1715" s="3" t="s">
        <v>69</v>
      </c>
      <c r="AA1715" s="3" t="s">
        <v>71</v>
      </c>
      <c r="AB1715" s="3">
        <v>0</v>
      </c>
      <c r="AC1715" s="3" t="s">
        <v>71</v>
      </c>
      <c r="AD1715" s="6">
        <v>0</v>
      </c>
      <c r="AE1715" s="7"/>
      <c r="AF1715" s="7"/>
      <c r="AG1715" s="6">
        <f>Tabla4[[#This Row],[Tiempo Parada de Reloj]]+Tabla4[[#This Row],[Tiempo Autorizado por Telefonica (no Máximo)]]</f>
        <v>0</v>
      </c>
      <c r="AH1715" s="7">
        <f t="shared" ca="1" si="166"/>
        <v>4.5138888890505768E-2</v>
      </c>
      <c r="AI1715" s="8">
        <f t="shared" si="167"/>
        <v>0</v>
      </c>
      <c r="AJ1715" s="8">
        <f t="shared" ca="1" si="168"/>
        <v>1.0833333333721384</v>
      </c>
      <c r="AK1715" s="3" t="s">
        <v>87</v>
      </c>
      <c r="AL1715" s="3" t="s">
        <v>71</v>
      </c>
      <c r="AM1715" s="3" t="s">
        <v>69</v>
      </c>
      <c r="AN1715" s="3" t="s">
        <v>72</v>
      </c>
      <c r="AO1715" s="3" t="s">
        <v>88</v>
      </c>
      <c r="AP1715" s="3" t="s">
        <v>88</v>
      </c>
      <c r="AQ1715" s="23">
        <v>45405.981249999997</v>
      </c>
      <c r="AR1715" s="3"/>
      <c r="AS1715" s="23"/>
      <c r="AT1715" s="23"/>
      <c r="AU1715" s="3" t="s">
        <v>710</v>
      </c>
      <c r="AV1715" s="3" t="s">
        <v>778</v>
      </c>
      <c r="AW1715" s="3" t="s">
        <v>8047</v>
      </c>
      <c r="AX1715" s="3">
        <v>4.574643</v>
      </c>
      <c r="AY1715" s="3">
        <v>-74.216842</v>
      </c>
      <c r="AZ1715" s="8" t="str">
        <f>+CONCATENATE("Reportan apertura en el enlace ",Tabla4[[#This Row],[Enlace]]," en el ",Tabla4[[#This Row],[Distancia óptica]]," ocasionado por ",Tabla4[[#This Row],[Causa del daño]])</f>
        <v>Reportan apertura en el enlace Mov. Soacha Centro - Mov. La Florida Soacha en el Km 0,229 desde Mov la florida ocasionado por Vandalismo</v>
      </c>
      <c r="BA1715" s="8" t="str">
        <f>+CONCATENATE("Para dar solución al incidente ",Tabla4[[#This Row],[Solución]])</f>
        <v>Para dar solución al incidente Se recuperan 100 de reserva y se instala una caja de empalme de 48 hilos.</v>
      </c>
      <c r="BB1715" s="3" t="str">
        <f>+_xlfn.CONCAT(Tabla4[[#This Row],[Causa Raiz]]," ",Tabla4[[#This Row],[Solución2]]," (",Tabla4[[#This Row],[Anillo]],"- Cabecera: ",Tabla4[[#This Row],[Cabecera]],"- Operador: ",Tabla4[[#This Row],[Operador]],")")</f>
        <v>Reportan apertura en el enlace Mov. Soacha Centro - Mov. La Florida Soacha en el Km 0,229 desde Mov la florida ocasionado por Vandalismo Para dar solución al incidente Se recuperan 100 de reserva y se instala una caja de empalme de 48 hilos. (Logico Nortel- Cabecera: Soacha- Operador: Colombia Telecomunicaciones)</v>
      </c>
    </row>
    <row r="1716" spans="1:54" s="2" customFormat="1" ht="213.75">
      <c r="A1716" s="38">
        <f t="shared" si="165"/>
        <v>1715</v>
      </c>
      <c r="B1716" s="3">
        <v>8532268</v>
      </c>
      <c r="C1716" s="3" t="s">
        <v>163</v>
      </c>
      <c r="D1716" s="23">
        <v>45404.743055555555</v>
      </c>
      <c r="E1716" s="23">
        <v>45404.989583333336</v>
      </c>
      <c r="F1716" s="1">
        <f t="shared" ca="1" si="170"/>
        <v>0.24652777778101154</v>
      </c>
      <c r="G1716" s="3" t="s">
        <v>55</v>
      </c>
      <c r="H1716" s="41"/>
      <c r="I1716" s="40"/>
      <c r="J1716" s="5" t="s">
        <v>56</v>
      </c>
      <c r="K1716" s="3" t="s">
        <v>77</v>
      </c>
      <c r="L1716" s="9" t="s">
        <v>78</v>
      </c>
      <c r="M1716" s="3" t="s">
        <v>79</v>
      </c>
      <c r="N1716" s="3" t="s">
        <v>1261</v>
      </c>
      <c r="O1716" s="3" t="s">
        <v>8065</v>
      </c>
      <c r="P1716" s="3" t="s">
        <v>8066</v>
      </c>
      <c r="Q1716" s="4" t="s">
        <v>8067</v>
      </c>
      <c r="R1716" s="3" t="s">
        <v>708</v>
      </c>
      <c r="S1716" s="3" t="s">
        <v>249</v>
      </c>
      <c r="T1716" s="3" t="s">
        <v>176</v>
      </c>
      <c r="U1716" s="3" t="s">
        <v>8068</v>
      </c>
      <c r="V1716" s="22" t="str">
        <f t="shared" si="169"/>
        <v>RDFO; Hora de aviso: 17:50 22/04/2024; Solución: se realiza tendido de 50 metros y dos empalmes de 8 hilos; Hora de solución: 23:45 22/04/2024; Causa: Intervención de Terceros. No Identificados</v>
      </c>
      <c r="W1716" s="4" t="s">
        <v>160</v>
      </c>
      <c r="X1716" s="3"/>
      <c r="Y1716" s="3"/>
      <c r="Z1716" s="3" t="s">
        <v>69</v>
      </c>
      <c r="AA1716" s="3" t="s">
        <v>70</v>
      </c>
      <c r="AB1716" s="3">
        <v>8532659</v>
      </c>
      <c r="AC1716" s="3" t="s">
        <v>71</v>
      </c>
      <c r="AD1716" s="6">
        <v>3.9583333333333331E-2</v>
      </c>
      <c r="AE1716" s="7"/>
      <c r="AF1716" s="7"/>
      <c r="AG1716" s="6">
        <f>Tabla4[[#This Row],[Tiempo Parada de Reloj]]+Tabla4[[#This Row],[Tiempo Autorizado por Telefonica (no Máximo)]]</f>
        <v>3.9583333333333331E-2</v>
      </c>
      <c r="AH1716" s="7">
        <f t="shared" ca="1" si="166"/>
        <v>0.20694444444767821</v>
      </c>
      <c r="AI1716" s="8">
        <f t="shared" si="167"/>
        <v>0.95</v>
      </c>
      <c r="AJ1716" s="8">
        <f t="shared" ca="1" si="168"/>
        <v>4.9666666667442767</v>
      </c>
      <c r="AK1716" s="3" t="s">
        <v>87</v>
      </c>
      <c r="AL1716" s="3" t="s">
        <v>70</v>
      </c>
      <c r="AM1716" s="3" t="s">
        <v>460</v>
      </c>
      <c r="AN1716" s="3" t="s">
        <v>460</v>
      </c>
      <c r="AO1716" s="3" t="s">
        <v>88</v>
      </c>
      <c r="AP1716" s="3" t="s">
        <v>88</v>
      </c>
      <c r="AQ1716" s="23">
        <v>45407.84097222222</v>
      </c>
      <c r="AR1716" s="3"/>
      <c r="AS1716" s="23"/>
      <c r="AT1716" s="23"/>
      <c r="AU1716" s="3" t="s">
        <v>710</v>
      </c>
      <c r="AV1716" s="3" t="s">
        <v>1261</v>
      </c>
      <c r="AW1716" s="3" t="s">
        <v>307</v>
      </c>
      <c r="AX1716" s="3">
        <v>4.4047499999999999</v>
      </c>
      <c r="AY1716" s="3">
        <v>-73.94023</v>
      </c>
      <c r="AZ1716" s="8" t="str">
        <f>+CONCATENATE("Reportan apertura en el enlace ",Tabla4[[#This Row],[Enlace]]," en el ",Tabla4[[#This Row],[Distancia óptica]]," ocasionado por ",Tabla4[[#This Row],[Causa del daño]])</f>
        <v>Reportan apertura en el enlace Mov. Cáqueza Centro - Mov. Chipaque en el km 1,1 desde Mov. Cáqueza Centro ocasionado por Intervención de Terceros. No Identificados</v>
      </c>
      <c r="BA1716" s="8" t="str">
        <f>+CONCATENATE("Para dar solución al incidente ",Tabla4[[#This Row],[Solución]])</f>
        <v>Para dar solución al incidente se realiza tendido de 50 metros y dos empalmes de 8 hilos</v>
      </c>
      <c r="BB1716" s="3" t="str">
        <f>+_xlfn.CONCAT(Tabla4[[#This Row],[Causa Raiz]]," ",Tabla4[[#This Row],[Solución2]]," (",Tabla4[[#This Row],[Anillo]],"- Cabecera: ",Tabla4[[#This Row],[Cabecera]],"- Operador: ",Tabla4[[#This Row],[Operador]],")")</f>
        <v>Reportan apertura en el enlace Mov. Cáqueza Centro - Mov. Chipaque en el km 1,1 desde Mov. Cáqueza Centro ocasionado por Intervención de Terceros. No Identificados Para dar solución al incidente se realiza tendido de 50 metros y dos empalmes de 8 hilos (LINEAL- Cabecera: CAQUEZA- Operador: Colombia Telecomunicaciones)</v>
      </c>
    </row>
    <row r="1717" spans="1:54" s="2" customFormat="1" ht="199.5">
      <c r="A1717" s="38">
        <f t="shared" si="165"/>
        <v>1716</v>
      </c>
      <c r="B1717" s="3">
        <v>8516519</v>
      </c>
      <c r="C1717" s="3" t="s">
        <v>163</v>
      </c>
      <c r="D1717" s="23">
        <v>45404.84375</v>
      </c>
      <c r="E1717" s="23">
        <v>45405.5</v>
      </c>
      <c r="F1717" s="1">
        <f t="shared" ca="1" si="170"/>
        <v>0.65625</v>
      </c>
      <c r="G1717" s="3" t="s">
        <v>55</v>
      </c>
      <c r="H1717" s="41"/>
      <c r="I1717" s="40"/>
      <c r="J1717" s="5" t="s">
        <v>56</v>
      </c>
      <c r="K1717" s="3" t="s">
        <v>138</v>
      </c>
      <c r="L1717" s="9" t="s">
        <v>58</v>
      </c>
      <c r="M1717" s="3" t="s">
        <v>139</v>
      </c>
      <c r="N1717" s="3" t="s">
        <v>8069</v>
      </c>
      <c r="O1717" s="3" t="s">
        <v>8070</v>
      </c>
      <c r="P1717" s="3" t="s">
        <v>8071</v>
      </c>
      <c r="Q1717" s="4" t="s">
        <v>8072</v>
      </c>
      <c r="R1717" s="3" t="s">
        <v>1178</v>
      </c>
      <c r="S1717" s="3" t="s">
        <v>145</v>
      </c>
      <c r="T1717" s="3" t="s">
        <v>66</v>
      </c>
      <c r="U1717" s="3" t="s">
        <v>8073</v>
      </c>
      <c r="V1717" s="22" t="str">
        <f t="shared" si="169"/>
        <v>RDFO; Hora de aviso: 20:15 22/04/2024; Solución: Se realiza instalacion de 180 m de fo y se isntala dos empalmes de 48 hilos; Hora de solución: 12:00 23/04/2024; Causa: Vandalismo</v>
      </c>
      <c r="W1717" s="4" t="s">
        <v>199</v>
      </c>
      <c r="X1717" s="3"/>
      <c r="Y1717" s="3"/>
      <c r="Z1717" s="3" t="s">
        <v>69</v>
      </c>
      <c r="AA1717" s="3" t="s">
        <v>70</v>
      </c>
      <c r="AB1717" s="3">
        <v>0</v>
      </c>
      <c r="AC1717" s="3" t="s">
        <v>71</v>
      </c>
      <c r="AD1717" s="6">
        <v>0.45069444444444445</v>
      </c>
      <c r="AE1717" s="7"/>
      <c r="AF1717" s="7"/>
      <c r="AG1717" s="6">
        <f>Tabla4[[#This Row],[Tiempo Parada de Reloj]]+Tabla4[[#This Row],[Tiempo Autorizado por Telefonica (no Máximo)]]</f>
        <v>0.45069444444444445</v>
      </c>
      <c r="AH1717" s="7">
        <f t="shared" ca="1" si="166"/>
        <v>0.20555555555555555</v>
      </c>
      <c r="AI1717" s="8">
        <f t="shared" si="167"/>
        <v>10.816666666666666</v>
      </c>
      <c r="AJ1717" s="8">
        <f t="shared" ca="1" si="168"/>
        <v>4.9333333333333336</v>
      </c>
      <c r="AK1717" s="3" t="s">
        <v>87</v>
      </c>
      <c r="AL1717" s="3" t="s">
        <v>70</v>
      </c>
      <c r="AM1717" s="3" t="s">
        <v>87</v>
      </c>
      <c r="AN1717" s="3" t="s">
        <v>72</v>
      </c>
      <c r="AO1717" s="3" t="s">
        <v>72</v>
      </c>
      <c r="AP1717" s="3" t="s">
        <v>72</v>
      </c>
      <c r="AQ1717" s="23">
        <v>45410.662499999999</v>
      </c>
      <c r="AR1717" s="3"/>
      <c r="AS1717" s="23"/>
      <c r="AT1717" s="23"/>
      <c r="AU1717" s="3" t="s">
        <v>200</v>
      </c>
      <c r="AV1717" s="3" t="s">
        <v>8074</v>
      </c>
      <c r="AW1717" s="3" t="s">
        <v>135</v>
      </c>
      <c r="AX1717" s="3">
        <v>3.6825299999999999</v>
      </c>
      <c r="AY1717" s="3">
        <v>-76.312179999999998</v>
      </c>
      <c r="AZ1717" s="8" t="str">
        <f>+CONCATENATE("Reportan apertura en el enlace ",Tabla4[[#This Row],[Enlace]]," en el ",Tabla4[[#This Row],[Distancia óptica]]," ocasionado por ",Tabla4[[#This Row],[Causa del daño]])</f>
        <v>Reportan apertura en el enlace El Cerrito - Guacarí en el km 1,16 desde Cerrito  ocasionado por Vandalismo</v>
      </c>
      <c r="BA1717" s="8" t="str">
        <f>+CONCATENATE("Para dar solución al incidente ",Tabla4[[#This Row],[Solución]])</f>
        <v>Para dar solución al incidente Se realiza instalacion de 180 m de fo y se isntala dos empalmes de 48 hilos</v>
      </c>
      <c r="BB1717" s="3" t="str">
        <f>+_xlfn.CONCAT(Tabla4[[#This Row],[Causa Raiz]]," ",Tabla4[[#This Row],[Solución2]]," (",Tabla4[[#This Row],[Anillo]],"- Cabecera: ",Tabla4[[#This Row],[Cabecera]],"- Operador: ",Tabla4[[#This Row],[Operador]],")")</f>
        <v>Reportan apertura en el enlace El Cerrito - Guacarí en el km 1,16 desde Cerrito  ocasionado por Vandalismo Para dar solución al incidente Se realiza instalacion de 180 m de fo y se isntala dos empalmes de 48 hilos (Lineal- Cabecera: Cerrito- Operador: Colombia Telecomunicaciones)</v>
      </c>
    </row>
    <row r="1718" spans="1:54" s="2" customFormat="1" ht="228">
      <c r="A1718" s="38">
        <f t="shared" si="165"/>
        <v>1717</v>
      </c>
      <c r="B1718" s="3">
        <v>8528166</v>
      </c>
      <c r="C1718" s="3" t="s">
        <v>54</v>
      </c>
      <c r="D1718" s="23">
        <v>45404.9375</v>
      </c>
      <c r="E1718" s="23">
        <v>45405.25</v>
      </c>
      <c r="F1718" s="1">
        <f t="shared" ca="1" si="170"/>
        <v>0.3125</v>
      </c>
      <c r="G1718" s="3" t="s">
        <v>55</v>
      </c>
      <c r="H1718" s="41"/>
      <c r="I1718" s="40"/>
      <c r="J1718" s="5" t="s">
        <v>56</v>
      </c>
      <c r="K1718" s="3" t="s">
        <v>359</v>
      </c>
      <c r="L1718" s="9" t="s">
        <v>78</v>
      </c>
      <c r="M1718" s="3" t="s">
        <v>360</v>
      </c>
      <c r="N1718" s="3" t="s">
        <v>483</v>
      </c>
      <c r="O1718" s="3" t="s">
        <v>8075</v>
      </c>
      <c r="P1718" s="3" t="s">
        <v>8076</v>
      </c>
      <c r="Q1718" s="4" t="s">
        <v>8077</v>
      </c>
      <c r="R1718" s="3" t="s">
        <v>1420</v>
      </c>
      <c r="S1718" s="3" t="s">
        <v>366</v>
      </c>
      <c r="T1718" s="3" t="s">
        <v>176</v>
      </c>
      <c r="U1718" s="3" t="s">
        <v>8078</v>
      </c>
      <c r="V1718" s="22" t="str">
        <f t="shared" si="169"/>
        <v>RLFO; Hora de aviso: 22:30 22/04/2024; Solución: Para dar solucion se recupera 50 mtrs de reserva y se ingresa empalme existente; Hora de solución: 6:00 23/04/2024; Causa: Intervención de Terceros. No Identificados</v>
      </c>
      <c r="W1718" s="4" t="s">
        <v>423</v>
      </c>
      <c r="X1718" s="3"/>
      <c r="Y1718" s="3"/>
      <c r="Z1718" s="3" t="s">
        <v>69</v>
      </c>
      <c r="AA1718" s="3" t="s">
        <v>70</v>
      </c>
      <c r="AB1718" s="3">
        <v>8528166</v>
      </c>
      <c r="AC1718" s="3" t="s">
        <v>71</v>
      </c>
      <c r="AD1718" s="6">
        <v>0.27083333333333331</v>
      </c>
      <c r="AE1718" s="7"/>
      <c r="AF1718" s="7"/>
      <c r="AG1718" s="6">
        <f>Tabla4[[#This Row],[Tiempo Parada de Reloj]]+Tabla4[[#This Row],[Tiempo Autorizado por Telefonica (no Máximo)]]</f>
        <v>0.27083333333333331</v>
      </c>
      <c r="AH1718" s="7">
        <f t="shared" ca="1" si="166"/>
        <v>4.1666666666666685E-2</v>
      </c>
      <c r="AI1718" s="8">
        <f t="shared" si="167"/>
        <v>6.5</v>
      </c>
      <c r="AJ1718" s="8">
        <f t="shared" ca="1" si="168"/>
        <v>1.0000000000000004</v>
      </c>
      <c r="AK1718" s="3" t="s">
        <v>460</v>
      </c>
      <c r="AL1718" s="3" t="s">
        <v>70</v>
      </c>
      <c r="AM1718" s="3" t="s">
        <v>87</v>
      </c>
      <c r="AN1718" s="3" t="s">
        <v>87</v>
      </c>
      <c r="AO1718" s="3" t="s">
        <v>88</v>
      </c>
      <c r="AP1718" s="3" t="s">
        <v>88</v>
      </c>
      <c r="AQ1718" s="23">
        <v>45405.520138888889</v>
      </c>
      <c r="AR1718" s="3"/>
      <c r="AS1718" s="23"/>
      <c r="AT1718" s="23"/>
      <c r="AU1718" s="3" t="s">
        <v>424</v>
      </c>
      <c r="AV1718" s="3" t="s">
        <v>8079</v>
      </c>
      <c r="AW1718" s="3" t="s">
        <v>1951</v>
      </c>
      <c r="AX1718" s="3">
        <v>6.2723599999999999</v>
      </c>
      <c r="AY1718" s="3">
        <v>-75.608819999999994</v>
      </c>
      <c r="AZ1718" s="8" t="str">
        <f>+CONCATENATE("Reportan apertura en el enlace ",Tabla4[[#This Row],[Enlace]]," en el ",Tabla4[[#This Row],[Distancia óptica]]," ocasionado por ",Tabla4[[#This Row],[Causa del daño]])</f>
        <v>Reportan apertura en el enlace Mov. San Cristobal 2 - Mov. Pajarito en el Km 0,590 desde San cristobal ocasionado por Intervención de Terceros. No Identificados</v>
      </c>
      <c r="BA1718" s="8" t="str">
        <f>+CONCATENATE("Para dar solución al incidente ",Tabla4[[#This Row],[Solución]])</f>
        <v>Para dar solución al incidente Para dar solucion se recupera 50 mtrs de reserva y se ingresa empalme existente</v>
      </c>
      <c r="BB1718" s="3" t="str">
        <f>+_xlfn.CONCAT(Tabla4[[#This Row],[Causa Raiz]]," ",Tabla4[[#This Row],[Solución2]]," (",Tabla4[[#This Row],[Anillo]],"- Cabecera: ",Tabla4[[#This Row],[Cabecera]],"- Operador: ",Tabla4[[#This Row],[Operador]],")")</f>
        <v>Reportan apertura en el enlace Mov. San Cristobal 2 - Mov. Pajarito en el Km 0,590 desde San cristobal ocasionado por Intervención de Terceros. No Identificados Para dar solución al incidente Para dar solucion se recupera 50 mtrs de reserva y se ingresa empalme existente (uk- Cabecera: san cristobal 2- Operador: Colombia Telecomunicaciones)</v>
      </c>
    </row>
    <row r="1719" spans="1:54" s="2" customFormat="1" ht="199.5">
      <c r="A1719" s="38">
        <f t="shared" si="165"/>
        <v>1718</v>
      </c>
      <c r="B1719" s="3">
        <v>8532861</v>
      </c>
      <c r="C1719" s="3" t="s">
        <v>54</v>
      </c>
      <c r="D1719" s="23">
        <v>45404.9375</v>
      </c>
      <c r="E1719" s="23">
        <v>45405.333333333336</v>
      </c>
      <c r="F1719" s="1">
        <f t="shared" ca="1" si="170"/>
        <v>0.39583333333575865</v>
      </c>
      <c r="G1719" s="3" t="s">
        <v>55</v>
      </c>
      <c r="H1719" s="41"/>
      <c r="I1719" s="40"/>
      <c r="J1719" s="5" t="s">
        <v>56</v>
      </c>
      <c r="K1719" s="3" t="s">
        <v>122</v>
      </c>
      <c r="L1719" s="9" t="s">
        <v>58</v>
      </c>
      <c r="M1719" s="3" t="s">
        <v>123</v>
      </c>
      <c r="N1719" s="3" t="s">
        <v>124</v>
      </c>
      <c r="O1719" s="3" t="s">
        <v>8080</v>
      </c>
      <c r="P1719" s="3" t="s">
        <v>8081</v>
      </c>
      <c r="Q1719" s="4" t="s">
        <v>8082</v>
      </c>
      <c r="R1719" s="3" t="s">
        <v>465</v>
      </c>
      <c r="S1719" s="3" t="s">
        <v>129</v>
      </c>
      <c r="T1719" s="3" t="s">
        <v>66</v>
      </c>
      <c r="U1719" s="3" t="s">
        <v>8083</v>
      </c>
      <c r="V1719" s="22" t="str">
        <f t="shared" si="169"/>
        <v>RLFO; Hora de aviso: 22:30 22/04/2024; Solución: Se recupera 50 m de reserva y se instala una caja de empalme de 48 hilos.; Hora de solución: 8:00 23/04/2024; Causa: Vandalismo</v>
      </c>
      <c r="W1719" s="4" t="s">
        <v>132</v>
      </c>
      <c r="X1719" s="3"/>
      <c r="Y1719" s="3"/>
      <c r="Z1719" s="3" t="s">
        <v>69</v>
      </c>
      <c r="AA1719" s="3" t="s">
        <v>70</v>
      </c>
      <c r="AB1719" s="3">
        <v>8532861</v>
      </c>
      <c r="AC1719" s="3" t="s">
        <v>71</v>
      </c>
      <c r="AD1719" s="6">
        <v>0.33333333333333331</v>
      </c>
      <c r="AE1719" s="7"/>
      <c r="AF1719" s="7"/>
      <c r="AG1719" s="6">
        <f>Tabla4[[#This Row],[Tiempo Parada de Reloj]]+Tabla4[[#This Row],[Tiempo Autorizado por Telefonica (no Máximo)]]</f>
        <v>0.33333333333333331</v>
      </c>
      <c r="AH1719" s="7">
        <f t="shared" ca="1" si="166"/>
        <v>6.2500000002425338E-2</v>
      </c>
      <c r="AI1719" s="8">
        <f t="shared" si="167"/>
        <v>8</v>
      </c>
      <c r="AJ1719" s="8">
        <f t="shared" ca="1" si="168"/>
        <v>1.5000000000582081</v>
      </c>
      <c r="AK1719" s="3" t="s">
        <v>460</v>
      </c>
      <c r="AL1719" s="3" t="s">
        <v>70</v>
      </c>
      <c r="AM1719" s="3" t="s">
        <v>87</v>
      </c>
      <c r="AN1719" s="3" t="s">
        <v>72</v>
      </c>
      <c r="AO1719" s="3" t="s">
        <v>72</v>
      </c>
      <c r="AP1719" s="3" t="s">
        <v>72</v>
      </c>
      <c r="AQ1719" s="23">
        <v>45406.861805555556</v>
      </c>
      <c r="AR1719" s="3"/>
      <c r="AS1719" s="23"/>
      <c r="AT1719" s="23"/>
      <c r="AU1719" s="3" t="s">
        <v>467</v>
      </c>
      <c r="AV1719" s="3" t="s">
        <v>8084</v>
      </c>
      <c r="AW1719" s="3" t="s">
        <v>135</v>
      </c>
      <c r="AX1719" s="3">
        <v>10.981128</v>
      </c>
      <c r="AY1719" s="3">
        <v>-74.775312999999997</v>
      </c>
      <c r="AZ1719" s="8" t="str">
        <f>+CONCATENATE("Reportan apertura en el enlace ",Tabla4[[#This Row],[Enlace]]," en el ",Tabla4[[#This Row],[Distancia óptica]]," ocasionado por ",Tabla4[[#This Row],[Causa del daño]])</f>
        <v>Reportan apertura en el enlace Centro - Italcol en el Km 3,6 desde Barranquillita 2 ocasionado por Vandalismo</v>
      </c>
      <c r="BA1719" s="8" t="str">
        <f>+CONCATENATE("Para dar solución al incidente ",Tabla4[[#This Row],[Solución]])</f>
        <v>Para dar solución al incidente Se recupera 50 m de reserva y se instala una caja de empalme de 48 hilos.</v>
      </c>
      <c r="BB1719" s="3" t="str">
        <f>+_xlfn.CONCAT(Tabla4[[#This Row],[Causa Raiz]]," ",Tabla4[[#This Row],[Solución2]]," (",Tabla4[[#This Row],[Anillo]],"- Cabecera: ",Tabla4[[#This Row],[Cabecera]],"- Operador: ",Tabla4[[#This Row],[Operador]],")")</f>
        <v>Reportan apertura en el enlace Centro - Italcol en el Km 3,6 desde Barranquillita 2 ocasionado por Vandalismo Para dar solución al incidente Se recupera 50 m de reserva y se instala una caja de empalme de 48 hilos. (Lineal- Cabecera: Barranquillita II- Operador: Colombia Telecomunicaciones)</v>
      </c>
    </row>
    <row r="1720" spans="1:54" s="2" customFormat="1" ht="199.5">
      <c r="A1720" s="38">
        <f t="shared" si="165"/>
        <v>1719</v>
      </c>
      <c r="B1720" s="3">
        <v>8532888</v>
      </c>
      <c r="C1720" s="3" t="s">
        <v>54</v>
      </c>
      <c r="D1720" s="23">
        <v>45404.989583333336</v>
      </c>
      <c r="E1720" s="23">
        <v>45405.440972222219</v>
      </c>
      <c r="F1720" s="1">
        <f t="shared" ca="1" si="170"/>
        <v>0.45138888888322981</v>
      </c>
      <c r="G1720" s="3" t="s">
        <v>55</v>
      </c>
      <c r="H1720" s="41"/>
      <c r="I1720" s="40"/>
      <c r="J1720" s="5" t="s">
        <v>56</v>
      </c>
      <c r="K1720" s="3" t="s">
        <v>340</v>
      </c>
      <c r="L1720" s="9" t="s">
        <v>58</v>
      </c>
      <c r="M1720" s="3" t="s">
        <v>341</v>
      </c>
      <c r="N1720" s="3" t="s">
        <v>342</v>
      </c>
      <c r="O1720" s="3" t="s">
        <v>8085</v>
      </c>
      <c r="P1720" s="3" t="s">
        <v>8086</v>
      </c>
      <c r="Q1720" s="4" t="s">
        <v>8087</v>
      </c>
      <c r="R1720" s="3" t="s">
        <v>934</v>
      </c>
      <c r="S1720" s="3" t="s">
        <v>347</v>
      </c>
      <c r="T1720" s="3" t="s">
        <v>66</v>
      </c>
      <c r="U1720" s="3" t="s">
        <v>8088</v>
      </c>
      <c r="V1720" s="22" t="str">
        <f t="shared" si="169"/>
        <v>RLFO; Hora de aviso: 23:45 22/04/2024; Solución: Se recupera 270 m de reserva y se instala una caja de empalme de 24 hilos; Hora de solución: 10:35 23/04/2024; Causa: Vandalismo</v>
      </c>
      <c r="W1720" s="4" t="s">
        <v>349</v>
      </c>
      <c r="X1720" s="3"/>
      <c r="Y1720" s="3"/>
      <c r="Z1720" s="3" t="s">
        <v>69</v>
      </c>
      <c r="AA1720" s="3" t="s">
        <v>70</v>
      </c>
      <c r="AB1720" s="3">
        <v>8532888</v>
      </c>
      <c r="AC1720" s="3" t="s">
        <v>71</v>
      </c>
      <c r="AD1720" s="6">
        <v>0.30208333333333331</v>
      </c>
      <c r="AE1720" s="7"/>
      <c r="AF1720" s="7"/>
      <c r="AG1720" s="6">
        <f>Tabla4[[#This Row],[Tiempo Parada de Reloj]]+Tabla4[[#This Row],[Tiempo Autorizado por Telefonica (no Máximo)]]</f>
        <v>0.30208333333333331</v>
      </c>
      <c r="AH1720" s="7">
        <f t="shared" ca="1" si="166"/>
        <v>0.1493055555498965</v>
      </c>
      <c r="AI1720" s="8">
        <f t="shared" si="167"/>
        <v>7.25</v>
      </c>
      <c r="AJ1720" s="8">
        <f t="shared" ca="1" si="168"/>
        <v>3.5833333331975159</v>
      </c>
      <c r="AK1720" s="3" t="s">
        <v>460</v>
      </c>
      <c r="AL1720" s="3" t="s">
        <v>70</v>
      </c>
      <c r="AM1720" s="3" t="s">
        <v>87</v>
      </c>
      <c r="AN1720" s="3" t="s">
        <v>72</v>
      </c>
      <c r="AO1720" s="3" t="s">
        <v>72</v>
      </c>
      <c r="AP1720" s="3" t="s">
        <v>72</v>
      </c>
      <c r="AQ1720" s="23">
        <v>45406.62222222222</v>
      </c>
      <c r="AR1720" s="3"/>
      <c r="AS1720" s="23"/>
      <c r="AT1720" s="23"/>
      <c r="AU1720" s="3" t="s">
        <v>351</v>
      </c>
      <c r="AV1720" s="3" t="s">
        <v>1545</v>
      </c>
      <c r="AW1720" s="3" t="s">
        <v>1311</v>
      </c>
      <c r="AX1720" s="3">
        <v>4.4359000000000002</v>
      </c>
      <c r="AY1720" s="3">
        <v>-75.225800000000007</v>
      </c>
      <c r="AZ1720" s="8" t="str">
        <f>+CONCATENATE("Reportan apertura en el enlace ",Tabla4[[#This Row],[Enlace]]," en el ",Tabla4[[#This Row],[Distancia óptica]]," ocasionado por ",Tabla4[[#This Row],[Causa del daño]])</f>
        <v>Reportan apertura en el enlace FTTC Las Ferias - Chapinero en el Km 1,8 desde FTTC Las ferias ocasionado por Vandalismo</v>
      </c>
      <c r="BA1720" s="8" t="str">
        <f>+CONCATENATE("Para dar solución al incidente ",Tabla4[[#This Row],[Solución]])</f>
        <v>Para dar solución al incidente Se recupera 270 m de reserva y se instala una caja de empalme de 24 hilos</v>
      </c>
      <c r="BB1720" s="3" t="str">
        <f>+_xlfn.CONCAT(Tabla4[[#This Row],[Causa Raiz]]," ",Tabla4[[#This Row],[Solución2]]," (",Tabla4[[#This Row],[Anillo]],"- Cabecera: ",Tabla4[[#This Row],[Cabecera]],"- Operador: ",Tabla4[[#This Row],[Operador]],")")</f>
        <v>Reportan apertura en el enlace FTTC Las Ferias - Chapinero en el Km 1,8 desde FTTC Las ferias ocasionado por Vandalismo Para dar solución al incidente Se recupera 270 m de reserva y se instala una caja de empalme de 24 hilos (UK- Cabecera: Chapinero- Operador: Colombia Telecomunicaciones)</v>
      </c>
    </row>
    <row r="1721" spans="1:54" s="2" customFormat="1" ht="299.25">
      <c r="A1721" s="38">
        <f t="shared" si="165"/>
        <v>1720</v>
      </c>
      <c r="B1721" s="3">
        <v>8533650</v>
      </c>
      <c r="C1721" s="3" t="s">
        <v>163</v>
      </c>
      <c r="D1721" s="23">
        <v>45405.229166666664</v>
      </c>
      <c r="E1721" s="23">
        <v>45405.916666666664</v>
      </c>
      <c r="F1721" s="1">
        <f t="shared" ca="1" si="170"/>
        <v>0.6875</v>
      </c>
      <c r="G1721" s="3" t="s">
        <v>55</v>
      </c>
      <c r="H1721" s="41"/>
      <c r="I1721" s="40"/>
      <c r="J1721" s="5" t="s">
        <v>56</v>
      </c>
      <c r="K1721" s="3" t="s">
        <v>138</v>
      </c>
      <c r="L1721" s="9" t="s">
        <v>58</v>
      </c>
      <c r="M1721" s="3" t="s">
        <v>139</v>
      </c>
      <c r="N1721" s="3" t="s">
        <v>140</v>
      </c>
      <c r="O1721" s="3" t="s">
        <v>8089</v>
      </c>
      <c r="P1721" s="3" t="s">
        <v>8090</v>
      </c>
      <c r="Q1721" s="4" t="s">
        <v>8091</v>
      </c>
      <c r="R1721" s="3" t="s">
        <v>1178</v>
      </c>
      <c r="S1721" s="3" t="s">
        <v>145</v>
      </c>
      <c r="T1721" s="3" t="s">
        <v>66</v>
      </c>
      <c r="U1721" s="3" t="s">
        <v>8092</v>
      </c>
      <c r="V1721" s="22" t="str">
        <f t="shared" si="169"/>
        <v>RDFO; Hora de aviso: 5:30 23/04/2024; Solución: Se realiza dos tendidos de 200 m de fo 36 hilos y se instalan dos cajas de empalmes 48 hilos para cada tramo, se instala dos tendidos mas de 115 m de fo 96 hilos y se instalan dos cajas de empalmes de 96 hilos para cada tramo.; Hora de solución: 22:00 23/04/2024; Causa: Vandalismo</v>
      </c>
      <c r="W1721" s="4" t="s">
        <v>199</v>
      </c>
      <c r="X1721" s="3"/>
      <c r="Y1721" s="3"/>
      <c r="Z1721" s="3" t="s">
        <v>69</v>
      </c>
      <c r="AA1721" s="3" t="s">
        <v>70</v>
      </c>
      <c r="AB1721" s="3">
        <v>8533650</v>
      </c>
      <c r="AC1721" s="3" t="s">
        <v>71</v>
      </c>
      <c r="AD1721" s="6">
        <v>0.48333333333333334</v>
      </c>
      <c r="AE1721" s="7"/>
      <c r="AF1721" s="7"/>
      <c r="AG1721" s="6">
        <f>Tabla4[[#This Row],[Tiempo Parada de Reloj]]+Tabla4[[#This Row],[Tiempo Autorizado por Telefonica (no Máximo)]]</f>
        <v>0.48333333333333334</v>
      </c>
      <c r="AH1721" s="7">
        <f t="shared" ca="1" si="166"/>
        <v>0.20416666666666666</v>
      </c>
      <c r="AI1721" s="8">
        <f t="shared" si="167"/>
        <v>11.6</v>
      </c>
      <c r="AJ1721" s="8">
        <f t="shared" ca="1" si="168"/>
        <v>4.9000000000000004</v>
      </c>
      <c r="AK1721" s="3" t="s">
        <v>460</v>
      </c>
      <c r="AL1721" s="3" t="s">
        <v>70</v>
      </c>
      <c r="AM1721" s="3" t="s">
        <v>120</v>
      </c>
      <c r="AN1721" s="3" t="s">
        <v>119</v>
      </c>
      <c r="AO1721" s="3" t="s">
        <v>72</v>
      </c>
      <c r="AP1721" s="3" t="s">
        <v>72</v>
      </c>
      <c r="AQ1721" s="23">
        <v>45410.836805555555</v>
      </c>
      <c r="AR1721" s="3"/>
      <c r="AS1721" s="23"/>
      <c r="AT1721" s="23"/>
      <c r="AU1721" s="3" t="s">
        <v>1040</v>
      </c>
      <c r="AV1721" s="3" t="s">
        <v>791</v>
      </c>
      <c r="AW1721" s="3" t="s">
        <v>76</v>
      </c>
      <c r="AX1721" s="3">
        <v>3.4054099999999998</v>
      </c>
      <c r="AY1721" s="3">
        <v>-76.513480000000001</v>
      </c>
      <c r="AZ1721" s="8" t="str">
        <f>+CONCATENATE("Reportan apertura en el enlace ",Tabla4[[#This Row],[Enlace]]," en el ",Tabla4[[#This Row],[Distancia óptica]]," ocasionado por ",Tabla4[[#This Row],[Causa del daño]])</f>
        <v>Reportan apertura en el enlace Centro - Candelaria en el km 7,2 desde Centro ocasionado por Vandalismo</v>
      </c>
      <c r="BA1721" s="8" t="str">
        <f>+CONCATENATE("Para dar solución al incidente ",Tabla4[[#This Row],[Solución]])</f>
        <v>Para dar solución al incidente Se realiza dos tendidos de 200 m de fo 36 hilos y se instalan dos cajas de empalmes 48 hilos para cada tramo, se instala dos tendidos mas de 115 m de fo 96 hilos y se instalan dos cajas de empalmes de 96 hilos para cada tramo.</v>
      </c>
      <c r="BB1721" s="3" t="str">
        <f>+_xlfn.CONCAT(Tabla4[[#This Row],[Causa Raiz]]," ",Tabla4[[#This Row],[Solución2]]," (",Tabla4[[#This Row],[Anillo]],"- Cabecera: ",Tabla4[[#This Row],[Cabecera]],"- Operador: ",Tabla4[[#This Row],[Operador]],")")</f>
        <v>Reportan apertura en el enlace Centro - Candelaria en el km 7,2 desde Centro ocasionado por Vandalismo Para dar solución al incidente Se realiza dos tendidos de 200 m de fo 36 hilos y se instalan dos cajas de empalmes 48 hilos para cada tramo, se instala dos tendidos mas de 115 m de fo 96 hilos y se instalan dos cajas de empalmes de 96 hilos para cada tramo. (Troncal- Cabecera: Cali Centro- Operador: Colombia Telecomunicaciones)</v>
      </c>
    </row>
    <row r="1722" spans="1:54" s="2" customFormat="1" ht="228">
      <c r="A1722" s="38">
        <f t="shared" si="165"/>
        <v>1721</v>
      </c>
      <c r="B1722" s="3">
        <v>8533712</v>
      </c>
      <c r="C1722" s="3" t="s">
        <v>54</v>
      </c>
      <c r="D1722" s="23">
        <v>45405.229166666664</v>
      </c>
      <c r="E1722" s="23">
        <v>45405.479166666664</v>
      </c>
      <c r="F1722" s="1">
        <f t="shared" ca="1" si="170"/>
        <v>0.25</v>
      </c>
      <c r="G1722" s="3" t="s">
        <v>55</v>
      </c>
      <c r="H1722" s="41"/>
      <c r="I1722" s="40"/>
      <c r="J1722" s="5" t="s">
        <v>56</v>
      </c>
      <c r="K1722" s="3" t="s">
        <v>77</v>
      </c>
      <c r="L1722" s="9" t="s">
        <v>78</v>
      </c>
      <c r="M1722" s="3" t="s">
        <v>745</v>
      </c>
      <c r="N1722" s="3" t="s">
        <v>2718</v>
      </c>
      <c r="O1722" s="3" t="s">
        <v>8093</v>
      </c>
      <c r="P1722" s="3" t="s">
        <v>8094</v>
      </c>
      <c r="Q1722" s="4" t="s">
        <v>8095</v>
      </c>
      <c r="R1722" s="3" t="s">
        <v>750</v>
      </c>
      <c r="S1722" s="3" t="s">
        <v>158</v>
      </c>
      <c r="T1722" s="3" t="s">
        <v>66</v>
      </c>
      <c r="U1722" s="3" t="s">
        <v>8096</v>
      </c>
      <c r="V1722" s="22" t="str">
        <f t="shared" si="169"/>
        <v>RLFO; Hora de aviso: 5:30 23/04/2024; Solución: Se realiza un tendido de 120 m de fo y se isntala dos cajas de empalmes de 24 hilos.; Hora de solución: 11:30 23/04/2024; Causa: Vandalismo</v>
      </c>
      <c r="W1722" s="4" t="s">
        <v>160</v>
      </c>
      <c r="X1722" s="3"/>
      <c r="Y1722" s="3"/>
      <c r="Z1722" s="3" t="s">
        <v>69</v>
      </c>
      <c r="AA1722" s="3" t="s">
        <v>70</v>
      </c>
      <c r="AB1722" s="3" t="s">
        <v>8097</v>
      </c>
      <c r="AC1722" s="3" t="s">
        <v>71</v>
      </c>
      <c r="AD1722" s="6">
        <v>8.3333333333333329E-2</v>
      </c>
      <c r="AE1722" s="7"/>
      <c r="AF1722" s="7"/>
      <c r="AG1722" s="6">
        <f>Tabla4[[#This Row],[Tiempo Parada de Reloj]]+Tabla4[[#This Row],[Tiempo Autorizado por Telefonica (no Máximo)]]</f>
        <v>8.3333333333333329E-2</v>
      </c>
      <c r="AH1722" s="7">
        <f t="shared" ca="1" si="166"/>
        <v>0.16666666666666669</v>
      </c>
      <c r="AI1722" s="8">
        <f t="shared" si="167"/>
        <v>2</v>
      </c>
      <c r="AJ1722" s="8">
        <f t="shared" ca="1" si="168"/>
        <v>4</v>
      </c>
      <c r="AK1722" s="3" t="s">
        <v>73</v>
      </c>
      <c r="AL1722" s="3" t="s">
        <v>70</v>
      </c>
      <c r="AM1722" s="3" t="s">
        <v>87</v>
      </c>
      <c r="AN1722" s="3" t="s">
        <v>72</v>
      </c>
      <c r="AO1722" s="3" t="s">
        <v>72</v>
      </c>
      <c r="AP1722" s="3" t="s">
        <v>72</v>
      </c>
      <c r="AQ1722" s="23">
        <v>45406.859027777777</v>
      </c>
      <c r="AR1722" s="3"/>
      <c r="AS1722" s="23"/>
      <c r="AT1722" s="23"/>
      <c r="AU1722" s="3" t="s">
        <v>752</v>
      </c>
      <c r="AV1722" s="3" t="s">
        <v>8098</v>
      </c>
      <c r="AW1722" s="3" t="s">
        <v>135</v>
      </c>
      <c r="AX1722" s="3">
        <v>2.7819440000000002</v>
      </c>
      <c r="AY1722" s="3">
        <v>-75.270278000000005</v>
      </c>
      <c r="AZ1722" s="8" t="str">
        <f>+CONCATENATE("Reportan apertura en el enlace ",Tabla4[[#This Row],[Enlace]]," en el ",Tabla4[[#This Row],[Distancia óptica]]," ocasionado por ",Tabla4[[#This Row],[Causa del daño]])</f>
        <v>Reportan apertura en el enlace Mov. Telecom Rivera - Mov. Club Campestre en el km 8,72 desde Mov. Telecom Rivera ocasionado por Vandalismo</v>
      </c>
      <c r="BA1722" s="8" t="str">
        <f>+CONCATENATE("Para dar solución al incidente ",Tabla4[[#This Row],[Solución]])</f>
        <v>Para dar solución al incidente Se realiza un tendido de 120 m de fo y se isntala dos cajas de empalmes de 24 hilos.</v>
      </c>
      <c r="BB1722" s="3" t="str">
        <f>+_xlfn.CONCAT(Tabla4[[#This Row],[Causa Raiz]]," ",Tabla4[[#This Row],[Solución2]]," (",Tabla4[[#This Row],[Anillo]],"- Cabecera: ",Tabla4[[#This Row],[Cabecera]],"- Operador: ",Tabla4[[#This Row],[Operador]],")")</f>
        <v>Reportan apertura en el enlace Mov. Telecom Rivera - Mov. Club Campestre en el km 8,72 desde Mov. Telecom Rivera ocasionado por Vandalismo Para dar solución al incidente Se realiza un tendido de 120 m de fo y se isntala dos cajas de empalmes de 24 hilos. (Lineal- Cabecera: Club Campestre- Operador: Colombia Telecomunicaciones)</v>
      </c>
    </row>
    <row r="1723" spans="1:54" s="2" customFormat="1" ht="171">
      <c r="A1723" s="38">
        <f t="shared" si="165"/>
        <v>1722</v>
      </c>
      <c r="B1723" s="3">
        <v>8533735</v>
      </c>
      <c r="C1723" s="3" t="s">
        <v>54</v>
      </c>
      <c r="D1723" s="23">
        <v>45405.239583333336</v>
      </c>
      <c r="E1723" s="23">
        <v>45405.614583333336</v>
      </c>
      <c r="F1723" s="1">
        <f t="shared" ca="1" si="170"/>
        <v>0.375</v>
      </c>
      <c r="G1723" s="3" t="s">
        <v>55</v>
      </c>
      <c r="H1723" s="41"/>
      <c r="I1723" s="40"/>
      <c r="J1723" s="5" t="s">
        <v>56</v>
      </c>
      <c r="K1723" s="3" t="s">
        <v>77</v>
      </c>
      <c r="L1723" s="9" t="s">
        <v>58</v>
      </c>
      <c r="M1723" s="3" t="s">
        <v>283</v>
      </c>
      <c r="N1723" s="3" t="s">
        <v>284</v>
      </c>
      <c r="O1723" s="3" t="s">
        <v>8099</v>
      </c>
      <c r="P1723" s="3" t="s">
        <v>8100</v>
      </c>
      <c r="Q1723" s="4" t="s">
        <v>8101</v>
      </c>
      <c r="R1723" s="3" t="s">
        <v>796</v>
      </c>
      <c r="S1723" s="3" t="s">
        <v>249</v>
      </c>
      <c r="T1723" s="3" t="s">
        <v>66</v>
      </c>
      <c r="U1723" s="3" t="s">
        <v>8102</v>
      </c>
      <c r="V1723" s="22" t="str">
        <f t="shared" si="169"/>
        <v>RLFO; Hora de aviso: 5:45 23/04/2024; Solución: Recuperacion de 20 mts de reserva y un empalme de 36 hilos; Hora de solución: 14:45 23/04/2024; Causa: Vandalismo</v>
      </c>
      <c r="W1723" s="4" t="s">
        <v>160</v>
      </c>
      <c r="X1723" s="3"/>
      <c r="Y1723" s="3"/>
      <c r="Z1723" s="3" t="s">
        <v>69</v>
      </c>
      <c r="AA1723" s="3" t="s">
        <v>70</v>
      </c>
      <c r="AB1723" s="3">
        <v>8535074</v>
      </c>
      <c r="AC1723" s="3" t="s">
        <v>71</v>
      </c>
      <c r="AD1723" s="6">
        <v>0</v>
      </c>
      <c r="AE1723" s="7"/>
      <c r="AF1723" s="7"/>
      <c r="AG1723" s="6">
        <f>Tabla4[[#This Row],[Tiempo Parada de Reloj]]+Tabla4[[#This Row],[Tiempo Autorizado por Telefonica (no Máximo)]]</f>
        <v>0</v>
      </c>
      <c r="AH1723" s="7">
        <f t="shared" ca="1" si="166"/>
        <v>0.375</v>
      </c>
      <c r="AI1723" s="8">
        <f t="shared" si="167"/>
        <v>0</v>
      </c>
      <c r="AJ1723" s="8">
        <f t="shared" ca="1" si="168"/>
        <v>9</v>
      </c>
      <c r="AK1723" s="3" t="s">
        <v>460</v>
      </c>
      <c r="AL1723" s="3" t="s">
        <v>70</v>
      </c>
      <c r="AM1723" s="3" t="s">
        <v>87</v>
      </c>
      <c r="AN1723" s="3" t="s">
        <v>120</v>
      </c>
      <c r="AO1723" s="3" t="s">
        <v>72</v>
      </c>
      <c r="AP1723" s="3" t="s">
        <v>72</v>
      </c>
      <c r="AQ1723" s="23">
        <v>45406.386111111111</v>
      </c>
      <c r="AR1723" s="3"/>
      <c r="AS1723" s="23"/>
      <c r="AT1723" s="23"/>
      <c r="AU1723" s="3" t="s">
        <v>404</v>
      </c>
      <c r="AV1723" s="3" t="s">
        <v>2007</v>
      </c>
      <c r="AW1723" s="3" t="s">
        <v>135</v>
      </c>
      <c r="AX1723" s="3">
        <v>4.5354999999999999</v>
      </c>
      <c r="AY1723" s="3">
        <v>-75.677999999999997</v>
      </c>
      <c r="AZ1723" s="8" t="str">
        <f>+CONCATENATE("Reportan apertura en el enlace ",Tabla4[[#This Row],[Enlace]]," en el ",Tabla4[[#This Row],[Distancia óptica]]," ocasionado por ",Tabla4[[#This Row],[Causa del daño]])</f>
        <v>Reportan apertura en el enlace Galan - El Bosque en el km 1,04 desde Bosque ocasionado por Vandalismo</v>
      </c>
      <c r="BA1723" s="8" t="str">
        <f>+CONCATENATE("Para dar solución al incidente ",Tabla4[[#This Row],[Solución]])</f>
        <v>Para dar solución al incidente Recuperacion de 20 mts de reserva y un empalme de 36 hilos</v>
      </c>
      <c r="BB1723" s="3" t="str">
        <f>+_xlfn.CONCAT(Tabla4[[#This Row],[Causa Raiz]]," ",Tabla4[[#This Row],[Solución2]]," (",Tabla4[[#This Row],[Anillo]],"- Cabecera: ",Tabla4[[#This Row],[Cabecera]],"- Operador: ",Tabla4[[#This Row],[Operador]],")")</f>
        <v>Reportan apertura en el enlace Galan - El Bosque en el km 1,04 desde Bosque ocasionado por Vandalismo Para dar solución al incidente Recuperacion de 20 mts de reserva y un empalme de 36 hilos (Lineal- Cabecera: Galan- Operador: Colombia Telecomunicaciones)</v>
      </c>
    </row>
    <row r="1724" spans="1:54" s="2" customFormat="1" ht="199.5">
      <c r="A1724" s="38">
        <f t="shared" si="165"/>
        <v>1723</v>
      </c>
      <c r="B1724" s="3">
        <v>8533738</v>
      </c>
      <c r="C1724" s="3" t="s">
        <v>92</v>
      </c>
      <c r="D1724" s="23">
        <v>45405.25</v>
      </c>
      <c r="E1724" s="23">
        <v>45405.611111111109</v>
      </c>
      <c r="F1724" s="1">
        <f t="shared" ca="1" si="170"/>
        <v>0.36111111110949423</v>
      </c>
      <c r="G1724" s="3" t="s">
        <v>55</v>
      </c>
      <c r="H1724" s="41"/>
      <c r="I1724" s="40"/>
      <c r="J1724" s="5" t="s">
        <v>56</v>
      </c>
      <c r="K1724" s="3" t="s">
        <v>203</v>
      </c>
      <c r="L1724" s="9" t="s">
        <v>58</v>
      </c>
      <c r="M1724" s="3" t="s">
        <v>169</v>
      </c>
      <c r="N1724" s="3" t="s">
        <v>3835</v>
      </c>
      <c r="O1724" s="3" t="s">
        <v>3528</v>
      </c>
      <c r="P1724" s="3" t="s">
        <v>8103</v>
      </c>
      <c r="Q1724" s="4" t="s">
        <v>8104</v>
      </c>
      <c r="R1724" s="3" t="s">
        <v>174</v>
      </c>
      <c r="S1724" s="3" t="s">
        <v>210</v>
      </c>
      <c r="T1724" s="3" t="s">
        <v>513</v>
      </c>
      <c r="U1724" s="3" t="s">
        <v>8105</v>
      </c>
      <c r="V1724" s="22" t="str">
        <f t="shared" si="169"/>
        <v>RTNFO; Hora de aviso: 6:00 23/04/2024; Solución: Se realiza tendido de 320 m de fo 36 hilos y se instalan dos empalmes de 48 hilos; Hora de solución: 14:40 23/04/2024; Causa: Desastre Natural</v>
      </c>
      <c r="W1724" s="4" t="s">
        <v>8106</v>
      </c>
      <c r="X1724" s="3" t="s">
        <v>8107</v>
      </c>
      <c r="Y1724" s="3" t="s">
        <v>8108</v>
      </c>
      <c r="Z1724" s="3" t="s">
        <v>72</v>
      </c>
      <c r="AA1724" s="3" t="s">
        <v>71</v>
      </c>
      <c r="AB1724" s="3">
        <v>0</v>
      </c>
      <c r="AC1724" s="3" t="s">
        <v>71</v>
      </c>
      <c r="AD1724" s="6">
        <v>0.15277777777777779</v>
      </c>
      <c r="AE1724" s="7"/>
      <c r="AF1724" s="7"/>
      <c r="AG1724" s="6">
        <f>Tabla4[[#This Row],[Tiempo Parada de Reloj]]+Tabla4[[#This Row],[Tiempo Autorizado por Telefonica (no Máximo)]]</f>
        <v>0.15277777777777779</v>
      </c>
      <c r="AH1724" s="7">
        <f t="shared" ca="1" si="166"/>
        <v>0.20833333333171644</v>
      </c>
      <c r="AI1724" s="8">
        <f t="shared" si="167"/>
        <v>3.666666666666667</v>
      </c>
      <c r="AJ1724" s="8">
        <f t="shared" ca="1" si="168"/>
        <v>4.9999999999611946</v>
      </c>
      <c r="AK1724" s="3" t="s">
        <v>460</v>
      </c>
      <c r="AL1724" s="3" t="s">
        <v>70</v>
      </c>
      <c r="AM1724" s="3" t="s">
        <v>87</v>
      </c>
      <c r="AN1724" s="3" t="s">
        <v>120</v>
      </c>
      <c r="AO1724" s="3" t="s">
        <v>88</v>
      </c>
      <c r="AP1724" s="3" t="s">
        <v>88</v>
      </c>
      <c r="AQ1724" s="23">
        <v>45407.931944444441</v>
      </c>
      <c r="AR1724" s="3"/>
      <c r="AS1724" s="23" t="s">
        <v>3535</v>
      </c>
      <c r="AT1724" s="23"/>
      <c r="AU1724" s="3" t="s">
        <v>192</v>
      </c>
      <c r="AV1724" s="3" t="s">
        <v>7003</v>
      </c>
      <c r="AW1724" s="3" t="s">
        <v>1323</v>
      </c>
      <c r="AX1724" s="3">
        <v>7.5836790000000001</v>
      </c>
      <c r="AY1724" s="3">
        <v>-72.634895</v>
      </c>
      <c r="AZ1724" s="8" t="str">
        <f>+CONCATENATE("Reportan apertura en el enlace ",Tabla4[[#This Row],[Enlace]]," en el ",Tabla4[[#This Row],[Distancia óptica]]," ocasionado por ",Tabla4[[#This Row],[Causa del daño]])</f>
        <v>Reportan apertura en el enlace Cerro Oriente - Cúcuta en el km 50,6 desde Cúcuta ocasionado por Desastre Natural</v>
      </c>
      <c r="BA1724" s="8" t="str">
        <f>+CONCATENATE("Para dar solución al incidente ",Tabla4[[#This Row],[Solución]])</f>
        <v>Para dar solución al incidente Se realiza tendido de 320 m de fo 36 hilos y se instalan dos empalmes de 48 hilos</v>
      </c>
      <c r="BB1724" s="3" t="str">
        <f>+_xlfn.CONCAT(Tabla4[[#This Row],[Causa Raiz]]," ",Tabla4[[#This Row],[Solución2]]," (",Tabla4[[#This Row],[Anillo]],"- Cabecera: ",Tabla4[[#This Row],[Cabecera]],"- Operador: ",Tabla4[[#This Row],[Operador]],")")</f>
        <v>Reportan apertura en el enlace Cerro Oriente - Cúcuta en el km 50,6 desde Cúcuta ocasionado por Desastre Natural Para dar solución al incidente Se realiza tendido de 320 m de fo 36 hilos y se instalan dos empalmes de 48 hilos (TRONCAL- Cabecera: CUCUTA AV 0- Operador: Colombia Telecomunicaciones)</v>
      </c>
    </row>
    <row r="1725" spans="1:54" s="2" customFormat="1" ht="171">
      <c r="A1725" s="38">
        <f t="shared" si="165"/>
        <v>1724</v>
      </c>
      <c r="B1725" s="3">
        <v>8534048</v>
      </c>
      <c r="C1725" s="3" t="s">
        <v>54</v>
      </c>
      <c r="D1725" s="23">
        <v>45405.340277777781</v>
      </c>
      <c r="E1725" s="23">
        <v>45405.416666666664</v>
      </c>
      <c r="F1725" s="1">
        <f t="shared" ca="1" si="170"/>
        <v>7.6388888883229811E-2</v>
      </c>
      <c r="G1725" s="3" t="s">
        <v>55</v>
      </c>
      <c r="H1725" s="41"/>
      <c r="I1725" s="40"/>
      <c r="J1725" s="5" t="s">
        <v>56</v>
      </c>
      <c r="K1725" s="3" t="s">
        <v>108</v>
      </c>
      <c r="L1725" s="9" t="s">
        <v>78</v>
      </c>
      <c r="M1725" s="3" t="s">
        <v>109</v>
      </c>
      <c r="N1725" s="3" t="s">
        <v>7784</v>
      </c>
      <c r="O1725" s="3" t="s">
        <v>8109</v>
      </c>
      <c r="P1725" s="3" t="s">
        <v>8110</v>
      </c>
      <c r="Q1725" s="4" t="s">
        <v>8111</v>
      </c>
      <c r="R1725" s="3" t="s">
        <v>505</v>
      </c>
      <c r="S1725" s="3" t="s">
        <v>115</v>
      </c>
      <c r="T1725" s="3" t="s">
        <v>146</v>
      </c>
      <c r="U1725" s="3" t="s">
        <v>8112</v>
      </c>
      <c r="V1725" s="22" t="str">
        <f t="shared" si="169"/>
        <v>RLFO; Hora de aviso: 8:10 23/04/2024; Solución: Se realiza migracion de hilos netre empalmes; Hora de solución: 10:00 23/04/2024; Causa: Falla en la Red FiOp</v>
      </c>
      <c r="W1725" s="4" t="s">
        <v>3603</v>
      </c>
      <c r="X1725" s="3"/>
      <c r="Y1725" s="3"/>
      <c r="Z1725" s="3" t="s">
        <v>69</v>
      </c>
      <c r="AA1725" s="3" t="s">
        <v>71</v>
      </c>
      <c r="AB1725" s="3">
        <v>0</v>
      </c>
      <c r="AC1725" s="3" t="s">
        <v>71</v>
      </c>
      <c r="AD1725" s="6">
        <v>0</v>
      </c>
      <c r="AE1725" s="7"/>
      <c r="AF1725" s="7"/>
      <c r="AG1725" s="6">
        <f>Tabla4[[#This Row],[Tiempo Parada de Reloj]]+Tabla4[[#This Row],[Tiempo Autorizado por Telefonica (no Máximo)]]</f>
        <v>0</v>
      </c>
      <c r="AH1725" s="7">
        <f t="shared" ca="1" si="166"/>
        <v>7.6388888883229811E-2</v>
      </c>
      <c r="AI1725" s="8">
        <f t="shared" si="167"/>
        <v>0</v>
      </c>
      <c r="AJ1725" s="8">
        <f t="shared" ca="1" si="168"/>
        <v>1.8333333331975155</v>
      </c>
      <c r="AK1725" s="3" t="s">
        <v>119</v>
      </c>
      <c r="AL1725" s="3" t="s">
        <v>70</v>
      </c>
      <c r="AM1725" s="3" t="s">
        <v>72</v>
      </c>
      <c r="AN1725" s="3" t="s">
        <v>72</v>
      </c>
      <c r="AO1725" s="3" t="s">
        <v>72</v>
      </c>
      <c r="AP1725" s="3" t="s">
        <v>72</v>
      </c>
      <c r="AQ1725" s="23">
        <v>45406.734722222223</v>
      </c>
      <c r="AR1725" s="3"/>
      <c r="AS1725" s="23"/>
      <c r="AT1725" s="23"/>
      <c r="AU1725" s="3" t="s">
        <v>121</v>
      </c>
      <c r="AV1725" s="3" t="s">
        <v>8113</v>
      </c>
      <c r="AW1725" s="3" t="s">
        <v>135</v>
      </c>
      <c r="AX1725" s="3" t="s">
        <v>69</v>
      </c>
      <c r="AY1725" s="3" t="s">
        <v>69</v>
      </c>
      <c r="AZ1725" s="8" t="str">
        <f>+CONCATENATE("Reportan apertura en el enlace ",Tabla4[[#This Row],[Enlace]]," en el ",Tabla4[[#This Row],[Distancia óptica]]," ocasionado por ",Tabla4[[#This Row],[Causa del daño]])</f>
        <v>Reportan apertura en el enlace Mov. El Burro - Mov. Pelaya en el km 7,5 desde Mov. Pelaya ocasionado por Falla en la Red FiOp</v>
      </c>
      <c r="BA1725" s="8" t="str">
        <f>+CONCATENATE("Para dar solución al incidente ",Tabla4[[#This Row],[Solución]])</f>
        <v>Para dar solución al incidente Se realiza migracion de hilos netre empalmes</v>
      </c>
      <c r="BB1725" s="3" t="str">
        <f>+_xlfn.CONCAT(Tabla4[[#This Row],[Causa Raiz]]," ",Tabla4[[#This Row],[Solución2]]," (",Tabla4[[#This Row],[Anillo]],"- Cabecera: ",Tabla4[[#This Row],[Cabecera]],"- Operador: ",Tabla4[[#This Row],[Operador]],")")</f>
        <v>Reportan apertura en el enlace Mov. El Burro - Mov. Pelaya en el km 7,5 desde Mov. Pelaya ocasionado por Falla en la Red FiOp Para dar solución al incidente Se realiza migracion de hilos netre empalmes (Lineal- Cabecera: Pelaya- Operador: Colombia Telecomunicaciones)</v>
      </c>
    </row>
    <row r="1726" spans="1:54" s="2" customFormat="1" ht="199.5">
      <c r="A1726" s="38">
        <f t="shared" si="165"/>
        <v>1725</v>
      </c>
      <c r="B1726" s="3">
        <v>8534088</v>
      </c>
      <c r="C1726" s="3" t="s">
        <v>54</v>
      </c>
      <c r="D1726" s="23">
        <v>45405.347222222219</v>
      </c>
      <c r="E1726" s="23">
        <v>45405.4375</v>
      </c>
      <c r="F1726" s="1">
        <f t="shared" ca="1" si="170"/>
        <v>9.0277777781011537E-2</v>
      </c>
      <c r="G1726" s="3" t="s">
        <v>55</v>
      </c>
      <c r="H1726" s="41"/>
      <c r="I1726" s="40"/>
      <c r="J1726" s="5" t="s">
        <v>56</v>
      </c>
      <c r="K1726" s="3" t="s">
        <v>108</v>
      </c>
      <c r="L1726" s="9" t="s">
        <v>78</v>
      </c>
      <c r="M1726" s="3" t="s">
        <v>109</v>
      </c>
      <c r="N1726" s="3" t="s">
        <v>8114</v>
      </c>
      <c r="O1726" s="3" t="s">
        <v>8115</v>
      </c>
      <c r="P1726" s="3" t="s">
        <v>8116</v>
      </c>
      <c r="Q1726" s="4" t="s">
        <v>8117</v>
      </c>
      <c r="R1726" s="3" t="s">
        <v>505</v>
      </c>
      <c r="S1726" s="3" t="s">
        <v>115</v>
      </c>
      <c r="T1726" s="3" t="s">
        <v>146</v>
      </c>
      <c r="U1726" s="3" t="s">
        <v>8118</v>
      </c>
      <c r="V1726" s="22" t="str">
        <f t="shared" si="169"/>
        <v>RLFO; Hora de aviso: 8:20 23/04/2024; Solución: Se realiza migracion entre empalme existente y el nodo la loma; Hora de solución: 10:30 23/04/2024; Causa: Falla en la Red FiOp</v>
      </c>
      <c r="W1726" s="4" t="s">
        <v>3603</v>
      </c>
      <c r="X1726" s="3"/>
      <c r="Y1726" s="3"/>
      <c r="Z1726" s="3" t="s">
        <v>69</v>
      </c>
      <c r="AA1726" s="3" t="s">
        <v>71</v>
      </c>
      <c r="AB1726" s="3">
        <v>0</v>
      </c>
      <c r="AC1726" s="3" t="s">
        <v>71</v>
      </c>
      <c r="AD1726" s="6">
        <v>0</v>
      </c>
      <c r="AE1726" s="7"/>
      <c r="AF1726" s="7"/>
      <c r="AG1726" s="6">
        <f>Tabla4[[#This Row],[Tiempo Parada de Reloj]]+Tabla4[[#This Row],[Tiempo Autorizado por Telefonica (no Máximo)]]</f>
        <v>0</v>
      </c>
      <c r="AH1726" s="7">
        <f t="shared" ca="1" si="166"/>
        <v>9.0277777781011537E-2</v>
      </c>
      <c r="AI1726" s="8">
        <f t="shared" si="167"/>
        <v>0</v>
      </c>
      <c r="AJ1726" s="8">
        <f t="shared" ca="1" si="168"/>
        <v>2.1666666667442769</v>
      </c>
      <c r="AK1726" s="3" t="s">
        <v>87</v>
      </c>
      <c r="AL1726" s="3" t="s">
        <v>71</v>
      </c>
      <c r="AM1726" s="3" t="s">
        <v>69</v>
      </c>
      <c r="AN1726" s="3" t="s">
        <v>72</v>
      </c>
      <c r="AO1726" s="3" t="s">
        <v>88</v>
      </c>
      <c r="AP1726" s="3" t="s">
        <v>88</v>
      </c>
      <c r="AQ1726" s="23">
        <v>45407.432638888888</v>
      </c>
      <c r="AR1726" s="3"/>
      <c r="AS1726" s="23"/>
      <c r="AT1726" s="23"/>
      <c r="AU1726" s="3" t="s">
        <v>637</v>
      </c>
      <c r="AV1726" s="3" t="s">
        <v>8119</v>
      </c>
      <c r="AW1726" s="3" t="s">
        <v>135</v>
      </c>
      <c r="AX1726" s="3">
        <v>9.6099779999999999</v>
      </c>
      <c r="AY1726" s="3">
        <v>-73.615082999999998</v>
      </c>
      <c r="AZ1726" s="8" t="str">
        <f>+CONCATENATE("Reportan apertura en el enlace ",Tabla4[[#This Row],[Enlace]]," en el ",Tabla4[[#This Row],[Distancia óptica]]," ocasionado por ",Tabla4[[#This Row],[Causa del daño]])</f>
        <v>Reportan apertura en el enlace Mov. Ferrocarriles - Mov. Loma Centro en el km 0,4 desde Mov. Loma Centro ocasionado por Falla en la Red FiOp</v>
      </c>
      <c r="BA1726" s="8" t="str">
        <f>+CONCATENATE("Para dar solución al incidente ",Tabla4[[#This Row],[Solución]])</f>
        <v>Para dar solución al incidente Se realiza migracion entre empalme existente y el nodo la loma</v>
      </c>
      <c r="BB1726" s="3" t="str">
        <f>+_xlfn.CONCAT(Tabla4[[#This Row],[Causa Raiz]]," ",Tabla4[[#This Row],[Solución2]]," (",Tabla4[[#This Row],[Anillo]],"- Cabecera: ",Tabla4[[#This Row],[Cabecera]],"- Operador: ",Tabla4[[#This Row],[Operador]],")")</f>
        <v>Reportan apertura en el enlace Mov. Ferrocarriles - Mov. Loma Centro en el km 0,4 desde Mov. Loma Centro ocasionado por Falla en la Red FiOp Para dar solución al incidente Se realiza migracion entre empalme existente y el nodo la loma (Lineal- Cabecera: La Loma- Operador: Colombia Telecomunicaciones)</v>
      </c>
    </row>
    <row r="1727" spans="1:54" s="2" customFormat="1" ht="142.5">
      <c r="A1727" s="38">
        <f t="shared" si="165"/>
        <v>1726</v>
      </c>
      <c r="B1727" s="3">
        <v>8534008</v>
      </c>
      <c r="C1727" s="3" t="s">
        <v>54</v>
      </c>
      <c r="D1727" s="23">
        <v>45405.340277777781</v>
      </c>
      <c r="E1727" s="23">
        <v>45405.341666666667</v>
      </c>
      <c r="F1727" s="1">
        <f t="shared" ca="1" si="170"/>
        <v>1.3888888861401938E-3</v>
      </c>
      <c r="G1727" s="3" t="s">
        <v>55</v>
      </c>
      <c r="H1727" s="41"/>
      <c r="I1727" s="40"/>
      <c r="J1727" s="5" t="s">
        <v>56</v>
      </c>
      <c r="K1727" s="3" t="s">
        <v>122</v>
      </c>
      <c r="L1727" s="9" t="s">
        <v>78</v>
      </c>
      <c r="M1727" s="3" t="s">
        <v>185</v>
      </c>
      <c r="N1727" s="3" t="s">
        <v>186</v>
      </c>
      <c r="O1727" s="3" t="s">
        <v>8120</v>
      </c>
      <c r="P1727" s="3">
        <v>0</v>
      </c>
      <c r="Q1727" s="4" t="s">
        <v>8121</v>
      </c>
      <c r="R1727" s="3" t="s">
        <v>189</v>
      </c>
      <c r="S1727" s="3" t="s">
        <v>129</v>
      </c>
      <c r="T1727" s="3" t="s">
        <v>104</v>
      </c>
      <c r="U1727" s="3" t="s">
        <v>8122</v>
      </c>
      <c r="V1727" s="22" t="str">
        <f t="shared" si="169"/>
        <v>RLFO; Hora de aviso: 8:10 23/04/2024; Solución: Pendiente cambio de fsp; Hora de solución: 8:12 23/04/2024; Causa: Visita Fallida</v>
      </c>
      <c r="W1727" s="4" t="s">
        <v>191</v>
      </c>
      <c r="X1727" s="3"/>
      <c r="Y1727" s="3"/>
      <c r="Z1727" s="3"/>
      <c r="AA1727" s="3" t="s">
        <v>71</v>
      </c>
      <c r="AB1727" s="3">
        <v>0</v>
      </c>
      <c r="AC1727" s="3" t="s">
        <v>71</v>
      </c>
      <c r="AD1727" s="6">
        <v>0</v>
      </c>
      <c r="AE1727" s="7"/>
      <c r="AF1727" s="7"/>
      <c r="AG1727" s="6">
        <f>Tabla4[[#This Row],[Tiempo Parada de Reloj]]+Tabla4[[#This Row],[Tiempo Autorizado por Telefonica (no Máximo)]]</f>
        <v>0</v>
      </c>
      <c r="AH1727" s="7">
        <f t="shared" ca="1" si="166"/>
        <v>1.3888888861401938E-3</v>
      </c>
      <c r="AI1727" s="8">
        <f t="shared" si="167"/>
        <v>0</v>
      </c>
      <c r="AJ1727" s="8">
        <f t="shared" ca="1" si="168"/>
        <v>3.3333333267364651E-2</v>
      </c>
      <c r="AK1727" s="3" t="s">
        <v>87</v>
      </c>
      <c r="AL1727" s="3" t="s">
        <v>71</v>
      </c>
      <c r="AM1727" s="3" t="s">
        <v>69</v>
      </c>
      <c r="AN1727" s="3" t="s">
        <v>72</v>
      </c>
      <c r="AO1727" s="3" t="s">
        <v>72</v>
      </c>
      <c r="AP1727" s="3" t="s">
        <v>72</v>
      </c>
      <c r="AQ1727" s="23">
        <v>45405.341666666667</v>
      </c>
      <c r="AR1727" s="3"/>
      <c r="AS1727" s="23"/>
      <c r="AT1727" s="23"/>
      <c r="AU1727" s="3" t="s">
        <v>192</v>
      </c>
      <c r="AV1727" s="3" t="s">
        <v>69</v>
      </c>
      <c r="AW1727" s="3" t="s">
        <v>69</v>
      </c>
      <c r="AX1727" s="3" t="s">
        <v>69</v>
      </c>
      <c r="AY1727" s="3" t="s">
        <v>69</v>
      </c>
      <c r="AZ1727" s="8" t="str">
        <f>+CONCATENATE("Reportan apertura en el enlace ",Tabla4[[#This Row],[Enlace]]," en el ",Tabla4[[#This Row],[Distancia óptica]]," ocasionado por ",Tabla4[[#This Row],[Causa del daño]])</f>
        <v>Reportan apertura en el enlace Mov. Malecon - Mov. Sound Bay en el 0 ocasionado por Visita Fallida</v>
      </c>
      <c r="BA1727" s="8" t="str">
        <f>+CONCATENATE("Para dar solución al incidente ",Tabla4[[#This Row],[Solución]])</f>
        <v>Para dar solución al incidente Pendiente cambio de fsp</v>
      </c>
      <c r="BB1727" s="3" t="str">
        <f>+_xlfn.CONCAT(Tabla4[[#This Row],[Causa Raiz]]," ",Tabla4[[#This Row],[Solución2]]," (",Tabla4[[#This Row],[Anillo]],"- Cabecera: ",Tabla4[[#This Row],[Cabecera]],"- Operador: ",Tabla4[[#This Row],[Operador]],")")</f>
        <v>Reportan apertura en el enlace Mov. Malecon - Mov. Sound Bay en el 0 ocasionado por Visita Fallida Para dar solución al incidente Pendiente cambio de fsp (NA- Cabecera: NA- Operador: Colombia Telecomunicaciones)</v>
      </c>
    </row>
    <row r="1728" spans="1:54" s="2" customFormat="1" ht="256.5">
      <c r="A1728" s="38">
        <f t="shared" si="165"/>
        <v>1727</v>
      </c>
      <c r="B1728" s="3">
        <v>8534142</v>
      </c>
      <c r="C1728" s="3" t="s">
        <v>54</v>
      </c>
      <c r="D1728" s="23">
        <v>45405.375</v>
      </c>
      <c r="E1728" s="23">
        <v>45415.666666666664</v>
      </c>
      <c r="F1728" s="1">
        <f t="shared" ca="1" si="170"/>
        <v>10.291666666664241</v>
      </c>
      <c r="G1728" s="3" t="s">
        <v>55</v>
      </c>
      <c r="H1728" s="41"/>
      <c r="I1728" s="40"/>
      <c r="J1728" s="5" t="s">
        <v>56</v>
      </c>
      <c r="K1728" s="3" t="s">
        <v>93</v>
      </c>
      <c r="L1728" s="9" t="s">
        <v>78</v>
      </c>
      <c r="M1728" s="3" t="s">
        <v>59</v>
      </c>
      <c r="N1728" s="3" t="s">
        <v>60</v>
      </c>
      <c r="O1728" s="3" t="s">
        <v>8123</v>
      </c>
      <c r="P1728" s="3" t="s">
        <v>8124</v>
      </c>
      <c r="Q1728" s="4" t="s">
        <v>8125</v>
      </c>
      <c r="R1728" s="3" t="s">
        <v>64</v>
      </c>
      <c r="S1728" s="3" t="s">
        <v>65</v>
      </c>
      <c r="T1728" s="3" t="s">
        <v>146</v>
      </c>
      <c r="U1728" s="3" t="s">
        <v>8126</v>
      </c>
      <c r="V1728" s="22" t="str">
        <f t="shared" si="169"/>
        <v>RLFO; Hora de aviso: 9:00 23/04/2024; Solución: Desmonte, Cambio de ruta e Instalacion de 120 mts de FO, Instalacion de caja terminal de 8 hilos e instalacion de empalme de 8 hilos; Hora de solución: 16:00 03/05/2024; Causa: Falla en la Red FiOp</v>
      </c>
      <c r="W1728" s="4" t="s">
        <v>68</v>
      </c>
      <c r="X1728" s="3"/>
      <c r="Y1728" s="3"/>
      <c r="Z1728" s="3" t="s">
        <v>69</v>
      </c>
      <c r="AA1728" s="3" t="s">
        <v>70</v>
      </c>
      <c r="AB1728" s="3">
        <v>8566284</v>
      </c>
      <c r="AC1728" s="3" t="s">
        <v>71</v>
      </c>
      <c r="AD1728" s="6">
        <v>10.125</v>
      </c>
      <c r="AE1728" s="7"/>
      <c r="AF1728" s="7"/>
      <c r="AG1728" s="6">
        <f>Tabla4[[#This Row],[Tiempo Parada de Reloj]]+Tabla4[[#This Row],[Tiempo Autorizado por Telefonica (no Máximo)]]</f>
        <v>10.125</v>
      </c>
      <c r="AH1728" s="7">
        <f t="shared" ca="1" si="166"/>
        <v>0.16666666666424135</v>
      </c>
      <c r="AI1728" s="8">
        <f t="shared" si="167"/>
        <v>243</v>
      </c>
      <c r="AJ1728" s="8">
        <f t="shared" ca="1" si="168"/>
        <v>3.9999999999417923</v>
      </c>
      <c r="AK1728" s="3" t="s">
        <v>87</v>
      </c>
      <c r="AL1728" s="3" t="s">
        <v>70</v>
      </c>
      <c r="AM1728" s="3" t="s">
        <v>120</v>
      </c>
      <c r="AN1728" s="3" t="s">
        <v>120</v>
      </c>
      <c r="AO1728" s="3" t="s">
        <v>119</v>
      </c>
      <c r="AP1728" s="3" t="s">
        <v>119</v>
      </c>
      <c r="AQ1728" s="23">
        <v>45417.862500000003</v>
      </c>
      <c r="AR1728" s="3"/>
      <c r="AS1728" s="23"/>
      <c r="AT1728" s="23"/>
      <c r="AU1728" s="3" t="s">
        <v>100</v>
      </c>
      <c r="AV1728" s="3" t="s">
        <v>8127</v>
      </c>
      <c r="AW1728" s="3" t="s">
        <v>8128</v>
      </c>
      <c r="AX1728" s="3">
        <v>4.6264099999999999</v>
      </c>
      <c r="AY1728" s="3">
        <v>-74.066739999999996</v>
      </c>
      <c r="AZ1728" s="8" t="str">
        <f>+CONCATENATE("Reportan apertura en el enlace ",Tabla4[[#This Row],[Enlace]]," en el ",Tabla4[[#This Row],[Distancia óptica]]," ocasionado por ",Tabla4[[#This Row],[Causa del daño]])</f>
        <v>Reportan apertura en el enlace Mov. Ecopetrol - Mov. Universidad Javeriana II en el km 1,39 desde Mov. Universidad Javeriana II ocasionado por Falla en la Red FiOp</v>
      </c>
      <c r="BA1728" s="8" t="str">
        <f>+CONCATENATE("Para dar solución al incidente ",Tabla4[[#This Row],[Solución]])</f>
        <v>Para dar solución al incidente Desmonte, Cambio de ruta e Instalacion de 120 mts de FO, Instalacion de caja terminal de 8 hilos e instalacion de empalme de 8 hilos</v>
      </c>
      <c r="BB1728" s="3" t="str">
        <f>+_xlfn.CONCAT(Tabla4[[#This Row],[Causa Raiz]]," ",Tabla4[[#This Row],[Solución2]]," (",Tabla4[[#This Row],[Anillo]],"- Cabecera: ",Tabla4[[#This Row],[Cabecera]],"- Operador: ",Tabla4[[#This Row],[Operador]],")")</f>
        <v>Reportan apertura en el enlace Mov. Ecopetrol - Mov. Universidad Javeriana II en el km 1,39 desde Mov. Universidad Javeriana II ocasionado por Falla en la Red FiOp Para dar solución al incidente Desmonte, Cambio de ruta e Instalacion de 120 mts de FO, Instalacion de caja terminal de 8 hilos e instalacion de empalme de 8 hilos (Uk ecopetrol- Cabecera: Dto 41025- Operador: Colombia Telecomunicaciones)</v>
      </c>
    </row>
    <row r="1729" spans="1:54" s="2" customFormat="1" ht="185.25">
      <c r="A1729" s="38">
        <f t="shared" si="165"/>
        <v>1728</v>
      </c>
      <c r="B1729" s="3">
        <v>8534235</v>
      </c>
      <c r="C1729" s="3" t="s">
        <v>136</v>
      </c>
      <c r="D1729" s="23">
        <v>45405.399305555555</v>
      </c>
      <c r="E1729" s="23">
        <v>45407.715277777781</v>
      </c>
      <c r="F1729" s="1">
        <f t="shared" ca="1" si="170"/>
        <v>2.3159722222262644</v>
      </c>
      <c r="G1729" s="3" t="s">
        <v>55</v>
      </c>
      <c r="H1729" s="41"/>
      <c r="I1729" s="40"/>
      <c r="J1729" s="5" t="s">
        <v>137</v>
      </c>
      <c r="K1729" s="3" t="s">
        <v>93</v>
      </c>
      <c r="L1729" s="9" t="s">
        <v>78</v>
      </c>
      <c r="M1729" s="3" t="s">
        <v>59</v>
      </c>
      <c r="N1729" s="3" t="s">
        <v>60</v>
      </c>
      <c r="O1729" s="3" t="s">
        <v>8129</v>
      </c>
      <c r="P1729" s="3" t="s">
        <v>8130</v>
      </c>
      <c r="Q1729" s="4" t="s">
        <v>8131</v>
      </c>
      <c r="R1729" s="3" t="s">
        <v>783</v>
      </c>
      <c r="S1729" s="3" t="s">
        <v>65</v>
      </c>
      <c r="T1729" s="3" t="s">
        <v>256</v>
      </c>
      <c r="U1729" s="3" t="s">
        <v>5330</v>
      </c>
      <c r="V1729" s="22" t="str">
        <f t="shared" si="169"/>
        <v>RBHFO; Hora de aviso: 9:35 23/04/2024; Solución: Refusion de hilos en caja empalme; Hora de solución: 17:10 25/04/2024; Causa: Falla de Empalme de FiOp</v>
      </c>
      <c r="W1729" s="4" t="s">
        <v>68</v>
      </c>
      <c r="X1729" s="3"/>
      <c r="Y1729" s="3"/>
      <c r="Z1729" s="3" t="s">
        <v>69</v>
      </c>
      <c r="AA1729" s="3" t="s">
        <v>71</v>
      </c>
      <c r="AB1729" s="3">
        <v>0</v>
      </c>
      <c r="AC1729" s="3" t="s">
        <v>71</v>
      </c>
      <c r="AD1729" s="6">
        <v>2.1506944444444445</v>
      </c>
      <c r="AE1729" s="7"/>
      <c r="AF1729" s="7"/>
      <c r="AG1729" s="6">
        <f>Tabla4[[#This Row],[Tiempo Parada de Reloj]]+Tabla4[[#This Row],[Tiempo Autorizado por Telefonica (no Máximo)]]</f>
        <v>2.1506944444444445</v>
      </c>
      <c r="AH1729" s="7">
        <f t="shared" ca="1" si="166"/>
        <v>0.16527777778181996</v>
      </c>
      <c r="AI1729" s="8">
        <f t="shared" si="167"/>
        <v>51.616666666666667</v>
      </c>
      <c r="AJ1729" s="8">
        <f t="shared" ca="1" si="168"/>
        <v>3.966666666763679</v>
      </c>
      <c r="AK1729" s="3" t="s">
        <v>87</v>
      </c>
      <c r="AL1729" s="3" t="s">
        <v>70</v>
      </c>
      <c r="AM1729" s="3" t="s">
        <v>120</v>
      </c>
      <c r="AN1729" s="3" t="s">
        <v>120</v>
      </c>
      <c r="AO1729" s="3" t="s">
        <v>88</v>
      </c>
      <c r="AP1729" s="3" t="s">
        <v>88</v>
      </c>
      <c r="AQ1729" s="23">
        <v>45409.520833333336</v>
      </c>
      <c r="AR1729" s="3"/>
      <c r="AS1729" s="23"/>
      <c r="AT1729" s="23"/>
      <c r="AU1729" s="3" t="s">
        <v>264</v>
      </c>
      <c r="AV1729" s="3" t="s">
        <v>8132</v>
      </c>
      <c r="AW1729" s="3" t="s">
        <v>8133</v>
      </c>
      <c r="AX1729" s="3">
        <v>4.6917400000000002</v>
      </c>
      <c r="AY1729" s="3">
        <v>-74.034080000000003</v>
      </c>
      <c r="AZ1729" s="8" t="str">
        <f>+CONCATENATE("Reportan apertura en el enlace ",Tabla4[[#This Row],[Enlace]]," en el ",Tabla4[[#This Row],[Distancia óptica]]," ocasionado por ",Tabla4[[#This Row],[Causa del daño]])</f>
        <v>Reportan apertura en el enlace Mov. Teleport Business Park - Mov. Santa Ana II en el km 0,537 desde Mov. Santa Ana II ocasionado por Falla de Empalme de FiOp</v>
      </c>
      <c r="BA1729" s="8" t="str">
        <f>+CONCATENATE("Para dar solución al incidente ",Tabla4[[#This Row],[Solución]])</f>
        <v>Para dar solución al incidente Refusion de hilos en caja empalme</v>
      </c>
      <c r="BB1729" s="3" t="str">
        <f>+_xlfn.CONCAT(Tabla4[[#This Row],[Causa Raiz]]," ",Tabla4[[#This Row],[Solución2]]," (",Tabla4[[#This Row],[Anillo]],"- Cabecera: ",Tabla4[[#This Row],[Cabecera]],"- Operador: ",Tabla4[[#This Row],[Operador]],")")</f>
        <v>Reportan apertura en el enlace Mov. Teleport Business Park - Mov. Santa Ana II en el km 0,537 desde Mov. Santa Ana II ocasionado por Falla de Empalme de FiOp Para dar solución al incidente Refusion de hilos en caja empalme (Anillo 25A- Cabecera: Dto 11008- Operador: Infraco)</v>
      </c>
    </row>
    <row r="1730" spans="1:54" s="2" customFormat="1" ht="156.75">
      <c r="A1730" s="38">
        <f t="shared" si="165"/>
        <v>1729</v>
      </c>
      <c r="B1730" s="3">
        <v>8534380</v>
      </c>
      <c r="C1730" s="3" t="s">
        <v>163</v>
      </c>
      <c r="D1730" s="23">
        <v>45405.430555555555</v>
      </c>
      <c r="E1730" s="23">
        <v>45405.779861111114</v>
      </c>
      <c r="F1730" s="1">
        <f t="shared" ca="1" si="170"/>
        <v>0.34930555555911269</v>
      </c>
      <c r="G1730" s="3" t="s">
        <v>55</v>
      </c>
      <c r="H1730" s="41"/>
      <c r="I1730" s="40"/>
      <c r="J1730" s="5" t="s">
        <v>56</v>
      </c>
      <c r="K1730" s="3" t="s">
        <v>340</v>
      </c>
      <c r="L1730" s="9" t="s">
        <v>58</v>
      </c>
      <c r="M1730" s="3" t="s">
        <v>341</v>
      </c>
      <c r="N1730" s="3" t="s">
        <v>7749</v>
      </c>
      <c r="O1730" s="3" t="s">
        <v>343</v>
      </c>
      <c r="P1730" s="3" t="s">
        <v>8134</v>
      </c>
      <c r="Q1730" s="4" t="s">
        <v>8135</v>
      </c>
      <c r="R1730" s="3" t="s">
        <v>750</v>
      </c>
      <c r="S1730" s="3" t="s">
        <v>347</v>
      </c>
      <c r="T1730" s="3" t="s">
        <v>146</v>
      </c>
      <c r="U1730" s="3" t="s">
        <v>696</v>
      </c>
      <c r="V1730" s="22" t="str">
        <f t="shared" si="169"/>
        <v>RDFO; Hora de aviso: 10:20 23/04/2024; Solución: Refusion de hilo en caja empalme; Hora de solución: 18:43 23/04/2024; Causa: Falla en la Red FiOp</v>
      </c>
      <c r="W1730" s="4" t="s">
        <v>349</v>
      </c>
      <c r="X1730" s="3"/>
      <c r="Y1730" s="3"/>
      <c r="Z1730" s="3" t="s">
        <v>69</v>
      </c>
      <c r="AA1730" s="3" t="s">
        <v>70</v>
      </c>
      <c r="AB1730" s="3">
        <v>8534530</v>
      </c>
      <c r="AC1730" s="3" t="s">
        <v>71</v>
      </c>
      <c r="AD1730" s="6">
        <v>0.1701388888888889</v>
      </c>
      <c r="AE1730" s="7"/>
      <c r="AF1730" s="7"/>
      <c r="AG1730" s="6">
        <f>Tabla4[[#This Row],[Tiempo Parada de Reloj]]+Tabla4[[#This Row],[Tiempo Autorizado por Telefonica (no Máximo)]]</f>
        <v>0.1701388888888889</v>
      </c>
      <c r="AH1730" s="7">
        <f t="shared" ca="1" si="166"/>
        <v>0.1791666666702238</v>
      </c>
      <c r="AI1730" s="8">
        <f t="shared" si="167"/>
        <v>4.0833333333333339</v>
      </c>
      <c r="AJ1730" s="8">
        <f t="shared" ca="1" si="168"/>
        <v>4.3000000000853706</v>
      </c>
      <c r="AK1730" s="3" t="s">
        <v>87</v>
      </c>
      <c r="AL1730" s="3" t="s">
        <v>70</v>
      </c>
      <c r="AM1730" s="3" t="s">
        <v>120</v>
      </c>
      <c r="AN1730" s="3" t="s">
        <v>120</v>
      </c>
      <c r="AO1730" s="3" t="s">
        <v>72</v>
      </c>
      <c r="AP1730" s="3" t="s">
        <v>72</v>
      </c>
      <c r="AQ1730" s="23">
        <v>45408.392361111109</v>
      </c>
      <c r="AR1730" s="3"/>
      <c r="AS1730" s="23"/>
      <c r="AT1730" s="23"/>
      <c r="AU1730" s="3" t="s">
        <v>351</v>
      </c>
      <c r="AV1730" s="3" t="s">
        <v>5638</v>
      </c>
      <c r="AW1730" s="3" t="s">
        <v>76</v>
      </c>
      <c r="AX1730" s="3">
        <v>4.8474000000000004</v>
      </c>
      <c r="AY1730" s="3">
        <v>-74.912899999999993</v>
      </c>
      <c r="AZ1730" s="8" t="str">
        <f>+CONCATENATE("Reportan apertura en el enlace ",Tabla4[[#This Row],[Enlace]]," en el ",Tabla4[[#This Row],[Distancia óptica]]," ocasionado por ",Tabla4[[#This Row],[Causa del daño]])</f>
        <v>Reportan apertura en el enlace Ibague - Libano en el km 50,4 desde Libano ocasionado por Falla en la Red FiOp</v>
      </c>
      <c r="BA1730" s="8" t="str">
        <f>+CONCATENATE("Para dar solución al incidente ",Tabla4[[#This Row],[Solución]])</f>
        <v>Para dar solución al incidente Refusion de hilo en caja empalme</v>
      </c>
      <c r="BB1730" s="3" t="str">
        <f>+_xlfn.CONCAT(Tabla4[[#This Row],[Causa Raiz]]," ",Tabla4[[#This Row],[Solución2]]," (",Tabla4[[#This Row],[Anillo]],"- Cabecera: ",Tabla4[[#This Row],[Cabecera]],"- Operador: ",Tabla4[[#This Row],[Operador]],")")</f>
        <v>Reportan apertura en el enlace Ibague - Libano en el km 50,4 desde Libano ocasionado por Falla en la Red FiOp Para dar solución al incidente Refusion de hilo en caja empalme (Troncal- Cabecera: Ibague centro- Operador: Colombia Telecomunicaciones)</v>
      </c>
    </row>
    <row r="1731" spans="1:54" s="2" customFormat="1" ht="142.5">
      <c r="A1731" s="38">
        <f t="shared" ref="A1731:A1794" si="171">A1730+1</f>
        <v>1730</v>
      </c>
      <c r="B1731" s="3">
        <v>8534632</v>
      </c>
      <c r="C1731" s="3" t="s">
        <v>92</v>
      </c>
      <c r="D1731" s="23">
        <v>45405.472222222219</v>
      </c>
      <c r="E1731" s="23">
        <v>45405.656944444447</v>
      </c>
      <c r="F1731" s="1">
        <f t="shared" ca="1" si="170"/>
        <v>0.18472222222771961</v>
      </c>
      <c r="G1731" s="3" t="s">
        <v>164</v>
      </c>
      <c r="H1731" s="41" t="s">
        <v>165</v>
      </c>
      <c r="I1731" s="40" t="s">
        <v>8136</v>
      </c>
      <c r="J1731" s="5" t="s">
        <v>167</v>
      </c>
      <c r="K1731" s="3" t="s">
        <v>168</v>
      </c>
      <c r="L1731" s="9" t="s">
        <v>58</v>
      </c>
      <c r="M1731" s="3" t="s">
        <v>152</v>
      </c>
      <c r="N1731" s="3" t="s">
        <v>153</v>
      </c>
      <c r="O1731" s="3" t="s">
        <v>2420</v>
      </c>
      <c r="P1731" s="3" t="s">
        <v>325</v>
      </c>
      <c r="Q1731" s="4" t="s">
        <v>8137</v>
      </c>
      <c r="R1731" s="3" t="s">
        <v>1178</v>
      </c>
      <c r="S1731" s="3" t="s">
        <v>175</v>
      </c>
      <c r="T1731" s="3" t="s">
        <v>146</v>
      </c>
      <c r="U1731" s="3" t="s">
        <v>8138</v>
      </c>
      <c r="V1731" s="22" t="str">
        <f t="shared" si="169"/>
        <v>RTNFO; Hora de aviso: 11:20 23/04/2024; Solución: Actividades realizadas pro Claro; Hora de solución: 15:46 23/04/2024; Causa: Falla en la Red FiOp</v>
      </c>
      <c r="W1731" s="4" t="s">
        <v>178</v>
      </c>
      <c r="X1731" s="3"/>
      <c r="Y1731" s="3"/>
      <c r="Z1731" s="3" t="s">
        <v>69</v>
      </c>
      <c r="AA1731" s="3" t="s">
        <v>71</v>
      </c>
      <c r="AB1731" s="3">
        <v>0</v>
      </c>
      <c r="AC1731" s="3" t="s">
        <v>71</v>
      </c>
      <c r="AD1731" s="6">
        <v>0</v>
      </c>
      <c r="AE1731" s="7"/>
      <c r="AF1731" s="7"/>
      <c r="AG1731" s="6">
        <f>Tabla4[[#This Row],[Tiempo Parada de Reloj]]+Tabla4[[#This Row],[Tiempo Autorizado por Telefonica (no Máximo)]]</f>
        <v>0</v>
      </c>
      <c r="AH1731" s="7">
        <f t="shared" ref="AH1731:AH1794" ca="1" si="172">F1731-$AD1731</f>
        <v>0.18472222222771961</v>
      </c>
      <c r="AI1731" s="8">
        <f t="shared" ref="AI1731:AI1794" si="173">AD1731*24</f>
        <v>0</v>
      </c>
      <c r="AJ1731" s="8">
        <f t="shared" ref="AJ1731:AJ1794" ca="1" si="174">AH1731*24</f>
        <v>4.4333333334652707</v>
      </c>
      <c r="AK1731" s="3" t="s">
        <v>87</v>
      </c>
      <c r="AL1731" s="3" t="s">
        <v>70</v>
      </c>
      <c r="AM1731" s="3" t="s">
        <v>120</v>
      </c>
      <c r="AN1731" s="3" t="s">
        <v>120</v>
      </c>
      <c r="AO1731" s="3"/>
      <c r="AP1731" s="3"/>
      <c r="AQ1731" s="23">
        <f ca="1">NOW()</f>
        <v>45503.696834953706</v>
      </c>
      <c r="AR1731" s="3"/>
      <c r="AS1731" s="23"/>
      <c r="AT1731" s="23"/>
      <c r="AU1731" s="3" t="s">
        <v>168</v>
      </c>
      <c r="AV1731" s="3" t="s">
        <v>2407</v>
      </c>
      <c r="AW1731" s="3" t="s">
        <v>1323</v>
      </c>
      <c r="AX1731" s="3" t="s">
        <v>69</v>
      </c>
      <c r="AY1731" s="3" t="s">
        <v>69</v>
      </c>
      <c r="AZ1731" s="8" t="str">
        <f>+CONCATENATE("Reportan apertura en el enlace ",Tabla4[[#This Row],[Enlace]]," en el ",Tabla4[[#This Row],[Distancia óptica]]," ocasionado por ",Tabla4[[#This Row],[Causa del daño]])</f>
        <v>Reportan apertura en el enlace Pasto - Ipiales en el Km 0 ocasionado por Falla en la Red FiOp</v>
      </c>
      <c r="BA1731" s="8" t="str">
        <f>+CONCATENATE("Para dar solución al incidente ",Tabla4[[#This Row],[Solución]])</f>
        <v>Para dar solución al incidente Actividades realizadas pro Claro</v>
      </c>
      <c r="BB1731" s="3" t="str">
        <f>+_xlfn.CONCAT(Tabla4[[#This Row],[Causa Raiz]]," ",Tabla4[[#This Row],[Solución2]]," (",Tabla4[[#This Row],[Anillo]],"- Cabecera: ",Tabla4[[#This Row],[Cabecera]],"- Operador: ",Tabla4[[#This Row],[Operador]],")")</f>
        <v>Reportan apertura en el enlace Pasto - Ipiales en el Km 0 ocasionado por Falla en la Red FiOp Para dar solución al incidente Actividades realizadas pro Claro (TRONCAL- Cabecera: Pasto Centro- Operador: Telmex - Claro)</v>
      </c>
    </row>
    <row r="1732" spans="1:54" s="2" customFormat="1" ht="185.25">
      <c r="A1732" s="38">
        <f t="shared" si="171"/>
        <v>1731</v>
      </c>
      <c r="B1732" s="3">
        <v>8534634</v>
      </c>
      <c r="C1732" s="3" t="s">
        <v>54</v>
      </c>
      <c r="D1732" s="23">
        <v>45405.479166666664</v>
      </c>
      <c r="E1732" s="23">
        <v>45405.480555555558</v>
      </c>
      <c r="F1732" s="1">
        <f t="shared" ca="1" si="170"/>
        <v>1.3888888934161514E-3</v>
      </c>
      <c r="G1732" s="3" t="s">
        <v>55</v>
      </c>
      <c r="H1732" s="41"/>
      <c r="I1732" s="40"/>
      <c r="J1732" s="5" t="s">
        <v>56</v>
      </c>
      <c r="K1732" s="3" t="s">
        <v>340</v>
      </c>
      <c r="L1732" s="9" t="s">
        <v>78</v>
      </c>
      <c r="M1732" s="3" t="s">
        <v>341</v>
      </c>
      <c r="N1732" s="3" t="s">
        <v>342</v>
      </c>
      <c r="O1732" s="3" t="s">
        <v>8139</v>
      </c>
      <c r="P1732" s="3" t="s">
        <v>325</v>
      </c>
      <c r="Q1732" s="4" t="s">
        <v>8140</v>
      </c>
      <c r="R1732" s="3" t="s">
        <v>1828</v>
      </c>
      <c r="S1732" s="3" t="s">
        <v>347</v>
      </c>
      <c r="T1732" s="3" t="s">
        <v>104</v>
      </c>
      <c r="U1732" s="3" t="s">
        <v>8141</v>
      </c>
      <c r="V1732" s="22" t="str">
        <f t="shared" ref="V1732:V1795" si="175">C1732&amp;"; Hora de aviso: "&amp;TEXT(D1732,"h:mm dd/mm/yyyy")&amp;"; Solución: "&amp;U1732&amp;"; Hora de solución: "&amp;TEXT(E1732,"h:mm dd/mm/yyyy")&amp;"; Causa: "&amp;T1732</f>
        <v>RLFO; Hora de aviso: 11:30 23/04/2024; Solución: Cuadrillas de FTTH Empalman cable de Fo no se tiene intervencion ; Hora de solución: 11:32 23/04/2024; Causa: Visita Fallida</v>
      </c>
      <c r="W1732" s="4" t="s">
        <v>349</v>
      </c>
      <c r="X1732" s="3"/>
      <c r="Y1732" s="3"/>
      <c r="Z1732" s="3" t="s">
        <v>69</v>
      </c>
      <c r="AA1732" s="3" t="s">
        <v>71</v>
      </c>
      <c r="AB1732" s="3">
        <v>0</v>
      </c>
      <c r="AC1732" s="3" t="s">
        <v>71</v>
      </c>
      <c r="AD1732" s="6">
        <v>0</v>
      </c>
      <c r="AE1732" s="7"/>
      <c r="AF1732" s="7"/>
      <c r="AG1732" s="6">
        <f>Tabla4[[#This Row],[Tiempo Parada de Reloj]]+Tabla4[[#This Row],[Tiempo Autorizado por Telefonica (no Máximo)]]</f>
        <v>0</v>
      </c>
      <c r="AH1732" s="7">
        <f t="shared" ca="1" si="172"/>
        <v>1.3888888934161514E-3</v>
      </c>
      <c r="AI1732" s="8">
        <f t="shared" si="173"/>
        <v>0</v>
      </c>
      <c r="AJ1732" s="8">
        <f t="shared" ca="1" si="174"/>
        <v>3.3333333441987634E-2</v>
      </c>
      <c r="AK1732" s="3" t="s">
        <v>119</v>
      </c>
      <c r="AL1732" s="3" t="s">
        <v>70</v>
      </c>
      <c r="AM1732" s="3" t="s">
        <v>120</v>
      </c>
      <c r="AN1732" s="3" t="s">
        <v>119</v>
      </c>
      <c r="AO1732" s="3" t="s">
        <v>119</v>
      </c>
      <c r="AP1732" s="3" t="s">
        <v>119</v>
      </c>
      <c r="AQ1732" s="23">
        <v>45405.480555555558</v>
      </c>
      <c r="AR1732" s="3"/>
      <c r="AS1732" s="23"/>
      <c r="AT1732" s="23"/>
      <c r="AU1732" s="3" t="s">
        <v>2267</v>
      </c>
      <c r="AV1732" s="3" t="s">
        <v>69</v>
      </c>
      <c r="AW1732" s="3" t="s">
        <v>69</v>
      </c>
      <c r="AX1732" s="3">
        <v>4.4359000000000002</v>
      </c>
      <c r="AY1732" s="3">
        <v>-75.225800000000007</v>
      </c>
      <c r="AZ1732" s="8" t="str">
        <f>+CONCATENATE("Reportan apertura en el enlace ",Tabla4[[#This Row],[Enlace]]," en el ",Tabla4[[#This Row],[Distancia óptica]]," ocasionado por ",Tabla4[[#This Row],[Causa del daño]])</f>
        <v>Reportan apertura en el enlace Mov. Piedra Pintada - Mov. San Simon en el Km 0 ocasionado por Visita Fallida</v>
      </c>
      <c r="BA1732" s="8" t="str">
        <f>+CONCATENATE("Para dar solución al incidente ",Tabla4[[#This Row],[Solución]])</f>
        <v xml:space="preserve">Para dar solución al incidente Cuadrillas de FTTH Empalman cable de Fo no se tiene intervencion </v>
      </c>
      <c r="BB1732" s="3" t="str">
        <f>+_xlfn.CONCAT(Tabla4[[#This Row],[Causa Raiz]]," ",Tabla4[[#This Row],[Solución2]]," (",Tabla4[[#This Row],[Anillo]],"- Cabecera: ",Tabla4[[#This Row],[Cabecera]],"- Operador: ",Tabla4[[#This Row],[Operador]],")")</f>
        <v>Reportan apertura en el enlace Mov. Piedra Pintada - Mov. San Simon en el Km 0 ocasionado por Visita Fallida Para dar solución al incidente Cuadrillas de FTTH Empalman cable de Fo no se tiene intervencion  (NA- Cabecera: NA- Operador: Colombia Telecomunicaciones)</v>
      </c>
    </row>
    <row r="1733" spans="1:54" s="2" customFormat="1" ht="185.25">
      <c r="A1733" s="38">
        <f t="shared" si="171"/>
        <v>1732</v>
      </c>
      <c r="B1733" s="3">
        <v>8533728</v>
      </c>
      <c r="C1733" s="3" t="s">
        <v>54</v>
      </c>
      <c r="D1733" s="23">
        <v>45405.527777777781</v>
      </c>
      <c r="E1733" s="23">
        <v>45405.529166666667</v>
      </c>
      <c r="F1733" s="1">
        <f t="shared" ca="1" si="170"/>
        <v>1.3888888861401938E-3</v>
      </c>
      <c r="G1733" s="3" t="s">
        <v>55</v>
      </c>
      <c r="H1733" s="41"/>
      <c r="I1733" s="40"/>
      <c r="J1733" s="5" t="s">
        <v>56</v>
      </c>
      <c r="K1733" s="3" t="s">
        <v>138</v>
      </c>
      <c r="L1733" s="9" t="s">
        <v>78</v>
      </c>
      <c r="M1733" s="3" t="s">
        <v>139</v>
      </c>
      <c r="N1733" s="3" t="s">
        <v>140</v>
      </c>
      <c r="O1733" s="3" t="s">
        <v>8142</v>
      </c>
      <c r="P1733" s="3" t="s">
        <v>8143</v>
      </c>
      <c r="Q1733" s="4" t="s">
        <v>8144</v>
      </c>
      <c r="R1733" s="3" t="s">
        <v>144</v>
      </c>
      <c r="S1733" s="3" t="s">
        <v>145</v>
      </c>
      <c r="T1733" s="3" t="s">
        <v>104</v>
      </c>
      <c r="U1733" s="3" t="s">
        <v>8145</v>
      </c>
      <c r="V1733" s="22" t="str">
        <f t="shared" si="175"/>
        <v>RLFO; Hora de aviso: 12:40 23/04/2024; Solución: Falla osciada al daño masivo  OT  8533650 Centro - Candelaria; Hora de solución: 12:42 23/04/2024; Causa: Visita Fallida</v>
      </c>
      <c r="W1733" s="4" t="s">
        <v>199</v>
      </c>
      <c r="X1733" s="3"/>
      <c r="Y1733" s="3"/>
      <c r="Z1733" s="3" t="s">
        <v>69</v>
      </c>
      <c r="AA1733" s="3" t="s">
        <v>70</v>
      </c>
      <c r="AB1733" s="3">
        <v>0</v>
      </c>
      <c r="AC1733" s="3" t="s">
        <v>71</v>
      </c>
      <c r="AD1733" s="6">
        <v>0</v>
      </c>
      <c r="AE1733" s="7"/>
      <c r="AF1733" s="7"/>
      <c r="AG1733" s="6">
        <f>Tabla4[[#This Row],[Tiempo Parada de Reloj]]+Tabla4[[#This Row],[Tiempo Autorizado por Telefonica (no Máximo)]]</f>
        <v>0</v>
      </c>
      <c r="AH1733" s="7">
        <f t="shared" ca="1" si="172"/>
        <v>1.3888888861401938E-3</v>
      </c>
      <c r="AI1733" s="8">
        <f t="shared" si="173"/>
        <v>0</v>
      </c>
      <c r="AJ1733" s="8">
        <f t="shared" ca="1" si="174"/>
        <v>3.3333333267364651E-2</v>
      </c>
      <c r="AK1733" s="3" t="s">
        <v>87</v>
      </c>
      <c r="AL1733" s="3" t="s">
        <v>70</v>
      </c>
      <c r="AM1733" s="3" t="s">
        <v>120</v>
      </c>
      <c r="AN1733" s="3" t="s">
        <v>120</v>
      </c>
      <c r="AO1733" s="3" t="s">
        <v>120</v>
      </c>
      <c r="AP1733" s="3" t="s">
        <v>120</v>
      </c>
      <c r="AQ1733" s="23">
        <v>45405.6875</v>
      </c>
      <c r="AR1733" s="3"/>
      <c r="AS1733" s="23"/>
      <c r="AT1733" s="23"/>
      <c r="AU1733" s="3" t="s">
        <v>200</v>
      </c>
      <c r="AV1733" s="3" t="s">
        <v>69</v>
      </c>
      <c r="AW1733" s="3" t="s">
        <v>69</v>
      </c>
      <c r="AX1733" s="3" t="s">
        <v>69</v>
      </c>
      <c r="AY1733" s="3" t="s">
        <v>69</v>
      </c>
      <c r="AZ1733" s="8" t="str">
        <f>+CONCATENATE("Reportan apertura en el enlace ",Tabla4[[#This Row],[Enlace]]," en el ",Tabla4[[#This Row],[Distancia óptica]]," ocasionado por ",Tabla4[[#This Row],[Causa del daño]])</f>
        <v>Reportan apertura en el enlace Mov. Las Acacias - Mov. Junin en el Km 5,2 desde las Acacias ocasionado por Visita Fallida</v>
      </c>
      <c r="BA1733" s="8" t="str">
        <f>+CONCATENATE("Para dar solución al incidente ",Tabla4[[#This Row],[Solución]])</f>
        <v>Para dar solución al incidente Falla osciada al daño masivo  OT  8533650 Centro - Candelaria</v>
      </c>
      <c r="BB1733" s="3" t="str">
        <f>+_xlfn.CONCAT(Tabla4[[#This Row],[Causa Raiz]]," ",Tabla4[[#This Row],[Solución2]]," (",Tabla4[[#This Row],[Anillo]],"- Cabecera: ",Tabla4[[#This Row],[Cabecera]],"- Operador: ",Tabla4[[#This Row],[Operador]],")")</f>
        <v>Reportan apertura en el enlace Mov. Las Acacias - Mov. Junin en el Km 5,2 desde las Acacias ocasionado por Visita Fallida Para dar solución al incidente Falla osciada al daño masivo  OT  8533650 Centro - Candelaria (NA- Cabecera: NA- Operador: Colombia Telecomunicaciones)</v>
      </c>
    </row>
    <row r="1734" spans="1:54" s="2" customFormat="1" ht="213.75">
      <c r="A1734" s="38">
        <f t="shared" si="171"/>
        <v>1733</v>
      </c>
      <c r="B1734" s="3">
        <v>8534995</v>
      </c>
      <c r="C1734" s="3" t="s">
        <v>92</v>
      </c>
      <c r="D1734" s="23">
        <v>45405.569444444445</v>
      </c>
      <c r="E1734" s="23">
        <v>45406</v>
      </c>
      <c r="F1734" s="1">
        <f t="shared" ca="1" si="170"/>
        <v>0.43055555555474712</v>
      </c>
      <c r="G1734" s="3" t="s">
        <v>55</v>
      </c>
      <c r="H1734" s="41"/>
      <c r="I1734" s="40"/>
      <c r="J1734" s="5" t="s">
        <v>56</v>
      </c>
      <c r="K1734" s="3" t="s">
        <v>57</v>
      </c>
      <c r="L1734" s="9" t="s">
        <v>58</v>
      </c>
      <c r="M1734" s="3" t="s">
        <v>59</v>
      </c>
      <c r="N1734" s="3" t="s">
        <v>60</v>
      </c>
      <c r="O1734" s="3" t="s">
        <v>94</v>
      </c>
      <c r="P1734" s="3" t="s">
        <v>8146</v>
      </c>
      <c r="Q1734" s="4" t="s">
        <v>8147</v>
      </c>
      <c r="R1734" s="3" t="s">
        <v>248</v>
      </c>
      <c r="S1734" s="3" t="s">
        <v>65</v>
      </c>
      <c r="T1734" s="3" t="s">
        <v>276</v>
      </c>
      <c r="U1734" s="3" t="s">
        <v>8148</v>
      </c>
      <c r="V1734" s="22" t="str">
        <f t="shared" si="175"/>
        <v>RTNFO; Hora de aviso: 13:40 23/04/2024; Solución: Se realiza tendido de  270 m de fo 96 hilos y se instala 2 empalmes de 96 hilos.; Hora de solución: 0:00 24/04/2024; Causa: Intervención de Terceros</v>
      </c>
      <c r="W1734" s="4" t="s">
        <v>949</v>
      </c>
      <c r="X1734" s="3"/>
      <c r="Y1734" s="3"/>
      <c r="Z1734" s="3" t="s">
        <v>69</v>
      </c>
      <c r="AA1734" s="3" t="s">
        <v>70</v>
      </c>
      <c r="AB1734" s="3" t="s">
        <v>8149</v>
      </c>
      <c r="AC1734" s="3" t="s">
        <v>71</v>
      </c>
      <c r="AD1734" s="6">
        <v>0.27083333333333331</v>
      </c>
      <c r="AE1734" s="7"/>
      <c r="AF1734" s="7"/>
      <c r="AG1734" s="6">
        <f>Tabla4[[#This Row],[Tiempo Parada de Reloj]]+Tabla4[[#This Row],[Tiempo Autorizado por Telefonica (no Máximo)]]</f>
        <v>0.27083333333333331</v>
      </c>
      <c r="AH1734" s="7">
        <f t="shared" ca="1" si="172"/>
        <v>0.1597222222214138</v>
      </c>
      <c r="AI1734" s="8">
        <f t="shared" si="173"/>
        <v>6.5</v>
      </c>
      <c r="AJ1734" s="8">
        <f t="shared" ca="1" si="174"/>
        <v>3.8333333333139312</v>
      </c>
      <c r="AK1734" s="3" t="s">
        <v>119</v>
      </c>
      <c r="AL1734" s="3" t="s">
        <v>70</v>
      </c>
      <c r="AM1734" s="3" t="s">
        <v>120</v>
      </c>
      <c r="AN1734" s="3" t="s">
        <v>119</v>
      </c>
      <c r="AO1734" s="3" t="s">
        <v>72</v>
      </c>
      <c r="AP1734" s="3" t="s">
        <v>72</v>
      </c>
      <c r="AQ1734" s="23">
        <v>45408.482638888891</v>
      </c>
      <c r="AR1734" s="3"/>
      <c r="AS1734" s="23" t="s">
        <v>99</v>
      </c>
      <c r="AT1734" s="23"/>
      <c r="AU1734" s="3" t="s">
        <v>74</v>
      </c>
      <c r="AV1734" s="3" t="s">
        <v>101</v>
      </c>
      <c r="AW1734" s="3" t="s">
        <v>1323</v>
      </c>
      <c r="AX1734" s="3">
        <v>4.6167999999999996</v>
      </c>
      <c r="AY1734" s="3">
        <v>-74.098600000000005</v>
      </c>
      <c r="AZ1734" s="8" t="str">
        <f>+CONCATENATE("Reportan apertura en el enlace ",Tabla4[[#This Row],[Enlace]]," en el ",Tabla4[[#This Row],[Distancia óptica]]," ocasionado por ",Tabla4[[#This Row],[Causa del daño]])</f>
        <v>Reportan apertura en el enlace Bogotá - Fusagasugá en el km 4,6 desde Bogota centro  ocasionado por Intervención de Terceros</v>
      </c>
      <c r="BA1734" s="8" t="str">
        <f>+CONCATENATE("Para dar solución al incidente ",Tabla4[[#This Row],[Solución]])</f>
        <v>Para dar solución al incidente Se realiza tendido de  270 m de fo 96 hilos y se instala 2 empalmes de 96 hilos.</v>
      </c>
      <c r="BB1734" s="3" t="str">
        <f>+_xlfn.CONCAT(Tabla4[[#This Row],[Causa Raiz]]," ",Tabla4[[#This Row],[Solución2]]," (",Tabla4[[#This Row],[Anillo]],"- Cabecera: ",Tabla4[[#This Row],[Cabecera]],"- Operador: ",Tabla4[[#This Row],[Operador]],")")</f>
        <v>Reportan apertura en el enlace Bogotá - Fusagasugá en el km 4,6 desde Bogota centro  ocasionado por Intervención de Terceros Para dar solución al incidente Se realiza tendido de  270 m de fo 96 hilos y se instala 2 empalmes de 96 hilos. (TRONCAL- Cabecera: Bogota- Operador: Colombia Telecomunicaciones)</v>
      </c>
    </row>
    <row r="1735" spans="1:54" s="2" customFormat="1" ht="185.25">
      <c r="A1735" s="38">
        <f t="shared" si="171"/>
        <v>1734</v>
      </c>
      <c r="B1735" s="3">
        <v>8535076</v>
      </c>
      <c r="C1735" s="3" t="s">
        <v>54</v>
      </c>
      <c r="D1735" s="23">
        <v>45405.65625</v>
      </c>
      <c r="E1735" s="23">
        <v>45405.770833333336</v>
      </c>
      <c r="F1735" s="1">
        <f t="shared" ca="1" si="170"/>
        <v>0.11458333333575865</v>
      </c>
      <c r="G1735" s="3" t="s">
        <v>55</v>
      </c>
      <c r="H1735" s="41"/>
      <c r="I1735" s="40"/>
      <c r="J1735" s="5" t="s">
        <v>56</v>
      </c>
      <c r="K1735" s="3" t="s">
        <v>77</v>
      </c>
      <c r="L1735" s="9" t="s">
        <v>58</v>
      </c>
      <c r="M1735" s="3" t="s">
        <v>745</v>
      </c>
      <c r="N1735" s="3" t="s">
        <v>746</v>
      </c>
      <c r="O1735" s="3" t="s">
        <v>6720</v>
      </c>
      <c r="P1735" s="3" t="s">
        <v>8150</v>
      </c>
      <c r="Q1735" s="4" t="s">
        <v>8151</v>
      </c>
      <c r="R1735" s="3" t="s">
        <v>750</v>
      </c>
      <c r="S1735" s="3" t="s">
        <v>158</v>
      </c>
      <c r="T1735" s="3" t="s">
        <v>66</v>
      </c>
      <c r="U1735" s="3" t="s">
        <v>8152</v>
      </c>
      <c r="V1735" s="22" t="str">
        <f t="shared" si="175"/>
        <v>RLFO; Hora de aviso: 15:45 23/04/2024; Solución: Recuperacion de reserva 20 mts de reserva y un empalme de 24 hilos; Hora de solución: 18:30 23/04/2024; Causa: Vandalismo</v>
      </c>
      <c r="W1735" s="4" t="s">
        <v>160</v>
      </c>
      <c r="X1735" s="3"/>
      <c r="Y1735" s="3"/>
      <c r="Z1735" s="3" t="s">
        <v>69</v>
      </c>
      <c r="AA1735" s="3" t="s">
        <v>70</v>
      </c>
      <c r="AB1735" s="3">
        <v>8535076</v>
      </c>
      <c r="AC1735" s="3" t="s">
        <v>71</v>
      </c>
      <c r="AD1735" s="6">
        <v>0</v>
      </c>
      <c r="AE1735" s="7"/>
      <c r="AF1735" s="7"/>
      <c r="AG1735" s="6">
        <f>Tabla4[[#This Row],[Tiempo Parada de Reloj]]+Tabla4[[#This Row],[Tiempo Autorizado por Telefonica (no Máximo)]]</f>
        <v>0</v>
      </c>
      <c r="AH1735" s="7">
        <f t="shared" ca="1" si="172"/>
        <v>0.11458333333575865</v>
      </c>
      <c r="AI1735" s="8">
        <f t="shared" si="173"/>
        <v>0</v>
      </c>
      <c r="AJ1735" s="8">
        <f t="shared" ca="1" si="174"/>
        <v>2.7500000000582077</v>
      </c>
      <c r="AK1735" s="3" t="s">
        <v>120</v>
      </c>
      <c r="AL1735" s="3" t="s">
        <v>71</v>
      </c>
      <c r="AM1735" s="3" t="s">
        <v>69</v>
      </c>
      <c r="AN1735" s="3" t="s">
        <v>120</v>
      </c>
      <c r="AO1735" s="3" t="s">
        <v>72</v>
      </c>
      <c r="AP1735" s="3" t="s">
        <v>72</v>
      </c>
      <c r="AQ1735" s="23">
        <v>45406.90625</v>
      </c>
      <c r="AR1735" s="3"/>
      <c r="AS1735" s="23"/>
      <c r="AT1735" s="23"/>
      <c r="AU1735" s="3" t="s">
        <v>752</v>
      </c>
      <c r="AV1735" s="3" t="s">
        <v>1142</v>
      </c>
      <c r="AW1735" s="3" t="s">
        <v>135</v>
      </c>
      <c r="AX1735" s="3">
        <v>2.9105599999999998</v>
      </c>
      <c r="AY1735" s="3">
        <v>-75.264719999999997</v>
      </c>
      <c r="AZ1735" s="8" t="str">
        <f>+CONCATENATE("Reportan apertura en el enlace ",Tabla4[[#This Row],[Enlace]]," en el ",Tabla4[[#This Row],[Distancia óptica]]," ocasionado por ",Tabla4[[#This Row],[Causa del daño]])</f>
        <v>Reportan apertura en el enlace Limonar - Tuquila en el Km 0,487 desde Limonar ocasionado por Vandalismo</v>
      </c>
      <c r="BA1735" s="8" t="str">
        <f>+CONCATENATE("Para dar solución al incidente ",Tabla4[[#This Row],[Solución]])</f>
        <v>Para dar solución al incidente Recuperacion de reserva 20 mts de reserva y un empalme de 24 hilos</v>
      </c>
      <c r="BB1735" s="3" t="str">
        <f>+_xlfn.CONCAT(Tabla4[[#This Row],[Causa Raiz]]," ",Tabla4[[#This Row],[Solución2]]," (",Tabla4[[#This Row],[Anillo]],"- Cabecera: ",Tabla4[[#This Row],[Cabecera]],"- Operador: ",Tabla4[[#This Row],[Operador]],")")</f>
        <v>Reportan apertura en el enlace Limonar - Tuquila en el Km 0,487 desde Limonar ocasionado por Vandalismo Para dar solución al incidente Recuperacion de reserva 20 mts de reserva y un empalme de 24 hilos (Lineal- Cabecera: Tuquila- Operador: Colombia Telecomunicaciones)</v>
      </c>
    </row>
    <row r="1736" spans="1:54" s="2" customFormat="1" ht="185.25">
      <c r="A1736" s="38">
        <f t="shared" si="171"/>
        <v>1735</v>
      </c>
      <c r="B1736" s="3">
        <v>8535585</v>
      </c>
      <c r="C1736" s="3" t="s">
        <v>54</v>
      </c>
      <c r="D1736" s="23">
        <v>45405.6875</v>
      </c>
      <c r="E1736" s="23">
        <v>45406.076388888891</v>
      </c>
      <c r="F1736" s="1">
        <f t="shared" ca="1" si="170"/>
        <v>0.38888888889050577</v>
      </c>
      <c r="G1736" s="3" t="s">
        <v>55</v>
      </c>
      <c r="H1736" s="41"/>
      <c r="I1736" s="40"/>
      <c r="J1736" s="5" t="s">
        <v>56</v>
      </c>
      <c r="K1736" s="3" t="s">
        <v>138</v>
      </c>
      <c r="L1736" s="9" t="s">
        <v>78</v>
      </c>
      <c r="M1736" s="3" t="s">
        <v>139</v>
      </c>
      <c r="N1736" s="3" t="s">
        <v>140</v>
      </c>
      <c r="O1736" s="3" t="s">
        <v>8153</v>
      </c>
      <c r="P1736" s="3" t="s">
        <v>8154</v>
      </c>
      <c r="Q1736" s="4" t="s">
        <v>8155</v>
      </c>
      <c r="R1736" s="3" t="s">
        <v>479</v>
      </c>
      <c r="S1736" s="3" t="s">
        <v>145</v>
      </c>
      <c r="T1736" s="3" t="s">
        <v>146</v>
      </c>
      <c r="U1736" s="3" t="s">
        <v>2988</v>
      </c>
      <c r="V1736" s="22" t="str">
        <f t="shared" si="175"/>
        <v>RLFO; Hora de aviso: 16:30 23/04/2024; Solución: Se realiza migracion de hilos entre empalmes; Hora de solución: 1:50 24/04/2024; Causa: Falla en la Red FiOp</v>
      </c>
      <c r="W1736" s="4" t="s">
        <v>199</v>
      </c>
      <c r="X1736" s="3"/>
      <c r="Y1736" s="3"/>
      <c r="Z1736" s="3" t="s">
        <v>69</v>
      </c>
      <c r="AA1736" s="3" t="s">
        <v>71</v>
      </c>
      <c r="AB1736" s="3">
        <v>0</v>
      </c>
      <c r="AC1736" s="3" t="s">
        <v>71</v>
      </c>
      <c r="AD1736" s="6">
        <v>0.24513888888888888</v>
      </c>
      <c r="AE1736" s="7"/>
      <c r="AF1736" s="7"/>
      <c r="AG1736" s="6">
        <f>Tabla4[[#This Row],[Tiempo Parada de Reloj]]+Tabla4[[#This Row],[Tiempo Autorizado por Telefonica (no Máximo)]]</f>
        <v>0.24513888888888888</v>
      </c>
      <c r="AH1736" s="7">
        <f t="shared" ca="1" si="172"/>
        <v>0.14375000000161689</v>
      </c>
      <c r="AI1736" s="8">
        <f t="shared" si="173"/>
        <v>5.8833333333333329</v>
      </c>
      <c r="AJ1736" s="8">
        <f t="shared" ca="1" si="174"/>
        <v>3.4500000000388056</v>
      </c>
      <c r="AK1736" s="3" t="s">
        <v>120</v>
      </c>
      <c r="AL1736" s="3" t="s">
        <v>70</v>
      </c>
      <c r="AM1736" s="3" t="s">
        <v>72</v>
      </c>
      <c r="AN1736" s="3" t="s">
        <v>72</v>
      </c>
      <c r="AO1736" s="3" t="s">
        <v>72</v>
      </c>
      <c r="AP1736" s="3" t="s">
        <v>72</v>
      </c>
      <c r="AQ1736" s="23">
        <v>45410.877083333333</v>
      </c>
      <c r="AR1736" s="3"/>
      <c r="AS1736" s="23"/>
      <c r="AT1736" s="23"/>
      <c r="AU1736" s="3" t="s">
        <v>1400</v>
      </c>
      <c r="AV1736" s="3" t="s">
        <v>8156</v>
      </c>
      <c r="AW1736" s="3" t="s">
        <v>135</v>
      </c>
      <c r="AX1736" s="3">
        <v>3.471692</v>
      </c>
      <c r="AY1736" s="3">
        <v>-76.523769000000001</v>
      </c>
      <c r="AZ1736" s="8" t="str">
        <f>+CONCATENATE("Reportan apertura en el enlace ",Tabla4[[#This Row],[Enlace]]," en el ",Tabla4[[#This Row],[Distancia óptica]]," ocasionado por ",Tabla4[[#This Row],[Causa del daño]])</f>
        <v>Reportan apertura en el enlace Mov. Tecnocentro - Mov Parque de la Musica en el Km 3,67 Tecnocentro ocasionado por Falla en la Red FiOp</v>
      </c>
      <c r="BA1736" s="8" t="str">
        <f>+CONCATENATE("Para dar solución al incidente ",Tabla4[[#This Row],[Solución]])</f>
        <v>Para dar solución al incidente Se realiza migracion de hilos entre empalmes</v>
      </c>
      <c r="BB1736" s="3" t="str">
        <f>+_xlfn.CONCAT(Tabla4[[#This Row],[Causa Raiz]]," ",Tabla4[[#This Row],[Solución2]]," (",Tabla4[[#This Row],[Anillo]],"- Cabecera: ",Tabla4[[#This Row],[Cabecera]],"- Operador: ",Tabla4[[#This Row],[Operador]],")")</f>
        <v>Reportan apertura en el enlace Mov. Tecnocentro - Mov Parque de la Musica en el Km 3,67 Tecnocentro ocasionado por Falla en la Red FiOp Para dar solución al incidente Se realiza migracion de hilos entre empalmes (Lineal- Cabecera: Tecnocentro- Operador: Colombia Telecomunicaciones)</v>
      </c>
    </row>
    <row r="1737" spans="1:54" s="2" customFormat="1" ht="171">
      <c r="A1737" s="38">
        <f t="shared" si="171"/>
        <v>1736</v>
      </c>
      <c r="B1737" s="3">
        <v>8535628</v>
      </c>
      <c r="C1737" s="3" t="s">
        <v>54</v>
      </c>
      <c r="D1737" s="23">
        <v>45405.697916666664</v>
      </c>
      <c r="E1737" s="23">
        <v>45407.697916666664</v>
      </c>
      <c r="F1737" s="1">
        <f t="shared" ca="1" si="170"/>
        <v>2</v>
      </c>
      <c r="G1737" s="3" t="s">
        <v>55</v>
      </c>
      <c r="H1737" s="41"/>
      <c r="I1737" s="40"/>
      <c r="J1737" s="5" t="s">
        <v>56</v>
      </c>
      <c r="K1737" s="3" t="s">
        <v>77</v>
      </c>
      <c r="L1737" s="9" t="s">
        <v>78</v>
      </c>
      <c r="M1737" s="3" t="s">
        <v>139</v>
      </c>
      <c r="N1737" s="3" t="s">
        <v>447</v>
      </c>
      <c r="O1737" s="3" t="s">
        <v>8157</v>
      </c>
      <c r="P1737" s="3" t="s">
        <v>8158</v>
      </c>
      <c r="Q1737" s="4" t="s">
        <v>8159</v>
      </c>
      <c r="R1737" s="3" t="s">
        <v>479</v>
      </c>
      <c r="S1737" s="3" t="s">
        <v>289</v>
      </c>
      <c r="T1737" s="3" t="s">
        <v>66</v>
      </c>
      <c r="U1737" s="3" t="s">
        <v>8160</v>
      </c>
      <c r="V1737" s="22" t="str">
        <f t="shared" si="175"/>
        <v>RLFO; Hora de aviso: 16:45 23/04/2024; Solución: Migracion de hilos de hilos entre empalmes ; Hora de solución: 16:45 25/04/2024; Causa: Vandalismo</v>
      </c>
      <c r="W1737" s="4" t="s">
        <v>160</v>
      </c>
      <c r="X1737" s="3"/>
      <c r="Y1737" s="3"/>
      <c r="Z1737" s="3" t="s">
        <v>69</v>
      </c>
      <c r="AA1737" s="3" t="s">
        <v>71</v>
      </c>
      <c r="AB1737" s="3">
        <v>0</v>
      </c>
      <c r="AC1737" s="3" t="s">
        <v>70</v>
      </c>
      <c r="AD1737" s="6">
        <v>1.836111111111111</v>
      </c>
      <c r="AE1737" s="7"/>
      <c r="AF1737" s="7"/>
      <c r="AG1737" s="6">
        <f>Tabla4[[#This Row],[Tiempo Parada de Reloj]]+Tabla4[[#This Row],[Tiempo Autorizado por Telefonica (no Máximo)]]</f>
        <v>1.836111111111111</v>
      </c>
      <c r="AH1737" s="7">
        <f t="shared" ca="1" si="172"/>
        <v>0.16388888888888897</v>
      </c>
      <c r="AI1737" s="8">
        <f t="shared" si="173"/>
        <v>44.066666666666663</v>
      </c>
      <c r="AJ1737" s="8">
        <f t="shared" ca="1" si="174"/>
        <v>3.9333333333333353</v>
      </c>
      <c r="AK1737" s="3" t="s">
        <v>120</v>
      </c>
      <c r="AL1737" s="3" t="s">
        <v>70</v>
      </c>
      <c r="AM1737" s="3" t="s">
        <v>72</v>
      </c>
      <c r="AN1737" s="3" t="s">
        <v>120</v>
      </c>
      <c r="AO1737" s="3" t="s">
        <v>87</v>
      </c>
      <c r="AP1737" s="3" t="s">
        <v>87</v>
      </c>
      <c r="AQ1737" s="23">
        <v>45414.431944444441</v>
      </c>
      <c r="AR1737" s="3"/>
      <c r="AS1737" s="23"/>
      <c r="AT1737" s="23"/>
      <c r="AU1737" s="3" t="s">
        <v>455</v>
      </c>
      <c r="AV1737" s="3" t="s">
        <v>8161</v>
      </c>
      <c r="AW1737" s="3" t="s">
        <v>135</v>
      </c>
      <c r="AX1737" s="3">
        <v>3.8803000000000001</v>
      </c>
      <c r="AY1737" s="3">
        <v>-77.022499999999994</v>
      </c>
      <c r="AZ1737" s="8" t="str">
        <f>+CONCATENATE("Reportan apertura en el enlace ",Tabla4[[#This Row],[Enlace]]," en el ",Tabla4[[#This Row],[Distancia óptica]]," ocasionado por ",Tabla4[[#This Row],[Causa del daño]])</f>
        <v>Reportan apertura en el enlace Mov. Juan 23 - Mov Bellavista en el Km 23,6 desde Mov. Juan 23 ocasionado por Vandalismo</v>
      </c>
      <c r="BA1737" s="8" t="str">
        <f>+CONCATENATE("Para dar solución al incidente ",Tabla4[[#This Row],[Solución]])</f>
        <v xml:space="preserve">Para dar solución al incidente Migracion de hilos de hilos entre empalmes </v>
      </c>
      <c r="BB1737" s="3" t="str">
        <f>+_xlfn.CONCAT(Tabla4[[#This Row],[Causa Raiz]]," ",Tabla4[[#This Row],[Solución2]]," (",Tabla4[[#This Row],[Anillo]],"- Cabecera: ",Tabla4[[#This Row],[Cabecera]],"- Operador: ",Tabla4[[#This Row],[Operador]],")")</f>
        <v>Reportan apertura en el enlace Mov. Juan 23 - Mov Bellavista en el Km 23,6 desde Mov. Juan 23 ocasionado por Vandalismo Para dar solución al incidente Migracion de hilos de hilos entre empalmes  (Lineal- Cabecera: Juna 23- Operador: Colombia Telecomunicaciones)</v>
      </c>
    </row>
    <row r="1738" spans="1:54" s="2" customFormat="1" ht="199.5">
      <c r="A1738" s="38">
        <f t="shared" si="171"/>
        <v>1737</v>
      </c>
      <c r="B1738" s="3">
        <v>8535703</v>
      </c>
      <c r="C1738" s="3" t="s">
        <v>163</v>
      </c>
      <c r="D1738" s="23">
        <v>45405.739583333336</v>
      </c>
      <c r="E1738" s="23">
        <v>45405.979166666664</v>
      </c>
      <c r="F1738" s="1">
        <f t="shared" ca="1" si="170"/>
        <v>0.23958333332848269</v>
      </c>
      <c r="G1738" s="3" t="s">
        <v>55</v>
      </c>
      <c r="H1738" s="41"/>
      <c r="I1738" s="40"/>
      <c r="J1738" s="5" t="s">
        <v>56</v>
      </c>
      <c r="K1738" s="3" t="s">
        <v>122</v>
      </c>
      <c r="L1738" s="9" t="s">
        <v>78</v>
      </c>
      <c r="M1738" s="3" t="s">
        <v>123</v>
      </c>
      <c r="N1738" s="3" t="s">
        <v>759</v>
      </c>
      <c r="O1738" s="3" t="s">
        <v>8162</v>
      </c>
      <c r="P1738" s="3" t="s">
        <v>8163</v>
      </c>
      <c r="Q1738" s="4" t="s">
        <v>8164</v>
      </c>
      <c r="R1738" s="3" t="s">
        <v>505</v>
      </c>
      <c r="S1738" s="3" t="s">
        <v>129</v>
      </c>
      <c r="T1738" s="3" t="s">
        <v>256</v>
      </c>
      <c r="U1738" s="3" t="s">
        <v>1378</v>
      </c>
      <c r="V1738" s="22" t="str">
        <f t="shared" si="175"/>
        <v>RDFO; Hora de aviso: 17:45 23/04/2024; Solución: Se refusiona hilo abierto en caja de empalme existente; Hora de solución: 23:30 23/04/2024; Causa: Falla de Empalme de FiOp</v>
      </c>
      <c r="W1738" s="4" t="s">
        <v>132</v>
      </c>
      <c r="X1738" s="3"/>
      <c r="Y1738" s="3"/>
      <c r="Z1738" s="3" t="s">
        <v>69</v>
      </c>
      <c r="AA1738" s="3" t="s">
        <v>70</v>
      </c>
      <c r="AB1738" s="3">
        <v>8535703</v>
      </c>
      <c r="AC1738" s="3" t="s">
        <v>71</v>
      </c>
      <c r="AD1738" s="6">
        <v>3.1944444444444442E-2</v>
      </c>
      <c r="AE1738" s="7"/>
      <c r="AF1738" s="7"/>
      <c r="AG1738" s="6">
        <f>Tabla4[[#This Row],[Tiempo Parada de Reloj]]+Tabla4[[#This Row],[Tiempo Autorizado por Telefonica (no Máximo)]]</f>
        <v>3.1944444444444442E-2</v>
      </c>
      <c r="AH1738" s="7">
        <f t="shared" ca="1" si="172"/>
        <v>0.20763888888403825</v>
      </c>
      <c r="AI1738" s="8">
        <f t="shared" si="173"/>
        <v>0.76666666666666661</v>
      </c>
      <c r="AJ1738" s="8">
        <f t="shared" ca="1" si="174"/>
        <v>4.9833333332169181</v>
      </c>
      <c r="AK1738" s="3" t="s">
        <v>120</v>
      </c>
      <c r="AL1738" s="3" t="s">
        <v>70</v>
      </c>
      <c r="AM1738" s="3" t="s">
        <v>72</v>
      </c>
      <c r="AN1738" s="3" t="s">
        <v>72</v>
      </c>
      <c r="AO1738" s="3" t="s">
        <v>88</v>
      </c>
      <c r="AP1738" s="3" t="s">
        <v>88</v>
      </c>
      <c r="AQ1738" s="23">
        <v>45407.453472222223</v>
      </c>
      <c r="AR1738" s="3"/>
      <c r="AS1738" s="23"/>
      <c r="AT1738" s="23"/>
      <c r="AU1738" s="3" t="s">
        <v>467</v>
      </c>
      <c r="AV1738" s="3" t="s">
        <v>6752</v>
      </c>
      <c r="AW1738" s="3" t="s">
        <v>135</v>
      </c>
      <c r="AX1738" s="3">
        <v>10.744259</v>
      </c>
      <c r="AY1738" s="3">
        <v>-74.912591000000006</v>
      </c>
      <c r="AZ1738" s="8" t="str">
        <f>+CONCATENATE("Reportan apertura en el enlace ",Tabla4[[#This Row],[Enlace]]," en el ",Tabla4[[#This Row],[Distancia óptica]]," ocasionado por ",Tabla4[[#This Row],[Causa del daño]])</f>
        <v>Reportan apertura en el enlace Mov. Puerto Girarldo - Mov. Ponedera en el Km 8,8 desde Baranoa ocasionado por Falla de Empalme de FiOp</v>
      </c>
      <c r="BA1738" s="8" t="str">
        <f>+CONCATENATE("Para dar solución al incidente ",Tabla4[[#This Row],[Solución]])</f>
        <v>Para dar solución al incidente Se refusiona hilo abierto en caja de empalme existente</v>
      </c>
      <c r="BB1738" s="3" t="str">
        <f>+_xlfn.CONCAT(Tabla4[[#This Row],[Causa Raiz]]," ",Tabla4[[#This Row],[Solución2]]," (",Tabla4[[#This Row],[Anillo]],"- Cabecera: ",Tabla4[[#This Row],[Cabecera]],"- Operador: ",Tabla4[[#This Row],[Operador]],")")</f>
        <v>Reportan apertura en el enlace Mov. Puerto Girarldo - Mov. Ponedera en el Km 8,8 desde Baranoa ocasionado por Falla de Empalme de FiOp Para dar solución al incidente Se refusiona hilo abierto en caja de empalme existente (Lineal- Cabecera: Ponedera- Operador: Colombia Telecomunicaciones)</v>
      </c>
    </row>
    <row r="1739" spans="1:54" s="2" customFormat="1" ht="185.25">
      <c r="A1739" s="38">
        <f t="shared" si="171"/>
        <v>1738</v>
      </c>
      <c r="B1739" s="3">
        <v>8536133</v>
      </c>
      <c r="C1739" s="3" t="s">
        <v>92</v>
      </c>
      <c r="D1739" s="23">
        <v>45405.84375</v>
      </c>
      <c r="E1739" s="23">
        <v>45406.125</v>
      </c>
      <c r="F1739" s="1">
        <f t="shared" ca="1" si="170"/>
        <v>0.28125</v>
      </c>
      <c r="G1739" s="3" t="s">
        <v>55</v>
      </c>
      <c r="H1739" s="41"/>
      <c r="I1739" s="40"/>
      <c r="J1739" s="5" t="s">
        <v>56</v>
      </c>
      <c r="K1739" s="3" t="s">
        <v>77</v>
      </c>
      <c r="L1739" s="9" t="s">
        <v>58</v>
      </c>
      <c r="M1739" s="3" t="s">
        <v>79</v>
      </c>
      <c r="N1739" s="3" t="s">
        <v>244</v>
      </c>
      <c r="O1739" s="3" t="s">
        <v>603</v>
      </c>
      <c r="P1739" s="3" t="s">
        <v>8165</v>
      </c>
      <c r="Q1739" s="4" t="s">
        <v>8166</v>
      </c>
      <c r="R1739" s="3" t="s">
        <v>248</v>
      </c>
      <c r="S1739" s="3" t="s">
        <v>249</v>
      </c>
      <c r="T1739" s="3" t="s">
        <v>130</v>
      </c>
      <c r="U1739" s="3" t="s">
        <v>1175</v>
      </c>
      <c r="V1739" s="22" t="str">
        <f t="shared" si="175"/>
        <v>RTNFO; Hora de aviso: 20:15 23/04/2024; Solución: Se rehace una caja de empalme de 48 hilos existente.; Hora de solución: 3:00 24/04/2024; Causa: Plagas</v>
      </c>
      <c r="W1739" s="4" t="s">
        <v>160</v>
      </c>
      <c r="X1739" s="3"/>
      <c r="Y1739" s="3"/>
      <c r="Z1739" s="3" t="s">
        <v>69</v>
      </c>
      <c r="AA1739" s="3" t="s">
        <v>70</v>
      </c>
      <c r="AB1739" s="3" t="s">
        <v>8167</v>
      </c>
      <c r="AC1739" s="3" t="s">
        <v>71</v>
      </c>
      <c r="AD1739" s="6">
        <v>7.7083333333333337E-2</v>
      </c>
      <c r="AE1739" s="7"/>
      <c r="AF1739" s="7"/>
      <c r="AG1739" s="6">
        <f>Tabla4[[#This Row],[Tiempo Parada de Reloj]]+Tabla4[[#This Row],[Tiempo Autorizado por Telefonica (no Máximo)]]</f>
        <v>7.7083333333333337E-2</v>
      </c>
      <c r="AH1739" s="7">
        <f t="shared" ca="1" si="172"/>
        <v>0.20416666666666666</v>
      </c>
      <c r="AI1739" s="8">
        <f t="shared" si="173"/>
        <v>1.85</v>
      </c>
      <c r="AJ1739" s="8">
        <f t="shared" ca="1" si="174"/>
        <v>4.9000000000000004</v>
      </c>
      <c r="AK1739" s="3" t="s">
        <v>120</v>
      </c>
      <c r="AL1739" s="3" t="s">
        <v>70</v>
      </c>
      <c r="AM1739" s="3" t="s">
        <v>72</v>
      </c>
      <c r="AN1739" s="3" t="s">
        <v>72</v>
      </c>
      <c r="AO1739" s="3" t="s">
        <v>88</v>
      </c>
      <c r="AP1739" s="3" t="s">
        <v>88</v>
      </c>
      <c r="AQ1739" s="23">
        <v>45407.871527777781</v>
      </c>
      <c r="AR1739" s="3"/>
      <c r="AS1739" s="23" t="s">
        <v>609</v>
      </c>
      <c r="AT1739" s="23"/>
      <c r="AU1739" s="3" t="s">
        <v>89</v>
      </c>
      <c r="AV1739" s="3" t="s">
        <v>430</v>
      </c>
      <c r="AW1739" s="3" t="s">
        <v>1323</v>
      </c>
      <c r="AX1739" s="3">
        <v>4.3241050000000003</v>
      </c>
      <c r="AY1739" s="3">
        <v>-74.413337999999996</v>
      </c>
      <c r="AZ1739" s="8" t="str">
        <f>+CONCATENATE("Reportan apertura en el enlace ",Tabla4[[#This Row],[Enlace]]," en el ",Tabla4[[#This Row],[Distancia óptica]]," ocasionado por ",Tabla4[[#This Row],[Causa del daño]])</f>
        <v>Reportan apertura en el enlace Fusagasugá - Girardot en el Km 8,4 desde fusagasuga ocasionado por Plagas</v>
      </c>
      <c r="BA1739" s="8" t="str">
        <f>+CONCATENATE("Para dar solución al incidente ",Tabla4[[#This Row],[Solución]])</f>
        <v>Para dar solución al incidente Se rehace una caja de empalme de 48 hilos existente.</v>
      </c>
      <c r="BB1739" s="3" t="str">
        <f>+_xlfn.CONCAT(Tabla4[[#This Row],[Causa Raiz]]," ",Tabla4[[#This Row],[Solución2]]," (",Tabla4[[#This Row],[Anillo]],"- Cabecera: ",Tabla4[[#This Row],[Cabecera]],"- Operador: ",Tabla4[[#This Row],[Operador]],")")</f>
        <v>Reportan apertura en el enlace Fusagasugá - Girardot en el Km 8,4 desde fusagasuga ocasionado por Plagas Para dar solución al incidente Se rehace una caja de empalme de 48 hilos existente. (TRONCAL- Cabecera: Fusagasuga- Operador: Colombia Telecomunicaciones)</v>
      </c>
    </row>
    <row r="1740" spans="1:54" s="2" customFormat="1" ht="185.25">
      <c r="A1740" s="38">
        <f t="shared" si="171"/>
        <v>1739</v>
      </c>
      <c r="B1740" s="3">
        <v>8536145</v>
      </c>
      <c r="C1740" s="3" t="s">
        <v>92</v>
      </c>
      <c r="D1740" s="23">
        <v>45405.84375</v>
      </c>
      <c r="E1740" s="23">
        <v>45406.027777777781</v>
      </c>
      <c r="F1740" s="1">
        <f t="shared" ca="1" si="170"/>
        <v>0.18402777778101154</v>
      </c>
      <c r="G1740" s="3" t="s">
        <v>55</v>
      </c>
      <c r="H1740" s="41"/>
      <c r="I1740" s="40" t="s">
        <v>8168</v>
      </c>
      <c r="J1740" s="5" t="s">
        <v>322</v>
      </c>
      <c r="K1740" s="3" t="s">
        <v>322</v>
      </c>
      <c r="L1740" s="9" t="s">
        <v>58</v>
      </c>
      <c r="M1740" s="3" t="s">
        <v>228</v>
      </c>
      <c r="N1740" s="3" t="s">
        <v>3598</v>
      </c>
      <c r="O1740" s="3" t="s">
        <v>230</v>
      </c>
      <c r="P1740" s="3" t="s">
        <v>8169</v>
      </c>
      <c r="Q1740" s="4" t="s">
        <v>8170</v>
      </c>
      <c r="R1740" s="3" t="s">
        <v>233</v>
      </c>
      <c r="S1740" s="3" t="s">
        <v>328</v>
      </c>
      <c r="T1740" s="3" t="s">
        <v>66</v>
      </c>
      <c r="U1740" s="3" t="s">
        <v>8171</v>
      </c>
      <c r="V1740" s="22" t="str">
        <f t="shared" si="175"/>
        <v>RTNFO; Hora de aviso: 20:15 23/04/2024; Solución: Recuperación de reservas e implementación de caja de empalme; Hora de solución: 0:40 24/04/2024; Causa: Vandalismo</v>
      </c>
      <c r="W1740" s="4" t="s">
        <v>331</v>
      </c>
      <c r="X1740" s="3"/>
      <c r="Y1740" s="3"/>
      <c r="Z1740" s="3" t="s">
        <v>69</v>
      </c>
      <c r="AA1740" s="3" t="s">
        <v>71</v>
      </c>
      <c r="AB1740" s="3">
        <v>0</v>
      </c>
      <c r="AC1740" s="3" t="s">
        <v>71</v>
      </c>
      <c r="AD1740" s="6">
        <v>0</v>
      </c>
      <c r="AE1740" s="7"/>
      <c r="AF1740" s="7"/>
      <c r="AG1740" s="6">
        <f>Tabla4[[#This Row],[Tiempo Parada de Reloj]]+Tabla4[[#This Row],[Tiempo Autorizado por Telefonica (no Máximo)]]</f>
        <v>0</v>
      </c>
      <c r="AH1740" s="7">
        <f t="shared" ca="1" si="172"/>
        <v>0.18402777778101154</v>
      </c>
      <c r="AI1740" s="8">
        <f t="shared" si="173"/>
        <v>0</v>
      </c>
      <c r="AJ1740" s="8">
        <f t="shared" ca="1" si="174"/>
        <v>4.4166666667442769</v>
      </c>
      <c r="AK1740" s="3" t="s">
        <v>120</v>
      </c>
      <c r="AL1740" s="3" t="s">
        <v>70</v>
      </c>
      <c r="AM1740" s="3" t="s">
        <v>72</v>
      </c>
      <c r="AN1740" s="3" t="s">
        <v>72</v>
      </c>
      <c r="AO1740" s="3" t="s">
        <v>87</v>
      </c>
      <c r="AP1740" s="3" t="s">
        <v>87</v>
      </c>
      <c r="AQ1740" s="23">
        <v>45412.539583333331</v>
      </c>
      <c r="AR1740" s="3" t="s">
        <v>235</v>
      </c>
      <c r="AS1740" s="23" t="s">
        <v>236</v>
      </c>
      <c r="AT1740" s="23"/>
      <c r="AU1740" s="3" t="s">
        <v>322</v>
      </c>
      <c r="AV1740" s="3" t="s">
        <v>3598</v>
      </c>
      <c r="AW1740" s="3" t="s">
        <v>1323</v>
      </c>
      <c r="AX1740" s="3">
        <v>11.086898</v>
      </c>
      <c r="AY1740" s="3">
        <v>-74.214539000000002</v>
      </c>
      <c r="AZ1740" s="8" t="str">
        <f>+CONCATENATE("Reportan apertura en el enlace ",Tabla4[[#This Row],[Enlace]]," en el ",Tabla4[[#This Row],[Distancia óptica]]," ocasionado por ",Tabla4[[#This Row],[Causa del daño]])</f>
        <v>Reportan apertura en el enlace Ciénaga - Fundación en el km 19,8 desde Ciénaga ocasionado por Vandalismo</v>
      </c>
      <c r="BA1740" s="8" t="str">
        <f>+CONCATENATE("Para dar solución al incidente ",Tabla4[[#This Row],[Solución]])</f>
        <v>Para dar solución al incidente Recuperación de reservas e implementación de caja de empalme</v>
      </c>
      <c r="BB1740" s="3" t="str">
        <f>+_xlfn.CONCAT(Tabla4[[#This Row],[Causa Raiz]]," ",Tabla4[[#This Row],[Solución2]]," (",Tabla4[[#This Row],[Anillo]],"- Cabecera: ",Tabla4[[#This Row],[Cabecera]],"- Operador: ",Tabla4[[#This Row],[Operador]],")")</f>
        <v>Reportan apertura en el enlace Ciénaga - Fundación en el km 19,8 desde Ciénaga ocasionado por Vandalismo Para dar solución al incidente Recuperación de reservas e implementación de caja de empalme (TRONCAL- Cabecera: FUNDACION- Operador: Ufinet)</v>
      </c>
    </row>
    <row r="1741" spans="1:54" s="2" customFormat="1" ht="185.25">
      <c r="A1741" s="38">
        <f t="shared" si="171"/>
        <v>1740</v>
      </c>
      <c r="B1741" s="3">
        <v>8536279</v>
      </c>
      <c r="C1741" s="3" t="s">
        <v>54</v>
      </c>
      <c r="D1741" s="23">
        <v>45405.909722222219</v>
      </c>
      <c r="E1741" s="23">
        <v>45406</v>
      </c>
      <c r="F1741" s="1">
        <f t="shared" ca="1" si="170"/>
        <v>9.0277777781011537E-2</v>
      </c>
      <c r="G1741" s="3" t="s">
        <v>55</v>
      </c>
      <c r="H1741" s="41"/>
      <c r="I1741" s="40"/>
      <c r="J1741" s="5" t="s">
        <v>56</v>
      </c>
      <c r="K1741" s="3" t="s">
        <v>57</v>
      </c>
      <c r="L1741" s="9" t="s">
        <v>58</v>
      </c>
      <c r="M1741" s="3" t="s">
        <v>59</v>
      </c>
      <c r="N1741" s="3" t="s">
        <v>60</v>
      </c>
      <c r="O1741" s="3" t="s">
        <v>8172</v>
      </c>
      <c r="P1741" s="3" t="s">
        <v>8146</v>
      </c>
      <c r="Q1741" s="4" t="s">
        <v>8173</v>
      </c>
      <c r="R1741" s="3" t="s">
        <v>378</v>
      </c>
      <c r="S1741" s="3" t="s">
        <v>65</v>
      </c>
      <c r="T1741" s="3" t="s">
        <v>276</v>
      </c>
      <c r="U1741" s="3" t="s">
        <v>8174</v>
      </c>
      <c r="V1741" s="22" t="str">
        <f t="shared" si="175"/>
        <v>RLFO; Hora de aviso: 21:50 23/04/2024; Solución: Personal de fo realiza actividades en la OT8534995; Hora de solución: 0:00 24/04/2024; Causa: Intervención de Terceros</v>
      </c>
      <c r="W1741" s="4" t="s">
        <v>949</v>
      </c>
      <c r="X1741" s="3"/>
      <c r="Y1741" s="3"/>
      <c r="Z1741" s="3" t="s">
        <v>69</v>
      </c>
      <c r="AA1741" s="3" t="s">
        <v>71</v>
      </c>
      <c r="AB1741" s="3">
        <v>0</v>
      </c>
      <c r="AC1741" s="3" t="s">
        <v>71</v>
      </c>
      <c r="AD1741" s="6">
        <v>0</v>
      </c>
      <c r="AE1741" s="7"/>
      <c r="AF1741" s="7"/>
      <c r="AG1741" s="6">
        <f>Tabla4[[#This Row],[Tiempo Parada de Reloj]]+Tabla4[[#This Row],[Tiempo Autorizado por Telefonica (no Máximo)]]</f>
        <v>0</v>
      </c>
      <c r="AH1741" s="7">
        <f t="shared" ca="1" si="172"/>
        <v>9.0277777781011537E-2</v>
      </c>
      <c r="AI1741" s="8">
        <f t="shared" si="173"/>
        <v>0</v>
      </c>
      <c r="AJ1741" s="8">
        <f t="shared" ca="1" si="174"/>
        <v>2.1666666667442769</v>
      </c>
      <c r="AK1741" s="3" t="s">
        <v>119</v>
      </c>
      <c r="AL1741" s="3" t="s">
        <v>70</v>
      </c>
      <c r="AM1741" s="3" t="s">
        <v>120</v>
      </c>
      <c r="AN1741" s="3" t="s">
        <v>72</v>
      </c>
      <c r="AO1741" s="3" t="s">
        <v>72</v>
      </c>
      <c r="AP1741" s="3" t="s">
        <v>72</v>
      </c>
      <c r="AQ1741" s="23">
        <v>45406.70208333333</v>
      </c>
      <c r="AR1741" s="3"/>
      <c r="AS1741" s="23"/>
      <c r="AT1741" s="23"/>
      <c r="AU1741" s="3" t="s">
        <v>74</v>
      </c>
      <c r="AV1741" s="3" t="s">
        <v>101</v>
      </c>
      <c r="AW1741" s="3" t="s">
        <v>1323</v>
      </c>
      <c r="AX1741" s="3">
        <v>4.6167999999999996</v>
      </c>
      <c r="AY1741" s="3">
        <v>-74.098600000000005</v>
      </c>
      <c r="AZ1741" s="8" t="str">
        <f>+CONCATENATE("Reportan apertura en el enlace ",Tabla4[[#This Row],[Enlace]]," en el ",Tabla4[[#This Row],[Distancia óptica]]," ocasionado por ",Tabla4[[#This Row],[Causa del daño]])</f>
        <v>Reportan apertura en el enlace Gragorio Magno - Progreso en el km 4,6 desde Bogota centro  ocasionado por Intervención de Terceros</v>
      </c>
      <c r="BA1741" s="8" t="str">
        <f>+CONCATENATE("Para dar solución al incidente ",Tabla4[[#This Row],[Solución]])</f>
        <v>Para dar solución al incidente Personal de fo realiza actividades en la OT8534995</v>
      </c>
      <c r="BB1741" s="3" t="str">
        <f>+_xlfn.CONCAT(Tabla4[[#This Row],[Causa Raiz]]," ",Tabla4[[#This Row],[Solución2]]," (",Tabla4[[#This Row],[Anillo]],"- Cabecera: ",Tabla4[[#This Row],[Cabecera]],"- Operador: ",Tabla4[[#This Row],[Operador]],")")</f>
        <v>Reportan apertura en el enlace Gragorio Magno - Progreso en el km 4,6 desde Bogota centro  ocasionado por Intervención de Terceros Para dar solución al incidente Personal de fo realiza actividades en la OT8534995 (TRONCAL- Cabecera: Bogota- Operador: Colombia Telecomunicaciones)</v>
      </c>
    </row>
    <row r="1742" spans="1:54" s="2" customFormat="1" ht="171">
      <c r="A1742" s="38">
        <f t="shared" si="171"/>
        <v>1741</v>
      </c>
      <c r="B1742" s="3">
        <v>8536968</v>
      </c>
      <c r="C1742" s="3" t="s">
        <v>92</v>
      </c>
      <c r="D1742" s="23">
        <v>45406.197916666664</v>
      </c>
      <c r="E1742" s="23">
        <v>45407.5</v>
      </c>
      <c r="F1742" s="1">
        <f t="shared" ca="1" si="170"/>
        <v>1.3020833333357587</v>
      </c>
      <c r="G1742" s="3" t="s">
        <v>55</v>
      </c>
      <c r="H1742" s="41"/>
      <c r="I1742" s="40"/>
      <c r="J1742" s="5" t="s">
        <v>56</v>
      </c>
      <c r="K1742" s="3" t="s">
        <v>77</v>
      </c>
      <c r="L1742" s="9" t="s">
        <v>58</v>
      </c>
      <c r="M1742" s="3" t="s">
        <v>283</v>
      </c>
      <c r="N1742" s="3" t="s">
        <v>284</v>
      </c>
      <c r="O1742" s="3" t="s">
        <v>895</v>
      </c>
      <c r="P1742" s="3" t="s">
        <v>8175</v>
      </c>
      <c r="Q1742" s="4" t="s">
        <v>8176</v>
      </c>
      <c r="R1742" s="3" t="s">
        <v>1178</v>
      </c>
      <c r="S1742" s="3" t="s">
        <v>249</v>
      </c>
      <c r="T1742" s="3" t="s">
        <v>130</v>
      </c>
      <c r="U1742" s="3" t="s">
        <v>8177</v>
      </c>
      <c r="V1742" s="22" t="str">
        <f t="shared" si="175"/>
        <v>RTNFO; Hora de aviso: 4:45 24/04/2024; Solución: Para dar solucion se refusiono los hilos en caja de empalme existente ; Hora de solución: 12:00 25/04/2024; Causa: Plagas</v>
      </c>
      <c r="W1742" s="4" t="s">
        <v>160</v>
      </c>
      <c r="X1742" s="3"/>
      <c r="Y1742" s="3"/>
      <c r="Z1742" s="3" t="s">
        <v>69</v>
      </c>
      <c r="AA1742" s="3" t="s">
        <v>71</v>
      </c>
      <c r="AB1742" s="3">
        <v>0</v>
      </c>
      <c r="AC1742" s="3" t="s">
        <v>71</v>
      </c>
      <c r="AD1742" s="6">
        <v>1.1354166666666667</v>
      </c>
      <c r="AE1742" s="7"/>
      <c r="AF1742" s="7"/>
      <c r="AG1742" s="6">
        <f>Tabla4[[#This Row],[Tiempo Parada de Reloj]]+Tabla4[[#This Row],[Tiempo Autorizado por Telefonica (no Máximo)]]</f>
        <v>1.1354166666666667</v>
      </c>
      <c r="AH1742" s="7">
        <f t="shared" ca="1" si="172"/>
        <v>0.16666666666909191</v>
      </c>
      <c r="AI1742" s="8">
        <f t="shared" si="173"/>
        <v>27.25</v>
      </c>
      <c r="AJ1742" s="8">
        <f t="shared" ca="1" si="174"/>
        <v>4.0000000000582059</v>
      </c>
      <c r="AK1742" s="3" t="s">
        <v>88</v>
      </c>
      <c r="AL1742" s="3" t="s">
        <v>70</v>
      </c>
      <c r="AM1742" s="3" t="s">
        <v>87</v>
      </c>
      <c r="AN1742" s="3" t="s">
        <v>87</v>
      </c>
      <c r="AO1742" s="3" t="s">
        <v>88</v>
      </c>
      <c r="AP1742" s="3" t="s">
        <v>88</v>
      </c>
      <c r="AQ1742" s="23">
        <v>45409.541666666664</v>
      </c>
      <c r="AR1742" s="66" t="s">
        <v>899</v>
      </c>
      <c r="AS1742" s="23" t="s">
        <v>900</v>
      </c>
      <c r="AT1742" s="23"/>
      <c r="AU1742" s="3" t="s">
        <v>404</v>
      </c>
      <c r="AV1742" s="3" t="s">
        <v>404</v>
      </c>
      <c r="AW1742" s="3" t="s">
        <v>76</v>
      </c>
      <c r="AX1742" s="3">
        <v>4.6969000000000003</v>
      </c>
      <c r="AY1742" s="3">
        <v>-75.611199999999997</v>
      </c>
      <c r="AZ1742" s="8" t="str">
        <f>+CONCATENATE("Reportan apertura en el enlace ",Tabla4[[#This Row],[Enlace]]," en el ",Tabla4[[#This Row],[Distancia óptica]]," ocasionado por ",Tabla4[[#This Row],[Causa del daño]])</f>
        <v>Reportan apertura en el enlace Armenia - Ibagué en el Km 17,6 desde Armenia  ocasionado por Plagas</v>
      </c>
      <c r="BA1742" s="8" t="str">
        <f>+CONCATENATE("Para dar solución al incidente ",Tabla4[[#This Row],[Solución]])</f>
        <v xml:space="preserve">Para dar solución al incidente Para dar solucion se refusiono los hilos en caja de empalme existente </v>
      </c>
      <c r="BB1742" s="3" t="str">
        <f>+_xlfn.CONCAT(Tabla4[[#This Row],[Causa Raiz]]," ",Tabla4[[#This Row],[Solución2]]," (",Tabla4[[#This Row],[Anillo]],"- Cabecera: ",Tabla4[[#This Row],[Cabecera]],"- Operador: ",Tabla4[[#This Row],[Operador]],")")</f>
        <v>Reportan apertura en el enlace Armenia - Ibagué en el Km 17,6 desde Armenia  ocasionado por Plagas Para dar solución al incidente Para dar solucion se refusiono los hilos en caja de empalme existente  (Troncal- Cabecera: Armenia- Operador: Colombia Telecomunicaciones)</v>
      </c>
    </row>
    <row r="1743" spans="1:54" s="2" customFormat="1" ht="185.25">
      <c r="A1743" s="38">
        <f t="shared" si="171"/>
        <v>1742</v>
      </c>
      <c r="B1743" s="3">
        <v>8537051</v>
      </c>
      <c r="C1743" s="3" t="s">
        <v>54</v>
      </c>
      <c r="D1743" s="23">
        <v>45406.246527777781</v>
      </c>
      <c r="E1743" s="23">
        <v>45406.677083333336</v>
      </c>
      <c r="F1743" s="1">
        <f t="shared" ca="1" si="170"/>
        <v>0.43055555555474712</v>
      </c>
      <c r="G1743" s="3" t="s">
        <v>55</v>
      </c>
      <c r="H1743" s="41"/>
      <c r="I1743" s="40"/>
      <c r="J1743" s="5" t="s">
        <v>56</v>
      </c>
      <c r="K1743" s="3" t="s">
        <v>340</v>
      </c>
      <c r="L1743" s="9" t="s">
        <v>58</v>
      </c>
      <c r="M1743" s="3" t="s">
        <v>341</v>
      </c>
      <c r="N1743" s="3" t="s">
        <v>342</v>
      </c>
      <c r="O1743" s="3" t="s">
        <v>5633</v>
      </c>
      <c r="P1743" s="3" t="s">
        <v>8178</v>
      </c>
      <c r="Q1743" s="4" t="s">
        <v>8179</v>
      </c>
      <c r="R1743" s="3" t="s">
        <v>1828</v>
      </c>
      <c r="S1743" s="3" t="s">
        <v>347</v>
      </c>
      <c r="T1743" s="3" t="s">
        <v>513</v>
      </c>
      <c r="U1743" s="3" t="s">
        <v>8180</v>
      </c>
      <c r="V1743" s="22" t="str">
        <f t="shared" si="175"/>
        <v>RLFO; Hora de aviso: 5:55 24/04/2024; Solución: se realiza 2 tendidos, cada tendido 250 mts y  4 empalmes x 24 hilos; Hora de solución: 16:15 24/04/2024; Causa: Desastre Natural</v>
      </c>
      <c r="W1743" s="4" t="s">
        <v>349</v>
      </c>
      <c r="X1743" s="3"/>
      <c r="Y1743" s="3"/>
      <c r="Z1743" s="3" t="s">
        <v>69</v>
      </c>
      <c r="AA1743" s="3" t="s">
        <v>70</v>
      </c>
      <c r="AB1743" s="3" t="s">
        <v>8181</v>
      </c>
      <c r="AC1743" s="3" t="s">
        <v>71</v>
      </c>
      <c r="AD1743" s="6">
        <v>0.25</v>
      </c>
      <c r="AE1743" s="7">
        <v>1.3888888888888888E-2</v>
      </c>
      <c r="AF1743" s="7" t="s">
        <v>703</v>
      </c>
      <c r="AG1743" s="6">
        <f>Tabla4[[#This Row],[Tiempo Parada de Reloj]]+Tabla4[[#This Row],[Tiempo Autorizado por Telefonica (no Máximo)]]</f>
        <v>0.2638888888888889</v>
      </c>
      <c r="AH1743" s="7">
        <f t="shared" ca="1" si="172"/>
        <v>0.18055555555474712</v>
      </c>
      <c r="AI1743" s="8">
        <f t="shared" si="173"/>
        <v>6</v>
      </c>
      <c r="AJ1743" s="8">
        <f t="shared" ca="1" si="174"/>
        <v>4.3333333333139308</v>
      </c>
      <c r="AK1743" s="3" t="s">
        <v>88</v>
      </c>
      <c r="AL1743" s="3" t="s">
        <v>70</v>
      </c>
      <c r="AM1743" s="3" t="s">
        <v>119</v>
      </c>
      <c r="AN1743" s="3" t="s">
        <v>106</v>
      </c>
      <c r="AO1743" s="3" t="s">
        <v>72</v>
      </c>
      <c r="AP1743" s="3" t="s">
        <v>72</v>
      </c>
      <c r="AQ1743" s="23">
        <v>45408.550694444442</v>
      </c>
      <c r="AR1743" s="3"/>
      <c r="AS1743" s="23"/>
      <c r="AT1743" s="23"/>
      <c r="AU1743" s="3" t="s">
        <v>351</v>
      </c>
      <c r="AV1743" s="3" t="s">
        <v>1545</v>
      </c>
      <c r="AW1743" s="3" t="s">
        <v>135</v>
      </c>
      <c r="AX1743" s="3">
        <v>4.4097999999999997</v>
      </c>
      <c r="AY1743" s="3">
        <v>-75.140100000000004</v>
      </c>
      <c r="AZ1743" s="8" t="str">
        <f>+CONCATENATE("Reportan apertura en el enlace ",Tabla4[[#This Row],[Enlace]]," en el ",Tabla4[[#This Row],[Distancia óptica]]," ocasionado por ",Tabla4[[#This Row],[Causa del daño]])</f>
        <v>Reportan apertura en el enlace Chapinero - Margaritas en el km 1,9 desde margaritas ocasionado por Desastre Natural</v>
      </c>
      <c r="BA1743" s="8" t="str">
        <f>+CONCATENATE("Para dar solución al incidente ",Tabla4[[#This Row],[Solución]])</f>
        <v>Para dar solución al incidente se realiza 2 tendidos, cada tendido 250 mts y  4 empalmes x 24 hilos</v>
      </c>
      <c r="BB1743" s="3" t="str">
        <f>+_xlfn.CONCAT(Tabla4[[#This Row],[Causa Raiz]]," ",Tabla4[[#This Row],[Solución2]]," (",Tabla4[[#This Row],[Anillo]],"- Cabecera: ",Tabla4[[#This Row],[Cabecera]],"- Operador: ",Tabla4[[#This Row],[Operador]],")")</f>
        <v>Reportan apertura en el enlace Chapinero - Margaritas en el km 1,9 desde margaritas ocasionado por Desastre Natural Para dar solución al incidente se realiza 2 tendidos, cada tendido 250 mts y  4 empalmes x 24 hilos (Lineal- Cabecera: Chapinero- Operador: Colombia Telecomunicaciones)</v>
      </c>
    </row>
    <row r="1744" spans="1:54" s="2" customFormat="1" ht="213.75">
      <c r="A1744" s="38">
        <f t="shared" si="171"/>
        <v>1743</v>
      </c>
      <c r="B1744" s="3">
        <v>8537144</v>
      </c>
      <c r="C1744" s="3" t="s">
        <v>54</v>
      </c>
      <c r="D1744" s="23">
        <v>45406.291666666664</v>
      </c>
      <c r="E1744" s="23">
        <v>45406.46875</v>
      </c>
      <c r="F1744" s="1">
        <f t="shared" ca="1" si="170"/>
        <v>0.17708333333575865</v>
      </c>
      <c r="G1744" s="3" t="s">
        <v>55</v>
      </c>
      <c r="H1744" s="41"/>
      <c r="I1744" s="40"/>
      <c r="J1744" s="5" t="s">
        <v>56</v>
      </c>
      <c r="K1744" s="3" t="s">
        <v>77</v>
      </c>
      <c r="L1744" s="9" t="s">
        <v>78</v>
      </c>
      <c r="M1744" s="3" t="s">
        <v>745</v>
      </c>
      <c r="N1744" s="3" t="s">
        <v>746</v>
      </c>
      <c r="O1744" s="3" t="s">
        <v>8182</v>
      </c>
      <c r="P1744" s="3" t="s">
        <v>8183</v>
      </c>
      <c r="Q1744" s="4" t="s">
        <v>8184</v>
      </c>
      <c r="R1744" s="3" t="s">
        <v>750</v>
      </c>
      <c r="S1744" s="3" t="s">
        <v>158</v>
      </c>
      <c r="T1744" s="3" t="s">
        <v>66</v>
      </c>
      <c r="U1744" s="3" t="s">
        <v>3137</v>
      </c>
      <c r="V1744" s="22" t="str">
        <f t="shared" si="175"/>
        <v>RLFO; Hora de aviso: 7:00 24/04/2024; Solución: se recupera 30 mts de reserva y se realiza un empalme de 48 hilos; Hora de solución: 11:15 24/04/2024; Causa: Vandalismo</v>
      </c>
      <c r="W1744" s="4" t="s">
        <v>160</v>
      </c>
      <c r="X1744" s="3"/>
      <c r="Y1744" s="3"/>
      <c r="Z1744" s="3" t="s">
        <v>69</v>
      </c>
      <c r="AA1744" s="3" t="s">
        <v>70</v>
      </c>
      <c r="AB1744" s="3">
        <v>8537904</v>
      </c>
      <c r="AC1744" s="3" t="s">
        <v>71</v>
      </c>
      <c r="AD1744" s="6">
        <v>0</v>
      </c>
      <c r="AE1744" s="7">
        <v>1.0416666666666666E-2</v>
      </c>
      <c r="AF1744" s="7" t="s">
        <v>8185</v>
      </c>
      <c r="AG1744" s="6">
        <f>Tabla4[[#This Row],[Tiempo Parada de Reloj]]+Tabla4[[#This Row],[Tiempo Autorizado por Telefonica (no Máximo)]]</f>
        <v>1.0416666666666666E-2</v>
      </c>
      <c r="AH1744" s="7">
        <f t="shared" ca="1" si="172"/>
        <v>0.17708333333575865</v>
      </c>
      <c r="AI1744" s="8">
        <f t="shared" si="173"/>
        <v>0</v>
      </c>
      <c r="AJ1744" s="8">
        <f t="shared" ca="1" si="174"/>
        <v>4.2500000000582077</v>
      </c>
      <c r="AK1744" s="3" t="s">
        <v>119</v>
      </c>
      <c r="AL1744" s="3" t="s">
        <v>71</v>
      </c>
      <c r="AM1744" s="3" t="s">
        <v>69</v>
      </c>
      <c r="AN1744" s="3" t="s">
        <v>119</v>
      </c>
      <c r="AO1744" s="3" t="s">
        <v>72</v>
      </c>
      <c r="AP1744" s="3" t="s">
        <v>72</v>
      </c>
      <c r="AQ1744" s="23">
        <v>45406.929861111108</v>
      </c>
      <c r="AR1744" s="3"/>
      <c r="AS1744" s="23"/>
      <c r="AT1744" s="23"/>
      <c r="AU1744" s="3" t="s">
        <v>752</v>
      </c>
      <c r="AV1744" s="3" t="s">
        <v>5741</v>
      </c>
      <c r="AW1744" s="3" t="s">
        <v>8186</v>
      </c>
      <c r="AX1744" s="3">
        <v>2.9321999999999999</v>
      </c>
      <c r="AY1744" s="3">
        <v>-75.255499999999998</v>
      </c>
      <c r="AZ1744" s="8" t="str">
        <f>+CONCATENATE("Reportan apertura en el enlace ",Tabla4[[#This Row],[Enlace]]," en el ",Tabla4[[#This Row],[Distancia óptica]]," ocasionado por ",Tabla4[[#This Row],[Causa del daño]])</f>
        <v>Reportan apertura en el enlace Mov. Alfonso Lopez - Mov. El Vergel en el Km 3,8 desde Mov. Alfonso Lopez  ocasionado por Vandalismo</v>
      </c>
      <c r="BA1744" s="8" t="str">
        <f>+CONCATENATE("Para dar solución al incidente ",Tabla4[[#This Row],[Solución]])</f>
        <v>Para dar solución al incidente se recupera 30 mts de reserva y se realiza un empalme de 48 hilos</v>
      </c>
      <c r="BB1744" s="3" t="str">
        <f>+_xlfn.CONCAT(Tabla4[[#This Row],[Causa Raiz]]," ",Tabla4[[#This Row],[Solución2]]," (",Tabla4[[#This Row],[Anillo]],"- Cabecera: ",Tabla4[[#This Row],[Cabecera]],"- Operador: ",Tabla4[[#This Row],[Operador]],")")</f>
        <v>Reportan apertura en el enlace Mov. Alfonso Lopez - Mov. El Vergel en el Km 3,8 desde Mov. Alfonso Lopez  ocasionado por Vandalismo Para dar solución al incidente se recupera 30 mts de reserva y se realiza un empalme de 48 hilos (UK TELE HUILA- Cabecera: TELE HUILA- Operador: Colombia Telecomunicaciones)</v>
      </c>
    </row>
    <row r="1745" spans="1:54" s="2" customFormat="1" ht="213.75">
      <c r="A1745" s="38">
        <f t="shared" si="171"/>
        <v>1744</v>
      </c>
      <c r="B1745" s="3">
        <v>8537251</v>
      </c>
      <c r="C1745" s="3" t="s">
        <v>163</v>
      </c>
      <c r="D1745" s="23">
        <v>45406.333333333336</v>
      </c>
      <c r="E1745" s="23">
        <v>45406.791666666664</v>
      </c>
      <c r="F1745" s="1">
        <f t="shared" ca="1" si="170"/>
        <v>0.45833333332848269</v>
      </c>
      <c r="G1745" s="3" t="s">
        <v>55</v>
      </c>
      <c r="H1745" s="41"/>
      <c r="I1745" s="40"/>
      <c r="J1745" s="5" t="s">
        <v>56</v>
      </c>
      <c r="K1745" s="3" t="s">
        <v>77</v>
      </c>
      <c r="L1745" s="9" t="s">
        <v>78</v>
      </c>
      <c r="M1745" s="3" t="s">
        <v>79</v>
      </c>
      <c r="N1745" s="3" t="s">
        <v>308</v>
      </c>
      <c r="O1745" s="3" t="s">
        <v>8187</v>
      </c>
      <c r="P1745" s="3" t="s">
        <v>8188</v>
      </c>
      <c r="Q1745" s="4" t="s">
        <v>8189</v>
      </c>
      <c r="R1745" s="3" t="s">
        <v>248</v>
      </c>
      <c r="S1745" s="3" t="s">
        <v>249</v>
      </c>
      <c r="T1745" s="3" t="s">
        <v>211</v>
      </c>
      <c r="U1745" s="3" t="s">
        <v>8190</v>
      </c>
      <c r="V1745" s="22" t="str">
        <f t="shared" si="175"/>
        <v>RDFO; Hora de aviso: 8:00 24/04/2024; Solución: Se realiza tendido de 300 metros de F.O de 36 hilos y se crean dos empalmes de 48 hilos ; Hora de solución: 19:00 24/04/2024; Causa: Podas</v>
      </c>
      <c r="W1745" s="4" t="s">
        <v>160</v>
      </c>
      <c r="X1745" s="3"/>
      <c r="Y1745" s="3"/>
      <c r="Z1745" s="3" t="s">
        <v>69</v>
      </c>
      <c r="AA1745" s="3" t="s">
        <v>70</v>
      </c>
      <c r="AB1745" s="3">
        <v>8537087</v>
      </c>
      <c r="AC1745" s="3" t="s">
        <v>71</v>
      </c>
      <c r="AD1745" s="6">
        <v>0.25</v>
      </c>
      <c r="AE1745" s="7"/>
      <c r="AF1745" s="7"/>
      <c r="AG1745" s="6">
        <f>Tabla4[[#This Row],[Tiempo Parada de Reloj]]+Tabla4[[#This Row],[Tiempo Autorizado por Telefonica (no Máximo)]]</f>
        <v>0.25</v>
      </c>
      <c r="AH1745" s="7">
        <f t="shared" ca="1" si="172"/>
        <v>0.20833333332848269</v>
      </c>
      <c r="AI1745" s="8">
        <f t="shared" si="173"/>
        <v>6</v>
      </c>
      <c r="AJ1745" s="8">
        <f t="shared" ca="1" si="174"/>
        <v>4.9999999998835847</v>
      </c>
      <c r="AK1745" s="3" t="s">
        <v>119</v>
      </c>
      <c r="AL1745" s="3" t="s">
        <v>70</v>
      </c>
      <c r="AM1745" s="3" t="s">
        <v>106</v>
      </c>
      <c r="AN1745" s="3" t="s">
        <v>106</v>
      </c>
      <c r="AO1745" s="3" t="s">
        <v>88</v>
      </c>
      <c r="AP1745" s="3" t="s">
        <v>88</v>
      </c>
      <c r="AQ1745" s="23">
        <v>45407.887499999997</v>
      </c>
      <c r="AR1745" s="3"/>
      <c r="AS1745" s="23"/>
      <c r="AT1745" s="23"/>
      <c r="AU1745" s="3" t="s">
        <v>710</v>
      </c>
      <c r="AV1745" s="3" t="s">
        <v>1363</v>
      </c>
      <c r="AW1745" s="3" t="s">
        <v>1311</v>
      </c>
      <c r="AX1745" s="3">
        <v>4.3174900000000003</v>
      </c>
      <c r="AY1745" s="3">
        <v>-74.820030000000003</v>
      </c>
      <c r="AZ1745" s="8" t="str">
        <f>+CONCATENATE("Reportan apertura en el enlace ",Tabla4[[#This Row],[Enlace]]," en el ",Tabla4[[#This Row],[Distancia óptica]]," ocasionado por ",Tabla4[[#This Row],[Causa del daño]])</f>
        <v>Reportan apertura en el enlace Mov. Girardot centro - Mov. Cerro Perico en el Km 3,6 desde Girardot Centro ocasionado por Podas</v>
      </c>
      <c r="BA1745" s="8" t="str">
        <f>+CONCATENATE("Para dar solución al incidente ",Tabla4[[#This Row],[Solución]])</f>
        <v xml:space="preserve">Para dar solución al incidente Se realiza tendido de 300 metros de F.O de 36 hilos y se crean dos empalmes de 48 hilos </v>
      </c>
      <c r="BB1745" s="3" t="str">
        <f>+_xlfn.CONCAT(Tabla4[[#This Row],[Causa Raiz]]," ",Tabla4[[#This Row],[Solución2]]," (",Tabla4[[#This Row],[Anillo]],"- Cabecera: ",Tabla4[[#This Row],[Cabecera]],"- Operador: ",Tabla4[[#This Row],[Operador]],")")</f>
        <v>Reportan apertura en el enlace Mov. Girardot centro - Mov. Cerro Perico en el Km 3,6 desde Girardot Centro ocasionado por Podas Para dar solución al incidente Se realiza tendido de 300 metros de F.O de 36 hilos y se crean dos empalmes de 48 hilos  (UK- Cabecera: Girardot Centro- Operador: Colombia Telecomunicaciones)</v>
      </c>
    </row>
    <row r="1746" spans="1:54" s="2" customFormat="1" ht="185.25">
      <c r="A1746" s="38">
        <f t="shared" si="171"/>
        <v>1745</v>
      </c>
      <c r="B1746" s="3">
        <v>8537339</v>
      </c>
      <c r="C1746" s="3" t="s">
        <v>54</v>
      </c>
      <c r="D1746" s="23">
        <v>45406.347222222219</v>
      </c>
      <c r="E1746" s="23">
        <v>45406.625</v>
      </c>
      <c r="F1746" s="1">
        <f t="shared" ref="F1746:F1809" ca="1" si="176">IF(ISBLANK(E1746),IF(ISBLANK(D1746),0,NOW()-D1746),E1746-D1746)</f>
        <v>0.27777777778101154</v>
      </c>
      <c r="G1746" s="3" t="s">
        <v>55</v>
      </c>
      <c r="H1746" s="41"/>
      <c r="I1746" s="40"/>
      <c r="J1746" s="5" t="s">
        <v>56</v>
      </c>
      <c r="K1746" s="3" t="s">
        <v>340</v>
      </c>
      <c r="L1746" s="9" t="s">
        <v>78</v>
      </c>
      <c r="M1746" s="3" t="s">
        <v>341</v>
      </c>
      <c r="N1746" s="3" t="s">
        <v>342</v>
      </c>
      <c r="O1746" s="3" t="s">
        <v>8191</v>
      </c>
      <c r="P1746" s="3" t="s">
        <v>8192</v>
      </c>
      <c r="Q1746" s="4" t="s">
        <v>8193</v>
      </c>
      <c r="R1746" s="3" t="s">
        <v>1828</v>
      </c>
      <c r="S1746" s="3" t="s">
        <v>347</v>
      </c>
      <c r="T1746" s="3" t="s">
        <v>66</v>
      </c>
      <c r="U1746" s="3" t="s">
        <v>8194</v>
      </c>
      <c r="V1746" s="22" t="str">
        <f t="shared" si="175"/>
        <v>RLFO; Hora de aviso: 8:20 24/04/2024; Solución: se recupera 40 mts de reserva y se realiza un empalme de 48 hilos; Hora de solución: 15:00 24/04/2024; Causa: Vandalismo</v>
      </c>
      <c r="W1746" s="4" t="s">
        <v>349</v>
      </c>
      <c r="X1746" s="3"/>
      <c r="Y1746" s="3"/>
      <c r="Z1746" s="3" t="s">
        <v>69</v>
      </c>
      <c r="AA1746" s="3" t="s">
        <v>70</v>
      </c>
      <c r="AB1746" s="3">
        <v>8536925</v>
      </c>
      <c r="AC1746" s="3" t="s">
        <v>71</v>
      </c>
      <c r="AD1746" s="6">
        <v>0.1111111111111111</v>
      </c>
      <c r="AE1746" s="7"/>
      <c r="AF1746" s="7"/>
      <c r="AG1746" s="6">
        <f>Tabla4[[#This Row],[Tiempo Parada de Reloj]]+Tabla4[[#This Row],[Tiempo Autorizado por Telefonica (no Máximo)]]</f>
        <v>0.1111111111111111</v>
      </c>
      <c r="AH1746" s="7">
        <f t="shared" ca="1" si="172"/>
        <v>0.16666666666990043</v>
      </c>
      <c r="AI1746" s="8">
        <f t="shared" si="173"/>
        <v>2.6666666666666665</v>
      </c>
      <c r="AJ1746" s="8">
        <f t="shared" ca="1" si="174"/>
        <v>4.0000000000776108</v>
      </c>
      <c r="AK1746" s="3" t="s">
        <v>119</v>
      </c>
      <c r="AL1746" s="3" t="s">
        <v>70</v>
      </c>
      <c r="AM1746" s="3" t="s">
        <v>106</v>
      </c>
      <c r="AN1746" s="3" t="s">
        <v>106</v>
      </c>
      <c r="AO1746" s="3" t="s">
        <v>88</v>
      </c>
      <c r="AP1746" s="3" t="s">
        <v>88</v>
      </c>
      <c r="AQ1746" s="23">
        <v>45411.470833333333</v>
      </c>
      <c r="AR1746" s="3"/>
      <c r="AS1746" s="23"/>
      <c r="AT1746" s="23"/>
      <c r="AU1746" s="3" t="s">
        <v>351</v>
      </c>
      <c r="AV1746" s="3" t="s">
        <v>8195</v>
      </c>
      <c r="AW1746" s="3" t="s">
        <v>1311</v>
      </c>
      <c r="AX1746" s="3">
        <v>4.4379999999999997</v>
      </c>
      <c r="AY1746" s="3">
        <v>-75.242000000000004</v>
      </c>
      <c r="AZ1746" s="8" t="str">
        <f>+CONCATENATE("Reportan apertura en el enlace ",Tabla4[[#This Row],[Enlace]]," en el ",Tabla4[[#This Row],[Distancia óptica]]," ocasionado por ",Tabla4[[#This Row],[Causa del daño]])</f>
        <v>Reportan apertura en el enlace Mov. Miramar - Mov. Eduardo Santos en el Km 1,5 desde Mov. Miramar ocasionado por Vandalismo</v>
      </c>
      <c r="BA1746" s="8" t="str">
        <f>+CONCATENATE("Para dar solución al incidente ",Tabla4[[#This Row],[Solución]])</f>
        <v>Para dar solución al incidente se recupera 40 mts de reserva y se realiza un empalme de 48 hilos</v>
      </c>
      <c r="BB1746" s="3" t="str">
        <f>+_xlfn.CONCAT(Tabla4[[#This Row],[Causa Raiz]]," ",Tabla4[[#This Row],[Solución2]]," (",Tabla4[[#This Row],[Anillo]],"- Cabecera: ",Tabla4[[#This Row],[Cabecera]],"- Operador: ",Tabla4[[#This Row],[Operador]],")")</f>
        <v>Reportan apertura en el enlace Mov. Miramar - Mov. Eduardo Santos en el Km 1,5 desde Mov. Miramar ocasionado por Vandalismo Para dar solución al incidente se recupera 40 mts de reserva y se realiza un empalme de 48 hilos (UK- Cabecera: Miramar- Operador: Colombia Telecomunicaciones)</v>
      </c>
    </row>
    <row r="1747" spans="1:54" s="2" customFormat="1" ht="171">
      <c r="A1747" s="38">
        <f t="shared" si="171"/>
        <v>1746</v>
      </c>
      <c r="B1747" s="3">
        <v>8537498</v>
      </c>
      <c r="C1747" s="3" t="s">
        <v>163</v>
      </c>
      <c r="D1747" s="23">
        <v>45406.388888888891</v>
      </c>
      <c r="E1747" s="23">
        <v>45406.520833333336</v>
      </c>
      <c r="F1747" s="1">
        <f t="shared" ca="1" si="176"/>
        <v>0.13194444444525288</v>
      </c>
      <c r="G1747" s="3" t="s">
        <v>55</v>
      </c>
      <c r="H1747" s="41"/>
      <c r="I1747" s="40"/>
      <c r="J1747" s="5" t="s">
        <v>56</v>
      </c>
      <c r="K1747" s="3" t="s">
        <v>77</v>
      </c>
      <c r="L1747" s="9" t="s">
        <v>58</v>
      </c>
      <c r="M1747" s="3" t="s">
        <v>656</v>
      </c>
      <c r="N1747" s="3" t="s">
        <v>657</v>
      </c>
      <c r="O1747" s="3" t="s">
        <v>658</v>
      </c>
      <c r="P1747" s="3" t="s">
        <v>8196</v>
      </c>
      <c r="Q1747" s="4" t="s">
        <v>8197</v>
      </c>
      <c r="R1747" s="3" t="s">
        <v>796</v>
      </c>
      <c r="S1747" s="3" t="s">
        <v>249</v>
      </c>
      <c r="T1747" s="3" t="s">
        <v>116</v>
      </c>
      <c r="U1747" s="3" t="s">
        <v>8198</v>
      </c>
      <c r="V1747" s="22" t="str">
        <f t="shared" si="175"/>
        <v>RDFO; Hora de aviso: 9:20 24/04/2024; Solución: Se instala caja de empalme de 48 hilos y se fusionan 36 hilos ; Hora de solución: 12:30 24/04/2024; Causa: Hurto</v>
      </c>
      <c r="W1747" s="4" t="s">
        <v>160</v>
      </c>
      <c r="X1747" s="3"/>
      <c r="Y1747" s="3"/>
      <c r="Z1747" s="3" t="s">
        <v>69</v>
      </c>
      <c r="AA1747" s="3" t="s">
        <v>70</v>
      </c>
      <c r="AB1747" s="3">
        <v>0</v>
      </c>
      <c r="AC1747" s="3" t="s">
        <v>71</v>
      </c>
      <c r="AD1747" s="6">
        <v>0</v>
      </c>
      <c r="AE1747" s="7"/>
      <c r="AF1747" s="7"/>
      <c r="AG1747" s="6">
        <f>Tabla4[[#This Row],[Tiempo Parada de Reloj]]+Tabla4[[#This Row],[Tiempo Autorizado por Telefonica (no Máximo)]]</f>
        <v>0</v>
      </c>
      <c r="AH1747" s="7">
        <f t="shared" ca="1" si="172"/>
        <v>0.13194444444525288</v>
      </c>
      <c r="AI1747" s="8">
        <f t="shared" si="173"/>
        <v>0</v>
      </c>
      <c r="AJ1747" s="8">
        <f t="shared" ca="1" si="174"/>
        <v>3.1666666666860692</v>
      </c>
      <c r="AK1747" s="3" t="s">
        <v>119</v>
      </c>
      <c r="AL1747" s="3" t="s">
        <v>71</v>
      </c>
      <c r="AM1747" s="3" t="s">
        <v>69</v>
      </c>
      <c r="AN1747" s="3" t="s">
        <v>119</v>
      </c>
      <c r="AO1747" s="3" t="s">
        <v>88</v>
      </c>
      <c r="AP1747" s="3" t="s">
        <v>88</v>
      </c>
      <c r="AQ1747" s="23">
        <v>45407.90347222222</v>
      </c>
      <c r="AR1747" s="3"/>
      <c r="AS1747" s="23"/>
      <c r="AT1747" s="23"/>
      <c r="AU1747" s="3" t="s">
        <v>862</v>
      </c>
      <c r="AV1747" s="3" t="s">
        <v>657</v>
      </c>
      <c r="AW1747" s="3" t="s">
        <v>1323</v>
      </c>
      <c r="AX1747" s="3">
        <v>5.2931999999999997</v>
      </c>
      <c r="AY1747" s="3">
        <v>-75.660899999999998</v>
      </c>
      <c r="AZ1747" s="8" t="str">
        <f>+CONCATENATE("Reportan apertura en el enlace ",Tabla4[[#This Row],[Enlace]]," en el ",Tabla4[[#This Row],[Distancia óptica]]," ocasionado por ",Tabla4[[#This Row],[Causa del daño]])</f>
        <v>Reportan apertura en el enlace Manizales - Supía en el Km 60,2 desde Manizales ocasionado por Hurto</v>
      </c>
      <c r="BA1747" s="8" t="str">
        <f>+CONCATENATE("Para dar solución al incidente ",Tabla4[[#This Row],[Solución]])</f>
        <v xml:space="preserve">Para dar solución al incidente Se instala caja de empalme de 48 hilos y se fusionan 36 hilos </v>
      </c>
      <c r="BB1747" s="3" t="str">
        <f>+_xlfn.CONCAT(Tabla4[[#This Row],[Causa Raiz]]," ",Tabla4[[#This Row],[Solución2]]," (",Tabla4[[#This Row],[Anillo]],"- Cabecera: ",Tabla4[[#This Row],[Cabecera]],"- Operador: ",Tabla4[[#This Row],[Operador]],")")</f>
        <v>Reportan apertura en el enlace Manizales - Supía en el Km 60,2 desde Manizales ocasionado por Hurto Para dar solución al incidente Se instala caja de empalme de 48 hilos y se fusionan 36 hilos  (TRONCAL- Cabecera: MANIZALES- Operador: Colombia Telecomunicaciones)</v>
      </c>
    </row>
    <row r="1748" spans="1:54" s="2" customFormat="1" ht="199.5">
      <c r="A1748" s="38">
        <f t="shared" si="171"/>
        <v>1747</v>
      </c>
      <c r="B1748" s="3">
        <v>8537492</v>
      </c>
      <c r="C1748" s="3" t="s">
        <v>92</v>
      </c>
      <c r="D1748" s="23">
        <v>45406.388888888891</v>
      </c>
      <c r="E1748" s="23">
        <v>45406.527777777781</v>
      </c>
      <c r="F1748" s="1">
        <f t="shared" ca="1" si="176"/>
        <v>0.13888888889050577</v>
      </c>
      <c r="G1748" s="3" t="s">
        <v>55</v>
      </c>
      <c r="H1748" s="41"/>
      <c r="I1748" s="40"/>
      <c r="J1748" s="5" t="s">
        <v>56</v>
      </c>
      <c r="K1748" s="3" t="s">
        <v>122</v>
      </c>
      <c r="L1748" s="9" t="s">
        <v>58</v>
      </c>
      <c r="M1748" s="3" t="s">
        <v>644</v>
      </c>
      <c r="N1748" s="3" t="s">
        <v>645</v>
      </c>
      <c r="O1748" s="3" t="s">
        <v>8199</v>
      </c>
      <c r="P1748" s="3" t="s">
        <v>8200</v>
      </c>
      <c r="Q1748" s="4" t="s">
        <v>8201</v>
      </c>
      <c r="R1748" s="3" t="s">
        <v>805</v>
      </c>
      <c r="S1748" s="3" t="s">
        <v>129</v>
      </c>
      <c r="T1748" s="3" t="s">
        <v>66</v>
      </c>
      <c r="U1748" s="3" t="s">
        <v>8202</v>
      </c>
      <c r="V1748" s="22" t="str">
        <f t="shared" si="175"/>
        <v>RTNFO; Hora de aviso: 9:20 24/04/2024; Solución: se realiza recuperacion de 50 mts de rserva de 36H y 1 empalme de 36 hilos; Hora de solución: 12:40 24/04/2024; Causa: Vandalismo</v>
      </c>
      <c r="W1748" s="4" t="s">
        <v>132</v>
      </c>
      <c r="X1748" s="3"/>
      <c r="Y1748" s="3"/>
      <c r="Z1748" s="3" t="s">
        <v>69</v>
      </c>
      <c r="AA1748" s="3" t="s">
        <v>70</v>
      </c>
      <c r="AB1748" s="3">
        <v>8537492</v>
      </c>
      <c r="AC1748" s="3" t="s">
        <v>71</v>
      </c>
      <c r="AD1748" s="6">
        <v>0</v>
      </c>
      <c r="AE1748" s="7"/>
      <c r="AF1748" s="7"/>
      <c r="AG1748" s="6">
        <f>Tabla4[[#This Row],[Tiempo Parada de Reloj]]+Tabla4[[#This Row],[Tiempo Autorizado por Telefonica (no Máximo)]]</f>
        <v>0</v>
      </c>
      <c r="AH1748" s="7">
        <f t="shared" ca="1" si="172"/>
        <v>0.13888888889050577</v>
      </c>
      <c r="AI1748" s="8">
        <f t="shared" si="173"/>
        <v>0</v>
      </c>
      <c r="AJ1748" s="8">
        <f t="shared" ca="1" si="174"/>
        <v>3.3333333333721384</v>
      </c>
      <c r="AK1748" s="3" t="s">
        <v>119</v>
      </c>
      <c r="AL1748" s="3" t="s">
        <v>71</v>
      </c>
      <c r="AM1748" s="3" t="s">
        <v>69</v>
      </c>
      <c r="AN1748" s="3" t="s">
        <v>119</v>
      </c>
      <c r="AO1748" s="3" t="s">
        <v>88</v>
      </c>
      <c r="AP1748" s="3" t="s">
        <v>88</v>
      </c>
      <c r="AQ1748" s="23">
        <v>45407.836805555555</v>
      </c>
      <c r="AR1748" s="3"/>
      <c r="AS1748" s="23"/>
      <c r="AT1748" s="23"/>
      <c r="AU1748" s="3" t="s">
        <v>655</v>
      </c>
      <c r="AV1748" s="3" t="s">
        <v>645</v>
      </c>
      <c r="AW1748" s="3" t="s">
        <v>1323</v>
      </c>
      <c r="AX1748" s="3">
        <v>3.4005999999999998</v>
      </c>
      <c r="AY1748" s="3">
        <v>-76.5471</v>
      </c>
      <c r="AZ1748" s="8" t="str">
        <f>+CONCATENATE("Reportan apertura en el enlace ",Tabla4[[#This Row],[Enlace]]," en el ",Tabla4[[#This Row],[Distancia óptica]]," ocasionado por ",Tabla4[[#This Row],[Causa del daño]])</f>
        <v>Reportan apertura en el enlace Caucasia - Montería en el Km 50,2 desde Monteria ocasionado por Vandalismo</v>
      </c>
      <c r="BA1748" s="8" t="str">
        <f>+CONCATENATE("Para dar solución al incidente ",Tabla4[[#This Row],[Solución]])</f>
        <v>Para dar solución al incidente se realiza recuperacion de 50 mts de rserva de 36H y 1 empalme de 36 hilos</v>
      </c>
      <c r="BB1748" s="3" t="str">
        <f>+_xlfn.CONCAT(Tabla4[[#This Row],[Causa Raiz]]," ",Tabla4[[#This Row],[Solución2]]," (",Tabla4[[#This Row],[Anillo]],"- Cabecera: ",Tabla4[[#This Row],[Cabecera]],"- Operador: ",Tabla4[[#This Row],[Operador]],")")</f>
        <v>Reportan apertura en el enlace Caucasia - Montería en el Km 50,2 desde Monteria ocasionado por Vandalismo Para dar solución al incidente se realiza recuperacion de 50 mts de rserva de 36H y 1 empalme de 36 hilos (TRONCAL- Cabecera: MONTERIA- Operador: Colombia Telecomunicaciones)</v>
      </c>
    </row>
    <row r="1749" spans="1:54" s="2" customFormat="1" ht="285">
      <c r="A1749" s="38">
        <f t="shared" si="171"/>
        <v>1748</v>
      </c>
      <c r="B1749" s="3">
        <v>8537550</v>
      </c>
      <c r="C1749" s="3" t="s">
        <v>163</v>
      </c>
      <c r="D1749" s="23">
        <v>45406.416666666664</v>
      </c>
      <c r="E1749" s="23">
        <v>45406.65625</v>
      </c>
      <c r="F1749" s="1">
        <f t="shared" ca="1" si="176"/>
        <v>0.23958333333575865</v>
      </c>
      <c r="G1749" s="3" t="s">
        <v>55</v>
      </c>
      <c r="H1749" s="41"/>
      <c r="I1749" s="40"/>
      <c r="J1749" s="5" t="s">
        <v>56</v>
      </c>
      <c r="K1749" s="3" t="s">
        <v>138</v>
      </c>
      <c r="L1749" s="9" t="s">
        <v>58</v>
      </c>
      <c r="M1749" s="3" t="s">
        <v>139</v>
      </c>
      <c r="N1749" s="3" t="s">
        <v>140</v>
      </c>
      <c r="O1749" s="3" t="s">
        <v>8203</v>
      </c>
      <c r="P1749" s="3" t="s">
        <v>8204</v>
      </c>
      <c r="Q1749" s="4" t="s">
        <v>8205</v>
      </c>
      <c r="R1749" s="3" t="s">
        <v>144</v>
      </c>
      <c r="S1749" s="3" t="s">
        <v>145</v>
      </c>
      <c r="T1749" s="3" t="s">
        <v>176</v>
      </c>
      <c r="U1749" s="3" t="s">
        <v>8206</v>
      </c>
      <c r="V1749" s="22" t="str">
        <f t="shared" si="175"/>
        <v>RDFO; Hora de aviso: 10:00 24/04/2024; Solución: Se recupera un total de 40 m de reserva de F.O de 36 hilos  y se instala una cajas de empalmes 48 hilos, adicional  se crea una segunda caja de empalme a 50 metros para sangrar Cable y dar cotinuidad a los hilos del SDH.; Hora de solución: 15:45 24/04/2024; Causa: Intervención de Terceros. No Identificados</v>
      </c>
      <c r="W1749" s="4" t="s">
        <v>199</v>
      </c>
      <c r="X1749" s="3"/>
      <c r="Y1749" s="3"/>
      <c r="Z1749" s="3" t="s">
        <v>69</v>
      </c>
      <c r="AA1749" s="3" t="s">
        <v>71</v>
      </c>
      <c r="AB1749" s="3">
        <v>0</v>
      </c>
      <c r="AC1749" s="3" t="s">
        <v>71</v>
      </c>
      <c r="AD1749" s="6">
        <v>7.2916666666666671E-2</v>
      </c>
      <c r="AE1749" s="7"/>
      <c r="AF1749" s="7"/>
      <c r="AG1749" s="6">
        <f>Tabla4[[#This Row],[Tiempo Parada de Reloj]]+Tabla4[[#This Row],[Tiempo Autorizado por Telefonica (no Máximo)]]</f>
        <v>7.2916666666666671E-2</v>
      </c>
      <c r="AH1749" s="7">
        <f t="shared" ca="1" si="172"/>
        <v>0.16666666666909197</v>
      </c>
      <c r="AI1749" s="8">
        <f t="shared" si="173"/>
        <v>1.75</v>
      </c>
      <c r="AJ1749" s="8">
        <f t="shared" ca="1" si="174"/>
        <v>4.0000000000582077</v>
      </c>
      <c r="AK1749" s="3" t="s">
        <v>87</v>
      </c>
      <c r="AL1749" s="3" t="s">
        <v>70</v>
      </c>
      <c r="AM1749" s="3" t="s">
        <v>106</v>
      </c>
      <c r="AN1749" s="3" t="s">
        <v>106</v>
      </c>
      <c r="AO1749" s="3" t="s">
        <v>72</v>
      </c>
      <c r="AP1749" s="3" t="s">
        <v>72</v>
      </c>
      <c r="AQ1749" s="23">
        <v>45410.925000000003</v>
      </c>
      <c r="AR1749" s="3"/>
      <c r="AS1749" s="23"/>
      <c r="AT1749" s="23"/>
      <c r="AU1749" s="3" t="s">
        <v>200</v>
      </c>
      <c r="AV1749" s="3" t="s">
        <v>791</v>
      </c>
      <c r="AW1749" s="3" t="s">
        <v>1323</v>
      </c>
      <c r="AX1749" s="3">
        <v>3.4607000000000001</v>
      </c>
      <c r="AY1749" s="3">
        <v>-76.546899999999994</v>
      </c>
      <c r="AZ1749" s="8" t="str">
        <f>+CONCATENATE("Reportan apertura en el enlace ",Tabla4[[#This Row],[Enlace]]," en el ",Tabla4[[#This Row],[Distancia óptica]]," ocasionado por ",Tabla4[[#This Row],[Causa del daño]])</f>
        <v>Reportan apertura en el enlace Cali - Colon en el Km 5,1 desde Cali Centro ocasionado por Intervención de Terceros. No Identificados</v>
      </c>
      <c r="BA1749" s="8" t="str">
        <f>+CONCATENATE("Para dar solución al incidente ",Tabla4[[#This Row],[Solución]])</f>
        <v>Para dar solución al incidente Se recupera un total de 40 m de reserva de F.O de 36 hilos  y se instala una cajas de empalmes 48 hilos, adicional  se crea una segunda caja de empalme a 50 metros para sangrar Cable y dar cotinuidad a los hilos del SDH.</v>
      </c>
      <c r="BB1749" s="3" t="str">
        <f>+_xlfn.CONCAT(Tabla4[[#This Row],[Causa Raiz]]," ",Tabla4[[#This Row],[Solución2]]," (",Tabla4[[#This Row],[Anillo]],"- Cabecera: ",Tabla4[[#This Row],[Cabecera]],"- Operador: ",Tabla4[[#This Row],[Operador]],")")</f>
        <v>Reportan apertura en el enlace Cali - Colon en el Km 5,1 desde Cali Centro ocasionado por Intervención de Terceros. No Identificados Para dar solución al incidente Se recupera un total de 40 m de reserva de F.O de 36 hilos  y se instala una cajas de empalmes 48 hilos, adicional  se crea una segunda caja de empalme a 50 metros para sangrar Cable y dar cotinuidad a los hilos del SDH. (TRONCAL- Cabecera: Cali Centro- Operador: Colombia Telecomunicaciones)</v>
      </c>
    </row>
    <row r="1750" spans="1:54" s="2" customFormat="1" ht="242.25">
      <c r="A1750" s="38">
        <f t="shared" si="171"/>
        <v>1749</v>
      </c>
      <c r="B1750" s="3">
        <v>8538162</v>
      </c>
      <c r="C1750" s="3" t="s">
        <v>163</v>
      </c>
      <c r="D1750" s="23">
        <v>45406.541666666664</v>
      </c>
      <c r="E1750" s="23">
        <v>45427.625</v>
      </c>
      <c r="F1750" s="1">
        <f t="shared" ca="1" si="176"/>
        <v>21.083333333335759</v>
      </c>
      <c r="G1750" s="3" t="s">
        <v>55</v>
      </c>
      <c r="H1750" s="41"/>
      <c r="I1750" s="40"/>
      <c r="J1750" s="5" t="s">
        <v>56</v>
      </c>
      <c r="K1750" s="3" t="s">
        <v>203</v>
      </c>
      <c r="L1750" s="9" t="s">
        <v>78</v>
      </c>
      <c r="M1750" s="3" t="s">
        <v>79</v>
      </c>
      <c r="N1750" s="3" t="s">
        <v>8207</v>
      </c>
      <c r="O1750" s="3" t="s">
        <v>8208</v>
      </c>
      <c r="P1750" s="3" t="s">
        <v>8209</v>
      </c>
      <c r="Q1750" s="4" t="s">
        <v>8210</v>
      </c>
      <c r="R1750" s="3" t="s">
        <v>741</v>
      </c>
      <c r="S1750" s="3" t="s">
        <v>210</v>
      </c>
      <c r="T1750" s="3" t="s">
        <v>176</v>
      </c>
      <c r="U1750" s="3" t="s">
        <v>8211</v>
      </c>
      <c r="V1750" s="22" t="str">
        <f t="shared" si="175"/>
        <v>RDFO; Hora de aviso: 13:00 24/04/2024; Solución: Se continua con las negociaciones con la servidumbre para llegar una cuerdo con los dueños de las casas afectadas; Hora de solución: 15:00 15/05/2024; Causa: Intervención de Terceros. No Identificados</v>
      </c>
      <c r="W1750" s="4" t="s">
        <v>1987</v>
      </c>
      <c r="X1750" s="3"/>
      <c r="Y1750" s="3"/>
      <c r="Z1750" s="3" t="s">
        <v>69</v>
      </c>
      <c r="AA1750" s="3" t="s">
        <v>70</v>
      </c>
      <c r="AB1750" s="3" t="s">
        <v>8212</v>
      </c>
      <c r="AC1750" s="3" t="s">
        <v>71</v>
      </c>
      <c r="AD1750" s="6">
        <v>20.916666666666668</v>
      </c>
      <c r="AE1750" s="7"/>
      <c r="AF1750" s="7"/>
      <c r="AG1750" s="6">
        <f>Tabla4[[#This Row],[Tiempo Parada de Reloj]]+Tabla4[[#This Row],[Tiempo Autorizado por Telefonica (no Máximo)]]</f>
        <v>20.916666666666668</v>
      </c>
      <c r="AH1750" s="7">
        <f t="shared" ca="1" si="172"/>
        <v>0.1666666666690908</v>
      </c>
      <c r="AI1750" s="8">
        <f t="shared" si="173"/>
        <v>502</v>
      </c>
      <c r="AJ1750" s="8">
        <f t="shared" ca="1" si="174"/>
        <v>4.0000000000581792</v>
      </c>
      <c r="AK1750" s="3" t="s">
        <v>87</v>
      </c>
      <c r="AL1750" s="3" t="s">
        <v>70</v>
      </c>
      <c r="AM1750" s="3" t="s">
        <v>106</v>
      </c>
      <c r="AN1750" s="3" t="s">
        <v>87</v>
      </c>
      <c r="AO1750" s="3" t="s">
        <v>119</v>
      </c>
      <c r="AP1750" s="3" t="s">
        <v>73</v>
      </c>
      <c r="AQ1750" s="23">
        <v>45438.79791666667</v>
      </c>
      <c r="AR1750" s="3"/>
      <c r="AS1750" s="23"/>
      <c r="AT1750" s="23"/>
      <c r="AU1750" s="3" t="s">
        <v>743</v>
      </c>
      <c r="AV1750" s="3" t="s">
        <v>8213</v>
      </c>
      <c r="AW1750" s="3" t="s">
        <v>307</v>
      </c>
      <c r="AX1750" s="3">
        <v>5.3916300000000001</v>
      </c>
      <c r="AY1750" s="3">
        <v>-73.698809999999995</v>
      </c>
      <c r="AZ1750" s="8" t="str">
        <f>+CONCATENATE("Reportan apertura en el enlace ",Tabla4[[#This Row],[Enlace]]," en el ",Tabla4[[#This Row],[Distancia óptica]]," ocasionado por ",Tabla4[[#This Row],[Causa del daño]])</f>
        <v>Reportan apertura en el enlace Mov. Ubate centro - Mov. El Son en el km 24,7 desde Ubate  ocasionado por Intervención de Terceros. No Identificados</v>
      </c>
      <c r="BA1750" s="8" t="str">
        <f>+CONCATENATE("Para dar solución al incidente ",Tabla4[[#This Row],[Solución]])</f>
        <v>Para dar solución al incidente Se continua con las negociaciones con la servidumbre para llegar una cuerdo con los dueños de las casas afectadas</v>
      </c>
      <c r="BB1750" s="3" t="str">
        <f>+_xlfn.CONCAT(Tabla4[[#This Row],[Causa Raiz]]," ",Tabla4[[#This Row],[Solución2]]," (",Tabla4[[#This Row],[Anillo]],"- Cabecera: ",Tabla4[[#This Row],[Cabecera]],"- Operador: ",Tabla4[[#This Row],[Operador]],")")</f>
        <v>Reportan apertura en el enlace Mov. Ubate centro - Mov. El Son en el km 24,7 desde Ubate  ocasionado por Intervención de Terceros. No Identificados Para dar solución al incidente Se continua con las negociaciones con la servidumbre para llegar una cuerdo con los dueños de las casas afectadas (LINEAL- Cabecera: MOV UBATE- Operador: Colombia Telecomunicaciones)</v>
      </c>
    </row>
    <row r="1751" spans="1:54" s="2" customFormat="1" ht="185.25">
      <c r="A1751" s="38">
        <f t="shared" si="171"/>
        <v>1750</v>
      </c>
      <c r="B1751" s="3">
        <v>8538213</v>
      </c>
      <c r="C1751" s="3" t="s">
        <v>54</v>
      </c>
      <c r="D1751" s="23">
        <v>45406.583333333336</v>
      </c>
      <c r="E1751" s="23">
        <v>45406.760416666664</v>
      </c>
      <c r="F1751" s="1">
        <f t="shared" ca="1" si="176"/>
        <v>0.17708333332848269</v>
      </c>
      <c r="G1751" s="3" t="s">
        <v>55</v>
      </c>
      <c r="H1751" s="41"/>
      <c r="I1751" s="40"/>
      <c r="J1751" s="5" t="s">
        <v>56</v>
      </c>
      <c r="K1751" s="3" t="s">
        <v>122</v>
      </c>
      <c r="L1751" s="9" t="s">
        <v>58</v>
      </c>
      <c r="M1751" s="3" t="s">
        <v>123</v>
      </c>
      <c r="N1751" s="3" t="s">
        <v>1436</v>
      </c>
      <c r="O1751" s="3" t="s">
        <v>8214</v>
      </c>
      <c r="P1751" s="3" t="s">
        <v>8215</v>
      </c>
      <c r="Q1751" s="4" t="s">
        <v>8216</v>
      </c>
      <c r="R1751" s="3" t="s">
        <v>505</v>
      </c>
      <c r="S1751" s="3" t="s">
        <v>129</v>
      </c>
      <c r="T1751" s="3" t="s">
        <v>66</v>
      </c>
      <c r="U1751" s="3" t="s">
        <v>8217</v>
      </c>
      <c r="V1751" s="22" t="str">
        <f t="shared" si="175"/>
        <v>RLFO; Hora de aviso: 14:00 24/04/2024; Solución: Recuperacion de 30 mts de reserva y empalme de 36 hilos; Hora de solución: 18:15 24/04/2024; Causa: Vandalismo</v>
      </c>
      <c r="W1751" s="4" t="s">
        <v>1987</v>
      </c>
      <c r="X1751" s="3"/>
      <c r="Y1751" s="3"/>
      <c r="Z1751" s="3" t="s">
        <v>69</v>
      </c>
      <c r="AA1751" s="3" t="s">
        <v>71</v>
      </c>
      <c r="AB1751" s="3">
        <v>0</v>
      </c>
      <c r="AC1751" s="3" t="s">
        <v>71</v>
      </c>
      <c r="AD1751" s="6">
        <v>0</v>
      </c>
      <c r="AE1751" s="7">
        <v>1.0416666666666666E-2</v>
      </c>
      <c r="AF1751" s="7" t="s">
        <v>8218</v>
      </c>
      <c r="AG1751" s="6">
        <f>Tabla4[[#This Row],[Tiempo Parada de Reloj]]+Tabla4[[#This Row],[Tiempo Autorizado por Telefonica (no Máximo)]]</f>
        <v>1.0416666666666666E-2</v>
      </c>
      <c r="AH1751" s="7">
        <f t="shared" ca="1" si="172"/>
        <v>0.17708333332848269</v>
      </c>
      <c r="AI1751" s="8">
        <f t="shared" si="173"/>
        <v>0</v>
      </c>
      <c r="AJ1751" s="8">
        <f t="shared" ca="1" si="174"/>
        <v>4.2499999998835847</v>
      </c>
      <c r="AK1751" s="3" t="s">
        <v>87</v>
      </c>
      <c r="AL1751" s="3" t="s">
        <v>70</v>
      </c>
      <c r="AM1751" s="3" t="s">
        <v>4342</v>
      </c>
      <c r="AN1751" s="3" t="s">
        <v>106</v>
      </c>
      <c r="AO1751" s="3" t="s">
        <v>88</v>
      </c>
      <c r="AP1751" s="3" t="s">
        <v>88</v>
      </c>
      <c r="AQ1751" s="23">
        <v>45407.920138888891</v>
      </c>
      <c r="AR1751" s="3"/>
      <c r="AS1751" s="23"/>
      <c r="AT1751" s="23"/>
      <c r="AU1751" s="3" t="s">
        <v>467</v>
      </c>
      <c r="AV1751" s="3" t="s">
        <v>6786</v>
      </c>
      <c r="AW1751" s="3" t="s">
        <v>151</v>
      </c>
      <c r="AX1751" s="3">
        <v>10.667797</v>
      </c>
      <c r="AY1751" s="3">
        <v>-74.910391000000004</v>
      </c>
      <c r="AZ1751" s="8" t="str">
        <f>+CONCATENATE("Reportan apertura en el enlace ",Tabla4[[#This Row],[Enlace]]," en el ",Tabla4[[#This Row],[Distancia óptica]]," ocasionado por ",Tabla4[[#This Row],[Causa del daño]])</f>
        <v>Reportan apertura en el enlace Sabanalarga - Baranoa en el km 6,1 desde Sabanalarga  ocasionado por Vandalismo</v>
      </c>
      <c r="BA1751" s="8" t="str">
        <f>+CONCATENATE("Para dar solución al incidente ",Tabla4[[#This Row],[Solución]])</f>
        <v>Para dar solución al incidente Recuperacion de 30 mts de reserva y empalme de 36 hilos</v>
      </c>
      <c r="BB1751" s="3" t="str">
        <f>+_xlfn.CONCAT(Tabla4[[#This Row],[Causa Raiz]]," ",Tabla4[[#This Row],[Solución2]]," (",Tabla4[[#This Row],[Anillo]],"- Cabecera: ",Tabla4[[#This Row],[Cabecera]],"- Operador: ",Tabla4[[#This Row],[Operador]],")")</f>
        <v>Reportan apertura en el enlace Sabanalarga - Baranoa en el km 6,1 desde Sabanalarga  ocasionado por Vandalismo Para dar solución al incidente Recuperacion de 30 mts de reserva y empalme de 36 hilos (Lineal - Cabecera: BARANOA- Operador: Colombia Telecomunicaciones)</v>
      </c>
    </row>
    <row r="1752" spans="1:54" s="2" customFormat="1" ht="185.25">
      <c r="A1752" s="38">
        <f t="shared" si="171"/>
        <v>1751</v>
      </c>
      <c r="B1752" s="3">
        <v>8538380</v>
      </c>
      <c r="C1752" s="3" t="s">
        <v>54</v>
      </c>
      <c r="D1752" s="23">
        <v>45406.621527777781</v>
      </c>
      <c r="E1752" s="23">
        <v>45406.729166666664</v>
      </c>
      <c r="F1752" s="1">
        <f t="shared" ca="1" si="176"/>
        <v>0.10763888888322981</v>
      </c>
      <c r="G1752" s="3" t="s">
        <v>55</v>
      </c>
      <c r="H1752" s="41"/>
      <c r="I1752" s="40"/>
      <c r="J1752" s="5" t="s">
        <v>56</v>
      </c>
      <c r="K1752" s="3" t="s">
        <v>203</v>
      </c>
      <c r="L1752" s="9" t="s">
        <v>78</v>
      </c>
      <c r="M1752" s="3" t="s">
        <v>169</v>
      </c>
      <c r="N1752" s="3" t="s">
        <v>437</v>
      </c>
      <c r="O1752" s="3" t="s">
        <v>8219</v>
      </c>
      <c r="P1752" s="3" t="s">
        <v>8220</v>
      </c>
      <c r="Q1752" s="4" t="s">
        <v>8221</v>
      </c>
      <c r="R1752" s="3" t="s">
        <v>2183</v>
      </c>
      <c r="S1752" s="3" t="s">
        <v>221</v>
      </c>
      <c r="T1752" s="3" t="s">
        <v>256</v>
      </c>
      <c r="U1752" s="3" t="s">
        <v>257</v>
      </c>
      <c r="V1752" s="22" t="str">
        <f t="shared" si="175"/>
        <v>RLFO; Hora de aviso: 14:55 24/04/2024; Solución: Se refusiona hilo en caja empalme; Hora de solución: 17:30 24/04/2024; Causa: Falla de Empalme de FiOp</v>
      </c>
      <c r="W1752" s="4" t="s">
        <v>8222</v>
      </c>
      <c r="X1752" s="3" t="s">
        <v>8223</v>
      </c>
      <c r="Y1752" s="3" t="s">
        <v>8224</v>
      </c>
      <c r="Z1752" s="3" t="s">
        <v>72</v>
      </c>
      <c r="AA1752" s="3" t="s">
        <v>71</v>
      </c>
      <c r="AB1752" s="3">
        <v>0</v>
      </c>
      <c r="AC1752" s="3" t="s">
        <v>71</v>
      </c>
      <c r="AD1752" s="6">
        <v>0</v>
      </c>
      <c r="AE1752" s="7"/>
      <c r="AF1752" s="7"/>
      <c r="AG1752" s="6">
        <f>Tabla4[[#This Row],[Tiempo Parada de Reloj]]+Tabla4[[#This Row],[Tiempo Autorizado por Telefonica (no Máximo)]]</f>
        <v>0</v>
      </c>
      <c r="AH1752" s="7">
        <f t="shared" ca="1" si="172"/>
        <v>0.10763888888322981</v>
      </c>
      <c r="AI1752" s="8">
        <f t="shared" si="173"/>
        <v>0</v>
      </c>
      <c r="AJ1752" s="8">
        <f t="shared" ca="1" si="174"/>
        <v>2.5833333331975155</v>
      </c>
      <c r="AK1752" s="3" t="s">
        <v>120</v>
      </c>
      <c r="AL1752" s="3" t="s">
        <v>70</v>
      </c>
      <c r="AM1752" s="3" t="s">
        <v>106</v>
      </c>
      <c r="AN1752" s="3" t="s">
        <v>106</v>
      </c>
      <c r="AO1752" s="3" t="s">
        <v>88</v>
      </c>
      <c r="AP1752" s="3" t="s">
        <v>88</v>
      </c>
      <c r="AQ1752" s="23">
        <v>45411.320138888892</v>
      </c>
      <c r="AR1752" s="3"/>
      <c r="AS1752" s="23"/>
      <c r="AT1752" s="23"/>
      <c r="AU1752" s="3" t="s">
        <v>192</v>
      </c>
      <c r="AV1752" s="3" t="s">
        <v>445</v>
      </c>
      <c r="AW1752" s="3" t="s">
        <v>1311</v>
      </c>
      <c r="AX1752" s="3">
        <v>7.9062210000000004</v>
      </c>
      <c r="AY1752" s="3">
        <v>-72.486641000000006</v>
      </c>
      <c r="AZ1752" s="8" t="str">
        <f>+CONCATENATE("Reportan apertura en el enlace ",Tabla4[[#This Row],[Enlace]]," en el ",Tabla4[[#This Row],[Distancia óptica]]," ocasionado por ",Tabla4[[#This Row],[Causa del daño]])</f>
        <v>Reportan apertura en el enlace Mov. San Eduardo - Mov. Cenabastos en el Km 0,264 desde San Eduardo ocasionado por Falla de Empalme de FiOp</v>
      </c>
      <c r="BA1752" s="8" t="str">
        <f>+CONCATENATE("Para dar solución al incidente ",Tabla4[[#This Row],[Solución]])</f>
        <v>Para dar solución al incidente Se refusiona hilo en caja empalme</v>
      </c>
      <c r="BB1752" s="3" t="str">
        <f>+_xlfn.CONCAT(Tabla4[[#This Row],[Causa Raiz]]," ",Tabla4[[#This Row],[Solución2]]," (",Tabla4[[#This Row],[Anillo]],"- Cabecera: ",Tabla4[[#This Row],[Cabecera]],"- Operador: ",Tabla4[[#This Row],[Operador]],")")</f>
        <v>Reportan apertura en el enlace Mov. San Eduardo - Mov. Cenabastos en el Km 0,264 desde San Eduardo ocasionado por Falla de Empalme de FiOp Para dar solución al incidente Se refusiona hilo en caja empalme (UK- Cabecera: Avenida Cero- Operador: Colombia Telecomunicaciones)</v>
      </c>
    </row>
    <row r="1753" spans="1:54" s="2" customFormat="1" ht="409.5">
      <c r="A1753" s="38">
        <f t="shared" si="171"/>
        <v>1752</v>
      </c>
      <c r="B1753" s="3">
        <v>8538824</v>
      </c>
      <c r="C1753" s="3" t="s">
        <v>54</v>
      </c>
      <c r="D1753" s="23">
        <v>45406.6875</v>
      </c>
      <c r="E1753" s="23">
        <v>45406.688888888886</v>
      </c>
      <c r="F1753" s="1">
        <f t="shared" ca="1" si="176"/>
        <v>1.3888888861401938E-3</v>
      </c>
      <c r="G1753" s="3" t="s">
        <v>55</v>
      </c>
      <c r="H1753" s="41"/>
      <c r="I1753" s="40"/>
      <c r="J1753" s="5" t="s">
        <v>56</v>
      </c>
      <c r="K1753" s="3" t="s">
        <v>122</v>
      </c>
      <c r="L1753" s="9" t="s">
        <v>78</v>
      </c>
      <c r="M1753" s="3" t="s">
        <v>123</v>
      </c>
      <c r="N1753" s="3" t="s">
        <v>124</v>
      </c>
      <c r="O1753" s="3" t="s">
        <v>8225</v>
      </c>
      <c r="P1753" s="3" t="s">
        <v>1865</v>
      </c>
      <c r="Q1753" s="4" t="s">
        <v>8226</v>
      </c>
      <c r="R1753" s="3" t="s">
        <v>128</v>
      </c>
      <c r="S1753" s="3" t="s">
        <v>129</v>
      </c>
      <c r="T1753" s="3" t="s">
        <v>104</v>
      </c>
      <c r="U1753" s="3" t="s">
        <v>8227</v>
      </c>
      <c r="V1753" s="22" t="str">
        <f t="shared" si="175"/>
        <v>RLFO; Hora de aviso: 16:30 24/04/2024; Solución: Personal de fibra llega al nodo de Centro que es un nodo intermedio por que no se tiene acompañamiento de PI se certifica la F.O hacia el lado de Barranquillita y el lado de Zona Franca y los hilos estan cotinuos la unica Novedad es que no se Recibe potencia por el hilo de Zona Franca Hacia Barranquillita por lo que se solicita ingresar a Zona franca con Personal de PI y alan Salazar de Zona indica que a esta hora no se puede movilizar personal de PI a ese nodo por lo que el programa revision para el dia de mañana en la mañana y da retiro al personal.; Hora de solución: 16:32 24/04/2024; Causa: Visita Fallida</v>
      </c>
      <c r="W1753" s="4" t="s">
        <v>132</v>
      </c>
      <c r="X1753" s="3"/>
      <c r="Y1753" s="3"/>
      <c r="Z1753" s="3" t="s">
        <v>69</v>
      </c>
      <c r="AA1753" s="3" t="s">
        <v>71</v>
      </c>
      <c r="AB1753" s="3">
        <v>0</v>
      </c>
      <c r="AC1753" s="3" t="s">
        <v>71</v>
      </c>
      <c r="AD1753" s="6">
        <v>0</v>
      </c>
      <c r="AE1753" s="7"/>
      <c r="AF1753" s="7"/>
      <c r="AG1753" s="6">
        <f>Tabla4[[#This Row],[Tiempo Parada de Reloj]]+Tabla4[[#This Row],[Tiempo Autorizado por Telefonica (no Máximo)]]</f>
        <v>0</v>
      </c>
      <c r="AH1753" s="7">
        <f t="shared" ca="1" si="172"/>
        <v>1.3888888861401938E-3</v>
      </c>
      <c r="AI1753" s="8">
        <f t="shared" si="173"/>
        <v>0</v>
      </c>
      <c r="AJ1753" s="8">
        <f t="shared" ca="1" si="174"/>
        <v>3.3333333267364651E-2</v>
      </c>
      <c r="AK1753" s="3" t="s">
        <v>106</v>
      </c>
      <c r="AL1753" s="3" t="s">
        <v>106</v>
      </c>
      <c r="AM1753" s="3" t="s">
        <v>106</v>
      </c>
      <c r="AN1753" s="3" t="s">
        <v>106</v>
      </c>
      <c r="AO1753" s="3" t="s">
        <v>106</v>
      </c>
      <c r="AP1753" s="3" t="s">
        <v>106</v>
      </c>
      <c r="AQ1753" s="23">
        <v>45407.791666666664</v>
      </c>
      <c r="AR1753" s="3"/>
      <c r="AS1753" s="23"/>
      <c r="AT1753" s="23"/>
      <c r="AU1753" s="3" t="s">
        <v>133</v>
      </c>
      <c r="AV1753" s="3" t="s">
        <v>69</v>
      </c>
      <c r="AW1753" s="3" t="s">
        <v>69</v>
      </c>
      <c r="AX1753" s="3" t="s">
        <v>69</v>
      </c>
      <c r="AY1753" s="3" t="s">
        <v>69</v>
      </c>
      <c r="AZ1753" s="8" t="str">
        <f>+CONCATENATE("Reportan apertura en el enlace ",Tabla4[[#This Row],[Enlace]]," en el ",Tabla4[[#This Row],[Distancia óptica]]," ocasionado por ",Tabla4[[#This Row],[Causa del daño]])</f>
        <v>Reportan apertura en el enlace Mov. Zona Franca - Mov. Barranquillita en el km 0 ocasionado por Visita Fallida</v>
      </c>
      <c r="BA1753" s="8" t="str">
        <f>+CONCATENATE("Para dar solución al incidente ",Tabla4[[#This Row],[Solución]])</f>
        <v>Para dar solución al incidente Personal de fibra llega al nodo de Centro que es un nodo intermedio por que no se tiene acompañamiento de PI se certifica la F.O hacia el lado de Barranquillita y el lado de Zona Franca y los hilos estan cotinuos la unica Novedad es que no se Recibe potencia por el hilo de Zona Franca Hacia Barranquillita por lo que se solicita ingresar a Zona franca con Personal de PI y alan Salazar de Zona indica que a esta hora no se puede movilizar personal de PI a ese nodo por lo que el programa revision para el dia de mañana en la mañana y da retiro al personal.</v>
      </c>
      <c r="BB1753" s="3" t="str">
        <f>+_xlfn.CONCAT(Tabla4[[#This Row],[Causa Raiz]]," ",Tabla4[[#This Row],[Solución2]]," (",Tabla4[[#This Row],[Anillo]],"- Cabecera: ",Tabla4[[#This Row],[Cabecera]],"- Operador: ",Tabla4[[#This Row],[Operador]],")")</f>
        <v>Reportan apertura en el enlace Mov. Zona Franca - Mov. Barranquillita en el km 0 ocasionado por Visita Fallida Para dar solución al incidente Personal de fibra llega al nodo de Centro que es un nodo intermedio por que no se tiene acompañamiento de PI se certifica la F.O hacia el lado de Barranquillita y el lado de Zona Franca y los hilos estan cotinuos la unica Novedad es que no se Recibe potencia por el hilo de Zona Franca Hacia Barranquillita por lo que se solicita ingresar a Zona franca con Personal de PI y alan Salazar de Zona indica que a esta hora no se puede movilizar personal de PI a ese nodo por lo que el programa revision para el dia de mañana en la mañana y da retiro al personal. (NA- Cabecera: NA- Operador: Colombia Telecomunicaciones)</v>
      </c>
    </row>
    <row r="1754" spans="1:54" s="2" customFormat="1" ht="213.75">
      <c r="A1754" s="38">
        <f t="shared" si="171"/>
        <v>1753</v>
      </c>
      <c r="B1754" s="3">
        <v>8538864</v>
      </c>
      <c r="C1754" s="3" t="s">
        <v>136</v>
      </c>
      <c r="D1754" s="23">
        <v>45406.708333333336</v>
      </c>
      <c r="E1754" s="23">
        <v>45407.015277777777</v>
      </c>
      <c r="F1754" s="1">
        <f t="shared" ca="1" si="176"/>
        <v>0.30694444444088731</v>
      </c>
      <c r="G1754" s="3" t="s">
        <v>55</v>
      </c>
      <c r="H1754" s="41"/>
      <c r="I1754" s="40"/>
      <c r="J1754" s="5" t="s">
        <v>137</v>
      </c>
      <c r="K1754" s="3" t="s">
        <v>138</v>
      </c>
      <c r="L1754" s="9" t="s">
        <v>78</v>
      </c>
      <c r="M1754" s="3" t="s">
        <v>139</v>
      </c>
      <c r="N1754" s="3" t="s">
        <v>140</v>
      </c>
      <c r="O1754" s="3" t="s">
        <v>8228</v>
      </c>
      <c r="P1754" s="3" t="s">
        <v>8229</v>
      </c>
      <c r="Q1754" s="4" t="s">
        <v>8230</v>
      </c>
      <c r="R1754" s="3" t="s">
        <v>144</v>
      </c>
      <c r="S1754" s="3" t="s">
        <v>145</v>
      </c>
      <c r="T1754" s="3" t="s">
        <v>176</v>
      </c>
      <c r="U1754" s="3" t="s">
        <v>8231</v>
      </c>
      <c r="V1754" s="22" t="str">
        <f t="shared" si="175"/>
        <v>RBHFO; Hora de aviso: 17:00 24/04/2024; Solución: se realiza tendido de 400 metros de F.O de 96 hilos y la creacion de 2 empalmes ; Hora de solución: 0:22 25/04/2024; Causa: Intervención de Terceros. No Identificados</v>
      </c>
      <c r="W1754" s="4" t="s">
        <v>199</v>
      </c>
      <c r="X1754" s="3"/>
      <c r="Y1754" s="3"/>
      <c r="Z1754" s="3" t="s">
        <v>69</v>
      </c>
      <c r="AA1754" s="3" t="s">
        <v>71</v>
      </c>
      <c r="AB1754" s="3">
        <v>0</v>
      </c>
      <c r="AC1754" s="3" t="s">
        <v>71</v>
      </c>
      <c r="AD1754" s="6">
        <v>0.10138888888888889</v>
      </c>
      <c r="AE1754" s="7"/>
      <c r="AF1754" s="7"/>
      <c r="AG1754" s="6">
        <f>Tabla4[[#This Row],[Tiempo Parada de Reloj]]+Tabla4[[#This Row],[Tiempo Autorizado por Telefonica (no Máximo)]]</f>
        <v>0.10138888888888889</v>
      </c>
      <c r="AH1754" s="7">
        <f t="shared" ca="1" si="172"/>
        <v>0.20555555555199842</v>
      </c>
      <c r="AI1754" s="8">
        <f t="shared" si="173"/>
        <v>2.4333333333333336</v>
      </c>
      <c r="AJ1754" s="8">
        <f t="shared" ca="1" si="174"/>
        <v>4.9333333332479619</v>
      </c>
      <c r="AK1754" s="3" t="s">
        <v>106</v>
      </c>
      <c r="AL1754" s="3" t="s">
        <v>70</v>
      </c>
      <c r="AM1754" s="3" t="s">
        <v>87</v>
      </c>
      <c r="AN1754" s="3" t="s">
        <v>87</v>
      </c>
      <c r="AO1754" s="3" t="s">
        <v>87</v>
      </c>
      <c r="AP1754" s="3" t="s">
        <v>87</v>
      </c>
      <c r="AQ1754" s="23">
        <v>45412.460416666669</v>
      </c>
      <c r="AR1754" s="3"/>
      <c r="AS1754" s="23"/>
      <c r="AT1754" s="23"/>
      <c r="AU1754" s="3" t="s">
        <v>481</v>
      </c>
      <c r="AV1754" s="3" t="s">
        <v>8232</v>
      </c>
      <c r="AW1754" s="3" t="s">
        <v>8233</v>
      </c>
      <c r="AX1754" s="3">
        <v>3.5608919999999999</v>
      </c>
      <c r="AY1754" s="3">
        <v>-76.497434999999996</v>
      </c>
      <c r="AZ1754" s="8" t="str">
        <f>+CONCATENATE("Reportan apertura en el enlace ",Tabla4[[#This Row],[Enlace]]," en el ",Tabla4[[#This Row],[Distancia óptica]]," ocasionado por ",Tabla4[[#This Row],[Causa del daño]])</f>
        <v>Reportan apertura en el enlace Mov. Acopi - Mov. Las Americas en el Km 2,6 desde Las Americas ocasionado por Intervención de Terceros. No Identificados</v>
      </c>
      <c r="BA1754" s="8" t="str">
        <f>+CONCATENATE("Para dar solución al incidente ",Tabla4[[#This Row],[Solución]])</f>
        <v xml:space="preserve">Para dar solución al incidente se realiza tendido de 400 metros de F.O de 96 hilos y la creacion de 2 empalmes </v>
      </c>
      <c r="BB1754" s="3" t="str">
        <f>+_xlfn.CONCAT(Tabla4[[#This Row],[Causa Raiz]]," ",Tabla4[[#This Row],[Solución2]]," (",Tabla4[[#This Row],[Anillo]],"- Cabecera: ",Tabla4[[#This Row],[Cabecera]],"- Operador: ",Tabla4[[#This Row],[Operador]],")")</f>
        <v>Reportan apertura en el enlace Mov. Acopi - Mov. Las Americas en el Km 2,6 desde Las Americas ocasionado por Intervención de Terceros. No Identificados Para dar solución al incidente se realiza tendido de 400 metros de F.O de 96 hilos y la creacion de 2 empalmes  (Anillo 1A Lado Carrilera- Cabecera: Acopi - Operador: Infraco)</v>
      </c>
    </row>
    <row r="1755" spans="1:54" s="2" customFormat="1" ht="199.5">
      <c r="A1755" s="38">
        <f t="shared" si="171"/>
        <v>1754</v>
      </c>
      <c r="B1755" s="3">
        <v>8539247</v>
      </c>
      <c r="C1755" s="3" t="s">
        <v>54</v>
      </c>
      <c r="D1755" s="23">
        <v>45406.819444444445</v>
      </c>
      <c r="E1755" s="23">
        <v>45407.069444444445</v>
      </c>
      <c r="F1755" s="1">
        <f t="shared" ca="1" si="176"/>
        <v>0.25</v>
      </c>
      <c r="G1755" s="3" t="s">
        <v>55</v>
      </c>
      <c r="H1755" s="41"/>
      <c r="I1755" s="40"/>
      <c r="J1755" s="5" t="s">
        <v>56</v>
      </c>
      <c r="K1755" s="3" t="s">
        <v>138</v>
      </c>
      <c r="L1755" s="9" t="s">
        <v>78</v>
      </c>
      <c r="M1755" s="3" t="s">
        <v>139</v>
      </c>
      <c r="N1755" s="3" t="s">
        <v>140</v>
      </c>
      <c r="O1755" s="3" t="s">
        <v>8234</v>
      </c>
      <c r="P1755" s="3" t="s">
        <v>8235</v>
      </c>
      <c r="Q1755" s="4" t="s">
        <v>8236</v>
      </c>
      <c r="R1755" s="3" t="s">
        <v>144</v>
      </c>
      <c r="S1755" s="3" t="s">
        <v>145</v>
      </c>
      <c r="T1755" s="3" t="s">
        <v>256</v>
      </c>
      <c r="U1755" s="3" t="s">
        <v>8237</v>
      </c>
      <c r="V1755" s="22" t="str">
        <f t="shared" si="175"/>
        <v>RLFO; Hora de aviso: 19:40 24/04/2024; Solución: se refusiona hilos en empalme existe para dar continuidad; Hora de solución: 1:40 25/04/2024; Causa: Falla de Empalme de FiOp</v>
      </c>
      <c r="W1755" s="4" t="s">
        <v>199</v>
      </c>
      <c r="X1755" s="3"/>
      <c r="Y1755" s="3"/>
      <c r="Z1755" s="3" t="s">
        <v>69</v>
      </c>
      <c r="AA1755" s="3" t="s">
        <v>71</v>
      </c>
      <c r="AB1755" s="3">
        <v>0</v>
      </c>
      <c r="AC1755" s="3" t="s">
        <v>71</v>
      </c>
      <c r="AD1755" s="6">
        <v>8.5416666666666669E-2</v>
      </c>
      <c r="AE1755" s="7"/>
      <c r="AF1755" s="7"/>
      <c r="AG1755" s="6">
        <f>Tabla4[[#This Row],[Tiempo Parada de Reloj]]+Tabla4[[#This Row],[Tiempo Autorizado por Telefonica (no Máximo)]]</f>
        <v>8.5416666666666669E-2</v>
      </c>
      <c r="AH1755" s="7">
        <f t="shared" ca="1" si="172"/>
        <v>0.16458333333333333</v>
      </c>
      <c r="AI1755" s="8">
        <f t="shared" si="173"/>
        <v>2.0499999999999998</v>
      </c>
      <c r="AJ1755" s="8">
        <f t="shared" ca="1" si="174"/>
        <v>3.95</v>
      </c>
      <c r="AK1755" s="3" t="s">
        <v>106</v>
      </c>
      <c r="AL1755" s="3" t="s">
        <v>70</v>
      </c>
      <c r="AM1755" s="3" t="s">
        <v>88</v>
      </c>
      <c r="AN1755" s="3" t="s">
        <v>88</v>
      </c>
      <c r="AO1755" s="3" t="s">
        <v>87</v>
      </c>
      <c r="AP1755" s="3" t="s">
        <v>87</v>
      </c>
      <c r="AQ1755" s="23">
        <v>45412.497916666667</v>
      </c>
      <c r="AR1755" s="3"/>
      <c r="AS1755" s="23"/>
      <c r="AT1755" s="23"/>
      <c r="AU1755" s="3" t="s">
        <v>481</v>
      </c>
      <c r="AV1755" s="3" t="s">
        <v>4997</v>
      </c>
      <c r="AW1755" s="3" t="s">
        <v>135</v>
      </c>
      <c r="AX1755" s="3">
        <v>3.4933800000000002</v>
      </c>
      <c r="AY1755" s="3">
        <v>-76.480710000000002</v>
      </c>
      <c r="AZ1755" s="8" t="str">
        <f>+CONCATENATE("Reportan apertura en el enlace ",Tabla4[[#This Row],[Enlace]]," en el ",Tabla4[[#This Row],[Distancia óptica]]," ocasionado por ",Tabla4[[#This Row],[Causa del daño]])</f>
        <v>Reportan apertura en el enlace Mov. La Dolores - Mov. Alcazarez en el km 10,6 desde Acopi ocasionado por Falla de Empalme de FiOp</v>
      </c>
      <c r="BA1755" s="8" t="str">
        <f>+CONCATENATE("Para dar solución al incidente ",Tabla4[[#This Row],[Solución]])</f>
        <v>Para dar solución al incidente se refusiona hilos en empalme existe para dar continuidad</v>
      </c>
      <c r="BB1755" s="3" t="str">
        <f>+_xlfn.CONCAT(Tabla4[[#This Row],[Causa Raiz]]," ",Tabla4[[#This Row],[Solución2]]," (",Tabla4[[#This Row],[Anillo]],"- Cabecera: ",Tabla4[[#This Row],[Cabecera]],"- Operador: ",Tabla4[[#This Row],[Operador]],")")</f>
        <v>Reportan apertura en el enlace Mov. La Dolores - Mov. Alcazarez en el km 10,6 desde Acopi ocasionado por Falla de Empalme de FiOp Para dar solución al incidente se refusiona hilos en empalme existe para dar continuidad (Lineal- Cabecera: LA DOLORES 2- Operador: Colombia Telecomunicaciones)</v>
      </c>
    </row>
    <row r="1756" spans="1:54" s="2" customFormat="1" ht="199.5">
      <c r="A1756" s="38">
        <f t="shared" si="171"/>
        <v>1755</v>
      </c>
      <c r="B1756" s="3">
        <v>8537254</v>
      </c>
      <c r="C1756" s="3" t="s">
        <v>54</v>
      </c>
      <c r="D1756" s="23">
        <v>45406.833333333336</v>
      </c>
      <c r="E1756" s="23">
        <v>45407.496527777781</v>
      </c>
      <c r="F1756" s="1">
        <f t="shared" ca="1" si="176"/>
        <v>0.66319444444525288</v>
      </c>
      <c r="G1756" s="3" t="s">
        <v>55</v>
      </c>
      <c r="H1756" s="41"/>
      <c r="I1756" s="40"/>
      <c r="J1756" s="5" t="s">
        <v>56</v>
      </c>
      <c r="K1756" s="3" t="s">
        <v>340</v>
      </c>
      <c r="L1756" s="9" t="s">
        <v>78</v>
      </c>
      <c r="M1756" s="3" t="s">
        <v>341</v>
      </c>
      <c r="N1756" s="3" t="s">
        <v>342</v>
      </c>
      <c r="O1756" s="3" t="s">
        <v>8238</v>
      </c>
      <c r="P1756" s="3" t="s">
        <v>8239</v>
      </c>
      <c r="Q1756" s="4" t="s">
        <v>8240</v>
      </c>
      <c r="R1756" s="3" t="s">
        <v>750</v>
      </c>
      <c r="S1756" s="3" t="s">
        <v>347</v>
      </c>
      <c r="T1756" s="3" t="s">
        <v>66</v>
      </c>
      <c r="U1756" s="3" t="s">
        <v>8241</v>
      </c>
      <c r="V1756" s="22" t="str">
        <f t="shared" si="175"/>
        <v>RLFO; Hora de aviso: 20:00 24/04/2024; Solución: Para dar la solucion se recuper 10 mtrs y un empalme de 24; Hora de solución: 11:55 25/04/2024; Causa: Vandalismo</v>
      </c>
      <c r="W1756" s="4" t="s">
        <v>349</v>
      </c>
      <c r="X1756" s="3"/>
      <c r="Y1756" s="3"/>
      <c r="Z1756" s="3" t="s">
        <v>69</v>
      </c>
      <c r="AA1756" s="3" t="s">
        <v>70</v>
      </c>
      <c r="AB1756" s="3">
        <v>8537254</v>
      </c>
      <c r="AC1756" s="3" t="s">
        <v>71</v>
      </c>
      <c r="AD1756" s="6">
        <v>0.50347222222222221</v>
      </c>
      <c r="AE1756" s="7"/>
      <c r="AF1756" s="7"/>
      <c r="AG1756" s="6">
        <f>Tabla4[[#This Row],[Tiempo Parada de Reloj]]+Tabla4[[#This Row],[Tiempo Autorizado por Telefonica (no Máximo)]]</f>
        <v>0.50347222222222221</v>
      </c>
      <c r="AH1756" s="7">
        <f t="shared" ca="1" si="172"/>
        <v>0.15972222222303067</v>
      </c>
      <c r="AI1756" s="8">
        <f t="shared" si="173"/>
        <v>12.083333333333332</v>
      </c>
      <c r="AJ1756" s="8">
        <f t="shared" ca="1" si="174"/>
        <v>3.8333333333527362</v>
      </c>
      <c r="AK1756" s="3" t="s">
        <v>106</v>
      </c>
      <c r="AL1756" s="3" t="s">
        <v>70</v>
      </c>
      <c r="AM1756" s="3" t="s">
        <v>87</v>
      </c>
      <c r="AN1756" s="3" t="s">
        <v>87</v>
      </c>
      <c r="AO1756" s="3" t="s">
        <v>88</v>
      </c>
      <c r="AP1756" s="3" t="s">
        <v>88</v>
      </c>
      <c r="AQ1756" s="23">
        <v>45411.503472222219</v>
      </c>
      <c r="AR1756" s="3"/>
      <c r="AS1756" s="23"/>
      <c r="AT1756" s="23"/>
      <c r="AU1756" s="3" t="s">
        <v>351</v>
      </c>
      <c r="AV1756" s="3" t="s">
        <v>8242</v>
      </c>
      <c r="AW1756" s="3" t="s">
        <v>135</v>
      </c>
      <c r="AX1756" s="3">
        <v>4.4168000000000003</v>
      </c>
      <c r="AY1756" s="3">
        <v>-75.181600000000003</v>
      </c>
      <c r="AZ1756" s="8" t="str">
        <f>+CONCATENATE("Reportan apertura en el enlace ",Tabla4[[#This Row],[Enlace]]," en el ",Tabla4[[#This Row],[Distancia óptica]]," ocasionado por ",Tabla4[[#This Row],[Causa del daño]])</f>
        <v>Reportan apertura en el enlace Mov. Bavaria - Mov. Sector Remoro Bavaria en el km 0,465 desde Sector Remoto Bavaria ocasionado por Vandalismo</v>
      </c>
      <c r="BA1756" s="8" t="str">
        <f>+CONCATENATE("Para dar solución al incidente ",Tabla4[[#This Row],[Solución]])</f>
        <v>Para dar solución al incidente Para dar la solucion se recuper 10 mtrs y un empalme de 24</v>
      </c>
      <c r="BB1756" s="3" t="str">
        <f>+_xlfn.CONCAT(Tabla4[[#This Row],[Causa Raiz]]," ",Tabla4[[#This Row],[Solución2]]," (",Tabla4[[#This Row],[Anillo]],"- Cabecera: ",Tabla4[[#This Row],[Cabecera]],"- Operador: ",Tabla4[[#This Row],[Operador]],")")</f>
        <v>Reportan apertura en el enlace Mov. Bavaria - Mov. Sector Remoro Bavaria en el km 0,465 desde Sector Remoto Bavaria ocasionado por Vandalismo Para dar solución al incidente Para dar la solucion se recuper 10 mtrs y un empalme de 24 (Lineal- Cabecera: bavaria- Operador: Colombia Telecomunicaciones)</v>
      </c>
    </row>
    <row r="1757" spans="1:54" s="2" customFormat="1" ht="199.5">
      <c r="A1757" s="38">
        <f t="shared" si="171"/>
        <v>1756</v>
      </c>
      <c r="B1757" s="3">
        <v>8540448</v>
      </c>
      <c r="C1757" s="3" t="s">
        <v>163</v>
      </c>
      <c r="D1757" s="23">
        <v>45407.302083333336</v>
      </c>
      <c r="E1757" s="23">
        <v>45407.5</v>
      </c>
      <c r="F1757" s="1">
        <f t="shared" ca="1" si="176"/>
        <v>0.19791666666424135</v>
      </c>
      <c r="G1757" s="3" t="s">
        <v>55</v>
      </c>
      <c r="H1757" s="41"/>
      <c r="I1757" s="40"/>
      <c r="J1757" s="5" t="s">
        <v>56</v>
      </c>
      <c r="K1757" s="3" t="s">
        <v>108</v>
      </c>
      <c r="L1757" s="9" t="s">
        <v>58</v>
      </c>
      <c r="M1757" s="3" t="s">
        <v>228</v>
      </c>
      <c r="N1757" s="3" t="s">
        <v>315</v>
      </c>
      <c r="O1757" s="3" t="s">
        <v>316</v>
      </c>
      <c r="P1757" s="3" t="s">
        <v>8243</v>
      </c>
      <c r="Q1757" s="4" t="s">
        <v>8244</v>
      </c>
      <c r="R1757" s="3" t="s">
        <v>233</v>
      </c>
      <c r="S1757" s="3" t="s">
        <v>115</v>
      </c>
      <c r="T1757" s="3" t="s">
        <v>513</v>
      </c>
      <c r="U1757" s="3" t="s">
        <v>8245</v>
      </c>
      <c r="V1757" s="22" t="str">
        <f t="shared" si="175"/>
        <v>RDFO; Hora de aviso: 7:15 25/04/2024; Solución: Para dar solucion se debe recupero 80 mtrs de reserva y una caja de empalme de 36 hilos ; Hora de solución: 12:00 25/04/2024; Causa: Desastre Natural</v>
      </c>
      <c r="W1757" s="4" t="s">
        <v>2838</v>
      </c>
      <c r="X1757" s="3"/>
      <c r="Y1757" s="3"/>
      <c r="Z1757" s="3" t="s">
        <v>69</v>
      </c>
      <c r="AA1757" s="3" t="s">
        <v>70</v>
      </c>
      <c r="AB1757" s="3">
        <v>0</v>
      </c>
      <c r="AC1757" s="3" t="s">
        <v>71</v>
      </c>
      <c r="AD1757" s="6">
        <v>0</v>
      </c>
      <c r="AE1757" s="7"/>
      <c r="AF1757" s="7"/>
      <c r="AG1757" s="6">
        <f>Tabla4[[#This Row],[Tiempo Parada de Reloj]]+Tabla4[[#This Row],[Tiempo Autorizado por Telefonica (no Máximo)]]</f>
        <v>0</v>
      </c>
      <c r="AH1757" s="7">
        <f t="shared" ca="1" si="172"/>
        <v>0.19791666666424135</v>
      </c>
      <c r="AI1757" s="8">
        <f t="shared" si="173"/>
        <v>0</v>
      </c>
      <c r="AJ1757" s="8">
        <f t="shared" ca="1" si="174"/>
        <v>4.7499999999417923</v>
      </c>
      <c r="AK1757" s="3" t="s">
        <v>87</v>
      </c>
      <c r="AL1757" s="3" t="s">
        <v>71</v>
      </c>
      <c r="AM1757" s="3" t="s">
        <v>87</v>
      </c>
      <c r="AN1757" s="3" t="s">
        <v>87</v>
      </c>
      <c r="AO1757" s="3" t="s">
        <v>72</v>
      </c>
      <c r="AP1757" s="3" t="s">
        <v>72</v>
      </c>
      <c r="AQ1757" s="23">
        <v>45408.749305555553</v>
      </c>
      <c r="AR1757" s="3"/>
      <c r="AS1757" s="23"/>
      <c r="AT1757" s="23"/>
      <c r="AU1757" s="3" t="s">
        <v>237</v>
      </c>
      <c r="AV1757" s="3" t="s">
        <v>320</v>
      </c>
      <c r="AW1757" s="3" t="s">
        <v>8246</v>
      </c>
      <c r="AX1757" s="3">
        <v>11.280182999999999</v>
      </c>
      <c r="AY1757" s="3">
        <v>-73.871437999999998</v>
      </c>
      <c r="AZ1757" s="8" t="str">
        <f>+CONCATENATE("Reportan apertura en el enlace ",Tabla4[[#This Row],[Enlace]]," en el ",Tabla4[[#This Row],[Distancia óptica]]," ocasionado por ",Tabla4[[#This Row],[Causa del daño]])</f>
        <v>Reportan apertura en el enlace Santa Marta - Guachaca en el Km 7,5 desde Guachacafija ocasionado por Desastre Natural</v>
      </c>
      <c r="BA1757" s="8" t="str">
        <f>+CONCATENATE("Para dar solución al incidente ",Tabla4[[#This Row],[Solución]])</f>
        <v xml:space="preserve">Para dar solución al incidente Para dar solucion se debe recupero 80 mtrs de reserva y una caja de empalme de 36 hilos </v>
      </c>
      <c r="BB1757" s="3" t="str">
        <f>+_xlfn.CONCAT(Tabla4[[#This Row],[Causa Raiz]]," ",Tabla4[[#This Row],[Solución2]]," (",Tabla4[[#This Row],[Anillo]],"- Cabecera: ",Tabla4[[#This Row],[Cabecera]],"- Operador: ",Tabla4[[#This Row],[Operador]],")")</f>
        <v>Reportan apertura en el enlace Santa Marta - Guachaca en el Km 7,5 desde Guachacafija ocasionado por Desastre Natural Para dar solución al incidente Para dar solucion se debe recupero 80 mtrs de reserva y una caja de empalme de 36 hilos  (RFTO- Cabecera: Calle 13- Operador: Colombia Telecomunicaciones)</v>
      </c>
    </row>
    <row r="1758" spans="1:54" s="2" customFormat="1" ht="185.25">
      <c r="A1758" s="38">
        <f t="shared" si="171"/>
        <v>1757</v>
      </c>
      <c r="B1758" s="3">
        <v>8540453</v>
      </c>
      <c r="C1758" s="3" t="s">
        <v>54</v>
      </c>
      <c r="D1758" s="23">
        <v>45407.3125</v>
      </c>
      <c r="E1758" s="23">
        <v>45407.409722222219</v>
      </c>
      <c r="F1758" s="1">
        <f t="shared" ca="1" si="176"/>
        <v>9.7222222218988463E-2</v>
      </c>
      <c r="G1758" s="3" t="s">
        <v>55</v>
      </c>
      <c r="H1758" s="41"/>
      <c r="I1758" s="40"/>
      <c r="J1758" s="5" t="s">
        <v>56</v>
      </c>
      <c r="K1758" s="3" t="s">
        <v>122</v>
      </c>
      <c r="L1758" s="9" t="s">
        <v>58</v>
      </c>
      <c r="M1758" s="3" t="s">
        <v>383</v>
      </c>
      <c r="N1758" s="3" t="s">
        <v>384</v>
      </c>
      <c r="O1758" s="3" t="s">
        <v>8247</v>
      </c>
      <c r="P1758" s="3" t="s">
        <v>8248</v>
      </c>
      <c r="Q1758" s="4" t="s">
        <v>8249</v>
      </c>
      <c r="R1758" s="3" t="s">
        <v>388</v>
      </c>
      <c r="S1758" s="3" t="s">
        <v>129</v>
      </c>
      <c r="T1758" s="3" t="s">
        <v>146</v>
      </c>
      <c r="U1758" s="3" t="s">
        <v>8250</v>
      </c>
      <c r="V1758" s="22" t="str">
        <f t="shared" si="175"/>
        <v>RLFO; Hora de aviso: 7:30 25/04/2024; Solución: Para dar solcuion se realiza migracion entre nodos; Hora de solución: 9:50 25/04/2024; Causa: Falla en la Red FiOp</v>
      </c>
      <c r="W1758" s="4" t="s">
        <v>2771</v>
      </c>
      <c r="X1758" s="3"/>
      <c r="Y1758" s="3"/>
      <c r="Z1758" s="3" t="s">
        <v>69</v>
      </c>
      <c r="AA1758" s="3" t="s">
        <v>71</v>
      </c>
      <c r="AB1758" s="3">
        <v>0</v>
      </c>
      <c r="AC1758" s="3" t="s">
        <v>71</v>
      </c>
      <c r="AD1758" s="6">
        <v>0</v>
      </c>
      <c r="AE1758" s="7"/>
      <c r="AF1758" s="7"/>
      <c r="AG1758" s="6">
        <f>Tabla4[[#This Row],[Tiempo Parada de Reloj]]+Tabla4[[#This Row],[Tiempo Autorizado por Telefonica (no Máximo)]]</f>
        <v>0</v>
      </c>
      <c r="AH1758" s="7">
        <f t="shared" ca="1" si="172"/>
        <v>9.7222222218988463E-2</v>
      </c>
      <c r="AI1758" s="8">
        <f t="shared" si="173"/>
        <v>0</v>
      </c>
      <c r="AJ1758" s="8">
        <f t="shared" ca="1" si="174"/>
        <v>2.3333333332557231</v>
      </c>
      <c r="AK1758" s="3" t="s">
        <v>119</v>
      </c>
      <c r="AL1758" s="3" t="s">
        <v>70</v>
      </c>
      <c r="AM1758" s="3" t="s">
        <v>87</v>
      </c>
      <c r="AN1758" s="3" t="s">
        <v>87</v>
      </c>
      <c r="AO1758" s="3" t="s">
        <v>88</v>
      </c>
      <c r="AP1758" s="3" t="s">
        <v>88</v>
      </c>
      <c r="AQ1758" s="23">
        <v>45409.426388888889</v>
      </c>
      <c r="AR1758" s="3"/>
      <c r="AS1758" s="23"/>
      <c r="AT1758" s="23"/>
      <c r="AU1758" s="3" t="s">
        <v>392</v>
      </c>
      <c r="AV1758" s="3" t="s">
        <v>5622</v>
      </c>
      <c r="AW1758" s="3" t="s">
        <v>135</v>
      </c>
      <c r="AX1758" s="3" t="s">
        <v>69</v>
      </c>
      <c r="AY1758" s="3" t="s">
        <v>69</v>
      </c>
      <c r="AZ1758" s="8" t="str">
        <f>+CONCATENATE("Reportan apertura en el enlace ",Tabla4[[#This Row],[Enlace]]," en el ",Tabla4[[#This Row],[Distancia óptica]]," ocasionado por ",Tabla4[[#This Row],[Causa del daño]])</f>
        <v>Reportan apertura en el enlace Campestre - Bocagrande en el Km 7,4 desde campestre ocasionado por Falla en la Red FiOp</v>
      </c>
      <c r="BA1758" s="8" t="str">
        <f>+CONCATENATE("Para dar solución al incidente ",Tabla4[[#This Row],[Solución]])</f>
        <v>Para dar solución al incidente Para dar solcuion se realiza migracion entre nodos</v>
      </c>
      <c r="BB1758" s="3" t="str">
        <f>+_xlfn.CONCAT(Tabla4[[#This Row],[Causa Raiz]]," ",Tabla4[[#This Row],[Solución2]]," (",Tabla4[[#This Row],[Anillo]],"- Cabecera: ",Tabla4[[#This Row],[Cabecera]],"- Operador: ",Tabla4[[#This Row],[Operador]],")")</f>
        <v>Reportan apertura en el enlace Campestre - Bocagrande en el Km 7,4 desde campestre ocasionado por Falla en la Red FiOp Para dar solución al incidente Para dar solcuion se realiza migracion entre nodos (Lineal- Cabecera: CARTAGENA- Operador: Colombia Telecomunicaciones)</v>
      </c>
    </row>
    <row r="1759" spans="1:54" s="2" customFormat="1" ht="199.5">
      <c r="A1759" s="38">
        <f t="shared" si="171"/>
        <v>1758</v>
      </c>
      <c r="B1759" s="3">
        <v>8540487</v>
      </c>
      <c r="C1759" s="3" t="s">
        <v>136</v>
      </c>
      <c r="D1759" s="23">
        <v>45407.333333333336</v>
      </c>
      <c r="E1759" s="23">
        <v>45407.5</v>
      </c>
      <c r="F1759" s="1">
        <f t="shared" ca="1" si="176"/>
        <v>0.16666666666424135</v>
      </c>
      <c r="G1759" s="3" t="s">
        <v>55</v>
      </c>
      <c r="H1759" s="41"/>
      <c r="I1759" s="40"/>
      <c r="J1759" s="5" t="s">
        <v>137</v>
      </c>
      <c r="K1759" s="3" t="s">
        <v>77</v>
      </c>
      <c r="L1759" s="9" t="s">
        <v>78</v>
      </c>
      <c r="M1759" s="3" t="s">
        <v>507</v>
      </c>
      <c r="N1759" s="3" t="s">
        <v>888</v>
      </c>
      <c r="O1759" s="3" t="s">
        <v>8251</v>
      </c>
      <c r="P1759" s="3" t="s">
        <v>8252</v>
      </c>
      <c r="Q1759" s="4" t="s">
        <v>8253</v>
      </c>
      <c r="R1759" s="3" t="s">
        <v>144</v>
      </c>
      <c r="S1759" s="3" t="s">
        <v>158</v>
      </c>
      <c r="T1759" s="3" t="s">
        <v>66</v>
      </c>
      <c r="U1759" s="3" t="s">
        <v>8254</v>
      </c>
      <c r="V1759" s="22" t="str">
        <f t="shared" si="175"/>
        <v>RBHFO; Hora de aviso: 8:00 25/04/2024; Solución: Para dar solucion se recupera de 5 mtrs y un caja de empalme de 48 hilos ; Hora de solución: 12:00 25/04/2024; Causa: Vandalismo</v>
      </c>
      <c r="W1759" s="4" t="s">
        <v>2771</v>
      </c>
      <c r="X1759" s="3"/>
      <c r="Y1759" s="3"/>
      <c r="Z1759" s="3" t="s">
        <v>69</v>
      </c>
      <c r="AA1759" s="3" t="s">
        <v>71</v>
      </c>
      <c r="AB1759" s="3">
        <v>0</v>
      </c>
      <c r="AC1759" s="3" t="s">
        <v>71</v>
      </c>
      <c r="AD1759" s="6">
        <v>0</v>
      </c>
      <c r="AE1759" s="7"/>
      <c r="AF1759" s="7"/>
      <c r="AG1759" s="6">
        <f>Tabla4[[#This Row],[Tiempo Parada de Reloj]]+Tabla4[[#This Row],[Tiempo Autorizado por Telefonica (no Máximo)]]</f>
        <v>0</v>
      </c>
      <c r="AH1759" s="7">
        <f t="shared" ca="1" si="172"/>
        <v>0.16666666666424135</v>
      </c>
      <c r="AI1759" s="8">
        <f t="shared" si="173"/>
        <v>0</v>
      </c>
      <c r="AJ1759" s="8">
        <f t="shared" ca="1" si="174"/>
        <v>3.9999999999417923</v>
      </c>
      <c r="AK1759" s="3" t="s">
        <v>119</v>
      </c>
      <c r="AL1759" s="3" t="s">
        <v>70</v>
      </c>
      <c r="AM1759" s="3" t="s">
        <v>87</v>
      </c>
      <c r="AN1759" s="3" t="s">
        <v>87</v>
      </c>
      <c r="AO1759" s="3" t="s">
        <v>72</v>
      </c>
      <c r="AP1759" s="3" t="s">
        <v>72</v>
      </c>
      <c r="AQ1759" s="23">
        <v>45408.879861111112</v>
      </c>
      <c r="AR1759" s="3"/>
      <c r="AS1759" s="23"/>
      <c r="AT1759" s="23"/>
      <c r="AU1759" s="3" t="s">
        <v>515</v>
      </c>
      <c r="AV1759" s="3" t="s">
        <v>6336</v>
      </c>
      <c r="AW1759" s="3" t="s">
        <v>8255</v>
      </c>
      <c r="AX1759" s="3">
        <v>2.4409999999999998</v>
      </c>
      <c r="AY1759" s="3">
        <v>-76.626000000000005</v>
      </c>
      <c r="AZ1759" s="8" t="str">
        <f>+CONCATENATE("Reportan apertura en el enlace ",Tabla4[[#This Row],[Enlace]]," en el ",Tabla4[[#This Row],[Distancia óptica]]," ocasionado por ",Tabla4[[#This Row],[Causa del daño]])</f>
        <v>Reportan apertura en el enlace Mov.Popayan - Mov.Maria Occidental en el Km 7,3 desde Mov. Popayan centro ocasionado por Vandalismo</v>
      </c>
      <c r="BA1759" s="8" t="str">
        <f>+CONCATENATE("Para dar solución al incidente ",Tabla4[[#This Row],[Solución]])</f>
        <v xml:space="preserve">Para dar solución al incidente Para dar solucion se recupera de 5 mtrs y un caja de empalme de 48 hilos </v>
      </c>
      <c r="BB1759" s="3" t="str">
        <f>+_xlfn.CONCAT(Tabla4[[#This Row],[Causa Raiz]]," ",Tabla4[[#This Row],[Solución2]]," (",Tabla4[[#This Row],[Anillo]],"- Cabecera: ",Tabla4[[#This Row],[Cabecera]],"- Operador: ",Tabla4[[#This Row],[Operador]],")")</f>
        <v>Reportan apertura en el enlace Mov.Popayan - Mov.Maria Occidental en el Km 7,3 desde Mov. Popayan centro ocasionado por Vandalismo Para dar solución al incidente Para dar solucion se recupera de 5 mtrs y un caja de empalme de 48 hilos  (ANILLO1 B- Cabecera: POPAYAN CENTRO- Operador: Infraco)</v>
      </c>
    </row>
    <row r="1760" spans="1:54" s="2" customFormat="1" ht="199.5">
      <c r="A1760" s="38">
        <f t="shared" si="171"/>
        <v>1759</v>
      </c>
      <c r="B1760" s="3">
        <v>8536945</v>
      </c>
      <c r="C1760" s="3" t="s">
        <v>54</v>
      </c>
      <c r="D1760" s="23">
        <v>45407.34375</v>
      </c>
      <c r="E1760" s="23">
        <v>45407.694444444445</v>
      </c>
      <c r="F1760" s="1">
        <f t="shared" ca="1" si="176"/>
        <v>0.35069444444525288</v>
      </c>
      <c r="G1760" s="3" t="s">
        <v>55</v>
      </c>
      <c r="H1760" s="41"/>
      <c r="I1760" s="40"/>
      <c r="J1760" s="5" t="s">
        <v>56</v>
      </c>
      <c r="K1760" s="3" t="s">
        <v>340</v>
      </c>
      <c r="L1760" s="9" t="s">
        <v>78</v>
      </c>
      <c r="M1760" s="3" t="s">
        <v>341</v>
      </c>
      <c r="N1760" s="3" t="s">
        <v>342</v>
      </c>
      <c r="O1760" s="3" t="s">
        <v>8256</v>
      </c>
      <c r="P1760" s="3" t="s">
        <v>8257</v>
      </c>
      <c r="Q1760" s="4" t="s">
        <v>8258</v>
      </c>
      <c r="R1760" s="3" t="s">
        <v>750</v>
      </c>
      <c r="S1760" s="3" t="s">
        <v>347</v>
      </c>
      <c r="T1760" s="3" t="s">
        <v>66</v>
      </c>
      <c r="U1760" s="3" t="s">
        <v>8259</v>
      </c>
      <c r="V1760" s="22" t="str">
        <f t="shared" si="175"/>
        <v>RLFO; Hora de aviso: 8:15 25/04/2024; Solución: Para dar solucion se recupera 30 mtrs y una caja de empalme de 24 hilos.; Hora de solución: 16:40 25/04/2024; Causa: Vandalismo</v>
      </c>
      <c r="W1760" s="4" t="s">
        <v>2842</v>
      </c>
      <c r="X1760" s="3"/>
      <c r="Y1760" s="3"/>
      <c r="Z1760" s="3" t="s">
        <v>69</v>
      </c>
      <c r="AA1760" s="3" t="s">
        <v>70</v>
      </c>
      <c r="AB1760" s="3">
        <v>8536945</v>
      </c>
      <c r="AC1760" s="3" t="s">
        <v>70</v>
      </c>
      <c r="AD1760" s="6">
        <v>0.1875</v>
      </c>
      <c r="AE1760" s="7"/>
      <c r="AF1760" s="7"/>
      <c r="AG1760" s="6">
        <f>Tabla4[[#This Row],[Tiempo Parada de Reloj]]+Tabla4[[#This Row],[Tiempo Autorizado por Telefonica (no Máximo)]]</f>
        <v>0.1875</v>
      </c>
      <c r="AH1760" s="7">
        <f t="shared" ca="1" si="172"/>
        <v>0.16319444444525288</v>
      </c>
      <c r="AI1760" s="8">
        <f t="shared" si="173"/>
        <v>4.5</v>
      </c>
      <c r="AJ1760" s="8">
        <f t="shared" ca="1" si="174"/>
        <v>3.9166666666860692</v>
      </c>
      <c r="AK1760" s="3" t="s">
        <v>87</v>
      </c>
      <c r="AL1760" s="3" t="s">
        <v>70</v>
      </c>
      <c r="AM1760" s="3" t="s">
        <v>120</v>
      </c>
      <c r="AN1760" s="3" t="s">
        <v>120</v>
      </c>
      <c r="AO1760" s="3" t="s">
        <v>87</v>
      </c>
      <c r="AP1760" s="3" t="s">
        <v>87</v>
      </c>
      <c r="AQ1760" s="23">
        <v>45412.320138888892</v>
      </c>
      <c r="AR1760" s="3"/>
      <c r="AS1760" s="23"/>
      <c r="AT1760" s="23"/>
      <c r="AU1760" s="3" t="s">
        <v>2267</v>
      </c>
      <c r="AV1760" s="3" t="s">
        <v>8260</v>
      </c>
      <c r="AW1760" s="3" t="s">
        <v>307</v>
      </c>
      <c r="AX1760" s="3">
        <v>4.4297000000000004</v>
      </c>
      <c r="AY1760" s="3">
        <v>-75.240799999999993</v>
      </c>
      <c r="AZ1760" s="8" t="str">
        <f>+CONCATENATE("Reportan apertura en el enlace ",Tabla4[[#This Row],[Enlace]]," en el ",Tabla4[[#This Row],[Distancia óptica]]," ocasionado por ",Tabla4[[#This Row],[Causa del daño]])</f>
        <v>Reportan apertura en el enlace Mov.Piedra pintada - Mov.Divino niño en el Km 1,1 desde combeima ocasionado por Vandalismo</v>
      </c>
      <c r="BA1760" s="8" t="str">
        <f>+CONCATENATE("Para dar solución al incidente ",Tabla4[[#This Row],[Solución]])</f>
        <v>Para dar solución al incidente Para dar solucion se recupera 30 mtrs y una caja de empalme de 24 hilos.</v>
      </c>
      <c r="BB1760" s="3" t="str">
        <f>+_xlfn.CONCAT(Tabla4[[#This Row],[Causa Raiz]]," ",Tabla4[[#This Row],[Solución2]]," (",Tabla4[[#This Row],[Anillo]],"- Cabecera: ",Tabla4[[#This Row],[Cabecera]],"- Operador: ",Tabla4[[#This Row],[Operador]],")")</f>
        <v>Reportan apertura en el enlace Mov.Piedra pintada - Mov.Divino niño en el Km 1,1 desde combeima ocasionado por Vandalismo Para dar solución al incidente Para dar solucion se recupera 30 mtrs y una caja de empalme de 24 hilos. (LINEAL- Cabecera: COMBEIMA- Operador: Colombia Telecomunicaciones)</v>
      </c>
    </row>
    <row r="1761" spans="1:54" s="2" customFormat="1" ht="171">
      <c r="A1761" s="38">
        <f t="shared" si="171"/>
        <v>1760</v>
      </c>
      <c r="B1761" s="3">
        <v>8540561</v>
      </c>
      <c r="C1761" s="3" t="s">
        <v>54</v>
      </c>
      <c r="D1761" s="23">
        <v>45407.347222222219</v>
      </c>
      <c r="E1761" s="23">
        <v>45407.348611111112</v>
      </c>
      <c r="F1761" s="1">
        <f t="shared" ca="1" si="176"/>
        <v>1.3888888934161514E-3</v>
      </c>
      <c r="G1761" s="3" t="s">
        <v>55</v>
      </c>
      <c r="H1761" s="41"/>
      <c r="I1761" s="40"/>
      <c r="J1761" s="5" t="s">
        <v>56</v>
      </c>
      <c r="K1761" s="3" t="s">
        <v>77</v>
      </c>
      <c r="L1761" s="9" t="s">
        <v>78</v>
      </c>
      <c r="M1761" s="3" t="s">
        <v>79</v>
      </c>
      <c r="N1761" s="3" t="s">
        <v>1268</v>
      </c>
      <c r="O1761" s="3" t="s">
        <v>8261</v>
      </c>
      <c r="P1761" s="3" t="s">
        <v>1865</v>
      </c>
      <c r="Q1761" s="4" t="s">
        <v>8262</v>
      </c>
      <c r="R1761" s="3" t="s">
        <v>741</v>
      </c>
      <c r="S1761" s="3" t="s">
        <v>249</v>
      </c>
      <c r="T1761" s="3" t="s">
        <v>104</v>
      </c>
      <c r="U1761" s="3" t="s">
        <v>8263</v>
      </c>
      <c r="V1761" s="22" t="str">
        <f t="shared" si="175"/>
        <v>RLFO; Hora de aviso: 8:20 25/04/2024; Solución: PI realiza cambio de pacht cord  y Limpieza en el nodo de central  Facativa ; Hora de solución: 8:22 25/04/2024; Causa: Visita Fallida</v>
      </c>
      <c r="W1761" s="4" t="s">
        <v>2806</v>
      </c>
      <c r="X1761" s="3"/>
      <c r="Y1761" s="3"/>
      <c r="Z1761" s="3" t="s">
        <v>69</v>
      </c>
      <c r="AA1761" s="3" t="s">
        <v>71</v>
      </c>
      <c r="AB1761" s="3">
        <v>0</v>
      </c>
      <c r="AC1761" s="3" t="s">
        <v>71</v>
      </c>
      <c r="AD1761" s="6">
        <v>0</v>
      </c>
      <c r="AE1761" s="7"/>
      <c r="AF1761" s="7"/>
      <c r="AG1761" s="6">
        <f>Tabla4[[#This Row],[Tiempo Parada de Reloj]]+Tabla4[[#This Row],[Tiempo Autorizado por Telefonica (no Máximo)]]</f>
        <v>0</v>
      </c>
      <c r="AH1761" s="7">
        <f t="shared" ca="1" si="172"/>
        <v>1.3888888934161514E-3</v>
      </c>
      <c r="AI1761" s="8">
        <f t="shared" si="173"/>
        <v>0</v>
      </c>
      <c r="AJ1761" s="8">
        <f t="shared" ca="1" si="174"/>
        <v>3.3333333441987634E-2</v>
      </c>
      <c r="AK1761" s="3" t="s">
        <v>119</v>
      </c>
      <c r="AL1761" s="3" t="s">
        <v>70</v>
      </c>
      <c r="AM1761" s="3" t="s">
        <v>87</v>
      </c>
      <c r="AN1761" s="3" t="s">
        <v>106</v>
      </c>
      <c r="AO1761" s="3" t="s">
        <v>106</v>
      </c>
      <c r="AP1761" s="3" t="s">
        <v>106</v>
      </c>
      <c r="AQ1761" s="23">
        <v>45407.348611111112</v>
      </c>
      <c r="AR1761" s="3"/>
      <c r="AS1761" s="23"/>
      <c r="AT1761" s="23"/>
      <c r="AU1761" s="3" t="s">
        <v>313</v>
      </c>
      <c r="AV1761" s="3" t="s">
        <v>69</v>
      </c>
      <c r="AW1761" s="3" t="s">
        <v>69</v>
      </c>
      <c r="AX1761" s="3" t="s">
        <v>69</v>
      </c>
      <c r="AY1761" s="3" t="s">
        <v>69</v>
      </c>
      <c r="AZ1761" s="8" t="str">
        <f>+CONCATENATE("Reportan apertura en el enlace ",Tabla4[[#This Row],[Enlace]]," en el ",Tabla4[[#This Row],[Distancia óptica]]," ocasionado por ",Tabla4[[#This Row],[Causa del daño]])</f>
        <v>Reportan apertura en el enlace Mov. Facatativa - Mov. Cartagenita en el km 0 ocasionado por Visita Fallida</v>
      </c>
      <c r="BA1761" s="8" t="str">
        <f>+CONCATENATE("Para dar solución al incidente ",Tabla4[[#This Row],[Solución]])</f>
        <v xml:space="preserve">Para dar solución al incidente PI realiza cambio de pacht cord  y Limpieza en el nodo de central  Facativa </v>
      </c>
      <c r="BB1761" s="3" t="str">
        <f>+_xlfn.CONCAT(Tabla4[[#This Row],[Causa Raiz]]," ",Tabla4[[#This Row],[Solución2]]," (",Tabla4[[#This Row],[Anillo]],"- Cabecera: ",Tabla4[[#This Row],[Cabecera]],"- Operador: ",Tabla4[[#This Row],[Operador]],")")</f>
        <v>Reportan apertura en el enlace Mov. Facatativa - Mov. Cartagenita en el km 0 ocasionado por Visita Fallida Para dar solución al incidente PI realiza cambio de pacht cord  y Limpieza en el nodo de central  Facativa  (NA- Cabecera: NA- Operador: Colombia Telecomunicaciones)</v>
      </c>
    </row>
    <row r="1762" spans="1:54" s="2" customFormat="1" ht="156.75">
      <c r="A1762" s="38">
        <f t="shared" si="171"/>
        <v>1761</v>
      </c>
      <c r="B1762" s="3">
        <v>8540855</v>
      </c>
      <c r="C1762" s="3" t="s">
        <v>54</v>
      </c>
      <c r="D1762" s="23">
        <v>45407.416666666664</v>
      </c>
      <c r="E1762" s="23">
        <v>45407.520833333336</v>
      </c>
      <c r="F1762" s="1">
        <f t="shared" ca="1" si="176"/>
        <v>0.10416666667151731</v>
      </c>
      <c r="G1762" s="3" t="s">
        <v>55</v>
      </c>
      <c r="H1762" s="41"/>
      <c r="I1762" s="40"/>
      <c r="J1762" s="5" t="s">
        <v>56</v>
      </c>
      <c r="K1762" s="3" t="s">
        <v>77</v>
      </c>
      <c r="L1762" s="9" t="s">
        <v>58</v>
      </c>
      <c r="M1762" s="3" t="s">
        <v>745</v>
      </c>
      <c r="N1762" s="3" t="s">
        <v>746</v>
      </c>
      <c r="O1762" s="3" t="s">
        <v>8264</v>
      </c>
      <c r="P1762" s="3" t="s">
        <v>8265</v>
      </c>
      <c r="Q1762" s="4" t="s">
        <v>8266</v>
      </c>
      <c r="R1762" s="3" t="s">
        <v>741</v>
      </c>
      <c r="S1762" s="3" t="s">
        <v>158</v>
      </c>
      <c r="T1762" s="3" t="s">
        <v>130</v>
      </c>
      <c r="U1762" s="3" t="s">
        <v>8267</v>
      </c>
      <c r="V1762" s="22" t="str">
        <f t="shared" si="175"/>
        <v>RLFO; Hora de aviso: 10:00 25/04/2024; Solución: Para dar solucion se refusiona los pigteles.; Hora de solución: 12:30 25/04/2024; Causa: Plagas</v>
      </c>
      <c r="W1762" s="4" t="s">
        <v>8268</v>
      </c>
      <c r="X1762" s="3" t="s">
        <v>8269</v>
      </c>
      <c r="Y1762" s="3" t="s">
        <v>8270</v>
      </c>
      <c r="Z1762" s="3" t="s">
        <v>72</v>
      </c>
      <c r="AA1762" s="3" t="s">
        <v>70</v>
      </c>
      <c r="AB1762" s="3">
        <v>8540467</v>
      </c>
      <c r="AC1762" s="3" t="s">
        <v>71</v>
      </c>
      <c r="AD1762" s="6">
        <v>0</v>
      </c>
      <c r="AE1762" s="7"/>
      <c r="AF1762" s="7"/>
      <c r="AG1762" s="6">
        <f>Tabla4[[#This Row],[Tiempo Parada de Reloj]]+Tabla4[[#This Row],[Tiempo Autorizado por Telefonica (no Máximo)]]</f>
        <v>0</v>
      </c>
      <c r="AH1762" s="7">
        <f t="shared" ca="1" si="172"/>
        <v>0.10416666667151731</v>
      </c>
      <c r="AI1762" s="8">
        <f t="shared" si="173"/>
        <v>0</v>
      </c>
      <c r="AJ1762" s="8">
        <f t="shared" ca="1" si="174"/>
        <v>2.5000000001164153</v>
      </c>
      <c r="AK1762" s="3" t="s">
        <v>87</v>
      </c>
      <c r="AL1762" s="3" t="s">
        <v>71</v>
      </c>
      <c r="AM1762" s="3" t="s">
        <v>87</v>
      </c>
      <c r="AN1762" s="3" t="s">
        <v>87</v>
      </c>
      <c r="AO1762" s="3" t="s">
        <v>88</v>
      </c>
      <c r="AP1762" s="3" t="s">
        <v>88</v>
      </c>
      <c r="AQ1762" s="23">
        <v>45409.431250000001</v>
      </c>
      <c r="AR1762" s="3"/>
      <c r="AS1762" s="23"/>
      <c r="AT1762" s="23"/>
      <c r="AU1762" s="3" t="s">
        <v>192</v>
      </c>
      <c r="AV1762" s="3" t="s">
        <v>1142</v>
      </c>
      <c r="AW1762" s="3" t="s">
        <v>135</v>
      </c>
      <c r="AX1762" s="3">
        <v>2.9161999999999999</v>
      </c>
      <c r="AY1762" s="3">
        <v>-75.281499999999994</v>
      </c>
      <c r="AZ1762" s="8" t="str">
        <f>+CONCATENATE("Reportan apertura en el enlace ",Tabla4[[#This Row],[Enlace]]," en el ",Tabla4[[#This Row],[Distancia óptica]]," ocasionado por ",Tabla4[[#This Row],[Causa del daño]])</f>
        <v>Reportan apertura en el enlace Armario 142 - Tuquila en el Km 0 desde Armario 142 ocasionado por Plagas</v>
      </c>
      <c r="BA1762" s="8" t="str">
        <f>+CONCATENATE("Para dar solución al incidente ",Tabla4[[#This Row],[Solución]])</f>
        <v>Para dar solución al incidente Para dar solucion se refusiona los pigteles.</v>
      </c>
      <c r="BB1762" s="3" t="str">
        <f>+_xlfn.CONCAT(Tabla4[[#This Row],[Causa Raiz]]," ",Tabla4[[#This Row],[Solución2]]," (",Tabla4[[#This Row],[Anillo]],"- Cabecera: ",Tabla4[[#This Row],[Cabecera]],"- Operador: ",Tabla4[[#This Row],[Operador]],")")</f>
        <v>Reportan apertura en el enlace Armario 142 - Tuquila en el Km 0 desde Armario 142 ocasionado por Plagas Para dar solución al incidente Para dar solucion se refusiona los pigteles. (Lineal- Cabecera: Tuquila- Operador: Colombia Telecomunicaciones)</v>
      </c>
    </row>
    <row r="1763" spans="1:54" s="2" customFormat="1" ht="213.75">
      <c r="A1763" s="38">
        <f t="shared" si="171"/>
        <v>1762</v>
      </c>
      <c r="B1763" s="3">
        <v>8540951</v>
      </c>
      <c r="C1763" s="3" t="s">
        <v>54</v>
      </c>
      <c r="D1763" s="23">
        <v>45407.4375</v>
      </c>
      <c r="E1763" s="23">
        <v>45407.559027777781</v>
      </c>
      <c r="F1763" s="1">
        <f t="shared" ca="1" si="176"/>
        <v>0.12152777778101154</v>
      </c>
      <c r="G1763" s="3" t="s">
        <v>55</v>
      </c>
      <c r="H1763" s="41"/>
      <c r="I1763" s="40"/>
      <c r="J1763" s="5" t="s">
        <v>56</v>
      </c>
      <c r="K1763" s="3" t="s">
        <v>57</v>
      </c>
      <c r="L1763" s="9" t="s">
        <v>78</v>
      </c>
      <c r="M1763" s="3" t="s">
        <v>59</v>
      </c>
      <c r="N1763" s="3" t="s">
        <v>60</v>
      </c>
      <c r="O1763" s="3" t="s">
        <v>8271</v>
      </c>
      <c r="P1763" s="3" t="s">
        <v>8272</v>
      </c>
      <c r="Q1763" s="4" t="s">
        <v>8273</v>
      </c>
      <c r="R1763" s="3" t="s">
        <v>947</v>
      </c>
      <c r="S1763" s="3" t="s">
        <v>65</v>
      </c>
      <c r="T1763" s="3" t="s">
        <v>66</v>
      </c>
      <c r="U1763" s="3" t="s">
        <v>8274</v>
      </c>
      <c r="V1763" s="22" t="str">
        <f t="shared" si="175"/>
        <v>RLFO; Hora de aviso: 10:30 25/04/2024; Solución: Para dar la solucion se debe tender 120 metros de fibra 36 hilos y dos cajas de 24 hilos; Hora de solución: 13:25 25/04/2024; Causa: Vandalismo</v>
      </c>
      <c r="W1763" s="4" t="s">
        <v>949</v>
      </c>
      <c r="X1763" s="3"/>
      <c r="Y1763" s="3"/>
      <c r="Z1763" s="3" t="s">
        <v>69</v>
      </c>
      <c r="AA1763" s="3" t="s">
        <v>71</v>
      </c>
      <c r="AB1763" s="3">
        <v>0</v>
      </c>
      <c r="AC1763" s="3" t="s">
        <v>71</v>
      </c>
      <c r="AD1763" s="6">
        <v>0</v>
      </c>
      <c r="AE1763" s="7"/>
      <c r="AF1763" s="7"/>
      <c r="AG1763" s="6">
        <f>Tabla4[[#This Row],[Tiempo Parada de Reloj]]+Tabla4[[#This Row],[Tiempo Autorizado por Telefonica (no Máximo)]]</f>
        <v>0</v>
      </c>
      <c r="AH1763" s="7">
        <f t="shared" ca="1" si="172"/>
        <v>0.12152777778101154</v>
      </c>
      <c r="AI1763" s="8">
        <f t="shared" si="173"/>
        <v>0</v>
      </c>
      <c r="AJ1763" s="8">
        <f t="shared" ca="1" si="174"/>
        <v>2.9166666667442769</v>
      </c>
      <c r="AK1763" s="3" t="s">
        <v>87</v>
      </c>
      <c r="AL1763" s="3" t="s">
        <v>71</v>
      </c>
      <c r="AM1763" s="3" t="s">
        <v>87</v>
      </c>
      <c r="AN1763" s="3" t="s">
        <v>87</v>
      </c>
      <c r="AO1763" s="3" t="s">
        <v>88</v>
      </c>
      <c r="AP1763" s="3" t="s">
        <v>88</v>
      </c>
      <c r="AQ1763" s="23">
        <v>45409.524305555555</v>
      </c>
      <c r="AR1763" s="3"/>
      <c r="AS1763" s="23"/>
      <c r="AT1763" s="23"/>
      <c r="AU1763" s="3" t="s">
        <v>100</v>
      </c>
      <c r="AV1763" s="3" t="s">
        <v>8275</v>
      </c>
      <c r="AW1763" s="3" t="s">
        <v>1311</v>
      </c>
      <c r="AX1763" s="3">
        <v>4.7721280000000004</v>
      </c>
      <c r="AY1763" s="3">
        <v>-74.027319000000006</v>
      </c>
      <c r="AZ1763" s="8" t="str">
        <f>+CONCATENATE("Reportan apertura en el enlace ",Tabla4[[#This Row],[Enlace]]," en el ",Tabla4[[#This Row],[Distancia óptica]]," ocasionado por ",Tabla4[[#This Row],[Causa del daño]])</f>
        <v>Reportan apertura en el enlace Mov.San cristobal Norte II - Mov.El codito II en el  km 7,5 desde san cristobal  ocasionado por Vandalismo</v>
      </c>
      <c r="BA1763" s="8" t="str">
        <f>+CONCATENATE("Para dar solución al incidente ",Tabla4[[#This Row],[Solución]])</f>
        <v>Para dar solución al incidente Para dar la solucion se debe tender 120 metros de fibra 36 hilos y dos cajas de 24 hilos</v>
      </c>
      <c r="BB1763" s="3" t="str">
        <f>+_xlfn.CONCAT(Tabla4[[#This Row],[Causa Raiz]]," ",Tabla4[[#This Row],[Solución2]]," (",Tabla4[[#This Row],[Anillo]],"- Cabecera: ",Tabla4[[#This Row],[Cabecera]],"- Operador: ",Tabla4[[#This Row],[Operador]],")")</f>
        <v>Reportan apertura en el enlace Mov.San cristobal Norte II - Mov.El codito II en el  km 7,5 desde san cristobal  ocasionado por Vandalismo Para dar solución al incidente Para dar la solucion se debe tender 120 metros de fibra 36 hilos y dos cajas de 24 hilos (UK- Cabecera: San Cristobal Norte- Operador: Colombia Telecomunicaciones)</v>
      </c>
    </row>
    <row r="1764" spans="1:54" s="2" customFormat="1" ht="199.5">
      <c r="A1764" s="38">
        <f t="shared" si="171"/>
        <v>1763</v>
      </c>
      <c r="B1764" s="3">
        <v>8540955</v>
      </c>
      <c r="C1764" s="3" t="s">
        <v>54</v>
      </c>
      <c r="D1764" s="23">
        <v>45407.447916666664</v>
      </c>
      <c r="E1764" s="23">
        <v>45408</v>
      </c>
      <c r="F1764" s="1">
        <f t="shared" ca="1" si="176"/>
        <v>0.55208333333575865</v>
      </c>
      <c r="G1764" s="3" t="s">
        <v>55</v>
      </c>
      <c r="H1764" s="41"/>
      <c r="I1764" s="40"/>
      <c r="J1764" s="5" t="s">
        <v>56</v>
      </c>
      <c r="K1764" s="3" t="s">
        <v>77</v>
      </c>
      <c r="L1764" s="9" t="s">
        <v>78</v>
      </c>
      <c r="M1764" s="3" t="s">
        <v>373</v>
      </c>
      <c r="N1764" s="3" t="s">
        <v>374</v>
      </c>
      <c r="O1764" s="3" t="s">
        <v>8276</v>
      </c>
      <c r="P1764" s="3" t="s">
        <v>8277</v>
      </c>
      <c r="Q1764" s="4" t="s">
        <v>8278</v>
      </c>
      <c r="R1764" s="3" t="s">
        <v>346</v>
      </c>
      <c r="S1764" s="3" t="s">
        <v>249</v>
      </c>
      <c r="T1764" s="3" t="s">
        <v>66</v>
      </c>
      <c r="U1764" s="3" t="s">
        <v>4084</v>
      </c>
      <c r="V1764" s="22" t="str">
        <f t="shared" si="175"/>
        <v>RLFO; Hora de aviso: 10:45 25/04/2024; Solución: Se recupera 30 m de reserva y se instala una caja de empalme de 48 hilos.; Hora de solución: 0:00 26/04/2024; Causa: Vandalismo</v>
      </c>
      <c r="W1764" s="4" t="s">
        <v>2806</v>
      </c>
      <c r="X1764" s="3"/>
      <c r="Y1764" s="3"/>
      <c r="Z1764" s="3" t="s">
        <v>69</v>
      </c>
      <c r="AA1764" s="3" t="s">
        <v>70</v>
      </c>
      <c r="AB1764" s="3">
        <v>8540955</v>
      </c>
      <c r="AC1764" s="3" t="s">
        <v>71</v>
      </c>
      <c r="AD1764" s="6">
        <v>0</v>
      </c>
      <c r="AE1764" s="7"/>
      <c r="AF1764" s="7"/>
      <c r="AG1764" s="6">
        <f>Tabla4[[#This Row],[Tiempo Parada de Reloj]]+Tabla4[[#This Row],[Tiempo Autorizado por Telefonica (no Máximo)]]</f>
        <v>0</v>
      </c>
      <c r="AH1764" s="7">
        <f t="shared" ca="1" si="172"/>
        <v>0.55208333333575865</v>
      </c>
      <c r="AI1764" s="8">
        <f t="shared" si="173"/>
        <v>0</v>
      </c>
      <c r="AJ1764" s="8">
        <f t="shared" ca="1" si="174"/>
        <v>13.250000000058208</v>
      </c>
      <c r="AK1764" s="3" t="s">
        <v>87</v>
      </c>
      <c r="AL1764" s="3" t="s">
        <v>70</v>
      </c>
      <c r="AM1764" s="3" t="s">
        <v>72</v>
      </c>
      <c r="AN1764" s="3" t="s">
        <v>72</v>
      </c>
      <c r="AO1764" s="3" t="s">
        <v>88</v>
      </c>
      <c r="AP1764" s="3" t="s">
        <v>88</v>
      </c>
      <c r="AQ1764" s="23">
        <v>45411.924305555556</v>
      </c>
      <c r="AR1764" s="3"/>
      <c r="AS1764" s="23"/>
      <c r="AT1764" s="23"/>
      <c r="AU1764" s="3" t="s">
        <v>1266</v>
      </c>
      <c r="AV1764" s="3" t="s">
        <v>1592</v>
      </c>
      <c r="AW1764" s="3" t="s">
        <v>135</v>
      </c>
      <c r="AX1764" s="3">
        <v>4.1129746000000003</v>
      </c>
      <c r="AY1764" s="3">
        <v>-73.605689100000006</v>
      </c>
      <c r="AZ1764" s="8" t="str">
        <f>+CONCATENATE("Reportan apertura en el enlace ",Tabla4[[#This Row],[Enlace]]," en el ",Tabla4[[#This Row],[Distancia óptica]]," ocasionado por ",Tabla4[[#This Row],[Causa del daño]])</f>
        <v>Reportan apertura en el enlace Mov. Esperanza - Mov. Apiay en el Km 0,5 desde rosita fija  ocasionado por Vandalismo</v>
      </c>
      <c r="BA1764" s="8" t="str">
        <f>+CONCATENATE("Para dar solución al incidente ",Tabla4[[#This Row],[Solución]])</f>
        <v>Para dar solución al incidente Se recupera 30 m de reserva y se instala una caja de empalme de 48 hilos.</v>
      </c>
      <c r="BB1764" s="3" t="str">
        <f>+_xlfn.CONCAT(Tabla4[[#This Row],[Causa Raiz]]," ",Tabla4[[#This Row],[Solución2]]," (",Tabla4[[#This Row],[Anillo]],"- Cabecera: ",Tabla4[[#This Row],[Cabecera]],"- Operador: ",Tabla4[[#This Row],[Operador]],")")</f>
        <v>Reportan apertura en el enlace Mov. Esperanza - Mov. Apiay en el Km 0,5 desde rosita fija  ocasionado por Vandalismo Para dar solución al incidente Se recupera 30 m de reserva y se instala una caja de empalme de 48 hilos. (Lineal- Cabecera: Esperanza- Operador: Colombia Telecomunicaciones)</v>
      </c>
    </row>
    <row r="1765" spans="1:54" s="2" customFormat="1" ht="199.5">
      <c r="A1765" s="38">
        <f t="shared" si="171"/>
        <v>1764</v>
      </c>
      <c r="B1765" s="3">
        <v>8540298</v>
      </c>
      <c r="C1765" s="3" t="s">
        <v>54</v>
      </c>
      <c r="D1765" s="23">
        <v>45407.479166666664</v>
      </c>
      <c r="E1765" s="23">
        <v>45407.701388888891</v>
      </c>
      <c r="F1765" s="1">
        <f t="shared" ca="1" si="176"/>
        <v>0.22222222222626442</v>
      </c>
      <c r="G1765" s="3" t="s">
        <v>55</v>
      </c>
      <c r="H1765" s="41"/>
      <c r="I1765" s="40"/>
      <c r="J1765" s="5" t="s">
        <v>56</v>
      </c>
      <c r="K1765" s="3" t="s">
        <v>57</v>
      </c>
      <c r="L1765" s="9" t="s">
        <v>58</v>
      </c>
      <c r="M1765" s="3" t="s">
        <v>59</v>
      </c>
      <c r="N1765" s="3" t="s">
        <v>60</v>
      </c>
      <c r="O1765" s="3" t="s">
        <v>8279</v>
      </c>
      <c r="P1765" s="3" t="s">
        <v>8280</v>
      </c>
      <c r="Q1765" s="4" t="s">
        <v>8281</v>
      </c>
      <c r="R1765" s="3" t="s">
        <v>378</v>
      </c>
      <c r="S1765" s="3" t="s">
        <v>65</v>
      </c>
      <c r="T1765" s="3" t="s">
        <v>66</v>
      </c>
      <c r="U1765" s="3" t="s">
        <v>8282</v>
      </c>
      <c r="V1765" s="22" t="str">
        <f t="shared" si="175"/>
        <v>RLFO; Hora de aviso: 11:30 25/04/2024; Solución: se instala empalme nuevo de 24 hilos con caja empalme de 48; Hora de solución: 16:50 25/04/2024; Causa: Vandalismo</v>
      </c>
      <c r="W1765" s="4" t="s">
        <v>5662</v>
      </c>
      <c r="X1765" s="3"/>
      <c r="Y1765" s="3"/>
      <c r="Z1765" s="3" t="s">
        <v>69</v>
      </c>
      <c r="AA1765" s="3" t="s">
        <v>70</v>
      </c>
      <c r="AB1765" s="3">
        <v>8540298</v>
      </c>
      <c r="AC1765" s="3" t="s">
        <v>71</v>
      </c>
      <c r="AD1765" s="6">
        <v>6.1805555555555558E-2</v>
      </c>
      <c r="AE1765" s="7"/>
      <c r="AF1765" s="7"/>
      <c r="AG1765" s="6">
        <f>Tabla4[[#This Row],[Tiempo Parada de Reloj]]+Tabla4[[#This Row],[Tiempo Autorizado por Telefonica (no Máximo)]]</f>
        <v>6.1805555555555558E-2</v>
      </c>
      <c r="AH1765" s="7">
        <f t="shared" ca="1" si="172"/>
        <v>0.16041666667070886</v>
      </c>
      <c r="AI1765" s="8">
        <f t="shared" si="173"/>
        <v>1.4833333333333334</v>
      </c>
      <c r="AJ1765" s="8">
        <f t="shared" ca="1" si="174"/>
        <v>3.8500000000970127</v>
      </c>
      <c r="AK1765" s="3" t="s">
        <v>87</v>
      </c>
      <c r="AL1765" s="3" t="s">
        <v>70</v>
      </c>
      <c r="AM1765" s="3" t="s">
        <v>120</v>
      </c>
      <c r="AN1765" s="3" t="s">
        <v>120</v>
      </c>
      <c r="AO1765" s="3" t="s">
        <v>72</v>
      </c>
      <c r="AP1765" s="3" t="s">
        <v>72</v>
      </c>
      <c r="AQ1765" s="23">
        <v>45408.736805555556</v>
      </c>
      <c r="AR1765" s="3"/>
      <c r="AS1765" s="23"/>
      <c r="AT1765" s="23"/>
      <c r="AU1765" s="3" t="s">
        <v>264</v>
      </c>
      <c r="AV1765" s="3" t="s">
        <v>837</v>
      </c>
      <c r="AW1765" s="3" t="s">
        <v>8283</v>
      </c>
      <c r="AX1765" s="3">
        <v>4.6011100000000003</v>
      </c>
      <c r="AY1765" s="3">
        <v>-74.086950000000002</v>
      </c>
      <c r="AZ1765" s="8" t="str">
        <f>+CONCATENATE("Reportan apertura en el enlace ",Tabla4[[#This Row],[Enlace]]," en el ",Tabla4[[#This Row],[Distancia óptica]]," ocasionado por ",Tabla4[[#This Row],[Causa del daño]])</f>
        <v>Reportan apertura en el enlace San Jose plaza - Progreso en el Km 1,1 desde progreso  ocasionado por Vandalismo</v>
      </c>
      <c r="BA1765" s="8" t="str">
        <f>+CONCATENATE("Para dar solución al incidente ",Tabla4[[#This Row],[Solución]])</f>
        <v>Para dar solución al incidente se instala empalme nuevo de 24 hilos con caja empalme de 48</v>
      </c>
      <c r="BB1765" s="3" t="str">
        <f>+_xlfn.CONCAT(Tabla4[[#This Row],[Causa Raiz]]," ",Tabla4[[#This Row],[Solución2]]," (",Tabla4[[#This Row],[Anillo]],"- Cabecera: ",Tabla4[[#This Row],[Cabecera]],"- Operador: ",Tabla4[[#This Row],[Operador]],")")</f>
        <v>Reportan apertura en el enlace San Jose plaza - Progreso en el Km 1,1 desde progreso  ocasionado por Vandalismo Para dar solución al incidente se instala empalme nuevo de 24 hilos con caja empalme de 48 (Anillo 6 progreso- Cabecera: Progreso- Operador: Colombia Telecomunicaciones)</v>
      </c>
    </row>
    <row r="1766" spans="1:54" s="2" customFormat="1" ht="213.75">
      <c r="A1766" s="38">
        <f t="shared" si="171"/>
        <v>1765</v>
      </c>
      <c r="B1766" s="3">
        <v>8541287</v>
      </c>
      <c r="C1766" s="3" t="s">
        <v>163</v>
      </c>
      <c r="D1766" s="23">
        <v>45407.5</v>
      </c>
      <c r="E1766" s="23">
        <v>45407.6875</v>
      </c>
      <c r="F1766" s="1">
        <f t="shared" ca="1" si="176"/>
        <v>0.1875</v>
      </c>
      <c r="G1766" s="3" t="s">
        <v>55</v>
      </c>
      <c r="H1766" s="41"/>
      <c r="I1766" s="40"/>
      <c r="J1766" s="5" t="s">
        <v>56</v>
      </c>
      <c r="K1766" s="3" t="s">
        <v>359</v>
      </c>
      <c r="L1766" s="9" t="s">
        <v>58</v>
      </c>
      <c r="M1766" s="3" t="s">
        <v>360</v>
      </c>
      <c r="N1766" s="3" t="s">
        <v>483</v>
      </c>
      <c r="O1766" s="3" t="s">
        <v>8284</v>
      </c>
      <c r="P1766" s="3" t="s">
        <v>8285</v>
      </c>
      <c r="Q1766" s="4" t="s">
        <v>8286</v>
      </c>
      <c r="R1766" s="3" t="s">
        <v>365</v>
      </c>
      <c r="S1766" s="3" t="s">
        <v>366</v>
      </c>
      <c r="T1766" s="3" t="s">
        <v>176</v>
      </c>
      <c r="U1766" s="3" t="s">
        <v>8287</v>
      </c>
      <c r="V1766" s="22" t="str">
        <f t="shared" si="175"/>
        <v>RDFO; Hora de aviso: 12:00 25/04/2024; Solución: Instalacion de empalme de 24 hilos en caja empalme de 48; Hora de solución: 16:30 25/04/2024; Causa: Intervención de Terceros. No Identificados</v>
      </c>
      <c r="W1766" s="4" t="s">
        <v>6469</v>
      </c>
      <c r="X1766" s="3"/>
      <c r="Y1766" s="3"/>
      <c r="Z1766" s="3" t="s">
        <v>69</v>
      </c>
      <c r="AA1766" s="3" t="s">
        <v>70</v>
      </c>
      <c r="AB1766" s="3">
        <v>0</v>
      </c>
      <c r="AC1766" s="3" t="s">
        <v>71</v>
      </c>
      <c r="AD1766" s="6">
        <v>0</v>
      </c>
      <c r="AE1766" s="7"/>
      <c r="AF1766" s="7"/>
      <c r="AG1766" s="6">
        <f>Tabla4[[#This Row],[Tiempo Parada de Reloj]]+Tabla4[[#This Row],[Tiempo Autorizado por Telefonica (no Máximo)]]</f>
        <v>0</v>
      </c>
      <c r="AH1766" s="7">
        <f t="shared" ca="1" si="172"/>
        <v>0.1875</v>
      </c>
      <c r="AI1766" s="8">
        <f t="shared" si="173"/>
        <v>0</v>
      </c>
      <c r="AJ1766" s="8">
        <f t="shared" ca="1" si="174"/>
        <v>4.5</v>
      </c>
      <c r="AK1766" s="3" t="s">
        <v>87</v>
      </c>
      <c r="AL1766" s="3" t="s">
        <v>70</v>
      </c>
      <c r="AM1766" s="3" t="s">
        <v>120</v>
      </c>
      <c r="AN1766" s="3" t="s">
        <v>120</v>
      </c>
      <c r="AO1766" s="3" t="s">
        <v>72</v>
      </c>
      <c r="AP1766" s="3" t="s">
        <v>72</v>
      </c>
      <c r="AQ1766" s="23">
        <v>45408.677777777775</v>
      </c>
      <c r="AR1766" s="3"/>
      <c r="AS1766" s="23"/>
      <c r="AT1766" s="23"/>
      <c r="AU1766" s="3" t="s">
        <v>622</v>
      </c>
      <c r="AV1766" s="3" t="s">
        <v>4761</v>
      </c>
      <c r="AW1766" s="3" t="s">
        <v>135</v>
      </c>
      <c r="AX1766" s="3">
        <v>6.1598800000000002</v>
      </c>
      <c r="AY1766" s="3">
        <v>-75.602490000000003</v>
      </c>
      <c r="AZ1766" s="8" t="str">
        <f>+CONCATENATE("Reportan apertura en el enlace ",Tabla4[[#This Row],[Enlace]]," en el ",Tabla4[[#This Row],[Distancia óptica]]," ocasionado por ",Tabla4[[#This Row],[Causa del daño]])</f>
        <v>Reportan apertura en el enlace Medellin centro - Sabaneta centro en el Km 2,4 desde sabaneta  ocasionado por Intervención de Terceros. No Identificados</v>
      </c>
      <c r="BA1766" s="8" t="str">
        <f>+CONCATENATE("Para dar solución al incidente ",Tabla4[[#This Row],[Solución]])</f>
        <v>Para dar solución al incidente Instalacion de empalme de 24 hilos en caja empalme de 48</v>
      </c>
      <c r="BB1766" s="3" t="str">
        <f>+_xlfn.CONCAT(Tabla4[[#This Row],[Causa Raiz]]," ",Tabla4[[#This Row],[Solución2]]," (",Tabla4[[#This Row],[Anillo]],"- Cabecera: ",Tabla4[[#This Row],[Cabecera]],"- Operador: ",Tabla4[[#This Row],[Operador]],")")</f>
        <v>Reportan apertura en el enlace Medellin centro - Sabaneta centro en el Km 2,4 desde sabaneta  ocasionado por Intervención de Terceros. No Identificados Para dar solución al incidente Instalacion de empalme de 24 hilos en caja empalme de 48 (Lineal- Cabecera: Medellin Centro- Operador: Colombia Telecomunicaciones)</v>
      </c>
    </row>
    <row r="1767" spans="1:54" s="2" customFormat="1" ht="171">
      <c r="A1767" s="38">
        <f t="shared" si="171"/>
        <v>1766</v>
      </c>
      <c r="B1767" s="3">
        <v>8541346</v>
      </c>
      <c r="C1767" s="3" t="s">
        <v>92</v>
      </c>
      <c r="D1767" s="23">
        <v>45407.5</v>
      </c>
      <c r="E1767" s="23">
        <v>45407.597222222219</v>
      </c>
      <c r="F1767" s="1">
        <f t="shared" ca="1" si="176"/>
        <v>9.7222222218988463E-2</v>
      </c>
      <c r="G1767" s="3" t="s">
        <v>55</v>
      </c>
      <c r="H1767" s="41"/>
      <c r="I1767" s="40"/>
      <c r="J1767" s="5" t="s">
        <v>56</v>
      </c>
      <c r="K1767" s="3" t="s">
        <v>77</v>
      </c>
      <c r="L1767" s="9" t="s">
        <v>58</v>
      </c>
      <c r="M1767" s="3" t="s">
        <v>283</v>
      </c>
      <c r="N1767" s="3" t="s">
        <v>284</v>
      </c>
      <c r="O1767" s="3" t="s">
        <v>895</v>
      </c>
      <c r="P1767" s="3" t="s">
        <v>8288</v>
      </c>
      <c r="Q1767" s="4" t="s">
        <v>8289</v>
      </c>
      <c r="R1767" s="3" t="s">
        <v>1178</v>
      </c>
      <c r="S1767" s="3" t="s">
        <v>249</v>
      </c>
      <c r="T1767" s="3" t="s">
        <v>130</v>
      </c>
      <c r="U1767" s="3" t="s">
        <v>8177</v>
      </c>
      <c r="V1767" s="22" t="str">
        <f t="shared" si="175"/>
        <v>RTNFO; Hora de aviso: 12:00 25/04/2024; Solución: Para dar solucion se refusiono los hilos en caja de empalme existente ; Hora de solución: 14:20 25/04/2024; Causa: Plagas</v>
      </c>
      <c r="W1767" s="4" t="s">
        <v>2806</v>
      </c>
      <c r="X1767" s="3"/>
      <c r="Y1767" s="3"/>
      <c r="Z1767" s="3" t="s">
        <v>69</v>
      </c>
      <c r="AA1767" s="3" t="s">
        <v>71</v>
      </c>
      <c r="AB1767" s="3">
        <v>0</v>
      </c>
      <c r="AC1767" s="3" t="s">
        <v>71</v>
      </c>
      <c r="AD1767" s="6">
        <v>0</v>
      </c>
      <c r="AE1767" s="7"/>
      <c r="AF1767" s="7"/>
      <c r="AG1767" s="6">
        <f>Tabla4[[#This Row],[Tiempo Parada de Reloj]]+Tabla4[[#This Row],[Tiempo Autorizado por Telefonica (no Máximo)]]</f>
        <v>0</v>
      </c>
      <c r="AH1767" s="7">
        <f t="shared" ca="1" si="172"/>
        <v>9.7222222218988463E-2</v>
      </c>
      <c r="AI1767" s="8">
        <f t="shared" si="173"/>
        <v>0</v>
      </c>
      <c r="AJ1767" s="8">
        <f t="shared" ca="1" si="174"/>
        <v>2.3333333332557231</v>
      </c>
      <c r="AK1767" s="3" t="s">
        <v>87</v>
      </c>
      <c r="AL1767" s="3" t="s">
        <v>70</v>
      </c>
      <c r="AM1767" s="3" t="s">
        <v>120</v>
      </c>
      <c r="AN1767" s="3" t="s">
        <v>120</v>
      </c>
      <c r="AO1767" s="3" t="s">
        <v>88</v>
      </c>
      <c r="AP1767" s="3" t="s">
        <v>88</v>
      </c>
      <c r="AQ1767" s="23">
        <v>45409.512499999997</v>
      </c>
      <c r="AR1767" s="66" t="s">
        <v>899</v>
      </c>
      <c r="AS1767" s="23" t="s">
        <v>900</v>
      </c>
      <c r="AT1767" s="23"/>
      <c r="AU1767" s="3" t="s">
        <v>404</v>
      </c>
      <c r="AV1767" s="3" t="s">
        <v>404</v>
      </c>
      <c r="AW1767" s="3" t="s">
        <v>76</v>
      </c>
      <c r="AX1767" s="3">
        <v>4.6969000000000003</v>
      </c>
      <c r="AY1767" s="3">
        <v>-75.611199999999997</v>
      </c>
      <c r="AZ1767" s="8" t="str">
        <f>+CONCATENATE("Reportan apertura en el enlace ",Tabla4[[#This Row],[Enlace]]," en el ",Tabla4[[#This Row],[Distancia óptica]]," ocasionado por ",Tabla4[[#This Row],[Causa del daño]])</f>
        <v>Reportan apertura en el enlace Armenia - Ibagué en el Km 16,1 desde armenia  ocasionado por Plagas</v>
      </c>
      <c r="BA1767" s="8" t="str">
        <f>+CONCATENATE("Para dar solución al incidente ",Tabla4[[#This Row],[Solución]])</f>
        <v xml:space="preserve">Para dar solución al incidente Para dar solucion se refusiono los hilos en caja de empalme existente </v>
      </c>
      <c r="BB1767" s="3" t="str">
        <f>+_xlfn.CONCAT(Tabla4[[#This Row],[Causa Raiz]]," ",Tabla4[[#This Row],[Solución2]]," (",Tabla4[[#This Row],[Anillo]],"- Cabecera: ",Tabla4[[#This Row],[Cabecera]],"- Operador: ",Tabla4[[#This Row],[Operador]],")")</f>
        <v>Reportan apertura en el enlace Armenia - Ibagué en el Km 16,1 desde armenia  ocasionado por Plagas Para dar solución al incidente Para dar solucion se refusiono los hilos en caja de empalme existente  (Troncal- Cabecera: Armenia- Operador: Colombia Telecomunicaciones)</v>
      </c>
    </row>
    <row r="1768" spans="1:54" s="2" customFormat="1" ht="228">
      <c r="A1768" s="38">
        <f t="shared" si="171"/>
        <v>1767</v>
      </c>
      <c r="B1768" s="3">
        <v>8541408</v>
      </c>
      <c r="C1768" s="3" t="s">
        <v>163</v>
      </c>
      <c r="D1768" s="23">
        <v>45407.569444444445</v>
      </c>
      <c r="E1768" s="23">
        <v>45408.572916666664</v>
      </c>
      <c r="F1768" s="1">
        <f t="shared" ca="1" si="176"/>
        <v>1.0034722222189885</v>
      </c>
      <c r="G1768" s="3" t="s">
        <v>55</v>
      </c>
      <c r="H1768" s="41"/>
      <c r="I1768" s="40"/>
      <c r="J1768" s="5" t="s">
        <v>56</v>
      </c>
      <c r="K1768" s="3" t="s">
        <v>203</v>
      </c>
      <c r="L1768" s="9" t="s">
        <v>78</v>
      </c>
      <c r="M1768" s="3" t="s">
        <v>204</v>
      </c>
      <c r="N1768" s="3" t="s">
        <v>205</v>
      </c>
      <c r="O1768" s="3" t="s">
        <v>8290</v>
      </c>
      <c r="P1768" s="3" t="s">
        <v>8291</v>
      </c>
      <c r="Q1768" s="4" t="s">
        <v>8292</v>
      </c>
      <c r="R1768" s="3" t="s">
        <v>1082</v>
      </c>
      <c r="S1768" s="3" t="s">
        <v>221</v>
      </c>
      <c r="T1768" s="3" t="s">
        <v>380</v>
      </c>
      <c r="U1768" s="3" t="s">
        <v>8293</v>
      </c>
      <c r="V1768" s="22" t="str">
        <f t="shared" si="175"/>
        <v>RDFO; Hora de aviso: 13:40 25/04/2024; Solución: se recupera 80 metros de F.O de 36 Hilos y se crea caja de empalme de 48 hilos para fusionar 36 hilos; Hora de solución: 13:45 26/04/2024; Causa: Corto Circuito</v>
      </c>
      <c r="W1768" s="4" t="s">
        <v>8294</v>
      </c>
      <c r="X1768" s="3"/>
      <c r="Y1768" s="3"/>
      <c r="Z1768" s="3" t="s">
        <v>69</v>
      </c>
      <c r="AA1768" s="3" t="s">
        <v>71</v>
      </c>
      <c r="AB1768" s="3">
        <v>0</v>
      </c>
      <c r="AC1768" s="3" t="s">
        <v>71</v>
      </c>
      <c r="AD1768" s="6">
        <v>0.5</v>
      </c>
      <c r="AE1768" s="7"/>
      <c r="AF1768" s="7"/>
      <c r="AG1768" s="6">
        <f>Tabla4[[#This Row],[Tiempo Parada de Reloj]]+Tabla4[[#This Row],[Tiempo Autorizado por Telefonica (no Máximo)]]</f>
        <v>0.5</v>
      </c>
      <c r="AH1768" s="7">
        <f t="shared" ca="1" si="172"/>
        <v>0.50347222221898846</v>
      </c>
      <c r="AI1768" s="8">
        <f t="shared" si="173"/>
        <v>12</v>
      </c>
      <c r="AJ1768" s="8">
        <f t="shared" ca="1" si="174"/>
        <v>12.083333333255723</v>
      </c>
      <c r="AK1768" s="3" t="s">
        <v>119</v>
      </c>
      <c r="AL1768" s="3" t="s">
        <v>70</v>
      </c>
      <c r="AM1768" s="3" t="s">
        <v>120</v>
      </c>
      <c r="AN1768" s="3" t="s">
        <v>106</v>
      </c>
      <c r="AO1768" s="3" t="s">
        <v>87</v>
      </c>
      <c r="AP1768" s="3" t="s">
        <v>119</v>
      </c>
      <c r="AQ1768" s="23">
        <v>45413.836805555555</v>
      </c>
      <c r="AR1768" s="3"/>
      <c r="AS1768" s="23"/>
      <c r="AT1768" s="23"/>
      <c r="AU1768" s="3" t="s">
        <v>356</v>
      </c>
      <c r="AV1768" s="3" t="s">
        <v>8295</v>
      </c>
      <c r="AW1768" s="3" t="s">
        <v>8296</v>
      </c>
      <c r="AX1768" s="3">
        <v>7.1405960000000004</v>
      </c>
      <c r="AY1768" s="3">
        <v>-73.190405999999996</v>
      </c>
      <c r="AZ1768" s="8" t="str">
        <f>+CONCATENATE("Reportan apertura en el enlace ",Tabla4[[#This Row],[Enlace]]," en el ",Tabla4[[#This Row],[Distancia óptica]]," ocasionado por ",Tabla4[[#This Row],[Causa del daño]])</f>
        <v>Reportan apertura en el enlace Mov. Rincon de Giron - Mov. Santa isabel lebrija en el Km 10,8 desde rincon de giron ocasionado por Corto Circuito</v>
      </c>
      <c r="BA1768" s="8" t="str">
        <f>+CONCATENATE("Para dar solución al incidente ",Tabla4[[#This Row],[Solución]])</f>
        <v>Para dar solución al incidente se recupera 80 metros de F.O de 36 Hilos y se crea caja de empalme de 48 hilos para fusionar 36 hilos</v>
      </c>
      <c r="BB1768" s="3" t="str">
        <f>+_xlfn.CONCAT(Tabla4[[#This Row],[Causa Raiz]]," ",Tabla4[[#This Row],[Solución2]]," (",Tabla4[[#This Row],[Anillo]],"- Cabecera: ",Tabla4[[#This Row],[Cabecera]],"- Operador: ",Tabla4[[#This Row],[Operador]],")")</f>
        <v>Reportan apertura en el enlace Mov. Rincon de Giron - Mov. Santa isabel lebrija en el Km 10,8 desde rincon de giron ocasionado por Corto Circuito Para dar solución al incidente se recupera 80 metros de F.O de 36 Hilos y se crea caja de empalme de 48 hilos para fusionar 36 hilos (Lebrija - Cabecera: Rincon de Giron- Operador: Colombia Telecomunicaciones)</v>
      </c>
    </row>
    <row r="1769" spans="1:54" s="2" customFormat="1" ht="171">
      <c r="A1769" s="38">
        <f t="shared" si="171"/>
        <v>1768</v>
      </c>
      <c r="B1769" s="3">
        <v>8541526</v>
      </c>
      <c r="C1769" s="3" t="s">
        <v>54</v>
      </c>
      <c r="D1769" s="23">
        <v>45407.600694444445</v>
      </c>
      <c r="E1769" s="23">
        <v>45407.743055555555</v>
      </c>
      <c r="F1769" s="1">
        <f t="shared" ca="1" si="176"/>
        <v>0.14236111110949423</v>
      </c>
      <c r="G1769" s="3" t="s">
        <v>55</v>
      </c>
      <c r="H1769" s="41"/>
      <c r="I1769" s="40"/>
      <c r="J1769" s="5" t="s">
        <v>56</v>
      </c>
      <c r="K1769" s="3" t="s">
        <v>122</v>
      </c>
      <c r="L1769" s="9" t="s">
        <v>58</v>
      </c>
      <c r="M1769" s="3" t="s">
        <v>383</v>
      </c>
      <c r="N1769" s="3" t="s">
        <v>384</v>
      </c>
      <c r="O1769" s="3" t="s">
        <v>8297</v>
      </c>
      <c r="P1769" s="3" t="s">
        <v>8298</v>
      </c>
      <c r="Q1769" s="4" t="s">
        <v>8299</v>
      </c>
      <c r="R1769" s="3" t="s">
        <v>388</v>
      </c>
      <c r="S1769" s="3" t="s">
        <v>8300</v>
      </c>
      <c r="T1769" s="3" t="s">
        <v>256</v>
      </c>
      <c r="U1769" s="3" t="s">
        <v>257</v>
      </c>
      <c r="V1769" s="22" t="str">
        <f t="shared" si="175"/>
        <v>RLFO; Hora de aviso: 14:25 25/04/2024; Solución: Se refusiona hilo en caja empalme; Hora de solución: 17:50 25/04/2024; Causa: Falla de Empalme de FiOp</v>
      </c>
      <c r="W1769" s="4" t="s">
        <v>2771</v>
      </c>
      <c r="X1769" s="3"/>
      <c r="Y1769" s="3"/>
      <c r="Z1769" s="3" t="s">
        <v>69</v>
      </c>
      <c r="AA1769" s="3" t="s">
        <v>70</v>
      </c>
      <c r="AB1769" s="3">
        <v>7018108</v>
      </c>
      <c r="AC1769" s="3" t="s">
        <v>71</v>
      </c>
      <c r="AD1769" s="6">
        <v>0</v>
      </c>
      <c r="AE1769" s="7"/>
      <c r="AF1769" s="7"/>
      <c r="AG1769" s="6">
        <f>Tabla4[[#This Row],[Tiempo Parada de Reloj]]+Tabla4[[#This Row],[Tiempo Autorizado por Telefonica (no Máximo)]]</f>
        <v>0</v>
      </c>
      <c r="AH1769" s="7">
        <f t="shared" ca="1" si="172"/>
        <v>0.14236111110949423</v>
      </c>
      <c r="AI1769" s="8">
        <f t="shared" si="173"/>
        <v>0</v>
      </c>
      <c r="AJ1769" s="8">
        <f t="shared" ca="1" si="174"/>
        <v>3.4166666666278616</v>
      </c>
      <c r="AK1769" s="3" t="s">
        <v>120</v>
      </c>
      <c r="AL1769" s="3" t="s">
        <v>71</v>
      </c>
      <c r="AM1769" s="3" t="s">
        <v>69</v>
      </c>
      <c r="AN1769" s="3" t="s">
        <v>120</v>
      </c>
      <c r="AO1769" s="3" t="s">
        <v>72</v>
      </c>
      <c r="AP1769" s="3" t="s">
        <v>72</v>
      </c>
      <c r="AQ1769" s="23">
        <v>45409.565972222219</v>
      </c>
      <c r="AR1769" s="3"/>
      <c r="AS1769" s="23"/>
      <c r="AT1769" s="23"/>
      <c r="AU1769" s="3" t="s">
        <v>392</v>
      </c>
      <c r="AV1769" s="3" t="s">
        <v>8301</v>
      </c>
      <c r="AW1769" s="3" t="s">
        <v>135</v>
      </c>
      <c r="AX1769" s="3">
        <v>10.442012999999999</v>
      </c>
      <c r="AY1769" s="3">
        <v>-75.525447999999997</v>
      </c>
      <c r="AZ1769" s="8" t="str">
        <f>+CONCATENATE("Reportan apertura en el enlace ",Tabla4[[#This Row],[Enlace]]," en el ",Tabla4[[#This Row],[Distancia óptica]]," ocasionado por ",Tabla4[[#This Row],[Causa del daño]])</f>
        <v>Reportan apertura en el enlace Dto 161 Crespo - Torices en el Km 1,371 desde Dto 161 ocasionado por Falla de Empalme de FiOp</v>
      </c>
      <c r="BA1769" s="8" t="str">
        <f>+CONCATENATE("Para dar solución al incidente ",Tabla4[[#This Row],[Solución]])</f>
        <v>Para dar solución al incidente Se refusiona hilo en caja empalme</v>
      </c>
      <c r="BB1769" s="3" t="str">
        <f>+_xlfn.CONCAT(Tabla4[[#This Row],[Causa Raiz]]," ",Tabla4[[#This Row],[Solución2]]," (",Tabla4[[#This Row],[Anillo]],"- Cabecera: ",Tabla4[[#This Row],[Cabecera]],"- Operador: ",Tabla4[[#This Row],[Operador]],")")</f>
        <v>Reportan apertura en el enlace Dto 161 Crespo - Torices en el Km 1,371 desde Dto 161 ocasionado por Falla de Empalme de FiOp Para dar solución al incidente Se refusiona hilo en caja empalme (Lineal- Cabecera: Tprices- Operador: Colombia Telecomunicaciones)</v>
      </c>
    </row>
    <row r="1770" spans="1:54" s="2" customFormat="1" ht="185.25">
      <c r="A1770" s="38">
        <f t="shared" si="171"/>
        <v>1769</v>
      </c>
      <c r="B1770" s="3">
        <v>8541798</v>
      </c>
      <c r="C1770" s="3" t="s">
        <v>54</v>
      </c>
      <c r="D1770" s="23">
        <v>45407.635416666664</v>
      </c>
      <c r="E1770" s="23">
        <v>45407.773611111108</v>
      </c>
      <c r="F1770" s="1">
        <f t="shared" ca="1" si="176"/>
        <v>0.13819444444379769</v>
      </c>
      <c r="G1770" s="3" t="s">
        <v>55</v>
      </c>
      <c r="H1770" s="41"/>
      <c r="I1770" s="40"/>
      <c r="J1770" s="5" t="s">
        <v>56</v>
      </c>
      <c r="K1770" s="3" t="s">
        <v>57</v>
      </c>
      <c r="L1770" s="9" t="s">
        <v>78</v>
      </c>
      <c r="M1770" s="3" t="s">
        <v>59</v>
      </c>
      <c r="N1770" s="3" t="s">
        <v>60</v>
      </c>
      <c r="O1770" s="3" t="s">
        <v>8302</v>
      </c>
      <c r="P1770" s="3" t="s">
        <v>8303</v>
      </c>
      <c r="Q1770" s="4" t="s">
        <v>8304</v>
      </c>
      <c r="R1770" s="3" t="s">
        <v>378</v>
      </c>
      <c r="S1770" s="3" t="s">
        <v>65</v>
      </c>
      <c r="T1770" s="3" t="s">
        <v>682</v>
      </c>
      <c r="U1770" s="3" t="s">
        <v>8305</v>
      </c>
      <c r="V1770" s="22" t="str">
        <f t="shared" si="175"/>
        <v>RLFO; Hora de aviso: 15:15 25/04/2024; Solución: Se rehace caja terminal de 8 hilos; Hora de solución: 18:34 25/04/2024; Causa: Falla en ODF Planta Externa</v>
      </c>
      <c r="W1770" s="4" t="s">
        <v>5662</v>
      </c>
      <c r="X1770" s="3"/>
      <c r="Y1770" s="3"/>
      <c r="Z1770" s="3" t="s">
        <v>69</v>
      </c>
      <c r="AA1770" s="3" t="s">
        <v>70</v>
      </c>
      <c r="AB1770" s="3">
        <v>0</v>
      </c>
      <c r="AC1770" s="3" t="s">
        <v>71</v>
      </c>
      <c r="AD1770" s="6">
        <v>0</v>
      </c>
      <c r="AE1770" s="7"/>
      <c r="AF1770" s="7"/>
      <c r="AG1770" s="6">
        <f>Tabla4[[#This Row],[Tiempo Parada de Reloj]]+Tabla4[[#This Row],[Tiempo Autorizado por Telefonica (no Máximo)]]</f>
        <v>0</v>
      </c>
      <c r="AH1770" s="7">
        <f t="shared" ca="1" si="172"/>
        <v>0.13819444444379769</v>
      </c>
      <c r="AI1770" s="8">
        <f t="shared" si="173"/>
        <v>0</v>
      </c>
      <c r="AJ1770" s="8">
        <f t="shared" ca="1" si="174"/>
        <v>3.3166666666511446</v>
      </c>
      <c r="AK1770" s="3" t="s">
        <v>120</v>
      </c>
      <c r="AL1770" s="3" t="s">
        <v>71</v>
      </c>
      <c r="AM1770" s="3" t="s">
        <v>69</v>
      </c>
      <c r="AN1770" s="3" t="s">
        <v>120</v>
      </c>
      <c r="AO1770" s="3" t="s">
        <v>72</v>
      </c>
      <c r="AP1770" s="3" t="s">
        <v>72</v>
      </c>
      <c r="AQ1770" s="23">
        <v>45408.730555555558</v>
      </c>
      <c r="AR1770" s="3"/>
      <c r="AS1770" s="23"/>
      <c r="AT1770" s="23"/>
      <c r="AU1770" s="3" t="s">
        <v>74</v>
      </c>
      <c r="AV1770" s="3" t="s">
        <v>837</v>
      </c>
      <c r="AW1770" s="3" t="s">
        <v>8306</v>
      </c>
      <c r="AX1770" s="3">
        <v>4.5952999999999999</v>
      </c>
      <c r="AY1770" s="3">
        <v>-74.092500000000001</v>
      </c>
      <c r="AZ1770" s="8" t="str">
        <f>+CONCATENATE("Reportan apertura en el enlace ",Tabla4[[#This Row],[Enlace]]," en el ",Tabla4[[#This Row],[Distancia óptica]]," ocasionado por ",Tabla4[[#This Row],[Causa del daño]])</f>
        <v>Reportan apertura en el enlace Mov. Eduardo Santos II - Mov Ricaurte 2 en el Km 0 desde Eduar Santos 2 ocasionado por Falla en ODF Planta Externa</v>
      </c>
      <c r="BA1770" s="8" t="str">
        <f>+CONCATENATE("Para dar solución al incidente ",Tabla4[[#This Row],[Solución]])</f>
        <v>Para dar solución al incidente Se rehace caja terminal de 8 hilos</v>
      </c>
      <c r="BB1770" s="3" t="str">
        <f>+_xlfn.CONCAT(Tabla4[[#This Row],[Causa Raiz]]," ",Tabla4[[#This Row],[Solución2]]," (",Tabla4[[#This Row],[Anillo]],"- Cabecera: ",Tabla4[[#This Row],[Cabecera]],"- Operador: ",Tabla4[[#This Row],[Operador]],")")</f>
        <v>Reportan apertura en el enlace Mov. Eduardo Santos II - Mov Ricaurte 2 en el Km 0 desde Eduar Santos 2 ocasionado por Falla en ODF Planta Externa Para dar solución al incidente Se rehace caja terminal de 8 hilos (Uk Eduardo Santos 2- Cabecera: Progreso- Operador: Colombia Telecomunicaciones)</v>
      </c>
    </row>
    <row r="1771" spans="1:54" s="2" customFormat="1" ht="156.75">
      <c r="A1771" s="38">
        <f t="shared" si="171"/>
        <v>1770</v>
      </c>
      <c r="B1771" s="3">
        <v>8540901</v>
      </c>
      <c r="C1771" s="3" t="s">
        <v>136</v>
      </c>
      <c r="D1771" s="23">
        <v>45407.645833333336</v>
      </c>
      <c r="E1771" s="23">
        <v>45407.75</v>
      </c>
      <c r="F1771" s="1">
        <f t="shared" ca="1" si="176"/>
        <v>0.10416666666424135</v>
      </c>
      <c r="G1771" s="3" t="s">
        <v>55</v>
      </c>
      <c r="H1771" s="41"/>
      <c r="I1771" s="40"/>
      <c r="J1771" s="5" t="s">
        <v>137</v>
      </c>
      <c r="K1771" s="3" t="s">
        <v>122</v>
      </c>
      <c r="L1771" s="9" t="s">
        <v>78</v>
      </c>
      <c r="M1771" s="3" t="s">
        <v>644</v>
      </c>
      <c r="N1771" s="3" t="s">
        <v>645</v>
      </c>
      <c r="O1771" s="3" t="s">
        <v>8307</v>
      </c>
      <c r="P1771" s="3" t="s">
        <v>8308</v>
      </c>
      <c r="Q1771" s="4" t="s">
        <v>8309</v>
      </c>
      <c r="R1771" s="3" t="s">
        <v>805</v>
      </c>
      <c r="S1771" s="3" t="s">
        <v>129</v>
      </c>
      <c r="T1771" s="3" t="s">
        <v>256</v>
      </c>
      <c r="U1771" s="3" t="s">
        <v>257</v>
      </c>
      <c r="V1771" s="22" t="str">
        <f t="shared" si="175"/>
        <v>RBHFO; Hora de aviso: 15:30 25/04/2024; Solución: Se refusiona hilo en caja empalme; Hora de solución: 18:00 25/04/2024; Causa: Falla de Empalme de FiOp</v>
      </c>
      <c r="W1771" s="4" t="s">
        <v>2771</v>
      </c>
      <c r="X1771" s="3"/>
      <c r="Y1771" s="3"/>
      <c r="Z1771" s="3" t="s">
        <v>69</v>
      </c>
      <c r="AA1771" s="3" t="s">
        <v>70</v>
      </c>
      <c r="AB1771" s="3">
        <v>8540901</v>
      </c>
      <c r="AC1771" s="3" t="s">
        <v>71</v>
      </c>
      <c r="AD1771" s="6">
        <v>0</v>
      </c>
      <c r="AE1771" s="7"/>
      <c r="AF1771" s="7"/>
      <c r="AG1771" s="6">
        <f>Tabla4[[#This Row],[Tiempo Parada de Reloj]]+Tabla4[[#This Row],[Tiempo Autorizado por Telefonica (no Máximo)]]</f>
        <v>0</v>
      </c>
      <c r="AH1771" s="7">
        <f t="shared" ca="1" si="172"/>
        <v>0.10416666666424135</v>
      </c>
      <c r="AI1771" s="8">
        <f t="shared" si="173"/>
        <v>0</v>
      </c>
      <c r="AJ1771" s="8">
        <f t="shared" ca="1" si="174"/>
        <v>2.4999999999417923</v>
      </c>
      <c r="AK1771" s="3" t="s">
        <v>120</v>
      </c>
      <c r="AL1771" s="3" t="s">
        <v>71</v>
      </c>
      <c r="AM1771" s="3" t="s">
        <v>69</v>
      </c>
      <c r="AN1771" s="3" t="s">
        <v>120</v>
      </c>
      <c r="AO1771" s="3" t="s">
        <v>72</v>
      </c>
      <c r="AP1771" s="3" t="s">
        <v>72</v>
      </c>
      <c r="AQ1771" s="23">
        <v>45408.81527777778</v>
      </c>
      <c r="AR1771" s="3"/>
      <c r="AS1771" s="23"/>
      <c r="AT1771" s="23"/>
      <c r="AU1771" s="3" t="s">
        <v>655</v>
      </c>
      <c r="AV1771" s="3" t="s">
        <v>8310</v>
      </c>
      <c r="AW1771" s="3" t="s">
        <v>8311</v>
      </c>
      <c r="AX1771" s="3">
        <v>8.7523759999999999</v>
      </c>
      <c r="AY1771" s="3">
        <v>-75.876166999999995</v>
      </c>
      <c r="AZ1771" s="8" t="str">
        <f>+CONCATENATE("Reportan apertura en el enlace ",Tabla4[[#This Row],[Enlace]]," en el ",Tabla4[[#This Row],[Distancia óptica]]," ocasionado por ",Tabla4[[#This Row],[Causa del daño]])</f>
        <v>Reportan apertura en el enlace Mov. Eden - Mov. Sinu en el Km 0,394 desde Sinu ocasionado por Falla de Empalme de FiOp</v>
      </c>
      <c r="BA1771" s="8" t="str">
        <f>+CONCATENATE("Para dar solución al incidente ",Tabla4[[#This Row],[Solución]])</f>
        <v>Para dar solución al incidente Se refusiona hilo en caja empalme</v>
      </c>
      <c r="BB1771" s="3" t="str">
        <f>+_xlfn.CONCAT(Tabla4[[#This Row],[Causa Raiz]]," ",Tabla4[[#This Row],[Solución2]]," (",Tabla4[[#This Row],[Anillo]],"- Cabecera: ",Tabla4[[#This Row],[Cabecera]],"- Operador: ",Tabla4[[#This Row],[Operador]],")")</f>
        <v>Reportan apertura en el enlace Mov. Eden - Mov. Sinu en el Km 0,394 desde Sinu ocasionado por Falla de Empalme de FiOp Para dar solución al incidente Se refusiona hilo en caja empalme (Anillo centro- Cabecera: Monteria centro- Operador: Infraco)</v>
      </c>
    </row>
    <row r="1772" spans="1:54" s="2" customFormat="1" ht="185.25">
      <c r="A1772" s="38">
        <f t="shared" si="171"/>
        <v>1771</v>
      </c>
      <c r="B1772" s="3">
        <v>8542031</v>
      </c>
      <c r="C1772" s="3" t="s">
        <v>54</v>
      </c>
      <c r="D1772" s="23">
        <v>45407.690972222219</v>
      </c>
      <c r="E1772" s="23">
        <v>45407.781944444447</v>
      </c>
      <c r="F1772" s="1">
        <f t="shared" ca="1" si="176"/>
        <v>9.0972222227719612E-2</v>
      </c>
      <c r="G1772" s="3" t="s">
        <v>55</v>
      </c>
      <c r="H1772" s="41"/>
      <c r="I1772" s="40"/>
      <c r="J1772" s="5" t="s">
        <v>56</v>
      </c>
      <c r="K1772" s="3" t="s">
        <v>77</v>
      </c>
      <c r="L1772" s="9" t="s">
        <v>78</v>
      </c>
      <c r="M1772" s="3" t="s">
        <v>79</v>
      </c>
      <c r="N1772" s="3" t="s">
        <v>1286</v>
      </c>
      <c r="O1772" s="3" t="s">
        <v>8312</v>
      </c>
      <c r="P1772" s="3" t="s">
        <v>8313</v>
      </c>
      <c r="Q1772" s="4" t="s">
        <v>8314</v>
      </c>
      <c r="R1772" s="3" t="s">
        <v>741</v>
      </c>
      <c r="S1772" s="3" t="s">
        <v>249</v>
      </c>
      <c r="T1772" s="3" t="s">
        <v>256</v>
      </c>
      <c r="U1772" s="3" t="s">
        <v>257</v>
      </c>
      <c r="V1772" s="22" t="str">
        <f t="shared" si="175"/>
        <v>RLFO; Hora de aviso: 16:35 25/04/2024; Solución: Se refusiona hilo en caja empalme; Hora de solución: 18:46 25/04/2024; Causa: Falla de Empalme de FiOp</v>
      </c>
      <c r="W1772" s="4" t="s">
        <v>2806</v>
      </c>
      <c r="X1772" s="3"/>
      <c r="Y1772" s="3"/>
      <c r="Z1772" s="3" t="s">
        <v>69</v>
      </c>
      <c r="AA1772" s="3" t="s">
        <v>71</v>
      </c>
      <c r="AB1772" s="3" t="s">
        <v>8315</v>
      </c>
      <c r="AC1772" s="3" t="s">
        <v>70</v>
      </c>
      <c r="AD1772" s="6">
        <v>0</v>
      </c>
      <c r="AE1772" s="7"/>
      <c r="AF1772" s="7"/>
      <c r="AG1772" s="6">
        <f>Tabla4[[#This Row],[Tiempo Parada de Reloj]]+Tabla4[[#This Row],[Tiempo Autorizado por Telefonica (no Máximo)]]</f>
        <v>0</v>
      </c>
      <c r="AH1772" s="7">
        <f t="shared" ca="1" si="172"/>
        <v>9.0972222227719612E-2</v>
      </c>
      <c r="AI1772" s="8">
        <f t="shared" si="173"/>
        <v>0</v>
      </c>
      <c r="AJ1772" s="8">
        <f t="shared" ca="1" si="174"/>
        <v>2.1833333334652707</v>
      </c>
      <c r="AK1772" s="3" t="s">
        <v>120</v>
      </c>
      <c r="AL1772" s="3" t="s">
        <v>71</v>
      </c>
      <c r="AM1772" s="3" t="s">
        <v>69</v>
      </c>
      <c r="AN1772" s="3" t="s">
        <v>120</v>
      </c>
      <c r="AO1772" s="3" t="s">
        <v>88</v>
      </c>
      <c r="AP1772" s="3" t="s">
        <v>88</v>
      </c>
      <c r="AQ1772" s="23">
        <v>45411.945833333331</v>
      </c>
      <c r="AR1772" s="3"/>
      <c r="AS1772" s="23"/>
      <c r="AT1772" s="23"/>
      <c r="AU1772" s="3" t="s">
        <v>89</v>
      </c>
      <c r="AV1772" s="3" t="s">
        <v>8316</v>
      </c>
      <c r="AW1772" s="3" t="s">
        <v>8317</v>
      </c>
      <c r="AX1772" s="3">
        <v>4.79922</v>
      </c>
      <c r="AY1772" s="3">
        <v>-74.111509999999996</v>
      </c>
      <c r="AZ1772" s="8" t="str">
        <f>+CONCATENATE("Reportan apertura en el enlace ",Tabla4[[#This Row],[Enlace]]," en el ",Tabla4[[#This Row],[Distancia óptica]]," ocasionado por ",Tabla4[[#This Row],[Causa del daño]])</f>
        <v>Reportan apertura en el enlace Mov. Barrilito Del Cheff Cota - Mov. Siberia en el Km 0,053 desde Barrilito ocasionado por Falla de Empalme de FiOp</v>
      </c>
      <c r="BA1772" s="8" t="str">
        <f>+CONCATENATE("Para dar solución al incidente ",Tabla4[[#This Row],[Solución]])</f>
        <v>Para dar solución al incidente Se refusiona hilo en caja empalme</v>
      </c>
      <c r="BB1772" s="3" t="str">
        <f>+_xlfn.CONCAT(Tabla4[[#This Row],[Causa Raiz]]," ",Tabla4[[#This Row],[Solución2]]," (",Tabla4[[#This Row],[Anillo]],"- Cabecera: ",Tabla4[[#This Row],[Cabecera]],"- Operador: ",Tabla4[[#This Row],[Operador]],")")</f>
        <v>Reportan apertura en el enlace Mov. Barrilito Del Cheff Cota - Mov. Siberia en el Km 0,053 desde Barrilito ocasionado por Falla de Empalme de FiOp Para dar solución al incidente Se refusiona hilo en caja empalme (Uk Barrrilito- Cabecera: Siberia- Operador: Colombia Telecomunicaciones)</v>
      </c>
    </row>
    <row r="1773" spans="1:54" s="2" customFormat="1" ht="228">
      <c r="A1773" s="38">
        <f t="shared" si="171"/>
        <v>1772</v>
      </c>
      <c r="B1773" s="3">
        <v>8541057</v>
      </c>
      <c r="C1773" s="3" t="s">
        <v>163</v>
      </c>
      <c r="D1773" s="23">
        <v>45407.71875</v>
      </c>
      <c r="E1773" s="23">
        <v>45408</v>
      </c>
      <c r="F1773" s="1">
        <f t="shared" ca="1" si="176"/>
        <v>0.28125</v>
      </c>
      <c r="G1773" s="3" t="s">
        <v>55</v>
      </c>
      <c r="H1773" s="41"/>
      <c r="I1773" s="40"/>
      <c r="J1773" s="5" t="s">
        <v>56</v>
      </c>
      <c r="K1773" s="3" t="s">
        <v>138</v>
      </c>
      <c r="L1773" s="9" t="s">
        <v>78</v>
      </c>
      <c r="M1773" s="3" t="s">
        <v>139</v>
      </c>
      <c r="N1773" s="3" t="s">
        <v>2020</v>
      </c>
      <c r="O1773" s="3" t="s">
        <v>8318</v>
      </c>
      <c r="P1773" s="3" t="s">
        <v>8319</v>
      </c>
      <c r="Q1773" s="4" t="s">
        <v>8320</v>
      </c>
      <c r="R1773" s="3" t="s">
        <v>144</v>
      </c>
      <c r="S1773" s="3" t="s">
        <v>145</v>
      </c>
      <c r="T1773" s="3" t="s">
        <v>380</v>
      </c>
      <c r="U1773" s="3" t="s">
        <v>8321</v>
      </c>
      <c r="V1773" s="22" t="str">
        <f t="shared" si="175"/>
        <v>RDFO; Hora de aviso: 17:15 25/04/2024; Solución: Se realiza tendido de 150 m de fo y se instala dos cajas de empalmes de 48 hilos.; Hora de solución: 0:00 26/04/2024; Causa: Corto Circuito</v>
      </c>
      <c r="W1773" s="4" t="s">
        <v>4234</v>
      </c>
      <c r="X1773" s="3"/>
      <c r="Y1773" s="3"/>
      <c r="Z1773" s="3" t="s">
        <v>69</v>
      </c>
      <c r="AA1773" s="3" t="s">
        <v>70</v>
      </c>
      <c r="AB1773" s="3">
        <v>8541057</v>
      </c>
      <c r="AC1773" s="3" t="s">
        <v>71</v>
      </c>
      <c r="AD1773" s="6">
        <v>7.6388888888888895E-2</v>
      </c>
      <c r="AE1773" s="7"/>
      <c r="AF1773" s="7"/>
      <c r="AG1773" s="6">
        <f>Tabla4[[#This Row],[Tiempo Parada de Reloj]]+Tabla4[[#This Row],[Tiempo Autorizado por Telefonica (no Máximo)]]</f>
        <v>7.6388888888888895E-2</v>
      </c>
      <c r="AH1773" s="7">
        <f t="shared" ca="1" si="172"/>
        <v>0.2048611111111111</v>
      </c>
      <c r="AI1773" s="8">
        <f t="shared" si="173"/>
        <v>1.8333333333333335</v>
      </c>
      <c r="AJ1773" s="8">
        <f t="shared" ca="1" si="174"/>
        <v>4.9166666666666661</v>
      </c>
      <c r="AK1773" s="3" t="s">
        <v>120</v>
      </c>
      <c r="AL1773" s="3" t="s">
        <v>70</v>
      </c>
      <c r="AM1773" s="3" t="s">
        <v>72</v>
      </c>
      <c r="AN1773" s="3" t="s">
        <v>72</v>
      </c>
      <c r="AO1773" s="3" t="s">
        <v>87</v>
      </c>
      <c r="AP1773" s="3" t="s">
        <v>87</v>
      </c>
      <c r="AQ1773" s="23">
        <v>45412.535416666666</v>
      </c>
      <c r="AR1773" s="3"/>
      <c r="AS1773" s="23"/>
      <c r="AT1773" s="23"/>
      <c r="AU1773" s="3" t="s">
        <v>200</v>
      </c>
      <c r="AV1773" s="3" t="s">
        <v>2796</v>
      </c>
      <c r="AW1773" s="3" t="s">
        <v>307</v>
      </c>
      <c r="AX1773" s="3">
        <v>3.528</v>
      </c>
      <c r="AY1773" s="3">
        <v>-76.298000000000002</v>
      </c>
      <c r="AZ1773" s="8" t="str">
        <f>+CONCATENATE("Reportan apertura en el enlace ",Tabla4[[#This Row],[Enlace]]," en el ",Tabla4[[#This Row],[Distancia óptica]]," ocasionado por ",Tabla4[[#This Row],[Causa del daño]])</f>
        <v>Reportan apertura en el enlace Mov. Palmira Versalles - Mov. Palmira en el Km 1,6 desde Palmira versalles ocasionado por Corto Circuito</v>
      </c>
      <c r="BA1773" s="8" t="str">
        <f>+CONCATENATE("Para dar solución al incidente ",Tabla4[[#This Row],[Solución]])</f>
        <v>Para dar solución al incidente Se realiza tendido de 150 m de fo y se instala dos cajas de empalmes de 48 hilos.</v>
      </c>
      <c r="BB1773" s="3" t="str">
        <f>+_xlfn.CONCAT(Tabla4[[#This Row],[Causa Raiz]]," ",Tabla4[[#This Row],[Solución2]]," (",Tabla4[[#This Row],[Anillo]],"- Cabecera: ",Tabla4[[#This Row],[Cabecera]],"- Operador: ",Tabla4[[#This Row],[Operador]],")")</f>
        <v>Reportan apertura en el enlace Mov. Palmira Versalles - Mov. Palmira en el Km 1,6 desde Palmira versalles ocasionado por Corto Circuito Para dar solución al incidente Se realiza tendido de 150 m de fo y se instala dos cajas de empalmes de 48 hilos. (LINEAL- Cabecera: Palmira Centro- Operador: Colombia Telecomunicaciones)</v>
      </c>
    </row>
    <row r="1774" spans="1:54" s="2" customFormat="1" ht="185.25">
      <c r="A1774" s="38">
        <f t="shared" si="171"/>
        <v>1773</v>
      </c>
      <c r="B1774" s="3">
        <v>8542198</v>
      </c>
      <c r="C1774" s="3" t="s">
        <v>92</v>
      </c>
      <c r="D1774" s="23">
        <v>45407.743055555555</v>
      </c>
      <c r="E1774" s="23">
        <v>45408.166666666664</v>
      </c>
      <c r="F1774" s="1">
        <f t="shared" ca="1" si="176"/>
        <v>0.42361111110949423</v>
      </c>
      <c r="G1774" s="3" t="s">
        <v>55</v>
      </c>
      <c r="H1774" s="41"/>
      <c r="I1774" s="40"/>
      <c r="J1774" s="5" t="s">
        <v>56</v>
      </c>
      <c r="K1774" s="3" t="s">
        <v>138</v>
      </c>
      <c r="L1774" s="9" t="s">
        <v>58</v>
      </c>
      <c r="M1774" s="3" t="s">
        <v>139</v>
      </c>
      <c r="N1774" s="3" t="s">
        <v>140</v>
      </c>
      <c r="O1774" s="3" t="s">
        <v>889</v>
      </c>
      <c r="P1774" s="3" t="s">
        <v>8322</v>
      </c>
      <c r="Q1774" s="4" t="s">
        <v>8323</v>
      </c>
      <c r="R1774" s="3" t="s">
        <v>144</v>
      </c>
      <c r="S1774" s="3" t="s">
        <v>145</v>
      </c>
      <c r="T1774" s="3" t="s">
        <v>146</v>
      </c>
      <c r="U1774" s="3" t="s">
        <v>4580</v>
      </c>
      <c r="V1774" s="22" t="str">
        <f t="shared" si="175"/>
        <v>RTNFO; Hora de aviso: 17:50 25/04/2024; Solución: Se recupera 100 m de reserva y se instala una caja de empalme de 48 hilos.; Hora de solución: 4:00 26/04/2024; Causa: Falla en la Red FiOp</v>
      </c>
      <c r="W1774" s="4" t="s">
        <v>4234</v>
      </c>
      <c r="X1774" s="3"/>
      <c r="Y1774" s="3"/>
      <c r="Z1774" s="3" t="s">
        <v>69</v>
      </c>
      <c r="AA1774" s="3" t="s">
        <v>71</v>
      </c>
      <c r="AB1774" s="3">
        <v>0</v>
      </c>
      <c r="AC1774" s="3" t="s">
        <v>71</v>
      </c>
      <c r="AD1774" s="6">
        <v>0.21666666666666667</v>
      </c>
      <c r="AE1774" s="7"/>
      <c r="AF1774" s="7"/>
      <c r="AG1774" s="6">
        <f>Tabla4[[#This Row],[Tiempo Parada de Reloj]]+Tabla4[[#This Row],[Tiempo Autorizado por Telefonica (no Máximo)]]</f>
        <v>0.21666666666666667</v>
      </c>
      <c r="AH1774" s="7">
        <f t="shared" ca="1" si="172"/>
        <v>0.20694444444282756</v>
      </c>
      <c r="AI1774" s="8">
        <f t="shared" si="173"/>
        <v>5.2</v>
      </c>
      <c r="AJ1774" s="8">
        <f t="shared" ca="1" si="174"/>
        <v>4.9666666666278614</v>
      </c>
      <c r="AK1774" s="3" t="s">
        <v>120</v>
      </c>
      <c r="AL1774" s="3" t="s">
        <v>70</v>
      </c>
      <c r="AM1774" s="3" t="s">
        <v>72</v>
      </c>
      <c r="AN1774" s="3" t="s">
        <v>72</v>
      </c>
      <c r="AO1774" s="3" t="s">
        <v>87</v>
      </c>
      <c r="AP1774" s="3" t="s">
        <v>87</v>
      </c>
      <c r="AQ1774" s="23">
        <v>45412.619444444441</v>
      </c>
      <c r="AR1774" s="3"/>
      <c r="AS1774" s="23"/>
      <c r="AT1774" s="23"/>
      <c r="AU1774" s="3" t="s">
        <v>481</v>
      </c>
      <c r="AV1774" s="3" t="s">
        <v>140</v>
      </c>
      <c r="AW1774" s="3" t="s">
        <v>76</v>
      </c>
      <c r="AX1774" s="3">
        <v>3.345529</v>
      </c>
      <c r="AY1774" s="3">
        <v>-76.523965000000004</v>
      </c>
      <c r="AZ1774" s="8" t="str">
        <f>+CONCATENATE("Reportan apertura en el enlace ",Tabla4[[#This Row],[Enlace]]," en el ",Tabla4[[#This Row],[Distancia óptica]]," ocasionado por ",Tabla4[[#This Row],[Causa del daño]])</f>
        <v>Reportan apertura en el enlace Cali - Popayán en el Km 21,8 desde cali ocasionado por Falla en la Red FiOp</v>
      </c>
      <c r="BA1774" s="8" t="str">
        <f>+CONCATENATE("Para dar solución al incidente ",Tabla4[[#This Row],[Solución]])</f>
        <v>Para dar solución al incidente Se recupera 100 m de reserva y se instala una caja de empalme de 48 hilos.</v>
      </c>
      <c r="BB1774" s="3" t="str">
        <f>+_xlfn.CONCAT(Tabla4[[#This Row],[Causa Raiz]]," ",Tabla4[[#This Row],[Solución2]]," (",Tabla4[[#This Row],[Anillo]],"- Cabecera: ",Tabla4[[#This Row],[Cabecera]],"- Operador: ",Tabla4[[#This Row],[Operador]],")")</f>
        <v>Reportan apertura en el enlace Cali - Popayán en el Km 21,8 desde cali ocasionado por Falla en la Red FiOp Para dar solución al incidente Se recupera 100 m de reserva y se instala una caja de empalme de 48 hilos. (Troncal- Cabecera: CALI- Operador: Colombia Telecomunicaciones)</v>
      </c>
    </row>
    <row r="1775" spans="1:54" s="2" customFormat="1" ht="199.5">
      <c r="A1775" s="38">
        <f t="shared" si="171"/>
        <v>1774</v>
      </c>
      <c r="B1775" s="3">
        <v>8539655</v>
      </c>
      <c r="C1775" s="3" t="s">
        <v>54</v>
      </c>
      <c r="D1775" s="23">
        <v>45407.868055555555</v>
      </c>
      <c r="E1775" s="23">
        <v>45408</v>
      </c>
      <c r="F1775" s="1">
        <f t="shared" ca="1" si="176"/>
        <v>0.13194444444525288</v>
      </c>
      <c r="G1775" s="3" t="s">
        <v>55</v>
      </c>
      <c r="H1775" s="41"/>
      <c r="I1775" s="40"/>
      <c r="J1775" s="5" t="s">
        <v>56</v>
      </c>
      <c r="K1775" s="3" t="s">
        <v>77</v>
      </c>
      <c r="L1775" s="9" t="s">
        <v>58</v>
      </c>
      <c r="M1775" s="3" t="s">
        <v>152</v>
      </c>
      <c r="N1775" s="3" t="s">
        <v>153</v>
      </c>
      <c r="O1775" s="3" t="s">
        <v>8324</v>
      </c>
      <c r="P1775" s="3" t="s">
        <v>8325</v>
      </c>
      <c r="Q1775" s="4" t="s">
        <v>8326</v>
      </c>
      <c r="R1775" s="3" t="s">
        <v>1178</v>
      </c>
      <c r="S1775" s="3" t="s">
        <v>158</v>
      </c>
      <c r="T1775" s="3" t="s">
        <v>66</v>
      </c>
      <c r="U1775" s="3" t="s">
        <v>8327</v>
      </c>
      <c r="V1775" s="22" t="str">
        <f t="shared" si="175"/>
        <v>RLFO; Hora de aviso: 20:50 25/04/2024; Solución: Se recupera 230 m de reserva y se instala una caja de empalme de 24 hilos.; Hora de solución: 0:00 26/04/2024; Causa: Vandalismo</v>
      </c>
      <c r="W1775" s="4" t="s">
        <v>2806</v>
      </c>
      <c r="X1775" s="3"/>
      <c r="Y1775" s="3"/>
      <c r="Z1775" s="3" t="s">
        <v>69</v>
      </c>
      <c r="AA1775" s="3" t="s">
        <v>70</v>
      </c>
      <c r="AB1775" s="3">
        <v>8539655</v>
      </c>
      <c r="AC1775" s="3" t="s">
        <v>71</v>
      </c>
      <c r="AD1775" s="6">
        <v>0</v>
      </c>
      <c r="AE1775" s="7"/>
      <c r="AF1775" s="7"/>
      <c r="AG1775" s="6">
        <f>Tabla4[[#This Row],[Tiempo Parada de Reloj]]+Tabla4[[#This Row],[Tiempo Autorizado por Telefonica (no Máximo)]]</f>
        <v>0</v>
      </c>
      <c r="AH1775" s="7">
        <f t="shared" ca="1" si="172"/>
        <v>0.13194444444525288</v>
      </c>
      <c r="AI1775" s="8">
        <f t="shared" si="173"/>
        <v>0</v>
      </c>
      <c r="AJ1775" s="8">
        <f t="shared" ca="1" si="174"/>
        <v>3.1666666666860692</v>
      </c>
      <c r="AK1775" s="3" t="s">
        <v>120</v>
      </c>
      <c r="AL1775" s="3" t="s">
        <v>70</v>
      </c>
      <c r="AM1775" s="3" t="s">
        <v>72</v>
      </c>
      <c r="AN1775" s="3" t="s">
        <v>72</v>
      </c>
      <c r="AO1775" s="3" t="s">
        <v>88</v>
      </c>
      <c r="AP1775" s="3" t="s">
        <v>88</v>
      </c>
      <c r="AQ1775" s="23">
        <v>45409.428472222222</v>
      </c>
      <c r="AR1775" s="3"/>
      <c r="AS1775" s="23"/>
      <c r="AT1775" s="23"/>
      <c r="AU1775" s="3" t="s">
        <v>161</v>
      </c>
      <c r="AV1775" s="3" t="s">
        <v>162</v>
      </c>
      <c r="AW1775" s="3" t="s">
        <v>135</v>
      </c>
      <c r="AX1775" s="3">
        <v>1.2168680000000001</v>
      </c>
      <c r="AY1775" s="3">
        <v>-77.278800000000004</v>
      </c>
      <c r="AZ1775" s="8" t="str">
        <f>+CONCATENATE("Reportan apertura en el enlace ",Tabla4[[#This Row],[Enlace]]," en el ",Tabla4[[#This Row],[Distancia óptica]]," ocasionado por ",Tabla4[[#This Row],[Causa del daño]])</f>
        <v>Reportan apertura en el enlace Versalles - FTTC Catedral en el Km 0,439 desde FTTC 141 ocasionado por Vandalismo</v>
      </c>
      <c r="BA1775" s="8" t="str">
        <f>+CONCATENATE("Para dar solución al incidente ",Tabla4[[#This Row],[Solución]])</f>
        <v>Para dar solución al incidente Se recupera 230 m de reserva y se instala una caja de empalme de 24 hilos.</v>
      </c>
      <c r="BB1775" s="3" t="str">
        <f>+_xlfn.CONCAT(Tabla4[[#This Row],[Causa Raiz]]," ",Tabla4[[#This Row],[Solución2]]," (",Tabla4[[#This Row],[Anillo]],"- Cabecera: ",Tabla4[[#This Row],[Cabecera]],"- Operador: ",Tabla4[[#This Row],[Operador]],")")</f>
        <v>Reportan apertura en el enlace Versalles - FTTC Catedral en el Km 0,439 desde FTTC 141 ocasionado por Vandalismo Para dar solución al incidente Se recupera 230 m de reserva y se instala una caja de empalme de 24 hilos. (Lineal- Cabecera: Versalles- Operador: Colombia Telecomunicaciones)</v>
      </c>
    </row>
    <row r="1776" spans="1:54" s="2" customFormat="1" ht="199.5">
      <c r="A1776" s="38">
        <f t="shared" si="171"/>
        <v>1775</v>
      </c>
      <c r="B1776" s="3">
        <v>8542892</v>
      </c>
      <c r="C1776" s="3" t="s">
        <v>163</v>
      </c>
      <c r="D1776" s="23">
        <v>45407.888888888891</v>
      </c>
      <c r="E1776" s="23">
        <v>45408.493055555555</v>
      </c>
      <c r="F1776" s="1">
        <f t="shared" ca="1" si="176"/>
        <v>0.60416666666424135</v>
      </c>
      <c r="G1776" s="3" t="s">
        <v>55</v>
      </c>
      <c r="H1776" s="41"/>
      <c r="I1776" s="40"/>
      <c r="J1776" s="5" t="s">
        <v>56</v>
      </c>
      <c r="K1776" s="3" t="s">
        <v>340</v>
      </c>
      <c r="L1776" s="9" t="s">
        <v>78</v>
      </c>
      <c r="M1776" s="3" t="s">
        <v>341</v>
      </c>
      <c r="N1776" s="3" t="s">
        <v>1996</v>
      </c>
      <c r="O1776" s="3" t="s">
        <v>8328</v>
      </c>
      <c r="P1776" s="3" t="s">
        <v>8329</v>
      </c>
      <c r="Q1776" s="4" t="s">
        <v>8330</v>
      </c>
      <c r="R1776" s="3" t="s">
        <v>346</v>
      </c>
      <c r="S1776" s="3" t="s">
        <v>347</v>
      </c>
      <c r="T1776" s="3" t="s">
        <v>513</v>
      </c>
      <c r="U1776" s="3" t="s">
        <v>726</v>
      </c>
      <c r="V1776" s="22" t="str">
        <f t="shared" si="175"/>
        <v>RDFO; Hora de aviso: 21:20 25/04/2024; Solución: se recupera 20 mts de reserva y se realiza un empalme de 24 hilos; Hora de solución: 11:50 26/04/2024; Causa: Desastre Natural</v>
      </c>
      <c r="W1776" s="4" t="s">
        <v>2842</v>
      </c>
      <c r="X1776" s="3"/>
      <c r="Y1776" s="3"/>
      <c r="Z1776" s="3" t="s">
        <v>69</v>
      </c>
      <c r="AA1776" s="3" t="s">
        <v>70</v>
      </c>
      <c r="AB1776" s="3">
        <v>0</v>
      </c>
      <c r="AC1776" s="3" t="s">
        <v>71</v>
      </c>
      <c r="AD1776" s="6">
        <v>0.39930555555555558</v>
      </c>
      <c r="AE1776" s="7"/>
      <c r="AF1776" s="7"/>
      <c r="AG1776" s="6">
        <f>Tabla4[[#This Row],[Tiempo Parada de Reloj]]+Tabla4[[#This Row],[Tiempo Autorizado por Telefonica (no Máximo)]]</f>
        <v>0.39930555555555558</v>
      </c>
      <c r="AH1776" s="7">
        <f t="shared" ca="1" si="172"/>
        <v>0.20486111110868577</v>
      </c>
      <c r="AI1776" s="8">
        <f t="shared" si="173"/>
        <v>9.5833333333333339</v>
      </c>
      <c r="AJ1776" s="8">
        <f t="shared" ca="1" si="174"/>
        <v>4.9166666666084584</v>
      </c>
      <c r="AK1776" s="3" t="s">
        <v>120</v>
      </c>
      <c r="AL1776" s="3" t="s">
        <v>70</v>
      </c>
      <c r="AM1776" s="3" t="s">
        <v>72</v>
      </c>
      <c r="AN1776" s="3" t="s">
        <v>119</v>
      </c>
      <c r="AO1776" s="3" t="s">
        <v>87</v>
      </c>
      <c r="AP1776" s="3" t="s">
        <v>87</v>
      </c>
      <c r="AQ1776" s="23">
        <v>45412.320833333331</v>
      </c>
      <c r="AR1776" s="3"/>
      <c r="AS1776" s="23"/>
      <c r="AT1776" s="23"/>
      <c r="AU1776" s="3" t="s">
        <v>2267</v>
      </c>
      <c r="AV1776" s="3" t="s">
        <v>8331</v>
      </c>
      <c r="AW1776" s="3" t="s">
        <v>307</v>
      </c>
      <c r="AX1776" s="3">
        <v>4.2381000000000002</v>
      </c>
      <c r="AY1776" s="3">
        <v>-74.986599999999996</v>
      </c>
      <c r="AZ1776" s="8" t="str">
        <f>+CONCATENATE("Reportan apertura en el enlace ",Tabla4[[#This Row],[Enlace]]," en el ",Tabla4[[#This Row],[Distancia óptica]]," ocasionado por ",Tabla4[[#This Row],[Causa del daño]])</f>
        <v>Reportan apertura en el enlace Mov. Chicoral - Mov. Remoto Cenop en el Km 3,7 desde Mov. Chicoral ocasionado por Desastre Natural</v>
      </c>
      <c r="BA1776" s="8" t="str">
        <f>+CONCATENATE("Para dar solución al incidente ",Tabla4[[#This Row],[Solución]])</f>
        <v>Para dar solución al incidente se recupera 20 mts de reserva y se realiza un empalme de 24 hilos</v>
      </c>
      <c r="BB1776" s="3" t="str">
        <f>+_xlfn.CONCAT(Tabla4[[#This Row],[Causa Raiz]]," ",Tabla4[[#This Row],[Solución2]]," (",Tabla4[[#This Row],[Anillo]],"- Cabecera: ",Tabla4[[#This Row],[Cabecera]],"- Operador: ",Tabla4[[#This Row],[Operador]],")")</f>
        <v>Reportan apertura en el enlace Mov. Chicoral - Mov. Remoto Cenop en el Km 3,7 desde Mov. Chicoral ocasionado por Desastre Natural Para dar solución al incidente se recupera 20 mts de reserva y se realiza un empalme de 24 hilos (LINEAL- Cabecera: CHICORAL- Operador: Colombia Telecomunicaciones)</v>
      </c>
    </row>
    <row r="1777" spans="1:54" s="2" customFormat="1" ht="171">
      <c r="A1777" s="38">
        <f t="shared" si="171"/>
        <v>1776</v>
      </c>
      <c r="B1777" s="3">
        <v>8543728</v>
      </c>
      <c r="C1777" s="3" t="s">
        <v>54</v>
      </c>
      <c r="D1777" s="23">
        <v>45408.277777777781</v>
      </c>
      <c r="E1777" s="23">
        <v>45408.625</v>
      </c>
      <c r="F1777" s="1">
        <f t="shared" ca="1" si="176"/>
        <v>0.34722222221898846</v>
      </c>
      <c r="G1777" s="3" t="s">
        <v>55</v>
      </c>
      <c r="H1777" s="41"/>
      <c r="I1777" s="40"/>
      <c r="J1777" s="5" t="s">
        <v>56</v>
      </c>
      <c r="K1777" s="3" t="s">
        <v>203</v>
      </c>
      <c r="L1777" s="9" t="s">
        <v>78</v>
      </c>
      <c r="M1777" s="3" t="s">
        <v>169</v>
      </c>
      <c r="N1777" s="3" t="s">
        <v>437</v>
      </c>
      <c r="O1777" s="3" t="s">
        <v>8332</v>
      </c>
      <c r="P1777" s="3" t="s">
        <v>8333</v>
      </c>
      <c r="Q1777" s="4" t="s">
        <v>8334</v>
      </c>
      <c r="R1777" s="3" t="s">
        <v>2183</v>
      </c>
      <c r="S1777" s="3" t="s">
        <v>210</v>
      </c>
      <c r="T1777" s="3" t="s">
        <v>146</v>
      </c>
      <c r="U1777" s="3" t="s">
        <v>1399</v>
      </c>
      <c r="V1777" s="22" t="str">
        <f t="shared" si="175"/>
        <v>RLFO; Hora de aviso: 6:40 26/04/2024; Solución: se realiza migracion de hilos entre empalmes; Hora de solución: 15:00 26/04/2024; Causa: Falla en la Red FiOp</v>
      </c>
      <c r="W1777" s="4" t="s">
        <v>8335</v>
      </c>
      <c r="X1777" s="3" t="s">
        <v>8336</v>
      </c>
      <c r="Y1777" s="3" t="s">
        <v>8337</v>
      </c>
      <c r="Z1777" s="3" t="s">
        <v>119</v>
      </c>
      <c r="AA1777" s="3" t="s">
        <v>71</v>
      </c>
      <c r="AB1777" s="3">
        <v>0</v>
      </c>
      <c r="AC1777" s="3" t="s">
        <v>70</v>
      </c>
      <c r="AD1777" s="6">
        <v>0.16666666666666666</v>
      </c>
      <c r="AE1777" s="7">
        <v>1.3888888888888888E-2</v>
      </c>
      <c r="AF1777" s="7" t="s">
        <v>226</v>
      </c>
      <c r="AG1777" s="6">
        <f>Tabla4[[#This Row],[Tiempo Parada de Reloj]]+Tabla4[[#This Row],[Tiempo Autorizado por Telefonica (no Máximo)]]</f>
        <v>0.18055555555555555</v>
      </c>
      <c r="AH1777" s="7">
        <f t="shared" ca="1" si="172"/>
        <v>0.18055555555232181</v>
      </c>
      <c r="AI1777" s="8">
        <f t="shared" si="173"/>
        <v>4</v>
      </c>
      <c r="AJ1777" s="8">
        <f t="shared" ca="1" si="174"/>
        <v>4.3333333332557231</v>
      </c>
      <c r="AK1777" s="3" t="s">
        <v>119</v>
      </c>
      <c r="AL1777" s="3" t="s">
        <v>70</v>
      </c>
      <c r="AM1777" s="3" t="s">
        <v>106</v>
      </c>
      <c r="AN1777" s="3" t="s">
        <v>106</v>
      </c>
      <c r="AO1777" s="3" t="s">
        <v>88</v>
      </c>
      <c r="AP1777" s="3" t="s">
        <v>88</v>
      </c>
      <c r="AQ1777" s="23">
        <v>45411.76666666667</v>
      </c>
      <c r="AR1777" s="3"/>
      <c r="AS1777" s="23"/>
      <c r="AT1777" s="23"/>
      <c r="AU1777" s="3" t="s">
        <v>192</v>
      </c>
      <c r="AV1777" s="3" t="s">
        <v>7003</v>
      </c>
      <c r="AW1777" s="3" t="s">
        <v>1311</v>
      </c>
      <c r="AX1777" s="3">
        <v>7.8717870000000003</v>
      </c>
      <c r="AY1777" s="3">
        <v>-72.501400000000004</v>
      </c>
      <c r="AZ1777" s="8" t="str">
        <f>+CONCATENATE("Reportan apertura en el enlace ",Tabla4[[#This Row],[Enlace]]," en el ",Tabla4[[#This Row],[Distancia óptica]]," ocasionado por ",Tabla4[[#This Row],[Causa del daño]])</f>
        <v>Reportan apertura en el enlace Mov. Carlos Lleras - Mov. Floresta en el Km 2,8 desde Av cero ocasionado por Falla en la Red FiOp</v>
      </c>
      <c r="BA1777" s="8" t="str">
        <f>+CONCATENATE("Para dar solución al incidente ",Tabla4[[#This Row],[Solución]])</f>
        <v>Para dar solución al incidente se realiza migracion de hilos entre empalmes</v>
      </c>
      <c r="BB1777" s="3" t="str">
        <f>+_xlfn.CONCAT(Tabla4[[#This Row],[Causa Raiz]]," ",Tabla4[[#This Row],[Solución2]]," (",Tabla4[[#This Row],[Anillo]],"- Cabecera: ",Tabla4[[#This Row],[Cabecera]],"- Operador: ",Tabla4[[#This Row],[Operador]],")")</f>
        <v>Reportan apertura en el enlace Mov. Carlos Lleras - Mov. Floresta en el Km 2,8 desde Av cero ocasionado por Falla en la Red FiOp Para dar solución al incidente se realiza migracion de hilos entre empalmes (UK- Cabecera: CUCUTA AV 0- Operador: Colombia Telecomunicaciones)</v>
      </c>
    </row>
    <row r="1778" spans="1:54" s="2" customFormat="1" ht="185.25">
      <c r="A1778" s="38">
        <f t="shared" si="171"/>
        <v>1777</v>
      </c>
      <c r="B1778" s="3">
        <v>8543294</v>
      </c>
      <c r="C1778" s="3" t="s">
        <v>54</v>
      </c>
      <c r="D1778" s="23">
        <v>45408.291666666664</v>
      </c>
      <c r="E1778" s="23">
        <v>45408.614583333336</v>
      </c>
      <c r="F1778" s="1">
        <f t="shared" ca="1" si="176"/>
        <v>0.32291666667151731</v>
      </c>
      <c r="G1778" s="3" t="s">
        <v>55</v>
      </c>
      <c r="H1778" s="41"/>
      <c r="I1778" s="40"/>
      <c r="J1778" s="5" t="s">
        <v>56</v>
      </c>
      <c r="K1778" s="3" t="s">
        <v>77</v>
      </c>
      <c r="L1778" s="9" t="s">
        <v>78</v>
      </c>
      <c r="M1778" s="3" t="s">
        <v>745</v>
      </c>
      <c r="N1778" s="3" t="s">
        <v>746</v>
      </c>
      <c r="O1778" s="3" t="s">
        <v>8338</v>
      </c>
      <c r="P1778" s="3" t="s">
        <v>8339</v>
      </c>
      <c r="Q1778" s="4" t="s">
        <v>8340</v>
      </c>
      <c r="R1778" s="3" t="s">
        <v>750</v>
      </c>
      <c r="S1778" s="3" t="s">
        <v>158</v>
      </c>
      <c r="T1778" s="3" t="s">
        <v>66</v>
      </c>
      <c r="U1778" s="3" t="s">
        <v>7257</v>
      </c>
      <c r="V1778" s="22" t="str">
        <f t="shared" si="175"/>
        <v>RLFO; Hora de aviso: 7:00 26/04/2024; Solución: se realiza tendido de 50 mts y dos empalmes de 36 hilos en caja de 48 hilos; Hora de solución: 14:45 26/04/2024; Causa: Vandalismo</v>
      </c>
      <c r="W1778" s="4" t="s">
        <v>191</v>
      </c>
      <c r="X1778" s="3" t="s">
        <v>8341</v>
      </c>
      <c r="Y1778" s="3" t="s">
        <v>8342</v>
      </c>
      <c r="Z1778" s="3" t="s">
        <v>1349</v>
      </c>
      <c r="AA1778" s="3" t="s">
        <v>70</v>
      </c>
      <c r="AB1778" s="3">
        <v>8543294</v>
      </c>
      <c r="AC1778" s="3" t="s">
        <v>71</v>
      </c>
      <c r="AD1778" s="6">
        <v>0.16319444444444445</v>
      </c>
      <c r="AE1778" s="7"/>
      <c r="AF1778" s="7"/>
      <c r="AG1778" s="6">
        <f>Tabla4[[#This Row],[Tiempo Parada de Reloj]]+Tabla4[[#This Row],[Tiempo Autorizado por Telefonica (no Máximo)]]</f>
        <v>0.16319444444444445</v>
      </c>
      <c r="AH1778" s="7">
        <f t="shared" ca="1" si="172"/>
        <v>0.15972222222707286</v>
      </c>
      <c r="AI1778" s="8">
        <f t="shared" si="173"/>
        <v>3.916666666666667</v>
      </c>
      <c r="AJ1778" s="8">
        <f t="shared" ca="1" si="174"/>
        <v>3.8333333334497484</v>
      </c>
      <c r="AK1778" s="3" t="s">
        <v>119</v>
      </c>
      <c r="AL1778" s="3" t="s">
        <v>70</v>
      </c>
      <c r="AM1778" s="3" t="s">
        <v>106</v>
      </c>
      <c r="AN1778" s="3" t="s">
        <v>106</v>
      </c>
      <c r="AO1778" s="3" t="s">
        <v>88</v>
      </c>
      <c r="AP1778" s="3" t="s">
        <v>88</v>
      </c>
      <c r="AQ1778" s="23">
        <v>45409.509027777778</v>
      </c>
      <c r="AR1778" s="3"/>
      <c r="AS1778" s="23"/>
      <c r="AT1778" s="23"/>
      <c r="AU1778" s="3" t="s">
        <v>192</v>
      </c>
      <c r="AV1778" s="3" t="s">
        <v>8343</v>
      </c>
      <c r="AW1778" s="3" t="s">
        <v>5800</v>
      </c>
      <c r="AX1778" s="3">
        <v>2.9220000000000002</v>
      </c>
      <c r="AY1778" s="3">
        <v>-75.278499999999994</v>
      </c>
      <c r="AZ1778" s="8" t="str">
        <f>+CONCATENATE("Reportan apertura en el enlace ",Tabla4[[#This Row],[Enlace]]," en el ",Tabla4[[#This Row],[Distancia óptica]]," ocasionado por ",Tabla4[[#This Row],[Causa del daño]])</f>
        <v>Reportan apertura en el enlace Mov. Brisas - Mov. Neiva centro en el Km 4,6 desde altos de la pradera ocasionado por Vandalismo</v>
      </c>
      <c r="BA1778" s="8" t="str">
        <f>+CONCATENATE("Para dar solución al incidente ",Tabla4[[#This Row],[Solución]])</f>
        <v>Para dar solución al incidente se realiza tendido de 50 mts y dos empalmes de 36 hilos en caja de 48 hilos</v>
      </c>
      <c r="BB1778" s="3" t="str">
        <f>+_xlfn.CONCAT(Tabla4[[#This Row],[Causa Raiz]]," ",Tabla4[[#This Row],[Solución2]]," (",Tabla4[[#This Row],[Anillo]],"- Cabecera: ",Tabla4[[#This Row],[Cabecera]],"- Operador: ",Tabla4[[#This Row],[Operador]],")")</f>
        <v>Reportan apertura en el enlace Mov. Brisas - Mov. Neiva centro en el Km 4,6 desde altos de la pradera ocasionado por Vandalismo Para dar solución al incidente se realiza tendido de 50 mts y dos empalmes de 36 hilos en caja de 48 hilos (lineal - Cabecera: Brisas - Operador: Colombia Telecomunicaciones)</v>
      </c>
    </row>
    <row r="1779" spans="1:54" s="2" customFormat="1" ht="199.5">
      <c r="A1779" s="38">
        <f t="shared" si="171"/>
        <v>1778</v>
      </c>
      <c r="B1779" s="3">
        <v>8543993</v>
      </c>
      <c r="C1779" s="3" t="s">
        <v>163</v>
      </c>
      <c r="D1779" s="23">
        <v>45408.375</v>
      </c>
      <c r="E1779" s="23">
        <v>45408.458333333336</v>
      </c>
      <c r="F1779" s="1">
        <f t="shared" ca="1" si="176"/>
        <v>8.3333333335758653E-2</v>
      </c>
      <c r="G1779" s="3" t="s">
        <v>55</v>
      </c>
      <c r="H1779" s="41"/>
      <c r="I1779" s="40"/>
      <c r="J1779" s="5" t="s">
        <v>56</v>
      </c>
      <c r="K1779" s="3" t="s">
        <v>203</v>
      </c>
      <c r="L1779" s="9" t="s">
        <v>58</v>
      </c>
      <c r="M1779" s="3" t="s">
        <v>79</v>
      </c>
      <c r="N1779" s="3" t="s">
        <v>872</v>
      </c>
      <c r="O1779" s="3" t="s">
        <v>5918</v>
      </c>
      <c r="P1779" s="3" t="s">
        <v>8344</v>
      </c>
      <c r="Q1779" s="4" t="s">
        <v>8345</v>
      </c>
      <c r="R1779" s="3" t="s">
        <v>741</v>
      </c>
      <c r="S1779" s="3" t="s">
        <v>210</v>
      </c>
      <c r="T1779" s="3" t="s">
        <v>66</v>
      </c>
      <c r="U1779" s="3" t="s">
        <v>8346</v>
      </c>
      <c r="V1779" s="22" t="str">
        <f t="shared" si="175"/>
        <v>RDFO; Hora de aviso: 9:00 26/04/2024; Solución: se realiza tendido de 650 mts de fo de 36 hilos y dos empalmes de 36 hilos con caja de 48 hilos ; Hora de solución: 11:00 26/04/2024; Causa: Vandalismo</v>
      </c>
      <c r="W1779" s="4" t="s">
        <v>5922</v>
      </c>
      <c r="X1779" s="3"/>
      <c r="Y1779" s="3"/>
      <c r="Z1779" s="3" t="s">
        <v>69</v>
      </c>
      <c r="AA1779" s="3" t="s">
        <v>71</v>
      </c>
      <c r="AB1779" s="3">
        <v>8543909</v>
      </c>
      <c r="AC1779" s="3" t="s">
        <v>71</v>
      </c>
      <c r="AD1779" s="6">
        <v>0</v>
      </c>
      <c r="AE1779" s="7"/>
      <c r="AF1779" s="7"/>
      <c r="AG1779" s="6">
        <f>Tabla4[[#This Row],[Tiempo Parada de Reloj]]+Tabla4[[#This Row],[Tiempo Autorizado por Telefonica (no Máximo)]]</f>
        <v>0</v>
      </c>
      <c r="AH1779" s="7">
        <f t="shared" ca="1" si="172"/>
        <v>8.3333333335758653E-2</v>
      </c>
      <c r="AI1779" s="8">
        <f t="shared" si="173"/>
        <v>0</v>
      </c>
      <c r="AJ1779" s="8">
        <f t="shared" ca="1" si="174"/>
        <v>2.0000000000582077</v>
      </c>
      <c r="AK1779" s="3" t="s">
        <v>119</v>
      </c>
      <c r="AL1779" s="3" t="s">
        <v>71</v>
      </c>
      <c r="AM1779" s="3" t="s">
        <v>69</v>
      </c>
      <c r="AN1779" s="3" t="s">
        <v>119</v>
      </c>
      <c r="AO1779" s="3" t="s">
        <v>87</v>
      </c>
      <c r="AP1779" s="3" t="s">
        <v>87</v>
      </c>
      <c r="AQ1779" s="23">
        <v>45414.879166666666</v>
      </c>
      <c r="AR1779" s="3"/>
      <c r="AS1779" s="23"/>
      <c r="AT1779" s="23"/>
      <c r="AU1779" s="3" t="s">
        <v>89</v>
      </c>
      <c r="AV1779" s="3" t="s">
        <v>3537</v>
      </c>
      <c r="AW1779" s="3" t="s">
        <v>307</v>
      </c>
      <c r="AX1779" s="3">
        <v>4.8923500000000004</v>
      </c>
      <c r="AY1779" s="3">
        <v>-74.042060000000006</v>
      </c>
      <c r="AZ1779" s="8" t="str">
        <f>+CONCATENATE("Reportan apertura en el enlace ",Tabla4[[#This Row],[Enlace]]," en el ",Tabla4[[#This Row],[Distancia óptica]]," ocasionado por ",Tabla4[[#This Row],[Causa del daño]])</f>
        <v>Reportan apertura en el enlace Chía - Cajicá en el Km 5,2 desde Chia ocasionado por Vandalismo</v>
      </c>
      <c r="BA1779" s="8" t="str">
        <f>+CONCATENATE("Para dar solución al incidente ",Tabla4[[#This Row],[Solución]])</f>
        <v xml:space="preserve">Para dar solución al incidente se realiza tendido de 650 mts de fo de 36 hilos y dos empalmes de 36 hilos con caja de 48 hilos </v>
      </c>
      <c r="BB1779" s="3" t="str">
        <f>+_xlfn.CONCAT(Tabla4[[#This Row],[Causa Raiz]]," ",Tabla4[[#This Row],[Solución2]]," (",Tabla4[[#This Row],[Anillo]],"- Cabecera: ",Tabla4[[#This Row],[Cabecera]],"- Operador: ",Tabla4[[#This Row],[Operador]],")")</f>
        <v>Reportan apertura en el enlace Chía - Cajicá en el Km 5,2 desde Chia ocasionado por Vandalismo Para dar solución al incidente se realiza tendido de 650 mts de fo de 36 hilos y dos empalmes de 36 hilos con caja de 48 hilos  (LINEAL- Cabecera: CAJICA- Operador: Colombia Telecomunicaciones)</v>
      </c>
    </row>
    <row r="1780" spans="1:54" s="2" customFormat="1" ht="171">
      <c r="A1780" s="38">
        <f t="shared" si="171"/>
        <v>1779</v>
      </c>
      <c r="B1780" s="3">
        <v>8544176</v>
      </c>
      <c r="C1780" s="3" t="s">
        <v>54</v>
      </c>
      <c r="D1780" s="23">
        <v>45408.416666666664</v>
      </c>
      <c r="E1780" s="23">
        <v>45408.418055555558</v>
      </c>
      <c r="F1780" s="1">
        <f t="shared" ca="1" si="176"/>
        <v>1.3888888934161514E-3</v>
      </c>
      <c r="G1780" s="3" t="s">
        <v>55</v>
      </c>
      <c r="H1780" s="41"/>
      <c r="I1780" s="40"/>
      <c r="J1780" s="5" t="s">
        <v>56</v>
      </c>
      <c r="K1780" s="3" t="s">
        <v>340</v>
      </c>
      <c r="L1780" s="9" t="s">
        <v>78</v>
      </c>
      <c r="M1780" s="3" t="s">
        <v>341</v>
      </c>
      <c r="N1780" s="3" t="s">
        <v>342</v>
      </c>
      <c r="O1780" s="3" t="s">
        <v>8347</v>
      </c>
      <c r="P1780" s="3" t="s">
        <v>325</v>
      </c>
      <c r="Q1780" s="4" t="s">
        <v>8348</v>
      </c>
      <c r="R1780" s="3" t="s">
        <v>1828</v>
      </c>
      <c r="S1780" s="3" t="s">
        <v>347</v>
      </c>
      <c r="T1780" s="3" t="s">
        <v>104</v>
      </c>
      <c r="U1780" s="3" t="s">
        <v>8349</v>
      </c>
      <c r="V1780" s="22" t="str">
        <f t="shared" si="175"/>
        <v>RLFO; Hora de aviso: 10:00 26/04/2024; Solución: daño en patchord no se tiene intervencion por parte de fo; Hora de solución: 10:02 26/04/2024; Causa: Visita Fallida</v>
      </c>
      <c r="W1780" s="4" t="s">
        <v>191</v>
      </c>
      <c r="X1780" s="3"/>
      <c r="Y1780" s="3"/>
      <c r="Z1780" s="3" t="s">
        <v>69</v>
      </c>
      <c r="AA1780" s="3" t="s">
        <v>71</v>
      </c>
      <c r="AB1780" s="3">
        <v>0</v>
      </c>
      <c r="AC1780" s="3" t="s">
        <v>71</v>
      </c>
      <c r="AD1780" s="6">
        <v>0</v>
      </c>
      <c r="AE1780" s="7"/>
      <c r="AF1780" s="7"/>
      <c r="AG1780" s="6">
        <f>Tabla4[[#This Row],[Tiempo Parada de Reloj]]+Tabla4[[#This Row],[Tiempo Autorizado por Telefonica (no Máximo)]]</f>
        <v>0</v>
      </c>
      <c r="AH1780" s="7">
        <f t="shared" ca="1" si="172"/>
        <v>1.3888888934161514E-3</v>
      </c>
      <c r="AI1780" s="8">
        <f t="shared" si="173"/>
        <v>0</v>
      </c>
      <c r="AJ1780" s="8">
        <f t="shared" ca="1" si="174"/>
        <v>3.3333333441987634E-2</v>
      </c>
      <c r="AK1780" s="3" t="s">
        <v>119</v>
      </c>
      <c r="AL1780" s="3" t="s">
        <v>71</v>
      </c>
      <c r="AM1780" s="3" t="s">
        <v>69</v>
      </c>
      <c r="AN1780" s="3" t="s">
        <v>119</v>
      </c>
      <c r="AO1780" s="3" t="s">
        <v>119</v>
      </c>
      <c r="AP1780" s="3" t="s">
        <v>119</v>
      </c>
      <c r="AQ1780" s="23">
        <v>45408.4375</v>
      </c>
      <c r="AR1780" s="3"/>
      <c r="AS1780" s="23"/>
      <c r="AT1780" s="23"/>
      <c r="AU1780" s="3" t="s">
        <v>2267</v>
      </c>
      <c r="AV1780" s="3" t="s">
        <v>69</v>
      </c>
      <c r="AW1780" s="3" t="s">
        <v>69</v>
      </c>
      <c r="AX1780" s="3" t="s">
        <v>69</v>
      </c>
      <c r="AY1780" s="3" t="s">
        <v>69</v>
      </c>
      <c r="AZ1780" s="8" t="str">
        <f>+CONCATENATE("Reportan apertura en el enlace ",Tabla4[[#This Row],[Enlace]]," en el ",Tabla4[[#This Row],[Distancia óptica]]," ocasionado por ",Tabla4[[#This Row],[Causa del daño]])</f>
        <v>Reportan apertura en el enlace Mov Primero de Mayo - Mov Interlaken en el Km 0 ocasionado por Visita Fallida</v>
      </c>
      <c r="BA1780" s="8" t="str">
        <f>+CONCATENATE("Para dar solución al incidente ",Tabla4[[#This Row],[Solución]])</f>
        <v>Para dar solución al incidente daño en patchord no se tiene intervencion por parte de fo</v>
      </c>
      <c r="BB1780" s="3" t="str">
        <f>+_xlfn.CONCAT(Tabla4[[#This Row],[Causa Raiz]]," ",Tabla4[[#This Row],[Solución2]]," (",Tabla4[[#This Row],[Anillo]],"- Cabecera: ",Tabla4[[#This Row],[Cabecera]],"- Operador: ",Tabla4[[#This Row],[Operador]],")")</f>
        <v>Reportan apertura en el enlace Mov Primero de Mayo - Mov Interlaken en el Km 0 ocasionado por Visita Fallida Para dar solución al incidente daño en patchord no se tiene intervencion por parte de fo (NA- Cabecera: NA- Operador: Colombia Telecomunicaciones)</v>
      </c>
    </row>
    <row r="1781" spans="1:54" s="2" customFormat="1" ht="213.75">
      <c r="A1781" s="38">
        <f t="shared" si="171"/>
        <v>1780</v>
      </c>
      <c r="B1781" s="3">
        <v>8543460</v>
      </c>
      <c r="C1781" s="3" t="s">
        <v>54</v>
      </c>
      <c r="D1781" s="23">
        <v>45408.458333333336</v>
      </c>
      <c r="E1781" s="23">
        <v>45408.59375</v>
      </c>
      <c r="F1781" s="1">
        <f t="shared" ca="1" si="176"/>
        <v>0.13541666666424135</v>
      </c>
      <c r="G1781" s="3" t="s">
        <v>55</v>
      </c>
      <c r="H1781" s="41"/>
      <c r="I1781" s="40"/>
      <c r="J1781" s="5" t="s">
        <v>56</v>
      </c>
      <c r="K1781" s="3" t="s">
        <v>138</v>
      </c>
      <c r="L1781" s="9" t="s">
        <v>78</v>
      </c>
      <c r="M1781" s="3" t="s">
        <v>139</v>
      </c>
      <c r="N1781" s="3" t="s">
        <v>140</v>
      </c>
      <c r="O1781" s="3" t="s">
        <v>8350</v>
      </c>
      <c r="P1781" s="3" t="s">
        <v>8351</v>
      </c>
      <c r="Q1781" s="4" t="s">
        <v>8352</v>
      </c>
      <c r="R1781" s="3" t="s">
        <v>144</v>
      </c>
      <c r="S1781" s="3" t="s">
        <v>145</v>
      </c>
      <c r="T1781" s="3" t="s">
        <v>66</v>
      </c>
      <c r="U1781" s="3" t="s">
        <v>8353</v>
      </c>
      <c r="V1781" s="22" t="str">
        <f t="shared" si="175"/>
        <v>RLFO; Hora de aviso: 11:00 26/04/2024; Solución: Se recupero 20 metros de F.O de 24 hilos y se crea una caja de empalme ; Hora de solución: 14:15 26/04/2024; Causa: Vandalismo</v>
      </c>
      <c r="W1781" s="4" t="s">
        <v>199</v>
      </c>
      <c r="X1781" s="3"/>
      <c r="Y1781" s="3"/>
      <c r="Z1781" s="3" t="s">
        <v>69</v>
      </c>
      <c r="AA1781" s="3" t="s">
        <v>70</v>
      </c>
      <c r="AB1781" s="3">
        <v>8543460</v>
      </c>
      <c r="AC1781" s="3" t="s">
        <v>71</v>
      </c>
      <c r="AD1781" s="6">
        <v>0</v>
      </c>
      <c r="AE1781" s="7"/>
      <c r="AF1781" s="7"/>
      <c r="AG1781" s="6">
        <f>Tabla4[[#This Row],[Tiempo Parada de Reloj]]+Tabla4[[#This Row],[Tiempo Autorizado por Telefonica (no Máximo)]]</f>
        <v>0</v>
      </c>
      <c r="AH1781" s="7">
        <f t="shared" ca="1" si="172"/>
        <v>0.13541666666424135</v>
      </c>
      <c r="AI1781" s="8">
        <f t="shared" si="173"/>
        <v>0</v>
      </c>
      <c r="AJ1781" s="8">
        <f t="shared" ca="1" si="174"/>
        <v>3.2499999999417923</v>
      </c>
      <c r="AK1781" s="3" t="s">
        <v>87</v>
      </c>
      <c r="AL1781" s="3" t="s">
        <v>70</v>
      </c>
      <c r="AM1781" s="3" t="s">
        <v>106</v>
      </c>
      <c r="AN1781" s="3" t="s">
        <v>106</v>
      </c>
      <c r="AO1781" s="3" t="s">
        <v>87</v>
      </c>
      <c r="AP1781" s="3" t="s">
        <v>87</v>
      </c>
      <c r="AQ1781" s="23">
        <v>45412.65902777778</v>
      </c>
      <c r="AR1781" s="3"/>
      <c r="AS1781" s="23"/>
      <c r="AT1781" s="23"/>
      <c r="AU1781" s="3" t="s">
        <v>149</v>
      </c>
      <c r="AV1781" s="3" t="s">
        <v>791</v>
      </c>
      <c r="AW1781" s="3" t="s">
        <v>1311</v>
      </c>
      <c r="AX1781" s="3">
        <v>3.4223029999999999</v>
      </c>
      <c r="AY1781" s="3">
        <v>-76.464215999999993</v>
      </c>
      <c r="AZ1781" s="8" t="str">
        <f>+CONCATENATE("Reportan apertura en el enlace ",Tabla4[[#This Row],[Enlace]]," en el ",Tabla4[[#This Row],[Distancia óptica]]," ocasionado por ",Tabla4[[#This Row],[Causa del daño]])</f>
        <v>Reportan apertura en el enlace Mov. Hospital Decepaz - Mov.Manuela II en el Km 0,303 desde Mov. Decepaz  ocasionado por Vandalismo</v>
      </c>
      <c r="BA1781" s="8" t="str">
        <f>+CONCATENATE("Para dar solución al incidente ",Tabla4[[#This Row],[Solución]])</f>
        <v xml:space="preserve">Para dar solución al incidente Se recupero 20 metros de F.O de 24 hilos y se crea una caja de empalme </v>
      </c>
      <c r="BB1781" s="3" t="str">
        <f>+_xlfn.CONCAT(Tabla4[[#This Row],[Causa Raiz]]," ",Tabla4[[#This Row],[Solución2]]," (",Tabla4[[#This Row],[Anillo]],"- Cabecera: ",Tabla4[[#This Row],[Cabecera]],"- Operador: ",Tabla4[[#This Row],[Operador]],")")</f>
        <v>Reportan apertura en el enlace Mov. Hospital Decepaz - Mov.Manuela II en el Km 0,303 desde Mov. Decepaz  ocasionado por Vandalismo Para dar solución al incidente Se recupero 20 metros de F.O de 24 hilos y se crea una caja de empalme  (UK- Cabecera: Cali Centro- Operador: Colombia Telecomunicaciones)</v>
      </c>
    </row>
    <row r="1782" spans="1:54" s="2" customFormat="1" ht="199.5">
      <c r="A1782" s="38">
        <f t="shared" si="171"/>
        <v>1781</v>
      </c>
      <c r="B1782" s="3">
        <v>8544632</v>
      </c>
      <c r="C1782" s="3" t="s">
        <v>136</v>
      </c>
      <c r="D1782" s="23">
        <v>45408.520833333336</v>
      </c>
      <c r="E1782" s="23">
        <v>45408.635416666664</v>
      </c>
      <c r="F1782" s="1">
        <f t="shared" ca="1" si="176"/>
        <v>0.11458333332848269</v>
      </c>
      <c r="G1782" s="3" t="s">
        <v>55</v>
      </c>
      <c r="H1782" s="41"/>
      <c r="I1782" s="40"/>
      <c r="J1782" s="5" t="s">
        <v>137</v>
      </c>
      <c r="K1782" s="3" t="s">
        <v>57</v>
      </c>
      <c r="L1782" s="9" t="s">
        <v>78</v>
      </c>
      <c r="M1782" s="3" t="s">
        <v>59</v>
      </c>
      <c r="N1782" s="3" t="s">
        <v>60</v>
      </c>
      <c r="O1782" s="3" t="s">
        <v>8354</v>
      </c>
      <c r="P1782" s="3" t="s">
        <v>6296</v>
      </c>
      <c r="Q1782" s="4" t="s">
        <v>8355</v>
      </c>
      <c r="R1782" s="3" t="s">
        <v>775</v>
      </c>
      <c r="S1782" s="3" t="s">
        <v>65</v>
      </c>
      <c r="T1782" s="3" t="s">
        <v>66</v>
      </c>
      <c r="U1782" s="3" t="s">
        <v>8356</v>
      </c>
      <c r="V1782" s="22" t="str">
        <f t="shared" si="175"/>
        <v>RBHFO; Hora de aviso: 12:30 26/04/2024; Solución: se recuperan 100 metros de reserva de fibra optica de 144 hilos y se crea un empalme ; Hora de solución: 15:15 26/04/2024; Causa: Vandalismo</v>
      </c>
      <c r="W1782" s="4" t="s">
        <v>68</v>
      </c>
      <c r="X1782" s="3"/>
      <c r="Y1782" s="3"/>
      <c r="Z1782" s="3" t="s">
        <v>69</v>
      </c>
      <c r="AA1782" s="3" t="s">
        <v>71</v>
      </c>
      <c r="AB1782" s="3">
        <v>0</v>
      </c>
      <c r="AC1782" s="3" t="s">
        <v>71</v>
      </c>
      <c r="AD1782" s="6">
        <v>0</v>
      </c>
      <c r="AE1782" s="7"/>
      <c r="AF1782" s="7"/>
      <c r="AG1782" s="6">
        <f>Tabla4[[#This Row],[Tiempo Parada de Reloj]]+Tabla4[[#This Row],[Tiempo Autorizado por Telefonica (no Máximo)]]</f>
        <v>0</v>
      </c>
      <c r="AH1782" s="7">
        <f t="shared" ca="1" si="172"/>
        <v>0.11458333332848269</v>
      </c>
      <c r="AI1782" s="8">
        <f t="shared" si="173"/>
        <v>0</v>
      </c>
      <c r="AJ1782" s="8">
        <f t="shared" ca="1" si="174"/>
        <v>2.7499999998835847</v>
      </c>
      <c r="AK1782" s="3" t="s">
        <v>119</v>
      </c>
      <c r="AL1782" s="3" t="s">
        <v>70</v>
      </c>
      <c r="AM1782" s="3" t="s">
        <v>106</v>
      </c>
      <c r="AN1782" s="3" t="s">
        <v>106</v>
      </c>
      <c r="AO1782" s="3" t="s">
        <v>88</v>
      </c>
      <c r="AP1782" s="3" t="s">
        <v>88</v>
      </c>
      <c r="AQ1782" s="23">
        <v>45411.420138888891</v>
      </c>
      <c r="AR1782" s="3"/>
      <c r="AS1782" s="23"/>
      <c r="AT1782" s="23"/>
      <c r="AU1782" s="3" t="s">
        <v>100</v>
      </c>
      <c r="AV1782" s="3" t="s">
        <v>757</v>
      </c>
      <c r="AW1782" s="3" t="s">
        <v>8357</v>
      </c>
      <c r="AX1782" s="3">
        <v>4.6287000000000003</v>
      </c>
      <c r="AY1782" s="3">
        <v>-74.169899999999998</v>
      </c>
      <c r="AZ1782" s="8" t="str">
        <f>+CONCATENATE("Reportan apertura en el enlace ",Tabla4[[#This Row],[Enlace]]," en el ",Tabla4[[#This Row],[Distancia óptica]]," ocasionado por ",Tabla4[[#This Row],[Causa del daño]])</f>
        <v>Reportan apertura en el enlace Mov. Nueva Britalia - Mov. San Bernardino XIX en el km 2,2 desde Nueva Britalia ocasionado por Vandalismo</v>
      </c>
      <c r="BA1782" s="8" t="str">
        <f>+CONCATENATE("Para dar solución al incidente ",Tabla4[[#This Row],[Solución]])</f>
        <v xml:space="preserve">Para dar solución al incidente se recuperan 100 metros de reserva de fibra optica de 144 hilos y se crea un empalme </v>
      </c>
      <c r="BB1782" s="3" t="str">
        <f>+_xlfn.CONCAT(Tabla4[[#This Row],[Causa Raiz]]," ",Tabla4[[#This Row],[Solución2]]," (",Tabla4[[#This Row],[Anillo]],"- Cabecera: ",Tabla4[[#This Row],[Cabecera]],"- Operador: ",Tabla4[[#This Row],[Operador]],")")</f>
        <v>Reportan apertura en el enlace Mov. Nueva Britalia - Mov. San Bernardino XIX en el km 2,2 desde Nueva Britalia ocasionado por Vandalismo Para dar solución al incidente se recuperan 100 metros de reserva de fibra optica de 144 hilos y se crea un empalme  (Anillo 48A- Cabecera: Asturias- Operador: Infraco)</v>
      </c>
    </row>
    <row r="1783" spans="1:54" s="2" customFormat="1" ht="228">
      <c r="A1783" s="38">
        <f t="shared" si="171"/>
        <v>1782</v>
      </c>
      <c r="B1783" s="3">
        <v>8544817</v>
      </c>
      <c r="C1783" s="3" t="s">
        <v>92</v>
      </c>
      <c r="D1783" s="23">
        <v>45408.576388888891</v>
      </c>
      <c r="E1783" s="23">
        <v>45408.666666666664</v>
      </c>
      <c r="F1783" s="1">
        <f t="shared" ca="1" si="176"/>
        <v>9.0277777773735579E-2</v>
      </c>
      <c r="G1783" s="3" t="s">
        <v>55</v>
      </c>
      <c r="H1783" s="41"/>
      <c r="I1783" s="40"/>
      <c r="J1783" s="5" t="s">
        <v>56</v>
      </c>
      <c r="K1783" s="3" t="s">
        <v>77</v>
      </c>
      <c r="L1783" s="9" t="s">
        <v>58</v>
      </c>
      <c r="M1783" s="3" t="s">
        <v>745</v>
      </c>
      <c r="N1783" s="3" t="s">
        <v>746</v>
      </c>
      <c r="O1783" s="3" t="s">
        <v>3756</v>
      </c>
      <c r="P1783" s="3" t="s">
        <v>8358</v>
      </c>
      <c r="Q1783" s="4" t="s">
        <v>8359</v>
      </c>
      <c r="R1783" s="3" t="s">
        <v>750</v>
      </c>
      <c r="S1783" s="3" t="s">
        <v>158</v>
      </c>
      <c r="T1783" s="3" t="s">
        <v>176</v>
      </c>
      <c r="U1783" s="3" t="s">
        <v>8360</v>
      </c>
      <c r="V1783" s="22" t="str">
        <f t="shared" si="175"/>
        <v>RTNFO; Hora de aviso: 13:50 26/04/2024; Solución: Se instala 660 metros de F.O de 96 hilos y se intala 2 cajas de empalme de 48 hilos para fusionar 36 hilos en servicios.; Hora de solución: 16:00 26/04/2024; Causa: Intervención de Terceros. No Identificados</v>
      </c>
      <c r="W1783" s="4" t="s">
        <v>160</v>
      </c>
      <c r="X1783" s="3"/>
      <c r="Y1783" s="3"/>
      <c r="Z1783" s="3" t="s">
        <v>69</v>
      </c>
      <c r="AA1783" s="3" t="s">
        <v>71</v>
      </c>
      <c r="AB1783" s="3">
        <v>0</v>
      </c>
      <c r="AC1783" s="3" t="s">
        <v>71</v>
      </c>
      <c r="AD1783" s="6">
        <v>0</v>
      </c>
      <c r="AE1783" s="7"/>
      <c r="AF1783" s="7"/>
      <c r="AG1783" s="6">
        <f>Tabla4[[#This Row],[Tiempo Parada de Reloj]]+Tabla4[[#This Row],[Tiempo Autorizado por Telefonica (no Máximo)]]</f>
        <v>0</v>
      </c>
      <c r="AH1783" s="7">
        <f t="shared" ca="1" si="172"/>
        <v>9.0277777773735579E-2</v>
      </c>
      <c r="AI1783" s="8">
        <f t="shared" si="173"/>
        <v>0</v>
      </c>
      <c r="AJ1783" s="8">
        <f t="shared" ca="1" si="174"/>
        <v>2.1666666665696539</v>
      </c>
      <c r="AK1783" s="3" t="s">
        <v>87</v>
      </c>
      <c r="AL1783" s="3" t="s">
        <v>70</v>
      </c>
      <c r="AM1783" s="3" t="s">
        <v>106</v>
      </c>
      <c r="AN1783" s="3" t="s">
        <v>106</v>
      </c>
      <c r="AO1783" s="3" t="s">
        <v>72</v>
      </c>
      <c r="AP1783" s="3" t="s">
        <v>72</v>
      </c>
      <c r="AQ1783" s="23">
        <v>45410.479166666664</v>
      </c>
      <c r="AR1783" s="3"/>
      <c r="AS1783" s="23"/>
      <c r="AT1783" s="23"/>
      <c r="AU1783" s="3" t="s">
        <v>752</v>
      </c>
      <c r="AV1783" s="3" t="s">
        <v>753</v>
      </c>
      <c r="AW1783" s="3" t="s">
        <v>1323</v>
      </c>
      <c r="AX1783" s="3">
        <v>2.2336</v>
      </c>
      <c r="AY1783" s="3">
        <v>-75.322999999999993</v>
      </c>
      <c r="AZ1783" s="8" t="str">
        <f>+CONCATENATE("Reportan apertura en el enlace ",Tabla4[[#This Row],[Enlace]]," en el ",Tabla4[[#This Row],[Distancia óptica]]," ocasionado por ",Tabla4[[#This Row],[Causa del daño]])</f>
        <v>Reportan apertura en el enlace Neiva - Garzón en el Km 76,7 desde Neiva ocasionado por Intervención de Terceros. No Identificados</v>
      </c>
      <c r="BA1783" s="8" t="str">
        <f>+CONCATENATE("Para dar solución al incidente ",Tabla4[[#This Row],[Solución]])</f>
        <v>Para dar solución al incidente Se instala 660 metros de F.O de 96 hilos y se intala 2 cajas de empalme de 48 hilos para fusionar 36 hilos en servicios.</v>
      </c>
      <c r="BB1783" s="3" t="str">
        <f>+_xlfn.CONCAT(Tabla4[[#This Row],[Causa Raiz]]," ",Tabla4[[#This Row],[Solución2]]," (",Tabla4[[#This Row],[Anillo]],"- Cabecera: ",Tabla4[[#This Row],[Cabecera]],"- Operador: ",Tabla4[[#This Row],[Operador]],")")</f>
        <v>Reportan apertura en el enlace Neiva - Garzón en el Km 76,7 desde Neiva ocasionado por Intervención de Terceros. No Identificados Para dar solución al incidente Se instala 660 metros de F.O de 96 hilos y se intala 2 cajas de empalme de 48 hilos para fusionar 36 hilos en servicios. (TRONCAL- Cabecera: Neiva Centro- Operador: Colombia Telecomunicaciones)</v>
      </c>
    </row>
    <row r="1784" spans="1:54" s="2" customFormat="1" ht="171">
      <c r="A1784" s="38">
        <f t="shared" si="171"/>
        <v>1783</v>
      </c>
      <c r="B1784" s="3">
        <v>8545436</v>
      </c>
      <c r="C1784" s="3" t="s">
        <v>54</v>
      </c>
      <c r="D1784" s="23">
        <v>45408.697916666664</v>
      </c>
      <c r="E1784" s="23">
        <v>45408.699305555558</v>
      </c>
      <c r="F1784" s="1">
        <f t="shared" ca="1" si="176"/>
        <v>1.3888888934161514E-3</v>
      </c>
      <c r="G1784" s="3" t="s">
        <v>55</v>
      </c>
      <c r="H1784" s="41"/>
      <c r="I1784" s="40"/>
      <c r="J1784" s="5" t="s">
        <v>56</v>
      </c>
      <c r="K1784" s="3" t="s">
        <v>77</v>
      </c>
      <c r="L1784" s="9" t="s">
        <v>78</v>
      </c>
      <c r="M1784" s="3" t="s">
        <v>79</v>
      </c>
      <c r="N1784" s="3" t="s">
        <v>6203</v>
      </c>
      <c r="O1784" s="3" t="s">
        <v>8361</v>
      </c>
      <c r="P1784" s="3" t="s">
        <v>1865</v>
      </c>
      <c r="Q1784" s="4" t="s">
        <v>8362</v>
      </c>
      <c r="R1784" s="3" t="s">
        <v>741</v>
      </c>
      <c r="S1784" s="3" t="s">
        <v>249</v>
      </c>
      <c r="T1784" s="3" t="s">
        <v>104</v>
      </c>
      <c r="U1784" s="3" t="s">
        <v>8363</v>
      </c>
      <c r="V1784" s="22" t="str">
        <f t="shared" si="175"/>
        <v>RLFO; Hora de aviso: 16:45 26/04/2024; Solución: se realiza limpiesa en el nodo y sube sin manipulacion de F.O; Hora de solución: 16:47 26/04/2024; Causa: Visita Fallida</v>
      </c>
      <c r="W1784" s="4" t="s">
        <v>160</v>
      </c>
      <c r="X1784" s="3"/>
      <c r="Y1784" s="3"/>
      <c r="Z1784" s="3" t="s">
        <v>69</v>
      </c>
      <c r="AA1784" s="3" t="s">
        <v>71</v>
      </c>
      <c r="AB1784" s="3">
        <v>0</v>
      </c>
      <c r="AC1784" s="3" t="s">
        <v>71</v>
      </c>
      <c r="AD1784" s="6">
        <v>0</v>
      </c>
      <c r="AE1784" s="7"/>
      <c r="AF1784" s="7"/>
      <c r="AG1784" s="6">
        <f>Tabla4[[#This Row],[Tiempo Parada de Reloj]]+Tabla4[[#This Row],[Tiempo Autorizado por Telefonica (no Máximo)]]</f>
        <v>0</v>
      </c>
      <c r="AH1784" s="7">
        <f t="shared" ca="1" si="172"/>
        <v>1.3888888934161514E-3</v>
      </c>
      <c r="AI1784" s="8">
        <f t="shared" si="173"/>
        <v>0</v>
      </c>
      <c r="AJ1784" s="8">
        <f t="shared" ca="1" si="174"/>
        <v>3.3333333441987634E-2</v>
      </c>
      <c r="AK1784" s="3" t="s">
        <v>120</v>
      </c>
      <c r="AL1784" s="3" t="s">
        <v>70</v>
      </c>
      <c r="AM1784" s="3" t="s">
        <v>106</v>
      </c>
      <c r="AN1784" s="3" t="s">
        <v>106</v>
      </c>
      <c r="AO1784" s="3" t="s">
        <v>106</v>
      </c>
      <c r="AP1784" s="3" t="s">
        <v>106</v>
      </c>
      <c r="AQ1784" s="23">
        <v>45408.729166666664</v>
      </c>
      <c r="AR1784" s="3"/>
      <c r="AS1784" s="23"/>
      <c r="AT1784" s="23"/>
      <c r="AU1784" s="3" t="s">
        <v>89</v>
      </c>
      <c r="AV1784" s="3"/>
      <c r="AW1784" s="3"/>
      <c r="AX1784" s="3" t="s">
        <v>69</v>
      </c>
      <c r="AY1784" s="3" t="s">
        <v>69</v>
      </c>
      <c r="AZ1784" s="8" t="str">
        <f>+CONCATENATE("Reportan apertura en el enlace ",Tabla4[[#This Row],[Enlace]]," en el ",Tabla4[[#This Row],[Distancia óptica]]," ocasionado por ",Tabla4[[#This Row],[Causa del daño]])</f>
        <v>Reportan apertura en el enlace Mov Madrid Centro - Mov Madrid La Esperanza en el km 0 ocasionado por Visita Fallida</v>
      </c>
      <c r="BA1784" s="8" t="str">
        <f>+CONCATENATE("Para dar solución al incidente ",Tabla4[[#This Row],[Solución]])</f>
        <v>Para dar solución al incidente se realiza limpiesa en el nodo y sube sin manipulacion de F.O</v>
      </c>
      <c r="BB1784" s="3" t="str">
        <f>+_xlfn.CONCAT(Tabla4[[#This Row],[Causa Raiz]]," ",Tabla4[[#This Row],[Solución2]]," (",Tabla4[[#This Row],[Anillo]],"- Cabecera: ",Tabla4[[#This Row],[Cabecera]],"- Operador: ",Tabla4[[#This Row],[Operador]],")")</f>
        <v>Reportan apertura en el enlace Mov Madrid Centro - Mov Madrid La Esperanza en el km 0 ocasionado por Visita Fallida Para dar solución al incidente se realiza limpiesa en el nodo y sube sin manipulacion de F.O (- Cabecera: - Operador: Colombia Telecomunicaciones)</v>
      </c>
    </row>
    <row r="1785" spans="1:54" s="2" customFormat="1" ht="199.5">
      <c r="A1785" s="38">
        <f t="shared" si="171"/>
        <v>1784</v>
      </c>
      <c r="B1785" s="3">
        <v>8545553</v>
      </c>
      <c r="C1785" s="3" t="s">
        <v>92</v>
      </c>
      <c r="D1785" s="23">
        <v>45408.729166666664</v>
      </c>
      <c r="E1785" s="23">
        <v>45408.875</v>
      </c>
      <c r="F1785" s="1">
        <f t="shared" ca="1" si="176"/>
        <v>0.14583333333575865</v>
      </c>
      <c r="G1785" s="3" t="s">
        <v>55</v>
      </c>
      <c r="H1785" s="41"/>
      <c r="I1785" s="40"/>
      <c r="J1785" s="5" t="s">
        <v>56</v>
      </c>
      <c r="K1785" s="3" t="s">
        <v>77</v>
      </c>
      <c r="L1785" s="9" t="s">
        <v>58</v>
      </c>
      <c r="M1785" s="3" t="s">
        <v>745</v>
      </c>
      <c r="N1785" s="3" t="s">
        <v>746</v>
      </c>
      <c r="O1785" s="3" t="s">
        <v>3756</v>
      </c>
      <c r="P1785" s="3" t="s">
        <v>8364</v>
      </c>
      <c r="Q1785" s="4" t="s">
        <v>8365</v>
      </c>
      <c r="R1785" s="3" t="s">
        <v>750</v>
      </c>
      <c r="S1785" s="3" t="s">
        <v>158</v>
      </c>
      <c r="T1785" s="3" t="s">
        <v>66</v>
      </c>
      <c r="U1785" s="3" t="s">
        <v>8293</v>
      </c>
      <c r="V1785" s="22" t="str">
        <f t="shared" si="175"/>
        <v>RTNFO; Hora de aviso: 17:30 26/04/2024; Solución: se recupera 80 metros de F.O de 36 Hilos y se crea caja de empalme de 48 hilos para fusionar 36 hilos; Hora de solución: 21:00 26/04/2024; Causa: Vandalismo</v>
      </c>
      <c r="W1785" s="4" t="s">
        <v>160</v>
      </c>
      <c r="X1785" s="3"/>
      <c r="Y1785" s="3"/>
      <c r="Z1785" s="3" t="s">
        <v>69</v>
      </c>
      <c r="AA1785" s="3" t="s">
        <v>70</v>
      </c>
      <c r="AB1785" s="3">
        <v>8545958</v>
      </c>
      <c r="AC1785" s="3" t="s">
        <v>71</v>
      </c>
      <c r="AD1785" s="6">
        <v>0</v>
      </c>
      <c r="AE1785" s="7"/>
      <c r="AF1785" s="7"/>
      <c r="AG1785" s="6">
        <f>Tabla4[[#This Row],[Tiempo Parada de Reloj]]+Tabla4[[#This Row],[Tiempo Autorizado por Telefonica (no Máximo)]]</f>
        <v>0</v>
      </c>
      <c r="AH1785" s="7">
        <f t="shared" ca="1" si="172"/>
        <v>0.14583333333575865</v>
      </c>
      <c r="AI1785" s="8">
        <f t="shared" si="173"/>
        <v>0</v>
      </c>
      <c r="AJ1785" s="8">
        <f t="shared" ca="1" si="174"/>
        <v>3.5000000000582077</v>
      </c>
      <c r="AK1785" s="3" t="s">
        <v>120</v>
      </c>
      <c r="AL1785" s="3" t="s">
        <v>70</v>
      </c>
      <c r="AM1785" s="3" t="s">
        <v>106</v>
      </c>
      <c r="AN1785" s="3" t="s">
        <v>106</v>
      </c>
      <c r="AO1785" s="3" t="s">
        <v>72</v>
      </c>
      <c r="AP1785" s="3" t="s">
        <v>72</v>
      </c>
      <c r="AQ1785" s="23">
        <v>45410.503472222219</v>
      </c>
      <c r="AR1785" s="3"/>
      <c r="AS1785" s="23"/>
      <c r="AT1785" s="23"/>
      <c r="AU1785" s="3" t="s">
        <v>752</v>
      </c>
      <c r="AV1785" s="3" t="s">
        <v>753</v>
      </c>
      <c r="AW1785" s="3" t="s">
        <v>1323</v>
      </c>
      <c r="AX1785" s="3">
        <v>2.52806</v>
      </c>
      <c r="AY1785" s="3">
        <v>-75.514169999999993</v>
      </c>
      <c r="AZ1785" s="8" t="str">
        <f>+CONCATENATE("Reportan apertura en el enlace ",Tabla4[[#This Row],[Enlace]]," en el ",Tabla4[[#This Row],[Distancia óptica]]," ocasionado por ",Tabla4[[#This Row],[Causa del daño]])</f>
        <v>Reportan apertura en el enlace Neiva - Garzón en el km 56 desde Garzon ocasionado por Vandalismo</v>
      </c>
      <c r="BA1785" s="8" t="str">
        <f>+CONCATENATE("Para dar solución al incidente ",Tabla4[[#This Row],[Solución]])</f>
        <v>Para dar solución al incidente se recupera 80 metros de F.O de 36 Hilos y se crea caja de empalme de 48 hilos para fusionar 36 hilos</v>
      </c>
      <c r="BB1785" s="3" t="str">
        <f>+_xlfn.CONCAT(Tabla4[[#This Row],[Causa Raiz]]," ",Tabla4[[#This Row],[Solución2]]," (",Tabla4[[#This Row],[Anillo]],"- Cabecera: ",Tabla4[[#This Row],[Cabecera]],"- Operador: ",Tabla4[[#This Row],[Operador]],")")</f>
        <v>Reportan apertura en el enlace Neiva - Garzón en el km 56 desde Garzon ocasionado por Vandalismo Para dar solución al incidente se recupera 80 metros de F.O de 36 Hilos y se crea caja de empalme de 48 hilos para fusionar 36 hilos (TRONCAL- Cabecera: Neiva Centro- Operador: Colombia Telecomunicaciones)</v>
      </c>
    </row>
    <row r="1786" spans="1:54" s="2" customFormat="1" ht="199.5">
      <c r="A1786" s="38">
        <f t="shared" si="171"/>
        <v>1785</v>
      </c>
      <c r="B1786" s="3">
        <v>8545160</v>
      </c>
      <c r="C1786" s="3" t="s">
        <v>54</v>
      </c>
      <c r="D1786" s="23">
        <v>45408.75</v>
      </c>
      <c r="E1786" s="23">
        <v>45409.215277777781</v>
      </c>
      <c r="F1786" s="1">
        <f t="shared" ca="1" si="176"/>
        <v>0.46527777778101154</v>
      </c>
      <c r="G1786" s="3" t="s">
        <v>55</v>
      </c>
      <c r="H1786" s="41"/>
      <c r="I1786" s="40"/>
      <c r="J1786" s="5" t="s">
        <v>56</v>
      </c>
      <c r="K1786" s="3" t="s">
        <v>203</v>
      </c>
      <c r="L1786" s="9" t="s">
        <v>58</v>
      </c>
      <c r="M1786" s="3" t="s">
        <v>169</v>
      </c>
      <c r="N1786" s="3" t="s">
        <v>7842</v>
      </c>
      <c r="O1786" s="3" t="s">
        <v>8366</v>
      </c>
      <c r="P1786" s="3" t="s">
        <v>8367</v>
      </c>
      <c r="Q1786" s="4" t="s">
        <v>8368</v>
      </c>
      <c r="R1786" s="3" t="s">
        <v>174</v>
      </c>
      <c r="S1786" s="3" t="s">
        <v>210</v>
      </c>
      <c r="T1786" s="3" t="s">
        <v>513</v>
      </c>
      <c r="U1786" s="3" t="s">
        <v>8369</v>
      </c>
      <c r="V1786" s="22" t="str">
        <f t="shared" si="175"/>
        <v>RLFO; Hora de aviso: 18:00 26/04/2024; Solución: Tendido de 500m de fo96h, se realiza la instalación de 4 empalmes de 48 hilos; Hora de solución: 5:10 27/04/2024; Causa: Desastre Natural</v>
      </c>
      <c r="W1786" s="4" t="s">
        <v>8370</v>
      </c>
      <c r="X1786" s="3" t="s">
        <v>8371</v>
      </c>
      <c r="Y1786" s="3" t="s">
        <v>8372</v>
      </c>
      <c r="Z1786" s="3" t="s">
        <v>119</v>
      </c>
      <c r="AA1786" s="3" t="s">
        <v>70</v>
      </c>
      <c r="AB1786" s="3">
        <v>8545160</v>
      </c>
      <c r="AC1786" s="3" t="s">
        <v>71</v>
      </c>
      <c r="AD1786" s="6">
        <v>0</v>
      </c>
      <c r="AE1786" s="7"/>
      <c r="AF1786" s="7"/>
      <c r="AG1786" s="6">
        <f>Tabla4[[#This Row],[Tiempo Parada de Reloj]]+Tabla4[[#This Row],[Tiempo Autorizado por Telefonica (no Máximo)]]</f>
        <v>0</v>
      </c>
      <c r="AH1786" s="7">
        <f t="shared" ca="1" si="172"/>
        <v>0.46527777778101154</v>
      </c>
      <c r="AI1786" s="8">
        <f t="shared" si="173"/>
        <v>0</v>
      </c>
      <c r="AJ1786" s="8">
        <f t="shared" ca="1" si="174"/>
        <v>11.166666666744277</v>
      </c>
      <c r="AK1786" s="3" t="s">
        <v>106</v>
      </c>
      <c r="AL1786" s="3" t="s">
        <v>70</v>
      </c>
      <c r="AM1786" s="3" t="s">
        <v>88</v>
      </c>
      <c r="AN1786" s="3" t="s">
        <v>88</v>
      </c>
      <c r="AO1786" s="3" t="s">
        <v>87</v>
      </c>
      <c r="AP1786" s="3" t="s">
        <v>87</v>
      </c>
      <c r="AQ1786" s="23">
        <v>45412.740972222222</v>
      </c>
      <c r="AR1786" s="3"/>
      <c r="AS1786" s="23"/>
      <c r="AT1786" s="23"/>
      <c r="AU1786" s="3" t="s">
        <v>192</v>
      </c>
      <c r="AV1786" s="3" t="s">
        <v>7003</v>
      </c>
      <c r="AW1786" s="3" t="s">
        <v>135</v>
      </c>
      <c r="AX1786" s="3">
        <v>7.8684370000000001</v>
      </c>
      <c r="AY1786" s="3">
        <v>-72.501061000000007</v>
      </c>
      <c r="AZ1786" s="8" t="str">
        <f>+CONCATENATE("Reportan apertura en el enlace ",Tabla4[[#This Row],[Enlace]]," en el ",Tabla4[[#This Row],[Distancia óptica]]," ocasionado por ",Tabla4[[#This Row],[Causa del daño]])</f>
        <v>Reportan apertura en el enlace Los patios II - Cúcuta Av. Cero en el km 2,8 desde AV 0 ocasionado por Desastre Natural</v>
      </c>
      <c r="BA1786" s="8" t="str">
        <f>+CONCATENATE("Para dar solución al incidente ",Tabla4[[#This Row],[Solución]])</f>
        <v>Para dar solución al incidente Tendido de 500m de fo96h, se realiza la instalación de 4 empalmes de 48 hilos</v>
      </c>
      <c r="BB1786" s="3" t="str">
        <f>+_xlfn.CONCAT(Tabla4[[#This Row],[Causa Raiz]]," ",Tabla4[[#This Row],[Solución2]]," (",Tabla4[[#This Row],[Anillo]],"- Cabecera: ",Tabla4[[#This Row],[Cabecera]],"- Operador: ",Tabla4[[#This Row],[Operador]],")")</f>
        <v>Reportan apertura en el enlace Los patios II - Cúcuta Av. Cero en el km 2,8 desde AV 0 ocasionado por Desastre Natural Para dar solución al incidente Tendido de 500m de fo96h, se realiza la instalación de 4 empalmes de 48 hilos (Lineal- Cabecera: CUCUTA AV 0- Operador: Colombia Telecomunicaciones)</v>
      </c>
    </row>
    <row r="1787" spans="1:54" s="2" customFormat="1" ht="199.5">
      <c r="A1787" s="38">
        <f t="shared" si="171"/>
        <v>1786</v>
      </c>
      <c r="B1787" s="3">
        <v>8546009</v>
      </c>
      <c r="C1787" s="3" t="s">
        <v>54</v>
      </c>
      <c r="D1787" s="23">
        <v>45408.96875</v>
      </c>
      <c r="E1787" s="23">
        <v>45409.416666666664</v>
      </c>
      <c r="F1787" s="1">
        <f t="shared" ca="1" si="176"/>
        <v>0.44791666666424135</v>
      </c>
      <c r="G1787" s="3" t="s">
        <v>55</v>
      </c>
      <c r="H1787" s="41"/>
      <c r="I1787" s="40"/>
      <c r="J1787" s="5" t="s">
        <v>56</v>
      </c>
      <c r="K1787" s="3" t="s">
        <v>93</v>
      </c>
      <c r="L1787" s="9" t="s">
        <v>58</v>
      </c>
      <c r="M1787" s="3" t="s">
        <v>59</v>
      </c>
      <c r="N1787" s="3" t="s">
        <v>60</v>
      </c>
      <c r="O1787" s="3" t="s">
        <v>8373</v>
      </c>
      <c r="P1787" s="3" t="s">
        <v>8374</v>
      </c>
      <c r="Q1787" s="4" t="s">
        <v>8375</v>
      </c>
      <c r="R1787" s="3" t="s">
        <v>64</v>
      </c>
      <c r="S1787" s="3" t="s">
        <v>65</v>
      </c>
      <c r="T1787" s="3" t="s">
        <v>66</v>
      </c>
      <c r="U1787" s="3" t="s">
        <v>8376</v>
      </c>
      <c r="V1787" s="22" t="str">
        <f t="shared" si="175"/>
        <v>RLFO; Hora de aviso: 23:15 26/04/2024; Solución: Para dar solucion se corre reserva de 20 mtrs  y una caja de empalme de 24; Hora de solución: 10:00 27/04/2024; Causa: Vandalismo</v>
      </c>
      <c r="W1787" s="4" t="s">
        <v>68</v>
      </c>
      <c r="X1787" s="3"/>
      <c r="Y1787" s="3"/>
      <c r="Z1787" s="3" t="s">
        <v>69</v>
      </c>
      <c r="AA1787" s="3" t="s">
        <v>70</v>
      </c>
      <c r="AB1787" s="3">
        <v>8546009</v>
      </c>
      <c r="AC1787" s="3" t="s">
        <v>71</v>
      </c>
      <c r="AD1787" s="6">
        <v>0.27500000000000002</v>
      </c>
      <c r="AE1787" s="7">
        <v>6.2500000000000003E-3</v>
      </c>
      <c r="AF1787" s="7" t="s">
        <v>1019</v>
      </c>
      <c r="AG1787" s="6">
        <f>Tabla4[[#This Row],[Tiempo Parada de Reloj]]+Tabla4[[#This Row],[Tiempo Autorizado por Telefonica (no Máximo)]]</f>
        <v>0.28125</v>
      </c>
      <c r="AH1787" s="7">
        <f t="shared" ca="1" si="172"/>
        <v>0.17291666666424133</v>
      </c>
      <c r="AI1787" s="8">
        <f t="shared" si="173"/>
        <v>6.6000000000000005</v>
      </c>
      <c r="AJ1787" s="8">
        <f t="shared" ca="1" si="174"/>
        <v>4.1499999999417918</v>
      </c>
      <c r="AK1787" s="3" t="s">
        <v>88</v>
      </c>
      <c r="AL1787" s="3" t="s">
        <v>70</v>
      </c>
      <c r="AM1787" s="3" t="s">
        <v>87</v>
      </c>
      <c r="AN1787" s="3" t="s">
        <v>87</v>
      </c>
      <c r="AO1787" s="3" t="s">
        <v>72</v>
      </c>
      <c r="AP1787" s="3" t="s">
        <v>72</v>
      </c>
      <c r="AQ1787" s="23">
        <v>45409.768055555556</v>
      </c>
      <c r="AR1787" s="3"/>
      <c r="AS1787" s="23"/>
      <c r="AT1787" s="23"/>
      <c r="AU1787" s="3" t="s">
        <v>74</v>
      </c>
      <c r="AV1787" s="3" t="s">
        <v>8377</v>
      </c>
      <c r="AW1787" s="3" t="s">
        <v>135</v>
      </c>
      <c r="AX1787" s="3">
        <v>4.6748599999999998</v>
      </c>
      <c r="AY1787" s="3">
        <v>-74.093760000000003</v>
      </c>
      <c r="AZ1787" s="8" t="str">
        <f>+CONCATENATE("Reportan apertura en el enlace ",Tabla4[[#This Row],[Enlace]]," en el ",Tabla4[[#This Row],[Distancia óptica]]," ocasionado por ",Tabla4[[#This Row],[Causa del daño]])</f>
        <v>Reportan apertura en el enlace 31011-24 - 31011 San Joaquin en el km 0,003 desde san joaquin ocasionado por Vandalismo</v>
      </c>
      <c r="BA1787" s="8" t="str">
        <f>+CONCATENATE("Para dar solución al incidente ",Tabla4[[#This Row],[Solución]])</f>
        <v>Para dar solución al incidente Para dar solucion se corre reserva de 20 mtrs  y una caja de empalme de 24</v>
      </c>
      <c r="BB1787" s="3" t="str">
        <f>+_xlfn.CONCAT(Tabla4[[#This Row],[Causa Raiz]]," ",Tabla4[[#This Row],[Solución2]]," (",Tabla4[[#This Row],[Anillo]],"- Cabecera: ",Tabla4[[#This Row],[Cabecera]],"- Operador: ",Tabla4[[#This Row],[Operador]],")")</f>
        <v>Reportan apertura en el enlace 31011-24 - 31011 San Joaquin en el km 0,003 desde san joaquin ocasionado por Vandalismo Para dar solución al incidente Para dar solucion se corre reserva de 20 mtrs  y una caja de empalme de 24 (Lineal- Cabecera: San joaquin- Operador: Colombia Telecomunicaciones)</v>
      </c>
    </row>
    <row r="1788" spans="1:54" s="2" customFormat="1" ht="156.75">
      <c r="A1788" s="38">
        <f t="shared" si="171"/>
        <v>1787</v>
      </c>
      <c r="B1788" s="3">
        <v>8546257</v>
      </c>
      <c r="C1788" s="3" t="s">
        <v>54</v>
      </c>
      <c r="D1788" s="23">
        <v>45408.979166666664</v>
      </c>
      <c r="E1788" s="23">
        <v>45409.333333333336</v>
      </c>
      <c r="F1788" s="1">
        <f t="shared" ca="1" si="176"/>
        <v>0.35416666667151731</v>
      </c>
      <c r="G1788" s="3" t="s">
        <v>55</v>
      </c>
      <c r="H1788" s="41"/>
      <c r="I1788" s="40">
        <v>3805689</v>
      </c>
      <c r="J1788" s="5" t="s">
        <v>2815</v>
      </c>
      <c r="K1788" s="3" t="s">
        <v>2815</v>
      </c>
      <c r="L1788" s="9" t="s">
        <v>58</v>
      </c>
      <c r="M1788" s="3" t="s">
        <v>79</v>
      </c>
      <c r="N1788" s="3" t="s">
        <v>5293</v>
      </c>
      <c r="O1788" s="3" t="s">
        <v>8378</v>
      </c>
      <c r="P1788" s="3" t="s">
        <v>8379</v>
      </c>
      <c r="Q1788" s="4" t="s">
        <v>8380</v>
      </c>
      <c r="R1788" s="3" t="s">
        <v>741</v>
      </c>
      <c r="S1788" s="3" t="s">
        <v>2820</v>
      </c>
      <c r="T1788" s="3" t="s">
        <v>146</v>
      </c>
      <c r="U1788" s="3" t="s">
        <v>8381</v>
      </c>
      <c r="V1788" s="22" t="str">
        <f t="shared" si="175"/>
        <v>RLFO; Hora de aviso: 23:30 26/04/2024; Solución: Para dar solucion se rehace caja de empalme; Hora de solución: 8:00 27/04/2024; Causa: Falla en la Red FiOp</v>
      </c>
      <c r="W1788" s="4" t="s">
        <v>7904</v>
      </c>
      <c r="X1788" s="3"/>
      <c r="Y1788" s="3"/>
      <c r="Z1788" s="3" t="s">
        <v>69</v>
      </c>
      <c r="AA1788" s="3" t="s">
        <v>71</v>
      </c>
      <c r="AB1788" s="3">
        <v>0</v>
      </c>
      <c r="AC1788" s="3" t="s">
        <v>71</v>
      </c>
      <c r="AD1788" s="6">
        <v>0.25</v>
      </c>
      <c r="AE1788" s="7"/>
      <c r="AF1788" s="7"/>
      <c r="AG1788" s="6">
        <f>Tabla4[[#This Row],[Tiempo Parada de Reloj]]+Tabla4[[#This Row],[Tiempo Autorizado por Telefonica (no Máximo)]]</f>
        <v>0.25</v>
      </c>
      <c r="AH1788" s="7">
        <f t="shared" ca="1" si="172"/>
        <v>0.10416666667151731</v>
      </c>
      <c r="AI1788" s="8">
        <f t="shared" si="173"/>
        <v>6</v>
      </c>
      <c r="AJ1788" s="8">
        <f t="shared" ca="1" si="174"/>
        <v>2.5000000001164153</v>
      </c>
      <c r="AK1788" s="3" t="s">
        <v>87</v>
      </c>
      <c r="AL1788" s="3" t="s">
        <v>71</v>
      </c>
      <c r="AM1788" s="3" t="s">
        <v>87</v>
      </c>
      <c r="AN1788" s="3" t="s">
        <v>87</v>
      </c>
      <c r="AO1788" s="3" t="s">
        <v>119</v>
      </c>
      <c r="AP1788" s="3" t="s">
        <v>119</v>
      </c>
      <c r="AQ1788" s="23">
        <v>45409.352083333331</v>
      </c>
      <c r="AR1788" s="3"/>
      <c r="AS1788" s="23"/>
      <c r="AT1788" s="23"/>
      <c r="AU1788" s="3" t="s">
        <v>2822</v>
      </c>
      <c r="AV1788" s="3" t="s">
        <v>69</v>
      </c>
      <c r="AW1788" s="3" t="s">
        <v>69</v>
      </c>
      <c r="AX1788" s="3" t="s">
        <v>69</v>
      </c>
      <c r="AY1788" s="3" t="s">
        <v>69</v>
      </c>
      <c r="AZ1788" s="8" t="str">
        <f>+CONCATENATE("Reportan apertura en el enlace ",Tabla4[[#This Row],[Enlace]]," en el ",Tabla4[[#This Row],[Distancia óptica]]," ocasionado por ",Tabla4[[#This Row],[Causa del daño]])</f>
        <v>Reportan apertura en el enlace La Mesa - Mosquera en el km 6,3 desde La mesa ocasionado por Falla en la Red FiOp</v>
      </c>
      <c r="BA1788" s="8" t="str">
        <f>+CONCATENATE("Para dar solución al incidente ",Tabla4[[#This Row],[Solución]])</f>
        <v>Para dar solución al incidente Para dar solucion se rehace caja de empalme</v>
      </c>
      <c r="BB1788" s="3" t="str">
        <f>+_xlfn.CONCAT(Tabla4[[#This Row],[Causa Raiz]]," ",Tabla4[[#This Row],[Solución2]]," (",Tabla4[[#This Row],[Anillo]],"- Cabecera: ",Tabla4[[#This Row],[Cabecera]],"- Operador: ",Tabla4[[#This Row],[Operador]],")")</f>
        <v>Reportan apertura en el enlace La Mesa - Mosquera en el km 6,3 desde La mesa ocasionado por Falla en la Red FiOp Para dar solución al incidente Para dar solucion se rehace caja de empalme (NA- Cabecera: NA- Operador: MediaCommerce)</v>
      </c>
    </row>
    <row r="1789" spans="1:54" s="2" customFormat="1" ht="199.5">
      <c r="A1789" s="38">
        <f t="shared" si="171"/>
        <v>1788</v>
      </c>
      <c r="B1789" s="3">
        <v>8545769</v>
      </c>
      <c r="C1789" s="3" t="s">
        <v>136</v>
      </c>
      <c r="D1789" s="23">
        <v>45408.999305555553</v>
      </c>
      <c r="E1789" s="23">
        <v>45409.229166666664</v>
      </c>
      <c r="F1789" s="1">
        <f t="shared" ca="1" si="176"/>
        <v>0.22986111111094942</v>
      </c>
      <c r="G1789" s="3" t="s">
        <v>55</v>
      </c>
      <c r="H1789" s="41"/>
      <c r="I1789" s="40"/>
      <c r="J1789" s="5" t="s">
        <v>137</v>
      </c>
      <c r="K1789" s="3" t="s">
        <v>93</v>
      </c>
      <c r="L1789" s="9" t="s">
        <v>78</v>
      </c>
      <c r="M1789" s="3" t="s">
        <v>59</v>
      </c>
      <c r="N1789" s="3" t="s">
        <v>60</v>
      </c>
      <c r="O1789" s="3" t="s">
        <v>8382</v>
      </c>
      <c r="P1789" s="3" t="s">
        <v>8383</v>
      </c>
      <c r="Q1789" s="4" t="s">
        <v>8384</v>
      </c>
      <c r="R1789" s="3" t="s">
        <v>64</v>
      </c>
      <c r="S1789" s="3" t="s">
        <v>65</v>
      </c>
      <c r="T1789" s="3" t="s">
        <v>66</v>
      </c>
      <c r="U1789" s="3" t="s">
        <v>8385</v>
      </c>
      <c r="V1789" s="22" t="str">
        <f t="shared" si="175"/>
        <v>RBHFO; Hora de aviso: 23:59 26/04/2024; Solución: Para dar solucion  se debe Tendido de 90 mtrs y dos empalmes de continuidad de 48 hilos ; Hora de solución: 5:30 27/04/2024; Causa: Vandalismo</v>
      </c>
      <c r="W1789" s="4" t="s">
        <v>68</v>
      </c>
      <c r="X1789" s="3"/>
      <c r="Y1789" s="3"/>
      <c r="Z1789" s="3" t="s">
        <v>69</v>
      </c>
      <c r="AA1789" s="3" t="s">
        <v>70</v>
      </c>
      <c r="AB1789" s="3">
        <v>8545769</v>
      </c>
      <c r="AC1789" s="3" t="s">
        <v>71</v>
      </c>
      <c r="AD1789" s="6">
        <v>3.125E-2</v>
      </c>
      <c r="AE1789" s="7"/>
      <c r="AF1789" s="7"/>
      <c r="AG1789" s="6">
        <f>Tabla4[[#This Row],[Tiempo Parada de Reloj]]+Tabla4[[#This Row],[Tiempo Autorizado por Telefonica (no Máximo)]]</f>
        <v>3.125E-2</v>
      </c>
      <c r="AH1789" s="7">
        <f t="shared" ca="1" si="172"/>
        <v>0.19861111111094942</v>
      </c>
      <c r="AI1789" s="8">
        <f t="shared" si="173"/>
        <v>0.75</v>
      </c>
      <c r="AJ1789" s="8">
        <f t="shared" ca="1" si="174"/>
        <v>4.7666666666627862</v>
      </c>
      <c r="AK1789" s="3" t="s">
        <v>87</v>
      </c>
      <c r="AL1789" s="3" t="s">
        <v>71</v>
      </c>
      <c r="AM1789" s="3" t="s">
        <v>87</v>
      </c>
      <c r="AN1789" s="3" t="s">
        <v>87</v>
      </c>
      <c r="AO1789" s="3" t="s">
        <v>72</v>
      </c>
      <c r="AP1789" s="3" t="s">
        <v>72</v>
      </c>
      <c r="AQ1789" s="23">
        <v>45409.919444444444</v>
      </c>
      <c r="AR1789" s="3"/>
      <c r="AS1789" s="23"/>
      <c r="AT1789" s="23"/>
      <c r="AU1789" s="3" t="s">
        <v>264</v>
      </c>
      <c r="AV1789" s="3" t="s">
        <v>8386</v>
      </c>
      <c r="AW1789" s="3" t="s">
        <v>3365</v>
      </c>
      <c r="AX1789" s="3">
        <v>4.6749999999999998</v>
      </c>
      <c r="AY1789" s="3">
        <v>-74.145009999999999</v>
      </c>
      <c r="AZ1789" s="8" t="str">
        <f>+CONCATENATE("Reportan apertura en el enlace ",Tabla4[[#This Row],[Enlace]]," en el ",Tabla4[[#This Row],[Distancia óptica]]," ocasionado por ",Tabla4[[#This Row],[Causa del daño]])</f>
        <v>Reportan apertura en el enlace Mov. Fontibon - Mov sabana grande en el km 0,139 desde Mov. Fontibon ocasionado por Vandalismo</v>
      </c>
      <c r="BA1789" s="8" t="str">
        <f>+CONCATENATE("Para dar solución al incidente ",Tabla4[[#This Row],[Solución]])</f>
        <v xml:space="preserve">Para dar solución al incidente Para dar solucion  se debe Tendido de 90 mtrs y dos empalmes de continuidad de 48 hilos </v>
      </c>
      <c r="BB1789" s="3" t="str">
        <f>+_xlfn.CONCAT(Tabla4[[#This Row],[Causa Raiz]]," ",Tabla4[[#This Row],[Solución2]]," (",Tabla4[[#This Row],[Anillo]],"- Cabecera: ",Tabla4[[#This Row],[Cabecera]],"- Operador: ",Tabla4[[#This Row],[Operador]],")")</f>
        <v>Reportan apertura en el enlace Mov. Fontibon - Mov sabana grande en el km 0,139 desde Mov. Fontibon ocasionado por Vandalismo Para dar solución al incidente Para dar solucion  se debe Tendido de 90 mtrs y dos empalmes de continuidad de 48 hilos  (Anillo 37- Cabecera: FONTIBON - Operador: Infraco)</v>
      </c>
    </row>
    <row r="1790" spans="1:54" s="2" customFormat="1" ht="228">
      <c r="A1790" s="38">
        <f t="shared" si="171"/>
        <v>1789</v>
      </c>
      <c r="B1790" s="3">
        <v>8546550</v>
      </c>
      <c r="C1790" s="3" t="s">
        <v>163</v>
      </c>
      <c r="D1790" s="23">
        <v>45409.145833333336</v>
      </c>
      <c r="E1790" s="23">
        <v>45409.416666666664</v>
      </c>
      <c r="F1790" s="1">
        <f t="shared" ca="1" si="176"/>
        <v>0.27083333332848269</v>
      </c>
      <c r="G1790" s="3" t="s">
        <v>55</v>
      </c>
      <c r="H1790" s="41"/>
      <c r="I1790" s="40"/>
      <c r="J1790" s="5" t="s">
        <v>56</v>
      </c>
      <c r="K1790" s="3" t="s">
        <v>77</v>
      </c>
      <c r="L1790" s="9" t="s">
        <v>78</v>
      </c>
      <c r="M1790" s="3" t="s">
        <v>838</v>
      </c>
      <c r="N1790" s="3" t="s">
        <v>8387</v>
      </c>
      <c r="O1790" s="3" t="s">
        <v>8388</v>
      </c>
      <c r="P1790" s="3" t="s">
        <v>8389</v>
      </c>
      <c r="Q1790" s="4" t="s">
        <v>8390</v>
      </c>
      <c r="R1790" s="3" t="s">
        <v>796</v>
      </c>
      <c r="S1790" s="3" t="s">
        <v>289</v>
      </c>
      <c r="T1790" s="3" t="s">
        <v>176</v>
      </c>
      <c r="U1790" s="3" t="s">
        <v>8391</v>
      </c>
      <c r="V1790" s="22" t="str">
        <f t="shared" si="175"/>
        <v>RDFO; Hora de aviso: 3:30 27/04/2024; Solución: Para dar solucion 300 mtrs de fo y dos cajas de empalme de 48 hilos.; Hora de solución: 10:00 27/04/2024; Causa: Intervención de Terceros. No Identificados</v>
      </c>
      <c r="W1790" s="4" t="s">
        <v>160</v>
      </c>
      <c r="X1790" s="3"/>
      <c r="Y1790" s="3"/>
      <c r="Z1790" s="3" t="s">
        <v>69</v>
      </c>
      <c r="AA1790" s="3" t="s">
        <v>70</v>
      </c>
      <c r="AB1790" s="3">
        <v>8546550</v>
      </c>
      <c r="AC1790" s="3" t="s">
        <v>71</v>
      </c>
      <c r="AD1790" s="6">
        <v>6.25E-2</v>
      </c>
      <c r="AE1790" s="7"/>
      <c r="AF1790" s="7"/>
      <c r="AG1790" s="6">
        <f>Tabla4[[#This Row],[Tiempo Parada de Reloj]]+Tabla4[[#This Row],[Tiempo Autorizado por Telefonica (no Máximo)]]</f>
        <v>6.25E-2</v>
      </c>
      <c r="AH1790" s="7">
        <f t="shared" ca="1" si="172"/>
        <v>0.20833333332848269</v>
      </c>
      <c r="AI1790" s="8">
        <f t="shared" si="173"/>
        <v>1.5</v>
      </c>
      <c r="AJ1790" s="8">
        <f t="shared" ca="1" si="174"/>
        <v>4.9999999998835847</v>
      </c>
      <c r="AK1790" s="3" t="s">
        <v>87</v>
      </c>
      <c r="AL1790" s="3" t="s">
        <v>71</v>
      </c>
      <c r="AM1790" s="3" t="s">
        <v>87</v>
      </c>
      <c r="AN1790" s="3" t="s">
        <v>87</v>
      </c>
      <c r="AO1790" s="3" t="s">
        <v>88</v>
      </c>
      <c r="AP1790" s="3" t="s">
        <v>88</v>
      </c>
      <c r="AQ1790" s="23">
        <v>45411.477777777778</v>
      </c>
      <c r="AR1790" s="3"/>
      <c r="AS1790" s="23"/>
      <c r="AT1790" s="23"/>
      <c r="AU1790" s="3" t="s">
        <v>404</v>
      </c>
      <c r="AV1790" s="3" t="s">
        <v>887</v>
      </c>
      <c r="AW1790" s="3" t="s">
        <v>307</v>
      </c>
      <c r="AX1790" s="3">
        <v>4.8579999999999997</v>
      </c>
      <c r="AY1790" s="3">
        <v>-75.652000000000001</v>
      </c>
      <c r="AZ1790" s="8" t="str">
        <f>+CONCATENATE("Reportan apertura en el enlace ",Tabla4[[#This Row],[Enlace]]," en el ",Tabla4[[#This Row],[Distancia óptica]]," ocasionado por ",Tabla4[[#This Row],[Causa del daño]])</f>
        <v>Reportan apertura en el enlace Mov. Dosquebradas - Mov. La Milagrosa en el KM 4,7 desde Central Santa Isabel ocasionado por Intervención de Terceros. No Identificados</v>
      </c>
      <c r="BA1790" s="8" t="str">
        <f>+CONCATENATE("Para dar solución al incidente ",Tabla4[[#This Row],[Solución]])</f>
        <v>Para dar solución al incidente Para dar solucion 300 mtrs de fo y dos cajas de empalme de 48 hilos.</v>
      </c>
      <c r="BB1790" s="3" t="str">
        <f>+_xlfn.CONCAT(Tabla4[[#This Row],[Causa Raiz]]," ",Tabla4[[#This Row],[Solución2]]," (",Tabla4[[#This Row],[Anillo]],"- Cabecera: ",Tabla4[[#This Row],[Cabecera]],"- Operador: ",Tabla4[[#This Row],[Operador]],")")</f>
        <v>Reportan apertura en el enlace Mov. Dosquebradas - Mov. La Milagrosa en el KM 4,7 desde Central Santa Isabel ocasionado por Intervención de Terceros. No Identificados Para dar solución al incidente Para dar solucion 300 mtrs de fo y dos cajas de empalme de 48 hilos. (LINEAL- Cabecera: Dosquebradas- Operador: Colombia Telecomunicaciones)</v>
      </c>
    </row>
    <row r="1791" spans="1:54" s="2" customFormat="1" ht="199.5">
      <c r="A1791" s="38">
        <f t="shared" si="171"/>
        <v>1790</v>
      </c>
      <c r="B1791" s="3">
        <v>8546896</v>
      </c>
      <c r="C1791" s="3" t="s">
        <v>54</v>
      </c>
      <c r="D1791" s="23">
        <v>45409.125</v>
      </c>
      <c r="E1791" s="23">
        <v>45409.354166666664</v>
      </c>
      <c r="F1791" s="1">
        <f t="shared" ca="1" si="176"/>
        <v>0.22916666666424135</v>
      </c>
      <c r="G1791" s="3" t="s">
        <v>55</v>
      </c>
      <c r="H1791" s="41"/>
      <c r="I1791" s="40"/>
      <c r="J1791" s="5" t="s">
        <v>56</v>
      </c>
      <c r="K1791" s="3" t="s">
        <v>203</v>
      </c>
      <c r="L1791" s="9" t="s">
        <v>58</v>
      </c>
      <c r="M1791" s="3" t="s">
        <v>169</v>
      </c>
      <c r="N1791" s="3" t="s">
        <v>437</v>
      </c>
      <c r="O1791" s="3" t="s">
        <v>8392</v>
      </c>
      <c r="P1791" s="3" t="s">
        <v>8393</v>
      </c>
      <c r="Q1791" s="4" t="s">
        <v>8394</v>
      </c>
      <c r="R1791" s="3" t="s">
        <v>8395</v>
      </c>
      <c r="S1791" s="3" t="s">
        <v>221</v>
      </c>
      <c r="T1791" s="3" t="s">
        <v>146</v>
      </c>
      <c r="U1791" s="3" t="s">
        <v>8396</v>
      </c>
      <c r="V1791" s="22" t="str">
        <f t="shared" si="175"/>
        <v>RLFO; Hora de aviso: 3:00 27/04/2024; Solución: Para dar la solucion un Tendido de 500 mtrs y la instalacion de 4 caja de empalme de 48 hilos .; Hora de solución: 8:30 27/04/2024; Causa: Falla en la Red FiOp</v>
      </c>
      <c r="W1791" s="4" t="s">
        <v>8397</v>
      </c>
      <c r="X1791" s="3" t="s">
        <v>8398</v>
      </c>
      <c r="Y1791" s="3" t="s">
        <v>8399</v>
      </c>
      <c r="Z1791" s="3" t="s">
        <v>119</v>
      </c>
      <c r="AA1791" s="3" t="s">
        <v>70</v>
      </c>
      <c r="AB1791" s="3">
        <v>0</v>
      </c>
      <c r="AC1791" s="3" t="s">
        <v>71</v>
      </c>
      <c r="AD1791" s="6">
        <v>6.25E-2</v>
      </c>
      <c r="AE1791" s="7"/>
      <c r="AF1791" s="7"/>
      <c r="AG1791" s="6">
        <f>Tabla4[[#This Row],[Tiempo Parada de Reloj]]+Tabla4[[#This Row],[Tiempo Autorizado por Telefonica (no Máximo)]]</f>
        <v>6.25E-2</v>
      </c>
      <c r="AH1791" s="7">
        <f t="shared" ca="1" si="172"/>
        <v>0.16666666666424135</v>
      </c>
      <c r="AI1791" s="8">
        <f t="shared" si="173"/>
        <v>1.5</v>
      </c>
      <c r="AJ1791" s="8">
        <f t="shared" ca="1" si="174"/>
        <v>3.9999999999417923</v>
      </c>
      <c r="AK1791" s="3" t="s">
        <v>87</v>
      </c>
      <c r="AL1791" s="3" t="s">
        <v>71</v>
      </c>
      <c r="AM1791" s="3" t="s">
        <v>87</v>
      </c>
      <c r="AN1791" s="3" t="s">
        <v>87</v>
      </c>
      <c r="AO1791" s="3" t="s">
        <v>87</v>
      </c>
      <c r="AP1791" s="3" t="s">
        <v>87</v>
      </c>
      <c r="AQ1791" s="23">
        <v>45412.744444444441</v>
      </c>
      <c r="AR1791" s="3"/>
      <c r="AS1791" s="23"/>
      <c r="AT1791" s="23"/>
      <c r="AU1791" s="3" t="s">
        <v>192</v>
      </c>
      <c r="AV1791" s="3" t="s">
        <v>8400</v>
      </c>
      <c r="AW1791" s="3" t="s">
        <v>307</v>
      </c>
      <c r="AX1791" s="3">
        <v>7.8677890000000001</v>
      </c>
      <c r="AY1791" s="3">
        <v>-72.499195999999998</v>
      </c>
      <c r="AZ1791" s="8" t="str">
        <f>+CONCATENATE("Reportan apertura en el enlace ",Tabla4[[#This Row],[Enlace]]," en el ",Tabla4[[#This Row],[Distancia óptica]]," ocasionado por ",Tabla4[[#This Row],[Causa del daño]])</f>
        <v>Reportan apertura en el enlace Lleras cucuta - Floresta en el Km 5,4 desde floresta  ocasionado por Falla en la Red FiOp</v>
      </c>
      <c r="BA1791" s="8" t="str">
        <f>+CONCATENATE("Para dar solución al incidente ",Tabla4[[#This Row],[Solución]])</f>
        <v>Para dar solución al incidente Para dar la solucion un Tendido de 500 mtrs y la instalacion de 4 caja de empalme de 48 hilos .</v>
      </c>
      <c r="BB1791" s="3" t="str">
        <f>+_xlfn.CONCAT(Tabla4[[#This Row],[Causa Raiz]]," ",Tabla4[[#This Row],[Solución2]]," (",Tabla4[[#This Row],[Anillo]],"- Cabecera: ",Tabla4[[#This Row],[Cabecera]],"- Operador: ",Tabla4[[#This Row],[Operador]],")")</f>
        <v>Reportan apertura en el enlace Lleras cucuta - Floresta en el Km 5,4 desde floresta  ocasionado por Falla en la Red FiOp Para dar solución al incidente Para dar la solucion un Tendido de 500 mtrs y la instalacion de 4 caja de empalme de 48 hilos . (LINEAL- Cabecera: AV 0- Operador: Colombia Telecomunicaciones)</v>
      </c>
    </row>
    <row r="1792" spans="1:54" s="2" customFormat="1" ht="199.5">
      <c r="A1792" s="38">
        <f t="shared" si="171"/>
        <v>1791</v>
      </c>
      <c r="B1792" s="3">
        <v>8545833</v>
      </c>
      <c r="C1792" s="3" t="s">
        <v>163</v>
      </c>
      <c r="D1792" s="23">
        <v>45409.3125</v>
      </c>
      <c r="E1792" s="23">
        <v>45409.5</v>
      </c>
      <c r="F1792" s="1">
        <f ca="1">IF(ISBLANK(E1792),IF(ISBLANK(D1792),0,NOW()-D1792),E1792-D1792)</f>
        <v>0.1875</v>
      </c>
      <c r="G1792" s="3" t="s">
        <v>55</v>
      </c>
      <c r="H1792" s="41"/>
      <c r="I1792" s="40"/>
      <c r="J1792" s="5" t="s">
        <v>56</v>
      </c>
      <c r="K1792" s="3" t="s">
        <v>108</v>
      </c>
      <c r="L1792" s="9" t="s">
        <v>78</v>
      </c>
      <c r="M1792" s="3" t="s">
        <v>109</v>
      </c>
      <c r="N1792" s="3" t="s">
        <v>3024</v>
      </c>
      <c r="O1792" s="3" t="s">
        <v>8401</v>
      </c>
      <c r="P1792" s="3" t="s">
        <v>8402</v>
      </c>
      <c r="Q1792" s="4" t="s">
        <v>8403</v>
      </c>
      <c r="R1792" s="3" t="s">
        <v>327</v>
      </c>
      <c r="S1792" s="3" t="s">
        <v>115</v>
      </c>
      <c r="T1792" s="3" t="s">
        <v>66</v>
      </c>
      <c r="U1792" s="3" t="s">
        <v>8404</v>
      </c>
      <c r="V1792" s="22" t="str">
        <f t="shared" si="175"/>
        <v>RDFO; Hora de aviso: 7:30 27/04/2024; Solución: Para dar solucion se corre reserva de 300 mtrs y una caja de empalme de 36 hilos ; Hora de solución: 12:00 27/04/2024; Causa: Vandalismo</v>
      </c>
      <c r="W1792" s="4" t="s">
        <v>8405</v>
      </c>
      <c r="X1792" s="3" t="s">
        <v>8406</v>
      </c>
      <c r="Y1792" s="3" t="s">
        <v>8407</v>
      </c>
      <c r="Z1792" s="3" t="s">
        <v>119</v>
      </c>
      <c r="AA1792" s="3" t="s">
        <v>70</v>
      </c>
      <c r="AB1792" s="3">
        <v>8545833</v>
      </c>
      <c r="AC1792" s="3" t="s">
        <v>71</v>
      </c>
      <c r="AD1792" s="6">
        <v>0</v>
      </c>
      <c r="AE1792" s="7"/>
      <c r="AF1792" s="7"/>
      <c r="AG1792" s="6">
        <f>Tabla4[[#This Row],[Tiempo Parada de Reloj]]+Tabla4[[#This Row],[Tiempo Autorizado por Telefonica (no Máximo)]]</f>
        <v>0</v>
      </c>
      <c r="AH1792" s="7">
        <f t="shared" ca="1" si="172"/>
        <v>0.1875</v>
      </c>
      <c r="AI1792" s="8">
        <f t="shared" si="173"/>
        <v>0</v>
      </c>
      <c r="AJ1792" s="8">
        <f t="shared" ca="1" si="174"/>
        <v>4.5</v>
      </c>
      <c r="AK1792" s="3" t="s">
        <v>87</v>
      </c>
      <c r="AL1792" s="3" t="s">
        <v>71</v>
      </c>
      <c r="AM1792" s="3" t="s">
        <v>87</v>
      </c>
      <c r="AN1792" s="3" t="s">
        <v>87</v>
      </c>
      <c r="AO1792" s="3" t="s">
        <v>88</v>
      </c>
      <c r="AP1792" s="3" t="s">
        <v>87</v>
      </c>
      <c r="AQ1792" s="23">
        <v>45412.62777777778</v>
      </c>
      <c r="AR1792" s="3"/>
      <c r="AS1792" s="23"/>
      <c r="AT1792" s="23"/>
      <c r="AU1792" s="3" t="s">
        <v>192</v>
      </c>
      <c r="AV1792" s="3" t="s">
        <v>6896</v>
      </c>
      <c r="AW1792" s="3" t="s">
        <v>135</v>
      </c>
      <c r="AX1792" s="3">
        <v>10.04302</v>
      </c>
      <c r="AY1792" s="3">
        <v>-73.23845</v>
      </c>
      <c r="AZ1792" s="8" t="str">
        <f>+CONCATENATE("Reportan apertura en el enlace ",Tabla4[[#This Row],[Enlace]]," en el ",Tabla4[[#This Row],[Distancia óptica]]," ocasionado por ",Tabla4[[#This Row],[Causa del daño]])</f>
        <v>Reportan apertura en el enlace Mov.Oleoflorez - Mov.Codazzi fija en el Km 0,7 desde codazzi fija ocasionado por Vandalismo</v>
      </c>
      <c r="BA1792" s="8" t="str">
        <f>+CONCATENATE("Para dar solución al incidente ",Tabla4[[#This Row],[Solución]])</f>
        <v xml:space="preserve">Para dar solución al incidente Para dar solucion se corre reserva de 300 mtrs y una caja de empalme de 36 hilos </v>
      </c>
      <c r="BB1792" s="3" t="str">
        <f>+_xlfn.CONCAT(Tabla4[[#This Row],[Causa Raiz]]," ",Tabla4[[#This Row],[Solución2]]," (",Tabla4[[#This Row],[Anillo]],"- Cabecera: ",Tabla4[[#This Row],[Cabecera]],"- Operador: ",Tabla4[[#This Row],[Operador]],")")</f>
        <v>Reportan apertura en el enlace Mov.Oleoflorez - Mov.Codazzi fija en el Km 0,7 desde codazzi fija ocasionado por Vandalismo Para dar solución al incidente Para dar solucion se corre reserva de 300 mtrs y una caja de empalme de 36 hilos  (Lineal- Cabecera: Codazzi Fija- Operador: Colombia Telecomunicaciones)</v>
      </c>
    </row>
    <row r="1793" spans="1:54" s="2" customFormat="1" ht="185.25">
      <c r="A1793" s="38">
        <f t="shared" si="171"/>
        <v>1792</v>
      </c>
      <c r="B1793" s="3">
        <v>8547059</v>
      </c>
      <c r="C1793" s="3" t="s">
        <v>54</v>
      </c>
      <c r="D1793" s="23">
        <v>45409.354166666664</v>
      </c>
      <c r="E1793" s="23">
        <v>45409.538194444445</v>
      </c>
      <c r="F1793" s="1">
        <f t="shared" ca="1" si="176"/>
        <v>0.18402777778101154</v>
      </c>
      <c r="G1793" s="3" t="s">
        <v>55</v>
      </c>
      <c r="H1793" s="41"/>
      <c r="I1793" s="40"/>
      <c r="J1793" s="5" t="s">
        <v>56</v>
      </c>
      <c r="K1793" s="3" t="s">
        <v>203</v>
      </c>
      <c r="L1793" s="9" t="s">
        <v>58</v>
      </c>
      <c r="M1793" s="3" t="s">
        <v>169</v>
      </c>
      <c r="N1793" s="3" t="s">
        <v>437</v>
      </c>
      <c r="O1793" s="3" t="s">
        <v>8392</v>
      </c>
      <c r="P1793" s="3" t="s">
        <v>8408</v>
      </c>
      <c r="Q1793" s="4" t="s">
        <v>8409</v>
      </c>
      <c r="R1793" s="3" t="s">
        <v>8395</v>
      </c>
      <c r="S1793" s="3" t="s">
        <v>221</v>
      </c>
      <c r="T1793" s="3" t="s">
        <v>130</v>
      </c>
      <c r="U1793" s="3" t="s">
        <v>8410</v>
      </c>
      <c r="V1793" s="22" t="str">
        <f t="shared" si="175"/>
        <v>RLFO; Hora de aviso: 8:30 27/04/2024; Solución: Para para dar la solucion se corre reserva de 100 mtrs y un empalme de 96 hilos ; Hora de solución: 12:55 27/04/2024; Causa: Plagas</v>
      </c>
      <c r="W1793" s="4" t="s">
        <v>8411</v>
      </c>
      <c r="X1793" s="3" t="s">
        <v>8412</v>
      </c>
      <c r="Y1793" s="3" t="s">
        <v>8413</v>
      </c>
      <c r="Z1793" s="3" t="s">
        <v>119</v>
      </c>
      <c r="AA1793" s="3" t="s">
        <v>70</v>
      </c>
      <c r="AB1793" s="3">
        <v>0</v>
      </c>
      <c r="AC1793" s="3" t="s">
        <v>71</v>
      </c>
      <c r="AD1793" s="6">
        <v>2.7777777777777776E-2</v>
      </c>
      <c r="AE1793" s="7"/>
      <c r="AF1793" s="7"/>
      <c r="AG1793" s="6">
        <f>Tabla4[[#This Row],[Tiempo Parada de Reloj]]+Tabla4[[#This Row],[Tiempo Autorizado por Telefonica (no Máximo)]]</f>
        <v>2.7777777777777776E-2</v>
      </c>
      <c r="AH1793" s="7">
        <f t="shared" ca="1" si="172"/>
        <v>0.15625000000323375</v>
      </c>
      <c r="AI1793" s="8">
        <f t="shared" si="173"/>
        <v>0.66666666666666663</v>
      </c>
      <c r="AJ1793" s="8">
        <f t="shared" ca="1" si="174"/>
        <v>3.7500000000776099</v>
      </c>
      <c r="AK1793" s="3" t="s">
        <v>87</v>
      </c>
      <c r="AL1793" s="3" t="s">
        <v>70</v>
      </c>
      <c r="AM1793" s="3" t="s">
        <v>120</v>
      </c>
      <c r="AN1793" s="3" t="s">
        <v>120</v>
      </c>
      <c r="AO1793" s="3" t="s">
        <v>88</v>
      </c>
      <c r="AP1793" s="3" t="s">
        <v>88</v>
      </c>
      <c r="AQ1793" s="23">
        <v>45411.649305555555</v>
      </c>
      <c r="AR1793" s="3"/>
      <c r="AS1793" s="23"/>
      <c r="AT1793" s="23"/>
      <c r="AU1793" s="3" t="s">
        <v>192</v>
      </c>
      <c r="AV1793" s="3" t="s">
        <v>8414</v>
      </c>
      <c r="AW1793" s="3" t="s">
        <v>135</v>
      </c>
      <c r="AX1793" s="3">
        <v>7.867731</v>
      </c>
      <c r="AY1793" s="3">
        <v>-72.499161999999998</v>
      </c>
      <c r="AZ1793" s="8" t="str">
        <f>+CONCATENATE("Reportan apertura en el enlace ",Tabla4[[#This Row],[Enlace]]," en el ",Tabla4[[#This Row],[Distancia óptica]]," ocasionado por ",Tabla4[[#This Row],[Causa del daño]])</f>
        <v>Reportan apertura en el enlace Lleras cucuta - Floresta en el Km 2,9 desde floresta ocasionado por Plagas</v>
      </c>
      <c r="BA1793" s="8" t="str">
        <f>+CONCATENATE("Para dar solución al incidente ",Tabla4[[#This Row],[Solución]])</f>
        <v xml:space="preserve">Para dar solución al incidente Para para dar la solucion se corre reserva de 100 mtrs y un empalme de 96 hilos </v>
      </c>
      <c r="BB1793" s="3" t="str">
        <f>+_xlfn.CONCAT(Tabla4[[#This Row],[Causa Raiz]]," ",Tabla4[[#This Row],[Solución2]]," (",Tabla4[[#This Row],[Anillo]],"- Cabecera: ",Tabla4[[#This Row],[Cabecera]],"- Operador: ",Tabla4[[#This Row],[Operador]],")")</f>
        <v>Reportan apertura en el enlace Lleras cucuta - Floresta en el Km 2,9 desde floresta ocasionado por Plagas Para dar solución al incidente Para para dar la solucion se corre reserva de 100 mtrs y un empalme de 96 hilos  (Lineal- Cabecera: Av C ero- Operador: Colombia Telecomunicaciones)</v>
      </c>
    </row>
    <row r="1794" spans="1:54" s="2" customFormat="1" ht="242.25">
      <c r="A1794" s="38">
        <f t="shared" si="171"/>
        <v>1793</v>
      </c>
      <c r="B1794" s="3">
        <v>8547152</v>
      </c>
      <c r="C1794" s="3" t="s">
        <v>163</v>
      </c>
      <c r="D1794" s="23">
        <v>45409.416666666664</v>
      </c>
      <c r="E1794" s="23">
        <v>45410.333333333336</v>
      </c>
      <c r="F1794" s="1">
        <f t="shared" ca="1" si="176"/>
        <v>0.91666666667151731</v>
      </c>
      <c r="G1794" s="3" t="s">
        <v>55</v>
      </c>
      <c r="H1794" s="41" t="s">
        <v>165</v>
      </c>
      <c r="I1794" s="40"/>
      <c r="J1794" s="5" t="s">
        <v>56</v>
      </c>
      <c r="K1794" s="3" t="s">
        <v>77</v>
      </c>
      <c r="L1794" s="9" t="s">
        <v>78</v>
      </c>
      <c r="M1794" s="3" t="s">
        <v>838</v>
      </c>
      <c r="N1794" s="3" t="s">
        <v>1365</v>
      </c>
      <c r="O1794" s="3" t="s">
        <v>8415</v>
      </c>
      <c r="P1794" s="3" t="s">
        <v>8416</v>
      </c>
      <c r="Q1794" s="4" t="s">
        <v>8417</v>
      </c>
      <c r="R1794" s="3" t="s">
        <v>796</v>
      </c>
      <c r="S1794" s="3" t="s">
        <v>289</v>
      </c>
      <c r="T1794" s="3" t="s">
        <v>176</v>
      </c>
      <c r="U1794" s="3" t="s">
        <v>8418</v>
      </c>
      <c r="V1794" s="22" t="str">
        <f t="shared" si="175"/>
        <v>RDFO; Hora de aviso: 10:00 27/04/2024; Solución: Para dar solucion se realizo un tendido de 250 mtrs y dos empalmes de 48 hilos ; Hora de solución: 8:00 28/04/2024; Causa: Intervención de Terceros. No Identificados</v>
      </c>
      <c r="W1794" s="4" t="s">
        <v>160</v>
      </c>
      <c r="X1794" s="3"/>
      <c r="Y1794" s="3"/>
      <c r="Z1794" s="3" t="s">
        <v>69</v>
      </c>
      <c r="AA1794" s="3" t="s">
        <v>70</v>
      </c>
      <c r="AB1794" s="3">
        <v>0</v>
      </c>
      <c r="AC1794" s="3" t="s">
        <v>71</v>
      </c>
      <c r="AD1794" s="6">
        <v>0.71527777777777779</v>
      </c>
      <c r="AE1794" s="7"/>
      <c r="AF1794" s="7"/>
      <c r="AG1794" s="6">
        <f>Tabla4[[#This Row],[Tiempo Parada de Reloj]]+Tabla4[[#This Row],[Tiempo Autorizado por Telefonica (no Máximo)]]</f>
        <v>0.71527777777777779</v>
      </c>
      <c r="AH1794" s="7">
        <f t="shared" ca="1" si="172"/>
        <v>0.20138888889373951</v>
      </c>
      <c r="AI1794" s="8">
        <f t="shared" si="173"/>
        <v>17.166666666666668</v>
      </c>
      <c r="AJ1794" s="8">
        <f t="shared" ca="1" si="174"/>
        <v>4.8333333334497484</v>
      </c>
      <c r="AK1794" s="3" t="s">
        <v>87</v>
      </c>
      <c r="AL1794" s="3" t="s">
        <v>70</v>
      </c>
      <c r="AM1794" s="3" t="s">
        <v>120</v>
      </c>
      <c r="AN1794" s="3" t="s">
        <v>119</v>
      </c>
      <c r="AO1794" s="3" t="s">
        <v>88</v>
      </c>
      <c r="AP1794" s="3" t="s">
        <v>88</v>
      </c>
      <c r="AQ1794" s="23">
        <v>45411.515972222223</v>
      </c>
      <c r="AR1794" s="3"/>
      <c r="AS1794" s="23"/>
      <c r="AT1794" s="23"/>
      <c r="AU1794" s="3" t="s">
        <v>404</v>
      </c>
      <c r="AV1794" s="3" t="s">
        <v>887</v>
      </c>
      <c r="AW1794" s="3" t="s">
        <v>307</v>
      </c>
      <c r="AX1794" s="3">
        <v>5.8597200000000003</v>
      </c>
      <c r="AY1794" s="3">
        <v>-75.653059999999996</v>
      </c>
      <c r="AZ1794" s="8" t="str">
        <f>+CONCATENATE("Reportan apertura en el enlace ",Tabla4[[#This Row],[Enlace]]," en el ",Tabla4[[#This Row],[Distancia óptica]]," ocasionado por ",Tabla4[[#This Row],[Causa del daño]])</f>
        <v>Reportan apertura en el enlace Mov.Santa rosa de cabal - Mov.Dos quebradas en el Km 4,6 desde central santa isabel ocasionado por Intervención de Terceros. No Identificados</v>
      </c>
      <c r="BA1794" s="8" t="str">
        <f>+CONCATENATE("Para dar solución al incidente ",Tabla4[[#This Row],[Solución]])</f>
        <v xml:space="preserve">Para dar solución al incidente Para dar solucion se realizo un tendido de 250 mtrs y dos empalmes de 48 hilos </v>
      </c>
      <c r="BB1794" s="3" t="str">
        <f>+_xlfn.CONCAT(Tabla4[[#This Row],[Causa Raiz]]," ",Tabla4[[#This Row],[Solución2]]," (",Tabla4[[#This Row],[Anillo]],"- Cabecera: ",Tabla4[[#This Row],[Cabecera]],"- Operador: ",Tabla4[[#This Row],[Operador]],")")</f>
        <v>Reportan apertura en el enlace Mov.Santa rosa de cabal - Mov.Dos quebradas en el Km 4,6 desde central santa isabel ocasionado por Intervención de Terceros. No Identificados Para dar solución al incidente Para dar solucion se realizo un tendido de 250 mtrs y dos empalmes de 48 hilos  (LINEAL- Cabecera: Dosquebradas- Operador: Colombia Telecomunicaciones)</v>
      </c>
    </row>
    <row r="1795" spans="1:54" s="2" customFormat="1" ht="199.5">
      <c r="A1795" s="38">
        <f t="shared" ref="A1795:A1858" si="177">A1794+1</f>
        <v>1794</v>
      </c>
      <c r="B1795" s="3">
        <v>8547251</v>
      </c>
      <c r="C1795" s="3" t="s">
        <v>92</v>
      </c>
      <c r="D1795" s="23">
        <v>45409.458333333336</v>
      </c>
      <c r="E1795" s="23">
        <v>45409.739583333336</v>
      </c>
      <c r="F1795" s="1">
        <f t="shared" ca="1" si="176"/>
        <v>0.28125</v>
      </c>
      <c r="G1795" s="3" t="s">
        <v>55</v>
      </c>
      <c r="H1795" s="41"/>
      <c r="I1795" s="40"/>
      <c r="J1795" s="5" t="s">
        <v>56</v>
      </c>
      <c r="K1795" s="3" t="s">
        <v>108</v>
      </c>
      <c r="L1795" s="9" t="s">
        <v>58</v>
      </c>
      <c r="M1795" s="3" t="s">
        <v>109</v>
      </c>
      <c r="N1795" s="3" t="s">
        <v>323</v>
      </c>
      <c r="O1795" s="3" t="s">
        <v>1029</v>
      </c>
      <c r="P1795" s="3" t="s">
        <v>8419</v>
      </c>
      <c r="Q1795" s="4" t="s">
        <v>8420</v>
      </c>
      <c r="R1795" s="3" t="s">
        <v>327</v>
      </c>
      <c r="S1795" s="3" t="s">
        <v>115</v>
      </c>
      <c r="T1795" s="3" t="s">
        <v>130</v>
      </c>
      <c r="U1795" s="3" t="s">
        <v>8421</v>
      </c>
      <c r="V1795" s="22" t="str">
        <f t="shared" si="175"/>
        <v>RTNFO; Hora de aviso: 11:00 27/04/2024; Solución: Recuperacion de 1200 mts de reserva  y una sangria de 12 hilos en cjaa empalme de 48; Hora de solución: 17:45 27/04/2024; Causa: Plagas</v>
      </c>
      <c r="W1795" s="4" t="s">
        <v>118</v>
      </c>
      <c r="X1795" s="3"/>
      <c r="Y1795" s="3"/>
      <c r="Z1795" s="3" t="s">
        <v>69</v>
      </c>
      <c r="AA1795" s="3" t="s">
        <v>71</v>
      </c>
      <c r="AB1795" s="3">
        <v>0</v>
      </c>
      <c r="AC1795" s="3" t="s">
        <v>71</v>
      </c>
      <c r="AD1795" s="6">
        <v>7.2916666671517305E-2</v>
      </c>
      <c r="AE1795" s="7"/>
      <c r="AF1795" s="7"/>
      <c r="AG1795" s="6">
        <f>Tabla4[[#This Row],[Tiempo Parada de Reloj]]+Tabla4[[#This Row],[Tiempo Autorizado por Telefonica (no Máximo)]]</f>
        <v>7.2916666671517305E-2</v>
      </c>
      <c r="AH1795" s="7">
        <f t="shared" ref="AH1795:AH1858" ca="1" si="178">F1795-$AD1795</f>
        <v>0.20833333332848269</v>
      </c>
      <c r="AI1795" s="8">
        <f t="shared" ref="AI1795:AI1858" si="179">AD1795*24</f>
        <v>1.7500000001164153</v>
      </c>
      <c r="AJ1795" s="8">
        <f t="shared" ref="AJ1795:AJ1858" ca="1" si="180">AH1795*24</f>
        <v>4.9999999998835847</v>
      </c>
      <c r="AK1795" s="3" t="s">
        <v>87</v>
      </c>
      <c r="AL1795" s="3" t="s">
        <v>70</v>
      </c>
      <c r="AM1795" s="3" t="s">
        <v>120</v>
      </c>
      <c r="AN1795" s="3" t="s">
        <v>120</v>
      </c>
      <c r="AO1795" s="3" t="s">
        <v>88</v>
      </c>
      <c r="AP1795" s="3" t="s">
        <v>88</v>
      </c>
      <c r="AQ1795" s="23">
        <v>45411.652083333334</v>
      </c>
      <c r="AR1795" s="3"/>
      <c r="AS1795" s="23"/>
      <c r="AT1795" s="23"/>
      <c r="AU1795" s="3" t="s">
        <v>121</v>
      </c>
      <c r="AV1795" s="3" t="s">
        <v>1694</v>
      </c>
      <c r="AW1795" s="3" t="s">
        <v>76</v>
      </c>
      <c r="AX1795" s="3">
        <v>8.1609499999999997</v>
      </c>
      <c r="AY1795" s="3">
        <v>-73.597669999999994</v>
      </c>
      <c r="AZ1795" s="8" t="str">
        <f>+CONCATENATE("Reportan apertura en el enlace ",Tabla4[[#This Row],[Enlace]]," en el ",Tabla4[[#This Row],[Distancia óptica]]," ocasionado por ",Tabla4[[#This Row],[Causa del daño]])</f>
        <v>Reportan apertura en el enlace Aguachica - San Alberto en el Km 25,6 desde aguachica ocasionado por Plagas</v>
      </c>
      <c r="BA1795" s="8" t="str">
        <f>+CONCATENATE("Para dar solución al incidente ",Tabla4[[#This Row],[Solución]])</f>
        <v>Para dar solución al incidente Recuperacion de 1200 mts de reserva  y una sangria de 12 hilos en cjaa empalme de 48</v>
      </c>
      <c r="BB1795" s="3" t="str">
        <f>+_xlfn.CONCAT(Tabla4[[#This Row],[Causa Raiz]]," ",Tabla4[[#This Row],[Solución2]]," (",Tabla4[[#This Row],[Anillo]],"- Cabecera: ",Tabla4[[#This Row],[Cabecera]],"- Operador: ",Tabla4[[#This Row],[Operador]],")")</f>
        <v>Reportan apertura en el enlace Aguachica - San Alberto en el Km 25,6 desde aguachica ocasionado por Plagas Para dar solución al incidente Recuperacion de 1200 mts de reserva  y una sangria de 12 hilos en cjaa empalme de 48 (Troncal- Cabecera: Aguachica- Operador: Colombia Telecomunicaciones)</v>
      </c>
    </row>
    <row r="1796" spans="1:54" s="2" customFormat="1" ht="185.25">
      <c r="A1796" s="38">
        <f t="shared" si="177"/>
        <v>1795</v>
      </c>
      <c r="B1796" s="3">
        <v>8547657</v>
      </c>
      <c r="C1796" s="3" t="s">
        <v>163</v>
      </c>
      <c r="D1796" s="23">
        <v>45409.565972222219</v>
      </c>
      <c r="E1796" s="23">
        <v>45410</v>
      </c>
      <c r="F1796" s="1">
        <f t="shared" ca="1" si="176"/>
        <v>0.43402777778101154</v>
      </c>
      <c r="G1796" s="3" t="s">
        <v>55</v>
      </c>
      <c r="H1796" s="41"/>
      <c r="I1796" s="40"/>
      <c r="J1796" s="5" t="s">
        <v>56</v>
      </c>
      <c r="K1796" s="3" t="s">
        <v>77</v>
      </c>
      <c r="L1796" s="9" t="s">
        <v>58</v>
      </c>
      <c r="M1796" s="3" t="s">
        <v>79</v>
      </c>
      <c r="N1796" s="3" t="s">
        <v>8422</v>
      </c>
      <c r="O1796" s="3" t="s">
        <v>8423</v>
      </c>
      <c r="P1796" s="3" t="s">
        <v>8424</v>
      </c>
      <c r="Q1796" s="4" t="s">
        <v>8425</v>
      </c>
      <c r="R1796" s="3" t="s">
        <v>741</v>
      </c>
      <c r="S1796" s="3" t="s">
        <v>249</v>
      </c>
      <c r="T1796" s="3" t="s">
        <v>513</v>
      </c>
      <c r="U1796" s="3" t="s">
        <v>8426</v>
      </c>
      <c r="V1796" s="22" t="str">
        <f t="shared" ref="V1796:V1859" si="181">C1796&amp;"; Hora de aviso: "&amp;TEXT(D1796,"h:mm dd/mm/yyyy")&amp;"; Solución: "&amp;U1796&amp;"; Hora de solución: "&amp;TEXT(E1796,"h:mm dd/mm/yyyy")&amp;"; Causa: "&amp;T1796</f>
        <v>RDFO; Hora de aviso: 13:35 27/04/2024; Solución: Tendido de 600 mts de Fo y dos empalmes de 36 hilos en caja empalme de 48; Hora de solución: 0:00 28/04/2024; Causa: Desastre Natural</v>
      </c>
      <c r="W1796" s="4" t="s">
        <v>160</v>
      </c>
      <c r="X1796" s="3"/>
      <c r="Y1796" s="3"/>
      <c r="Z1796" s="3" t="s">
        <v>69</v>
      </c>
      <c r="AA1796" s="3" t="s">
        <v>70</v>
      </c>
      <c r="AB1796" s="3" t="s">
        <v>8427</v>
      </c>
      <c r="AC1796" s="3" t="s">
        <v>71</v>
      </c>
      <c r="AD1796" s="6">
        <v>0.23333333333333334</v>
      </c>
      <c r="AE1796" s="7"/>
      <c r="AF1796" s="7"/>
      <c r="AG1796" s="6">
        <f>Tabla4[[#This Row],[Tiempo Parada de Reloj]]+Tabla4[[#This Row],[Tiempo Autorizado por Telefonica (no Máximo)]]</f>
        <v>0.23333333333333334</v>
      </c>
      <c r="AH1796" s="7">
        <f t="shared" ca="1" si="178"/>
        <v>0.2006944444476782</v>
      </c>
      <c r="AI1796" s="8">
        <f t="shared" si="179"/>
        <v>5.6</v>
      </c>
      <c r="AJ1796" s="8">
        <f t="shared" ca="1" si="180"/>
        <v>4.8166666667442772</v>
      </c>
      <c r="AK1796" s="3" t="s">
        <v>87</v>
      </c>
      <c r="AL1796" s="3" t="s">
        <v>70</v>
      </c>
      <c r="AM1796" s="3" t="s">
        <v>72</v>
      </c>
      <c r="AN1796" s="3" t="s">
        <v>72</v>
      </c>
      <c r="AO1796" s="3" t="s">
        <v>119</v>
      </c>
      <c r="AP1796" s="3" t="s">
        <v>119</v>
      </c>
      <c r="AQ1796" s="23">
        <v>45411.6875</v>
      </c>
      <c r="AR1796" s="3"/>
      <c r="AS1796" s="23"/>
      <c r="AT1796" s="23"/>
      <c r="AU1796" s="3" t="s">
        <v>710</v>
      </c>
      <c r="AV1796" s="3" t="s">
        <v>5472</v>
      </c>
      <c r="AW1796" s="3" t="s">
        <v>76</v>
      </c>
      <c r="AX1796" s="3">
        <v>5.0344680000000004</v>
      </c>
      <c r="AY1796" s="3">
        <v>-74.553624999999997</v>
      </c>
      <c r="AZ1796" s="8" t="str">
        <f>+CONCATENATE("Reportan apertura en el enlace ",Tabla4[[#This Row],[Enlace]]," en el ",Tabla4[[#This Row],[Distancia óptica]]," ocasionado por ",Tabla4[[#This Row],[Causa del daño]])</f>
        <v>Reportan apertura en el enlace Villeta - Sargento en el Km 21,2 desde Villeta ocasionado por Desastre Natural</v>
      </c>
      <c r="BA1796" s="8" t="str">
        <f>+CONCATENATE("Para dar solución al incidente ",Tabla4[[#This Row],[Solución]])</f>
        <v>Para dar solución al incidente Tendido de 600 mts de Fo y dos empalmes de 36 hilos en caja empalme de 48</v>
      </c>
      <c r="BB1796" s="3" t="str">
        <f>+_xlfn.CONCAT(Tabla4[[#This Row],[Causa Raiz]]," ",Tabla4[[#This Row],[Solución2]]," (",Tabla4[[#This Row],[Anillo]],"- Cabecera: ",Tabla4[[#This Row],[Cabecera]],"- Operador: ",Tabla4[[#This Row],[Operador]],")")</f>
        <v>Reportan apertura en el enlace Villeta - Sargento en el Km 21,2 desde Villeta ocasionado por Desastre Natural Para dar solución al incidente Tendido de 600 mts de Fo y dos empalmes de 36 hilos en caja empalme de 48 (Troncal- Cabecera: Villeta- Operador: Colombia Telecomunicaciones)</v>
      </c>
    </row>
    <row r="1797" spans="1:54" s="2" customFormat="1" ht="185.25">
      <c r="A1797" s="38">
        <f t="shared" si="177"/>
        <v>1796</v>
      </c>
      <c r="B1797" s="3">
        <v>8547816</v>
      </c>
      <c r="C1797" s="3" t="s">
        <v>54</v>
      </c>
      <c r="D1797" s="23">
        <v>45409.621527777781</v>
      </c>
      <c r="E1797" s="23">
        <v>45410.541666666664</v>
      </c>
      <c r="F1797" s="1">
        <f t="shared" ca="1" si="176"/>
        <v>0.92013888888322981</v>
      </c>
      <c r="G1797" s="3" t="s">
        <v>55</v>
      </c>
      <c r="H1797" s="41"/>
      <c r="I1797" s="40"/>
      <c r="J1797" s="5" t="s">
        <v>56</v>
      </c>
      <c r="K1797" s="3" t="s">
        <v>122</v>
      </c>
      <c r="L1797" s="9" t="s">
        <v>78</v>
      </c>
      <c r="M1797" s="3" t="s">
        <v>123</v>
      </c>
      <c r="N1797" s="3" t="s">
        <v>124</v>
      </c>
      <c r="O1797" s="3" t="s">
        <v>8428</v>
      </c>
      <c r="P1797" s="3" t="s">
        <v>8429</v>
      </c>
      <c r="Q1797" s="4" t="s">
        <v>8430</v>
      </c>
      <c r="R1797" s="3" t="s">
        <v>128</v>
      </c>
      <c r="S1797" s="3" t="s">
        <v>129</v>
      </c>
      <c r="T1797" s="3" t="s">
        <v>66</v>
      </c>
      <c r="U1797" s="3" t="s">
        <v>4987</v>
      </c>
      <c r="V1797" s="22" t="str">
        <f t="shared" si="181"/>
        <v>RLFO; Hora de aviso: 14:55 27/04/2024; Solución: se realiza tendido de 100 mts y dos empalmes de 48 hilos; Hora de solución: 13:00 28/04/2024; Causa: Vandalismo</v>
      </c>
      <c r="W1797" s="4" t="s">
        <v>132</v>
      </c>
      <c r="X1797" s="3"/>
      <c r="Y1797" s="3"/>
      <c r="Z1797" s="3" t="s">
        <v>69</v>
      </c>
      <c r="AA1797" s="3" t="s">
        <v>71</v>
      </c>
      <c r="AB1797" s="3">
        <v>0</v>
      </c>
      <c r="AC1797" s="3" t="s">
        <v>71</v>
      </c>
      <c r="AD1797" s="6">
        <v>0.78263888888888888</v>
      </c>
      <c r="AE1797" s="7"/>
      <c r="AF1797" s="7"/>
      <c r="AG1797" s="6">
        <f>Tabla4[[#This Row],[Tiempo Parada de Reloj]]+Tabla4[[#This Row],[Tiempo Autorizado por Telefonica (no Máximo)]]</f>
        <v>0.78263888888888888</v>
      </c>
      <c r="AH1797" s="7">
        <f t="shared" ca="1" si="178"/>
        <v>0.13749999999434093</v>
      </c>
      <c r="AI1797" s="8">
        <f t="shared" si="179"/>
        <v>18.783333333333331</v>
      </c>
      <c r="AJ1797" s="8">
        <f t="shared" ca="1" si="180"/>
        <v>3.2999999998641822</v>
      </c>
      <c r="AK1797" s="3" t="s">
        <v>120</v>
      </c>
      <c r="AL1797" s="3" t="s">
        <v>70</v>
      </c>
      <c r="AM1797" s="3" t="s">
        <v>72</v>
      </c>
      <c r="AN1797" s="3" t="s">
        <v>119</v>
      </c>
      <c r="AO1797" s="3" t="s">
        <v>88</v>
      </c>
      <c r="AP1797" s="3" t="s">
        <v>88</v>
      </c>
      <c r="AQ1797" s="23">
        <v>45411.806250000001</v>
      </c>
      <c r="AR1797" s="3"/>
      <c r="AS1797" s="23"/>
      <c r="AT1797" s="23"/>
      <c r="AU1797" s="3" t="s">
        <v>467</v>
      </c>
      <c r="AV1797" s="3" t="s">
        <v>482</v>
      </c>
      <c r="AW1797" s="3" t="s">
        <v>135</v>
      </c>
      <c r="AX1797" s="3">
        <v>10.964591</v>
      </c>
      <c r="AY1797" s="3">
        <v>-74.792047999999994</v>
      </c>
      <c r="AZ1797" s="8" t="str">
        <f>+CONCATENATE("Reportan apertura en el enlace ",Tabla4[[#This Row],[Enlace]]," en el ",Tabla4[[#This Row],[Distancia óptica]]," ocasionado por ",Tabla4[[#This Row],[Causa del daño]])</f>
        <v>Reportan apertura en el enlace Mov. Monumental - Mov. Zona Franca 3 en el Km 0,6 desde Sur ocasionado por Vandalismo</v>
      </c>
      <c r="BA1797" s="8" t="str">
        <f>+CONCATENATE("Para dar solución al incidente ",Tabla4[[#This Row],[Solución]])</f>
        <v>Para dar solución al incidente se realiza tendido de 100 mts y dos empalmes de 48 hilos</v>
      </c>
      <c r="BB1797" s="3" t="str">
        <f>+_xlfn.CONCAT(Tabla4[[#This Row],[Causa Raiz]]," ",Tabla4[[#This Row],[Solución2]]," (",Tabla4[[#This Row],[Anillo]],"- Cabecera: ",Tabla4[[#This Row],[Cabecera]],"- Operador: ",Tabla4[[#This Row],[Operador]],")")</f>
        <v>Reportan apertura en el enlace Mov. Monumental - Mov. Zona Franca 3 en el Km 0,6 desde Sur ocasionado por Vandalismo Para dar solución al incidente se realiza tendido de 100 mts y dos empalmes de 48 hilos (Lineal- Cabecera: Centro- Operador: Colombia Telecomunicaciones)</v>
      </c>
    </row>
    <row r="1798" spans="1:54" s="2" customFormat="1" ht="171">
      <c r="A1798" s="38">
        <f t="shared" si="177"/>
        <v>1797</v>
      </c>
      <c r="B1798" s="3">
        <v>8548373</v>
      </c>
      <c r="C1798" s="3" t="s">
        <v>54</v>
      </c>
      <c r="D1798" s="23">
        <v>45409.791666666664</v>
      </c>
      <c r="E1798" s="23">
        <v>45409.857638888891</v>
      </c>
      <c r="F1798" s="1">
        <f t="shared" ca="1" si="176"/>
        <v>6.5972222226264421E-2</v>
      </c>
      <c r="G1798" s="3" t="s">
        <v>55</v>
      </c>
      <c r="H1798" s="41"/>
      <c r="I1798" s="40"/>
      <c r="J1798" s="5" t="s">
        <v>56</v>
      </c>
      <c r="K1798" s="3" t="s">
        <v>122</v>
      </c>
      <c r="L1798" s="9" t="s">
        <v>78</v>
      </c>
      <c r="M1798" s="3" t="s">
        <v>123</v>
      </c>
      <c r="N1798" s="3" t="s">
        <v>124</v>
      </c>
      <c r="O1798" s="3" t="s">
        <v>8431</v>
      </c>
      <c r="P1798" s="3" t="s">
        <v>8432</v>
      </c>
      <c r="Q1798" s="4" t="s">
        <v>8433</v>
      </c>
      <c r="R1798" s="3" t="s">
        <v>128</v>
      </c>
      <c r="S1798" s="3" t="s">
        <v>129</v>
      </c>
      <c r="T1798" s="3" t="s">
        <v>146</v>
      </c>
      <c r="U1798" s="3" t="s">
        <v>8434</v>
      </c>
      <c r="V1798" s="22" t="str">
        <f t="shared" si="181"/>
        <v>RLFO; Hora de aviso: 19:00 27/04/2024; Solución: Migracion d ehilos entre nodos; Hora de solución: 20:35 27/04/2024; Causa: Falla en la Red FiOp</v>
      </c>
      <c r="W1798" s="4" t="s">
        <v>132</v>
      </c>
      <c r="X1798" s="3"/>
      <c r="Y1798" s="3"/>
      <c r="Z1798" s="3" t="s">
        <v>69</v>
      </c>
      <c r="AA1798" s="3" t="s">
        <v>71</v>
      </c>
      <c r="AB1798" s="3">
        <v>0</v>
      </c>
      <c r="AC1798" s="3" t="s">
        <v>70</v>
      </c>
      <c r="AD1798" s="6">
        <v>0</v>
      </c>
      <c r="AE1798" s="7"/>
      <c r="AF1798" s="7"/>
      <c r="AG1798" s="6">
        <f>Tabla4[[#This Row],[Tiempo Parada de Reloj]]+Tabla4[[#This Row],[Tiempo Autorizado por Telefonica (no Máximo)]]</f>
        <v>0</v>
      </c>
      <c r="AH1798" s="7">
        <f t="shared" ca="1" si="178"/>
        <v>6.5972222226264421E-2</v>
      </c>
      <c r="AI1798" s="8">
        <f t="shared" si="179"/>
        <v>0</v>
      </c>
      <c r="AJ1798" s="8">
        <f t="shared" ca="1" si="180"/>
        <v>1.5833333334303461</v>
      </c>
      <c r="AK1798" s="3" t="s">
        <v>120</v>
      </c>
      <c r="AL1798" s="3" t="s">
        <v>71</v>
      </c>
      <c r="AM1798" s="3" t="s">
        <v>69</v>
      </c>
      <c r="AN1798" s="3" t="s">
        <v>120</v>
      </c>
      <c r="AO1798" s="3" t="s">
        <v>88</v>
      </c>
      <c r="AP1798" s="3" t="s">
        <v>88</v>
      </c>
      <c r="AQ1798" s="23">
        <v>45411.631944444445</v>
      </c>
      <c r="AR1798" s="3"/>
      <c r="AS1798" s="23"/>
      <c r="AT1798" s="23"/>
      <c r="AU1798" s="3" t="s">
        <v>133</v>
      </c>
      <c r="AV1798" s="3" t="s">
        <v>593</v>
      </c>
      <c r="AW1798" s="3" t="s">
        <v>135</v>
      </c>
      <c r="AX1798" s="3" t="s">
        <v>69</v>
      </c>
      <c r="AY1798" s="3" t="s">
        <v>69</v>
      </c>
      <c r="AZ1798" s="8" t="str">
        <f>+CONCATENATE("Reportan apertura en el enlace ",Tabla4[[#This Row],[Enlace]]," en el ",Tabla4[[#This Row],[Distancia óptica]]," ocasionado por ",Tabla4[[#This Row],[Causa del daño]])</f>
        <v>Reportan apertura en el enlace Mov. Victoria - Mov. Metroparque en el Km 0,8 desde Victoria ocasionado por Falla en la Red FiOp</v>
      </c>
      <c r="BA1798" s="8" t="str">
        <f>+CONCATENATE("Para dar solución al incidente ",Tabla4[[#This Row],[Solución]])</f>
        <v>Para dar solución al incidente Migracion d ehilos entre nodos</v>
      </c>
      <c r="BB1798" s="3" t="str">
        <f>+_xlfn.CONCAT(Tabla4[[#This Row],[Causa Raiz]]," ",Tabla4[[#This Row],[Solución2]]," (",Tabla4[[#This Row],[Anillo]],"- Cabecera: ",Tabla4[[#This Row],[Cabecera]],"- Operador: ",Tabla4[[#This Row],[Operador]],")")</f>
        <v>Reportan apertura en el enlace Mov. Victoria - Mov. Metroparque en el Km 0,8 desde Victoria ocasionado por Falla en la Red FiOp Para dar solución al incidente Migracion d ehilos entre nodos (Lineal- Cabecera: Victoria- Operador: Colombia Telecomunicaciones)</v>
      </c>
    </row>
    <row r="1799" spans="1:54" s="2" customFormat="1" ht="185.25">
      <c r="A1799" s="38">
        <f t="shared" si="177"/>
        <v>1798</v>
      </c>
      <c r="B1799" s="3">
        <v>8548614</v>
      </c>
      <c r="C1799" s="3" t="s">
        <v>54</v>
      </c>
      <c r="D1799" s="23">
        <v>45409.868055555555</v>
      </c>
      <c r="E1799" s="23">
        <v>45410</v>
      </c>
      <c r="F1799" s="1">
        <f t="shared" ca="1" si="176"/>
        <v>0.13194444444525288</v>
      </c>
      <c r="G1799" s="3" t="s">
        <v>55</v>
      </c>
      <c r="H1799" s="41"/>
      <c r="I1799" s="40"/>
      <c r="J1799" s="5" t="s">
        <v>56</v>
      </c>
      <c r="K1799" s="3" t="s">
        <v>93</v>
      </c>
      <c r="L1799" s="9" t="s">
        <v>78</v>
      </c>
      <c r="M1799" s="3" t="s">
        <v>59</v>
      </c>
      <c r="N1799" s="3" t="s">
        <v>60</v>
      </c>
      <c r="O1799" s="3" t="s">
        <v>8435</v>
      </c>
      <c r="P1799" s="3" t="s">
        <v>8436</v>
      </c>
      <c r="Q1799" s="4" t="s">
        <v>8437</v>
      </c>
      <c r="R1799" s="3" t="s">
        <v>64</v>
      </c>
      <c r="S1799" s="3" t="s">
        <v>65</v>
      </c>
      <c r="T1799" s="3" t="s">
        <v>256</v>
      </c>
      <c r="U1799" s="3" t="s">
        <v>8438</v>
      </c>
      <c r="V1799" s="22" t="str">
        <f t="shared" si="181"/>
        <v>RLFO; Hora de aviso: 20:50 27/04/2024; Solución: Se desestresa hilos en empalme existente; Hora de solución: 0:00 28/04/2024; Causa: Falla de Empalme de FiOp</v>
      </c>
      <c r="W1799" s="4" t="s">
        <v>68</v>
      </c>
      <c r="X1799" s="3"/>
      <c r="Y1799" s="3"/>
      <c r="Z1799" s="3" t="s">
        <v>69</v>
      </c>
      <c r="AA1799" s="3" t="s">
        <v>71</v>
      </c>
      <c r="AB1799" s="3">
        <v>0</v>
      </c>
      <c r="AC1799" s="3" t="s">
        <v>71</v>
      </c>
      <c r="AD1799" s="6">
        <v>0</v>
      </c>
      <c r="AE1799" s="7"/>
      <c r="AF1799" s="7"/>
      <c r="AG1799" s="6">
        <f>Tabla4[[#This Row],[Tiempo Parada de Reloj]]+Tabla4[[#This Row],[Tiempo Autorizado por Telefonica (no Máximo)]]</f>
        <v>0</v>
      </c>
      <c r="AH1799" s="7">
        <f t="shared" ca="1" si="178"/>
        <v>0.13194444444525288</v>
      </c>
      <c r="AI1799" s="8">
        <f t="shared" si="179"/>
        <v>0</v>
      </c>
      <c r="AJ1799" s="8">
        <f t="shared" ca="1" si="180"/>
        <v>3.1666666666860692</v>
      </c>
      <c r="AK1799" s="3" t="s">
        <v>120</v>
      </c>
      <c r="AL1799" s="3" t="s">
        <v>70</v>
      </c>
      <c r="AM1799" s="3" t="s">
        <v>72</v>
      </c>
      <c r="AN1799" s="3" t="s">
        <v>72</v>
      </c>
      <c r="AO1799" s="3" t="s">
        <v>87</v>
      </c>
      <c r="AP1799" s="3" t="s">
        <v>87</v>
      </c>
      <c r="AQ1799" s="23">
        <v>45412.39166666667</v>
      </c>
      <c r="AR1799" s="3"/>
      <c r="AS1799" s="23"/>
      <c r="AT1799" s="23"/>
      <c r="AU1799" s="3" t="s">
        <v>74</v>
      </c>
      <c r="AV1799" s="3" t="s">
        <v>975</v>
      </c>
      <c r="AW1799" s="3" t="s">
        <v>1311</v>
      </c>
      <c r="AX1799" s="3">
        <v>4.6865100000000002</v>
      </c>
      <c r="AY1799" s="3">
        <v>-74.076350000000005</v>
      </c>
      <c r="AZ1799" s="8" t="str">
        <f>+CONCATENATE("Reportan apertura en el enlace ",Tabla4[[#This Row],[Enlace]]," en el ",Tabla4[[#This Row],[Distancia óptica]]," ocasionado por ",Tabla4[[#This Row],[Causa del daño]])</f>
        <v>Reportan apertura en el enlace Mov. Morato - Mov. Centro Empresarial la floresta en el km 3,2 desde Mov. Morato ocasionado por Falla de Empalme de FiOp</v>
      </c>
      <c r="BA1799" s="8" t="str">
        <f>+CONCATENATE("Para dar solución al incidente ",Tabla4[[#This Row],[Solución]])</f>
        <v>Para dar solución al incidente Se desestresa hilos en empalme existente</v>
      </c>
      <c r="BB1799" s="3" t="str">
        <f>+_xlfn.CONCAT(Tabla4[[#This Row],[Causa Raiz]]," ",Tabla4[[#This Row],[Solución2]]," (",Tabla4[[#This Row],[Anillo]],"- Cabecera: ",Tabla4[[#This Row],[Cabecera]],"- Operador: ",Tabla4[[#This Row],[Operador]],")")</f>
        <v>Reportan apertura en el enlace Mov. Morato - Mov. Centro Empresarial la floresta en el km 3,2 desde Mov. Morato ocasionado por Falla de Empalme de FiOp Para dar solución al incidente Se desestresa hilos en empalme existente (UK- Cabecera: Morato- Operador: Colombia Telecomunicaciones)</v>
      </c>
    </row>
    <row r="1800" spans="1:54" s="2" customFormat="1" ht="171">
      <c r="A1800" s="38">
        <f t="shared" si="177"/>
        <v>1799</v>
      </c>
      <c r="B1800" s="3">
        <v>8548683</v>
      </c>
      <c r="C1800" s="3" t="s">
        <v>54</v>
      </c>
      <c r="D1800" s="23">
        <v>45409.895833333336</v>
      </c>
      <c r="E1800" s="23">
        <v>45410</v>
      </c>
      <c r="F1800" s="1">
        <f t="shared" ca="1" si="176"/>
        <v>0.10416666666424135</v>
      </c>
      <c r="G1800" s="3" t="s">
        <v>55</v>
      </c>
      <c r="H1800" s="41"/>
      <c r="I1800" s="40"/>
      <c r="J1800" s="5" t="s">
        <v>56</v>
      </c>
      <c r="K1800" s="3" t="s">
        <v>122</v>
      </c>
      <c r="L1800" s="9" t="s">
        <v>78</v>
      </c>
      <c r="M1800" s="3" t="s">
        <v>123</v>
      </c>
      <c r="N1800" s="3" t="s">
        <v>124</v>
      </c>
      <c r="O1800" s="3" t="s">
        <v>8439</v>
      </c>
      <c r="P1800" s="3" t="s">
        <v>8440</v>
      </c>
      <c r="Q1800" s="4" t="s">
        <v>8441</v>
      </c>
      <c r="R1800" s="3" t="s">
        <v>128</v>
      </c>
      <c r="S1800" s="3" t="s">
        <v>129</v>
      </c>
      <c r="T1800" s="3" t="s">
        <v>256</v>
      </c>
      <c r="U1800" s="3" t="s">
        <v>2295</v>
      </c>
      <c r="V1800" s="22" t="str">
        <f t="shared" si="181"/>
        <v>RLFO; Hora de aviso: 21:30 27/04/2024; Solución: Se refusiona hilo abierto en empalme; Hora de solución: 0:00 28/04/2024; Causa: Falla de Empalme de FiOp</v>
      </c>
      <c r="W1800" s="4" t="s">
        <v>132</v>
      </c>
      <c r="X1800" s="3"/>
      <c r="Y1800" s="3"/>
      <c r="Z1800" s="3" t="s">
        <v>69</v>
      </c>
      <c r="AA1800" s="3" t="s">
        <v>70</v>
      </c>
      <c r="AB1800" s="3">
        <v>8547891</v>
      </c>
      <c r="AC1800" s="3" t="s">
        <v>71</v>
      </c>
      <c r="AD1800" s="6">
        <v>0</v>
      </c>
      <c r="AE1800" s="7"/>
      <c r="AF1800" s="7"/>
      <c r="AG1800" s="6">
        <f>Tabla4[[#This Row],[Tiempo Parada de Reloj]]+Tabla4[[#This Row],[Tiempo Autorizado por Telefonica (no Máximo)]]</f>
        <v>0</v>
      </c>
      <c r="AH1800" s="7">
        <f t="shared" ca="1" si="178"/>
        <v>0.10416666666424135</v>
      </c>
      <c r="AI1800" s="8">
        <f t="shared" si="179"/>
        <v>0</v>
      </c>
      <c r="AJ1800" s="8">
        <f t="shared" ca="1" si="180"/>
        <v>2.4999999999417923</v>
      </c>
      <c r="AK1800" s="3" t="s">
        <v>120</v>
      </c>
      <c r="AL1800" s="3" t="s">
        <v>70</v>
      </c>
      <c r="AM1800" s="3" t="s">
        <v>72</v>
      </c>
      <c r="AN1800" s="3" t="s">
        <v>72</v>
      </c>
      <c r="AO1800" s="3" t="s">
        <v>88</v>
      </c>
      <c r="AP1800" s="3" t="s">
        <v>88</v>
      </c>
      <c r="AQ1800" s="23">
        <v>45411.856249999997</v>
      </c>
      <c r="AR1800" s="3"/>
      <c r="AS1800" s="23"/>
      <c r="AT1800" s="23"/>
      <c r="AU1800" s="3" t="s">
        <v>133</v>
      </c>
      <c r="AV1800" s="3" t="s">
        <v>593</v>
      </c>
      <c r="AW1800" s="3" t="s">
        <v>135</v>
      </c>
      <c r="AX1800" s="3">
        <v>10.947813</v>
      </c>
      <c r="AY1800" s="3">
        <v>-74.796021999999994</v>
      </c>
      <c r="AZ1800" s="8" t="str">
        <f>+CONCATENATE("Reportan apertura en el enlace ",Tabla4[[#This Row],[Enlace]]," en el ",Tabla4[[#This Row],[Distancia óptica]]," ocasionado por ",Tabla4[[#This Row],[Causa del daño]])</f>
        <v>Reportan apertura en el enlace Victoria - Bosque Metrotel en el km 0,84 desde  Bosque Metrotel ocasionado por Falla de Empalme de FiOp</v>
      </c>
      <c r="BA1800" s="8" t="str">
        <f>+CONCATENATE("Para dar solución al incidente ",Tabla4[[#This Row],[Solución]])</f>
        <v>Para dar solución al incidente Se refusiona hilo abierto en empalme</v>
      </c>
      <c r="BB1800" s="3" t="str">
        <f>+_xlfn.CONCAT(Tabla4[[#This Row],[Causa Raiz]]," ",Tabla4[[#This Row],[Solución2]]," (",Tabla4[[#This Row],[Anillo]],"- Cabecera: ",Tabla4[[#This Row],[Cabecera]],"- Operador: ",Tabla4[[#This Row],[Operador]],")")</f>
        <v>Reportan apertura en el enlace Victoria - Bosque Metrotel en el km 0,84 desde  Bosque Metrotel ocasionado por Falla de Empalme de FiOp Para dar solución al incidente Se refusiona hilo abierto en empalme (Lineal- Cabecera: Victoria- Operador: Colombia Telecomunicaciones)</v>
      </c>
    </row>
    <row r="1801" spans="1:54" s="2" customFormat="1" ht="171">
      <c r="A1801" s="38">
        <f t="shared" si="177"/>
        <v>1800</v>
      </c>
      <c r="B1801" s="3">
        <v>8548970</v>
      </c>
      <c r="C1801" s="3" t="s">
        <v>54</v>
      </c>
      <c r="D1801" s="23">
        <v>45410</v>
      </c>
      <c r="E1801" s="23">
        <v>45410.083333333336</v>
      </c>
      <c r="F1801" s="1">
        <f t="shared" ca="1" si="176"/>
        <v>8.3333333335758653E-2</v>
      </c>
      <c r="G1801" s="3" t="s">
        <v>55</v>
      </c>
      <c r="H1801" s="41"/>
      <c r="I1801" s="40"/>
      <c r="J1801" s="5" t="s">
        <v>56</v>
      </c>
      <c r="K1801" s="3" t="s">
        <v>77</v>
      </c>
      <c r="L1801" s="9" t="s">
        <v>58</v>
      </c>
      <c r="M1801" s="3" t="s">
        <v>79</v>
      </c>
      <c r="N1801" s="3" t="s">
        <v>8422</v>
      </c>
      <c r="O1801" s="3" t="s">
        <v>8423</v>
      </c>
      <c r="P1801" s="3" t="s">
        <v>8442</v>
      </c>
      <c r="Q1801" s="4" t="s">
        <v>8443</v>
      </c>
      <c r="R1801" s="3" t="s">
        <v>741</v>
      </c>
      <c r="S1801" s="3" t="s">
        <v>249</v>
      </c>
      <c r="T1801" s="3" t="s">
        <v>256</v>
      </c>
      <c r="U1801" s="3" t="s">
        <v>4973</v>
      </c>
      <c r="V1801" s="22" t="str">
        <f t="shared" si="181"/>
        <v>RLFO; Hora de aviso: 0:00 28/04/2024; Solución: se refusionan hilos abiertos en caja de empalme; Hora de solución: 2:00 28/04/2024; Causa: Falla de Empalme de FiOp</v>
      </c>
      <c r="W1801" s="4" t="s">
        <v>160</v>
      </c>
      <c r="X1801" s="3"/>
      <c r="Y1801" s="3"/>
      <c r="Z1801" s="3" t="s">
        <v>69</v>
      </c>
      <c r="AA1801" s="3" t="s">
        <v>71</v>
      </c>
      <c r="AB1801" s="3">
        <v>0</v>
      </c>
      <c r="AC1801" s="3" t="s">
        <v>71</v>
      </c>
      <c r="AD1801" s="6">
        <v>0</v>
      </c>
      <c r="AE1801" s="7"/>
      <c r="AF1801" s="7"/>
      <c r="AG1801" s="6">
        <f>Tabla4[[#This Row],[Tiempo Parada de Reloj]]+Tabla4[[#This Row],[Tiempo Autorizado por Telefonica (no Máximo)]]</f>
        <v>0</v>
      </c>
      <c r="AH1801" s="7">
        <f t="shared" ca="1" si="178"/>
        <v>8.3333333335758653E-2</v>
      </c>
      <c r="AI1801" s="8">
        <f t="shared" si="179"/>
        <v>0</v>
      </c>
      <c r="AJ1801" s="8">
        <f t="shared" ca="1" si="180"/>
        <v>2.0000000000582077</v>
      </c>
      <c r="AK1801" s="3" t="s">
        <v>88</v>
      </c>
      <c r="AL1801" s="3" t="s">
        <v>70</v>
      </c>
      <c r="AM1801" s="3" t="s">
        <v>119</v>
      </c>
      <c r="AN1801" s="3" t="s">
        <v>119</v>
      </c>
      <c r="AO1801" s="3" t="s">
        <v>88</v>
      </c>
      <c r="AP1801" s="3" t="s">
        <v>119</v>
      </c>
      <c r="AQ1801" s="23">
        <v>45381.949305555558</v>
      </c>
      <c r="AR1801" s="3"/>
      <c r="AS1801" s="23"/>
      <c r="AT1801" s="23"/>
      <c r="AU1801" s="3" t="s">
        <v>710</v>
      </c>
      <c r="AV1801" s="3" t="s">
        <v>2053</v>
      </c>
      <c r="AW1801" s="3" t="s">
        <v>1323</v>
      </c>
      <c r="AX1801" s="3">
        <v>5.0244720000000003</v>
      </c>
      <c r="AY1801" s="3">
        <v>-74.488083000000003</v>
      </c>
      <c r="AZ1801" s="8" t="str">
        <f>+CONCATENATE("Reportan apertura en el enlace ",Tabla4[[#This Row],[Enlace]]," en el ",Tabla4[[#This Row],[Distancia óptica]]," ocasionado por ",Tabla4[[#This Row],[Causa del daño]])</f>
        <v>Reportan apertura en el enlace Villeta - Sargento en el Km 34 desde Villeta ocasionado por Falla de Empalme de FiOp</v>
      </c>
      <c r="BA1801" s="8" t="str">
        <f>+CONCATENATE("Para dar solución al incidente ",Tabla4[[#This Row],[Solución]])</f>
        <v>Para dar solución al incidente se refusionan hilos abiertos en caja de empalme</v>
      </c>
      <c r="BB1801" s="3" t="str">
        <f>+_xlfn.CONCAT(Tabla4[[#This Row],[Causa Raiz]]," ",Tabla4[[#This Row],[Solución2]]," (",Tabla4[[#This Row],[Anillo]],"- Cabecera: ",Tabla4[[#This Row],[Cabecera]],"- Operador: ",Tabla4[[#This Row],[Operador]],")")</f>
        <v>Reportan apertura en el enlace Villeta - Sargento en el Km 34 desde Villeta ocasionado por Falla de Empalme de FiOp Para dar solución al incidente se refusionan hilos abiertos en caja de empalme (TRONCAL- Cabecera: VILLETA- Operador: Colombia Telecomunicaciones)</v>
      </c>
    </row>
    <row r="1802" spans="1:54" s="2" customFormat="1" ht="171">
      <c r="A1802" s="38">
        <f t="shared" si="177"/>
        <v>1801</v>
      </c>
      <c r="B1802" s="3">
        <v>8549474</v>
      </c>
      <c r="C1802" s="3" t="s">
        <v>92</v>
      </c>
      <c r="D1802" s="23">
        <v>45410.291666666664</v>
      </c>
      <c r="E1802" s="23">
        <v>45410.395833333336</v>
      </c>
      <c r="F1802" s="1">
        <f t="shared" ca="1" si="176"/>
        <v>0.10416666667151731</v>
      </c>
      <c r="G1802" s="3" t="s">
        <v>55</v>
      </c>
      <c r="H1802" s="41"/>
      <c r="I1802" s="40"/>
      <c r="J1802" s="5" t="s">
        <v>56</v>
      </c>
      <c r="K1802" s="3" t="s">
        <v>359</v>
      </c>
      <c r="L1802" s="9" t="s">
        <v>58</v>
      </c>
      <c r="M1802" s="3" t="s">
        <v>360</v>
      </c>
      <c r="N1802" s="3" t="s">
        <v>483</v>
      </c>
      <c r="O1802" s="3" t="s">
        <v>2242</v>
      </c>
      <c r="P1802" s="3" t="s">
        <v>8444</v>
      </c>
      <c r="Q1802" s="4" t="s">
        <v>8445</v>
      </c>
      <c r="R1802" s="3" t="s">
        <v>365</v>
      </c>
      <c r="S1802" s="3" t="s">
        <v>366</v>
      </c>
      <c r="T1802" s="3" t="s">
        <v>66</v>
      </c>
      <c r="U1802" s="3" t="s">
        <v>8446</v>
      </c>
      <c r="V1802" s="22" t="str">
        <f t="shared" si="181"/>
        <v>RTNFO; Hora de aviso: 7:00 28/04/2024; Solución: se crea empalme de 48 hilos y se fusionan 36 ; Hora de solución: 9:30 28/04/2024; Causa: Vandalismo</v>
      </c>
      <c r="W1802" s="4" t="s">
        <v>423</v>
      </c>
      <c r="X1802" s="3"/>
      <c r="Y1802" s="3"/>
      <c r="Z1802" s="3" t="s">
        <v>69</v>
      </c>
      <c r="AA1802" s="3" t="s">
        <v>70</v>
      </c>
      <c r="AB1802" s="3" t="s">
        <v>8447</v>
      </c>
      <c r="AC1802" s="3" t="s">
        <v>71</v>
      </c>
      <c r="AD1802" s="6">
        <v>0</v>
      </c>
      <c r="AE1802" s="7"/>
      <c r="AF1802" s="7"/>
      <c r="AG1802" s="6">
        <f>Tabla4[[#This Row],[Tiempo Parada de Reloj]]+Tabla4[[#This Row],[Tiempo Autorizado por Telefonica (no Máximo)]]</f>
        <v>0</v>
      </c>
      <c r="AH1802" s="7">
        <f t="shared" ca="1" si="178"/>
        <v>0.10416666667151731</v>
      </c>
      <c r="AI1802" s="8">
        <f t="shared" si="179"/>
        <v>0</v>
      </c>
      <c r="AJ1802" s="8">
        <f t="shared" ca="1" si="180"/>
        <v>2.5000000001164153</v>
      </c>
      <c r="AK1802" s="3" t="s">
        <v>87</v>
      </c>
      <c r="AL1802" s="3" t="s">
        <v>70</v>
      </c>
      <c r="AM1802" s="3" t="s">
        <v>119</v>
      </c>
      <c r="AN1802" s="3" t="s">
        <v>119</v>
      </c>
      <c r="AO1802" s="3" t="s">
        <v>72</v>
      </c>
      <c r="AP1802" s="3" t="s">
        <v>72</v>
      </c>
      <c r="AQ1802" s="23">
        <v>45410.506249999999</v>
      </c>
      <c r="AR1802" s="3"/>
      <c r="AS1802" s="23"/>
      <c r="AT1802" s="23"/>
      <c r="AU1802" s="3" t="s">
        <v>622</v>
      </c>
      <c r="AV1802" s="3" t="s">
        <v>8448</v>
      </c>
      <c r="AW1802" s="3" t="s">
        <v>1323</v>
      </c>
      <c r="AX1802" s="3">
        <v>6.9503700000000004</v>
      </c>
      <c r="AY1802" s="3">
        <v>-75.422449999999998</v>
      </c>
      <c r="AZ1802" s="8" t="str">
        <f>+CONCATENATE("Reportan apertura en el enlace ",Tabla4[[#This Row],[Enlace]]," en el ",Tabla4[[#This Row],[Distancia óptica]]," ocasionado por ",Tabla4[[#This Row],[Causa del daño]])</f>
        <v>Reportan apertura en el enlace Medellín - Yarumal en el Km 3,1 desde Yarumal ocasionado por Vandalismo</v>
      </c>
      <c r="BA1802" s="8" t="str">
        <f>+CONCATENATE("Para dar solución al incidente ",Tabla4[[#This Row],[Solución]])</f>
        <v xml:space="preserve">Para dar solución al incidente se crea empalme de 48 hilos y se fusionan 36 </v>
      </c>
      <c r="BB1802" s="3" t="str">
        <f>+_xlfn.CONCAT(Tabla4[[#This Row],[Causa Raiz]]," ",Tabla4[[#This Row],[Solución2]]," (",Tabla4[[#This Row],[Anillo]],"- Cabecera: ",Tabla4[[#This Row],[Cabecera]],"- Operador: ",Tabla4[[#This Row],[Operador]],")")</f>
        <v>Reportan apertura en el enlace Medellín - Yarumal en el Km 3,1 desde Yarumal ocasionado por Vandalismo Para dar solución al incidente se crea empalme de 48 hilos y se fusionan 36  (TRONCAL- Cabecera: MEDELLIN CENTRO- Operador: Colombia Telecomunicaciones)</v>
      </c>
    </row>
    <row r="1803" spans="1:54" s="2" customFormat="1" ht="185.25">
      <c r="A1803" s="38">
        <f t="shared" si="177"/>
        <v>1802</v>
      </c>
      <c r="B1803" s="3">
        <v>8549045</v>
      </c>
      <c r="C1803" s="3" t="s">
        <v>54</v>
      </c>
      <c r="D1803" s="23">
        <v>45410.291666666664</v>
      </c>
      <c r="E1803" s="23">
        <v>45410.340277777781</v>
      </c>
      <c r="F1803" s="1">
        <f t="shared" ca="1" si="176"/>
        <v>4.8611111116770189E-2</v>
      </c>
      <c r="G1803" s="3" t="s">
        <v>55</v>
      </c>
      <c r="H1803" s="41"/>
      <c r="I1803" s="40"/>
      <c r="J1803" s="5" t="s">
        <v>56</v>
      </c>
      <c r="K1803" s="3" t="s">
        <v>340</v>
      </c>
      <c r="L1803" s="9" t="s">
        <v>58</v>
      </c>
      <c r="M1803" s="3" t="s">
        <v>341</v>
      </c>
      <c r="N1803" s="3" t="s">
        <v>342</v>
      </c>
      <c r="O1803" s="3" t="s">
        <v>8449</v>
      </c>
      <c r="P1803" s="3" t="s">
        <v>8450</v>
      </c>
      <c r="Q1803" s="4" t="s">
        <v>8451</v>
      </c>
      <c r="R1803" s="3" t="s">
        <v>1828</v>
      </c>
      <c r="S1803" s="3" t="s">
        <v>347</v>
      </c>
      <c r="T1803" s="3" t="s">
        <v>66</v>
      </c>
      <c r="U1803" s="3" t="s">
        <v>8452</v>
      </c>
      <c r="V1803" s="22" t="str">
        <f t="shared" si="181"/>
        <v>RLFO; Hora de aviso: 7:00 28/04/2024; Solución: se recupera 10 mts de reserva y se realiza un empalme de 24 hilos; Hora de solución: 8:10 28/04/2024; Causa: Vandalismo</v>
      </c>
      <c r="W1803" s="4" t="s">
        <v>349</v>
      </c>
      <c r="X1803" s="3"/>
      <c r="Y1803" s="3"/>
      <c r="Z1803" s="3" t="s">
        <v>69</v>
      </c>
      <c r="AA1803" s="3" t="s">
        <v>70</v>
      </c>
      <c r="AB1803" s="3">
        <v>8549045</v>
      </c>
      <c r="AC1803" s="3" t="s">
        <v>71</v>
      </c>
      <c r="AD1803" s="6">
        <v>0</v>
      </c>
      <c r="AE1803" s="7"/>
      <c r="AF1803" s="7"/>
      <c r="AG1803" s="6">
        <f>Tabla4[[#This Row],[Tiempo Parada de Reloj]]+Tabla4[[#This Row],[Tiempo Autorizado por Telefonica (no Máximo)]]</f>
        <v>0</v>
      </c>
      <c r="AH1803" s="7">
        <f t="shared" ca="1" si="178"/>
        <v>4.8611111116770189E-2</v>
      </c>
      <c r="AI1803" s="8">
        <f t="shared" si="179"/>
        <v>0</v>
      </c>
      <c r="AJ1803" s="8">
        <f t="shared" ca="1" si="180"/>
        <v>1.1666666668024845</v>
      </c>
      <c r="AK1803" s="3" t="s">
        <v>119</v>
      </c>
      <c r="AL1803" s="3" t="s">
        <v>71</v>
      </c>
      <c r="AM1803" s="3" t="s">
        <v>69</v>
      </c>
      <c r="AN1803" s="3" t="s">
        <v>119</v>
      </c>
      <c r="AO1803" s="3" t="s">
        <v>87</v>
      </c>
      <c r="AP1803" s="3" t="s">
        <v>87</v>
      </c>
      <c r="AQ1803" s="23">
        <v>45412.321527777778</v>
      </c>
      <c r="AR1803" s="3"/>
      <c r="AS1803" s="23"/>
      <c r="AT1803" s="23"/>
      <c r="AU1803" s="3" t="s">
        <v>351</v>
      </c>
      <c r="AV1803" s="3" t="s">
        <v>8453</v>
      </c>
      <c r="AW1803" s="3" t="s">
        <v>1311</v>
      </c>
      <c r="AX1803" s="3">
        <v>4.4279000000000002</v>
      </c>
      <c r="AY1803" s="3">
        <v>-75.201899999999995</v>
      </c>
      <c r="AZ1803" s="8" t="str">
        <f>+CONCATENATE("Reportan apertura en el enlace ",Tabla4[[#This Row],[Enlace]]," en el ",Tabla4[[#This Row],[Distancia óptica]]," ocasionado por ",Tabla4[[#This Row],[Causa del daño]])</f>
        <v>Reportan apertura en el enlace AlmaCafe - Piedrapintada en el Km 0 desde Almacafe ocasionado por Vandalismo</v>
      </c>
      <c r="BA1803" s="8" t="str">
        <f>+CONCATENATE("Para dar solución al incidente ",Tabla4[[#This Row],[Solución]])</f>
        <v>Para dar solución al incidente se recupera 10 mts de reserva y se realiza un empalme de 24 hilos</v>
      </c>
      <c r="BB1803" s="3" t="str">
        <f>+_xlfn.CONCAT(Tabla4[[#This Row],[Causa Raiz]]," ",Tabla4[[#This Row],[Solución2]]," (",Tabla4[[#This Row],[Anillo]],"- Cabecera: ",Tabla4[[#This Row],[Cabecera]],"- Operador: ",Tabla4[[#This Row],[Operador]],")")</f>
        <v>Reportan apertura en el enlace AlmaCafe - Piedrapintada en el Km 0 desde Almacafe ocasionado por Vandalismo Para dar solución al incidente se recupera 10 mts de reserva y se realiza un empalme de 24 hilos (UK- Cabecera: ALCAMCAFE- Operador: Colombia Telecomunicaciones)</v>
      </c>
    </row>
    <row r="1804" spans="1:54" s="2" customFormat="1" ht="185.25">
      <c r="A1804" s="38">
        <f t="shared" si="177"/>
        <v>1803</v>
      </c>
      <c r="B1804" s="3">
        <v>8549663</v>
      </c>
      <c r="C1804" s="3" t="s">
        <v>163</v>
      </c>
      <c r="D1804" s="23">
        <v>45410.375</v>
      </c>
      <c r="E1804" s="23">
        <v>45410.496527777781</v>
      </c>
      <c r="F1804" s="1">
        <f t="shared" ca="1" si="176"/>
        <v>0.12152777778101154</v>
      </c>
      <c r="G1804" s="3" t="s">
        <v>55</v>
      </c>
      <c r="H1804" s="41"/>
      <c r="I1804" s="40"/>
      <c r="J1804" s="5" t="s">
        <v>56</v>
      </c>
      <c r="K1804" s="3" t="s">
        <v>138</v>
      </c>
      <c r="L1804" s="9" t="s">
        <v>58</v>
      </c>
      <c r="M1804" s="3" t="s">
        <v>139</v>
      </c>
      <c r="N1804" s="3" t="s">
        <v>140</v>
      </c>
      <c r="O1804" s="3" t="s">
        <v>8454</v>
      </c>
      <c r="P1804" s="3" t="s">
        <v>8455</v>
      </c>
      <c r="Q1804" s="4" t="s">
        <v>8456</v>
      </c>
      <c r="R1804" s="3" t="s">
        <v>144</v>
      </c>
      <c r="S1804" s="3" t="s">
        <v>145</v>
      </c>
      <c r="T1804" s="3" t="s">
        <v>66</v>
      </c>
      <c r="U1804" s="3" t="s">
        <v>5547</v>
      </c>
      <c r="V1804" s="22" t="str">
        <f t="shared" si="181"/>
        <v>RDFO; Hora de aviso: 9:00 28/04/2024; Solución: Recuperacion de 10 mts de reserva y un empalme de 48 hilos; Hora de solución: 11:55 28/04/2024; Causa: Vandalismo</v>
      </c>
      <c r="W1804" s="4" t="s">
        <v>199</v>
      </c>
      <c r="X1804" s="3"/>
      <c r="Y1804" s="3"/>
      <c r="Z1804" s="3" t="s">
        <v>69</v>
      </c>
      <c r="AA1804" s="3" t="s">
        <v>71</v>
      </c>
      <c r="AB1804" s="3">
        <v>0</v>
      </c>
      <c r="AC1804" s="3" t="s">
        <v>71</v>
      </c>
      <c r="AD1804" s="6">
        <v>0</v>
      </c>
      <c r="AE1804" s="7"/>
      <c r="AF1804" s="7"/>
      <c r="AG1804" s="6">
        <f>Tabla4[[#This Row],[Tiempo Parada de Reloj]]+Tabla4[[#This Row],[Tiempo Autorizado por Telefonica (no Máximo)]]</f>
        <v>0</v>
      </c>
      <c r="AH1804" s="7">
        <f t="shared" ca="1" si="178"/>
        <v>0.12152777778101154</v>
      </c>
      <c r="AI1804" s="8">
        <f t="shared" si="179"/>
        <v>0</v>
      </c>
      <c r="AJ1804" s="8">
        <f t="shared" ca="1" si="180"/>
        <v>2.9166666667442769</v>
      </c>
      <c r="AK1804" s="3" t="s">
        <v>87</v>
      </c>
      <c r="AL1804" s="3" t="s">
        <v>70</v>
      </c>
      <c r="AM1804" s="3" t="s">
        <v>119</v>
      </c>
      <c r="AN1804" s="3" t="s">
        <v>119</v>
      </c>
      <c r="AO1804" s="3" t="s">
        <v>87</v>
      </c>
      <c r="AP1804" s="3" t="s">
        <v>87</v>
      </c>
      <c r="AQ1804" s="23">
        <v>45415.711805555555</v>
      </c>
      <c r="AR1804" s="3"/>
      <c r="AS1804" s="23"/>
      <c r="AT1804" s="23"/>
      <c r="AU1804" s="3" t="s">
        <v>481</v>
      </c>
      <c r="AV1804" s="3" t="s">
        <v>8457</v>
      </c>
      <c r="AW1804" s="3" t="s">
        <v>307</v>
      </c>
      <c r="AX1804" s="3">
        <v>3.4186000000000001</v>
      </c>
      <c r="AY1804" s="3">
        <v>-76.524000000000001</v>
      </c>
      <c r="AZ1804" s="8" t="str">
        <f>+CONCATENATE("Reportan apertura en el enlace ",Tabla4[[#This Row],[Enlace]]," en el ",Tabla4[[#This Row],[Distancia óptica]]," ocasionado por ",Tabla4[[#This Row],[Causa del daño]])</f>
        <v>Reportan apertura en el enlace Buitrera - Colon en el Km 7,2 desde Cali centro ocasionado por Vandalismo</v>
      </c>
      <c r="BA1804" s="8" t="str">
        <f>+CONCATENATE("Para dar solución al incidente ",Tabla4[[#This Row],[Solución]])</f>
        <v>Para dar solución al incidente Recuperacion de 10 mts de reserva y un empalme de 48 hilos</v>
      </c>
      <c r="BB1804" s="3" t="str">
        <f>+_xlfn.CONCAT(Tabla4[[#This Row],[Causa Raiz]]," ",Tabla4[[#This Row],[Solución2]]," (",Tabla4[[#This Row],[Anillo]],"- Cabecera: ",Tabla4[[#This Row],[Cabecera]],"- Operador: ",Tabla4[[#This Row],[Operador]],")")</f>
        <v>Reportan apertura en el enlace Buitrera - Colon en el Km 7,2 desde Cali centro ocasionado por Vandalismo Para dar solución al incidente Recuperacion de 10 mts de reserva y un empalme de 48 hilos (LINEAL- Cabecera: CALI CENTRO - Operador: Colombia Telecomunicaciones)</v>
      </c>
    </row>
    <row r="1805" spans="1:54" s="2" customFormat="1" ht="185.25">
      <c r="A1805" s="38">
        <f t="shared" si="177"/>
        <v>1804</v>
      </c>
      <c r="B1805" s="3">
        <v>8549901</v>
      </c>
      <c r="C1805" s="3" t="s">
        <v>92</v>
      </c>
      <c r="D1805" s="23">
        <v>45410.46875</v>
      </c>
      <c r="E1805" s="23">
        <v>45410.470138888886</v>
      </c>
      <c r="F1805" s="1">
        <f t="shared" ca="1" si="176"/>
        <v>1.3888888861401938E-3</v>
      </c>
      <c r="G1805" s="3" t="s">
        <v>55</v>
      </c>
      <c r="H1805" s="41"/>
      <c r="I1805" s="40"/>
      <c r="J1805" s="5" t="s">
        <v>56</v>
      </c>
      <c r="K1805" s="3" t="s">
        <v>108</v>
      </c>
      <c r="L1805" s="9" t="s">
        <v>58</v>
      </c>
      <c r="M1805" s="3" t="s">
        <v>109</v>
      </c>
      <c r="N1805" s="3" t="s">
        <v>110</v>
      </c>
      <c r="O1805" s="3" t="s">
        <v>7869</v>
      </c>
      <c r="P1805" s="3" t="s">
        <v>8458</v>
      </c>
      <c r="Q1805" s="4" t="s">
        <v>8459</v>
      </c>
      <c r="R1805" s="3" t="s">
        <v>327</v>
      </c>
      <c r="S1805" s="3" t="s">
        <v>115</v>
      </c>
      <c r="T1805" s="3" t="s">
        <v>104</v>
      </c>
      <c r="U1805" s="3" t="s">
        <v>8460</v>
      </c>
      <c r="V1805" s="22" t="str">
        <f t="shared" si="181"/>
        <v>RTNFO; Hora de aviso: 11:15 28/04/2024; Solución: Se pierde gestion en el nodo de La Loma por falla de energia hilos continuos; Hora de solución: 11:17 28/04/2024; Causa: Visita Fallida</v>
      </c>
      <c r="W1805" s="4" t="s">
        <v>118</v>
      </c>
      <c r="X1805" s="3"/>
      <c r="Y1805" s="3"/>
      <c r="Z1805" s="3" t="s">
        <v>69</v>
      </c>
      <c r="AA1805" s="3" t="s">
        <v>71</v>
      </c>
      <c r="AB1805" s="3">
        <v>0</v>
      </c>
      <c r="AC1805" s="3" t="s">
        <v>71</v>
      </c>
      <c r="AD1805" s="6">
        <v>0</v>
      </c>
      <c r="AE1805" s="7"/>
      <c r="AF1805" s="7"/>
      <c r="AG1805" s="6">
        <f>Tabla4[[#This Row],[Tiempo Parada de Reloj]]+Tabla4[[#This Row],[Tiempo Autorizado por Telefonica (no Máximo)]]</f>
        <v>0</v>
      </c>
      <c r="AH1805" s="7">
        <f t="shared" ca="1" si="178"/>
        <v>1.3888888861401938E-3</v>
      </c>
      <c r="AI1805" s="8">
        <f t="shared" si="179"/>
        <v>0</v>
      </c>
      <c r="AJ1805" s="8">
        <f t="shared" ca="1" si="180"/>
        <v>3.3333333267364651E-2</v>
      </c>
      <c r="AK1805" s="3" t="s">
        <v>119</v>
      </c>
      <c r="AL1805" s="3" t="s">
        <v>70</v>
      </c>
      <c r="AM1805" s="3" t="s">
        <v>106</v>
      </c>
      <c r="AN1805" s="3" t="s">
        <v>106</v>
      </c>
      <c r="AO1805" s="3" t="s">
        <v>106</v>
      </c>
      <c r="AP1805" s="3" t="s">
        <v>106</v>
      </c>
      <c r="AQ1805" s="23">
        <v>45410.635416666664</v>
      </c>
      <c r="AR1805" s="3"/>
      <c r="AS1805" s="23"/>
      <c r="AT1805" s="23"/>
      <c r="AU1805" s="3" t="s">
        <v>121</v>
      </c>
      <c r="AV1805" s="3" t="s">
        <v>69</v>
      </c>
      <c r="AW1805" s="3" t="s">
        <v>69</v>
      </c>
      <c r="AX1805" s="3" t="s">
        <v>69</v>
      </c>
      <c r="AY1805" s="3" t="s">
        <v>69</v>
      </c>
      <c r="AZ1805" s="8" t="str">
        <f>+CONCATENATE("Reportan apertura en el enlace ",Tabla4[[#This Row],[Enlace]]," en el ",Tabla4[[#This Row],[Distancia óptica]]," ocasionado por ",Tabla4[[#This Row],[Causa del daño]])</f>
        <v>Reportan apertura en el enlace Bosconia - La Loma en el Km 58,4 desde Bosconia ocasionado por Visita Fallida</v>
      </c>
      <c r="BA1805" s="8" t="str">
        <f>+CONCATENATE("Para dar solución al incidente ",Tabla4[[#This Row],[Solución]])</f>
        <v>Para dar solución al incidente Se pierde gestion en el nodo de La Loma por falla de energia hilos continuos</v>
      </c>
      <c r="BB1805" s="3" t="str">
        <f>+_xlfn.CONCAT(Tabla4[[#This Row],[Causa Raiz]]," ",Tabla4[[#This Row],[Solución2]]," (",Tabla4[[#This Row],[Anillo]],"- Cabecera: ",Tabla4[[#This Row],[Cabecera]],"- Operador: ",Tabla4[[#This Row],[Operador]],")")</f>
        <v>Reportan apertura en el enlace Bosconia - La Loma en el Km 58,4 desde Bosconia ocasionado por Visita Fallida Para dar solución al incidente Se pierde gestion en el nodo de La Loma por falla de energia hilos continuos (NA- Cabecera: NA- Operador: Colombia Telecomunicaciones)</v>
      </c>
    </row>
    <row r="1806" spans="1:54" s="2" customFormat="1" ht="213.75">
      <c r="A1806" s="38">
        <f t="shared" si="177"/>
        <v>1805</v>
      </c>
      <c r="B1806" s="3">
        <v>8548882</v>
      </c>
      <c r="C1806" s="3" t="s">
        <v>54</v>
      </c>
      <c r="D1806" s="23">
        <v>45410.520833333336</v>
      </c>
      <c r="E1806" s="23">
        <v>45410.666666666664</v>
      </c>
      <c r="F1806" s="1">
        <f t="shared" ca="1" si="176"/>
        <v>0.14583333332848269</v>
      </c>
      <c r="G1806" s="3" t="s">
        <v>55</v>
      </c>
      <c r="H1806" s="41"/>
      <c r="I1806" s="40"/>
      <c r="J1806" s="5" t="s">
        <v>56</v>
      </c>
      <c r="K1806" s="3" t="s">
        <v>122</v>
      </c>
      <c r="L1806" s="9" t="s">
        <v>78</v>
      </c>
      <c r="M1806" s="3" t="s">
        <v>123</v>
      </c>
      <c r="N1806" s="3" t="s">
        <v>124</v>
      </c>
      <c r="O1806" s="3" t="s">
        <v>8461</v>
      </c>
      <c r="P1806" s="3" t="s">
        <v>8462</v>
      </c>
      <c r="Q1806" s="4" t="s">
        <v>8463</v>
      </c>
      <c r="R1806" s="3" t="s">
        <v>128</v>
      </c>
      <c r="S1806" s="3" t="s">
        <v>129</v>
      </c>
      <c r="T1806" s="3" t="s">
        <v>66</v>
      </c>
      <c r="U1806" s="3" t="s">
        <v>8464</v>
      </c>
      <c r="V1806" s="22" t="str">
        <f t="shared" si="181"/>
        <v>RLFO; Hora de aviso: 12:30 28/04/2024; Solución: se recupera  50 metros de reserva de F.O  de 8 hilos para ingresar a empalme existente.; Hora de solución: 16:00 28/04/2024; Causa: Vandalismo</v>
      </c>
      <c r="W1806" s="4" t="s">
        <v>3492</v>
      </c>
      <c r="X1806" s="3"/>
      <c r="Y1806" s="3"/>
      <c r="Z1806" s="3" t="s">
        <v>69</v>
      </c>
      <c r="AA1806" s="3" t="s">
        <v>70</v>
      </c>
      <c r="AB1806" s="3">
        <v>8548882</v>
      </c>
      <c r="AC1806" s="3" t="s">
        <v>71</v>
      </c>
      <c r="AD1806" s="6">
        <v>0</v>
      </c>
      <c r="AE1806" s="7"/>
      <c r="AF1806" s="7"/>
      <c r="AG1806" s="6">
        <f>Tabla4[[#This Row],[Tiempo Parada de Reloj]]+Tabla4[[#This Row],[Tiempo Autorizado por Telefonica (no Máximo)]]</f>
        <v>0</v>
      </c>
      <c r="AH1806" s="7">
        <f t="shared" ca="1" si="178"/>
        <v>0.14583333332848269</v>
      </c>
      <c r="AI1806" s="8">
        <f t="shared" si="179"/>
        <v>0</v>
      </c>
      <c r="AJ1806" s="8">
        <f t="shared" ca="1" si="180"/>
        <v>3.4999999998835847</v>
      </c>
      <c r="AK1806" s="3" t="s">
        <v>87</v>
      </c>
      <c r="AL1806" s="3" t="s">
        <v>70</v>
      </c>
      <c r="AM1806" s="3" t="s">
        <v>106</v>
      </c>
      <c r="AN1806" s="3" t="s">
        <v>106</v>
      </c>
      <c r="AO1806" s="3" t="s">
        <v>87</v>
      </c>
      <c r="AP1806" s="3" t="s">
        <v>87</v>
      </c>
      <c r="AQ1806" s="23">
        <v>45412.763194444444</v>
      </c>
      <c r="AR1806" s="3"/>
      <c r="AS1806" s="23"/>
      <c r="AT1806" s="23"/>
      <c r="AU1806" s="3" t="s">
        <v>133</v>
      </c>
      <c r="AV1806" s="3" t="s">
        <v>765</v>
      </c>
      <c r="AW1806" s="3" t="s">
        <v>1311</v>
      </c>
      <c r="AX1806" s="3">
        <v>10.787599999999999</v>
      </c>
      <c r="AY1806" s="3">
        <v>-74.754400000000004</v>
      </c>
      <c r="AZ1806" s="8" t="str">
        <f>+CONCATENATE("Reportan apertura en el enlace ",Tabla4[[#This Row],[Enlace]]," en el ",Tabla4[[#This Row],[Distancia óptica]]," ocasionado por ",Tabla4[[#This Row],[Causa del daño]])</f>
        <v>Reportan apertura en el enlace Mov. Sabanagrande - Mov. Santo tomas en el km 4,8 desde Santo tomas ocasionado por Vandalismo</v>
      </c>
      <c r="BA1806" s="8" t="str">
        <f>+CONCATENATE("Para dar solución al incidente ",Tabla4[[#This Row],[Solución]])</f>
        <v>Para dar solución al incidente se recupera  50 metros de reserva de F.O  de 8 hilos para ingresar a empalme existente.</v>
      </c>
      <c r="BB1806" s="3" t="str">
        <f>+_xlfn.CONCAT(Tabla4[[#This Row],[Causa Raiz]]," ",Tabla4[[#This Row],[Solución2]]," (",Tabla4[[#This Row],[Anillo]],"- Cabecera: ",Tabla4[[#This Row],[Cabecera]],"- Operador: ",Tabla4[[#This Row],[Operador]],")")</f>
        <v>Reportan apertura en el enlace Mov. Sabanagrande - Mov. Santo tomas en el km 4,8 desde Santo tomas ocasionado por Vandalismo Para dar solución al incidente se recupera  50 metros de reserva de F.O  de 8 hilos para ingresar a empalme existente. (UK- Cabecera: Santo Tomas- Operador: Colombia Telecomunicaciones)</v>
      </c>
    </row>
    <row r="1807" spans="1:54" s="2" customFormat="1" ht="199.5">
      <c r="A1807" s="38">
        <f t="shared" si="177"/>
        <v>1806</v>
      </c>
      <c r="B1807" s="3">
        <v>8550505</v>
      </c>
      <c r="C1807" s="3" t="s">
        <v>136</v>
      </c>
      <c r="D1807" s="23">
        <v>45410.708333333336</v>
      </c>
      <c r="E1807" s="23">
        <v>45411.708333333336</v>
      </c>
      <c r="F1807" s="1">
        <f t="shared" ca="1" si="176"/>
        <v>1</v>
      </c>
      <c r="G1807" s="3" t="s">
        <v>55</v>
      </c>
      <c r="H1807" s="41"/>
      <c r="I1807" s="40"/>
      <c r="J1807" s="5" t="s">
        <v>137</v>
      </c>
      <c r="K1807" s="3" t="s">
        <v>138</v>
      </c>
      <c r="L1807" s="9" t="s">
        <v>58</v>
      </c>
      <c r="M1807" s="3" t="s">
        <v>139</v>
      </c>
      <c r="N1807" s="3" t="s">
        <v>140</v>
      </c>
      <c r="O1807" s="3" t="s">
        <v>8465</v>
      </c>
      <c r="P1807" s="3" t="s">
        <v>8466</v>
      </c>
      <c r="Q1807" s="4" t="s">
        <v>8467</v>
      </c>
      <c r="R1807" s="3" t="s">
        <v>144</v>
      </c>
      <c r="S1807" s="3" t="s">
        <v>145</v>
      </c>
      <c r="T1807" s="3" t="s">
        <v>66</v>
      </c>
      <c r="U1807" s="3" t="s">
        <v>8468</v>
      </c>
      <c r="V1807" s="22" t="str">
        <f t="shared" si="181"/>
        <v>RBHFO; Hora de aviso: 17:00 28/04/2024; Solución: Para dar solucion se realiza un tendido de 350 mtrs y dos cajas de empalme de 48 hilos y uno de 8 hilos ; Hora de solución: 17:00 29/04/2024; Causa: Vandalismo</v>
      </c>
      <c r="W1807" s="4" t="s">
        <v>199</v>
      </c>
      <c r="X1807" s="3"/>
      <c r="Y1807" s="3"/>
      <c r="Z1807" s="3" t="s">
        <v>69</v>
      </c>
      <c r="AA1807" s="3" t="s">
        <v>70</v>
      </c>
      <c r="AB1807" s="3" t="s">
        <v>8469</v>
      </c>
      <c r="AC1807" s="3" t="s">
        <v>71</v>
      </c>
      <c r="AD1807" s="6">
        <v>0.45833333333333331</v>
      </c>
      <c r="AE1807" s="7"/>
      <c r="AF1807" s="7"/>
      <c r="AG1807" s="6">
        <f>Tabla4[[#This Row],[Tiempo Parada de Reloj]]+Tabla4[[#This Row],[Tiempo Autorizado por Telefonica (no Máximo)]]</f>
        <v>0.45833333333333331</v>
      </c>
      <c r="AH1807" s="7">
        <f t="shared" ca="1" si="178"/>
        <v>0.54166666666666674</v>
      </c>
      <c r="AI1807" s="8">
        <f t="shared" si="179"/>
        <v>11</v>
      </c>
      <c r="AJ1807" s="8">
        <f t="shared" ca="1" si="180"/>
        <v>13.000000000000002</v>
      </c>
      <c r="AK1807" s="3" t="s">
        <v>106</v>
      </c>
      <c r="AL1807" s="3" t="s">
        <v>70</v>
      </c>
      <c r="AM1807" s="3" t="s">
        <v>88</v>
      </c>
      <c r="AN1807" s="3" t="s">
        <v>120</v>
      </c>
      <c r="AO1807" s="3" t="s">
        <v>87</v>
      </c>
      <c r="AP1807" s="3" t="s">
        <v>87</v>
      </c>
      <c r="AQ1807" s="23">
        <v>45415.793055555558</v>
      </c>
      <c r="AR1807" s="3"/>
      <c r="AS1807" s="23"/>
      <c r="AT1807" s="23"/>
      <c r="AU1807" s="3" t="s">
        <v>481</v>
      </c>
      <c r="AV1807" s="3" t="s">
        <v>582</v>
      </c>
      <c r="AW1807" s="3" t="s">
        <v>2434</v>
      </c>
      <c r="AX1807" s="3">
        <v>3.419</v>
      </c>
      <c r="AY1807" s="3">
        <v>-76.489000000000004</v>
      </c>
      <c r="AZ1807" s="8" t="str">
        <f>+CONCATENATE("Reportan apertura en el enlace ",Tabla4[[#This Row],[Enlace]]," en el ",Tabla4[[#This Row],[Distancia óptica]]," ocasionado por ",Tabla4[[#This Row],[Causa del daño]])</f>
        <v>Reportan apertura en el enlace Mov. San Judas - Mov. Mojica en el km 1,6 desde Acopi  ocasionado por Vandalismo</v>
      </c>
      <c r="BA1807" s="8" t="str">
        <f>+CONCATENATE("Para dar solución al incidente ",Tabla4[[#This Row],[Solución]])</f>
        <v xml:space="preserve">Para dar solución al incidente Para dar solucion se realiza un tendido de 350 mtrs y dos cajas de empalme de 48 hilos y uno de 8 hilos </v>
      </c>
      <c r="BB1807" s="3" t="str">
        <f>+_xlfn.CONCAT(Tabla4[[#This Row],[Causa Raiz]]," ",Tabla4[[#This Row],[Solución2]]," (",Tabla4[[#This Row],[Anillo]],"- Cabecera: ",Tabla4[[#This Row],[Cabecera]],"- Operador: ",Tabla4[[#This Row],[Operador]],")")</f>
        <v>Reportan apertura en el enlace Mov. San Judas - Mov. Mojica en el km 1,6 desde Acopi  ocasionado por Vandalismo Para dar solución al incidente Para dar solucion se realiza un tendido de 350 mtrs y dos cajas de empalme de 48 hilos y uno de 8 hilos  (Anillo Nuevo Tequendama- Cabecera: Tequendama- Operador: Infraco)</v>
      </c>
    </row>
    <row r="1808" spans="1:54" s="2" customFormat="1" ht="199.5">
      <c r="A1808" s="38">
        <f t="shared" si="177"/>
        <v>1807</v>
      </c>
      <c r="B1808" s="3">
        <v>8550545</v>
      </c>
      <c r="C1808" s="3" t="s">
        <v>163</v>
      </c>
      <c r="D1808" s="23">
        <v>45410.708333333336</v>
      </c>
      <c r="E1808" s="23">
        <v>45410.802083333336</v>
      </c>
      <c r="F1808" s="1">
        <f t="shared" ca="1" si="176"/>
        <v>9.375E-2</v>
      </c>
      <c r="G1808" s="3" t="s">
        <v>55</v>
      </c>
      <c r="H1808" s="41"/>
      <c r="I1808" s="40"/>
      <c r="J1808" s="5" t="s">
        <v>56</v>
      </c>
      <c r="K1808" s="3" t="s">
        <v>122</v>
      </c>
      <c r="L1808" s="9" t="s">
        <v>58</v>
      </c>
      <c r="M1808" s="3" t="s">
        <v>123</v>
      </c>
      <c r="N1808" s="3" t="s">
        <v>124</v>
      </c>
      <c r="O1808" s="3" t="s">
        <v>599</v>
      </c>
      <c r="P1808" s="3" t="s">
        <v>8470</v>
      </c>
      <c r="Q1808" s="4" t="s">
        <v>8471</v>
      </c>
      <c r="R1808" s="3" t="s">
        <v>128</v>
      </c>
      <c r="S1808" s="3" t="s">
        <v>129</v>
      </c>
      <c r="T1808" s="3" t="s">
        <v>256</v>
      </c>
      <c r="U1808" s="3" t="s">
        <v>8472</v>
      </c>
      <c r="V1808" s="22" t="str">
        <f t="shared" si="181"/>
        <v>RDFO; Hora de aviso: 17:00 28/04/2024; Solución: se re fusiona hilo de Rx Victoria en empalme ubicado en el lugar de la medida ; Hora de solución: 19:15 28/04/2024; Causa: Falla de Empalme de FiOp</v>
      </c>
      <c r="W1808" s="4" t="s">
        <v>3492</v>
      </c>
      <c r="X1808" s="3"/>
      <c r="Y1808" s="3"/>
      <c r="Z1808" s="3" t="s">
        <v>69</v>
      </c>
      <c r="AA1808" s="3" t="s">
        <v>71</v>
      </c>
      <c r="AB1808" s="3">
        <v>0</v>
      </c>
      <c r="AC1808" s="3" t="s">
        <v>71</v>
      </c>
      <c r="AD1808" s="6">
        <v>0</v>
      </c>
      <c r="AE1808" s="7"/>
      <c r="AF1808" s="7"/>
      <c r="AG1808" s="6">
        <f>Tabla4[[#This Row],[Tiempo Parada de Reloj]]+Tabla4[[#This Row],[Tiempo Autorizado por Telefonica (no Máximo)]]</f>
        <v>0</v>
      </c>
      <c r="AH1808" s="7">
        <f t="shared" ca="1" si="178"/>
        <v>9.375E-2</v>
      </c>
      <c r="AI1808" s="8">
        <f t="shared" si="179"/>
        <v>0</v>
      </c>
      <c r="AJ1808" s="8">
        <f t="shared" ca="1" si="180"/>
        <v>2.25</v>
      </c>
      <c r="AK1808" s="3" t="s">
        <v>106</v>
      </c>
      <c r="AL1808" s="3" t="s">
        <v>71</v>
      </c>
      <c r="AM1808" s="3" t="s">
        <v>87</v>
      </c>
      <c r="AN1808" s="3" t="s">
        <v>87</v>
      </c>
      <c r="AO1808" s="3" t="s">
        <v>87</v>
      </c>
      <c r="AP1808" s="3" t="s">
        <v>87</v>
      </c>
      <c r="AQ1808" s="23">
        <v>45412.838888888888</v>
      </c>
      <c r="AR1808" s="3"/>
      <c r="AS1808" s="23"/>
      <c r="AT1808" s="23"/>
      <c r="AU1808" s="3" t="s">
        <v>133</v>
      </c>
      <c r="AV1808" s="3" t="s">
        <v>1117</v>
      </c>
      <c r="AW1808" s="3" t="s">
        <v>370</v>
      </c>
      <c r="AX1808" s="3">
        <v>10.7872</v>
      </c>
      <c r="AY1808" s="3">
        <v>-74.754900000000006</v>
      </c>
      <c r="AZ1808" s="8" t="str">
        <f>+CONCATENATE("Reportan apertura en el enlace ",Tabla4[[#This Row],[Enlace]]," en el ",Tabla4[[#This Row],[Distancia óptica]]," ocasionado por ",Tabla4[[#This Row],[Causa del daño]])</f>
        <v>Reportan apertura en el enlace Victoria - Santo Tomás en el km 30 desde Victoria  ocasionado por Falla de Empalme de FiOp</v>
      </c>
      <c r="BA1808" s="8" t="str">
        <f>+CONCATENATE("Para dar solución al incidente ",Tabla4[[#This Row],[Solución]])</f>
        <v xml:space="preserve">Para dar solución al incidente se re fusiona hilo de Rx Victoria en empalme ubicado en el lugar de la medida </v>
      </c>
      <c r="BB1808" s="3" t="str">
        <f>+_xlfn.CONCAT(Tabla4[[#This Row],[Causa Raiz]]," ",Tabla4[[#This Row],[Solución2]]," (",Tabla4[[#This Row],[Anillo]],"- Cabecera: ",Tabla4[[#This Row],[Cabecera]],"- Operador: ",Tabla4[[#This Row],[Operador]],")")</f>
        <v>Reportan apertura en el enlace Victoria - Santo Tomás en el km 30 desde Victoria  ocasionado por Falla de Empalme de FiOp Para dar solución al incidente se re fusiona hilo de Rx Victoria en empalme ubicado en el lugar de la medida  (lineal- Cabecera: Victoria - Operador: Colombia Telecomunicaciones)</v>
      </c>
    </row>
    <row r="1809" spans="1:54" s="2" customFormat="1" ht="199.5">
      <c r="A1809" s="38">
        <f t="shared" si="177"/>
        <v>1808</v>
      </c>
      <c r="B1809" s="3">
        <v>8551107</v>
      </c>
      <c r="C1809" s="3" t="s">
        <v>54</v>
      </c>
      <c r="D1809" s="23">
        <v>45410.90625</v>
      </c>
      <c r="E1809" s="23">
        <v>45411.063888888886</v>
      </c>
      <c r="F1809" s="1">
        <f t="shared" ca="1" si="176"/>
        <v>0.15763888888614019</v>
      </c>
      <c r="G1809" s="3" t="s">
        <v>55</v>
      </c>
      <c r="H1809" s="41"/>
      <c r="I1809" s="40"/>
      <c r="J1809" s="5" t="s">
        <v>56</v>
      </c>
      <c r="K1809" s="3" t="s">
        <v>359</v>
      </c>
      <c r="L1809" s="9" t="s">
        <v>58</v>
      </c>
      <c r="M1809" s="3" t="s">
        <v>360</v>
      </c>
      <c r="N1809" s="3" t="s">
        <v>418</v>
      </c>
      <c r="O1809" s="3" t="s">
        <v>5050</v>
      </c>
      <c r="P1809" s="3" t="s">
        <v>8473</v>
      </c>
      <c r="Q1809" s="4" t="s">
        <v>8474</v>
      </c>
      <c r="R1809" s="3" t="s">
        <v>365</v>
      </c>
      <c r="S1809" s="3" t="s">
        <v>366</v>
      </c>
      <c r="T1809" s="3" t="s">
        <v>66</v>
      </c>
      <c r="U1809" s="3" t="s">
        <v>8475</v>
      </c>
      <c r="V1809" s="22" t="str">
        <f t="shared" si="181"/>
        <v>RLFO; Hora de aviso: 21:45 28/04/2024; Solución: se recupera 30 metros de reserva de fo de 144 hilos y crear empalme nuevo de 144 hilos; Hora de solución: 1:32 29/04/2024; Causa: Vandalismo</v>
      </c>
      <c r="W1809" s="4" t="s">
        <v>368</v>
      </c>
      <c r="X1809" s="3"/>
      <c r="Y1809" s="3"/>
      <c r="Z1809" s="3" t="s">
        <v>69</v>
      </c>
      <c r="AA1809" s="3" t="s">
        <v>71</v>
      </c>
      <c r="AB1809" s="3">
        <v>0</v>
      </c>
      <c r="AC1809" s="3" t="s">
        <v>71</v>
      </c>
      <c r="AD1809" s="6">
        <v>0</v>
      </c>
      <c r="AE1809" s="7"/>
      <c r="AF1809" s="7"/>
      <c r="AG1809" s="6">
        <f>Tabla4[[#This Row],[Tiempo Parada de Reloj]]+Tabla4[[#This Row],[Tiempo Autorizado por Telefonica (no Máximo)]]</f>
        <v>0</v>
      </c>
      <c r="AH1809" s="7">
        <f t="shared" ca="1" si="178"/>
        <v>0.15763888888614019</v>
      </c>
      <c r="AI1809" s="8">
        <f t="shared" si="179"/>
        <v>0</v>
      </c>
      <c r="AJ1809" s="8">
        <f t="shared" ca="1" si="180"/>
        <v>3.7833333332673647</v>
      </c>
      <c r="AK1809" s="3" t="s">
        <v>106</v>
      </c>
      <c r="AL1809" s="3" t="s">
        <v>70</v>
      </c>
      <c r="AM1809" s="3" t="s">
        <v>88</v>
      </c>
      <c r="AN1809" s="3" t="s">
        <v>88</v>
      </c>
      <c r="AO1809" s="3" t="s">
        <v>88</v>
      </c>
      <c r="AP1809" s="3" t="s">
        <v>88</v>
      </c>
      <c r="AQ1809" s="23">
        <v>45411.298611111109</v>
      </c>
      <c r="AR1809" s="3"/>
      <c r="AS1809" s="23"/>
      <c r="AT1809" s="23"/>
      <c r="AU1809" s="3" t="s">
        <v>424</v>
      </c>
      <c r="AV1809" s="3" t="s">
        <v>418</v>
      </c>
      <c r="AW1809" s="3" t="s">
        <v>307</v>
      </c>
      <c r="AX1809" s="3">
        <v>6.3385100000000003</v>
      </c>
      <c r="AY1809" s="3">
        <v>-75.540679999999995</v>
      </c>
      <c r="AZ1809" s="8" t="str">
        <f>+CONCATENATE("Reportan apertura en el enlace ",Tabla4[[#This Row],[Enlace]]," en el ",Tabla4[[#This Row],[Distancia óptica]]," ocasionado por ",Tabla4[[#This Row],[Causa del daño]])</f>
        <v>Reportan apertura en el enlace Bello - Aranjuez en el km 2,6 desde Bello  ocasionado por Vandalismo</v>
      </c>
      <c r="BA1809" s="8" t="str">
        <f>+CONCATENATE("Para dar solución al incidente ",Tabla4[[#This Row],[Solución]])</f>
        <v>Para dar solución al incidente se recupera 30 metros de reserva de fo de 144 hilos y crear empalme nuevo de 144 hilos</v>
      </c>
      <c r="BB1809" s="3" t="str">
        <f>+_xlfn.CONCAT(Tabla4[[#This Row],[Causa Raiz]]," ",Tabla4[[#This Row],[Solución2]]," (",Tabla4[[#This Row],[Anillo]],"- Cabecera: ",Tabla4[[#This Row],[Cabecera]],"- Operador: ",Tabla4[[#This Row],[Operador]],")")</f>
        <v>Reportan apertura en el enlace Bello - Aranjuez en el km 2,6 desde Bello  ocasionado por Vandalismo Para dar solución al incidente se recupera 30 metros de reserva de fo de 144 hilos y crear empalme nuevo de 144 hilos (LINEAL- Cabecera: BELLO- Operador: Colombia Telecomunicaciones)</v>
      </c>
    </row>
    <row r="1810" spans="1:54" s="2" customFormat="1" ht="199.5">
      <c r="A1810" s="38">
        <f t="shared" si="177"/>
        <v>1809</v>
      </c>
      <c r="B1810" s="3">
        <v>8574341</v>
      </c>
      <c r="C1810" s="3" t="s">
        <v>54</v>
      </c>
      <c r="D1810" s="23">
        <v>45411.75</v>
      </c>
      <c r="E1810" s="23">
        <v>45412.541666666664</v>
      </c>
      <c r="F1810" s="1">
        <f t="shared" ref="F1810:F1873" ca="1" si="182">IF(ISBLANK(E1810),IF(ISBLANK(D1810),0,NOW()-D1810),E1810-D1810)</f>
        <v>0.79166666666424135</v>
      </c>
      <c r="G1810" s="3" t="s">
        <v>55</v>
      </c>
      <c r="H1810" s="41"/>
      <c r="I1810" s="40"/>
      <c r="J1810" s="5" t="s">
        <v>56</v>
      </c>
      <c r="K1810" s="3" t="s">
        <v>122</v>
      </c>
      <c r="L1810" s="9" t="s">
        <v>78</v>
      </c>
      <c r="M1810" s="3" t="s">
        <v>185</v>
      </c>
      <c r="N1810" s="3" t="s">
        <v>186</v>
      </c>
      <c r="O1810" s="3" t="s">
        <v>8476</v>
      </c>
      <c r="P1810" s="3" t="s">
        <v>8477</v>
      </c>
      <c r="Q1810" s="4" t="s">
        <v>8478</v>
      </c>
      <c r="R1810" s="3" t="s">
        <v>189</v>
      </c>
      <c r="S1810" s="3" t="s">
        <v>129</v>
      </c>
      <c r="T1810" s="9" t="s">
        <v>211</v>
      </c>
      <c r="U1810" s="3" t="s">
        <v>8479</v>
      </c>
      <c r="V1810" s="22" t="str">
        <f t="shared" si="181"/>
        <v>RLFO; Hora de aviso: 18:00 29/04/2024; Solución: se realizo un tendido de 60 mts de cable de 24 hilos y se realizaron 2 empalmes  de 24 hilos; Hora de solución: 13:00 30/04/2024; Causa: Podas</v>
      </c>
      <c r="W1810" s="4" t="s">
        <v>191</v>
      </c>
      <c r="X1810" s="3"/>
      <c r="Y1810" s="3"/>
      <c r="Z1810" s="3"/>
      <c r="AA1810" s="3" t="s">
        <v>70</v>
      </c>
      <c r="AB1810" s="3" t="s">
        <v>8480</v>
      </c>
      <c r="AC1810" s="3" t="s">
        <v>71</v>
      </c>
      <c r="AD1810" s="6">
        <v>0.625</v>
      </c>
      <c r="AE1810" s="7"/>
      <c r="AF1810" s="7"/>
      <c r="AG1810" s="6">
        <f>Tabla4[[#This Row],[Tiempo Parada de Reloj]]+Tabla4[[#This Row],[Tiempo Autorizado por Telefonica (no Máximo)]]</f>
        <v>0.625</v>
      </c>
      <c r="AH1810" s="7">
        <f t="shared" ca="1" si="178"/>
        <v>0.16666666666424135</v>
      </c>
      <c r="AI1810" s="8">
        <f t="shared" si="179"/>
        <v>15</v>
      </c>
      <c r="AJ1810" s="8">
        <f t="shared" ca="1" si="180"/>
        <v>3.9999999999417923</v>
      </c>
      <c r="AK1810" s="3" t="s">
        <v>1349</v>
      </c>
      <c r="AL1810" s="3" t="s">
        <v>71</v>
      </c>
      <c r="AM1810" s="3" t="s">
        <v>69</v>
      </c>
      <c r="AN1810" s="3" t="s">
        <v>1349</v>
      </c>
      <c r="AO1810" s="3" t="s">
        <v>87</v>
      </c>
      <c r="AP1810" s="3" t="s">
        <v>87</v>
      </c>
      <c r="AQ1810" s="23">
        <v>45418.847222222219</v>
      </c>
      <c r="AR1810" s="3"/>
      <c r="AS1810" s="23"/>
      <c r="AT1810" s="23"/>
      <c r="AU1810" s="3" t="s">
        <v>192</v>
      </c>
      <c r="AV1810" s="3" t="s">
        <v>2776</v>
      </c>
      <c r="AW1810" s="3" t="s">
        <v>307</v>
      </c>
      <c r="AX1810" s="3">
        <v>12.524027</v>
      </c>
      <c r="AY1810" s="3">
        <v>-81.728921</v>
      </c>
      <c r="AZ1810" s="8" t="str">
        <f>+CONCATENATE("Reportan apertura en el enlace ",Tabla4[[#This Row],[Enlace]]," en el ",Tabla4[[#This Row],[Distancia óptica]]," ocasionado por ",Tabla4[[#This Row],[Causa del daño]])</f>
        <v>Reportan apertura en el enlace Mov. San Luis-Mov El Cove en el Km 1,9 desde san luis  ocasionado por Podas</v>
      </c>
      <c r="BA1810" s="8" t="str">
        <f>+CONCATENATE("Para dar solución al incidente ",Tabla4[[#This Row],[Solución]])</f>
        <v>Para dar solución al incidente se realizo un tendido de 60 mts de cable de 24 hilos y se realizaron 2 empalmes  de 24 hilos</v>
      </c>
      <c r="BB1810" s="3" t="str">
        <f>+_xlfn.CONCAT(Tabla4[[#This Row],[Causa Raiz]]," ",Tabla4[[#This Row],[Solución2]]," (",Tabla4[[#This Row],[Anillo]],"- Cabecera: ",Tabla4[[#This Row],[Cabecera]],"- Operador: ",Tabla4[[#This Row],[Operador]],")")</f>
        <v>Reportan apertura en el enlace Mov. San Luis-Mov El Cove en el Km 1,9 desde san luis  ocasionado por Podas Para dar solución al incidente se realizo un tendido de 60 mts de cable de 24 hilos y se realizaron 2 empalmes  de 24 hilos (LINEAL- Cabecera: CENTRO - Operador: Colombia Telecomunicaciones)</v>
      </c>
    </row>
    <row r="1811" spans="1:54" s="2" customFormat="1" ht="185.25">
      <c r="A1811" s="38">
        <f t="shared" si="177"/>
        <v>1810</v>
      </c>
      <c r="B1811" s="3">
        <v>8551435</v>
      </c>
      <c r="C1811" s="3" t="s">
        <v>54</v>
      </c>
      <c r="D1811" s="23">
        <v>45411.055555555555</v>
      </c>
      <c r="E1811" s="23">
        <v>45413.649305555555</v>
      </c>
      <c r="F1811" s="1">
        <f t="shared" ca="1" si="182"/>
        <v>2.59375</v>
      </c>
      <c r="G1811" s="3" t="s">
        <v>55</v>
      </c>
      <c r="H1811" s="41"/>
      <c r="I1811" s="40"/>
      <c r="J1811" s="5" t="s">
        <v>56</v>
      </c>
      <c r="K1811" s="3" t="s">
        <v>77</v>
      </c>
      <c r="L1811" s="9" t="s">
        <v>58</v>
      </c>
      <c r="M1811" s="3" t="s">
        <v>283</v>
      </c>
      <c r="N1811" s="3" t="s">
        <v>284</v>
      </c>
      <c r="O1811" s="3" t="s">
        <v>1127</v>
      </c>
      <c r="P1811" s="3" t="s">
        <v>8481</v>
      </c>
      <c r="Q1811" s="4" t="s">
        <v>8482</v>
      </c>
      <c r="R1811" s="3" t="s">
        <v>796</v>
      </c>
      <c r="S1811" s="3" t="s">
        <v>289</v>
      </c>
      <c r="T1811" s="3" t="s">
        <v>66</v>
      </c>
      <c r="U1811" s="3" t="s">
        <v>8483</v>
      </c>
      <c r="V1811" s="22" t="str">
        <f t="shared" si="181"/>
        <v>RLFO; Hora de aviso: 1:20 29/04/2024; Solución: Para dar solucion se realiza un tendido de 100 mtrs y dos cajas de empalme de 24 hilos ; Hora de solución: 15:35 01/05/2024; Causa: Vandalismo</v>
      </c>
      <c r="W1811" s="4" t="s">
        <v>160</v>
      </c>
      <c r="X1811" s="3"/>
      <c r="Y1811" s="3"/>
      <c r="Z1811" s="3" t="s">
        <v>69</v>
      </c>
      <c r="AA1811" s="3" t="s">
        <v>70</v>
      </c>
      <c r="AB1811" s="3">
        <v>8551435</v>
      </c>
      <c r="AC1811" s="3" t="s">
        <v>71</v>
      </c>
      <c r="AD1811" s="6">
        <v>1.8125</v>
      </c>
      <c r="AE1811" s="7"/>
      <c r="AF1811" s="7"/>
      <c r="AG1811" s="6">
        <f>Tabla4[[#This Row],[Tiempo Parada de Reloj]]+Tabla4[[#This Row],[Tiempo Autorizado por Telefonica (no Máximo)]]</f>
        <v>1.8125</v>
      </c>
      <c r="AH1811" s="7">
        <f t="shared" ca="1" si="178"/>
        <v>0.78125</v>
      </c>
      <c r="AI1811" s="8">
        <f t="shared" si="179"/>
        <v>43.5</v>
      </c>
      <c r="AJ1811" s="8">
        <f t="shared" ca="1" si="180"/>
        <v>18.75</v>
      </c>
      <c r="AK1811" s="3" t="s">
        <v>88</v>
      </c>
      <c r="AL1811" s="3" t="s">
        <v>70</v>
      </c>
      <c r="AM1811" s="3" t="s">
        <v>119</v>
      </c>
      <c r="AN1811" s="3" t="s">
        <v>120</v>
      </c>
      <c r="AO1811" s="3" t="s">
        <v>87</v>
      </c>
      <c r="AP1811" s="3" t="s">
        <v>87</v>
      </c>
      <c r="AQ1811" s="23">
        <v>45415.684027777781</v>
      </c>
      <c r="AR1811" s="3"/>
      <c r="AS1811" s="23"/>
      <c r="AT1811" s="23"/>
      <c r="AU1811" s="3" t="s">
        <v>404</v>
      </c>
      <c r="AV1811" s="3" t="s">
        <v>2007</v>
      </c>
      <c r="AW1811" s="3" t="s">
        <v>307</v>
      </c>
      <c r="AX1811" s="3">
        <v>4.5339999999999998</v>
      </c>
      <c r="AY1811" s="3">
        <v>-75.679699999999997</v>
      </c>
      <c r="AZ1811" s="8" t="str">
        <f>+CONCATENATE("Reportan apertura en el enlace ",Tabla4[[#This Row],[Enlace]]," en el ",Tabla4[[#This Row],[Distancia óptica]]," ocasionado por ",Tabla4[[#This Row],[Causa del daño]])</f>
        <v>Reportan apertura en el enlace Armenia Galan - El Carmen en el Km 7,3 desde Galan ocasionado por Vandalismo</v>
      </c>
      <c r="BA1811" s="8" t="str">
        <f>+CONCATENATE("Para dar solución al incidente ",Tabla4[[#This Row],[Solución]])</f>
        <v xml:space="preserve">Para dar solución al incidente Para dar solucion se realiza un tendido de 100 mtrs y dos cajas de empalme de 24 hilos </v>
      </c>
      <c r="BB1811" s="3" t="str">
        <f>+_xlfn.CONCAT(Tabla4[[#This Row],[Causa Raiz]]," ",Tabla4[[#This Row],[Solución2]]," (",Tabla4[[#This Row],[Anillo]],"- Cabecera: ",Tabla4[[#This Row],[Cabecera]],"- Operador: ",Tabla4[[#This Row],[Operador]],")")</f>
        <v>Reportan apertura en el enlace Armenia Galan - El Carmen en el Km 7,3 desde Galan ocasionado por Vandalismo Para dar solución al incidente Para dar solucion se realiza un tendido de 100 mtrs y dos cajas de empalme de 24 hilos  (LINEAL- Cabecera: Galan- Operador: Colombia Telecomunicaciones)</v>
      </c>
    </row>
    <row r="1812" spans="1:54" s="2" customFormat="1" ht="199.5">
      <c r="A1812" s="38">
        <f t="shared" si="177"/>
        <v>1811</v>
      </c>
      <c r="B1812" s="3">
        <v>8551663</v>
      </c>
      <c r="C1812" s="3" t="s">
        <v>54</v>
      </c>
      <c r="D1812" s="23">
        <v>45411.375</v>
      </c>
      <c r="E1812" s="23">
        <v>45411.479166666664</v>
      </c>
      <c r="F1812" s="1">
        <f t="shared" ca="1" si="182"/>
        <v>0.10416666666424135</v>
      </c>
      <c r="G1812" s="3" t="s">
        <v>55</v>
      </c>
      <c r="H1812" s="41"/>
      <c r="I1812" s="40"/>
      <c r="J1812" s="5" t="s">
        <v>56</v>
      </c>
      <c r="K1812" s="3" t="s">
        <v>93</v>
      </c>
      <c r="L1812" s="9" t="s">
        <v>78</v>
      </c>
      <c r="M1812" s="3" t="s">
        <v>59</v>
      </c>
      <c r="N1812" s="3" t="s">
        <v>60</v>
      </c>
      <c r="O1812" s="3" t="s">
        <v>8484</v>
      </c>
      <c r="P1812" s="3" t="s">
        <v>8485</v>
      </c>
      <c r="Q1812" s="4" t="s">
        <v>8486</v>
      </c>
      <c r="R1812" s="3" t="s">
        <v>4664</v>
      </c>
      <c r="S1812" s="3" t="s">
        <v>65</v>
      </c>
      <c r="T1812" s="3" t="s">
        <v>66</v>
      </c>
      <c r="U1812" s="3" t="s">
        <v>8487</v>
      </c>
      <c r="V1812" s="22" t="str">
        <f t="shared" si="181"/>
        <v>RLFO; Hora de aviso: 9:00 29/04/2024; Solución: Para dar solucion se recupera reserva y se rehace caja de empalme de continuidad de 8 hilos ; Hora de solución: 11:30 29/04/2024; Causa: Vandalismo</v>
      </c>
      <c r="W1812" s="4" t="s">
        <v>68</v>
      </c>
      <c r="X1812" s="3"/>
      <c r="Y1812" s="3"/>
      <c r="Z1812" s="3" t="s">
        <v>69</v>
      </c>
      <c r="AA1812" s="3" t="s">
        <v>70</v>
      </c>
      <c r="AB1812" s="3">
        <v>8551663</v>
      </c>
      <c r="AC1812" s="3" t="s">
        <v>71</v>
      </c>
      <c r="AD1812" s="6">
        <v>0</v>
      </c>
      <c r="AE1812" s="7"/>
      <c r="AF1812" s="7"/>
      <c r="AG1812" s="6">
        <f>Tabla4[[#This Row],[Tiempo Parada de Reloj]]+Tabla4[[#This Row],[Tiempo Autorizado por Telefonica (no Máximo)]]</f>
        <v>0</v>
      </c>
      <c r="AH1812" s="7">
        <f t="shared" ca="1" si="178"/>
        <v>0.10416666666424135</v>
      </c>
      <c r="AI1812" s="8">
        <f t="shared" si="179"/>
        <v>0</v>
      </c>
      <c r="AJ1812" s="8">
        <f t="shared" ca="1" si="180"/>
        <v>2.4999999999417923</v>
      </c>
      <c r="AK1812" s="3" t="s">
        <v>119</v>
      </c>
      <c r="AL1812" s="3" t="s">
        <v>71</v>
      </c>
      <c r="AM1812" s="3" t="s">
        <v>87</v>
      </c>
      <c r="AN1812" s="3" t="s">
        <v>87</v>
      </c>
      <c r="AO1812" s="3" t="s">
        <v>87</v>
      </c>
      <c r="AP1812" s="3" t="s">
        <v>87</v>
      </c>
      <c r="AQ1812" s="23">
        <v>45412.383333333331</v>
      </c>
      <c r="AR1812" s="3"/>
      <c r="AS1812" s="23"/>
      <c r="AT1812" s="23"/>
      <c r="AU1812" s="3" t="s">
        <v>100</v>
      </c>
      <c r="AV1812" s="3" t="s">
        <v>8488</v>
      </c>
      <c r="AW1812" s="3" t="s">
        <v>1951</v>
      </c>
      <c r="AX1812" s="3">
        <v>4.6018299999999996</v>
      </c>
      <c r="AY1812" s="3">
        <v>-74.086299999999994</v>
      </c>
      <c r="AZ1812" s="8" t="str">
        <f>+CONCATENATE("Reportan apertura en el enlace ",Tabla4[[#This Row],[Enlace]]," en el ",Tabla4[[#This Row],[Distancia óptica]]," ocasionado por ",Tabla4[[#This Row],[Causa del daño]])</f>
        <v>Reportan apertura en el enlace Mov.Bellas Artes - Mov.La Playa en el Km 0,1 desde la playa ocasionado por Vandalismo</v>
      </c>
      <c r="BA1812" s="8" t="str">
        <f>+CONCATENATE("Para dar solución al incidente ",Tabla4[[#This Row],[Solución]])</f>
        <v xml:space="preserve">Para dar solución al incidente Para dar solucion se recupera reserva y se rehace caja de empalme de continuidad de 8 hilos </v>
      </c>
      <c r="BB1812" s="3" t="str">
        <f>+_xlfn.CONCAT(Tabla4[[#This Row],[Causa Raiz]]," ",Tabla4[[#This Row],[Solución2]]," (",Tabla4[[#This Row],[Anillo]],"- Cabecera: ",Tabla4[[#This Row],[Cabecera]],"- Operador: ",Tabla4[[#This Row],[Operador]],")")</f>
        <v>Reportan apertura en el enlace Mov.Bellas Artes - Mov.La Playa en el Km 0,1 desde la playa ocasionado por Vandalismo Para dar solución al incidente Para dar solucion se recupera reserva y se rehace caja de empalme de continuidad de 8 hilos  (uk- Cabecera: PLAYA - Operador: Colombia Telecomunicaciones)</v>
      </c>
    </row>
    <row r="1813" spans="1:54" s="2" customFormat="1" ht="171">
      <c r="A1813" s="38">
        <f t="shared" si="177"/>
        <v>1812</v>
      </c>
      <c r="B1813" s="3">
        <v>8552231</v>
      </c>
      <c r="C1813" s="3" t="s">
        <v>136</v>
      </c>
      <c r="D1813" s="23">
        <v>45411.375</v>
      </c>
      <c r="E1813" s="23">
        <v>45411.613888888889</v>
      </c>
      <c r="F1813" s="1">
        <f t="shared" ca="1" si="182"/>
        <v>0.23888888888905058</v>
      </c>
      <c r="G1813" s="3" t="s">
        <v>55</v>
      </c>
      <c r="H1813" s="41"/>
      <c r="I1813" s="40"/>
      <c r="J1813" s="5" t="s">
        <v>137</v>
      </c>
      <c r="K1813" s="3" t="s">
        <v>57</v>
      </c>
      <c r="L1813" s="9" t="s">
        <v>58</v>
      </c>
      <c r="M1813" s="3" t="s">
        <v>59</v>
      </c>
      <c r="N1813" s="3" t="s">
        <v>60</v>
      </c>
      <c r="O1813" s="3" t="s">
        <v>8489</v>
      </c>
      <c r="P1813" s="3" t="s">
        <v>8490</v>
      </c>
      <c r="Q1813" s="4" t="s">
        <v>8491</v>
      </c>
      <c r="R1813" s="3" t="s">
        <v>947</v>
      </c>
      <c r="S1813" s="3" t="s">
        <v>65</v>
      </c>
      <c r="T1813" s="3" t="s">
        <v>66</v>
      </c>
      <c r="U1813" s="3" t="s">
        <v>8492</v>
      </c>
      <c r="V1813" s="22" t="str">
        <f t="shared" si="181"/>
        <v>RBHFO; Hora de aviso: 9:00 29/04/2024; Solución: Para dar solucion se corre reserva de 100 mtrs y una caja de empalme de 48 hilos ; Hora de solución: 14:44 29/04/2024; Causa: Vandalismo</v>
      </c>
      <c r="W1813" s="4" t="s">
        <v>68</v>
      </c>
      <c r="X1813" s="3"/>
      <c r="Y1813" s="3"/>
      <c r="Z1813" s="3" t="s">
        <v>69</v>
      </c>
      <c r="AA1813" s="3" t="s">
        <v>71</v>
      </c>
      <c r="AB1813" s="3">
        <v>0</v>
      </c>
      <c r="AC1813" s="3" t="s">
        <v>71</v>
      </c>
      <c r="AD1813" s="6">
        <v>7.2916666666666671E-2</v>
      </c>
      <c r="AE1813" s="7"/>
      <c r="AF1813" s="7"/>
      <c r="AG1813" s="6">
        <f>Tabla4[[#This Row],[Tiempo Parada de Reloj]]+Tabla4[[#This Row],[Tiempo Autorizado por Telefonica (no Máximo)]]</f>
        <v>7.2916666666666671E-2</v>
      </c>
      <c r="AH1813" s="7">
        <f t="shared" ca="1" si="178"/>
        <v>0.16597222222238389</v>
      </c>
      <c r="AI1813" s="8">
        <f t="shared" si="179"/>
        <v>1.75</v>
      </c>
      <c r="AJ1813" s="8">
        <f t="shared" ca="1" si="180"/>
        <v>3.9833333333372134</v>
      </c>
      <c r="AK1813" s="3" t="s">
        <v>87</v>
      </c>
      <c r="AL1813" s="3" t="s">
        <v>70</v>
      </c>
      <c r="AM1813" s="3" t="s">
        <v>120</v>
      </c>
      <c r="AN1813" s="3" t="s">
        <v>120</v>
      </c>
      <c r="AO1813" s="3" t="s">
        <v>87</v>
      </c>
      <c r="AP1813" s="3" t="s">
        <v>87</v>
      </c>
      <c r="AQ1813" s="23">
        <v>45412.606249999997</v>
      </c>
      <c r="AR1813" s="3"/>
      <c r="AS1813" s="23"/>
      <c r="AT1813" s="23"/>
      <c r="AU1813" s="3" t="s">
        <v>89</v>
      </c>
      <c r="AV1813" s="3" t="s">
        <v>757</v>
      </c>
      <c r="AW1813" s="3" t="s">
        <v>474</v>
      </c>
      <c r="AX1813" s="3">
        <v>4.6328300000000002</v>
      </c>
      <c r="AY1813" s="3">
        <v>-74.171369999999996</v>
      </c>
      <c r="AZ1813" s="8" t="str">
        <f>+CONCATENATE("Reportan apertura en el enlace ",Tabla4[[#This Row],[Enlace]]," en el ",Tabla4[[#This Row],[Distancia óptica]]," ocasionado por ",Tabla4[[#This Row],[Causa del daño]])</f>
        <v>Reportan apertura en el enlace CG3 - CG2 en el Km 3,8 desde cg9 ocasionado por Vandalismo</v>
      </c>
      <c r="BA1813" s="8" t="str">
        <f>+CONCATENATE("Para dar solución al incidente ",Tabla4[[#This Row],[Solución]])</f>
        <v xml:space="preserve">Para dar solución al incidente Para dar solucion se corre reserva de 100 mtrs y una caja de empalme de 48 hilos </v>
      </c>
      <c r="BB1813" s="3" t="str">
        <f>+_xlfn.CONCAT(Tabla4[[#This Row],[Causa Raiz]]," ",Tabla4[[#This Row],[Solución2]]," (",Tabla4[[#This Row],[Anillo]],"- Cabecera: ",Tabla4[[#This Row],[Cabecera]],"- Operador: ",Tabla4[[#This Row],[Operador]],")")</f>
        <v>Reportan apertura en el enlace CG3 - CG2 en el Km 3,8 desde cg9 ocasionado por Vandalismo Para dar solución al incidente Para dar solucion se corre reserva de 100 mtrs y una caja de empalme de 48 hilos  (Anillo 64- Cabecera: Asturias- Operador: Infraco)</v>
      </c>
    </row>
    <row r="1814" spans="1:54" s="2" customFormat="1" ht="156.75">
      <c r="A1814" s="38">
        <f t="shared" si="177"/>
        <v>1813</v>
      </c>
      <c r="B1814" s="3">
        <v>8552474</v>
      </c>
      <c r="C1814" s="3" t="s">
        <v>54</v>
      </c>
      <c r="D1814" s="23">
        <v>45411.416666666664</v>
      </c>
      <c r="E1814" s="23">
        <v>45411.458333333336</v>
      </c>
      <c r="F1814" s="1">
        <f t="shared" ca="1" si="182"/>
        <v>4.1666666671517305E-2</v>
      </c>
      <c r="G1814" s="3" t="s">
        <v>164</v>
      </c>
      <c r="H1814" s="41" t="s">
        <v>165</v>
      </c>
      <c r="I1814" s="40" t="s">
        <v>8493</v>
      </c>
      <c r="J1814" s="5" t="s">
        <v>167</v>
      </c>
      <c r="K1814" s="3" t="s">
        <v>168</v>
      </c>
      <c r="L1814" s="9" t="s">
        <v>58</v>
      </c>
      <c r="M1814" s="3" t="s">
        <v>360</v>
      </c>
      <c r="N1814" s="3" t="s">
        <v>909</v>
      </c>
      <c r="O1814" s="3" t="s">
        <v>8494</v>
      </c>
      <c r="P1814" s="3" t="s">
        <v>1865</v>
      </c>
      <c r="Q1814" s="4" t="s">
        <v>8495</v>
      </c>
      <c r="R1814" s="3" t="s">
        <v>1420</v>
      </c>
      <c r="S1814" s="3" t="s">
        <v>366</v>
      </c>
      <c r="T1814" s="3" t="s">
        <v>146</v>
      </c>
      <c r="U1814" s="3" t="s">
        <v>8138</v>
      </c>
      <c r="V1814" s="22" t="str">
        <f t="shared" si="181"/>
        <v>RLFO; Hora de aviso: 10:00 29/04/2024; Solución: Actividades realizadas pro Claro; Hora de solución: 11:00 29/04/2024; Causa: Falla en la Red FiOp</v>
      </c>
      <c r="W1814" s="4" t="s">
        <v>8496</v>
      </c>
      <c r="X1814" s="3"/>
      <c r="Y1814" s="3"/>
      <c r="Z1814" s="3" t="s">
        <v>69</v>
      </c>
      <c r="AA1814" s="3" t="s">
        <v>71</v>
      </c>
      <c r="AB1814" s="3">
        <v>0</v>
      </c>
      <c r="AC1814" s="3" t="s">
        <v>71</v>
      </c>
      <c r="AD1814" s="6">
        <v>0</v>
      </c>
      <c r="AE1814" s="7"/>
      <c r="AF1814" s="7"/>
      <c r="AG1814" s="6">
        <f>Tabla4[[#This Row],[Tiempo Parada de Reloj]]+Tabla4[[#This Row],[Tiempo Autorizado por Telefonica (no Máximo)]]</f>
        <v>0</v>
      </c>
      <c r="AH1814" s="7">
        <f t="shared" ca="1" si="178"/>
        <v>4.1666666671517305E-2</v>
      </c>
      <c r="AI1814" s="8">
        <f t="shared" si="179"/>
        <v>0</v>
      </c>
      <c r="AJ1814" s="8">
        <f t="shared" ca="1" si="180"/>
        <v>1.0000000001164153</v>
      </c>
      <c r="AK1814" s="3" t="s">
        <v>87</v>
      </c>
      <c r="AL1814" s="3" t="s">
        <v>71</v>
      </c>
      <c r="AM1814" s="3" t="s">
        <v>87</v>
      </c>
      <c r="AN1814" s="3" t="s">
        <v>87</v>
      </c>
      <c r="AO1814" s="3"/>
      <c r="AP1814" s="3"/>
      <c r="AQ1814" s="23">
        <f ca="1">NOW()</f>
        <v>45503.69683483796</v>
      </c>
      <c r="AR1814" s="3"/>
      <c r="AS1814" s="23"/>
      <c r="AT1814" s="23"/>
      <c r="AU1814" s="3" t="s">
        <v>168</v>
      </c>
      <c r="AV1814" s="3" t="s">
        <v>8497</v>
      </c>
      <c r="AW1814" s="3" t="s">
        <v>76</v>
      </c>
      <c r="AX1814" s="3" t="s">
        <v>69</v>
      </c>
      <c r="AY1814" s="3" t="s">
        <v>69</v>
      </c>
      <c r="AZ1814" s="8" t="str">
        <f>+CONCATENATE("Reportan apertura en el enlace ",Tabla4[[#This Row],[Enlace]]," en el ",Tabla4[[#This Row],[Distancia óptica]]," ocasionado por ",Tabla4[[#This Row],[Causa del daño]])</f>
        <v>Reportan apertura en el enlace Girardota - Copacaba en el km 0 ocasionado por Falla en la Red FiOp</v>
      </c>
      <c r="BA1814" s="8" t="str">
        <f>+CONCATENATE("Para dar solución al incidente ",Tabla4[[#This Row],[Solución]])</f>
        <v>Para dar solución al incidente Actividades realizadas pro Claro</v>
      </c>
      <c r="BB1814" s="3" t="str">
        <f>+_xlfn.CONCAT(Tabla4[[#This Row],[Causa Raiz]]," ",Tabla4[[#This Row],[Solución2]]," (",Tabla4[[#This Row],[Anillo]],"- Cabecera: ",Tabla4[[#This Row],[Cabecera]],"- Operador: ",Tabla4[[#This Row],[Operador]],")")</f>
        <v>Reportan apertura en el enlace Girardota - Copacaba en el km 0 ocasionado por Falla en la Red FiOp Para dar solución al incidente Actividades realizadas pro Claro (Troncal- Cabecera: Girardota- Operador: Telmex - Claro)</v>
      </c>
    </row>
    <row r="1815" spans="1:54" s="2" customFormat="1" ht="213.75">
      <c r="A1815" s="38">
        <f t="shared" si="177"/>
        <v>1814</v>
      </c>
      <c r="B1815" s="3">
        <v>8552596</v>
      </c>
      <c r="C1815" s="3" t="s">
        <v>92</v>
      </c>
      <c r="D1815" s="23">
        <v>45411.416666666664</v>
      </c>
      <c r="E1815" s="23">
        <v>45411.541666666664</v>
      </c>
      <c r="F1815" s="1">
        <f t="shared" ca="1" si="182"/>
        <v>0.125</v>
      </c>
      <c r="G1815" s="3" t="s">
        <v>55</v>
      </c>
      <c r="H1815" s="41"/>
      <c r="I1815" s="40"/>
      <c r="J1815" s="5" t="s">
        <v>56</v>
      </c>
      <c r="K1815" s="3" t="s">
        <v>77</v>
      </c>
      <c r="L1815" s="9" t="s">
        <v>58</v>
      </c>
      <c r="M1815" s="3" t="s">
        <v>79</v>
      </c>
      <c r="N1815" s="3" t="s">
        <v>244</v>
      </c>
      <c r="O1815" s="3" t="s">
        <v>94</v>
      </c>
      <c r="P1815" s="3" t="s">
        <v>8498</v>
      </c>
      <c r="Q1815" s="4" t="s">
        <v>8499</v>
      </c>
      <c r="R1815" s="3" t="s">
        <v>775</v>
      </c>
      <c r="S1815" s="3" t="s">
        <v>249</v>
      </c>
      <c r="T1815" s="3" t="s">
        <v>176</v>
      </c>
      <c r="U1815" s="3" t="s">
        <v>8500</v>
      </c>
      <c r="V1815" s="22" t="str">
        <f t="shared" si="181"/>
        <v>RTNFO; Hora de aviso: 10:00 29/04/2024; Solución: Para dar solucion se realizo un tendido de 1,200 mtrs y dos empalmes de 48 hilos ; Hora de solución: 13:00 29/04/2024; Causa: Intervención de Terceros. No Identificados</v>
      </c>
      <c r="W1815" s="4" t="s">
        <v>160</v>
      </c>
      <c r="X1815" s="3"/>
      <c r="Y1815" s="3"/>
      <c r="Z1815" s="3" t="s">
        <v>69</v>
      </c>
      <c r="AA1815" s="3" t="s">
        <v>71</v>
      </c>
      <c r="AB1815" s="3">
        <v>0</v>
      </c>
      <c r="AC1815" s="3" t="s">
        <v>71</v>
      </c>
      <c r="AD1815" s="6">
        <v>0</v>
      </c>
      <c r="AE1815" s="7"/>
      <c r="AF1815" s="7"/>
      <c r="AG1815" s="6">
        <f>Tabla4[[#This Row],[Tiempo Parada de Reloj]]+Tabla4[[#This Row],[Tiempo Autorizado por Telefonica (no Máximo)]]</f>
        <v>0</v>
      </c>
      <c r="AH1815" s="7">
        <f t="shared" ca="1" si="178"/>
        <v>0.125</v>
      </c>
      <c r="AI1815" s="8">
        <f t="shared" si="179"/>
        <v>0</v>
      </c>
      <c r="AJ1815" s="8">
        <f t="shared" ca="1" si="180"/>
        <v>3</v>
      </c>
      <c r="AK1815" s="3" t="s">
        <v>87</v>
      </c>
      <c r="AL1815" s="3" t="s">
        <v>71</v>
      </c>
      <c r="AM1815" s="3" t="s">
        <v>87</v>
      </c>
      <c r="AN1815" s="3" t="s">
        <v>87</v>
      </c>
      <c r="AO1815" s="3" t="s">
        <v>87</v>
      </c>
      <c r="AP1815" s="3" t="s">
        <v>119</v>
      </c>
      <c r="AQ1815" s="23">
        <v>45413.865277777775</v>
      </c>
      <c r="AR1815" s="3"/>
      <c r="AS1815" s="23" t="s">
        <v>99</v>
      </c>
      <c r="AT1815" s="23"/>
      <c r="AU1815" s="3" t="s">
        <v>710</v>
      </c>
      <c r="AV1815" s="3" t="s">
        <v>430</v>
      </c>
      <c r="AW1815" s="3" t="s">
        <v>76</v>
      </c>
      <c r="AX1815" s="3">
        <v>4.3620999999999999</v>
      </c>
      <c r="AY1815" s="3">
        <v>-74.380099999999999</v>
      </c>
      <c r="AZ1815" s="8" t="str">
        <f>+CONCATENATE("Reportan apertura en el enlace ",Tabla4[[#This Row],[Enlace]]," en el ",Tabla4[[#This Row],[Distancia óptica]]," ocasionado por ",Tabla4[[#This Row],[Causa del daño]])</f>
        <v>Reportan apertura en el enlace Bogotá - Fusagasugá en el Km 6,5 desde fusa ocasionado por Intervención de Terceros. No Identificados</v>
      </c>
      <c r="BA1815" s="8" t="str">
        <f>+CONCATENATE("Para dar solución al incidente ",Tabla4[[#This Row],[Solución]])</f>
        <v xml:space="preserve">Para dar solución al incidente Para dar solucion se realizo un tendido de 1,200 mtrs y dos empalmes de 48 hilos </v>
      </c>
      <c r="BB1815" s="3" t="str">
        <f>+_xlfn.CONCAT(Tabla4[[#This Row],[Causa Raiz]]," ",Tabla4[[#This Row],[Solución2]]," (",Tabla4[[#This Row],[Anillo]],"- Cabecera: ",Tabla4[[#This Row],[Cabecera]],"- Operador: ",Tabla4[[#This Row],[Operador]],")")</f>
        <v>Reportan apertura en el enlace Bogotá - Fusagasugá en el Km 6,5 desde fusa ocasionado por Intervención de Terceros. No Identificados Para dar solución al incidente Para dar solucion se realizo un tendido de 1,200 mtrs y dos empalmes de 48 hilos  (Troncal- Cabecera: Fusagasuga- Operador: Colombia Telecomunicaciones)</v>
      </c>
    </row>
    <row r="1816" spans="1:54" s="2" customFormat="1" ht="156.75">
      <c r="A1816" s="38">
        <f t="shared" si="177"/>
        <v>1815</v>
      </c>
      <c r="B1816" s="3">
        <v>8548346</v>
      </c>
      <c r="C1816" s="3" t="s">
        <v>54</v>
      </c>
      <c r="D1816" s="23">
        <v>45411.444444444445</v>
      </c>
      <c r="E1816" s="23">
        <v>45411.482638888891</v>
      </c>
      <c r="F1816" s="1">
        <f t="shared" ca="1" si="182"/>
        <v>3.8194444445252884E-2</v>
      </c>
      <c r="G1816" s="3" t="s">
        <v>55</v>
      </c>
      <c r="H1816" s="41"/>
      <c r="I1816" s="40"/>
      <c r="J1816" s="5" t="s">
        <v>56</v>
      </c>
      <c r="K1816" s="3" t="s">
        <v>57</v>
      </c>
      <c r="L1816" s="9" t="s">
        <v>58</v>
      </c>
      <c r="M1816" s="3" t="s">
        <v>59</v>
      </c>
      <c r="N1816" s="3" t="s">
        <v>60</v>
      </c>
      <c r="O1816" s="3" t="s">
        <v>8501</v>
      </c>
      <c r="P1816" s="3" t="s">
        <v>325</v>
      </c>
      <c r="Q1816" s="4" t="s">
        <v>8502</v>
      </c>
      <c r="R1816" s="3" t="s">
        <v>8503</v>
      </c>
      <c r="S1816" s="3" t="s">
        <v>65</v>
      </c>
      <c r="T1816" s="3" t="s">
        <v>130</v>
      </c>
      <c r="U1816" s="3" t="s">
        <v>8504</v>
      </c>
      <c r="V1816" s="22" t="str">
        <f t="shared" si="181"/>
        <v>RLFO; Hora de aviso: 10:40 29/04/2024; Solución: Para dar solucion se cambia pigtail; Hora de solución: 11:35 29/04/2024; Causa: Plagas</v>
      </c>
      <c r="W1816" s="4" t="s">
        <v>68</v>
      </c>
      <c r="X1816" s="3"/>
      <c r="Y1816" s="3"/>
      <c r="Z1816" s="3" t="s">
        <v>69</v>
      </c>
      <c r="AA1816" s="3" t="s">
        <v>70</v>
      </c>
      <c r="AB1816" s="3">
        <v>8548346</v>
      </c>
      <c r="AC1816" s="3" t="s">
        <v>71</v>
      </c>
      <c r="AD1816" s="6">
        <v>2.4305555555555556E-2</v>
      </c>
      <c r="AE1816" s="7"/>
      <c r="AF1816" s="7"/>
      <c r="AG1816" s="6">
        <f>Tabla4[[#This Row],[Tiempo Parada de Reloj]]+Tabla4[[#This Row],[Tiempo Autorizado por Telefonica (no Máximo)]]</f>
        <v>2.4305555555555556E-2</v>
      </c>
      <c r="AH1816" s="7">
        <f t="shared" ca="1" si="178"/>
        <v>1.3888888889697328E-2</v>
      </c>
      <c r="AI1816" s="8">
        <f t="shared" si="179"/>
        <v>0.58333333333333337</v>
      </c>
      <c r="AJ1816" s="8">
        <f t="shared" ca="1" si="180"/>
        <v>0.33333333335273585</v>
      </c>
      <c r="AK1816" s="3" t="s">
        <v>87</v>
      </c>
      <c r="AL1816" s="3" t="s">
        <v>71</v>
      </c>
      <c r="AM1816" s="3" t="s">
        <v>87</v>
      </c>
      <c r="AN1816" s="3" t="s">
        <v>87</v>
      </c>
      <c r="AO1816" s="3" t="s">
        <v>87</v>
      </c>
      <c r="AP1816" s="3" t="s">
        <v>87</v>
      </c>
      <c r="AQ1816" s="23">
        <v>45412.395833333336</v>
      </c>
      <c r="AR1816" s="3"/>
      <c r="AS1816" s="23"/>
      <c r="AT1816" s="23"/>
      <c r="AU1816" s="3" t="s">
        <v>107</v>
      </c>
      <c r="AV1816" s="3" t="s">
        <v>8505</v>
      </c>
      <c r="AW1816" s="3" t="s">
        <v>1311</v>
      </c>
      <c r="AX1816" s="3">
        <v>4.6361100000000004</v>
      </c>
      <c r="AY1816" s="3">
        <v>-74.153049999999993</v>
      </c>
      <c r="AZ1816" s="8" t="str">
        <f>+CONCATENATE("Reportan apertura en el enlace ",Tabla4[[#This Row],[Enlace]]," en el ",Tabla4[[#This Row],[Distancia óptica]]," ocasionado por ",Tabla4[[#This Row],[Causa del daño]])</f>
        <v>Reportan apertura en el enlace Altavista - Asturias en el Km 0 ocasionado por Plagas</v>
      </c>
      <c r="BA1816" s="8" t="str">
        <f>+CONCATENATE("Para dar solución al incidente ",Tabla4[[#This Row],[Solución]])</f>
        <v>Para dar solución al incidente Para dar solucion se cambia pigtail</v>
      </c>
      <c r="BB1816" s="3" t="str">
        <f>+_xlfn.CONCAT(Tabla4[[#This Row],[Causa Raiz]]," ",Tabla4[[#This Row],[Solución2]]," (",Tabla4[[#This Row],[Anillo]],"- Cabecera: ",Tabla4[[#This Row],[Cabecera]],"- Operador: ",Tabla4[[#This Row],[Operador]],")")</f>
        <v>Reportan apertura en el enlace Altavista - Asturias en el Km 0 ocasionado por Plagas Para dar solución al incidente Para dar solucion se cambia pigtail (UK- Cabecera: ALTAVISTA- Operador: Colombia Telecomunicaciones)</v>
      </c>
    </row>
    <row r="1817" spans="1:54" s="2" customFormat="1" ht="185.25">
      <c r="A1817" s="38">
        <f t="shared" si="177"/>
        <v>1816</v>
      </c>
      <c r="B1817" s="3">
        <v>8552695</v>
      </c>
      <c r="C1817" s="3" t="s">
        <v>92</v>
      </c>
      <c r="D1817" s="23">
        <v>45411.458333333336</v>
      </c>
      <c r="E1817" s="23">
        <v>45411.652777777781</v>
      </c>
      <c r="F1817" s="1">
        <f t="shared" ca="1" si="182"/>
        <v>0.19444444444525288</v>
      </c>
      <c r="G1817" s="3" t="s">
        <v>55</v>
      </c>
      <c r="H1817" s="41"/>
      <c r="I1817" s="40"/>
      <c r="J1817" s="5" t="s">
        <v>56</v>
      </c>
      <c r="K1817" s="3" t="s">
        <v>359</v>
      </c>
      <c r="L1817" s="9" t="s">
        <v>58</v>
      </c>
      <c r="M1817" s="3" t="s">
        <v>360</v>
      </c>
      <c r="N1817" s="3" t="s">
        <v>938</v>
      </c>
      <c r="O1817" s="3" t="s">
        <v>939</v>
      </c>
      <c r="P1817" s="3" t="s">
        <v>8506</v>
      </c>
      <c r="Q1817" s="4" t="s">
        <v>8507</v>
      </c>
      <c r="R1817" s="3" t="s">
        <v>1420</v>
      </c>
      <c r="S1817" s="3" t="s">
        <v>366</v>
      </c>
      <c r="T1817" s="3" t="s">
        <v>176</v>
      </c>
      <c r="U1817" s="3" t="s">
        <v>8508</v>
      </c>
      <c r="V1817" s="22" t="str">
        <f t="shared" si="181"/>
        <v>RTNFO; Hora de aviso: 11:00 29/04/2024; Solución: Recuperacion de 50 mts de fo y un empalme de 36 hilos; Hora de solución: 15:40 29/04/2024; Causa: Intervención de Terceros. No Identificados</v>
      </c>
      <c r="W1817" s="4" t="s">
        <v>423</v>
      </c>
      <c r="X1817" s="3"/>
      <c r="Y1817" s="3"/>
      <c r="Z1817" s="3" t="s">
        <v>69</v>
      </c>
      <c r="AA1817" s="3" t="s">
        <v>71</v>
      </c>
      <c r="AB1817" s="3">
        <v>0</v>
      </c>
      <c r="AC1817" s="3" t="s">
        <v>71</v>
      </c>
      <c r="AD1817" s="6">
        <v>0</v>
      </c>
      <c r="AE1817" s="7"/>
      <c r="AF1817" s="7"/>
      <c r="AG1817" s="6">
        <f>Tabla4[[#This Row],[Tiempo Parada de Reloj]]+Tabla4[[#This Row],[Tiempo Autorizado por Telefonica (no Máximo)]]</f>
        <v>0</v>
      </c>
      <c r="AH1817" s="7">
        <f t="shared" ca="1" si="178"/>
        <v>0.19444444444525288</v>
      </c>
      <c r="AI1817" s="8">
        <f t="shared" si="179"/>
        <v>0</v>
      </c>
      <c r="AJ1817" s="8">
        <f t="shared" ca="1" si="180"/>
        <v>4.6666666666860692</v>
      </c>
      <c r="AK1817" s="3" t="s">
        <v>87</v>
      </c>
      <c r="AL1817" s="3" t="s">
        <v>70</v>
      </c>
      <c r="AM1817" s="3" t="s">
        <v>120</v>
      </c>
      <c r="AN1817" s="3" t="s">
        <v>120</v>
      </c>
      <c r="AO1817" s="3" t="s">
        <v>87</v>
      </c>
      <c r="AP1817" s="3" t="s">
        <v>87</v>
      </c>
      <c r="AQ1817" s="23">
        <v>45412.408333333333</v>
      </c>
      <c r="AR1817" s="3"/>
      <c r="AS1817" s="23"/>
      <c r="AT1817" s="23"/>
      <c r="AU1817" s="3" t="s">
        <v>622</v>
      </c>
      <c r="AV1817" s="3" t="s">
        <v>6513</v>
      </c>
      <c r="AW1817" s="3" t="s">
        <v>76</v>
      </c>
      <c r="AX1817" s="3">
        <v>7.2455999999999996</v>
      </c>
      <c r="AY1817" s="3">
        <v>-75.390600000000006</v>
      </c>
      <c r="AZ1817" s="8" t="str">
        <f>+CONCATENATE("Reportan apertura en el enlace ",Tabla4[[#This Row],[Enlace]]," en el ",Tabla4[[#This Row],[Distancia óptica]]," ocasionado por ",Tabla4[[#This Row],[Causa del daño]])</f>
        <v>Reportan apertura en el enlace Tarazá - Yarumal en el Km 50 desde yarumal ocasionado por Intervención de Terceros. No Identificados</v>
      </c>
      <c r="BA1817" s="8" t="str">
        <f>+CONCATENATE("Para dar solución al incidente ",Tabla4[[#This Row],[Solución]])</f>
        <v>Para dar solución al incidente Recuperacion de 50 mts de fo y un empalme de 36 hilos</v>
      </c>
      <c r="BB1817" s="3" t="str">
        <f>+_xlfn.CONCAT(Tabla4[[#This Row],[Causa Raiz]]," ",Tabla4[[#This Row],[Solución2]]," (",Tabla4[[#This Row],[Anillo]],"- Cabecera: ",Tabla4[[#This Row],[Cabecera]],"- Operador: ",Tabla4[[#This Row],[Operador]],")")</f>
        <v>Reportan apertura en el enlace Tarazá - Yarumal en el Km 50 desde yarumal ocasionado por Intervención de Terceros. No Identificados Para dar solución al incidente Recuperacion de 50 mts de fo y un empalme de 36 hilos (Troncal- Cabecera: Yarumal Fija- Operador: Colombia Telecomunicaciones)</v>
      </c>
    </row>
    <row r="1818" spans="1:54" s="2" customFormat="1" ht="171">
      <c r="A1818" s="38">
        <f t="shared" si="177"/>
        <v>1817</v>
      </c>
      <c r="B1818" s="3">
        <v>8552407</v>
      </c>
      <c r="C1818" s="3" t="s">
        <v>54</v>
      </c>
      <c r="D1818" s="23">
        <v>45411.479166666664</v>
      </c>
      <c r="E1818" s="23">
        <v>45411.480555555558</v>
      </c>
      <c r="F1818" s="1">
        <f t="shared" ca="1" si="182"/>
        <v>1.3888888934161514E-3</v>
      </c>
      <c r="G1818" s="3" t="s">
        <v>55</v>
      </c>
      <c r="H1818" s="41"/>
      <c r="I1818" s="40"/>
      <c r="J1818" s="5" t="s">
        <v>56</v>
      </c>
      <c r="K1818" s="3" t="s">
        <v>77</v>
      </c>
      <c r="L1818" s="9" t="s">
        <v>78</v>
      </c>
      <c r="M1818" s="3" t="s">
        <v>139</v>
      </c>
      <c r="N1818" s="3" t="s">
        <v>447</v>
      </c>
      <c r="O1818" s="3" t="s">
        <v>8509</v>
      </c>
      <c r="P1818" s="3" t="s">
        <v>325</v>
      </c>
      <c r="Q1818" s="4" t="s">
        <v>8510</v>
      </c>
      <c r="R1818" s="3" t="s">
        <v>144</v>
      </c>
      <c r="S1818" s="3" t="s">
        <v>289</v>
      </c>
      <c r="T1818" s="3" t="s">
        <v>104</v>
      </c>
      <c r="U1818" s="3" t="s">
        <v>8511</v>
      </c>
      <c r="V1818" s="22" t="str">
        <f t="shared" si="181"/>
        <v>RLFO; Hora de aviso: 11:30 29/04/2024; Solución: Porblema de la tarjeta en Buenaventura 4; Hora de solución: 11:32 29/04/2024; Causa: Visita Fallida</v>
      </c>
      <c r="W1818" s="4" t="s">
        <v>160</v>
      </c>
      <c r="X1818" s="3"/>
      <c r="Y1818" s="3"/>
      <c r="Z1818" s="3" t="s">
        <v>69</v>
      </c>
      <c r="AA1818" s="3" t="s">
        <v>70</v>
      </c>
      <c r="AB1818" s="3">
        <v>0</v>
      </c>
      <c r="AC1818" s="3" t="s">
        <v>71</v>
      </c>
      <c r="AD1818" s="6">
        <v>0</v>
      </c>
      <c r="AE1818" s="7"/>
      <c r="AF1818" s="7"/>
      <c r="AG1818" s="6">
        <f>Tabla4[[#This Row],[Tiempo Parada de Reloj]]+Tabla4[[#This Row],[Tiempo Autorizado por Telefonica (no Máximo)]]</f>
        <v>0</v>
      </c>
      <c r="AH1818" s="7">
        <f t="shared" ca="1" si="178"/>
        <v>1.3888888934161514E-3</v>
      </c>
      <c r="AI1818" s="8">
        <f t="shared" si="179"/>
        <v>0</v>
      </c>
      <c r="AJ1818" s="8">
        <f t="shared" ca="1" si="180"/>
        <v>3.3333333441987634E-2</v>
      </c>
      <c r="AK1818" s="3" t="s">
        <v>87</v>
      </c>
      <c r="AL1818" s="3" t="s">
        <v>70</v>
      </c>
      <c r="AM1818" s="3" t="s">
        <v>120</v>
      </c>
      <c r="AN1818" s="3" t="s">
        <v>120</v>
      </c>
      <c r="AO1818" s="3"/>
      <c r="AP1818" s="3"/>
      <c r="AQ1818" s="23">
        <v>45411.659722222219</v>
      </c>
      <c r="AR1818" s="3"/>
      <c r="AS1818" s="23"/>
      <c r="AT1818" s="23"/>
      <c r="AU1818" s="3" t="s">
        <v>455</v>
      </c>
      <c r="AV1818" s="3" t="s">
        <v>69</v>
      </c>
      <c r="AW1818" s="3" t="s">
        <v>69</v>
      </c>
      <c r="AX1818" s="3" t="s">
        <v>69</v>
      </c>
      <c r="AY1818" s="3" t="s">
        <v>69</v>
      </c>
      <c r="AZ1818" s="8" t="str">
        <f>+CONCATENATE("Reportan apertura en el enlace ",Tabla4[[#This Row],[Enlace]]," en el ",Tabla4[[#This Row],[Distancia óptica]]," ocasionado por ",Tabla4[[#This Row],[Causa del daño]])</f>
        <v>Reportan apertura en el enlace Mov. Buenaventura 4 - Mov. El piñal en el Km 0 ocasionado por Visita Fallida</v>
      </c>
      <c r="BA1818" s="8" t="str">
        <f>+CONCATENATE("Para dar solución al incidente ",Tabla4[[#This Row],[Solución]])</f>
        <v>Para dar solución al incidente Porblema de la tarjeta en Buenaventura 4</v>
      </c>
      <c r="BB1818" s="3" t="str">
        <f>+_xlfn.CONCAT(Tabla4[[#This Row],[Causa Raiz]]," ",Tabla4[[#This Row],[Solución2]]," (",Tabla4[[#This Row],[Anillo]],"- Cabecera: ",Tabla4[[#This Row],[Cabecera]],"- Operador: ",Tabla4[[#This Row],[Operador]],")")</f>
        <v>Reportan apertura en el enlace Mov. Buenaventura 4 - Mov. El piñal en el Km 0 ocasionado por Visita Fallida Para dar solución al incidente Porblema de la tarjeta en Buenaventura 4 (NA- Cabecera: NA- Operador: Colombia Telecomunicaciones)</v>
      </c>
    </row>
    <row r="1819" spans="1:54" s="2" customFormat="1" ht="171">
      <c r="A1819" s="38">
        <f t="shared" si="177"/>
        <v>1818</v>
      </c>
      <c r="B1819" s="3">
        <v>8553029</v>
      </c>
      <c r="C1819" s="3" t="s">
        <v>54</v>
      </c>
      <c r="D1819" s="23">
        <v>45411.541666666664</v>
      </c>
      <c r="E1819" s="23">
        <v>45411.631944444445</v>
      </c>
      <c r="F1819" s="1">
        <f t="shared" ca="1" si="182"/>
        <v>9.0277777781011537E-2</v>
      </c>
      <c r="G1819" s="3" t="s">
        <v>55</v>
      </c>
      <c r="H1819" s="41"/>
      <c r="I1819" s="40"/>
      <c r="J1819" s="5" t="s">
        <v>56</v>
      </c>
      <c r="K1819" s="3" t="s">
        <v>57</v>
      </c>
      <c r="L1819" s="9" t="s">
        <v>58</v>
      </c>
      <c r="M1819" s="3" t="s">
        <v>59</v>
      </c>
      <c r="N1819" s="3" t="s">
        <v>60</v>
      </c>
      <c r="O1819" s="3" t="s">
        <v>8512</v>
      </c>
      <c r="P1819" s="3" t="s">
        <v>8513</v>
      </c>
      <c r="Q1819" s="4" t="s">
        <v>8514</v>
      </c>
      <c r="R1819" s="3" t="s">
        <v>304</v>
      </c>
      <c r="S1819" s="3" t="s">
        <v>65</v>
      </c>
      <c r="T1819" s="3" t="s">
        <v>146</v>
      </c>
      <c r="U1819" s="3" t="s">
        <v>8515</v>
      </c>
      <c r="V1819" s="22" t="str">
        <f t="shared" si="181"/>
        <v>RLFO; Hora de aviso: 13:00 29/04/2024; Solución: Se endereza y se entablilla Fo; Hora de solución: 15:10 29/04/2024; Causa: Falla en la Red FiOp</v>
      </c>
      <c r="W1819" s="4" t="s">
        <v>68</v>
      </c>
      <c r="X1819" s="3"/>
      <c r="Y1819" s="3"/>
      <c r="Z1819" s="3" t="s">
        <v>69</v>
      </c>
      <c r="AA1819" s="3" t="s">
        <v>71</v>
      </c>
      <c r="AB1819" s="3">
        <v>0</v>
      </c>
      <c r="AC1819" s="3" t="s">
        <v>70</v>
      </c>
      <c r="AD1819" s="6">
        <v>0</v>
      </c>
      <c r="AE1819" s="7"/>
      <c r="AF1819" s="7"/>
      <c r="AG1819" s="6">
        <f>Tabla4[[#This Row],[Tiempo Parada de Reloj]]+Tabla4[[#This Row],[Tiempo Autorizado por Telefonica (no Máximo)]]</f>
        <v>0</v>
      </c>
      <c r="AH1819" s="7">
        <f t="shared" ca="1" si="178"/>
        <v>9.0277777781011537E-2</v>
      </c>
      <c r="AI1819" s="8">
        <f t="shared" si="179"/>
        <v>0</v>
      </c>
      <c r="AJ1819" s="8">
        <f t="shared" ca="1" si="180"/>
        <v>2.1666666667442769</v>
      </c>
      <c r="AK1819" s="3" t="s">
        <v>87</v>
      </c>
      <c r="AL1819" s="3" t="s">
        <v>70</v>
      </c>
      <c r="AM1819" s="3" t="s">
        <v>120</v>
      </c>
      <c r="AN1819" s="3" t="s">
        <v>120</v>
      </c>
      <c r="AO1819" s="3" t="s">
        <v>88</v>
      </c>
      <c r="AP1819" s="3" t="s">
        <v>88</v>
      </c>
      <c r="AQ1819" s="23">
        <v>45411.840277777781</v>
      </c>
      <c r="AR1819" s="3"/>
      <c r="AS1819" s="23"/>
      <c r="AT1819" s="23"/>
      <c r="AU1819" s="3" t="s">
        <v>298</v>
      </c>
      <c r="AV1819" s="3" t="s">
        <v>975</v>
      </c>
      <c r="AW1819" s="3" t="s">
        <v>135</v>
      </c>
      <c r="AX1819" s="3">
        <v>4.7119</v>
      </c>
      <c r="AY1819" s="3">
        <v>-74.078400000000002</v>
      </c>
      <c r="AZ1819" s="8" t="str">
        <f>+CONCATENATE("Reportan apertura en el enlace ",Tabla4[[#This Row],[Enlace]]," en el ",Tabla4[[#This Row],[Distancia óptica]]," ocasionado por ",Tabla4[[#This Row],[Causa del daño]])</f>
        <v>Reportan apertura en el enlace 23000 Villamaría - 21101 Rionegro en el Km 7,9 desde Rionegro ocasionado por Falla en la Red FiOp</v>
      </c>
      <c r="BA1819" s="8" t="str">
        <f>+CONCATENATE("Para dar solución al incidente ",Tabla4[[#This Row],[Solución]])</f>
        <v>Para dar solución al incidente Se endereza y se entablilla Fo</v>
      </c>
      <c r="BB1819" s="3" t="str">
        <f>+_xlfn.CONCAT(Tabla4[[#This Row],[Causa Raiz]]," ",Tabla4[[#This Row],[Solución2]]," (",Tabla4[[#This Row],[Anillo]],"- Cabecera: ",Tabla4[[#This Row],[Cabecera]],"- Operador: ",Tabla4[[#This Row],[Operador]],")")</f>
        <v>Reportan apertura en el enlace 23000 Villamaría - 21101 Rionegro en el Km 7,9 desde Rionegro ocasionado por Falla en la Red FiOp Para dar solución al incidente Se endereza y se entablilla Fo (Lineal- Cabecera: Morato- Operador: Colombia Telecomunicaciones)</v>
      </c>
    </row>
    <row r="1820" spans="1:54" s="2" customFormat="1" ht="171">
      <c r="A1820" s="38">
        <f t="shared" si="177"/>
        <v>1819</v>
      </c>
      <c r="B1820" s="3">
        <v>8553261</v>
      </c>
      <c r="C1820" s="3" t="s">
        <v>136</v>
      </c>
      <c r="D1820" s="23">
        <v>45411.59375</v>
      </c>
      <c r="E1820" s="23">
        <v>45411.708333333336</v>
      </c>
      <c r="F1820" s="1">
        <f t="shared" ca="1" si="182"/>
        <v>0.11458333333575865</v>
      </c>
      <c r="G1820" s="3" t="s">
        <v>55</v>
      </c>
      <c r="H1820" s="41"/>
      <c r="I1820" s="40"/>
      <c r="J1820" s="5" t="s">
        <v>137</v>
      </c>
      <c r="K1820" s="3" t="s">
        <v>57</v>
      </c>
      <c r="L1820" s="9" t="s">
        <v>78</v>
      </c>
      <c r="M1820" s="3" t="s">
        <v>59</v>
      </c>
      <c r="N1820" s="3" t="s">
        <v>60</v>
      </c>
      <c r="O1820" s="3" t="s">
        <v>8516</v>
      </c>
      <c r="P1820" s="3" t="s">
        <v>8517</v>
      </c>
      <c r="Q1820" s="4" t="s">
        <v>8518</v>
      </c>
      <c r="R1820" s="3" t="s">
        <v>775</v>
      </c>
      <c r="S1820" s="3" t="s">
        <v>65</v>
      </c>
      <c r="T1820" s="3" t="s">
        <v>256</v>
      </c>
      <c r="U1820" s="3" t="s">
        <v>3006</v>
      </c>
      <c r="V1820" s="22" t="str">
        <f t="shared" si="181"/>
        <v>RBHFO; Hora de aviso: 14:15 29/04/2024; Solución: Se refusiona hilo en caja empalme existente; Hora de solución: 17:00 29/04/2024; Causa: Falla de Empalme de FiOp</v>
      </c>
      <c r="W1820" s="4" t="s">
        <v>68</v>
      </c>
      <c r="X1820" s="3"/>
      <c r="Y1820" s="3"/>
      <c r="Z1820" s="3" t="s">
        <v>69</v>
      </c>
      <c r="AA1820" s="3" t="s">
        <v>71</v>
      </c>
      <c r="AB1820" s="3">
        <v>0</v>
      </c>
      <c r="AC1820" s="3" t="s">
        <v>71</v>
      </c>
      <c r="AD1820" s="6">
        <v>0</v>
      </c>
      <c r="AE1820" s="7"/>
      <c r="AF1820" s="7"/>
      <c r="AG1820" s="6">
        <f>Tabla4[[#This Row],[Tiempo Parada de Reloj]]+Tabla4[[#This Row],[Tiempo Autorizado por Telefonica (no Máximo)]]</f>
        <v>0</v>
      </c>
      <c r="AH1820" s="7">
        <f t="shared" ca="1" si="178"/>
        <v>0.11458333333575865</v>
      </c>
      <c r="AI1820" s="8">
        <f t="shared" si="179"/>
        <v>0</v>
      </c>
      <c r="AJ1820" s="8">
        <f t="shared" ca="1" si="180"/>
        <v>2.7500000000582077</v>
      </c>
      <c r="AK1820" s="3" t="s">
        <v>87</v>
      </c>
      <c r="AL1820" s="3" t="s">
        <v>70</v>
      </c>
      <c r="AM1820" s="3" t="s">
        <v>120</v>
      </c>
      <c r="AN1820" s="3" t="s">
        <v>120</v>
      </c>
      <c r="AO1820" s="3" t="s">
        <v>119</v>
      </c>
      <c r="AP1820" s="3" t="s">
        <v>87</v>
      </c>
      <c r="AQ1820" s="23">
        <v>45414.405555555553</v>
      </c>
      <c r="AR1820" s="3"/>
      <c r="AS1820" s="23"/>
      <c r="AT1820" s="23"/>
      <c r="AU1820" s="3" t="s">
        <v>100</v>
      </c>
      <c r="AV1820" s="3" t="s">
        <v>757</v>
      </c>
      <c r="AW1820" s="3" t="s">
        <v>6229</v>
      </c>
      <c r="AX1820" s="3">
        <v>4.6216400000000002</v>
      </c>
      <c r="AY1820" s="3">
        <v>-74.155379999999994</v>
      </c>
      <c r="AZ1820" s="8" t="str">
        <f>+CONCATENATE("Reportan apertura en el enlace ",Tabla4[[#This Row],[Enlace]]," en el ",Tabla4[[#This Row],[Distancia óptica]]," ocasionado por ",Tabla4[[#This Row],[Causa del daño]])</f>
        <v>Reportan apertura en el enlace Mov.Condado castilla - Mov.Campiña en el Km 2,4 desde Campiña ocasionado por Falla de Empalme de FiOp</v>
      </c>
      <c r="BA1820" s="8" t="str">
        <f>+CONCATENATE("Para dar solución al incidente ",Tabla4[[#This Row],[Solución]])</f>
        <v>Para dar solución al incidente Se refusiona hilo en caja empalme existente</v>
      </c>
      <c r="BB1820" s="3" t="str">
        <f>+_xlfn.CONCAT(Tabla4[[#This Row],[Causa Raiz]]," ",Tabla4[[#This Row],[Solución2]]," (",Tabla4[[#This Row],[Anillo]],"- Cabecera: ",Tabla4[[#This Row],[Cabecera]],"- Operador: ",Tabla4[[#This Row],[Operador]],")")</f>
        <v>Reportan apertura en el enlace Mov.Condado castilla - Mov.Campiña en el Km 2,4 desde Campiña ocasionado por Falla de Empalme de FiOp Para dar solución al incidente Se refusiona hilo en caja empalme existente (Anillo 47- Cabecera: Asturias- Operador: Infraco)</v>
      </c>
    </row>
    <row r="1821" spans="1:54" s="2" customFormat="1" ht="185.25">
      <c r="A1821" s="38">
        <f t="shared" si="177"/>
        <v>1820</v>
      </c>
      <c r="B1821" s="3">
        <v>8553294</v>
      </c>
      <c r="C1821" s="3" t="s">
        <v>136</v>
      </c>
      <c r="D1821" s="23">
        <v>45411.611111111109</v>
      </c>
      <c r="E1821" s="23">
        <v>45411.763888888891</v>
      </c>
      <c r="F1821" s="1">
        <f t="shared" ca="1" si="182"/>
        <v>0.15277777778101154</v>
      </c>
      <c r="G1821" s="3" t="s">
        <v>55</v>
      </c>
      <c r="H1821" s="41"/>
      <c r="I1821" s="40"/>
      <c r="J1821" s="5" t="s">
        <v>137</v>
      </c>
      <c r="K1821" s="3" t="s">
        <v>77</v>
      </c>
      <c r="L1821" s="9" t="s">
        <v>58</v>
      </c>
      <c r="M1821" s="3" t="s">
        <v>79</v>
      </c>
      <c r="N1821" s="3" t="s">
        <v>771</v>
      </c>
      <c r="O1821" s="3" t="s">
        <v>8519</v>
      </c>
      <c r="P1821" s="3" t="s">
        <v>8520</v>
      </c>
      <c r="Q1821" s="4" t="s">
        <v>8521</v>
      </c>
      <c r="R1821" s="3" t="s">
        <v>708</v>
      </c>
      <c r="S1821" s="3" t="s">
        <v>249</v>
      </c>
      <c r="T1821" s="3" t="s">
        <v>146</v>
      </c>
      <c r="U1821" s="3" t="s">
        <v>8522</v>
      </c>
      <c r="V1821" s="22" t="str">
        <f t="shared" si="181"/>
        <v>RBHFO; Hora de aviso: 14:40 29/04/2024; Solución: Instalacion de empalme de 48 hilos en reserva existente; Hora de solución: 18:20 29/04/2024; Causa: Falla en la Red FiOp</v>
      </c>
      <c r="W1821" s="4" t="s">
        <v>160</v>
      </c>
      <c r="X1821" s="3"/>
      <c r="Y1821" s="3"/>
      <c r="Z1821" s="3" t="s">
        <v>69</v>
      </c>
      <c r="AA1821" s="3" t="s">
        <v>71</v>
      </c>
      <c r="AB1821" s="3">
        <v>0</v>
      </c>
      <c r="AC1821" s="3" t="s">
        <v>71</v>
      </c>
      <c r="AD1821" s="6">
        <v>0</v>
      </c>
      <c r="AE1821" s="7"/>
      <c r="AF1821" s="7"/>
      <c r="AG1821" s="6">
        <f>Tabla4[[#This Row],[Tiempo Parada de Reloj]]+Tabla4[[#This Row],[Tiempo Autorizado por Telefonica (no Máximo)]]</f>
        <v>0</v>
      </c>
      <c r="AH1821" s="7">
        <f t="shared" ca="1" si="178"/>
        <v>0.15277777778101154</v>
      </c>
      <c r="AI1821" s="8">
        <f t="shared" si="179"/>
        <v>0</v>
      </c>
      <c r="AJ1821" s="8">
        <f t="shared" ca="1" si="180"/>
        <v>3.6666666667442769</v>
      </c>
      <c r="AK1821" s="3" t="s">
        <v>120</v>
      </c>
      <c r="AL1821" s="3" t="s">
        <v>71</v>
      </c>
      <c r="AM1821" s="3" t="s">
        <v>69</v>
      </c>
      <c r="AN1821" s="3" t="s">
        <v>120</v>
      </c>
      <c r="AO1821" s="3" t="s">
        <v>119</v>
      </c>
      <c r="AP1821" s="3" t="s">
        <v>119</v>
      </c>
      <c r="AQ1821" s="23">
        <v>45413.869444444441</v>
      </c>
      <c r="AR1821" s="3"/>
      <c r="AS1821" s="23"/>
      <c r="AT1821" s="23"/>
      <c r="AU1821" s="3" t="s">
        <v>710</v>
      </c>
      <c r="AV1821" s="3" t="s">
        <v>8523</v>
      </c>
      <c r="AW1821" s="3" t="s">
        <v>8524</v>
      </c>
      <c r="AX1821" s="3">
        <v>4.58338</v>
      </c>
      <c r="AY1821" s="3">
        <v>-74.212000000000003</v>
      </c>
      <c r="AZ1821" s="8" t="str">
        <f>+CONCATENATE("Reportan apertura en el enlace ",Tabla4[[#This Row],[Enlace]]," en el ",Tabla4[[#This Row],[Distancia óptica]]," ocasionado por ",Tabla4[[#This Row],[Causa del daño]])</f>
        <v>Reportan apertura en el enlace Mov. Santa Cecilia - Mov. Soacha en el Km 0,250 desde soacha ocasionado por Falla en la Red FiOp</v>
      </c>
      <c r="BA1821" s="8" t="str">
        <f>+CONCATENATE("Para dar solución al incidente ",Tabla4[[#This Row],[Solución]])</f>
        <v>Para dar solución al incidente Instalacion de empalme de 48 hilos en reserva existente</v>
      </c>
      <c r="BB1821" s="3" t="str">
        <f>+_xlfn.CONCAT(Tabla4[[#This Row],[Causa Raiz]]," ",Tabla4[[#This Row],[Solución2]]," (",Tabla4[[#This Row],[Anillo]],"- Cabecera: ",Tabla4[[#This Row],[Cabecera]],"- Operador: ",Tabla4[[#This Row],[Operador]],")")</f>
        <v>Reportan apertura en el enlace Mov. Santa Cecilia - Mov. Soacha en el Km 0,250 desde soacha ocasionado por Falla en la Red FiOp Para dar solución al incidente Instalacion de empalme de 48 hilos en reserva existente (Anillo 32- Cabecera: Soacha Centro- Operador: Infraco)</v>
      </c>
    </row>
    <row r="1822" spans="1:54" s="2" customFormat="1" ht="228">
      <c r="A1822" s="38">
        <f t="shared" si="177"/>
        <v>1821</v>
      </c>
      <c r="B1822" s="3">
        <v>8553399</v>
      </c>
      <c r="C1822" s="3" t="s">
        <v>54</v>
      </c>
      <c r="D1822" s="23">
        <v>45411.631944444445</v>
      </c>
      <c r="E1822" s="23">
        <v>45411.697916666664</v>
      </c>
      <c r="F1822" s="1">
        <f t="shared" ca="1" si="182"/>
        <v>6.5972222218988463E-2</v>
      </c>
      <c r="G1822" s="3" t="s">
        <v>55</v>
      </c>
      <c r="H1822" s="41"/>
      <c r="I1822" s="40"/>
      <c r="J1822" s="5" t="s">
        <v>56</v>
      </c>
      <c r="K1822" s="3" t="s">
        <v>340</v>
      </c>
      <c r="L1822" s="9" t="s">
        <v>78</v>
      </c>
      <c r="M1822" s="3" t="s">
        <v>341</v>
      </c>
      <c r="N1822" s="3" t="s">
        <v>8525</v>
      </c>
      <c r="O1822" s="3" t="s">
        <v>8526</v>
      </c>
      <c r="P1822" s="3" t="s">
        <v>8527</v>
      </c>
      <c r="Q1822" s="4" t="s">
        <v>8528</v>
      </c>
      <c r="R1822" s="3" t="s">
        <v>248</v>
      </c>
      <c r="S1822" s="3" t="s">
        <v>347</v>
      </c>
      <c r="T1822" s="3" t="s">
        <v>66</v>
      </c>
      <c r="U1822" s="3" t="s">
        <v>8529</v>
      </c>
      <c r="V1822" s="22" t="str">
        <f t="shared" si="181"/>
        <v>RLFO; Hora de aviso: 15:10 29/04/2024; Solución: Se recupero 10 metros de F.O de 8 Hilos y se crea una caja de empalme de 24 hilos.; Hora de solución: 16:45 29/04/2024; Causa: Vandalismo</v>
      </c>
      <c r="W1822" s="4" t="s">
        <v>349</v>
      </c>
      <c r="X1822" s="3"/>
      <c r="Y1822" s="3"/>
      <c r="Z1822" s="3" t="s">
        <v>69</v>
      </c>
      <c r="AA1822" s="3" t="s">
        <v>71</v>
      </c>
      <c r="AB1822" s="3">
        <v>0</v>
      </c>
      <c r="AC1822" s="3" t="s">
        <v>71</v>
      </c>
      <c r="AD1822" s="6">
        <v>0</v>
      </c>
      <c r="AE1822" s="7"/>
      <c r="AF1822" s="7"/>
      <c r="AG1822" s="6">
        <f>Tabla4[[#This Row],[Tiempo Parada de Reloj]]+Tabla4[[#This Row],[Tiempo Autorizado por Telefonica (no Máximo)]]</f>
        <v>0</v>
      </c>
      <c r="AH1822" s="7">
        <f t="shared" ca="1" si="178"/>
        <v>6.5972222218988463E-2</v>
      </c>
      <c r="AI1822" s="8">
        <f t="shared" si="179"/>
        <v>0</v>
      </c>
      <c r="AJ1822" s="8">
        <f t="shared" ca="1" si="180"/>
        <v>1.5833333332557231</v>
      </c>
      <c r="AK1822" s="3" t="s">
        <v>120</v>
      </c>
      <c r="AL1822" s="3" t="s">
        <v>71</v>
      </c>
      <c r="AM1822" s="3" t="s">
        <v>69</v>
      </c>
      <c r="AN1822" s="3" t="s">
        <v>120</v>
      </c>
      <c r="AO1822" s="3" t="s">
        <v>87</v>
      </c>
      <c r="AP1822" s="3" t="s">
        <v>87</v>
      </c>
      <c r="AQ1822" s="23">
        <v>45415.46597222222</v>
      </c>
      <c r="AR1822" s="3"/>
      <c r="AS1822" s="23"/>
      <c r="AT1822" s="23"/>
      <c r="AU1822" s="3" t="s">
        <v>2267</v>
      </c>
      <c r="AV1822" s="3" t="s">
        <v>1363</v>
      </c>
      <c r="AW1822" s="3" t="s">
        <v>307</v>
      </c>
      <c r="AX1822" s="3">
        <v>4.2774999999999999</v>
      </c>
      <c r="AY1822" s="3">
        <v>-74.817300000000003</v>
      </c>
      <c r="AZ1822" s="8" t="str">
        <f>+CONCATENATE("Reportan apertura en el enlace ",Tabla4[[#This Row],[Enlace]]," en el ",Tabla4[[#This Row],[Distancia óptica]]," ocasionado por ",Tabla4[[#This Row],[Causa del daño]])</f>
        <v>Reportan apertura en el enlace Mov. Altagracia Flandes - Mov. Girardot Centro en el km 4,5 desde Girardot ocasionado por Vandalismo</v>
      </c>
      <c r="BA1822" s="8" t="str">
        <f>+CONCATENATE("Para dar solución al incidente ",Tabla4[[#This Row],[Solución]])</f>
        <v>Para dar solución al incidente Se recupero 10 metros de F.O de 8 Hilos y se crea una caja de empalme de 24 hilos.</v>
      </c>
      <c r="BB1822" s="3" t="str">
        <f>+_xlfn.CONCAT(Tabla4[[#This Row],[Causa Raiz]]," ",Tabla4[[#This Row],[Solución2]]," (",Tabla4[[#This Row],[Anillo]],"- Cabecera: ",Tabla4[[#This Row],[Cabecera]],"- Operador: ",Tabla4[[#This Row],[Operador]],")")</f>
        <v>Reportan apertura en el enlace Mov. Altagracia Flandes - Mov. Girardot Centro en el km 4,5 desde Girardot ocasionado por Vandalismo Para dar solución al incidente Se recupero 10 metros de F.O de 8 Hilos y se crea una caja de empalme de 24 hilos. (LINEAL- Cabecera: Girardot Centro- Operador: Colombia Telecomunicaciones)</v>
      </c>
    </row>
    <row r="1823" spans="1:54" s="2" customFormat="1" ht="213.75">
      <c r="A1823" s="38">
        <f t="shared" si="177"/>
        <v>1822</v>
      </c>
      <c r="B1823" s="3">
        <v>8553267</v>
      </c>
      <c r="C1823" s="3" t="s">
        <v>163</v>
      </c>
      <c r="D1823" s="23">
        <v>45411.715277777781</v>
      </c>
      <c r="E1823" s="23">
        <v>45412</v>
      </c>
      <c r="F1823" s="1">
        <f t="shared" ca="1" si="182"/>
        <v>0.28472222221898846</v>
      </c>
      <c r="G1823" s="3" t="s">
        <v>55</v>
      </c>
      <c r="H1823" s="41"/>
      <c r="I1823" s="40"/>
      <c r="J1823" s="5" t="s">
        <v>56</v>
      </c>
      <c r="K1823" s="3" t="s">
        <v>203</v>
      </c>
      <c r="L1823" s="9" t="s">
        <v>58</v>
      </c>
      <c r="M1823" s="3" t="s">
        <v>79</v>
      </c>
      <c r="N1823" s="3" t="s">
        <v>872</v>
      </c>
      <c r="O1823" s="3" t="s">
        <v>8530</v>
      </c>
      <c r="P1823" s="3" t="s">
        <v>8531</v>
      </c>
      <c r="Q1823" s="4" t="s">
        <v>8532</v>
      </c>
      <c r="R1823" s="3" t="s">
        <v>708</v>
      </c>
      <c r="S1823" s="3" t="s">
        <v>210</v>
      </c>
      <c r="T1823" s="3" t="s">
        <v>176</v>
      </c>
      <c r="U1823" s="3" t="s">
        <v>8533</v>
      </c>
      <c r="V1823" s="22" t="str">
        <f t="shared" si="181"/>
        <v>RDFO; Hora de aviso: 17:10 29/04/2024; Solución: se realiza tendido de 250 m de fo 48 hilos y se instala 2 cajas de empalmes de 48 hilos.; Hora de solución: 0:00 30/04/2024; Causa: Intervención de Terceros. No Identificados</v>
      </c>
      <c r="W1823" s="4" t="s">
        <v>213</v>
      </c>
      <c r="X1823" s="3"/>
      <c r="Y1823" s="3"/>
      <c r="Z1823" s="3" t="s">
        <v>69</v>
      </c>
      <c r="AA1823" s="3" t="s">
        <v>70</v>
      </c>
      <c r="AB1823" s="3">
        <v>8553267</v>
      </c>
      <c r="AC1823" s="3" t="s">
        <v>70</v>
      </c>
      <c r="AD1823" s="6">
        <v>7.6388888888888895E-2</v>
      </c>
      <c r="AE1823" s="7"/>
      <c r="AF1823" s="7"/>
      <c r="AG1823" s="6">
        <f>Tabla4[[#This Row],[Tiempo Parada de Reloj]]+Tabla4[[#This Row],[Tiempo Autorizado por Telefonica (no Máximo)]]</f>
        <v>7.6388888888888895E-2</v>
      </c>
      <c r="AH1823" s="7">
        <f t="shared" ca="1" si="178"/>
        <v>0.20833333333009957</v>
      </c>
      <c r="AI1823" s="8">
        <f t="shared" si="179"/>
        <v>1.8333333333333335</v>
      </c>
      <c r="AJ1823" s="8">
        <f t="shared" ca="1" si="180"/>
        <v>4.9999999999223892</v>
      </c>
      <c r="AK1823" s="3" t="s">
        <v>120</v>
      </c>
      <c r="AL1823" s="3" t="s">
        <v>70</v>
      </c>
      <c r="AM1823" s="3" t="s">
        <v>72</v>
      </c>
      <c r="AN1823" s="3" t="s">
        <v>72</v>
      </c>
      <c r="AO1823" s="3" t="s">
        <v>87</v>
      </c>
      <c r="AP1823" s="3" t="s">
        <v>87</v>
      </c>
      <c r="AQ1823" s="23">
        <v>45415.700694444444</v>
      </c>
      <c r="AR1823" s="3"/>
      <c r="AS1823" s="23"/>
      <c r="AT1823" s="23"/>
      <c r="AU1823" s="3" t="s">
        <v>743</v>
      </c>
      <c r="AV1823" s="3" t="s">
        <v>3517</v>
      </c>
      <c r="AW1823" s="3" t="s">
        <v>135</v>
      </c>
      <c r="AX1823" s="3">
        <v>4.8623599999999998</v>
      </c>
      <c r="AY1823" s="3">
        <v>-74.066069999999996</v>
      </c>
      <c r="AZ1823" s="8" t="str">
        <f>+CONCATENATE("Reportan apertura en el enlace ",Tabla4[[#This Row],[Enlace]]," en el ",Tabla4[[#This Row],[Distancia óptica]]," ocasionado por ",Tabla4[[#This Row],[Causa del daño]])</f>
        <v>Reportan apertura en el enlace Tiquiza - Chia Central en el Km 1 desde Chia central ocasionado por Intervención de Terceros. No Identificados</v>
      </c>
      <c r="BA1823" s="8" t="str">
        <f>+CONCATENATE("Para dar solución al incidente ",Tabla4[[#This Row],[Solución]])</f>
        <v>Para dar solución al incidente se realiza tendido de 250 m de fo 48 hilos y se instala 2 cajas de empalmes de 48 hilos.</v>
      </c>
      <c r="BB1823" s="3" t="str">
        <f>+_xlfn.CONCAT(Tabla4[[#This Row],[Causa Raiz]]," ",Tabla4[[#This Row],[Solución2]]," (",Tabla4[[#This Row],[Anillo]],"- Cabecera: ",Tabla4[[#This Row],[Cabecera]],"- Operador: ",Tabla4[[#This Row],[Operador]],")")</f>
        <v>Reportan apertura en el enlace Tiquiza - Chia Central en el Km 1 desde Chia central ocasionado por Intervención de Terceros. No Identificados Para dar solución al incidente se realiza tendido de 250 m de fo 48 hilos y se instala 2 cajas de empalmes de 48 hilos. (Lineal- Cabecera: Chia- Operador: Colombia Telecomunicaciones)</v>
      </c>
    </row>
    <row r="1824" spans="1:54" s="2" customFormat="1" ht="171">
      <c r="A1824" s="38">
        <f t="shared" si="177"/>
        <v>1823</v>
      </c>
      <c r="B1824" s="3">
        <v>8553808</v>
      </c>
      <c r="C1824" s="3" t="s">
        <v>136</v>
      </c>
      <c r="D1824" s="23">
        <v>45411.708333333336</v>
      </c>
      <c r="E1824" s="23">
        <v>45411.741666666669</v>
      </c>
      <c r="F1824" s="1">
        <f t="shared" ca="1" si="182"/>
        <v>3.3333333332848269E-2</v>
      </c>
      <c r="G1824" s="3" t="s">
        <v>55</v>
      </c>
      <c r="H1824" s="41"/>
      <c r="I1824" s="40"/>
      <c r="J1824" s="5" t="s">
        <v>137</v>
      </c>
      <c r="K1824" s="3" t="s">
        <v>57</v>
      </c>
      <c r="L1824" s="9" t="s">
        <v>78</v>
      </c>
      <c r="M1824" s="3" t="s">
        <v>59</v>
      </c>
      <c r="N1824" s="3" t="s">
        <v>60</v>
      </c>
      <c r="O1824" s="3" t="s">
        <v>8534</v>
      </c>
      <c r="P1824" s="3" t="s">
        <v>8535</v>
      </c>
      <c r="Q1824" s="4" t="s">
        <v>8536</v>
      </c>
      <c r="R1824" s="3" t="s">
        <v>775</v>
      </c>
      <c r="S1824" s="3" t="s">
        <v>65</v>
      </c>
      <c r="T1824" s="3" t="s">
        <v>256</v>
      </c>
      <c r="U1824" s="3" t="s">
        <v>8537</v>
      </c>
      <c r="V1824" s="22" t="str">
        <f t="shared" si="181"/>
        <v>RBHFO; Hora de aviso: 17:00 29/04/2024; Solución: Se refusionan hilos en caja empalme existente; Hora de solución: 17:48 29/04/2024; Causa: Falla de Empalme de FiOp</v>
      </c>
      <c r="W1824" s="4" t="s">
        <v>68</v>
      </c>
      <c r="X1824" s="3"/>
      <c r="Y1824" s="3"/>
      <c r="Z1824" s="3" t="s">
        <v>69</v>
      </c>
      <c r="AA1824" s="3" t="s">
        <v>71</v>
      </c>
      <c r="AB1824" s="3">
        <v>0</v>
      </c>
      <c r="AC1824" s="3" t="s">
        <v>71</v>
      </c>
      <c r="AD1824" s="6">
        <v>0</v>
      </c>
      <c r="AE1824" s="7"/>
      <c r="AF1824" s="7"/>
      <c r="AG1824" s="6">
        <f>Tabla4[[#This Row],[Tiempo Parada de Reloj]]+Tabla4[[#This Row],[Tiempo Autorizado por Telefonica (no Máximo)]]</f>
        <v>0</v>
      </c>
      <c r="AH1824" s="7">
        <f t="shared" ca="1" si="178"/>
        <v>3.3333333332848269E-2</v>
      </c>
      <c r="AI1824" s="8">
        <f t="shared" si="179"/>
        <v>0</v>
      </c>
      <c r="AJ1824" s="8">
        <f t="shared" ca="1" si="180"/>
        <v>0.79999999998835847</v>
      </c>
      <c r="AK1824" s="3" t="s">
        <v>106</v>
      </c>
      <c r="AL1824" s="3" t="s">
        <v>70</v>
      </c>
      <c r="AM1824" s="3" t="s">
        <v>120</v>
      </c>
      <c r="AN1824" s="3" t="s">
        <v>120</v>
      </c>
      <c r="AO1824" s="3" t="s">
        <v>87</v>
      </c>
      <c r="AP1824" s="3" t="s">
        <v>87</v>
      </c>
      <c r="AQ1824" s="23">
        <v>45412.612500000003</v>
      </c>
      <c r="AR1824" s="3"/>
      <c r="AS1824" s="23"/>
      <c r="AT1824" s="23"/>
      <c r="AU1824" s="3" t="s">
        <v>100</v>
      </c>
      <c r="AV1824" s="3" t="s">
        <v>757</v>
      </c>
      <c r="AW1824" s="3" t="s">
        <v>6229</v>
      </c>
      <c r="AX1824" s="3">
        <v>4.6311</v>
      </c>
      <c r="AY1824" s="3">
        <v>-74.151799999999994</v>
      </c>
      <c r="AZ1824" s="8" t="str">
        <f>+CONCATENATE("Reportan apertura en el enlace ",Tabla4[[#This Row],[Enlace]]," en el ",Tabla4[[#This Row],[Distancia óptica]]," ocasionado por ",Tabla4[[#This Row],[Causa del daño]])</f>
        <v>Reportan apertura en el enlace Mov. Condado castilla - Mov. Campiña en el km 4,5 desde Campiña ocasionado por Falla de Empalme de FiOp</v>
      </c>
      <c r="BA1824" s="8" t="str">
        <f>+CONCATENATE("Para dar solución al incidente ",Tabla4[[#This Row],[Solución]])</f>
        <v>Para dar solución al incidente Se refusionan hilos en caja empalme existente</v>
      </c>
      <c r="BB1824" s="3" t="str">
        <f>+_xlfn.CONCAT(Tabla4[[#This Row],[Causa Raiz]]," ",Tabla4[[#This Row],[Solución2]]," (",Tabla4[[#This Row],[Anillo]],"- Cabecera: ",Tabla4[[#This Row],[Cabecera]],"- Operador: ",Tabla4[[#This Row],[Operador]],")")</f>
        <v>Reportan apertura en el enlace Mov. Condado castilla - Mov. Campiña en el km 4,5 desde Campiña ocasionado por Falla de Empalme de FiOp Para dar solución al incidente Se refusionan hilos en caja empalme existente (Anillo 47- Cabecera: Asturias- Operador: Infraco)</v>
      </c>
    </row>
    <row r="1825" spans="1:54" s="2" customFormat="1" ht="171">
      <c r="A1825" s="38">
        <f t="shared" si="177"/>
        <v>1824</v>
      </c>
      <c r="B1825" s="3">
        <v>8554132</v>
      </c>
      <c r="C1825" s="3" t="s">
        <v>163</v>
      </c>
      <c r="D1825" s="23">
        <v>45411.805555555555</v>
      </c>
      <c r="E1825" s="23">
        <v>45417.833333333336</v>
      </c>
      <c r="F1825" s="1">
        <f t="shared" ca="1" si="182"/>
        <v>6.0277777777810115</v>
      </c>
      <c r="G1825" s="3" t="s">
        <v>164</v>
      </c>
      <c r="H1825" s="41" t="s">
        <v>165</v>
      </c>
      <c r="I1825" s="40" t="s">
        <v>8538</v>
      </c>
      <c r="J1825" s="5" t="s">
        <v>167</v>
      </c>
      <c r="K1825" s="3" t="s">
        <v>168</v>
      </c>
      <c r="L1825" s="9" t="s">
        <v>58</v>
      </c>
      <c r="M1825" s="3" t="s">
        <v>360</v>
      </c>
      <c r="N1825" s="3" t="s">
        <v>909</v>
      </c>
      <c r="O1825" s="3" t="s">
        <v>910</v>
      </c>
      <c r="P1825" s="3" t="s">
        <v>8539</v>
      </c>
      <c r="Q1825" s="4" t="s">
        <v>8540</v>
      </c>
      <c r="R1825" s="3" t="s">
        <v>1420</v>
      </c>
      <c r="S1825" s="3" t="s">
        <v>8541</v>
      </c>
      <c r="T1825" s="3" t="s">
        <v>146</v>
      </c>
      <c r="U1825" s="3" t="s">
        <v>4036</v>
      </c>
      <c r="V1825" s="22" t="str">
        <f t="shared" si="181"/>
        <v>RDFO; Hora de aviso: 19:20 29/04/2024; Solución: Actividades realziadas por claro; Hora de solución: 20:00 05/05/2024; Causa: Falla en la Red FiOp</v>
      </c>
      <c r="W1825" s="4" t="s">
        <v>914</v>
      </c>
      <c r="X1825" s="3"/>
      <c r="Y1825" s="3"/>
      <c r="Z1825" s="3" t="s">
        <v>69</v>
      </c>
      <c r="AA1825" s="3" t="s">
        <v>71</v>
      </c>
      <c r="AB1825" s="3">
        <v>0</v>
      </c>
      <c r="AC1825" s="3" t="s">
        <v>71</v>
      </c>
      <c r="AD1825" s="6">
        <v>0</v>
      </c>
      <c r="AE1825" s="7"/>
      <c r="AF1825" s="7"/>
      <c r="AG1825" s="6">
        <f>Tabla4[[#This Row],[Tiempo Parada de Reloj]]+Tabla4[[#This Row],[Tiempo Autorizado por Telefonica (no Máximo)]]</f>
        <v>0</v>
      </c>
      <c r="AH1825" s="7">
        <f t="shared" ca="1" si="178"/>
        <v>6.0277777777810115</v>
      </c>
      <c r="AI1825" s="8">
        <f t="shared" si="179"/>
        <v>0</v>
      </c>
      <c r="AJ1825" s="8">
        <f t="shared" ca="1" si="180"/>
        <v>144.66666666674428</v>
      </c>
      <c r="AK1825" s="3" t="s">
        <v>106</v>
      </c>
      <c r="AL1825" s="3" t="s">
        <v>70</v>
      </c>
      <c r="AM1825" s="3" t="s">
        <v>88</v>
      </c>
      <c r="AN1825" s="3" t="s">
        <v>120</v>
      </c>
      <c r="AO1825" s="3"/>
      <c r="AP1825" s="3"/>
      <c r="AQ1825" s="23">
        <f ca="1">NOW()</f>
        <v>45503.69683483796</v>
      </c>
      <c r="AR1825" s="3"/>
      <c r="AS1825" s="23"/>
      <c r="AT1825" s="23"/>
      <c r="AU1825" s="3" t="s">
        <v>168</v>
      </c>
      <c r="AV1825" s="3" t="s">
        <v>8497</v>
      </c>
      <c r="AW1825" s="3" t="s">
        <v>76</v>
      </c>
      <c r="AX1825" s="3" t="s">
        <v>69</v>
      </c>
      <c r="AY1825" s="3" t="s">
        <v>69</v>
      </c>
      <c r="AZ1825" s="8" t="str">
        <f>+CONCATENATE("Reportan apertura en el enlace ",Tabla4[[#This Row],[Enlace]]," en el ",Tabla4[[#This Row],[Distancia óptica]]," ocasionado por ",Tabla4[[#This Row],[Causa del daño]])</f>
        <v>Reportan apertura en el enlace Girardota - Barbosa en el Km 1,5 desde Barbosa ocasionado por Falla en la Red FiOp</v>
      </c>
      <c r="BA1825" s="8" t="str">
        <f>+CONCATENATE("Para dar solución al incidente ",Tabla4[[#This Row],[Solución]])</f>
        <v>Para dar solución al incidente Actividades realziadas por claro</v>
      </c>
      <c r="BB1825" s="3" t="str">
        <f>+_xlfn.CONCAT(Tabla4[[#This Row],[Causa Raiz]]," ",Tabla4[[#This Row],[Solución2]]," (",Tabla4[[#This Row],[Anillo]],"- Cabecera: ",Tabla4[[#This Row],[Cabecera]],"- Operador: ",Tabla4[[#This Row],[Operador]],")")</f>
        <v>Reportan apertura en el enlace Girardota - Barbosa en el Km 1,5 desde Barbosa ocasionado por Falla en la Red FiOp Para dar solución al incidente Actividades realziadas por claro (Troncal- Cabecera: Girardota- Operador: Telmex - Claro)</v>
      </c>
    </row>
    <row r="1826" spans="1:54" s="2" customFormat="1" ht="199.5">
      <c r="A1826" s="38">
        <f t="shared" si="177"/>
        <v>1825</v>
      </c>
      <c r="B1826" s="3">
        <v>8554135</v>
      </c>
      <c r="C1826" s="3" t="s">
        <v>54</v>
      </c>
      <c r="D1826" s="23">
        <v>45411.8125</v>
      </c>
      <c r="E1826" s="23">
        <v>45412.53125</v>
      </c>
      <c r="F1826" s="1">
        <f t="shared" ca="1" si="182"/>
        <v>0.71875</v>
      </c>
      <c r="G1826" s="3" t="s">
        <v>55</v>
      </c>
      <c r="H1826" s="41"/>
      <c r="I1826" s="40"/>
      <c r="J1826" s="5" t="s">
        <v>56</v>
      </c>
      <c r="K1826" s="3" t="s">
        <v>77</v>
      </c>
      <c r="L1826" s="9" t="s">
        <v>58</v>
      </c>
      <c r="M1826" s="3" t="s">
        <v>79</v>
      </c>
      <c r="N1826" s="3" t="s">
        <v>308</v>
      </c>
      <c r="O1826" s="3" t="s">
        <v>8542</v>
      </c>
      <c r="P1826" s="3" t="s">
        <v>8543</v>
      </c>
      <c r="Q1826" s="4" t="s">
        <v>8544</v>
      </c>
      <c r="R1826" s="3" t="s">
        <v>248</v>
      </c>
      <c r="S1826" s="3" t="s">
        <v>249</v>
      </c>
      <c r="T1826" s="3" t="s">
        <v>256</v>
      </c>
      <c r="U1826" s="3" t="s">
        <v>8545</v>
      </c>
      <c r="V1826" s="22" t="str">
        <f t="shared" si="181"/>
        <v>RLFO; Hora de aviso: 19:30 29/04/2024; Solución: Se recupera 8 metros de reserva para preparar extremos y Re hacer empalme nuevo; Hora de solución: 12:45 30/04/2024; Causa: Falla de Empalme de FiOp</v>
      </c>
      <c r="W1826" s="4" t="s">
        <v>160</v>
      </c>
      <c r="X1826" s="3"/>
      <c r="Y1826" s="3"/>
      <c r="Z1826" s="3" t="s">
        <v>69</v>
      </c>
      <c r="AA1826" s="3" t="s">
        <v>70</v>
      </c>
      <c r="AB1826" s="3">
        <v>8553827</v>
      </c>
      <c r="AC1826" s="3" t="s">
        <v>71</v>
      </c>
      <c r="AD1826" s="6">
        <v>0.30208333333333331</v>
      </c>
      <c r="AE1826" s="7"/>
      <c r="AF1826" s="7"/>
      <c r="AG1826" s="6">
        <f>Tabla4[[#This Row],[Tiempo Parada de Reloj]]+Tabla4[[#This Row],[Tiempo Autorizado por Telefonica (no Máximo)]]</f>
        <v>0.30208333333333331</v>
      </c>
      <c r="AH1826" s="7">
        <f t="shared" ca="1" si="178"/>
        <v>0.41666666666666669</v>
      </c>
      <c r="AI1826" s="8">
        <f t="shared" si="179"/>
        <v>7.25</v>
      </c>
      <c r="AJ1826" s="8">
        <f t="shared" ca="1" si="180"/>
        <v>10</v>
      </c>
      <c r="AK1826" s="3" t="s">
        <v>120</v>
      </c>
      <c r="AL1826" s="3" t="s">
        <v>70</v>
      </c>
      <c r="AM1826" s="3" t="s">
        <v>106</v>
      </c>
      <c r="AN1826" s="3" t="s">
        <v>106</v>
      </c>
      <c r="AO1826" s="3" t="s">
        <v>87</v>
      </c>
      <c r="AP1826" s="3" t="s">
        <v>87</v>
      </c>
      <c r="AQ1826" s="23">
        <v>45416.975694444445</v>
      </c>
      <c r="AR1826" s="3"/>
      <c r="AS1826" s="23"/>
      <c r="AT1826" s="23"/>
      <c r="AU1826" s="3" t="s">
        <v>89</v>
      </c>
      <c r="AV1826" s="3" t="s">
        <v>8546</v>
      </c>
      <c r="AW1826" s="3" t="s">
        <v>135</v>
      </c>
      <c r="AX1826" s="3">
        <v>4.3159000000000001</v>
      </c>
      <c r="AY1826" s="3">
        <v>-74.808800000000005</v>
      </c>
      <c r="AZ1826" s="8" t="str">
        <f>+CONCATENATE("Reportan apertura en el enlace ",Tabla4[[#This Row],[Enlace]]," en el ",Tabla4[[#This Row],[Distancia óptica]]," ocasionado por ",Tabla4[[#This Row],[Causa del daño]])</f>
        <v>Reportan apertura en el enlace Mov. Villa Tatiana - Mov. Terminal en el Km 0,170 desde villa tatiana ocasionado por Falla de Empalme de FiOp</v>
      </c>
      <c r="BA1826" s="8" t="str">
        <f>+CONCATENATE("Para dar solución al incidente ",Tabla4[[#This Row],[Solución]])</f>
        <v>Para dar solución al incidente Se recupera 8 metros de reserva para preparar extremos y Re hacer empalme nuevo</v>
      </c>
      <c r="BB1826" s="3" t="str">
        <f>+_xlfn.CONCAT(Tabla4[[#This Row],[Causa Raiz]]," ",Tabla4[[#This Row],[Solución2]]," (",Tabla4[[#This Row],[Anillo]],"- Cabecera: ",Tabla4[[#This Row],[Cabecera]],"- Operador: ",Tabla4[[#This Row],[Operador]],")")</f>
        <v>Reportan apertura en el enlace Mov. Villa Tatiana - Mov. Terminal en el Km 0,170 desde villa tatiana ocasionado por Falla de Empalme de FiOp Para dar solución al incidente Se recupera 8 metros de reserva para preparar extremos y Re hacer empalme nuevo (Lineal- Cabecera: Villa tatiana- Operador: Colombia Telecomunicaciones)</v>
      </c>
    </row>
    <row r="1827" spans="1:54" s="2" customFormat="1" ht="171">
      <c r="A1827" s="38">
        <f t="shared" si="177"/>
        <v>1826</v>
      </c>
      <c r="B1827" s="3">
        <v>8554378</v>
      </c>
      <c r="C1827" s="3" t="s">
        <v>92</v>
      </c>
      <c r="D1827" s="23">
        <v>45411.916666666664</v>
      </c>
      <c r="E1827" s="23">
        <v>45412.020833333336</v>
      </c>
      <c r="F1827" s="1">
        <f t="shared" ca="1" si="182"/>
        <v>0.10416666667151731</v>
      </c>
      <c r="G1827" s="3" t="s">
        <v>55</v>
      </c>
      <c r="H1827" s="41"/>
      <c r="I1827" s="40"/>
      <c r="J1827" s="5" t="s">
        <v>56</v>
      </c>
      <c r="K1827" s="3" t="s">
        <v>108</v>
      </c>
      <c r="L1827" s="9" t="s">
        <v>58</v>
      </c>
      <c r="M1827" s="3" t="s">
        <v>109</v>
      </c>
      <c r="N1827" s="3" t="s">
        <v>3024</v>
      </c>
      <c r="O1827" s="3" t="s">
        <v>676</v>
      </c>
      <c r="P1827" s="3" t="s">
        <v>8547</v>
      </c>
      <c r="Q1827" s="4" t="s">
        <v>8548</v>
      </c>
      <c r="R1827" s="3" t="s">
        <v>805</v>
      </c>
      <c r="S1827" s="3" t="s">
        <v>115</v>
      </c>
      <c r="T1827" s="3" t="s">
        <v>682</v>
      </c>
      <c r="U1827" s="3" t="s">
        <v>8549</v>
      </c>
      <c r="V1827" s="22" t="str">
        <f t="shared" si="181"/>
        <v>RTNFO; Hora de aviso: 22:00 29/04/2024; Solución: Se refusiona pigtail en ODF; Hora de solución: 0:30 30/04/2024; Causa: Falla en ODF Planta Externa</v>
      </c>
      <c r="W1827" s="4" t="s">
        <v>118</v>
      </c>
      <c r="X1827" s="3"/>
      <c r="Y1827" s="3"/>
      <c r="Z1827" s="3" t="s">
        <v>69</v>
      </c>
      <c r="AA1827" s="3" t="s">
        <v>71</v>
      </c>
      <c r="AB1827" s="3">
        <v>0</v>
      </c>
      <c r="AC1827" s="3" t="s">
        <v>71</v>
      </c>
      <c r="AD1827" s="6">
        <v>0</v>
      </c>
      <c r="AE1827" s="7"/>
      <c r="AF1827" s="7"/>
      <c r="AG1827" s="6">
        <f>Tabla4[[#This Row],[Tiempo Parada de Reloj]]+Tabla4[[#This Row],[Tiempo Autorizado por Telefonica (no Máximo)]]</f>
        <v>0</v>
      </c>
      <c r="AH1827" s="7">
        <f t="shared" ca="1" si="178"/>
        <v>0.10416666667151731</v>
      </c>
      <c r="AI1827" s="8">
        <f t="shared" si="179"/>
        <v>0</v>
      </c>
      <c r="AJ1827" s="8">
        <f t="shared" ca="1" si="180"/>
        <v>2.5000000001164153</v>
      </c>
      <c r="AK1827" s="3" t="s">
        <v>120</v>
      </c>
      <c r="AL1827" s="3" t="s">
        <v>70</v>
      </c>
      <c r="AM1827" s="3" t="s">
        <v>72</v>
      </c>
      <c r="AN1827" s="3" t="s">
        <v>72</v>
      </c>
      <c r="AO1827" s="3" t="s">
        <v>87</v>
      </c>
      <c r="AP1827" s="3" t="s">
        <v>87</v>
      </c>
      <c r="AQ1827" s="23">
        <v>45412.618750000001</v>
      </c>
      <c r="AR1827" s="3"/>
      <c r="AS1827" s="23"/>
      <c r="AT1827" s="23"/>
      <c r="AU1827" s="3" t="s">
        <v>121</v>
      </c>
      <c r="AV1827" s="3" t="s">
        <v>8550</v>
      </c>
      <c r="AW1827" s="3" t="s">
        <v>8551</v>
      </c>
      <c r="AX1827" s="3">
        <v>10.468456</v>
      </c>
      <c r="AY1827" s="3">
        <v>-73.256151000000003</v>
      </c>
      <c r="AZ1827" s="8" t="str">
        <f>+CONCATENATE("Reportan apertura en el enlace ",Tabla4[[#This Row],[Enlace]]," en el ",Tabla4[[#This Row],[Distancia óptica]]," ocasionado por ",Tabla4[[#This Row],[Causa del daño]])</f>
        <v>Reportan apertura en el enlace Bosconia - Valledupar en el km 0 desde Valledupar  ocasionado por Falla en ODF Planta Externa</v>
      </c>
      <c r="BA1827" s="8" t="str">
        <f>+CONCATENATE("Para dar solución al incidente ",Tabla4[[#This Row],[Solución]])</f>
        <v>Para dar solución al incidente Se refusiona pigtail en ODF</v>
      </c>
      <c r="BB1827" s="3" t="str">
        <f>+_xlfn.CONCAT(Tabla4[[#This Row],[Causa Raiz]]," ",Tabla4[[#This Row],[Solución2]]," (",Tabla4[[#This Row],[Anillo]],"- Cabecera: ",Tabla4[[#This Row],[Cabecera]],"- Operador: ",Tabla4[[#This Row],[Operador]],")")</f>
        <v>Reportan apertura en el enlace Bosconia - Valledupar en el km 0 desde Valledupar  ocasionado por Falla en ODF Planta Externa Para dar solución al incidente Se refusiona pigtail en ODF ( Troncal- Cabecera: Valledupar- Operador: Colombia Telecomunicaciones)</v>
      </c>
    </row>
    <row r="1828" spans="1:54" s="2" customFormat="1" ht="213.75">
      <c r="A1828" s="38">
        <f t="shared" si="177"/>
        <v>1827</v>
      </c>
      <c r="B1828" s="3">
        <v>8555199</v>
      </c>
      <c r="C1828" s="3" t="s">
        <v>54</v>
      </c>
      <c r="D1828" s="23">
        <v>45412.25</v>
      </c>
      <c r="E1828" s="23">
        <v>45412.489583333336</v>
      </c>
      <c r="F1828" s="1">
        <f t="shared" ca="1" si="182"/>
        <v>0.23958333333575865</v>
      </c>
      <c r="G1828" s="3" t="s">
        <v>55</v>
      </c>
      <c r="H1828" s="41"/>
      <c r="I1828" s="40"/>
      <c r="J1828" s="5" t="s">
        <v>56</v>
      </c>
      <c r="K1828" s="3" t="s">
        <v>122</v>
      </c>
      <c r="L1828" s="9" t="s">
        <v>78</v>
      </c>
      <c r="M1828" s="3" t="s">
        <v>123</v>
      </c>
      <c r="N1828" s="3" t="s">
        <v>7444</v>
      </c>
      <c r="O1828" s="3" t="s">
        <v>8552</v>
      </c>
      <c r="P1828" s="3" t="s">
        <v>8553</v>
      </c>
      <c r="Q1828" s="4" t="s">
        <v>8554</v>
      </c>
      <c r="R1828" s="3" t="s">
        <v>128</v>
      </c>
      <c r="S1828" s="3" t="s">
        <v>129</v>
      </c>
      <c r="T1828" s="3" t="s">
        <v>66</v>
      </c>
      <c r="U1828" s="3" t="s">
        <v>8555</v>
      </c>
      <c r="V1828" s="22" t="str">
        <f t="shared" si="181"/>
        <v>RLFO; Hora de aviso: 6:00 30/04/2024; Solución: Se recuperan 50 metros de reserva de 36 hilos y se crea caja de empalme de 48 hilos ; Hora de solución: 11:45 30/04/2024; Causa: Vandalismo</v>
      </c>
      <c r="W1828" s="4" t="s">
        <v>3492</v>
      </c>
      <c r="X1828" s="3"/>
      <c r="Y1828" s="3"/>
      <c r="Z1828" s="3" t="s">
        <v>69</v>
      </c>
      <c r="AA1828" s="3" t="s">
        <v>71</v>
      </c>
      <c r="AB1828" s="3">
        <v>0</v>
      </c>
      <c r="AC1828" s="3" t="s">
        <v>71</v>
      </c>
      <c r="AD1828" s="6">
        <v>7.2916666666666671E-2</v>
      </c>
      <c r="AE1828" s="7"/>
      <c r="AF1828" s="7"/>
      <c r="AG1828" s="6">
        <f>Tabla4[[#This Row],[Tiempo Parada de Reloj]]+Tabla4[[#This Row],[Tiempo Autorizado por Telefonica (no Máximo)]]</f>
        <v>7.2916666666666671E-2</v>
      </c>
      <c r="AH1828" s="7">
        <f t="shared" ca="1" si="178"/>
        <v>0.16666666666909197</v>
      </c>
      <c r="AI1828" s="8">
        <f t="shared" si="179"/>
        <v>1.75</v>
      </c>
      <c r="AJ1828" s="8">
        <f t="shared" ca="1" si="180"/>
        <v>4.0000000000582077</v>
      </c>
      <c r="AK1828" s="3" t="s">
        <v>88</v>
      </c>
      <c r="AL1828" s="3" t="s">
        <v>70</v>
      </c>
      <c r="AM1828" s="3" t="s">
        <v>106</v>
      </c>
      <c r="AN1828" s="3" t="s">
        <v>106</v>
      </c>
      <c r="AO1828" s="3" t="s">
        <v>87</v>
      </c>
      <c r="AP1828" s="3" t="s">
        <v>87</v>
      </c>
      <c r="AQ1828" s="23">
        <v>45414.466666666667</v>
      </c>
      <c r="AR1828" s="3"/>
      <c r="AS1828" s="23"/>
      <c r="AT1828" s="23"/>
      <c r="AU1828" s="3" t="s">
        <v>467</v>
      </c>
      <c r="AV1828" s="3" t="s">
        <v>1117</v>
      </c>
      <c r="AW1828" s="3" t="s">
        <v>151</v>
      </c>
      <c r="AX1828" s="3">
        <v>10.938700000000001</v>
      </c>
      <c r="AY1828" s="3">
        <v>-74.850800000000007</v>
      </c>
      <c r="AZ1828" s="8" t="str">
        <f>+CONCATENATE("Reportan apertura en el enlace ",Tabla4[[#This Row],[Enlace]]," en el ",Tabla4[[#This Row],[Distancia óptica]]," ocasionado por ",Tabla4[[#This Row],[Causa del daño]])</f>
        <v>Reportan apertura en el enlace Mov. Galapa Centro - Mov. Metroparque en el km 2,9 desde Metroparque  ocasionado por Vandalismo</v>
      </c>
      <c r="BA1828" s="8" t="str">
        <f>+CONCATENATE("Para dar solución al incidente ",Tabla4[[#This Row],[Solución]])</f>
        <v xml:space="preserve">Para dar solución al incidente Se recuperan 50 metros de reserva de 36 hilos y se crea caja de empalme de 48 hilos </v>
      </c>
      <c r="BB1828" s="3" t="str">
        <f>+_xlfn.CONCAT(Tabla4[[#This Row],[Causa Raiz]]," ",Tabla4[[#This Row],[Solución2]]," (",Tabla4[[#This Row],[Anillo]],"- Cabecera: ",Tabla4[[#This Row],[Cabecera]],"- Operador: ",Tabla4[[#This Row],[Operador]],")")</f>
        <v>Reportan apertura en el enlace Mov. Galapa Centro - Mov. Metroparque en el km 2,9 desde Metroparque  ocasionado por Vandalismo Para dar solución al incidente Se recuperan 50 metros de reserva de 36 hilos y se crea caja de empalme de 48 hilos  (Lineal - Cabecera: Victoria - Operador: Colombia Telecomunicaciones)</v>
      </c>
    </row>
    <row r="1829" spans="1:54" s="2" customFormat="1" ht="228">
      <c r="A1829" s="38">
        <f t="shared" si="177"/>
        <v>1828</v>
      </c>
      <c r="B1829" s="3">
        <v>8555208</v>
      </c>
      <c r="C1829" s="3" t="s">
        <v>136</v>
      </c>
      <c r="D1829" s="23">
        <v>45412.25</v>
      </c>
      <c r="E1829" s="23">
        <v>45412.739583333336</v>
      </c>
      <c r="F1829" s="1">
        <f t="shared" ca="1" si="182"/>
        <v>0.48958333333575865</v>
      </c>
      <c r="G1829" s="3" t="s">
        <v>55</v>
      </c>
      <c r="H1829" s="41"/>
      <c r="I1829" s="40"/>
      <c r="J1829" s="5" t="s">
        <v>137</v>
      </c>
      <c r="K1829" s="3" t="s">
        <v>77</v>
      </c>
      <c r="L1829" s="9" t="s">
        <v>78</v>
      </c>
      <c r="M1829" s="3" t="s">
        <v>139</v>
      </c>
      <c r="N1829" s="3" t="s">
        <v>447</v>
      </c>
      <c r="O1829" s="3" t="s">
        <v>8556</v>
      </c>
      <c r="P1829" s="3" t="s">
        <v>8557</v>
      </c>
      <c r="Q1829" s="4" t="s">
        <v>8558</v>
      </c>
      <c r="R1829" s="3" t="s">
        <v>144</v>
      </c>
      <c r="S1829" s="3" t="s">
        <v>249</v>
      </c>
      <c r="T1829" s="3" t="s">
        <v>66</v>
      </c>
      <c r="U1829" s="3" t="s">
        <v>8559</v>
      </c>
      <c r="V1829" s="22" t="str">
        <f t="shared" si="181"/>
        <v>RBHFO; Hora de aviso: 6:00 30/04/2024; Solución: se realiza tendido de 110 metros de F.O de 48 hilos y se crea empalme nuevo y se ingresa extremos a empalme existente ; Hora de solución: 17:45 30/04/2024; Causa: Vandalismo</v>
      </c>
      <c r="W1829" s="4" t="s">
        <v>160</v>
      </c>
      <c r="X1829" s="3"/>
      <c r="Y1829" s="3"/>
      <c r="Z1829" s="3" t="s">
        <v>69</v>
      </c>
      <c r="AA1829" s="3" t="s">
        <v>71</v>
      </c>
      <c r="AB1829" s="3">
        <v>0</v>
      </c>
      <c r="AC1829" s="3" t="s">
        <v>71</v>
      </c>
      <c r="AD1829" s="6">
        <v>0</v>
      </c>
      <c r="AE1829" s="7"/>
      <c r="AF1829" s="7"/>
      <c r="AG1829" s="6">
        <f>Tabla4[[#This Row],[Tiempo Parada de Reloj]]+Tabla4[[#This Row],[Tiempo Autorizado por Telefonica (no Máximo)]]</f>
        <v>0</v>
      </c>
      <c r="AH1829" s="7">
        <f t="shared" ca="1" si="178"/>
        <v>0.48958333333575865</v>
      </c>
      <c r="AI1829" s="8">
        <f t="shared" si="179"/>
        <v>0</v>
      </c>
      <c r="AJ1829" s="8">
        <f t="shared" ca="1" si="180"/>
        <v>11.750000000058208</v>
      </c>
      <c r="AK1829" s="3" t="s">
        <v>88</v>
      </c>
      <c r="AL1829" s="3" t="s">
        <v>70</v>
      </c>
      <c r="AM1829" s="3" t="s">
        <v>106</v>
      </c>
      <c r="AN1829" s="3" t="s">
        <v>98</v>
      </c>
      <c r="AO1829" s="3" t="s">
        <v>87</v>
      </c>
      <c r="AP1829" s="3" t="s">
        <v>87</v>
      </c>
      <c r="AQ1829" s="23">
        <v>45415.740277777775</v>
      </c>
      <c r="AR1829" s="3"/>
      <c r="AS1829" s="23"/>
      <c r="AT1829" s="23"/>
      <c r="AU1829" s="3" t="s">
        <v>455</v>
      </c>
      <c r="AV1829" s="3" t="s">
        <v>8560</v>
      </c>
      <c r="AW1829" s="3" t="s">
        <v>135</v>
      </c>
      <c r="AX1829" s="3">
        <v>3.88104</v>
      </c>
      <c r="AY1829" s="3">
        <v>-77.033680000000004</v>
      </c>
      <c r="AZ1829" s="8" t="str">
        <f>+CONCATENATE("Reportan apertura en el enlace ",Tabla4[[#This Row],[Enlace]]," en el ",Tabla4[[#This Row],[Distancia óptica]]," ocasionado por ",Tabla4[[#This Row],[Causa del daño]])</f>
        <v>Reportan apertura en el enlace Mov. Buenaventura Juan XXIII Fija - Mov. Rockefeller en el km 0,350 desde Juan 23 ocasionado por Vandalismo</v>
      </c>
      <c r="BA1829" s="8" t="str">
        <f>+CONCATENATE("Para dar solución al incidente ",Tabla4[[#This Row],[Solución]])</f>
        <v xml:space="preserve">Para dar solución al incidente se realiza tendido de 110 metros de F.O de 48 hilos y se crea empalme nuevo y se ingresa extremos a empalme existente </v>
      </c>
      <c r="BB1829" s="3" t="str">
        <f>+_xlfn.CONCAT(Tabla4[[#This Row],[Causa Raiz]]," ",Tabla4[[#This Row],[Solución2]]," (",Tabla4[[#This Row],[Anillo]],"- Cabecera: ",Tabla4[[#This Row],[Cabecera]],"- Operador: ",Tabla4[[#This Row],[Operador]],")")</f>
        <v>Reportan apertura en el enlace Mov. Buenaventura Juan XXIII Fija - Mov. Rockefeller en el km 0,350 desde Juan 23 ocasionado por Vandalismo Para dar solución al incidente se realiza tendido de 110 metros de F.O de 48 hilos y se crea empalme nuevo y se ingresa extremos a empalme existente  (Lineal- Cabecera: Juan XXIII Fija- Operador: Infraco)</v>
      </c>
    </row>
    <row r="1830" spans="1:54" s="2" customFormat="1" ht="270.75">
      <c r="A1830" s="38">
        <f t="shared" si="177"/>
        <v>1829</v>
      </c>
      <c r="B1830" s="3">
        <v>8555218</v>
      </c>
      <c r="C1830" s="3" t="s">
        <v>54</v>
      </c>
      <c r="D1830" s="23">
        <v>45412.25</v>
      </c>
      <c r="E1830" s="23">
        <v>45412.791666666664</v>
      </c>
      <c r="F1830" s="1">
        <f t="shared" ca="1" si="182"/>
        <v>0.54166666666424135</v>
      </c>
      <c r="G1830" s="3" t="s">
        <v>55</v>
      </c>
      <c r="H1830" s="41"/>
      <c r="I1830" s="40"/>
      <c r="J1830" s="5" t="s">
        <v>56</v>
      </c>
      <c r="K1830" s="3" t="s">
        <v>77</v>
      </c>
      <c r="L1830" s="9" t="s">
        <v>78</v>
      </c>
      <c r="M1830" s="3" t="s">
        <v>283</v>
      </c>
      <c r="N1830" s="3" t="s">
        <v>284</v>
      </c>
      <c r="O1830" s="3" t="s">
        <v>8561</v>
      </c>
      <c r="P1830" s="3" t="s">
        <v>8562</v>
      </c>
      <c r="Q1830" s="4" t="s">
        <v>8563</v>
      </c>
      <c r="R1830" s="3" t="s">
        <v>2716</v>
      </c>
      <c r="S1830" s="3" t="s">
        <v>249</v>
      </c>
      <c r="T1830" s="3" t="s">
        <v>66</v>
      </c>
      <c r="U1830" s="3" t="s">
        <v>8564</v>
      </c>
      <c r="V1830" s="22" t="str">
        <f t="shared" si="181"/>
        <v>RLFO; Hora de aviso: 6:00 30/04/2024; Solución: Se realiza un tendido de 120 mts y se hacen dos empalmes de 24 hilos para el cable de Galan y  para el cable de LD se rehace empalme existente de 12 hilos; Hora de solución: 19:00 30/04/2024; Causa: Vandalismo</v>
      </c>
      <c r="W1830" s="4" t="s">
        <v>160</v>
      </c>
      <c r="X1830" s="3"/>
      <c r="Y1830" s="3"/>
      <c r="Z1830" s="3" t="s">
        <v>69</v>
      </c>
      <c r="AA1830" s="3" t="s">
        <v>71</v>
      </c>
      <c r="AB1830" s="3">
        <v>0</v>
      </c>
      <c r="AC1830" s="3" t="s">
        <v>71</v>
      </c>
      <c r="AD1830" s="6">
        <v>0.37777777777777777</v>
      </c>
      <c r="AE1830" s="7"/>
      <c r="AF1830" s="7"/>
      <c r="AG1830" s="6">
        <f>Tabla4[[#This Row],[Tiempo Parada de Reloj]]+Tabla4[[#This Row],[Tiempo Autorizado por Telefonica (no Máximo)]]</f>
        <v>0.37777777777777777</v>
      </c>
      <c r="AH1830" s="7">
        <f t="shared" ca="1" si="178"/>
        <v>0.16388888888646358</v>
      </c>
      <c r="AI1830" s="8">
        <f t="shared" si="179"/>
        <v>9.0666666666666664</v>
      </c>
      <c r="AJ1830" s="8">
        <f t="shared" ca="1" si="180"/>
        <v>3.9333333332751259</v>
      </c>
      <c r="AK1830" s="3" t="s">
        <v>88</v>
      </c>
      <c r="AL1830" s="3" t="s">
        <v>70</v>
      </c>
      <c r="AM1830" s="3" t="s">
        <v>106</v>
      </c>
      <c r="AN1830" s="3" t="s">
        <v>119</v>
      </c>
      <c r="AO1830" s="3" t="s">
        <v>119</v>
      </c>
      <c r="AP1830" s="3" t="s">
        <v>87</v>
      </c>
      <c r="AQ1830" s="23">
        <v>45418.428472222222</v>
      </c>
      <c r="AR1830" s="3"/>
      <c r="AS1830" s="23"/>
      <c r="AT1830" s="23"/>
      <c r="AU1830" s="3" t="s">
        <v>404</v>
      </c>
      <c r="AV1830" s="3" t="s">
        <v>3972</v>
      </c>
      <c r="AW1830" s="3" t="s">
        <v>307</v>
      </c>
      <c r="AX1830" s="3">
        <v>4.5331989999999998</v>
      </c>
      <c r="AY1830" s="3">
        <v>-75.677796000000001</v>
      </c>
      <c r="AZ1830" s="8" t="str">
        <f>+CONCATENATE("Reportan apertura en el enlace ",Tabla4[[#This Row],[Enlace]]," en el ",Tabla4[[#This Row],[Distancia óptica]]," ocasionado por ",Tabla4[[#This Row],[Causa del daño]])</f>
        <v>Reportan apertura en el enlace Mov. Montenegro Centro - Mov. Galan en el Km 0,740 desde Armenia Larga distancia ocasionado por Vandalismo</v>
      </c>
      <c r="BA1830" s="8" t="str">
        <f>+CONCATENATE("Para dar solución al incidente ",Tabla4[[#This Row],[Solución]])</f>
        <v>Para dar solución al incidente Se realiza un tendido de 120 mts y se hacen dos empalmes de 24 hilos para el cable de Galan y  para el cable de LD se rehace empalme existente de 12 hilos</v>
      </c>
      <c r="BB1830" s="3" t="str">
        <f>+_xlfn.CONCAT(Tabla4[[#This Row],[Causa Raiz]]," ",Tabla4[[#This Row],[Solución2]]," (",Tabla4[[#This Row],[Anillo]],"- Cabecera: ",Tabla4[[#This Row],[Cabecera]],"- Operador: ",Tabla4[[#This Row],[Operador]],")")</f>
        <v>Reportan apertura en el enlace Mov. Montenegro Centro - Mov. Galan en el Km 0,740 desde Armenia Larga distancia ocasionado por Vandalismo Para dar solución al incidente Se realiza un tendido de 120 mts y se hacen dos empalmes de 24 hilos para el cable de Galan y  para el cable de LD se rehace empalme existente de 12 hilos (LINEAL- Cabecera: GALAN- Operador: Colombia Telecomunicaciones)</v>
      </c>
    </row>
    <row r="1831" spans="1:54" s="2" customFormat="1" ht="199.5">
      <c r="A1831" s="38">
        <f t="shared" si="177"/>
        <v>1830</v>
      </c>
      <c r="B1831" s="3">
        <v>8555319</v>
      </c>
      <c r="C1831" s="3" t="s">
        <v>163</v>
      </c>
      <c r="D1831" s="23">
        <v>45412.291666666664</v>
      </c>
      <c r="E1831" s="23">
        <v>45412.510416666664</v>
      </c>
      <c r="F1831" s="1">
        <f t="shared" ca="1" si="182"/>
        <v>0.21875</v>
      </c>
      <c r="G1831" s="3" t="s">
        <v>55</v>
      </c>
      <c r="H1831" s="41"/>
      <c r="I1831" s="40"/>
      <c r="J1831" s="5" t="s">
        <v>56</v>
      </c>
      <c r="K1831" s="3" t="s">
        <v>340</v>
      </c>
      <c r="L1831" s="9" t="s">
        <v>78</v>
      </c>
      <c r="M1831" s="3" t="s">
        <v>341</v>
      </c>
      <c r="N1831" s="3" t="s">
        <v>8565</v>
      </c>
      <c r="O1831" s="3" t="s">
        <v>8566</v>
      </c>
      <c r="P1831" s="3" t="s">
        <v>8567</v>
      </c>
      <c r="Q1831" s="4" t="s">
        <v>8568</v>
      </c>
      <c r="R1831" s="3" t="s">
        <v>1828</v>
      </c>
      <c r="S1831" s="3" t="s">
        <v>347</v>
      </c>
      <c r="T1831" s="3" t="s">
        <v>211</v>
      </c>
      <c r="U1831" s="3" t="s">
        <v>8569</v>
      </c>
      <c r="V1831" s="22" t="str">
        <f t="shared" si="181"/>
        <v>RDFO; Hora de aviso: 7:00 30/04/2024; Solución: se recupera 20 metros de reserva de  F.O de 36 hlos y se crea un empalme de continuidad ; Hora de solución: 12:15 30/04/2024; Causa: Podas</v>
      </c>
      <c r="W1831" s="4" t="s">
        <v>349</v>
      </c>
      <c r="X1831" s="3"/>
      <c r="Y1831" s="3"/>
      <c r="Z1831" s="3" t="s">
        <v>69</v>
      </c>
      <c r="AA1831" s="3" t="s">
        <v>70</v>
      </c>
      <c r="AB1831" s="3">
        <v>8552780</v>
      </c>
      <c r="AC1831" s="3" t="s">
        <v>71</v>
      </c>
      <c r="AD1831" s="6">
        <v>4.1666666666666664E-2</v>
      </c>
      <c r="AE1831" s="7"/>
      <c r="AF1831" s="7"/>
      <c r="AG1831" s="6">
        <f>Tabla4[[#This Row],[Tiempo Parada de Reloj]]+Tabla4[[#This Row],[Tiempo Autorizado por Telefonica (no Máximo)]]</f>
        <v>4.1666666666666664E-2</v>
      </c>
      <c r="AH1831" s="7">
        <f t="shared" ca="1" si="178"/>
        <v>0.17708333333333334</v>
      </c>
      <c r="AI1831" s="8">
        <f t="shared" si="179"/>
        <v>1</v>
      </c>
      <c r="AJ1831" s="8">
        <f t="shared" ca="1" si="180"/>
        <v>4.25</v>
      </c>
      <c r="AK1831" s="3" t="s">
        <v>106</v>
      </c>
      <c r="AL1831" s="3" t="s">
        <v>71</v>
      </c>
      <c r="AM1831" s="3" t="s">
        <v>69</v>
      </c>
      <c r="AN1831" s="3" t="s">
        <v>106</v>
      </c>
      <c r="AO1831" s="3" t="s">
        <v>87</v>
      </c>
      <c r="AP1831" s="3" t="s">
        <v>87</v>
      </c>
      <c r="AQ1831" s="23">
        <v>45415.489583333336</v>
      </c>
      <c r="AR1831" s="3"/>
      <c r="AS1831" s="23"/>
      <c r="AT1831" s="23"/>
      <c r="AU1831" s="3" t="s">
        <v>351</v>
      </c>
      <c r="AV1831" s="3" t="s">
        <v>8331</v>
      </c>
      <c r="AW1831" s="3" t="s">
        <v>151</v>
      </c>
      <c r="AX1831" s="3">
        <v>4.2423999999999999</v>
      </c>
      <c r="AY1831" s="3">
        <v>-74.990399999999994</v>
      </c>
      <c r="AZ1831" s="8" t="str">
        <f>+CONCATENATE("Reportan apertura en el enlace ",Tabla4[[#This Row],[Enlace]]," en el ",Tabla4[[#This Row],[Distancia óptica]]," ocasionado por ",Tabla4[[#This Row],[Causa del daño]])</f>
        <v>Reportan apertura en el enlace Mov. Chicoral - Mov. Cenop en el km 4,5 desde Chicoral  ocasionado por Podas</v>
      </c>
      <c r="BA1831" s="8" t="str">
        <f>+CONCATENATE("Para dar solución al incidente ",Tabla4[[#This Row],[Solución]])</f>
        <v xml:space="preserve">Para dar solución al incidente se recupera 20 metros de reserva de  F.O de 36 hlos y se crea un empalme de continuidad </v>
      </c>
      <c r="BB1831" s="3" t="str">
        <f>+_xlfn.CONCAT(Tabla4[[#This Row],[Causa Raiz]]," ",Tabla4[[#This Row],[Solución2]]," (",Tabla4[[#This Row],[Anillo]],"- Cabecera: ",Tabla4[[#This Row],[Cabecera]],"- Operador: ",Tabla4[[#This Row],[Operador]],")")</f>
        <v>Reportan apertura en el enlace Mov. Chicoral - Mov. Cenop en el km 4,5 desde Chicoral  ocasionado por Podas Para dar solución al incidente se recupera 20 metros de reserva de  F.O de 36 hlos y se crea un empalme de continuidad  (Lineal - Cabecera: CHICORAL- Operador: Colombia Telecomunicaciones)</v>
      </c>
    </row>
    <row r="1832" spans="1:54" s="2" customFormat="1" ht="185.25">
      <c r="A1832" s="38">
        <f t="shared" si="177"/>
        <v>1831</v>
      </c>
      <c r="B1832" s="3">
        <v>8555418</v>
      </c>
      <c r="C1832" s="3" t="s">
        <v>54</v>
      </c>
      <c r="D1832" s="23">
        <v>45412.302083333336</v>
      </c>
      <c r="E1832" s="23">
        <v>45412.303472222222</v>
      </c>
      <c r="F1832" s="1">
        <f t="shared" ca="1" si="182"/>
        <v>1.3888888861401938E-3</v>
      </c>
      <c r="G1832" s="3" t="s">
        <v>55</v>
      </c>
      <c r="H1832" s="41"/>
      <c r="I1832" s="40"/>
      <c r="J1832" s="5" t="s">
        <v>56</v>
      </c>
      <c r="K1832" s="3" t="s">
        <v>77</v>
      </c>
      <c r="L1832" s="9" t="s">
        <v>58</v>
      </c>
      <c r="M1832" s="3" t="s">
        <v>283</v>
      </c>
      <c r="N1832" s="3" t="s">
        <v>284</v>
      </c>
      <c r="O1832" s="3" t="s">
        <v>5214</v>
      </c>
      <c r="P1832" s="3" t="s">
        <v>8570</v>
      </c>
      <c r="Q1832" s="4" t="s">
        <v>8571</v>
      </c>
      <c r="R1832" s="3" t="s">
        <v>2716</v>
      </c>
      <c r="S1832" s="3" t="s">
        <v>289</v>
      </c>
      <c r="T1832" s="3" t="s">
        <v>104</v>
      </c>
      <c r="U1832" s="3" t="s">
        <v>8572</v>
      </c>
      <c r="V1832" s="22" t="str">
        <f t="shared" si="181"/>
        <v>RLFO; Hora de aviso: 7:15 30/04/2024; Solución: Sec continua seguimiento con la OT 8555218 ya que es la misma Falla  ; Hora de solución: 7:17 30/04/2024; Causa: Visita Fallida</v>
      </c>
      <c r="W1832" s="4" t="s">
        <v>160</v>
      </c>
      <c r="X1832" s="3"/>
      <c r="Y1832" s="3"/>
      <c r="Z1832" s="3" t="s">
        <v>69</v>
      </c>
      <c r="AA1832" s="3" t="s">
        <v>71</v>
      </c>
      <c r="AB1832" s="3">
        <v>0</v>
      </c>
      <c r="AC1832" s="3" t="s">
        <v>71</v>
      </c>
      <c r="AD1832" s="6">
        <v>0</v>
      </c>
      <c r="AE1832" s="7"/>
      <c r="AF1832" s="7"/>
      <c r="AG1832" s="6">
        <f>Tabla4[[#This Row],[Tiempo Parada de Reloj]]+Tabla4[[#This Row],[Tiempo Autorizado por Telefonica (no Máximo)]]</f>
        <v>0</v>
      </c>
      <c r="AH1832" s="7">
        <f t="shared" ca="1" si="178"/>
        <v>1.3888888861401938E-3</v>
      </c>
      <c r="AI1832" s="8">
        <f t="shared" si="179"/>
        <v>0</v>
      </c>
      <c r="AJ1832" s="8">
        <f t="shared" ca="1" si="180"/>
        <v>3.3333333267364651E-2</v>
      </c>
      <c r="AK1832" s="3" t="s">
        <v>106</v>
      </c>
      <c r="AL1832" s="3" t="s">
        <v>70</v>
      </c>
      <c r="AM1832" s="3" t="s">
        <v>98</v>
      </c>
      <c r="AN1832" s="3" t="s">
        <v>98</v>
      </c>
      <c r="AO1832" s="3" t="s">
        <v>98</v>
      </c>
      <c r="AP1832" s="3" t="s">
        <v>98</v>
      </c>
      <c r="AQ1832" s="23">
        <v>45412.303472222222</v>
      </c>
      <c r="AR1832" s="3"/>
      <c r="AS1832" s="23"/>
      <c r="AT1832" s="23"/>
      <c r="AU1832" s="3" t="s">
        <v>404</v>
      </c>
      <c r="AV1832" s="3" t="s">
        <v>901</v>
      </c>
      <c r="AW1832" s="3" t="s">
        <v>370</v>
      </c>
      <c r="AX1832" s="3">
        <v>4.5332999999999997</v>
      </c>
      <c r="AY1832" s="3">
        <v>-75.677800000000005</v>
      </c>
      <c r="AZ1832" s="8" t="str">
        <f>+CONCATENATE("Reportan apertura en el enlace ",Tabla4[[#This Row],[Enlace]]," en el ",Tabla4[[#This Row],[Distancia óptica]]," ocasionado por ",Tabla4[[#This Row],[Causa del daño]])</f>
        <v>Reportan apertura en el enlace Armenia Sur - Armenia LD en el km 0,780 desde Armenia LD ocasionado por Visita Fallida</v>
      </c>
      <c r="BA1832" s="8" t="str">
        <f>+CONCATENATE("Para dar solución al incidente ",Tabla4[[#This Row],[Solución]])</f>
        <v xml:space="preserve">Para dar solución al incidente Sec continua seguimiento con la OT 8555218 ya que es la misma Falla  </v>
      </c>
      <c r="BB1832" s="3" t="str">
        <f>+_xlfn.CONCAT(Tabla4[[#This Row],[Causa Raiz]]," ",Tabla4[[#This Row],[Solución2]]," (",Tabla4[[#This Row],[Anillo]],"- Cabecera: ",Tabla4[[#This Row],[Cabecera]],"- Operador: ",Tabla4[[#This Row],[Operador]],")")</f>
        <v>Reportan apertura en el enlace Armenia Sur - Armenia LD en el km 0,780 desde Armenia LD ocasionado por Visita Fallida Para dar solución al incidente Sec continua seguimiento con la OT 8555218 ya que es la misma Falla   (lineal- Cabecera: Armenia LD- Operador: Colombia Telecomunicaciones)</v>
      </c>
    </row>
    <row r="1833" spans="1:54" s="2" customFormat="1" ht="171">
      <c r="A1833" s="38">
        <f t="shared" si="177"/>
        <v>1832</v>
      </c>
      <c r="B1833" s="3">
        <v>8555014</v>
      </c>
      <c r="C1833" s="3" t="s">
        <v>54</v>
      </c>
      <c r="D1833" s="23">
        <v>45412.302083333336</v>
      </c>
      <c r="E1833" s="23">
        <v>45412.4375</v>
      </c>
      <c r="F1833" s="1">
        <f t="shared" ca="1" si="182"/>
        <v>0.13541666666424135</v>
      </c>
      <c r="G1833" s="3" t="s">
        <v>55</v>
      </c>
      <c r="H1833" s="41"/>
      <c r="I1833" s="40"/>
      <c r="J1833" s="5" t="s">
        <v>56</v>
      </c>
      <c r="K1833" s="3" t="s">
        <v>122</v>
      </c>
      <c r="L1833" s="9" t="s">
        <v>78</v>
      </c>
      <c r="M1833" s="3" t="s">
        <v>383</v>
      </c>
      <c r="N1833" s="3" t="s">
        <v>384</v>
      </c>
      <c r="O1833" s="3" t="s">
        <v>8573</v>
      </c>
      <c r="P1833" s="3" t="s">
        <v>8574</v>
      </c>
      <c r="Q1833" s="4" t="s">
        <v>8575</v>
      </c>
      <c r="R1833" s="3" t="s">
        <v>562</v>
      </c>
      <c r="S1833" s="3" t="s">
        <v>389</v>
      </c>
      <c r="T1833" s="3" t="s">
        <v>146</v>
      </c>
      <c r="U1833" s="3" t="s">
        <v>8576</v>
      </c>
      <c r="V1833" s="22" t="str">
        <f t="shared" si="181"/>
        <v>RLFO; Hora de aviso: 7:15 30/04/2024; Solución: Se realiza migración del hilo entre nodos; Hora de solución: 10:30 30/04/2024; Causa: Falla en la Red FiOp</v>
      </c>
      <c r="W1833" s="4" t="s">
        <v>8577</v>
      </c>
      <c r="X1833" s="3" t="s">
        <v>8578</v>
      </c>
      <c r="Y1833" s="3" t="s">
        <v>8579</v>
      </c>
      <c r="Z1833" s="3" t="s">
        <v>119</v>
      </c>
      <c r="AA1833" s="3" t="s">
        <v>70</v>
      </c>
      <c r="AB1833" s="3">
        <v>8555014</v>
      </c>
      <c r="AC1833" s="3" t="s">
        <v>70</v>
      </c>
      <c r="AD1833" s="6">
        <v>0</v>
      </c>
      <c r="AE1833" s="7"/>
      <c r="AF1833" s="7"/>
      <c r="AG1833" s="6">
        <f>Tabla4[[#This Row],[Tiempo Parada de Reloj]]+Tabla4[[#This Row],[Tiempo Autorizado por Telefonica (no Máximo)]]</f>
        <v>0</v>
      </c>
      <c r="AH1833" s="7">
        <f t="shared" ca="1" si="178"/>
        <v>0.13541666666424135</v>
      </c>
      <c r="AI1833" s="8">
        <f t="shared" si="179"/>
        <v>0</v>
      </c>
      <c r="AJ1833" s="8">
        <f t="shared" ca="1" si="180"/>
        <v>3.2499999999417923</v>
      </c>
      <c r="AK1833" s="3" t="s">
        <v>106</v>
      </c>
      <c r="AL1833" s="3" t="s">
        <v>71</v>
      </c>
      <c r="AM1833" s="3" t="s">
        <v>69</v>
      </c>
      <c r="AN1833" s="3" t="s">
        <v>73</v>
      </c>
      <c r="AO1833" s="3" t="s">
        <v>119</v>
      </c>
      <c r="AP1833" s="3" t="s">
        <v>119</v>
      </c>
      <c r="AQ1833" s="23">
        <v>45414.935416666667</v>
      </c>
      <c r="AR1833" s="3"/>
      <c r="AS1833" s="23"/>
      <c r="AT1833" s="23"/>
      <c r="AU1833" s="3" t="s">
        <v>192</v>
      </c>
      <c r="AV1833" s="3" t="s">
        <v>8580</v>
      </c>
      <c r="AW1833" s="3" t="s">
        <v>135</v>
      </c>
      <c r="AX1833" s="3">
        <v>10.426769999999999</v>
      </c>
      <c r="AY1833" s="3">
        <v>-75.519819999999996</v>
      </c>
      <c r="AZ1833" s="8" t="str">
        <f>+CONCATENATE("Reportan apertura en el enlace ",Tabla4[[#This Row],[Enlace]]," en el ",Tabla4[[#This Row],[Distancia óptica]]," ocasionado por ",Tabla4[[#This Row],[Causa del daño]])</f>
        <v>Reportan apertura en el enlace Mov. La Maria - Mov. Heredia en el km 2,9 desde la Maria  ocasionado por Falla en la Red FiOp</v>
      </c>
      <c r="BA1833" s="8" t="str">
        <f>+CONCATENATE("Para dar solución al incidente ",Tabla4[[#This Row],[Solución]])</f>
        <v>Para dar solución al incidente Se realiza migración del hilo entre nodos</v>
      </c>
      <c r="BB1833" s="3" t="str">
        <f>+_xlfn.CONCAT(Tabla4[[#This Row],[Causa Raiz]]," ",Tabla4[[#This Row],[Solución2]]," (",Tabla4[[#This Row],[Anillo]],"- Cabecera: ",Tabla4[[#This Row],[Cabecera]],"- Operador: ",Tabla4[[#This Row],[Operador]],")")</f>
        <v>Reportan apertura en el enlace Mov. La Maria - Mov. Heredia en el km 2,9 desde la Maria  ocasionado por Falla en la Red FiOp Para dar solución al incidente Se realiza migración del hilo entre nodos (Lineal- Cabecera: Heredia- Operador: Colombia Telecomunicaciones)</v>
      </c>
    </row>
    <row r="1834" spans="1:54" s="2" customFormat="1" ht="213.75">
      <c r="A1834" s="38">
        <f t="shared" si="177"/>
        <v>1833</v>
      </c>
      <c r="B1834" s="3">
        <v>8555387</v>
      </c>
      <c r="C1834" s="3" t="s">
        <v>54</v>
      </c>
      <c r="D1834" s="23">
        <v>45412.3125</v>
      </c>
      <c r="E1834" s="23">
        <v>45412.760416666664</v>
      </c>
      <c r="F1834" s="1">
        <f t="shared" ca="1" si="182"/>
        <v>0.44791666666424135</v>
      </c>
      <c r="G1834" s="3" t="s">
        <v>55</v>
      </c>
      <c r="H1834" s="41"/>
      <c r="I1834" s="40"/>
      <c r="J1834" s="5" t="s">
        <v>56</v>
      </c>
      <c r="K1834" s="3" t="s">
        <v>108</v>
      </c>
      <c r="L1834" s="9" t="s">
        <v>78</v>
      </c>
      <c r="M1834" s="3" t="s">
        <v>431</v>
      </c>
      <c r="N1834" s="3" t="s">
        <v>2978</v>
      </c>
      <c r="O1834" s="3" t="s">
        <v>8581</v>
      </c>
      <c r="P1834" s="3" t="s">
        <v>8582</v>
      </c>
      <c r="Q1834" s="4" t="s">
        <v>8583</v>
      </c>
      <c r="R1834" s="3" t="s">
        <v>114</v>
      </c>
      <c r="S1834" s="3" t="s">
        <v>115</v>
      </c>
      <c r="T1834" s="3" t="s">
        <v>66</v>
      </c>
      <c r="U1834" s="3" t="s">
        <v>8584</v>
      </c>
      <c r="V1834" s="22" t="str">
        <f t="shared" si="181"/>
        <v>RLFO; Hora de aviso: 7:30 30/04/2024; Solución: Se recupera 100 mts de reseva y se hace un empalme de 48 hilos; Hora de solución: 18:15 30/04/2024; Causa: Vandalismo</v>
      </c>
      <c r="W1834" s="4" t="s">
        <v>8585</v>
      </c>
      <c r="X1834" s="3" t="s">
        <v>8586</v>
      </c>
      <c r="Y1834" s="3" t="s">
        <v>8587</v>
      </c>
      <c r="Z1834" s="3" t="s">
        <v>98</v>
      </c>
      <c r="AA1834" s="3" t="s">
        <v>70</v>
      </c>
      <c r="AB1834" s="3">
        <v>8556138</v>
      </c>
      <c r="AC1834" s="3" t="s">
        <v>71</v>
      </c>
      <c r="AD1834" s="6">
        <v>0</v>
      </c>
      <c r="AE1834" s="7"/>
      <c r="AF1834" s="7"/>
      <c r="AG1834" s="6">
        <f>Tabla4[[#This Row],[Tiempo Parada de Reloj]]+Tabla4[[#This Row],[Tiempo Autorizado por Telefonica (no Máximo)]]</f>
        <v>0</v>
      </c>
      <c r="AH1834" s="7">
        <f t="shared" ca="1" si="178"/>
        <v>0.44791666666424135</v>
      </c>
      <c r="AI1834" s="8">
        <f t="shared" si="179"/>
        <v>0</v>
      </c>
      <c r="AJ1834" s="8">
        <f t="shared" ca="1" si="180"/>
        <v>10.749999999941792</v>
      </c>
      <c r="AK1834" s="3" t="s">
        <v>73</v>
      </c>
      <c r="AL1834" s="3" t="s">
        <v>70</v>
      </c>
      <c r="AM1834" s="3" t="s">
        <v>98</v>
      </c>
      <c r="AN1834" s="3" t="s">
        <v>98</v>
      </c>
      <c r="AO1834" s="3" t="s">
        <v>87</v>
      </c>
      <c r="AP1834" s="3" t="s">
        <v>87</v>
      </c>
      <c r="AQ1834" s="23">
        <v>45384.871527777781</v>
      </c>
      <c r="AR1834" s="3"/>
      <c r="AS1834" s="23"/>
      <c r="AT1834" s="23"/>
      <c r="AU1834" s="3" t="s">
        <v>436</v>
      </c>
      <c r="AV1834" s="3" t="s">
        <v>2978</v>
      </c>
      <c r="AW1834" s="3" t="s">
        <v>135</v>
      </c>
      <c r="AX1834" s="3">
        <v>11.535695</v>
      </c>
      <c r="AY1834" s="3">
        <v>-72.904268000000002</v>
      </c>
      <c r="AZ1834" s="8" t="str">
        <f>+CONCATENATE("Reportan apertura en el enlace ",Tabla4[[#This Row],[Enlace]]," en el ",Tabla4[[#This Row],[Distancia óptica]]," ocasionado por ",Tabla4[[#This Row],[Causa del daño]])</f>
        <v>Reportan apertura en el enlace Mov. Riohacha Centro - Mov. Riohacha Techo Rojo en el Km 0,9 desde Riohacha Centro ocasionado por Vandalismo</v>
      </c>
      <c r="BA1834" s="8" t="str">
        <f>+CONCATENATE("Para dar solución al incidente ",Tabla4[[#This Row],[Solución]])</f>
        <v>Para dar solución al incidente Se recupera 100 mts de reseva y se hace un empalme de 48 hilos</v>
      </c>
      <c r="BB1834" s="3" t="str">
        <f>+_xlfn.CONCAT(Tabla4[[#This Row],[Causa Raiz]]," ",Tabla4[[#This Row],[Solución2]]," (",Tabla4[[#This Row],[Anillo]],"- Cabecera: ",Tabla4[[#This Row],[Cabecera]],"- Operador: ",Tabla4[[#This Row],[Operador]],")")</f>
        <v>Reportan apertura en el enlace Mov. Riohacha Centro - Mov. Riohacha Techo Rojo en el Km 0,9 desde Riohacha Centro ocasionado por Vandalismo Para dar solución al incidente Se recupera 100 mts de reseva y se hace un empalme de 48 hilos (Lineal- Cabecera: RIOHACHA- Operador: Colombia Telecomunicaciones)</v>
      </c>
    </row>
    <row r="1835" spans="1:54" s="2" customFormat="1" ht="156.75">
      <c r="A1835" s="38">
        <f t="shared" si="177"/>
        <v>1834</v>
      </c>
      <c r="B1835" s="3">
        <v>8555725</v>
      </c>
      <c r="C1835" s="3" t="s">
        <v>92</v>
      </c>
      <c r="D1835" s="23">
        <v>45412.291666666664</v>
      </c>
      <c r="E1835" s="23">
        <v>45412.597222222219</v>
      </c>
      <c r="F1835" s="1">
        <f t="shared" ca="1" si="182"/>
        <v>0.30555555555474712</v>
      </c>
      <c r="G1835" s="3" t="s">
        <v>55</v>
      </c>
      <c r="H1835" s="41"/>
      <c r="I1835" s="40">
        <v>1322278</v>
      </c>
      <c r="J1835" s="5" t="s">
        <v>568</v>
      </c>
      <c r="K1835" s="3" t="s">
        <v>568</v>
      </c>
      <c r="L1835" s="9" t="s">
        <v>58</v>
      </c>
      <c r="M1835" s="3" t="s">
        <v>373</v>
      </c>
      <c r="N1835" s="3" t="s">
        <v>374</v>
      </c>
      <c r="O1835" s="3" t="s">
        <v>1696</v>
      </c>
      <c r="P1835" s="3" t="s">
        <v>8588</v>
      </c>
      <c r="Q1835" s="4" t="s">
        <v>8589</v>
      </c>
      <c r="R1835" s="3" t="s">
        <v>1828</v>
      </c>
      <c r="S1835" s="3" t="s">
        <v>574</v>
      </c>
      <c r="T1835" s="3" t="s">
        <v>211</v>
      </c>
      <c r="U1835" s="3" t="s">
        <v>674</v>
      </c>
      <c r="V1835" s="22" t="str">
        <f t="shared" si="181"/>
        <v>RTNFO; Hora de aviso: 7:00 30/04/2024; Solución: Se recupera reserva y se hace un empalme; Hora de solución: 14:20 30/04/2024; Causa: Podas</v>
      </c>
      <c r="W1835" s="4" t="s">
        <v>8590</v>
      </c>
      <c r="X1835" s="3"/>
      <c r="Y1835" s="3"/>
      <c r="Z1835" s="3" t="s">
        <v>69</v>
      </c>
      <c r="AA1835" s="3" t="s">
        <v>71</v>
      </c>
      <c r="AB1835" s="3">
        <v>0</v>
      </c>
      <c r="AC1835" s="3" t="s">
        <v>71</v>
      </c>
      <c r="AD1835" s="6">
        <v>0</v>
      </c>
      <c r="AE1835" s="7"/>
      <c r="AF1835" s="7"/>
      <c r="AG1835" s="6">
        <f>Tabla4[[#This Row],[Tiempo Parada de Reloj]]+Tabla4[[#This Row],[Tiempo Autorizado por Telefonica (no Máximo)]]</f>
        <v>0</v>
      </c>
      <c r="AH1835" s="7">
        <f t="shared" ca="1" si="178"/>
        <v>0.30555555555474712</v>
      </c>
      <c r="AI1835" s="8">
        <f t="shared" si="179"/>
        <v>0</v>
      </c>
      <c r="AJ1835" s="8">
        <f t="shared" ca="1" si="180"/>
        <v>7.3333333333139308</v>
      </c>
      <c r="AK1835" s="3" t="s">
        <v>106</v>
      </c>
      <c r="AL1835" s="3" t="s">
        <v>70</v>
      </c>
      <c r="AM1835" s="3" t="s">
        <v>98</v>
      </c>
      <c r="AN1835" s="3" t="s">
        <v>98</v>
      </c>
      <c r="AO1835" s="3" t="s">
        <v>87</v>
      </c>
      <c r="AP1835" s="3" t="s">
        <v>87</v>
      </c>
      <c r="AQ1835" s="23">
        <v>45414.72152777778</v>
      </c>
      <c r="AR1835" s="3"/>
      <c r="AS1835" s="23"/>
      <c r="AT1835" s="23"/>
      <c r="AU1835" s="3" t="s">
        <v>568</v>
      </c>
      <c r="AV1835" s="3" t="s">
        <v>8591</v>
      </c>
      <c r="AW1835" s="3" t="s">
        <v>1323</v>
      </c>
      <c r="AX1835" s="3">
        <v>4.2554999999999996</v>
      </c>
      <c r="AY1835" s="3">
        <v>-73.572100000000006</v>
      </c>
      <c r="AZ1835" s="8" t="str">
        <f>+CONCATENATE("Reportan apertura en el enlace ",Tabla4[[#This Row],[Enlace]]," en el ",Tabla4[[#This Row],[Distancia óptica]]," ocasionado por ",Tabla4[[#This Row],[Causa del daño]])</f>
        <v>Reportan apertura en el enlace Villavicencio - Aguazul en el km 0,485 de Restrepo ocasionado por Podas</v>
      </c>
      <c r="BA1835" s="8" t="str">
        <f>+CONCATENATE("Para dar solución al incidente ",Tabla4[[#This Row],[Solución]])</f>
        <v>Para dar solución al incidente Se recupera reserva y se hace un empalme</v>
      </c>
      <c r="BB1835" s="3" t="str">
        <f>+_xlfn.CONCAT(Tabla4[[#This Row],[Causa Raiz]]," ",Tabla4[[#This Row],[Solución2]]," (",Tabla4[[#This Row],[Anillo]],"- Cabecera: ",Tabla4[[#This Row],[Cabecera]],"- Operador: ",Tabla4[[#This Row],[Operador]],")")</f>
        <v>Reportan apertura en el enlace Villavicencio - Aguazul en el km 0,485 de Restrepo ocasionado por Podas Para dar solución al incidente Se recupera reserva y se hace un empalme (TRONCAL- Cabecera: Restrepo- Operador: Azteca)</v>
      </c>
    </row>
    <row r="1836" spans="1:54" s="2" customFormat="1" ht="185.25">
      <c r="A1836" s="38">
        <f t="shared" si="177"/>
        <v>1835</v>
      </c>
      <c r="B1836" s="3">
        <v>8555854</v>
      </c>
      <c r="C1836" s="3" t="s">
        <v>54</v>
      </c>
      <c r="D1836" s="23">
        <v>45412.364583333336</v>
      </c>
      <c r="E1836" s="23">
        <v>45412.5</v>
      </c>
      <c r="F1836" s="1">
        <f t="shared" ca="1" si="182"/>
        <v>0.13541666666424135</v>
      </c>
      <c r="G1836" s="3" t="s">
        <v>55</v>
      </c>
      <c r="H1836" s="41"/>
      <c r="I1836" s="40"/>
      <c r="J1836" s="5" t="s">
        <v>56</v>
      </c>
      <c r="K1836" s="3" t="s">
        <v>4096</v>
      </c>
      <c r="L1836" s="9" t="s">
        <v>58</v>
      </c>
      <c r="M1836" s="3" t="s">
        <v>204</v>
      </c>
      <c r="N1836" s="3" t="s">
        <v>1982</v>
      </c>
      <c r="O1836" s="3" t="s">
        <v>8592</v>
      </c>
      <c r="P1836" s="3" t="s">
        <v>8593</v>
      </c>
      <c r="Q1836" s="4" t="s">
        <v>8594</v>
      </c>
      <c r="R1836" s="3" t="s">
        <v>336</v>
      </c>
      <c r="S1836" s="3" t="s">
        <v>210</v>
      </c>
      <c r="T1836" s="3" t="s">
        <v>146</v>
      </c>
      <c r="U1836" s="3" t="s">
        <v>8595</v>
      </c>
      <c r="V1836" s="22" t="str">
        <f t="shared" si="181"/>
        <v>RLFO; Hora de aviso: 8:45 30/04/2024; Solución: Se realiza migracion entre los dos nodos para recuperar enlace; Hora de solución: 12:00 30/04/2024; Causa: Falla en la Red FiOp</v>
      </c>
      <c r="W1836" s="4" t="s">
        <v>8596</v>
      </c>
      <c r="X1836" s="3" t="s">
        <v>8597</v>
      </c>
      <c r="Y1836" s="3" t="s">
        <v>8598</v>
      </c>
      <c r="Z1836" s="3" t="s">
        <v>119</v>
      </c>
      <c r="AA1836" s="3" t="s">
        <v>71</v>
      </c>
      <c r="AB1836" s="3">
        <v>0</v>
      </c>
      <c r="AC1836" s="3" t="s">
        <v>71</v>
      </c>
      <c r="AD1836" s="6">
        <v>0</v>
      </c>
      <c r="AE1836" s="7"/>
      <c r="AF1836" s="7"/>
      <c r="AG1836" s="6">
        <f>Tabla4[[#This Row],[Tiempo Parada de Reloj]]+Tabla4[[#This Row],[Tiempo Autorizado por Telefonica (no Máximo)]]</f>
        <v>0</v>
      </c>
      <c r="AH1836" s="7">
        <f t="shared" ca="1" si="178"/>
        <v>0.13541666666424135</v>
      </c>
      <c r="AI1836" s="8">
        <f t="shared" si="179"/>
        <v>0</v>
      </c>
      <c r="AJ1836" s="8">
        <f t="shared" ca="1" si="180"/>
        <v>3.2499999999417923</v>
      </c>
      <c r="AK1836" s="3" t="s">
        <v>106</v>
      </c>
      <c r="AL1836" s="3" t="s">
        <v>71</v>
      </c>
      <c r="AM1836" s="3" t="s">
        <v>69</v>
      </c>
      <c r="AN1836" s="3" t="s">
        <v>106</v>
      </c>
      <c r="AO1836" s="3" t="s">
        <v>87</v>
      </c>
      <c r="AP1836" s="3" t="s">
        <v>87</v>
      </c>
      <c r="AQ1836" s="23">
        <v>45414.854861111111</v>
      </c>
      <c r="AR1836" s="3"/>
      <c r="AS1836" s="23"/>
      <c r="AT1836" s="23"/>
      <c r="AU1836" s="3" t="s">
        <v>192</v>
      </c>
      <c r="AV1836" s="3" t="s">
        <v>8599</v>
      </c>
      <c r="AW1836" s="3" t="s">
        <v>135</v>
      </c>
      <c r="AX1836" s="3">
        <v>7.0034000000000001</v>
      </c>
      <c r="AY1836" s="3">
        <v>-73.052599999999998</v>
      </c>
      <c r="AZ1836" s="8" t="str">
        <f>+CONCATENATE("Reportan apertura en el enlace ",Tabla4[[#This Row],[Enlace]]," en el ",Tabla4[[#This Row],[Distancia óptica]]," ocasionado por ",Tabla4[[#This Row],[Causa del daño]])</f>
        <v>Reportan apertura en el enlace Floridablanca - Pinares en el km 5,1 desde Pinares ocasionado por Falla en la Red FiOp</v>
      </c>
      <c r="BA1836" s="8" t="str">
        <f>+CONCATENATE("Para dar solución al incidente ",Tabla4[[#This Row],[Solución]])</f>
        <v>Para dar solución al incidente Se realiza migracion entre los dos nodos para recuperar enlace</v>
      </c>
      <c r="BB1836" s="3" t="str">
        <f>+_xlfn.CONCAT(Tabla4[[#This Row],[Causa Raiz]]," ",Tabla4[[#This Row],[Solución2]]," (",Tabla4[[#This Row],[Anillo]],"- Cabecera: ",Tabla4[[#This Row],[Cabecera]],"- Operador: ",Tabla4[[#This Row],[Operador]],")")</f>
        <v>Reportan apertura en el enlace Floridablanca - Pinares en el km 5,1 desde Pinares ocasionado por Falla en la Red FiOp Para dar solución al incidente Se realiza migracion entre los dos nodos para recuperar enlace (Lineal- Cabecera: Florida- Operador: Colombia Telecomunicaciones)</v>
      </c>
    </row>
    <row r="1837" spans="1:54" s="2" customFormat="1" ht="199.5">
      <c r="A1837" s="38">
        <f t="shared" si="177"/>
        <v>1836</v>
      </c>
      <c r="B1837" s="3">
        <v>8555874</v>
      </c>
      <c r="C1837" s="3" t="s">
        <v>92</v>
      </c>
      <c r="D1837" s="23">
        <v>45412.402777777781</v>
      </c>
      <c r="E1837" s="23">
        <v>45412.541666666664</v>
      </c>
      <c r="F1837" s="1">
        <f t="shared" ca="1" si="182"/>
        <v>0.13888888888322981</v>
      </c>
      <c r="G1837" s="3" t="s">
        <v>55</v>
      </c>
      <c r="H1837" s="41"/>
      <c r="I1837" s="40"/>
      <c r="J1837" s="5" t="s">
        <v>56</v>
      </c>
      <c r="K1837" s="3" t="s">
        <v>108</v>
      </c>
      <c r="L1837" s="9" t="s">
        <v>58</v>
      </c>
      <c r="M1837" s="3" t="s">
        <v>109</v>
      </c>
      <c r="N1837" s="3" t="s">
        <v>110</v>
      </c>
      <c r="O1837" s="3" t="s">
        <v>111</v>
      </c>
      <c r="P1837" s="3" t="s">
        <v>8600</v>
      </c>
      <c r="Q1837" s="4" t="s">
        <v>8601</v>
      </c>
      <c r="R1837" s="3" t="s">
        <v>114</v>
      </c>
      <c r="S1837" s="3" t="s">
        <v>115</v>
      </c>
      <c r="T1837" s="3" t="s">
        <v>66</v>
      </c>
      <c r="U1837" s="3" t="s">
        <v>8602</v>
      </c>
      <c r="V1837" s="22" t="str">
        <f t="shared" si="181"/>
        <v>RTNFO; Hora de aviso: 9:40 30/04/2024; Solución: se recuperan 300 metros de Fibra de 36 hilos y se crea caja de empalme de 36 hilos ; Hora de solución: 13:00 30/04/2024; Causa: Vandalismo</v>
      </c>
      <c r="W1837" s="4" t="s">
        <v>118</v>
      </c>
      <c r="X1837" s="3"/>
      <c r="Y1837" s="3"/>
      <c r="Z1837" s="3" t="s">
        <v>69</v>
      </c>
      <c r="AA1837" s="3" t="s">
        <v>71</v>
      </c>
      <c r="AB1837" s="3">
        <v>0</v>
      </c>
      <c r="AC1837" s="3" t="s">
        <v>71</v>
      </c>
      <c r="AD1837" s="6">
        <v>0</v>
      </c>
      <c r="AE1837" s="7"/>
      <c r="AF1837" s="7"/>
      <c r="AG1837" s="6">
        <f>Tabla4[[#This Row],[Tiempo Parada de Reloj]]+Tabla4[[#This Row],[Tiempo Autorizado por Telefonica (no Máximo)]]</f>
        <v>0</v>
      </c>
      <c r="AH1837" s="7">
        <f t="shared" ca="1" si="178"/>
        <v>0.13888888888322981</v>
      </c>
      <c r="AI1837" s="8">
        <f t="shared" si="179"/>
        <v>0</v>
      </c>
      <c r="AJ1837" s="8">
        <f t="shared" ca="1" si="180"/>
        <v>3.3333333331975155</v>
      </c>
      <c r="AK1837" s="3" t="s">
        <v>73</v>
      </c>
      <c r="AL1837" s="3" t="s">
        <v>70</v>
      </c>
      <c r="AM1837" s="3" t="s">
        <v>106</v>
      </c>
      <c r="AN1837" s="3" t="s">
        <v>106</v>
      </c>
      <c r="AO1837" s="3" t="s">
        <v>87</v>
      </c>
      <c r="AP1837" s="3" t="s">
        <v>87</v>
      </c>
      <c r="AQ1837" s="23">
        <v>45414.436805555553</v>
      </c>
      <c r="AR1837" s="3"/>
      <c r="AS1837" s="23"/>
      <c r="AT1837" s="23"/>
      <c r="AU1837" s="3" t="s">
        <v>637</v>
      </c>
      <c r="AV1837" s="3" t="s">
        <v>282</v>
      </c>
      <c r="AW1837" s="3" t="s">
        <v>1323</v>
      </c>
      <c r="AX1837" s="3">
        <v>9.4135270000000002</v>
      </c>
      <c r="AY1837" s="3">
        <v>-73.545078000000004</v>
      </c>
      <c r="AZ1837" s="8" t="str">
        <f>+CONCATENATE("Reportan apertura en el enlace ",Tabla4[[#This Row],[Enlace]]," en el ",Tabla4[[#This Row],[Distancia óptica]]," ocasionado por ",Tabla4[[#This Row],[Causa del daño]])</f>
        <v>Reportan apertura en el enlace Bosconia - Curumaní en el km 86,9 desde Bosconia  ocasionado por Vandalismo</v>
      </c>
      <c r="BA1837" s="8" t="str">
        <f>+CONCATENATE("Para dar solución al incidente ",Tabla4[[#This Row],[Solución]])</f>
        <v xml:space="preserve">Para dar solución al incidente se recuperan 300 metros de Fibra de 36 hilos y se crea caja de empalme de 36 hilos </v>
      </c>
      <c r="BB1837" s="3" t="str">
        <f>+_xlfn.CONCAT(Tabla4[[#This Row],[Causa Raiz]]," ",Tabla4[[#This Row],[Solución2]]," (",Tabla4[[#This Row],[Anillo]],"- Cabecera: ",Tabla4[[#This Row],[Cabecera]],"- Operador: ",Tabla4[[#This Row],[Operador]],")")</f>
        <v>Reportan apertura en el enlace Bosconia - Curumaní en el km 86,9 desde Bosconia  ocasionado por Vandalismo Para dar solución al incidente se recuperan 300 metros de Fibra de 36 hilos y se crea caja de empalme de 36 hilos  (TRONCAL- Cabecera: Bosconia- Operador: Colombia Telecomunicaciones)</v>
      </c>
    </row>
    <row r="1838" spans="1:54" s="2" customFormat="1" ht="213.75">
      <c r="A1838" s="38">
        <f t="shared" si="177"/>
        <v>1837</v>
      </c>
      <c r="B1838" s="3">
        <v>8046632</v>
      </c>
      <c r="C1838" s="3" t="s">
        <v>163</v>
      </c>
      <c r="D1838" s="23">
        <v>45412.40625</v>
      </c>
      <c r="E1838" s="23">
        <v>45419.708333333336</v>
      </c>
      <c r="F1838" s="1">
        <f t="shared" ca="1" si="182"/>
        <v>7.3020833333357587</v>
      </c>
      <c r="G1838" s="3" t="s">
        <v>1465</v>
      </c>
      <c r="H1838" s="41"/>
      <c r="I1838" s="40"/>
      <c r="J1838" s="5" t="s">
        <v>56</v>
      </c>
      <c r="K1838" s="3" t="s">
        <v>203</v>
      </c>
      <c r="L1838" s="9" t="s">
        <v>78</v>
      </c>
      <c r="M1838" s="3" t="s">
        <v>1429</v>
      </c>
      <c r="N1838" s="3" t="s">
        <v>8603</v>
      </c>
      <c r="O1838" s="3" t="s">
        <v>8604</v>
      </c>
      <c r="P1838" s="3" t="s">
        <v>8605</v>
      </c>
      <c r="Q1838" s="4" t="s">
        <v>8606</v>
      </c>
      <c r="R1838" s="3" t="s">
        <v>3428</v>
      </c>
      <c r="S1838" s="3" t="s">
        <v>210</v>
      </c>
      <c r="T1838" s="3" t="s">
        <v>176</v>
      </c>
      <c r="U1838" s="3" t="s">
        <v>8607</v>
      </c>
      <c r="V1838" s="22" t="str">
        <f t="shared" si="181"/>
        <v>RDFO; Hora de aviso: 9:45 30/04/2024; Solución: Se recuperan 90 mts de reserva y se realiza un empalme de 24 Hilos; Hora de solución: 17:00 07/05/2024; Causa: Intervención de Terceros. No Identificados</v>
      </c>
      <c r="W1838" s="4" t="s">
        <v>213</v>
      </c>
      <c r="X1838" s="3"/>
      <c r="Y1838" s="3"/>
      <c r="Z1838" s="3" t="s">
        <v>69</v>
      </c>
      <c r="AA1838" s="3" t="s">
        <v>70</v>
      </c>
      <c r="AB1838" s="3">
        <v>0</v>
      </c>
      <c r="AC1838" s="3" t="s">
        <v>71</v>
      </c>
      <c r="AD1838" s="6">
        <v>7.0972222222222223</v>
      </c>
      <c r="AE1838" s="7"/>
      <c r="AF1838" s="7"/>
      <c r="AG1838" s="6">
        <f>Tabla4[[#This Row],[Tiempo Parada de Reloj]]+Tabla4[[#This Row],[Tiempo Autorizado por Telefonica (no Máximo)]]</f>
        <v>7.0972222222222223</v>
      </c>
      <c r="AH1838" s="7">
        <f t="shared" ca="1" si="178"/>
        <v>0.20486111111353633</v>
      </c>
      <c r="AI1838" s="8">
        <f t="shared" si="179"/>
        <v>170.33333333333334</v>
      </c>
      <c r="AJ1838" s="8">
        <f t="shared" ca="1" si="180"/>
        <v>4.916666666724872</v>
      </c>
      <c r="AK1838" s="3" t="s">
        <v>73</v>
      </c>
      <c r="AL1838" s="3" t="s">
        <v>70</v>
      </c>
      <c r="AM1838" s="3" t="s">
        <v>106</v>
      </c>
      <c r="AN1838" s="3" t="s">
        <v>88</v>
      </c>
      <c r="AO1838" s="3" t="s">
        <v>106</v>
      </c>
      <c r="AP1838" s="3" t="s">
        <v>106</v>
      </c>
      <c r="AQ1838" s="23">
        <v>45422.902777777781</v>
      </c>
      <c r="AR1838" s="3"/>
      <c r="AS1838" s="23"/>
      <c r="AT1838" s="23"/>
      <c r="AU1838" s="3" t="s">
        <v>1557</v>
      </c>
      <c r="AV1838" s="3" t="s">
        <v>8242</v>
      </c>
      <c r="AW1838" s="3" t="s">
        <v>307</v>
      </c>
      <c r="AX1838" s="3">
        <v>5.8050600000000001</v>
      </c>
      <c r="AY1838" s="3">
        <v>-73.005859999999998</v>
      </c>
      <c r="AZ1838" s="8" t="str">
        <f>+CONCATENATE("Reportan apertura en el enlace ",Tabla4[[#This Row],[Enlace]]," en el ",Tabla4[[#This Row],[Distancia óptica]]," ocasionado por ",Tabla4[[#This Row],[Causa del daño]])</f>
        <v>Reportan apertura en el enlace Mov. Duitama Plaza - Mov. Bavaria en el km 0,217 desde Bavaria ocasionado por Intervención de Terceros. No Identificados</v>
      </c>
      <c r="BA1838" s="8" t="str">
        <f>+CONCATENATE("Para dar solución al incidente ",Tabla4[[#This Row],[Solución]])</f>
        <v>Para dar solución al incidente Se recuperan 90 mts de reserva y se realiza un empalme de 24 Hilos</v>
      </c>
      <c r="BB1838" s="3" t="str">
        <f>+_xlfn.CONCAT(Tabla4[[#This Row],[Causa Raiz]]," ",Tabla4[[#This Row],[Solución2]]," (",Tabla4[[#This Row],[Anillo]],"- Cabecera: ",Tabla4[[#This Row],[Cabecera]],"- Operador: ",Tabla4[[#This Row],[Operador]],")")</f>
        <v>Reportan apertura en el enlace Mov. Duitama Plaza - Mov. Bavaria en el km 0,217 desde Bavaria ocasionado por Intervención de Terceros. No Identificados Para dar solución al incidente Se recuperan 90 mts de reserva y se realiza un empalme de 24 Hilos (LINEAL- Cabecera: bavaria- Operador: Colombia Telecomunicaciones)</v>
      </c>
    </row>
    <row r="1839" spans="1:54" s="2" customFormat="1" ht="199.5">
      <c r="A1839" s="38">
        <f t="shared" si="177"/>
        <v>1838</v>
      </c>
      <c r="B1839" s="3">
        <v>8556053</v>
      </c>
      <c r="C1839" s="3" t="s">
        <v>163</v>
      </c>
      <c r="D1839" s="23">
        <v>45412.40625</v>
      </c>
      <c r="E1839" s="23">
        <v>45412.729166666664</v>
      </c>
      <c r="F1839" s="1">
        <f t="shared" ca="1" si="182"/>
        <v>0.32291666666424135</v>
      </c>
      <c r="G1839" s="3" t="s">
        <v>55</v>
      </c>
      <c r="H1839" s="41"/>
      <c r="I1839" s="40"/>
      <c r="J1839" s="5" t="s">
        <v>56</v>
      </c>
      <c r="K1839" s="3" t="s">
        <v>203</v>
      </c>
      <c r="L1839" s="9" t="s">
        <v>58</v>
      </c>
      <c r="M1839" s="3" t="s">
        <v>204</v>
      </c>
      <c r="N1839" s="3" t="s">
        <v>205</v>
      </c>
      <c r="O1839" s="3" t="s">
        <v>8608</v>
      </c>
      <c r="P1839" s="3" t="s">
        <v>8609</v>
      </c>
      <c r="Q1839" s="4" t="s">
        <v>8610</v>
      </c>
      <c r="R1839" s="3" t="s">
        <v>336</v>
      </c>
      <c r="S1839" s="3" t="s">
        <v>210</v>
      </c>
      <c r="T1839" s="3" t="s">
        <v>256</v>
      </c>
      <c r="U1839" s="3" t="s">
        <v>2738</v>
      </c>
      <c r="V1839" s="22" t="str">
        <f t="shared" si="181"/>
        <v>RDFO; Hora de aviso: 9:45 30/04/2024; Solución: Se refusionan hilos en caja empalme; Hora de solución: 17:30 30/04/2024; Causa: Falla de Empalme de FiOp</v>
      </c>
      <c r="W1839" s="4" t="s">
        <v>8611</v>
      </c>
      <c r="X1839" s="3" t="s">
        <v>8612</v>
      </c>
      <c r="Y1839" s="3" t="s">
        <v>8613</v>
      </c>
      <c r="Z1839" s="3" t="s">
        <v>119</v>
      </c>
      <c r="AA1839" s="3" t="s">
        <v>71</v>
      </c>
      <c r="AB1839" s="3">
        <v>0</v>
      </c>
      <c r="AC1839" s="3" t="s">
        <v>71</v>
      </c>
      <c r="AD1839" s="6">
        <v>0.24652777777777779</v>
      </c>
      <c r="AE1839" s="7"/>
      <c r="AF1839" s="7"/>
      <c r="AG1839" s="6">
        <f>Tabla4[[#This Row],[Tiempo Parada de Reloj]]+Tabla4[[#This Row],[Tiempo Autorizado por Telefonica (no Máximo)]]</f>
        <v>0.24652777777777779</v>
      </c>
      <c r="AH1839" s="7">
        <f t="shared" ca="1" si="178"/>
        <v>7.6388888886463557E-2</v>
      </c>
      <c r="AI1839" s="8">
        <f t="shared" si="179"/>
        <v>5.916666666666667</v>
      </c>
      <c r="AJ1839" s="8">
        <f t="shared" ca="1" si="180"/>
        <v>1.8333333332751254</v>
      </c>
      <c r="AK1839" s="3" t="s">
        <v>106</v>
      </c>
      <c r="AL1839" s="3" t="s">
        <v>70</v>
      </c>
      <c r="AM1839" s="3" t="s">
        <v>106</v>
      </c>
      <c r="AN1839" s="3" t="s">
        <v>120</v>
      </c>
      <c r="AO1839" s="3" t="s">
        <v>87</v>
      </c>
      <c r="AP1839" s="3" t="s">
        <v>87</v>
      </c>
      <c r="AQ1839" s="23">
        <v>45414.700694444444</v>
      </c>
      <c r="AR1839" s="3"/>
      <c r="AS1839" s="23"/>
      <c r="AT1839" s="23"/>
      <c r="AU1839" s="3" t="s">
        <v>192</v>
      </c>
      <c r="AV1839" s="3" t="s">
        <v>6319</v>
      </c>
      <c r="AW1839" s="3" t="s">
        <v>8614</v>
      </c>
      <c r="AX1839" s="3">
        <v>7.0756800000000002</v>
      </c>
      <c r="AY1839" s="3">
        <v>-73.852829999999997</v>
      </c>
      <c r="AZ1839" s="8" t="str">
        <f>+CONCATENATE("Reportan apertura en el enlace ",Tabla4[[#This Row],[Enlace]]," en el ",Tabla4[[#This Row],[Distancia óptica]]," ocasionado por ",Tabla4[[#This Row],[Causa del daño]])</f>
        <v>Reportan apertura en el enlace Barrancabermeja - Sabana de Torres en el Km 3,9 desde Barrancabermeja ocasionado por Falla de Empalme de FiOp</v>
      </c>
      <c r="BA1839" s="8" t="str">
        <f>+CONCATENATE("Para dar solución al incidente ",Tabla4[[#This Row],[Solución]])</f>
        <v>Para dar solución al incidente Se refusionan hilos en caja empalme</v>
      </c>
      <c r="BB1839" s="3" t="str">
        <f>+_xlfn.CONCAT(Tabla4[[#This Row],[Causa Raiz]]," ",Tabla4[[#This Row],[Solución2]]," (",Tabla4[[#This Row],[Anillo]],"- Cabecera: ",Tabla4[[#This Row],[Cabecera]],"- Operador: ",Tabla4[[#This Row],[Operador]],")")</f>
        <v>Reportan apertura en el enlace Barrancabermeja - Sabana de Torres en el Km 3,9 desde Barrancabermeja ocasionado por Falla de Empalme de FiOp Para dar solución al incidente Se refusionan hilos en caja empalme (Uk telefonica- Cabecera: Barrancabermeja- Operador: Colombia Telecomunicaciones)</v>
      </c>
    </row>
    <row r="1840" spans="1:54" s="2" customFormat="1" ht="171">
      <c r="A1840" s="38">
        <f t="shared" si="177"/>
        <v>1839</v>
      </c>
      <c r="B1840" s="3">
        <v>8556333</v>
      </c>
      <c r="C1840" s="3" t="s">
        <v>163</v>
      </c>
      <c r="D1840" s="23">
        <v>45412.454861111109</v>
      </c>
      <c r="E1840" s="23">
        <v>45413.027777777781</v>
      </c>
      <c r="F1840" s="1">
        <f t="shared" ca="1" si="182"/>
        <v>0.57291666667151731</v>
      </c>
      <c r="G1840" s="3" t="s">
        <v>55</v>
      </c>
      <c r="H1840" s="41"/>
      <c r="I1840" s="40" t="s">
        <v>8615</v>
      </c>
      <c r="J1840" s="5" t="s">
        <v>322</v>
      </c>
      <c r="K1840" s="3" t="s">
        <v>322</v>
      </c>
      <c r="L1840" s="9" t="s">
        <v>58</v>
      </c>
      <c r="M1840" s="3" t="s">
        <v>109</v>
      </c>
      <c r="N1840" s="3" t="s">
        <v>3024</v>
      </c>
      <c r="O1840" s="3" t="s">
        <v>8616</v>
      </c>
      <c r="P1840" s="3" t="s">
        <v>8617</v>
      </c>
      <c r="Q1840" s="4" t="s">
        <v>8618</v>
      </c>
      <c r="R1840" s="3" t="s">
        <v>805</v>
      </c>
      <c r="S1840" s="3" t="s">
        <v>328</v>
      </c>
      <c r="T1840" s="3" t="s">
        <v>146</v>
      </c>
      <c r="U1840" s="3" t="s">
        <v>6868</v>
      </c>
      <c r="V1840" s="22" t="str">
        <f t="shared" si="181"/>
        <v>RDFO; Hora de aviso: 10:55 30/04/2024; Solución: se realiza sangria labores ejecutadas por Ufinet; Hora de solución: 0:40 01/05/2024; Causa: Falla en la Red FiOp</v>
      </c>
      <c r="W1840" s="4" t="s">
        <v>1517</v>
      </c>
      <c r="X1840" s="3"/>
      <c r="Y1840" s="3"/>
      <c r="Z1840" s="3" t="s">
        <v>69</v>
      </c>
      <c r="AA1840" s="3" t="s">
        <v>71</v>
      </c>
      <c r="AB1840" s="3">
        <v>0</v>
      </c>
      <c r="AC1840" s="3" t="s">
        <v>71</v>
      </c>
      <c r="AD1840" s="6">
        <v>0</v>
      </c>
      <c r="AE1840" s="7"/>
      <c r="AF1840" s="7"/>
      <c r="AG1840" s="6">
        <f>Tabla4[[#This Row],[Tiempo Parada de Reloj]]+Tabla4[[#This Row],[Tiempo Autorizado por Telefonica (no Máximo)]]</f>
        <v>0</v>
      </c>
      <c r="AH1840" s="7">
        <f t="shared" ca="1" si="178"/>
        <v>0.57291666667151731</v>
      </c>
      <c r="AI1840" s="8">
        <f t="shared" si="179"/>
        <v>0</v>
      </c>
      <c r="AJ1840" s="8">
        <f t="shared" ca="1" si="180"/>
        <v>13.750000000116415</v>
      </c>
      <c r="AK1840" s="3" t="s">
        <v>1349</v>
      </c>
      <c r="AL1840" s="3" t="s">
        <v>70</v>
      </c>
      <c r="AM1840" s="3" t="s">
        <v>106</v>
      </c>
      <c r="AN1840" s="3" t="s">
        <v>119</v>
      </c>
      <c r="AO1840" s="3" t="s">
        <v>87</v>
      </c>
      <c r="AP1840" s="3" t="s">
        <v>87</v>
      </c>
      <c r="AQ1840" s="23">
        <v>45418.38958333333</v>
      </c>
      <c r="AR1840" s="3"/>
      <c r="AS1840" s="23"/>
      <c r="AT1840" s="23"/>
      <c r="AU1840" s="3" t="s">
        <v>322</v>
      </c>
      <c r="AV1840" s="3" t="s">
        <v>8550</v>
      </c>
      <c r="AW1840" s="3" t="s">
        <v>76</v>
      </c>
      <c r="AX1840" s="3">
        <v>10.076000000000001</v>
      </c>
      <c r="AY1840" s="3">
        <v>-73.241</v>
      </c>
      <c r="AZ1840" s="8" t="str">
        <f>+CONCATENATE("Reportan apertura en el enlace ",Tabla4[[#This Row],[Enlace]]," en el ",Tabla4[[#This Row],[Distancia óptica]]," ocasionado por ",Tabla4[[#This Row],[Causa del daño]])</f>
        <v>Reportan apertura en el enlace Valledupar - Codazzi en el Km 7,9 desde Codazzi ocasionado por Falla en la Red FiOp</v>
      </c>
      <c r="BA1840" s="8" t="str">
        <f>+CONCATENATE("Para dar solución al incidente ",Tabla4[[#This Row],[Solución]])</f>
        <v>Para dar solución al incidente se realiza sangria labores ejecutadas por Ufinet</v>
      </c>
      <c r="BB1840" s="3" t="str">
        <f>+_xlfn.CONCAT(Tabla4[[#This Row],[Causa Raiz]]," ",Tabla4[[#This Row],[Solución2]]," (",Tabla4[[#This Row],[Anillo]],"- Cabecera: ",Tabla4[[#This Row],[Cabecera]],"- Operador: ",Tabla4[[#This Row],[Operador]],")")</f>
        <v>Reportan apertura en el enlace Valledupar - Codazzi en el Km 7,9 desde Codazzi ocasionado por Falla en la Red FiOp Para dar solución al incidente se realiza sangria labores ejecutadas por Ufinet (Troncal- Cabecera: Valledupar- Operador: Ufinet)</v>
      </c>
    </row>
    <row r="1841" spans="1:54" s="2" customFormat="1" ht="213.75">
      <c r="A1841" s="38">
        <f t="shared" si="177"/>
        <v>1840</v>
      </c>
      <c r="B1841" s="3">
        <v>8556365</v>
      </c>
      <c r="C1841" s="3" t="s">
        <v>54</v>
      </c>
      <c r="D1841" s="23">
        <v>45412.489583333336</v>
      </c>
      <c r="E1841" s="23">
        <v>45412.65625</v>
      </c>
      <c r="F1841" s="1">
        <f t="shared" ca="1" si="182"/>
        <v>0.16666666666424135</v>
      </c>
      <c r="G1841" s="3" t="s">
        <v>55</v>
      </c>
      <c r="H1841" s="41"/>
      <c r="I1841" s="40"/>
      <c r="J1841" s="5" t="s">
        <v>56</v>
      </c>
      <c r="K1841" s="3" t="s">
        <v>108</v>
      </c>
      <c r="L1841" s="9" t="s">
        <v>78</v>
      </c>
      <c r="M1841" s="3" t="s">
        <v>228</v>
      </c>
      <c r="N1841" s="3" t="s">
        <v>315</v>
      </c>
      <c r="O1841" s="3" t="s">
        <v>8619</v>
      </c>
      <c r="P1841" s="3" t="s">
        <v>8620</v>
      </c>
      <c r="Q1841" s="4" t="s">
        <v>8621</v>
      </c>
      <c r="R1841" s="3" t="s">
        <v>233</v>
      </c>
      <c r="S1841" s="3" t="s">
        <v>115</v>
      </c>
      <c r="T1841" s="3" t="s">
        <v>66</v>
      </c>
      <c r="U1841" s="3" t="s">
        <v>8622</v>
      </c>
      <c r="V1841" s="22" t="str">
        <f t="shared" si="181"/>
        <v>RLFO; Hora de aviso: 11:45 30/04/2024; Solución: Se recuperan 48 metros de Reserva de F.O de 8 hilos y se crea un empalmde de 48 hilos ; Hora de solución: 15:45 30/04/2024; Causa: Vandalismo</v>
      </c>
      <c r="W1841" s="4" t="s">
        <v>118</v>
      </c>
      <c r="X1841" s="3"/>
      <c r="Y1841" s="3"/>
      <c r="Z1841" s="3" t="s">
        <v>69</v>
      </c>
      <c r="AA1841" s="3" t="s">
        <v>71</v>
      </c>
      <c r="AB1841" s="3">
        <v>0</v>
      </c>
      <c r="AC1841" s="3" t="s">
        <v>71</v>
      </c>
      <c r="AD1841" s="6">
        <v>0</v>
      </c>
      <c r="AE1841" s="7"/>
      <c r="AF1841" s="7"/>
      <c r="AG1841" s="6">
        <f>Tabla4[[#This Row],[Tiempo Parada de Reloj]]+Tabla4[[#This Row],[Tiempo Autorizado por Telefonica (no Máximo)]]</f>
        <v>0</v>
      </c>
      <c r="AH1841" s="7">
        <f t="shared" ca="1" si="178"/>
        <v>0.16666666666424135</v>
      </c>
      <c r="AI1841" s="8">
        <f t="shared" si="179"/>
        <v>0</v>
      </c>
      <c r="AJ1841" s="8">
        <f t="shared" ca="1" si="180"/>
        <v>3.9999999999417923</v>
      </c>
      <c r="AK1841" s="3" t="s">
        <v>106</v>
      </c>
      <c r="AL1841" s="3" t="s">
        <v>70</v>
      </c>
      <c r="AM1841" s="3" t="s">
        <v>98</v>
      </c>
      <c r="AN1841" s="3" t="s">
        <v>98</v>
      </c>
      <c r="AO1841" s="3" t="s">
        <v>87</v>
      </c>
      <c r="AP1841" s="3" t="s">
        <v>87</v>
      </c>
      <c r="AQ1841" s="23">
        <v>45414.380555555559</v>
      </c>
      <c r="AR1841" s="3"/>
      <c r="AS1841" s="23"/>
      <c r="AT1841" s="23"/>
      <c r="AU1841" s="3" t="s">
        <v>237</v>
      </c>
      <c r="AV1841" s="3" t="s">
        <v>6106</v>
      </c>
      <c r="AW1841" s="3" t="s">
        <v>370</v>
      </c>
      <c r="AX1841" s="3">
        <v>11.117599999999999</v>
      </c>
      <c r="AY1841" s="3">
        <v>-74.224599999999995</v>
      </c>
      <c r="AZ1841" s="8" t="str">
        <f>+CONCATENATE("Reportan apertura en el enlace ",Tabla4[[#This Row],[Enlace]]," en el ",Tabla4[[#This Row],[Distancia óptica]]," ocasionado por ",Tabla4[[#This Row],[Causa del daño]])</f>
        <v>Reportan apertura en el enlace Mov. Don Jaca - Mov. Bello Horizonte en el km 1,7 desde Bello Horizonte  ocasionado por Vandalismo</v>
      </c>
      <c r="BA1841" s="8" t="str">
        <f>+CONCATENATE("Para dar solución al incidente ",Tabla4[[#This Row],[Solución]])</f>
        <v xml:space="preserve">Para dar solución al incidente Se recuperan 48 metros de Reserva de F.O de 8 hilos y se crea un empalmde de 48 hilos </v>
      </c>
      <c r="BB1841" s="3" t="str">
        <f>+_xlfn.CONCAT(Tabla4[[#This Row],[Causa Raiz]]," ",Tabla4[[#This Row],[Solución2]]," (",Tabla4[[#This Row],[Anillo]],"- Cabecera: ",Tabla4[[#This Row],[Cabecera]],"- Operador: ",Tabla4[[#This Row],[Operador]],")")</f>
        <v>Reportan apertura en el enlace Mov. Don Jaca - Mov. Bello Horizonte en el km 1,7 desde Bello Horizonte  ocasionado por Vandalismo Para dar solución al incidente Se recuperan 48 metros de Reserva de F.O de 8 hilos y se crea un empalmde de 48 hilos  (lineal- Cabecera: Bello Horizonte- Operador: Colombia Telecomunicaciones)</v>
      </c>
    </row>
    <row r="1842" spans="1:54" s="2" customFormat="1" ht="228">
      <c r="A1842" s="38">
        <f t="shared" si="177"/>
        <v>1841</v>
      </c>
      <c r="B1842" s="3">
        <v>8556460</v>
      </c>
      <c r="C1842" s="3" t="s">
        <v>54</v>
      </c>
      <c r="D1842" s="23">
        <v>45412.489583333336</v>
      </c>
      <c r="E1842" s="23">
        <v>45412.597222222219</v>
      </c>
      <c r="F1842" s="1">
        <f t="shared" ca="1" si="182"/>
        <v>0.10763888888322981</v>
      </c>
      <c r="G1842" s="3" t="s">
        <v>55</v>
      </c>
      <c r="H1842" s="41"/>
      <c r="I1842" s="40"/>
      <c r="J1842" s="5" t="s">
        <v>56</v>
      </c>
      <c r="K1842" s="3" t="s">
        <v>122</v>
      </c>
      <c r="L1842" s="9" t="s">
        <v>78</v>
      </c>
      <c r="M1842" s="3" t="s">
        <v>123</v>
      </c>
      <c r="N1842" s="3" t="s">
        <v>7444</v>
      </c>
      <c r="O1842" s="3" t="s">
        <v>8552</v>
      </c>
      <c r="P1842" s="3" t="s">
        <v>8623</v>
      </c>
      <c r="Q1842" s="4" t="s">
        <v>8624</v>
      </c>
      <c r="R1842" s="3" t="s">
        <v>128</v>
      </c>
      <c r="S1842" s="3" t="s">
        <v>129</v>
      </c>
      <c r="T1842" s="3" t="s">
        <v>380</v>
      </c>
      <c r="U1842" s="3" t="s">
        <v>8625</v>
      </c>
      <c r="V1842" s="22" t="str">
        <f t="shared" si="181"/>
        <v>RLFO; Hora de aviso: 11:45 30/04/2024; Solución: Se Realiza recuperacion de 200 metros de reserva de F.O de 36 hilos y la creacion de 1 empalme de 48 hilo ; Hora de solución: 14:20 30/04/2024; Causa: Corto Circuito</v>
      </c>
      <c r="W1842" s="4" t="s">
        <v>3492</v>
      </c>
      <c r="X1842" s="3"/>
      <c r="Y1842" s="3"/>
      <c r="Z1842" s="3" t="s">
        <v>69</v>
      </c>
      <c r="AA1842" s="3" t="s">
        <v>71</v>
      </c>
      <c r="AB1842" s="3">
        <v>0</v>
      </c>
      <c r="AC1842" s="3" t="s">
        <v>71</v>
      </c>
      <c r="AD1842" s="6">
        <v>0</v>
      </c>
      <c r="AE1842" s="7"/>
      <c r="AF1842" s="7"/>
      <c r="AG1842" s="6">
        <f>Tabla4[[#This Row],[Tiempo Parada de Reloj]]+Tabla4[[#This Row],[Tiempo Autorizado por Telefonica (no Máximo)]]</f>
        <v>0</v>
      </c>
      <c r="AH1842" s="7">
        <f t="shared" ca="1" si="178"/>
        <v>0.10763888888322981</v>
      </c>
      <c r="AI1842" s="8">
        <f t="shared" si="179"/>
        <v>0</v>
      </c>
      <c r="AJ1842" s="8">
        <f t="shared" ca="1" si="180"/>
        <v>2.5833333331975155</v>
      </c>
      <c r="AK1842" s="3" t="s">
        <v>73</v>
      </c>
      <c r="AL1842" s="3" t="s">
        <v>70</v>
      </c>
      <c r="AM1842" s="3" t="s">
        <v>106</v>
      </c>
      <c r="AN1842" s="3" t="s">
        <v>98</v>
      </c>
      <c r="AO1842" s="3" t="s">
        <v>87</v>
      </c>
      <c r="AP1842" s="3" t="s">
        <v>87</v>
      </c>
      <c r="AQ1842" s="23">
        <v>45414.631944444445</v>
      </c>
      <c r="AR1842" s="3"/>
      <c r="AS1842" s="23"/>
      <c r="AT1842" s="23"/>
      <c r="AU1842" s="3" t="s">
        <v>467</v>
      </c>
      <c r="AV1842" s="3" t="s">
        <v>593</v>
      </c>
      <c r="AW1842" s="3" t="s">
        <v>135</v>
      </c>
      <c r="AX1842" s="3">
        <v>10.932176999999999</v>
      </c>
      <c r="AY1842" s="3">
        <v>-74.871267000000003</v>
      </c>
      <c r="AZ1842" s="8" t="str">
        <f>+CONCATENATE("Reportan apertura en el enlace ",Tabla4[[#This Row],[Enlace]]," en el ",Tabla4[[#This Row],[Distancia óptica]]," ocasionado por ",Tabla4[[#This Row],[Causa del daño]])</f>
        <v>Reportan apertura en el enlace Mov. Galapa Centro - Mov. Metroparque en el Km 6,4 desde Metroparque ocasionado por Corto Circuito</v>
      </c>
      <c r="BA1842" s="8" t="str">
        <f>+CONCATENATE("Para dar solución al incidente ",Tabla4[[#This Row],[Solución]])</f>
        <v xml:space="preserve">Para dar solución al incidente Se Realiza recuperacion de 200 metros de reserva de F.O de 36 hilos y la creacion de 1 empalme de 48 hilo </v>
      </c>
      <c r="BB1842" s="3" t="str">
        <f>+_xlfn.CONCAT(Tabla4[[#This Row],[Causa Raiz]]," ",Tabla4[[#This Row],[Solución2]]," (",Tabla4[[#This Row],[Anillo]],"- Cabecera: ",Tabla4[[#This Row],[Cabecera]],"- Operador: ",Tabla4[[#This Row],[Operador]],")")</f>
        <v>Reportan apertura en el enlace Mov. Galapa Centro - Mov. Metroparque en el Km 6,4 desde Metroparque ocasionado por Corto Circuito Para dar solución al incidente Se Realiza recuperacion de 200 metros de reserva de F.O de 36 hilos y la creacion de 1 empalme de 48 hilo  (Lineal- Cabecera: Victoria- Operador: Colombia Telecomunicaciones)</v>
      </c>
    </row>
    <row r="1843" spans="1:54" s="2" customFormat="1" ht="185.25">
      <c r="A1843" s="38">
        <f t="shared" si="177"/>
        <v>1842</v>
      </c>
      <c r="B1843" s="3">
        <v>8556628</v>
      </c>
      <c r="C1843" s="3" t="s">
        <v>92</v>
      </c>
      <c r="D1843" s="23">
        <v>45412.510416666664</v>
      </c>
      <c r="E1843" s="23">
        <v>45412.708333333336</v>
      </c>
      <c r="F1843" s="1">
        <f t="shared" ca="1" si="182"/>
        <v>0.19791666667151731</v>
      </c>
      <c r="G1843" s="3" t="s">
        <v>55</v>
      </c>
      <c r="H1843" s="41"/>
      <c r="I1843" s="40"/>
      <c r="J1843" s="5" t="s">
        <v>56</v>
      </c>
      <c r="K1843" s="3" t="s">
        <v>108</v>
      </c>
      <c r="L1843" s="9" t="s">
        <v>58</v>
      </c>
      <c r="M1843" s="3" t="s">
        <v>109</v>
      </c>
      <c r="N1843" s="3" t="s">
        <v>323</v>
      </c>
      <c r="O1843" s="3" t="s">
        <v>1029</v>
      </c>
      <c r="P1843" s="3" t="s">
        <v>8626</v>
      </c>
      <c r="Q1843" s="4" t="s">
        <v>8627</v>
      </c>
      <c r="R1843" s="3" t="s">
        <v>805</v>
      </c>
      <c r="S1843" s="3" t="s">
        <v>115</v>
      </c>
      <c r="T1843" s="3" t="s">
        <v>130</v>
      </c>
      <c r="U1843" s="3" t="s">
        <v>8628</v>
      </c>
      <c r="V1843" s="22" t="str">
        <f t="shared" si="181"/>
        <v>RTNFO; Hora de aviso: 12:15 30/04/2024; Solución: Se  Recupera 50 mts de reserva y se hace una sangria de 12 hilos; Hora de solución: 17:00 30/04/2024; Causa: Plagas</v>
      </c>
      <c r="W1843" s="4" t="s">
        <v>118</v>
      </c>
      <c r="X1843" s="3"/>
      <c r="Y1843" s="3"/>
      <c r="Z1843" s="3" t="s">
        <v>69</v>
      </c>
      <c r="AA1843" s="3" t="s">
        <v>71</v>
      </c>
      <c r="AB1843" s="3">
        <v>0</v>
      </c>
      <c r="AC1843" s="3" t="s">
        <v>70</v>
      </c>
      <c r="AD1843" s="6">
        <v>0</v>
      </c>
      <c r="AE1843" s="7"/>
      <c r="AF1843" s="7"/>
      <c r="AG1843" s="6">
        <f>Tabla4[[#This Row],[Tiempo Parada de Reloj]]+Tabla4[[#This Row],[Tiempo Autorizado por Telefonica (no Máximo)]]</f>
        <v>0</v>
      </c>
      <c r="AH1843" s="7">
        <f t="shared" ca="1" si="178"/>
        <v>0.19791666667151731</v>
      </c>
      <c r="AI1843" s="8">
        <f t="shared" si="179"/>
        <v>0</v>
      </c>
      <c r="AJ1843" s="8">
        <f t="shared" ca="1" si="180"/>
        <v>4.7500000001164153</v>
      </c>
      <c r="AK1843" s="3" t="s">
        <v>106</v>
      </c>
      <c r="AL1843" s="3" t="s">
        <v>70</v>
      </c>
      <c r="AM1843" s="3" t="s">
        <v>98</v>
      </c>
      <c r="AN1843" s="3" t="s">
        <v>98</v>
      </c>
      <c r="AO1843" s="3" t="s">
        <v>87</v>
      </c>
      <c r="AP1843" s="3" t="s">
        <v>87</v>
      </c>
      <c r="AQ1843" s="23">
        <v>45414.652083333334</v>
      </c>
      <c r="AR1843" s="3"/>
      <c r="AS1843" s="23"/>
      <c r="AT1843" s="23"/>
      <c r="AU1843" s="3" t="s">
        <v>637</v>
      </c>
      <c r="AV1843" s="3" t="s">
        <v>1694</v>
      </c>
      <c r="AW1843" s="3" t="s">
        <v>307</v>
      </c>
      <c r="AX1843" s="3">
        <v>8.1611700000000003</v>
      </c>
      <c r="AY1843" s="3">
        <v>-73.597669999999994</v>
      </c>
      <c r="AZ1843" s="8" t="str">
        <f>+CONCATENATE("Reportan apertura en el enlace ",Tabla4[[#This Row],[Enlace]]," en el ",Tabla4[[#This Row],[Distancia óptica]]," ocasionado por ",Tabla4[[#This Row],[Causa del daño]])</f>
        <v>Reportan apertura en el enlace Aguachica - San Alberto en el km 25,1 desde Aguachica ocasionado por Plagas</v>
      </c>
      <c r="BA1843" s="8" t="str">
        <f>+CONCATENATE("Para dar solución al incidente ",Tabla4[[#This Row],[Solución]])</f>
        <v>Para dar solución al incidente Se  Recupera 50 mts de reserva y se hace una sangria de 12 hilos</v>
      </c>
      <c r="BB1843" s="3" t="str">
        <f>+_xlfn.CONCAT(Tabla4[[#This Row],[Causa Raiz]]," ",Tabla4[[#This Row],[Solución2]]," (",Tabla4[[#This Row],[Anillo]],"- Cabecera: ",Tabla4[[#This Row],[Cabecera]],"- Operador: ",Tabla4[[#This Row],[Operador]],")")</f>
        <v>Reportan apertura en el enlace Aguachica - San Alberto en el km 25,1 desde Aguachica ocasionado por Plagas Para dar solución al incidente Se  Recupera 50 mts de reserva y se hace una sangria de 12 hilos (LINEAL- Cabecera: Aguachica- Operador: Colombia Telecomunicaciones)</v>
      </c>
    </row>
    <row r="1844" spans="1:54" s="2" customFormat="1" ht="199.5">
      <c r="A1844" s="38">
        <f t="shared" si="177"/>
        <v>1843</v>
      </c>
      <c r="B1844" s="3">
        <v>8557100</v>
      </c>
      <c r="C1844" s="3" t="s">
        <v>163</v>
      </c>
      <c r="D1844" s="23">
        <v>45412.625</v>
      </c>
      <c r="E1844" s="23">
        <v>45412.729166666664</v>
      </c>
      <c r="F1844" s="1">
        <f t="shared" ca="1" si="182"/>
        <v>0.10416666666424135</v>
      </c>
      <c r="G1844" s="3" t="s">
        <v>55</v>
      </c>
      <c r="H1844" s="41"/>
      <c r="I1844" s="40"/>
      <c r="J1844" s="5" t="s">
        <v>56</v>
      </c>
      <c r="K1844" s="3" t="s">
        <v>138</v>
      </c>
      <c r="L1844" s="9" t="s">
        <v>78</v>
      </c>
      <c r="M1844" s="3" t="s">
        <v>139</v>
      </c>
      <c r="N1844" s="3" t="s">
        <v>140</v>
      </c>
      <c r="O1844" s="3" t="s">
        <v>8629</v>
      </c>
      <c r="P1844" s="3" t="s">
        <v>8630</v>
      </c>
      <c r="Q1844" s="4" t="s">
        <v>8631</v>
      </c>
      <c r="R1844" s="3" t="s">
        <v>725</v>
      </c>
      <c r="S1844" s="3" t="s">
        <v>145</v>
      </c>
      <c r="T1844" s="3" t="s">
        <v>380</v>
      </c>
      <c r="U1844" s="3" t="s">
        <v>8632</v>
      </c>
      <c r="V1844" s="22" t="str">
        <f t="shared" si="181"/>
        <v>RDFO; Hora de aviso: 15:00 30/04/2024; Solución: Recuperacion de 15 mts de reserva e intalacion de empalme de 24 hilos; Hora de solución: 17:30 30/04/2024; Causa: Corto Circuito</v>
      </c>
      <c r="W1844" s="4" t="s">
        <v>199</v>
      </c>
      <c r="X1844" s="3"/>
      <c r="Y1844" s="3"/>
      <c r="Z1844" s="3" t="s">
        <v>69</v>
      </c>
      <c r="AA1844" s="3" t="s">
        <v>70</v>
      </c>
      <c r="AB1844" s="3">
        <v>8558141</v>
      </c>
      <c r="AC1844" s="3" t="s">
        <v>71</v>
      </c>
      <c r="AD1844" s="6">
        <v>0</v>
      </c>
      <c r="AE1844" s="7"/>
      <c r="AF1844" s="7"/>
      <c r="AG1844" s="6">
        <f>Tabla4[[#This Row],[Tiempo Parada de Reloj]]+Tabla4[[#This Row],[Tiempo Autorizado por Telefonica (no Máximo)]]</f>
        <v>0</v>
      </c>
      <c r="AH1844" s="7">
        <f t="shared" ca="1" si="178"/>
        <v>0.10416666666424135</v>
      </c>
      <c r="AI1844" s="8">
        <f t="shared" si="179"/>
        <v>0</v>
      </c>
      <c r="AJ1844" s="8">
        <f t="shared" ca="1" si="180"/>
        <v>2.4999999999417923</v>
      </c>
      <c r="AK1844" s="3" t="s">
        <v>98</v>
      </c>
      <c r="AL1844" s="3" t="s">
        <v>71</v>
      </c>
      <c r="AM1844" s="3" t="s">
        <v>69</v>
      </c>
      <c r="AN1844" s="3" t="s">
        <v>120</v>
      </c>
      <c r="AO1844" s="3" t="s">
        <v>119</v>
      </c>
      <c r="AP1844" s="3" t="s">
        <v>119</v>
      </c>
      <c r="AQ1844" s="23">
        <v>45415.868750000001</v>
      </c>
      <c r="AR1844" s="3"/>
      <c r="AS1844" s="23"/>
      <c r="AT1844" s="23"/>
      <c r="AU1844" s="3" t="s">
        <v>481</v>
      </c>
      <c r="AV1844" s="3" t="s">
        <v>791</v>
      </c>
      <c r="AW1844" s="3" t="s">
        <v>8633</v>
      </c>
      <c r="AX1844" s="3">
        <v>3.4488029999999998</v>
      </c>
      <c r="AY1844" s="3">
        <v>-76.498259000000004</v>
      </c>
      <c r="AZ1844" s="8" t="str">
        <f>+CONCATENATE("Reportan apertura en el enlace ",Tabla4[[#This Row],[Enlace]]," en el ",Tabla4[[#This Row],[Distancia óptica]]," ocasionado por ",Tabla4[[#This Row],[Causa del daño]])</f>
        <v>Reportan apertura en el enlace Mov. La 54 – Mov. El Poblado 2 en el Km 0,3 desde la 54 ocasionado por Corto Circuito</v>
      </c>
      <c r="BA1844" s="8" t="str">
        <f>+CONCATENATE("Para dar solución al incidente ",Tabla4[[#This Row],[Solución]])</f>
        <v>Para dar solución al incidente Recuperacion de 15 mts de reserva e intalacion de empalme de 24 hilos</v>
      </c>
      <c r="BB1844" s="3" t="str">
        <f>+_xlfn.CONCAT(Tabla4[[#This Row],[Causa Raiz]]," ",Tabla4[[#This Row],[Solución2]]," (",Tabla4[[#This Row],[Anillo]],"- Cabecera: ",Tabla4[[#This Row],[Cabecera]],"- Operador: ",Tabla4[[#This Row],[Operador]],")")</f>
        <v>Reportan apertura en el enlace Mov. La 54 – Mov. El Poblado 2 en el Km 0,3 desde la 54 ocasionado por Corto Circuito Para dar solución al incidente Recuperacion de 15 mts de reserva e intalacion de empalme de 24 hilos (Uk la 54- Cabecera: Cali Centro- Operador: Colombia Telecomunicaciones)</v>
      </c>
    </row>
    <row r="1845" spans="1:54" s="2" customFormat="1" ht="213.75">
      <c r="A1845" s="38">
        <f t="shared" si="177"/>
        <v>1844</v>
      </c>
      <c r="B1845" s="3">
        <v>8557170</v>
      </c>
      <c r="C1845" s="3" t="s">
        <v>163</v>
      </c>
      <c r="D1845" s="23">
        <v>45412.645833333336</v>
      </c>
      <c r="E1845" s="23">
        <v>45412.84375</v>
      </c>
      <c r="F1845" s="1">
        <f t="shared" ca="1" si="182"/>
        <v>0.19791666666424135</v>
      </c>
      <c r="G1845" s="3" t="s">
        <v>55</v>
      </c>
      <c r="H1845" s="41"/>
      <c r="I1845" s="40"/>
      <c r="J1845" s="5" t="s">
        <v>56</v>
      </c>
      <c r="K1845" s="3" t="s">
        <v>138</v>
      </c>
      <c r="L1845" s="9" t="s">
        <v>78</v>
      </c>
      <c r="M1845" s="3" t="s">
        <v>139</v>
      </c>
      <c r="N1845" s="3" t="s">
        <v>721</v>
      </c>
      <c r="O1845" s="3" t="s">
        <v>8634</v>
      </c>
      <c r="P1845" s="3" t="s">
        <v>8635</v>
      </c>
      <c r="Q1845" s="4" t="s">
        <v>8636</v>
      </c>
      <c r="R1845" s="3" t="s">
        <v>725</v>
      </c>
      <c r="S1845" s="3" t="s">
        <v>145</v>
      </c>
      <c r="T1845" s="3" t="s">
        <v>211</v>
      </c>
      <c r="U1845" s="3" t="s">
        <v>8637</v>
      </c>
      <c r="V1845" s="22" t="str">
        <f t="shared" si="181"/>
        <v>RDFO; Hora de aviso: 15:30 30/04/2024; Solución: Se realiza un tendido de 150 mts y se hacen dos empalmes de 24 hilos; Hora de solución: 20:15 30/04/2024; Causa: Podas</v>
      </c>
      <c r="W1845" s="4" t="s">
        <v>199</v>
      </c>
      <c r="X1845" s="3"/>
      <c r="Y1845" s="3"/>
      <c r="Z1845" s="3" t="s">
        <v>69</v>
      </c>
      <c r="AA1845" s="3" t="s">
        <v>70</v>
      </c>
      <c r="AB1845" s="3">
        <v>8555913</v>
      </c>
      <c r="AC1845" s="3" t="s">
        <v>71</v>
      </c>
      <c r="AD1845" s="6">
        <v>0</v>
      </c>
      <c r="AE1845" s="7"/>
      <c r="AF1845" s="7"/>
      <c r="AG1845" s="6">
        <f>Tabla4[[#This Row],[Tiempo Parada de Reloj]]+Tabla4[[#This Row],[Tiempo Autorizado por Telefonica (no Máximo)]]</f>
        <v>0</v>
      </c>
      <c r="AH1845" s="7">
        <f t="shared" ca="1" si="178"/>
        <v>0.19791666666424135</v>
      </c>
      <c r="AI1845" s="8">
        <f t="shared" si="179"/>
        <v>0</v>
      </c>
      <c r="AJ1845" s="8">
        <f t="shared" ca="1" si="180"/>
        <v>4.7499999999417923</v>
      </c>
      <c r="AK1845" s="3" t="s">
        <v>98</v>
      </c>
      <c r="AL1845" s="3" t="s">
        <v>71</v>
      </c>
      <c r="AM1845" s="3" t="s">
        <v>69</v>
      </c>
      <c r="AN1845" s="3" t="s">
        <v>98</v>
      </c>
      <c r="AO1845" s="3" t="s">
        <v>87</v>
      </c>
      <c r="AP1845" s="3" t="s">
        <v>87</v>
      </c>
      <c r="AQ1845" s="23">
        <v>45417.59097222222</v>
      </c>
      <c r="AR1845" s="3"/>
      <c r="AS1845" s="23"/>
      <c r="AT1845" s="23"/>
      <c r="AU1845" s="3" t="s">
        <v>481</v>
      </c>
      <c r="AV1845" s="3" t="s">
        <v>6620</v>
      </c>
      <c r="AW1845" s="3" t="s">
        <v>135</v>
      </c>
      <c r="AX1845" s="3">
        <v>3.2646440000000001</v>
      </c>
      <c r="AY1845" s="3">
        <v>-76.576110999999997</v>
      </c>
      <c r="AZ1845" s="8" t="str">
        <f>+CONCATENATE("Reportan apertura en el enlace ",Tabla4[[#This Row],[Enlace]]," en el ",Tabla4[[#This Row],[Distancia óptica]]," ocasionado por ",Tabla4[[#This Row],[Causa del daño]])</f>
        <v>Reportan apertura en el enlace Mov. Verde Horizonte - Mov. Las Mercedes en el Km 0,9 desde Verde Horizonte ocasionado por Podas</v>
      </c>
      <c r="BA1845" s="8" t="str">
        <f>+CONCATENATE("Para dar solución al incidente ",Tabla4[[#This Row],[Solución]])</f>
        <v>Para dar solución al incidente Se realiza un tendido de 150 mts y se hacen dos empalmes de 24 hilos</v>
      </c>
      <c r="BB1845" s="3" t="str">
        <f>+_xlfn.CONCAT(Tabla4[[#This Row],[Causa Raiz]]," ",Tabla4[[#This Row],[Solución2]]," (",Tabla4[[#This Row],[Anillo]],"- Cabecera: ",Tabla4[[#This Row],[Cabecera]],"- Operador: ",Tabla4[[#This Row],[Operador]],")")</f>
        <v>Reportan apertura en el enlace Mov. Verde Horizonte - Mov. Las Mercedes en el Km 0,9 desde Verde Horizonte ocasionado por Podas Para dar solución al incidente Se realiza un tendido de 150 mts y se hacen dos empalmes de 24 hilos (Lineal- Cabecera: JAMUNDI CENTRO - Operador: Colombia Telecomunicaciones)</v>
      </c>
    </row>
    <row r="1846" spans="1:54" s="2" customFormat="1" ht="213.75">
      <c r="A1846" s="38">
        <f t="shared" si="177"/>
        <v>1845</v>
      </c>
      <c r="B1846" s="3">
        <v>8557240</v>
      </c>
      <c r="C1846" s="3" t="s">
        <v>163</v>
      </c>
      <c r="D1846" s="23">
        <v>45412.659722222219</v>
      </c>
      <c r="E1846" s="23">
        <v>45412.854166666664</v>
      </c>
      <c r="F1846" s="1">
        <f t="shared" ca="1" si="182"/>
        <v>0.19444444444525288</v>
      </c>
      <c r="G1846" s="3" t="s">
        <v>55</v>
      </c>
      <c r="H1846" s="41"/>
      <c r="I1846" s="40"/>
      <c r="J1846" s="5" t="s">
        <v>56</v>
      </c>
      <c r="K1846" s="3" t="s">
        <v>138</v>
      </c>
      <c r="L1846" s="9" t="s">
        <v>78</v>
      </c>
      <c r="M1846" s="3" t="s">
        <v>139</v>
      </c>
      <c r="N1846" s="3" t="s">
        <v>8069</v>
      </c>
      <c r="O1846" s="3" t="s">
        <v>8638</v>
      </c>
      <c r="P1846" s="3" t="s">
        <v>8639</v>
      </c>
      <c r="Q1846" s="4" t="s">
        <v>8640</v>
      </c>
      <c r="R1846" s="3" t="s">
        <v>725</v>
      </c>
      <c r="S1846" s="3" t="s">
        <v>145</v>
      </c>
      <c r="T1846" s="3" t="s">
        <v>176</v>
      </c>
      <c r="U1846" s="3" t="s">
        <v>8641</v>
      </c>
      <c r="V1846" s="22" t="str">
        <f t="shared" si="181"/>
        <v>RDFO; Hora de aviso: 15:50 30/04/2024; Solución: Se recupera 40 mts de reserva y se hace un empalme de 24 hilos; Hora de solución: 20:30 30/04/2024; Causa: Intervención de Terceros. No Identificados</v>
      </c>
      <c r="W1846" s="4" t="s">
        <v>199</v>
      </c>
      <c r="X1846" s="3"/>
      <c r="Y1846" s="3"/>
      <c r="Z1846" s="3" t="s">
        <v>69</v>
      </c>
      <c r="AA1846" s="3" t="s">
        <v>70</v>
      </c>
      <c r="AB1846" s="3">
        <v>8556108</v>
      </c>
      <c r="AC1846" s="3" t="s">
        <v>71</v>
      </c>
      <c r="AD1846" s="6">
        <v>0</v>
      </c>
      <c r="AE1846" s="7"/>
      <c r="AF1846" s="7"/>
      <c r="AG1846" s="6">
        <f>Tabla4[[#This Row],[Tiempo Parada de Reloj]]+Tabla4[[#This Row],[Tiempo Autorizado por Telefonica (no Máximo)]]</f>
        <v>0</v>
      </c>
      <c r="AH1846" s="7">
        <f t="shared" ca="1" si="178"/>
        <v>0.19444444444525288</v>
      </c>
      <c r="AI1846" s="8">
        <f t="shared" si="179"/>
        <v>0</v>
      </c>
      <c r="AJ1846" s="8">
        <f t="shared" ca="1" si="180"/>
        <v>4.6666666666860692</v>
      </c>
      <c r="AK1846" s="3" t="s">
        <v>98</v>
      </c>
      <c r="AL1846" s="3" t="s">
        <v>71</v>
      </c>
      <c r="AM1846" s="3" t="s">
        <v>69</v>
      </c>
      <c r="AN1846" s="3" t="s">
        <v>98</v>
      </c>
      <c r="AO1846" s="3" t="s">
        <v>119</v>
      </c>
      <c r="AP1846" s="3" t="s">
        <v>87</v>
      </c>
      <c r="AQ1846" s="23">
        <v>45417.400694444441</v>
      </c>
      <c r="AR1846" s="3"/>
      <c r="AS1846" s="23"/>
      <c r="AT1846" s="23"/>
      <c r="AU1846" s="3" t="s">
        <v>481</v>
      </c>
      <c r="AV1846" s="3" t="s">
        <v>8642</v>
      </c>
      <c r="AW1846" s="3" t="s">
        <v>8643</v>
      </c>
      <c r="AX1846" s="3">
        <v>3.6936900000000001</v>
      </c>
      <c r="AY1846" s="3">
        <v>-76.320700000000002</v>
      </c>
      <c r="AZ1846" s="8" t="str">
        <f>+CONCATENATE("Reportan apertura en el enlace ",Tabla4[[#This Row],[Enlace]]," en el ",Tabla4[[#This Row],[Distancia óptica]]," ocasionado por ",Tabla4[[#This Row],[Causa del daño]])</f>
        <v>Reportan apertura en el enlace Mov.Cerrito - Mov. Cerricentro en el Km 0,2 desde Cerrito ocasionado por Intervención de Terceros. No Identificados</v>
      </c>
      <c r="BA1846" s="8" t="str">
        <f>+CONCATENATE("Para dar solución al incidente ",Tabla4[[#This Row],[Solución]])</f>
        <v>Para dar solución al incidente Se recupera 40 mts de reserva y se hace un empalme de 24 hilos</v>
      </c>
      <c r="BB1846" s="3" t="str">
        <f>+_xlfn.CONCAT(Tabla4[[#This Row],[Causa Raiz]]," ",Tabla4[[#This Row],[Solución2]]," (",Tabla4[[#This Row],[Anillo]],"- Cabecera: ",Tabla4[[#This Row],[Cabecera]],"- Operador: ",Tabla4[[#This Row],[Operador]],")")</f>
        <v>Reportan apertura en el enlace Mov.Cerrito - Mov. Cerricentro en el Km 0,2 desde Cerrito ocasionado por Intervención de Terceros. No Identificados Para dar solución al incidente Se recupera 40 mts de reserva y se hace un empalme de 24 hilos (Uk Cerrito- Cabecera: Central Cerrito- Operador: Colombia Telecomunicaciones)</v>
      </c>
    </row>
    <row r="1847" spans="1:54" s="2" customFormat="1" ht="171">
      <c r="A1847" s="38">
        <f t="shared" si="177"/>
        <v>1846</v>
      </c>
      <c r="B1847" s="3">
        <v>8557700</v>
      </c>
      <c r="C1847" s="3" t="s">
        <v>163</v>
      </c>
      <c r="D1847" s="23">
        <v>45412.78125</v>
      </c>
      <c r="E1847" s="23">
        <v>45413.208333333336</v>
      </c>
      <c r="F1847" s="1">
        <f t="shared" ca="1" si="182"/>
        <v>0.42708333333575865</v>
      </c>
      <c r="G1847" s="3" t="s">
        <v>55</v>
      </c>
      <c r="H1847" s="41"/>
      <c r="I1847" s="40"/>
      <c r="J1847" s="5" t="s">
        <v>56</v>
      </c>
      <c r="K1847" s="3" t="s">
        <v>340</v>
      </c>
      <c r="L1847" s="9" t="s">
        <v>58</v>
      </c>
      <c r="M1847" s="3" t="s">
        <v>341</v>
      </c>
      <c r="N1847" s="3" t="s">
        <v>342</v>
      </c>
      <c r="O1847" s="3" t="s">
        <v>343</v>
      </c>
      <c r="P1847" s="3" t="s">
        <v>8644</v>
      </c>
      <c r="Q1847" s="4" t="s">
        <v>8645</v>
      </c>
      <c r="R1847" s="3" t="s">
        <v>1828</v>
      </c>
      <c r="S1847" s="3" t="s">
        <v>347</v>
      </c>
      <c r="T1847" s="3" t="s">
        <v>146</v>
      </c>
      <c r="U1847" s="3" t="s">
        <v>8646</v>
      </c>
      <c r="V1847" s="22" t="str">
        <f t="shared" si="181"/>
        <v>RDFO; Hora de aviso: 18:45 30/04/2024; Solución: Se realiza migración de hilos  entre empalmes; Hora de solución: 5:00 01/05/2024; Causa: Falla en la Red FiOp</v>
      </c>
      <c r="W1847" s="4" t="s">
        <v>349</v>
      </c>
      <c r="X1847" s="3"/>
      <c r="Y1847" s="3"/>
      <c r="Z1847" s="3" t="s">
        <v>69</v>
      </c>
      <c r="AA1847" s="3" t="s">
        <v>70</v>
      </c>
      <c r="AB1847" s="3" t="s">
        <v>8647</v>
      </c>
      <c r="AC1847" s="3" t="s">
        <v>70</v>
      </c>
      <c r="AD1847" s="6">
        <v>0</v>
      </c>
      <c r="AE1847" s="7"/>
      <c r="AF1847" s="7"/>
      <c r="AG1847" s="6">
        <f>Tabla4[[#This Row],[Tiempo Parada de Reloj]]+Tabla4[[#This Row],[Tiempo Autorizado por Telefonica (no Máximo)]]</f>
        <v>0</v>
      </c>
      <c r="AH1847" s="7">
        <f t="shared" ca="1" si="178"/>
        <v>0.42708333333575865</v>
      </c>
      <c r="AI1847" s="8">
        <f t="shared" si="179"/>
        <v>0</v>
      </c>
      <c r="AJ1847" s="8">
        <f t="shared" ca="1" si="180"/>
        <v>10.250000000058208</v>
      </c>
      <c r="AK1847" s="3" t="s">
        <v>98</v>
      </c>
      <c r="AL1847" s="3" t="s">
        <v>70</v>
      </c>
      <c r="AM1847" s="3" t="s">
        <v>119</v>
      </c>
      <c r="AN1847" s="3" t="s">
        <v>73</v>
      </c>
      <c r="AO1847" s="3" t="s">
        <v>87</v>
      </c>
      <c r="AP1847" s="3" t="s">
        <v>87</v>
      </c>
      <c r="AQ1847" s="23">
        <v>45416.406944444447</v>
      </c>
      <c r="AR1847" s="3"/>
      <c r="AS1847" s="23"/>
      <c r="AT1847" s="23"/>
      <c r="AU1847" s="3" t="s">
        <v>351</v>
      </c>
      <c r="AV1847" s="3" t="s">
        <v>5638</v>
      </c>
      <c r="AW1847" s="3" t="s">
        <v>1323</v>
      </c>
      <c r="AX1847" s="3">
        <v>4.5717999999999996</v>
      </c>
      <c r="AY1847" s="3">
        <v>-74.950999999999993</v>
      </c>
      <c r="AZ1847" s="8" t="str">
        <f>+CONCATENATE("Reportan apertura en el enlace ",Tabla4[[#This Row],[Enlace]]," en el ",Tabla4[[#This Row],[Distancia óptica]]," ocasionado por ",Tabla4[[#This Row],[Causa del daño]])</f>
        <v>Reportan apertura en el enlace Ibague - Libano en el Km 50,2 desde Ibague ocasionado por Falla en la Red FiOp</v>
      </c>
      <c r="BA1847" s="8" t="str">
        <f>+CONCATENATE("Para dar solución al incidente ",Tabla4[[#This Row],[Solución]])</f>
        <v>Para dar solución al incidente Se realiza migración de hilos  entre empalmes</v>
      </c>
      <c r="BB1847" s="3" t="str">
        <f>+_xlfn.CONCAT(Tabla4[[#This Row],[Causa Raiz]]," ",Tabla4[[#This Row],[Solución2]]," (",Tabla4[[#This Row],[Anillo]],"- Cabecera: ",Tabla4[[#This Row],[Cabecera]],"- Operador: ",Tabla4[[#This Row],[Operador]],")")</f>
        <v>Reportan apertura en el enlace Ibague - Libano en el Km 50,2 desde Ibague ocasionado por Falla en la Red FiOp Para dar solución al incidente Se realiza migración de hilos  entre empalmes (TRONCAL- Cabecera: Ibague centro- Operador: Colombia Telecomunicaciones)</v>
      </c>
    </row>
    <row r="1848" spans="1:54" s="2" customFormat="1" ht="199.5">
      <c r="A1848" s="38">
        <f t="shared" si="177"/>
        <v>1847</v>
      </c>
      <c r="B1848" s="3">
        <v>8558735</v>
      </c>
      <c r="C1848" s="3" t="s">
        <v>54</v>
      </c>
      <c r="D1848" s="23">
        <v>45413.28125</v>
      </c>
      <c r="E1848" s="23">
        <v>45413.388194444444</v>
      </c>
      <c r="F1848" s="1">
        <f t="shared" ca="1" si="182"/>
        <v>0.10694444444379769</v>
      </c>
      <c r="G1848" s="3" t="s">
        <v>55</v>
      </c>
      <c r="H1848" s="41"/>
      <c r="I1848" s="40"/>
      <c r="J1848" s="5" t="s">
        <v>56</v>
      </c>
      <c r="K1848" s="3" t="s">
        <v>340</v>
      </c>
      <c r="L1848" s="9" t="s">
        <v>78</v>
      </c>
      <c r="M1848" s="3" t="s">
        <v>341</v>
      </c>
      <c r="N1848" s="3" t="s">
        <v>342</v>
      </c>
      <c r="O1848" s="3" t="s">
        <v>8648</v>
      </c>
      <c r="P1848" s="3" t="s">
        <v>8649</v>
      </c>
      <c r="Q1848" s="4" t="s">
        <v>8650</v>
      </c>
      <c r="R1848" s="3" t="s">
        <v>1828</v>
      </c>
      <c r="S1848" s="3" t="s">
        <v>347</v>
      </c>
      <c r="T1848" s="3" t="s">
        <v>66</v>
      </c>
      <c r="U1848" s="3" t="s">
        <v>8651</v>
      </c>
      <c r="V1848" s="22" t="str">
        <f t="shared" si="181"/>
        <v>RLFO; Hora de aviso: 6:45 01/05/2024; Solución: Se recuperan 10 mtrs de reserva y se realiza un empalme de 24 Hilos ; Hora de solución: 9:19 01/05/2024; Causa: Vandalismo</v>
      </c>
      <c r="W1848" s="4" t="s">
        <v>349</v>
      </c>
      <c r="X1848" s="3"/>
      <c r="Y1848" s="3"/>
      <c r="Z1848" s="3" t="s">
        <v>69</v>
      </c>
      <c r="AA1848" s="3" t="s">
        <v>70</v>
      </c>
      <c r="AB1848" s="3">
        <v>8558735</v>
      </c>
      <c r="AC1848" s="3" t="s">
        <v>71</v>
      </c>
      <c r="AD1848" s="6">
        <v>0</v>
      </c>
      <c r="AE1848" s="7"/>
      <c r="AF1848" s="7"/>
      <c r="AG1848" s="6">
        <f>Tabla4[[#This Row],[Tiempo Parada de Reloj]]+Tabla4[[#This Row],[Tiempo Autorizado por Telefonica (no Máximo)]]</f>
        <v>0</v>
      </c>
      <c r="AH1848" s="7">
        <f t="shared" ca="1" si="178"/>
        <v>0.10694444444379769</v>
      </c>
      <c r="AI1848" s="8">
        <f t="shared" si="179"/>
        <v>0</v>
      </c>
      <c r="AJ1848" s="8">
        <f t="shared" ca="1" si="180"/>
        <v>2.5666666666511446</v>
      </c>
      <c r="AK1848" s="3" t="s">
        <v>8652</v>
      </c>
      <c r="AL1848" s="3" t="s">
        <v>71</v>
      </c>
      <c r="AM1848" s="3" t="s">
        <v>8652</v>
      </c>
      <c r="AN1848" s="3" t="s">
        <v>8652</v>
      </c>
      <c r="AO1848" s="3" t="s">
        <v>87</v>
      </c>
      <c r="AP1848" s="3" t="s">
        <v>87</v>
      </c>
      <c r="AQ1848" s="23">
        <v>45415.690972222219</v>
      </c>
      <c r="AR1848" s="3"/>
      <c r="AS1848" s="23"/>
      <c r="AT1848" s="23"/>
      <c r="AU1848" s="3" t="s">
        <v>351</v>
      </c>
      <c r="AV1848" s="3" t="s">
        <v>8653</v>
      </c>
      <c r="AW1848" s="3" t="s">
        <v>135</v>
      </c>
      <c r="AX1848" s="3">
        <v>4.4374000000000002</v>
      </c>
      <c r="AY1848" s="3">
        <v>-75.242500000000007</v>
      </c>
      <c r="AZ1848" s="8" t="str">
        <f>+CONCATENATE("Reportan apertura en el enlace ",Tabla4[[#This Row],[Enlace]]," en el ",Tabla4[[#This Row],[Distancia óptica]]," ocasionado por ",Tabla4[[#This Row],[Causa del daño]])</f>
        <v>Reportan apertura en el enlace Mov. Miramar - Mov. Combeima en el Km 1,4 desde Miramar ocasionado por Vandalismo</v>
      </c>
      <c r="BA1848" s="8" t="str">
        <f>+CONCATENATE("Para dar solución al incidente ",Tabla4[[#This Row],[Solución]])</f>
        <v xml:space="preserve">Para dar solución al incidente Se recuperan 10 mtrs de reserva y se realiza un empalme de 24 Hilos </v>
      </c>
      <c r="BB1848" s="3" t="str">
        <f>+_xlfn.CONCAT(Tabla4[[#This Row],[Causa Raiz]]," ",Tabla4[[#This Row],[Solución2]]," (",Tabla4[[#This Row],[Anillo]],"- Cabecera: ",Tabla4[[#This Row],[Cabecera]],"- Operador: ",Tabla4[[#This Row],[Operador]],")")</f>
        <v>Reportan apertura en el enlace Mov. Miramar - Mov. Combeima en el Km 1,4 desde Miramar ocasionado por Vandalismo Para dar solución al incidente Se recuperan 10 mtrs de reserva y se realiza un empalme de 24 Hilos  (Lineal- Cabecera: miramar- Operador: Colombia Telecomunicaciones)</v>
      </c>
    </row>
    <row r="1849" spans="1:54" s="2" customFormat="1" ht="171">
      <c r="A1849" s="38">
        <f t="shared" si="177"/>
        <v>1848</v>
      </c>
      <c r="B1849" s="3">
        <v>8558338</v>
      </c>
      <c r="C1849" s="3" t="s">
        <v>54</v>
      </c>
      <c r="D1849" s="23">
        <v>45413.291666666664</v>
      </c>
      <c r="E1849" s="23">
        <v>45413.293055555558</v>
      </c>
      <c r="F1849" s="1">
        <f t="shared" ca="1" si="182"/>
        <v>1.3888888934161514E-3</v>
      </c>
      <c r="G1849" s="3" t="s">
        <v>55</v>
      </c>
      <c r="H1849" s="41"/>
      <c r="I1849" s="40"/>
      <c r="J1849" s="5" t="s">
        <v>56</v>
      </c>
      <c r="K1849" s="3" t="s">
        <v>122</v>
      </c>
      <c r="L1849" s="9" t="s">
        <v>58</v>
      </c>
      <c r="M1849" s="3" t="s">
        <v>800</v>
      </c>
      <c r="N1849" s="3" t="s">
        <v>801</v>
      </c>
      <c r="O1849" s="3" t="s">
        <v>8654</v>
      </c>
      <c r="P1849" s="3" t="s">
        <v>1865</v>
      </c>
      <c r="Q1849" s="4" t="s">
        <v>8655</v>
      </c>
      <c r="R1849" s="3" t="s">
        <v>649</v>
      </c>
      <c r="S1849" s="3" t="s">
        <v>129</v>
      </c>
      <c r="T1849" s="3" t="s">
        <v>104</v>
      </c>
      <c r="U1849" s="3" t="s">
        <v>8656</v>
      </c>
      <c r="V1849" s="22" t="str">
        <f t="shared" si="181"/>
        <v>RLFO; Hora de aviso: 7:00 01/05/2024; Solución: Cambio de enfrentador en el odf  de Gran Colombioa; Hora de solución: 7:02 01/05/2024; Causa: Visita Fallida</v>
      </c>
      <c r="W1849" s="4" t="s">
        <v>8657</v>
      </c>
      <c r="X1849" s="3" t="s">
        <v>8658</v>
      </c>
      <c r="Y1849" s="3" t="s">
        <v>8659</v>
      </c>
      <c r="Z1849" s="3" t="s">
        <v>119</v>
      </c>
      <c r="AA1849" s="3" t="s">
        <v>70</v>
      </c>
      <c r="AB1849" s="3">
        <v>8558338</v>
      </c>
      <c r="AC1849" s="3" t="s">
        <v>71</v>
      </c>
      <c r="AD1849" s="6">
        <v>0</v>
      </c>
      <c r="AE1849" s="7"/>
      <c r="AF1849" s="7"/>
      <c r="AG1849" s="6">
        <f>Tabla4[[#This Row],[Tiempo Parada de Reloj]]+Tabla4[[#This Row],[Tiempo Autorizado por Telefonica (no Máximo)]]</f>
        <v>0</v>
      </c>
      <c r="AH1849" s="7">
        <f t="shared" ca="1" si="178"/>
        <v>1.3888888934161514E-3</v>
      </c>
      <c r="AI1849" s="8">
        <f t="shared" si="179"/>
        <v>0</v>
      </c>
      <c r="AJ1849" s="8">
        <f t="shared" ca="1" si="180"/>
        <v>3.3333333441987634E-2</v>
      </c>
      <c r="AK1849" s="3" t="s">
        <v>8652</v>
      </c>
      <c r="AL1849" s="3" t="s">
        <v>71</v>
      </c>
      <c r="AM1849" s="3" t="s">
        <v>8652</v>
      </c>
      <c r="AN1849" s="3" t="s">
        <v>8652</v>
      </c>
      <c r="AO1849" s="3"/>
      <c r="AP1849" s="3"/>
      <c r="AQ1849" s="23">
        <v>45413.48333333333</v>
      </c>
      <c r="AR1849" s="3"/>
      <c r="AS1849" s="23"/>
      <c r="AT1849" s="23"/>
      <c r="AU1849" s="3" t="s">
        <v>192</v>
      </c>
      <c r="AV1849" s="3" t="s">
        <v>69</v>
      </c>
      <c r="AW1849" s="3" t="s">
        <v>69</v>
      </c>
      <c r="AX1849" s="3">
        <v>9.2910000000000004</v>
      </c>
      <c r="AY1849" s="3">
        <v>-75.386200000000002</v>
      </c>
      <c r="AZ1849" s="8" t="str">
        <f>+CONCATENATE("Reportan apertura en el enlace ",Tabla4[[#This Row],[Enlace]]," en el ",Tabla4[[#This Row],[Distancia óptica]]," ocasionado por ",Tabla4[[#This Row],[Causa del daño]])</f>
        <v>Reportan apertura en el enlace Mov. Concepción - Mov. Gran Colombia en el km 0 ocasionado por Visita Fallida</v>
      </c>
      <c r="BA1849" s="8" t="str">
        <f>+CONCATENATE("Para dar solución al incidente ",Tabla4[[#This Row],[Solución]])</f>
        <v>Para dar solución al incidente Cambio de enfrentador en el odf  de Gran Colombioa</v>
      </c>
      <c r="BB1849" s="3" t="str">
        <f>+_xlfn.CONCAT(Tabla4[[#This Row],[Causa Raiz]]," ",Tabla4[[#This Row],[Solución2]]," (",Tabla4[[#This Row],[Anillo]],"- Cabecera: ",Tabla4[[#This Row],[Cabecera]],"- Operador: ",Tabla4[[#This Row],[Operador]],")")</f>
        <v>Reportan apertura en el enlace Mov. Concepción - Mov. Gran Colombia en el km 0 ocasionado por Visita Fallida Para dar solución al incidente Cambio de enfrentador en el odf  de Gran Colombioa (NA- Cabecera: NA- Operador: Colombia Telecomunicaciones)</v>
      </c>
    </row>
    <row r="1850" spans="1:54" s="2" customFormat="1" ht="228">
      <c r="A1850" s="38">
        <f t="shared" si="177"/>
        <v>1849</v>
      </c>
      <c r="B1850" s="3">
        <v>8559301</v>
      </c>
      <c r="C1850" s="3" t="s">
        <v>54</v>
      </c>
      <c r="D1850" s="23">
        <v>45413.333333333336</v>
      </c>
      <c r="E1850" s="23">
        <v>45413.572916666664</v>
      </c>
      <c r="F1850" s="1">
        <f t="shared" ca="1" si="182"/>
        <v>0.23958333332848269</v>
      </c>
      <c r="G1850" s="3" t="s">
        <v>55</v>
      </c>
      <c r="H1850" s="41"/>
      <c r="I1850" s="40"/>
      <c r="J1850" s="5" t="s">
        <v>56</v>
      </c>
      <c r="K1850" s="3" t="s">
        <v>57</v>
      </c>
      <c r="L1850" s="9" t="s">
        <v>58</v>
      </c>
      <c r="M1850" s="3" t="s">
        <v>59</v>
      </c>
      <c r="N1850" s="3" t="s">
        <v>60</v>
      </c>
      <c r="O1850" s="3" t="s">
        <v>8660</v>
      </c>
      <c r="P1850" s="3" t="s">
        <v>8661</v>
      </c>
      <c r="Q1850" s="4" t="s">
        <v>8662</v>
      </c>
      <c r="R1850" s="3" t="s">
        <v>947</v>
      </c>
      <c r="S1850" s="3" t="s">
        <v>65</v>
      </c>
      <c r="T1850" s="3" t="s">
        <v>66</v>
      </c>
      <c r="U1850" s="3" t="s">
        <v>8663</v>
      </c>
      <c r="V1850" s="22" t="str">
        <f t="shared" si="181"/>
        <v>RLFO; Hora de aviso: 8:00 01/05/2024; Solución: Se realiza tendido de 300 mts de fibra existente porque la fibra fue sacada de la canalización y se realiza un empalme de 48 hilos; Hora de solución: 13:45 01/05/2024; Causa: Vandalismo</v>
      </c>
      <c r="W1850" s="4" t="s">
        <v>199</v>
      </c>
      <c r="X1850" s="3"/>
      <c r="Y1850" s="3"/>
      <c r="Z1850" s="3" t="s">
        <v>69</v>
      </c>
      <c r="AA1850" s="3" t="s">
        <v>70</v>
      </c>
      <c r="AB1850" s="3">
        <v>8558462</v>
      </c>
      <c r="AC1850" s="3" t="s">
        <v>71</v>
      </c>
      <c r="AD1850" s="6">
        <v>7.2916666666666671E-2</v>
      </c>
      <c r="AE1850" s="7"/>
      <c r="AF1850" s="7"/>
      <c r="AG1850" s="6">
        <f>Tabla4[[#This Row],[Tiempo Parada de Reloj]]+Tabla4[[#This Row],[Tiempo Autorizado por Telefonica (no Máximo)]]</f>
        <v>7.2916666666666671E-2</v>
      </c>
      <c r="AH1850" s="7">
        <f t="shared" ca="1" si="178"/>
        <v>0.16666666666181601</v>
      </c>
      <c r="AI1850" s="8">
        <f t="shared" si="179"/>
        <v>1.75</v>
      </c>
      <c r="AJ1850" s="8">
        <f t="shared" ca="1" si="180"/>
        <v>3.9999999998835842</v>
      </c>
      <c r="AK1850" s="3" t="s">
        <v>73</v>
      </c>
      <c r="AL1850" s="3" t="s">
        <v>71</v>
      </c>
      <c r="AM1850" s="3" t="s">
        <v>69</v>
      </c>
      <c r="AN1850" s="3" t="s">
        <v>73</v>
      </c>
      <c r="AO1850" s="3" t="s">
        <v>87</v>
      </c>
      <c r="AP1850" s="3" t="s">
        <v>87</v>
      </c>
      <c r="AQ1850" s="23">
        <v>45384.874305555553</v>
      </c>
      <c r="AR1850" s="3"/>
      <c r="AS1850" s="23"/>
      <c r="AT1850" s="23"/>
      <c r="AU1850" s="3" t="s">
        <v>298</v>
      </c>
      <c r="AV1850" s="3" t="s">
        <v>2352</v>
      </c>
      <c r="AW1850" s="3" t="s">
        <v>135</v>
      </c>
      <c r="AX1850" s="3">
        <v>4.6296999999999997</v>
      </c>
      <c r="AY1850" s="3">
        <v>-74.126400000000004</v>
      </c>
      <c r="AZ1850" s="8" t="str">
        <f>+CONCATENATE("Reportan apertura en el enlace ",Tabla4[[#This Row],[Enlace]]," en el ",Tabla4[[#This Row],[Distancia óptica]]," ocasionado por ",Tabla4[[#This Row],[Causa del daño]])</f>
        <v>Reportan apertura en el enlace Salitre - Alpina en el Km 14,8 desde Salitre ocasionado por Vandalismo</v>
      </c>
      <c r="BA1850" s="8" t="str">
        <f>+CONCATENATE("Para dar solución al incidente ",Tabla4[[#This Row],[Solución]])</f>
        <v>Para dar solución al incidente Se realiza tendido de 300 mts de fibra existente porque la fibra fue sacada de la canalización y se realiza un empalme de 48 hilos</v>
      </c>
      <c r="BB1850" s="3" t="str">
        <f>+_xlfn.CONCAT(Tabla4[[#This Row],[Causa Raiz]]," ",Tabla4[[#This Row],[Solución2]]," (",Tabla4[[#This Row],[Anillo]],"- Cabecera: ",Tabla4[[#This Row],[Cabecera]],"- Operador: ",Tabla4[[#This Row],[Operador]],")")</f>
        <v>Reportan apertura en el enlace Salitre - Alpina en el Km 14,8 desde Salitre ocasionado por Vandalismo Para dar solución al incidente Se realiza tendido de 300 mts de fibra existente porque la fibra fue sacada de la canalización y se realiza un empalme de 48 hilos (Lineal- Cabecera: SALITRE- Operador: Colombia Telecomunicaciones)</v>
      </c>
    </row>
    <row r="1851" spans="1:54" s="2" customFormat="1" ht="199.5">
      <c r="A1851" s="38">
        <f t="shared" si="177"/>
        <v>1850</v>
      </c>
      <c r="B1851" s="3">
        <v>8559345</v>
      </c>
      <c r="C1851" s="3" t="s">
        <v>54</v>
      </c>
      <c r="D1851" s="23">
        <v>45413.333333333336</v>
      </c>
      <c r="E1851" s="23">
        <v>45413.506944444445</v>
      </c>
      <c r="F1851" s="1">
        <f t="shared" ca="1" si="182"/>
        <v>0.17361111110949423</v>
      </c>
      <c r="G1851" s="3" t="s">
        <v>55</v>
      </c>
      <c r="H1851" s="41"/>
      <c r="I1851" s="40"/>
      <c r="J1851" s="5" t="s">
        <v>56</v>
      </c>
      <c r="K1851" s="3" t="s">
        <v>138</v>
      </c>
      <c r="L1851" s="9" t="s">
        <v>78</v>
      </c>
      <c r="M1851" s="3" t="s">
        <v>139</v>
      </c>
      <c r="N1851" s="3" t="s">
        <v>140</v>
      </c>
      <c r="O1851" s="3" t="s">
        <v>8664</v>
      </c>
      <c r="P1851" s="3" t="s">
        <v>8665</v>
      </c>
      <c r="Q1851" s="4" t="s">
        <v>8666</v>
      </c>
      <c r="R1851" s="3" t="s">
        <v>8667</v>
      </c>
      <c r="S1851" s="3" t="s">
        <v>145</v>
      </c>
      <c r="T1851" s="3" t="s">
        <v>256</v>
      </c>
      <c r="U1851" s="3" t="s">
        <v>8668</v>
      </c>
      <c r="V1851" s="22" t="str">
        <f t="shared" si="181"/>
        <v>RLFO; Hora de aviso: 8:00 01/05/2024; Solución: Se realiza migración de hilos entre empalmesya que los hilos quedaron corticos ; Hora de solución: 12:10 01/05/2024; Causa: Falla de Empalme de FiOp</v>
      </c>
      <c r="W1851" s="4" t="s">
        <v>68</v>
      </c>
      <c r="X1851" s="3"/>
      <c r="Y1851" s="3"/>
      <c r="Z1851" s="3" t="s">
        <v>69</v>
      </c>
      <c r="AA1851" s="3" t="s">
        <v>71</v>
      </c>
      <c r="AB1851" s="3">
        <v>0</v>
      </c>
      <c r="AC1851" s="3" t="s">
        <v>70</v>
      </c>
      <c r="AD1851" s="6">
        <v>1.0416666666666666E-2</v>
      </c>
      <c r="AE1851" s="7"/>
      <c r="AF1851" s="7"/>
      <c r="AG1851" s="6">
        <f>Tabla4[[#This Row],[Tiempo Parada de Reloj]]+Tabla4[[#This Row],[Tiempo Autorizado por Telefonica (no Máximo)]]</f>
        <v>1.0416666666666666E-2</v>
      </c>
      <c r="AH1851" s="7">
        <f t="shared" ca="1" si="178"/>
        <v>0.16319444444282757</v>
      </c>
      <c r="AI1851" s="8">
        <f t="shared" si="179"/>
        <v>0.25</v>
      </c>
      <c r="AJ1851" s="8">
        <f t="shared" ca="1" si="180"/>
        <v>3.9166666666278616</v>
      </c>
      <c r="AK1851" s="3" t="s">
        <v>8652</v>
      </c>
      <c r="AL1851" s="3" t="s">
        <v>71</v>
      </c>
      <c r="AM1851" s="3" t="s">
        <v>69</v>
      </c>
      <c r="AN1851" s="3" t="s">
        <v>73</v>
      </c>
      <c r="AO1851" s="3" t="s">
        <v>87</v>
      </c>
      <c r="AP1851" s="3" t="s">
        <v>87</v>
      </c>
      <c r="AQ1851" s="23">
        <v>45415.954861111109</v>
      </c>
      <c r="AR1851" s="3"/>
      <c r="AS1851" s="23"/>
      <c r="AT1851" s="23"/>
      <c r="AU1851" s="3" t="s">
        <v>481</v>
      </c>
      <c r="AV1851" s="3" t="s">
        <v>8232</v>
      </c>
      <c r="AW1851" s="3" t="s">
        <v>91</v>
      </c>
      <c r="AX1851" s="3">
        <v>3.4719570000000002</v>
      </c>
      <c r="AY1851" s="3">
        <v>-76.516537999999997</v>
      </c>
      <c r="AZ1851" s="8" t="str">
        <f>+CONCATENATE("Reportan apertura en el enlace ",Tabla4[[#This Row],[Enlace]]," en el ",Tabla4[[#This Row],[Distancia óptica]]," ocasionado por ",Tabla4[[#This Row],[Causa del daño]])</f>
        <v>Reportan apertura en el enlace Mov. Sena - Mov.Terminal en el Km 2,2 desde Sena ocasionado por Falla de Empalme de FiOp</v>
      </c>
      <c r="BA1851" s="8" t="str">
        <f>+CONCATENATE("Para dar solución al incidente ",Tabla4[[#This Row],[Solución]])</f>
        <v xml:space="preserve">Para dar solución al incidente Se realiza migración de hilos entre empalmesya que los hilos quedaron corticos </v>
      </c>
      <c r="BB1851" s="3" t="str">
        <f>+_xlfn.CONCAT(Tabla4[[#This Row],[Causa Raiz]]," ",Tabla4[[#This Row],[Solución2]]," (",Tabla4[[#This Row],[Anillo]],"- Cabecera: ",Tabla4[[#This Row],[Cabecera]],"- Operador: ",Tabla4[[#This Row],[Operador]],")")</f>
        <v>Reportan apertura en el enlace Mov. Sena - Mov.Terminal en el Km 2,2 desde Sena ocasionado por Falla de Empalme de FiOp Para dar solución al incidente Se realiza migración de hilos entre empalmesya que los hilos quedaron corticos  (Uk- Cabecera: Acopi - Operador: Colombia Telecomunicaciones)</v>
      </c>
    </row>
    <row r="1852" spans="1:54" s="2" customFormat="1" ht="156.75">
      <c r="A1852" s="38">
        <f t="shared" si="177"/>
        <v>1851</v>
      </c>
      <c r="B1852" s="3">
        <v>8559408</v>
      </c>
      <c r="C1852" s="3" t="s">
        <v>136</v>
      </c>
      <c r="D1852" s="23">
        <v>45413.375</v>
      </c>
      <c r="E1852" s="23">
        <v>45413.651388888888</v>
      </c>
      <c r="F1852" s="1">
        <f t="shared" ca="1" si="182"/>
        <v>0.27638888888759539</v>
      </c>
      <c r="G1852" s="3" t="s">
        <v>55</v>
      </c>
      <c r="H1852" s="41"/>
      <c r="I1852" s="40"/>
      <c r="J1852" s="5" t="s">
        <v>137</v>
      </c>
      <c r="K1852" s="3" t="s">
        <v>138</v>
      </c>
      <c r="L1852" s="9" t="s">
        <v>58</v>
      </c>
      <c r="M1852" s="3" t="s">
        <v>139</v>
      </c>
      <c r="N1852" s="3" t="s">
        <v>140</v>
      </c>
      <c r="O1852" s="3" t="s">
        <v>8669</v>
      </c>
      <c r="P1852" s="3" t="s">
        <v>8670</v>
      </c>
      <c r="Q1852" s="4" t="s">
        <v>8671</v>
      </c>
      <c r="R1852" s="3" t="s">
        <v>8667</v>
      </c>
      <c r="S1852" s="3" t="s">
        <v>145</v>
      </c>
      <c r="T1852" s="3" t="s">
        <v>256</v>
      </c>
      <c r="U1852" s="3" t="s">
        <v>696</v>
      </c>
      <c r="V1852" s="22" t="str">
        <f t="shared" si="181"/>
        <v>RBHFO; Hora de aviso: 9:00 01/05/2024; Solución: Refusion de hilo en caja empalme; Hora de solución: 15:38 01/05/2024; Causa: Falla de Empalme de FiOp</v>
      </c>
      <c r="W1852" s="4" t="s">
        <v>68</v>
      </c>
      <c r="X1852" s="3"/>
      <c r="Y1852" s="3"/>
      <c r="Z1852" s="3" t="s">
        <v>69</v>
      </c>
      <c r="AA1852" s="3" t="s">
        <v>70</v>
      </c>
      <c r="AB1852" s="3">
        <v>8558091</v>
      </c>
      <c r="AC1852" s="3" t="s">
        <v>71</v>
      </c>
      <c r="AD1852" s="6">
        <v>6.9444444444444448E-2</v>
      </c>
      <c r="AE1852" s="7"/>
      <c r="AF1852" s="7"/>
      <c r="AG1852" s="6">
        <f>Tabla4[[#This Row],[Tiempo Parada de Reloj]]+Tabla4[[#This Row],[Tiempo Autorizado por Telefonica (no Máximo)]]</f>
        <v>6.9444444444444448E-2</v>
      </c>
      <c r="AH1852" s="7">
        <f t="shared" ca="1" si="178"/>
        <v>0.20694444444315094</v>
      </c>
      <c r="AI1852" s="8">
        <f t="shared" si="179"/>
        <v>1.6666666666666667</v>
      </c>
      <c r="AJ1852" s="8">
        <f t="shared" ca="1" si="180"/>
        <v>4.9666666666356223</v>
      </c>
      <c r="AK1852" s="3" t="s">
        <v>8652</v>
      </c>
      <c r="AL1852" s="3" t="s">
        <v>70</v>
      </c>
      <c r="AM1852" s="3" t="s">
        <v>73</v>
      </c>
      <c r="AN1852" s="3" t="s">
        <v>120</v>
      </c>
      <c r="AO1852" s="3" t="s">
        <v>87</v>
      </c>
      <c r="AP1852" s="3" t="s">
        <v>87</v>
      </c>
      <c r="AQ1852" s="23">
        <v>45417.457638888889</v>
      </c>
      <c r="AR1852" s="3"/>
      <c r="AS1852" s="23"/>
      <c r="AT1852" s="23"/>
      <c r="AU1852" s="3" t="s">
        <v>149</v>
      </c>
      <c r="AV1852" s="3" t="s">
        <v>791</v>
      </c>
      <c r="AW1852" s="3" t="s">
        <v>8672</v>
      </c>
      <c r="AX1852" s="3">
        <v>3.44523</v>
      </c>
      <c r="AY1852" s="3">
        <v>-76.518536999999995</v>
      </c>
      <c r="AZ1852" s="8" t="str">
        <f>+CONCATENATE("Reportan apertura en el enlace ",Tabla4[[#This Row],[Enlace]]," en el ",Tabla4[[#This Row],[Distancia óptica]]," ocasionado por ",Tabla4[[#This Row],[Causa del daño]])</f>
        <v>Reportan apertura en el enlace OLT Valhitcab - Cali Centro en el Km 2,63 desde Cali centro ocasionado por Falla de Empalme de FiOp</v>
      </c>
      <c r="BA1852" s="8" t="str">
        <f>+CONCATENATE("Para dar solución al incidente ",Tabla4[[#This Row],[Solución]])</f>
        <v>Para dar solución al incidente Refusion de hilo en caja empalme</v>
      </c>
      <c r="BB1852" s="3" t="str">
        <f>+_xlfn.CONCAT(Tabla4[[#This Row],[Causa Raiz]]," ",Tabla4[[#This Row],[Solución2]]," (",Tabla4[[#This Row],[Anillo]],"- Cabecera: ",Tabla4[[#This Row],[Cabecera]],"- Operador: ",Tabla4[[#This Row],[Operador]],")")</f>
        <v>Reportan apertura en el enlace OLT Valhitcab - Cali Centro en el Km 2,63 desde Cali centro ocasionado por Falla de Empalme de FiOp Para dar solución al incidente Refusion de hilo en caja empalme (Anillo 2b- Cabecera: Cali Centro- Operador: Infraco)</v>
      </c>
    </row>
    <row r="1853" spans="1:54" s="2" customFormat="1" ht="156.75">
      <c r="A1853" s="38">
        <f t="shared" si="177"/>
        <v>1852</v>
      </c>
      <c r="B1853" s="3">
        <v>8559573</v>
      </c>
      <c r="C1853" s="3" t="s">
        <v>54</v>
      </c>
      <c r="D1853" s="23">
        <v>45413.427083333336</v>
      </c>
      <c r="E1853" s="23">
        <v>45413.715277777781</v>
      </c>
      <c r="F1853" s="1">
        <f t="shared" ca="1" si="182"/>
        <v>0.28819444444525288</v>
      </c>
      <c r="G1853" s="3" t="s">
        <v>55</v>
      </c>
      <c r="H1853" s="41"/>
      <c r="I1853" s="40"/>
      <c r="J1853" s="5" t="s">
        <v>56</v>
      </c>
      <c r="K1853" s="3" t="s">
        <v>203</v>
      </c>
      <c r="L1853" s="9" t="s">
        <v>58</v>
      </c>
      <c r="M1853" s="3" t="s">
        <v>169</v>
      </c>
      <c r="N1853" s="3" t="s">
        <v>437</v>
      </c>
      <c r="O1853" s="3" t="s">
        <v>8673</v>
      </c>
      <c r="P1853" s="3" t="s">
        <v>8674</v>
      </c>
      <c r="Q1853" s="4" t="s">
        <v>8675</v>
      </c>
      <c r="R1853" s="3" t="s">
        <v>174</v>
      </c>
      <c r="S1853" s="3" t="s">
        <v>210</v>
      </c>
      <c r="T1853" s="3" t="s">
        <v>513</v>
      </c>
      <c r="U1853" s="3" t="s">
        <v>212</v>
      </c>
      <c r="V1853" s="22" t="str">
        <f t="shared" si="181"/>
        <v>RLFO; Hora de aviso: 10:15 01/05/2024; Solución: Migracion de hilos entre empalmes; Hora de solución: 17:10 01/05/2024; Causa: Desastre Natural</v>
      </c>
      <c r="W1853" s="4" t="s">
        <v>8676</v>
      </c>
      <c r="X1853" s="3" t="s">
        <v>8677</v>
      </c>
      <c r="Y1853" s="3" t="s">
        <v>8678</v>
      </c>
      <c r="Z1853" s="3" t="s">
        <v>119</v>
      </c>
      <c r="AA1853" s="3" t="s">
        <v>70</v>
      </c>
      <c r="AB1853" s="3">
        <v>8559244</v>
      </c>
      <c r="AC1853" s="3" t="s">
        <v>70</v>
      </c>
      <c r="AD1853" s="6">
        <v>0.12777777777777777</v>
      </c>
      <c r="AE1853" s="7"/>
      <c r="AF1853" s="7"/>
      <c r="AG1853" s="6">
        <f>Tabla4[[#This Row],[Tiempo Parada de Reloj]]+Tabla4[[#This Row],[Tiempo Autorizado por Telefonica (no Máximo)]]</f>
        <v>0.12777777777777777</v>
      </c>
      <c r="AH1853" s="7">
        <f t="shared" ca="1" si="178"/>
        <v>0.16041666666747512</v>
      </c>
      <c r="AI1853" s="8">
        <f t="shared" si="179"/>
        <v>3.0666666666666664</v>
      </c>
      <c r="AJ1853" s="8">
        <f t="shared" ca="1" si="180"/>
        <v>3.8500000000194028</v>
      </c>
      <c r="AK1853" s="3" t="s">
        <v>73</v>
      </c>
      <c r="AL1853" s="3" t="s">
        <v>70</v>
      </c>
      <c r="AM1853" s="3" t="s">
        <v>120</v>
      </c>
      <c r="AN1853" s="3" t="s">
        <v>120</v>
      </c>
      <c r="AO1853" s="3" t="s">
        <v>87</v>
      </c>
      <c r="AP1853" s="3" t="s">
        <v>87</v>
      </c>
      <c r="AQ1853" s="23">
        <v>45415.740972222222</v>
      </c>
      <c r="AR1853" s="3"/>
      <c r="AS1853" s="23"/>
      <c r="AT1853" s="23"/>
      <c r="AU1853" s="3" t="s">
        <v>192</v>
      </c>
      <c r="AV1853" s="3" t="s">
        <v>8679</v>
      </c>
      <c r="AW1853" s="3" t="s">
        <v>135</v>
      </c>
      <c r="AX1853" s="3">
        <v>7.8716650000000001</v>
      </c>
      <c r="AY1853" s="3">
        <v>-72.501205999999996</v>
      </c>
      <c r="AZ1853" s="8" t="str">
        <f>+CONCATENATE("Reportan apertura en el enlace ",Tabla4[[#This Row],[Enlace]]," en el ",Tabla4[[#This Row],[Distancia óptica]]," ocasionado por ",Tabla4[[#This Row],[Causa del daño]])</f>
        <v>Reportan apertura en el enlace Mov. AV 0 - Mov. Floresta en el Km 3,9 desde av 0 ocasionado por Desastre Natural</v>
      </c>
      <c r="BA1853" s="8" t="str">
        <f>+CONCATENATE("Para dar solución al incidente ",Tabla4[[#This Row],[Solución]])</f>
        <v>Para dar solución al incidente Migracion de hilos entre empalmes</v>
      </c>
      <c r="BB1853" s="3" t="str">
        <f>+_xlfn.CONCAT(Tabla4[[#This Row],[Causa Raiz]]," ",Tabla4[[#This Row],[Solución2]]," (",Tabla4[[#This Row],[Anillo]],"- Cabecera: ",Tabla4[[#This Row],[Cabecera]],"- Operador: ",Tabla4[[#This Row],[Operador]],")")</f>
        <v>Reportan apertura en el enlace Mov. AV 0 - Mov. Floresta en el Km 3,9 desde av 0 ocasionado por Desastre Natural Para dar solución al incidente Migracion de hilos entre empalmes (Lineal- Cabecera: Av. 0- Operador: Colombia Telecomunicaciones)</v>
      </c>
    </row>
    <row r="1854" spans="1:54" s="2" customFormat="1" ht="156.75">
      <c r="A1854" s="38">
        <f t="shared" si="177"/>
        <v>1853</v>
      </c>
      <c r="B1854" s="3">
        <v>8559652</v>
      </c>
      <c r="C1854" s="3" t="s">
        <v>92</v>
      </c>
      <c r="D1854" s="23">
        <v>45413.458333333336</v>
      </c>
      <c r="E1854" s="23">
        <v>45413.552083333336</v>
      </c>
      <c r="F1854" s="1">
        <f t="shared" ca="1" si="182"/>
        <v>9.375E-2</v>
      </c>
      <c r="G1854" s="3" t="s">
        <v>55</v>
      </c>
      <c r="H1854" s="41"/>
      <c r="I1854" s="40">
        <v>1322818</v>
      </c>
      <c r="J1854" s="5" t="s">
        <v>568</v>
      </c>
      <c r="K1854" s="3" t="s">
        <v>568</v>
      </c>
      <c r="L1854" s="9" t="s">
        <v>58</v>
      </c>
      <c r="M1854" s="3" t="s">
        <v>373</v>
      </c>
      <c r="N1854" s="3" t="s">
        <v>374</v>
      </c>
      <c r="O1854" s="3" t="s">
        <v>3115</v>
      </c>
      <c r="P1854" s="3" t="s">
        <v>325</v>
      </c>
      <c r="Q1854" s="4" t="s">
        <v>8680</v>
      </c>
      <c r="R1854" s="3" t="s">
        <v>1828</v>
      </c>
      <c r="S1854" s="3" t="s">
        <v>574</v>
      </c>
      <c r="T1854" s="3" t="s">
        <v>146</v>
      </c>
      <c r="U1854" s="3" t="s">
        <v>8681</v>
      </c>
      <c r="V1854" s="22" t="str">
        <f t="shared" si="181"/>
        <v>RTNFO; Hora de aviso: 11:00 01/05/2024; Solución: En espera de Actividades realizadas por azteca; Hora de solución: 13:15 01/05/2024; Causa: Falla en la Red FiOp</v>
      </c>
      <c r="W1854" s="4" t="s">
        <v>6926</v>
      </c>
      <c r="X1854" s="3"/>
      <c r="Y1854" s="3"/>
      <c r="Z1854" s="3" t="s">
        <v>69</v>
      </c>
      <c r="AA1854" s="3" t="s">
        <v>70</v>
      </c>
      <c r="AB1854" s="3">
        <v>8559589</v>
      </c>
      <c r="AC1854" s="3" t="s">
        <v>71</v>
      </c>
      <c r="AD1854" s="6">
        <v>0</v>
      </c>
      <c r="AE1854" s="7"/>
      <c r="AF1854" s="7"/>
      <c r="AG1854" s="6">
        <f>Tabla4[[#This Row],[Tiempo Parada de Reloj]]+Tabla4[[#This Row],[Tiempo Autorizado por Telefonica (no Máximo)]]</f>
        <v>0</v>
      </c>
      <c r="AH1854" s="7">
        <f t="shared" ca="1" si="178"/>
        <v>9.375E-2</v>
      </c>
      <c r="AI1854" s="8">
        <f t="shared" si="179"/>
        <v>0</v>
      </c>
      <c r="AJ1854" s="8">
        <f t="shared" ca="1" si="180"/>
        <v>2.25</v>
      </c>
      <c r="AK1854" s="3" t="s">
        <v>73</v>
      </c>
      <c r="AL1854" s="3" t="s">
        <v>71</v>
      </c>
      <c r="AM1854" s="3" t="s">
        <v>69</v>
      </c>
      <c r="AN1854" s="3" t="s">
        <v>73</v>
      </c>
      <c r="AO1854" s="3" t="s">
        <v>87</v>
      </c>
      <c r="AP1854" s="3" t="s">
        <v>87</v>
      </c>
      <c r="AQ1854" s="23">
        <v>45414.72152777778</v>
      </c>
      <c r="AR1854" s="3"/>
      <c r="AS1854" s="23"/>
      <c r="AT1854" s="23"/>
      <c r="AU1854" s="3" t="s">
        <v>568</v>
      </c>
      <c r="AV1854" s="3" t="s">
        <v>8682</v>
      </c>
      <c r="AW1854" s="3" t="s">
        <v>1323</v>
      </c>
      <c r="AX1854" s="3">
        <v>1.9650000000000001</v>
      </c>
      <c r="AY1854" s="3">
        <v>-72.650999999999996</v>
      </c>
      <c r="AZ1854" s="8" t="str">
        <f>+CONCATENATE("Reportan apertura en el enlace ",Tabla4[[#This Row],[Enlace]]," en el ",Tabla4[[#This Row],[Distancia óptica]]," ocasionado por ",Tabla4[[#This Row],[Causa del daño]])</f>
        <v>Reportan apertura en el enlace Villavicencio - Calamar en el Km 0 ocasionado por Falla en la Red FiOp</v>
      </c>
      <c r="BA1854" s="8" t="str">
        <f>+CONCATENATE("Para dar solución al incidente ",Tabla4[[#This Row],[Solución]])</f>
        <v>Para dar solución al incidente En espera de Actividades realizadas por azteca</v>
      </c>
      <c r="BB1854" s="3" t="str">
        <f>+_xlfn.CONCAT(Tabla4[[#This Row],[Causa Raiz]]," ",Tabla4[[#This Row],[Solución2]]," (",Tabla4[[#This Row],[Anillo]],"- Cabecera: ",Tabla4[[#This Row],[Cabecera]],"- Operador: ",Tabla4[[#This Row],[Operador]],")")</f>
        <v>Reportan apertura en el enlace Villavicencio - Calamar en el Km 0 ocasionado por Falla en la Red FiOp Para dar solución al incidente En espera de Actividades realizadas por azteca (TRONCAL- Cabecera: CALAMAR- Operador: Azteca)</v>
      </c>
    </row>
    <row r="1855" spans="1:54" s="2" customFormat="1" ht="156.75">
      <c r="A1855" s="38">
        <f t="shared" si="177"/>
        <v>1854</v>
      </c>
      <c r="B1855" s="3">
        <v>8559810</v>
      </c>
      <c r="C1855" s="3" t="s">
        <v>136</v>
      </c>
      <c r="D1855" s="23">
        <v>45413.506944444445</v>
      </c>
      <c r="E1855" s="23">
        <v>45413.590277777781</v>
      </c>
      <c r="F1855" s="1">
        <f t="shared" ca="1" si="182"/>
        <v>8.3333333335758653E-2</v>
      </c>
      <c r="G1855" s="3" t="s">
        <v>55</v>
      </c>
      <c r="H1855" s="41"/>
      <c r="I1855" s="40"/>
      <c r="J1855" s="5" t="s">
        <v>137</v>
      </c>
      <c r="K1855" s="3" t="s">
        <v>138</v>
      </c>
      <c r="L1855" s="9" t="s">
        <v>78</v>
      </c>
      <c r="M1855" s="3" t="s">
        <v>139</v>
      </c>
      <c r="N1855" s="3" t="s">
        <v>140</v>
      </c>
      <c r="O1855" s="3" t="s">
        <v>8664</v>
      </c>
      <c r="P1855" s="3" t="s">
        <v>8683</v>
      </c>
      <c r="Q1855" s="4" t="s">
        <v>8684</v>
      </c>
      <c r="R1855" s="3" t="s">
        <v>725</v>
      </c>
      <c r="S1855" s="3" t="s">
        <v>145</v>
      </c>
      <c r="T1855" s="3" t="s">
        <v>256</v>
      </c>
      <c r="U1855" s="3" t="s">
        <v>696</v>
      </c>
      <c r="V1855" s="22" t="str">
        <f t="shared" si="181"/>
        <v>RBHFO; Hora de aviso: 12:10 01/05/2024; Solución: Refusion de hilo en caja empalme; Hora de solución: 14:10 01/05/2024; Causa: Falla de Empalme de FiOp</v>
      </c>
      <c r="W1855" s="4" t="s">
        <v>68</v>
      </c>
      <c r="X1855" s="3"/>
      <c r="Y1855" s="3"/>
      <c r="Z1855" s="3" t="s">
        <v>69</v>
      </c>
      <c r="AA1855" s="3" t="s">
        <v>71</v>
      </c>
      <c r="AB1855" s="3">
        <v>0</v>
      </c>
      <c r="AC1855" s="3" t="s">
        <v>71</v>
      </c>
      <c r="AD1855" s="6">
        <v>0</v>
      </c>
      <c r="AE1855" s="7"/>
      <c r="AF1855" s="7"/>
      <c r="AG1855" s="6">
        <f>Tabla4[[#This Row],[Tiempo Parada de Reloj]]+Tabla4[[#This Row],[Tiempo Autorizado por Telefonica (no Máximo)]]</f>
        <v>0</v>
      </c>
      <c r="AH1855" s="7">
        <f t="shared" ca="1" si="178"/>
        <v>8.3333333335758653E-2</v>
      </c>
      <c r="AI1855" s="8">
        <f t="shared" si="179"/>
        <v>0</v>
      </c>
      <c r="AJ1855" s="8">
        <f t="shared" ca="1" si="180"/>
        <v>2.0000000000582077</v>
      </c>
      <c r="AK1855" s="3" t="s">
        <v>73</v>
      </c>
      <c r="AL1855" s="3" t="s">
        <v>70</v>
      </c>
      <c r="AM1855" s="3" t="s">
        <v>120</v>
      </c>
      <c r="AN1855" s="3" t="s">
        <v>120</v>
      </c>
      <c r="AO1855" s="3" t="s">
        <v>87</v>
      </c>
      <c r="AP1855" s="3" t="s">
        <v>87</v>
      </c>
      <c r="AQ1855" s="23">
        <v>45417.477083333331</v>
      </c>
      <c r="AR1855" s="3"/>
      <c r="AS1855" s="23"/>
      <c r="AT1855" s="23"/>
      <c r="AU1855" s="3" t="s">
        <v>862</v>
      </c>
      <c r="AV1855" s="3" t="s">
        <v>863</v>
      </c>
      <c r="AW1855" s="3" t="s">
        <v>8685</v>
      </c>
      <c r="AX1855" s="3">
        <v>3.4719570000000002</v>
      </c>
      <c r="AY1855" s="3">
        <v>-76.516537999999997</v>
      </c>
      <c r="AZ1855" s="8" t="str">
        <f>+CONCATENATE("Reportan apertura en el enlace ",Tabla4[[#This Row],[Enlace]]," en el ",Tabla4[[#This Row],[Distancia óptica]]," ocasionado por ",Tabla4[[#This Row],[Causa del daño]])</f>
        <v>Reportan apertura en el enlace Mov. Sena - Mov.Terminal en el Km 0,6 desde Terminal ocasionado por Falla de Empalme de FiOp</v>
      </c>
      <c r="BA1855" s="8" t="str">
        <f>+CONCATENATE("Para dar solución al incidente ",Tabla4[[#This Row],[Solución]])</f>
        <v>Para dar solución al incidente Refusion de hilo en caja empalme</v>
      </c>
      <c r="BB1855" s="3" t="str">
        <f>+_xlfn.CONCAT(Tabla4[[#This Row],[Causa Raiz]]," ",Tabla4[[#This Row],[Solución2]]," (",Tabla4[[#This Row],[Anillo]],"- Cabecera: ",Tabla4[[#This Row],[Cabecera]],"- Operador: ",Tabla4[[#This Row],[Operador]],")")</f>
        <v>Reportan apertura en el enlace Mov. Sena - Mov.Terminal en el Km 0,6 desde Terminal ocasionado por Falla de Empalme de FiOp Para dar solución al incidente Refusion de hilo en caja empalme (Sub Anillo Acopi- Cabecera: Acopi- Operador: Infraco)</v>
      </c>
    </row>
    <row r="1856" spans="1:54" s="2" customFormat="1" ht="213.75">
      <c r="A1856" s="38">
        <f t="shared" si="177"/>
        <v>1855</v>
      </c>
      <c r="B1856" s="3">
        <v>8560816</v>
      </c>
      <c r="C1856" s="3" t="s">
        <v>163</v>
      </c>
      <c r="D1856" s="23">
        <v>45413.875</v>
      </c>
      <c r="E1856" s="23">
        <v>45413.934027777781</v>
      </c>
      <c r="F1856" s="1">
        <f t="shared" ca="1" si="182"/>
        <v>5.9027777781011537E-2</v>
      </c>
      <c r="G1856" s="3" t="s">
        <v>55</v>
      </c>
      <c r="H1856" s="41"/>
      <c r="I1856" s="40"/>
      <c r="J1856" s="5" t="s">
        <v>56</v>
      </c>
      <c r="K1856" s="3" t="s">
        <v>359</v>
      </c>
      <c r="L1856" s="9" t="s">
        <v>58</v>
      </c>
      <c r="M1856" s="3" t="s">
        <v>360</v>
      </c>
      <c r="N1856" s="3" t="s">
        <v>909</v>
      </c>
      <c r="O1856" s="3" t="s">
        <v>910</v>
      </c>
      <c r="P1856" s="3" t="s">
        <v>8686</v>
      </c>
      <c r="Q1856" s="4" t="s">
        <v>8687</v>
      </c>
      <c r="R1856" s="3" t="s">
        <v>1420</v>
      </c>
      <c r="S1856" s="3" t="s">
        <v>366</v>
      </c>
      <c r="T1856" s="3" t="s">
        <v>176</v>
      </c>
      <c r="U1856" s="3" t="s">
        <v>8688</v>
      </c>
      <c r="V1856" s="22" t="str">
        <f t="shared" si="181"/>
        <v>RDFO; Hora de aviso: 21:00 01/05/2024; Solución: Para dar solucion se corre reserva de  30 mtrs y se crea caja de 24 hilos.; Hora de solución: 22:25 01/05/2024; Causa: Intervención de Terceros. No Identificados</v>
      </c>
      <c r="W1856" s="4" t="s">
        <v>423</v>
      </c>
      <c r="X1856" s="3"/>
      <c r="Y1856" s="3"/>
      <c r="Z1856" s="3" t="s">
        <v>69</v>
      </c>
      <c r="AA1856" s="3" t="s">
        <v>71</v>
      </c>
      <c r="AB1856" s="3">
        <v>0</v>
      </c>
      <c r="AC1856" s="3" t="s">
        <v>71</v>
      </c>
      <c r="AD1856" s="6">
        <v>0</v>
      </c>
      <c r="AE1856" s="7"/>
      <c r="AF1856" s="7"/>
      <c r="AG1856" s="6">
        <f>Tabla4[[#This Row],[Tiempo Parada de Reloj]]+Tabla4[[#This Row],[Tiempo Autorizado por Telefonica (no Máximo)]]</f>
        <v>0</v>
      </c>
      <c r="AH1856" s="7">
        <f t="shared" ca="1" si="178"/>
        <v>5.9027777781011537E-2</v>
      </c>
      <c r="AI1856" s="8">
        <f t="shared" si="179"/>
        <v>0</v>
      </c>
      <c r="AJ1856" s="8">
        <f t="shared" ca="1" si="180"/>
        <v>1.4166666667442769</v>
      </c>
      <c r="AK1856" s="3" t="s">
        <v>120</v>
      </c>
      <c r="AL1856" s="3" t="s">
        <v>70</v>
      </c>
      <c r="AM1856" s="3" t="s">
        <v>87</v>
      </c>
      <c r="AN1856" s="3" t="s">
        <v>87</v>
      </c>
      <c r="AO1856" s="3" t="s">
        <v>87</v>
      </c>
      <c r="AP1856" s="3" t="s">
        <v>87</v>
      </c>
      <c r="AQ1856" s="23">
        <v>45414.745138888888</v>
      </c>
      <c r="AR1856" s="3"/>
      <c r="AS1856" s="23"/>
      <c r="AT1856" s="23"/>
      <c r="AU1856" s="3" t="s">
        <v>424</v>
      </c>
      <c r="AV1856" s="3" t="s">
        <v>8497</v>
      </c>
      <c r="AW1856" s="3" t="s">
        <v>8614</v>
      </c>
      <c r="AX1856" s="3">
        <v>6.3788200000000002</v>
      </c>
      <c r="AY1856" s="3">
        <v>-75.447720000000004</v>
      </c>
      <c r="AZ1856" s="8" t="str">
        <f>+CONCATENATE("Reportan apertura en el enlace ",Tabla4[[#This Row],[Enlace]]," en el ",Tabla4[[#This Row],[Distancia óptica]]," ocasionado por ",Tabla4[[#This Row],[Causa del daño]])</f>
        <v>Reportan apertura en el enlace Girardota - Barbosa en el Km 0,55 desde Girardota ocasionado por Intervención de Terceros. No Identificados</v>
      </c>
      <c r="BA1856" s="8" t="str">
        <f>+CONCATENATE("Para dar solución al incidente ",Tabla4[[#This Row],[Solución]])</f>
        <v>Para dar solución al incidente Para dar solucion se corre reserva de  30 mtrs y se crea caja de 24 hilos.</v>
      </c>
      <c r="BB1856" s="3" t="str">
        <f>+_xlfn.CONCAT(Tabla4[[#This Row],[Causa Raiz]]," ",Tabla4[[#This Row],[Solución2]]," (",Tabla4[[#This Row],[Anillo]],"- Cabecera: ",Tabla4[[#This Row],[Cabecera]],"- Operador: ",Tabla4[[#This Row],[Operador]],")")</f>
        <v>Reportan apertura en el enlace Girardota - Barbosa en el Km 0,55 desde Girardota ocasionado por Intervención de Terceros. No Identificados Para dar solución al incidente Para dar solucion se corre reserva de  30 mtrs y se crea caja de 24 hilos. (Uk telefonica- Cabecera: Girardota- Operador: Colombia Telecomunicaciones)</v>
      </c>
    </row>
    <row r="1857" spans="1:54" s="2" customFormat="1" ht="156.75">
      <c r="A1857" s="38">
        <f t="shared" si="177"/>
        <v>1856</v>
      </c>
      <c r="B1857" s="3">
        <v>8561741</v>
      </c>
      <c r="C1857" s="3" t="s">
        <v>92</v>
      </c>
      <c r="D1857" s="23">
        <v>45414.25</v>
      </c>
      <c r="E1857" s="23">
        <v>45414.251388888886</v>
      </c>
      <c r="F1857" s="1">
        <f t="shared" ca="1" si="182"/>
        <v>1.3888888861401938E-3</v>
      </c>
      <c r="G1857" s="3" t="s">
        <v>55</v>
      </c>
      <c r="H1857" s="41"/>
      <c r="I1857" s="40"/>
      <c r="J1857" s="5" t="s">
        <v>56</v>
      </c>
      <c r="K1857" s="3" t="s">
        <v>77</v>
      </c>
      <c r="L1857" s="9" t="s">
        <v>58</v>
      </c>
      <c r="M1857" s="3" t="s">
        <v>838</v>
      </c>
      <c r="N1857" s="3" t="s">
        <v>839</v>
      </c>
      <c r="O1857" s="3" t="s">
        <v>829</v>
      </c>
      <c r="P1857" s="3" t="s">
        <v>325</v>
      </c>
      <c r="Q1857" s="4" t="s">
        <v>8689</v>
      </c>
      <c r="R1857" s="3" t="s">
        <v>288</v>
      </c>
      <c r="S1857" s="3" t="s">
        <v>249</v>
      </c>
      <c r="T1857" s="3" t="s">
        <v>104</v>
      </c>
      <c r="U1857" s="3" t="s">
        <v>8690</v>
      </c>
      <c r="V1857" s="22" t="str">
        <f t="shared" si="181"/>
        <v>RTNFO; Hora de aviso: 6:00 02/05/2024; Solución: falla en atenuador del enlace no se tenian eventos en la FO ; Hora de solución: 6:02 02/05/2024; Causa: Visita Fallida</v>
      </c>
      <c r="W1857" s="4" t="s">
        <v>160</v>
      </c>
      <c r="X1857" s="3"/>
      <c r="Y1857" s="3"/>
      <c r="Z1857" s="3" t="s">
        <v>69</v>
      </c>
      <c r="AA1857" s="3" t="s">
        <v>71</v>
      </c>
      <c r="AB1857" s="3">
        <v>0</v>
      </c>
      <c r="AC1857" s="3" t="s">
        <v>71</v>
      </c>
      <c r="AD1857" s="6">
        <v>0</v>
      </c>
      <c r="AE1857" s="7"/>
      <c r="AF1857" s="7"/>
      <c r="AG1857" s="6">
        <f>Tabla4[[#This Row],[Tiempo Parada de Reloj]]+Tabla4[[#This Row],[Tiempo Autorizado por Telefonica (no Máximo)]]</f>
        <v>0</v>
      </c>
      <c r="AH1857" s="7">
        <f t="shared" ca="1" si="178"/>
        <v>1.3888888861401938E-3</v>
      </c>
      <c r="AI1857" s="8">
        <f t="shared" si="179"/>
        <v>0</v>
      </c>
      <c r="AJ1857" s="8">
        <f t="shared" ca="1" si="180"/>
        <v>3.3333333267364651E-2</v>
      </c>
      <c r="AK1857" s="3" t="s">
        <v>106</v>
      </c>
      <c r="AL1857" s="3" t="s">
        <v>70</v>
      </c>
      <c r="AM1857" s="3" t="s">
        <v>98</v>
      </c>
      <c r="AN1857" s="3" t="s">
        <v>119</v>
      </c>
      <c r="AO1857" s="3" t="s">
        <v>119</v>
      </c>
      <c r="AP1857" s="3" t="s">
        <v>119</v>
      </c>
      <c r="AQ1857" s="23">
        <v>45414.979166666664</v>
      </c>
      <c r="AR1857" s="3"/>
      <c r="AS1857" s="23"/>
      <c r="AT1857" s="23"/>
      <c r="AU1857" s="3" t="s">
        <v>404</v>
      </c>
      <c r="AV1857" s="3" t="s">
        <v>69</v>
      </c>
      <c r="AW1857" s="3" t="s">
        <v>69</v>
      </c>
      <c r="AX1857" s="3" t="s">
        <v>69</v>
      </c>
      <c r="AY1857" s="3" t="s">
        <v>69</v>
      </c>
      <c r="AZ1857" s="8" t="str">
        <f>+CONCATENATE("Reportan apertura en el enlace ",Tabla4[[#This Row],[Enlace]]," en el ",Tabla4[[#This Row],[Distancia óptica]]," ocasionado por ",Tabla4[[#This Row],[Causa del daño]])</f>
        <v>Reportan apertura en el enlace Manizales - Pereira en el Km 0 ocasionado por Visita Fallida</v>
      </c>
      <c r="BA1857" s="8" t="str">
        <f>+CONCATENATE("Para dar solución al incidente ",Tabla4[[#This Row],[Solución]])</f>
        <v xml:space="preserve">Para dar solución al incidente falla en atenuador del enlace no se tenian eventos en la FO </v>
      </c>
      <c r="BB1857" s="3" t="str">
        <f>+_xlfn.CONCAT(Tabla4[[#This Row],[Causa Raiz]]," ",Tabla4[[#This Row],[Solución2]]," (",Tabla4[[#This Row],[Anillo]],"- Cabecera: ",Tabla4[[#This Row],[Cabecera]],"- Operador: ",Tabla4[[#This Row],[Operador]],")")</f>
        <v>Reportan apertura en el enlace Manizales - Pereira en el Km 0 ocasionado por Visita Fallida Para dar solución al incidente falla en atenuador del enlace no se tenian eventos en la FO  (NA- Cabecera: NA- Operador: Colombia Telecomunicaciones)</v>
      </c>
    </row>
    <row r="1858" spans="1:54" s="2" customFormat="1" ht="171">
      <c r="A1858" s="38">
        <f t="shared" si="177"/>
        <v>1857</v>
      </c>
      <c r="B1858" s="3">
        <v>8561950</v>
      </c>
      <c r="C1858" s="3" t="s">
        <v>136</v>
      </c>
      <c r="D1858" s="23">
        <v>45414.333333333336</v>
      </c>
      <c r="E1858" s="23">
        <v>45414.388888888891</v>
      </c>
      <c r="F1858" s="1">
        <f t="shared" ca="1" si="182"/>
        <v>5.5555555554747116E-2</v>
      </c>
      <c r="G1858" s="3" t="s">
        <v>55</v>
      </c>
      <c r="H1858" s="41"/>
      <c r="I1858" s="40"/>
      <c r="J1858" s="5" t="s">
        <v>137</v>
      </c>
      <c r="K1858" s="3" t="s">
        <v>57</v>
      </c>
      <c r="L1858" s="9" t="s">
        <v>78</v>
      </c>
      <c r="M1858" s="3" t="s">
        <v>59</v>
      </c>
      <c r="N1858" s="3" t="s">
        <v>60</v>
      </c>
      <c r="O1858" s="3" t="s">
        <v>8691</v>
      </c>
      <c r="P1858" s="3" t="s">
        <v>8692</v>
      </c>
      <c r="Q1858" s="4" t="s">
        <v>8693</v>
      </c>
      <c r="R1858" s="3" t="s">
        <v>980</v>
      </c>
      <c r="S1858" s="3" t="s">
        <v>65</v>
      </c>
      <c r="T1858" s="3" t="s">
        <v>256</v>
      </c>
      <c r="U1858" s="3" t="s">
        <v>8694</v>
      </c>
      <c r="V1858" s="22" t="str">
        <f t="shared" si="181"/>
        <v>RBHFO; Hora de aviso: 8:00 02/05/2024; Solución: Se re fusiona hilo en el empalmde del lugar de la medida ; Hora de solución: 9:20 02/05/2024; Causa: Falla de Empalme de FiOp</v>
      </c>
      <c r="W1858" s="4" t="s">
        <v>68</v>
      </c>
      <c r="X1858" s="3"/>
      <c r="Y1858" s="3"/>
      <c r="Z1858" s="3" t="s">
        <v>69</v>
      </c>
      <c r="AA1858" s="3" t="s">
        <v>71</v>
      </c>
      <c r="AB1858" s="3">
        <v>0</v>
      </c>
      <c r="AC1858" s="3" t="s">
        <v>71</v>
      </c>
      <c r="AD1858" s="6">
        <v>0</v>
      </c>
      <c r="AE1858" s="7"/>
      <c r="AF1858" s="7"/>
      <c r="AG1858" s="6">
        <f>Tabla4[[#This Row],[Tiempo Parada de Reloj]]+Tabla4[[#This Row],[Tiempo Autorizado por Telefonica (no Máximo)]]</f>
        <v>0</v>
      </c>
      <c r="AH1858" s="7">
        <f t="shared" ca="1" si="178"/>
        <v>5.5555555554747116E-2</v>
      </c>
      <c r="AI1858" s="8">
        <f t="shared" si="179"/>
        <v>0</v>
      </c>
      <c r="AJ1858" s="8">
        <f t="shared" ca="1" si="180"/>
        <v>1.3333333333139308</v>
      </c>
      <c r="AK1858" s="3" t="s">
        <v>8652</v>
      </c>
      <c r="AL1858" s="3" t="s">
        <v>71</v>
      </c>
      <c r="AM1858" s="3" t="s">
        <v>8652</v>
      </c>
      <c r="AN1858" s="3" t="s">
        <v>8652</v>
      </c>
      <c r="AO1858" s="3" t="s">
        <v>87</v>
      </c>
      <c r="AP1858" s="3" t="s">
        <v>87</v>
      </c>
      <c r="AQ1858" s="23">
        <v>45416.682638888888</v>
      </c>
      <c r="AR1858" s="3"/>
      <c r="AS1858" s="23"/>
      <c r="AT1858" s="23"/>
      <c r="AU1858" s="3" t="s">
        <v>100</v>
      </c>
      <c r="AV1858" s="3" t="s">
        <v>8695</v>
      </c>
      <c r="AW1858" s="3" t="s">
        <v>8696</v>
      </c>
      <c r="AX1858" s="3">
        <v>4.6818999999999997</v>
      </c>
      <c r="AY1858" s="3">
        <v>-74.126400000000004</v>
      </c>
      <c r="AZ1858" s="8" t="str">
        <f>+CONCATENATE("Reportan apertura en el enlace ",Tabla4[[#This Row],[Enlace]]," en el ",Tabla4[[#This Row],[Distancia óptica]]," ocasionado por ",Tabla4[[#This Row],[Causa del daño]])</f>
        <v>Reportan apertura en el enlace Mov. Atento Bogotá - Mov. Coca Cola en el km 2,8 desde Atento  ocasionado por Falla de Empalme de FiOp</v>
      </c>
      <c r="BA1858" s="8" t="str">
        <f>+CONCATENATE("Para dar solución al incidente ",Tabla4[[#This Row],[Solución]])</f>
        <v xml:space="preserve">Para dar solución al incidente Se re fusiona hilo en el empalmde del lugar de la medida </v>
      </c>
      <c r="BB1858" s="3" t="str">
        <f>+_xlfn.CONCAT(Tabla4[[#This Row],[Causa Raiz]]," ",Tabla4[[#This Row],[Solución2]]," (",Tabla4[[#This Row],[Anillo]],"- Cabecera: ",Tabla4[[#This Row],[Cabecera]],"- Operador: ",Tabla4[[#This Row],[Operador]],")")</f>
        <v>Reportan apertura en el enlace Mov. Atento Bogotá - Mov. Coca Cola en el km 2,8 desde Atento  ocasionado por Falla de Empalme de FiOp Para dar solución al incidente Se re fusiona hilo en el empalmde del lugar de la medida  (Anillo 14B- Cabecera: Fontibón- Operador: Infraco)</v>
      </c>
    </row>
    <row r="1859" spans="1:54" s="2" customFormat="1" ht="213.75">
      <c r="A1859" s="38">
        <f t="shared" ref="A1859:A1922" si="183">A1858+1</f>
        <v>1858</v>
      </c>
      <c r="B1859" s="3">
        <v>8562130</v>
      </c>
      <c r="C1859" s="3" t="s">
        <v>54</v>
      </c>
      <c r="D1859" s="23">
        <v>45414.395833333336</v>
      </c>
      <c r="E1859" s="23">
        <v>45415.5</v>
      </c>
      <c r="F1859" s="1">
        <f t="shared" ca="1" si="182"/>
        <v>1.1041666666642413</v>
      </c>
      <c r="G1859" s="3" t="s">
        <v>55</v>
      </c>
      <c r="H1859" s="41"/>
      <c r="I1859" s="40"/>
      <c r="J1859" s="5" t="s">
        <v>56</v>
      </c>
      <c r="K1859" s="3" t="s">
        <v>359</v>
      </c>
      <c r="L1859" s="9" t="s">
        <v>58</v>
      </c>
      <c r="M1859" s="3" t="s">
        <v>569</v>
      </c>
      <c r="N1859" s="3" t="s">
        <v>570</v>
      </c>
      <c r="O1859" s="3" t="s">
        <v>8697</v>
      </c>
      <c r="P1859" s="3" t="s">
        <v>8698</v>
      </c>
      <c r="Q1859" s="4" t="s">
        <v>8699</v>
      </c>
      <c r="R1859" s="3" t="s">
        <v>2742</v>
      </c>
      <c r="S1859" s="3" t="s">
        <v>366</v>
      </c>
      <c r="T1859" s="3" t="s">
        <v>176</v>
      </c>
      <c r="U1859" s="3" t="s">
        <v>8700</v>
      </c>
      <c r="V1859" s="22" t="str">
        <f t="shared" si="181"/>
        <v>RLFO; Hora de aviso: 9:30 02/05/2024; Solución: Se realiza un tendido de 200 mts y se hacen dos empalmes de 24 hilos; Hora de solución: 12:00 03/05/2024; Causa: Intervención de Terceros. No Identificados</v>
      </c>
      <c r="W1859" s="4" t="s">
        <v>8701</v>
      </c>
      <c r="X1859" s="3" t="s">
        <v>8702</v>
      </c>
      <c r="Y1859" s="3" t="s">
        <v>8703</v>
      </c>
      <c r="Z1859" s="3" t="s">
        <v>106</v>
      </c>
      <c r="AA1859" s="3" t="s">
        <v>70</v>
      </c>
      <c r="AB1859" s="3">
        <v>8562180</v>
      </c>
      <c r="AC1859" s="3" t="s">
        <v>71</v>
      </c>
      <c r="AD1859" s="6">
        <v>0.94166666666666665</v>
      </c>
      <c r="AE1859" s="7"/>
      <c r="AF1859" s="7"/>
      <c r="AG1859" s="6">
        <f>Tabla4[[#This Row],[Tiempo Parada de Reloj]]+Tabla4[[#This Row],[Tiempo Autorizado por Telefonica (no Máximo)]]</f>
        <v>0.94166666666666665</v>
      </c>
      <c r="AH1859" s="7">
        <f t="shared" ref="AH1859:AH1922" ca="1" si="184">F1859-$AD1859</f>
        <v>0.1624999999975747</v>
      </c>
      <c r="AI1859" s="8">
        <f t="shared" ref="AI1859:AI1922" si="185">AD1859*24</f>
        <v>22.6</v>
      </c>
      <c r="AJ1859" s="8">
        <f t="shared" ref="AJ1859:AJ1922" ca="1" si="186">AH1859*24</f>
        <v>3.8999999999417927</v>
      </c>
      <c r="AK1859" s="3" t="s">
        <v>106</v>
      </c>
      <c r="AL1859" s="3" t="s">
        <v>70</v>
      </c>
      <c r="AM1859" s="3" t="s">
        <v>98</v>
      </c>
      <c r="AN1859" s="3" t="s">
        <v>73</v>
      </c>
      <c r="AO1859" s="3" t="s">
        <v>87</v>
      </c>
      <c r="AP1859" s="3" t="s">
        <v>87</v>
      </c>
      <c r="AQ1859" s="23">
        <v>45416.351388888892</v>
      </c>
      <c r="AR1859" s="3"/>
      <c r="AS1859" s="23"/>
      <c r="AT1859" s="23"/>
      <c r="AU1859" s="3" t="s">
        <v>192</v>
      </c>
      <c r="AV1859" s="3" t="s">
        <v>5507</v>
      </c>
      <c r="AW1859" s="3" t="s">
        <v>370</v>
      </c>
      <c r="AX1859" s="3">
        <v>5.7115</v>
      </c>
      <c r="AY1859" s="3">
        <v>-76.652500000000003</v>
      </c>
      <c r="AZ1859" s="8" t="str">
        <f>+CONCATENATE("Reportan apertura en el enlace ",Tabla4[[#This Row],[Enlace]]," en el ",Tabla4[[#This Row],[Distancia óptica]]," ocasionado por ",Tabla4[[#This Row],[Causa del daño]])</f>
        <v>Reportan apertura en el enlace Buenos Aires - La Victoria en el km 1,78 desde Buenos Aires  ocasionado por Intervención de Terceros. No Identificados</v>
      </c>
      <c r="BA1859" s="8" t="str">
        <f>+CONCATENATE("Para dar solución al incidente ",Tabla4[[#This Row],[Solución]])</f>
        <v>Para dar solución al incidente Se realiza un tendido de 200 mts y se hacen dos empalmes de 24 hilos</v>
      </c>
      <c r="BB1859" s="3" t="str">
        <f>+_xlfn.CONCAT(Tabla4[[#This Row],[Causa Raiz]]," ",Tabla4[[#This Row],[Solución2]]," (",Tabla4[[#This Row],[Anillo]],"- Cabecera: ",Tabla4[[#This Row],[Cabecera]],"- Operador: ",Tabla4[[#This Row],[Operador]],")")</f>
        <v>Reportan apertura en el enlace Buenos Aires - La Victoria en el km 1,78 desde Buenos Aires  ocasionado por Intervención de Terceros. No Identificados Para dar solución al incidente Se realiza un tendido de 200 mts y se hacen dos empalmes de 24 hilos (lineal- Cabecera: Buenos aires- Operador: Colombia Telecomunicaciones)</v>
      </c>
    </row>
    <row r="1860" spans="1:54" s="2" customFormat="1" ht="213.75">
      <c r="A1860" s="38">
        <f t="shared" si="183"/>
        <v>1859</v>
      </c>
      <c r="B1860" s="3">
        <v>8560815</v>
      </c>
      <c r="C1860" s="3" t="s">
        <v>54</v>
      </c>
      <c r="D1860" s="23">
        <v>45414.395833333336</v>
      </c>
      <c r="E1860" s="23">
        <v>45414.631944444445</v>
      </c>
      <c r="F1860" s="1">
        <f t="shared" ca="1" si="182"/>
        <v>0.23611111110949423</v>
      </c>
      <c r="G1860" s="3" t="s">
        <v>55</v>
      </c>
      <c r="H1860" s="41"/>
      <c r="I1860" s="40"/>
      <c r="J1860" s="5" t="s">
        <v>56</v>
      </c>
      <c r="K1860" s="3" t="s">
        <v>122</v>
      </c>
      <c r="L1860" s="9" t="s">
        <v>58</v>
      </c>
      <c r="M1860" s="3" t="s">
        <v>123</v>
      </c>
      <c r="N1860" s="3" t="s">
        <v>124</v>
      </c>
      <c r="O1860" s="3" t="s">
        <v>8704</v>
      </c>
      <c r="P1860" s="3" t="s">
        <v>8705</v>
      </c>
      <c r="Q1860" s="4" t="s">
        <v>8706</v>
      </c>
      <c r="R1860" s="3" t="s">
        <v>505</v>
      </c>
      <c r="S1860" s="3" t="s">
        <v>129</v>
      </c>
      <c r="T1860" s="3" t="s">
        <v>380</v>
      </c>
      <c r="U1860" s="3" t="s">
        <v>8707</v>
      </c>
      <c r="V1860" s="22" t="str">
        <f t="shared" ref="V1860:V1923" si="187">C1860&amp;"; Hora de aviso: "&amp;TEXT(D1860,"h:mm dd/mm/yyyy")&amp;"; Solución: "&amp;U1860&amp;"; Hora de solución: "&amp;TEXT(E1860,"h:mm dd/mm/yyyy")&amp;"; Causa: "&amp;T1860</f>
        <v>RLFO; Hora de aviso: 9:30 02/05/2024; Solución: Se realiza tendido de 150 metros de F.O de 8 hilos y se crean dos cajas de empalmes de 24 hilos; Hora de solución: 15:10 02/05/2024; Causa: Corto Circuito</v>
      </c>
      <c r="W1860" s="4" t="s">
        <v>132</v>
      </c>
      <c r="X1860" s="3"/>
      <c r="Y1860" s="3"/>
      <c r="Z1860" s="3" t="s">
        <v>69</v>
      </c>
      <c r="AA1860" s="3" t="s">
        <v>70</v>
      </c>
      <c r="AB1860" s="3">
        <v>8560815</v>
      </c>
      <c r="AC1860" s="3" t="s">
        <v>71</v>
      </c>
      <c r="AD1860" s="6">
        <v>6.9444444444444448E-2</v>
      </c>
      <c r="AE1860" s="7"/>
      <c r="AF1860" s="7"/>
      <c r="AG1860" s="6">
        <f>Tabla4[[#This Row],[Tiempo Parada de Reloj]]+Tabla4[[#This Row],[Tiempo Autorizado por Telefonica (no Máximo)]]</f>
        <v>6.9444444444444448E-2</v>
      </c>
      <c r="AH1860" s="7">
        <f t="shared" ca="1" si="184"/>
        <v>0.16666666666504978</v>
      </c>
      <c r="AI1860" s="8">
        <f t="shared" si="185"/>
        <v>1.6666666666666667</v>
      </c>
      <c r="AJ1860" s="8">
        <f t="shared" ca="1" si="186"/>
        <v>3.9999999999611946</v>
      </c>
      <c r="AK1860" s="3" t="s">
        <v>106</v>
      </c>
      <c r="AL1860" s="3" t="s">
        <v>70</v>
      </c>
      <c r="AM1860" s="3" t="s">
        <v>98</v>
      </c>
      <c r="AN1860" s="3" t="s">
        <v>98</v>
      </c>
      <c r="AO1860" s="3" t="s">
        <v>87</v>
      </c>
      <c r="AP1860" s="3" t="s">
        <v>87</v>
      </c>
      <c r="AQ1860" s="23">
        <v>45415.601388888892</v>
      </c>
      <c r="AR1860" s="3"/>
      <c r="AS1860" s="23"/>
      <c r="AT1860" s="23"/>
      <c r="AU1860" s="3" t="s">
        <v>271</v>
      </c>
      <c r="AV1860" s="3" t="s">
        <v>468</v>
      </c>
      <c r="AW1860" s="3" t="s">
        <v>8708</v>
      </c>
      <c r="AX1860" s="3">
        <v>11.0084</v>
      </c>
      <c r="AY1860" s="3">
        <v>-74.831199999999995</v>
      </c>
      <c r="AZ1860" s="8" t="str">
        <f>+CONCATENATE("Reportan apertura en el enlace ",Tabla4[[#This Row],[Enlace]]," en el ",Tabla4[[#This Row],[Distancia óptica]]," ocasionado por ",Tabla4[[#This Row],[Causa del daño]])</f>
        <v>Reportan apertura en el enlace Armario 31 - Caribe en el km 0,708 desde Armario 31 ocasionado por Corto Circuito</v>
      </c>
      <c r="BA1860" s="8" t="str">
        <f>+CONCATENATE("Para dar solución al incidente ",Tabla4[[#This Row],[Solución]])</f>
        <v>Para dar solución al incidente Se realiza tendido de 150 metros de F.O de 8 hilos y se crean dos cajas de empalmes de 24 hilos</v>
      </c>
      <c r="BB1860" s="3" t="str">
        <f>+_xlfn.CONCAT(Tabla4[[#This Row],[Causa Raiz]]," ",Tabla4[[#This Row],[Solución2]]," (",Tabla4[[#This Row],[Anillo]],"- Cabecera: ",Tabla4[[#This Row],[Cabecera]],"- Operador: ",Tabla4[[#This Row],[Operador]],")")</f>
        <v>Reportan apertura en el enlace Armario 31 - Caribe en el km 0,708 desde Armario 31 ocasionado por Corto Circuito Para dar solución al incidente Se realiza tendido de 150 metros de F.O de 8 hilos y se crean dos cajas de empalmes de 24 hilos (Uk Armario 31- Cabecera: Caribe- Operador: Colombia Telecomunicaciones)</v>
      </c>
    </row>
    <row r="1861" spans="1:54" s="2" customFormat="1" ht="313.5">
      <c r="A1861" s="38">
        <f t="shared" si="183"/>
        <v>1860</v>
      </c>
      <c r="B1861" s="3">
        <v>8562253</v>
      </c>
      <c r="C1861" s="3" t="s">
        <v>163</v>
      </c>
      <c r="D1861" s="23">
        <v>45414.427083333336</v>
      </c>
      <c r="E1861" s="23">
        <v>45414.611111111109</v>
      </c>
      <c r="F1861" s="1">
        <f t="shared" ca="1" si="182"/>
        <v>0.18402777777373558</v>
      </c>
      <c r="G1861" s="3" t="s">
        <v>55</v>
      </c>
      <c r="H1861" s="41"/>
      <c r="I1861" s="40"/>
      <c r="J1861" s="5" t="s">
        <v>56</v>
      </c>
      <c r="K1861" s="3" t="s">
        <v>340</v>
      </c>
      <c r="L1861" s="9" t="s">
        <v>78</v>
      </c>
      <c r="M1861" s="3" t="s">
        <v>341</v>
      </c>
      <c r="N1861" s="3" t="s">
        <v>342</v>
      </c>
      <c r="O1861" s="3" t="s">
        <v>8709</v>
      </c>
      <c r="P1861" s="3" t="s">
        <v>8710</v>
      </c>
      <c r="Q1861" s="4" t="s">
        <v>8711</v>
      </c>
      <c r="R1861" s="3" t="s">
        <v>1828</v>
      </c>
      <c r="S1861" s="3" t="s">
        <v>347</v>
      </c>
      <c r="T1861" s="3" t="s">
        <v>66</v>
      </c>
      <c r="U1861" s="3" t="s">
        <v>8712</v>
      </c>
      <c r="V1861" s="22" t="str">
        <f t="shared" si="187"/>
        <v>RDFO; Hora de aviso: 10:15 02/05/2024; Solución: para el primero eventose recupero 50 mts de reserva a una distancia de 250 mts y se hizo un empalme de 48 hilos y para el segundo evento se recupero 40 mts de reserva a una distancia de 150 mts y se hace un empalme de 48 hilos; Hora de solución: 14:40 02/05/2024; Causa: Vandalismo</v>
      </c>
      <c r="W1861" s="4" t="s">
        <v>349</v>
      </c>
      <c r="X1861" s="3"/>
      <c r="Y1861" s="3"/>
      <c r="Z1861" s="3" t="s">
        <v>69</v>
      </c>
      <c r="AA1861" s="3" t="s">
        <v>70</v>
      </c>
      <c r="AB1861" s="3">
        <v>8562357</v>
      </c>
      <c r="AC1861" s="3" t="s">
        <v>71</v>
      </c>
      <c r="AD1861" s="6">
        <v>0</v>
      </c>
      <c r="AE1861" s="7"/>
      <c r="AF1861" s="7"/>
      <c r="AG1861" s="6">
        <f>Tabla4[[#This Row],[Tiempo Parada de Reloj]]+Tabla4[[#This Row],[Tiempo Autorizado por Telefonica (no Máximo)]]</f>
        <v>0</v>
      </c>
      <c r="AH1861" s="7">
        <f t="shared" ca="1" si="184"/>
        <v>0.18402777777373558</v>
      </c>
      <c r="AI1861" s="8">
        <f t="shared" si="185"/>
        <v>0</v>
      </c>
      <c r="AJ1861" s="8">
        <f t="shared" ca="1" si="186"/>
        <v>4.4166666665696539</v>
      </c>
      <c r="AK1861" s="3" t="s">
        <v>106</v>
      </c>
      <c r="AL1861" s="3" t="s">
        <v>70</v>
      </c>
      <c r="AM1861" s="3" t="s">
        <v>98</v>
      </c>
      <c r="AN1861" s="3" t="s">
        <v>98</v>
      </c>
      <c r="AO1861" s="3" t="s">
        <v>87</v>
      </c>
      <c r="AP1861" s="3" t="s">
        <v>87</v>
      </c>
      <c r="AQ1861" s="23">
        <v>45416.503472222219</v>
      </c>
      <c r="AR1861" s="3"/>
      <c r="AS1861" s="23"/>
      <c r="AT1861" s="23"/>
      <c r="AU1861" s="3" t="s">
        <v>351</v>
      </c>
      <c r="AV1861" s="3" t="s">
        <v>616</v>
      </c>
      <c r="AW1861" s="3" t="s">
        <v>135</v>
      </c>
      <c r="AX1861" s="3">
        <v>4.4340000000000002</v>
      </c>
      <c r="AY1861" s="3">
        <v>-75.232799999999997</v>
      </c>
      <c r="AZ1861" s="8" t="str">
        <f>+CONCATENATE("Reportan apertura en el enlace ",Tabla4[[#This Row],[Enlace]]," en el ",Tabla4[[#This Row],[Distancia óptica]]," ocasionado por ",Tabla4[[#This Row],[Causa del daño]])</f>
        <v>Reportan apertura en el enlace Mov. Piedra Pintada - Mov. La Francia 2 en el km 1,06 desde Piedra Pintada  ocasionado por Vandalismo</v>
      </c>
      <c r="BA1861" s="8" t="str">
        <f>+CONCATENATE("Para dar solución al incidente ",Tabla4[[#This Row],[Solución]])</f>
        <v>Para dar solución al incidente para el primero eventose recupero 50 mts de reserva a una distancia de 250 mts y se hizo un empalme de 48 hilos y para el segundo evento se recupero 40 mts de reserva a una distancia de 150 mts y se hace un empalme de 48 hilos</v>
      </c>
      <c r="BB1861" s="3" t="str">
        <f>+_xlfn.CONCAT(Tabla4[[#This Row],[Causa Raiz]]," ",Tabla4[[#This Row],[Solución2]]," (",Tabla4[[#This Row],[Anillo]],"- Cabecera: ",Tabla4[[#This Row],[Cabecera]],"- Operador: ",Tabla4[[#This Row],[Operador]],")")</f>
        <v>Reportan apertura en el enlace Mov. Piedra Pintada - Mov. La Francia 2 en el km 1,06 desde Piedra Pintada  ocasionado por Vandalismo Para dar solución al incidente para el primero eventose recupero 50 mts de reserva a una distancia de 250 mts y se hizo un empalme de 48 hilos y para el segundo evento se recupero 40 mts de reserva a una distancia de 150 mts y se hace un empalme de 48 hilos (Lineal- Cabecera: Piedra Pintada- Operador: Colombia Telecomunicaciones)</v>
      </c>
    </row>
    <row r="1862" spans="1:54" s="2" customFormat="1" ht="171">
      <c r="A1862" s="38">
        <f t="shared" si="183"/>
        <v>1861</v>
      </c>
      <c r="B1862" s="3">
        <v>8562559</v>
      </c>
      <c r="C1862" s="3" t="s">
        <v>54</v>
      </c>
      <c r="D1862" s="23">
        <v>45414.489583333336</v>
      </c>
      <c r="E1862" s="23">
        <v>45414.6875</v>
      </c>
      <c r="F1862" s="1">
        <f t="shared" ca="1" si="182"/>
        <v>0.19791666666424135</v>
      </c>
      <c r="G1862" s="3" t="s">
        <v>164</v>
      </c>
      <c r="H1862" s="41" t="s">
        <v>165</v>
      </c>
      <c r="I1862" s="40" t="s">
        <v>8713</v>
      </c>
      <c r="J1862" s="5" t="s">
        <v>167</v>
      </c>
      <c r="K1862" s="3" t="s">
        <v>168</v>
      </c>
      <c r="L1862" s="9" t="s">
        <v>58</v>
      </c>
      <c r="M1862" s="3" t="s">
        <v>360</v>
      </c>
      <c r="N1862" s="3" t="s">
        <v>6521</v>
      </c>
      <c r="O1862" s="3" t="s">
        <v>6522</v>
      </c>
      <c r="P1862" s="3" t="s">
        <v>8714</v>
      </c>
      <c r="Q1862" s="4" t="s">
        <v>8715</v>
      </c>
      <c r="R1862" s="3" t="s">
        <v>1420</v>
      </c>
      <c r="S1862" s="3" t="s">
        <v>175</v>
      </c>
      <c r="T1862" s="3" t="s">
        <v>146</v>
      </c>
      <c r="U1862" s="3" t="s">
        <v>8716</v>
      </c>
      <c r="V1862" s="22" t="str">
        <f t="shared" si="187"/>
        <v>RLFO; Hora de aviso: 11:45 02/05/2024; Solución: Actividades realziadas por  claro; Hora de solución: 16:30 02/05/2024; Causa: Falla en la Red FiOp</v>
      </c>
      <c r="W1862" s="4" t="s">
        <v>178</v>
      </c>
      <c r="X1862" s="3"/>
      <c r="Y1862" s="3"/>
      <c r="Z1862" s="3" t="s">
        <v>69</v>
      </c>
      <c r="AA1862" s="3" t="s">
        <v>70</v>
      </c>
      <c r="AB1862" s="3">
        <v>8564390</v>
      </c>
      <c r="AC1862" s="3" t="s">
        <v>71</v>
      </c>
      <c r="AD1862" s="6">
        <v>0</v>
      </c>
      <c r="AE1862" s="7"/>
      <c r="AF1862" s="7"/>
      <c r="AG1862" s="6">
        <f>Tabla4[[#This Row],[Tiempo Parada de Reloj]]+Tabla4[[#This Row],[Tiempo Autorizado por Telefonica (no Máximo)]]</f>
        <v>0</v>
      </c>
      <c r="AH1862" s="7">
        <f t="shared" ca="1" si="184"/>
        <v>0.19791666666424135</v>
      </c>
      <c r="AI1862" s="8">
        <f t="shared" si="185"/>
        <v>0</v>
      </c>
      <c r="AJ1862" s="8">
        <f t="shared" ca="1" si="186"/>
        <v>4.7499999999417923</v>
      </c>
      <c r="AK1862" s="3" t="s">
        <v>106</v>
      </c>
      <c r="AL1862" s="3" t="s">
        <v>70</v>
      </c>
      <c r="AM1862" s="3" t="s">
        <v>98</v>
      </c>
      <c r="AN1862" s="3" t="s">
        <v>120</v>
      </c>
      <c r="AO1862" s="3"/>
      <c r="AP1862" s="3"/>
      <c r="AQ1862" s="23">
        <f ca="1">NOW()</f>
        <v>45503.69683483796</v>
      </c>
      <c r="AR1862" s="3"/>
      <c r="AS1862" s="23"/>
      <c r="AT1862" s="23"/>
      <c r="AU1862" s="3" t="s">
        <v>168</v>
      </c>
      <c r="AV1862" s="3" t="s">
        <v>8717</v>
      </c>
      <c r="AW1862" s="3" t="s">
        <v>8718</v>
      </c>
      <c r="AX1862" s="3" t="s">
        <v>69</v>
      </c>
      <c r="AY1862" s="3" t="s">
        <v>69</v>
      </c>
      <c r="AZ1862" s="8" t="str">
        <f>+CONCATENATE("Reportan apertura en el enlace ",Tabla4[[#This Row],[Enlace]]," en el ",Tabla4[[#This Row],[Distancia óptica]]," ocasionado por ",Tabla4[[#This Row],[Causa del daño]])</f>
        <v>Reportan apertura en el enlace Cisneros - San Roque en el Km 6,3 desde Cisneros ocasionado por Falla en la Red FiOp</v>
      </c>
      <c r="BA1862" s="8" t="str">
        <f>+CONCATENATE("Para dar solución al incidente ",Tabla4[[#This Row],[Solución]])</f>
        <v>Para dar solución al incidente Actividades realziadas por  claro</v>
      </c>
      <c r="BB1862" s="3" t="str">
        <f>+_xlfn.CONCAT(Tabla4[[#This Row],[Causa Raiz]]," ",Tabla4[[#This Row],[Solución2]]," (",Tabla4[[#This Row],[Anillo]],"- Cabecera: ",Tabla4[[#This Row],[Cabecera]],"- Operador: ",Tabla4[[#This Row],[Operador]],")")</f>
        <v>Reportan apertura en el enlace Cisneros - San Roque en el Km 6,3 desde Cisneros ocasionado por Falla en la Red FiOp Para dar solución al incidente Actividades realziadas por  claro (Troncal - Cabecera: San Roque- Operador: Telmex - Claro)</v>
      </c>
    </row>
    <row r="1863" spans="1:54" s="2" customFormat="1" ht="228">
      <c r="A1863" s="38">
        <f t="shared" si="183"/>
        <v>1862</v>
      </c>
      <c r="B1863" s="3">
        <v>8562650</v>
      </c>
      <c r="C1863" s="3" t="s">
        <v>92</v>
      </c>
      <c r="D1863" s="23">
        <v>45414.5</v>
      </c>
      <c r="E1863" s="23">
        <v>45414.597222222219</v>
      </c>
      <c r="F1863" s="1">
        <f t="shared" ca="1" si="182"/>
        <v>9.7222222218988463E-2</v>
      </c>
      <c r="G1863" s="3" t="s">
        <v>55</v>
      </c>
      <c r="H1863" s="41"/>
      <c r="I1863" s="40"/>
      <c r="J1863" s="5" t="s">
        <v>56</v>
      </c>
      <c r="K1863" s="3" t="s">
        <v>340</v>
      </c>
      <c r="L1863" s="9" t="s">
        <v>58</v>
      </c>
      <c r="M1863" s="3" t="s">
        <v>341</v>
      </c>
      <c r="N1863" s="3" t="s">
        <v>698</v>
      </c>
      <c r="O1863" s="3" t="s">
        <v>2437</v>
      </c>
      <c r="P1863" s="3" t="s">
        <v>5117</v>
      </c>
      <c r="Q1863" s="4" t="s">
        <v>8719</v>
      </c>
      <c r="R1863" s="3" t="s">
        <v>1828</v>
      </c>
      <c r="S1863" s="3" t="s">
        <v>347</v>
      </c>
      <c r="T1863" s="3" t="s">
        <v>1509</v>
      </c>
      <c r="U1863" s="3" t="s">
        <v>8720</v>
      </c>
      <c r="V1863" s="22" t="str">
        <f t="shared" si="187"/>
        <v>RTNFO; Hora de aviso: 12:00 02/05/2024; Solución: Se realiza Inversion y refusion de hilos en empalmes creados por la VM; Hora de solución: 14:20 02/05/2024; Causa: EPRO - Falla Generada Por Trabajo Programado</v>
      </c>
      <c r="W1863" s="4" t="s">
        <v>349</v>
      </c>
      <c r="X1863" s="3"/>
      <c r="Y1863" s="3"/>
      <c r="Z1863" s="3" t="s">
        <v>69</v>
      </c>
      <c r="AA1863" s="3" t="s">
        <v>71</v>
      </c>
      <c r="AB1863" s="3">
        <v>0</v>
      </c>
      <c r="AC1863" s="3" t="s">
        <v>71</v>
      </c>
      <c r="AD1863" s="6">
        <v>0</v>
      </c>
      <c r="AE1863" s="7"/>
      <c r="AF1863" s="7"/>
      <c r="AG1863" s="6">
        <f>Tabla4[[#This Row],[Tiempo Parada de Reloj]]+Tabla4[[#This Row],[Tiempo Autorizado por Telefonica (no Máximo)]]</f>
        <v>0</v>
      </c>
      <c r="AH1863" s="7">
        <f t="shared" ca="1" si="184"/>
        <v>9.7222222218988463E-2</v>
      </c>
      <c r="AI1863" s="8">
        <f t="shared" si="185"/>
        <v>0</v>
      </c>
      <c r="AJ1863" s="8">
        <f t="shared" ca="1" si="186"/>
        <v>2.3333333332557231</v>
      </c>
      <c r="AK1863" s="3" t="s">
        <v>73</v>
      </c>
      <c r="AL1863" s="3" t="s">
        <v>70</v>
      </c>
      <c r="AM1863" s="3" t="s">
        <v>98</v>
      </c>
      <c r="AN1863" s="3" t="s">
        <v>120</v>
      </c>
      <c r="AO1863" s="3" t="s">
        <v>87</v>
      </c>
      <c r="AP1863" s="3" t="s">
        <v>87</v>
      </c>
      <c r="AQ1863" s="23">
        <v>45417.898611111108</v>
      </c>
      <c r="AR1863" s="3"/>
      <c r="AS1863" s="23" t="s">
        <v>2441</v>
      </c>
      <c r="AT1863" s="23"/>
      <c r="AU1863" s="3" t="s">
        <v>351</v>
      </c>
      <c r="AV1863" s="3" t="s">
        <v>2543</v>
      </c>
      <c r="AW1863" s="3" t="s">
        <v>76</v>
      </c>
      <c r="AX1863" s="3">
        <v>3.8378000000000001</v>
      </c>
      <c r="AY1863" s="3">
        <v>-75.058099999999996</v>
      </c>
      <c r="AZ1863" s="8" t="str">
        <f>+CONCATENATE("Reportan apertura en el enlace ",Tabla4[[#This Row],[Enlace]]," en el ",Tabla4[[#This Row],[Distancia óptica]]," ocasionado por ",Tabla4[[#This Row],[Causa del daño]])</f>
        <v>Reportan apertura en el enlace Girardot - Natagaima en el Km 26,9 desde Guamo ocasionado por EPRO - Falla Generada Por Trabajo Programado</v>
      </c>
      <c r="BA1863" s="8" t="str">
        <f>+CONCATENATE("Para dar solución al incidente ",Tabla4[[#This Row],[Solución]])</f>
        <v>Para dar solución al incidente Se realiza Inversion y refusion de hilos en empalmes creados por la VM</v>
      </c>
      <c r="BB1863" s="3" t="str">
        <f>+_xlfn.CONCAT(Tabla4[[#This Row],[Causa Raiz]]," ",Tabla4[[#This Row],[Solución2]]," (",Tabla4[[#This Row],[Anillo]],"- Cabecera: ",Tabla4[[#This Row],[Cabecera]],"- Operador: ",Tabla4[[#This Row],[Operador]],")")</f>
        <v>Reportan apertura en el enlace Girardot - Natagaima en el Km 26,9 desde Guamo ocasionado por EPRO - Falla Generada Por Trabajo Programado Para dar solución al incidente Se realiza Inversion y refusion de hilos en empalmes creados por la VM (Troncal- Cabecera: Guamo- Operador: Colombia Telecomunicaciones)</v>
      </c>
    </row>
    <row r="1864" spans="1:54" s="2" customFormat="1" ht="213.75">
      <c r="A1864" s="38">
        <f t="shared" si="183"/>
        <v>1863</v>
      </c>
      <c r="B1864" s="3">
        <v>8562790</v>
      </c>
      <c r="C1864" s="3" t="s">
        <v>136</v>
      </c>
      <c r="D1864" s="23">
        <v>45414.520833333336</v>
      </c>
      <c r="E1864" s="23">
        <v>45414.729166666664</v>
      </c>
      <c r="F1864" s="1">
        <f t="shared" ca="1" si="182"/>
        <v>0.20833333332848269</v>
      </c>
      <c r="G1864" s="3" t="s">
        <v>55</v>
      </c>
      <c r="H1864" s="41"/>
      <c r="I1864" s="40"/>
      <c r="J1864" s="5" t="s">
        <v>137</v>
      </c>
      <c r="K1864" s="3" t="s">
        <v>138</v>
      </c>
      <c r="L1864" s="9" t="s">
        <v>78</v>
      </c>
      <c r="M1864" s="3" t="s">
        <v>139</v>
      </c>
      <c r="N1864" s="3" t="s">
        <v>140</v>
      </c>
      <c r="O1864" s="3" t="s">
        <v>8721</v>
      </c>
      <c r="P1864" s="3" t="s">
        <v>8722</v>
      </c>
      <c r="Q1864" s="4" t="s">
        <v>8723</v>
      </c>
      <c r="R1864" s="3" t="s">
        <v>725</v>
      </c>
      <c r="S1864" s="3" t="s">
        <v>145</v>
      </c>
      <c r="T1864" s="3" t="s">
        <v>146</v>
      </c>
      <c r="U1864" s="3" t="s">
        <v>8724</v>
      </c>
      <c r="V1864" s="22" t="str">
        <f t="shared" si="187"/>
        <v>RBHFO; Hora de aviso: 12:30 02/05/2024; Solución: Se sangra el cable en subida a poste y se hace migracion del hilo entre empalmes; Hora de solución: 17:30 02/05/2024; Causa: Falla en la Red FiOp</v>
      </c>
      <c r="W1864" s="4" t="s">
        <v>557</v>
      </c>
      <c r="X1864" s="3"/>
      <c r="Y1864" s="3"/>
      <c r="Z1864" s="3" t="s">
        <v>69</v>
      </c>
      <c r="AA1864" s="3" t="s">
        <v>71</v>
      </c>
      <c r="AB1864" s="3">
        <v>0</v>
      </c>
      <c r="AC1864" s="3" t="s">
        <v>70</v>
      </c>
      <c r="AD1864" s="6">
        <v>0</v>
      </c>
      <c r="AE1864" s="7"/>
      <c r="AF1864" s="7"/>
      <c r="AG1864" s="6">
        <f>Tabla4[[#This Row],[Tiempo Parada de Reloj]]+Tabla4[[#This Row],[Tiempo Autorizado por Telefonica (no Máximo)]]</f>
        <v>0</v>
      </c>
      <c r="AH1864" s="7">
        <f t="shared" ca="1" si="184"/>
        <v>0.20833333332848269</v>
      </c>
      <c r="AI1864" s="8">
        <f t="shared" si="185"/>
        <v>0</v>
      </c>
      <c r="AJ1864" s="8">
        <f t="shared" ca="1" si="186"/>
        <v>4.9999999998835847</v>
      </c>
      <c r="AK1864" s="3" t="s">
        <v>106</v>
      </c>
      <c r="AL1864" s="3" t="s">
        <v>70</v>
      </c>
      <c r="AM1864" s="3" t="s">
        <v>98</v>
      </c>
      <c r="AN1864" s="3" t="s">
        <v>98</v>
      </c>
      <c r="AO1864" s="3" t="s">
        <v>87</v>
      </c>
      <c r="AP1864" s="3" t="s">
        <v>87</v>
      </c>
      <c r="AQ1864" s="23">
        <v>45417.535416666666</v>
      </c>
      <c r="AR1864" s="3"/>
      <c r="AS1864" s="23"/>
      <c r="AT1864" s="23"/>
      <c r="AU1864" s="3" t="s">
        <v>481</v>
      </c>
      <c r="AV1864" s="3" t="s">
        <v>582</v>
      </c>
      <c r="AW1864" s="3" t="s">
        <v>8725</v>
      </c>
      <c r="AX1864" s="3">
        <v>3.4188510000000001</v>
      </c>
      <c r="AY1864" s="3">
        <v>-76.536124999999998</v>
      </c>
      <c r="AZ1864" s="8" t="str">
        <f>+CONCATENATE("Reportan apertura en el enlace ",Tabla4[[#This Row],[Enlace]]," en el ",Tabla4[[#This Row],[Distancia óptica]]," ocasionado por ",Tabla4[[#This Row],[Causa del daño]])</f>
        <v>Reportan apertura en el enlace Mov. Tequendama - Mov. CC Cosmocentro en el Km 1,680 desde Tequendama ocasionado por Falla en la Red FiOp</v>
      </c>
      <c r="BA1864" s="8" t="str">
        <f>+CONCATENATE("Para dar solución al incidente ",Tabla4[[#This Row],[Solución]])</f>
        <v>Para dar solución al incidente Se sangra el cable en subida a poste y se hace migracion del hilo entre empalmes</v>
      </c>
      <c r="BB1864" s="3" t="str">
        <f>+_xlfn.CONCAT(Tabla4[[#This Row],[Causa Raiz]]," ",Tabla4[[#This Row],[Solución2]]," (",Tabla4[[#This Row],[Anillo]],"- Cabecera: ",Tabla4[[#This Row],[Cabecera]],"- Operador: ",Tabla4[[#This Row],[Operador]],")")</f>
        <v>Reportan apertura en el enlace Mov. Tequendama - Mov. CC Cosmocentro en el Km 1,680 desde Tequendama ocasionado por Falla en la Red FiOp Para dar solución al incidente Se sangra el cable en subida a poste y se hace migracion del hilo entre empalmes (5 tequendama- Cabecera: Tequendama- Operador: Infraco)</v>
      </c>
    </row>
    <row r="1865" spans="1:54" s="2" customFormat="1" ht="171">
      <c r="A1865" s="38">
        <f t="shared" si="183"/>
        <v>1864</v>
      </c>
      <c r="B1865" s="3">
        <v>8563008</v>
      </c>
      <c r="C1865" s="3" t="s">
        <v>92</v>
      </c>
      <c r="D1865" s="23">
        <v>45414.583333333336</v>
      </c>
      <c r="E1865" s="23">
        <v>45414.895833333336</v>
      </c>
      <c r="F1865" s="1">
        <f t="shared" ca="1" si="182"/>
        <v>0.3125</v>
      </c>
      <c r="G1865" s="3" t="s">
        <v>55</v>
      </c>
      <c r="H1865" s="41"/>
      <c r="I1865" s="40" t="s">
        <v>8726</v>
      </c>
      <c r="J1865" s="5" t="s">
        <v>322</v>
      </c>
      <c r="K1865" s="3" t="s">
        <v>322</v>
      </c>
      <c r="L1865" s="9" t="s">
        <v>58</v>
      </c>
      <c r="M1865" s="3" t="s">
        <v>109</v>
      </c>
      <c r="N1865" s="3" t="s">
        <v>3024</v>
      </c>
      <c r="O1865" s="3" t="s">
        <v>5252</v>
      </c>
      <c r="P1865" s="3" t="s">
        <v>8727</v>
      </c>
      <c r="Q1865" s="4" t="s">
        <v>8728</v>
      </c>
      <c r="R1865" s="3" t="s">
        <v>805</v>
      </c>
      <c r="S1865" s="3" t="s">
        <v>328</v>
      </c>
      <c r="T1865" s="3" t="s">
        <v>256</v>
      </c>
      <c r="U1865" s="3" t="s">
        <v>2089</v>
      </c>
      <c r="V1865" s="22" t="str">
        <f t="shared" si="187"/>
        <v>RTNFO; Hora de aviso: 14:00 02/05/2024; Solución: Se refusiona hilo en empalme existente; Hora de solución: 21:30 02/05/2024; Causa: Falla de Empalme de FiOp</v>
      </c>
      <c r="W1865" s="4" t="s">
        <v>6836</v>
      </c>
      <c r="X1865" s="3"/>
      <c r="Y1865" s="3"/>
      <c r="Z1865" s="3" t="s">
        <v>69</v>
      </c>
      <c r="AA1865" s="3" t="s">
        <v>71</v>
      </c>
      <c r="AB1865" s="3">
        <v>0</v>
      </c>
      <c r="AC1865" s="3" t="s">
        <v>71</v>
      </c>
      <c r="AD1865" s="6">
        <v>0</v>
      </c>
      <c r="AE1865" s="7"/>
      <c r="AF1865" s="7"/>
      <c r="AG1865" s="6">
        <f>Tabla4[[#This Row],[Tiempo Parada de Reloj]]+Tabla4[[#This Row],[Tiempo Autorizado por Telefonica (no Máximo)]]</f>
        <v>0</v>
      </c>
      <c r="AH1865" s="7">
        <f t="shared" ca="1" si="184"/>
        <v>0.3125</v>
      </c>
      <c r="AI1865" s="8">
        <f t="shared" si="185"/>
        <v>0</v>
      </c>
      <c r="AJ1865" s="8">
        <f t="shared" ca="1" si="186"/>
        <v>7.5</v>
      </c>
      <c r="AK1865" s="3" t="s">
        <v>1349</v>
      </c>
      <c r="AL1865" s="3" t="s">
        <v>71</v>
      </c>
      <c r="AM1865" s="3" t="s">
        <v>69</v>
      </c>
      <c r="AN1865" s="3" t="s">
        <v>98</v>
      </c>
      <c r="AO1865" s="3" t="s">
        <v>87</v>
      </c>
      <c r="AP1865" s="3" t="s">
        <v>87</v>
      </c>
      <c r="AQ1865" s="23">
        <v>45418.420138888891</v>
      </c>
      <c r="AR1865" s="3"/>
      <c r="AS1865" s="23"/>
      <c r="AT1865" s="23"/>
      <c r="AU1865" s="3" t="s">
        <v>322</v>
      </c>
      <c r="AV1865" s="3" t="s">
        <v>3024</v>
      </c>
      <c r="AW1865" s="3" t="s">
        <v>76</v>
      </c>
      <c r="AX1865" s="3">
        <v>10.382300000000001</v>
      </c>
      <c r="AY1865" s="3">
        <v>-73.174400000000006</v>
      </c>
      <c r="AZ1865" s="8" t="str">
        <f>+CONCATENATE("Reportan apertura en el enlace ",Tabla4[[#This Row],[Enlace]]," en el ",Tabla4[[#This Row],[Distancia óptica]]," ocasionado por ",Tabla4[[#This Row],[Causa del daño]])</f>
        <v>Reportan apertura en el enlace Codazzi - Valledupar en el Km 29 desde Valledupar ocasionado por Falla de Empalme de FiOp</v>
      </c>
      <c r="BA1865" s="8" t="str">
        <f>+CONCATENATE("Para dar solución al incidente ",Tabla4[[#This Row],[Solución]])</f>
        <v>Para dar solución al incidente Se refusiona hilo en empalme existente</v>
      </c>
      <c r="BB1865" s="3" t="str">
        <f>+_xlfn.CONCAT(Tabla4[[#This Row],[Causa Raiz]]," ",Tabla4[[#This Row],[Solución2]]," (",Tabla4[[#This Row],[Anillo]],"- Cabecera: ",Tabla4[[#This Row],[Cabecera]],"- Operador: ",Tabla4[[#This Row],[Operador]],")")</f>
        <v>Reportan apertura en el enlace Codazzi - Valledupar en el Km 29 desde Valledupar ocasionado por Falla de Empalme de FiOp Para dar solución al incidente Se refusiona hilo en empalme existente (Troncal- Cabecera: VALLEDUPAR- Operador: Ufinet)</v>
      </c>
    </row>
    <row r="1866" spans="1:54" s="2" customFormat="1" ht="171">
      <c r="A1866" s="38">
        <f t="shared" si="183"/>
        <v>1865</v>
      </c>
      <c r="B1866" s="3">
        <v>8563015</v>
      </c>
      <c r="C1866" s="3" t="s">
        <v>92</v>
      </c>
      <c r="D1866" s="23">
        <v>45414.586805555555</v>
      </c>
      <c r="E1866" s="23">
        <v>45415.427083333336</v>
      </c>
      <c r="F1866" s="1">
        <f t="shared" ca="1" si="182"/>
        <v>0.84027777778101154</v>
      </c>
      <c r="G1866" s="3" t="s">
        <v>55</v>
      </c>
      <c r="H1866" s="41"/>
      <c r="I1866" s="40">
        <v>1323103</v>
      </c>
      <c r="J1866" s="5" t="s">
        <v>568</v>
      </c>
      <c r="K1866" s="3" t="s">
        <v>568</v>
      </c>
      <c r="L1866" s="9" t="s">
        <v>58</v>
      </c>
      <c r="M1866" s="3" t="s">
        <v>956</v>
      </c>
      <c r="N1866" s="3" t="s">
        <v>8729</v>
      </c>
      <c r="O1866" s="3" t="s">
        <v>1696</v>
      </c>
      <c r="P1866" s="3" t="s">
        <v>8730</v>
      </c>
      <c r="Q1866" s="4" t="s">
        <v>8731</v>
      </c>
      <c r="R1866" s="3" t="s">
        <v>1828</v>
      </c>
      <c r="S1866" s="3" t="s">
        <v>574</v>
      </c>
      <c r="T1866" s="3" t="s">
        <v>146</v>
      </c>
      <c r="U1866" s="3" t="s">
        <v>8732</v>
      </c>
      <c r="V1866" s="22" t="str">
        <f t="shared" si="187"/>
        <v>RTNFO; Hora de aviso: 14:05 02/05/2024; Solución: Se recuperan 40 mts de reserva y se realiza un empalme; Hora de solución: 10:15 03/05/2024; Causa: Falla en la Red FiOp</v>
      </c>
      <c r="W1866" s="4" t="s">
        <v>6926</v>
      </c>
      <c r="X1866" s="3"/>
      <c r="Y1866" s="3"/>
      <c r="Z1866" s="3" t="s">
        <v>69</v>
      </c>
      <c r="AA1866" s="3" t="s">
        <v>70</v>
      </c>
      <c r="AB1866" s="3" t="s">
        <v>8733</v>
      </c>
      <c r="AC1866" s="3" t="s">
        <v>71</v>
      </c>
      <c r="AD1866" s="6">
        <v>0.4513888888888889</v>
      </c>
      <c r="AE1866" s="7"/>
      <c r="AF1866" s="7"/>
      <c r="AG1866" s="6">
        <f>Tabla4[[#This Row],[Tiempo Parada de Reloj]]+Tabla4[[#This Row],[Tiempo Autorizado por Telefonica (no Máximo)]]</f>
        <v>0.4513888888888889</v>
      </c>
      <c r="AH1866" s="7">
        <f t="shared" ca="1" si="184"/>
        <v>0.38888888889212264</v>
      </c>
      <c r="AI1866" s="8">
        <f t="shared" si="185"/>
        <v>10.833333333333334</v>
      </c>
      <c r="AJ1866" s="8">
        <f t="shared" ca="1" si="186"/>
        <v>9.333333333410943</v>
      </c>
      <c r="AK1866" s="3" t="s">
        <v>120</v>
      </c>
      <c r="AL1866" s="3" t="s">
        <v>70</v>
      </c>
      <c r="AM1866" s="3" t="s">
        <v>119</v>
      </c>
      <c r="AN1866" s="3" t="s">
        <v>73</v>
      </c>
      <c r="AO1866" s="3" t="s">
        <v>87</v>
      </c>
      <c r="AP1866" s="3" t="s">
        <v>87</v>
      </c>
      <c r="AQ1866" s="23">
        <v>45418.680555555555</v>
      </c>
      <c r="AR1866" s="3"/>
      <c r="AS1866" s="23"/>
      <c r="AT1866" s="23"/>
      <c r="AU1866" s="3" t="s">
        <v>568</v>
      </c>
      <c r="AV1866" s="3" t="s">
        <v>1695</v>
      </c>
      <c r="AW1866" s="3" t="s">
        <v>76</v>
      </c>
      <c r="AX1866" s="3">
        <v>4.7572150000000004</v>
      </c>
      <c r="AY1866" s="3">
        <v>-73.009709999999998</v>
      </c>
      <c r="AZ1866" s="8" t="str">
        <f>+CONCATENATE("Reportan apertura en el enlace ",Tabla4[[#This Row],[Enlace]]," en el ",Tabla4[[#This Row],[Distancia óptica]]," ocasionado por ",Tabla4[[#This Row],[Causa del daño]])</f>
        <v>Reportan apertura en el enlace Villavicencio - Aguazul en el Km 28,1 desde Villanueva ocasionado por Falla en la Red FiOp</v>
      </c>
      <c r="BA1866" s="8" t="str">
        <f>+CONCATENATE("Para dar solución al incidente ",Tabla4[[#This Row],[Solución]])</f>
        <v>Para dar solución al incidente Se recuperan 40 mts de reserva y se realiza un empalme</v>
      </c>
      <c r="BB1866" s="3" t="str">
        <f>+_xlfn.CONCAT(Tabla4[[#This Row],[Causa Raiz]]," ",Tabla4[[#This Row],[Solución2]]," (",Tabla4[[#This Row],[Anillo]],"- Cabecera: ",Tabla4[[#This Row],[Cabecera]],"- Operador: ",Tabla4[[#This Row],[Operador]],")")</f>
        <v>Reportan apertura en el enlace Villavicencio - Aguazul en el Km 28,1 desde Villanueva ocasionado por Falla en la Red FiOp Para dar solución al incidente Se recuperan 40 mts de reserva y se realiza un empalme (Troncal- Cabecera: VILLANUEVA- Operador: Azteca)</v>
      </c>
    </row>
    <row r="1867" spans="1:54" s="2" customFormat="1" ht="171">
      <c r="A1867" s="38">
        <f t="shared" si="183"/>
        <v>1866</v>
      </c>
      <c r="B1867" s="3">
        <v>8563178</v>
      </c>
      <c r="C1867" s="3" t="s">
        <v>92</v>
      </c>
      <c r="D1867" s="23">
        <v>45414.659722222219</v>
      </c>
      <c r="E1867" s="23">
        <v>45414.777777777781</v>
      </c>
      <c r="F1867" s="1">
        <f t="shared" ca="1" si="182"/>
        <v>0.11805555556202307</v>
      </c>
      <c r="G1867" s="3" t="s">
        <v>55</v>
      </c>
      <c r="H1867" s="41"/>
      <c r="I1867" s="40"/>
      <c r="J1867" s="5" t="s">
        <v>56</v>
      </c>
      <c r="K1867" s="3" t="s">
        <v>77</v>
      </c>
      <c r="L1867" s="9" t="s">
        <v>58</v>
      </c>
      <c r="M1867" s="3" t="s">
        <v>283</v>
      </c>
      <c r="N1867" s="3" t="s">
        <v>284</v>
      </c>
      <c r="O1867" s="3" t="s">
        <v>895</v>
      </c>
      <c r="P1867" s="3" t="s">
        <v>8734</v>
      </c>
      <c r="Q1867" s="4" t="s">
        <v>8735</v>
      </c>
      <c r="R1867" s="3" t="s">
        <v>288</v>
      </c>
      <c r="S1867" s="3" t="s">
        <v>249</v>
      </c>
      <c r="T1867" s="3" t="s">
        <v>211</v>
      </c>
      <c r="U1867" s="3" t="s">
        <v>8736</v>
      </c>
      <c r="V1867" s="22" t="str">
        <f t="shared" si="187"/>
        <v>RTNFO; Hora de aviso: 15:50 02/05/2024; Solución: Se recupera 20 mts de reserva y se hace un empalme de 48 hilos; Hora de solución: 18:40 02/05/2024; Causa: Podas</v>
      </c>
      <c r="W1867" s="4" t="s">
        <v>160</v>
      </c>
      <c r="X1867" s="3"/>
      <c r="Y1867" s="3"/>
      <c r="Z1867" s="3" t="s">
        <v>69</v>
      </c>
      <c r="AA1867" s="3" t="s">
        <v>71</v>
      </c>
      <c r="AB1867" s="3">
        <v>0</v>
      </c>
      <c r="AC1867" s="3" t="s">
        <v>71</v>
      </c>
      <c r="AD1867" s="6">
        <v>0</v>
      </c>
      <c r="AE1867" s="7"/>
      <c r="AF1867" s="7"/>
      <c r="AG1867" s="6">
        <f>Tabla4[[#This Row],[Tiempo Parada de Reloj]]+Tabla4[[#This Row],[Tiempo Autorizado por Telefonica (no Máximo)]]</f>
        <v>0</v>
      </c>
      <c r="AH1867" s="7">
        <f t="shared" ca="1" si="184"/>
        <v>0.11805555556202307</v>
      </c>
      <c r="AI1867" s="8">
        <f t="shared" si="185"/>
        <v>0</v>
      </c>
      <c r="AJ1867" s="8">
        <f t="shared" ca="1" si="186"/>
        <v>2.8333333334885538</v>
      </c>
      <c r="AK1867" s="3" t="s">
        <v>120</v>
      </c>
      <c r="AL1867" s="3" t="s">
        <v>71</v>
      </c>
      <c r="AM1867" s="3" t="s">
        <v>69</v>
      </c>
      <c r="AN1867" s="3" t="s">
        <v>98</v>
      </c>
      <c r="AO1867" s="3" t="s">
        <v>87</v>
      </c>
      <c r="AP1867" s="3" t="s">
        <v>106</v>
      </c>
      <c r="AQ1867" s="23">
        <v>45420.747916666667</v>
      </c>
      <c r="AR1867" s="66" t="s">
        <v>899</v>
      </c>
      <c r="AS1867" s="23" t="s">
        <v>900</v>
      </c>
      <c r="AT1867" s="23"/>
      <c r="AU1867" s="3" t="s">
        <v>404</v>
      </c>
      <c r="AV1867" s="3" t="s">
        <v>404</v>
      </c>
      <c r="AW1867" s="3" t="s">
        <v>76</v>
      </c>
      <c r="AX1867" s="3">
        <v>4.5198999999999998</v>
      </c>
      <c r="AY1867" s="3">
        <v>-75.586200000000005</v>
      </c>
      <c r="AZ1867" s="8" t="str">
        <f>+CONCATENATE("Reportan apertura en el enlace ",Tabla4[[#This Row],[Enlace]]," en el ",Tabla4[[#This Row],[Distancia óptica]]," ocasionado por ",Tabla4[[#This Row],[Causa del daño]])</f>
        <v>Reportan apertura en el enlace Armenia - Ibagué en el Km 16,2 desde Armenia ocasionado por Podas</v>
      </c>
      <c r="BA1867" s="8" t="str">
        <f>+CONCATENATE("Para dar solución al incidente ",Tabla4[[#This Row],[Solución]])</f>
        <v>Para dar solución al incidente Se recupera 20 mts de reserva y se hace un empalme de 48 hilos</v>
      </c>
      <c r="BB1867" s="3" t="str">
        <f>+_xlfn.CONCAT(Tabla4[[#This Row],[Causa Raiz]]," ",Tabla4[[#This Row],[Solución2]]," (",Tabla4[[#This Row],[Anillo]],"- Cabecera: ",Tabla4[[#This Row],[Cabecera]],"- Operador: ",Tabla4[[#This Row],[Operador]],")")</f>
        <v>Reportan apertura en el enlace Armenia - Ibagué en el Km 16,2 desde Armenia ocasionado por Podas Para dar solución al incidente Se recupera 20 mts de reserva y se hace un empalme de 48 hilos (Troncal- Cabecera: Armenia- Operador: Colombia Telecomunicaciones)</v>
      </c>
    </row>
    <row r="1868" spans="1:54" s="2" customFormat="1" ht="185.25">
      <c r="A1868" s="38">
        <f t="shared" si="183"/>
        <v>1867</v>
      </c>
      <c r="B1868" s="3">
        <v>8563416</v>
      </c>
      <c r="C1868" s="3" t="s">
        <v>163</v>
      </c>
      <c r="D1868" s="23">
        <v>45414.579861111109</v>
      </c>
      <c r="E1868" s="23">
        <v>45414.708333333336</v>
      </c>
      <c r="F1868" s="1">
        <f t="shared" ca="1" si="182"/>
        <v>0.12847222222626442</v>
      </c>
      <c r="G1868" s="3" t="s">
        <v>55</v>
      </c>
      <c r="H1868" s="41"/>
      <c r="I1868" s="40"/>
      <c r="J1868" s="5" t="s">
        <v>56</v>
      </c>
      <c r="K1868" s="3" t="s">
        <v>359</v>
      </c>
      <c r="L1868" s="9" t="s">
        <v>58</v>
      </c>
      <c r="M1868" s="3" t="s">
        <v>360</v>
      </c>
      <c r="N1868" s="3" t="s">
        <v>909</v>
      </c>
      <c r="O1868" s="3" t="s">
        <v>910</v>
      </c>
      <c r="P1868" s="3" t="s">
        <v>8737</v>
      </c>
      <c r="Q1868" s="4" t="s">
        <v>8738</v>
      </c>
      <c r="R1868" s="3" t="s">
        <v>1420</v>
      </c>
      <c r="S1868" s="3" t="s">
        <v>366</v>
      </c>
      <c r="T1868" s="3" t="s">
        <v>682</v>
      </c>
      <c r="U1868" s="3" t="s">
        <v>8739</v>
      </c>
      <c r="V1868" s="22" t="str">
        <f t="shared" si="187"/>
        <v>RDFO; Hora de aviso: 13:55 02/05/2024; Solución: Se prepara ODF en Girardota y se realizan fusiones; Hora de solución: 17:00 02/05/2024; Causa: Falla en ODF Planta Externa</v>
      </c>
      <c r="W1868" s="4" t="s">
        <v>423</v>
      </c>
      <c r="X1868" s="3"/>
      <c r="Y1868" s="3"/>
      <c r="Z1868" s="3" t="s">
        <v>69</v>
      </c>
      <c r="AA1868" s="3" t="s">
        <v>71</v>
      </c>
      <c r="AB1868" s="3">
        <v>0</v>
      </c>
      <c r="AC1868" s="3" t="s">
        <v>71</v>
      </c>
      <c r="AD1868" s="6">
        <v>0</v>
      </c>
      <c r="AE1868" s="7"/>
      <c r="AF1868" s="7"/>
      <c r="AG1868" s="6">
        <f>Tabla4[[#This Row],[Tiempo Parada de Reloj]]+Tabla4[[#This Row],[Tiempo Autorizado por Telefonica (no Máximo)]]</f>
        <v>0</v>
      </c>
      <c r="AH1868" s="7">
        <f t="shared" ca="1" si="184"/>
        <v>0.12847222222626442</v>
      </c>
      <c r="AI1868" s="8">
        <f t="shared" si="185"/>
        <v>0</v>
      </c>
      <c r="AJ1868" s="8">
        <f t="shared" ca="1" si="186"/>
        <v>3.0833333334303461</v>
      </c>
      <c r="AK1868" s="3" t="s">
        <v>98</v>
      </c>
      <c r="AL1868" s="3" t="s">
        <v>71</v>
      </c>
      <c r="AM1868" s="3" t="s">
        <v>69</v>
      </c>
      <c r="AN1868" s="3" t="s">
        <v>98</v>
      </c>
      <c r="AO1868" s="3" t="s">
        <v>87</v>
      </c>
      <c r="AP1868" s="3" t="s">
        <v>87</v>
      </c>
      <c r="AQ1868" s="23">
        <v>45416.56527777778</v>
      </c>
      <c r="AR1868" s="3"/>
      <c r="AS1868" s="23"/>
      <c r="AT1868" s="23"/>
      <c r="AU1868" s="3" t="s">
        <v>424</v>
      </c>
      <c r="AV1868" s="3" t="s">
        <v>8497</v>
      </c>
      <c r="AW1868" s="3" t="s">
        <v>8614</v>
      </c>
      <c r="AX1868" s="3">
        <v>6.3760899999999996</v>
      </c>
      <c r="AY1868" s="3">
        <v>-75.447630000000004</v>
      </c>
      <c r="AZ1868" s="8" t="str">
        <f>+CONCATENATE("Reportan apertura en el enlace ",Tabla4[[#This Row],[Enlace]]," en el ",Tabla4[[#This Row],[Distancia óptica]]," ocasionado por ",Tabla4[[#This Row],[Causa del daño]])</f>
        <v>Reportan apertura en el enlace Girardota - Barbosa en el Km 0 desde Girardota ocasionado por Falla en ODF Planta Externa</v>
      </c>
      <c r="BA1868" s="8" t="str">
        <f>+CONCATENATE("Para dar solución al incidente ",Tabla4[[#This Row],[Solución]])</f>
        <v>Para dar solución al incidente Se prepara ODF en Girardota y se realizan fusiones</v>
      </c>
      <c r="BB1868" s="3" t="str">
        <f>+_xlfn.CONCAT(Tabla4[[#This Row],[Causa Raiz]]," ",Tabla4[[#This Row],[Solución2]]," (",Tabla4[[#This Row],[Anillo]],"- Cabecera: ",Tabla4[[#This Row],[Cabecera]],"- Operador: ",Tabla4[[#This Row],[Operador]],")")</f>
        <v>Reportan apertura en el enlace Girardota - Barbosa en el Km 0 desde Girardota ocasionado por Falla en ODF Planta Externa Para dar solución al incidente Se prepara ODF en Girardota y se realizan fusiones (Uk telefonica- Cabecera: Girardota- Operador: Colombia Telecomunicaciones)</v>
      </c>
    </row>
    <row r="1869" spans="1:54" s="2" customFormat="1" ht="185.25">
      <c r="A1869" s="38">
        <f t="shared" si="183"/>
        <v>1868</v>
      </c>
      <c r="B1869" s="3">
        <v>8563628</v>
      </c>
      <c r="C1869" s="3" t="s">
        <v>163</v>
      </c>
      <c r="D1869" s="23">
        <v>45414.736111111109</v>
      </c>
      <c r="E1869" s="23">
        <v>45416.512499999997</v>
      </c>
      <c r="F1869" s="1">
        <f t="shared" ca="1" si="182"/>
        <v>1.7763888888875954</v>
      </c>
      <c r="G1869" s="3" t="s">
        <v>164</v>
      </c>
      <c r="H1869" s="41" t="s">
        <v>165</v>
      </c>
      <c r="I1869" s="40" t="s">
        <v>8740</v>
      </c>
      <c r="J1869" s="5" t="s">
        <v>167</v>
      </c>
      <c r="K1869" s="3" t="s">
        <v>168</v>
      </c>
      <c r="L1869" s="9" t="s">
        <v>58</v>
      </c>
      <c r="M1869" s="3" t="s">
        <v>169</v>
      </c>
      <c r="N1869" s="3" t="s">
        <v>437</v>
      </c>
      <c r="O1869" s="3" t="s">
        <v>171</v>
      </c>
      <c r="P1869" s="3" t="s">
        <v>8741</v>
      </c>
      <c r="Q1869" s="4" t="s">
        <v>8742</v>
      </c>
      <c r="R1869" s="3" t="s">
        <v>174</v>
      </c>
      <c r="S1869" s="3" t="s">
        <v>175</v>
      </c>
      <c r="T1869" s="3" t="s">
        <v>146</v>
      </c>
      <c r="U1869" s="3" t="s">
        <v>8743</v>
      </c>
      <c r="V1869" s="22" t="str">
        <f t="shared" si="187"/>
        <v>RDFO; Hora de aviso: 17:40 02/05/2024; Solución: Actividades realizadas por claro enlace sube y se esta a la espera que claro confirme  detalles de la atencion ; Hora de solución: 12:18 04/05/2024; Causa: Falla en la Red FiOp</v>
      </c>
      <c r="W1869" s="4" t="s">
        <v>5602</v>
      </c>
      <c r="X1869" s="3"/>
      <c r="Y1869" s="3"/>
      <c r="Z1869" s="3" t="s">
        <v>69</v>
      </c>
      <c r="AA1869" s="3" t="s">
        <v>71</v>
      </c>
      <c r="AB1869" s="3">
        <v>0</v>
      </c>
      <c r="AC1869" s="3" t="s">
        <v>71</v>
      </c>
      <c r="AD1869" s="6">
        <v>1.0416666666666667</v>
      </c>
      <c r="AE1869" s="7"/>
      <c r="AF1869" s="7"/>
      <c r="AG1869" s="6">
        <f>Tabla4[[#This Row],[Tiempo Parada de Reloj]]+Tabla4[[#This Row],[Tiempo Autorizado por Telefonica (no Máximo)]]</f>
        <v>1.0416666666666667</v>
      </c>
      <c r="AH1869" s="7">
        <f t="shared" ca="1" si="184"/>
        <v>0.73472222222092864</v>
      </c>
      <c r="AI1869" s="8">
        <f t="shared" si="185"/>
        <v>25</v>
      </c>
      <c r="AJ1869" s="8">
        <f t="shared" ca="1" si="186"/>
        <v>17.633333333302289</v>
      </c>
      <c r="AK1869" s="3" t="s">
        <v>1349</v>
      </c>
      <c r="AL1869" s="3" t="s">
        <v>70</v>
      </c>
      <c r="AM1869" s="3" t="s">
        <v>119</v>
      </c>
      <c r="AN1869" s="3" t="s">
        <v>106</v>
      </c>
      <c r="AO1869" s="3"/>
      <c r="AP1869" s="3"/>
      <c r="AQ1869" s="23">
        <f ca="1">NOW()</f>
        <v>45503.69683483796</v>
      </c>
      <c r="AR1869" s="3"/>
      <c r="AS1869" s="23"/>
      <c r="AT1869" s="23"/>
      <c r="AU1869" s="3" t="s">
        <v>168</v>
      </c>
      <c r="AV1869" s="3" t="s">
        <v>69</v>
      </c>
      <c r="AW1869" s="3" t="s">
        <v>69</v>
      </c>
      <c r="AX1869" s="3" t="s">
        <v>69</v>
      </c>
      <c r="AY1869" s="3" t="s">
        <v>69</v>
      </c>
      <c r="AZ1869" s="8" t="str">
        <f>+CONCATENATE("Reportan apertura en el enlace ",Tabla4[[#This Row],[Enlace]]," en el ",Tabla4[[#This Row],[Distancia óptica]]," ocasionado por ",Tabla4[[#This Row],[Causa del daño]])</f>
        <v>Reportan apertura en el enlace Zulia - Sardinata  en el km 37,9 desde Zulia  ocasionado por Falla en la Red FiOp</v>
      </c>
      <c r="BA1869" s="8" t="str">
        <f>+CONCATENATE("Para dar solución al incidente ",Tabla4[[#This Row],[Solución]])</f>
        <v xml:space="preserve">Para dar solución al incidente Actividades realizadas por claro enlace sube y se esta a la espera que claro confirme  detalles de la atencion </v>
      </c>
      <c r="BB1869" s="3" t="str">
        <f>+_xlfn.CONCAT(Tabla4[[#This Row],[Causa Raiz]]," ",Tabla4[[#This Row],[Solución2]]," (",Tabla4[[#This Row],[Anillo]],"- Cabecera: ",Tabla4[[#This Row],[Cabecera]],"- Operador: ",Tabla4[[#This Row],[Operador]],")")</f>
        <v>Reportan apertura en el enlace Zulia - Sardinata  en el km 37,9 desde Zulia  ocasionado por Falla en la Red FiOp Para dar solución al incidente Actividades realizadas por claro enlace sube y se esta a la espera que claro confirme  detalles de la atencion  (NA- Cabecera: NA- Operador: Telmex - Claro)</v>
      </c>
    </row>
    <row r="1870" spans="1:54" s="2" customFormat="1" ht="213.75">
      <c r="A1870" s="38">
        <f t="shared" si="183"/>
        <v>1869</v>
      </c>
      <c r="B1870" s="3">
        <v>8563711</v>
      </c>
      <c r="C1870" s="3" t="s">
        <v>92</v>
      </c>
      <c r="D1870" s="23">
        <v>45414.739583333336</v>
      </c>
      <c r="E1870" s="23">
        <v>45415.826388888891</v>
      </c>
      <c r="F1870" s="1">
        <f t="shared" ca="1" si="182"/>
        <v>1.0868055555547471</v>
      </c>
      <c r="G1870" s="3" t="s">
        <v>55</v>
      </c>
      <c r="H1870" s="41"/>
      <c r="I1870" s="40"/>
      <c r="J1870" s="5" t="s">
        <v>56</v>
      </c>
      <c r="K1870" s="3" t="s">
        <v>77</v>
      </c>
      <c r="L1870" s="9" t="s">
        <v>58</v>
      </c>
      <c r="M1870" s="3" t="s">
        <v>373</v>
      </c>
      <c r="N1870" s="3" t="s">
        <v>374</v>
      </c>
      <c r="O1870" s="3" t="s">
        <v>375</v>
      </c>
      <c r="P1870" s="3" t="s">
        <v>8744</v>
      </c>
      <c r="Q1870" s="4" t="s">
        <v>8745</v>
      </c>
      <c r="R1870" s="3" t="s">
        <v>1828</v>
      </c>
      <c r="S1870" s="3" t="s">
        <v>249</v>
      </c>
      <c r="T1870" s="3" t="s">
        <v>176</v>
      </c>
      <c r="U1870" s="3" t="s">
        <v>8746</v>
      </c>
      <c r="V1870" s="22" t="str">
        <f t="shared" si="187"/>
        <v>RTNFO; Hora de aviso: 17:45 02/05/2024; Solución: Se realiza tendido de 300 mtrs de fibra de 36 Hilos y dos empalmes de 48 Hilos; Hora de solución: 19:50 03/05/2024; Causa: Intervención de Terceros. No Identificados</v>
      </c>
      <c r="W1870" s="4" t="s">
        <v>160</v>
      </c>
      <c r="X1870" s="3"/>
      <c r="Y1870" s="3"/>
      <c r="Z1870" s="3" t="s">
        <v>69</v>
      </c>
      <c r="AA1870" s="3" t="s">
        <v>70</v>
      </c>
      <c r="AB1870" s="3" t="s">
        <v>8747</v>
      </c>
      <c r="AC1870" s="3" t="s">
        <v>71</v>
      </c>
      <c r="AD1870" s="6">
        <v>4.8611111111111112E-2</v>
      </c>
      <c r="AE1870" s="7"/>
      <c r="AF1870" s="7"/>
      <c r="AG1870" s="6">
        <f>Tabla4[[#This Row],[Tiempo Parada de Reloj]]+Tabla4[[#This Row],[Tiempo Autorizado por Telefonica (no Máximo)]]</f>
        <v>4.8611111111111112E-2</v>
      </c>
      <c r="AH1870" s="7">
        <f t="shared" ca="1" si="184"/>
        <v>1.038194444443636</v>
      </c>
      <c r="AI1870" s="8">
        <f t="shared" si="185"/>
        <v>1.1666666666666667</v>
      </c>
      <c r="AJ1870" s="8">
        <f t="shared" ca="1" si="186"/>
        <v>24.916666666647263</v>
      </c>
      <c r="AK1870" s="3" t="s">
        <v>98</v>
      </c>
      <c r="AL1870" s="3" t="s">
        <v>70</v>
      </c>
      <c r="AM1870" s="3" t="s">
        <v>119</v>
      </c>
      <c r="AN1870" s="3" t="s">
        <v>87</v>
      </c>
      <c r="AO1870" s="3" t="s">
        <v>87</v>
      </c>
      <c r="AP1870" s="3" t="s">
        <v>87</v>
      </c>
      <c r="AQ1870" s="23">
        <v>45416.986805555556</v>
      </c>
      <c r="AR1870" s="3"/>
      <c r="AS1870" s="23"/>
      <c r="AT1870" s="23"/>
      <c r="AU1870" s="3" t="s">
        <v>1266</v>
      </c>
      <c r="AV1870" s="3" t="s">
        <v>8748</v>
      </c>
      <c r="AW1870" s="3" t="s">
        <v>76</v>
      </c>
      <c r="AX1870" s="3">
        <v>4.2533000000000003</v>
      </c>
      <c r="AY1870" s="3">
        <v>-73.826499999999996</v>
      </c>
      <c r="AZ1870" s="8" t="str">
        <f>+CONCATENATE("Reportan apertura en el enlace ",Tabla4[[#This Row],[Enlace]]," en el ",Tabla4[[#This Row],[Distancia óptica]]," ocasionado por ",Tabla4[[#This Row],[Causa del daño]])</f>
        <v>Reportan apertura en el enlace Bogotá - Villavicencio en el Km 40,4 desde Villavicencio ocasionado por Intervención de Terceros. No Identificados</v>
      </c>
      <c r="BA1870" s="8" t="str">
        <f>+CONCATENATE("Para dar solución al incidente ",Tabla4[[#This Row],[Solución]])</f>
        <v>Para dar solución al incidente Se realiza tendido de 300 mtrs de fibra de 36 Hilos y dos empalmes de 48 Hilos</v>
      </c>
      <c r="BB1870" s="3" t="str">
        <f>+_xlfn.CONCAT(Tabla4[[#This Row],[Causa Raiz]]," ",Tabla4[[#This Row],[Solución2]]," (",Tabla4[[#This Row],[Anillo]],"- Cabecera: ",Tabla4[[#This Row],[Cabecera]],"- Operador: ",Tabla4[[#This Row],[Operador]],")")</f>
        <v>Reportan apertura en el enlace Bogotá - Villavicencio en el Km 40,4 desde Villavicencio ocasionado por Intervención de Terceros. No Identificados Para dar solución al incidente Se realiza tendido de 300 mtrs de fibra de 36 Hilos y dos empalmes de 48 Hilos (Troncal- Cabecera: Porgreso- Operador: Colombia Telecomunicaciones)</v>
      </c>
    </row>
    <row r="1871" spans="1:54" s="2" customFormat="1" ht="213.75">
      <c r="A1871" s="38">
        <f t="shared" si="183"/>
        <v>1870</v>
      </c>
      <c r="B1871" s="3">
        <v>8564043</v>
      </c>
      <c r="C1871" s="3" t="s">
        <v>163</v>
      </c>
      <c r="D1871" s="23">
        <v>45414.854166666664</v>
      </c>
      <c r="E1871" s="23">
        <v>45415.079861111109</v>
      </c>
      <c r="F1871" s="1">
        <f t="shared" ca="1" si="182"/>
        <v>0.22569444444525288</v>
      </c>
      <c r="G1871" s="3" t="s">
        <v>55</v>
      </c>
      <c r="H1871" s="41"/>
      <c r="I1871" s="40"/>
      <c r="J1871" s="5" t="s">
        <v>56</v>
      </c>
      <c r="K1871" s="3" t="s">
        <v>138</v>
      </c>
      <c r="L1871" s="9" t="s">
        <v>58</v>
      </c>
      <c r="M1871" s="3" t="s">
        <v>139</v>
      </c>
      <c r="N1871" s="3" t="s">
        <v>140</v>
      </c>
      <c r="O1871" s="3" t="s">
        <v>4344</v>
      </c>
      <c r="P1871" s="3" t="s">
        <v>8749</v>
      </c>
      <c r="Q1871" s="4" t="s">
        <v>8750</v>
      </c>
      <c r="R1871" s="3" t="s">
        <v>725</v>
      </c>
      <c r="S1871" s="3" t="s">
        <v>145</v>
      </c>
      <c r="T1871" s="3" t="s">
        <v>66</v>
      </c>
      <c r="U1871" s="3" t="s">
        <v>8751</v>
      </c>
      <c r="V1871" s="22" t="str">
        <f t="shared" si="187"/>
        <v>RDFO; Hora de aviso: 20:30 02/05/2024; Solución: Para dar solucion se corrio reserva de un lado de 40 mts y del otro 20 y una caja de empalme de 24 hilos ; Hora de solución: 1:55 03/05/2024; Causa: Vandalismo</v>
      </c>
      <c r="W1871" s="4" t="s">
        <v>557</v>
      </c>
      <c r="X1871" s="3"/>
      <c r="Y1871" s="3"/>
      <c r="Z1871" s="3" t="s">
        <v>69</v>
      </c>
      <c r="AA1871" s="3" t="s">
        <v>71</v>
      </c>
      <c r="AB1871" s="3">
        <v>0</v>
      </c>
      <c r="AC1871" s="3" t="s">
        <v>71</v>
      </c>
      <c r="AD1871" s="6">
        <v>2.2222222222222223E-2</v>
      </c>
      <c r="AE1871" s="7"/>
      <c r="AF1871" s="7"/>
      <c r="AG1871" s="6">
        <f>Tabla4[[#This Row],[Tiempo Parada de Reloj]]+Tabla4[[#This Row],[Tiempo Autorizado por Telefonica (no Máximo)]]</f>
        <v>2.2222222222222223E-2</v>
      </c>
      <c r="AH1871" s="7">
        <f t="shared" ca="1" si="184"/>
        <v>0.20347222222303066</v>
      </c>
      <c r="AI1871" s="8">
        <f t="shared" si="185"/>
        <v>0.53333333333333333</v>
      </c>
      <c r="AJ1871" s="8">
        <f t="shared" ca="1" si="186"/>
        <v>4.883333333352736</v>
      </c>
      <c r="AK1871" s="3" t="s">
        <v>98</v>
      </c>
      <c r="AL1871" s="3" t="s">
        <v>70</v>
      </c>
      <c r="AM1871" s="3" t="s">
        <v>119</v>
      </c>
      <c r="AN1871" s="3" t="s">
        <v>87</v>
      </c>
      <c r="AO1871" s="3" t="s">
        <v>87</v>
      </c>
      <c r="AP1871" s="3" t="s">
        <v>87</v>
      </c>
      <c r="AQ1871" s="23">
        <v>45417.572222222225</v>
      </c>
      <c r="AR1871" s="3"/>
      <c r="AS1871" s="23"/>
      <c r="AT1871" s="23"/>
      <c r="AU1871" s="3" t="s">
        <v>481</v>
      </c>
      <c r="AV1871" s="3" t="s">
        <v>582</v>
      </c>
      <c r="AW1871" s="3" t="s">
        <v>370</v>
      </c>
      <c r="AX1871" s="3">
        <v>3.4184670000000001</v>
      </c>
      <c r="AY1871" s="3">
        <v>-76.545165999999995</v>
      </c>
      <c r="AZ1871" s="8" t="str">
        <f>+CONCATENATE("Reportan apertura en el enlace ",Tabla4[[#This Row],[Enlace]]," en el ",Tabla4[[#This Row],[Distancia óptica]]," ocasionado por ",Tabla4[[#This Row],[Causa del daño]])</f>
        <v>Reportan apertura en el enlace Cali Centro - Tequendama en el Km 0,166 desde Tequendama ocasionado por Vandalismo</v>
      </c>
      <c r="BA1871" s="8" t="str">
        <f>+CONCATENATE("Para dar solución al incidente ",Tabla4[[#This Row],[Solución]])</f>
        <v xml:space="preserve">Para dar solución al incidente Para dar solucion se corrio reserva de un lado de 40 mts y del otro 20 y una caja de empalme de 24 hilos </v>
      </c>
      <c r="BB1871" s="3" t="str">
        <f>+_xlfn.CONCAT(Tabla4[[#This Row],[Causa Raiz]]," ",Tabla4[[#This Row],[Solución2]]," (",Tabla4[[#This Row],[Anillo]],"- Cabecera: ",Tabla4[[#This Row],[Cabecera]],"- Operador: ",Tabla4[[#This Row],[Operador]],")")</f>
        <v>Reportan apertura en el enlace Cali Centro - Tequendama en el Km 0,166 desde Tequendama ocasionado por Vandalismo Para dar solución al incidente Para dar solucion se corrio reserva de un lado de 40 mts y del otro 20 y una caja de empalme de 24 hilos  (lineal- Cabecera: Tequendama- Operador: Colombia Telecomunicaciones)</v>
      </c>
    </row>
    <row r="1872" spans="1:54" s="2" customFormat="1" ht="256.5">
      <c r="A1872" s="38">
        <f t="shared" si="183"/>
        <v>1871</v>
      </c>
      <c r="B1872" s="3">
        <v>8564425</v>
      </c>
      <c r="C1872" s="3" t="s">
        <v>136</v>
      </c>
      <c r="D1872" s="23">
        <v>45414.979166666664</v>
      </c>
      <c r="E1872" s="23">
        <v>45415.291666666664</v>
      </c>
      <c r="F1872" s="1">
        <f t="shared" ca="1" si="182"/>
        <v>0.3125</v>
      </c>
      <c r="G1872" s="3" t="s">
        <v>55</v>
      </c>
      <c r="H1872" s="41"/>
      <c r="I1872" s="40"/>
      <c r="J1872" s="5" t="s">
        <v>137</v>
      </c>
      <c r="K1872" s="3" t="s">
        <v>138</v>
      </c>
      <c r="L1872" s="9" t="s">
        <v>78</v>
      </c>
      <c r="M1872" s="3" t="s">
        <v>139</v>
      </c>
      <c r="N1872" s="3" t="s">
        <v>140</v>
      </c>
      <c r="O1872" s="3" t="s">
        <v>8752</v>
      </c>
      <c r="P1872" s="3" t="s">
        <v>8753</v>
      </c>
      <c r="Q1872" s="4" t="s">
        <v>8754</v>
      </c>
      <c r="R1872" s="3" t="s">
        <v>725</v>
      </c>
      <c r="S1872" s="3" t="s">
        <v>145</v>
      </c>
      <c r="T1872" s="3" t="s">
        <v>66</v>
      </c>
      <c r="U1872" s="3" t="s">
        <v>8755</v>
      </c>
      <c r="V1872" s="22" t="str">
        <f t="shared" si="187"/>
        <v>RBHFO; Hora de aviso: 23:30 02/05/2024; Solución: se recupera 40 mts de reserva y se realizan dos empalme de 48 hilos, dos cables fueron cortados; Hora de solución: 7:00 03/05/2024; Causa: Vandalismo</v>
      </c>
      <c r="W1872" s="4" t="s">
        <v>557</v>
      </c>
      <c r="X1872" s="3"/>
      <c r="Y1872" s="3"/>
      <c r="Z1872" s="3" t="s">
        <v>69</v>
      </c>
      <c r="AA1872" s="3" t="s">
        <v>71</v>
      </c>
      <c r="AB1872" s="3">
        <v>0</v>
      </c>
      <c r="AC1872" s="3" t="s">
        <v>71</v>
      </c>
      <c r="AD1872" s="6">
        <v>0.10902777777777778</v>
      </c>
      <c r="AE1872" s="7"/>
      <c r="AF1872" s="7"/>
      <c r="AG1872" s="6">
        <f>Tabla4[[#This Row],[Tiempo Parada de Reloj]]+Tabla4[[#This Row],[Tiempo Autorizado por Telefonica (no Máximo)]]</f>
        <v>0.10902777777777778</v>
      </c>
      <c r="AH1872" s="7">
        <f t="shared" ca="1" si="184"/>
        <v>0.20347222222222222</v>
      </c>
      <c r="AI1872" s="8">
        <f t="shared" si="185"/>
        <v>2.6166666666666667</v>
      </c>
      <c r="AJ1872" s="8">
        <f t="shared" ca="1" si="186"/>
        <v>4.8833333333333329</v>
      </c>
      <c r="AK1872" s="3" t="s">
        <v>119</v>
      </c>
      <c r="AL1872" s="3" t="s">
        <v>70</v>
      </c>
      <c r="AM1872" s="3" t="s">
        <v>73</v>
      </c>
      <c r="AN1872" s="3" t="s">
        <v>73</v>
      </c>
      <c r="AO1872" s="3" t="s">
        <v>87</v>
      </c>
      <c r="AP1872" s="3" t="s">
        <v>87</v>
      </c>
      <c r="AQ1872" s="23">
        <v>45417.606944444444</v>
      </c>
      <c r="AR1872" s="3"/>
      <c r="AS1872" s="23"/>
      <c r="AT1872" s="23"/>
      <c r="AU1872" s="3" t="s">
        <v>1040</v>
      </c>
      <c r="AV1872" s="3" t="s">
        <v>7718</v>
      </c>
      <c r="AW1872" s="3" t="s">
        <v>6460</v>
      </c>
      <c r="AX1872" s="3">
        <v>3.3430800000000001</v>
      </c>
      <c r="AY1872" s="3">
        <v>-76.525599999999997</v>
      </c>
      <c r="AZ1872" s="8" t="str">
        <f>+CONCATENATE("Reportan apertura en el enlace ",Tabla4[[#This Row],[Enlace]]," en el ",Tabla4[[#This Row],[Distancia óptica]]," ocasionado por ",Tabla4[[#This Row],[Causa del daño]])</f>
        <v>Reportan apertura en el enlace Mov. Mackrocaney - Mov. Jamundi centro en el Km 15,8 desde Mov. Mackrocaney  ocasionado por Vandalismo</v>
      </c>
      <c r="BA1872" s="8" t="str">
        <f>+CONCATENATE("Para dar solución al incidente ",Tabla4[[#This Row],[Solución]])</f>
        <v>Para dar solución al incidente se recupera 40 mts de reserva y se realizan dos empalme de 48 hilos, dos cables fueron cortados</v>
      </c>
      <c r="BB1872" s="3" t="str">
        <f>+_xlfn.CONCAT(Tabla4[[#This Row],[Causa Raiz]]," ",Tabla4[[#This Row],[Solución2]]," (",Tabla4[[#This Row],[Anillo]],"- Cabecera: ",Tabla4[[#This Row],[Cabecera]],"- Operador: ",Tabla4[[#This Row],[Operador]],")")</f>
        <v>Reportan apertura en el enlace Mov. Mackrocaney - Mov. Jamundi centro en el Km 15,8 desde Mov. Mackrocaney  ocasionado por Vandalismo Para dar solución al incidente se recupera 40 mts de reserva y se realizan dos empalme de 48 hilos, dos cables fueron cortados (ANILLO NUEVO MAKRO - Cabecera: MACROKANEY- Operador: Infraco)</v>
      </c>
    </row>
    <row r="1873" spans="1:54" s="2" customFormat="1" ht="199.5">
      <c r="A1873" s="38">
        <f t="shared" si="183"/>
        <v>1872</v>
      </c>
      <c r="B1873" s="3">
        <v>8564900</v>
      </c>
      <c r="C1873" s="3" t="s">
        <v>92</v>
      </c>
      <c r="D1873" s="23">
        <v>45415.166666666664</v>
      </c>
      <c r="E1873" s="23">
        <v>45415.638888888891</v>
      </c>
      <c r="F1873" s="1">
        <f t="shared" ca="1" si="182"/>
        <v>0.47222222222626442</v>
      </c>
      <c r="G1873" s="3" t="s">
        <v>55</v>
      </c>
      <c r="H1873" s="41"/>
      <c r="I1873" s="40"/>
      <c r="J1873" s="5" t="s">
        <v>56</v>
      </c>
      <c r="K1873" s="3" t="s">
        <v>77</v>
      </c>
      <c r="L1873" s="9" t="s">
        <v>58</v>
      </c>
      <c r="M1873" s="3" t="s">
        <v>79</v>
      </c>
      <c r="N1873" s="3" t="s">
        <v>244</v>
      </c>
      <c r="O1873" s="3" t="s">
        <v>94</v>
      </c>
      <c r="P1873" s="3" t="s">
        <v>8756</v>
      </c>
      <c r="Q1873" s="4" t="s">
        <v>8757</v>
      </c>
      <c r="R1873" s="3" t="s">
        <v>248</v>
      </c>
      <c r="S1873" s="3" t="s">
        <v>249</v>
      </c>
      <c r="T1873" s="3" t="s">
        <v>176</v>
      </c>
      <c r="U1873" s="3" t="s">
        <v>8758</v>
      </c>
      <c r="V1873" s="22" t="str">
        <f t="shared" si="187"/>
        <v>RTNFO; Hora de aviso: 4:00 03/05/2024; Solución: Recuperacion de 12 mts de Fo y un empalme de 48 hilos; Hora de solución: 15:20 03/05/2024; Causa: Intervención de Terceros. No Identificados</v>
      </c>
      <c r="W1873" s="4" t="s">
        <v>1775</v>
      </c>
      <c r="X1873" s="3"/>
      <c r="Y1873" s="3"/>
      <c r="Z1873" s="3" t="s">
        <v>69</v>
      </c>
      <c r="AA1873" s="3" t="s">
        <v>71</v>
      </c>
      <c r="AB1873" s="3">
        <v>0</v>
      </c>
      <c r="AC1873" s="3" t="s">
        <v>71</v>
      </c>
      <c r="AD1873" s="6">
        <v>0</v>
      </c>
      <c r="AE1873" s="7"/>
      <c r="AF1873" s="7"/>
      <c r="AG1873" s="6">
        <f>Tabla4[[#This Row],[Tiempo Parada de Reloj]]+Tabla4[[#This Row],[Tiempo Autorizado por Telefonica (no Máximo)]]</f>
        <v>0</v>
      </c>
      <c r="AH1873" s="7">
        <f t="shared" ca="1" si="184"/>
        <v>0.47222222222626442</v>
      </c>
      <c r="AI1873" s="8">
        <f t="shared" si="185"/>
        <v>0</v>
      </c>
      <c r="AJ1873" s="8">
        <f t="shared" ca="1" si="186"/>
        <v>11.333333333430346</v>
      </c>
      <c r="AK1873" s="3" t="s">
        <v>87</v>
      </c>
      <c r="AL1873" s="3" t="s">
        <v>70</v>
      </c>
      <c r="AM1873" s="3" t="s">
        <v>73</v>
      </c>
      <c r="AN1873" s="3" t="s">
        <v>120</v>
      </c>
      <c r="AO1873" s="3" t="s">
        <v>87</v>
      </c>
      <c r="AP1873" s="3" t="s">
        <v>87</v>
      </c>
      <c r="AQ1873" s="23">
        <v>45417.92291666667</v>
      </c>
      <c r="AR1873" s="3"/>
      <c r="AS1873" s="23"/>
      <c r="AT1873" s="23"/>
      <c r="AU1873" s="3" t="s">
        <v>89</v>
      </c>
      <c r="AV1873" s="3" t="s">
        <v>430</v>
      </c>
      <c r="AW1873" s="3" t="s">
        <v>76</v>
      </c>
      <c r="AX1873" s="3">
        <v>4.4851999999999999</v>
      </c>
      <c r="AY1873" s="3">
        <v>-74.3733</v>
      </c>
      <c r="AZ1873" s="8" t="str">
        <f>+CONCATENATE("Reportan apertura en el enlace ",Tabla4[[#This Row],[Enlace]]," en el ",Tabla4[[#This Row],[Distancia óptica]]," ocasionado por ",Tabla4[[#This Row],[Causa del daño]])</f>
        <v>Reportan apertura en el enlace Bogotá - Fusagasugá en el Km 27 desde Fusagasuga ocasionado por Intervención de Terceros. No Identificados</v>
      </c>
      <c r="BA1873" s="8" t="str">
        <f>+CONCATENATE("Para dar solución al incidente ",Tabla4[[#This Row],[Solución]])</f>
        <v>Para dar solución al incidente Recuperacion de 12 mts de Fo y un empalme de 48 hilos</v>
      </c>
      <c r="BB1873" s="3" t="str">
        <f>+_xlfn.CONCAT(Tabla4[[#This Row],[Causa Raiz]]," ",Tabla4[[#This Row],[Solución2]]," (",Tabla4[[#This Row],[Anillo]],"- Cabecera: ",Tabla4[[#This Row],[Cabecera]],"- Operador: ",Tabla4[[#This Row],[Operador]],")")</f>
        <v>Reportan apertura en el enlace Bogotá - Fusagasugá en el Km 27 desde Fusagasuga ocasionado por Intervención de Terceros. No Identificados Para dar solución al incidente Recuperacion de 12 mts de Fo y un empalme de 48 hilos (Troncal- Cabecera: Fusagasuga- Operador: Colombia Telecomunicaciones)</v>
      </c>
    </row>
    <row r="1874" spans="1:54" s="2" customFormat="1" ht="171">
      <c r="A1874" s="38">
        <f t="shared" si="183"/>
        <v>1873</v>
      </c>
      <c r="B1874" s="3">
        <v>8564922</v>
      </c>
      <c r="C1874" s="3" t="s">
        <v>163</v>
      </c>
      <c r="D1874" s="23">
        <v>45415.173611111109</v>
      </c>
      <c r="E1874" s="23">
        <v>45415.611111111109</v>
      </c>
      <c r="F1874" s="1">
        <f t="shared" ref="F1874:F1933" ca="1" si="188">IF(ISBLANK(E1874),IF(ISBLANK(D1874),0,NOW()-D1874),E1874-D1874)</f>
        <v>0.4375</v>
      </c>
      <c r="G1874" s="3" t="s">
        <v>55</v>
      </c>
      <c r="H1874" s="41"/>
      <c r="I1874" s="40"/>
      <c r="J1874" s="5" t="s">
        <v>56</v>
      </c>
      <c r="K1874" s="3" t="s">
        <v>203</v>
      </c>
      <c r="L1874" s="9" t="s">
        <v>58</v>
      </c>
      <c r="M1874" s="3" t="s">
        <v>169</v>
      </c>
      <c r="N1874" s="3" t="s">
        <v>437</v>
      </c>
      <c r="O1874" s="3" t="s">
        <v>5024</v>
      </c>
      <c r="P1874" s="3" t="s">
        <v>8759</v>
      </c>
      <c r="Q1874" s="4" t="s">
        <v>8760</v>
      </c>
      <c r="R1874" s="3" t="s">
        <v>174</v>
      </c>
      <c r="S1874" s="3" t="s">
        <v>210</v>
      </c>
      <c r="T1874" s="3" t="s">
        <v>513</v>
      </c>
      <c r="U1874" s="3" t="s">
        <v>4783</v>
      </c>
      <c r="V1874" s="22" t="str">
        <f t="shared" si="187"/>
        <v>RDFO; Hora de aviso: 4:10 03/05/2024; Solución: Migracion de hilos entre nodos; Hora de solución: 14:40 03/05/2024; Causa: Desastre Natural</v>
      </c>
      <c r="W1874" s="4" t="s">
        <v>8761</v>
      </c>
      <c r="X1874" s="3" t="s">
        <v>8762</v>
      </c>
      <c r="Y1874" s="3" t="s">
        <v>8763</v>
      </c>
      <c r="Z1874" s="3" t="s">
        <v>119</v>
      </c>
      <c r="AA1874" s="3" t="s">
        <v>70</v>
      </c>
      <c r="AB1874" s="3">
        <v>0</v>
      </c>
      <c r="AC1874" s="3" t="s">
        <v>70</v>
      </c>
      <c r="AD1874" s="6">
        <v>0.26111111111111113</v>
      </c>
      <c r="AE1874" s="7"/>
      <c r="AF1874" s="7"/>
      <c r="AG1874" s="6">
        <f>Tabla4[[#This Row],[Tiempo Parada de Reloj]]+Tabla4[[#This Row],[Tiempo Autorizado por Telefonica (no Máximo)]]</f>
        <v>0.26111111111111113</v>
      </c>
      <c r="AH1874" s="7">
        <f t="shared" ca="1" si="184"/>
        <v>0.17638888888888887</v>
      </c>
      <c r="AI1874" s="8">
        <f t="shared" si="185"/>
        <v>6.2666666666666675</v>
      </c>
      <c r="AJ1874" s="8">
        <f t="shared" ca="1" si="186"/>
        <v>4.2333333333333325</v>
      </c>
      <c r="AK1874" s="3" t="s">
        <v>119</v>
      </c>
      <c r="AL1874" s="3" t="s">
        <v>70</v>
      </c>
      <c r="AM1874" s="3" t="s">
        <v>73</v>
      </c>
      <c r="AN1874" s="3" t="s">
        <v>120</v>
      </c>
      <c r="AO1874" s="3" t="s">
        <v>119</v>
      </c>
      <c r="AP1874" s="3" t="s">
        <v>120</v>
      </c>
      <c r="AQ1874" s="23">
        <v>45419.602777777778</v>
      </c>
      <c r="AR1874" s="3"/>
      <c r="AS1874" s="23"/>
      <c r="AT1874" s="23"/>
      <c r="AU1874" s="3" t="s">
        <v>192</v>
      </c>
      <c r="AV1874" s="3" t="s">
        <v>2188</v>
      </c>
      <c r="AW1874" s="3" t="s">
        <v>76</v>
      </c>
      <c r="AX1874" s="3">
        <v>7.8677619999999999</v>
      </c>
      <c r="AY1874" s="3">
        <v>-72.499779000000004</v>
      </c>
      <c r="AZ1874" s="8" t="str">
        <f>+CONCATENATE("Reportan apertura en el enlace ",Tabla4[[#This Row],[Enlace]]," en el ",Tabla4[[#This Row],[Distancia óptica]]," ocasionado por ",Tabla4[[#This Row],[Causa del daño]])</f>
        <v>Reportan apertura en el enlace Cúcuta - Pamplona en el Km 5,5 desde Av 0 ocasionado por Desastre Natural</v>
      </c>
      <c r="BA1874" s="8" t="str">
        <f>+CONCATENATE("Para dar solución al incidente ",Tabla4[[#This Row],[Solución]])</f>
        <v>Para dar solución al incidente Migracion de hilos entre nodos</v>
      </c>
      <c r="BB1874" s="3" t="str">
        <f>+_xlfn.CONCAT(Tabla4[[#This Row],[Causa Raiz]]," ",Tabla4[[#This Row],[Solución2]]," (",Tabla4[[#This Row],[Anillo]],"- Cabecera: ",Tabla4[[#This Row],[Cabecera]],"- Operador: ",Tabla4[[#This Row],[Operador]],")")</f>
        <v>Reportan apertura en el enlace Cúcuta - Pamplona en el Km 5,5 desde Av 0 ocasionado por Desastre Natural Para dar solución al incidente Migracion de hilos entre nodos (Troncal- Cabecera: Av Cero- Operador: Colombia Telecomunicaciones)</v>
      </c>
    </row>
    <row r="1875" spans="1:54" s="2" customFormat="1" ht="171">
      <c r="A1875" s="38">
        <f t="shared" si="183"/>
        <v>1874</v>
      </c>
      <c r="B1875" s="3">
        <v>8564935</v>
      </c>
      <c r="C1875" s="3" t="s">
        <v>163</v>
      </c>
      <c r="D1875" s="23">
        <v>45415.173611111109</v>
      </c>
      <c r="E1875" s="23">
        <v>45415.40625</v>
      </c>
      <c r="F1875" s="1">
        <f t="shared" ca="1" si="188"/>
        <v>0.23263888889050577</v>
      </c>
      <c r="G1875" s="3" t="s">
        <v>55</v>
      </c>
      <c r="H1875" s="41"/>
      <c r="I1875" s="40"/>
      <c r="J1875" s="5" t="s">
        <v>56</v>
      </c>
      <c r="K1875" s="3" t="s">
        <v>77</v>
      </c>
      <c r="L1875" s="9" t="s">
        <v>58</v>
      </c>
      <c r="M1875" s="3" t="s">
        <v>838</v>
      </c>
      <c r="N1875" s="3" t="s">
        <v>839</v>
      </c>
      <c r="O1875" s="3" t="s">
        <v>2899</v>
      </c>
      <c r="P1875" s="3" t="s">
        <v>8764</v>
      </c>
      <c r="Q1875" s="4" t="s">
        <v>8765</v>
      </c>
      <c r="R1875" s="3" t="s">
        <v>400</v>
      </c>
      <c r="S1875" s="3" t="s">
        <v>249</v>
      </c>
      <c r="T1875" s="3" t="s">
        <v>146</v>
      </c>
      <c r="U1875" s="3" t="s">
        <v>8766</v>
      </c>
      <c r="V1875" s="22" t="str">
        <f t="shared" si="187"/>
        <v>RDFO; Hora de aviso: 4:10 03/05/2024; Solución: Se realiza migracion del hilo entre nodos; Hora de solución: 9:45 03/05/2024; Causa: Falla en la Red FiOp</v>
      </c>
      <c r="W1875" s="4" t="s">
        <v>160</v>
      </c>
      <c r="X1875" s="3"/>
      <c r="Y1875" s="3"/>
      <c r="Z1875" s="3" t="s">
        <v>69</v>
      </c>
      <c r="AA1875" s="3" t="s">
        <v>71</v>
      </c>
      <c r="AB1875" s="3">
        <v>0</v>
      </c>
      <c r="AC1875" s="3" t="s">
        <v>70</v>
      </c>
      <c r="AD1875" s="6">
        <v>3.125E-2</v>
      </c>
      <c r="AE1875" s="7"/>
      <c r="AF1875" s="7"/>
      <c r="AG1875" s="6">
        <f>Tabla4[[#This Row],[Tiempo Parada de Reloj]]+Tabla4[[#This Row],[Tiempo Autorizado por Telefonica (no Máximo)]]</f>
        <v>3.125E-2</v>
      </c>
      <c r="AH1875" s="7">
        <f t="shared" ca="1" si="184"/>
        <v>0.20138888889050577</v>
      </c>
      <c r="AI1875" s="8">
        <f t="shared" si="185"/>
        <v>0.75</v>
      </c>
      <c r="AJ1875" s="8">
        <f t="shared" ca="1" si="186"/>
        <v>4.8333333333721384</v>
      </c>
      <c r="AK1875" s="3" t="s">
        <v>119</v>
      </c>
      <c r="AL1875" s="3" t="s">
        <v>70</v>
      </c>
      <c r="AM1875" s="3" t="s">
        <v>73</v>
      </c>
      <c r="AN1875" s="3" t="s">
        <v>73</v>
      </c>
      <c r="AO1875" s="3" t="s">
        <v>87</v>
      </c>
      <c r="AP1875" s="3" t="s">
        <v>87</v>
      </c>
      <c r="AQ1875" s="23">
        <v>45416.467361111114</v>
      </c>
      <c r="AR1875" s="3"/>
      <c r="AS1875" s="23"/>
      <c r="AT1875" s="23"/>
      <c r="AU1875" s="3" t="s">
        <v>862</v>
      </c>
      <c r="AV1875" s="3" t="s">
        <v>7480</v>
      </c>
      <c r="AW1875" s="3" t="s">
        <v>135</v>
      </c>
      <c r="AX1875" s="3">
        <v>4.8333300000000001</v>
      </c>
      <c r="AY1875" s="3">
        <v>-75.679699999999997</v>
      </c>
      <c r="AZ1875" s="8" t="str">
        <f>+CONCATENATE("Reportan apertura en el enlace ",Tabla4[[#This Row],[Enlace]]," en el ",Tabla4[[#This Row],[Distancia óptica]]," ocasionado por ",Tabla4[[#This Row],[Causa del daño]])</f>
        <v>Reportan apertura en el enlace Pereira - La Cruz en el Km 0,926 desde dos quebradas ocasionado por Falla en la Red FiOp</v>
      </c>
      <c r="BA1875" s="8" t="str">
        <f>+CONCATENATE("Para dar solución al incidente ",Tabla4[[#This Row],[Solución]])</f>
        <v>Para dar solución al incidente Se realiza migracion del hilo entre nodos</v>
      </c>
      <c r="BB1875" s="3" t="str">
        <f>+_xlfn.CONCAT(Tabla4[[#This Row],[Causa Raiz]]," ",Tabla4[[#This Row],[Solución2]]," (",Tabla4[[#This Row],[Anillo]],"- Cabecera: ",Tabla4[[#This Row],[Cabecera]],"- Operador: ",Tabla4[[#This Row],[Operador]],")")</f>
        <v>Reportan apertura en el enlace Pereira - La Cruz en el Km 0,926 desde dos quebradas ocasionado por Falla en la Red FiOp Para dar solución al incidente Se realiza migracion del hilo entre nodos (Lineal- Cabecera: Pereira centro- Operador: Colombia Telecomunicaciones)</v>
      </c>
    </row>
    <row r="1876" spans="1:54" s="2" customFormat="1" ht="242.25">
      <c r="A1876" s="38">
        <f t="shared" si="183"/>
        <v>1875</v>
      </c>
      <c r="B1876" s="3">
        <v>8564880</v>
      </c>
      <c r="C1876" s="3" t="s">
        <v>54</v>
      </c>
      <c r="D1876" s="23">
        <v>45415.277777777781</v>
      </c>
      <c r="E1876" s="23">
        <v>45415.409722222219</v>
      </c>
      <c r="F1876" s="1">
        <f t="shared" ca="1" si="188"/>
        <v>0.13194444443797693</v>
      </c>
      <c r="G1876" s="3" t="s">
        <v>55</v>
      </c>
      <c r="H1876" s="41"/>
      <c r="I1876" s="40"/>
      <c r="J1876" s="5" t="s">
        <v>56</v>
      </c>
      <c r="K1876" s="3" t="s">
        <v>57</v>
      </c>
      <c r="L1876" s="9" t="s">
        <v>58</v>
      </c>
      <c r="M1876" s="3" t="s">
        <v>59</v>
      </c>
      <c r="N1876" s="3" t="s">
        <v>60</v>
      </c>
      <c r="O1876" s="3" t="s">
        <v>8767</v>
      </c>
      <c r="P1876" s="3" t="s">
        <v>8768</v>
      </c>
      <c r="Q1876" s="4" t="s">
        <v>8769</v>
      </c>
      <c r="R1876" s="3" t="s">
        <v>947</v>
      </c>
      <c r="S1876" s="3" t="s">
        <v>65</v>
      </c>
      <c r="T1876" s="3" t="s">
        <v>176</v>
      </c>
      <c r="U1876" s="3" t="s">
        <v>8770</v>
      </c>
      <c r="V1876" s="22" t="str">
        <f t="shared" si="187"/>
        <v>RLFO; Hora de aviso: 6:40 03/05/2024; Solución: Se realiza tendido de 100 mts de fibra y se realiza dos empalmes de 24 Hilos, uno nuevo y uno que estaba en sitio; Hora de solución: 9:50 03/05/2024; Causa: Intervención de Terceros. No Identificados</v>
      </c>
      <c r="W1876" s="4" t="s">
        <v>949</v>
      </c>
      <c r="X1876" s="3"/>
      <c r="Y1876" s="3"/>
      <c r="Z1876" s="3" t="s">
        <v>69</v>
      </c>
      <c r="AA1876" s="3" t="s">
        <v>70</v>
      </c>
      <c r="AB1876" s="3">
        <v>8564880</v>
      </c>
      <c r="AC1876" s="3" t="s">
        <v>71</v>
      </c>
      <c r="AD1876" s="6">
        <v>0</v>
      </c>
      <c r="AE1876" s="7"/>
      <c r="AF1876" s="7"/>
      <c r="AG1876" s="6">
        <f>Tabla4[[#This Row],[Tiempo Parada de Reloj]]+Tabla4[[#This Row],[Tiempo Autorizado por Telefonica (no Máximo)]]</f>
        <v>0</v>
      </c>
      <c r="AH1876" s="7">
        <f t="shared" ca="1" si="184"/>
        <v>0.13194444443797693</v>
      </c>
      <c r="AI1876" s="8">
        <f t="shared" si="185"/>
        <v>0</v>
      </c>
      <c r="AJ1876" s="8">
        <f t="shared" ca="1" si="186"/>
        <v>3.1666666665114462</v>
      </c>
      <c r="AK1876" s="3" t="s">
        <v>8652</v>
      </c>
      <c r="AL1876" s="3" t="s">
        <v>71</v>
      </c>
      <c r="AM1876" s="3" t="s">
        <v>69</v>
      </c>
      <c r="AN1876" s="3" t="s">
        <v>73</v>
      </c>
      <c r="AO1876" s="3" t="s">
        <v>87</v>
      </c>
      <c r="AP1876" s="3" t="s">
        <v>87</v>
      </c>
      <c r="AQ1876" s="23">
        <v>45416.482638888891</v>
      </c>
      <c r="AR1876" s="3"/>
      <c r="AS1876" s="23"/>
      <c r="AT1876" s="23"/>
      <c r="AU1876" s="3" t="s">
        <v>100</v>
      </c>
      <c r="AV1876" s="3" t="s">
        <v>2352</v>
      </c>
      <c r="AW1876" s="3" t="s">
        <v>1311</v>
      </c>
      <c r="AX1876" s="3">
        <v>4.6844999999999999</v>
      </c>
      <c r="AY1876" s="3">
        <v>-74.151499999999999</v>
      </c>
      <c r="AZ1876" s="8" t="str">
        <f>+CONCATENATE("Reportan apertura en el enlace ",Tabla4[[#This Row],[Enlace]]," en el ",Tabla4[[#This Row],[Distancia óptica]]," ocasionado por ",Tabla4[[#This Row],[Causa del daño]])</f>
        <v>Reportan apertura en el enlace Marval Nueva Castilla I - Salitre en el Km 0,3 desde Marval Nueva Castilla ocasionado por Intervención de Terceros. No Identificados</v>
      </c>
      <c r="BA1876" s="8" t="str">
        <f>+CONCATENATE("Para dar solución al incidente ",Tabla4[[#This Row],[Solución]])</f>
        <v>Para dar solución al incidente Se realiza tendido de 100 mts de fibra y se realiza dos empalmes de 24 Hilos, uno nuevo y uno que estaba en sitio</v>
      </c>
      <c r="BB1876" s="3" t="str">
        <f>+_xlfn.CONCAT(Tabla4[[#This Row],[Causa Raiz]]," ",Tabla4[[#This Row],[Solución2]]," (",Tabla4[[#This Row],[Anillo]],"- Cabecera: ",Tabla4[[#This Row],[Cabecera]],"- Operador: ",Tabla4[[#This Row],[Operador]],")")</f>
        <v>Reportan apertura en el enlace Marval Nueva Castilla I - Salitre en el Km 0,3 desde Marval Nueva Castilla ocasionado por Intervención de Terceros. No Identificados Para dar solución al incidente Se realiza tendido de 100 mts de fibra y se realiza dos empalmes de 24 Hilos, uno nuevo y uno que estaba en sitio (UK- Cabecera: SALITRE- Operador: Colombia Telecomunicaciones)</v>
      </c>
    </row>
    <row r="1877" spans="1:54" s="2" customFormat="1" ht="171">
      <c r="A1877" s="38">
        <f t="shared" si="183"/>
        <v>1876</v>
      </c>
      <c r="B1877" s="3">
        <v>8565182</v>
      </c>
      <c r="C1877" s="3" t="s">
        <v>92</v>
      </c>
      <c r="D1877" s="23">
        <v>45415.291666666664</v>
      </c>
      <c r="E1877" s="23">
        <v>45415.293055555558</v>
      </c>
      <c r="F1877" s="1">
        <f t="shared" ca="1" si="188"/>
        <v>1.3888888934161514E-3</v>
      </c>
      <c r="G1877" s="3" t="s">
        <v>55</v>
      </c>
      <c r="H1877" s="41"/>
      <c r="I1877" s="40"/>
      <c r="J1877" s="5" t="s">
        <v>56</v>
      </c>
      <c r="K1877" s="3" t="s">
        <v>77</v>
      </c>
      <c r="L1877" s="9" t="s">
        <v>58</v>
      </c>
      <c r="M1877" s="3" t="s">
        <v>283</v>
      </c>
      <c r="N1877" s="3" t="s">
        <v>284</v>
      </c>
      <c r="O1877" s="3" t="s">
        <v>895</v>
      </c>
      <c r="P1877" s="3" t="s">
        <v>325</v>
      </c>
      <c r="Q1877" s="4" t="s">
        <v>8771</v>
      </c>
      <c r="R1877" s="3" t="s">
        <v>400</v>
      </c>
      <c r="S1877" s="3" t="s">
        <v>289</v>
      </c>
      <c r="T1877" s="3" t="s">
        <v>104</v>
      </c>
      <c r="U1877" s="3" t="s">
        <v>8772</v>
      </c>
      <c r="V1877" s="22" t="str">
        <f t="shared" si="187"/>
        <v>RTNFO; Hora de aviso: 7:00 03/05/2024; Solución: Hilos de claro aun en implementación pendientes varios puntos se lleva atención por MP; Hora de solución: 7:02 03/05/2024; Causa: Visita Fallida</v>
      </c>
      <c r="W1877" s="4" t="s">
        <v>160</v>
      </c>
      <c r="X1877" s="3"/>
      <c r="Y1877" s="3"/>
      <c r="Z1877" s="3" t="s">
        <v>69</v>
      </c>
      <c r="AA1877" s="3" t="s">
        <v>71</v>
      </c>
      <c r="AB1877" s="3">
        <v>0</v>
      </c>
      <c r="AC1877" s="3" t="s">
        <v>71</v>
      </c>
      <c r="AD1877" s="6">
        <v>0</v>
      </c>
      <c r="AE1877" s="7"/>
      <c r="AF1877" s="7"/>
      <c r="AG1877" s="6">
        <f>Tabla4[[#This Row],[Tiempo Parada de Reloj]]+Tabla4[[#This Row],[Tiempo Autorizado por Telefonica (no Máximo)]]</f>
        <v>0</v>
      </c>
      <c r="AH1877" s="7">
        <f t="shared" ca="1" si="184"/>
        <v>1.3888888934161514E-3</v>
      </c>
      <c r="AI1877" s="8">
        <f t="shared" si="185"/>
        <v>0</v>
      </c>
      <c r="AJ1877" s="8">
        <f t="shared" ca="1" si="186"/>
        <v>3.3333333441987634E-2</v>
      </c>
      <c r="AK1877" s="3" t="s">
        <v>8652</v>
      </c>
      <c r="AL1877" s="3" t="s">
        <v>71</v>
      </c>
      <c r="AM1877" s="3" t="s">
        <v>69</v>
      </c>
      <c r="AN1877" s="3" t="s">
        <v>73</v>
      </c>
      <c r="AO1877" s="3" t="s">
        <v>73</v>
      </c>
      <c r="AP1877" s="3" t="s">
        <v>73</v>
      </c>
      <c r="AQ1877" s="23">
        <v>45415.472222222219</v>
      </c>
      <c r="AR1877" s="66"/>
      <c r="AS1877" s="23"/>
      <c r="AT1877" s="23"/>
      <c r="AU1877" s="3" t="s">
        <v>404</v>
      </c>
      <c r="AV1877" s="3" t="s">
        <v>69</v>
      </c>
      <c r="AW1877" s="3" t="s">
        <v>69</v>
      </c>
      <c r="AX1877" s="3" t="s">
        <v>69</v>
      </c>
      <c r="AY1877" s="3" t="s">
        <v>69</v>
      </c>
      <c r="AZ1877" s="8" t="str">
        <f>+CONCATENATE("Reportan apertura en el enlace ",Tabla4[[#This Row],[Enlace]]," en el ",Tabla4[[#This Row],[Distancia óptica]]," ocasionado por ",Tabla4[[#This Row],[Causa del daño]])</f>
        <v>Reportan apertura en el enlace Armenia - Ibagué en el Km 0 ocasionado por Visita Fallida</v>
      </c>
      <c r="BA1877" s="8" t="str">
        <f>+CONCATENATE("Para dar solución al incidente ",Tabla4[[#This Row],[Solución]])</f>
        <v>Para dar solución al incidente Hilos de claro aun en implementación pendientes varios puntos se lleva atención por MP</v>
      </c>
      <c r="BB1877" s="3" t="str">
        <f>+_xlfn.CONCAT(Tabla4[[#This Row],[Causa Raiz]]," ",Tabla4[[#This Row],[Solución2]]," (",Tabla4[[#This Row],[Anillo]],"- Cabecera: ",Tabla4[[#This Row],[Cabecera]],"- Operador: ",Tabla4[[#This Row],[Operador]],")")</f>
        <v>Reportan apertura en el enlace Armenia - Ibagué en el Km 0 ocasionado por Visita Fallida Para dar solución al incidente Hilos de claro aun en implementación pendientes varios puntos se lleva atención por MP (NA- Cabecera: NA- Operador: Colombia Telecomunicaciones)</v>
      </c>
    </row>
    <row r="1878" spans="1:54" s="2" customFormat="1" ht="185.25">
      <c r="A1878" s="38">
        <f t="shared" si="183"/>
        <v>1877</v>
      </c>
      <c r="B1878" s="3">
        <v>8565237</v>
      </c>
      <c r="C1878" s="3" t="s">
        <v>54</v>
      </c>
      <c r="D1878" s="23">
        <v>45415.291666666664</v>
      </c>
      <c r="E1878" s="23">
        <v>45416.625</v>
      </c>
      <c r="F1878" s="1">
        <f t="shared" ca="1" si="188"/>
        <v>1.3333333333357587</v>
      </c>
      <c r="G1878" s="3" t="s">
        <v>55</v>
      </c>
      <c r="H1878" s="41"/>
      <c r="I1878" s="40"/>
      <c r="J1878" s="5" t="s">
        <v>137</v>
      </c>
      <c r="K1878" s="3" t="s">
        <v>77</v>
      </c>
      <c r="L1878" s="9" t="s">
        <v>78</v>
      </c>
      <c r="M1878" s="3" t="s">
        <v>373</v>
      </c>
      <c r="N1878" s="3" t="s">
        <v>374</v>
      </c>
      <c r="O1878" s="3" t="s">
        <v>8773</v>
      </c>
      <c r="P1878" s="3" t="s">
        <v>8016</v>
      </c>
      <c r="Q1878" s="4" t="s">
        <v>8774</v>
      </c>
      <c r="R1878" s="3" t="s">
        <v>1828</v>
      </c>
      <c r="S1878" s="3" t="s">
        <v>249</v>
      </c>
      <c r="T1878" s="3" t="s">
        <v>66</v>
      </c>
      <c r="U1878" s="3" t="s">
        <v>8775</v>
      </c>
      <c r="V1878" s="22" t="str">
        <f t="shared" si="187"/>
        <v>RLFO; Hora de aviso: 7:00 03/05/2024; Solución: se recupero o 12 metros de reserva e instalar una caja de empalme de 48 hilos; Hora de solución: 15:00 04/05/2024; Causa: Vandalismo</v>
      </c>
      <c r="W1878" s="4" t="s">
        <v>160</v>
      </c>
      <c r="X1878" s="3"/>
      <c r="Y1878" s="3"/>
      <c r="Z1878" s="3" t="s">
        <v>69</v>
      </c>
      <c r="AA1878" s="3" t="s">
        <v>70</v>
      </c>
      <c r="AB1878" s="3">
        <v>0</v>
      </c>
      <c r="AC1878" s="3" t="s">
        <v>71</v>
      </c>
      <c r="AD1878" s="6">
        <v>1.1680555555555556</v>
      </c>
      <c r="AE1878" s="7"/>
      <c r="AF1878" s="7"/>
      <c r="AG1878" s="6">
        <f>Tabla4[[#This Row],[Tiempo Parada de Reloj]]+Tabla4[[#This Row],[Tiempo Autorizado por Telefonica (no Máximo)]]</f>
        <v>1.1680555555555556</v>
      </c>
      <c r="AH1878" s="7">
        <f t="shared" ca="1" si="184"/>
        <v>0.16527777778020303</v>
      </c>
      <c r="AI1878" s="8">
        <f t="shared" si="185"/>
        <v>28.033333333333335</v>
      </c>
      <c r="AJ1878" s="8">
        <f t="shared" ca="1" si="186"/>
        <v>3.9666666667248727</v>
      </c>
      <c r="AK1878" s="3" t="s">
        <v>8652</v>
      </c>
      <c r="AL1878" s="3" t="s">
        <v>70</v>
      </c>
      <c r="AM1878" s="3" t="s">
        <v>87</v>
      </c>
      <c r="AN1878" s="3" t="s">
        <v>87</v>
      </c>
      <c r="AO1878" s="3" t="s">
        <v>87</v>
      </c>
      <c r="AP1878" s="3" t="s">
        <v>87</v>
      </c>
      <c r="AQ1878" s="23">
        <v>45416.981249999997</v>
      </c>
      <c r="AR1878" s="3"/>
      <c r="AS1878" s="23"/>
      <c r="AT1878" s="23"/>
      <c r="AU1878" s="3" t="s">
        <v>1266</v>
      </c>
      <c r="AV1878" s="3" t="s">
        <v>8776</v>
      </c>
      <c r="AW1878" s="3" t="s">
        <v>135</v>
      </c>
      <c r="AX1878" s="3">
        <v>4.1488319999999996</v>
      </c>
      <c r="AY1878" s="3">
        <v>-73.632266999999999</v>
      </c>
      <c r="AZ1878" s="8" t="str">
        <f>+CONCATENATE("Reportan apertura en el enlace ",Tabla4[[#This Row],[Enlace]]," en el ",Tabla4[[#This Row],[Distancia óptica]]," ocasionado por ",Tabla4[[#This Row],[Causa del daño]])</f>
        <v>Reportan apertura en el enlace Mov. Villavicencio Ceiba - Mov. Aeropuerto en el Km 2,2 desde Ceiba ocasionado por Vandalismo</v>
      </c>
      <c r="BA1878" s="8" t="str">
        <f>+CONCATENATE("Para dar solución al incidente ",Tabla4[[#This Row],[Solución]])</f>
        <v>Para dar solución al incidente se recupero o 12 metros de reserva e instalar una caja de empalme de 48 hilos</v>
      </c>
      <c r="BB1878" s="3" t="str">
        <f>+_xlfn.CONCAT(Tabla4[[#This Row],[Causa Raiz]]," ",Tabla4[[#This Row],[Solución2]]," (",Tabla4[[#This Row],[Anillo]],"- Cabecera: ",Tabla4[[#This Row],[Cabecera]],"- Operador: ",Tabla4[[#This Row],[Operador]],")")</f>
        <v>Reportan apertura en el enlace Mov. Villavicencio Ceiba - Mov. Aeropuerto en el Km 2,2 desde Ceiba ocasionado por Vandalismo Para dar solución al incidente se recupero o 12 metros de reserva e instalar una caja de empalme de 48 hilos (Lineal- Cabecera: Ceiba - Operador: Infraco)</v>
      </c>
    </row>
    <row r="1879" spans="1:54" ht="199.5">
      <c r="A1879" s="38">
        <f t="shared" si="183"/>
        <v>1878</v>
      </c>
      <c r="B1879" s="3">
        <v>8565382</v>
      </c>
      <c r="C1879" s="3" t="s">
        <v>92</v>
      </c>
      <c r="D1879" s="23">
        <v>45415.333333333336</v>
      </c>
      <c r="E1879" s="23">
        <v>45415.694444444445</v>
      </c>
      <c r="F1879" s="1">
        <f t="shared" ca="1" si="188"/>
        <v>0.36111111110949423</v>
      </c>
      <c r="G1879" s="3" t="s">
        <v>55</v>
      </c>
      <c r="H1879" s="41"/>
      <c r="I1879" s="40" t="s">
        <v>8777</v>
      </c>
      <c r="J1879" s="5" t="s">
        <v>322</v>
      </c>
      <c r="K1879" s="3" t="s">
        <v>322</v>
      </c>
      <c r="L1879" s="9" t="s">
        <v>58</v>
      </c>
      <c r="M1879" s="3" t="s">
        <v>169</v>
      </c>
      <c r="N1879" s="3" t="s">
        <v>1048</v>
      </c>
      <c r="O1879" s="3" t="s">
        <v>8778</v>
      </c>
      <c r="P1879" s="3" t="s">
        <v>8779</v>
      </c>
      <c r="Q1879" s="4" t="s">
        <v>8780</v>
      </c>
      <c r="R1879" s="3" t="s">
        <v>174</v>
      </c>
      <c r="S1879" s="3" t="s">
        <v>328</v>
      </c>
      <c r="T1879" s="9" t="s">
        <v>176</v>
      </c>
      <c r="U1879" s="3" t="s">
        <v>8781</v>
      </c>
      <c r="V1879" s="22" t="str">
        <f t="shared" si="187"/>
        <v>RTNFO; Hora de aviso: 8:00 03/05/2024; Solución: Se realiza tendido de Fibra de 350 metros e implementación de caja de empalme nueva y otra existente; Hora de solución: 16:40 03/05/2024; Causa: Intervención de Terceros. No Identificados</v>
      </c>
      <c r="W1879" s="4"/>
      <c r="X1879" s="3"/>
      <c r="Y1879" s="3"/>
      <c r="Z1879" s="3" t="s">
        <v>69</v>
      </c>
      <c r="AA1879" s="3" t="s">
        <v>71</v>
      </c>
      <c r="AB1879" s="3">
        <v>0</v>
      </c>
      <c r="AC1879" s="3" t="s">
        <v>71</v>
      </c>
      <c r="AD1879" s="6">
        <v>0</v>
      </c>
      <c r="AE1879" s="7"/>
      <c r="AF1879" s="7"/>
      <c r="AG1879" s="6">
        <f>Tabla4[[#This Row],[Tiempo Parada de Reloj]]+Tabla4[[#This Row],[Tiempo Autorizado por Telefonica (no Máximo)]]</f>
        <v>0</v>
      </c>
      <c r="AH1879" s="7">
        <f t="shared" ca="1" si="184"/>
        <v>0.36111111110949423</v>
      </c>
      <c r="AI1879" s="8">
        <f t="shared" si="185"/>
        <v>0</v>
      </c>
      <c r="AJ1879" s="8">
        <f t="shared" ca="1" si="186"/>
        <v>8.6666666666278616</v>
      </c>
      <c r="AK1879" s="3" t="s">
        <v>8652</v>
      </c>
      <c r="AL1879" s="3" t="s">
        <v>70</v>
      </c>
      <c r="AM1879" s="3" t="s">
        <v>120</v>
      </c>
      <c r="AN1879" s="3" t="s">
        <v>120</v>
      </c>
      <c r="AO1879" s="3" t="s">
        <v>120</v>
      </c>
      <c r="AP1879" s="3" t="s">
        <v>120</v>
      </c>
      <c r="AQ1879" s="23">
        <v>45420.445138888892</v>
      </c>
      <c r="AR1879" s="3"/>
      <c r="AS1879" s="23"/>
      <c r="AT1879" s="23"/>
      <c r="AU1879" s="3" t="s">
        <v>322</v>
      </c>
      <c r="AV1879" s="3" t="s">
        <v>8782</v>
      </c>
      <c r="AW1879" s="3" t="s">
        <v>76</v>
      </c>
      <c r="AX1879" s="3">
        <v>7.9253999999999998</v>
      </c>
      <c r="AY1879" s="3">
        <v>-72.601799999999997</v>
      </c>
      <c r="AZ1879" s="8" t="str">
        <f>+CONCATENATE("Reportan apertura en el enlace ",Tabla4[[#This Row],[Enlace]]," en el ",Tabla4[[#This Row],[Distancia óptica]]," ocasionado por ",Tabla4[[#This Row],[Causa del daño]])</f>
        <v>Reportan apertura en el enlace Cúcuta - Villa Caro en el Km 70 desde Villa caro ocasionado por Intervención de Terceros. No Identificados</v>
      </c>
      <c r="BA1879" s="8" t="str">
        <f>+CONCATENATE("Para dar solución al incidente ",Tabla4[[#This Row],[Solución]])</f>
        <v>Para dar solución al incidente Se realiza tendido de Fibra de 350 metros e implementación de caja de empalme nueva y otra existente</v>
      </c>
      <c r="BB1879" s="3" t="str">
        <f>+_xlfn.CONCAT(Tabla4[[#This Row],[Causa Raiz]]," ",Tabla4[[#This Row],[Solución2]]," (",Tabla4[[#This Row],[Anillo]],"- Cabecera: ",Tabla4[[#This Row],[Cabecera]],"- Operador: ",Tabla4[[#This Row],[Operador]],")")</f>
        <v>Reportan apertura en el enlace Cúcuta - Villa Caro en el Km 70 desde Villa caro ocasionado por Intervención de Terceros. No Identificados Para dar solución al incidente Se realiza tendido de Fibra de 350 metros e implementación de caja de empalme nueva y otra existente (Troncal- Cabecera: Sevilla- Operador: Ufinet)</v>
      </c>
    </row>
    <row r="1880" spans="1:54" ht="185.25">
      <c r="A1880" s="38">
        <f t="shared" si="183"/>
        <v>1879</v>
      </c>
      <c r="B1880" s="3">
        <v>8564619</v>
      </c>
      <c r="C1880" s="3" t="s">
        <v>54</v>
      </c>
      <c r="D1880" s="23">
        <v>45415.354166666664</v>
      </c>
      <c r="E1880" s="23">
        <v>45415.791666666664</v>
      </c>
      <c r="F1880" s="1">
        <f t="shared" ca="1" si="188"/>
        <v>0.4375</v>
      </c>
      <c r="G1880" s="3" t="s">
        <v>55</v>
      </c>
      <c r="H1880" s="41"/>
      <c r="I1880" s="40"/>
      <c r="J1880" s="5" t="s">
        <v>56</v>
      </c>
      <c r="K1880" s="3" t="s">
        <v>77</v>
      </c>
      <c r="L1880" s="9" t="s">
        <v>78</v>
      </c>
      <c r="M1880" s="3" t="s">
        <v>79</v>
      </c>
      <c r="N1880" s="3" t="s">
        <v>771</v>
      </c>
      <c r="O1880" s="3" t="s">
        <v>8783</v>
      </c>
      <c r="P1880" s="3" t="s">
        <v>8784</v>
      </c>
      <c r="Q1880" s="4" t="s">
        <v>8785</v>
      </c>
      <c r="R1880" s="3" t="s">
        <v>708</v>
      </c>
      <c r="S1880" s="3" t="s">
        <v>249</v>
      </c>
      <c r="T1880" s="9" t="s">
        <v>66</v>
      </c>
      <c r="U1880" s="3" t="s">
        <v>8786</v>
      </c>
      <c r="V1880" s="22" t="str">
        <f t="shared" si="187"/>
        <v>RLFO; Hora de aviso: 8:30 03/05/2024; Solución: Recuperacion de 50 mts de reserva y un empalme de 24 hilos; Hora de solución: 19:00 03/05/2024; Causa: Vandalismo</v>
      </c>
      <c r="W1880" s="4" t="s">
        <v>160</v>
      </c>
      <c r="X1880" s="3"/>
      <c r="Y1880" s="3"/>
      <c r="Z1880" s="3" t="s">
        <v>69</v>
      </c>
      <c r="AA1880" s="3" t="s">
        <v>70</v>
      </c>
      <c r="AB1880" s="3" t="s">
        <v>8787</v>
      </c>
      <c r="AC1880" s="3" t="s">
        <v>71</v>
      </c>
      <c r="AD1880" s="6">
        <v>0.27291666666666664</v>
      </c>
      <c r="AE1880" s="7"/>
      <c r="AF1880" s="7"/>
      <c r="AG1880" s="6">
        <f>Tabla4[[#This Row],[Tiempo Parada de Reloj]]+Tabla4[[#This Row],[Tiempo Autorizado por Telefonica (no Máximo)]]</f>
        <v>0.27291666666666664</v>
      </c>
      <c r="AH1880" s="7">
        <f t="shared" ca="1" si="184"/>
        <v>0.16458333333333336</v>
      </c>
      <c r="AI1880" s="8">
        <f t="shared" si="185"/>
        <v>6.5499999999999989</v>
      </c>
      <c r="AJ1880" s="8">
        <f t="shared" ca="1" si="186"/>
        <v>3.9500000000000006</v>
      </c>
      <c r="AK1880" s="3" t="s">
        <v>106</v>
      </c>
      <c r="AL1880" s="3" t="s">
        <v>70</v>
      </c>
      <c r="AM1880" s="3" t="s">
        <v>120</v>
      </c>
      <c r="AN1880" s="3" t="s">
        <v>87</v>
      </c>
      <c r="AO1880" s="3" t="s">
        <v>87</v>
      </c>
      <c r="AP1880" s="3" t="s">
        <v>87</v>
      </c>
      <c r="AQ1880" s="23">
        <v>45417.93472222222</v>
      </c>
      <c r="AR1880" s="3"/>
      <c r="AS1880" s="23"/>
      <c r="AT1880" s="23"/>
      <c r="AU1880" s="3" t="s">
        <v>89</v>
      </c>
      <c r="AV1880" s="3" t="s">
        <v>778</v>
      </c>
      <c r="AW1880" s="3" t="s">
        <v>135</v>
      </c>
      <c r="AX1880" s="3">
        <v>4.5817600000000001</v>
      </c>
      <c r="AY1880" s="3">
        <v>-74.222899999999996</v>
      </c>
      <c r="AZ1880" s="8" t="str">
        <f>+CONCATENATE("Reportan apertura en el enlace ",Tabla4[[#This Row],[Enlace]]," en el ",Tabla4[[#This Row],[Distancia óptica]]," ocasionado por ",Tabla4[[#This Row],[Causa del daño]])</f>
        <v>Reportan apertura en el enlace Las Huertas - Soacha en el Km 2,9 desde Soacha centro ocasionado por Vandalismo</v>
      </c>
      <c r="BA1880" s="8" t="str">
        <f>+CONCATENATE("Para dar solución al incidente ",Tabla4[[#This Row],[Solución]])</f>
        <v>Para dar solución al incidente Recuperacion de 50 mts de reserva y un empalme de 24 hilos</v>
      </c>
      <c r="BB1880" s="3" t="str">
        <f>+_xlfn.CONCAT(Tabla4[[#This Row],[Causa Raiz]]," ",Tabla4[[#This Row],[Solución2]]," (",Tabla4[[#This Row],[Anillo]],"- Cabecera: ",Tabla4[[#This Row],[Cabecera]],"- Operador: ",Tabla4[[#This Row],[Operador]],")")</f>
        <v>Reportan apertura en el enlace Las Huertas - Soacha en el Km 2,9 desde Soacha centro ocasionado por Vandalismo Para dar solución al incidente Recuperacion de 50 mts de reserva y un empalme de 24 hilos (Lineal- Cabecera: Soacha- Operador: Colombia Telecomunicaciones)</v>
      </c>
    </row>
    <row r="1881" spans="1:54" ht="185.25">
      <c r="A1881" s="38">
        <f t="shared" si="183"/>
        <v>1880</v>
      </c>
      <c r="B1881" s="3">
        <v>8565405</v>
      </c>
      <c r="C1881" s="3" t="s">
        <v>54</v>
      </c>
      <c r="D1881" s="23">
        <v>45415.354166666664</v>
      </c>
      <c r="E1881" s="23">
        <v>45415.458333333336</v>
      </c>
      <c r="F1881" s="1">
        <f t="shared" ca="1" si="188"/>
        <v>0.10416666667151731</v>
      </c>
      <c r="G1881" s="3" t="s">
        <v>55</v>
      </c>
      <c r="H1881" s="41"/>
      <c r="I1881" s="40"/>
      <c r="J1881" s="5" t="s">
        <v>56</v>
      </c>
      <c r="K1881" s="3" t="s">
        <v>122</v>
      </c>
      <c r="L1881" s="9" t="s">
        <v>78</v>
      </c>
      <c r="M1881" s="3" t="s">
        <v>123</v>
      </c>
      <c r="N1881" s="3" t="s">
        <v>124</v>
      </c>
      <c r="O1881" s="3" t="s">
        <v>8788</v>
      </c>
      <c r="P1881" s="3" t="s">
        <v>8789</v>
      </c>
      <c r="Q1881" s="4" t="s">
        <v>8790</v>
      </c>
      <c r="R1881" s="3" t="s">
        <v>128</v>
      </c>
      <c r="S1881" s="3" t="s">
        <v>129</v>
      </c>
      <c r="T1881" s="9" t="s">
        <v>66</v>
      </c>
      <c r="U1881" s="3" t="s">
        <v>8791</v>
      </c>
      <c r="V1881" s="22" t="str">
        <f t="shared" si="187"/>
        <v>RLFO; Hora de aviso: 8:30 03/05/2024; Solución: se realizo 50 metros de F.O de 48 hilos y se crean 2 empalmes ; Hora de solución: 11:00 03/05/2024; Causa: Vandalismo</v>
      </c>
      <c r="W1881" s="4" t="s">
        <v>132</v>
      </c>
      <c r="X1881" s="3"/>
      <c r="Y1881" s="3"/>
      <c r="Z1881" s="3" t="s">
        <v>69</v>
      </c>
      <c r="AA1881" s="3" t="s">
        <v>70</v>
      </c>
      <c r="AB1881" s="3">
        <v>8565226</v>
      </c>
      <c r="AC1881" s="3" t="s">
        <v>71</v>
      </c>
      <c r="AD1881" s="6">
        <v>0</v>
      </c>
      <c r="AE1881" s="7"/>
      <c r="AF1881" s="7"/>
      <c r="AG1881" s="6">
        <f>Tabla4[[#This Row],[Tiempo Parada de Reloj]]+Tabla4[[#This Row],[Tiempo Autorizado por Telefonica (no Máximo)]]</f>
        <v>0</v>
      </c>
      <c r="AH1881" s="7">
        <f t="shared" ca="1" si="184"/>
        <v>0.10416666667151731</v>
      </c>
      <c r="AI1881" s="8">
        <f t="shared" si="185"/>
        <v>0</v>
      </c>
      <c r="AJ1881" s="8">
        <f t="shared" ca="1" si="186"/>
        <v>2.5000000001164153</v>
      </c>
      <c r="AK1881" s="3" t="s">
        <v>106</v>
      </c>
      <c r="AL1881" s="3" t="s">
        <v>71</v>
      </c>
      <c r="AM1881" s="3" t="s">
        <v>69</v>
      </c>
      <c r="AN1881" s="3" t="s">
        <v>73</v>
      </c>
      <c r="AO1881" s="3" t="s">
        <v>119</v>
      </c>
      <c r="AP1881" s="3" t="s">
        <v>87</v>
      </c>
      <c r="AQ1881" s="23">
        <v>45417.911111111112</v>
      </c>
      <c r="AR1881" s="3"/>
      <c r="AS1881" s="23"/>
      <c r="AT1881" s="23"/>
      <c r="AU1881" s="3" t="s">
        <v>133</v>
      </c>
      <c r="AV1881" s="3" t="s">
        <v>2776</v>
      </c>
      <c r="AW1881" s="3" t="s">
        <v>307</v>
      </c>
      <c r="AX1881" s="3">
        <v>10.960298999999999</v>
      </c>
      <c r="AY1881" s="3">
        <v>-74.800884999999994</v>
      </c>
      <c r="AZ1881" s="8" t="str">
        <f>+CONCATENATE("Reportan apertura en el enlace ",Tabla4[[#This Row],[Enlace]]," en el ",Tabla4[[#This Row],[Distancia óptica]]," ocasionado por ",Tabla4[[#This Row],[Causa del daño]])</f>
        <v>Reportan apertura en el enlace Mov. Zona Franca - Mov. Monumental en el Km 2,023 desde  Nodo Sur ocasionado por Vandalismo</v>
      </c>
      <c r="BA1881" s="8" t="str">
        <f>+CONCATENATE("Para dar solución al incidente ",Tabla4[[#This Row],[Solución]])</f>
        <v xml:space="preserve">Para dar solución al incidente se realizo 50 metros de F.O de 48 hilos y se crean 2 empalmes </v>
      </c>
      <c r="BB1881" s="3" t="str">
        <f>+_xlfn.CONCAT(Tabla4[[#This Row],[Causa Raiz]]," ",Tabla4[[#This Row],[Solución2]]," (",Tabla4[[#This Row],[Anillo]],"- Cabecera: ",Tabla4[[#This Row],[Cabecera]],"- Operador: ",Tabla4[[#This Row],[Operador]],")")</f>
        <v>Reportan apertura en el enlace Mov. Zona Franca - Mov. Monumental en el Km 2,023 desde  Nodo Sur ocasionado por Vandalismo Para dar solución al incidente se realizo 50 metros de F.O de 48 hilos y se crean 2 empalmes  (LINEAL- Cabecera: CENTRO - Operador: Colombia Telecomunicaciones)</v>
      </c>
    </row>
    <row r="1882" spans="1:54" ht="199.5">
      <c r="A1882" s="38">
        <f t="shared" si="183"/>
        <v>1881</v>
      </c>
      <c r="B1882" s="3">
        <v>8565670</v>
      </c>
      <c r="C1882" s="3" t="s">
        <v>54</v>
      </c>
      <c r="D1882" s="23">
        <v>45415.458333333336</v>
      </c>
      <c r="E1882" s="23">
        <v>45416.475694444445</v>
      </c>
      <c r="F1882" s="1">
        <f t="shared" ca="1" si="188"/>
        <v>1.0173611111094942</v>
      </c>
      <c r="G1882" s="3" t="s">
        <v>55</v>
      </c>
      <c r="H1882" s="41"/>
      <c r="I1882" s="40"/>
      <c r="J1882" s="5" t="s">
        <v>56</v>
      </c>
      <c r="K1882" s="3" t="s">
        <v>77</v>
      </c>
      <c r="L1882" s="9" t="s">
        <v>78</v>
      </c>
      <c r="M1882" s="3" t="s">
        <v>656</v>
      </c>
      <c r="N1882" s="3" t="s">
        <v>657</v>
      </c>
      <c r="O1882" s="3" t="s">
        <v>8792</v>
      </c>
      <c r="P1882" s="3" t="s">
        <v>8793</v>
      </c>
      <c r="Q1882" s="4" t="s">
        <v>8794</v>
      </c>
      <c r="R1882" s="3" t="s">
        <v>400</v>
      </c>
      <c r="S1882" s="3" t="s">
        <v>249</v>
      </c>
      <c r="T1882" s="9" t="s">
        <v>211</v>
      </c>
      <c r="U1882" s="3" t="s">
        <v>8795</v>
      </c>
      <c r="V1882" s="22" t="str">
        <f t="shared" si="187"/>
        <v>RLFO; Hora de aviso: 11:00 03/05/2024; Solución: se realisa tendido de 150 metros de fibra de 36 hilos y se crean dos cajas de empalms de 24 hilos; Hora de solución: 11:25 04/05/2024; Causa: Podas</v>
      </c>
      <c r="W1882" s="4" t="s">
        <v>160</v>
      </c>
      <c r="X1882" s="3"/>
      <c r="Y1882" s="3"/>
      <c r="Z1882" s="3" t="s">
        <v>69</v>
      </c>
      <c r="AA1882" s="3" t="s">
        <v>71</v>
      </c>
      <c r="AB1882" s="3">
        <v>0</v>
      </c>
      <c r="AC1882" s="3" t="s">
        <v>71</v>
      </c>
      <c r="AD1882" s="6">
        <v>0.85763888888888884</v>
      </c>
      <c r="AE1882" s="7"/>
      <c r="AF1882" s="7"/>
      <c r="AG1882" s="6">
        <f>Tabla4[[#This Row],[Tiempo Parada de Reloj]]+Tabla4[[#This Row],[Tiempo Autorizado por Telefonica (no Máximo)]]</f>
        <v>0.85763888888888884</v>
      </c>
      <c r="AH1882" s="7">
        <f t="shared" ca="1" si="184"/>
        <v>0.15972222222060539</v>
      </c>
      <c r="AI1882" s="8">
        <f t="shared" si="185"/>
        <v>20.583333333333332</v>
      </c>
      <c r="AJ1882" s="8">
        <f t="shared" ca="1" si="186"/>
        <v>3.8333333332945294</v>
      </c>
      <c r="AK1882" s="3" t="s">
        <v>8652</v>
      </c>
      <c r="AL1882" s="3" t="s">
        <v>70</v>
      </c>
      <c r="AM1882" s="3" t="s">
        <v>106</v>
      </c>
      <c r="AN1882" s="3" t="s">
        <v>106</v>
      </c>
      <c r="AO1882" s="3" t="s">
        <v>87</v>
      </c>
      <c r="AP1882" s="3" t="s">
        <v>120</v>
      </c>
      <c r="AQ1882" s="23">
        <v>45419.399305555555</v>
      </c>
      <c r="AR1882" s="3"/>
      <c r="AS1882" s="23"/>
      <c r="AT1882" s="23"/>
      <c r="AU1882" s="3" t="s">
        <v>662</v>
      </c>
      <c r="AV1882" s="3" t="s">
        <v>8796</v>
      </c>
      <c r="AW1882" s="3" t="s">
        <v>1311</v>
      </c>
      <c r="AX1882" s="3">
        <v>5.0625</v>
      </c>
      <c r="AY1882" s="3">
        <v>-75.491900000000001</v>
      </c>
      <c r="AZ1882" s="8" t="str">
        <f>+CONCATENATE("Reportan apertura en el enlace ",Tabla4[[#This Row],[Enlace]]," en el ",Tabla4[[#This Row],[Distancia óptica]]," ocasionado por ",Tabla4[[#This Row],[Causa del daño]])</f>
        <v>Reportan apertura en el enlace Mov. La Caracola - Mov. La Sultana 2 en el Km 1,3 desde Sultana II ocasionado por Podas</v>
      </c>
      <c r="BA1882" s="8" t="str">
        <f>+CONCATENATE("Para dar solución al incidente ",Tabla4[[#This Row],[Solución]])</f>
        <v>Para dar solución al incidente se realisa tendido de 150 metros de fibra de 36 hilos y se crean dos cajas de empalms de 24 hilos</v>
      </c>
      <c r="BB1882" s="3" t="str">
        <f>+_xlfn.CONCAT(Tabla4[[#This Row],[Causa Raiz]]," ",Tabla4[[#This Row],[Solución2]]," (",Tabla4[[#This Row],[Anillo]],"- Cabecera: ",Tabla4[[#This Row],[Cabecera]],"- Operador: ",Tabla4[[#This Row],[Operador]],")")</f>
        <v>Reportan apertura en el enlace Mov. La Caracola - Mov. La Sultana 2 en el Km 1,3 desde Sultana II ocasionado por Podas Para dar solución al incidente se realisa tendido de 150 metros de fibra de 36 hilos y se crean dos cajas de empalms de 24 hilos (UK- Cabecera: Carola- Operador: Colombia Telecomunicaciones)</v>
      </c>
    </row>
    <row r="1883" spans="1:54" ht="370.5">
      <c r="A1883" s="38">
        <f t="shared" si="183"/>
        <v>1882</v>
      </c>
      <c r="B1883" s="3">
        <v>8565721</v>
      </c>
      <c r="C1883" s="3" t="s">
        <v>54</v>
      </c>
      <c r="D1883" s="23">
        <v>45415.472222222219</v>
      </c>
      <c r="E1883" s="23">
        <v>45418.621527777781</v>
      </c>
      <c r="F1883" s="1">
        <f t="shared" ca="1" si="188"/>
        <v>3.1493055555620231</v>
      </c>
      <c r="G1883" s="3" t="s">
        <v>55</v>
      </c>
      <c r="H1883" s="41"/>
      <c r="I1883" s="40"/>
      <c r="J1883" s="5" t="s">
        <v>56</v>
      </c>
      <c r="K1883" s="3" t="s">
        <v>77</v>
      </c>
      <c r="L1883" s="9" t="s">
        <v>58</v>
      </c>
      <c r="M1883" s="3" t="s">
        <v>373</v>
      </c>
      <c r="N1883" s="3" t="s">
        <v>374</v>
      </c>
      <c r="O1883" s="3" t="s">
        <v>8797</v>
      </c>
      <c r="P1883" s="3" t="s">
        <v>8798</v>
      </c>
      <c r="Q1883" s="4" t="s">
        <v>8799</v>
      </c>
      <c r="R1883" s="3" t="s">
        <v>346</v>
      </c>
      <c r="S1883" s="3" t="s">
        <v>249</v>
      </c>
      <c r="T1883" s="9" t="s">
        <v>66</v>
      </c>
      <c r="U1883" s="3" t="s">
        <v>8800</v>
      </c>
      <c r="V1883" s="22" t="str">
        <f t="shared" si="187"/>
        <v>RLFO; Hora de aviso: 11:20 03/05/2024; Solución: Para el cable de 36 hilos se recupero 12 mts de reserva y se hizo un empalme de 36 hilos con caja de empalme de 48 hilos y para el cable de 48 hilos se cambia la ruta y se hace un tendido aereo de 120 mts y se hacen dos empalmes de 48 hilos, para el tercer cable de 24 hilos se realizoun tendido de 120 mts y se hacen dos empalmes de 24 hilos con caja de empalme de 48 hilos; Hora de solución: 14:55 06/05/2024; Causa: Vandalismo</v>
      </c>
      <c r="W1883" s="4" t="s">
        <v>160</v>
      </c>
      <c r="X1883" s="3"/>
      <c r="Y1883" s="3"/>
      <c r="Z1883" s="3" t="s">
        <v>69</v>
      </c>
      <c r="AA1883" s="3" t="s">
        <v>70</v>
      </c>
      <c r="AB1883" s="3">
        <v>0</v>
      </c>
      <c r="AC1883" s="3" t="s">
        <v>71</v>
      </c>
      <c r="AD1883" s="6">
        <v>2.1423611111111112</v>
      </c>
      <c r="AE1883" s="7"/>
      <c r="AF1883" s="7"/>
      <c r="AG1883" s="6">
        <f>Tabla4[[#This Row],[Tiempo Parada de Reloj]]+Tabla4[[#This Row],[Tiempo Autorizado por Telefonica (no Máximo)]]</f>
        <v>2.1423611111111112</v>
      </c>
      <c r="AH1883" s="7">
        <f t="shared" ca="1" si="184"/>
        <v>1.0069444444509119</v>
      </c>
      <c r="AI1883" s="8">
        <f t="shared" si="185"/>
        <v>51.416666666666671</v>
      </c>
      <c r="AJ1883" s="8">
        <f t="shared" ca="1" si="186"/>
        <v>24.166666666821886</v>
      </c>
      <c r="AK1883" s="3" t="s">
        <v>73</v>
      </c>
      <c r="AL1883" s="3" t="s">
        <v>70</v>
      </c>
      <c r="AM1883" s="3" t="s">
        <v>120</v>
      </c>
      <c r="AN1883" s="3" t="s">
        <v>98</v>
      </c>
      <c r="AO1883" s="3" t="s">
        <v>87</v>
      </c>
      <c r="AP1883" s="3" t="s">
        <v>87</v>
      </c>
      <c r="AQ1883" s="23">
        <v>45418.898611111108</v>
      </c>
      <c r="AR1883" s="3"/>
      <c r="AS1883" s="23"/>
      <c r="AT1883" s="23"/>
      <c r="AU1883" s="3" t="s">
        <v>1266</v>
      </c>
      <c r="AV1883" s="3" t="s">
        <v>1592</v>
      </c>
      <c r="AW1883" s="3" t="s">
        <v>135</v>
      </c>
      <c r="AX1883" s="3">
        <v>4.1501539999999997</v>
      </c>
      <c r="AY1883" s="3">
        <v>-73.630269999999996</v>
      </c>
      <c r="AZ1883" s="8" t="str">
        <f>+CONCATENATE("Reportan apertura en el enlace ",Tabla4[[#This Row],[Enlace]]," en el ",Tabla4[[#This Row],[Distancia óptica]]," ocasionado por ",Tabla4[[#This Row],[Causa del daño]])</f>
        <v>Reportan apertura en el enlace Ceiba - Centro en el Km 2,3 desde Ceiba ocasionado por Vandalismo</v>
      </c>
      <c r="BA1883" s="8" t="str">
        <f>+CONCATENATE("Para dar solución al incidente ",Tabla4[[#This Row],[Solución]])</f>
        <v>Para dar solución al incidente Para el cable de 36 hilos se recupero 12 mts de reserva y se hizo un empalme de 36 hilos con caja de empalme de 48 hilos y para el cable de 48 hilos se cambia la ruta y se hace un tendido aereo de 120 mts y se hacen dos empalmes de 48 hilos, para el tercer cable de 24 hilos se realizoun tendido de 120 mts y se hacen dos empalmes de 24 hilos con caja de empalme de 48 hilos</v>
      </c>
      <c r="BB1883" s="3" t="str">
        <f>+_xlfn.CONCAT(Tabla4[[#This Row],[Causa Raiz]]," ",Tabla4[[#This Row],[Solución2]]," (",Tabla4[[#This Row],[Anillo]],"- Cabecera: ",Tabla4[[#This Row],[Cabecera]],"- Operador: ",Tabla4[[#This Row],[Operador]],")")</f>
        <v>Reportan apertura en el enlace Ceiba - Centro en el Km 2,3 desde Ceiba ocasionado por Vandalismo Para dar solución al incidente Para el cable de 36 hilos se recupero 12 mts de reserva y se hizo un empalme de 36 hilos con caja de empalme de 48 hilos y para el cable de 48 hilos se cambia la ruta y se hace un tendido aereo de 120 mts y se hacen dos empalmes de 48 hilos, para el tercer cable de 24 hilos se realizoun tendido de 120 mts y se hacen dos empalmes de 24 hilos con caja de empalme de 48 hilos (Lineal- Cabecera: Esperanza- Operador: Colombia Telecomunicaciones)</v>
      </c>
    </row>
    <row r="1884" spans="1:54" ht="171">
      <c r="A1884" s="38">
        <f t="shared" si="183"/>
        <v>1883</v>
      </c>
      <c r="B1884" s="3">
        <v>8565768</v>
      </c>
      <c r="C1884" s="3" t="s">
        <v>92</v>
      </c>
      <c r="D1884" s="23">
        <v>45415.486111111109</v>
      </c>
      <c r="E1884" s="23">
        <v>45415.708333333336</v>
      </c>
      <c r="F1884" s="1">
        <f t="shared" ca="1" si="188"/>
        <v>0.22222222222626442</v>
      </c>
      <c r="G1884" s="3" t="s">
        <v>55</v>
      </c>
      <c r="H1884" s="41"/>
      <c r="I1884" s="40"/>
      <c r="J1884" s="5" t="s">
        <v>56</v>
      </c>
      <c r="K1884" s="3" t="s">
        <v>77</v>
      </c>
      <c r="L1884" s="9" t="s">
        <v>58</v>
      </c>
      <c r="M1884" s="3" t="s">
        <v>745</v>
      </c>
      <c r="N1884" s="3" t="s">
        <v>746</v>
      </c>
      <c r="O1884" s="3" t="s">
        <v>3756</v>
      </c>
      <c r="P1884" s="3" t="s">
        <v>8801</v>
      </c>
      <c r="Q1884" s="4" t="s">
        <v>8802</v>
      </c>
      <c r="R1884" s="3" t="s">
        <v>1828</v>
      </c>
      <c r="S1884" s="3" t="s">
        <v>158</v>
      </c>
      <c r="T1884" s="9" t="s">
        <v>66</v>
      </c>
      <c r="U1884" s="3" t="s">
        <v>942</v>
      </c>
      <c r="V1884" s="22" t="str">
        <f t="shared" si="187"/>
        <v>RTNFO; Hora de aviso: 11:40 03/05/2024; Solución: Recuperacion de 50 mts de reserva y un empalme de 36 hilos; Hora de solución: 17:00 03/05/2024; Causa: Vandalismo</v>
      </c>
      <c r="W1884" s="4" t="s">
        <v>160</v>
      </c>
      <c r="X1884" s="3"/>
      <c r="Y1884" s="3"/>
      <c r="Z1884" s="3" t="s">
        <v>69</v>
      </c>
      <c r="AA1884" s="3" t="s">
        <v>71</v>
      </c>
      <c r="AB1884" s="3">
        <v>0</v>
      </c>
      <c r="AC1884" s="3" t="s">
        <v>71</v>
      </c>
      <c r="AD1884" s="6">
        <v>1.3888888888888888E-2</v>
      </c>
      <c r="AE1884" s="7"/>
      <c r="AF1884" s="7"/>
      <c r="AG1884" s="6">
        <f>Tabla4[[#This Row],[Tiempo Parada de Reloj]]+Tabla4[[#This Row],[Tiempo Autorizado por Telefonica (no Máximo)]]</f>
        <v>1.3888888888888888E-2</v>
      </c>
      <c r="AH1884" s="7">
        <f t="shared" ca="1" si="184"/>
        <v>0.20833333333737553</v>
      </c>
      <c r="AI1884" s="8">
        <f t="shared" si="185"/>
        <v>0.33333333333333331</v>
      </c>
      <c r="AJ1884" s="8">
        <f t="shared" ca="1" si="186"/>
        <v>5.0000000000970122</v>
      </c>
      <c r="AK1884" s="3" t="s">
        <v>8652</v>
      </c>
      <c r="AL1884" s="3" t="s">
        <v>70</v>
      </c>
      <c r="AM1884" s="3" t="s">
        <v>120</v>
      </c>
      <c r="AN1884" s="3" t="s">
        <v>120</v>
      </c>
      <c r="AO1884" s="3" t="s">
        <v>87</v>
      </c>
      <c r="AP1884" s="3" t="s">
        <v>87</v>
      </c>
      <c r="AQ1884" s="23">
        <v>45418.288194444445</v>
      </c>
      <c r="AR1884" s="3"/>
      <c r="AS1884" s="23"/>
      <c r="AT1884" s="23"/>
      <c r="AU1884" s="3" t="s">
        <v>752</v>
      </c>
      <c r="AV1884" s="3" t="s">
        <v>3486</v>
      </c>
      <c r="AW1884" s="3" t="s">
        <v>76</v>
      </c>
      <c r="AX1884" s="3">
        <v>2.3184499999999999</v>
      </c>
      <c r="AY1884" s="3">
        <v>-75.613439999999997</v>
      </c>
      <c r="AZ1884" s="8" t="str">
        <f>+CONCATENATE("Reportan apertura en el enlace ",Tabla4[[#This Row],[Enlace]]," en el ",Tabla4[[#This Row],[Distancia óptica]]," ocasionado por ",Tabla4[[#This Row],[Causa del daño]])</f>
        <v>Reportan apertura en el enlace Neiva - Garzón en el Km 18 desde Garzon ocasionado por Vandalismo</v>
      </c>
      <c r="BA1884" s="8" t="str">
        <f>+CONCATENATE("Para dar solución al incidente ",Tabla4[[#This Row],[Solución]])</f>
        <v>Para dar solución al incidente Recuperacion de 50 mts de reserva y un empalme de 36 hilos</v>
      </c>
      <c r="BB1884" s="3" t="str">
        <f>+_xlfn.CONCAT(Tabla4[[#This Row],[Causa Raiz]]," ",Tabla4[[#This Row],[Solución2]]," (",Tabla4[[#This Row],[Anillo]],"- Cabecera: ",Tabla4[[#This Row],[Cabecera]],"- Operador: ",Tabla4[[#This Row],[Operador]],")")</f>
        <v>Reportan apertura en el enlace Neiva - Garzón en el Km 18 desde Garzon ocasionado por Vandalismo Para dar solución al incidente Recuperacion de 50 mts de reserva y un empalme de 36 hilos (Troncal- Cabecera: Telehuila- Operador: Colombia Telecomunicaciones)</v>
      </c>
    </row>
    <row r="1885" spans="1:54" ht="171">
      <c r="A1885" s="38">
        <f t="shared" si="183"/>
        <v>1884</v>
      </c>
      <c r="B1885" s="3">
        <v>8566122</v>
      </c>
      <c r="C1885" s="3" t="s">
        <v>54</v>
      </c>
      <c r="D1885" s="23">
        <v>45415.625</v>
      </c>
      <c r="E1885" s="23">
        <v>45415.626388888886</v>
      </c>
      <c r="F1885" s="1">
        <f t="shared" ca="1" si="188"/>
        <v>1.3888888861401938E-3</v>
      </c>
      <c r="G1885" s="3" t="s">
        <v>55</v>
      </c>
      <c r="H1885" s="41"/>
      <c r="I1885" s="40"/>
      <c r="J1885" s="5" t="s">
        <v>56</v>
      </c>
      <c r="K1885" s="3" t="s">
        <v>122</v>
      </c>
      <c r="L1885" s="9" t="s">
        <v>78</v>
      </c>
      <c r="M1885" s="3" t="s">
        <v>123</v>
      </c>
      <c r="N1885" s="3" t="s">
        <v>124</v>
      </c>
      <c r="O1885" s="3" t="s">
        <v>8803</v>
      </c>
      <c r="P1885" s="3" t="s">
        <v>8804</v>
      </c>
      <c r="Q1885" s="4" t="s">
        <v>8805</v>
      </c>
      <c r="R1885" s="3" t="s">
        <v>465</v>
      </c>
      <c r="S1885" s="3" t="s">
        <v>129</v>
      </c>
      <c r="T1885" s="9" t="s">
        <v>104</v>
      </c>
      <c r="U1885" s="3" t="s">
        <v>8806</v>
      </c>
      <c r="V1885" s="22" t="str">
        <f t="shared" si="187"/>
        <v>RLFO; Hora de aviso: 15:00 03/05/2024; Solución: Patchcord malo en nodo Simon Bolivar; Hora de solución: 15:02 03/05/2024; Causa: Visita Fallida</v>
      </c>
      <c r="W1885" s="4" t="s">
        <v>132</v>
      </c>
      <c r="X1885" s="3"/>
      <c r="Y1885" s="3"/>
      <c r="Z1885" s="3" t="s">
        <v>69</v>
      </c>
      <c r="AA1885" s="3" t="s">
        <v>70</v>
      </c>
      <c r="AB1885" s="3">
        <v>8566122</v>
      </c>
      <c r="AC1885" s="3" t="s">
        <v>71</v>
      </c>
      <c r="AD1885" s="6">
        <v>0</v>
      </c>
      <c r="AE1885" s="7"/>
      <c r="AF1885" s="7"/>
      <c r="AG1885" s="6">
        <f>Tabla4[[#This Row],[Tiempo Parada de Reloj]]+Tabla4[[#This Row],[Tiempo Autorizado por Telefonica (no Máximo)]]</f>
        <v>0</v>
      </c>
      <c r="AH1885" s="7">
        <f t="shared" ca="1" si="184"/>
        <v>1.3888888861401938E-3</v>
      </c>
      <c r="AI1885" s="8">
        <f t="shared" si="185"/>
        <v>0</v>
      </c>
      <c r="AJ1885" s="8">
        <f t="shared" ca="1" si="186"/>
        <v>3.3333333267364651E-2</v>
      </c>
      <c r="AK1885" s="3" t="s">
        <v>98</v>
      </c>
      <c r="AL1885" s="3" t="s">
        <v>70</v>
      </c>
      <c r="AM1885" s="3" t="s">
        <v>120</v>
      </c>
      <c r="AN1885" s="3" t="s">
        <v>120</v>
      </c>
      <c r="AO1885" s="3" t="s">
        <v>120</v>
      </c>
      <c r="AP1885" s="3" t="s">
        <v>120</v>
      </c>
      <c r="AQ1885" s="23">
        <v>45415.626388888886</v>
      </c>
      <c r="AR1885" s="3"/>
      <c r="AS1885" s="23"/>
      <c r="AT1885" s="23"/>
      <c r="AU1885" s="3" t="s">
        <v>467</v>
      </c>
      <c r="AV1885" s="3" t="s">
        <v>593</v>
      </c>
      <c r="AW1885" s="3" t="s">
        <v>135</v>
      </c>
      <c r="AX1885" s="3" t="s">
        <v>69</v>
      </c>
      <c r="AY1885" s="3" t="s">
        <v>69</v>
      </c>
      <c r="AZ1885" s="8" t="str">
        <f>+CONCATENATE("Reportan apertura en el enlace ",Tabla4[[#This Row],[Enlace]]," en el ",Tabla4[[#This Row],[Distancia óptica]]," ocasionado por ",Tabla4[[#This Row],[Causa del daño]])</f>
        <v>Reportan apertura en el enlace Mov. Malambo - Mov. Victoria en el Km 6,1 desde Victoria ocasionado por Visita Fallida</v>
      </c>
      <c r="BA1885" s="8" t="str">
        <f>+CONCATENATE("Para dar solución al incidente ",Tabla4[[#This Row],[Solución]])</f>
        <v>Para dar solución al incidente Patchcord malo en nodo Simon Bolivar</v>
      </c>
      <c r="BB1885" s="3" t="str">
        <f>+_xlfn.CONCAT(Tabla4[[#This Row],[Causa Raiz]]," ",Tabla4[[#This Row],[Solución2]]," (",Tabla4[[#This Row],[Anillo]],"- Cabecera: ",Tabla4[[#This Row],[Cabecera]],"- Operador: ",Tabla4[[#This Row],[Operador]],")")</f>
        <v>Reportan apertura en el enlace Mov. Malambo - Mov. Victoria en el Km 6,1 desde Victoria ocasionado por Visita Fallida Para dar solución al incidente Patchcord malo en nodo Simon Bolivar (Lineal- Cabecera: Victoria- Operador: Colombia Telecomunicaciones)</v>
      </c>
    </row>
    <row r="1886" spans="1:54" s="2" customFormat="1" ht="270.75">
      <c r="A1886" s="38">
        <f t="shared" si="183"/>
        <v>1885</v>
      </c>
      <c r="B1886" s="3">
        <v>8566477</v>
      </c>
      <c r="C1886" s="3" t="s">
        <v>54</v>
      </c>
      <c r="D1886" s="23">
        <v>45415.638888888891</v>
      </c>
      <c r="E1886" s="23">
        <v>45415.833333333336</v>
      </c>
      <c r="F1886" s="1">
        <f t="shared" ca="1" si="188"/>
        <v>0.19444444444525288</v>
      </c>
      <c r="G1886" s="3" t="s">
        <v>55</v>
      </c>
      <c r="H1886" s="41"/>
      <c r="I1886" s="40"/>
      <c r="J1886" s="5" t="s">
        <v>56</v>
      </c>
      <c r="K1886" s="3" t="s">
        <v>57</v>
      </c>
      <c r="L1886" s="9" t="s">
        <v>58</v>
      </c>
      <c r="M1886" s="3" t="s">
        <v>59</v>
      </c>
      <c r="N1886" s="3" t="s">
        <v>60</v>
      </c>
      <c r="O1886" s="3" t="s">
        <v>8807</v>
      </c>
      <c r="P1886" s="3" t="s">
        <v>8808</v>
      </c>
      <c r="Q1886" s="4" t="s">
        <v>8809</v>
      </c>
      <c r="R1886" s="3" t="s">
        <v>783</v>
      </c>
      <c r="S1886" s="3" t="s">
        <v>65</v>
      </c>
      <c r="T1886" s="3" t="s">
        <v>66</v>
      </c>
      <c r="U1886" s="3" t="s">
        <v>8810</v>
      </c>
      <c r="V1886" s="22" t="str">
        <f t="shared" si="187"/>
        <v>RLFO; Hora de aviso: 15:20 03/05/2024; Solución: para cable Salitre - Asturias recuperacion de 100 mts de reserva y un empalme de 96 hilos en caja empalme de 144 hilos, para Morato - Progreso tendido de 130 mts de FO de 96 hilos y dos caja empalme de 96 hilos en caja empalme de 144; Hora de solución: 20:00 03/05/2024; Causa: Vandalismo</v>
      </c>
      <c r="W1886" s="4" t="s">
        <v>949</v>
      </c>
      <c r="X1886" s="3"/>
      <c r="Y1886" s="3"/>
      <c r="Z1886" s="3" t="s">
        <v>69</v>
      </c>
      <c r="AA1886" s="3" t="s">
        <v>70</v>
      </c>
      <c r="AB1886" s="3">
        <v>0</v>
      </c>
      <c r="AC1886" s="3" t="s">
        <v>71</v>
      </c>
      <c r="AD1886" s="6">
        <v>2.7777777777777776E-2</v>
      </c>
      <c r="AE1886" s="7"/>
      <c r="AF1886" s="7"/>
      <c r="AG1886" s="6">
        <f>Tabla4[[#This Row],[Tiempo Parada de Reloj]]+Tabla4[[#This Row],[Tiempo Autorizado por Telefonica (no Máximo)]]</f>
        <v>2.7777777777777776E-2</v>
      </c>
      <c r="AH1886" s="7">
        <f t="shared" ca="1" si="184"/>
        <v>0.16666666666747509</v>
      </c>
      <c r="AI1886" s="8">
        <f t="shared" si="185"/>
        <v>0.66666666666666663</v>
      </c>
      <c r="AJ1886" s="8">
        <f t="shared" ca="1" si="186"/>
        <v>4.0000000000194023</v>
      </c>
      <c r="AK1886" s="3" t="s">
        <v>120</v>
      </c>
      <c r="AL1886" s="3" t="s">
        <v>71</v>
      </c>
      <c r="AM1886" s="3" t="s">
        <v>69</v>
      </c>
      <c r="AN1886" s="3" t="s">
        <v>120</v>
      </c>
      <c r="AO1886" s="3" t="s">
        <v>119</v>
      </c>
      <c r="AP1886" s="3" t="s">
        <v>119</v>
      </c>
      <c r="AQ1886" s="23">
        <v>45417.865277777775</v>
      </c>
      <c r="AR1886" s="3"/>
      <c r="AS1886" s="23"/>
      <c r="AT1886" s="23"/>
      <c r="AU1886" s="3" t="s">
        <v>100</v>
      </c>
      <c r="AV1886" s="3" t="s">
        <v>950</v>
      </c>
      <c r="AW1886" s="3" t="s">
        <v>135</v>
      </c>
      <c r="AX1886" s="3">
        <v>4.6212499999999999</v>
      </c>
      <c r="AY1886" s="3">
        <v>-74.125439999999998</v>
      </c>
      <c r="AZ1886" s="8" t="str">
        <f>+CONCATENATE("Reportan apertura en el enlace ",Tabla4[[#This Row],[Enlace]]," en el ",Tabla4[[#This Row],[Distancia óptica]]," ocasionado por ",Tabla4[[#This Row],[Causa del daño]])</f>
        <v>Reportan apertura en el enlace Progreso - Salitre en el Km 8,7 desde Salitre ocasionado por Vandalismo</v>
      </c>
      <c r="BA1886" s="8" t="str">
        <f>+CONCATENATE("Para dar solución al incidente ",Tabla4[[#This Row],[Solución]])</f>
        <v>Para dar solución al incidente para cable Salitre - Asturias recuperacion de 100 mts de reserva y un empalme de 96 hilos en caja empalme de 144 hilos, para Morato - Progreso tendido de 130 mts de FO de 96 hilos y dos caja empalme de 96 hilos en caja empalme de 144</v>
      </c>
      <c r="BB1886" s="3" t="str">
        <f>+_xlfn.CONCAT(Tabla4[[#This Row],[Causa Raiz]]," ",Tabla4[[#This Row],[Solución2]]," (",Tabla4[[#This Row],[Anillo]],"- Cabecera: ",Tabla4[[#This Row],[Cabecera]],"- Operador: ",Tabla4[[#This Row],[Operador]],")")</f>
        <v>Reportan apertura en el enlace Progreso - Salitre en el Km 8,7 desde Salitre ocasionado por Vandalismo Para dar solución al incidente para cable Salitre - Asturias recuperacion de 100 mts de reserva y un empalme de 96 hilos en caja empalme de 144 hilos, para Morato - Progreso tendido de 130 mts de FO de 96 hilos y dos caja empalme de 96 hilos en caja empalme de 144 (Lineal- Cabecera: Salitre- Operador: Colombia Telecomunicaciones)</v>
      </c>
    </row>
    <row r="1887" spans="1:54" s="2" customFormat="1" ht="213.75">
      <c r="A1887" s="38">
        <f t="shared" si="183"/>
        <v>1886</v>
      </c>
      <c r="B1887" s="3">
        <v>8566671</v>
      </c>
      <c r="C1887" s="3" t="s">
        <v>163</v>
      </c>
      <c r="D1887" s="23">
        <v>45415.708333333336</v>
      </c>
      <c r="E1887" s="23">
        <v>45416.590277777781</v>
      </c>
      <c r="F1887" s="1">
        <f t="shared" ca="1" si="188"/>
        <v>0.88194444444525288</v>
      </c>
      <c r="G1887" s="3" t="s">
        <v>55</v>
      </c>
      <c r="H1887" s="41"/>
      <c r="I1887" s="40"/>
      <c r="J1887" s="5" t="s">
        <v>56</v>
      </c>
      <c r="K1887" s="3" t="s">
        <v>138</v>
      </c>
      <c r="L1887" s="9" t="s">
        <v>78</v>
      </c>
      <c r="M1887" s="3" t="s">
        <v>139</v>
      </c>
      <c r="N1887" s="3" t="s">
        <v>475</v>
      </c>
      <c r="O1887" s="3" t="s">
        <v>6810</v>
      </c>
      <c r="P1887" s="3" t="s">
        <v>8811</v>
      </c>
      <c r="Q1887" s="4" t="s">
        <v>8812</v>
      </c>
      <c r="R1887" s="3" t="s">
        <v>725</v>
      </c>
      <c r="S1887" s="3" t="s">
        <v>145</v>
      </c>
      <c r="T1887" s="3" t="s">
        <v>66</v>
      </c>
      <c r="U1887" s="3" t="s">
        <v>7348</v>
      </c>
      <c r="V1887" s="22" t="str">
        <f t="shared" si="187"/>
        <v>RDFO; Hora de aviso: 17:00 03/05/2024; Solución: Se recuperan 30 metros de reserva de F.O de 36 hilos y se Crea una caja de empalme de 48 hilos; Hora de solución: 14:10 04/05/2024; Causa: Vandalismo</v>
      </c>
      <c r="W1887" s="4" t="s">
        <v>557</v>
      </c>
      <c r="X1887" s="3"/>
      <c r="Y1887" s="3"/>
      <c r="Z1887" s="3" t="s">
        <v>69</v>
      </c>
      <c r="AA1887" s="3" t="s">
        <v>71</v>
      </c>
      <c r="AB1887" s="3">
        <v>0</v>
      </c>
      <c r="AC1887" s="3" t="s">
        <v>71</v>
      </c>
      <c r="AD1887" s="6">
        <v>0.67361111111111116</v>
      </c>
      <c r="AE1887" s="7"/>
      <c r="AF1887" s="7"/>
      <c r="AG1887" s="6">
        <f>Tabla4[[#This Row],[Tiempo Parada de Reloj]]+Tabla4[[#This Row],[Tiempo Autorizado por Telefonica (no Máximo)]]</f>
        <v>0.67361111111111116</v>
      </c>
      <c r="AH1887" s="7">
        <f t="shared" ca="1" si="184"/>
        <v>0.20833333333414172</v>
      </c>
      <c r="AI1887" s="8">
        <f t="shared" si="185"/>
        <v>16.166666666666668</v>
      </c>
      <c r="AJ1887" s="8">
        <f t="shared" ca="1" si="186"/>
        <v>5.0000000000194014</v>
      </c>
      <c r="AK1887" s="3" t="s">
        <v>120</v>
      </c>
      <c r="AL1887" s="3" t="s">
        <v>70</v>
      </c>
      <c r="AM1887" s="3" t="s">
        <v>87</v>
      </c>
      <c r="AN1887" s="3" t="s">
        <v>98</v>
      </c>
      <c r="AO1887" s="3" t="s">
        <v>106</v>
      </c>
      <c r="AP1887" s="3" t="s">
        <v>120</v>
      </c>
      <c r="AQ1887" s="23">
        <v>45425.881944444445</v>
      </c>
      <c r="AR1887" s="3"/>
      <c r="AS1887" s="23"/>
      <c r="AT1887" s="23"/>
      <c r="AU1887" s="3" t="s">
        <v>149</v>
      </c>
      <c r="AV1887" s="3" t="s">
        <v>3464</v>
      </c>
      <c r="AW1887" s="3" t="s">
        <v>8813</v>
      </c>
      <c r="AX1887" s="3">
        <v>3.374485</v>
      </c>
      <c r="AY1887" s="3">
        <v>-76.320831999999996</v>
      </c>
      <c r="AZ1887" s="8" t="str">
        <f>+CONCATENATE("Reportan apertura en el enlace ",Tabla4[[#This Row],[Enlace]]," en el ",Tabla4[[#This Row],[Distancia óptica]]," ocasionado por ",Tabla4[[#This Row],[Causa del daño]])</f>
        <v>Reportan apertura en el enlace Candelaria - Florida en el Km 7,1 desde Candelaria ocasionado por Vandalismo</v>
      </c>
      <c r="BA1887" s="8" t="str">
        <f>+CONCATENATE("Para dar solución al incidente ",Tabla4[[#This Row],[Solución]])</f>
        <v>Para dar solución al incidente Se recuperan 30 metros de reserva de F.O de 36 hilos y se Crea una caja de empalme de 48 hilos</v>
      </c>
      <c r="BB1887" s="3" t="str">
        <f>+_xlfn.CONCAT(Tabla4[[#This Row],[Causa Raiz]]," ",Tabla4[[#This Row],[Solución2]]," (",Tabla4[[#This Row],[Anillo]],"- Cabecera: ",Tabla4[[#This Row],[Cabecera]],"- Operador: ",Tabla4[[#This Row],[Operador]],")")</f>
        <v>Reportan apertura en el enlace Candelaria - Florida en el Km 7,1 desde Candelaria ocasionado por Vandalismo Para dar solución al incidente Se recuperan 30 metros de reserva de F.O de 36 hilos y se Crea una caja de empalme de 48 hilos (Tromcal- Cabecera: Candelaria- Operador: Colombia Telecomunicaciones)</v>
      </c>
    </row>
    <row r="1888" spans="1:54" s="2" customFormat="1" ht="156.75">
      <c r="A1888" s="38">
        <f t="shared" si="183"/>
        <v>1887</v>
      </c>
      <c r="B1888" s="3">
        <v>8566653</v>
      </c>
      <c r="C1888" s="3" t="s">
        <v>163</v>
      </c>
      <c r="D1888" s="23">
        <v>45415.767361111109</v>
      </c>
      <c r="E1888" s="23">
        <v>45415.768750000003</v>
      </c>
      <c r="F1888" s="1">
        <f t="shared" ca="1" si="188"/>
        <v>1.3888888934161514E-3</v>
      </c>
      <c r="G1888" s="3" t="s">
        <v>55</v>
      </c>
      <c r="H1888" s="41"/>
      <c r="I1888" s="40"/>
      <c r="J1888" s="5" t="s">
        <v>56</v>
      </c>
      <c r="K1888" s="3" t="s">
        <v>138</v>
      </c>
      <c r="L1888" s="9" t="s">
        <v>58</v>
      </c>
      <c r="M1888" s="3" t="s">
        <v>139</v>
      </c>
      <c r="N1888" s="3" t="s">
        <v>721</v>
      </c>
      <c r="O1888" s="3" t="s">
        <v>8814</v>
      </c>
      <c r="P1888" s="3" t="s">
        <v>2381</v>
      </c>
      <c r="Q1888" s="4" t="s">
        <v>8815</v>
      </c>
      <c r="R1888" s="3" t="s">
        <v>725</v>
      </c>
      <c r="S1888" s="3" t="s">
        <v>145</v>
      </c>
      <c r="T1888" s="3" t="s">
        <v>104</v>
      </c>
      <c r="U1888" s="3" t="s">
        <v>8816</v>
      </c>
      <c r="V1888" s="22" t="str">
        <f t="shared" si="187"/>
        <v>RDFO; Hora de aviso: 18:25 03/05/2024; Solución: se disparo el breque que alimenta  el rectificador  de energía.; Hora de solución: 18:27 03/05/2024; Causa: Visita Fallida</v>
      </c>
      <c r="W1888" s="4" t="s">
        <v>557</v>
      </c>
      <c r="X1888" s="3"/>
      <c r="Y1888" s="3"/>
      <c r="Z1888" s="3" t="s">
        <v>69</v>
      </c>
      <c r="AA1888" s="3" t="s">
        <v>70</v>
      </c>
      <c r="AB1888" s="3">
        <v>8566653</v>
      </c>
      <c r="AC1888" s="3" t="s">
        <v>71</v>
      </c>
      <c r="AD1888" s="6">
        <v>0</v>
      </c>
      <c r="AE1888" s="7"/>
      <c r="AF1888" s="7"/>
      <c r="AG1888" s="6">
        <f>Tabla4[[#This Row],[Tiempo Parada de Reloj]]+Tabla4[[#This Row],[Tiempo Autorizado por Telefonica (no Máximo)]]</f>
        <v>0</v>
      </c>
      <c r="AH1888" s="7">
        <f t="shared" ca="1" si="184"/>
        <v>1.3888888934161514E-3</v>
      </c>
      <c r="AI1888" s="8">
        <f t="shared" si="185"/>
        <v>0</v>
      </c>
      <c r="AJ1888" s="8">
        <f t="shared" ca="1" si="186"/>
        <v>3.3333333441987634E-2</v>
      </c>
      <c r="AK1888" s="3" t="s">
        <v>120</v>
      </c>
      <c r="AL1888" s="3" t="s">
        <v>70</v>
      </c>
      <c r="AM1888" s="3" t="s">
        <v>87</v>
      </c>
      <c r="AN1888" s="3" t="s">
        <v>87</v>
      </c>
      <c r="AO1888" s="3" t="s">
        <v>87</v>
      </c>
      <c r="AP1888" s="3" t="s">
        <v>87</v>
      </c>
      <c r="AQ1888" s="23">
        <v>45415.768750000003</v>
      </c>
      <c r="AR1888" s="3"/>
      <c r="AS1888" s="23"/>
      <c r="AT1888" s="23"/>
      <c r="AU1888" s="3" t="s">
        <v>1040</v>
      </c>
      <c r="AV1888" s="3" t="s">
        <v>69</v>
      </c>
      <c r="AW1888" s="3" t="s">
        <v>69</v>
      </c>
      <c r="AX1888" s="3" t="s">
        <v>69</v>
      </c>
      <c r="AY1888" s="3" t="s">
        <v>69</v>
      </c>
      <c r="AZ1888" s="8" t="str">
        <f>+CONCATENATE("Reportan apertura en el enlace ",Tabla4[[#This Row],[Enlace]]," en el ",Tabla4[[#This Row],[Distancia óptica]]," ocasionado por ",Tabla4[[#This Row],[Causa del daño]])</f>
        <v>Reportan apertura en el enlace OLT La Morada - Macrokaney en el Km 0  ocasionado por Visita Fallida</v>
      </c>
      <c r="BA1888" s="8" t="str">
        <f>+CONCATENATE("Para dar solución al incidente ",Tabla4[[#This Row],[Solución]])</f>
        <v>Para dar solución al incidente se disparo el breque que alimenta  el rectificador  de energía.</v>
      </c>
      <c r="BB1888" s="3" t="str">
        <f>+_xlfn.CONCAT(Tabla4[[#This Row],[Causa Raiz]]," ",Tabla4[[#This Row],[Solución2]]," (",Tabla4[[#This Row],[Anillo]],"- Cabecera: ",Tabla4[[#This Row],[Cabecera]],"- Operador: ",Tabla4[[#This Row],[Operador]],")")</f>
        <v>Reportan apertura en el enlace OLT La Morada - Macrokaney en el Km 0  ocasionado por Visita Fallida Para dar solución al incidente se disparo el breque que alimenta  el rectificador  de energía. (NA- Cabecera: NA- Operador: Colombia Telecomunicaciones)</v>
      </c>
    </row>
    <row r="1889" spans="1:54" s="2" customFormat="1" ht="185.25">
      <c r="A1889" s="38">
        <f t="shared" si="183"/>
        <v>1888</v>
      </c>
      <c r="B1889" s="3">
        <v>8567315</v>
      </c>
      <c r="C1889" s="3" t="s">
        <v>136</v>
      </c>
      <c r="D1889" s="23">
        <v>45415.638888888891</v>
      </c>
      <c r="E1889" s="23">
        <v>45416.416666666664</v>
      </c>
      <c r="F1889" s="1">
        <f t="shared" ca="1" si="188"/>
        <v>0.77777777777373558</v>
      </c>
      <c r="G1889" s="3" t="s">
        <v>55</v>
      </c>
      <c r="H1889" s="41"/>
      <c r="I1889" s="40"/>
      <c r="J1889" s="5" t="s">
        <v>137</v>
      </c>
      <c r="K1889" s="3" t="s">
        <v>57</v>
      </c>
      <c r="L1889" s="9" t="s">
        <v>78</v>
      </c>
      <c r="M1889" s="3" t="s">
        <v>59</v>
      </c>
      <c r="N1889" s="3" t="s">
        <v>60</v>
      </c>
      <c r="O1889" s="3" t="s">
        <v>8817</v>
      </c>
      <c r="P1889" s="3" t="s">
        <v>8808</v>
      </c>
      <c r="Q1889" s="4" t="s">
        <v>8818</v>
      </c>
      <c r="R1889" s="3" t="s">
        <v>783</v>
      </c>
      <c r="S1889" s="3" t="s">
        <v>65</v>
      </c>
      <c r="T1889" s="3" t="s">
        <v>66</v>
      </c>
      <c r="U1889" s="3" t="s">
        <v>591</v>
      </c>
      <c r="V1889" s="22" t="str">
        <f t="shared" si="187"/>
        <v>RBHFO; Hora de aviso: 15:20 03/05/2024; Solución: Recuperacion de 100 mts de reserva y un empalme de 48 hilos; Hora de solución: 10:00 04/05/2024; Causa: Vandalismo</v>
      </c>
      <c r="W1889" s="4" t="s">
        <v>949</v>
      </c>
      <c r="X1889" s="3"/>
      <c r="Y1889" s="3"/>
      <c r="Z1889" s="3" t="s">
        <v>69</v>
      </c>
      <c r="AA1889" s="3" t="s">
        <v>71</v>
      </c>
      <c r="AB1889" s="3">
        <v>0</v>
      </c>
      <c r="AC1889" s="3" t="s">
        <v>71</v>
      </c>
      <c r="AD1889" s="6">
        <v>0.58333333333333337</v>
      </c>
      <c r="AE1889" s="7"/>
      <c r="AF1889" s="7"/>
      <c r="AG1889" s="6">
        <f>Tabla4[[#This Row],[Tiempo Parada de Reloj]]+Tabla4[[#This Row],[Tiempo Autorizado por Telefonica (no Máximo)]]</f>
        <v>0.58333333333333337</v>
      </c>
      <c r="AH1889" s="7">
        <f t="shared" ca="1" si="184"/>
        <v>0.19444444444040221</v>
      </c>
      <c r="AI1889" s="8">
        <f t="shared" si="185"/>
        <v>14</v>
      </c>
      <c r="AJ1889" s="8">
        <f t="shared" ca="1" si="186"/>
        <v>4.666666666569653</v>
      </c>
      <c r="AK1889" s="3" t="s">
        <v>120</v>
      </c>
      <c r="AL1889" s="3" t="s">
        <v>70</v>
      </c>
      <c r="AM1889" s="3" t="s">
        <v>106</v>
      </c>
      <c r="AN1889" s="3" t="s">
        <v>106</v>
      </c>
      <c r="AO1889" s="3" t="s">
        <v>119</v>
      </c>
      <c r="AP1889" s="3" t="s">
        <v>119</v>
      </c>
      <c r="AQ1889" s="23">
        <v>45417.867361111108</v>
      </c>
      <c r="AR1889" s="3"/>
      <c r="AS1889" s="23"/>
      <c r="AT1889" s="23"/>
      <c r="AU1889" s="3" t="s">
        <v>100</v>
      </c>
      <c r="AV1889" s="3" t="s">
        <v>8819</v>
      </c>
      <c r="AW1889" s="3" t="s">
        <v>2282</v>
      </c>
      <c r="AX1889" s="3">
        <v>4.6212499999999999</v>
      </c>
      <c r="AY1889" s="3">
        <v>-74.125439999999998</v>
      </c>
      <c r="AZ1889" s="8" t="str">
        <f>+CONCATENATE("Reportan apertura en el enlace ",Tabla4[[#This Row],[Enlace]]," en el ",Tabla4[[#This Row],[Distancia óptica]]," ocasionado por ",Tabla4[[#This Row],[Causa del daño]])</f>
        <v>Reportan apertura en el enlace Mov. Continental - Mov. Puente Aranda en el Km 8,7 desde Salitre ocasionado por Vandalismo</v>
      </c>
      <c r="BA1889" s="8" t="str">
        <f>+CONCATENATE("Para dar solución al incidente ",Tabla4[[#This Row],[Solución]])</f>
        <v>Para dar solución al incidente Recuperacion de 100 mts de reserva y un empalme de 48 hilos</v>
      </c>
      <c r="BB1889" s="3" t="str">
        <f>+_xlfn.CONCAT(Tabla4[[#This Row],[Causa Raiz]]," ",Tabla4[[#This Row],[Solución2]]," (",Tabla4[[#This Row],[Anillo]],"- Cabecera: ",Tabla4[[#This Row],[Cabecera]],"- Operador: ",Tabla4[[#This Row],[Operador]],")")</f>
        <v>Reportan apertura en el enlace Mov. Continental - Mov. Puente Aranda en el Km 8,7 desde Salitre ocasionado por Vandalismo Para dar solución al incidente Recuperacion de 100 mts de reserva y un empalme de 48 hilos (Anillo 12- Cabecera: Puente aranda- Operador: Infraco)</v>
      </c>
    </row>
    <row r="1890" spans="1:54" ht="185.25">
      <c r="A1890" s="38">
        <f t="shared" si="183"/>
        <v>1889</v>
      </c>
      <c r="B1890" s="3">
        <v>8566625</v>
      </c>
      <c r="C1890" s="3" t="s">
        <v>54</v>
      </c>
      <c r="D1890" s="23">
        <v>45415.909722222219</v>
      </c>
      <c r="E1890" s="23">
        <v>45417.583333333336</v>
      </c>
      <c r="F1890" s="1">
        <f t="shared" ca="1" si="188"/>
        <v>1.6736111111167702</v>
      </c>
      <c r="G1890" s="3" t="s">
        <v>55</v>
      </c>
      <c r="H1890" s="41"/>
      <c r="I1890" s="40"/>
      <c r="J1890" s="5" t="s">
        <v>56</v>
      </c>
      <c r="K1890" s="3" t="s">
        <v>77</v>
      </c>
      <c r="L1890" s="9" t="s">
        <v>58</v>
      </c>
      <c r="M1890" s="3" t="s">
        <v>6255</v>
      </c>
      <c r="N1890" s="3" t="s">
        <v>6256</v>
      </c>
      <c r="O1890" s="3" t="s">
        <v>8820</v>
      </c>
      <c r="P1890" s="3" t="s">
        <v>8821</v>
      </c>
      <c r="Q1890" s="4" t="s">
        <v>8822</v>
      </c>
      <c r="R1890" s="3" t="s">
        <v>346</v>
      </c>
      <c r="S1890" s="3" t="s">
        <v>249</v>
      </c>
      <c r="T1890" s="9" t="s">
        <v>130</v>
      </c>
      <c r="U1890" s="3" t="s">
        <v>8823</v>
      </c>
      <c r="V1890" s="22" t="str">
        <f t="shared" si="187"/>
        <v>RLFO; Hora de aviso: 21:50 03/05/2024; Solución: Se refusiona 4 hilos en la caja Mondragon ; Hora de solución: 14:00 05/05/2024; Causa: Plagas</v>
      </c>
      <c r="W1890" s="4" t="s">
        <v>191</v>
      </c>
      <c r="X1890" s="3"/>
      <c r="Y1890" s="3"/>
      <c r="AA1890" s="3" t="s">
        <v>70</v>
      </c>
      <c r="AB1890" s="3">
        <v>0</v>
      </c>
      <c r="AC1890" s="3" t="s">
        <v>71</v>
      </c>
      <c r="AD1890" s="6">
        <v>0</v>
      </c>
      <c r="AE1890" s="7"/>
      <c r="AF1890" s="7"/>
      <c r="AG1890" s="6">
        <f>Tabla4[[#This Row],[Tiempo Parada de Reloj]]+Tabla4[[#This Row],[Tiempo Autorizado por Telefonica (no Máximo)]]</f>
        <v>0</v>
      </c>
      <c r="AH1890" s="7">
        <f t="shared" ca="1" si="184"/>
        <v>1.6736111111167702</v>
      </c>
      <c r="AI1890" s="8">
        <f t="shared" si="185"/>
        <v>0</v>
      </c>
      <c r="AJ1890" s="8">
        <f t="shared" ca="1" si="186"/>
        <v>40.166666666802485</v>
      </c>
      <c r="AK1890" s="3" t="s">
        <v>120</v>
      </c>
      <c r="AL1890" s="3" t="s">
        <v>70</v>
      </c>
      <c r="AM1890" s="3" t="s">
        <v>87</v>
      </c>
      <c r="AN1890" s="3" t="s">
        <v>120</v>
      </c>
      <c r="AO1890" s="3" t="s">
        <v>87</v>
      </c>
      <c r="AP1890" s="3" t="s">
        <v>87</v>
      </c>
      <c r="AQ1890" s="23">
        <v>45418.862500000003</v>
      </c>
      <c r="AR1890" s="3"/>
      <c r="AS1890" s="23"/>
      <c r="AT1890" s="23"/>
      <c r="AU1890" s="3" t="s">
        <v>192</v>
      </c>
      <c r="AV1890" s="3" t="s">
        <v>8824</v>
      </c>
      <c r="AW1890" s="3" t="s">
        <v>135</v>
      </c>
      <c r="AX1890" s="3">
        <v>4.2162059999999997</v>
      </c>
      <c r="AY1890" s="3">
        <v>-69.934387000000001</v>
      </c>
      <c r="AZ1890" s="8" t="str">
        <f>+CONCATENATE("Reportan apertura en el enlace ",Tabla4[[#This Row],[Enlace]]," en el ",Tabla4[[#This Row],[Distancia óptica]]," ocasionado por ",Tabla4[[#This Row],[Causa del daño]])</f>
        <v>Reportan apertura en el enlace Mov. Leticia Centro - Mov. Leticia Centro Remoto en el Km 0 Mov. Leticia Centro Remoto ocasionado por Plagas</v>
      </c>
      <c r="BA1890" s="8" t="str">
        <f>+CONCATENATE("Para dar solución al incidente ",Tabla4[[#This Row],[Solución]])</f>
        <v xml:space="preserve">Para dar solución al incidente Se refusiona 4 hilos en la caja Mondragon </v>
      </c>
      <c r="BB1890" s="3" t="str">
        <f>+_xlfn.CONCAT(Tabla4[[#This Row],[Causa Raiz]]," ",Tabla4[[#This Row],[Solución2]]," (",Tabla4[[#This Row],[Anillo]],"- Cabecera: ",Tabla4[[#This Row],[Cabecera]],"- Operador: ",Tabla4[[#This Row],[Operador]],")")</f>
        <v>Reportan apertura en el enlace Mov. Leticia Centro - Mov. Leticia Centro Remoto en el Km 0 Mov. Leticia Centro Remoto ocasionado por Plagas Para dar solución al incidente Se refusiona 4 hilos en la caja Mondragon  (Lineal- Cabecera: leticia Centro- Operador: Colombia Telecomunicaciones)</v>
      </c>
    </row>
    <row r="1891" spans="1:54" ht="185.25">
      <c r="A1891" s="38">
        <f t="shared" si="183"/>
        <v>1890</v>
      </c>
      <c r="B1891" s="3">
        <v>8567421</v>
      </c>
      <c r="C1891" s="3" t="s">
        <v>163</v>
      </c>
      <c r="D1891" s="23">
        <v>45415.979166666664</v>
      </c>
      <c r="E1891" s="23">
        <v>45416.208333333336</v>
      </c>
      <c r="F1891" s="1">
        <f t="shared" ca="1" si="188"/>
        <v>0.22916666667151731</v>
      </c>
      <c r="G1891" s="3" t="s">
        <v>55</v>
      </c>
      <c r="H1891" s="41"/>
      <c r="I1891" s="40"/>
      <c r="J1891" s="5" t="s">
        <v>56</v>
      </c>
      <c r="K1891" s="3" t="s">
        <v>203</v>
      </c>
      <c r="L1891" s="9" t="s">
        <v>58</v>
      </c>
      <c r="M1891" s="3" t="s">
        <v>169</v>
      </c>
      <c r="N1891" s="3" t="s">
        <v>437</v>
      </c>
      <c r="O1891" s="3" t="s">
        <v>5024</v>
      </c>
      <c r="P1891" s="3" t="s">
        <v>8825</v>
      </c>
      <c r="Q1891" s="4" t="s">
        <v>8826</v>
      </c>
      <c r="R1891" s="3" t="s">
        <v>336</v>
      </c>
      <c r="S1891" s="3" t="s">
        <v>210</v>
      </c>
      <c r="T1891" s="9" t="s">
        <v>130</v>
      </c>
      <c r="U1891" s="3" t="s">
        <v>8827</v>
      </c>
      <c r="V1891" s="22" t="str">
        <f t="shared" si="187"/>
        <v>RDFO; Hora de aviso: 23:30 03/05/2024; Solución: Para dar solucion se realizo un tendido de 500 myts y dos empalmes de 96 hilos ; Hora de solución: 5:00 04/05/2024; Causa: Plagas</v>
      </c>
      <c r="W1891" s="4" t="s">
        <v>8828</v>
      </c>
      <c r="X1891" s="3" t="s">
        <v>8829</v>
      </c>
      <c r="Y1891" s="3" t="s">
        <v>8830</v>
      </c>
      <c r="Z1891" s="3" t="s">
        <v>119</v>
      </c>
      <c r="AA1891" s="3" t="s">
        <v>70</v>
      </c>
      <c r="AB1891" s="3">
        <v>8567516</v>
      </c>
      <c r="AC1891" s="3" t="s">
        <v>71</v>
      </c>
      <c r="AD1891" s="6">
        <v>2.0833333333333332E-2</v>
      </c>
      <c r="AE1891" s="7"/>
      <c r="AF1891" s="7"/>
      <c r="AG1891" s="6">
        <f>Tabla4[[#This Row],[Tiempo Parada de Reloj]]+Tabla4[[#This Row],[Tiempo Autorizado por Telefonica (no Máximo)]]</f>
        <v>2.0833333333333332E-2</v>
      </c>
      <c r="AH1891" s="7">
        <f t="shared" ca="1" si="184"/>
        <v>0.20833333333818396</v>
      </c>
      <c r="AI1891" s="8">
        <f t="shared" si="185"/>
        <v>0.5</v>
      </c>
      <c r="AJ1891" s="8">
        <f t="shared" ca="1" si="186"/>
        <v>5.0000000001164153</v>
      </c>
      <c r="AK1891" s="3" t="s">
        <v>119</v>
      </c>
      <c r="AL1891" s="3" t="s">
        <v>70</v>
      </c>
      <c r="AM1891" s="3" t="s">
        <v>87</v>
      </c>
      <c r="AN1891" s="3" t="s">
        <v>87</v>
      </c>
      <c r="AO1891" s="3" t="s">
        <v>119</v>
      </c>
      <c r="AP1891" s="3" t="s">
        <v>119</v>
      </c>
      <c r="AQ1891" s="23">
        <v>45418.984027777777</v>
      </c>
      <c r="AR1891" s="3"/>
      <c r="AS1891" s="23"/>
      <c r="AT1891" s="23"/>
      <c r="AU1891" s="3" t="s">
        <v>192</v>
      </c>
      <c r="AV1891" s="3" t="s">
        <v>6701</v>
      </c>
      <c r="AW1891" s="3" t="s">
        <v>307</v>
      </c>
      <c r="AX1891" s="3">
        <v>7.869313</v>
      </c>
      <c r="AY1891" s="3">
        <v>-72.501068000000004</v>
      </c>
      <c r="AZ1891" s="8" t="str">
        <f>+CONCATENATE("Reportan apertura en el enlace ",Tabla4[[#This Row],[Enlace]]," en el ",Tabla4[[#This Row],[Distancia óptica]]," ocasionado por ",Tabla4[[#This Row],[Causa del daño]])</f>
        <v>Reportan apertura en el enlace Cúcuta - Pamplona en el Km 2,8 desde av 0 ocasionado por Plagas</v>
      </c>
      <c r="BA1891" s="8" t="str">
        <f>+CONCATENATE("Para dar solución al incidente ",Tabla4[[#This Row],[Solución]])</f>
        <v xml:space="preserve">Para dar solución al incidente Para dar solucion se realizo un tendido de 500 myts y dos empalmes de 96 hilos </v>
      </c>
      <c r="BB1891" s="3" t="str">
        <f>+_xlfn.CONCAT(Tabla4[[#This Row],[Causa Raiz]]," ",Tabla4[[#This Row],[Solución2]]," (",Tabla4[[#This Row],[Anillo]],"- Cabecera: ",Tabla4[[#This Row],[Cabecera]],"- Operador: ",Tabla4[[#This Row],[Operador]],")")</f>
        <v>Reportan apertura en el enlace Cúcuta - Pamplona en el Km 2,8 desde av 0 ocasionado por Plagas Para dar solución al incidente Para dar solucion se realizo un tendido de 500 myts y dos empalmes de 96 hilos  (LINEAL- Cabecera: AV CERO- Operador: Colombia Telecomunicaciones)</v>
      </c>
    </row>
    <row r="1892" spans="1:54" ht="171">
      <c r="A1892" s="38">
        <f t="shared" si="183"/>
        <v>1891</v>
      </c>
      <c r="B1892" s="3">
        <v>8567521</v>
      </c>
      <c r="C1892" s="3" t="s">
        <v>54</v>
      </c>
      <c r="D1892" s="23">
        <v>45416.010416666664</v>
      </c>
      <c r="E1892" s="23">
        <v>45416.011805555558</v>
      </c>
      <c r="F1892" s="1">
        <f t="shared" ca="1" si="188"/>
        <v>1.3888888934161514E-3</v>
      </c>
      <c r="G1892" s="3" t="s">
        <v>55</v>
      </c>
      <c r="H1892" s="41"/>
      <c r="I1892" s="40"/>
      <c r="J1892" s="5" t="s">
        <v>56</v>
      </c>
      <c r="K1892" s="3" t="s">
        <v>57</v>
      </c>
      <c r="L1892" s="9" t="s">
        <v>58</v>
      </c>
      <c r="M1892" s="3" t="s">
        <v>59</v>
      </c>
      <c r="N1892" s="3" t="s">
        <v>60</v>
      </c>
      <c r="O1892" s="3" t="s">
        <v>8831</v>
      </c>
      <c r="P1892" s="3" t="s">
        <v>1865</v>
      </c>
      <c r="Q1892" s="4" t="s">
        <v>8832</v>
      </c>
      <c r="R1892" s="3" t="s">
        <v>84</v>
      </c>
      <c r="S1892" s="3" t="s">
        <v>65</v>
      </c>
      <c r="T1892" s="9" t="s">
        <v>104</v>
      </c>
      <c r="U1892" s="3" t="s">
        <v>8833</v>
      </c>
      <c r="V1892" s="22" t="str">
        <f t="shared" si="187"/>
        <v>RLFO; Hora de aviso: 0:15 04/05/2024; Solución: No se Observa apertura de hilos en pruebas de OTDR, se certifica enlace.; Hora de solución: 0:17 04/05/2024; Causa: Visita Fallida</v>
      </c>
      <c r="W1892" s="4" t="s">
        <v>68</v>
      </c>
      <c r="X1892" s="3"/>
      <c r="Y1892" s="3"/>
      <c r="Z1892" s="3" t="s">
        <v>69</v>
      </c>
      <c r="AA1892" s="3" t="s">
        <v>70</v>
      </c>
      <c r="AB1892" s="3">
        <v>0</v>
      </c>
      <c r="AC1892" s="3" t="s">
        <v>71</v>
      </c>
      <c r="AD1892" s="6">
        <v>0</v>
      </c>
      <c r="AE1892" s="7"/>
      <c r="AF1892" s="7"/>
      <c r="AG1892" s="6">
        <f>Tabla4[[#This Row],[Tiempo Parada de Reloj]]+Tabla4[[#This Row],[Tiempo Autorizado por Telefonica (no Máximo)]]</f>
        <v>0</v>
      </c>
      <c r="AH1892" s="7">
        <f t="shared" ca="1" si="184"/>
        <v>1.3888888934161514E-3</v>
      </c>
      <c r="AI1892" s="8">
        <f t="shared" si="185"/>
        <v>0</v>
      </c>
      <c r="AJ1892" s="8">
        <f t="shared" ca="1" si="186"/>
        <v>3.3333333441987634E-2</v>
      </c>
      <c r="AK1892" s="3" t="s">
        <v>87</v>
      </c>
      <c r="AL1892" s="3" t="s">
        <v>70</v>
      </c>
      <c r="AM1892" s="3" t="s">
        <v>106</v>
      </c>
      <c r="AN1892" s="3" t="s">
        <v>106</v>
      </c>
      <c r="AO1892" s="3" t="s">
        <v>87</v>
      </c>
      <c r="AP1892" s="3" t="s">
        <v>87</v>
      </c>
      <c r="AQ1892" s="23">
        <v>45416.011805555558</v>
      </c>
      <c r="AR1892" s="3"/>
      <c r="AS1892" s="23"/>
      <c r="AT1892" s="23"/>
      <c r="AU1892" s="3" t="s">
        <v>298</v>
      </c>
      <c r="AV1892" s="3" t="s">
        <v>69</v>
      </c>
      <c r="AW1892" s="3" t="s">
        <v>69</v>
      </c>
      <c r="AX1892" s="3" t="s">
        <v>69</v>
      </c>
      <c r="AY1892" s="3" t="s">
        <v>69</v>
      </c>
      <c r="AZ1892" s="8" t="str">
        <f>+CONCATENATE("Reportan apertura en el enlace ",Tabla4[[#This Row],[Enlace]]," en el ",Tabla4[[#This Row],[Distancia óptica]]," ocasionado por ",Tabla4[[#This Row],[Causa del daño]])</f>
        <v>Reportan apertura en el enlace Villa carolina II Asturias - Salitre en el km 0 ocasionado por Visita Fallida</v>
      </c>
      <c r="BA1892" s="8" t="str">
        <f>+CONCATENATE("Para dar solución al incidente ",Tabla4[[#This Row],[Solución]])</f>
        <v>Para dar solución al incidente No se Observa apertura de hilos en pruebas de OTDR, se certifica enlace.</v>
      </c>
      <c r="BB1892" s="3" t="str">
        <f>+_xlfn.CONCAT(Tabla4[[#This Row],[Causa Raiz]]," ",Tabla4[[#This Row],[Solución2]]," (",Tabla4[[#This Row],[Anillo]],"- Cabecera: ",Tabla4[[#This Row],[Cabecera]],"- Operador: ",Tabla4[[#This Row],[Operador]],")")</f>
        <v>Reportan apertura en el enlace Villa carolina II Asturias - Salitre en el km 0 ocasionado por Visita Fallida Para dar solución al incidente No se Observa apertura de hilos en pruebas de OTDR, se certifica enlace. (NA- Cabecera: NA- Operador: Colombia Telecomunicaciones)</v>
      </c>
    </row>
    <row r="1893" spans="1:54" ht="171">
      <c r="A1893" s="38">
        <f t="shared" si="183"/>
        <v>1892</v>
      </c>
      <c r="B1893" s="3">
        <v>8567695</v>
      </c>
      <c r="C1893" s="3" t="s">
        <v>92</v>
      </c>
      <c r="D1893" s="23">
        <v>45416.114583333336</v>
      </c>
      <c r="E1893" s="23">
        <v>45416.1875</v>
      </c>
      <c r="F1893" s="1">
        <f t="shared" ca="1" si="188"/>
        <v>7.2916666664241347E-2</v>
      </c>
      <c r="G1893" s="3" t="s">
        <v>55</v>
      </c>
      <c r="H1893" s="41"/>
      <c r="I1893" s="40"/>
      <c r="J1893" s="5" t="s">
        <v>56</v>
      </c>
      <c r="K1893" s="3" t="s">
        <v>57</v>
      </c>
      <c r="L1893" s="9" t="s">
        <v>58</v>
      </c>
      <c r="M1893" s="3" t="s">
        <v>59</v>
      </c>
      <c r="N1893" s="3" t="s">
        <v>60</v>
      </c>
      <c r="O1893" s="3" t="s">
        <v>375</v>
      </c>
      <c r="P1893" s="3" t="s">
        <v>325</v>
      </c>
      <c r="Q1893" s="4" t="s">
        <v>8834</v>
      </c>
      <c r="R1893" s="3" t="s">
        <v>783</v>
      </c>
      <c r="S1893" s="3" t="s">
        <v>65</v>
      </c>
      <c r="T1893" s="9" t="s">
        <v>146</v>
      </c>
      <c r="U1893" s="3" t="s">
        <v>8835</v>
      </c>
      <c r="V1893" s="22" t="str">
        <f t="shared" si="187"/>
        <v>RTNFO; Hora de aviso: 2:45 04/05/2024; Solución: Se realizo cambio de pigteil en el hilo 26 y certifico la fo esta ok.; Hora de solución: 4:30 04/05/2024; Causa: Falla en la Red FiOp</v>
      </c>
      <c r="W1893" s="4" t="s">
        <v>68</v>
      </c>
      <c r="X1893" s="3"/>
      <c r="Y1893" s="3"/>
      <c r="Z1893" s="3" t="s">
        <v>69</v>
      </c>
      <c r="AA1893" s="3" t="s">
        <v>71</v>
      </c>
      <c r="AB1893" s="3">
        <v>0</v>
      </c>
      <c r="AC1893" s="3" t="s">
        <v>71</v>
      </c>
      <c r="AD1893" s="6">
        <v>0</v>
      </c>
      <c r="AE1893" s="7"/>
      <c r="AF1893" s="7"/>
      <c r="AG1893" s="6">
        <f>Tabla4[[#This Row],[Tiempo Parada de Reloj]]+Tabla4[[#This Row],[Tiempo Autorizado por Telefonica (no Máximo)]]</f>
        <v>0</v>
      </c>
      <c r="AH1893" s="7">
        <f t="shared" ca="1" si="184"/>
        <v>7.2916666664241347E-2</v>
      </c>
      <c r="AI1893" s="8">
        <f t="shared" si="185"/>
        <v>0</v>
      </c>
      <c r="AJ1893" s="8">
        <f t="shared" ca="1" si="186"/>
        <v>1.7499999999417923</v>
      </c>
      <c r="AK1893" s="3" t="s">
        <v>87</v>
      </c>
      <c r="AL1893" s="3" t="s">
        <v>71</v>
      </c>
      <c r="AM1893" s="3" t="s">
        <v>87</v>
      </c>
      <c r="AN1893" s="3" t="s">
        <v>87</v>
      </c>
      <c r="AO1893" s="3" t="s">
        <v>119</v>
      </c>
      <c r="AP1893" s="3" t="s">
        <v>119</v>
      </c>
      <c r="AQ1893" s="23">
        <v>45417.868055555555</v>
      </c>
      <c r="AR1893" s="3"/>
      <c r="AS1893" s="23"/>
      <c r="AT1893" s="23"/>
      <c r="AU1893" s="3" t="s">
        <v>100</v>
      </c>
      <c r="AV1893" s="3" t="s">
        <v>4248</v>
      </c>
      <c r="AW1893" s="3" t="s">
        <v>1323</v>
      </c>
      <c r="AX1893" s="3">
        <v>4.5981699999999996</v>
      </c>
      <c r="AY1893" s="3">
        <v>-74.094139999999996</v>
      </c>
      <c r="AZ1893" s="8" t="str">
        <f>+CONCATENATE("Reportan apertura en el enlace ",Tabla4[[#This Row],[Enlace]]," en el ",Tabla4[[#This Row],[Distancia óptica]]," ocasionado por ",Tabla4[[#This Row],[Causa del daño]])</f>
        <v>Reportan apertura en el enlace Bogotá - Villavicencio en el Km 0 ocasionado por Falla en la Red FiOp</v>
      </c>
      <c r="BA1893" s="8" t="str">
        <f>+CONCATENATE("Para dar solución al incidente ",Tabla4[[#This Row],[Solución]])</f>
        <v>Para dar solución al incidente Se realizo cambio de pigteil en el hilo 26 y certifico la fo esta ok.</v>
      </c>
      <c r="BB1893" s="3" t="str">
        <f>+_xlfn.CONCAT(Tabla4[[#This Row],[Causa Raiz]]," ",Tabla4[[#This Row],[Solución2]]," (",Tabla4[[#This Row],[Anillo]],"- Cabecera: ",Tabla4[[#This Row],[Cabecera]],"- Operador: ",Tabla4[[#This Row],[Operador]],")")</f>
        <v>Reportan apertura en el enlace Bogotá - Villavicencio en el Km 0 ocasionado por Falla en la Red FiOp Para dar solución al incidente Se realizo cambio de pigteil en el hilo 26 y certifico la fo esta ok. (TRONCAL- Cabecera: PROGRESO- Operador: Colombia Telecomunicaciones)</v>
      </c>
    </row>
    <row r="1894" spans="1:54" ht="185.25">
      <c r="A1894" s="38">
        <f t="shared" si="183"/>
        <v>1893</v>
      </c>
      <c r="B1894" s="3">
        <v>8567929</v>
      </c>
      <c r="C1894" s="3" t="s">
        <v>163</v>
      </c>
      <c r="D1894" s="23">
        <v>45416.25</v>
      </c>
      <c r="E1894" s="23">
        <v>45416.479166666664</v>
      </c>
      <c r="F1894" s="1">
        <f t="shared" ca="1" si="188"/>
        <v>0.22916666666424135</v>
      </c>
      <c r="G1894" s="3" t="s">
        <v>55</v>
      </c>
      <c r="H1894" s="41"/>
      <c r="I1894" s="40"/>
      <c r="J1894" s="5" t="s">
        <v>56</v>
      </c>
      <c r="K1894" s="3" t="s">
        <v>138</v>
      </c>
      <c r="L1894" s="9" t="s">
        <v>58</v>
      </c>
      <c r="M1894" s="3" t="s">
        <v>139</v>
      </c>
      <c r="N1894" s="3" t="s">
        <v>140</v>
      </c>
      <c r="O1894" s="3" t="s">
        <v>476</v>
      </c>
      <c r="P1894" s="3" t="s">
        <v>8836</v>
      </c>
      <c r="Q1894" s="4" t="s">
        <v>8837</v>
      </c>
      <c r="R1894" s="3" t="s">
        <v>8838</v>
      </c>
      <c r="S1894" s="3" t="s">
        <v>145</v>
      </c>
      <c r="T1894" s="9" t="s">
        <v>66</v>
      </c>
      <c r="U1894" s="3" t="s">
        <v>8839</v>
      </c>
      <c r="V1894" s="22" t="str">
        <f t="shared" si="187"/>
        <v>RDFO; Hora de aviso: 6:00 04/05/2024; Solución: Se recupera 4 metros de fibra de 48 hilos para dar continudad con empalme nuevo; Hora de solución: 11:30 04/05/2024; Causa: Vandalismo</v>
      </c>
      <c r="W1894" s="4" t="s">
        <v>199</v>
      </c>
      <c r="X1894" s="3"/>
      <c r="Y1894" s="3"/>
      <c r="Z1894" s="3" t="s">
        <v>69</v>
      </c>
      <c r="AA1894" s="3" t="s">
        <v>71</v>
      </c>
      <c r="AB1894" s="3">
        <v>0</v>
      </c>
      <c r="AC1894" s="3" t="s">
        <v>71</v>
      </c>
      <c r="AD1894" s="6">
        <v>2.2916666666666665E-2</v>
      </c>
      <c r="AE1894" s="7"/>
      <c r="AF1894" s="7"/>
      <c r="AG1894" s="6">
        <f>Tabla4[[#This Row],[Tiempo Parada de Reloj]]+Tabla4[[#This Row],[Tiempo Autorizado por Telefonica (no Máximo)]]</f>
        <v>2.2916666666666665E-2</v>
      </c>
      <c r="AH1894" s="7">
        <f t="shared" ca="1" si="184"/>
        <v>0.20624999999757468</v>
      </c>
      <c r="AI1894" s="8">
        <f t="shared" si="185"/>
        <v>0.54999999999999993</v>
      </c>
      <c r="AJ1894" s="8">
        <f t="shared" ca="1" si="186"/>
        <v>4.9499999999417925</v>
      </c>
      <c r="AK1894" s="3" t="s">
        <v>87</v>
      </c>
      <c r="AL1894" s="3" t="s">
        <v>70</v>
      </c>
      <c r="AM1894" s="3" t="s">
        <v>106</v>
      </c>
      <c r="AN1894" s="3" t="s">
        <v>106</v>
      </c>
      <c r="AO1894" s="3" t="s">
        <v>106</v>
      </c>
      <c r="AP1894" s="3" t="s">
        <v>120</v>
      </c>
      <c r="AQ1894" s="23">
        <v>45424.717361111114</v>
      </c>
      <c r="AR1894" s="3"/>
      <c r="AS1894" s="23"/>
      <c r="AT1894" s="23"/>
      <c r="AU1894" s="3" t="s">
        <v>1400</v>
      </c>
      <c r="AV1894" s="3" t="s">
        <v>8840</v>
      </c>
      <c r="AW1894" s="3" t="s">
        <v>151</v>
      </c>
      <c r="AX1894" s="3">
        <v>3.3959000000000001</v>
      </c>
      <c r="AY1894" s="3">
        <v>-76.362200000000001</v>
      </c>
      <c r="AZ1894" s="8" t="str">
        <f>+CONCATENATE("Reportan apertura en el enlace ",Tabla4[[#This Row],[Enlace]]," en el ",Tabla4[[#This Row],[Distancia óptica]]," ocasionado por ",Tabla4[[#This Row],[Causa del daño]])</f>
        <v>Reportan apertura en el enlace Cali - Candelaria en el km 3,8 desde Candelaria  ocasionado por Vandalismo</v>
      </c>
      <c r="BA1894" s="8" t="str">
        <f>+CONCATENATE("Para dar solución al incidente ",Tabla4[[#This Row],[Solución]])</f>
        <v>Para dar solución al incidente Se recupera 4 metros de fibra de 48 hilos para dar continudad con empalme nuevo</v>
      </c>
      <c r="BB1894" s="3" t="str">
        <f>+_xlfn.CONCAT(Tabla4[[#This Row],[Causa Raiz]]," ",Tabla4[[#This Row],[Solución2]]," (",Tabla4[[#This Row],[Anillo]],"- Cabecera: ",Tabla4[[#This Row],[Cabecera]],"- Operador: ",Tabla4[[#This Row],[Operador]],")")</f>
        <v>Reportan apertura en el enlace Cali - Candelaria en el km 3,8 desde Candelaria  ocasionado por Vandalismo Para dar solución al incidente Se recupera 4 metros de fibra de 48 hilos para dar continudad con empalme nuevo (Lineal - Cabecera: cali- Operador: Colombia Telecomunicaciones)</v>
      </c>
    </row>
    <row r="1895" spans="1:54" ht="171">
      <c r="A1895" s="38">
        <f t="shared" si="183"/>
        <v>1894</v>
      </c>
      <c r="B1895" s="3">
        <v>8566152</v>
      </c>
      <c r="C1895" s="3" t="s">
        <v>54</v>
      </c>
      <c r="D1895" s="23">
        <v>45416.336805555555</v>
      </c>
      <c r="E1895" s="23">
        <v>45416.338194444441</v>
      </c>
      <c r="F1895" s="1">
        <f t="shared" ca="1" si="188"/>
        <v>1.3888888861401938E-3</v>
      </c>
      <c r="G1895" s="3" t="s">
        <v>55</v>
      </c>
      <c r="H1895" s="41"/>
      <c r="I1895" s="40"/>
      <c r="J1895" s="5" t="s">
        <v>56</v>
      </c>
      <c r="K1895" s="3" t="s">
        <v>57</v>
      </c>
      <c r="L1895" s="9" t="s">
        <v>58</v>
      </c>
      <c r="M1895" s="3" t="s">
        <v>59</v>
      </c>
      <c r="N1895" s="3" t="s">
        <v>60</v>
      </c>
      <c r="O1895" s="3" t="s">
        <v>8841</v>
      </c>
      <c r="P1895" s="3" t="s">
        <v>1865</v>
      </c>
      <c r="Q1895" s="4" t="s">
        <v>8842</v>
      </c>
      <c r="R1895" s="3" t="s">
        <v>783</v>
      </c>
      <c r="S1895" s="3" t="s">
        <v>65</v>
      </c>
      <c r="T1895" s="9" t="s">
        <v>104</v>
      </c>
      <c r="U1895" s="3" t="s">
        <v>7573</v>
      </c>
      <c r="V1895" s="22" t="str">
        <f t="shared" si="187"/>
        <v>RLFO; Hora de aviso: 8:05 04/05/2024; Solución: Se certifica fibra con pruebas, hilos continuos; Hora de solución: 8:07 04/05/2024; Causa: Visita Fallida</v>
      </c>
      <c r="W1895" s="4" t="s">
        <v>68</v>
      </c>
      <c r="X1895" s="3"/>
      <c r="Y1895" s="3"/>
      <c r="Z1895" s="3" t="s">
        <v>69</v>
      </c>
      <c r="AA1895" s="3" t="s">
        <v>70</v>
      </c>
      <c r="AB1895" s="3">
        <v>0</v>
      </c>
      <c r="AC1895" s="3" t="s">
        <v>71</v>
      </c>
      <c r="AD1895" s="6">
        <v>0</v>
      </c>
      <c r="AE1895" s="7"/>
      <c r="AF1895" s="7"/>
      <c r="AG1895" s="6">
        <f>Tabla4[[#This Row],[Tiempo Parada de Reloj]]+Tabla4[[#This Row],[Tiempo Autorizado por Telefonica (no Máximo)]]</f>
        <v>0</v>
      </c>
      <c r="AH1895" s="7">
        <f t="shared" ca="1" si="184"/>
        <v>1.3888888861401938E-3</v>
      </c>
      <c r="AI1895" s="8">
        <f t="shared" si="185"/>
        <v>0</v>
      </c>
      <c r="AJ1895" s="8">
        <f t="shared" ca="1" si="186"/>
        <v>3.3333333267364651E-2</v>
      </c>
      <c r="AK1895" s="3" t="s">
        <v>73</v>
      </c>
      <c r="AL1895" s="3" t="s">
        <v>70</v>
      </c>
      <c r="AM1895" s="3" t="s">
        <v>106</v>
      </c>
      <c r="AN1895" s="3" t="s">
        <v>106</v>
      </c>
      <c r="AO1895" s="3" t="s">
        <v>87</v>
      </c>
      <c r="AP1895" s="3" t="s">
        <v>87</v>
      </c>
      <c r="AQ1895" s="23">
        <v>45416.338194444441</v>
      </c>
      <c r="AR1895" s="3"/>
      <c r="AS1895" s="23"/>
      <c r="AT1895" s="23"/>
      <c r="AU1895" s="3" t="s">
        <v>107</v>
      </c>
      <c r="AV1895" s="3" t="s">
        <v>69</v>
      </c>
      <c r="AW1895" s="3" t="s">
        <v>69</v>
      </c>
      <c r="AX1895" s="3" t="s">
        <v>69</v>
      </c>
      <c r="AY1895" s="3" t="s">
        <v>69</v>
      </c>
      <c r="AZ1895" s="8" t="str">
        <f>+CONCATENATE("Reportan apertura en el enlace ",Tabla4[[#This Row],[Enlace]]," en el ",Tabla4[[#This Row],[Distancia óptica]]," ocasionado por ",Tabla4[[#This Row],[Causa del daño]])</f>
        <v>Reportan apertura en el enlace Parroquia Sangrado Corazon - telecom Murillo Toro en el km 0 ocasionado por Visita Fallida</v>
      </c>
      <c r="BA1895" s="8" t="str">
        <f>+CONCATENATE("Para dar solución al incidente ",Tabla4[[#This Row],[Solución]])</f>
        <v>Para dar solución al incidente Se certifica fibra con pruebas, hilos continuos</v>
      </c>
      <c r="BB1895" s="3" t="str">
        <f>+_xlfn.CONCAT(Tabla4[[#This Row],[Causa Raiz]]," ",Tabla4[[#This Row],[Solución2]]," (",Tabla4[[#This Row],[Anillo]],"- Cabecera: ",Tabla4[[#This Row],[Cabecera]],"- Operador: ",Tabla4[[#This Row],[Operador]],")")</f>
        <v>Reportan apertura en el enlace Parroquia Sangrado Corazon - telecom Murillo Toro en el km 0 ocasionado por Visita Fallida Para dar solución al incidente Se certifica fibra con pruebas, hilos continuos (NA- Cabecera: NA- Operador: Colombia Telecomunicaciones)</v>
      </c>
    </row>
    <row r="1896" spans="1:54" ht="199.5">
      <c r="A1896" s="38">
        <f t="shared" si="183"/>
        <v>1895</v>
      </c>
      <c r="B1896" s="3">
        <v>8568183</v>
      </c>
      <c r="C1896" s="3" t="s">
        <v>92</v>
      </c>
      <c r="D1896" s="23">
        <v>45416.354166666664</v>
      </c>
      <c r="E1896" s="23">
        <v>45416.677083333336</v>
      </c>
      <c r="F1896" s="1">
        <f t="shared" ca="1" si="188"/>
        <v>0.32291666667151731</v>
      </c>
      <c r="G1896" s="3" t="s">
        <v>55</v>
      </c>
      <c r="H1896" s="41"/>
      <c r="I1896" s="40"/>
      <c r="J1896" s="5" t="s">
        <v>56</v>
      </c>
      <c r="K1896" s="3" t="s">
        <v>203</v>
      </c>
      <c r="L1896" s="9" t="s">
        <v>58</v>
      </c>
      <c r="M1896" s="3" t="s">
        <v>204</v>
      </c>
      <c r="N1896" s="3" t="s">
        <v>332</v>
      </c>
      <c r="O1896" s="3" t="s">
        <v>878</v>
      </c>
      <c r="P1896" s="3" t="s">
        <v>8843</v>
      </c>
      <c r="Q1896" s="4" t="s">
        <v>8844</v>
      </c>
      <c r="R1896" s="3" t="s">
        <v>1515</v>
      </c>
      <c r="S1896" s="3" t="s">
        <v>210</v>
      </c>
      <c r="T1896" s="9" t="s">
        <v>513</v>
      </c>
      <c r="U1896" s="3" t="s">
        <v>8845</v>
      </c>
      <c r="V1896" s="22" t="str">
        <f t="shared" si="187"/>
        <v>RTNFO; Hora de aviso: 8:30 04/05/2024; Solución: se realiza tendido de 350 metros de fo de 36 hilos y dos empalmes de 36 hilos; Hora de solución: 16:15 04/05/2024; Causa: Desastre Natural</v>
      </c>
      <c r="W1896" s="4" t="s">
        <v>213</v>
      </c>
      <c r="X1896" s="3"/>
      <c r="Y1896" s="3"/>
      <c r="Z1896" s="3" t="s">
        <v>69</v>
      </c>
      <c r="AA1896" s="3" t="s">
        <v>71</v>
      </c>
      <c r="AB1896" s="3">
        <v>0</v>
      </c>
      <c r="AC1896" s="3" t="s">
        <v>71</v>
      </c>
      <c r="AD1896" s="6">
        <v>8.6805555555555566E-2</v>
      </c>
      <c r="AE1896" s="7"/>
      <c r="AF1896" s="7"/>
      <c r="AG1896" s="6">
        <f>Tabla4[[#This Row],[Tiempo Parada de Reloj]]+Tabla4[[#This Row],[Tiempo Autorizado por Telefonica (no Máximo)]]</f>
        <v>8.6805555555555566E-2</v>
      </c>
      <c r="AH1896" s="7">
        <f t="shared" ca="1" si="184"/>
        <v>0.23611111111596172</v>
      </c>
      <c r="AI1896" s="8">
        <f t="shared" si="185"/>
        <v>2.0833333333333335</v>
      </c>
      <c r="AJ1896" s="8">
        <f t="shared" ca="1" si="186"/>
        <v>5.6666666667830814</v>
      </c>
      <c r="AK1896" s="3" t="s">
        <v>106</v>
      </c>
      <c r="AL1896" s="3" t="s">
        <v>70</v>
      </c>
      <c r="AM1896" s="3" t="s">
        <v>98</v>
      </c>
      <c r="AN1896" s="3" t="s">
        <v>98</v>
      </c>
      <c r="AO1896" s="3" t="s">
        <v>106</v>
      </c>
      <c r="AP1896" s="3" t="s">
        <v>106</v>
      </c>
      <c r="AQ1896" s="23">
        <v>45419.385416666664</v>
      </c>
      <c r="AR1896" s="3"/>
      <c r="AS1896" s="23"/>
      <c r="AT1896" s="23"/>
      <c r="AU1896" s="3" t="s">
        <v>214</v>
      </c>
      <c r="AV1896" s="3" t="s">
        <v>697</v>
      </c>
      <c r="AW1896" s="3" t="s">
        <v>1323</v>
      </c>
      <c r="AX1896" s="3">
        <v>7.3311849999999996</v>
      </c>
      <c r="AY1896" s="3">
        <v>-73.165679999999995</v>
      </c>
      <c r="AZ1896" s="8" t="str">
        <f>+CONCATENATE("Reportan apertura en el enlace ",Tabla4[[#This Row],[Enlace]]," en el ",Tabla4[[#This Row],[Distancia óptica]]," ocasionado por ",Tabla4[[#This Row],[Causa del daño]])</f>
        <v>Reportan apertura en el enlace Bucaramanga - San Alberto en el km 36,5 desde Bucaramanga  ocasionado por Desastre Natural</v>
      </c>
      <c r="BA1896" s="8" t="str">
        <f>+CONCATENATE("Para dar solución al incidente ",Tabla4[[#This Row],[Solución]])</f>
        <v>Para dar solución al incidente se realiza tendido de 350 metros de fo de 36 hilos y dos empalmes de 36 hilos</v>
      </c>
      <c r="BB1896" s="3" t="str">
        <f>+_xlfn.CONCAT(Tabla4[[#This Row],[Causa Raiz]]," ",Tabla4[[#This Row],[Solución2]]," (",Tabla4[[#This Row],[Anillo]],"- Cabecera: ",Tabla4[[#This Row],[Cabecera]],"- Operador: ",Tabla4[[#This Row],[Operador]],")")</f>
        <v>Reportan apertura en el enlace Bucaramanga - San Alberto en el km 36,5 desde Bucaramanga  ocasionado por Desastre Natural Para dar solución al incidente se realiza tendido de 350 metros de fo de 36 hilos y dos empalmes de 36 hilos (TRONCAL- Cabecera: Bucaramanga centro- Operador: Colombia Telecomunicaciones)</v>
      </c>
    </row>
    <row r="1897" spans="1:54" ht="185.25">
      <c r="A1897" s="38">
        <f t="shared" si="183"/>
        <v>1896</v>
      </c>
      <c r="B1897" s="3">
        <v>8568221</v>
      </c>
      <c r="C1897" s="3" t="s">
        <v>92</v>
      </c>
      <c r="D1897" s="23">
        <v>45416.354166666664</v>
      </c>
      <c r="E1897" s="23">
        <v>45416.416666666664</v>
      </c>
      <c r="F1897" s="1">
        <f t="shared" ca="1" si="188"/>
        <v>6.25E-2</v>
      </c>
      <c r="G1897" s="3" t="s">
        <v>55</v>
      </c>
      <c r="H1897" s="41"/>
      <c r="I1897" s="40" t="s">
        <v>8846</v>
      </c>
      <c r="J1897" s="5" t="s">
        <v>322</v>
      </c>
      <c r="K1897" s="3" t="s">
        <v>322</v>
      </c>
      <c r="L1897" s="9" t="s">
        <v>58</v>
      </c>
      <c r="M1897" s="3" t="s">
        <v>109</v>
      </c>
      <c r="N1897" s="3" t="s">
        <v>633</v>
      </c>
      <c r="O1897" s="3" t="s">
        <v>2992</v>
      </c>
      <c r="P1897" s="3" t="s">
        <v>8847</v>
      </c>
      <c r="Q1897" s="4" t="s">
        <v>8848</v>
      </c>
      <c r="R1897" s="3" t="s">
        <v>805</v>
      </c>
      <c r="S1897" s="3" t="s">
        <v>328</v>
      </c>
      <c r="T1897" s="9" t="s">
        <v>513</v>
      </c>
      <c r="U1897" s="3" t="s">
        <v>8849</v>
      </c>
      <c r="V1897" s="22" t="str">
        <f t="shared" si="187"/>
        <v>RTNFO; Hora de aviso: 8:30 04/05/2024; Solución: se realiza recuperacion de reserva y el ingreso de entros a empalme existente ; Hora de solución: 10:00 04/05/2024; Causa: Desastre Natural</v>
      </c>
      <c r="W1897" s="4" t="s">
        <v>1517</v>
      </c>
      <c r="X1897" s="3"/>
      <c r="Y1897" s="3"/>
      <c r="Z1897" s="3" t="s">
        <v>69</v>
      </c>
      <c r="AA1897" s="3" t="s">
        <v>71</v>
      </c>
      <c r="AB1897" s="3">
        <v>0</v>
      </c>
      <c r="AC1897" s="3" t="s">
        <v>71</v>
      </c>
      <c r="AD1897" s="6">
        <v>0</v>
      </c>
      <c r="AE1897" s="7"/>
      <c r="AF1897" s="7"/>
      <c r="AG1897" s="6">
        <f>Tabla4[[#This Row],[Tiempo Parada de Reloj]]+Tabla4[[#This Row],[Tiempo Autorizado por Telefonica (no Máximo)]]</f>
        <v>0</v>
      </c>
      <c r="AH1897" s="7">
        <f t="shared" ca="1" si="184"/>
        <v>6.25E-2</v>
      </c>
      <c r="AI1897" s="8">
        <f t="shared" si="185"/>
        <v>0</v>
      </c>
      <c r="AJ1897" s="8">
        <f t="shared" ca="1" si="186"/>
        <v>1.5</v>
      </c>
      <c r="AK1897" s="3" t="s">
        <v>73</v>
      </c>
      <c r="AL1897" s="3" t="s">
        <v>70</v>
      </c>
      <c r="AM1897" s="3" t="s">
        <v>106</v>
      </c>
      <c r="AN1897" s="3" t="s">
        <v>106</v>
      </c>
      <c r="AO1897" s="3" t="s">
        <v>120</v>
      </c>
      <c r="AP1897" s="3" t="s">
        <v>120</v>
      </c>
      <c r="AQ1897" s="23">
        <v>45420.470138888886</v>
      </c>
      <c r="AR1897" s="3"/>
      <c r="AS1897" s="23"/>
      <c r="AT1897" s="23"/>
      <c r="AU1897" s="3" t="s">
        <v>322</v>
      </c>
      <c r="AV1897" s="3" t="s">
        <v>1390</v>
      </c>
      <c r="AW1897" s="3" t="s">
        <v>76</v>
      </c>
      <c r="AX1897" s="3">
        <v>8.9541699999999995</v>
      </c>
      <c r="AY1897" s="3">
        <v>-73.630830000000003</v>
      </c>
      <c r="AZ1897" s="8" t="str">
        <f>+CONCATENATE("Reportan apertura en el enlace ",Tabla4[[#This Row],[Enlace]]," en el ",Tabla4[[#This Row],[Distancia óptica]]," ocasionado por ",Tabla4[[#This Row],[Causa del daño]])</f>
        <v>Reportan apertura en el enlace Curumaní - Pelaya en el km 14 desde curumani  ocasionado por Desastre Natural</v>
      </c>
      <c r="BA1897" s="8" t="str">
        <f>+CONCATENATE("Para dar solución al incidente ",Tabla4[[#This Row],[Solución]])</f>
        <v xml:space="preserve">Para dar solución al incidente se realiza recuperacion de reserva y el ingreso de entros a empalme existente </v>
      </c>
      <c r="BB1897" s="3" t="str">
        <f>+_xlfn.CONCAT(Tabla4[[#This Row],[Causa Raiz]]," ",Tabla4[[#This Row],[Solución2]]," (",Tabla4[[#This Row],[Anillo]],"- Cabecera: ",Tabla4[[#This Row],[Cabecera]],"- Operador: ",Tabla4[[#This Row],[Operador]],")")</f>
        <v>Reportan apertura en el enlace Curumaní - Pelaya en el km 14 desde curumani  ocasionado por Desastre Natural Para dar solución al incidente se realiza recuperacion de reserva y el ingreso de entros a empalme existente  (Troncal- Cabecera: Curumani- Operador: Ufinet)</v>
      </c>
    </row>
    <row r="1898" spans="1:54" ht="185.25">
      <c r="A1898" s="38">
        <f t="shared" si="183"/>
        <v>1897</v>
      </c>
      <c r="B1898" s="3">
        <v>8568319</v>
      </c>
      <c r="C1898" s="3" t="s">
        <v>92</v>
      </c>
      <c r="D1898" s="23">
        <v>45416.395833333336</v>
      </c>
      <c r="E1898" s="23">
        <v>45416.479166666664</v>
      </c>
      <c r="F1898" s="1">
        <f t="shared" ca="1" si="188"/>
        <v>8.3333333328482695E-2</v>
      </c>
      <c r="G1898" s="3" t="s">
        <v>55</v>
      </c>
      <c r="H1898" s="41"/>
      <c r="I1898" s="40"/>
      <c r="J1898" s="5" t="s">
        <v>56</v>
      </c>
      <c r="K1898" s="3" t="s">
        <v>108</v>
      </c>
      <c r="L1898" s="9" t="s">
        <v>58</v>
      </c>
      <c r="M1898" s="3" t="s">
        <v>109</v>
      </c>
      <c r="N1898" s="3" t="s">
        <v>110</v>
      </c>
      <c r="O1898" s="3" t="s">
        <v>111</v>
      </c>
      <c r="P1898" s="3" t="s">
        <v>8850</v>
      </c>
      <c r="Q1898" s="4" t="s">
        <v>8851</v>
      </c>
      <c r="R1898" s="3" t="s">
        <v>805</v>
      </c>
      <c r="S1898" s="3" t="s">
        <v>115</v>
      </c>
      <c r="T1898" s="3" t="s">
        <v>256</v>
      </c>
      <c r="U1898" s="3" t="s">
        <v>8852</v>
      </c>
      <c r="V1898" s="22" t="str">
        <f t="shared" si="187"/>
        <v>RTNFO; Hora de aviso: 9:30 04/05/2024; Solución: Se re fusiona hilo en el empalme del lugar de la medida ; Hora de solución: 11:30 04/05/2024; Causa: Falla de Empalme de FiOp</v>
      </c>
      <c r="W1898" s="4" t="s">
        <v>213</v>
      </c>
      <c r="X1898" s="3"/>
      <c r="Y1898" s="3"/>
      <c r="Z1898" s="3" t="s">
        <v>69</v>
      </c>
      <c r="AA1898" s="3" t="s">
        <v>71</v>
      </c>
      <c r="AB1898" s="3">
        <v>0</v>
      </c>
      <c r="AC1898" s="3" t="s">
        <v>71</v>
      </c>
      <c r="AD1898" s="6">
        <v>0</v>
      </c>
      <c r="AE1898" s="7"/>
      <c r="AF1898" s="7"/>
      <c r="AG1898" s="6">
        <f>Tabla4[[#This Row],[Tiempo Parada de Reloj]]+Tabla4[[#This Row],[Tiempo Autorizado por Telefonica (no Máximo)]]</f>
        <v>0</v>
      </c>
      <c r="AH1898" s="7">
        <f t="shared" ca="1" si="184"/>
        <v>8.3333333328482695E-2</v>
      </c>
      <c r="AI1898" s="8">
        <f t="shared" si="185"/>
        <v>0</v>
      </c>
      <c r="AJ1898" s="8">
        <f t="shared" ca="1" si="186"/>
        <v>1.9999999998835847</v>
      </c>
      <c r="AK1898" s="3" t="s">
        <v>73</v>
      </c>
      <c r="AL1898" s="3" t="s">
        <v>70</v>
      </c>
      <c r="AM1898" s="3" t="s">
        <v>106</v>
      </c>
      <c r="AN1898" s="3" t="s">
        <v>106</v>
      </c>
      <c r="AO1898" s="3" t="s">
        <v>87</v>
      </c>
      <c r="AP1898" s="3" t="s">
        <v>87</v>
      </c>
      <c r="AQ1898" s="23">
        <v>45418.414583333331</v>
      </c>
      <c r="AR1898" s="3"/>
      <c r="AS1898" s="23"/>
      <c r="AT1898" s="23"/>
      <c r="AU1898" s="3" t="s">
        <v>121</v>
      </c>
      <c r="AV1898" s="3" t="s">
        <v>7918</v>
      </c>
      <c r="AW1898" s="3" t="s">
        <v>1323</v>
      </c>
      <c r="AX1898" s="3">
        <v>9.7375799999999995</v>
      </c>
      <c r="AY1898" s="3">
        <v>-73.707700000000003</v>
      </c>
      <c r="AZ1898" s="8" t="str">
        <f>+CONCATENATE("Reportan apertura en el enlace ",Tabla4[[#This Row],[Enlace]]," en el ",Tabla4[[#This Row],[Distancia óptica]]," ocasionado por ",Tabla4[[#This Row],[Causa del daño]])</f>
        <v>Reportan apertura en el enlace Bosconia - Curumaní en el km 39,088 ocasionado por Falla de Empalme de FiOp</v>
      </c>
      <c r="BA1898" s="8" t="str">
        <f>+CONCATENATE("Para dar solución al incidente ",Tabla4[[#This Row],[Solución]])</f>
        <v xml:space="preserve">Para dar solución al incidente Se re fusiona hilo en el empalme del lugar de la medida </v>
      </c>
      <c r="BB1898" s="3" t="str">
        <f>+_xlfn.CONCAT(Tabla4[[#This Row],[Causa Raiz]]," ",Tabla4[[#This Row],[Solución2]]," (",Tabla4[[#This Row],[Anillo]],"- Cabecera: ",Tabla4[[#This Row],[Cabecera]],"- Operador: ",Tabla4[[#This Row],[Operador]],")")</f>
        <v>Reportan apertura en el enlace Bosconia - Curumaní en el km 39,088 ocasionado por Falla de Empalme de FiOp Para dar solución al incidente Se re fusiona hilo en el empalme del lugar de la medida  (TRONCAL- Cabecera: bosconia- Operador: Colombia Telecomunicaciones)</v>
      </c>
    </row>
    <row r="1899" spans="1:54" ht="171">
      <c r="A1899" s="38">
        <f t="shared" si="183"/>
        <v>1898</v>
      </c>
      <c r="B1899" s="3">
        <v>8568476</v>
      </c>
      <c r="C1899" s="3" t="s">
        <v>92</v>
      </c>
      <c r="D1899" s="23">
        <v>45416.451388888891</v>
      </c>
      <c r="E1899" s="23">
        <v>45417.5</v>
      </c>
      <c r="F1899" s="1">
        <f t="shared" ca="1" si="188"/>
        <v>1.0486111111094942</v>
      </c>
      <c r="G1899" s="3" t="s">
        <v>55</v>
      </c>
      <c r="H1899" s="41"/>
      <c r="I1899" s="40">
        <v>1324200</v>
      </c>
      <c r="J1899" s="5" t="s">
        <v>568</v>
      </c>
      <c r="K1899" s="3" t="s">
        <v>568</v>
      </c>
      <c r="L1899" s="9" t="s">
        <v>58</v>
      </c>
      <c r="M1899" s="3" t="s">
        <v>373</v>
      </c>
      <c r="N1899" s="3" t="s">
        <v>374</v>
      </c>
      <c r="O1899" s="3" t="s">
        <v>1696</v>
      </c>
      <c r="P1899" s="3" t="s">
        <v>8853</v>
      </c>
      <c r="Q1899" s="4" t="s">
        <v>8854</v>
      </c>
      <c r="R1899" s="3" t="s">
        <v>1828</v>
      </c>
      <c r="S1899" s="3" t="s">
        <v>574</v>
      </c>
      <c r="T1899" s="9" t="s">
        <v>146</v>
      </c>
      <c r="U1899" s="3" t="s">
        <v>8681</v>
      </c>
      <c r="V1899" s="22" t="str">
        <f t="shared" si="187"/>
        <v>RTNFO; Hora de aviso: 10:50 04/05/2024; Solución: En espera de Actividades realizadas por azteca; Hora de solución: 12:00 05/05/2024; Causa: Falla en la Red FiOp</v>
      </c>
      <c r="W1899" s="4" t="s">
        <v>8855</v>
      </c>
      <c r="X1899" s="3"/>
      <c r="Y1899" s="3"/>
      <c r="Z1899" s="3" t="s">
        <v>69</v>
      </c>
      <c r="AA1899" s="3" t="s">
        <v>70</v>
      </c>
      <c r="AB1899" s="3">
        <v>8570609</v>
      </c>
      <c r="AC1899" s="3" t="s">
        <v>71</v>
      </c>
      <c r="AD1899" s="6">
        <v>0.64583333333333337</v>
      </c>
      <c r="AE1899" s="7"/>
      <c r="AF1899" s="7"/>
      <c r="AG1899" s="6">
        <f>Tabla4[[#This Row],[Tiempo Parada de Reloj]]+Tabla4[[#This Row],[Tiempo Autorizado por Telefonica (no Máximo)]]</f>
        <v>0.64583333333333337</v>
      </c>
      <c r="AH1899" s="7">
        <f t="shared" ca="1" si="184"/>
        <v>0.40277777777616086</v>
      </c>
      <c r="AI1899" s="8">
        <f t="shared" si="185"/>
        <v>15.5</v>
      </c>
      <c r="AJ1899" s="8">
        <f t="shared" ca="1" si="186"/>
        <v>9.6666666666278616</v>
      </c>
      <c r="AK1899" s="3" t="s">
        <v>73</v>
      </c>
      <c r="AL1899" s="3" t="s">
        <v>70</v>
      </c>
      <c r="AM1899" s="3" t="s">
        <v>120</v>
      </c>
      <c r="AN1899" s="3" t="s">
        <v>73</v>
      </c>
      <c r="AO1899" s="3" t="s">
        <v>87</v>
      </c>
      <c r="AP1899" s="3" t="s">
        <v>87</v>
      </c>
      <c r="AQ1899" s="23">
        <v>45418.686111111114</v>
      </c>
      <c r="AR1899" s="3"/>
      <c r="AS1899" s="23"/>
      <c r="AT1899" s="23"/>
      <c r="AU1899" s="3" t="s">
        <v>568</v>
      </c>
      <c r="AV1899" s="3" t="s">
        <v>374</v>
      </c>
      <c r="AW1899" s="3" t="s">
        <v>1323</v>
      </c>
      <c r="AX1899" s="3">
        <v>4.1604580000000002</v>
      </c>
      <c r="AY1899" s="3">
        <v>-73.645926000000003</v>
      </c>
      <c r="AZ1899" s="8" t="str">
        <f>+CONCATENATE("Reportan apertura en el enlace ",Tabla4[[#This Row],[Enlace]]," en el ",Tabla4[[#This Row],[Distancia óptica]]," ocasionado por ",Tabla4[[#This Row],[Causa del daño]])</f>
        <v>Reportan apertura en el enlace Villavicencio - Aguazul en el Km 7,1 desde Villavicencio ocasionado por Falla en la Red FiOp</v>
      </c>
      <c r="BA1899" s="8" t="str">
        <f>+CONCATENATE("Para dar solución al incidente ",Tabla4[[#This Row],[Solución]])</f>
        <v>Para dar solución al incidente En espera de Actividades realizadas por azteca</v>
      </c>
      <c r="BB1899" s="3" t="str">
        <f>+_xlfn.CONCAT(Tabla4[[#This Row],[Causa Raiz]]," ",Tabla4[[#This Row],[Solución2]]," (",Tabla4[[#This Row],[Anillo]],"- Cabecera: ",Tabla4[[#This Row],[Cabecera]],"- Operador: ",Tabla4[[#This Row],[Operador]],")")</f>
        <v>Reportan apertura en el enlace Villavicencio - Aguazul en el Km 7,1 desde Villavicencio ocasionado por Falla en la Red FiOp Para dar solución al incidente En espera de Actividades realizadas por azteca (TRONCAL- Cabecera: VILLAVICENCIO- Operador: Azteca)</v>
      </c>
    </row>
    <row r="1900" spans="1:54" ht="199.5">
      <c r="A1900" s="38">
        <f t="shared" si="183"/>
        <v>1899</v>
      </c>
      <c r="B1900" s="3">
        <v>8568452</v>
      </c>
      <c r="C1900" s="3" t="s">
        <v>54</v>
      </c>
      <c r="D1900" s="23">
        <v>45416.479166666664</v>
      </c>
      <c r="E1900" s="23">
        <v>45416.625</v>
      </c>
      <c r="F1900" s="1">
        <f t="shared" ca="1" si="188"/>
        <v>0.14583333333575865</v>
      </c>
      <c r="G1900" s="3" t="s">
        <v>55</v>
      </c>
      <c r="H1900" s="41"/>
      <c r="I1900" s="40"/>
      <c r="J1900" s="5" t="s">
        <v>56</v>
      </c>
      <c r="K1900" s="3" t="s">
        <v>122</v>
      </c>
      <c r="L1900" s="9" t="s">
        <v>58</v>
      </c>
      <c r="M1900" s="3" t="s">
        <v>123</v>
      </c>
      <c r="N1900" s="3" t="s">
        <v>124</v>
      </c>
      <c r="O1900" s="3" t="s">
        <v>8856</v>
      </c>
      <c r="P1900" s="3" t="s">
        <v>8857</v>
      </c>
      <c r="Q1900" s="4" t="s">
        <v>8858</v>
      </c>
      <c r="R1900" s="3" t="s">
        <v>505</v>
      </c>
      <c r="S1900" s="3" t="s">
        <v>129</v>
      </c>
      <c r="T1900" s="9" t="s">
        <v>66</v>
      </c>
      <c r="U1900" s="3" t="s">
        <v>8859</v>
      </c>
      <c r="V1900" s="22" t="str">
        <f t="shared" si="187"/>
        <v>RLFO; Hora de aviso: 11:30 04/05/2024; Solución: Se recupera 200 mts de reserva y sehace un empalme de 36 hilos; Hora de solución: 15:00 04/05/2024; Causa: Vandalismo</v>
      </c>
      <c r="W1900" s="4" t="s">
        <v>132</v>
      </c>
      <c r="X1900" s="3"/>
      <c r="Y1900" s="3"/>
      <c r="Z1900" s="3" t="s">
        <v>69</v>
      </c>
      <c r="AA1900" s="3" t="s">
        <v>70</v>
      </c>
      <c r="AB1900" s="3">
        <v>0</v>
      </c>
      <c r="AC1900" s="3" t="s">
        <v>71</v>
      </c>
      <c r="AD1900" s="6">
        <v>0</v>
      </c>
      <c r="AE1900" s="7"/>
      <c r="AF1900" s="7"/>
      <c r="AG1900" s="6">
        <f>Tabla4[[#This Row],[Tiempo Parada de Reloj]]+Tabla4[[#This Row],[Tiempo Autorizado por Telefonica (no Máximo)]]</f>
        <v>0</v>
      </c>
      <c r="AH1900" s="7">
        <f t="shared" ca="1" si="184"/>
        <v>0.14583333333575865</v>
      </c>
      <c r="AI1900" s="8">
        <f t="shared" si="185"/>
        <v>0</v>
      </c>
      <c r="AJ1900" s="8">
        <f t="shared" ca="1" si="186"/>
        <v>3.5000000000582077</v>
      </c>
      <c r="AK1900" s="3" t="s">
        <v>73</v>
      </c>
      <c r="AL1900" s="3" t="s">
        <v>70</v>
      </c>
      <c r="AM1900" s="3" t="s">
        <v>98</v>
      </c>
      <c r="AN1900" s="3" t="s">
        <v>98</v>
      </c>
      <c r="AO1900" s="3" t="s">
        <v>87</v>
      </c>
      <c r="AP1900" s="3" t="s">
        <v>87</v>
      </c>
      <c r="AQ1900" s="23">
        <v>45418.851388888892</v>
      </c>
      <c r="AR1900" s="3"/>
      <c r="AS1900" s="23"/>
      <c r="AT1900" s="23"/>
      <c r="AU1900" s="3" t="s">
        <v>133</v>
      </c>
      <c r="AV1900" s="3" t="s">
        <v>8860</v>
      </c>
      <c r="AW1900" s="3" t="s">
        <v>135</v>
      </c>
      <c r="AX1900" s="3">
        <v>10.851290000000001</v>
      </c>
      <c r="AY1900" s="3">
        <v>-74.894850000000005</v>
      </c>
      <c r="AZ1900" s="8" t="str">
        <f>+CONCATENATE("Reportan apertura en el enlace ",Tabla4[[#This Row],[Enlace]]," en el ",Tabla4[[#This Row],[Distancia óptica]]," ocasionado por ",Tabla4[[#This Row],[Causa del daño]])</f>
        <v>Reportan apertura en el enlace Mov. Galapa - Mov. Baranoa en el Km 7,3 desde Galapa ocasionado por Vandalismo</v>
      </c>
      <c r="BA1900" s="8" t="str">
        <f>+CONCATENATE("Para dar solución al incidente ",Tabla4[[#This Row],[Solución]])</f>
        <v>Para dar solución al incidente Se recupera 200 mts de reserva y sehace un empalme de 36 hilos</v>
      </c>
      <c r="BB1900" s="3" t="str">
        <f>+_xlfn.CONCAT(Tabla4[[#This Row],[Causa Raiz]]," ",Tabla4[[#This Row],[Solución2]]," (",Tabla4[[#This Row],[Anillo]],"- Cabecera: ",Tabla4[[#This Row],[Cabecera]],"- Operador: ",Tabla4[[#This Row],[Operador]],")")</f>
        <v>Reportan apertura en el enlace Mov. Galapa - Mov. Baranoa en el Km 7,3 desde Galapa ocasionado por Vandalismo Para dar solución al incidente Se recupera 200 mts de reserva y sehace un empalme de 36 hilos (Lineal- Cabecera: Galapa- Operador: Colombia Telecomunicaciones)</v>
      </c>
    </row>
    <row r="1901" spans="1:54" ht="185.25">
      <c r="A1901" s="38">
        <f t="shared" si="183"/>
        <v>1900</v>
      </c>
      <c r="B1901" s="3">
        <v>8568586</v>
      </c>
      <c r="C1901" s="3" t="s">
        <v>136</v>
      </c>
      <c r="D1901" s="23">
        <v>45416.458333333336</v>
      </c>
      <c r="E1901" s="23">
        <v>45416.604166666664</v>
      </c>
      <c r="F1901" s="1">
        <f t="shared" ca="1" si="188"/>
        <v>0.14583333332848269</v>
      </c>
      <c r="G1901" s="3" t="s">
        <v>55</v>
      </c>
      <c r="H1901" s="41"/>
      <c r="I1901" s="40"/>
      <c r="J1901" s="5" t="s">
        <v>137</v>
      </c>
      <c r="K1901" s="3" t="s">
        <v>57</v>
      </c>
      <c r="L1901" s="9" t="s">
        <v>78</v>
      </c>
      <c r="M1901" s="3" t="s">
        <v>59</v>
      </c>
      <c r="N1901" s="3" t="s">
        <v>60</v>
      </c>
      <c r="O1901" s="3" t="s">
        <v>8861</v>
      </c>
      <c r="P1901" s="3" t="s">
        <v>8862</v>
      </c>
      <c r="Q1901" s="4" t="s">
        <v>8863</v>
      </c>
      <c r="R1901" s="3" t="s">
        <v>783</v>
      </c>
      <c r="S1901" s="3" t="s">
        <v>65</v>
      </c>
      <c r="T1901" s="3" t="s">
        <v>256</v>
      </c>
      <c r="U1901" s="3" t="s">
        <v>8864</v>
      </c>
      <c r="V1901" s="22" t="str">
        <f t="shared" si="187"/>
        <v>RBHFO; Hora de aviso: 11:00 04/05/2024; Solución: se rehace empalme de 24 hilos y se refusiona el hilo en el km 3,4 desde Salitre; Hora de solución: 14:30 04/05/2024; Causa: Falla de Empalme de FiOp</v>
      </c>
      <c r="W1901" s="4" t="s">
        <v>68</v>
      </c>
      <c r="X1901" s="3"/>
      <c r="Y1901" s="3"/>
      <c r="Z1901" s="3" t="s">
        <v>69</v>
      </c>
      <c r="AA1901" s="3" t="s">
        <v>71</v>
      </c>
      <c r="AB1901" s="3">
        <v>0</v>
      </c>
      <c r="AC1901" s="3" t="s">
        <v>71</v>
      </c>
      <c r="AD1901" s="6">
        <v>0</v>
      </c>
      <c r="AE1901" s="7"/>
      <c r="AF1901" s="7"/>
      <c r="AG1901" s="6">
        <f>Tabla4[[#This Row],[Tiempo Parada de Reloj]]+Tabla4[[#This Row],[Tiempo Autorizado por Telefonica (no Máximo)]]</f>
        <v>0</v>
      </c>
      <c r="AH1901" s="7">
        <f t="shared" ca="1" si="184"/>
        <v>0.14583333332848269</v>
      </c>
      <c r="AI1901" s="8">
        <f t="shared" si="185"/>
        <v>0</v>
      </c>
      <c r="AJ1901" s="8">
        <f t="shared" ca="1" si="186"/>
        <v>3.4999999998835847</v>
      </c>
      <c r="AK1901" s="3" t="s">
        <v>73</v>
      </c>
      <c r="AL1901" s="3" t="s">
        <v>70</v>
      </c>
      <c r="AM1901" s="3" t="s">
        <v>98</v>
      </c>
      <c r="AN1901" s="3" t="s">
        <v>98</v>
      </c>
      <c r="AO1901" s="3" t="s">
        <v>87</v>
      </c>
      <c r="AP1901" s="3" t="s">
        <v>87</v>
      </c>
      <c r="AQ1901" s="23">
        <v>45418.606944444444</v>
      </c>
      <c r="AR1901" s="3"/>
      <c r="AS1901" s="23"/>
      <c r="AT1901" s="23"/>
      <c r="AU1901" s="3" t="s">
        <v>298</v>
      </c>
      <c r="AV1901" s="3" t="s">
        <v>950</v>
      </c>
      <c r="AW1901" s="3" t="s">
        <v>8865</v>
      </c>
      <c r="AX1901" s="3">
        <v>4.6212999999999997</v>
      </c>
      <c r="AY1901" s="3">
        <v>-74.125519999999995</v>
      </c>
      <c r="AZ1901" s="8" t="str">
        <f>+CONCATENATE("Reportan apertura en el enlace ",Tabla4[[#This Row],[Enlace]]," en el ",Tabla4[[#This Row],[Distancia óptica]]," ocasionado por ",Tabla4[[#This Row],[Causa del daño]])</f>
        <v>Reportan apertura en el enlace Mov. Zona Industrial - Mov. La Pradera en el km 3,8 desde Salitre ocasionado por Falla de Empalme de FiOp</v>
      </c>
      <c r="BA1901" s="8" t="str">
        <f>+CONCATENATE("Para dar solución al incidente ",Tabla4[[#This Row],[Solución]])</f>
        <v>Para dar solución al incidente se rehace empalme de 24 hilos y se refusiona el hilo en el km 3,4 desde Salitre</v>
      </c>
      <c r="BB1901" s="3" t="str">
        <f>+_xlfn.CONCAT(Tabla4[[#This Row],[Causa Raiz]]," ",Tabla4[[#This Row],[Solución2]]," (",Tabla4[[#This Row],[Anillo]],"- Cabecera: ",Tabla4[[#This Row],[Cabecera]],"- Operador: ",Tabla4[[#This Row],[Operador]],")")</f>
        <v>Reportan apertura en el enlace Mov. Zona Industrial - Mov. La Pradera en el km 3,8 desde Salitre ocasionado por Falla de Empalme de FiOp Para dar solución al incidente se rehace empalme de 24 hilos y se refusiona el hilo en el km 3,4 desde Salitre (anillo 12- Cabecera: Salitre- Operador: Infraco)</v>
      </c>
    </row>
    <row r="1902" spans="1:54" ht="242.25">
      <c r="A1902" s="38">
        <f t="shared" si="183"/>
        <v>1901</v>
      </c>
      <c r="B1902" s="3">
        <v>8568814</v>
      </c>
      <c r="C1902" s="3" t="s">
        <v>136</v>
      </c>
      <c r="D1902" s="23">
        <v>45416.569444444445</v>
      </c>
      <c r="E1902" s="23">
        <v>45416.958333333336</v>
      </c>
      <c r="F1902" s="1">
        <f t="shared" ca="1" si="188"/>
        <v>0.38888888889050577</v>
      </c>
      <c r="G1902" s="3" t="s">
        <v>55</v>
      </c>
      <c r="H1902" s="41"/>
      <c r="I1902" s="40"/>
      <c r="J1902" s="5" t="s">
        <v>137</v>
      </c>
      <c r="K1902" s="3" t="s">
        <v>57</v>
      </c>
      <c r="L1902" s="9" t="s">
        <v>78</v>
      </c>
      <c r="M1902" s="3" t="s">
        <v>59</v>
      </c>
      <c r="N1902" s="3" t="s">
        <v>60</v>
      </c>
      <c r="O1902" s="3" t="s">
        <v>8866</v>
      </c>
      <c r="P1902" s="3" t="s">
        <v>8867</v>
      </c>
      <c r="Q1902" s="4" t="s">
        <v>8868</v>
      </c>
      <c r="R1902" s="3" t="s">
        <v>783</v>
      </c>
      <c r="S1902" s="3" t="s">
        <v>65</v>
      </c>
      <c r="T1902" s="9" t="s">
        <v>66</v>
      </c>
      <c r="U1902" s="3" t="s">
        <v>8869</v>
      </c>
      <c r="V1902" s="22" t="str">
        <f t="shared" si="187"/>
        <v>RBHFO; Hora de aviso: 13:40 04/05/2024; Solución: Se realizo un tendido de 160 mts de fibra 96 hilos y se hacen dos empalmes de 96 hilos con una caja de empalme de 144 hilos nueva y una caja de empalme existente de continuidad 96 hilos; Hora de solución: 23:00 04/05/2024; Causa: Vandalismo</v>
      </c>
      <c r="W1902" s="4" t="s">
        <v>68</v>
      </c>
      <c r="X1902" s="3"/>
      <c r="Y1902" s="3"/>
      <c r="Z1902" s="3" t="s">
        <v>69</v>
      </c>
      <c r="AA1902" s="3" t="s">
        <v>71</v>
      </c>
      <c r="AB1902" s="3">
        <v>0</v>
      </c>
      <c r="AC1902" s="3" t="s">
        <v>71</v>
      </c>
      <c r="AD1902" s="6">
        <v>0.18680555555555556</v>
      </c>
      <c r="AE1902" s="7"/>
      <c r="AF1902" s="7"/>
      <c r="AG1902" s="6">
        <f>Tabla4[[#This Row],[Tiempo Parada de Reloj]]+Tabla4[[#This Row],[Tiempo Autorizado por Telefonica (no Máximo)]]</f>
        <v>0.18680555555555556</v>
      </c>
      <c r="AH1902" s="7">
        <f t="shared" ca="1" si="184"/>
        <v>0.20208333333495021</v>
      </c>
      <c r="AI1902" s="8">
        <f t="shared" si="185"/>
        <v>4.4833333333333334</v>
      </c>
      <c r="AJ1902" s="8">
        <f t="shared" ca="1" si="186"/>
        <v>4.850000000038805</v>
      </c>
      <c r="AK1902" s="3" t="s">
        <v>73</v>
      </c>
      <c r="AL1902" s="3" t="s">
        <v>70</v>
      </c>
      <c r="AM1902" s="3" t="s">
        <v>98</v>
      </c>
      <c r="AN1902" s="3" t="s">
        <v>119</v>
      </c>
      <c r="AO1902" s="3" t="s">
        <v>87</v>
      </c>
      <c r="AP1902" s="3" t="s">
        <v>87</v>
      </c>
      <c r="AQ1902" s="23">
        <v>45418.907638888886</v>
      </c>
      <c r="AR1902" s="3"/>
      <c r="AS1902" s="23"/>
      <c r="AT1902" s="23"/>
      <c r="AU1902" s="3" t="s">
        <v>100</v>
      </c>
      <c r="AV1902" s="3" t="s">
        <v>8870</v>
      </c>
      <c r="AW1902" s="3">
        <v>54</v>
      </c>
      <c r="AX1902" s="3">
        <v>4.5807089999999997</v>
      </c>
      <c r="AY1902" s="3">
        <v>-74.107572000000005</v>
      </c>
      <c r="AZ1902" s="8" t="str">
        <f>+CONCATENATE("Reportan apertura en el enlace ",Tabla4[[#This Row],[Enlace]]," en el ",Tabla4[[#This Row],[Distancia óptica]]," ocasionado por ",Tabla4[[#This Row],[Causa del daño]])</f>
        <v>Reportan apertura en el enlace Mov. Colpatria - Mov. Gustavo Restrepo en el Km 3,8 desde Claret  ocasionado por Vandalismo</v>
      </c>
      <c r="BA1902" s="8" t="str">
        <f>+CONCATENATE("Para dar solución al incidente ",Tabla4[[#This Row],[Solución]])</f>
        <v>Para dar solución al incidente Se realizo un tendido de 160 mts de fibra 96 hilos y se hacen dos empalmes de 96 hilos con una caja de empalme de 144 hilos nueva y una caja de empalme existente de continuidad 96 hilos</v>
      </c>
      <c r="BB1902" s="3" t="str">
        <f>+_xlfn.CONCAT(Tabla4[[#This Row],[Causa Raiz]]," ",Tabla4[[#This Row],[Solución2]]," (",Tabla4[[#This Row],[Anillo]],"- Cabecera: ",Tabla4[[#This Row],[Cabecera]],"- Operador: ",Tabla4[[#This Row],[Operador]],")")</f>
        <v>Reportan apertura en el enlace Mov. Colpatria - Mov. Gustavo Restrepo en el Km 3,8 desde Claret  ocasionado por Vandalismo Para dar solución al incidente Se realizo un tendido de 160 mts de fibra 96 hilos y se hacen dos empalmes de 96 hilos con una caja de empalme de 144 hilos nueva y una caja de empalme existente de continuidad 96 hilos (54- Cabecera: Claret- Operador: Infraco)</v>
      </c>
    </row>
    <row r="1903" spans="1:54" ht="185.25">
      <c r="A1903" s="38">
        <f t="shared" si="183"/>
        <v>1902</v>
      </c>
      <c r="B1903" s="3">
        <v>8568994</v>
      </c>
      <c r="C1903" s="3" t="s">
        <v>54</v>
      </c>
      <c r="D1903" s="23">
        <v>45416.645833333336</v>
      </c>
      <c r="E1903" s="23">
        <v>45416.8125</v>
      </c>
      <c r="F1903" s="1">
        <f t="shared" ca="1" si="188"/>
        <v>0.16666666666424135</v>
      </c>
      <c r="G1903" s="3" t="s">
        <v>55</v>
      </c>
      <c r="H1903" s="41"/>
      <c r="I1903" s="40"/>
      <c r="J1903" s="5" t="s">
        <v>56</v>
      </c>
      <c r="K1903" s="3" t="s">
        <v>57</v>
      </c>
      <c r="L1903" s="9" t="s">
        <v>78</v>
      </c>
      <c r="M1903" s="3" t="s">
        <v>59</v>
      </c>
      <c r="N1903" s="3" t="s">
        <v>60</v>
      </c>
      <c r="O1903" s="3" t="s">
        <v>8871</v>
      </c>
      <c r="P1903" s="3" t="s">
        <v>4836</v>
      </c>
      <c r="Q1903" s="4" t="s">
        <v>8872</v>
      </c>
      <c r="R1903" s="3" t="s">
        <v>84</v>
      </c>
      <c r="S1903" s="3" t="s">
        <v>65</v>
      </c>
      <c r="T1903" s="9" t="s">
        <v>146</v>
      </c>
      <c r="U1903" s="3" t="s">
        <v>8873</v>
      </c>
      <c r="V1903" s="22" t="str">
        <f t="shared" si="187"/>
        <v>RLFO; Hora de aviso: 15:30 04/05/2024; Solución: Se realiza migracion entre nodos Salitre – Asturias ; Hora de solución: 19:30 04/05/2024; Causa: Falla en la Red FiOp</v>
      </c>
      <c r="W1903" s="4" t="s">
        <v>68</v>
      </c>
      <c r="X1903" s="3"/>
      <c r="Y1903" s="3"/>
      <c r="Z1903" s="3" t="s">
        <v>69</v>
      </c>
      <c r="AA1903" s="3" t="s">
        <v>70</v>
      </c>
      <c r="AB1903" s="3">
        <v>0</v>
      </c>
      <c r="AC1903" s="3" t="s">
        <v>70</v>
      </c>
      <c r="AD1903" s="6">
        <v>0</v>
      </c>
      <c r="AE1903" s="7"/>
      <c r="AF1903" s="7"/>
      <c r="AG1903" s="6">
        <f>Tabla4[[#This Row],[Tiempo Parada de Reloj]]+Tabla4[[#This Row],[Tiempo Autorizado por Telefonica (no Máximo)]]</f>
        <v>0</v>
      </c>
      <c r="AH1903" s="7">
        <f t="shared" ca="1" si="184"/>
        <v>0.16666666666424135</v>
      </c>
      <c r="AI1903" s="8">
        <f t="shared" si="185"/>
        <v>0</v>
      </c>
      <c r="AJ1903" s="8">
        <f t="shared" ca="1" si="186"/>
        <v>3.9999999999417923</v>
      </c>
      <c r="AK1903" s="3" t="s">
        <v>98</v>
      </c>
      <c r="AL1903" s="3" t="s">
        <v>70</v>
      </c>
      <c r="AM1903" s="3" t="s">
        <v>119</v>
      </c>
      <c r="AN1903" s="3" t="s">
        <v>119</v>
      </c>
      <c r="AO1903" s="3" t="s">
        <v>87</v>
      </c>
      <c r="AP1903" s="3" t="s">
        <v>87</v>
      </c>
      <c r="AQ1903" s="23">
        <v>45418.632638888892</v>
      </c>
      <c r="AR1903" s="3"/>
      <c r="AS1903" s="23"/>
      <c r="AT1903" s="23"/>
      <c r="AU1903" s="3" t="s">
        <v>298</v>
      </c>
      <c r="AV1903" s="3" t="s">
        <v>950</v>
      </c>
      <c r="AW1903" s="3" t="s">
        <v>307</v>
      </c>
      <c r="AX1903" s="3">
        <v>4.62547</v>
      </c>
      <c r="AY1903" s="3">
        <v>-74.12406</v>
      </c>
      <c r="AZ1903" s="8" t="str">
        <f>+CONCATENATE("Reportan apertura en el enlace ",Tabla4[[#This Row],[Enlace]]," en el ",Tabla4[[#This Row],[Distancia óptica]]," ocasionado por ",Tabla4[[#This Row],[Causa del daño]])</f>
        <v>Reportan apertura en el enlace Salitre - Villa Carolina II en el Km 5,9 desde Salitre ocasionado por Falla en la Red FiOp</v>
      </c>
      <c r="BA1903" s="8" t="str">
        <f>+CONCATENATE("Para dar solución al incidente ",Tabla4[[#This Row],[Solución]])</f>
        <v xml:space="preserve">Para dar solución al incidente Se realiza migracion entre nodos Salitre – Asturias </v>
      </c>
      <c r="BB1903" s="3" t="str">
        <f>+_xlfn.CONCAT(Tabla4[[#This Row],[Causa Raiz]]," ",Tabla4[[#This Row],[Solución2]]," (",Tabla4[[#This Row],[Anillo]],"- Cabecera: ",Tabla4[[#This Row],[Cabecera]],"- Operador: ",Tabla4[[#This Row],[Operador]],")")</f>
        <v>Reportan apertura en el enlace Salitre - Villa Carolina II en el Km 5,9 desde Salitre ocasionado por Falla en la Red FiOp Para dar solución al incidente Se realiza migracion entre nodos Salitre – Asturias  (LINEAL- Cabecera: Salitre- Operador: Colombia Telecomunicaciones)</v>
      </c>
    </row>
    <row r="1904" spans="1:54" ht="185.25">
      <c r="A1904" s="38">
        <f t="shared" si="183"/>
        <v>1903</v>
      </c>
      <c r="B1904" s="3">
        <v>8569006</v>
      </c>
      <c r="C1904" s="3" t="s">
        <v>163</v>
      </c>
      <c r="D1904" s="23">
        <v>45416.645833333336</v>
      </c>
      <c r="E1904" s="23">
        <v>45416.711805555555</v>
      </c>
      <c r="F1904" s="1">
        <f t="shared" ca="1" si="188"/>
        <v>6.5972222218988463E-2</v>
      </c>
      <c r="G1904" s="3" t="s">
        <v>55</v>
      </c>
      <c r="H1904" s="41"/>
      <c r="I1904" s="40"/>
      <c r="J1904" s="5" t="s">
        <v>56</v>
      </c>
      <c r="K1904" s="3" t="s">
        <v>122</v>
      </c>
      <c r="L1904" s="9" t="s">
        <v>58</v>
      </c>
      <c r="M1904" s="3" t="s">
        <v>123</v>
      </c>
      <c r="N1904" s="3" t="s">
        <v>6786</v>
      </c>
      <c r="O1904" s="3" t="s">
        <v>8874</v>
      </c>
      <c r="P1904" s="3" t="s">
        <v>8875</v>
      </c>
      <c r="Q1904" s="4" t="s">
        <v>8876</v>
      </c>
      <c r="R1904" s="3" t="s">
        <v>505</v>
      </c>
      <c r="S1904" s="3" t="s">
        <v>129</v>
      </c>
      <c r="T1904" s="3" t="s">
        <v>256</v>
      </c>
      <c r="U1904" s="3" t="s">
        <v>8877</v>
      </c>
      <c r="V1904" s="22" t="str">
        <f t="shared" si="187"/>
        <v>RDFO; Hora de aviso: 15:30 04/05/2024; Solución: Se rehace empalme existente de 36 hilos; Hora de solución: 17:05 04/05/2024; Causa: Falla de Empalme de FiOp</v>
      </c>
      <c r="W1904" s="4" t="s">
        <v>132</v>
      </c>
      <c r="X1904" s="3"/>
      <c r="Y1904" s="3"/>
      <c r="Z1904" s="3" t="s">
        <v>69</v>
      </c>
      <c r="AA1904" s="3" t="s">
        <v>71</v>
      </c>
      <c r="AB1904" s="3">
        <v>0</v>
      </c>
      <c r="AC1904" s="3" t="s">
        <v>71</v>
      </c>
      <c r="AD1904" s="6">
        <v>0</v>
      </c>
      <c r="AE1904" s="7"/>
      <c r="AF1904" s="7"/>
      <c r="AG1904" s="6">
        <f>Tabla4[[#This Row],[Tiempo Parada de Reloj]]+Tabla4[[#This Row],[Tiempo Autorizado por Telefonica (no Máximo)]]</f>
        <v>0</v>
      </c>
      <c r="AH1904" s="7">
        <f t="shared" ca="1" si="184"/>
        <v>6.5972222218988463E-2</v>
      </c>
      <c r="AI1904" s="8">
        <f t="shared" si="185"/>
        <v>0</v>
      </c>
      <c r="AJ1904" s="8">
        <f t="shared" ca="1" si="186"/>
        <v>1.5833333332557231</v>
      </c>
      <c r="AK1904" s="3" t="s">
        <v>98</v>
      </c>
      <c r="AL1904" s="3" t="s">
        <v>71</v>
      </c>
      <c r="AM1904" s="3" t="s">
        <v>69</v>
      </c>
      <c r="AN1904" s="3" t="s">
        <v>98</v>
      </c>
      <c r="AO1904" s="3" t="s">
        <v>87</v>
      </c>
      <c r="AP1904" s="3" t="s">
        <v>87</v>
      </c>
      <c r="AQ1904" s="23">
        <v>45418.478472222225</v>
      </c>
      <c r="AR1904" s="3"/>
      <c r="AS1904" s="23"/>
      <c r="AT1904" s="23"/>
      <c r="AU1904" s="3" t="s">
        <v>467</v>
      </c>
      <c r="AV1904" s="3" t="s">
        <v>8878</v>
      </c>
      <c r="AW1904" s="3" t="s">
        <v>135</v>
      </c>
      <c r="AX1904" s="3">
        <v>10.7461</v>
      </c>
      <c r="AY1904" s="3">
        <v>-74.9131</v>
      </c>
      <c r="AZ1904" s="8" t="str">
        <f>+CONCATENATE("Reportan apertura en el enlace ",Tabla4[[#This Row],[Enlace]]," en el ",Tabla4[[#This Row],[Distancia óptica]]," ocasionado por ",Tabla4[[#This Row],[Causa del daño]])</f>
        <v>Reportan apertura en el enlace Baranoa - Sabanalarga en el Km 8,543 desde Baranoa ocasionado por Falla de Empalme de FiOp</v>
      </c>
      <c r="BA1904" s="8" t="str">
        <f>+CONCATENATE("Para dar solución al incidente ",Tabla4[[#This Row],[Solución]])</f>
        <v>Para dar solución al incidente Se rehace empalme existente de 36 hilos</v>
      </c>
      <c r="BB1904" s="3" t="str">
        <f>+_xlfn.CONCAT(Tabla4[[#This Row],[Causa Raiz]]," ",Tabla4[[#This Row],[Solución2]]," (",Tabla4[[#This Row],[Anillo]],"- Cabecera: ",Tabla4[[#This Row],[Cabecera]],"- Operador: ",Tabla4[[#This Row],[Operador]],")")</f>
        <v>Reportan apertura en el enlace Baranoa - Sabanalarga en el Km 8,543 desde Baranoa ocasionado por Falla de Empalme de FiOp Para dar solución al incidente Se rehace empalme existente de 36 hilos (Lineal- Cabecera: Baranoa- Operador: Colombia Telecomunicaciones)</v>
      </c>
    </row>
    <row r="1905" spans="1:54" ht="156.75">
      <c r="A1905" s="38">
        <f t="shared" si="183"/>
        <v>1904</v>
      </c>
      <c r="B1905" s="3">
        <v>8568894</v>
      </c>
      <c r="C1905" s="3" t="s">
        <v>54</v>
      </c>
      <c r="D1905" s="23">
        <v>45416.71875</v>
      </c>
      <c r="E1905" s="23">
        <v>45416.720138888886</v>
      </c>
      <c r="F1905" s="1">
        <f t="shared" ca="1" si="188"/>
        <v>1.3888888861401938E-3</v>
      </c>
      <c r="G1905" s="3" t="s">
        <v>55</v>
      </c>
      <c r="H1905" s="41"/>
      <c r="I1905" s="40"/>
      <c r="J1905" s="5" t="s">
        <v>56</v>
      </c>
      <c r="K1905" s="3" t="s">
        <v>122</v>
      </c>
      <c r="L1905" s="9" t="s">
        <v>58</v>
      </c>
      <c r="M1905" s="3" t="s">
        <v>123</v>
      </c>
      <c r="N1905" s="3" t="s">
        <v>124</v>
      </c>
      <c r="O1905" s="3" t="s">
        <v>8879</v>
      </c>
      <c r="P1905" s="3" t="s">
        <v>8880</v>
      </c>
      <c r="Q1905" s="4" t="s">
        <v>8881</v>
      </c>
      <c r="R1905" s="3" t="s">
        <v>128</v>
      </c>
      <c r="S1905" s="3" t="s">
        <v>129</v>
      </c>
      <c r="T1905" s="9" t="s">
        <v>104</v>
      </c>
      <c r="U1905" s="3" t="s">
        <v>8882</v>
      </c>
      <c r="V1905" s="22" t="str">
        <f t="shared" si="187"/>
        <v>RLFO; Hora de aviso: 17:15 04/05/2024; Solución: Se realiza limpieza en Pelu y Villa Campestre; Hora de solución: 17:17 04/05/2024; Causa: Visita Fallida</v>
      </c>
      <c r="W1905" s="4" t="s">
        <v>132</v>
      </c>
      <c r="X1905" s="3"/>
      <c r="Y1905" s="3"/>
      <c r="Z1905" s="3" t="s">
        <v>69</v>
      </c>
      <c r="AA1905" s="3" t="s">
        <v>71</v>
      </c>
      <c r="AB1905" s="3">
        <v>0</v>
      </c>
      <c r="AC1905" s="3" t="s">
        <v>71</v>
      </c>
      <c r="AD1905" s="6">
        <v>0</v>
      </c>
      <c r="AE1905" s="7"/>
      <c r="AF1905" s="7"/>
      <c r="AG1905" s="6">
        <f>Tabla4[[#This Row],[Tiempo Parada de Reloj]]+Tabla4[[#This Row],[Tiempo Autorizado por Telefonica (no Máximo)]]</f>
        <v>0</v>
      </c>
      <c r="AH1905" s="7">
        <f t="shared" ca="1" si="184"/>
        <v>1.3888888861401938E-3</v>
      </c>
      <c r="AI1905" s="8">
        <f t="shared" si="185"/>
        <v>0</v>
      </c>
      <c r="AJ1905" s="8">
        <f t="shared" ca="1" si="186"/>
        <v>3.3333333267364651E-2</v>
      </c>
      <c r="AK1905" s="3" t="s">
        <v>98</v>
      </c>
      <c r="AL1905" s="3" t="s">
        <v>71</v>
      </c>
      <c r="AM1905" s="3" t="s">
        <v>69</v>
      </c>
      <c r="AN1905" s="3" t="s">
        <v>98</v>
      </c>
      <c r="AO1905" s="3" t="s">
        <v>98</v>
      </c>
      <c r="AP1905" s="3" t="s">
        <v>98</v>
      </c>
      <c r="AQ1905" s="23">
        <v>45416.720138888886</v>
      </c>
      <c r="AR1905" s="3"/>
      <c r="AS1905" s="23"/>
      <c r="AT1905" s="23"/>
      <c r="AU1905" s="3" t="s">
        <v>133</v>
      </c>
      <c r="AV1905" s="3" t="s">
        <v>69</v>
      </c>
      <c r="AW1905" s="3" t="s">
        <v>69</v>
      </c>
      <c r="AX1905" s="3" t="s">
        <v>69</v>
      </c>
      <c r="AY1905" s="3" t="s">
        <v>69</v>
      </c>
      <c r="AZ1905" s="8" t="str">
        <f>+CONCATENATE("Reportan apertura en el enlace ",Tabla4[[#This Row],[Enlace]]," en el ",Tabla4[[#This Row],[Distancia óptica]]," ocasionado por ",Tabla4[[#This Row],[Causa del daño]])</f>
        <v>Reportan apertura en el enlace Caribe - Corales en el Km 0 desde Corales ocasionado por Visita Fallida</v>
      </c>
      <c r="BA1905" s="8" t="str">
        <f>+CONCATENATE("Para dar solución al incidente ",Tabla4[[#This Row],[Solución]])</f>
        <v>Para dar solución al incidente Se realiza limpieza en Pelu y Villa Campestre</v>
      </c>
      <c r="BB1905" s="3" t="str">
        <f>+_xlfn.CONCAT(Tabla4[[#This Row],[Causa Raiz]]," ",Tabla4[[#This Row],[Solución2]]," (",Tabla4[[#This Row],[Anillo]],"- Cabecera: ",Tabla4[[#This Row],[Cabecera]],"- Operador: ",Tabla4[[#This Row],[Operador]],")")</f>
        <v>Reportan apertura en el enlace Caribe - Corales en el Km 0 desde Corales ocasionado por Visita Fallida Para dar solución al incidente Se realiza limpieza en Pelu y Villa Campestre (NA- Cabecera: NA- Operador: Colombia Telecomunicaciones)</v>
      </c>
    </row>
    <row r="1906" spans="1:54" ht="156.75">
      <c r="A1906" s="38">
        <f t="shared" si="183"/>
        <v>1905</v>
      </c>
      <c r="B1906" s="3">
        <v>8568308</v>
      </c>
      <c r="C1906" s="3" t="s">
        <v>54</v>
      </c>
      <c r="D1906" s="23">
        <v>45416.71875</v>
      </c>
      <c r="E1906" s="23">
        <v>45417.430555555555</v>
      </c>
      <c r="F1906" s="1">
        <f t="shared" ca="1" si="188"/>
        <v>0.71180555555474712</v>
      </c>
      <c r="G1906" s="3" t="s">
        <v>55</v>
      </c>
      <c r="H1906" s="41"/>
      <c r="I1906" s="40"/>
      <c r="J1906" s="5" t="s">
        <v>56</v>
      </c>
      <c r="K1906" s="3" t="s">
        <v>93</v>
      </c>
      <c r="L1906" s="9" t="s">
        <v>58</v>
      </c>
      <c r="M1906" s="3" t="s">
        <v>59</v>
      </c>
      <c r="N1906" s="3" t="s">
        <v>60</v>
      </c>
      <c r="O1906" s="3" t="s">
        <v>8883</v>
      </c>
      <c r="P1906" s="3" t="s">
        <v>8884</v>
      </c>
      <c r="Q1906" s="4" t="s">
        <v>8885</v>
      </c>
      <c r="R1906" s="3" t="s">
        <v>783</v>
      </c>
      <c r="S1906" s="3" t="s">
        <v>65</v>
      </c>
      <c r="T1906" s="9" t="s">
        <v>66</v>
      </c>
      <c r="U1906" s="3" t="s">
        <v>8886</v>
      </c>
      <c r="V1906" s="22" t="str">
        <f t="shared" si="187"/>
        <v>RLFO; Hora de aviso: 17:15 04/05/2024; Solución: Se entablilla la fibra para corregir dobles ; Hora de solución: 10:20 05/05/2024; Causa: Vandalismo</v>
      </c>
      <c r="W1906" s="4" t="s">
        <v>68</v>
      </c>
      <c r="X1906" s="3"/>
      <c r="Y1906" s="3"/>
      <c r="Z1906" s="3" t="s">
        <v>69</v>
      </c>
      <c r="AA1906" s="3" t="s">
        <v>70</v>
      </c>
      <c r="AB1906" s="3">
        <v>8568308</v>
      </c>
      <c r="AC1906" s="3" t="s">
        <v>71</v>
      </c>
      <c r="AD1906" s="6">
        <v>0.65625</v>
      </c>
      <c r="AE1906" s="7"/>
      <c r="AF1906" s="7"/>
      <c r="AG1906" s="6">
        <f>Tabla4[[#This Row],[Tiempo Parada de Reloj]]+Tabla4[[#This Row],[Tiempo Autorizado por Telefonica (no Máximo)]]</f>
        <v>0.65625</v>
      </c>
      <c r="AH1906" s="7">
        <f t="shared" ca="1" si="184"/>
        <v>5.5555555554747116E-2</v>
      </c>
      <c r="AI1906" s="8">
        <f t="shared" si="185"/>
        <v>15.75</v>
      </c>
      <c r="AJ1906" s="8">
        <f t="shared" ca="1" si="186"/>
        <v>1.3333333333139308</v>
      </c>
      <c r="AK1906" s="3" t="s">
        <v>98</v>
      </c>
      <c r="AL1906" s="3" t="s">
        <v>70</v>
      </c>
      <c r="AM1906" s="3" t="s">
        <v>119</v>
      </c>
      <c r="AN1906" s="3" t="s">
        <v>73</v>
      </c>
      <c r="AO1906" s="3" t="s">
        <v>87</v>
      </c>
      <c r="AP1906" s="3" t="s">
        <v>87</v>
      </c>
      <c r="AQ1906" s="23">
        <v>45417.97152777778</v>
      </c>
      <c r="AR1906" s="3"/>
      <c r="AS1906" s="23"/>
      <c r="AT1906" s="23"/>
      <c r="AU1906" s="3" t="s">
        <v>298</v>
      </c>
      <c r="AV1906" s="3" t="s">
        <v>950</v>
      </c>
      <c r="AW1906" s="3" t="s">
        <v>91</v>
      </c>
      <c r="AX1906" s="3">
        <v>4.6329000000000002</v>
      </c>
      <c r="AY1906" s="3">
        <v>-74.171300000000002</v>
      </c>
      <c r="AZ1906" s="8" t="str">
        <f>+CONCATENATE("Reportan apertura en el enlace ",Tabla4[[#This Row],[Enlace]]," en el ",Tabla4[[#This Row],[Distancia óptica]]," ocasionado por ",Tabla4[[#This Row],[Causa del daño]])</f>
        <v>Reportan apertura en el enlace Cg10 - Salitre en el Km 2,5 desde CG10 ocasionado por Vandalismo</v>
      </c>
      <c r="BA1906" s="8" t="str">
        <f>+CONCATENATE("Para dar solución al incidente ",Tabla4[[#This Row],[Solución]])</f>
        <v xml:space="preserve">Para dar solución al incidente Se entablilla la fibra para corregir dobles </v>
      </c>
      <c r="BB1906" s="3" t="str">
        <f>+_xlfn.CONCAT(Tabla4[[#This Row],[Causa Raiz]]," ",Tabla4[[#This Row],[Solución2]]," (",Tabla4[[#This Row],[Anillo]],"- Cabecera: ",Tabla4[[#This Row],[Cabecera]],"- Operador: ",Tabla4[[#This Row],[Operador]],")")</f>
        <v>Reportan apertura en el enlace Cg10 - Salitre en el Km 2,5 desde CG10 ocasionado por Vandalismo Para dar solución al incidente Se entablilla la fibra para corregir dobles  (Uk- Cabecera: Salitre- Operador: Colombia Telecomunicaciones)</v>
      </c>
    </row>
    <row r="1907" spans="1:54" ht="185.25">
      <c r="A1907" s="38">
        <f t="shared" si="183"/>
        <v>1906</v>
      </c>
      <c r="B1907" s="3">
        <v>8569197</v>
      </c>
      <c r="C1907" s="3" t="s">
        <v>136</v>
      </c>
      <c r="D1907" s="23">
        <v>45416.736111111109</v>
      </c>
      <c r="E1907" s="23">
        <v>45416.791666666664</v>
      </c>
      <c r="F1907" s="1">
        <f t="shared" ca="1" si="188"/>
        <v>5.5555555554747116E-2</v>
      </c>
      <c r="G1907" s="3" t="s">
        <v>55</v>
      </c>
      <c r="H1907" s="41"/>
      <c r="I1907" s="40"/>
      <c r="J1907" s="5" t="s">
        <v>137</v>
      </c>
      <c r="K1907" s="3" t="s">
        <v>77</v>
      </c>
      <c r="L1907" s="9" t="s">
        <v>78</v>
      </c>
      <c r="M1907" s="3" t="s">
        <v>139</v>
      </c>
      <c r="N1907" s="3" t="s">
        <v>447</v>
      </c>
      <c r="O1907" s="3" t="s">
        <v>8887</v>
      </c>
      <c r="P1907" s="3" t="s">
        <v>8888</v>
      </c>
      <c r="Q1907" s="4" t="s">
        <v>8889</v>
      </c>
      <c r="R1907" s="3" t="s">
        <v>725</v>
      </c>
      <c r="S1907" s="3" t="s">
        <v>249</v>
      </c>
      <c r="T1907" s="3" t="s">
        <v>256</v>
      </c>
      <c r="U1907" s="3" t="s">
        <v>257</v>
      </c>
      <c r="V1907" s="22" t="str">
        <f t="shared" si="187"/>
        <v>RBHFO; Hora de aviso: 17:40 04/05/2024; Solución: Se refusiona hilo en caja empalme; Hora de solución: 19:00 04/05/2024; Causa: Falla de Empalme de FiOp</v>
      </c>
      <c r="W1907" s="4" t="s">
        <v>160</v>
      </c>
      <c r="X1907" s="3"/>
      <c r="Y1907" s="3"/>
      <c r="Z1907" s="3" t="s">
        <v>69</v>
      </c>
      <c r="AA1907" s="3" t="s">
        <v>71</v>
      </c>
      <c r="AB1907" s="3">
        <v>0</v>
      </c>
      <c r="AC1907" s="3" t="s">
        <v>71</v>
      </c>
      <c r="AD1907" s="6">
        <v>0</v>
      </c>
      <c r="AE1907" s="7"/>
      <c r="AF1907" s="7"/>
      <c r="AG1907" s="6">
        <f>Tabla4[[#This Row],[Tiempo Parada de Reloj]]+Tabla4[[#This Row],[Tiempo Autorizado por Telefonica (no Máximo)]]</f>
        <v>0</v>
      </c>
      <c r="AH1907" s="7">
        <f t="shared" ca="1" si="184"/>
        <v>5.5555555554747116E-2</v>
      </c>
      <c r="AI1907" s="8">
        <f t="shared" si="185"/>
        <v>0</v>
      </c>
      <c r="AJ1907" s="8">
        <f t="shared" ca="1" si="186"/>
        <v>1.3333333333139308</v>
      </c>
      <c r="AK1907" s="3" t="s">
        <v>98</v>
      </c>
      <c r="AL1907" s="3" t="s">
        <v>71</v>
      </c>
      <c r="AM1907" s="3" t="s">
        <v>69</v>
      </c>
      <c r="AN1907" s="3" t="s">
        <v>98</v>
      </c>
      <c r="AO1907" s="3" t="s">
        <v>87</v>
      </c>
      <c r="AP1907" s="3" t="s">
        <v>87</v>
      </c>
      <c r="AQ1907" s="23">
        <v>45418.686805555553</v>
      </c>
      <c r="AR1907" s="3"/>
      <c r="AS1907" s="23"/>
      <c r="AT1907" s="23"/>
      <c r="AU1907" s="3" t="s">
        <v>455</v>
      </c>
      <c r="AV1907" s="3" t="s">
        <v>4929</v>
      </c>
      <c r="AW1907" s="3" t="s">
        <v>4154</v>
      </c>
      <c r="AX1907" s="3">
        <v>3.8808690000000001</v>
      </c>
      <c r="AY1907" s="3">
        <v>-77.033642</v>
      </c>
      <c r="AZ1907" s="8" t="str">
        <f>+CONCATENATE("Reportan apertura en el enlace ",Tabla4[[#This Row],[Enlace]]," en el ",Tabla4[[#This Row],[Distancia óptica]]," ocasionado por ",Tabla4[[#This Row],[Causa del daño]])</f>
        <v>Reportan apertura en el enlace Mov. Buenaventura Centro - Mov. San Francisco de Asis en el Km 0,293 desde Juan 23 ocasionado por Falla de Empalme de FiOp</v>
      </c>
      <c r="BA1907" s="8" t="str">
        <f>+CONCATENATE("Para dar solución al incidente ",Tabla4[[#This Row],[Solución]])</f>
        <v>Para dar solución al incidente Se refusiona hilo en caja empalme</v>
      </c>
      <c r="BB1907" s="3" t="str">
        <f>+_xlfn.CONCAT(Tabla4[[#This Row],[Causa Raiz]]," ",Tabla4[[#This Row],[Solución2]]," (",Tabla4[[#This Row],[Anillo]],"- Cabecera: ",Tabla4[[#This Row],[Cabecera]],"- Operador: ",Tabla4[[#This Row],[Operador]],")")</f>
        <v>Reportan apertura en el enlace Mov. Buenaventura Centro - Mov. San Francisco de Asis en el Km 0,293 desde Juan 23 ocasionado por Falla de Empalme de FiOp Para dar solución al incidente Se refusiona hilo en caja empalme (Anillo 2A- Cabecera: JUAN 23- Operador: Infraco)</v>
      </c>
    </row>
    <row r="1908" spans="1:54" ht="171">
      <c r="A1908" s="38">
        <f t="shared" si="183"/>
        <v>1907</v>
      </c>
      <c r="B1908" s="3">
        <v>8569265</v>
      </c>
      <c r="C1908" s="3" t="s">
        <v>136</v>
      </c>
      <c r="D1908" s="23">
        <v>45416.784722222219</v>
      </c>
      <c r="E1908" s="23">
        <v>45417.4375</v>
      </c>
      <c r="F1908" s="1">
        <f t="shared" ca="1" si="188"/>
        <v>0.65277777778101154</v>
      </c>
      <c r="G1908" s="3" t="s">
        <v>55</v>
      </c>
      <c r="H1908" s="41"/>
      <c r="I1908" s="40"/>
      <c r="J1908" s="5" t="s">
        <v>137</v>
      </c>
      <c r="K1908" s="3" t="s">
        <v>77</v>
      </c>
      <c r="L1908" s="9" t="s">
        <v>78</v>
      </c>
      <c r="M1908" s="3" t="s">
        <v>79</v>
      </c>
      <c r="N1908" s="3" t="s">
        <v>6203</v>
      </c>
      <c r="O1908" s="3" t="s">
        <v>8890</v>
      </c>
      <c r="P1908" s="3" t="s">
        <v>8891</v>
      </c>
      <c r="Q1908" s="4" t="s">
        <v>8892</v>
      </c>
      <c r="R1908" s="3" t="s">
        <v>84</v>
      </c>
      <c r="S1908" s="3" t="s">
        <v>249</v>
      </c>
      <c r="T1908" s="3" t="s">
        <v>256</v>
      </c>
      <c r="U1908" s="3" t="s">
        <v>2089</v>
      </c>
      <c r="V1908" s="22" t="str">
        <f t="shared" si="187"/>
        <v>RBHFO; Hora de aviso: 18:50 04/05/2024; Solución: Se refusiona hilo en empalme existente; Hora de solución: 10:30 05/05/2024; Causa: Falla de Empalme de FiOp</v>
      </c>
      <c r="W1908" s="4" t="s">
        <v>160</v>
      </c>
      <c r="X1908" s="3"/>
      <c r="Y1908" s="3"/>
      <c r="Z1908" s="3" t="s">
        <v>69</v>
      </c>
      <c r="AA1908" s="3" t="s">
        <v>71</v>
      </c>
      <c r="AB1908" s="3">
        <v>0</v>
      </c>
      <c r="AC1908" s="3" t="s">
        <v>71</v>
      </c>
      <c r="AD1908" s="6">
        <v>0.50694444444444442</v>
      </c>
      <c r="AE1908" s="7"/>
      <c r="AF1908" s="7"/>
      <c r="AG1908" s="6">
        <f>Tabla4[[#This Row],[Tiempo Parada de Reloj]]+Tabla4[[#This Row],[Tiempo Autorizado por Telefonica (no Máximo)]]</f>
        <v>0.50694444444444442</v>
      </c>
      <c r="AH1908" s="7">
        <f t="shared" ca="1" si="184"/>
        <v>0.14583333333656712</v>
      </c>
      <c r="AI1908" s="8">
        <f t="shared" si="185"/>
        <v>12.166666666666666</v>
      </c>
      <c r="AJ1908" s="8">
        <f t="shared" ca="1" si="186"/>
        <v>3.5000000000776108</v>
      </c>
      <c r="AK1908" s="3" t="s">
        <v>98</v>
      </c>
      <c r="AL1908" s="3" t="s">
        <v>70</v>
      </c>
      <c r="AM1908" s="3" t="s">
        <v>119</v>
      </c>
      <c r="AN1908" s="3" t="s">
        <v>73</v>
      </c>
      <c r="AO1908" s="3" t="s">
        <v>87</v>
      </c>
      <c r="AP1908" s="3" t="s">
        <v>120</v>
      </c>
      <c r="AQ1908" s="23">
        <v>45421.673611111109</v>
      </c>
      <c r="AR1908" s="3"/>
      <c r="AS1908" s="23"/>
      <c r="AT1908" s="23"/>
      <c r="AU1908" s="3" t="s">
        <v>710</v>
      </c>
      <c r="AV1908" s="3" t="s">
        <v>8893</v>
      </c>
      <c r="AW1908" s="3" t="s">
        <v>1644</v>
      </c>
      <c r="AX1908" s="3">
        <v>4.7325799999999996</v>
      </c>
      <c r="AY1908" s="3">
        <v>-74.266239999999996</v>
      </c>
      <c r="AZ1908" s="8" t="str">
        <f>+CONCATENATE("Reportan apertura en el enlace ",Tabla4[[#This Row],[Enlace]]," en el ",Tabla4[[#This Row],[Distancia óptica]]," ocasionado por ",Tabla4[[#This Row],[Causa del daño]])</f>
        <v>Reportan apertura en el enlace Mov. Madrid Centro - Mov. La Esperanza en el Km 1,6 desde Madrid ocasionado por Falla de Empalme de FiOp</v>
      </c>
      <c r="BA1908" s="8" t="str">
        <f>+CONCATENATE("Para dar solución al incidente ",Tabla4[[#This Row],[Solución]])</f>
        <v>Para dar solución al incidente Se refusiona hilo en empalme existente</v>
      </c>
      <c r="BB1908" s="3" t="str">
        <f>+_xlfn.CONCAT(Tabla4[[#This Row],[Causa Raiz]]," ",Tabla4[[#This Row],[Solución2]]," (",Tabla4[[#This Row],[Anillo]],"- Cabecera: ",Tabla4[[#This Row],[Cabecera]],"- Operador: ",Tabla4[[#This Row],[Operador]],")")</f>
        <v>Reportan apertura en el enlace Mov. Madrid Centro - Mov. La Esperanza en el Km 1,6 desde Madrid ocasionado por Falla de Empalme de FiOp Para dar solución al incidente Se refusiona hilo en empalme existente (Anillo 1- Cabecera: Madrid Centro- Operador: Infraco)</v>
      </c>
    </row>
    <row r="1909" spans="1:54" ht="185.25">
      <c r="A1909" s="38">
        <f t="shared" si="183"/>
        <v>1908</v>
      </c>
      <c r="B1909" s="3">
        <v>8568646</v>
      </c>
      <c r="C1909" s="3" t="s">
        <v>54</v>
      </c>
      <c r="D1909" s="23">
        <v>45416.788194444445</v>
      </c>
      <c r="E1909" s="23">
        <v>45416.96875</v>
      </c>
      <c r="F1909" s="1">
        <f t="shared" ca="1" si="188"/>
        <v>0.18055555555474712</v>
      </c>
      <c r="G1909" s="3" t="s">
        <v>55</v>
      </c>
      <c r="H1909" s="41"/>
      <c r="I1909" s="40"/>
      <c r="J1909" s="5" t="s">
        <v>56</v>
      </c>
      <c r="K1909" s="3" t="s">
        <v>138</v>
      </c>
      <c r="L1909" s="9" t="s">
        <v>78</v>
      </c>
      <c r="M1909" s="3" t="s">
        <v>139</v>
      </c>
      <c r="N1909" s="3" t="s">
        <v>140</v>
      </c>
      <c r="O1909" s="3" t="s">
        <v>8894</v>
      </c>
      <c r="P1909" s="3" t="s">
        <v>8895</v>
      </c>
      <c r="Q1909" s="4" t="s">
        <v>8896</v>
      </c>
      <c r="R1909" s="3" t="s">
        <v>725</v>
      </c>
      <c r="S1909" s="3" t="s">
        <v>145</v>
      </c>
      <c r="T1909" s="9" t="s">
        <v>130</v>
      </c>
      <c r="U1909" s="3" t="s">
        <v>726</v>
      </c>
      <c r="V1909" s="22" t="str">
        <f t="shared" si="187"/>
        <v>RLFO; Hora de aviso: 18:55 04/05/2024; Solución: se recupera 20 mts de reserva y se realiza un empalme de 24 hilos; Hora de solución: 23:15 04/05/2024; Causa: Plagas</v>
      </c>
      <c r="W1909" s="4" t="s">
        <v>199</v>
      </c>
      <c r="X1909" s="3"/>
      <c r="Y1909" s="3"/>
      <c r="Z1909" s="3" t="s">
        <v>69</v>
      </c>
      <c r="AA1909" s="3" t="s">
        <v>70</v>
      </c>
      <c r="AB1909" s="3">
        <v>8568646</v>
      </c>
      <c r="AC1909" s="3" t="s">
        <v>71</v>
      </c>
      <c r="AD1909" s="6">
        <v>2.361111111111111E-2</v>
      </c>
      <c r="AE1909" s="7"/>
      <c r="AF1909" s="7"/>
      <c r="AG1909" s="6">
        <f>Tabla4[[#This Row],[Tiempo Parada de Reloj]]+Tabla4[[#This Row],[Tiempo Autorizado por Telefonica (no Máximo)]]</f>
        <v>2.361111111111111E-2</v>
      </c>
      <c r="AH1909" s="7">
        <f t="shared" ca="1" si="184"/>
        <v>0.15694444444363601</v>
      </c>
      <c r="AI1909" s="8">
        <f t="shared" si="185"/>
        <v>0.56666666666666665</v>
      </c>
      <c r="AJ1909" s="8">
        <f t="shared" ca="1" si="186"/>
        <v>3.7666666666472643</v>
      </c>
      <c r="AK1909" s="3" t="s">
        <v>98</v>
      </c>
      <c r="AL1909" s="3" t="s">
        <v>70</v>
      </c>
      <c r="AM1909" s="3" t="s">
        <v>98</v>
      </c>
      <c r="AN1909" s="3" t="s">
        <v>87</v>
      </c>
      <c r="AO1909" s="3" t="s">
        <v>120</v>
      </c>
      <c r="AP1909" s="3" t="s">
        <v>120</v>
      </c>
      <c r="AQ1909" s="23">
        <v>45424.743750000001</v>
      </c>
      <c r="AR1909" s="3"/>
      <c r="AS1909" s="23"/>
      <c r="AT1909" s="23"/>
      <c r="AU1909" s="3" t="s">
        <v>149</v>
      </c>
      <c r="AV1909" s="3" t="s">
        <v>8897</v>
      </c>
      <c r="AW1909" s="3" t="s">
        <v>8898</v>
      </c>
      <c r="AX1909" s="3">
        <v>3.4760930000000001</v>
      </c>
      <c r="AY1909" s="3">
        <v>-76.506944000000004</v>
      </c>
      <c r="AZ1909" s="8" t="str">
        <f>+CONCATENATE("Reportan apertura en el enlace ",Tabla4[[#This Row],[Enlace]]," en el ",Tabla4[[#This Row],[Distancia óptica]]," ocasionado por ",Tabla4[[#This Row],[Causa del daño]])</f>
        <v>Reportan apertura en el enlace Mov. La Francol - Mov. Evaristo en el Km 0,043 desde Evaristo ocasionado por Plagas</v>
      </c>
      <c r="BA1909" s="8" t="str">
        <f>+CONCATENATE("Para dar solución al incidente ",Tabla4[[#This Row],[Solución]])</f>
        <v>Para dar solución al incidente se recupera 20 mts de reserva y se realiza un empalme de 24 hilos</v>
      </c>
      <c r="BB1909" s="3" t="str">
        <f>+_xlfn.CONCAT(Tabla4[[#This Row],[Causa Raiz]]," ",Tabla4[[#This Row],[Solución2]]," (",Tabla4[[#This Row],[Anillo]],"- Cabecera: ",Tabla4[[#This Row],[Cabecera]],"- Operador: ",Tabla4[[#This Row],[Operador]],")")</f>
        <v>Reportan apertura en el enlace Mov. La Francol - Mov. Evaristo en el Km 0,043 desde Evaristo ocasionado por Plagas Para dar solución al incidente se recupera 20 mts de reserva y se realiza un empalme de 24 hilos (Uk Evaristo- Cabecera: EVARISTO- Operador: Colombia Telecomunicaciones)</v>
      </c>
    </row>
    <row r="1910" spans="1:54" ht="156.75">
      <c r="A1910" s="38">
        <f t="shared" si="183"/>
        <v>1909</v>
      </c>
      <c r="B1910" s="3">
        <v>8569971</v>
      </c>
      <c r="C1910" s="3" t="s">
        <v>92</v>
      </c>
      <c r="D1910" s="23">
        <v>45417.114583333336</v>
      </c>
      <c r="E1910" s="23">
        <v>45417.354166666664</v>
      </c>
      <c r="F1910" s="1">
        <f t="shared" ca="1" si="188"/>
        <v>0.23958333332848269</v>
      </c>
      <c r="G1910" s="3" t="s">
        <v>55</v>
      </c>
      <c r="H1910" s="41"/>
      <c r="I1910" s="40"/>
      <c r="J1910" s="5" t="s">
        <v>56</v>
      </c>
      <c r="K1910" s="3" t="s">
        <v>108</v>
      </c>
      <c r="L1910" s="9" t="s">
        <v>58</v>
      </c>
      <c r="M1910" s="3" t="s">
        <v>431</v>
      </c>
      <c r="N1910" s="3" t="s">
        <v>432</v>
      </c>
      <c r="O1910" s="3" t="s">
        <v>1753</v>
      </c>
      <c r="P1910" s="3" t="s">
        <v>8899</v>
      </c>
      <c r="Q1910" s="4" t="s">
        <v>8900</v>
      </c>
      <c r="R1910" s="3" t="s">
        <v>114</v>
      </c>
      <c r="S1910" s="3" t="s">
        <v>115</v>
      </c>
      <c r="T1910" s="9" t="s">
        <v>130</v>
      </c>
      <c r="U1910" s="3" t="s">
        <v>8901</v>
      </c>
      <c r="V1910" s="22" t="str">
        <f t="shared" si="187"/>
        <v>RTNFO; Hora de aviso: 2:45 05/05/2024; Solución: Se refusiona hilo en caja de empalme por plagas ; Hora de solución: 8:30 05/05/2024; Causa: Plagas</v>
      </c>
      <c r="W1910" s="4" t="s">
        <v>542</v>
      </c>
      <c r="X1910" s="3"/>
      <c r="Y1910" s="3"/>
      <c r="Z1910" s="3" t="s">
        <v>69</v>
      </c>
      <c r="AA1910" s="3" t="s">
        <v>71</v>
      </c>
      <c r="AB1910" s="3">
        <v>0</v>
      </c>
      <c r="AC1910" s="3" t="s">
        <v>71</v>
      </c>
      <c r="AD1910" s="6">
        <v>0.19791666666666666</v>
      </c>
      <c r="AE1910" s="7"/>
      <c r="AF1910" s="7"/>
      <c r="AG1910" s="6">
        <f>Tabla4[[#This Row],[Tiempo Parada de Reloj]]+Tabla4[[#This Row],[Tiempo Autorizado por Telefonica (no Máximo)]]</f>
        <v>0.19791666666666666</v>
      </c>
      <c r="AH1910" s="7">
        <f t="shared" ca="1" si="184"/>
        <v>4.1666666661816038E-2</v>
      </c>
      <c r="AI1910" s="8">
        <f t="shared" si="185"/>
        <v>4.75</v>
      </c>
      <c r="AJ1910" s="8">
        <f t="shared" ca="1" si="186"/>
        <v>0.9999999998835849</v>
      </c>
      <c r="AK1910" s="3" t="s">
        <v>87</v>
      </c>
      <c r="AL1910" s="3" t="s">
        <v>70</v>
      </c>
      <c r="AM1910" s="3" t="s">
        <v>73</v>
      </c>
      <c r="AN1910" s="3" t="s">
        <v>73</v>
      </c>
      <c r="AO1910" s="3" t="s">
        <v>87</v>
      </c>
      <c r="AP1910" s="3" t="s">
        <v>87</v>
      </c>
      <c r="AQ1910" s="23">
        <v>45418.40347222222</v>
      </c>
      <c r="AR1910" s="3"/>
      <c r="AS1910" s="23"/>
      <c r="AT1910" s="23"/>
      <c r="AU1910" s="3" t="s">
        <v>436</v>
      </c>
      <c r="AV1910" s="3" t="s">
        <v>432</v>
      </c>
      <c r="AW1910" s="3" t="s">
        <v>1323</v>
      </c>
      <c r="AX1910" s="3">
        <v>11.322018</v>
      </c>
      <c r="AY1910" s="3">
        <v>-72.323130000000006</v>
      </c>
      <c r="AZ1910" s="8" t="str">
        <f>+CONCATENATE("Reportan apertura en el enlace ",Tabla4[[#This Row],[Enlace]]," en el ",Tabla4[[#This Row],[Distancia óptica]]," ocasionado por ",Tabla4[[#This Row],[Causa del daño]])</f>
        <v>Reportan apertura en el enlace Fonseca - Maicao en el Km 101 desde Fonseca ocasionado por Plagas</v>
      </c>
      <c r="BA1910" s="8" t="str">
        <f>+CONCATENATE("Para dar solución al incidente ",Tabla4[[#This Row],[Solución]])</f>
        <v xml:space="preserve">Para dar solución al incidente Se refusiona hilo en caja de empalme por plagas </v>
      </c>
      <c r="BB1910" s="3" t="str">
        <f>+_xlfn.CONCAT(Tabla4[[#This Row],[Causa Raiz]]," ",Tabla4[[#This Row],[Solución2]]," (",Tabla4[[#This Row],[Anillo]],"- Cabecera: ",Tabla4[[#This Row],[Cabecera]],"- Operador: ",Tabla4[[#This Row],[Operador]],")")</f>
        <v>Reportan apertura en el enlace Fonseca - Maicao en el Km 101 desde Fonseca ocasionado por Plagas Para dar solución al incidente Se refusiona hilo en caja de empalme por plagas  (TRONCAL- Cabecera: FONSECA- Operador: Colombia Telecomunicaciones)</v>
      </c>
    </row>
    <row r="1911" spans="1:54" ht="185.25">
      <c r="A1911" s="38">
        <f t="shared" si="183"/>
        <v>1910</v>
      </c>
      <c r="B1911" s="3">
        <v>8570125</v>
      </c>
      <c r="C1911" s="3" t="s">
        <v>54</v>
      </c>
      <c r="D1911" s="23">
        <v>45417.222222222219</v>
      </c>
      <c r="E1911" s="23">
        <v>45417.722222222219</v>
      </c>
      <c r="F1911" s="1">
        <f t="shared" ca="1" si="188"/>
        <v>0.5</v>
      </c>
      <c r="G1911" s="3" t="s">
        <v>55</v>
      </c>
      <c r="H1911" s="41"/>
      <c r="I1911" s="40"/>
      <c r="J1911" s="5" t="s">
        <v>56</v>
      </c>
      <c r="K1911" s="3" t="s">
        <v>77</v>
      </c>
      <c r="L1911" s="9" t="s">
        <v>78</v>
      </c>
      <c r="M1911" s="3" t="s">
        <v>373</v>
      </c>
      <c r="N1911" s="3" t="s">
        <v>374</v>
      </c>
      <c r="O1911" s="3" t="s">
        <v>8902</v>
      </c>
      <c r="P1911" s="3" t="s">
        <v>8903</v>
      </c>
      <c r="Q1911" s="4" t="s">
        <v>8904</v>
      </c>
      <c r="R1911" s="3" t="s">
        <v>1828</v>
      </c>
      <c r="S1911" s="3" t="s">
        <v>249</v>
      </c>
      <c r="T1911" s="9" t="s">
        <v>116</v>
      </c>
      <c r="U1911" s="3" t="s">
        <v>8905</v>
      </c>
      <c r="V1911" s="22" t="str">
        <f t="shared" si="187"/>
        <v>RLFO; Hora de aviso: 5:20 05/05/2024; Solución: Se realiza 150 mts tendido de fibra y dos empalmes de 48 Hilos; Hora de solución: 17:20 05/05/2024; Causa: Hurto</v>
      </c>
      <c r="W1911" s="4" t="s">
        <v>160</v>
      </c>
      <c r="X1911" s="3"/>
      <c r="Y1911" s="3"/>
      <c r="Z1911" s="3" t="s">
        <v>69</v>
      </c>
      <c r="AA1911" s="3" t="s">
        <v>70</v>
      </c>
      <c r="AB1911" s="3">
        <v>0</v>
      </c>
      <c r="AC1911" s="3" t="s">
        <v>71</v>
      </c>
      <c r="AD1911" s="6">
        <v>0</v>
      </c>
      <c r="AE1911" s="7"/>
      <c r="AF1911" s="7"/>
      <c r="AG1911" s="6">
        <f>Tabla4[[#This Row],[Tiempo Parada de Reloj]]+Tabla4[[#This Row],[Tiempo Autorizado por Telefonica (no Máximo)]]</f>
        <v>0</v>
      </c>
      <c r="AH1911" s="7">
        <f t="shared" ca="1" si="184"/>
        <v>0.5</v>
      </c>
      <c r="AI1911" s="8">
        <f t="shared" si="185"/>
        <v>0</v>
      </c>
      <c r="AJ1911" s="8">
        <f t="shared" ca="1" si="186"/>
        <v>12</v>
      </c>
      <c r="AK1911" s="3" t="s">
        <v>87</v>
      </c>
      <c r="AL1911" s="3" t="s">
        <v>70</v>
      </c>
      <c r="AM1911" s="3" t="s">
        <v>73</v>
      </c>
      <c r="AN1911" s="3" t="s">
        <v>120</v>
      </c>
      <c r="AO1911" s="3" t="s">
        <v>119</v>
      </c>
      <c r="AP1911" s="3" t="s">
        <v>119</v>
      </c>
      <c r="AQ1911" s="23">
        <v>45418.984027777777</v>
      </c>
      <c r="AR1911" s="3"/>
      <c r="AS1911" s="23"/>
      <c r="AT1911" s="23"/>
      <c r="AU1911" s="3" t="s">
        <v>1266</v>
      </c>
      <c r="AV1911" s="3" t="s">
        <v>1592</v>
      </c>
      <c r="AW1911" s="3" t="s">
        <v>8906</v>
      </c>
      <c r="AX1911" s="3">
        <v>4.1488379999999996</v>
      </c>
      <c r="AY1911" s="3">
        <v>-73.632872000000006</v>
      </c>
      <c r="AZ1911" s="8" t="str">
        <f>+CONCATENATE("Reportan apertura en el enlace ",Tabla4[[#This Row],[Enlace]]," en el ",Tabla4[[#This Row],[Distancia óptica]]," ocasionado por ",Tabla4[[#This Row],[Causa del daño]])</f>
        <v>Reportan apertura en el enlace Mov.Esperanza - Mov.La Ceiba en el Km 4,1 desde Esperanza ocasionado por Hurto</v>
      </c>
      <c r="BA1911" s="8" t="str">
        <f>+CONCATENATE("Para dar solución al incidente ",Tabla4[[#This Row],[Solución]])</f>
        <v>Para dar solución al incidente Se realiza 150 mts tendido de fibra y dos empalmes de 48 Hilos</v>
      </c>
      <c r="BB1911" s="3" t="str">
        <f>+_xlfn.CONCAT(Tabla4[[#This Row],[Causa Raiz]]," ",Tabla4[[#This Row],[Solución2]]," (",Tabla4[[#This Row],[Anillo]],"- Cabecera: ",Tabla4[[#This Row],[Cabecera]],"- Operador: ",Tabla4[[#This Row],[Operador]],")")</f>
        <v>Reportan apertura en el enlace Mov.Esperanza - Mov.La Ceiba en el Km 4,1 desde Esperanza ocasionado por Hurto Para dar solución al incidente Se realiza 150 mts tendido de fibra y dos empalmes de 48 Hilos (ITX Centro - Ceiba- Cabecera: Esperanza- Operador: Colombia Telecomunicaciones)</v>
      </c>
    </row>
    <row r="1912" spans="1:54" ht="370.5">
      <c r="A1912" s="38">
        <f t="shared" si="183"/>
        <v>1911</v>
      </c>
      <c r="B1912" s="3">
        <v>8570138</v>
      </c>
      <c r="C1912" s="3" t="s">
        <v>54</v>
      </c>
      <c r="D1912" s="23">
        <v>45417.222222222219</v>
      </c>
      <c r="E1912" s="23">
        <v>45417.625</v>
      </c>
      <c r="F1912" s="1">
        <f t="shared" ca="1" si="188"/>
        <v>0.40277777778101154</v>
      </c>
      <c r="G1912" s="3" t="s">
        <v>55</v>
      </c>
      <c r="H1912" s="41"/>
      <c r="I1912" s="40"/>
      <c r="J1912" s="5" t="s">
        <v>56</v>
      </c>
      <c r="K1912" s="3" t="s">
        <v>340</v>
      </c>
      <c r="L1912" s="9" t="s">
        <v>78</v>
      </c>
      <c r="M1912" s="3" t="s">
        <v>341</v>
      </c>
      <c r="N1912" s="3" t="s">
        <v>342</v>
      </c>
      <c r="O1912" s="3" t="s">
        <v>8907</v>
      </c>
      <c r="P1912" s="3" t="s">
        <v>8908</v>
      </c>
      <c r="Q1912" s="4" t="s">
        <v>8909</v>
      </c>
      <c r="R1912" s="3" t="s">
        <v>1828</v>
      </c>
      <c r="S1912" s="3" t="s">
        <v>347</v>
      </c>
      <c r="T1912" s="9" t="s">
        <v>66</v>
      </c>
      <c r="U1912" s="3" t="s">
        <v>8910</v>
      </c>
      <c r="V1912" s="22" t="str">
        <f t="shared" si="187"/>
        <v>RLFO; Hora de aviso: 5:20 05/05/2024; Solución: para enlace margaritas - campestre recuperacion de 200 mts de reserva y un empalme de 48 hilos, para enlace piedra pintada - margaritas recuperacion de 200 mts de reserva y un empalme de 48 hilos, para enlace margaritas - campestre recuperacion de 200 mts de reserva y un empalme de 144 hilos; Hora de solución: 15:00 05/05/2024; Causa: Vandalismo</v>
      </c>
      <c r="W1912" s="4" t="s">
        <v>349</v>
      </c>
      <c r="X1912" s="3"/>
      <c r="Y1912" s="3"/>
      <c r="Z1912" s="3" t="s">
        <v>69</v>
      </c>
      <c r="AA1912" s="3" t="s">
        <v>70</v>
      </c>
      <c r="AB1912" s="3">
        <v>0</v>
      </c>
      <c r="AC1912" s="3" t="s">
        <v>71</v>
      </c>
      <c r="AD1912" s="6">
        <v>0.2361111111111111</v>
      </c>
      <c r="AE1912" s="7"/>
      <c r="AF1912" s="7"/>
      <c r="AG1912" s="6">
        <f>Tabla4[[#This Row],[Tiempo Parada de Reloj]]+Tabla4[[#This Row],[Tiempo Autorizado por Telefonica (no Máximo)]]</f>
        <v>0.2361111111111111</v>
      </c>
      <c r="AH1912" s="7">
        <f t="shared" ca="1" si="184"/>
        <v>0.16666666666990043</v>
      </c>
      <c r="AI1912" s="8">
        <f t="shared" si="185"/>
        <v>5.6666666666666661</v>
      </c>
      <c r="AJ1912" s="8">
        <f t="shared" ca="1" si="186"/>
        <v>4.0000000000776108</v>
      </c>
      <c r="AK1912" s="3" t="s">
        <v>119</v>
      </c>
      <c r="AL1912" s="3" t="s">
        <v>70</v>
      </c>
      <c r="AM1912" s="3" t="s">
        <v>73</v>
      </c>
      <c r="AN1912" s="3" t="s">
        <v>120</v>
      </c>
      <c r="AO1912" s="3" t="s">
        <v>120</v>
      </c>
      <c r="AP1912" s="3" t="s">
        <v>120</v>
      </c>
      <c r="AQ1912" s="23">
        <v>45419.643750000003</v>
      </c>
      <c r="AR1912" s="3"/>
      <c r="AS1912" s="23"/>
      <c r="AT1912" s="23"/>
      <c r="AU1912" s="3" t="s">
        <v>351</v>
      </c>
      <c r="AV1912" s="3" t="s">
        <v>8911</v>
      </c>
      <c r="AW1912" s="3" t="s">
        <v>8912</v>
      </c>
      <c r="AX1912" s="3">
        <v>4.4229000000000003</v>
      </c>
      <c r="AY1912" s="3">
        <v>-75.186999999999998</v>
      </c>
      <c r="AZ1912" s="8" t="str">
        <f>+CONCATENATE("Reportan apertura en el enlace ",Tabla4[[#This Row],[Enlace]]," en el ",Tabla4[[#This Row],[Distancia óptica]]," ocasionado por ",Tabla4[[#This Row],[Causa del daño]])</f>
        <v>Reportan apertura en el enlace Mov. Piedra Pintada - Mov. Los Tunjos en el Km 2,5 desde Margaritas ocasionado por Vandalismo</v>
      </c>
      <c r="BA1912" s="8" t="str">
        <f>+CONCATENATE("Para dar solución al incidente ",Tabla4[[#This Row],[Solución]])</f>
        <v>Para dar solución al incidente para enlace margaritas - campestre recuperacion de 200 mts de reserva y un empalme de 48 hilos, para enlace piedra pintada - margaritas recuperacion de 200 mts de reserva y un empalme de 48 hilos, para enlace margaritas - campestre recuperacion de 200 mts de reserva y un empalme de 144 hilos</v>
      </c>
      <c r="BB1912" s="3" t="str">
        <f>+_xlfn.CONCAT(Tabla4[[#This Row],[Causa Raiz]]," ",Tabla4[[#This Row],[Solución2]]," (",Tabla4[[#This Row],[Anillo]],"- Cabecera: ",Tabla4[[#This Row],[Cabecera]],"- Operador: ",Tabla4[[#This Row],[Operador]],")")</f>
        <v>Reportan apertura en el enlace Mov. Piedra Pintada - Mov. Los Tunjos en el Km 2,5 desde Margaritas ocasionado por Vandalismo Para dar solución al incidente para enlace margaritas - campestre recuperacion de 200 mts de reserva y un empalme de 48 hilos, para enlace piedra pintada - margaritas recuperacion de 200 mts de reserva y un empalme de 48 hilos, para enlace margaritas - campestre recuperacion de 200 mts de reserva y un empalme de 144 hilos (ITX margarita - Piedra pintada- Cabecera: Pidra Pintada- Operador: Colombia Telecomunicaciones)</v>
      </c>
    </row>
    <row r="1913" spans="1:54" ht="185.25">
      <c r="A1913" s="38">
        <f t="shared" si="183"/>
        <v>1912</v>
      </c>
      <c r="B1913" s="3">
        <v>8570311</v>
      </c>
      <c r="C1913" s="3" t="s">
        <v>54</v>
      </c>
      <c r="D1913" s="23">
        <v>45417.277777777781</v>
      </c>
      <c r="E1913" s="23">
        <v>45417.354166666664</v>
      </c>
      <c r="F1913" s="1">
        <f t="shared" ca="1" si="188"/>
        <v>7.6388888883229811E-2</v>
      </c>
      <c r="G1913" s="3" t="s">
        <v>55</v>
      </c>
      <c r="H1913" s="41"/>
      <c r="I1913" s="40"/>
      <c r="J1913" s="5" t="s">
        <v>56</v>
      </c>
      <c r="K1913" s="3" t="s">
        <v>77</v>
      </c>
      <c r="L1913" s="9" t="s">
        <v>58</v>
      </c>
      <c r="M1913" s="3" t="s">
        <v>139</v>
      </c>
      <c r="N1913" s="3" t="s">
        <v>447</v>
      </c>
      <c r="O1913" s="3" t="s">
        <v>8913</v>
      </c>
      <c r="P1913" s="3" t="s">
        <v>8914</v>
      </c>
      <c r="Q1913" s="4" t="s">
        <v>8915</v>
      </c>
      <c r="R1913" s="3" t="s">
        <v>3310</v>
      </c>
      <c r="S1913" s="3" t="s">
        <v>249</v>
      </c>
      <c r="T1913" s="3" t="s">
        <v>256</v>
      </c>
      <c r="U1913" s="3" t="s">
        <v>396</v>
      </c>
      <c r="V1913" s="22" t="str">
        <f t="shared" si="187"/>
        <v>RLFO; Hora de aviso: 6:40 05/05/2024; Solución: Se refusiona hilo en caja de emplame existente; Hora de solución: 8:30 05/05/2024; Causa: Falla de Empalme de FiOp</v>
      </c>
      <c r="W1913" s="4" t="s">
        <v>160</v>
      </c>
      <c r="X1913" s="3"/>
      <c r="Y1913" s="3"/>
      <c r="Z1913" s="3" t="s">
        <v>69</v>
      </c>
      <c r="AA1913" s="3" t="s">
        <v>71</v>
      </c>
      <c r="AB1913" s="3">
        <v>0</v>
      </c>
      <c r="AC1913" s="3" t="s">
        <v>71</v>
      </c>
      <c r="AD1913" s="6">
        <v>0</v>
      </c>
      <c r="AE1913" s="7"/>
      <c r="AF1913" s="7"/>
      <c r="AG1913" s="6">
        <f>Tabla4[[#This Row],[Tiempo Parada de Reloj]]+Tabla4[[#This Row],[Tiempo Autorizado por Telefonica (no Máximo)]]</f>
        <v>0</v>
      </c>
      <c r="AH1913" s="7">
        <f t="shared" ca="1" si="184"/>
        <v>7.6388888883229811E-2</v>
      </c>
      <c r="AI1913" s="8">
        <f t="shared" si="185"/>
        <v>0</v>
      </c>
      <c r="AJ1913" s="8">
        <f t="shared" ca="1" si="186"/>
        <v>1.8333333331975155</v>
      </c>
      <c r="AK1913" s="3" t="s">
        <v>73</v>
      </c>
      <c r="AL1913" s="3" t="s">
        <v>71</v>
      </c>
      <c r="AM1913" s="3" t="s">
        <v>69</v>
      </c>
      <c r="AN1913" s="3" t="s">
        <v>73</v>
      </c>
      <c r="AO1913" s="3" t="s">
        <v>87</v>
      </c>
      <c r="AP1913" s="3" t="s">
        <v>87</v>
      </c>
      <c r="AQ1913" s="23">
        <v>45418.722916666666</v>
      </c>
      <c r="AR1913" s="3"/>
      <c r="AS1913" s="23"/>
      <c r="AT1913" s="23"/>
      <c r="AU1913" s="3" t="s">
        <v>455</v>
      </c>
      <c r="AV1913" s="3" t="s">
        <v>8560</v>
      </c>
      <c r="AW1913" s="3" t="s">
        <v>1311</v>
      </c>
      <c r="AX1913" s="3">
        <v>3.88103</v>
      </c>
      <c r="AY1913" s="3">
        <v>-77.033580000000001</v>
      </c>
      <c r="AZ1913" s="8" t="str">
        <f>+CONCATENATE("Reportan apertura en el enlace ",Tabla4[[#This Row],[Enlace]]," en el ",Tabla4[[#This Row],[Distancia óptica]]," ocasionado por ",Tabla4[[#This Row],[Causa del daño]])</f>
        <v>Reportan apertura en el enlace Eucaristico Buenaventura - Juan XXII en el Km 0,293 desde Juan XXIII ocasionado por Falla de Empalme de FiOp</v>
      </c>
      <c r="BA1913" s="8" t="str">
        <f>+CONCATENATE("Para dar solución al incidente ",Tabla4[[#This Row],[Solución]])</f>
        <v>Para dar solución al incidente Se refusiona hilo en caja de emplame existente</v>
      </c>
      <c r="BB1913" s="3" t="str">
        <f>+_xlfn.CONCAT(Tabla4[[#This Row],[Causa Raiz]]," ",Tabla4[[#This Row],[Solución2]]," (",Tabla4[[#This Row],[Anillo]],"- Cabecera: ",Tabla4[[#This Row],[Cabecera]],"- Operador: ",Tabla4[[#This Row],[Operador]],")")</f>
        <v>Reportan apertura en el enlace Eucaristico Buenaventura - Juan XXII en el Km 0,293 desde Juan XXIII ocasionado por Falla de Empalme de FiOp Para dar solución al incidente Se refusiona hilo en caja de emplame existente (UK- Cabecera: Juan XXIII Fija- Operador: Colombia Telecomunicaciones)</v>
      </c>
    </row>
    <row r="1914" spans="1:54" ht="185.25">
      <c r="A1914" s="38">
        <f t="shared" si="183"/>
        <v>1913</v>
      </c>
      <c r="B1914" s="3">
        <v>8570001</v>
      </c>
      <c r="C1914" s="3" t="s">
        <v>54</v>
      </c>
      <c r="D1914" s="23">
        <v>45417.368055555555</v>
      </c>
      <c r="E1914" s="23">
        <v>45418.722222222219</v>
      </c>
      <c r="F1914" s="1">
        <f t="shared" ca="1" si="188"/>
        <v>1.3541666666642413</v>
      </c>
      <c r="G1914" s="3" t="s">
        <v>55</v>
      </c>
      <c r="H1914" s="41"/>
      <c r="I1914" s="40"/>
      <c r="J1914" s="5" t="s">
        <v>56</v>
      </c>
      <c r="K1914" s="3" t="s">
        <v>77</v>
      </c>
      <c r="L1914" s="9" t="s">
        <v>58</v>
      </c>
      <c r="M1914" s="3" t="s">
        <v>283</v>
      </c>
      <c r="N1914" s="3" t="s">
        <v>284</v>
      </c>
      <c r="O1914" s="3" t="s">
        <v>8916</v>
      </c>
      <c r="P1914" s="3" t="s">
        <v>8917</v>
      </c>
      <c r="Q1914" s="4" t="s">
        <v>8918</v>
      </c>
      <c r="R1914" s="3" t="s">
        <v>400</v>
      </c>
      <c r="S1914" s="3" t="s">
        <v>249</v>
      </c>
      <c r="T1914" s="9" t="s">
        <v>130</v>
      </c>
      <c r="U1914" s="3" t="s">
        <v>8919</v>
      </c>
      <c r="V1914" s="22" t="str">
        <f t="shared" si="187"/>
        <v>RLFO; Hora de aviso: 8:50 05/05/2024; Solución: Se linealiza en cofenalco y se instala un empalme de 48 hilos; Hora de solución: 17:20 06/05/2024; Causa: Plagas</v>
      </c>
      <c r="W1914" s="4" t="s">
        <v>160</v>
      </c>
      <c r="X1914" s="3"/>
      <c r="Y1914" s="3"/>
      <c r="Z1914" s="3" t="s">
        <v>69</v>
      </c>
      <c r="AA1914" s="3" t="s">
        <v>70</v>
      </c>
      <c r="AB1914" s="3">
        <v>0</v>
      </c>
      <c r="AC1914" s="3" t="s">
        <v>71</v>
      </c>
      <c r="AD1914" s="6">
        <v>0.45833333333333331</v>
      </c>
      <c r="AE1914" s="7"/>
      <c r="AF1914" s="7"/>
      <c r="AG1914" s="6">
        <f>Tabla4[[#This Row],[Tiempo Parada de Reloj]]+Tabla4[[#This Row],[Tiempo Autorizado por Telefonica (no Máximo)]]</f>
        <v>0.45833333333333331</v>
      </c>
      <c r="AH1914" s="7">
        <f t="shared" ca="1" si="184"/>
        <v>0.89583333333090809</v>
      </c>
      <c r="AI1914" s="8">
        <f t="shared" si="185"/>
        <v>11</v>
      </c>
      <c r="AJ1914" s="8">
        <f t="shared" ca="1" si="186"/>
        <v>21.499999999941792</v>
      </c>
      <c r="AK1914" s="3" t="s">
        <v>73</v>
      </c>
      <c r="AL1914" s="3" t="s">
        <v>70</v>
      </c>
      <c r="AM1914" s="3" t="s">
        <v>120</v>
      </c>
      <c r="AN1914" s="3" t="s">
        <v>98</v>
      </c>
      <c r="AO1914" s="3" t="s">
        <v>87</v>
      </c>
      <c r="AP1914" s="3" t="s">
        <v>106</v>
      </c>
      <c r="AQ1914" s="23">
        <v>45421.350694444445</v>
      </c>
      <c r="AR1914" s="3"/>
      <c r="AS1914" s="23"/>
      <c r="AT1914" s="23"/>
      <c r="AU1914" s="3" t="s">
        <v>404</v>
      </c>
      <c r="AV1914" s="3" t="s">
        <v>8920</v>
      </c>
      <c r="AW1914" s="3" t="s">
        <v>135</v>
      </c>
      <c r="AX1914" s="3">
        <v>4.5357399999999997</v>
      </c>
      <c r="AY1914" s="3">
        <v>-75.672079999999994</v>
      </c>
      <c r="AZ1914" s="8" t="str">
        <f>+CONCATENATE("Reportan apertura en el enlace ",Tabla4[[#This Row],[Enlace]]," en el ",Tabla4[[#This Row],[Distancia óptica]]," ocasionado por ",Tabla4[[#This Row],[Causa del daño]])</f>
        <v>Reportan apertura en el enlace Armenia LGD - Armenia Galan en el Km 1,1 desde galan ocasionado por Plagas</v>
      </c>
      <c r="BA1914" s="8" t="str">
        <f>+CONCATENATE("Para dar solución al incidente ",Tabla4[[#This Row],[Solución]])</f>
        <v>Para dar solución al incidente Se linealiza en cofenalco y se instala un empalme de 48 hilos</v>
      </c>
      <c r="BB1914" s="3" t="str">
        <f>+_xlfn.CONCAT(Tabla4[[#This Row],[Causa Raiz]]," ",Tabla4[[#This Row],[Solución2]]," (",Tabla4[[#This Row],[Anillo]],"- Cabecera: ",Tabla4[[#This Row],[Cabecera]],"- Operador: ",Tabla4[[#This Row],[Operador]],")")</f>
        <v>Reportan apertura en el enlace Armenia LGD - Armenia Galan en el Km 1,1 desde galan ocasionado por Plagas Para dar solución al incidente Se linealiza en cofenalco y se instala un empalme de 48 hilos (Lineal- Cabecera: Armenia Galan- Operador: Colombia Telecomunicaciones)</v>
      </c>
    </row>
    <row r="1915" spans="1:54" ht="185.25">
      <c r="A1915" s="38">
        <f t="shared" si="183"/>
        <v>1914</v>
      </c>
      <c r="B1915" s="3">
        <v>8570679</v>
      </c>
      <c r="C1915" s="3" t="s">
        <v>92</v>
      </c>
      <c r="D1915" s="23">
        <v>45417.447916666664</v>
      </c>
      <c r="E1915" s="23">
        <v>45417.708333333336</v>
      </c>
      <c r="F1915" s="1">
        <f t="shared" ca="1" si="188"/>
        <v>0.26041666667151731</v>
      </c>
      <c r="G1915" s="3" t="s">
        <v>55</v>
      </c>
      <c r="H1915" s="41"/>
      <c r="I1915" s="40"/>
      <c r="J1915" s="5" t="s">
        <v>56</v>
      </c>
      <c r="K1915" s="3" t="s">
        <v>138</v>
      </c>
      <c r="L1915" s="9" t="s">
        <v>58</v>
      </c>
      <c r="M1915" s="3" t="s">
        <v>139</v>
      </c>
      <c r="N1915" s="3" t="s">
        <v>140</v>
      </c>
      <c r="O1915" s="3" t="s">
        <v>889</v>
      </c>
      <c r="P1915" s="3" t="s">
        <v>8921</v>
      </c>
      <c r="Q1915" s="4" t="s">
        <v>8922</v>
      </c>
      <c r="R1915" s="3" t="s">
        <v>479</v>
      </c>
      <c r="S1915" s="3" t="s">
        <v>145</v>
      </c>
      <c r="T1915" s="9" t="s">
        <v>176</v>
      </c>
      <c r="U1915" s="3" t="s">
        <v>8923</v>
      </c>
      <c r="V1915" s="22" t="str">
        <f t="shared" si="187"/>
        <v>RTNFO; Hora de aviso: 10:45 05/05/2024; Solución: Recuperacion de 10 mts de reserva y reinstalacion de empalme de 36 hilos; Hora de solución: 17:00 05/05/2024; Causa: Intervención de Terceros. No Identificados</v>
      </c>
      <c r="W1915" s="4" t="s">
        <v>199</v>
      </c>
      <c r="X1915" s="3"/>
      <c r="Y1915" s="3"/>
      <c r="Z1915" s="3" t="s">
        <v>69</v>
      </c>
      <c r="AA1915" s="3" t="s">
        <v>71</v>
      </c>
      <c r="AB1915" s="3">
        <v>0</v>
      </c>
      <c r="AC1915" s="3" t="s">
        <v>71</v>
      </c>
      <c r="AD1915" s="6">
        <v>5.2083333333333336E-2</v>
      </c>
      <c r="AE1915" s="7"/>
      <c r="AF1915" s="7"/>
      <c r="AG1915" s="6">
        <f>Tabla4[[#This Row],[Tiempo Parada de Reloj]]+Tabla4[[#This Row],[Tiempo Autorizado por Telefonica (no Máximo)]]</f>
        <v>5.2083333333333336E-2</v>
      </c>
      <c r="AH1915" s="7">
        <f t="shared" ca="1" si="184"/>
        <v>0.20833333333818396</v>
      </c>
      <c r="AI1915" s="8">
        <f t="shared" si="185"/>
        <v>1.25</v>
      </c>
      <c r="AJ1915" s="8">
        <f t="shared" ca="1" si="186"/>
        <v>5.0000000001164153</v>
      </c>
      <c r="AK1915" s="3" t="s">
        <v>73</v>
      </c>
      <c r="AL1915" s="3" t="s">
        <v>70</v>
      </c>
      <c r="AM1915" s="3" t="s">
        <v>120</v>
      </c>
      <c r="AN1915" s="3" t="s">
        <v>120</v>
      </c>
      <c r="AO1915" s="3" t="s">
        <v>106</v>
      </c>
      <c r="AP1915" s="3" t="s">
        <v>106</v>
      </c>
      <c r="AQ1915" s="23">
        <v>45424.761111111111</v>
      </c>
      <c r="AR1915" s="3"/>
      <c r="AS1915" s="23"/>
      <c r="AT1915" s="23"/>
      <c r="AU1915" s="3" t="s">
        <v>1040</v>
      </c>
      <c r="AV1915" s="3" t="s">
        <v>966</v>
      </c>
      <c r="AW1915" s="3" t="s">
        <v>76</v>
      </c>
      <c r="AX1915" s="3">
        <v>3.3153199999999998</v>
      </c>
      <c r="AY1915" s="3">
        <v>-76.524469999999994</v>
      </c>
      <c r="AZ1915" s="8" t="str">
        <f>+CONCATENATE("Reportan apertura en el enlace ",Tabla4[[#This Row],[Enlace]]," en el ",Tabla4[[#This Row],[Distancia óptica]]," ocasionado por ",Tabla4[[#This Row],[Causa del daño]])</f>
        <v>Reportan apertura en el enlace Cali - Popayán en el Km 25,9 desde Cali ocasionado por Intervención de Terceros. No Identificados</v>
      </c>
      <c r="BA1915" s="8" t="str">
        <f>+CONCATENATE("Para dar solución al incidente ",Tabla4[[#This Row],[Solución]])</f>
        <v>Para dar solución al incidente Recuperacion de 10 mts de reserva y reinstalacion de empalme de 36 hilos</v>
      </c>
      <c r="BB1915" s="3" t="str">
        <f>+_xlfn.CONCAT(Tabla4[[#This Row],[Causa Raiz]]," ",Tabla4[[#This Row],[Solución2]]," (",Tabla4[[#This Row],[Anillo]],"- Cabecera: ",Tabla4[[#This Row],[Cabecera]],"- Operador: ",Tabla4[[#This Row],[Operador]],")")</f>
        <v>Reportan apertura en el enlace Cali - Popayán en el Km 25,9 desde Cali ocasionado por Intervención de Terceros. No Identificados Para dar solución al incidente Recuperacion de 10 mts de reserva y reinstalacion de empalme de 36 hilos (Troncal- Cabecera: Cali- Operador: Colombia Telecomunicaciones)</v>
      </c>
    </row>
    <row r="1916" spans="1:54" ht="228">
      <c r="A1916" s="38">
        <f t="shared" si="183"/>
        <v>1915</v>
      </c>
      <c r="B1916" s="3">
        <v>8570874</v>
      </c>
      <c r="C1916" s="3" t="s">
        <v>54</v>
      </c>
      <c r="D1916" s="23">
        <v>45417.524305555555</v>
      </c>
      <c r="E1916" s="23">
        <v>45418.5</v>
      </c>
      <c r="F1916" s="1">
        <f t="shared" ca="1" si="188"/>
        <v>0.97569444444525288</v>
      </c>
      <c r="G1916" s="3" t="s">
        <v>55</v>
      </c>
      <c r="H1916" s="41"/>
      <c r="I1916" s="40"/>
      <c r="J1916" s="5" t="s">
        <v>56</v>
      </c>
      <c r="K1916" s="3" t="s">
        <v>203</v>
      </c>
      <c r="L1916" s="9" t="s">
        <v>78</v>
      </c>
      <c r="M1916" s="3" t="s">
        <v>169</v>
      </c>
      <c r="N1916" s="3" t="s">
        <v>437</v>
      </c>
      <c r="O1916" s="3" t="s">
        <v>8924</v>
      </c>
      <c r="P1916" s="3" t="s">
        <v>8925</v>
      </c>
      <c r="Q1916" s="4" t="s">
        <v>8926</v>
      </c>
      <c r="R1916" s="3" t="s">
        <v>2183</v>
      </c>
      <c r="S1916" s="3" t="s">
        <v>210</v>
      </c>
      <c r="T1916" s="9" t="s">
        <v>176</v>
      </c>
      <c r="U1916" s="3" t="s">
        <v>8927</v>
      </c>
      <c r="V1916" s="22" t="str">
        <f t="shared" si="187"/>
        <v>RLFO; Hora de aviso: 12:35 05/05/2024; Solución: re secuperan 160 metros de F.O de 24 hilos y se crea un empalme de continuidad de 48 hilos y adicional la instalcion de poste nuevo ; Hora de solución: 12:00 06/05/2024; Causa: Intervención de Terceros. No Identificados</v>
      </c>
      <c r="W1916" s="4" t="s">
        <v>8928</v>
      </c>
      <c r="X1916" s="3" t="s">
        <v>8929</v>
      </c>
      <c r="Y1916" s="3" t="s">
        <v>8930</v>
      </c>
      <c r="Z1916" s="3" t="s">
        <v>106</v>
      </c>
      <c r="AA1916" s="3" t="s">
        <v>71</v>
      </c>
      <c r="AB1916" s="3">
        <v>0</v>
      </c>
      <c r="AC1916" s="3" t="s">
        <v>71</v>
      </c>
      <c r="AD1916" s="6">
        <v>0.8125</v>
      </c>
      <c r="AE1916" s="7">
        <v>0</v>
      </c>
      <c r="AF1916" s="7"/>
      <c r="AG1916" s="6">
        <f>Tabla4[[#This Row],[Tiempo Parada de Reloj]]+Tabla4[[#This Row],[Tiempo Autorizado por Telefonica (no Máximo)]]</f>
        <v>0.8125</v>
      </c>
      <c r="AH1916" s="7">
        <f t="shared" ca="1" si="184"/>
        <v>0.16319444444525288</v>
      </c>
      <c r="AI1916" s="8">
        <f t="shared" si="185"/>
        <v>19.5</v>
      </c>
      <c r="AJ1916" s="8">
        <f t="shared" ca="1" si="186"/>
        <v>3.9166666666860692</v>
      </c>
      <c r="AK1916" s="3" t="s">
        <v>73</v>
      </c>
      <c r="AL1916" s="3" t="s">
        <v>71</v>
      </c>
      <c r="AM1916" s="3" t="s">
        <v>87</v>
      </c>
      <c r="AN1916" s="3" t="s">
        <v>87</v>
      </c>
      <c r="AO1916" s="3" t="s">
        <v>106</v>
      </c>
      <c r="AP1916" s="3" t="s">
        <v>106</v>
      </c>
      <c r="AQ1916" s="23">
        <v>45420.952777777777</v>
      </c>
      <c r="AR1916" s="3"/>
      <c r="AS1916" s="23"/>
      <c r="AT1916" s="23"/>
      <c r="AU1916" s="3" t="s">
        <v>192</v>
      </c>
      <c r="AV1916" s="3" t="s">
        <v>8931</v>
      </c>
      <c r="AW1916" s="3" t="s">
        <v>1311</v>
      </c>
      <c r="AX1916" s="3">
        <v>7.8899910000000002</v>
      </c>
      <c r="AY1916" s="3">
        <v>-72.491315</v>
      </c>
      <c r="AZ1916" s="8" t="str">
        <f>+CONCATENATE("Reportan apertura en el enlace ",Tabla4[[#This Row],[Enlace]]," en el ",Tabla4[[#This Row],[Distancia óptica]]," ocasionado por ",Tabla4[[#This Row],[Causa del daño]])</f>
        <v>Reportan apertura en el enlace Mov. Éxito - Mov. Av 0 en el Km 0,4 desde éxito ocasionado por Intervención de Terceros. No Identificados</v>
      </c>
      <c r="BA1916" s="8" t="str">
        <f>+CONCATENATE("Para dar solución al incidente ",Tabla4[[#This Row],[Solución]])</f>
        <v xml:space="preserve">Para dar solución al incidente re secuperan 160 metros de F.O de 24 hilos y se crea un empalme de continuidad de 48 hilos y adicional la instalcion de poste nuevo </v>
      </c>
      <c r="BB1916" s="3" t="str">
        <f>+_xlfn.CONCAT(Tabla4[[#This Row],[Causa Raiz]]," ",Tabla4[[#This Row],[Solución2]]," (",Tabla4[[#This Row],[Anillo]],"- Cabecera: ",Tabla4[[#This Row],[Cabecera]],"- Operador: ",Tabla4[[#This Row],[Operador]],")")</f>
        <v>Reportan apertura en el enlace Mov. Éxito - Mov. Av 0 en el Km 0,4 desde éxito ocasionado por Intervención de Terceros. No Identificados Para dar solución al incidente re secuperan 160 metros de F.O de 24 hilos y se crea un empalme de continuidad de 48 hilos y adicional la instalcion de poste nuevo  (UK- Cabecera: Av 0- Operador: Colombia Telecomunicaciones)</v>
      </c>
    </row>
    <row r="1917" spans="1:54" ht="156.75">
      <c r="A1917" s="38">
        <f t="shared" si="183"/>
        <v>1916</v>
      </c>
      <c r="B1917" s="3">
        <v>8571370</v>
      </c>
      <c r="C1917" s="3" t="s">
        <v>54</v>
      </c>
      <c r="D1917" s="23">
        <v>45417.829861111109</v>
      </c>
      <c r="E1917" s="23">
        <v>45417.831250000003</v>
      </c>
      <c r="F1917" s="1">
        <f t="shared" ca="1" si="188"/>
        <v>1.3888888934161514E-3</v>
      </c>
      <c r="G1917" s="3" t="s">
        <v>55</v>
      </c>
      <c r="H1917" s="41"/>
      <c r="I1917" s="40"/>
      <c r="J1917" s="5" t="s">
        <v>56</v>
      </c>
      <c r="K1917" s="3" t="s">
        <v>122</v>
      </c>
      <c r="L1917" s="9" t="s">
        <v>78</v>
      </c>
      <c r="M1917" s="3" t="s">
        <v>383</v>
      </c>
      <c r="N1917" s="3" t="s">
        <v>384</v>
      </c>
      <c r="O1917" s="3" t="s">
        <v>1074</v>
      </c>
      <c r="P1917" s="3" t="s">
        <v>325</v>
      </c>
      <c r="Q1917" s="4" t="s">
        <v>1075</v>
      </c>
      <c r="R1917" s="3" t="s">
        <v>388</v>
      </c>
      <c r="S1917" s="3" t="s">
        <v>8300</v>
      </c>
      <c r="T1917" s="9" t="s">
        <v>104</v>
      </c>
      <c r="U1917" s="3" t="s">
        <v>8932</v>
      </c>
      <c r="V1917" s="22" t="str">
        <f t="shared" si="187"/>
        <v>RLFO; Hora de aviso: 19:55 05/05/2024; Solución: Hilos continuos y con Fin de Fo hasta Refricar; Hora de solución: 19:57 05/05/2024; Causa: Visita Fallida</v>
      </c>
      <c r="W1917" s="4" t="s">
        <v>132</v>
      </c>
      <c r="X1917" s="3"/>
      <c r="Y1917" s="3"/>
      <c r="Z1917" s="3" t="s">
        <v>69</v>
      </c>
      <c r="AA1917" s="3" t="s">
        <v>71</v>
      </c>
      <c r="AB1917" s="3">
        <v>0</v>
      </c>
      <c r="AC1917" s="3" t="s">
        <v>71</v>
      </c>
      <c r="AD1917" s="6">
        <v>0</v>
      </c>
      <c r="AE1917" s="7"/>
      <c r="AF1917" s="7"/>
      <c r="AG1917" s="6">
        <f>Tabla4[[#This Row],[Tiempo Parada de Reloj]]+Tabla4[[#This Row],[Tiempo Autorizado por Telefonica (no Máximo)]]</f>
        <v>0</v>
      </c>
      <c r="AH1917" s="7">
        <f t="shared" ca="1" si="184"/>
        <v>1.3888888934161514E-3</v>
      </c>
      <c r="AI1917" s="8">
        <f t="shared" si="185"/>
        <v>0</v>
      </c>
      <c r="AJ1917" s="8">
        <f t="shared" ca="1" si="186"/>
        <v>3.3333333441987634E-2</v>
      </c>
      <c r="AK1917" s="3" t="s">
        <v>120</v>
      </c>
      <c r="AL1917" s="3" t="s">
        <v>71</v>
      </c>
      <c r="AM1917" s="3" t="s">
        <v>69</v>
      </c>
      <c r="AN1917" s="3" t="s">
        <v>120</v>
      </c>
      <c r="AO1917" s="3" t="s">
        <v>120</v>
      </c>
      <c r="AP1917" s="3" t="s">
        <v>120</v>
      </c>
      <c r="AQ1917" s="23">
        <v>45417.831250000003</v>
      </c>
      <c r="AR1917" s="3"/>
      <c r="AS1917" s="23"/>
      <c r="AT1917" s="23"/>
      <c r="AU1917" s="3" t="s">
        <v>392</v>
      </c>
      <c r="AV1917" s="3" t="s">
        <v>69</v>
      </c>
      <c r="AW1917" s="3" t="s">
        <v>69</v>
      </c>
      <c r="AX1917" s="3" t="s">
        <v>69</v>
      </c>
      <c r="AY1917" s="3" t="s">
        <v>69</v>
      </c>
      <c r="AZ1917" s="8" t="str">
        <f>+CONCATENATE("Reportan apertura en el enlace ",Tabla4[[#This Row],[Enlace]]," en el ",Tabla4[[#This Row],[Distancia óptica]]," ocasionado por ",Tabla4[[#This Row],[Causa del daño]])</f>
        <v>Reportan apertura en el enlace Mov. Membrillal - Mov. Reficar en el Km 0 ocasionado por Visita Fallida</v>
      </c>
      <c r="BA1917" s="8" t="str">
        <f>+CONCATENATE("Para dar solución al incidente ",Tabla4[[#This Row],[Solución]])</f>
        <v>Para dar solución al incidente Hilos continuos y con Fin de Fo hasta Refricar</v>
      </c>
      <c r="BB1917" s="3" t="str">
        <f>+_xlfn.CONCAT(Tabla4[[#This Row],[Causa Raiz]]," ",Tabla4[[#This Row],[Solución2]]," (",Tabla4[[#This Row],[Anillo]],"- Cabecera: ",Tabla4[[#This Row],[Cabecera]],"- Operador: ",Tabla4[[#This Row],[Operador]],")")</f>
        <v>Reportan apertura en el enlace Mov. Membrillal - Mov. Reficar en el Km 0 ocasionado por Visita Fallida Para dar solución al incidente Hilos continuos y con Fin de Fo hasta Refricar (NA- Cabecera: NA- Operador: Colombia Telecomunicaciones)</v>
      </c>
    </row>
    <row r="1918" spans="1:54" ht="185.25">
      <c r="A1918" s="38">
        <f t="shared" si="183"/>
        <v>1917</v>
      </c>
      <c r="B1918" s="3">
        <v>8572545</v>
      </c>
      <c r="C1918" s="3" t="s">
        <v>92</v>
      </c>
      <c r="D1918" s="23">
        <v>45418.208333333336</v>
      </c>
      <c r="E1918" s="23">
        <v>45418.291666666664</v>
      </c>
      <c r="F1918" s="1">
        <f t="shared" ca="1" si="188"/>
        <v>8.3333333328482695E-2</v>
      </c>
      <c r="G1918" s="3" t="s">
        <v>55</v>
      </c>
      <c r="H1918" s="41" t="s">
        <v>165</v>
      </c>
      <c r="I1918" s="40"/>
      <c r="J1918" s="5" t="s">
        <v>56</v>
      </c>
      <c r="K1918" s="3" t="s">
        <v>108</v>
      </c>
      <c r="L1918" s="9" t="s">
        <v>58</v>
      </c>
      <c r="M1918" s="3" t="s">
        <v>109</v>
      </c>
      <c r="N1918" s="3" t="s">
        <v>3024</v>
      </c>
      <c r="O1918" s="3" t="s">
        <v>3105</v>
      </c>
      <c r="P1918" s="3" t="s">
        <v>8933</v>
      </c>
      <c r="Q1918" s="4" t="s">
        <v>8934</v>
      </c>
      <c r="R1918" s="3" t="s">
        <v>114</v>
      </c>
      <c r="S1918" s="3" t="s">
        <v>115</v>
      </c>
      <c r="T1918" s="9" t="s">
        <v>146</v>
      </c>
      <c r="U1918" s="3" t="s">
        <v>8935</v>
      </c>
      <c r="V1918" s="22" t="str">
        <f t="shared" si="187"/>
        <v>RTNFO; Hora de aviso: 5:00 06/05/2024; Solución: Se realiza migracion de hilos en servicios desde el km 4.9 y el km 4.5 ; Hora de solución: 7:00 06/05/2024; Causa: Falla en la Red FiOp</v>
      </c>
      <c r="W1918" s="4" t="s">
        <v>542</v>
      </c>
      <c r="X1918" s="3"/>
      <c r="Y1918" s="3"/>
      <c r="Z1918" s="3" t="s">
        <v>69</v>
      </c>
      <c r="AA1918" s="3" t="s">
        <v>71</v>
      </c>
      <c r="AB1918" s="3">
        <v>0</v>
      </c>
      <c r="AC1918" s="3" t="s">
        <v>71</v>
      </c>
      <c r="AD1918" s="6">
        <v>0</v>
      </c>
      <c r="AE1918" s="7"/>
      <c r="AF1918" s="7"/>
      <c r="AG1918" s="6">
        <f>Tabla4[[#This Row],[Tiempo Parada de Reloj]]+Tabla4[[#This Row],[Tiempo Autorizado por Telefonica (no Máximo)]]</f>
        <v>0</v>
      </c>
      <c r="AH1918" s="7">
        <f t="shared" ca="1" si="184"/>
        <v>8.3333333328482695E-2</v>
      </c>
      <c r="AI1918" s="8">
        <f t="shared" si="185"/>
        <v>0</v>
      </c>
      <c r="AJ1918" s="8">
        <f t="shared" ca="1" si="186"/>
        <v>1.9999999998835847</v>
      </c>
      <c r="AK1918" s="3" t="s">
        <v>87</v>
      </c>
      <c r="AL1918" s="3" t="s">
        <v>70</v>
      </c>
      <c r="AM1918" s="3" t="s">
        <v>106</v>
      </c>
      <c r="AN1918" s="3" t="s">
        <v>106</v>
      </c>
      <c r="AO1918" s="3" t="s">
        <v>106</v>
      </c>
      <c r="AP1918" s="3" t="s">
        <v>106</v>
      </c>
      <c r="AQ1918" s="23">
        <v>45419.475694444445</v>
      </c>
      <c r="AR1918" s="3"/>
      <c r="AS1918" s="23"/>
      <c r="AT1918" s="23"/>
      <c r="AU1918" s="3" t="s">
        <v>436</v>
      </c>
      <c r="AV1918" s="3" t="s">
        <v>8550</v>
      </c>
      <c r="AW1918" s="3" t="s">
        <v>8936</v>
      </c>
      <c r="AX1918" s="3">
        <v>10.5783</v>
      </c>
      <c r="AY1918" s="3">
        <v>-73.006600000000006</v>
      </c>
      <c r="AZ1918" s="8" t="str">
        <f>+CONCATENATE("Reportan apertura en el enlace ",Tabla4[[#This Row],[Enlace]]," en el ",Tabla4[[#This Row],[Distancia óptica]]," ocasionado por ",Tabla4[[#This Row],[Causa del daño]])</f>
        <v>Reportan apertura en el enlace Valledupar - Villanueva en el Km 4,5 desde villanueva ocasionado por Falla en la Red FiOp</v>
      </c>
      <c r="BA1918" s="8" t="str">
        <f>+CONCATENATE("Para dar solución al incidente ",Tabla4[[#This Row],[Solución]])</f>
        <v xml:space="preserve">Para dar solución al incidente Se realiza migracion de hilos en servicios desde el km 4.9 y el km 4.5 </v>
      </c>
      <c r="BB1918" s="3" t="str">
        <f>+_xlfn.CONCAT(Tabla4[[#This Row],[Causa Raiz]]," ",Tabla4[[#This Row],[Solución2]]," (",Tabla4[[#This Row],[Anillo]],"- Cabecera: ",Tabla4[[#This Row],[Cabecera]],"- Operador: ",Tabla4[[#This Row],[Operador]],")")</f>
        <v>Reportan apertura en el enlace Valledupar - Villanueva en el Km 4,5 desde villanueva ocasionado por Falla en la Red FiOp Para dar solución al incidente Se realiza migracion de hilos en servicios desde el km 4.9 y el km 4.5  (troncal - Cabecera: Valledupar- Operador: Colombia Telecomunicaciones)</v>
      </c>
    </row>
    <row r="1919" spans="1:54" ht="242.25">
      <c r="A1919" s="38">
        <f t="shared" si="183"/>
        <v>1918</v>
      </c>
      <c r="B1919" s="3">
        <v>8572633</v>
      </c>
      <c r="C1919" s="3" t="s">
        <v>163</v>
      </c>
      <c r="D1919" s="23">
        <v>45418.34375</v>
      </c>
      <c r="E1919" s="23">
        <v>45418.743055555555</v>
      </c>
      <c r="F1919" s="1">
        <f t="shared" ca="1" si="188"/>
        <v>0.39930555555474712</v>
      </c>
      <c r="G1919" s="3" t="s">
        <v>55</v>
      </c>
      <c r="H1919" s="41"/>
      <c r="I1919" s="40"/>
      <c r="J1919" s="5" t="s">
        <v>56</v>
      </c>
      <c r="K1919" s="3" t="s">
        <v>77</v>
      </c>
      <c r="L1919" s="9" t="s">
        <v>78</v>
      </c>
      <c r="M1919" s="3" t="s">
        <v>79</v>
      </c>
      <c r="N1919" s="3" t="s">
        <v>771</v>
      </c>
      <c r="O1919" s="3" t="s">
        <v>8937</v>
      </c>
      <c r="P1919" s="3" t="s">
        <v>8938</v>
      </c>
      <c r="Q1919" s="4" t="s">
        <v>8939</v>
      </c>
      <c r="R1919" s="3" t="s">
        <v>708</v>
      </c>
      <c r="S1919" s="3" t="s">
        <v>249</v>
      </c>
      <c r="T1919" s="9" t="s">
        <v>176</v>
      </c>
      <c r="U1919" s="3" t="s">
        <v>8940</v>
      </c>
      <c r="V1919" s="22" t="str">
        <f t="shared" si="187"/>
        <v>RDFO; Hora de aviso: 8:15 06/05/2024; Solución: Se realizo un tendido de 100 mts y se hacen dos empalmes de 8 hilos; Hora de solución: 17:50 06/05/2024; Causa: Intervención de Terceros. No Identificados</v>
      </c>
      <c r="W1919" s="4" t="s">
        <v>160</v>
      </c>
      <c r="X1919" s="3"/>
      <c r="Y1919" s="3"/>
      <c r="Z1919" s="3" t="s">
        <v>69</v>
      </c>
      <c r="AA1919" s="3" t="s">
        <v>70</v>
      </c>
      <c r="AB1919" s="3">
        <v>8572633</v>
      </c>
      <c r="AC1919" s="3" t="s">
        <v>71</v>
      </c>
      <c r="AD1919" s="6">
        <v>0.20833333333333334</v>
      </c>
      <c r="AE1919" s="7"/>
      <c r="AF1919" s="7"/>
      <c r="AG1919" s="6">
        <f>Tabla4[[#This Row],[Tiempo Parada de Reloj]]+Tabla4[[#This Row],[Tiempo Autorizado por Telefonica (no Máximo)]]</f>
        <v>0.20833333333333334</v>
      </c>
      <c r="AH1919" s="7">
        <f t="shared" ca="1" si="184"/>
        <v>0.19097222222141377</v>
      </c>
      <c r="AI1919" s="8">
        <f t="shared" si="185"/>
        <v>5</v>
      </c>
      <c r="AJ1919" s="8">
        <f t="shared" ca="1" si="186"/>
        <v>4.5833333333139308</v>
      </c>
      <c r="AK1919" s="3" t="s">
        <v>98</v>
      </c>
      <c r="AL1919" s="3" t="s">
        <v>70</v>
      </c>
      <c r="AM1919" s="3" t="s">
        <v>106</v>
      </c>
      <c r="AN1919" s="3" t="s">
        <v>98</v>
      </c>
      <c r="AO1919" s="3" t="s">
        <v>106</v>
      </c>
      <c r="AP1919" s="3" t="s">
        <v>106</v>
      </c>
      <c r="AQ1919" s="23">
        <v>45421.685416666667</v>
      </c>
      <c r="AR1919" s="3"/>
      <c r="AS1919" s="23"/>
      <c r="AT1919" s="23"/>
      <c r="AU1919" s="3" t="s">
        <v>89</v>
      </c>
      <c r="AV1919" s="3" t="s">
        <v>8523</v>
      </c>
      <c r="AW1919" s="3" t="s">
        <v>8941</v>
      </c>
      <c r="AX1919" s="3">
        <v>4.5731999999999999</v>
      </c>
      <c r="AY1919" s="3">
        <v>-74.235200000000006</v>
      </c>
      <c r="AZ1919" s="8" t="str">
        <f>+CONCATENATE("Reportan apertura en el enlace ",Tabla4[[#This Row],[Enlace]]," en el ",Tabla4[[#This Row],[Distancia óptica]]," ocasionado por ",Tabla4[[#This Row],[Causa del daño]])</f>
        <v>Reportan apertura en el enlace Mov. Soacha Compartir - El Vivero Soacha en el km 0,200 desde El Vivero Soacha  ocasionado por Intervención de Terceros. No Identificados</v>
      </c>
      <c r="BA1919" s="8" t="str">
        <f>+CONCATENATE("Para dar solución al incidente ",Tabla4[[#This Row],[Solución]])</f>
        <v>Para dar solución al incidente Se realizo un tendido de 100 mts y se hacen dos empalmes de 8 hilos</v>
      </c>
      <c r="BB1919" s="3" t="str">
        <f>+_xlfn.CONCAT(Tabla4[[#This Row],[Causa Raiz]]," ",Tabla4[[#This Row],[Solución2]]," (",Tabla4[[#This Row],[Anillo]],"- Cabecera: ",Tabla4[[#This Row],[Cabecera]],"- Operador: ",Tabla4[[#This Row],[Operador]],")")</f>
        <v>Reportan apertura en el enlace Mov. Soacha Compartir - El Vivero Soacha en el km 0,200 desde El Vivero Soacha  ocasionado por Intervención de Terceros. No Identificados Para dar solución al incidente Se realizo un tendido de 100 mts y se hacen dos empalmes de 8 hilos (UK Vivero Soacha- Cabecera: Soacha Centro- Operador: Colombia Telecomunicaciones)</v>
      </c>
    </row>
    <row r="1920" spans="1:54" ht="156.75">
      <c r="A1920" s="38">
        <f t="shared" si="183"/>
        <v>1919</v>
      </c>
      <c r="B1920" s="3">
        <v>8573468</v>
      </c>
      <c r="C1920" s="3" t="s">
        <v>92</v>
      </c>
      <c r="D1920" s="23">
        <v>45418.416666666664</v>
      </c>
      <c r="E1920" s="23">
        <v>45418.46875</v>
      </c>
      <c r="F1920" s="1">
        <f t="shared" ca="1" si="188"/>
        <v>5.2083333335758653E-2</v>
      </c>
      <c r="G1920" s="3" t="s">
        <v>164</v>
      </c>
      <c r="H1920" s="41" t="s">
        <v>165</v>
      </c>
      <c r="I1920" s="40" t="s">
        <v>8942</v>
      </c>
      <c r="J1920" s="5" t="s">
        <v>167</v>
      </c>
      <c r="K1920" s="3" t="s">
        <v>168</v>
      </c>
      <c r="L1920" s="9" t="s">
        <v>58</v>
      </c>
      <c r="M1920" s="3" t="s">
        <v>987</v>
      </c>
      <c r="N1920" s="3" t="s">
        <v>988</v>
      </c>
      <c r="O1920" s="3" t="s">
        <v>1403</v>
      </c>
      <c r="P1920" s="3" t="s">
        <v>2381</v>
      </c>
      <c r="Q1920" s="4" t="s">
        <v>8943</v>
      </c>
      <c r="R1920" s="3" t="s">
        <v>992</v>
      </c>
      <c r="S1920" s="3" t="s">
        <v>175</v>
      </c>
      <c r="T1920" s="9" t="s">
        <v>66</v>
      </c>
      <c r="U1920" s="3" t="s">
        <v>8944</v>
      </c>
      <c r="V1920" s="22" t="str">
        <f t="shared" si="187"/>
        <v>RTNFO; Hora de aviso: 10:00 06/05/2024; Solución: Se recupero F.O para ingresar extremos a caja de empalme existente ; Hora de solución: 11:15 06/05/2024; Causa: Vandalismo</v>
      </c>
      <c r="W1920" s="4" t="s">
        <v>178</v>
      </c>
      <c r="X1920" s="3"/>
      <c r="Y1920" s="3"/>
      <c r="Z1920" s="3" t="s">
        <v>69</v>
      </c>
      <c r="AA1920" s="3" t="s">
        <v>71</v>
      </c>
      <c r="AB1920" s="3">
        <v>0</v>
      </c>
      <c r="AC1920" s="3" t="s">
        <v>71</v>
      </c>
      <c r="AD1920" s="6">
        <v>0</v>
      </c>
      <c r="AE1920" s="7"/>
      <c r="AF1920" s="7"/>
      <c r="AG1920" s="6">
        <f>Tabla4[[#This Row],[Tiempo Parada de Reloj]]+Tabla4[[#This Row],[Tiempo Autorizado por Telefonica (no Máximo)]]</f>
        <v>0</v>
      </c>
      <c r="AH1920" s="7">
        <f t="shared" ca="1" si="184"/>
        <v>5.2083333335758653E-2</v>
      </c>
      <c r="AI1920" s="8">
        <f t="shared" si="185"/>
        <v>0</v>
      </c>
      <c r="AJ1920" s="8">
        <f t="shared" ca="1" si="186"/>
        <v>1.2500000000582077</v>
      </c>
      <c r="AK1920" s="3" t="s">
        <v>106</v>
      </c>
      <c r="AL1920" s="3" t="s">
        <v>71</v>
      </c>
      <c r="AM1920" s="3" t="s">
        <v>106</v>
      </c>
      <c r="AN1920" s="3" t="s">
        <v>106</v>
      </c>
      <c r="AQ1920" s="23">
        <f t="shared" ref="AQ1920" ca="1" si="189">NOW()</f>
        <v>45503.69683483796</v>
      </c>
      <c r="AR1920" s="3"/>
      <c r="AS1920" s="23"/>
      <c r="AT1920" s="23"/>
      <c r="AU1920" s="3" t="s">
        <v>168</v>
      </c>
      <c r="AV1920" s="3" t="s">
        <v>69</v>
      </c>
      <c r="AW1920" s="3" t="s">
        <v>69</v>
      </c>
      <c r="AX1920" s="3" t="s">
        <v>69</v>
      </c>
      <c r="AY1920" s="3" t="s">
        <v>69</v>
      </c>
      <c r="AZ1920" s="8" t="str">
        <f>+CONCATENATE("Reportan apertura en el enlace ",Tabla4[[#This Row],[Enlace]]," en el ",Tabla4[[#This Row],[Distancia óptica]]," ocasionado por ",Tabla4[[#This Row],[Causa del daño]])</f>
        <v>Reportan apertura en el enlace Mocoa - Florencia en el Km 0  ocasionado por Vandalismo</v>
      </c>
      <c r="BA1920" s="8" t="str">
        <f>+CONCATENATE("Para dar solución al incidente ",Tabla4[[#This Row],[Solución]])</f>
        <v xml:space="preserve">Para dar solución al incidente Se recupero F.O para ingresar extremos a caja de empalme existente </v>
      </c>
      <c r="BB1920" s="3" t="str">
        <f>+_xlfn.CONCAT(Tabla4[[#This Row],[Causa Raiz]]," ",Tabla4[[#This Row],[Solución2]]," (",Tabla4[[#This Row],[Anillo]],"- Cabecera: ",Tabla4[[#This Row],[Cabecera]],"- Operador: ",Tabla4[[#This Row],[Operador]],")")</f>
        <v>Reportan apertura en el enlace Mocoa - Florencia en el Km 0  ocasionado por Vandalismo Para dar solución al incidente Se recupero F.O para ingresar extremos a caja de empalme existente  (NA- Cabecera: NA- Operador: Telmex - Claro)</v>
      </c>
    </row>
    <row r="1921" spans="1:54" ht="242.25">
      <c r="A1921" s="38">
        <f t="shared" si="183"/>
        <v>1920</v>
      </c>
      <c r="B1921" s="3">
        <v>8567467</v>
      </c>
      <c r="C1921" s="3" t="s">
        <v>54</v>
      </c>
      <c r="D1921" s="23">
        <v>45418.427083333336</v>
      </c>
      <c r="E1921" s="23">
        <v>45418.826388888891</v>
      </c>
      <c r="F1921" s="1">
        <f t="shared" ca="1" si="188"/>
        <v>0.39930555555474712</v>
      </c>
      <c r="G1921" s="3" t="s">
        <v>55</v>
      </c>
      <c r="H1921" s="41"/>
      <c r="I1921" s="40"/>
      <c r="J1921" s="5" t="s">
        <v>56</v>
      </c>
      <c r="K1921" s="3" t="s">
        <v>57</v>
      </c>
      <c r="L1921" s="9" t="s">
        <v>78</v>
      </c>
      <c r="M1921" s="3" t="s">
        <v>59</v>
      </c>
      <c r="N1921" s="3" t="s">
        <v>60</v>
      </c>
      <c r="O1921" s="3" t="s">
        <v>8945</v>
      </c>
      <c r="P1921" s="3" t="s">
        <v>8946</v>
      </c>
      <c r="Q1921" s="4" t="s">
        <v>8947</v>
      </c>
      <c r="R1921" s="3" t="s">
        <v>64</v>
      </c>
      <c r="S1921" s="3" t="s">
        <v>65</v>
      </c>
      <c r="T1921" s="9" t="s">
        <v>276</v>
      </c>
      <c r="U1921" s="3" t="s">
        <v>8948</v>
      </c>
      <c r="V1921" s="22" t="str">
        <f t="shared" si="187"/>
        <v>RLFO; Hora de aviso: 10:15 06/05/2024; Solución: Se realizo un tendido de 60 mts y se hacen dos empalmes de 48 hilos; Hora de solución: 19:50 06/05/2024; Causa: Intervención de Terceros</v>
      </c>
      <c r="W1921" s="4" t="s">
        <v>68</v>
      </c>
      <c r="X1921" s="3"/>
      <c r="Y1921" s="3"/>
      <c r="Z1921" s="3" t="s">
        <v>69</v>
      </c>
      <c r="AA1921" s="3" t="s">
        <v>70</v>
      </c>
      <c r="AB1921" s="3">
        <v>8567467</v>
      </c>
      <c r="AC1921" s="3" t="s">
        <v>71</v>
      </c>
      <c r="AD1921" s="6">
        <v>0.23958333333333334</v>
      </c>
      <c r="AE1921" s="7"/>
      <c r="AF1921" s="7"/>
      <c r="AG1921" s="6">
        <f>Tabla4[[#This Row],[Tiempo Parada de Reloj]]+Tabla4[[#This Row],[Tiempo Autorizado por Telefonica (no Máximo)]]</f>
        <v>0.23958333333333334</v>
      </c>
      <c r="AH1921" s="7">
        <f t="shared" ca="1" si="184"/>
        <v>0.15972222222141377</v>
      </c>
      <c r="AI1921" s="8">
        <f t="shared" si="185"/>
        <v>5.75</v>
      </c>
      <c r="AJ1921" s="8">
        <f t="shared" ca="1" si="186"/>
        <v>3.8333333333139308</v>
      </c>
      <c r="AK1921" s="3" t="s">
        <v>106</v>
      </c>
      <c r="AL1921" s="3" t="s">
        <v>70</v>
      </c>
      <c r="AM1921" s="3" t="s">
        <v>98</v>
      </c>
      <c r="AN1921" s="3" t="s">
        <v>88</v>
      </c>
      <c r="AO1921" s="3" t="s">
        <v>106</v>
      </c>
      <c r="AP1921" s="3" t="s">
        <v>120</v>
      </c>
      <c r="AQ1921" s="23">
        <v>45420.554861111108</v>
      </c>
      <c r="AR1921" s="3"/>
      <c r="AS1921" s="23"/>
      <c r="AT1921" s="23"/>
      <c r="AU1921" s="3" t="s">
        <v>100</v>
      </c>
      <c r="AV1921" s="3" t="s">
        <v>8949</v>
      </c>
      <c r="AW1921" s="3" t="s">
        <v>8950</v>
      </c>
      <c r="AX1921" s="3">
        <v>4.6585960000000002</v>
      </c>
      <c r="AY1921" s="3">
        <v>-74.060381000000007</v>
      </c>
      <c r="AZ1921" s="8" t="str">
        <f>+CONCATENATE("Reportan apertura en el enlace ",Tabla4[[#This Row],[Enlace]]," en el ",Tabla4[[#This Row],[Distancia óptica]]," ocasionado por ",Tabla4[[#This Row],[Causa del daño]])</f>
        <v>Reportan apertura en el enlace Mov. Avenida Chile - Mov. Colegio Nueva Granada en el km 0,0910 desde Avenida Chile ocasionado por Intervención de Terceros</v>
      </c>
      <c r="BA1921" s="8" t="str">
        <f>+CONCATENATE("Para dar solución al incidente ",Tabla4[[#This Row],[Solución]])</f>
        <v>Para dar solución al incidente Se realizo un tendido de 60 mts y se hacen dos empalmes de 48 hilos</v>
      </c>
      <c r="BB1921" s="3" t="str">
        <f>+_xlfn.CONCAT(Tabla4[[#This Row],[Causa Raiz]]," ",Tabla4[[#This Row],[Solución2]]," (",Tabla4[[#This Row],[Anillo]],"- Cabecera: ",Tabla4[[#This Row],[Cabecera]],"- Operador: ",Tabla4[[#This Row],[Operador]],")")</f>
        <v>Reportan apertura en el enlace Mov. Avenida Chile - Mov. Colegio Nueva Granada en el km 0,0910 desde Avenida Chile ocasionado por Intervención de Terceros Para dar solución al incidente Se realizo un tendido de 60 mts y se hacen dos empalmes de 48 hilos (UK Av. Chile- Cabecera: Dto 31010 COMERCIAL GRANAHORRAR- Operador: Colombia Telecomunicaciones)</v>
      </c>
    </row>
    <row r="1922" spans="1:54" ht="199.5">
      <c r="A1922" s="38">
        <f t="shared" si="183"/>
        <v>1921</v>
      </c>
      <c r="B1922" s="3">
        <v>8571909</v>
      </c>
      <c r="C1922" s="3" t="s">
        <v>163</v>
      </c>
      <c r="D1922" s="23">
        <v>45418.53125</v>
      </c>
      <c r="E1922" s="23">
        <v>45418.729166666664</v>
      </c>
      <c r="F1922" s="1">
        <f t="shared" ca="1" si="188"/>
        <v>0.19791666666424135</v>
      </c>
      <c r="G1922" s="3" t="s">
        <v>55</v>
      </c>
      <c r="H1922" s="41"/>
      <c r="I1922" s="40"/>
      <c r="J1922" s="5" t="s">
        <v>56</v>
      </c>
      <c r="K1922" s="3" t="s">
        <v>122</v>
      </c>
      <c r="L1922" s="9" t="s">
        <v>78</v>
      </c>
      <c r="M1922" s="3" t="s">
        <v>123</v>
      </c>
      <c r="N1922" s="3" t="s">
        <v>124</v>
      </c>
      <c r="O1922" s="3" t="s">
        <v>8951</v>
      </c>
      <c r="P1922" s="3" t="s">
        <v>8952</v>
      </c>
      <c r="Q1922" s="4" t="s">
        <v>8953</v>
      </c>
      <c r="R1922" s="3" t="s">
        <v>505</v>
      </c>
      <c r="S1922" s="3" t="s">
        <v>129</v>
      </c>
      <c r="T1922" s="9" t="s">
        <v>66</v>
      </c>
      <c r="U1922" s="3" t="s">
        <v>8954</v>
      </c>
      <c r="V1922" s="22" t="str">
        <f t="shared" si="187"/>
        <v>RDFO; Hora de aviso: 12:45 06/05/2024; Solución: Se realiza un tendido de 200 mts y se hacen dos empalmes de 48 hilos; Hora de solución: 17:30 06/05/2024; Causa: Vandalismo</v>
      </c>
      <c r="W1922" s="4" t="s">
        <v>132</v>
      </c>
      <c r="X1922" s="3"/>
      <c r="Y1922" s="3"/>
      <c r="Z1922" s="3" t="s">
        <v>69</v>
      </c>
      <c r="AA1922" s="3" t="s">
        <v>70</v>
      </c>
      <c r="AB1922" s="3" t="s">
        <v>8955</v>
      </c>
      <c r="AC1922" s="3" t="s">
        <v>71</v>
      </c>
      <c r="AD1922" s="6">
        <v>0</v>
      </c>
      <c r="AE1922" s="7"/>
      <c r="AF1922" s="7"/>
      <c r="AG1922" s="6">
        <f>Tabla4[[#This Row],[Tiempo Parada de Reloj]]+Tabla4[[#This Row],[Tiempo Autorizado por Telefonica (no Máximo)]]</f>
        <v>0</v>
      </c>
      <c r="AH1922" s="7">
        <f t="shared" ca="1" si="184"/>
        <v>0.19791666666424135</v>
      </c>
      <c r="AI1922" s="8">
        <f t="shared" si="185"/>
        <v>0</v>
      </c>
      <c r="AJ1922" s="8">
        <f t="shared" ca="1" si="186"/>
        <v>4.7499999999417923</v>
      </c>
      <c r="AK1922" s="3" t="s">
        <v>106</v>
      </c>
      <c r="AL1922" s="3" t="s">
        <v>70</v>
      </c>
      <c r="AM1922" s="3" t="s">
        <v>98</v>
      </c>
      <c r="AN1922" s="3" t="s">
        <v>98</v>
      </c>
      <c r="AO1922" s="3" t="s">
        <v>106</v>
      </c>
      <c r="AP1922" s="3" t="s">
        <v>106</v>
      </c>
      <c r="AQ1922" s="23">
        <v>45419.806944444441</v>
      </c>
      <c r="AR1922" s="3"/>
      <c r="AS1922" s="23"/>
      <c r="AT1922" s="23"/>
      <c r="AU1922" s="3" t="s">
        <v>467</v>
      </c>
      <c r="AV1922" s="3" t="s">
        <v>8956</v>
      </c>
      <c r="AW1922" s="3" t="s">
        <v>135</v>
      </c>
      <c r="AX1922" s="3">
        <v>10.974112999999999</v>
      </c>
      <c r="AY1922" s="3">
        <v>-74.768654999999995</v>
      </c>
      <c r="AZ1922" s="8" t="str">
        <f>+CONCATENATE("Reportan apertura en el enlace ",Tabla4[[#This Row],[Enlace]]," en el ",Tabla4[[#This Row],[Distancia óptica]]," ocasionado por ",Tabla4[[#This Row],[Causa del daño]])</f>
        <v>Reportan apertura en el enlace Mov. Pizano - Mov. Centro en el km 0,702 desde Pizano  ocasionado por Vandalismo</v>
      </c>
      <c r="BA1922" s="8" t="str">
        <f>+CONCATENATE("Para dar solución al incidente ",Tabla4[[#This Row],[Solución]])</f>
        <v>Para dar solución al incidente Se realiza un tendido de 200 mts y se hacen dos empalmes de 48 hilos</v>
      </c>
      <c r="BB1922" s="3" t="str">
        <f>+_xlfn.CONCAT(Tabla4[[#This Row],[Causa Raiz]]," ",Tabla4[[#This Row],[Solución2]]," (",Tabla4[[#This Row],[Anillo]],"- Cabecera: ",Tabla4[[#This Row],[Cabecera]],"- Operador: ",Tabla4[[#This Row],[Operador]],")")</f>
        <v>Reportan apertura en el enlace Mov. Pizano - Mov. Centro en el km 0,702 desde Pizano  ocasionado por Vandalismo Para dar solución al incidente Se realiza un tendido de 200 mts y se hacen dos empalmes de 48 hilos (Lineal- Cabecera: Batelsa Centro- Operador: Colombia Telecomunicaciones)</v>
      </c>
    </row>
    <row r="1923" spans="1:54" ht="171">
      <c r="A1923" s="38">
        <f t="shared" ref="A1923:A1986" si="190">A1922+1</f>
        <v>1922</v>
      </c>
      <c r="B1923" s="3">
        <v>8574531</v>
      </c>
      <c r="C1923" s="3" t="s">
        <v>92</v>
      </c>
      <c r="D1923" s="23">
        <v>45418.638888888891</v>
      </c>
      <c r="E1923" s="23">
        <v>45418.75</v>
      </c>
      <c r="F1923" s="1">
        <f t="shared" ca="1" si="188"/>
        <v>0.11111111110949423</v>
      </c>
      <c r="G1923" s="3" t="s">
        <v>55</v>
      </c>
      <c r="H1923" s="41"/>
      <c r="I1923" s="3"/>
      <c r="J1923" s="5" t="s">
        <v>56</v>
      </c>
      <c r="K1923" s="3" t="s">
        <v>77</v>
      </c>
      <c r="L1923" s="9" t="s">
        <v>58</v>
      </c>
      <c r="M1923" s="3" t="s">
        <v>283</v>
      </c>
      <c r="N1923" s="3" t="s">
        <v>284</v>
      </c>
      <c r="O1923" s="3" t="s">
        <v>895</v>
      </c>
      <c r="P1923" s="3" t="s">
        <v>8957</v>
      </c>
      <c r="Q1923" s="4" t="s">
        <v>8958</v>
      </c>
      <c r="R1923" s="3" t="s">
        <v>400</v>
      </c>
      <c r="S1923" s="3" t="s">
        <v>249</v>
      </c>
      <c r="T1923" s="9" t="s">
        <v>146</v>
      </c>
      <c r="U1923" s="3" t="s">
        <v>4347</v>
      </c>
      <c r="V1923" s="22" t="str">
        <f t="shared" si="187"/>
        <v>RTNFO; Hora de aviso: 15:20 06/05/2024; Solución: Se realiza migracion entre nodos; Hora de solución: 18:00 06/05/2024; Causa: Falla en la Red FiOp</v>
      </c>
      <c r="W1923" s="4" t="s">
        <v>160</v>
      </c>
      <c r="X1923" s="3"/>
      <c r="Y1923" s="3"/>
      <c r="Z1923" s="3" t="s">
        <v>69</v>
      </c>
      <c r="AA1923" s="3" t="s">
        <v>70</v>
      </c>
      <c r="AB1923" s="3" t="s">
        <v>8959</v>
      </c>
      <c r="AC1923" s="3" t="s">
        <v>70</v>
      </c>
      <c r="AD1923" s="6">
        <v>0</v>
      </c>
      <c r="AE1923" s="7"/>
      <c r="AF1923" s="7"/>
      <c r="AG1923" s="6">
        <f>Tabla4[[#This Row],[Tiempo Parada de Reloj]]+Tabla4[[#This Row],[Tiempo Autorizado por Telefonica (no Máximo)]]</f>
        <v>0</v>
      </c>
      <c r="AH1923" s="7">
        <f t="shared" ref="AH1923:AH1986" ca="1" si="191">F1923-$AD1923</f>
        <v>0.11111111110949423</v>
      </c>
      <c r="AI1923" s="8">
        <f t="shared" ref="AI1923:AI1986" si="192">AD1923*24</f>
        <v>0</v>
      </c>
      <c r="AJ1923" s="8">
        <f t="shared" ref="AJ1923:AJ1986" ca="1" si="193">AH1923*24</f>
        <v>2.6666666666278616</v>
      </c>
      <c r="AK1923" s="3" t="s">
        <v>98</v>
      </c>
      <c r="AL1923" s="3" t="s">
        <v>71</v>
      </c>
      <c r="AM1923" s="3" t="s">
        <v>69</v>
      </c>
      <c r="AN1923" s="3" t="s">
        <v>98</v>
      </c>
      <c r="AO1923" s="3" t="s">
        <v>120</v>
      </c>
      <c r="AP1923" s="3" t="s">
        <v>120</v>
      </c>
      <c r="AQ1923" s="23">
        <v>45423.404861111114</v>
      </c>
      <c r="AR1923" s="66"/>
      <c r="AS1923" s="23"/>
      <c r="AT1923" s="23"/>
      <c r="AU1923" s="3" t="s">
        <v>404</v>
      </c>
      <c r="AV1923" s="3" t="s">
        <v>404</v>
      </c>
      <c r="AW1923" s="3" t="s">
        <v>76</v>
      </c>
      <c r="AX1923" s="3" t="s">
        <v>69</v>
      </c>
      <c r="AY1923" s="3" t="s">
        <v>69</v>
      </c>
      <c r="AZ1923" s="8" t="str">
        <f>+CONCATENATE("Reportan apertura en el enlace ",Tabla4[[#This Row],[Enlace]]," en el ",Tabla4[[#This Row],[Distancia óptica]]," ocasionado por ",Tabla4[[#This Row],[Causa del daño]])</f>
        <v>Reportan apertura en el enlace Armenia - Ibagué en el Km 33,9 desde Armenia ocasionado por Falla en la Red FiOp</v>
      </c>
      <c r="BA1923" s="8" t="str">
        <f>+CONCATENATE("Para dar solución al incidente ",Tabla4[[#This Row],[Solución]])</f>
        <v>Para dar solución al incidente Se realiza migracion entre nodos</v>
      </c>
      <c r="BB1923" s="3" t="str">
        <f>+_xlfn.CONCAT(Tabla4[[#This Row],[Causa Raiz]]," ",Tabla4[[#This Row],[Solución2]]," (",Tabla4[[#This Row],[Anillo]],"- Cabecera: ",Tabla4[[#This Row],[Cabecera]],"- Operador: ",Tabla4[[#This Row],[Operador]],")")</f>
        <v>Reportan apertura en el enlace Armenia - Ibagué en el Km 33,9 desde Armenia ocasionado por Falla en la Red FiOp Para dar solución al incidente Se realiza migracion entre nodos (Troncal- Cabecera: Armenia- Operador: Colombia Telecomunicaciones)</v>
      </c>
    </row>
    <row r="1924" spans="1:54" ht="199.5">
      <c r="A1924" s="38">
        <f t="shared" si="190"/>
        <v>1923</v>
      </c>
      <c r="B1924" s="3">
        <v>8574640</v>
      </c>
      <c r="C1924" s="3" t="s">
        <v>163</v>
      </c>
      <c r="D1924" s="23">
        <v>45418.697916666664</v>
      </c>
      <c r="E1924" s="23">
        <v>45423.930555555555</v>
      </c>
      <c r="F1924" s="1">
        <f t="shared" ca="1" si="188"/>
        <v>5.2326388888905058</v>
      </c>
      <c r="G1924" s="3" t="s">
        <v>55</v>
      </c>
      <c r="H1924" s="41"/>
      <c r="I1924" s="40"/>
      <c r="J1924" s="5" t="s">
        <v>56</v>
      </c>
      <c r="K1924" s="3" t="s">
        <v>77</v>
      </c>
      <c r="L1924" s="9" t="s">
        <v>78</v>
      </c>
      <c r="M1924" s="3" t="s">
        <v>6255</v>
      </c>
      <c r="N1924" s="3" t="s">
        <v>6256</v>
      </c>
      <c r="O1924" s="3" t="s">
        <v>8820</v>
      </c>
      <c r="P1924" s="3" t="s">
        <v>8960</v>
      </c>
      <c r="Q1924" s="4" t="s">
        <v>8961</v>
      </c>
      <c r="R1924" s="3" t="s">
        <v>346</v>
      </c>
      <c r="S1924" s="3" t="s">
        <v>249</v>
      </c>
      <c r="T1924" s="9" t="s">
        <v>176</v>
      </c>
      <c r="U1924" s="3" t="s">
        <v>5976</v>
      </c>
      <c r="V1924" s="22" t="str">
        <f t="shared" ref="V1924:V1987" si="194">C1924&amp;"; Hora de aviso: "&amp;TEXT(D1924,"h:mm dd/mm/yyyy")&amp;"; Solución: "&amp;U1924&amp;"; Hora de solución: "&amp;TEXT(E1924,"h:mm dd/mm/yyyy")&amp;"; Causa: "&amp;T1924</f>
        <v>RDFO; Hora de aviso: 16:45 06/05/2024; Solución: Recuperacion de 20 mts de reserva y un empalme de 48 hilos; Hora de solución: 22:20 11/05/2024; Causa: Intervención de Terceros. No Identificados</v>
      </c>
      <c r="W1924" s="4" t="s">
        <v>160</v>
      </c>
      <c r="X1924" s="3"/>
      <c r="Y1924" s="3"/>
      <c r="Z1924" s="3" t="s">
        <v>69</v>
      </c>
      <c r="AA1924" s="3" t="s">
        <v>70</v>
      </c>
      <c r="AB1924" s="3">
        <v>8574640</v>
      </c>
      <c r="AC1924" s="3" t="s">
        <v>71</v>
      </c>
      <c r="AD1924" s="6">
        <v>0</v>
      </c>
      <c r="AE1924" s="7"/>
      <c r="AF1924" s="7"/>
      <c r="AG1924" s="6">
        <f>Tabla4[[#This Row],[Tiempo Parada de Reloj]]+Tabla4[[#This Row],[Tiempo Autorizado por Telefonica (no Máximo)]]</f>
        <v>0</v>
      </c>
      <c r="AH1924" s="7">
        <f t="shared" ca="1" si="191"/>
        <v>5.2326388888905058</v>
      </c>
      <c r="AI1924" s="8">
        <f t="shared" si="192"/>
        <v>0</v>
      </c>
      <c r="AJ1924" s="8">
        <f t="shared" ca="1" si="193"/>
        <v>125.58333333337214</v>
      </c>
      <c r="AK1924" s="3" t="s">
        <v>98</v>
      </c>
      <c r="AL1924" s="3" t="s">
        <v>70</v>
      </c>
      <c r="AM1924" s="3" t="s">
        <v>106</v>
      </c>
      <c r="AN1924" s="3" t="s">
        <v>120</v>
      </c>
      <c r="AO1924" s="3" t="s">
        <v>120</v>
      </c>
      <c r="AP1924" s="3" t="s">
        <v>73</v>
      </c>
      <c r="AQ1924" s="23">
        <v>45426.729861111111</v>
      </c>
      <c r="AR1924" s="3"/>
      <c r="AS1924" s="23"/>
      <c r="AT1924" s="23"/>
      <c r="AU1924" s="3" t="s">
        <v>1266</v>
      </c>
      <c r="AV1924" s="3" t="s">
        <v>8824</v>
      </c>
      <c r="AW1924" s="3" t="s">
        <v>135</v>
      </c>
      <c r="AX1924" s="3">
        <v>4.2161999999999997</v>
      </c>
      <c r="AY1924" s="3">
        <v>-69.939220000000006</v>
      </c>
      <c r="AZ1924" s="8" t="str">
        <f>+CONCATENATE("Reportan apertura en el enlace ",Tabla4[[#This Row],[Enlace]]," en el ",Tabla4[[#This Row],[Distancia óptica]]," ocasionado por ",Tabla4[[#This Row],[Causa del daño]])</f>
        <v>Reportan apertura en el enlace Mov. Leticia Centro - Mov. Leticia Centro Remoto en el Km 0,400 ocasionado por Intervención de Terceros. No Identificados</v>
      </c>
      <c r="BA1924" s="8" t="str">
        <f>+CONCATENATE("Para dar solución al incidente ",Tabla4[[#This Row],[Solución]])</f>
        <v>Para dar solución al incidente Recuperacion de 20 mts de reserva y un empalme de 48 hilos</v>
      </c>
      <c r="BB1924" s="3" t="str">
        <f>+_xlfn.CONCAT(Tabla4[[#This Row],[Causa Raiz]]," ",Tabla4[[#This Row],[Solución2]]," (",Tabla4[[#This Row],[Anillo]],"- Cabecera: ",Tabla4[[#This Row],[Cabecera]],"- Operador: ",Tabla4[[#This Row],[Operador]],")")</f>
        <v>Reportan apertura en el enlace Mov. Leticia Centro - Mov. Leticia Centro Remoto en el Km 0,400 ocasionado por Intervención de Terceros. No Identificados Para dar solución al incidente Recuperacion de 20 mts de reserva y un empalme de 48 hilos (Lineal- Cabecera: leticia Centro- Operador: Colombia Telecomunicaciones)</v>
      </c>
    </row>
    <row r="1925" spans="1:54" ht="185.25">
      <c r="A1925" s="38">
        <f t="shared" si="190"/>
        <v>1924</v>
      </c>
      <c r="B1925" s="3">
        <v>8575202</v>
      </c>
      <c r="C1925" s="3" t="s">
        <v>54</v>
      </c>
      <c r="D1925" s="23">
        <v>45418.621527777781</v>
      </c>
      <c r="E1925" s="23">
        <v>45420.319444444445</v>
      </c>
      <c r="F1925" s="1">
        <f t="shared" ca="1" si="188"/>
        <v>1.6979166666642413</v>
      </c>
      <c r="G1925" s="3" t="s">
        <v>55</v>
      </c>
      <c r="H1925" s="41"/>
      <c r="I1925" s="40"/>
      <c r="J1925" s="5" t="s">
        <v>56</v>
      </c>
      <c r="K1925" s="3" t="s">
        <v>77</v>
      </c>
      <c r="L1925" s="9" t="s">
        <v>58</v>
      </c>
      <c r="M1925" s="3" t="s">
        <v>373</v>
      </c>
      <c r="N1925" s="3" t="s">
        <v>374</v>
      </c>
      <c r="O1925" s="3" t="s">
        <v>8797</v>
      </c>
      <c r="P1925" s="3" t="s">
        <v>8798</v>
      </c>
      <c r="Q1925" s="4" t="s">
        <v>8962</v>
      </c>
      <c r="R1925" s="3" t="s">
        <v>346</v>
      </c>
      <c r="S1925" s="3" t="s">
        <v>249</v>
      </c>
      <c r="T1925" s="9" t="s">
        <v>66</v>
      </c>
      <c r="U1925" s="3" t="s">
        <v>8963</v>
      </c>
      <c r="V1925" s="22" t="str">
        <f t="shared" si="194"/>
        <v>RLFO; Hora de aviso: 14:55 06/05/2024; Solución: Se realiza tendido de 150 mts de fibra de 48 Hilos y se realiza dos empalmes de 144 hilos; Hora de solución: 7:40 08/05/2024; Causa: Vandalismo</v>
      </c>
      <c r="W1925" s="4" t="s">
        <v>160</v>
      </c>
      <c r="X1925" s="3"/>
      <c r="Y1925" s="3"/>
      <c r="Z1925" s="3" t="s">
        <v>69</v>
      </c>
      <c r="AA1925" s="3" t="s">
        <v>70</v>
      </c>
      <c r="AB1925" s="3">
        <v>0</v>
      </c>
      <c r="AC1925" s="3" t="s">
        <v>71</v>
      </c>
      <c r="AD1925" s="6">
        <v>0.78125</v>
      </c>
      <c r="AE1925" s="7"/>
      <c r="AF1925" s="7"/>
      <c r="AG1925" s="6">
        <f>Tabla4[[#This Row],[Tiempo Parada de Reloj]]+Tabla4[[#This Row],[Tiempo Autorizado por Telefonica (no Máximo)]]</f>
        <v>0.78125</v>
      </c>
      <c r="AH1925" s="7">
        <f t="shared" ca="1" si="191"/>
        <v>0.91666666666424135</v>
      </c>
      <c r="AI1925" s="8">
        <f t="shared" si="192"/>
        <v>18.75</v>
      </c>
      <c r="AJ1925" s="8">
        <f t="shared" ca="1" si="193"/>
        <v>21.999999999941792</v>
      </c>
      <c r="AK1925" s="3" t="s">
        <v>98</v>
      </c>
      <c r="AL1925" s="3" t="s">
        <v>70</v>
      </c>
      <c r="AM1925" s="3" t="s">
        <v>119</v>
      </c>
      <c r="AN1925" s="3" t="s">
        <v>98</v>
      </c>
      <c r="AO1925" s="3" t="s">
        <v>120</v>
      </c>
      <c r="AP1925" s="3" t="s">
        <v>120</v>
      </c>
      <c r="AQ1925" s="23">
        <v>45425.861805555556</v>
      </c>
      <c r="AR1925" s="3"/>
      <c r="AS1925" s="23"/>
      <c r="AT1925" s="23"/>
      <c r="AU1925" s="3" t="s">
        <v>1266</v>
      </c>
      <c r="AV1925" s="3" t="s">
        <v>1592</v>
      </c>
      <c r="AW1925" s="3" t="s">
        <v>135</v>
      </c>
      <c r="AX1925" s="3">
        <v>4.1488769999999997</v>
      </c>
      <c r="AY1925" s="3">
        <v>-73.632334999999998</v>
      </c>
      <c r="AZ1925" s="8" t="str">
        <f>+CONCATENATE("Reportan apertura en el enlace ",Tabla4[[#This Row],[Enlace]]," en el ",Tabla4[[#This Row],[Distancia óptica]]," ocasionado por ",Tabla4[[#This Row],[Causa del daño]])</f>
        <v>Reportan apertura en el enlace Ceiba - Centro en el Km 2,3 desde Ceiba ocasionado por Vandalismo</v>
      </c>
      <c r="BA1925" s="8" t="str">
        <f>+CONCATENATE("Para dar solución al incidente ",Tabla4[[#This Row],[Solución]])</f>
        <v>Para dar solución al incidente Se realiza tendido de 150 mts de fibra de 48 Hilos y se realiza dos empalmes de 144 hilos</v>
      </c>
      <c r="BB1925" s="3" t="str">
        <f>+_xlfn.CONCAT(Tabla4[[#This Row],[Causa Raiz]]," ",Tabla4[[#This Row],[Solución2]]," (",Tabla4[[#This Row],[Anillo]],"- Cabecera: ",Tabla4[[#This Row],[Cabecera]],"- Operador: ",Tabla4[[#This Row],[Operador]],")")</f>
        <v>Reportan apertura en el enlace Ceiba - Centro en el Km 2,3 desde Ceiba ocasionado por Vandalismo Para dar solución al incidente Se realiza tendido de 150 mts de fibra de 48 Hilos y se realiza dos empalmes de 144 hilos (Lineal- Cabecera: Esperanza- Operador: Colombia Telecomunicaciones)</v>
      </c>
    </row>
    <row r="1926" spans="1:54" ht="213.75">
      <c r="A1926" s="38">
        <f t="shared" si="190"/>
        <v>1925</v>
      </c>
      <c r="B1926" s="3">
        <v>8576833</v>
      </c>
      <c r="C1926" s="3" t="s">
        <v>54</v>
      </c>
      <c r="D1926" s="23">
        <v>45419.270833333336</v>
      </c>
      <c r="E1926" s="23">
        <v>45420.486111111109</v>
      </c>
      <c r="F1926" s="1">
        <f t="shared" ca="1" si="188"/>
        <v>1.2152777777737356</v>
      </c>
      <c r="G1926" s="3" t="s">
        <v>55</v>
      </c>
      <c r="H1926" s="41"/>
      <c r="I1926" s="40"/>
      <c r="J1926" s="5" t="s">
        <v>56</v>
      </c>
      <c r="K1926" s="3" t="s">
        <v>77</v>
      </c>
      <c r="L1926" s="9" t="s">
        <v>78</v>
      </c>
      <c r="M1926" s="3" t="s">
        <v>507</v>
      </c>
      <c r="N1926" s="3" t="s">
        <v>508</v>
      </c>
      <c r="O1926" s="3" t="s">
        <v>8964</v>
      </c>
      <c r="P1926" s="3" t="s">
        <v>8965</v>
      </c>
      <c r="Q1926" s="4" t="s">
        <v>8966</v>
      </c>
      <c r="R1926" s="3" t="s">
        <v>512</v>
      </c>
      <c r="S1926" s="3" t="s">
        <v>158</v>
      </c>
      <c r="T1926" s="9" t="s">
        <v>682</v>
      </c>
      <c r="U1926" s="3" t="s">
        <v>8549</v>
      </c>
      <c r="V1926" s="22" t="str">
        <f t="shared" si="194"/>
        <v>RLFO; Hora de aviso: 6:30 07/05/2024; Solución: Se refusiona pigtail en ODF; Hora de solución: 11:40 08/05/2024; Causa: Falla en ODF Planta Externa</v>
      </c>
      <c r="W1926" s="4" t="s">
        <v>160</v>
      </c>
      <c r="X1926" s="3"/>
      <c r="Y1926" s="3"/>
      <c r="Z1926" s="3" t="s">
        <v>69</v>
      </c>
      <c r="AA1926" s="3" t="s">
        <v>70</v>
      </c>
      <c r="AB1926" s="3">
        <v>8056662</v>
      </c>
      <c r="AC1926" s="3" t="s">
        <v>71</v>
      </c>
      <c r="AD1926" s="6">
        <v>1.0527777777777778</v>
      </c>
      <c r="AE1926" s="7"/>
      <c r="AF1926" s="7"/>
      <c r="AG1926" s="6">
        <f>Tabla4[[#This Row],[Tiempo Parada de Reloj]]+Tabla4[[#This Row],[Tiempo Autorizado por Telefonica (no Máximo)]]</f>
        <v>1.0527777777777778</v>
      </c>
      <c r="AH1926" s="7">
        <f t="shared" ca="1" si="191"/>
        <v>0.16249999999595777</v>
      </c>
      <c r="AI1926" s="8">
        <f t="shared" si="192"/>
        <v>25.266666666666666</v>
      </c>
      <c r="AJ1926" s="8">
        <f t="shared" ca="1" si="193"/>
        <v>3.8999999999029864</v>
      </c>
      <c r="AK1926" s="3" t="s">
        <v>88</v>
      </c>
      <c r="AL1926" s="3" t="s">
        <v>70</v>
      </c>
      <c r="AM1926" s="3" t="s">
        <v>73</v>
      </c>
      <c r="AN1926" s="3" t="s">
        <v>72</v>
      </c>
      <c r="AO1926" s="3" t="s">
        <v>106</v>
      </c>
      <c r="AP1926" s="3" t="s">
        <v>106</v>
      </c>
      <c r="AQ1926" s="23">
        <v>45422.29583333333</v>
      </c>
      <c r="AR1926" s="3"/>
      <c r="AS1926" s="23"/>
      <c r="AT1926" s="23"/>
      <c r="AU1926" s="3" t="s">
        <v>515</v>
      </c>
      <c r="AV1926" s="3" t="s">
        <v>508</v>
      </c>
      <c r="AW1926" s="3" t="s">
        <v>307</v>
      </c>
      <c r="AX1926" s="3">
        <v>3.0316670000000001</v>
      </c>
      <c r="AY1926" s="3">
        <v>-76.473889</v>
      </c>
      <c r="AZ1926" s="8" t="str">
        <f>+CONCATENATE("Reportan apertura en el enlace ",Tabla4[[#This Row],[Enlace]]," en el ",Tabla4[[#This Row],[Distancia óptica]]," ocasionado por ",Tabla4[[#This Row],[Causa del daño]])</f>
        <v>Reportan apertura en el enlace Mov. Ladrillera Melendez -Mov Santander de Quilichao en el km 4,089 desde S/Der de Quilichao ocasionado por Falla en ODF Planta Externa</v>
      </c>
      <c r="BA1926" s="8" t="str">
        <f>+CONCATENATE("Para dar solución al incidente ",Tabla4[[#This Row],[Solución]])</f>
        <v>Para dar solución al incidente Se refusiona pigtail en ODF</v>
      </c>
      <c r="BB1926" s="3" t="str">
        <f>+_xlfn.CONCAT(Tabla4[[#This Row],[Causa Raiz]]," ",Tabla4[[#This Row],[Solución2]]," (",Tabla4[[#This Row],[Anillo]],"- Cabecera: ",Tabla4[[#This Row],[Cabecera]],"- Operador: ",Tabla4[[#This Row],[Operador]],")")</f>
        <v>Reportan apertura en el enlace Mov. Ladrillera Melendez -Mov Santander de Quilichao en el km 4,089 desde S/Der de Quilichao ocasionado por Falla en ODF Planta Externa Para dar solución al incidente Se refusiona pigtail en ODF (LINEAL- Cabecera: SANTANDER DE QUILICHAO- Operador: Colombia Telecomunicaciones)</v>
      </c>
    </row>
    <row r="1927" spans="1:54" ht="199.5">
      <c r="A1927" s="38">
        <f t="shared" si="190"/>
        <v>1926</v>
      </c>
      <c r="B1927" s="3">
        <v>8576872</v>
      </c>
      <c r="C1927" s="3" t="s">
        <v>136</v>
      </c>
      <c r="D1927" s="23">
        <v>45419.3125</v>
      </c>
      <c r="E1927" s="23">
        <v>45419.569444444445</v>
      </c>
      <c r="F1927" s="1">
        <f t="shared" ca="1" si="188"/>
        <v>0.25694444444525288</v>
      </c>
      <c r="G1927" s="3" t="s">
        <v>55</v>
      </c>
      <c r="H1927" s="41"/>
      <c r="I1927" s="40"/>
      <c r="J1927" s="5" t="s">
        <v>137</v>
      </c>
      <c r="K1927" s="3" t="s">
        <v>77</v>
      </c>
      <c r="L1927" s="9" t="s">
        <v>78</v>
      </c>
      <c r="M1927" s="3" t="s">
        <v>838</v>
      </c>
      <c r="N1927" s="3" t="s">
        <v>839</v>
      </c>
      <c r="O1927" s="3" t="s">
        <v>8967</v>
      </c>
      <c r="P1927" s="3" t="s">
        <v>8968</v>
      </c>
      <c r="Q1927" s="4" t="s">
        <v>8969</v>
      </c>
      <c r="R1927" s="3" t="s">
        <v>2716</v>
      </c>
      <c r="S1927" s="3" t="s">
        <v>249</v>
      </c>
      <c r="T1927" s="9" t="s">
        <v>66</v>
      </c>
      <c r="U1927" s="3" t="s">
        <v>8970</v>
      </c>
      <c r="V1927" s="22" t="str">
        <f t="shared" si="194"/>
        <v>RBHFO; Hora de aviso: 7:30 07/05/2024; Solución: Se tiende 200 metros de fo de 36 hilos y se crean dos empalmes 1 nuevo y 1 existente ; Hora de solución: 13:40 07/05/2024; Causa: Vandalismo</v>
      </c>
      <c r="W1927" s="4" t="s">
        <v>160</v>
      </c>
      <c r="X1927" s="3"/>
      <c r="Y1927" s="3"/>
      <c r="Z1927" s="3" t="s">
        <v>69</v>
      </c>
      <c r="AA1927" s="3" t="s">
        <v>71</v>
      </c>
      <c r="AB1927" s="3">
        <v>0</v>
      </c>
      <c r="AC1927" s="3" t="s">
        <v>71</v>
      </c>
      <c r="AD1927" s="6">
        <v>6.805555555555555E-2</v>
      </c>
      <c r="AE1927" s="7"/>
      <c r="AF1927" s="7"/>
      <c r="AG1927" s="6">
        <f>Tabla4[[#This Row],[Tiempo Parada de Reloj]]+Tabla4[[#This Row],[Tiempo Autorizado por Telefonica (no Máximo)]]</f>
        <v>6.805555555555555E-2</v>
      </c>
      <c r="AH1927" s="7">
        <f t="shared" ca="1" si="191"/>
        <v>0.18888888888969735</v>
      </c>
      <c r="AI1927" s="8">
        <f t="shared" si="192"/>
        <v>1.6333333333333333</v>
      </c>
      <c r="AJ1927" s="8">
        <f t="shared" ca="1" si="193"/>
        <v>4.5333333333527364</v>
      </c>
      <c r="AK1927" s="3" t="s">
        <v>88</v>
      </c>
      <c r="AL1927" s="3" t="s">
        <v>71</v>
      </c>
      <c r="AM1927" s="3" t="s">
        <v>69</v>
      </c>
      <c r="AN1927" s="3" t="s">
        <v>88</v>
      </c>
      <c r="AO1927" s="3" t="s">
        <v>120</v>
      </c>
      <c r="AP1927" s="3" t="s">
        <v>120</v>
      </c>
      <c r="AQ1927" s="23">
        <v>45420.508333333331</v>
      </c>
      <c r="AR1927" s="3"/>
      <c r="AS1927" s="23"/>
      <c r="AT1927" s="23"/>
      <c r="AU1927" s="3" t="s">
        <v>404</v>
      </c>
      <c r="AV1927" s="3" t="s">
        <v>7480</v>
      </c>
      <c r="AW1927" s="3" t="s">
        <v>3206</v>
      </c>
      <c r="AX1927" s="3">
        <v>4.8104829999999996</v>
      </c>
      <c r="AY1927" s="3">
        <v>-75.687084999999996</v>
      </c>
      <c r="AZ1927" s="8" t="str">
        <f>+CONCATENATE("Reportan apertura en el enlace ",Tabla4[[#This Row],[Enlace]]," en el ",Tabla4[[#This Row],[Distancia óptica]]," ocasionado por ",Tabla4[[#This Row],[Causa del daño]])</f>
        <v>Reportan apertura en el enlace Mov. Pereira Centro - Mov. Parque Arboleda en el km 1,7 desde Pereira centro ocasionado por Vandalismo</v>
      </c>
      <c r="BA1927" s="8" t="str">
        <f>+CONCATENATE("Para dar solución al incidente ",Tabla4[[#This Row],[Solución]])</f>
        <v xml:space="preserve">Para dar solución al incidente Se tiende 200 metros de fo de 36 hilos y se crean dos empalmes 1 nuevo y 1 existente </v>
      </c>
      <c r="BB1927" s="3" t="str">
        <f>+_xlfn.CONCAT(Tabla4[[#This Row],[Causa Raiz]]," ",Tabla4[[#This Row],[Solución2]]," (",Tabla4[[#This Row],[Anillo]],"- Cabecera: ",Tabla4[[#This Row],[Cabecera]],"- Operador: ",Tabla4[[#This Row],[Operador]],")")</f>
        <v>Reportan apertura en el enlace Mov. Pereira Centro - Mov. Parque Arboleda en el km 1,7 desde Pereira centro ocasionado por Vandalismo Para dar solución al incidente Se tiende 200 metros de fo de 36 hilos y se crean dos empalmes 1 nuevo y 1 existente  (Anillo 2- Cabecera: Pereira centro- Operador: Infraco)</v>
      </c>
    </row>
    <row r="1928" spans="1:54" ht="185.25">
      <c r="A1928" s="38">
        <f t="shared" si="190"/>
        <v>1927</v>
      </c>
      <c r="B1928" s="3">
        <v>8577067</v>
      </c>
      <c r="C1928" s="3" t="s">
        <v>54</v>
      </c>
      <c r="D1928" s="23">
        <v>45419.354166666664</v>
      </c>
      <c r="E1928" s="23">
        <v>45419.770833333336</v>
      </c>
      <c r="F1928" s="1">
        <f t="shared" ca="1" si="188"/>
        <v>0.41666666667151731</v>
      </c>
      <c r="G1928" s="3" t="s">
        <v>55</v>
      </c>
      <c r="H1928" s="41"/>
      <c r="I1928" s="40"/>
      <c r="J1928" s="5" t="s">
        <v>56</v>
      </c>
      <c r="K1928" s="3" t="s">
        <v>77</v>
      </c>
      <c r="L1928" s="9" t="s">
        <v>58</v>
      </c>
      <c r="M1928" s="3" t="s">
        <v>79</v>
      </c>
      <c r="N1928" s="3" t="s">
        <v>705</v>
      </c>
      <c r="O1928" s="3" t="s">
        <v>8971</v>
      </c>
      <c r="P1928" s="3" t="s">
        <v>8972</v>
      </c>
      <c r="Q1928" s="4" t="s">
        <v>8973</v>
      </c>
      <c r="R1928" s="3" t="s">
        <v>741</v>
      </c>
      <c r="S1928" s="3" t="s">
        <v>249</v>
      </c>
      <c r="T1928" s="9" t="s">
        <v>146</v>
      </c>
      <c r="U1928" s="3" t="s">
        <v>8974</v>
      </c>
      <c r="V1928" s="22" t="str">
        <f t="shared" si="194"/>
        <v>RLFO; Hora de aviso: 8:30 07/05/2024; Solución: Se realiza migracion de hilos en servicios entre empalmes; Hora de solución: 18:30 07/05/2024; Causa: Falla en la Red FiOp</v>
      </c>
      <c r="W1928" s="4" t="s">
        <v>160</v>
      </c>
      <c r="X1928" s="3"/>
      <c r="Y1928" s="3"/>
      <c r="Z1928" s="3" t="s">
        <v>69</v>
      </c>
      <c r="AA1928" s="3" t="s">
        <v>71</v>
      </c>
      <c r="AB1928" s="3">
        <v>0</v>
      </c>
      <c r="AC1928" s="3" t="s">
        <v>71</v>
      </c>
      <c r="AD1928" s="6">
        <v>0</v>
      </c>
      <c r="AE1928" s="7"/>
      <c r="AF1928" s="7"/>
      <c r="AG1928" s="6">
        <f>Tabla4[[#This Row],[Tiempo Parada de Reloj]]+Tabla4[[#This Row],[Tiempo Autorizado por Telefonica (no Máximo)]]</f>
        <v>0</v>
      </c>
      <c r="AH1928" s="7">
        <f t="shared" ca="1" si="191"/>
        <v>0.41666666667151731</v>
      </c>
      <c r="AI1928" s="8">
        <f t="shared" si="192"/>
        <v>0</v>
      </c>
      <c r="AJ1928" s="8">
        <f t="shared" ca="1" si="193"/>
        <v>10.000000000116415</v>
      </c>
      <c r="AK1928" s="3" t="s">
        <v>88</v>
      </c>
      <c r="AL1928" s="3" t="s">
        <v>70</v>
      </c>
      <c r="AM1928" s="3" t="s">
        <v>73</v>
      </c>
      <c r="AN1928" s="3" t="s">
        <v>73</v>
      </c>
      <c r="AO1928" s="3" t="s">
        <v>106</v>
      </c>
      <c r="AP1928" s="3" t="s">
        <v>106</v>
      </c>
      <c r="AQ1928" s="23">
        <v>45421.711111111108</v>
      </c>
      <c r="AR1928" s="3"/>
      <c r="AS1928" s="23"/>
      <c r="AT1928" s="23"/>
      <c r="AU1928" s="3" t="s">
        <v>313</v>
      </c>
      <c r="AV1928" s="3" t="s">
        <v>848</v>
      </c>
      <c r="AW1928" s="3" t="s">
        <v>135</v>
      </c>
      <c r="AX1928" s="3">
        <v>4.7279999999999998</v>
      </c>
      <c r="AY1928" s="3">
        <v>-74.190100000000001</v>
      </c>
      <c r="AZ1928" s="8" t="str">
        <f>+CONCATENATE("Reportan apertura en el enlace ",Tabla4[[#This Row],[Enlace]]," en el ",Tabla4[[#This Row],[Distancia óptica]]," ocasionado por ",Tabla4[[#This Row],[Causa del daño]])</f>
        <v>Reportan apertura en el enlace Funza - Bodegas de Funza en el km 0.450 desde funza ocasionado por Falla en la Red FiOp</v>
      </c>
      <c r="BA1928" s="8" t="str">
        <f>+CONCATENATE("Para dar solución al incidente ",Tabla4[[#This Row],[Solución]])</f>
        <v>Para dar solución al incidente Se realiza migracion de hilos en servicios entre empalmes</v>
      </c>
      <c r="BB1928" s="3" t="str">
        <f>+_xlfn.CONCAT(Tabla4[[#This Row],[Causa Raiz]]," ",Tabla4[[#This Row],[Solución2]]," (",Tabla4[[#This Row],[Anillo]],"- Cabecera: ",Tabla4[[#This Row],[Cabecera]],"- Operador: ",Tabla4[[#This Row],[Operador]],")")</f>
        <v>Reportan apertura en el enlace Funza - Bodegas de Funza en el km 0.450 desde funza ocasionado por Falla en la Red FiOp Para dar solución al incidente Se realiza migracion de hilos en servicios entre empalmes (Lineal- Cabecera: Funza- Operador: Colombia Telecomunicaciones)</v>
      </c>
    </row>
    <row r="1929" spans="1:54" ht="199.5">
      <c r="A1929" s="38">
        <f t="shared" si="190"/>
        <v>1928</v>
      </c>
      <c r="B1929" s="3">
        <v>8577052</v>
      </c>
      <c r="C1929" s="3" t="s">
        <v>54</v>
      </c>
      <c r="D1929" s="23">
        <v>45419.361111111109</v>
      </c>
      <c r="E1929" s="23">
        <v>45419.413194444445</v>
      </c>
      <c r="F1929" s="1">
        <f t="shared" ca="1" si="188"/>
        <v>5.2083333335758653E-2</v>
      </c>
      <c r="G1929" s="3" t="s">
        <v>55</v>
      </c>
      <c r="H1929" s="41"/>
      <c r="I1929" s="40"/>
      <c r="J1929" s="5" t="s">
        <v>56</v>
      </c>
      <c r="K1929" s="3" t="s">
        <v>122</v>
      </c>
      <c r="L1929" s="9" t="s">
        <v>58</v>
      </c>
      <c r="M1929" s="3" t="s">
        <v>383</v>
      </c>
      <c r="N1929" s="3" t="s">
        <v>384</v>
      </c>
      <c r="O1929" s="3" t="s">
        <v>8975</v>
      </c>
      <c r="P1929" s="3" t="s">
        <v>8976</v>
      </c>
      <c r="Q1929" s="4" t="s">
        <v>8977</v>
      </c>
      <c r="R1929" s="3" t="s">
        <v>388</v>
      </c>
      <c r="S1929" s="3" t="s">
        <v>389</v>
      </c>
      <c r="T1929" s="9" t="s">
        <v>682</v>
      </c>
      <c r="U1929" s="3" t="s">
        <v>8978</v>
      </c>
      <c r="V1929" s="22" t="str">
        <f t="shared" si="194"/>
        <v>RLFO; Hora de aviso: 8:40 07/05/2024; Solución: Se encuentra cruzada en mal estado y se hace el cambio de la cruzada; Hora de solución: 9:55 07/05/2024; Causa: Falla en ODF Planta Externa</v>
      </c>
      <c r="W1929" s="4" t="s">
        <v>132</v>
      </c>
      <c r="X1929" s="3"/>
      <c r="Y1929" s="3"/>
      <c r="Z1929" s="3" t="s">
        <v>69</v>
      </c>
      <c r="AA1929" s="3" t="s">
        <v>71</v>
      </c>
      <c r="AB1929" s="3">
        <v>0</v>
      </c>
      <c r="AC1929" s="3" t="s">
        <v>71</v>
      </c>
      <c r="AD1929" s="6">
        <v>0</v>
      </c>
      <c r="AE1929" s="7"/>
      <c r="AF1929" s="7"/>
      <c r="AG1929" s="6">
        <f>Tabla4[[#This Row],[Tiempo Parada de Reloj]]+Tabla4[[#This Row],[Tiempo Autorizado por Telefonica (no Máximo)]]</f>
        <v>0</v>
      </c>
      <c r="AH1929" s="7">
        <f t="shared" ca="1" si="191"/>
        <v>5.2083333335758653E-2</v>
      </c>
      <c r="AI1929" s="8">
        <f t="shared" si="192"/>
        <v>0</v>
      </c>
      <c r="AJ1929" s="8">
        <f t="shared" ca="1" si="193"/>
        <v>1.2500000000582077</v>
      </c>
      <c r="AK1929" s="3" t="s">
        <v>88</v>
      </c>
      <c r="AL1929" s="3" t="s">
        <v>71</v>
      </c>
      <c r="AM1929" s="3" t="s">
        <v>69</v>
      </c>
      <c r="AN1929" s="3" t="s">
        <v>88</v>
      </c>
      <c r="AO1929" s="3" t="s">
        <v>73</v>
      </c>
      <c r="AP1929" s="3" t="s">
        <v>73</v>
      </c>
      <c r="AQ1929" s="23">
        <v>45426.583333333336</v>
      </c>
      <c r="AR1929" s="3"/>
      <c r="AS1929" s="23"/>
      <c r="AT1929" s="23"/>
      <c r="AU1929" s="3" t="s">
        <v>392</v>
      </c>
      <c r="AV1929" s="3" t="s">
        <v>2335</v>
      </c>
      <c r="AW1929" s="3" t="s">
        <v>307</v>
      </c>
      <c r="AX1929" s="3">
        <v>10.394418999999999</v>
      </c>
      <c r="AY1929" s="3">
        <v>-75.481556999999995</v>
      </c>
      <c r="AZ1929" s="8" t="str">
        <f>+CONCATENATE("Reportan apertura en el enlace ",Tabla4[[#This Row],[Enlace]]," en el ",Tabla4[[#This Row],[Distancia óptica]]," ocasionado por ",Tabla4[[#This Row],[Causa del daño]])</f>
        <v>Reportan apertura en el enlace Badel - Campestre en el km 0 campestre ocasionado por Falla en ODF Planta Externa</v>
      </c>
      <c r="BA1929" s="8" t="str">
        <f>+CONCATENATE("Para dar solución al incidente ",Tabla4[[#This Row],[Solución]])</f>
        <v>Para dar solución al incidente Se encuentra cruzada en mal estado y se hace el cambio de la cruzada</v>
      </c>
      <c r="BB1929" s="3" t="str">
        <f>+_xlfn.CONCAT(Tabla4[[#This Row],[Causa Raiz]]," ",Tabla4[[#This Row],[Solución2]]," (",Tabla4[[#This Row],[Anillo]],"- Cabecera: ",Tabla4[[#This Row],[Cabecera]],"- Operador: ",Tabla4[[#This Row],[Operador]],")")</f>
        <v>Reportan apertura en el enlace Badel - Campestre en el km 0 campestre ocasionado por Falla en ODF Planta Externa Para dar solución al incidente Se encuentra cruzada en mal estado y se hace el cambio de la cruzada (LINEAL- Cabecera: CAMPESTRE- Operador: Colombia Telecomunicaciones)</v>
      </c>
    </row>
    <row r="1930" spans="1:54" ht="199.5">
      <c r="A1930" s="38">
        <f t="shared" si="190"/>
        <v>1929</v>
      </c>
      <c r="B1930" s="3">
        <v>8577108</v>
      </c>
      <c r="C1930" s="3" t="s">
        <v>54</v>
      </c>
      <c r="D1930" s="23">
        <v>45419.375</v>
      </c>
      <c r="E1930" s="23">
        <v>45419.520833333336</v>
      </c>
      <c r="F1930" s="1">
        <f t="shared" ca="1" si="188"/>
        <v>0.14583333333575865</v>
      </c>
      <c r="G1930" s="3" t="s">
        <v>55</v>
      </c>
      <c r="H1930" s="41"/>
      <c r="I1930" s="40"/>
      <c r="J1930" s="5" t="s">
        <v>56</v>
      </c>
      <c r="K1930" s="3" t="s">
        <v>93</v>
      </c>
      <c r="L1930" s="9" t="s">
        <v>58</v>
      </c>
      <c r="M1930" s="3" t="s">
        <v>59</v>
      </c>
      <c r="N1930" s="3" t="s">
        <v>60</v>
      </c>
      <c r="O1930" s="3" t="s">
        <v>8979</v>
      </c>
      <c r="P1930" s="3" t="s">
        <v>8980</v>
      </c>
      <c r="Q1930" s="4" t="s">
        <v>8981</v>
      </c>
      <c r="R1930" s="3" t="s">
        <v>378</v>
      </c>
      <c r="S1930" s="3" t="s">
        <v>65</v>
      </c>
      <c r="T1930" s="9" t="s">
        <v>66</v>
      </c>
      <c r="U1930" s="3" t="s">
        <v>8982</v>
      </c>
      <c r="V1930" s="22" t="str">
        <f t="shared" si="194"/>
        <v>RLFO; Hora de aviso: 9:00 07/05/2024; Solución: se recupera 20 metrso de reserva y se realiza un empalme de 48 hilos; Hora de solución: 12:30 07/05/2024; Causa: Vandalismo</v>
      </c>
      <c r="W1930" s="4" t="s">
        <v>68</v>
      </c>
      <c r="X1930" s="3"/>
      <c r="Y1930" s="3"/>
      <c r="Z1930" s="3" t="s">
        <v>69</v>
      </c>
      <c r="AA1930" s="3" t="s">
        <v>71</v>
      </c>
      <c r="AB1930" s="3">
        <v>0</v>
      </c>
      <c r="AC1930" s="3" t="s">
        <v>71</v>
      </c>
      <c r="AD1930" s="6">
        <v>0</v>
      </c>
      <c r="AE1930" s="7"/>
      <c r="AF1930" s="7"/>
      <c r="AG1930" s="6">
        <f>Tabla4[[#This Row],[Tiempo Parada de Reloj]]+Tabla4[[#This Row],[Tiempo Autorizado por Telefonica (no Máximo)]]</f>
        <v>0</v>
      </c>
      <c r="AH1930" s="7">
        <f t="shared" ca="1" si="191"/>
        <v>0.14583333333575865</v>
      </c>
      <c r="AI1930" s="8">
        <f t="shared" si="192"/>
        <v>0</v>
      </c>
      <c r="AJ1930" s="8">
        <f t="shared" ca="1" si="193"/>
        <v>3.5000000000582077</v>
      </c>
      <c r="AK1930" s="3" t="s">
        <v>88</v>
      </c>
      <c r="AL1930" s="3" t="s">
        <v>71</v>
      </c>
      <c r="AM1930" s="3" t="s">
        <v>88</v>
      </c>
      <c r="AN1930" s="3" t="s">
        <v>88</v>
      </c>
      <c r="AO1930" s="3" t="s">
        <v>106</v>
      </c>
      <c r="AP1930" s="3" t="s">
        <v>106</v>
      </c>
      <c r="AQ1930" s="23">
        <v>45420.70208333333</v>
      </c>
      <c r="AR1930" s="3"/>
      <c r="AS1930" s="23"/>
      <c r="AT1930" s="23"/>
      <c r="AU1930" s="3" t="s">
        <v>264</v>
      </c>
      <c r="AV1930" s="3" t="s">
        <v>4248</v>
      </c>
      <c r="AW1930" s="3" t="s">
        <v>307</v>
      </c>
      <c r="AX1930" s="3">
        <v>4.60724</v>
      </c>
      <c r="AY1930" s="3">
        <v>-74.10181</v>
      </c>
      <c r="AZ1930" s="8" t="str">
        <f>+CONCATENATE("Reportan apertura en el enlace ",Tabla4[[#This Row],[Enlace]]," en el ",Tabla4[[#This Row],[Distancia óptica]]," ocasionado por ",Tabla4[[#This Row],[Causa del daño]])</f>
        <v>Reportan apertura en el enlace 51181-51101 Cap Restrepo en el km 4,89 desde Cap Restrepo ocasionado por Vandalismo</v>
      </c>
      <c r="BA1930" s="8" t="str">
        <f>+CONCATENATE("Para dar solución al incidente ",Tabla4[[#This Row],[Solución]])</f>
        <v>Para dar solución al incidente se recupera 20 metrso de reserva y se realiza un empalme de 48 hilos</v>
      </c>
      <c r="BB1930" s="3" t="str">
        <f>+_xlfn.CONCAT(Tabla4[[#This Row],[Causa Raiz]]," ",Tabla4[[#This Row],[Solución2]]," (",Tabla4[[#This Row],[Anillo]],"- Cabecera: ",Tabla4[[#This Row],[Cabecera]],"- Operador: ",Tabla4[[#This Row],[Operador]],")")</f>
        <v>Reportan apertura en el enlace 51181-51101 Cap Restrepo en el km 4,89 desde Cap Restrepo ocasionado por Vandalismo Para dar solución al incidente se recupera 20 metrso de reserva y se realiza un empalme de 48 hilos (LINEAL- Cabecera: PROGRESO- Operador: Colombia Telecomunicaciones)</v>
      </c>
    </row>
    <row r="1931" spans="1:54" ht="228">
      <c r="A1931" s="38">
        <f t="shared" si="190"/>
        <v>1930</v>
      </c>
      <c r="B1931" s="3">
        <v>8577269</v>
      </c>
      <c r="C1931" s="3" t="s">
        <v>54</v>
      </c>
      <c r="D1931" s="23">
        <v>45419.409722222219</v>
      </c>
      <c r="E1931" s="23">
        <v>45419.552083333336</v>
      </c>
      <c r="F1931" s="1">
        <f t="shared" ca="1" si="188"/>
        <v>0.14236111111677019</v>
      </c>
      <c r="G1931" s="3" t="s">
        <v>55</v>
      </c>
      <c r="H1931" s="41"/>
      <c r="I1931" s="40"/>
      <c r="J1931" s="5" t="s">
        <v>56</v>
      </c>
      <c r="K1931" s="3" t="s">
        <v>359</v>
      </c>
      <c r="L1931" s="9" t="s">
        <v>78</v>
      </c>
      <c r="M1931" s="3" t="s">
        <v>569</v>
      </c>
      <c r="N1931" s="3" t="s">
        <v>570</v>
      </c>
      <c r="O1931" s="3" t="s">
        <v>8983</v>
      </c>
      <c r="P1931" s="3" t="s">
        <v>8984</v>
      </c>
      <c r="Q1931" s="4" t="s">
        <v>8985</v>
      </c>
      <c r="R1931" s="3" t="s">
        <v>2742</v>
      </c>
      <c r="S1931" s="3" t="s">
        <v>366</v>
      </c>
      <c r="T1931" s="9" t="s">
        <v>176</v>
      </c>
      <c r="U1931" s="3" t="s">
        <v>8986</v>
      </c>
      <c r="V1931" s="22" t="str">
        <f t="shared" si="194"/>
        <v>RLFO; Hora de aviso: 9:50 07/05/2024; Solución: Se reahace empalme nuevamente con la misma caja de empalme existente con 24 fusiones; Hora de solución: 13:15 07/05/2024; Causa: Intervención de Terceros. No Identificados</v>
      </c>
      <c r="W1931" s="4" t="s">
        <v>8987</v>
      </c>
      <c r="X1931" s="3" t="s">
        <v>8988</v>
      </c>
      <c r="Y1931" s="3" t="s">
        <v>8989</v>
      </c>
      <c r="Z1931" s="3" t="s">
        <v>106</v>
      </c>
      <c r="AA1931" s="3" t="s">
        <v>71</v>
      </c>
      <c r="AB1931" s="3">
        <v>0</v>
      </c>
      <c r="AC1931" s="3" t="s">
        <v>71</v>
      </c>
      <c r="AD1931" s="6">
        <v>0</v>
      </c>
      <c r="AE1931" s="7"/>
      <c r="AF1931" s="7"/>
      <c r="AG1931" s="6">
        <f>Tabla4[[#This Row],[Tiempo Parada de Reloj]]+Tabla4[[#This Row],[Tiempo Autorizado por Telefonica (no Máximo)]]</f>
        <v>0</v>
      </c>
      <c r="AH1931" s="7">
        <f t="shared" ca="1" si="191"/>
        <v>0.14236111111677019</v>
      </c>
      <c r="AI1931" s="8">
        <f t="shared" si="192"/>
        <v>0</v>
      </c>
      <c r="AJ1931" s="8">
        <f t="shared" ca="1" si="193"/>
        <v>3.4166666668024845</v>
      </c>
      <c r="AK1931" s="3" t="s">
        <v>88</v>
      </c>
      <c r="AL1931" s="3" t="s">
        <v>71</v>
      </c>
      <c r="AM1931" s="3" t="s">
        <v>88</v>
      </c>
      <c r="AN1931" s="3" t="s">
        <v>88</v>
      </c>
      <c r="AO1931" s="3" t="s">
        <v>120</v>
      </c>
      <c r="AP1931" s="3" t="s">
        <v>120</v>
      </c>
      <c r="AQ1931" s="23">
        <v>45420.572222222225</v>
      </c>
      <c r="AR1931" s="3"/>
      <c r="AS1931" s="23"/>
      <c r="AT1931" s="23"/>
      <c r="AU1931" s="3" t="s">
        <v>192</v>
      </c>
      <c r="AV1931" s="3" t="s">
        <v>7748</v>
      </c>
      <c r="AW1931" s="3" t="s">
        <v>307</v>
      </c>
      <c r="AX1931" s="3">
        <v>5.6938899999999997</v>
      </c>
      <c r="AY1931" s="3">
        <v>-76.658580000000001</v>
      </c>
      <c r="AZ1931" s="8" t="str">
        <f>+CONCATENATE("Reportan apertura en el enlace ",Tabla4[[#This Row],[Enlace]]," en el ",Tabla4[[#This Row],[Distancia óptica]]," ocasionado por ",Tabla4[[#This Row],[Causa del daño]])</f>
        <v>Reportan apertura en el enlace Mov Chontaduro - Mov Quibdo en el km 1,1 desde chontaduro ocasionado por Intervención de Terceros. No Identificados</v>
      </c>
      <c r="BA1931" s="8" t="str">
        <f>+CONCATENATE("Para dar solución al incidente ",Tabla4[[#This Row],[Solución]])</f>
        <v>Para dar solución al incidente Se reahace empalme nuevamente con la misma caja de empalme existente con 24 fusiones</v>
      </c>
      <c r="BB1931" s="3" t="str">
        <f>+_xlfn.CONCAT(Tabla4[[#This Row],[Causa Raiz]]," ",Tabla4[[#This Row],[Solución2]]," (",Tabla4[[#This Row],[Anillo]],"- Cabecera: ",Tabla4[[#This Row],[Cabecera]],"- Operador: ",Tabla4[[#This Row],[Operador]],")")</f>
        <v>Reportan apertura en el enlace Mov Chontaduro - Mov Quibdo en el km 1,1 desde chontaduro ocasionado por Intervención de Terceros. No Identificados Para dar solución al incidente Se reahace empalme nuevamente con la misma caja de empalme existente con 24 fusiones (LINEAL- Cabecera: Chontaduro- Operador: Colombia Telecomunicaciones)</v>
      </c>
    </row>
    <row r="1932" spans="1:54" ht="228">
      <c r="A1932" s="38">
        <f t="shared" si="190"/>
        <v>1931</v>
      </c>
      <c r="B1932" s="3">
        <v>8576768</v>
      </c>
      <c r="C1932" s="3" t="s">
        <v>163</v>
      </c>
      <c r="D1932" s="23">
        <v>45419.510416666664</v>
      </c>
      <c r="E1932" s="23">
        <v>45419.791666666664</v>
      </c>
      <c r="F1932" s="1">
        <f t="shared" ca="1" si="188"/>
        <v>0.28125</v>
      </c>
      <c r="G1932" s="3" t="s">
        <v>55</v>
      </c>
      <c r="H1932" s="41"/>
      <c r="I1932" s="40"/>
      <c r="J1932" s="5" t="s">
        <v>56</v>
      </c>
      <c r="K1932" s="3" t="s">
        <v>340</v>
      </c>
      <c r="L1932" s="9" t="s">
        <v>78</v>
      </c>
      <c r="M1932" s="3" t="s">
        <v>341</v>
      </c>
      <c r="N1932" s="3" t="s">
        <v>342</v>
      </c>
      <c r="O1932" s="3" t="s">
        <v>8990</v>
      </c>
      <c r="P1932" s="3" t="s">
        <v>8991</v>
      </c>
      <c r="Q1932" s="4" t="s">
        <v>8992</v>
      </c>
      <c r="R1932" s="3" t="s">
        <v>1828</v>
      </c>
      <c r="S1932" s="3" t="s">
        <v>347</v>
      </c>
      <c r="T1932" s="9" t="s">
        <v>66</v>
      </c>
      <c r="U1932" s="3" t="s">
        <v>8993</v>
      </c>
      <c r="V1932" s="22" t="str">
        <f t="shared" si="194"/>
        <v>RDFO; Hora de aviso: 12:15 07/05/2024; Solución: Se tienden 300 mts de fibra de 36 canalizada. Dos empalmes de 48 y 4 herrajes de retención de 200 mts; Hora de solución: 19:00 07/05/2024; Causa: Vandalismo</v>
      </c>
      <c r="W1932" s="4" t="s">
        <v>349</v>
      </c>
      <c r="X1932" s="3"/>
      <c r="Y1932" s="3"/>
      <c r="Z1932" s="3" t="s">
        <v>69</v>
      </c>
      <c r="AA1932" s="3" t="s">
        <v>70</v>
      </c>
      <c r="AB1932" s="3">
        <v>8576768</v>
      </c>
      <c r="AC1932" s="3" t="s">
        <v>71</v>
      </c>
      <c r="AD1932" s="6">
        <v>8.3333333333333329E-2</v>
      </c>
      <c r="AE1932" s="7"/>
      <c r="AF1932" s="7"/>
      <c r="AG1932" s="6">
        <f>Tabla4[[#This Row],[Tiempo Parada de Reloj]]+Tabla4[[#This Row],[Tiempo Autorizado por Telefonica (no Máximo)]]</f>
        <v>8.3333333333333329E-2</v>
      </c>
      <c r="AH1932" s="7">
        <f t="shared" ca="1" si="191"/>
        <v>0.19791666666666669</v>
      </c>
      <c r="AI1932" s="8">
        <f t="shared" si="192"/>
        <v>2</v>
      </c>
      <c r="AJ1932" s="8">
        <f t="shared" ca="1" si="193"/>
        <v>4.75</v>
      </c>
      <c r="AK1932" s="3" t="s">
        <v>88</v>
      </c>
      <c r="AL1932" s="3" t="s">
        <v>70</v>
      </c>
      <c r="AM1932" s="3" t="s">
        <v>73</v>
      </c>
      <c r="AN1932" s="3" t="s">
        <v>73</v>
      </c>
      <c r="AO1932" s="3" t="s">
        <v>120</v>
      </c>
      <c r="AP1932" s="3" t="s">
        <v>120</v>
      </c>
      <c r="AQ1932" s="23">
        <v>45426.406944444447</v>
      </c>
      <c r="AR1932" s="3"/>
      <c r="AS1932" s="23"/>
      <c r="AT1932" s="23"/>
      <c r="AU1932" s="3" t="s">
        <v>351</v>
      </c>
      <c r="AV1932" s="3" t="s">
        <v>1291</v>
      </c>
      <c r="AW1932" s="3" t="s">
        <v>5800</v>
      </c>
      <c r="AX1932" s="3">
        <v>4.3269000000000002</v>
      </c>
      <c r="AY1932" s="3">
        <v>-75.090500000000006</v>
      </c>
      <c r="AZ1932" s="8" t="str">
        <f>+CONCATENATE("Reportan apertura en el enlace ",Tabla4[[#This Row],[Enlace]]," en el ",Tabla4[[#This Row],[Distancia óptica]]," ocasionado por ",Tabla4[[#This Row],[Causa del daño]])</f>
        <v>Reportan apertura en el enlace Mov. Terminal de Carga - Mov. Cemex en el km 3,9 desde terminal de carga ocasionado por Vandalismo</v>
      </c>
      <c r="BA1932" s="8" t="str">
        <f>+CONCATENATE("Para dar solución al incidente ",Tabla4[[#This Row],[Solución]])</f>
        <v>Para dar solución al incidente Se tienden 300 mts de fibra de 36 canalizada. Dos empalmes de 48 y 4 herrajes de retención de 200 mts</v>
      </c>
      <c r="BB1932" s="3" t="str">
        <f>+_xlfn.CONCAT(Tabla4[[#This Row],[Causa Raiz]]," ",Tabla4[[#This Row],[Solución2]]," (",Tabla4[[#This Row],[Anillo]],"- Cabecera: ",Tabla4[[#This Row],[Cabecera]],"- Operador: ",Tabla4[[#This Row],[Operador]],")")</f>
        <v>Reportan apertura en el enlace Mov. Terminal de Carga - Mov. Cemex en el km 3,9 desde terminal de carga ocasionado por Vandalismo Para dar solución al incidente Se tienden 300 mts de fibra de 36 canalizada. Dos empalmes de 48 y 4 herrajes de retención de 200 mts (lineal - Cabecera: Terminal de carga- Operador: Colombia Telecomunicaciones)</v>
      </c>
    </row>
    <row r="1933" spans="1:54" ht="213.75">
      <c r="A1933" s="38">
        <f t="shared" si="190"/>
        <v>1932</v>
      </c>
      <c r="B1933" s="3">
        <v>8577919</v>
      </c>
      <c r="C1933" s="3" t="s">
        <v>136</v>
      </c>
      <c r="D1933" s="23">
        <v>45419.541666666664</v>
      </c>
      <c r="E1933" s="23">
        <v>45419.697916666664</v>
      </c>
      <c r="F1933" s="1">
        <f t="shared" ca="1" si="188"/>
        <v>0.15625</v>
      </c>
      <c r="G1933" s="3" t="s">
        <v>55</v>
      </c>
      <c r="H1933" s="41"/>
      <c r="I1933" s="40"/>
      <c r="J1933" s="5" t="s">
        <v>137</v>
      </c>
      <c r="K1933" s="3" t="s">
        <v>93</v>
      </c>
      <c r="L1933" s="9" t="s">
        <v>78</v>
      </c>
      <c r="M1933" s="3" t="s">
        <v>59</v>
      </c>
      <c r="N1933" s="3" t="s">
        <v>60</v>
      </c>
      <c r="O1933" s="3" t="s">
        <v>8994</v>
      </c>
      <c r="P1933" s="3" t="s">
        <v>8995</v>
      </c>
      <c r="Q1933" s="4" t="s">
        <v>8996</v>
      </c>
      <c r="R1933" s="3" t="s">
        <v>783</v>
      </c>
      <c r="S1933" s="3" t="s">
        <v>65</v>
      </c>
      <c r="T1933" s="9" t="s">
        <v>176</v>
      </c>
      <c r="U1933" s="3" t="s">
        <v>8997</v>
      </c>
      <c r="V1933" s="22" t="str">
        <f t="shared" si="194"/>
        <v>RBHFO; Hora de aviso: 13:00 07/05/2024; Solución: Se ingresa La fibra al empalme y se enruta y refusiona hilos afectados; Hora de solución: 16:45 07/05/2024; Causa: Intervención de Terceros. No Identificados</v>
      </c>
      <c r="W1933" s="4" t="s">
        <v>68</v>
      </c>
      <c r="X1933" s="3"/>
      <c r="Y1933" s="3"/>
      <c r="Z1933" s="3" t="s">
        <v>69</v>
      </c>
      <c r="AA1933" s="3" t="s">
        <v>71</v>
      </c>
      <c r="AB1933" s="3">
        <v>0</v>
      </c>
      <c r="AC1933" s="3" t="s">
        <v>71</v>
      </c>
      <c r="AD1933" s="6">
        <v>0</v>
      </c>
      <c r="AE1933" s="7"/>
      <c r="AF1933" s="7"/>
      <c r="AG1933" s="6">
        <f>Tabla4[[#This Row],[Tiempo Parada de Reloj]]+Tabla4[[#This Row],[Tiempo Autorizado por Telefonica (no Máximo)]]</f>
        <v>0</v>
      </c>
      <c r="AH1933" s="7">
        <f t="shared" ca="1" si="191"/>
        <v>0.15625</v>
      </c>
      <c r="AI1933" s="8">
        <f t="shared" si="192"/>
        <v>0</v>
      </c>
      <c r="AJ1933" s="8">
        <f t="shared" ca="1" si="193"/>
        <v>3.75</v>
      </c>
      <c r="AK1933" s="3" t="s">
        <v>88</v>
      </c>
      <c r="AL1933" s="3" t="s">
        <v>70</v>
      </c>
      <c r="AM1933" s="3" t="s">
        <v>73</v>
      </c>
      <c r="AN1933" s="3" t="s">
        <v>8652</v>
      </c>
      <c r="AO1933" s="3" t="s">
        <v>106</v>
      </c>
      <c r="AP1933" s="3" t="s">
        <v>106</v>
      </c>
      <c r="AQ1933" s="23">
        <v>45420.661805555559</v>
      </c>
      <c r="AR1933" s="3"/>
      <c r="AS1933" s="23"/>
      <c r="AT1933" s="23"/>
      <c r="AU1933" s="3" t="s">
        <v>298</v>
      </c>
      <c r="AV1933" s="3" t="s">
        <v>8998</v>
      </c>
      <c r="AW1933" s="3" t="s">
        <v>8999</v>
      </c>
      <c r="AX1933" s="3">
        <v>4.7022899999999996</v>
      </c>
      <c r="AY1933" s="3">
        <v>-74.043520000000001</v>
      </c>
      <c r="AZ1933" s="8" t="str">
        <f>+CONCATENATE("Reportan apertura en el enlace ",Tabla4[[#This Row],[Enlace]]," en el ",Tabla4[[#This Row],[Distancia óptica]]," ocasionado por ",Tabla4[[#This Row],[Causa del daño]])</f>
        <v>Reportan apertura en el enlace Mov. Multicentro II -Mov. Santa Barbara II en el KM 0,876 desde Multicentro II  ocasionado por Intervención de Terceros. No Identificados</v>
      </c>
      <c r="BA1933" s="8" t="str">
        <f>+CONCATENATE("Para dar solución al incidente ",Tabla4[[#This Row],[Solución]])</f>
        <v>Para dar solución al incidente Se ingresa La fibra al empalme y se enruta y refusiona hilos afectados</v>
      </c>
      <c r="BB1933" s="3" t="str">
        <f>+_xlfn.CONCAT(Tabla4[[#This Row],[Causa Raiz]]," ",Tabla4[[#This Row],[Solución2]]," (",Tabla4[[#This Row],[Anillo]],"- Cabecera: ",Tabla4[[#This Row],[Cabecera]],"- Operador: ",Tabla4[[#This Row],[Operador]],")")</f>
        <v>Reportan apertura en el enlace Mov. Multicentro II -Mov. Santa Barbara II en el KM 0,876 desde Multicentro II  ocasionado por Intervención de Terceros. No Identificados Para dar solución al incidente Se ingresa La fibra al empalme y se enruta y refusiona hilos afectados (Anillo 25B- Cabecera: Apotema- Operador: Infraco)</v>
      </c>
    </row>
    <row r="1934" spans="1:54" ht="185.25">
      <c r="A1934" s="38">
        <f t="shared" si="190"/>
        <v>1933</v>
      </c>
      <c r="B1934" s="3">
        <v>8578216</v>
      </c>
      <c r="C1934" s="3" t="s">
        <v>54</v>
      </c>
      <c r="D1934" s="23">
        <v>45419.642361111109</v>
      </c>
      <c r="E1934" s="23">
        <v>45419.888888888891</v>
      </c>
      <c r="F1934" s="1">
        <f t="shared" ref="F1934:F1939" ca="1" si="195">IF(ISBLANK(E1934),IF(ISBLANK(D1934),0,NOW()-D1934),E1934-D1934)</f>
        <v>0.24652777778101154</v>
      </c>
      <c r="G1934" s="3" t="s">
        <v>55</v>
      </c>
      <c r="H1934" s="41"/>
      <c r="I1934" s="40"/>
      <c r="J1934" s="5" t="s">
        <v>56</v>
      </c>
      <c r="K1934" s="3" t="s">
        <v>359</v>
      </c>
      <c r="L1934" s="9" t="s">
        <v>58</v>
      </c>
      <c r="M1934" s="3" t="s">
        <v>360</v>
      </c>
      <c r="N1934" s="3" t="s">
        <v>483</v>
      </c>
      <c r="O1934" s="3" t="s">
        <v>9000</v>
      </c>
      <c r="P1934" s="3" t="s">
        <v>9001</v>
      </c>
      <c r="Q1934" s="4" t="s">
        <v>9002</v>
      </c>
      <c r="R1934" s="3" t="s">
        <v>365</v>
      </c>
      <c r="S1934" s="3" t="s">
        <v>619</v>
      </c>
      <c r="T1934" s="9" t="s">
        <v>130</v>
      </c>
      <c r="U1934" s="3" t="s">
        <v>9003</v>
      </c>
      <c r="V1934" s="22" t="str">
        <f t="shared" si="194"/>
        <v>RLFO; Hora de aviso: 15:25 07/05/2024; Solución: se tiende  50 metros de.fibra de camara a camara y se realizan dos empalmes de 36 hilos; Hora de solución: 21:20 07/05/2024; Causa: Plagas</v>
      </c>
      <c r="W1934" s="4" t="s">
        <v>423</v>
      </c>
      <c r="X1934" s="3"/>
      <c r="Y1934" s="3"/>
      <c r="Z1934" s="3" t="s">
        <v>69</v>
      </c>
      <c r="AA1934" s="3" t="s">
        <v>71</v>
      </c>
      <c r="AB1934" s="3">
        <v>0</v>
      </c>
      <c r="AC1934" s="3" t="s">
        <v>71</v>
      </c>
      <c r="AD1934" s="6">
        <v>7.9861111111111105E-2</v>
      </c>
      <c r="AE1934" s="7"/>
      <c r="AF1934" s="7"/>
      <c r="AG1934" s="6">
        <f>Tabla4[[#This Row],[Tiempo Parada de Reloj]]+Tabla4[[#This Row],[Tiempo Autorizado por Telefonica (no Máximo)]]</f>
        <v>7.9861111111111105E-2</v>
      </c>
      <c r="AH1934" s="7">
        <f t="shared" ca="1" si="191"/>
        <v>0.16666666666990043</v>
      </c>
      <c r="AI1934" s="8">
        <f t="shared" si="192"/>
        <v>1.9166666666666665</v>
      </c>
      <c r="AJ1934" s="8">
        <f t="shared" ca="1" si="193"/>
        <v>4.0000000000776108</v>
      </c>
      <c r="AK1934" s="3" t="s">
        <v>73</v>
      </c>
      <c r="AL1934" s="3" t="s">
        <v>70</v>
      </c>
      <c r="AM1934" s="3" t="s">
        <v>120</v>
      </c>
      <c r="AN1934" s="3" t="s">
        <v>120</v>
      </c>
      <c r="AO1934" s="3" t="s">
        <v>106</v>
      </c>
      <c r="AP1934" s="3" t="s">
        <v>106</v>
      </c>
      <c r="AQ1934" s="23">
        <v>45420.743750000001</v>
      </c>
      <c r="AR1934" s="3"/>
      <c r="AS1934" s="23"/>
      <c r="AT1934" s="23"/>
      <c r="AU1934" s="3" t="s">
        <v>622</v>
      </c>
      <c r="AV1934" s="3" t="s">
        <v>4195</v>
      </c>
      <c r="AW1934" s="3" t="s">
        <v>135</v>
      </c>
      <c r="AX1934" s="3">
        <v>6.2446999999999999</v>
      </c>
      <c r="AY1934" s="3">
        <v>-75.520799999999994</v>
      </c>
      <c r="AZ1934" s="8" t="str">
        <f>+CONCATENATE("Reportan apertura en el enlace ",Tabla4[[#This Row],[Enlace]]," en el ",Tabla4[[#This Row],[Distancia óptica]]," ocasionado por ",Tabla4[[#This Row],[Causa del daño]])</f>
        <v>Reportan apertura en el enlace Edatel - Guayabal en el Km 2,1 desde Centro ocasionado por Plagas</v>
      </c>
      <c r="BA1934" s="8" t="str">
        <f>+CONCATENATE("Para dar solución al incidente ",Tabla4[[#This Row],[Solución]])</f>
        <v>Para dar solución al incidente se tiende  50 metros de.fibra de camara a camara y se realizan dos empalmes de 36 hilos</v>
      </c>
      <c r="BB1934" s="3" t="str">
        <f>+_xlfn.CONCAT(Tabla4[[#This Row],[Causa Raiz]]," ",Tabla4[[#This Row],[Solución2]]," (",Tabla4[[#This Row],[Anillo]],"- Cabecera: ",Tabla4[[#This Row],[Cabecera]],"- Operador: ",Tabla4[[#This Row],[Operador]],")")</f>
        <v>Reportan apertura en el enlace Edatel - Guayabal en el Km 2,1 desde Centro ocasionado por Plagas Para dar solución al incidente se tiende  50 metros de.fibra de camara a camara y se realizan dos empalmes de 36 hilos (Lineal- Cabecera: Guayabal- Operador: Colombia Telecomunicaciones)</v>
      </c>
    </row>
    <row r="1935" spans="1:54" ht="213.75">
      <c r="A1935" s="38">
        <f t="shared" si="190"/>
        <v>1934</v>
      </c>
      <c r="B1935" s="3">
        <v>8578240</v>
      </c>
      <c r="C1935" s="3" t="s">
        <v>54</v>
      </c>
      <c r="D1935" s="23">
        <v>45419.645833333336</v>
      </c>
      <c r="E1935" s="23">
        <v>45419.784722222219</v>
      </c>
      <c r="F1935" s="1">
        <f t="shared" ca="1" si="195"/>
        <v>0.13888888888322981</v>
      </c>
      <c r="G1935" s="3" t="s">
        <v>55</v>
      </c>
      <c r="H1935" s="41"/>
      <c r="I1935" s="40"/>
      <c r="J1935" s="5" t="s">
        <v>56</v>
      </c>
      <c r="K1935" s="3" t="s">
        <v>77</v>
      </c>
      <c r="L1935" s="9" t="s">
        <v>78</v>
      </c>
      <c r="M1935" s="3" t="s">
        <v>838</v>
      </c>
      <c r="N1935" s="3" t="s">
        <v>839</v>
      </c>
      <c r="O1935" s="3" t="s">
        <v>9004</v>
      </c>
      <c r="P1935" s="3" t="s">
        <v>9005</v>
      </c>
      <c r="Q1935" s="4" t="s">
        <v>9006</v>
      </c>
      <c r="R1935" s="3" t="s">
        <v>288</v>
      </c>
      <c r="S1935" s="3" t="s">
        <v>249</v>
      </c>
      <c r="T1935" s="9" t="s">
        <v>176</v>
      </c>
      <c r="U1935" s="3" t="s">
        <v>9007</v>
      </c>
      <c r="V1935" s="22" t="str">
        <f t="shared" si="194"/>
        <v>RLFO; Hora de aviso: 15:30 07/05/2024; Solución: Se realiza tendido de 30 mts de fibra de 36 hilos y dos empalmes de 8 hilos; Hora de solución: 18:50 07/05/2024; Causa: Intervención de Terceros. No Identificados</v>
      </c>
      <c r="W1935" s="4" t="s">
        <v>160</v>
      </c>
      <c r="X1935" s="3"/>
      <c r="Y1935" s="3"/>
      <c r="Z1935" s="3" t="s">
        <v>69</v>
      </c>
      <c r="AA1935" s="3" t="s">
        <v>70</v>
      </c>
      <c r="AB1935" s="3">
        <v>8578626</v>
      </c>
      <c r="AC1935" s="3" t="s">
        <v>70</v>
      </c>
      <c r="AD1935" s="6">
        <v>0</v>
      </c>
      <c r="AE1935" s="7"/>
      <c r="AF1935" s="7"/>
      <c r="AG1935" s="6">
        <f>Tabla4[[#This Row],[Tiempo Parada de Reloj]]+Tabla4[[#This Row],[Tiempo Autorizado por Telefonica (no Máximo)]]</f>
        <v>0</v>
      </c>
      <c r="AH1935" s="7">
        <f t="shared" ca="1" si="191"/>
        <v>0.13888888888322981</v>
      </c>
      <c r="AI1935" s="8">
        <f t="shared" si="192"/>
        <v>0</v>
      </c>
      <c r="AJ1935" s="8">
        <f t="shared" ca="1" si="193"/>
        <v>3.3333333331975155</v>
      </c>
      <c r="AK1935" s="3" t="s">
        <v>73</v>
      </c>
      <c r="AL1935" s="3" t="s">
        <v>71</v>
      </c>
      <c r="AM1935" s="3" t="s">
        <v>69</v>
      </c>
      <c r="AN1935" s="3" t="s">
        <v>8652</v>
      </c>
      <c r="AO1935" s="3" t="s">
        <v>120</v>
      </c>
      <c r="AP1935" s="3" t="s">
        <v>120</v>
      </c>
      <c r="AQ1935" s="23">
        <v>45420.658333333333</v>
      </c>
      <c r="AR1935" s="3"/>
      <c r="AS1935" s="23"/>
      <c r="AT1935" s="23"/>
      <c r="AU1935" s="3" t="s">
        <v>404</v>
      </c>
      <c r="AV1935" s="3" t="s">
        <v>887</v>
      </c>
      <c r="AW1935" s="3" t="s">
        <v>9008</v>
      </c>
      <c r="AX1935" s="3">
        <v>4.8240999999999996</v>
      </c>
      <c r="AY1935" s="3">
        <v>-75.6995</v>
      </c>
      <c r="AZ1935" s="8" t="str">
        <f>+CONCATENATE("Reportan apertura en el enlace ",Tabla4[[#This Row],[Enlace]]," en el ",Tabla4[[#This Row],[Distancia óptica]]," ocasionado por ",Tabla4[[#This Row],[Causa del daño]])</f>
        <v>Reportan apertura en el enlace Mov. La Badea - Mov. Cmapestre D en el Km 0,172 desde la Badea ocasionado por Intervención de Terceros. No Identificados</v>
      </c>
      <c r="BA1935" s="8" t="str">
        <f>+CONCATENATE("Para dar solución al incidente ",Tabla4[[#This Row],[Solución]])</f>
        <v>Para dar solución al incidente Se realiza tendido de 30 mts de fibra de 36 hilos y dos empalmes de 8 hilos</v>
      </c>
      <c r="BB1935" s="3" t="str">
        <f>+_xlfn.CONCAT(Tabla4[[#This Row],[Causa Raiz]]," ",Tabla4[[#This Row],[Solución2]]," (",Tabla4[[#This Row],[Anillo]],"- Cabecera: ",Tabla4[[#This Row],[Cabecera]],"- Operador: ",Tabla4[[#This Row],[Operador]],")")</f>
        <v>Reportan apertura en el enlace Mov. La Badea - Mov. Cmapestre D en el Km 0,172 desde la Badea ocasionado por Intervención de Terceros. No Identificados Para dar solución al incidente Se realiza tendido de 30 mts de fibra de 36 hilos y dos empalmes de 8 hilos (UK La Badea- Cabecera: Dosquebradas- Operador: Colombia Telecomunicaciones)</v>
      </c>
    </row>
    <row r="1936" spans="1:54" ht="199.5">
      <c r="A1936" s="38">
        <f t="shared" si="190"/>
        <v>1935</v>
      </c>
      <c r="B1936" s="3">
        <v>8578696</v>
      </c>
      <c r="C1936" s="3" t="s">
        <v>163</v>
      </c>
      <c r="D1936" s="23">
        <v>45419.75</v>
      </c>
      <c r="E1936" s="23">
        <v>45419.868055555555</v>
      </c>
      <c r="F1936" s="1">
        <f t="shared" ca="1" si="195"/>
        <v>0.11805555555474712</v>
      </c>
      <c r="G1936" s="3" t="s">
        <v>55</v>
      </c>
      <c r="H1936" s="41"/>
      <c r="I1936" s="40"/>
      <c r="J1936" s="5" t="s">
        <v>56</v>
      </c>
      <c r="K1936" s="3" t="s">
        <v>203</v>
      </c>
      <c r="L1936" s="9" t="s">
        <v>58</v>
      </c>
      <c r="M1936" s="3" t="s">
        <v>169</v>
      </c>
      <c r="N1936" s="3" t="s">
        <v>437</v>
      </c>
      <c r="O1936" s="3" t="s">
        <v>5024</v>
      </c>
      <c r="P1936" s="3" t="s">
        <v>9009</v>
      </c>
      <c r="Q1936" s="4" t="s">
        <v>9010</v>
      </c>
      <c r="R1936" s="3" t="s">
        <v>336</v>
      </c>
      <c r="S1936" s="3" t="s">
        <v>221</v>
      </c>
      <c r="T1936" s="9" t="s">
        <v>66</v>
      </c>
      <c r="U1936" s="3" t="s">
        <v>3137</v>
      </c>
      <c r="V1936" s="22" t="str">
        <f t="shared" si="194"/>
        <v>RDFO; Hora de aviso: 18:00 07/05/2024; Solución: se recupera 30 mts de reserva y se realiza un empalme de 48 hilos; Hora de solución: 20:50 07/05/2024; Causa: Vandalismo</v>
      </c>
      <c r="W1936" s="4" t="s">
        <v>9011</v>
      </c>
      <c r="X1936" s="3" t="s">
        <v>9012</v>
      </c>
      <c r="Y1936" s="3" t="s">
        <v>9013</v>
      </c>
      <c r="Z1936" s="3" t="s">
        <v>119</v>
      </c>
      <c r="AA1936" s="3" t="s">
        <v>71</v>
      </c>
      <c r="AB1936" s="3">
        <v>0</v>
      </c>
      <c r="AC1936" s="3" t="s">
        <v>71</v>
      </c>
      <c r="AD1936" s="6">
        <v>0</v>
      </c>
      <c r="AE1936" s="7"/>
      <c r="AF1936" s="7"/>
      <c r="AG1936" s="6">
        <f>Tabla4[[#This Row],[Tiempo Parada de Reloj]]+Tabla4[[#This Row],[Tiempo Autorizado por Telefonica (no Máximo)]]</f>
        <v>0</v>
      </c>
      <c r="AH1936" s="7">
        <f t="shared" ca="1" si="191"/>
        <v>0.11805555555474712</v>
      </c>
      <c r="AI1936" s="8">
        <f t="shared" si="192"/>
        <v>0</v>
      </c>
      <c r="AJ1936" s="8">
        <f t="shared" ca="1" si="193"/>
        <v>2.8333333333139308</v>
      </c>
      <c r="AK1936" s="3" t="s">
        <v>8652</v>
      </c>
      <c r="AL1936" s="3" t="s">
        <v>70</v>
      </c>
      <c r="AM1936" s="3" t="s">
        <v>8652</v>
      </c>
      <c r="AN1936" s="3" t="s">
        <v>8652</v>
      </c>
      <c r="AO1936" s="3" t="s">
        <v>106</v>
      </c>
      <c r="AP1936" s="3" t="s">
        <v>106</v>
      </c>
      <c r="AQ1936" s="23">
        <v>45421.9375</v>
      </c>
      <c r="AR1936" s="3"/>
      <c r="AS1936" s="23"/>
      <c r="AT1936" s="23"/>
      <c r="AU1936" s="3" t="s">
        <v>192</v>
      </c>
      <c r="AV1936" s="3" t="s">
        <v>7003</v>
      </c>
      <c r="AW1936" s="3" t="s">
        <v>2450</v>
      </c>
      <c r="AX1936" s="3">
        <v>7.7037800000000001</v>
      </c>
      <c r="AY1936" s="3">
        <v>-72.581289999999996</v>
      </c>
      <c r="AZ1936" s="8" t="str">
        <f>+CONCATENATE("Reportan apertura en el enlace ",Tabla4[[#This Row],[Enlace]]," en el ",Tabla4[[#This Row],[Distancia óptica]]," ocasionado por ",Tabla4[[#This Row],[Causa del daño]])</f>
        <v>Reportan apertura en el enlace Cúcuta - Pamplona en el km 31,3 desde Cúcuta ocasionado por Vandalismo</v>
      </c>
      <c r="BA1936" s="8" t="str">
        <f>+CONCATENATE("Para dar solución al incidente ",Tabla4[[#This Row],[Solución]])</f>
        <v>Para dar solución al incidente se recupera 30 mts de reserva y se realiza un empalme de 48 hilos</v>
      </c>
      <c r="BB1936" s="3" t="str">
        <f>+_xlfn.CONCAT(Tabla4[[#This Row],[Causa Raiz]]," ",Tabla4[[#This Row],[Solución2]]," (",Tabla4[[#This Row],[Anillo]],"- Cabecera: ",Tabla4[[#This Row],[Cabecera]],"- Operador: ",Tabla4[[#This Row],[Operador]],")")</f>
        <v>Reportan apertura en el enlace Cúcuta - Pamplona en el km 31,3 desde Cúcuta ocasionado por Vandalismo Para dar solución al incidente se recupera 30 mts de reserva y se realiza un empalme de 48 hilos (troncal- Cabecera: CUCUTA AV 0- Operador: Colombia Telecomunicaciones)</v>
      </c>
    </row>
    <row r="1937" spans="1:54" ht="185.25">
      <c r="A1937" s="38">
        <f t="shared" si="190"/>
        <v>1936</v>
      </c>
      <c r="B1937" s="3">
        <v>8578901</v>
      </c>
      <c r="C1937" s="3" t="s">
        <v>54</v>
      </c>
      <c r="D1937" s="23">
        <v>45419.805555555555</v>
      </c>
      <c r="E1937" s="23">
        <v>45419.958333333336</v>
      </c>
      <c r="F1937" s="1">
        <f t="shared" ca="1" si="195"/>
        <v>0.15277777778101154</v>
      </c>
      <c r="G1937" s="3" t="s">
        <v>55</v>
      </c>
      <c r="H1937" s="41"/>
      <c r="I1937" s="40"/>
      <c r="J1937" s="5" t="s">
        <v>56</v>
      </c>
      <c r="K1937" s="3" t="s">
        <v>122</v>
      </c>
      <c r="L1937" s="9" t="s">
        <v>58</v>
      </c>
      <c r="M1937" s="3" t="s">
        <v>123</v>
      </c>
      <c r="N1937" s="3" t="s">
        <v>124</v>
      </c>
      <c r="O1937" s="3" t="s">
        <v>9014</v>
      </c>
      <c r="P1937" s="3" t="s">
        <v>9015</v>
      </c>
      <c r="Q1937" s="4" t="s">
        <v>9016</v>
      </c>
      <c r="R1937" s="3" t="s">
        <v>465</v>
      </c>
      <c r="S1937" s="3" t="s">
        <v>129</v>
      </c>
      <c r="T1937" s="9" t="s">
        <v>130</v>
      </c>
      <c r="U1937" s="3" t="s">
        <v>9017</v>
      </c>
      <c r="V1937" s="22" t="str">
        <f t="shared" si="194"/>
        <v>RLFO; Hora de aviso: 19:20 07/05/2024; Solución: Se recupera 100 metros de F.O de 96 hilos y se crea un empalme de 48 hilos. ; Hora de solución: 23:00 07/05/2024; Causa: Plagas</v>
      </c>
      <c r="W1937" s="4" t="s">
        <v>132</v>
      </c>
      <c r="X1937" s="3"/>
      <c r="Y1937" s="3"/>
      <c r="Z1937" s="3" t="s">
        <v>69</v>
      </c>
      <c r="AA1937" s="3" t="s">
        <v>71</v>
      </c>
      <c r="AB1937" s="3">
        <v>0</v>
      </c>
      <c r="AC1937" s="3" t="s">
        <v>70</v>
      </c>
      <c r="AD1937" s="6">
        <v>0</v>
      </c>
      <c r="AE1937" s="7"/>
      <c r="AF1937" s="7"/>
      <c r="AG1937" s="6">
        <f>Tabla4[[#This Row],[Tiempo Parada de Reloj]]+Tabla4[[#This Row],[Tiempo Autorizado por Telefonica (no Máximo)]]</f>
        <v>0</v>
      </c>
      <c r="AH1937" s="7">
        <f t="shared" ca="1" si="191"/>
        <v>0.15277777778101154</v>
      </c>
      <c r="AI1937" s="8">
        <f t="shared" si="192"/>
        <v>0</v>
      </c>
      <c r="AJ1937" s="8">
        <f t="shared" ca="1" si="193"/>
        <v>3.6666666667442769</v>
      </c>
      <c r="AK1937" s="3" t="s">
        <v>8652</v>
      </c>
      <c r="AL1937" s="3" t="s">
        <v>70</v>
      </c>
      <c r="AM1937" s="3" t="s">
        <v>120</v>
      </c>
      <c r="AN1937" s="3" t="s">
        <v>120</v>
      </c>
      <c r="AO1937" s="3" t="s">
        <v>106</v>
      </c>
      <c r="AP1937" s="3" t="s">
        <v>106</v>
      </c>
      <c r="AQ1937" s="23">
        <v>45421.799305555556</v>
      </c>
      <c r="AR1937" s="3"/>
      <c r="AS1937" s="23"/>
      <c r="AT1937" s="23"/>
      <c r="AU1937" s="3" t="s">
        <v>133</v>
      </c>
      <c r="AV1937" s="3" t="s">
        <v>3493</v>
      </c>
      <c r="AW1937" s="3" t="s">
        <v>135</v>
      </c>
      <c r="AX1937" s="3">
        <v>11.0046</v>
      </c>
      <c r="AY1937" s="3">
        <v>-74.8309</v>
      </c>
      <c r="AZ1937" s="8" t="str">
        <f>+CONCATENATE("Reportan apertura en el enlace ",Tabla4[[#This Row],[Enlace]]," en el ",Tabla4[[#This Row],[Distancia óptica]]," ocasionado por ",Tabla4[[#This Row],[Causa del daño]])</f>
        <v>Reportan apertura en el enlace Delicias - Tabor en el Km 3,5 desde Delicias ocasionado por Plagas</v>
      </c>
      <c r="BA1937" s="8" t="str">
        <f>+CONCATENATE("Para dar solución al incidente ",Tabla4[[#This Row],[Solución]])</f>
        <v xml:space="preserve">Para dar solución al incidente Se recupera 100 metros de F.O de 96 hilos y se crea un empalme de 48 hilos. </v>
      </c>
      <c r="BB1937" s="3" t="str">
        <f>+_xlfn.CONCAT(Tabla4[[#This Row],[Causa Raiz]]," ",Tabla4[[#This Row],[Solución2]]," (",Tabla4[[#This Row],[Anillo]],"- Cabecera: ",Tabla4[[#This Row],[Cabecera]],"- Operador: ",Tabla4[[#This Row],[Operador]],")")</f>
        <v>Reportan apertura en el enlace Delicias - Tabor en el Km 3,5 desde Delicias ocasionado por Plagas Para dar solución al incidente Se recupera 100 metros de F.O de 96 hilos y se crea un empalme de 48 hilos.  (Lineal- Cabecera: Delicias- Operador: Colombia Telecomunicaciones)</v>
      </c>
    </row>
    <row r="1938" spans="1:54" ht="213.75">
      <c r="A1938" s="38">
        <f t="shared" si="190"/>
        <v>1937</v>
      </c>
      <c r="B1938" s="3">
        <v>8578592</v>
      </c>
      <c r="C1938" s="3" t="s">
        <v>54</v>
      </c>
      <c r="D1938" s="23">
        <v>45419.791666666664</v>
      </c>
      <c r="E1938" s="23">
        <v>45419.871527777781</v>
      </c>
      <c r="F1938" s="1">
        <f ca="1">IF(ISBLANK(E1938),IF(ISBLANK(D1938),0,NOW()-D1938),E1938-D1938)</f>
        <v>7.9861111116770189E-2</v>
      </c>
      <c r="G1938" s="3" t="s">
        <v>55</v>
      </c>
      <c r="H1938" s="41"/>
      <c r="I1938" s="40"/>
      <c r="J1938" s="5" t="s">
        <v>56</v>
      </c>
      <c r="K1938" s="3" t="s">
        <v>340</v>
      </c>
      <c r="L1938" s="9" t="s">
        <v>58</v>
      </c>
      <c r="M1938" s="3" t="s">
        <v>341</v>
      </c>
      <c r="N1938" s="3" t="s">
        <v>342</v>
      </c>
      <c r="O1938" s="3" t="s">
        <v>9018</v>
      </c>
      <c r="P1938" s="3" t="s">
        <v>9019</v>
      </c>
      <c r="Q1938" s="4" t="s">
        <v>9020</v>
      </c>
      <c r="R1938" s="3" t="s">
        <v>1828</v>
      </c>
      <c r="S1938" s="3" t="s">
        <v>347</v>
      </c>
      <c r="T1938" s="9" t="s">
        <v>66</v>
      </c>
      <c r="U1938" s="3" t="s">
        <v>9021</v>
      </c>
      <c r="V1938" s="22" t="str">
        <f t="shared" si="194"/>
        <v>RLFO; Hora de aviso: 19:00 07/05/2024; Solución: Se realiza tendido de 100 mts de fibra de 36 Hilos y se realizaun empalme y s erehace el ODF del armario ; Hora de solución: 20:55 07/05/2024; Causa: Vandalismo</v>
      </c>
      <c r="W1938" s="4" t="s">
        <v>349</v>
      </c>
      <c r="X1938" s="3"/>
      <c r="Y1938" s="3"/>
      <c r="Z1938" s="3" t="s">
        <v>69</v>
      </c>
      <c r="AA1938" s="3" t="s">
        <v>70</v>
      </c>
      <c r="AB1938" s="3">
        <v>0</v>
      </c>
      <c r="AC1938" s="3" t="s">
        <v>71</v>
      </c>
      <c r="AD1938" s="6">
        <v>0</v>
      </c>
      <c r="AE1938" s="7"/>
      <c r="AF1938" s="7"/>
      <c r="AG1938" s="6">
        <f>Tabla4[[#This Row],[Tiempo Parada de Reloj]]+Tabla4[[#This Row],[Tiempo Autorizado por Telefonica (no Máximo)]]</f>
        <v>0</v>
      </c>
      <c r="AH1938" s="7">
        <f t="shared" ca="1" si="191"/>
        <v>7.9861111116770189E-2</v>
      </c>
      <c r="AI1938" s="8">
        <f t="shared" si="192"/>
        <v>0</v>
      </c>
      <c r="AJ1938" s="8">
        <f t="shared" ca="1" si="193"/>
        <v>1.9166666668024845</v>
      </c>
      <c r="AK1938" s="3" t="s">
        <v>8652</v>
      </c>
      <c r="AL1938" s="3" t="s">
        <v>70</v>
      </c>
      <c r="AM1938" s="3" t="s">
        <v>120</v>
      </c>
      <c r="AN1938" s="3" t="s">
        <v>120</v>
      </c>
      <c r="AO1938" s="3" t="s">
        <v>106</v>
      </c>
      <c r="AP1938" s="3" t="s">
        <v>106</v>
      </c>
      <c r="AQ1938" s="23">
        <v>45422.322222222225</v>
      </c>
      <c r="AR1938" s="3"/>
      <c r="AS1938" s="23"/>
      <c r="AT1938" s="23"/>
      <c r="AU1938" s="3" t="s">
        <v>351</v>
      </c>
      <c r="AV1938" s="3" t="s">
        <v>616</v>
      </c>
      <c r="AW1938" s="3" t="s">
        <v>135</v>
      </c>
      <c r="AX1938" s="3">
        <v>4.4329000000000001</v>
      </c>
      <c r="AY1938" s="3">
        <v>-75.225999999999999</v>
      </c>
      <c r="AZ1938" s="8" t="str">
        <f>+CONCATENATE("Reportan apertura en el enlace ",Tabla4[[#This Row],[Enlace]]," en el ",Tabla4[[#This Row],[Distancia óptica]]," ocasionado por ",Tabla4[[#This Row],[Causa del daño]])</f>
        <v>Reportan apertura en el enlace Claret - Piedra Pintada en el Km 0 desde claret ocasionado por Vandalismo</v>
      </c>
      <c r="BA1938" s="8" t="str">
        <f>+CONCATENATE("Para dar solución al incidente ",Tabla4[[#This Row],[Solución]])</f>
        <v xml:space="preserve">Para dar solución al incidente Se realiza tendido de 100 mts de fibra de 36 Hilos y se realizaun empalme y s erehace el ODF del armario </v>
      </c>
      <c r="BB1938" s="3" t="str">
        <f>+_xlfn.CONCAT(Tabla4[[#This Row],[Causa Raiz]]," ",Tabla4[[#This Row],[Solución2]]," (",Tabla4[[#This Row],[Anillo]],"- Cabecera: ",Tabla4[[#This Row],[Cabecera]],"- Operador: ",Tabla4[[#This Row],[Operador]],")")</f>
        <v>Reportan apertura en el enlace Claret - Piedra Pintada en el Km 0 desde claret ocasionado por Vandalismo Para dar solución al incidente Se realiza tendido de 100 mts de fibra de 36 Hilos y se realizaun empalme y s erehace el ODF del armario  (Lineal- Cabecera: Piedra Pintada- Operador: Colombia Telecomunicaciones)</v>
      </c>
    </row>
    <row r="1939" spans="1:54" ht="142.5">
      <c r="A1939" s="38">
        <f t="shared" si="190"/>
        <v>1938</v>
      </c>
      <c r="B1939" s="3">
        <v>8579131</v>
      </c>
      <c r="C1939" s="3" t="s">
        <v>92</v>
      </c>
      <c r="D1939" s="23">
        <v>45419.913194444445</v>
      </c>
      <c r="E1939" s="23">
        <v>45419.914583333331</v>
      </c>
      <c r="F1939" s="1">
        <f t="shared" ca="1" si="195"/>
        <v>1.3888888861401938E-3</v>
      </c>
      <c r="G1939" s="3" t="s">
        <v>55</v>
      </c>
      <c r="H1939" s="41"/>
      <c r="I1939" s="40" t="s">
        <v>9022</v>
      </c>
      <c r="J1939" s="5" t="s">
        <v>167</v>
      </c>
      <c r="K1939" s="3" t="s">
        <v>168</v>
      </c>
      <c r="L1939" s="9" t="s">
        <v>58</v>
      </c>
      <c r="M1939" s="3" t="s">
        <v>373</v>
      </c>
      <c r="N1939" s="3" t="s">
        <v>670</v>
      </c>
      <c r="O1939" s="3" t="s">
        <v>671</v>
      </c>
      <c r="P1939" s="3" t="s">
        <v>325</v>
      </c>
      <c r="Q1939" s="4" t="s">
        <v>9023</v>
      </c>
      <c r="R1939" s="3" t="s">
        <v>1828</v>
      </c>
      <c r="S1939" s="3" t="s">
        <v>175</v>
      </c>
      <c r="T1939" s="9" t="s">
        <v>104</v>
      </c>
      <c r="U1939" s="3" t="s">
        <v>9024</v>
      </c>
      <c r="V1939" s="22" t="str">
        <f t="shared" si="194"/>
        <v>RTNFO; Hora de aviso: 21:55 07/05/2024; Solución: tarjeta de ZTE apagada en villavicencio; Hora de solución: 21:57 07/05/2024; Causa: Visita Fallida</v>
      </c>
      <c r="W1939" s="4" t="s">
        <v>9025</v>
      </c>
      <c r="X1939" s="3"/>
      <c r="Y1939" s="3"/>
      <c r="Z1939" s="3" t="s">
        <v>69</v>
      </c>
      <c r="AA1939" s="3" t="s">
        <v>71</v>
      </c>
      <c r="AB1939" s="3">
        <v>0</v>
      </c>
      <c r="AC1939" s="3" t="s">
        <v>71</v>
      </c>
      <c r="AD1939" s="6">
        <v>0</v>
      </c>
      <c r="AE1939" s="7"/>
      <c r="AF1939" s="7"/>
      <c r="AG1939" s="6">
        <f>Tabla4[[#This Row],[Tiempo Parada de Reloj]]+Tabla4[[#This Row],[Tiempo Autorizado por Telefonica (no Máximo)]]</f>
        <v>0</v>
      </c>
      <c r="AH1939" s="7">
        <f t="shared" ca="1" si="191"/>
        <v>1.3888888861401938E-3</v>
      </c>
      <c r="AI1939" s="8">
        <f t="shared" si="192"/>
        <v>0</v>
      </c>
      <c r="AJ1939" s="8">
        <f t="shared" ca="1" si="193"/>
        <v>3.3333333267364651E-2</v>
      </c>
      <c r="AK1939" s="3" t="s">
        <v>73</v>
      </c>
      <c r="AL1939" s="3" t="s">
        <v>70</v>
      </c>
      <c r="AM1939" s="3" t="s">
        <v>106</v>
      </c>
      <c r="AN1939" s="3" t="s">
        <v>120</v>
      </c>
      <c r="AO1939" s="3" t="s">
        <v>120</v>
      </c>
      <c r="AP1939" s="3" t="s">
        <v>120</v>
      </c>
      <c r="AQ1939" s="23">
        <v>45421.319444444445</v>
      </c>
      <c r="AR1939" s="3"/>
      <c r="AS1939" s="23"/>
      <c r="AT1939" s="23"/>
      <c r="AU1939" s="3" t="s">
        <v>168</v>
      </c>
      <c r="AV1939" s="3" t="s">
        <v>69</v>
      </c>
      <c r="AW1939" s="3" t="s">
        <v>69</v>
      </c>
      <c r="AX1939" s="3" t="s">
        <v>69</v>
      </c>
      <c r="AY1939" s="3" t="s">
        <v>69</v>
      </c>
      <c r="AZ1939" s="8" t="str">
        <f>+CONCATENATE("Reportan apertura en el enlace ",Tabla4[[#This Row],[Enlace]]," en el ",Tabla4[[#This Row],[Distancia óptica]]," ocasionado por ",Tabla4[[#This Row],[Causa del daño]])</f>
        <v>Reportan apertura en el enlace Pto Lleras - San José del Guaviare en el Km 0 ocasionado por Visita Fallida</v>
      </c>
      <c r="BA1939" s="8" t="str">
        <f>+CONCATENATE("Para dar solución al incidente ",Tabla4[[#This Row],[Solución]])</f>
        <v>Para dar solución al incidente tarjeta de ZTE apagada en villavicencio</v>
      </c>
      <c r="BB1939" s="3" t="str">
        <f>+_xlfn.CONCAT(Tabla4[[#This Row],[Causa Raiz]]," ",Tabla4[[#This Row],[Solución2]]," (",Tabla4[[#This Row],[Anillo]],"- Cabecera: ",Tabla4[[#This Row],[Cabecera]],"- Operador: ",Tabla4[[#This Row],[Operador]],")")</f>
        <v>Reportan apertura en el enlace Pto Lleras - San José del Guaviare en el Km 0 ocasionado por Visita Fallida Para dar solución al incidente tarjeta de ZTE apagada en villavicencio (NA- Cabecera: NA- Operador: Telmex - Claro)</v>
      </c>
    </row>
    <row r="1940" spans="1:54" ht="185.25">
      <c r="A1940" s="38">
        <f t="shared" si="190"/>
        <v>1939</v>
      </c>
      <c r="B1940" s="3">
        <v>8579955</v>
      </c>
      <c r="C1940" s="3" t="s">
        <v>92</v>
      </c>
      <c r="D1940" s="23">
        <v>45420.236111111109</v>
      </c>
      <c r="E1940" s="23">
        <v>45420.361111111109</v>
      </c>
      <c r="F1940" s="1">
        <f t="shared" ref="F1940:F1951" ca="1" si="196">IF(ISBLANK(E1940),IF(ISBLANK(D1940),0,NOW()-D1940),E1940-D1940)</f>
        <v>0.125</v>
      </c>
      <c r="G1940" s="3" t="s">
        <v>55</v>
      </c>
      <c r="H1940" s="41"/>
      <c r="I1940" s="40"/>
      <c r="J1940" s="5" t="s">
        <v>56</v>
      </c>
      <c r="K1940" s="3" t="s">
        <v>108</v>
      </c>
      <c r="L1940" s="9" t="s">
        <v>58</v>
      </c>
      <c r="M1940" s="3" t="s">
        <v>431</v>
      </c>
      <c r="N1940" s="3" t="s">
        <v>1695</v>
      </c>
      <c r="O1940" s="3" t="s">
        <v>3105</v>
      </c>
      <c r="P1940" s="3" t="s">
        <v>9026</v>
      </c>
      <c r="Q1940" s="4" t="s">
        <v>9027</v>
      </c>
      <c r="R1940" s="3" t="s">
        <v>327</v>
      </c>
      <c r="S1940" s="3" t="s">
        <v>115</v>
      </c>
      <c r="T1940" s="9" t="s">
        <v>146</v>
      </c>
      <c r="U1940" s="3" t="s">
        <v>9028</v>
      </c>
      <c r="V1940" s="22" t="str">
        <f t="shared" si="194"/>
        <v>RTNFO; Hora de aviso: 5:40 08/05/2024; Solución: Se realiza migracion entre Villanueva y un empalme; Hora de solución: 8:40 08/05/2024; Causa: Falla en la Red FiOp</v>
      </c>
      <c r="W1940" s="4" t="s">
        <v>118</v>
      </c>
      <c r="X1940" s="3"/>
      <c r="Y1940" s="3"/>
      <c r="Z1940" s="3" t="s">
        <v>69</v>
      </c>
      <c r="AA1940" s="3" t="s">
        <v>71</v>
      </c>
      <c r="AB1940" s="3">
        <v>0</v>
      </c>
      <c r="AC1940" s="3" t="s">
        <v>70</v>
      </c>
      <c r="AD1940" s="6">
        <v>0</v>
      </c>
      <c r="AE1940" s="7"/>
      <c r="AF1940" s="7"/>
      <c r="AG1940" s="6">
        <f>Tabla4[[#This Row],[Tiempo Parada de Reloj]]+Tabla4[[#This Row],[Tiempo Autorizado por Telefonica (no Máximo)]]</f>
        <v>0</v>
      </c>
      <c r="AH1940" s="7">
        <f t="shared" ca="1" si="191"/>
        <v>0.125</v>
      </c>
      <c r="AI1940" s="8">
        <f t="shared" si="192"/>
        <v>0</v>
      </c>
      <c r="AJ1940" s="8">
        <f t="shared" ca="1" si="193"/>
        <v>3</v>
      </c>
      <c r="AK1940" s="3" t="s">
        <v>120</v>
      </c>
      <c r="AL1940" s="3" t="s">
        <v>70</v>
      </c>
      <c r="AM1940" s="3" t="s">
        <v>98</v>
      </c>
      <c r="AN1940" s="3" t="s">
        <v>98</v>
      </c>
      <c r="AO1940" s="3" t="s">
        <v>120</v>
      </c>
      <c r="AP1940" s="3" t="s">
        <v>106</v>
      </c>
      <c r="AQ1940" s="23">
        <v>45421.330555555556</v>
      </c>
      <c r="AR1940" s="3"/>
      <c r="AS1940" s="23"/>
      <c r="AT1940" s="23"/>
      <c r="AU1940" s="3" t="s">
        <v>436</v>
      </c>
      <c r="AV1940" s="3" t="s">
        <v>2015</v>
      </c>
      <c r="AW1940" s="3" t="s">
        <v>76</v>
      </c>
      <c r="AX1940" s="3">
        <v>10.563637</v>
      </c>
      <c r="AY1940" s="3">
        <v>-73.046423000000004</v>
      </c>
      <c r="AZ1940" s="8" t="str">
        <f>+CONCATENATE("Reportan apertura en el enlace ",Tabla4[[#This Row],[Enlace]]," en el ",Tabla4[[#This Row],[Distancia óptica]]," ocasionado por ",Tabla4[[#This Row],[Causa del daño]])</f>
        <v>Reportan apertura en el enlace Valledupar - Villanueva en el Km 7,8 desde Villanueva ocasionado por Falla en la Red FiOp</v>
      </c>
      <c r="BA1940" s="8" t="str">
        <f>+CONCATENATE("Para dar solución al incidente ",Tabla4[[#This Row],[Solución]])</f>
        <v>Para dar solución al incidente Se realiza migracion entre Villanueva y un empalme</v>
      </c>
      <c r="BB1940" s="3" t="str">
        <f>+_xlfn.CONCAT(Tabla4[[#This Row],[Causa Raiz]]," ",Tabla4[[#This Row],[Solución2]]," (",Tabla4[[#This Row],[Anillo]],"- Cabecera: ",Tabla4[[#This Row],[Cabecera]],"- Operador: ",Tabla4[[#This Row],[Operador]],")")</f>
        <v>Reportan apertura en el enlace Valledupar - Villanueva en el Km 7,8 desde Villanueva ocasionado por Falla en la Red FiOp Para dar solución al incidente Se realiza migracion entre Villanueva y un empalme (Troncal- Cabecera: Villanueva- Operador: Colombia Telecomunicaciones)</v>
      </c>
    </row>
    <row r="1941" spans="1:54" ht="199.5">
      <c r="A1941" s="38">
        <f t="shared" si="190"/>
        <v>1940</v>
      </c>
      <c r="B1941" s="3">
        <v>8579965</v>
      </c>
      <c r="C1941" s="3" t="s">
        <v>92</v>
      </c>
      <c r="D1941" s="23">
        <v>45420.236111111109</v>
      </c>
      <c r="E1941" s="23">
        <v>45420.569444444445</v>
      </c>
      <c r="F1941" s="1">
        <f t="shared" ca="1" si="196"/>
        <v>0.33333333333575865</v>
      </c>
      <c r="G1941" s="3" t="s">
        <v>55</v>
      </c>
      <c r="H1941" s="41"/>
      <c r="I1941" s="40"/>
      <c r="J1941" s="5" t="s">
        <v>56</v>
      </c>
      <c r="K1941" s="3" t="s">
        <v>203</v>
      </c>
      <c r="L1941" s="9" t="s">
        <v>58</v>
      </c>
      <c r="M1941" s="3" t="s">
        <v>204</v>
      </c>
      <c r="N1941" s="3" t="s">
        <v>2622</v>
      </c>
      <c r="O1941" s="3" t="s">
        <v>4693</v>
      </c>
      <c r="P1941" s="3" t="s">
        <v>9029</v>
      </c>
      <c r="Q1941" s="4" t="s">
        <v>9030</v>
      </c>
      <c r="R1941" s="3" t="s">
        <v>1515</v>
      </c>
      <c r="S1941" s="3" t="s">
        <v>221</v>
      </c>
      <c r="T1941" s="9" t="s">
        <v>513</v>
      </c>
      <c r="U1941" s="3" t="s">
        <v>8083</v>
      </c>
      <c r="V1941" s="22" t="str">
        <f t="shared" si="194"/>
        <v>RTNFO; Hora de aviso: 5:40 08/05/2024; Solución: Se recupera 50 m de reserva y se instala una caja de empalme de 48 hilos.; Hora de solución: 13:40 08/05/2024; Causa: Desastre Natural</v>
      </c>
      <c r="W1941" s="4" t="s">
        <v>213</v>
      </c>
      <c r="X1941" s="3"/>
      <c r="Y1941" s="3"/>
      <c r="Z1941" s="3" t="s">
        <v>69</v>
      </c>
      <c r="AA1941" s="3" t="s">
        <v>71</v>
      </c>
      <c r="AB1941" s="3">
        <v>0</v>
      </c>
      <c r="AC1941" s="3" t="s">
        <v>71</v>
      </c>
      <c r="AD1941" s="6">
        <v>0</v>
      </c>
      <c r="AE1941" s="7"/>
      <c r="AF1941" s="7"/>
      <c r="AG1941" s="6">
        <f>Tabla4[[#This Row],[Tiempo Parada de Reloj]]+Tabla4[[#This Row],[Tiempo Autorizado por Telefonica (no Máximo)]]</f>
        <v>0</v>
      </c>
      <c r="AH1941" s="7">
        <f t="shared" ca="1" si="191"/>
        <v>0.33333333333575865</v>
      </c>
      <c r="AI1941" s="8">
        <f t="shared" si="192"/>
        <v>0</v>
      </c>
      <c r="AJ1941" s="8">
        <f t="shared" ca="1" si="193"/>
        <v>8.0000000000582077</v>
      </c>
      <c r="AK1941" s="3" t="s">
        <v>120</v>
      </c>
      <c r="AL1941" s="3" t="s">
        <v>70</v>
      </c>
      <c r="AM1941" s="3" t="s">
        <v>98</v>
      </c>
      <c r="AN1941" s="3" t="s">
        <v>72</v>
      </c>
      <c r="AO1941" s="3" t="s">
        <v>120</v>
      </c>
      <c r="AP1941" s="3" t="s">
        <v>120</v>
      </c>
      <c r="AQ1941" s="23">
        <v>45423.827777777777</v>
      </c>
      <c r="AR1941" s="3"/>
      <c r="AS1941" s="23"/>
      <c r="AT1941" s="23"/>
      <c r="AU1941" s="3" t="s">
        <v>501</v>
      </c>
      <c r="AV1941" s="3" t="s">
        <v>9031</v>
      </c>
      <c r="AW1941" s="3" t="s">
        <v>76</v>
      </c>
      <c r="AX1941" s="3">
        <v>6.0196610000000002</v>
      </c>
      <c r="AY1941" s="3">
        <v>-73.542204999999996</v>
      </c>
      <c r="AZ1941" s="8" t="str">
        <f>+CONCATENATE("Reportan apertura en el enlace ",Tabla4[[#This Row],[Enlace]]," en el ",Tabla4[[#This Row],[Distancia óptica]]," ocasionado por ",Tabla4[[#This Row],[Causa del daño]])</f>
        <v>Reportan apertura en el enlace Barbosa - Socorro en el Km 87,1 desde Socorro ocasionado por Desastre Natural</v>
      </c>
      <c r="BA1941" s="8" t="str">
        <f>+CONCATENATE("Para dar solución al incidente ",Tabla4[[#This Row],[Solución]])</f>
        <v>Para dar solución al incidente Se recupera 50 m de reserva y se instala una caja de empalme de 48 hilos.</v>
      </c>
      <c r="BB1941" s="3" t="str">
        <f>+_xlfn.CONCAT(Tabla4[[#This Row],[Causa Raiz]]," ",Tabla4[[#This Row],[Solución2]]," (",Tabla4[[#This Row],[Anillo]],"- Cabecera: ",Tabla4[[#This Row],[Cabecera]],"- Operador: ",Tabla4[[#This Row],[Operador]],")")</f>
        <v>Reportan apertura en el enlace Barbosa - Socorro en el Km 87,1 desde Socorro ocasionado por Desastre Natural Para dar solución al incidente Se recupera 50 m de reserva y se instala una caja de empalme de 48 hilos. (Troncal- Cabecera: Barbosa- Operador: Colombia Telecomunicaciones)</v>
      </c>
    </row>
    <row r="1942" spans="1:54" ht="199.5">
      <c r="A1942" s="38">
        <f t="shared" si="190"/>
        <v>1941</v>
      </c>
      <c r="B1942" s="3">
        <v>8580076</v>
      </c>
      <c r="C1942" s="3" t="s">
        <v>54</v>
      </c>
      <c r="D1942" s="23">
        <v>45420.277777777781</v>
      </c>
      <c r="E1942" s="23">
        <v>45420.5</v>
      </c>
      <c r="F1942" s="1">
        <f t="shared" ca="1" si="196"/>
        <v>0.22222222221898846</v>
      </c>
      <c r="G1942" s="3" t="s">
        <v>55</v>
      </c>
      <c r="H1942" s="41"/>
      <c r="I1942" s="40"/>
      <c r="J1942" s="5" t="s">
        <v>56</v>
      </c>
      <c r="K1942" s="3" t="s">
        <v>77</v>
      </c>
      <c r="L1942" s="9" t="s">
        <v>58</v>
      </c>
      <c r="M1942" s="3" t="s">
        <v>283</v>
      </c>
      <c r="N1942" s="3" t="s">
        <v>284</v>
      </c>
      <c r="O1942" s="3" t="s">
        <v>9032</v>
      </c>
      <c r="P1942" s="3" t="s">
        <v>9033</v>
      </c>
      <c r="Q1942" s="4" t="s">
        <v>9034</v>
      </c>
      <c r="R1942" s="3" t="s">
        <v>400</v>
      </c>
      <c r="S1942" s="3" t="s">
        <v>249</v>
      </c>
      <c r="T1942" s="9" t="s">
        <v>66</v>
      </c>
      <c r="U1942" s="3" t="s">
        <v>4499</v>
      </c>
      <c r="V1942" s="22" t="str">
        <f t="shared" si="194"/>
        <v>RLFO; Hora de aviso: 6:40 08/05/2024; Solución: Se recupero 20 mts de reserva y se hace un empalme de 48 hilos; Hora de solución: 12:00 08/05/2024; Causa: Vandalismo</v>
      </c>
      <c r="W1942" s="4" t="s">
        <v>160</v>
      </c>
      <c r="X1942" s="3"/>
      <c r="Y1942" s="3"/>
      <c r="Z1942" s="3" t="s">
        <v>69</v>
      </c>
      <c r="AA1942" s="3" t="s">
        <v>71</v>
      </c>
      <c r="AB1942" s="3">
        <v>0</v>
      </c>
      <c r="AC1942" s="3" t="s">
        <v>71</v>
      </c>
      <c r="AD1942" s="6">
        <v>5.8333333333333334E-2</v>
      </c>
      <c r="AE1942" s="7"/>
      <c r="AF1942" s="7"/>
      <c r="AG1942" s="6">
        <f>Tabla4[[#This Row],[Tiempo Parada de Reloj]]+Tabla4[[#This Row],[Tiempo Autorizado por Telefonica (no Máximo)]]</f>
        <v>5.8333333333333334E-2</v>
      </c>
      <c r="AH1942" s="7">
        <f t="shared" ca="1" si="191"/>
        <v>0.16388888888565512</v>
      </c>
      <c r="AI1942" s="8">
        <f t="shared" si="192"/>
        <v>1.4</v>
      </c>
      <c r="AJ1942" s="8">
        <f t="shared" ca="1" si="193"/>
        <v>3.9333333332557228</v>
      </c>
      <c r="AK1942" s="3" t="s">
        <v>98</v>
      </c>
      <c r="AL1942" s="3" t="s">
        <v>71</v>
      </c>
      <c r="AM1942" s="3" t="s">
        <v>69</v>
      </c>
      <c r="AN1942" s="3" t="s">
        <v>98</v>
      </c>
      <c r="AO1942" s="3" t="s">
        <v>120</v>
      </c>
      <c r="AP1942" s="3" t="s">
        <v>120</v>
      </c>
      <c r="AQ1942" s="23">
        <v>45422.363888888889</v>
      </c>
      <c r="AR1942" s="3"/>
      <c r="AS1942" s="23"/>
      <c r="AT1942" s="23"/>
      <c r="AU1942" s="3" t="s">
        <v>662</v>
      </c>
      <c r="AV1942" s="3" t="s">
        <v>9035</v>
      </c>
      <c r="AW1942" s="3" t="s">
        <v>135</v>
      </c>
      <c r="AX1942" s="3">
        <v>4.54</v>
      </c>
      <c r="AY1942" s="3">
        <v>-75.667100000000005</v>
      </c>
      <c r="AZ1942" s="8" t="str">
        <f>+CONCATENATE("Reportan apertura en el enlace ",Tabla4[[#This Row],[Enlace]]," en el ",Tabla4[[#This Row],[Distancia óptica]]," ocasionado por ",Tabla4[[#This Row],[Causa del daño]])</f>
        <v>Reportan apertura en el enlace Armenia Centro - La Suiza en el Km 1,5 desde Armneia Centro ocasionado por Vandalismo</v>
      </c>
      <c r="BA1942" s="8" t="str">
        <f>+CONCATENATE("Para dar solución al incidente ",Tabla4[[#This Row],[Solución]])</f>
        <v>Para dar solución al incidente Se recupero 20 mts de reserva y se hace un empalme de 48 hilos</v>
      </c>
      <c r="BB1942" s="3" t="str">
        <f>+_xlfn.CONCAT(Tabla4[[#This Row],[Causa Raiz]]," ",Tabla4[[#This Row],[Solución2]]," (",Tabla4[[#This Row],[Anillo]],"- Cabecera: ",Tabla4[[#This Row],[Cabecera]],"- Operador: ",Tabla4[[#This Row],[Operador]],")")</f>
        <v>Reportan apertura en el enlace Armenia Centro - La Suiza en el Km 1,5 desde Armneia Centro ocasionado por Vandalismo Para dar solución al incidente Se recupero 20 mts de reserva y se hace un empalme de 48 hilos (Lineal- Cabecera: Armenia Centro- Operador: Colombia Telecomunicaciones)</v>
      </c>
    </row>
    <row r="1943" spans="1:54" ht="185.25">
      <c r="A1943" s="38">
        <f t="shared" si="190"/>
        <v>1942</v>
      </c>
      <c r="B1943" s="3">
        <v>8580107</v>
      </c>
      <c r="C1943" s="3" t="s">
        <v>92</v>
      </c>
      <c r="D1943" s="23">
        <v>45420.291666666664</v>
      </c>
      <c r="E1943" s="23">
        <v>45420.493055555555</v>
      </c>
      <c r="F1943" s="1">
        <f t="shared" ca="1" si="196"/>
        <v>0.20138888889050577</v>
      </c>
      <c r="G1943" s="3" t="s">
        <v>55</v>
      </c>
      <c r="H1943" s="41"/>
      <c r="I1943" s="40"/>
      <c r="J1943" s="5" t="s">
        <v>56</v>
      </c>
      <c r="K1943" s="3" t="s">
        <v>77</v>
      </c>
      <c r="L1943" s="9" t="s">
        <v>58</v>
      </c>
      <c r="M1943" s="3" t="s">
        <v>656</v>
      </c>
      <c r="N1943" s="3" t="s">
        <v>657</v>
      </c>
      <c r="O1943" s="3" t="s">
        <v>829</v>
      </c>
      <c r="P1943" s="3" t="s">
        <v>9036</v>
      </c>
      <c r="Q1943" s="4" t="s">
        <v>9037</v>
      </c>
      <c r="R1943" s="3" t="s">
        <v>400</v>
      </c>
      <c r="S1943" s="3" t="s">
        <v>249</v>
      </c>
      <c r="T1943" s="9" t="s">
        <v>116</v>
      </c>
      <c r="U1943" s="3" t="s">
        <v>9038</v>
      </c>
      <c r="V1943" s="22" t="str">
        <f t="shared" si="194"/>
        <v>RTNFO; Hora de aviso: 7:00 08/05/2024; Solución: Se recupero 50 mts de reserva y se hace un empalme de 36 hilos; Hora de solución: 11:50 08/05/2024; Causa: Hurto</v>
      </c>
      <c r="W1943" s="4" t="s">
        <v>160</v>
      </c>
      <c r="X1943" s="3"/>
      <c r="Y1943" s="3"/>
      <c r="Z1943" s="3" t="s">
        <v>69</v>
      </c>
      <c r="AA1943" s="3" t="s">
        <v>70</v>
      </c>
      <c r="AB1943" s="3" t="s">
        <v>9039</v>
      </c>
      <c r="AC1943" s="3" t="s">
        <v>71</v>
      </c>
      <c r="AD1943" s="6">
        <v>3.4722222222222224E-2</v>
      </c>
      <c r="AE1943" s="7"/>
      <c r="AF1943" s="7"/>
      <c r="AG1943" s="6">
        <f>Tabla4[[#This Row],[Tiempo Parada de Reloj]]+Tabla4[[#This Row],[Tiempo Autorizado por Telefonica (no Máximo)]]</f>
        <v>3.4722222222222224E-2</v>
      </c>
      <c r="AH1943" s="7">
        <f t="shared" ca="1" si="191"/>
        <v>0.16666666666828356</v>
      </c>
      <c r="AI1943" s="8">
        <f t="shared" si="192"/>
        <v>0.83333333333333337</v>
      </c>
      <c r="AJ1943" s="8">
        <f t="shared" ca="1" si="193"/>
        <v>4.0000000000388054</v>
      </c>
      <c r="AK1943" s="3" t="s">
        <v>98</v>
      </c>
      <c r="AL1943" s="3" t="s">
        <v>71</v>
      </c>
      <c r="AM1943" s="3" t="s">
        <v>69</v>
      </c>
      <c r="AN1943" s="3" t="s">
        <v>98</v>
      </c>
      <c r="AO1943" s="3" t="s">
        <v>120</v>
      </c>
      <c r="AP1943" s="3" t="s">
        <v>120</v>
      </c>
      <c r="AQ1943" s="23">
        <v>45421.46597222222</v>
      </c>
      <c r="AR1943" s="3"/>
      <c r="AS1943" s="23"/>
      <c r="AT1943" s="23"/>
      <c r="AU1943" s="3" t="s">
        <v>662</v>
      </c>
      <c r="AV1943" s="3" t="s">
        <v>663</v>
      </c>
      <c r="AW1943" s="3" t="s">
        <v>76</v>
      </c>
      <c r="AX1943" s="3">
        <v>5.0185399999999998</v>
      </c>
      <c r="AY1943" s="3">
        <v>-75.538020000000003</v>
      </c>
      <c r="AZ1943" s="8" t="str">
        <f>+CONCATENATE("Reportan apertura en el enlace ",Tabla4[[#This Row],[Enlace]]," en el ",Tabla4[[#This Row],[Distancia óptica]]," ocasionado por ",Tabla4[[#This Row],[Causa del daño]])</f>
        <v>Reportan apertura en el enlace Manizales - Pereira en el Km 8,5 desde Manizales ocasionado por Hurto</v>
      </c>
      <c r="BA1943" s="8" t="str">
        <f>+CONCATENATE("Para dar solución al incidente ",Tabla4[[#This Row],[Solución]])</f>
        <v>Para dar solución al incidente Se recupero 50 mts de reserva y se hace un empalme de 36 hilos</v>
      </c>
      <c r="BB1943" s="3" t="str">
        <f>+_xlfn.CONCAT(Tabla4[[#This Row],[Causa Raiz]]," ",Tabla4[[#This Row],[Solución2]]," (",Tabla4[[#This Row],[Anillo]],"- Cabecera: ",Tabla4[[#This Row],[Cabecera]],"- Operador: ",Tabla4[[#This Row],[Operador]],")")</f>
        <v>Reportan apertura en el enlace Manizales - Pereira en el Km 8,5 desde Manizales ocasionado por Hurto Para dar solución al incidente Se recupero 50 mts de reserva y se hace un empalme de 36 hilos (Troncal- Cabecera: Manizales- Operador: Colombia Telecomunicaciones)</v>
      </c>
    </row>
    <row r="1944" spans="1:54" ht="199.5">
      <c r="A1944" s="38">
        <f t="shared" si="190"/>
        <v>1943</v>
      </c>
      <c r="B1944" s="3">
        <v>8580346</v>
      </c>
      <c r="C1944" s="3" t="s">
        <v>54</v>
      </c>
      <c r="D1944" s="23">
        <v>45420.319444444445</v>
      </c>
      <c r="E1944" s="23">
        <v>45421.583333333336</v>
      </c>
      <c r="F1944" s="1">
        <f t="shared" ca="1" si="196"/>
        <v>1.2638888888905058</v>
      </c>
      <c r="G1944" s="3" t="s">
        <v>55</v>
      </c>
      <c r="H1944" s="41"/>
      <c r="I1944" s="40"/>
      <c r="J1944" s="5" t="s">
        <v>56</v>
      </c>
      <c r="K1944" s="3" t="s">
        <v>77</v>
      </c>
      <c r="L1944" s="9" t="s">
        <v>78</v>
      </c>
      <c r="M1944" s="3" t="s">
        <v>373</v>
      </c>
      <c r="N1944" s="3" t="s">
        <v>374</v>
      </c>
      <c r="O1944" s="3" t="s">
        <v>8797</v>
      </c>
      <c r="P1944" s="3" t="s">
        <v>9040</v>
      </c>
      <c r="Q1944" s="4" t="s">
        <v>9041</v>
      </c>
      <c r="R1944" s="3" t="s">
        <v>346</v>
      </c>
      <c r="S1944" s="3" t="s">
        <v>249</v>
      </c>
      <c r="T1944" s="9" t="s">
        <v>66</v>
      </c>
      <c r="U1944" s="3" t="s">
        <v>9042</v>
      </c>
      <c r="V1944" s="22" t="str">
        <f t="shared" si="194"/>
        <v>RLFO; Hora de aviso: 7:40 08/05/2024; Solución: Se realiza tendido de 150 m de fo 144 hilos y se instala dos cajas de empalmes de 144 hilos.; Hora de solución: 14:00 09/05/2024; Causa: Vandalismo</v>
      </c>
      <c r="W1944" s="4" t="s">
        <v>160</v>
      </c>
      <c r="X1944" s="3"/>
      <c r="Y1944" s="3"/>
      <c r="Z1944" s="3" t="s">
        <v>69</v>
      </c>
      <c r="AA1944" s="3" t="s">
        <v>71</v>
      </c>
      <c r="AB1944" s="3">
        <v>0</v>
      </c>
      <c r="AC1944" s="3" t="s">
        <v>71</v>
      </c>
      <c r="AD1944" s="6">
        <v>0.35416666666666669</v>
      </c>
      <c r="AE1944" s="7"/>
      <c r="AF1944" s="7"/>
      <c r="AG1944" s="6">
        <f>Tabla4[[#This Row],[Tiempo Parada de Reloj]]+Tabla4[[#This Row],[Tiempo Autorizado por Telefonica (no Máximo)]]</f>
        <v>0.35416666666666669</v>
      </c>
      <c r="AH1944" s="7">
        <f t="shared" ca="1" si="191"/>
        <v>0.90972222222383903</v>
      </c>
      <c r="AI1944" s="8">
        <f t="shared" si="192"/>
        <v>8.5</v>
      </c>
      <c r="AJ1944" s="8">
        <f t="shared" ca="1" si="193"/>
        <v>21.833333333372138</v>
      </c>
      <c r="AK1944" s="3" t="s">
        <v>98</v>
      </c>
      <c r="AL1944" s="3" t="s">
        <v>70</v>
      </c>
      <c r="AM1944" s="3" t="s">
        <v>106</v>
      </c>
      <c r="AN1944" s="3" t="s">
        <v>73</v>
      </c>
      <c r="AO1944" s="3" t="s">
        <v>120</v>
      </c>
      <c r="AP1944" s="3" t="s">
        <v>120</v>
      </c>
      <c r="AQ1944" s="23">
        <v>45425.869444444441</v>
      </c>
      <c r="AR1944" s="3"/>
      <c r="AS1944" s="23"/>
      <c r="AT1944" s="23"/>
      <c r="AU1944" s="3" t="s">
        <v>1266</v>
      </c>
      <c r="AV1944" s="3" t="s">
        <v>1592</v>
      </c>
      <c r="AW1944" s="3" t="s">
        <v>135</v>
      </c>
      <c r="AX1944" s="3">
        <v>4.1489979999999997</v>
      </c>
      <c r="AY1944" s="3">
        <v>-73.632906000000006</v>
      </c>
      <c r="AZ1944" s="8" t="str">
        <f>+CONCATENATE("Reportan apertura en el enlace ",Tabla4[[#This Row],[Enlace]]," en el ",Tabla4[[#This Row],[Distancia óptica]]," ocasionado por ",Tabla4[[#This Row],[Causa del daño]])</f>
        <v>Reportan apertura en el enlace Ceiba - Centro en el Km 4,2 desde Esperanza ocasionado por Vandalismo</v>
      </c>
      <c r="BA1944" s="8" t="str">
        <f>+CONCATENATE("Para dar solución al incidente ",Tabla4[[#This Row],[Solución]])</f>
        <v>Para dar solución al incidente Se realiza tendido de 150 m de fo 144 hilos y se instala dos cajas de empalmes de 144 hilos.</v>
      </c>
      <c r="BB1944" s="3" t="str">
        <f>+_xlfn.CONCAT(Tabla4[[#This Row],[Causa Raiz]]," ",Tabla4[[#This Row],[Solución2]]," (",Tabla4[[#This Row],[Anillo]],"- Cabecera: ",Tabla4[[#This Row],[Cabecera]],"- Operador: ",Tabla4[[#This Row],[Operador]],")")</f>
        <v>Reportan apertura en el enlace Ceiba - Centro en el Km 4,2 desde Esperanza ocasionado por Vandalismo Para dar solución al incidente Se realiza tendido de 150 m de fo 144 hilos y se instala dos cajas de empalmes de 144 hilos. (Lineal- Cabecera: Esperanza- Operador: Colombia Telecomunicaciones)</v>
      </c>
    </row>
    <row r="1945" spans="1:54" ht="156.75">
      <c r="A1945" s="38">
        <f t="shared" si="190"/>
        <v>1944</v>
      </c>
      <c r="B1945" s="3">
        <v>8580517</v>
      </c>
      <c r="C1945" s="3" t="s">
        <v>92</v>
      </c>
      <c r="D1945" s="23">
        <v>45420.375</v>
      </c>
      <c r="E1945" s="23">
        <v>45420.376388888886</v>
      </c>
      <c r="F1945" s="1">
        <f t="shared" ca="1" si="196"/>
        <v>1.3888888861401938E-3</v>
      </c>
      <c r="G1945" s="3" t="s">
        <v>55</v>
      </c>
      <c r="H1945" s="41"/>
      <c r="I1945" s="40" t="s">
        <v>9043</v>
      </c>
      <c r="J1945" s="5" t="s">
        <v>167</v>
      </c>
      <c r="K1945" s="3" t="s">
        <v>168</v>
      </c>
      <c r="L1945" s="9" t="s">
        <v>58</v>
      </c>
      <c r="M1945" s="3" t="s">
        <v>1429</v>
      </c>
      <c r="N1945" s="3" t="s">
        <v>4917</v>
      </c>
      <c r="O1945" s="3" t="s">
        <v>1431</v>
      </c>
      <c r="P1945" s="3" t="s">
        <v>9044</v>
      </c>
      <c r="Q1945" s="4" t="s">
        <v>9045</v>
      </c>
      <c r="R1945" s="3" t="s">
        <v>1555</v>
      </c>
      <c r="S1945" s="3" t="s">
        <v>175</v>
      </c>
      <c r="T1945" s="9" t="s">
        <v>104</v>
      </c>
      <c r="U1945" s="3" t="s">
        <v>9046</v>
      </c>
      <c r="V1945" s="22" t="str">
        <f t="shared" si="194"/>
        <v>RTNFO; Hora de aviso: 9:00 08/05/2024; Solución: Se realiza cambio de pacht cord en nodo Tunja Muiscas; Hora de solución: 9:02 08/05/2024; Causa: Visita Fallida</v>
      </c>
      <c r="W1945" s="4" t="s">
        <v>9025</v>
      </c>
      <c r="X1945" s="3"/>
      <c r="Y1945" s="3"/>
      <c r="Z1945" s="3" t="s">
        <v>69</v>
      </c>
      <c r="AA1945" s="3" t="s">
        <v>71</v>
      </c>
      <c r="AB1945" s="3">
        <v>0</v>
      </c>
      <c r="AC1945" s="3" t="s">
        <v>71</v>
      </c>
      <c r="AD1945" s="6">
        <v>0</v>
      </c>
      <c r="AE1945" s="7"/>
      <c r="AF1945" s="7"/>
      <c r="AG1945" s="6">
        <f>Tabla4[[#This Row],[Tiempo Parada de Reloj]]+Tabla4[[#This Row],[Tiempo Autorizado por Telefonica (no Máximo)]]</f>
        <v>0</v>
      </c>
      <c r="AH1945" s="7">
        <f t="shared" ca="1" si="191"/>
        <v>1.3888888861401938E-3</v>
      </c>
      <c r="AI1945" s="8">
        <f t="shared" si="192"/>
        <v>0</v>
      </c>
      <c r="AJ1945" s="8">
        <f t="shared" ca="1" si="193"/>
        <v>3.3333333267364651E-2</v>
      </c>
      <c r="AK1945" s="3" t="s">
        <v>1349</v>
      </c>
      <c r="AL1945" s="3" t="s">
        <v>70</v>
      </c>
      <c r="AM1945" s="3" t="s">
        <v>106</v>
      </c>
      <c r="AN1945" s="3" t="s">
        <v>72</v>
      </c>
      <c r="AO1945" s="3" t="s">
        <v>72</v>
      </c>
      <c r="AP1945" s="3" t="s">
        <v>72</v>
      </c>
      <c r="AQ1945" s="23">
        <v>45420.376388888886</v>
      </c>
      <c r="AR1945" s="3"/>
      <c r="AS1945" s="23"/>
      <c r="AT1945" s="23"/>
      <c r="AU1945" s="3" t="s">
        <v>168</v>
      </c>
      <c r="AV1945" s="3" t="s">
        <v>69</v>
      </c>
      <c r="AW1945" s="3" t="s">
        <v>69</v>
      </c>
      <c r="AX1945" s="3" t="s">
        <v>69</v>
      </c>
      <c r="AY1945" s="3" t="s">
        <v>69</v>
      </c>
      <c r="AZ1945" s="8" t="str">
        <f>+CONCATENATE("Reportan apertura en el enlace ",Tabla4[[#This Row],[Enlace]]," en el ",Tabla4[[#This Row],[Distancia óptica]]," ocasionado por ",Tabla4[[#This Row],[Causa del daño]])</f>
        <v>Reportan apertura en el enlace Tunja - Sogamoso en el km 0 desdef Tunja Muiscas ocasionado por Visita Fallida</v>
      </c>
      <c r="BA1945" s="8" t="str">
        <f>+CONCATENATE("Para dar solución al incidente ",Tabla4[[#This Row],[Solución]])</f>
        <v>Para dar solución al incidente Se realiza cambio de pacht cord en nodo Tunja Muiscas</v>
      </c>
      <c r="BB1945" s="3" t="str">
        <f>+_xlfn.CONCAT(Tabla4[[#This Row],[Causa Raiz]]," ",Tabla4[[#This Row],[Solución2]]," (",Tabla4[[#This Row],[Anillo]],"- Cabecera: ",Tabla4[[#This Row],[Cabecera]],"- Operador: ",Tabla4[[#This Row],[Operador]],")")</f>
        <v>Reportan apertura en el enlace Tunja - Sogamoso en el km 0 desdef Tunja Muiscas ocasionado por Visita Fallida Para dar solución al incidente Se realiza cambio de pacht cord en nodo Tunja Muiscas (NA- Cabecera: NA- Operador: Telmex - Claro)</v>
      </c>
    </row>
    <row r="1946" spans="1:54" ht="199.5">
      <c r="A1946" s="38">
        <f t="shared" si="190"/>
        <v>1945</v>
      </c>
      <c r="B1946" s="3">
        <v>8580912</v>
      </c>
      <c r="C1946" s="3" t="s">
        <v>163</v>
      </c>
      <c r="D1946" s="23">
        <v>45420.472222222219</v>
      </c>
      <c r="E1946" s="23">
        <v>45420.53125</v>
      </c>
      <c r="F1946" s="1">
        <f t="shared" ca="1" si="196"/>
        <v>5.9027777781011537E-2</v>
      </c>
      <c r="G1946" s="3" t="s">
        <v>55</v>
      </c>
      <c r="H1946" s="41"/>
      <c r="I1946" s="40"/>
      <c r="J1946" s="5" t="s">
        <v>56</v>
      </c>
      <c r="K1946" s="3" t="s">
        <v>340</v>
      </c>
      <c r="L1946" s="9" t="s">
        <v>78</v>
      </c>
      <c r="M1946" s="3" t="s">
        <v>341</v>
      </c>
      <c r="N1946" s="3" t="s">
        <v>342</v>
      </c>
      <c r="O1946" s="3" t="s">
        <v>9047</v>
      </c>
      <c r="P1946" s="3" t="s">
        <v>9048</v>
      </c>
      <c r="Q1946" s="4" t="s">
        <v>9049</v>
      </c>
      <c r="R1946" s="3" t="s">
        <v>1828</v>
      </c>
      <c r="S1946" s="3" t="s">
        <v>347</v>
      </c>
      <c r="T1946" s="9" t="s">
        <v>66</v>
      </c>
      <c r="U1946" s="3" t="s">
        <v>9050</v>
      </c>
      <c r="V1946" s="22" t="str">
        <f t="shared" si="194"/>
        <v>RDFO; Hora de aviso: 11:20 08/05/2024; Solución: Recuperacion de 20 mts de reserva y se rehace empalme de 144 hilos; Hora de solución: 12:45 08/05/2024; Causa: Vandalismo</v>
      </c>
      <c r="W1946" s="4" t="s">
        <v>349</v>
      </c>
      <c r="X1946" s="3"/>
      <c r="Y1946" s="3"/>
      <c r="Z1946" s="3" t="s">
        <v>69</v>
      </c>
      <c r="AA1946" s="3" t="s">
        <v>70</v>
      </c>
      <c r="AB1946" s="3" t="s">
        <v>9051</v>
      </c>
      <c r="AC1946" s="3" t="s">
        <v>70</v>
      </c>
      <c r="AD1946" s="6">
        <v>0</v>
      </c>
      <c r="AE1946" s="7"/>
      <c r="AF1946" s="7"/>
      <c r="AG1946" s="6">
        <f>Tabla4[[#This Row],[Tiempo Parada de Reloj]]+Tabla4[[#This Row],[Tiempo Autorizado por Telefonica (no Máximo)]]</f>
        <v>0</v>
      </c>
      <c r="AH1946" s="7">
        <f t="shared" ca="1" si="191"/>
        <v>5.9027777781011537E-2</v>
      </c>
      <c r="AI1946" s="8">
        <f t="shared" si="192"/>
        <v>0</v>
      </c>
      <c r="AJ1946" s="8">
        <f t="shared" ca="1" si="193"/>
        <v>1.4166666667442769</v>
      </c>
      <c r="AK1946" s="3" t="s">
        <v>98</v>
      </c>
      <c r="AL1946" s="3" t="s">
        <v>71</v>
      </c>
      <c r="AM1946" s="3" t="s">
        <v>69</v>
      </c>
      <c r="AN1946" s="3" t="s">
        <v>98</v>
      </c>
      <c r="AO1946" s="3" t="s">
        <v>120</v>
      </c>
      <c r="AP1946" s="3" t="s">
        <v>120</v>
      </c>
      <c r="AQ1946" s="23">
        <v>45423.340277777781</v>
      </c>
      <c r="AR1946" s="3"/>
      <c r="AS1946" s="23"/>
      <c r="AT1946" s="23"/>
      <c r="AU1946" s="3" t="s">
        <v>351</v>
      </c>
      <c r="AV1946" s="3" t="s">
        <v>9052</v>
      </c>
      <c r="AW1946" s="3" t="s">
        <v>370</v>
      </c>
      <c r="AX1946" s="3">
        <v>4.4229000000000003</v>
      </c>
      <c r="AY1946" s="3">
        <v>-75.186999999999998</v>
      </c>
      <c r="AZ1946" s="8" t="str">
        <f>+CONCATENATE("Reportan apertura en el enlace ",Tabla4[[#This Row],[Enlace]]," en el ",Tabla4[[#This Row],[Distancia óptica]]," ocasionado por ",Tabla4[[#This Row],[Causa del daño]])</f>
        <v>Reportan apertura en el enlace OLT Campestre 2 – Margaritas en el Km 2,65 desde  Margaritas ocasionado por Vandalismo</v>
      </c>
      <c r="BA1946" s="8" t="str">
        <f>+CONCATENATE("Para dar solución al incidente ",Tabla4[[#This Row],[Solución]])</f>
        <v>Para dar solución al incidente Recuperacion de 20 mts de reserva y se rehace empalme de 144 hilos</v>
      </c>
      <c r="BB1946" s="3" t="str">
        <f>+_xlfn.CONCAT(Tabla4[[#This Row],[Causa Raiz]]," ",Tabla4[[#This Row],[Solución2]]," (",Tabla4[[#This Row],[Anillo]],"- Cabecera: ",Tabla4[[#This Row],[Cabecera]],"- Operador: ",Tabla4[[#This Row],[Operador]],")")</f>
        <v>Reportan apertura en el enlace OLT Campestre 2 – Margaritas en el Km 2,65 desde  Margaritas ocasionado por Vandalismo Para dar solución al incidente Recuperacion de 20 mts de reserva y se rehace empalme de 144 hilos (lineal- Cabecera: Margaritas- Operador: Colombia Telecomunicaciones)</v>
      </c>
    </row>
    <row r="1947" spans="1:54" ht="185.25">
      <c r="A1947" s="38">
        <f t="shared" si="190"/>
        <v>1946</v>
      </c>
      <c r="B1947" s="3">
        <v>8581068</v>
      </c>
      <c r="C1947" s="3" t="s">
        <v>54</v>
      </c>
      <c r="D1947" s="23">
        <v>45420.5</v>
      </c>
      <c r="E1947" s="23">
        <v>45420.708333333336</v>
      </c>
      <c r="F1947" s="1">
        <f t="shared" ca="1" si="196"/>
        <v>0.20833333333575865</v>
      </c>
      <c r="G1947" s="3" t="s">
        <v>55</v>
      </c>
      <c r="H1947" s="41"/>
      <c r="I1947" s="40"/>
      <c r="J1947" s="5" t="s">
        <v>56</v>
      </c>
      <c r="K1947" s="3" t="s">
        <v>122</v>
      </c>
      <c r="L1947" s="9" t="s">
        <v>78</v>
      </c>
      <c r="M1947" s="3" t="s">
        <v>185</v>
      </c>
      <c r="N1947" s="3" t="s">
        <v>186</v>
      </c>
      <c r="O1947" s="3" t="s">
        <v>9053</v>
      </c>
      <c r="P1947" s="3" t="s">
        <v>9054</v>
      </c>
      <c r="Q1947" s="4" t="s">
        <v>9055</v>
      </c>
      <c r="R1947" s="3" t="s">
        <v>189</v>
      </c>
      <c r="S1947" s="3" t="s">
        <v>129</v>
      </c>
      <c r="T1947" s="9" t="s">
        <v>276</v>
      </c>
      <c r="U1947" s="3" t="s">
        <v>4347</v>
      </c>
      <c r="V1947" s="22" t="str">
        <f t="shared" si="194"/>
        <v>RLFO; Hora de aviso: 12:00 08/05/2024; Solución: Se realiza migracion entre nodos; Hora de solución: 17:00 08/05/2024; Causa: Intervención de Terceros</v>
      </c>
      <c r="W1947" s="4" t="s">
        <v>9056</v>
      </c>
      <c r="X1947" s="3" t="s">
        <v>9057</v>
      </c>
      <c r="Y1947" s="3" t="s">
        <v>9058</v>
      </c>
      <c r="Z1947" s="3" t="s">
        <v>72</v>
      </c>
      <c r="AA1947" s="3" t="s">
        <v>71</v>
      </c>
      <c r="AB1947" s="3">
        <v>0</v>
      </c>
      <c r="AC1947" s="3" t="s">
        <v>70</v>
      </c>
      <c r="AD1947" s="6">
        <v>4.1666666666666664E-2</v>
      </c>
      <c r="AE1947" s="7"/>
      <c r="AF1947" s="7"/>
      <c r="AG1947" s="6">
        <f>Tabla4[[#This Row],[Tiempo Parada de Reloj]]+Tabla4[[#This Row],[Tiempo Autorizado por Telefonica (no Máximo)]]</f>
        <v>4.1666666666666664E-2</v>
      </c>
      <c r="AH1947" s="7">
        <f t="shared" ca="1" si="191"/>
        <v>0.166666666669092</v>
      </c>
      <c r="AI1947" s="8">
        <f t="shared" si="192"/>
        <v>1</v>
      </c>
      <c r="AJ1947" s="8">
        <f t="shared" ca="1" si="193"/>
        <v>4.0000000000582077</v>
      </c>
      <c r="AK1947" s="3" t="s">
        <v>98</v>
      </c>
      <c r="AL1947" s="3" t="s">
        <v>70</v>
      </c>
      <c r="AM1947" s="3" t="s">
        <v>72</v>
      </c>
      <c r="AN1947" s="3" t="s">
        <v>72</v>
      </c>
      <c r="AO1947" s="3" t="s">
        <v>120</v>
      </c>
      <c r="AP1947" s="3" t="s">
        <v>120</v>
      </c>
      <c r="AQ1947" s="23">
        <v>45423.681944444441</v>
      </c>
      <c r="AR1947" s="3"/>
      <c r="AS1947" s="23"/>
      <c r="AT1947" s="23"/>
      <c r="AU1947" s="3" t="s">
        <v>192</v>
      </c>
      <c r="AV1947" s="3" t="s">
        <v>482</v>
      </c>
      <c r="AW1947" s="3" t="s">
        <v>135</v>
      </c>
      <c r="AX1947" s="3">
        <v>12.5846</v>
      </c>
      <c r="AY1947" s="3">
        <v>-81.704800000000006</v>
      </c>
      <c r="AZ1947" s="8" t="str">
        <f>+CONCATENATE("Reportan apertura en el enlace ",Tabla4[[#This Row],[Enlace]]," en el ",Tabla4[[#This Row],[Distancia óptica]]," ocasionado por ",Tabla4[[#This Row],[Causa del daño]])</f>
        <v>Reportan apertura en el enlace Mov. Centro - Mov. School House en el km 1.68 desde Mov. Centro ocasionado por Intervención de Terceros</v>
      </c>
      <c r="BA1947" s="8" t="str">
        <f>+CONCATENATE("Para dar solución al incidente ",Tabla4[[#This Row],[Solución]])</f>
        <v>Para dar solución al incidente Se realiza migracion entre nodos</v>
      </c>
      <c r="BB1947" s="3" t="str">
        <f>+_xlfn.CONCAT(Tabla4[[#This Row],[Causa Raiz]]," ",Tabla4[[#This Row],[Solución2]]," (",Tabla4[[#This Row],[Anillo]],"- Cabecera: ",Tabla4[[#This Row],[Cabecera]],"- Operador: ",Tabla4[[#This Row],[Operador]],")")</f>
        <v>Reportan apertura en el enlace Mov. Centro - Mov. School House en el km 1.68 desde Mov. Centro ocasionado por Intervención de Terceros Para dar solución al incidente Se realiza migracion entre nodos (Lineal- Cabecera: Centro- Operador: Colombia Telecomunicaciones)</v>
      </c>
    </row>
    <row r="1948" spans="1:54" ht="199.5">
      <c r="A1948" s="38">
        <f t="shared" si="190"/>
        <v>1947</v>
      </c>
      <c r="B1948" s="3">
        <v>8579733</v>
      </c>
      <c r="C1948" s="3" t="s">
        <v>54</v>
      </c>
      <c r="D1948" s="23">
        <v>45420.503472222219</v>
      </c>
      <c r="E1948" s="23">
        <v>45420.504861111112</v>
      </c>
      <c r="F1948" s="1">
        <f t="shared" ca="1" si="196"/>
        <v>1.3888888934161514E-3</v>
      </c>
      <c r="G1948" s="3" t="s">
        <v>55</v>
      </c>
      <c r="H1948" s="41"/>
      <c r="I1948" s="40"/>
      <c r="J1948" s="5" t="s">
        <v>56</v>
      </c>
      <c r="K1948" s="3" t="s">
        <v>340</v>
      </c>
      <c r="L1948" s="9" t="s">
        <v>78</v>
      </c>
      <c r="M1948" s="3" t="s">
        <v>341</v>
      </c>
      <c r="N1948" s="3" t="s">
        <v>342</v>
      </c>
      <c r="O1948" s="3" t="s">
        <v>9059</v>
      </c>
      <c r="P1948" s="3" t="s">
        <v>9060</v>
      </c>
      <c r="Q1948" s="4" t="s">
        <v>9061</v>
      </c>
      <c r="R1948" s="3" t="s">
        <v>1828</v>
      </c>
      <c r="S1948" s="3" t="s">
        <v>347</v>
      </c>
      <c r="T1948" s="9" t="s">
        <v>104</v>
      </c>
      <c r="U1948" s="3" t="s">
        <v>9062</v>
      </c>
      <c r="V1948" s="22" t="str">
        <f t="shared" si="194"/>
        <v>RLFO; Hora de aviso: 12:05 08/05/2024; Solución: no se interviene por parte de fo se cambia tecnologia a radio enlace; Hora de solución: 12:07 08/05/2024; Causa: Visita Fallida</v>
      </c>
      <c r="W1948" s="4" t="s">
        <v>349</v>
      </c>
      <c r="X1948" s="3"/>
      <c r="Y1948" s="3"/>
      <c r="Z1948" s="3" t="s">
        <v>69</v>
      </c>
      <c r="AA1948" s="3" t="s">
        <v>70</v>
      </c>
      <c r="AB1948" s="3">
        <v>0</v>
      </c>
      <c r="AC1948" s="3" t="s">
        <v>71</v>
      </c>
      <c r="AD1948" s="6">
        <v>0</v>
      </c>
      <c r="AE1948" s="7"/>
      <c r="AF1948" s="7"/>
      <c r="AG1948" s="6">
        <f>Tabla4[[#This Row],[Tiempo Parada de Reloj]]+Tabla4[[#This Row],[Tiempo Autorizado por Telefonica (no Máximo)]]</f>
        <v>0</v>
      </c>
      <c r="AH1948" s="7">
        <f t="shared" ca="1" si="191"/>
        <v>1.3888888934161514E-3</v>
      </c>
      <c r="AI1948" s="8">
        <f t="shared" si="192"/>
        <v>0</v>
      </c>
      <c r="AJ1948" s="8">
        <f t="shared" ca="1" si="193"/>
        <v>3.3333333441987634E-2</v>
      </c>
      <c r="AK1948" s="3" t="s">
        <v>98</v>
      </c>
      <c r="AL1948" s="3" t="s">
        <v>70</v>
      </c>
      <c r="AM1948" s="23" t="s">
        <v>87</v>
      </c>
      <c r="AN1948" s="3" t="s">
        <v>119</v>
      </c>
      <c r="AO1948" s="3" t="s">
        <v>119</v>
      </c>
      <c r="AP1948" s="3" t="s">
        <v>119</v>
      </c>
      <c r="AQ1948" s="23">
        <v>45460.375</v>
      </c>
      <c r="AR1948" s="3"/>
      <c r="AS1948" s="23"/>
      <c r="AT1948" s="23"/>
      <c r="AU1948" s="3" t="s">
        <v>351</v>
      </c>
      <c r="AV1948" s="3" t="s">
        <v>69</v>
      </c>
      <c r="AW1948" s="3" t="s">
        <v>69</v>
      </c>
      <c r="AX1948" s="3" t="s">
        <v>69</v>
      </c>
      <c r="AY1948" s="3" t="s">
        <v>69</v>
      </c>
      <c r="AZ1948" s="8" t="str">
        <f>+CONCATENATE("Reportan apertura en el enlace ",Tabla4[[#This Row],[Enlace]]," en el ",Tabla4[[#This Row],[Distancia óptica]]," ocasionado por ",Tabla4[[#This Row],[Causa del daño]])</f>
        <v>Reportan apertura en el enlace Mov. Piedrapintada - Mov. Cerro Martinica en el km 4,08 desde Mov. Cerro Martinica ocasionado por Visita Fallida</v>
      </c>
      <c r="BA1948" s="8" t="str">
        <f>+CONCATENATE("Para dar solución al incidente ",Tabla4[[#This Row],[Solución]])</f>
        <v>Para dar solución al incidente no se interviene por parte de fo se cambia tecnologia a radio enlace</v>
      </c>
      <c r="BB1948" s="3" t="str">
        <f>+_xlfn.CONCAT(Tabla4[[#This Row],[Causa Raiz]]," ",Tabla4[[#This Row],[Solución2]]," (",Tabla4[[#This Row],[Anillo]],"- Cabecera: ",Tabla4[[#This Row],[Cabecera]],"- Operador: ",Tabla4[[#This Row],[Operador]],")")</f>
        <v>Reportan apertura en el enlace Mov. Piedrapintada - Mov. Cerro Martinica en el km 4,08 desde Mov. Cerro Martinica ocasionado por Visita Fallida Para dar solución al incidente no se interviene por parte de fo se cambia tecnologia a radio enlace (NA- Cabecera: NA- Operador: Colombia Telecomunicaciones)</v>
      </c>
    </row>
    <row r="1949" spans="1:54" ht="171">
      <c r="A1949" s="38">
        <f t="shared" si="190"/>
        <v>1948</v>
      </c>
      <c r="B1949" s="3">
        <v>8581225</v>
      </c>
      <c r="C1949" s="3" t="s">
        <v>163</v>
      </c>
      <c r="D1949" s="23">
        <v>45420.513888888891</v>
      </c>
      <c r="E1949" s="23">
        <v>45420.760416666664</v>
      </c>
      <c r="F1949" s="1">
        <f t="shared" ca="1" si="196"/>
        <v>0.24652777777373558</v>
      </c>
      <c r="G1949" s="3" t="s">
        <v>55</v>
      </c>
      <c r="H1949" s="41"/>
      <c r="I1949" s="40" t="s">
        <v>9063</v>
      </c>
      <c r="J1949" s="5" t="s">
        <v>322</v>
      </c>
      <c r="K1949" s="3" t="s">
        <v>322</v>
      </c>
      <c r="L1949" s="9" t="s">
        <v>58</v>
      </c>
      <c r="M1949" s="3" t="s">
        <v>656</v>
      </c>
      <c r="N1949" s="3" t="s">
        <v>657</v>
      </c>
      <c r="O1949" s="3" t="s">
        <v>9064</v>
      </c>
      <c r="P1949" s="3" t="s">
        <v>9065</v>
      </c>
      <c r="Q1949" s="4" t="s">
        <v>9066</v>
      </c>
      <c r="R1949" s="3" t="s">
        <v>796</v>
      </c>
      <c r="S1949" s="3" t="s">
        <v>328</v>
      </c>
      <c r="T1949" s="9" t="s">
        <v>513</v>
      </c>
      <c r="U1949" s="3" t="s">
        <v>9067</v>
      </c>
      <c r="V1949" s="22" t="str">
        <f t="shared" si="194"/>
        <v>RDFO; Hora de aviso: 12:20 08/05/2024; Solución: Se corre reserva y se implementa una caja de empalme; Hora de solución: 18:15 08/05/2024; Causa: Desastre Natural</v>
      </c>
      <c r="W1949" s="4" t="s">
        <v>9068</v>
      </c>
      <c r="X1949" s="3"/>
      <c r="Y1949" s="3"/>
      <c r="Z1949" s="3" t="s">
        <v>69</v>
      </c>
      <c r="AA1949" s="3" t="s">
        <v>71</v>
      </c>
      <c r="AB1949" s="3">
        <v>0</v>
      </c>
      <c r="AC1949" s="3" t="s">
        <v>71</v>
      </c>
      <c r="AD1949" s="6">
        <v>0</v>
      </c>
      <c r="AE1949" s="7"/>
      <c r="AF1949" s="7"/>
      <c r="AG1949" s="6">
        <f>Tabla4[[#This Row],[Tiempo Parada de Reloj]]+Tabla4[[#This Row],[Tiempo Autorizado por Telefonica (no Máximo)]]</f>
        <v>0</v>
      </c>
      <c r="AH1949" s="7">
        <f t="shared" ca="1" si="191"/>
        <v>0.24652777777373558</v>
      </c>
      <c r="AI1949" s="8">
        <f t="shared" si="192"/>
        <v>0</v>
      </c>
      <c r="AJ1949" s="8">
        <f t="shared" ca="1" si="193"/>
        <v>5.9166666665696539</v>
      </c>
      <c r="AK1949" s="3" t="s">
        <v>98</v>
      </c>
      <c r="AL1949" s="3" t="s">
        <v>70</v>
      </c>
      <c r="AM1949" s="3" t="s">
        <v>72</v>
      </c>
      <c r="AN1949" s="3" t="s">
        <v>72</v>
      </c>
      <c r="AO1949" s="3" t="s">
        <v>73</v>
      </c>
      <c r="AP1949" s="3" t="s">
        <v>73</v>
      </c>
      <c r="AQ1949" s="23">
        <v>45427.584722222222</v>
      </c>
      <c r="AR1949" s="3"/>
      <c r="AS1949" s="23"/>
      <c r="AT1949" s="23"/>
      <c r="AU1949" s="3" t="s">
        <v>322</v>
      </c>
      <c r="AV1949" s="3" t="s">
        <v>663</v>
      </c>
      <c r="AW1949" s="3" t="s">
        <v>76</v>
      </c>
      <c r="AX1949" s="3">
        <v>5.3262640000000001</v>
      </c>
      <c r="AY1949" s="3">
        <v>-74.930818000000002</v>
      </c>
      <c r="AZ1949" s="8" t="str">
        <f>+CONCATENATE("Reportan apertura en el enlace ",Tabla4[[#This Row],[Enlace]]," en el ",Tabla4[[#This Row],[Distancia óptica]]," ocasionado por ",Tabla4[[#This Row],[Causa del daño]])</f>
        <v>Reportan apertura en el enlace La Victoria - Manzanare en el km 44,5 desde Manizales ocasionado por Desastre Natural</v>
      </c>
      <c r="BA1949" s="8" t="str">
        <f>+CONCATENATE("Para dar solución al incidente ",Tabla4[[#This Row],[Solución]])</f>
        <v>Para dar solución al incidente Se corre reserva y se implementa una caja de empalme</v>
      </c>
      <c r="BB1949" s="3" t="str">
        <f>+_xlfn.CONCAT(Tabla4[[#This Row],[Causa Raiz]]," ",Tabla4[[#This Row],[Solución2]]," (",Tabla4[[#This Row],[Anillo]],"- Cabecera: ",Tabla4[[#This Row],[Cabecera]],"- Operador: ",Tabla4[[#This Row],[Operador]],")")</f>
        <v>Reportan apertura en el enlace La Victoria - Manzanare en el km 44,5 desde Manizales ocasionado por Desastre Natural Para dar solución al incidente Se corre reserva y se implementa una caja de empalme (Troncal- Cabecera: Manizales- Operador: Ufinet)</v>
      </c>
    </row>
    <row r="1950" spans="1:54" ht="199.5">
      <c r="A1950" s="38">
        <f t="shared" si="190"/>
        <v>1949</v>
      </c>
      <c r="B1950" s="3">
        <v>8581241</v>
      </c>
      <c r="C1950" s="3" t="s">
        <v>163</v>
      </c>
      <c r="D1950" s="23">
        <v>45420.517361111109</v>
      </c>
      <c r="E1950" s="23">
        <v>45421.625</v>
      </c>
      <c r="F1950" s="1">
        <f t="shared" ca="1" si="196"/>
        <v>1.1076388888905058</v>
      </c>
      <c r="G1950" s="3" t="s">
        <v>55</v>
      </c>
      <c r="H1950" s="41"/>
      <c r="I1950" s="40"/>
      <c r="J1950" s="5" t="s">
        <v>56</v>
      </c>
      <c r="K1950" s="3" t="s">
        <v>77</v>
      </c>
      <c r="L1950" s="9" t="s">
        <v>58</v>
      </c>
      <c r="M1950" s="3" t="s">
        <v>79</v>
      </c>
      <c r="N1950" s="3" t="s">
        <v>244</v>
      </c>
      <c r="O1950" s="3" t="s">
        <v>4577</v>
      </c>
      <c r="P1950" s="3" t="s">
        <v>9069</v>
      </c>
      <c r="Q1950" s="4" t="s">
        <v>9070</v>
      </c>
      <c r="R1950" s="3" t="s">
        <v>248</v>
      </c>
      <c r="S1950" s="3" t="s">
        <v>249</v>
      </c>
      <c r="T1950" s="9" t="s">
        <v>513</v>
      </c>
      <c r="U1950" s="3" t="s">
        <v>9071</v>
      </c>
      <c r="V1950" s="22" t="str">
        <f t="shared" si="194"/>
        <v>RDFO; Hora de aviso: 12:25 08/05/2024; Solución: Se realiza tendido de 120 m de fo 36 hilos y se instala dos cajas de empalmes 48hilos.; Hora de solución: 15:00 09/05/2024; Causa: Desastre Natural</v>
      </c>
      <c r="W1950" s="4" t="s">
        <v>160</v>
      </c>
      <c r="X1950" s="3"/>
      <c r="Y1950" s="3"/>
      <c r="Z1950" s="3" t="s">
        <v>69</v>
      </c>
      <c r="AA1950" s="3" t="s">
        <v>71</v>
      </c>
      <c r="AB1950" s="3">
        <v>0</v>
      </c>
      <c r="AC1950" s="3" t="s">
        <v>71</v>
      </c>
      <c r="AD1950" s="6">
        <v>0.52083333333333337</v>
      </c>
      <c r="AE1950" s="7"/>
      <c r="AF1950" s="7"/>
      <c r="AG1950" s="6">
        <f>Tabla4[[#This Row],[Tiempo Parada de Reloj]]+Tabla4[[#This Row],[Tiempo Autorizado por Telefonica (no Máximo)]]</f>
        <v>0.52083333333333337</v>
      </c>
      <c r="AH1950" s="7">
        <f t="shared" ca="1" si="191"/>
        <v>0.5868055555571724</v>
      </c>
      <c r="AI1950" s="8">
        <f t="shared" si="192"/>
        <v>12.5</v>
      </c>
      <c r="AJ1950" s="8">
        <f t="shared" ca="1" si="193"/>
        <v>14.083333333372138</v>
      </c>
      <c r="AK1950" s="3" t="s">
        <v>98</v>
      </c>
      <c r="AL1950" s="3" t="s">
        <v>70</v>
      </c>
      <c r="AM1950" s="3" t="s">
        <v>106</v>
      </c>
      <c r="AN1950" s="3" t="s">
        <v>73</v>
      </c>
      <c r="AO1950" s="3" t="s">
        <v>106</v>
      </c>
      <c r="AP1950" s="3" t="s">
        <v>106</v>
      </c>
      <c r="AQ1950" s="23">
        <v>45425.856249999997</v>
      </c>
      <c r="AR1950" s="3"/>
      <c r="AS1950" s="23"/>
      <c r="AT1950" s="23"/>
      <c r="AU1950" s="3" t="s">
        <v>89</v>
      </c>
      <c r="AV1950" s="3" t="s">
        <v>430</v>
      </c>
      <c r="AW1950" s="3" t="s">
        <v>76</v>
      </c>
      <c r="AX1950" s="3">
        <v>4.2669610000000002</v>
      </c>
      <c r="AY1950" s="3">
        <v>-74.588151999999994</v>
      </c>
      <c r="AZ1950" s="8" t="str">
        <f>+CONCATENATE("Reportan apertura en el enlace ",Tabla4[[#This Row],[Enlace]]," en el ",Tabla4[[#This Row],[Distancia óptica]]," ocasionado por ",Tabla4[[#This Row],[Causa del daño]])</f>
        <v>Reportan apertura en el enlace Fusagasugá - Melgar en el Km 34 desde Fusagasuga ocasionado por Desastre Natural</v>
      </c>
      <c r="BA1950" s="8" t="str">
        <f>+CONCATENATE("Para dar solución al incidente ",Tabla4[[#This Row],[Solución]])</f>
        <v>Para dar solución al incidente Se realiza tendido de 120 m de fo 36 hilos y se instala dos cajas de empalmes 48hilos.</v>
      </c>
      <c r="BB1950" s="3" t="str">
        <f>+_xlfn.CONCAT(Tabla4[[#This Row],[Causa Raiz]]," ",Tabla4[[#This Row],[Solución2]]," (",Tabla4[[#This Row],[Anillo]],"- Cabecera: ",Tabla4[[#This Row],[Cabecera]],"- Operador: ",Tabla4[[#This Row],[Operador]],")")</f>
        <v>Reportan apertura en el enlace Fusagasugá - Melgar en el Km 34 desde Fusagasuga ocasionado por Desastre Natural Para dar solución al incidente Se realiza tendido de 120 m de fo 36 hilos y se instala dos cajas de empalmes 48hilos. (Troncal- Cabecera: Fusagasuga- Operador: Colombia Telecomunicaciones)</v>
      </c>
    </row>
    <row r="1951" spans="1:54" ht="228">
      <c r="A1951" s="38">
        <f t="shared" si="190"/>
        <v>1950</v>
      </c>
      <c r="B1951" s="3">
        <v>8579551</v>
      </c>
      <c r="C1951" s="3" t="s">
        <v>54</v>
      </c>
      <c r="D1951" s="23">
        <v>45420.555555555555</v>
      </c>
      <c r="E1951" s="23">
        <v>45420.638888888891</v>
      </c>
      <c r="F1951" s="1">
        <f t="shared" ca="1" si="196"/>
        <v>8.3333333335758653E-2</v>
      </c>
      <c r="G1951" s="3" t="s">
        <v>55</v>
      </c>
      <c r="H1951" s="41"/>
      <c r="I1951" s="40"/>
      <c r="J1951" s="5" t="s">
        <v>56</v>
      </c>
      <c r="K1951" s="3" t="s">
        <v>138</v>
      </c>
      <c r="L1951" s="9" t="s">
        <v>78</v>
      </c>
      <c r="M1951" s="3" t="s">
        <v>139</v>
      </c>
      <c r="N1951" s="3" t="s">
        <v>140</v>
      </c>
      <c r="O1951" s="3" t="s">
        <v>9072</v>
      </c>
      <c r="P1951" s="3" t="s">
        <v>9073</v>
      </c>
      <c r="Q1951" s="4" t="s">
        <v>9074</v>
      </c>
      <c r="R1951" s="3" t="s">
        <v>479</v>
      </c>
      <c r="S1951" s="3" t="s">
        <v>145</v>
      </c>
      <c r="T1951" s="9" t="s">
        <v>66</v>
      </c>
      <c r="U1951" s="3" t="s">
        <v>9075</v>
      </c>
      <c r="V1951" s="22" t="str">
        <f t="shared" si="194"/>
        <v>RLFO; Hora de aviso: 13:20 08/05/2024; Solución: Se recupera 10 m de reserva y se instala una caja de empalme de 24 hilos.; Hora de solución: 15:20 08/05/2024; Causa: Vandalismo</v>
      </c>
      <c r="W1951" s="4" t="s">
        <v>199</v>
      </c>
      <c r="X1951" s="3"/>
      <c r="Y1951" s="3"/>
      <c r="Z1951" s="3" t="s">
        <v>69</v>
      </c>
      <c r="AA1951" s="3" t="s">
        <v>70</v>
      </c>
      <c r="AB1951" s="3">
        <v>8579551</v>
      </c>
      <c r="AC1951" s="3" t="s">
        <v>71</v>
      </c>
      <c r="AD1951" s="6">
        <v>0</v>
      </c>
      <c r="AE1951" s="7"/>
      <c r="AF1951" s="7"/>
      <c r="AG1951" s="6">
        <f>Tabla4[[#This Row],[Tiempo Parada de Reloj]]+Tabla4[[#This Row],[Tiempo Autorizado por Telefonica (no Máximo)]]</f>
        <v>0</v>
      </c>
      <c r="AH1951" s="7">
        <f t="shared" ca="1" si="191"/>
        <v>8.3333333335758653E-2</v>
      </c>
      <c r="AI1951" s="8">
        <f t="shared" si="192"/>
        <v>0</v>
      </c>
      <c r="AJ1951" s="8">
        <f t="shared" ca="1" si="193"/>
        <v>2.0000000000582077</v>
      </c>
      <c r="AK1951" s="3" t="s">
        <v>98</v>
      </c>
      <c r="AL1951" s="3" t="s">
        <v>70</v>
      </c>
      <c r="AM1951" s="3" t="s">
        <v>72</v>
      </c>
      <c r="AN1951" s="3" t="s">
        <v>72</v>
      </c>
      <c r="AO1951" s="3" t="s">
        <v>98</v>
      </c>
      <c r="AP1951" s="3" t="s">
        <v>98</v>
      </c>
      <c r="AQ1951" s="23">
        <v>45425.88958333333</v>
      </c>
      <c r="AR1951" s="3"/>
      <c r="AS1951" s="23"/>
      <c r="AT1951" s="23"/>
      <c r="AU1951" s="3" t="s">
        <v>149</v>
      </c>
      <c r="AV1951" s="3" t="s">
        <v>2938</v>
      </c>
      <c r="AW1951" s="3" t="s">
        <v>9076</v>
      </c>
      <c r="AX1951" s="3">
        <v>3.4259849999999998</v>
      </c>
      <c r="AY1951" s="3">
        <v>-76.474917000000005</v>
      </c>
      <c r="AZ1951" s="8" t="str">
        <f>+CONCATENATE("Reportan apertura en el enlace ",Tabla4[[#This Row],[Enlace]]," en el ",Tabla4[[#This Row],[Distancia óptica]]," ocasionado por ",Tabla4[[#This Row],[Causa del daño]])</f>
        <v>Reportan apertura en el enlace Mov. Vallegrande - Mov. Colegio Compartir en el Km 0,827 desde Colegio Compartir ocasionado por Vandalismo</v>
      </c>
      <c r="BA1951" s="8" t="str">
        <f>+CONCATENATE("Para dar solución al incidente ",Tabla4[[#This Row],[Solución]])</f>
        <v>Para dar solución al incidente Se recupera 10 m de reserva y se instala una caja de empalme de 24 hilos.</v>
      </c>
      <c r="BB1951" s="3" t="str">
        <f>+_xlfn.CONCAT(Tabla4[[#This Row],[Causa Raiz]]," ",Tabla4[[#This Row],[Solución2]]," (",Tabla4[[#This Row],[Anillo]],"- Cabecera: ",Tabla4[[#This Row],[Cabecera]],"- Operador: ",Tabla4[[#This Row],[Operador]],")")</f>
        <v>Reportan apertura en el enlace Mov. Vallegrande - Mov. Colegio Compartir en el Km 0,827 desde Colegio Compartir ocasionado por Vandalismo Para dar solución al incidente Se recupera 10 m de reserva y se instala una caja de empalme de 24 hilos. (Uk Colegio Compartir- Cabecera: Cali centro- Operador: Colombia Telecomunicaciones)</v>
      </c>
    </row>
    <row r="1952" spans="1:54" ht="128.25">
      <c r="A1952" s="38">
        <f t="shared" si="190"/>
        <v>1951</v>
      </c>
      <c r="B1952" s="3">
        <v>8581420</v>
      </c>
      <c r="C1952" s="3" t="s">
        <v>92</v>
      </c>
      <c r="D1952" s="23">
        <v>45420.604166666664</v>
      </c>
      <c r="E1952" s="23">
        <v>45420.694444444445</v>
      </c>
      <c r="F1952" s="1">
        <f t="shared" ref="F1952:F1958" ca="1" si="197">IF(ISBLANK(E1952),IF(ISBLANK(D1952),0,NOW()-D1952),E1952-D1952)</f>
        <v>9.0277777781011537E-2</v>
      </c>
      <c r="G1952" s="3" t="s">
        <v>164</v>
      </c>
      <c r="H1952" s="41" t="s">
        <v>165</v>
      </c>
      <c r="I1952" s="40" t="s">
        <v>9077</v>
      </c>
      <c r="J1952" s="5" t="s">
        <v>167</v>
      </c>
      <c r="K1952" s="3" t="s">
        <v>168</v>
      </c>
      <c r="L1952" s="9" t="s">
        <v>58</v>
      </c>
      <c r="M1952" s="3" t="s">
        <v>373</v>
      </c>
      <c r="N1952" s="3" t="s">
        <v>374</v>
      </c>
      <c r="O1952" s="3" t="s">
        <v>4572</v>
      </c>
      <c r="P1952" s="3">
        <v>0</v>
      </c>
      <c r="Q1952" s="4" t="s">
        <v>9078</v>
      </c>
      <c r="R1952" s="3" t="s">
        <v>346</v>
      </c>
      <c r="S1952" s="3" t="s">
        <v>175</v>
      </c>
      <c r="T1952" s="9" t="s">
        <v>146</v>
      </c>
      <c r="U1952" s="3" t="s">
        <v>9079</v>
      </c>
      <c r="V1952" s="22" t="str">
        <f t="shared" si="194"/>
        <v>RTNFO; Hora de aviso: 14:30 08/05/2024; Solución: Actividades realziadas pro Claro; Hora de solución: 16:40 08/05/2024; Causa: Falla en la Red FiOp</v>
      </c>
      <c r="W1952" s="4" t="s">
        <v>9025</v>
      </c>
      <c r="X1952" s="3"/>
      <c r="Y1952" s="3"/>
      <c r="Z1952" s="3" t="s">
        <v>69</v>
      </c>
      <c r="AA1952" s="3" t="s">
        <v>71</v>
      </c>
      <c r="AB1952" s="3">
        <v>0</v>
      </c>
      <c r="AC1952" s="3" t="s">
        <v>71</v>
      </c>
      <c r="AD1952" s="6">
        <v>0</v>
      </c>
      <c r="AE1952" s="7"/>
      <c r="AF1952" s="7"/>
      <c r="AG1952" s="6">
        <f>Tabla4[[#This Row],[Tiempo Parada de Reloj]]+Tabla4[[#This Row],[Tiempo Autorizado por Telefonica (no Máximo)]]</f>
        <v>0</v>
      </c>
      <c r="AH1952" s="7">
        <f t="shared" ca="1" si="191"/>
        <v>9.0277777781011537E-2</v>
      </c>
      <c r="AI1952" s="8">
        <f t="shared" si="192"/>
        <v>0</v>
      </c>
      <c r="AJ1952" s="8">
        <f t="shared" ca="1" si="193"/>
        <v>2.1666666667442769</v>
      </c>
      <c r="AK1952" s="3" t="s">
        <v>8652</v>
      </c>
      <c r="AL1952" s="3" t="s">
        <v>71</v>
      </c>
      <c r="AM1952" s="3" t="s">
        <v>69</v>
      </c>
      <c r="AN1952" s="3" t="s">
        <v>72</v>
      </c>
      <c r="AQ1952" s="23">
        <f ca="1">NOW()</f>
        <v>45503.69683483796</v>
      </c>
      <c r="AR1952" s="3"/>
      <c r="AS1952" s="23"/>
      <c r="AT1952" s="23"/>
      <c r="AU1952" s="3" t="s">
        <v>168</v>
      </c>
      <c r="AV1952" s="3" t="s">
        <v>69</v>
      </c>
      <c r="AW1952" s="3" t="s">
        <v>69</v>
      </c>
      <c r="AX1952" s="3" t="s">
        <v>69</v>
      </c>
      <c r="AY1952" s="3" t="s">
        <v>69</v>
      </c>
      <c r="AZ1952" s="8" t="str">
        <f>+CONCATENATE("Reportan apertura en el enlace ",Tabla4[[#This Row],[Enlace]]," en el ",Tabla4[[#This Row],[Distancia óptica]]," ocasionado por ",Tabla4[[#This Row],[Causa del daño]])</f>
        <v>Reportan apertura en el enlace Villavicencio - Pto Lleras en el 0 ocasionado por Falla en la Red FiOp</v>
      </c>
      <c r="BA1952" s="8" t="str">
        <f>+CONCATENATE("Para dar solución al incidente ",Tabla4[[#This Row],[Solución]])</f>
        <v>Para dar solución al incidente Actividades realziadas pro Claro</v>
      </c>
      <c r="BB1952" s="3" t="str">
        <f>+_xlfn.CONCAT(Tabla4[[#This Row],[Causa Raiz]]," ",Tabla4[[#This Row],[Solución2]]," (",Tabla4[[#This Row],[Anillo]],"- Cabecera: ",Tabla4[[#This Row],[Cabecera]],"- Operador: ",Tabla4[[#This Row],[Operador]],")")</f>
        <v>Reportan apertura en el enlace Villavicencio - Pto Lleras en el 0 ocasionado por Falla en la Red FiOp Para dar solución al incidente Actividades realziadas pro Claro (NA- Cabecera: NA- Operador: Telmex - Claro)</v>
      </c>
    </row>
    <row r="1953" spans="1:54" ht="156.75">
      <c r="A1953" s="38">
        <f t="shared" si="190"/>
        <v>1952</v>
      </c>
      <c r="B1953" s="3">
        <v>8581558</v>
      </c>
      <c r="C1953" s="3" t="s">
        <v>136</v>
      </c>
      <c r="D1953" s="23">
        <v>45420.666666666664</v>
      </c>
      <c r="E1953" s="23">
        <v>45420.739583333336</v>
      </c>
      <c r="F1953" s="1">
        <f t="shared" ca="1" si="197"/>
        <v>7.2916666671517305E-2</v>
      </c>
      <c r="G1953" s="3" t="s">
        <v>55</v>
      </c>
      <c r="H1953" s="41"/>
      <c r="I1953" s="40"/>
      <c r="J1953" s="5" t="s">
        <v>137</v>
      </c>
      <c r="K1953" s="3" t="s">
        <v>57</v>
      </c>
      <c r="L1953" s="9" t="s">
        <v>78</v>
      </c>
      <c r="M1953" s="3" t="s">
        <v>59</v>
      </c>
      <c r="N1953" s="3" t="s">
        <v>60</v>
      </c>
      <c r="O1953" s="3" t="s">
        <v>9080</v>
      </c>
      <c r="P1953" s="3" t="s">
        <v>9081</v>
      </c>
      <c r="Q1953" s="4" t="s">
        <v>9082</v>
      </c>
      <c r="R1953" s="3" t="s">
        <v>947</v>
      </c>
      <c r="S1953" s="3" t="s">
        <v>65</v>
      </c>
      <c r="T1953" s="3" t="s">
        <v>256</v>
      </c>
      <c r="U1953" s="3" t="s">
        <v>9083</v>
      </c>
      <c r="V1953" s="22" t="str">
        <f t="shared" si="194"/>
        <v>RBHFO; Hora de aviso: 16:00 08/05/2024; Solución: Se realiza nuevamente empalme ; Hora de solución: 17:45 08/05/2024; Causa: Falla de Empalme de FiOp</v>
      </c>
      <c r="W1953" s="4" t="s">
        <v>68</v>
      </c>
      <c r="X1953" s="3"/>
      <c r="Y1953" s="3"/>
      <c r="Z1953" s="3" t="s">
        <v>69</v>
      </c>
      <c r="AA1953" s="3" t="s">
        <v>70</v>
      </c>
      <c r="AB1953" s="3">
        <v>8581558</v>
      </c>
      <c r="AC1953" s="3" t="s">
        <v>71</v>
      </c>
      <c r="AD1953" s="6">
        <v>0</v>
      </c>
      <c r="AE1953" s="7"/>
      <c r="AF1953" s="7"/>
      <c r="AG1953" s="6">
        <f>Tabla4[[#This Row],[Tiempo Parada de Reloj]]+Tabla4[[#This Row],[Tiempo Autorizado por Telefonica (no Máximo)]]</f>
        <v>0</v>
      </c>
      <c r="AH1953" s="7">
        <f t="shared" ca="1" si="191"/>
        <v>7.2916666671517305E-2</v>
      </c>
      <c r="AI1953" s="8">
        <f t="shared" si="192"/>
        <v>0</v>
      </c>
      <c r="AJ1953" s="8">
        <f t="shared" ca="1" si="193"/>
        <v>1.7500000001164153</v>
      </c>
      <c r="AK1953" s="3" t="s">
        <v>8652</v>
      </c>
      <c r="AL1953" s="3" t="s">
        <v>71</v>
      </c>
      <c r="AM1953" s="3" t="s">
        <v>69</v>
      </c>
      <c r="AN1953" s="3" t="s">
        <v>8652</v>
      </c>
      <c r="AO1953" s="3" t="s">
        <v>106</v>
      </c>
      <c r="AP1953" s="3" t="s">
        <v>106</v>
      </c>
      <c r="AQ1953" s="23">
        <v>45420.904166666667</v>
      </c>
      <c r="AR1953" s="3"/>
      <c r="AS1953" s="23"/>
      <c r="AT1953" s="23"/>
      <c r="AU1953" s="3" t="s">
        <v>100</v>
      </c>
      <c r="AV1953" s="3" t="s">
        <v>2352</v>
      </c>
      <c r="AW1953" s="3">
        <v>53</v>
      </c>
      <c r="AX1953" s="3">
        <v>4.6421999999999999</v>
      </c>
      <c r="AY1953" s="3">
        <v>-74.112700000000004</v>
      </c>
      <c r="AZ1953" s="8" t="str">
        <f>+CONCATENATE("Reportan apertura en el enlace ",Tabla4[[#This Row],[Enlace]]," en el ",Tabla4[[#This Row],[Distancia óptica]]," ocasionado por ",Tabla4[[#This Row],[Causa del daño]])</f>
        <v>Reportan apertura en el enlace Mov. Salitre - Mov. Trunking en el km 3,4 desde Salitre  ocasionado por Falla de Empalme de FiOp</v>
      </c>
      <c r="BA1953" s="8" t="str">
        <f>+CONCATENATE("Para dar solución al incidente ",Tabla4[[#This Row],[Solución]])</f>
        <v xml:space="preserve">Para dar solución al incidente Se realiza nuevamente empalme </v>
      </c>
      <c r="BB1953" s="3" t="str">
        <f>+_xlfn.CONCAT(Tabla4[[#This Row],[Causa Raiz]]," ",Tabla4[[#This Row],[Solución2]]," (",Tabla4[[#This Row],[Anillo]],"- Cabecera: ",Tabla4[[#This Row],[Cabecera]],"- Operador: ",Tabla4[[#This Row],[Operador]],")")</f>
        <v>Reportan apertura en el enlace Mov. Salitre - Mov. Trunking en el km 3,4 desde Salitre  ocasionado por Falla de Empalme de FiOp Para dar solución al incidente Se realiza nuevamente empalme  (53- Cabecera: SALITRE- Operador: Infraco)</v>
      </c>
    </row>
    <row r="1954" spans="1:54" ht="185.25">
      <c r="A1954" s="38">
        <f t="shared" si="190"/>
        <v>1953</v>
      </c>
      <c r="B1954" s="3">
        <v>8581702</v>
      </c>
      <c r="C1954" s="3" t="s">
        <v>54</v>
      </c>
      <c r="D1954" s="23">
        <v>45420.673611111109</v>
      </c>
      <c r="E1954" s="23">
        <v>45420.75</v>
      </c>
      <c r="F1954" s="1">
        <f t="shared" ca="1" si="197"/>
        <v>7.6388888890505768E-2</v>
      </c>
      <c r="G1954" s="3" t="s">
        <v>55</v>
      </c>
      <c r="H1954" s="41"/>
      <c r="I1954" s="40"/>
      <c r="J1954" s="5" t="s">
        <v>56</v>
      </c>
      <c r="K1954" s="3" t="s">
        <v>57</v>
      </c>
      <c r="L1954" s="9" t="s">
        <v>58</v>
      </c>
      <c r="M1954" s="3" t="s">
        <v>59</v>
      </c>
      <c r="N1954" s="3" t="s">
        <v>60</v>
      </c>
      <c r="O1954" s="3" t="s">
        <v>9084</v>
      </c>
      <c r="P1954" s="3" t="s">
        <v>9085</v>
      </c>
      <c r="Q1954" s="4" t="s">
        <v>9086</v>
      </c>
      <c r="R1954" s="3" t="s">
        <v>9087</v>
      </c>
      <c r="S1954" s="3" t="s">
        <v>65</v>
      </c>
      <c r="T1954" s="3" t="s">
        <v>256</v>
      </c>
      <c r="U1954" s="3" t="s">
        <v>1378</v>
      </c>
      <c r="V1954" s="22" t="str">
        <f t="shared" si="194"/>
        <v>RLFO; Hora de aviso: 16:10 08/05/2024; Solución: Se refusiona hilo abierto en caja de empalme existente; Hora de solución: 18:00 08/05/2024; Causa: Falla de Empalme de FiOp</v>
      </c>
      <c r="W1954" s="4" t="s">
        <v>68</v>
      </c>
      <c r="X1954" s="3"/>
      <c r="Y1954" s="3"/>
      <c r="Z1954" s="3" t="s">
        <v>69</v>
      </c>
      <c r="AA1954" s="3" t="s">
        <v>71</v>
      </c>
      <c r="AB1954" s="3">
        <v>0</v>
      </c>
      <c r="AC1954" s="3" t="s">
        <v>71</v>
      </c>
      <c r="AD1954" s="6">
        <v>0</v>
      </c>
      <c r="AE1954" s="7"/>
      <c r="AF1954" s="7"/>
      <c r="AG1954" s="6">
        <f>Tabla4[[#This Row],[Tiempo Parada de Reloj]]+Tabla4[[#This Row],[Tiempo Autorizado por Telefonica (no Máximo)]]</f>
        <v>0</v>
      </c>
      <c r="AH1954" s="7">
        <f t="shared" ca="1" si="191"/>
        <v>7.6388888890505768E-2</v>
      </c>
      <c r="AI1954" s="8">
        <f t="shared" si="192"/>
        <v>0</v>
      </c>
      <c r="AJ1954" s="8">
        <f t="shared" ca="1" si="193"/>
        <v>1.8333333333721384</v>
      </c>
      <c r="AK1954" s="3" t="s">
        <v>8652</v>
      </c>
      <c r="AL1954" s="3" t="s">
        <v>71</v>
      </c>
      <c r="AM1954" s="3" t="s">
        <v>69</v>
      </c>
      <c r="AN1954" s="3" t="s">
        <v>8652</v>
      </c>
      <c r="AO1954" s="3" t="s">
        <v>106</v>
      </c>
      <c r="AP1954" s="3" t="s">
        <v>106</v>
      </c>
      <c r="AQ1954" s="23">
        <v>45421.895138888889</v>
      </c>
      <c r="AR1954" s="3"/>
      <c r="AS1954" s="23"/>
      <c r="AT1954" s="23"/>
      <c r="AU1954" s="3" t="s">
        <v>264</v>
      </c>
      <c r="AV1954" s="3" t="s">
        <v>2352</v>
      </c>
      <c r="AW1954" s="3" t="s">
        <v>307</v>
      </c>
      <c r="AX1954" s="3">
        <v>4.6721000000000004</v>
      </c>
      <c r="AY1954" s="3">
        <v>-74.136499999999998</v>
      </c>
      <c r="AZ1954" s="8" t="str">
        <f>+CONCATENATE("Reportan apertura en el enlace ",Tabla4[[#This Row],[Enlace]]," en el ",Tabla4[[#This Row],[Distancia óptica]]," ocasionado por ",Tabla4[[#This Row],[Causa del daño]])</f>
        <v>Reportan apertura en el enlace 31021 Fontibón - WBP en el km 1,56 desde  31021 Fontibón ocasionado por Falla de Empalme de FiOp</v>
      </c>
      <c r="BA1954" s="8" t="str">
        <f>+CONCATENATE("Para dar solución al incidente ",Tabla4[[#This Row],[Solución]])</f>
        <v>Para dar solución al incidente Se refusiona hilo abierto en caja de empalme existente</v>
      </c>
      <c r="BB1954" s="3" t="str">
        <f>+_xlfn.CONCAT(Tabla4[[#This Row],[Causa Raiz]]," ",Tabla4[[#This Row],[Solución2]]," (",Tabla4[[#This Row],[Anillo]],"- Cabecera: ",Tabla4[[#This Row],[Cabecera]],"- Operador: ",Tabla4[[#This Row],[Operador]],")")</f>
        <v>Reportan apertura en el enlace 31021 Fontibón - WBP en el km 1,56 desde  31021 Fontibón ocasionado por Falla de Empalme de FiOp Para dar solución al incidente Se refusiona hilo abierto en caja de empalme existente (LINEAL- Cabecera: SALITRE- Operador: Colombia Telecomunicaciones)</v>
      </c>
    </row>
    <row r="1955" spans="1:54" ht="213.75">
      <c r="A1955" s="38">
        <f t="shared" si="190"/>
        <v>1954</v>
      </c>
      <c r="B1955" s="3">
        <v>8580904</v>
      </c>
      <c r="C1955" s="3" t="s">
        <v>54</v>
      </c>
      <c r="D1955" s="23">
        <v>45420.680555555555</v>
      </c>
      <c r="E1955" s="23">
        <v>45422.541666666664</v>
      </c>
      <c r="F1955" s="1">
        <f ca="1">IF(ISBLANK(E1955),IF(ISBLANK(D1955),0,NOW()-D1955),E1955-D1955)</f>
        <v>1.8611111111094942</v>
      </c>
      <c r="G1955" s="3" t="s">
        <v>55</v>
      </c>
      <c r="H1955" s="41"/>
      <c r="I1955" s="40"/>
      <c r="J1955" s="5" t="s">
        <v>56</v>
      </c>
      <c r="K1955" s="3" t="s">
        <v>57</v>
      </c>
      <c r="L1955" s="9" t="s">
        <v>58</v>
      </c>
      <c r="M1955" s="3" t="s">
        <v>59</v>
      </c>
      <c r="N1955" s="3" t="s">
        <v>60</v>
      </c>
      <c r="O1955" s="3" t="s">
        <v>9088</v>
      </c>
      <c r="P1955" s="3" t="s">
        <v>9089</v>
      </c>
      <c r="Q1955" s="4" t="s">
        <v>9090</v>
      </c>
      <c r="R1955" s="3" t="s">
        <v>304</v>
      </c>
      <c r="S1955" s="3" t="s">
        <v>65</v>
      </c>
      <c r="T1955" s="9" t="s">
        <v>276</v>
      </c>
      <c r="U1955" s="3" t="s">
        <v>9091</v>
      </c>
      <c r="V1955" s="22" t="str">
        <f t="shared" si="194"/>
        <v>RLFO; Hora de aviso: 16:20 08/05/2024; Solución: Se Realiza recuepracion de 200 m de reserva y se instala una caja de empalme 48 hilos.; Hora de solución: 13:00 10/05/2024; Causa: Intervención de Terceros</v>
      </c>
      <c r="W1955" s="4" t="s">
        <v>68</v>
      </c>
      <c r="X1955" s="3"/>
      <c r="Y1955" s="3"/>
      <c r="Z1955" s="3" t="s">
        <v>69</v>
      </c>
      <c r="AA1955" s="3" t="s">
        <v>70</v>
      </c>
      <c r="AB1955" s="3">
        <v>8580904</v>
      </c>
      <c r="AC1955" s="3" t="s">
        <v>71</v>
      </c>
      <c r="AD1955" s="6">
        <v>1.75</v>
      </c>
      <c r="AE1955" s="7"/>
      <c r="AF1955" s="7"/>
      <c r="AG1955" s="6">
        <f>Tabla4[[#This Row],[Tiempo Parada de Reloj]]+Tabla4[[#This Row],[Tiempo Autorizado por Telefonica (no Máximo)]]</f>
        <v>1.75</v>
      </c>
      <c r="AH1955" s="7">
        <f t="shared" ca="1" si="191"/>
        <v>0.11111111110949423</v>
      </c>
      <c r="AI1955" s="8">
        <f t="shared" si="192"/>
        <v>42</v>
      </c>
      <c r="AJ1955" s="8">
        <f t="shared" ca="1" si="193"/>
        <v>2.6666666666278616</v>
      </c>
      <c r="AK1955" s="3" t="s">
        <v>8652</v>
      </c>
      <c r="AL1955" s="3" t="s">
        <v>70</v>
      </c>
      <c r="AM1955" s="3" t="s">
        <v>106</v>
      </c>
      <c r="AN1955" s="3" t="s">
        <v>72</v>
      </c>
      <c r="AO1955" s="3" t="s">
        <v>120</v>
      </c>
      <c r="AP1955" s="3" t="s">
        <v>73</v>
      </c>
      <c r="AQ1955" s="23">
        <v>45427.842361111114</v>
      </c>
      <c r="AR1955" s="3"/>
      <c r="AS1955" s="23"/>
      <c r="AT1955" s="23"/>
      <c r="AU1955" s="3" t="s">
        <v>298</v>
      </c>
      <c r="AV1955" s="3" t="s">
        <v>785</v>
      </c>
      <c r="AW1955" s="3" t="s">
        <v>135</v>
      </c>
      <c r="AX1955" s="3">
        <v>4.7306999999999997</v>
      </c>
      <c r="AY1955" s="3">
        <v>-74.055999999999997</v>
      </c>
      <c r="AZ1955" s="8" t="str">
        <f>+CONCATENATE("Reportan apertura en el enlace ",Tabla4[[#This Row],[Enlace]]," en el ",Tabla4[[#This Row],[Distancia óptica]]," ocasionado por ",Tabla4[[#This Row],[Causa del daño]])</f>
        <v>Reportan apertura en el enlace Santa Helena - Autopista en el km 0,255 desde Santa Helena ocasionado por Intervención de Terceros</v>
      </c>
      <c r="BA1955" s="8" t="str">
        <f>+CONCATENATE("Para dar solución al incidente ",Tabla4[[#This Row],[Solución]])</f>
        <v>Para dar solución al incidente Se Realiza recuepracion de 200 m de reserva y se instala una caja de empalme 48 hilos.</v>
      </c>
      <c r="BB1955" s="3" t="str">
        <f>+_xlfn.CONCAT(Tabla4[[#This Row],[Causa Raiz]]," ",Tabla4[[#This Row],[Solución2]]," (",Tabla4[[#This Row],[Anillo]],"- Cabecera: ",Tabla4[[#This Row],[Cabecera]],"- Operador: ",Tabla4[[#This Row],[Operador]],")")</f>
        <v>Reportan apertura en el enlace Santa Helena - Autopista en el km 0,255 desde Santa Helena ocasionado por Intervención de Terceros Para dar solución al incidente Se Realiza recuepracion de 200 m de reserva y se instala una caja de empalme 48 hilos. (Lineal- Cabecera: Autopista- Operador: Colombia Telecomunicaciones)</v>
      </c>
    </row>
    <row r="1956" spans="1:54" ht="199.5">
      <c r="A1956" s="38">
        <f t="shared" si="190"/>
        <v>1955</v>
      </c>
      <c r="B1956" s="3">
        <v>8580951</v>
      </c>
      <c r="C1956" s="3" t="s">
        <v>136</v>
      </c>
      <c r="D1956" s="23">
        <v>45420.680555555555</v>
      </c>
      <c r="E1956" s="23">
        <v>45420.791666666664</v>
      </c>
      <c r="F1956" s="1">
        <f t="shared" ca="1" si="197"/>
        <v>0.11111111110949423</v>
      </c>
      <c r="G1956" s="3" t="s">
        <v>55</v>
      </c>
      <c r="H1956" s="41"/>
      <c r="I1956" s="40"/>
      <c r="J1956" s="5" t="s">
        <v>137</v>
      </c>
      <c r="K1956" s="3" t="s">
        <v>203</v>
      </c>
      <c r="L1956" s="9" t="s">
        <v>78</v>
      </c>
      <c r="M1956" s="3" t="s">
        <v>204</v>
      </c>
      <c r="N1956" s="3" t="s">
        <v>332</v>
      </c>
      <c r="O1956" s="3" t="s">
        <v>9092</v>
      </c>
      <c r="P1956" s="3" t="s">
        <v>9093</v>
      </c>
      <c r="Q1956" s="4" t="s">
        <v>9094</v>
      </c>
      <c r="R1956" s="3" t="s">
        <v>336</v>
      </c>
      <c r="S1956" s="3" t="s">
        <v>210</v>
      </c>
      <c r="T1956" s="9" t="s">
        <v>146</v>
      </c>
      <c r="U1956" s="3" t="s">
        <v>9095</v>
      </c>
      <c r="V1956" s="22" t="str">
        <f t="shared" si="194"/>
        <v>RBHFO; Hora de aviso: 16:20 08/05/2024; Solución: Se realiza sangria para instalar una caja de empalme de 48 hilos; Hora de solución: 19:00 08/05/2024; Causa: Falla en la Red FiOp</v>
      </c>
      <c r="W1956" s="4" t="s">
        <v>213</v>
      </c>
      <c r="X1956" s="3"/>
      <c r="Y1956" s="3"/>
      <c r="Z1956" s="3" t="s">
        <v>69</v>
      </c>
      <c r="AA1956" s="3" t="s">
        <v>70</v>
      </c>
      <c r="AB1956" s="3">
        <v>0</v>
      </c>
      <c r="AC1956" s="3" t="s">
        <v>71</v>
      </c>
      <c r="AD1956" s="6">
        <v>0</v>
      </c>
      <c r="AE1956" s="7"/>
      <c r="AF1956" s="7"/>
      <c r="AG1956" s="6">
        <f>Tabla4[[#This Row],[Tiempo Parada de Reloj]]+Tabla4[[#This Row],[Tiempo Autorizado por Telefonica (no Máximo)]]</f>
        <v>0</v>
      </c>
      <c r="AH1956" s="7">
        <f t="shared" ca="1" si="191"/>
        <v>0.11111111110949423</v>
      </c>
      <c r="AI1956" s="8">
        <f t="shared" si="192"/>
        <v>0</v>
      </c>
      <c r="AJ1956" s="8">
        <f t="shared" ca="1" si="193"/>
        <v>2.6666666666278616</v>
      </c>
      <c r="AK1956" s="3" t="s">
        <v>73</v>
      </c>
      <c r="AL1956" s="3" t="s">
        <v>71</v>
      </c>
      <c r="AM1956" s="3" t="s">
        <v>69</v>
      </c>
      <c r="AN1956" s="3" t="s">
        <v>8652</v>
      </c>
      <c r="AO1956" s="3" t="s">
        <v>120</v>
      </c>
      <c r="AP1956" s="3" t="s">
        <v>120</v>
      </c>
      <c r="AQ1956" s="23">
        <v>45423.862500000003</v>
      </c>
      <c r="AR1956" s="3"/>
      <c r="AS1956" s="23"/>
      <c r="AT1956" s="23"/>
      <c r="AU1956" s="3" t="s">
        <v>214</v>
      </c>
      <c r="AV1956" s="3" t="s">
        <v>9096</v>
      </c>
      <c r="AW1956" s="3" t="s">
        <v>9097</v>
      </c>
      <c r="AX1956" s="3">
        <v>7.1212</v>
      </c>
      <c r="AY1956" s="3">
        <v>-73.111099999999993</v>
      </c>
      <c r="AZ1956" s="8" t="str">
        <f>+CONCATENATE("Reportan apertura en el enlace ",Tabla4[[#This Row],[Enlace]]," en el ",Tabla4[[#This Row],[Distancia óptica]]," ocasionado por ",Tabla4[[#This Row],[Causa del daño]])</f>
        <v>Reportan apertura en el enlace Mov. Los Almendros - Mov. Corcovado en el Km 0,8 desde Los Almendros ocasionado por Falla en la Red FiOp</v>
      </c>
      <c r="BA1956" s="8" t="str">
        <f>+CONCATENATE("Para dar solución al incidente ",Tabla4[[#This Row],[Solución]])</f>
        <v>Para dar solución al incidente Se realiza sangria para instalar una caja de empalme de 48 hilos</v>
      </c>
      <c r="BB1956" s="3" t="str">
        <f>+_xlfn.CONCAT(Tabla4[[#This Row],[Causa Raiz]]," ",Tabla4[[#This Row],[Solución2]]," (",Tabla4[[#This Row],[Anillo]],"- Cabecera: ",Tabla4[[#This Row],[Cabecera]],"- Operador: ",Tabla4[[#This Row],[Operador]],")")</f>
        <v>Reportan apertura en el enlace Mov. Los Almendros - Mov. Corcovado en el Km 0,8 desde Los Almendros ocasionado por Falla en la Red FiOp Para dar solución al incidente Se realiza sangria para instalar una caja de empalme de 48 hilos (1 C- Cabecera: Central centro- Operador: Infraco)</v>
      </c>
    </row>
    <row r="1957" spans="1:54" ht="313.5">
      <c r="A1957" s="38">
        <f t="shared" si="190"/>
        <v>1956</v>
      </c>
      <c r="B1957" s="3">
        <v>8582390</v>
      </c>
      <c r="C1957" s="3" t="s">
        <v>54</v>
      </c>
      <c r="D1957" s="23">
        <v>45421.375</v>
      </c>
      <c r="E1957" s="23">
        <v>45421.75</v>
      </c>
      <c r="F1957" s="1">
        <f t="shared" ca="1" si="197"/>
        <v>0.375</v>
      </c>
      <c r="G1957" s="3" t="s">
        <v>55</v>
      </c>
      <c r="H1957" s="41"/>
      <c r="I1957" s="40"/>
      <c r="J1957" s="5" t="s">
        <v>56</v>
      </c>
      <c r="K1957" s="3" t="s">
        <v>93</v>
      </c>
      <c r="L1957" s="9" t="s">
        <v>58</v>
      </c>
      <c r="M1957" s="3" t="s">
        <v>59</v>
      </c>
      <c r="N1957" s="3" t="s">
        <v>60</v>
      </c>
      <c r="O1957" s="3" t="s">
        <v>9098</v>
      </c>
      <c r="P1957" s="3" t="s">
        <v>9099</v>
      </c>
      <c r="Q1957" s="4" t="s">
        <v>9100</v>
      </c>
      <c r="R1957" s="3" t="s">
        <v>947</v>
      </c>
      <c r="S1957" s="3" t="s">
        <v>65</v>
      </c>
      <c r="T1957" s="9" t="s">
        <v>66</v>
      </c>
      <c r="U1957" s="3" t="s">
        <v>9101</v>
      </c>
      <c r="V1957" s="22" t="str">
        <f t="shared" si="194"/>
        <v>RLFO; Hora de aviso: 9:00 09/05/2024; Solución: Se recupera reserva 200m de cada uno de los enlaces total 800 mts y se realiza empalme 1 caja de 24 para 41000-41032
1 caja de 24 para 41000 -41065
1 caja de 24 para 41000- Soacha 
1 caja de reuso para Mov. Visión Colombia; Hora de solución: 18:00 09/05/2024; Causa: Vandalismo</v>
      </c>
      <c r="W1957" s="4" t="s">
        <v>68</v>
      </c>
      <c r="X1957" s="3"/>
      <c r="Y1957" s="3"/>
      <c r="Z1957" s="3" t="s">
        <v>69</v>
      </c>
      <c r="AA1957" s="3" t="s">
        <v>70</v>
      </c>
      <c r="AB1957" s="3">
        <v>8582390</v>
      </c>
      <c r="AC1957" s="3" t="s">
        <v>71</v>
      </c>
      <c r="AD1957" s="6">
        <v>0.22152777777777777</v>
      </c>
      <c r="AE1957" s="7"/>
      <c r="AF1957" s="7"/>
      <c r="AG1957" s="6">
        <f>Tabla4[[#This Row],[Tiempo Parada de Reloj]]+Tabla4[[#This Row],[Tiempo Autorizado por Telefonica (no Máximo)]]</f>
        <v>0.22152777777777777</v>
      </c>
      <c r="AH1957" s="7">
        <f t="shared" ca="1" si="191"/>
        <v>0.15347222222222223</v>
      </c>
      <c r="AI1957" s="8">
        <f t="shared" si="192"/>
        <v>5.3166666666666664</v>
      </c>
      <c r="AJ1957" s="8">
        <f t="shared" ca="1" si="193"/>
        <v>3.6833333333333336</v>
      </c>
      <c r="AK1957" s="3" t="s">
        <v>88</v>
      </c>
      <c r="AL1957" s="3" t="s">
        <v>70</v>
      </c>
      <c r="AM1957" s="3" t="s">
        <v>73</v>
      </c>
      <c r="AN1957" s="3" t="s">
        <v>73</v>
      </c>
      <c r="AO1957" s="3" t="s">
        <v>106</v>
      </c>
      <c r="AP1957" s="3" t="s">
        <v>106</v>
      </c>
      <c r="AQ1957" s="23">
        <v>45422.881944444445</v>
      </c>
      <c r="AR1957" s="3"/>
      <c r="AS1957" s="23"/>
      <c r="AT1957" s="23"/>
      <c r="AU1957" s="3" t="s">
        <v>264</v>
      </c>
      <c r="AV1957" s="3" t="s">
        <v>2352</v>
      </c>
      <c r="AW1957" s="3" t="s">
        <v>151</v>
      </c>
      <c r="AX1957" s="3">
        <v>4.6510999999999996</v>
      </c>
      <c r="AY1957" s="3">
        <v>-74.144800000000004</v>
      </c>
      <c r="AZ1957" s="8" t="str">
        <f>+CONCATENATE("Reportan apertura en el enlace ",Tabla4[[#This Row],[Enlace]]," en el ",Tabla4[[#This Row],[Distancia óptica]]," ocasionado por ",Tabla4[[#This Row],[Causa del daño]])</f>
        <v>Reportan apertura en el enlace Salitre - 41032. en el Km 8,0 desde salitre ocasionado por Vandalismo</v>
      </c>
      <c r="BA1957" s="8" t="str">
        <f>+CONCATENATE("Para dar solución al incidente ",Tabla4[[#This Row],[Solución]])</f>
        <v>Para dar solución al incidente Se recupera reserva 200m de cada uno de los enlaces total 800 mts y se realiza empalme 1 caja de 24 para 41000-41032
1 caja de 24 para 41000 -41065
1 caja de 24 para 41000- Soacha 
1 caja de reuso para Mov. Visión Colombia</v>
      </c>
      <c r="BB1957" s="3" t="str">
        <f>+_xlfn.CONCAT(Tabla4[[#This Row],[Causa Raiz]]," ",Tabla4[[#This Row],[Solución2]]," (",Tabla4[[#This Row],[Anillo]],"- Cabecera: ",Tabla4[[#This Row],[Cabecera]],"- Operador: ",Tabla4[[#This Row],[Operador]],")")</f>
        <v>Reportan apertura en el enlace Salitre - 41032. en el Km 8,0 desde salitre ocasionado por Vandalismo Para dar solución al incidente Se recupera reserva 200m de cada uno de los enlaces total 800 mts y se realiza empalme 1 caja de 24 para 41000-41032
1 caja de 24 para 41000 -41065
1 caja de 24 para 41000- Soacha 
1 caja de reuso para Mov. Visión Colombia (Lineal - Cabecera: SALITRE- Operador: Colombia Telecomunicaciones)</v>
      </c>
    </row>
    <row r="1958" spans="1:54" ht="156.75">
      <c r="A1958" s="38">
        <f t="shared" si="190"/>
        <v>1957</v>
      </c>
      <c r="B1958" s="3">
        <v>8583690</v>
      </c>
      <c r="C1958" s="3" t="s">
        <v>92</v>
      </c>
      <c r="D1958" s="23">
        <v>45421.385416666664</v>
      </c>
      <c r="E1958" s="23">
        <v>45421.854166666664</v>
      </c>
      <c r="F1958" s="1">
        <f t="shared" ca="1" si="197"/>
        <v>0.46875</v>
      </c>
      <c r="G1958" s="3" t="s">
        <v>164</v>
      </c>
      <c r="H1958" s="41" t="s">
        <v>165</v>
      </c>
      <c r="I1958" s="40" t="s">
        <v>9102</v>
      </c>
      <c r="J1958" s="5" t="s">
        <v>490</v>
      </c>
      <c r="K1958" s="3" t="s">
        <v>490</v>
      </c>
      <c r="L1958" s="9" t="s">
        <v>58</v>
      </c>
      <c r="M1958" s="3" t="s">
        <v>123</v>
      </c>
      <c r="N1958" s="3" t="s">
        <v>7763</v>
      </c>
      <c r="O1958" s="3" t="s">
        <v>3065</v>
      </c>
      <c r="P1958" s="3" t="s">
        <v>1432</v>
      </c>
      <c r="Q1958" s="4" t="s">
        <v>9103</v>
      </c>
      <c r="R1958" s="3" t="s">
        <v>128</v>
      </c>
      <c r="S1958" s="3" t="s">
        <v>494</v>
      </c>
      <c r="T1958" s="9" t="s">
        <v>176</v>
      </c>
      <c r="U1958" s="3" t="s">
        <v>9104</v>
      </c>
      <c r="V1958" s="22" t="str">
        <f t="shared" si="194"/>
        <v>RTNFO; Hora de aviso: 9:15 09/05/2024; Solución: Tendido de 300 mts y dos empalmes; Hora de solución: 20:30 09/05/2024; Causa: Intervención de Terceros. No Identificados</v>
      </c>
      <c r="W1958" s="4" t="s">
        <v>9105</v>
      </c>
      <c r="X1958" s="3"/>
      <c r="Y1958" s="3"/>
      <c r="Z1958" s="3" t="s">
        <v>69</v>
      </c>
      <c r="AA1958" s="3" t="s">
        <v>71</v>
      </c>
      <c r="AB1958" s="3">
        <v>0</v>
      </c>
      <c r="AC1958" s="3" t="s">
        <v>71</v>
      </c>
      <c r="AD1958" s="6">
        <v>0</v>
      </c>
      <c r="AE1958" s="7"/>
      <c r="AF1958" s="7"/>
      <c r="AG1958" s="6">
        <f>Tabla4[[#This Row],[Tiempo Parada de Reloj]]+Tabla4[[#This Row],[Tiempo Autorizado por Telefonica (no Máximo)]]</f>
        <v>0</v>
      </c>
      <c r="AH1958" s="7">
        <f t="shared" ca="1" si="191"/>
        <v>0.46875</v>
      </c>
      <c r="AI1958" s="8">
        <f t="shared" si="192"/>
        <v>0</v>
      </c>
      <c r="AJ1958" s="8">
        <f t="shared" ca="1" si="193"/>
        <v>11.25</v>
      </c>
      <c r="AK1958" s="3" t="s">
        <v>88</v>
      </c>
      <c r="AL1958" s="3" t="s">
        <v>71</v>
      </c>
      <c r="AM1958" s="3" t="s">
        <v>69</v>
      </c>
      <c r="AN1958" s="3" t="s">
        <v>88</v>
      </c>
      <c r="AQ1958" s="23">
        <f t="shared" ref="AQ1958" ca="1" si="198">NOW()</f>
        <v>45503.69683483796</v>
      </c>
      <c r="AR1958" s="3"/>
      <c r="AS1958" s="23"/>
      <c r="AT1958" s="23"/>
      <c r="AU1958" s="3" t="s">
        <v>494</v>
      </c>
      <c r="AV1958" s="3" t="s">
        <v>69</v>
      </c>
      <c r="AW1958" s="3" t="s">
        <v>69</v>
      </c>
      <c r="AX1958" s="3" t="s">
        <v>69</v>
      </c>
      <c r="AY1958" s="3" t="s">
        <v>69</v>
      </c>
      <c r="AZ1958" s="8" t="str">
        <f>+CONCATENATE("Reportan apertura en el enlace ",Tabla4[[#This Row],[Enlace]]," en el ",Tabla4[[#This Row],[Distancia óptica]]," ocasionado por ",Tabla4[[#This Row],[Causa del daño]])</f>
        <v>Reportan apertura en el enlace Cartagena - Sabanalarga en el KM 0 ocasionado por Intervención de Terceros. No Identificados</v>
      </c>
      <c r="BA1958" s="8" t="str">
        <f>+CONCATENATE("Para dar solución al incidente ",Tabla4[[#This Row],[Solución]])</f>
        <v>Para dar solución al incidente Tendido de 300 mts y dos empalmes</v>
      </c>
      <c r="BB1958" s="3" t="str">
        <f>+_xlfn.CONCAT(Tabla4[[#This Row],[Causa Raiz]]," ",Tabla4[[#This Row],[Solución2]]," (",Tabla4[[#This Row],[Anillo]],"- Cabecera: ",Tabla4[[#This Row],[Cabecera]],"- Operador: ",Tabla4[[#This Row],[Operador]],")")</f>
        <v>Reportan apertura en el enlace Cartagena - Sabanalarga en el KM 0 ocasionado por Intervención de Terceros. No Identificados Para dar solución al incidente Tendido de 300 mts y dos empalmes (NA- Cabecera: NA- Operador: UNE)</v>
      </c>
    </row>
    <row r="1959" spans="1:54" ht="213.75">
      <c r="A1959" s="38">
        <f t="shared" si="190"/>
        <v>1958</v>
      </c>
      <c r="B1959" s="3">
        <v>8583895</v>
      </c>
      <c r="C1959" s="3" t="s">
        <v>54</v>
      </c>
      <c r="D1959" s="23">
        <v>45420.5</v>
      </c>
      <c r="E1959" s="23">
        <v>45421.854166666664</v>
      </c>
      <c r="F1959" s="1">
        <f t="shared" ref="F1959" ca="1" si="199">IF(ISBLANK(E1959),IF(ISBLANK(D1959),0,NOW()-D1959),E1959-D1959)</f>
        <v>1.3541666666642413</v>
      </c>
      <c r="G1959" s="3" t="s">
        <v>55</v>
      </c>
      <c r="H1959" s="41"/>
      <c r="I1959" s="40"/>
      <c r="J1959" s="5" t="s">
        <v>56</v>
      </c>
      <c r="K1959" s="3" t="s">
        <v>122</v>
      </c>
      <c r="L1959" s="9" t="s">
        <v>78</v>
      </c>
      <c r="M1959" s="3" t="s">
        <v>185</v>
      </c>
      <c r="N1959" s="3" t="s">
        <v>186</v>
      </c>
      <c r="O1959" s="3" t="s">
        <v>9053</v>
      </c>
      <c r="P1959" s="3" t="s">
        <v>9106</v>
      </c>
      <c r="Q1959" s="4" t="s">
        <v>9055</v>
      </c>
      <c r="R1959" s="3" t="s">
        <v>189</v>
      </c>
      <c r="S1959" s="3" t="s">
        <v>129</v>
      </c>
      <c r="T1959" s="9" t="s">
        <v>276</v>
      </c>
      <c r="U1959" s="3" t="s">
        <v>9107</v>
      </c>
      <c r="V1959" s="22" t="str">
        <f t="shared" si="194"/>
        <v>RLFO; Hora de aviso: 12:00 08/05/2024; Solución: realizan 2 tendidos de  80 mts de fo, 1 para cada cable y 4 empalmes de 24 Hilos; Hora de solución: 20:30 09/05/2024; Causa: Intervención de Terceros</v>
      </c>
      <c r="W1959" s="4" t="s">
        <v>9108</v>
      </c>
      <c r="X1959" s="3" t="s">
        <v>9109</v>
      </c>
      <c r="Y1959" s="3" t="s">
        <v>9110</v>
      </c>
      <c r="Z1959" s="3" t="s">
        <v>72</v>
      </c>
      <c r="AA1959" s="3" t="s">
        <v>71</v>
      </c>
      <c r="AB1959" s="3">
        <v>0</v>
      </c>
      <c r="AC1959" s="3" t="s">
        <v>71</v>
      </c>
      <c r="AD1959" s="6">
        <v>1.2083333333333333</v>
      </c>
      <c r="AE1959" s="7"/>
      <c r="AF1959" s="7"/>
      <c r="AG1959" s="6">
        <f>Tabla4[[#This Row],[Tiempo Parada de Reloj]]+Tabla4[[#This Row],[Tiempo Autorizado por Telefonica (no Máximo)]]</f>
        <v>1.2083333333333333</v>
      </c>
      <c r="AH1959" s="7">
        <f t="shared" ca="1" si="191"/>
        <v>0.14583333333090809</v>
      </c>
      <c r="AI1959" s="8">
        <f t="shared" si="192"/>
        <v>29</v>
      </c>
      <c r="AJ1959" s="8">
        <f t="shared" ca="1" si="193"/>
        <v>3.4999999999417941</v>
      </c>
      <c r="AK1959" s="3" t="s">
        <v>88</v>
      </c>
      <c r="AL1959" s="3" t="s">
        <v>70</v>
      </c>
      <c r="AM1959" s="3" t="s">
        <v>73</v>
      </c>
      <c r="AN1959" s="3" t="s">
        <v>73</v>
      </c>
      <c r="AO1959" s="3" t="s">
        <v>120</v>
      </c>
      <c r="AP1959" s="3" t="s">
        <v>120</v>
      </c>
      <c r="AQ1959" s="23">
        <v>45423.831944444442</v>
      </c>
      <c r="AR1959" s="3"/>
      <c r="AS1959" s="23"/>
      <c r="AT1959" s="23"/>
      <c r="AU1959" s="3" t="s">
        <v>192</v>
      </c>
      <c r="AV1959" s="3" t="s">
        <v>482</v>
      </c>
      <c r="AW1959" s="3" t="s">
        <v>135</v>
      </c>
      <c r="AX1959" s="3">
        <v>12.584099999999999</v>
      </c>
      <c r="AY1959" s="3">
        <v>-81.704166000000001</v>
      </c>
      <c r="AZ1959" s="8" t="str">
        <f>+CONCATENATE("Reportan apertura en el enlace ",Tabla4[[#This Row],[Enlace]]," en el ",Tabla4[[#This Row],[Distancia óptica]]," ocasionado por ",Tabla4[[#This Row],[Causa del daño]])</f>
        <v>Reportan apertura en el enlace Mov. Centro - Mov. School House en el km 1,68 desde Mov. Centro ocasionado por Intervención de Terceros</v>
      </c>
      <c r="BA1959" s="8" t="str">
        <f>+CONCATENATE("Para dar solución al incidente ",Tabla4[[#This Row],[Solución]])</f>
        <v>Para dar solución al incidente realizan 2 tendidos de  80 mts de fo, 1 para cada cable y 4 empalmes de 24 Hilos</v>
      </c>
      <c r="BB1959" s="3" t="str">
        <f>+_xlfn.CONCAT(Tabla4[[#This Row],[Causa Raiz]]," ",Tabla4[[#This Row],[Solución2]]," (",Tabla4[[#This Row],[Anillo]],"- Cabecera: ",Tabla4[[#This Row],[Cabecera]],"- Operador: ",Tabla4[[#This Row],[Operador]],")")</f>
        <v>Reportan apertura en el enlace Mov. Centro - Mov. School House en el km 1,68 desde Mov. Centro ocasionado por Intervención de Terceros Para dar solución al incidente realizan 2 tendidos de  80 mts de fo, 1 para cada cable y 4 empalmes de 24 Hilos (Lineal- Cabecera: Centro- Operador: Colombia Telecomunicaciones)</v>
      </c>
    </row>
    <row r="1960" spans="1:54" ht="199.5">
      <c r="A1960" s="38">
        <f t="shared" si="190"/>
        <v>1959</v>
      </c>
      <c r="B1960" s="3">
        <v>8583090</v>
      </c>
      <c r="C1960" s="3" t="s">
        <v>54</v>
      </c>
      <c r="D1960" s="23">
        <v>45421.416666666664</v>
      </c>
      <c r="E1960" s="23">
        <v>45421.496527777781</v>
      </c>
      <c r="F1960" s="1">
        <f t="shared" ref="F1960:F1965" ca="1" si="200">IF(ISBLANK(E1960),IF(ISBLANK(D1960),0,NOW()-D1960),E1960-D1960)</f>
        <v>7.9861111116770189E-2</v>
      </c>
      <c r="G1960" s="3" t="s">
        <v>55</v>
      </c>
      <c r="H1960" s="41"/>
      <c r="I1960" s="40"/>
      <c r="J1960" s="5" t="s">
        <v>56</v>
      </c>
      <c r="K1960" s="3" t="s">
        <v>340</v>
      </c>
      <c r="L1960" s="9" t="s">
        <v>58</v>
      </c>
      <c r="M1960" s="3" t="s">
        <v>341</v>
      </c>
      <c r="N1960" s="3" t="s">
        <v>342</v>
      </c>
      <c r="O1960" s="3" t="s">
        <v>9111</v>
      </c>
      <c r="P1960" s="3" t="s">
        <v>9112</v>
      </c>
      <c r="Q1960" s="4" t="s">
        <v>9113</v>
      </c>
      <c r="R1960" s="3" t="s">
        <v>1828</v>
      </c>
      <c r="S1960" s="3" t="s">
        <v>347</v>
      </c>
      <c r="T1960" s="9" t="s">
        <v>66</v>
      </c>
      <c r="U1960" s="3" t="s">
        <v>9114</v>
      </c>
      <c r="V1960" s="22" t="str">
        <f t="shared" si="194"/>
        <v>RLFO; Hora de aviso: 10:00 09/05/2024; Solución: se recupera 20 mtr de reserva y se crea un empalme de 24 hilos de continuidad; Hora de solución: 11:55 09/05/2024; Causa: Vandalismo</v>
      </c>
      <c r="W1960" s="4" t="s">
        <v>349</v>
      </c>
      <c r="X1960" s="3"/>
      <c r="Y1960" s="3"/>
      <c r="Z1960" s="3" t="s">
        <v>69</v>
      </c>
      <c r="AA1960" s="3" t="s">
        <v>70</v>
      </c>
      <c r="AB1960" s="3">
        <v>8583090</v>
      </c>
      <c r="AC1960" s="3" t="s">
        <v>71</v>
      </c>
      <c r="AD1960" s="6">
        <v>0</v>
      </c>
      <c r="AE1960" s="7"/>
      <c r="AF1960" s="7"/>
      <c r="AG1960" s="6">
        <f>Tabla4[[#This Row],[Tiempo Parada de Reloj]]+Tabla4[[#This Row],[Tiempo Autorizado por Telefonica (no Máximo)]]</f>
        <v>0</v>
      </c>
      <c r="AH1960" s="7">
        <f t="shared" ca="1" si="191"/>
        <v>7.9861111116770189E-2</v>
      </c>
      <c r="AI1960" s="8">
        <f t="shared" si="192"/>
        <v>0</v>
      </c>
      <c r="AJ1960" s="8">
        <f t="shared" ca="1" si="193"/>
        <v>1.9166666668024845</v>
      </c>
      <c r="AK1960" s="3" t="s">
        <v>88</v>
      </c>
      <c r="AL1960" s="3" t="s">
        <v>71</v>
      </c>
      <c r="AM1960" s="3" t="s">
        <v>88</v>
      </c>
      <c r="AN1960" s="3" t="s">
        <v>88</v>
      </c>
      <c r="AO1960" s="3" t="s">
        <v>120</v>
      </c>
      <c r="AP1960" s="3" t="s">
        <v>120</v>
      </c>
      <c r="AQ1960" s="23">
        <v>45423.352777777778</v>
      </c>
      <c r="AR1960" s="3"/>
      <c r="AS1960" s="23"/>
      <c r="AT1960" s="23"/>
      <c r="AU1960" s="3" t="s">
        <v>351</v>
      </c>
      <c r="AV1960" s="3" t="s">
        <v>9115</v>
      </c>
      <c r="AW1960" s="3" t="s">
        <v>4336</v>
      </c>
      <c r="AX1960" s="3">
        <v>4.4345999999999997</v>
      </c>
      <c r="AY1960" s="3">
        <v>-75.228999999999999</v>
      </c>
      <c r="AZ1960" s="8" t="str">
        <f>+CONCATENATE("Reportan apertura en el enlace ",Tabla4[[#This Row],[Enlace]]," en el ",Tabla4[[#This Row],[Distancia óptica]]," ocasionado por ",Tabla4[[#This Row],[Causa del daño]])</f>
        <v>Reportan apertura en el enlace La Ferias - Piedrapintada en el Km 0,813 desde FTTC Las Ferias ocasionado por Vandalismo</v>
      </c>
      <c r="BA1960" s="8" t="str">
        <f>+CONCATENATE("Para dar solución al incidente ",Tabla4[[#This Row],[Solución]])</f>
        <v>Para dar solución al incidente se recupera 20 mtr de reserva y se crea un empalme de 24 hilos de continuidad</v>
      </c>
      <c r="BB1960" s="3" t="str">
        <f>+_xlfn.CONCAT(Tabla4[[#This Row],[Causa Raiz]]," ",Tabla4[[#This Row],[Solución2]]," (",Tabla4[[#This Row],[Anillo]],"- Cabecera: ",Tabla4[[#This Row],[Cabecera]],"- Operador: ",Tabla4[[#This Row],[Operador]],")")</f>
        <v>Reportan apertura en el enlace La Ferias - Piedrapintada en el Km 0,813 desde FTTC Las Ferias ocasionado por Vandalismo Para dar solución al incidente se recupera 20 mtr de reserva y se crea un empalme de 24 hilos de continuidad (lienal- Cabecera: Las Ferias- Operador: Colombia Telecomunicaciones)</v>
      </c>
    </row>
    <row r="1961" spans="1:54" ht="213.75">
      <c r="A1961" s="38">
        <f t="shared" si="190"/>
        <v>1960</v>
      </c>
      <c r="B1961" s="3">
        <v>8584361</v>
      </c>
      <c r="C1961" s="3" t="s">
        <v>54</v>
      </c>
      <c r="D1961" s="23">
        <v>45421.520833333336</v>
      </c>
      <c r="E1961" s="23">
        <v>45421.770833333336</v>
      </c>
      <c r="F1961" s="1">
        <f t="shared" ca="1" si="200"/>
        <v>0.25</v>
      </c>
      <c r="G1961" s="3" t="s">
        <v>55</v>
      </c>
      <c r="H1961" s="41"/>
      <c r="I1961" s="40"/>
      <c r="J1961" s="5" t="s">
        <v>56</v>
      </c>
      <c r="K1961" s="3" t="s">
        <v>93</v>
      </c>
      <c r="L1961" s="9" t="s">
        <v>78</v>
      </c>
      <c r="M1961" s="3" t="s">
        <v>59</v>
      </c>
      <c r="N1961" s="3" t="s">
        <v>60</v>
      </c>
      <c r="O1961" s="3" t="s">
        <v>9116</v>
      </c>
      <c r="P1961" s="3" t="s">
        <v>9117</v>
      </c>
      <c r="Q1961" s="4" t="s">
        <v>9118</v>
      </c>
      <c r="R1961" s="3" t="s">
        <v>775</v>
      </c>
      <c r="S1961" s="3" t="s">
        <v>65</v>
      </c>
      <c r="T1961" s="9" t="s">
        <v>66</v>
      </c>
      <c r="U1961" s="3" t="s">
        <v>9119</v>
      </c>
      <c r="V1961" s="22" t="str">
        <f t="shared" si="194"/>
        <v>RLFO; Hora de aviso: 12:30 09/05/2024; Solución: recupera 100 metros de reserva y se adecua una caja de empalme de 24 hilos nueva, ; Hora de solución: 18:30 09/05/2024; Causa: Vandalismo</v>
      </c>
      <c r="W1961" s="4" t="s">
        <v>68</v>
      </c>
      <c r="X1961" s="3"/>
      <c r="Y1961" s="3"/>
      <c r="Z1961" s="3" t="s">
        <v>69</v>
      </c>
      <c r="AA1961" s="3" t="s">
        <v>71</v>
      </c>
      <c r="AB1961" s="3">
        <v>0</v>
      </c>
      <c r="AC1961" s="3" t="s">
        <v>71</v>
      </c>
      <c r="AD1961" s="6">
        <v>8.611111111111111E-2</v>
      </c>
      <c r="AE1961" s="7"/>
      <c r="AF1961" s="7"/>
      <c r="AG1961" s="6">
        <f>Tabla4[[#This Row],[Tiempo Parada de Reloj]]+Tabla4[[#This Row],[Tiempo Autorizado por Telefonica (no Máximo)]]</f>
        <v>8.611111111111111E-2</v>
      </c>
      <c r="AH1961" s="7">
        <f t="shared" ca="1" si="191"/>
        <v>0.16388888888888889</v>
      </c>
      <c r="AI1961" s="8">
        <f t="shared" si="192"/>
        <v>2.0666666666666664</v>
      </c>
      <c r="AJ1961" s="8">
        <f t="shared" ca="1" si="193"/>
        <v>3.9333333333333336</v>
      </c>
      <c r="AK1961" s="3" t="s">
        <v>88</v>
      </c>
      <c r="AL1961" s="3" t="s">
        <v>70</v>
      </c>
      <c r="AM1961" s="3" t="s">
        <v>8652</v>
      </c>
      <c r="AN1961" s="3" t="s">
        <v>8652</v>
      </c>
      <c r="AO1961" s="3" t="s">
        <v>106</v>
      </c>
      <c r="AP1961" s="3" t="s">
        <v>106</v>
      </c>
      <c r="AQ1961" s="23">
        <v>45422.884027777778</v>
      </c>
      <c r="AR1961" s="3"/>
      <c r="AS1961" s="23"/>
      <c r="AT1961" s="23"/>
      <c r="AU1961" s="3" t="s">
        <v>107</v>
      </c>
      <c r="AV1961" s="3" t="s">
        <v>5611</v>
      </c>
      <c r="AW1961" s="3" t="s">
        <v>9120</v>
      </c>
      <c r="AX1961" s="3">
        <v>4.3331999999999997</v>
      </c>
      <c r="AY1961" s="3">
        <v>-74.846199999999996</v>
      </c>
      <c r="AZ1961" s="8" t="str">
        <f>+CONCATENATE("Reportan apertura en el enlace ",Tabla4[[#This Row],[Enlace]]," en el ",Tabla4[[#This Row],[Distancia óptica]]," ocasionado por ",Tabla4[[#This Row],[Causa del daño]])</f>
        <v>Reportan apertura en el enlace Mov La Coruña - Mov Guabal en el Km 7,4 desde la Cpruña ocasionado por Vandalismo</v>
      </c>
      <c r="BA1961" s="8" t="str">
        <f>+CONCATENATE("Para dar solución al incidente ",Tabla4[[#This Row],[Solución]])</f>
        <v xml:space="preserve">Para dar solución al incidente recupera 100 metros de reserva y se adecua una caja de empalme de 24 hilos nueva, </v>
      </c>
      <c r="BB1961" s="3" t="str">
        <f>+_xlfn.CONCAT(Tabla4[[#This Row],[Causa Raiz]]," ",Tabla4[[#This Row],[Solución2]]," (",Tabla4[[#This Row],[Anillo]],"- Cabecera: ",Tabla4[[#This Row],[Cabecera]],"- Operador: ",Tabla4[[#This Row],[Operador]],")")</f>
        <v>Reportan apertura en el enlace Mov La Coruña - Mov Guabal en el Km 7,4 desde la Cpruña ocasionado por Vandalismo Para dar solución al incidente recupera 100 metros de reserva y se adecua una caja de empalme de 24 hilos nueva,  (Uk de guabal- Cabecera: marruecos- Operador: Colombia Telecomunicaciones)</v>
      </c>
    </row>
    <row r="1962" spans="1:54" ht="171">
      <c r="A1962" s="38">
        <f t="shared" si="190"/>
        <v>1961</v>
      </c>
      <c r="B1962" s="3">
        <v>8584849</v>
      </c>
      <c r="C1962" s="3" t="s">
        <v>92</v>
      </c>
      <c r="D1962" s="23">
        <v>45421.659722222219</v>
      </c>
      <c r="E1962" s="23">
        <v>45422.472222222219</v>
      </c>
      <c r="F1962" s="1">
        <f t="shared" ca="1" si="200"/>
        <v>0.8125</v>
      </c>
      <c r="G1962" s="3" t="s">
        <v>55</v>
      </c>
      <c r="H1962" s="41"/>
      <c r="I1962" s="40" t="s">
        <v>9121</v>
      </c>
      <c r="J1962" s="5" t="s">
        <v>322</v>
      </c>
      <c r="K1962" s="3" t="s">
        <v>322</v>
      </c>
      <c r="L1962" s="9" t="s">
        <v>58</v>
      </c>
      <c r="M1962" s="3" t="s">
        <v>204</v>
      </c>
      <c r="N1962" s="3" t="s">
        <v>332</v>
      </c>
      <c r="O1962" s="3" t="s">
        <v>878</v>
      </c>
      <c r="P1962" s="3" t="s">
        <v>9122</v>
      </c>
      <c r="Q1962" s="4" t="s">
        <v>9123</v>
      </c>
      <c r="R1962" s="3" t="s">
        <v>1082</v>
      </c>
      <c r="S1962" s="3" t="s">
        <v>328</v>
      </c>
      <c r="T1962" s="9" t="s">
        <v>329</v>
      </c>
      <c r="U1962" s="3" t="s">
        <v>9124</v>
      </c>
      <c r="V1962" s="22" t="str">
        <f t="shared" si="194"/>
        <v>RTNFO; Hora de aviso: 15:50 09/05/2024; Solución: se procede a correr reserva e implementar una caja de empalme; Hora de solución: 11:20 10/05/2024; Causa: Incendio</v>
      </c>
      <c r="W1962" s="4" t="s">
        <v>331</v>
      </c>
      <c r="X1962" s="3"/>
      <c r="Y1962" s="3"/>
      <c r="Z1962" s="3" t="s">
        <v>69</v>
      </c>
      <c r="AA1962" s="3" t="s">
        <v>71</v>
      </c>
      <c r="AB1962" s="3">
        <v>0</v>
      </c>
      <c r="AC1962" s="3" t="s">
        <v>71</v>
      </c>
      <c r="AD1962" s="6">
        <v>0</v>
      </c>
      <c r="AE1962" s="7"/>
      <c r="AF1962" s="7"/>
      <c r="AG1962" s="6">
        <f>Tabla4[[#This Row],[Tiempo Parada de Reloj]]+Tabla4[[#This Row],[Tiempo Autorizado por Telefonica (no Máximo)]]</f>
        <v>0</v>
      </c>
      <c r="AH1962" s="7">
        <f t="shared" ca="1" si="191"/>
        <v>0.8125</v>
      </c>
      <c r="AI1962" s="8">
        <f t="shared" si="192"/>
        <v>0</v>
      </c>
      <c r="AJ1962" s="8">
        <f t="shared" ca="1" si="193"/>
        <v>19.5</v>
      </c>
      <c r="AK1962" s="3" t="s">
        <v>8652</v>
      </c>
      <c r="AL1962" s="3" t="s">
        <v>70</v>
      </c>
      <c r="AM1962" s="3" t="s">
        <v>120</v>
      </c>
      <c r="AN1962" s="3" t="s">
        <v>98</v>
      </c>
      <c r="AO1962" s="3" t="s">
        <v>106</v>
      </c>
      <c r="AP1962" s="3" t="s">
        <v>106</v>
      </c>
      <c r="AQ1962" s="23">
        <v>45423.012499999997</v>
      </c>
      <c r="AR1962" s="3"/>
      <c r="AS1962" s="23"/>
      <c r="AT1962" s="23"/>
      <c r="AU1962" s="3" t="s">
        <v>322</v>
      </c>
      <c r="AV1962" s="3" t="s">
        <v>69</v>
      </c>
      <c r="AW1962" s="3" t="s">
        <v>1323</v>
      </c>
      <c r="AX1962" s="3">
        <v>7.1295650000000004</v>
      </c>
      <c r="AY1962" s="3">
        <v>-73.130753999999996</v>
      </c>
      <c r="AZ1962" s="8" t="str">
        <f>+CONCATENATE("Reportan apertura en el enlace ",Tabla4[[#This Row],[Enlace]]," en el ",Tabla4[[#This Row],[Distancia óptica]]," ocasionado por ",Tabla4[[#This Row],[Causa del daño]])</f>
        <v>Reportan apertura en el enlace Bucaramanga - San Alberto en el km 5 desde Bucaramanga ocasionado por Incendio</v>
      </c>
      <c r="BA1962" s="8" t="str">
        <f>+CONCATENATE("Para dar solución al incidente ",Tabla4[[#This Row],[Solución]])</f>
        <v>Para dar solución al incidente se procede a correr reserva e implementar una caja de empalme</v>
      </c>
      <c r="BB1962" s="3" t="str">
        <f>+_xlfn.CONCAT(Tabla4[[#This Row],[Causa Raiz]]," ",Tabla4[[#This Row],[Solución2]]," (",Tabla4[[#This Row],[Anillo]],"- Cabecera: ",Tabla4[[#This Row],[Cabecera]],"- Operador: ",Tabla4[[#This Row],[Operador]],")")</f>
        <v>Reportan apertura en el enlace Bucaramanga - San Alberto en el km 5 desde Bucaramanga ocasionado por Incendio Para dar solución al incidente se procede a correr reserva e implementar una caja de empalme (TRONCAL- Cabecera: NA- Operador: Ufinet)</v>
      </c>
    </row>
    <row r="1963" spans="1:54" ht="185.25">
      <c r="A1963" s="38">
        <f t="shared" si="190"/>
        <v>1962</v>
      </c>
      <c r="B1963" s="3">
        <v>8584912</v>
      </c>
      <c r="C1963" s="3" t="s">
        <v>54</v>
      </c>
      <c r="D1963" s="23">
        <v>45421.677083333336</v>
      </c>
      <c r="E1963" s="23">
        <v>45421.895833333336</v>
      </c>
      <c r="F1963" s="1">
        <f t="shared" ca="1" si="200"/>
        <v>0.21875</v>
      </c>
      <c r="G1963" s="3" t="s">
        <v>55</v>
      </c>
      <c r="H1963" s="41"/>
      <c r="I1963" s="40"/>
      <c r="J1963" s="5" t="s">
        <v>56</v>
      </c>
      <c r="K1963" s="3" t="s">
        <v>340</v>
      </c>
      <c r="L1963" s="9" t="s">
        <v>58</v>
      </c>
      <c r="M1963" s="3" t="s">
        <v>341</v>
      </c>
      <c r="N1963" s="3" t="s">
        <v>342</v>
      </c>
      <c r="O1963" s="3" t="s">
        <v>9125</v>
      </c>
      <c r="P1963" s="3" t="s">
        <v>9126</v>
      </c>
      <c r="Q1963" s="4" t="s">
        <v>9127</v>
      </c>
      <c r="R1963" s="3" t="s">
        <v>1828</v>
      </c>
      <c r="S1963" s="3" t="s">
        <v>347</v>
      </c>
      <c r="T1963" s="9" t="s">
        <v>66</v>
      </c>
      <c r="U1963" s="3" t="s">
        <v>9128</v>
      </c>
      <c r="V1963" s="22" t="str">
        <f t="shared" si="194"/>
        <v>RLFO; Hora de aviso: 16:15 09/05/2024; Solución: Se libera estrés en la fibra Y se realiza refusion de hilos ; Hora de solución: 21:30 09/05/2024; Causa: Vandalismo</v>
      </c>
      <c r="W1963" s="4" t="s">
        <v>349</v>
      </c>
      <c r="X1963" s="3"/>
      <c r="Y1963" s="3"/>
      <c r="Z1963" s="3" t="s">
        <v>69</v>
      </c>
      <c r="AA1963" s="3" t="s">
        <v>70</v>
      </c>
      <c r="AB1963" s="3" t="s">
        <v>9129</v>
      </c>
      <c r="AC1963" s="3" t="s">
        <v>71</v>
      </c>
      <c r="AD1963" s="6">
        <v>5.6250000000000001E-2</v>
      </c>
      <c r="AE1963" s="7"/>
      <c r="AF1963" s="7"/>
      <c r="AG1963" s="6">
        <f>Tabla4[[#This Row],[Tiempo Parada de Reloj]]+Tabla4[[#This Row],[Tiempo Autorizado por Telefonica (no Máximo)]]</f>
        <v>5.6250000000000001E-2</v>
      </c>
      <c r="AH1963" s="7">
        <f t="shared" ca="1" si="191"/>
        <v>0.16250000000000001</v>
      </c>
      <c r="AI1963" s="8">
        <f t="shared" si="192"/>
        <v>1.35</v>
      </c>
      <c r="AJ1963" s="8">
        <f t="shared" ca="1" si="193"/>
        <v>3.9000000000000004</v>
      </c>
      <c r="AK1963" s="3" t="s">
        <v>8652</v>
      </c>
      <c r="AL1963" s="3" t="s">
        <v>70</v>
      </c>
      <c r="AM1963" s="3" t="s">
        <v>8652</v>
      </c>
      <c r="AN1963" s="3" t="s">
        <v>8652</v>
      </c>
      <c r="AO1963" s="3" t="s">
        <v>120</v>
      </c>
      <c r="AP1963" s="3" t="s">
        <v>120</v>
      </c>
      <c r="AQ1963" s="23">
        <v>45423.365972222222</v>
      </c>
      <c r="AR1963" s="3"/>
      <c r="AS1963" s="23"/>
      <c r="AT1963" s="23"/>
      <c r="AU1963" s="3" t="s">
        <v>351</v>
      </c>
      <c r="AV1963" s="3" t="s">
        <v>616</v>
      </c>
      <c r="AW1963" s="3" t="s">
        <v>135</v>
      </c>
      <c r="AX1963" s="3">
        <v>4.4337</v>
      </c>
      <c r="AY1963" s="3">
        <v>-75.231099999999998</v>
      </c>
      <c r="AZ1963" s="8" t="str">
        <f>+CONCATENATE("Reportan apertura en el enlace ",Tabla4[[#This Row],[Enlace]]," en el ",Tabla4[[#This Row],[Distancia óptica]]," ocasionado por ",Tabla4[[#This Row],[Causa del daño]])</f>
        <v>Reportan apertura en el enlace Margaritas - Chapinero en el km 18 desde margaritas ocasionado por Vandalismo</v>
      </c>
      <c r="BA1963" s="8" t="str">
        <f>+CONCATENATE("Para dar solución al incidente ",Tabla4[[#This Row],[Solución]])</f>
        <v xml:space="preserve">Para dar solución al incidente Se libera estrés en la fibra Y se realiza refusion de hilos </v>
      </c>
      <c r="BB1963" s="3" t="str">
        <f>+_xlfn.CONCAT(Tabla4[[#This Row],[Causa Raiz]]," ",Tabla4[[#This Row],[Solución2]]," (",Tabla4[[#This Row],[Anillo]],"- Cabecera: ",Tabla4[[#This Row],[Cabecera]],"- Operador: ",Tabla4[[#This Row],[Operador]],")")</f>
        <v>Reportan apertura en el enlace Margaritas - Chapinero en el km 18 desde margaritas ocasionado por Vandalismo Para dar solución al incidente Se libera estrés en la fibra Y se realiza refusion de hilos  (Lineal- Cabecera: Piedra Pintada- Operador: Colombia Telecomunicaciones)</v>
      </c>
    </row>
    <row r="1964" spans="1:54" ht="199.5">
      <c r="A1964" s="38">
        <f t="shared" si="190"/>
        <v>1963</v>
      </c>
      <c r="B1964" s="3">
        <v>8585249</v>
      </c>
      <c r="C1964" s="3" t="s">
        <v>92</v>
      </c>
      <c r="D1964" s="23">
        <v>45421.746527777781</v>
      </c>
      <c r="E1964" s="23">
        <v>45422.010416666664</v>
      </c>
      <c r="F1964" s="1">
        <f t="shared" ca="1" si="200"/>
        <v>0.26388888888322981</v>
      </c>
      <c r="G1964" s="3" t="s">
        <v>55</v>
      </c>
      <c r="H1964" s="41"/>
      <c r="I1964" s="40"/>
      <c r="J1964" s="5" t="s">
        <v>56</v>
      </c>
      <c r="K1964" s="3" t="s">
        <v>340</v>
      </c>
      <c r="L1964" s="9" t="s">
        <v>58</v>
      </c>
      <c r="M1964" s="3" t="s">
        <v>341</v>
      </c>
      <c r="N1964" s="3" t="s">
        <v>342</v>
      </c>
      <c r="O1964" s="3" t="s">
        <v>1381</v>
      </c>
      <c r="P1964" s="3" t="s">
        <v>9130</v>
      </c>
      <c r="Q1964" s="4" t="s">
        <v>9131</v>
      </c>
      <c r="R1964" s="3" t="s">
        <v>1828</v>
      </c>
      <c r="S1964" s="3" t="s">
        <v>347</v>
      </c>
      <c r="T1964" s="9" t="s">
        <v>176</v>
      </c>
      <c r="U1964" s="3" t="s">
        <v>9132</v>
      </c>
      <c r="V1964" s="22" t="str">
        <f t="shared" si="194"/>
        <v>RTNFO; Hora de aviso: 17:55 09/05/2024; Solución: Tendido de 200 mts de Fo y dos empalmes de 48 hilos; Hora de solución: 0:15 10/05/2024; Causa: Intervención de Terceros. No Identificados</v>
      </c>
      <c r="W1964" s="4" t="s">
        <v>349</v>
      </c>
      <c r="X1964" s="3"/>
      <c r="Y1964" s="3"/>
      <c r="Z1964" s="3" t="s">
        <v>69</v>
      </c>
      <c r="AA1964" s="3" t="s">
        <v>70</v>
      </c>
      <c r="AB1964" s="3">
        <v>8585379</v>
      </c>
      <c r="AC1964" s="3" t="s">
        <v>71</v>
      </c>
      <c r="AD1964" s="6">
        <v>5.9027777777777776E-2</v>
      </c>
      <c r="AE1964" s="7"/>
      <c r="AF1964" s="7"/>
      <c r="AG1964" s="6">
        <f>Tabla4[[#This Row],[Tiempo Parada de Reloj]]+Tabla4[[#This Row],[Tiempo Autorizado por Telefonica (no Máximo)]]</f>
        <v>5.9027777777777776E-2</v>
      </c>
      <c r="AH1964" s="7">
        <f t="shared" ca="1" si="191"/>
        <v>0.20486111110545202</v>
      </c>
      <c r="AI1964" s="8">
        <f t="shared" si="192"/>
        <v>1.4166666666666665</v>
      </c>
      <c r="AJ1964" s="8">
        <f t="shared" ca="1" si="193"/>
        <v>4.9166666665308485</v>
      </c>
      <c r="AK1964" s="3" t="s">
        <v>8652</v>
      </c>
      <c r="AL1964" s="3" t="s">
        <v>70</v>
      </c>
      <c r="AM1964" s="3" t="s">
        <v>120</v>
      </c>
      <c r="AN1964" s="3" t="s">
        <v>120</v>
      </c>
      <c r="AO1964" s="3" t="s">
        <v>120</v>
      </c>
      <c r="AP1964" s="3" t="s">
        <v>120</v>
      </c>
      <c r="AQ1964" s="23">
        <v>45423.40347222222</v>
      </c>
      <c r="AR1964" s="3"/>
      <c r="AS1964" s="23"/>
      <c r="AT1964" s="23"/>
      <c r="AU1964" s="3" t="s">
        <v>351</v>
      </c>
      <c r="AV1964" s="3" t="s">
        <v>5638</v>
      </c>
      <c r="AW1964" s="3" t="s">
        <v>8614</v>
      </c>
      <c r="AX1964" s="3">
        <v>4.4337</v>
      </c>
      <c r="AY1964" s="3">
        <v>-75.231099999999998</v>
      </c>
      <c r="AZ1964" s="8" t="str">
        <f>+CONCATENATE("Reportan apertura en el enlace ",Tabla4[[#This Row],[Enlace]]," en el ",Tabla4[[#This Row],[Distancia óptica]]," ocasionado por ",Tabla4[[#This Row],[Causa del daño]])</f>
        <v>Reportan apertura en el enlace Ibagué - Bogotá WBP en el km 5.41 desde Ibagué ocasionado por Intervención de Terceros. No Identificados</v>
      </c>
      <c r="BA1964" s="8" t="str">
        <f>+CONCATENATE("Para dar solución al incidente ",Tabla4[[#This Row],[Solución]])</f>
        <v>Para dar solución al incidente Tendido de 200 mts de Fo y dos empalmes de 48 hilos</v>
      </c>
      <c r="BB1964" s="3" t="str">
        <f>+_xlfn.CONCAT(Tabla4[[#This Row],[Causa Raiz]]," ",Tabla4[[#This Row],[Solución2]]," (",Tabla4[[#This Row],[Anillo]],"- Cabecera: ",Tabla4[[#This Row],[Cabecera]],"- Operador: ",Tabla4[[#This Row],[Operador]],")")</f>
        <v>Reportan apertura en el enlace Ibagué - Bogotá WBP en el km 5.41 desde Ibagué ocasionado por Intervención de Terceros. No Identificados Para dar solución al incidente Tendido de 200 mts de Fo y dos empalmes de 48 hilos (Uk telefonica- Cabecera: Ibague centro- Operador: Colombia Telecomunicaciones)</v>
      </c>
    </row>
    <row r="1965" spans="1:54" ht="171">
      <c r="A1965" s="38">
        <f t="shared" si="190"/>
        <v>1964</v>
      </c>
      <c r="B1965" s="3">
        <v>8585355</v>
      </c>
      <c r="C1965" s="3" t="s">
        <v>92</v>
      </c>
      <c r="D1965" s="23">
        <v>45421.625</v>
      </c>
      <c r="E1965" s="23">
        <v>45424.048611111109</v>
      </c>
      <c r="F1965" s="1">
        <f t="shared" ca="1" si="200"/>
        <v>2.4236111111094942</v>
      </c>
      <c r="G1965" s="3" t="s">
        <v>55</v>
      </c>
      <c r="H1965" s="41"/>
      <c r="I1965" s="40"/>
      <c r="J1965" s="5" t="s">
        <v>56</v>
      </c>
      <c r="K1965" s="3" t="s">
        <v>77</v>
      </c>
      <c r="L1965" s="9" t="s">
        <v>58</v>
      </c>
      <c r="M1965" s="3" t="s">
        <v>79</v>
      </c>
      <c r="N1965" s="3" t="s">
        <v>308</v>
      </c>
      <c r="O1965" s="3" t="s">
        <v>603</v>
      </c>
      <c r="P1965" s="3" t="s">
        <v>6742</v>
      </c>
      <c r="Q1965" s="4" t="s">
        <v>9133</v>
      </c>
      <c r="R1965" s="3" t="s">
        <v>248</v>
      </c>
      <c r="S1965" s="3" t="s">
        <v>85</v>
      </c>
      <c r="T1965" s="9" t="s">
        <v>146</v>
      </c>
      <c r="U1965" s="3" t="s">
        <v>9134</v>
      </c>
      <c r="V1965" s="22" t="str">
        <f t="shared" si="194"/>
        <v>RTNFO; Hora de aviso: 15:00 09/05/2024; Solución: Se realizo migracion entre empalmes; Hora de solución: 1:10 12/05/2024; Causa: Falla en la Red FiOp</v>
      </c>
      <c r="W1965" s="4" t="s">
        <v>160</v>
      </c>
      <c r="X1965" s="3"/>
      <c r="Y1965" s="3"/>
      <c r="Z1965" s="3" t="s">
        <v>69</v>
      </c>
      <c r="AA1965" s="3" t="s">
        <v>70</v>
      </c>
      <c r="AB1965" s="3">
        <v>8585379</v>
      </c>
      <c r="AC1965" s="3" t="s">
        <v>71</v>
      </c>
      <c r="AD1965" s="6">
        <v>1.4027777777777777</v>
      </c>
      <c r="AE1965" s="7"/>
      <c r="AF1965" s="7"/>
      <c r="AG1965" s="6">
        <f>Tabla4[[#This Row],[Tiempo Parada de Reloj]]+Tabla4[[#This Row],[Tiempo Autorizado por Telefonica (no Máximo)]]</f>
        <v>1.4027777777777777</v>
      </c>
      <c r="AH1965" s="7">
        <f t="shared" ca="1" si="191"/>
        <v>1.0208333333317166</v>
      </c>
      <c r="AI1965" s="8">
        <f t="shared" si="192"/>
        <v>33.666666666666664</v>
      </c>
      <c r="AJ1965" s="8">
        <f t="shared" ca="1" si="193"/>
        <v>24.499999999961197</v>
      </c>
      <c r="AK1965" s="3" t="s">
        <v>73</v>
      </c>
      <c r="AL1965" s="3" t="s">
        <v>70</v>
      </c>
      <c r="AM1965" s="3" t="s">
        <v>120</v>
      </c>
      <c r="AN1965" s="3" t="s">
        <v>120</v>
      </c>
      <c r="AO1965" s="3" t="s">
        <v>120</v>
      </c>
      <c r="AP1965" s="3" t="s">
        <v>73</v>
      </c>
      <c r="AQ1965" s="23">
        <v>45426.740277777775</v>
      </c>
      <c r="AR1965" s="3"/>
      <c r="AS1965" s="23" t="s">
        <v>609</v>
      </c>
      <c r="AT1965" s="23"/>
      <c r="AU1965" s="3" t="s">
        <v>710</v>
      </c>
      <c r="AV1965" s="3" t="s">
        <v>430</v>
      </c>
      <c r="AW1965" s="3" t="s">
        <v>76</v>
      </c>
      <c r="AX1965" s="3">
        <v>4.2657999999999996</v>
      </c>
      <c r="AY1965" s="3">
        <v>-74.764200000000002</v>
      </c>
      <c r="AZ1965" s="8" t="str">
        <f>+CONCATENATE("Reportan apertura en el enlace ",Tabla4[[#This Row],[Enlace]]," en el ",Tabla4[[#This Row],[Distancia óptica]]," ocasionado por ",Tabla4[[#This Row],[Causa del daño]])</f>
        <v>Reportan apertura en el enlace Fusagasugá - Girardot en el Km 12,8 desde Girardot ocasionado por Falla en la Red FiOp</v>
      </c>
      <c r="BA1965" s="8" t="str">
        <f>+CONCATENATE("Para dar solución al incidente ",Tabla4[[#This Row],[Solución]])</f>
        <v>Para dar solución al incidente Se realizo migracion entre empalmes</v>
      </c>
      <c r="BB1965" s="3" t="str">
        <f>+_xlfn.CONCAT(Tabla4[[#This Row],[Causa Raiz]]," ",Tabla4[[#This Row],[Solución2]]," (",Tabla4[[#This Row],[Anillo]],"- Cabecera: ",Tabla4[[#This Row],[Cabecera]],"- Operador: ",Tabla4[[#This Row],[Operador]],")")</f>
        <v>Reportan apertura en el enlace Fusagasugá - Girardot en el Km 12,8 desde Girardot ocasionado por Falla en la Red FiOp Para dar solución al incidente Se realizo migracion entre empalmes (Troncal- Cabecera: Fusagasuga- Operador: Colombia Telecomunicaciones)</v>
      </c>
    </row>
    <row r="1966" spans="1:54" ht="185.25">
      <c r="A1966" s="38">
        <f t="shared" si="190"/>
        <v>1965</v>
      </c>
      <c r="B1966" s="3">
        <v>8586250</v>
      </c>
      <c r="C1966" s="3" t="s">
        <v>92</v>
      </c>
      <c r="D1966" s="23">
        <v>45422.208333333336</v>
      </c>
      <c r="E1966" s="23">
        <v>45422.534722222219</v>
      </c>
      <c r="F1966" s="1">
        <f t="shared" ref="F1966" ca="1" si="201">IF(ISBLANK(E1966),IF(ISBLANK(D1966),0,NOW()-D1966),E1966-D1966)</f>
        <v>0.32638888888322981</v>
      </c>
      <c r="G1966" s="3" t="s">
        <v>55</v>
      </c>
      <c r="H1966" s="41"/>
      <c r="I1966" s="40"/>
      <c r="J1966" s="5" t="s">
        <v>56</v>
      </c>
      <c r="K1966" s="3" t="s">
        <v>77</v>
      </c>
      <c r="L1966" s="9" t="s">
        <v>58</v>
      </c>
      <c r="M1966" s="3" t="s">
        <v>79</v>
      </c>
      <c r="N1966" s="3" t="s">
        <v>308</v>
      </c>
      <c r="O1966" s="3" t="s">
        <v>603</v>
      </c>
      <c r="P1966" s="3" t="s">
        <v>9135</v>
      </c>
      <c r="Q1966" s="4" t="s">
        <v>9136</v>
      </c>
      <c r="R1966" s="3" t="s">
        <v>248</v>
      </c>
      <c r="S1966" s="3" t="s">
        <v>85</v>
      </c>
      <c r="T1966" s="3" t="s">
        <v>256</v>
      </c>
      <c r="U1966" s="3" t="s">
        <v>5245</v>
      </c>
      <c r="V1966" s="22" t="str">
        <f t="shared" si="194"/>
        <v>RTNFO; Hora de aviso: 5:00 10/05/2024; Solución: Se refusiona hilos en empalme existente; Hora de solución: 12:50 10/05/2024; Causa: Falla de Empalme de FiOp</v>
      </c>
      <c r="W1966" s="4" t="s">
        <v>160</v>
      </c>
      <c r="X1966" s="3"/>
      <c r="Y1966" s="3"/>
      <c r="Z1966" s="3" t="s">
        <v>69</v>
      </c>
      <c r="AA1966" s="3" t="s">
        <v>71</v>
      </c>
      <c r="AB1966" s="3">
        <v>0</v>
      </c>
      <c r="AC1966" s="3" t="s">
        <v>71</v>
      </c>
      <c r="AD1966" s="6">
        <v>0.125</v>
      </c>
      <c r="AE1966" s="7"/>
      <c r="AF1966" s="7"/>
      <c r="AG1966" s="6">
        <f>Tabla4[[#This Row],[Tiempo Parada de Reloj]]+Tabla4[[#This Row],[Tiempo Autorizado por Telefonica (no Máximo)]]</f>
        <v>0.125</v>
      </c>
      <c r="AH1966" s="7">
        <f t="shared" ca="1" si="191"/>
        <v>0.20138888888322981</v>
      </c>
      <c r="AI1966" s="8">
        <f t="shared" si="192"/>
        <v>3</v>
      </c>
      <c r="AJ1966" s="8">
        <f t="shared" ca="1" si="193"/>
        <v>4.8333333331975155</v>
      </c>
      <c r="AK1966" s="3" t="s">
        <v>120</v>
      </c>
      <c r="AL1966" s="3" t="s">
        <v>70</v>
      </c>
      <c r="AM1966" s="3" t="s">
        <v>98</v>
      </c>
      <c r="AN1966" s="3" t="s">
        <v>98</v>
      </c>
      <c r="AO1966" s="3" t="s">
        <v>120</v>
      </c>
      <c r="AP1966" s="3" t="s">
        <v>120</v>
      </c>
      <c r="AQ1966" s="23">
        <v>45425.933333333334</v>
      </c>
      <c r="AR1966" s="3"/>
      <c r="AS1966" s="23" t="s">
        <v>609</v>
      </c>
      <c r="AT1966" s="23"/>
      <c r="AU1966" s="3" t="s">
        <v>710</v>
      </c>
      <c r="AV1966" s="3" t="s">
        <v>314</v>
      </c>
      <c r="AW1966" s="3" t="s">
        <v>76</v>
      </c>
      <c r="AX1966" s="3">
        <v>4.2494389999999997</v>
      </c>
      <c r="AY1966" s="3">
        <v>-74.729768000000007</v>
      </c>
      <c r="AZ1966" s="8" t="str">
        <f>+CONCATENATE("Reportan apertura en el enlace ",Tabla4[[#This Row],[Enlace]]," en el ",Tabla4[[#This Row],[Distancia óptica]]," ocasionado por ",Tabla4[[#This Row],[Causa del daño]])</f>
        <v>Reportan apertura en el enlace Fusagasugá - Girardot en el Km 14,74 desde Girardot ocasionado por Falla de Empalme de FiOp</v>
      </c>
      <c r="BA1966" s="8" t="str">
        <f>+CONCATENATE("Para dar solución al incidente ",Tabla4[[#This Row],[Solución]])</f>
        <v>Para dar solución al incidente Se refusiona hilos en empalme existente</v>
      </c>
      <c r="BB1966" s="3" t="str">
        <f>+_xlfn.CONCAT(Tabla4[[#This Row],[Causa Raiz]]," ",Tabla4[[#This Row],[Solución2]]," (",Tabla4[[#This Row],[Anillo]],"- Cabecera: ",Tabla4[[#This Row],[Cabecera]],"- Operador: ",Tabla4[[#This Row],[Operador]],")")</f>
        <v>Reportan apertura en el enlace Fusagasugá - Girardot en el Km 14,74 desde Girardot ocasionado por Falla de Empalme de FiOp Para dar solución al incidente Se refusiona hilos en empalme existente (Troncal- Cabecera: Girardot- Operador: Colombia Telecomunicaciones)</v>
      </c>
    </row>
    <row r="1967" spans="1:54" ht="242.25">
      <c r="A1967" s="38">
        <f t="shared" si="190"/>
        <v>1966</v>
      </c>
      <c r="B1967" s="3">
        <v>8586106</v>
      </c>
      <c r="C1967" s="3" t="s">
        <v>163</v>
      </c>
      <c r="D1967" s="23">
        <v>45422.291666666664</v>
      </c>
      <c r="E1967" s="23">
        <v>45422.791666666664</v>
      </c>
      <c r="F1967" s="1">
        <f t="shared" ref="F1967:F1974" ca="1" si="202">IF(ISBLANK(E1967),IF(ISBLANK(D1967),0,NOW()-D1967),E1967-D1967)</f>
        <v>0.5</v>
      </c>
      <c r="G1967" s="3" t="s">
        <v>55</v>
      </c>
      <c r="H1967" s="41"/>
      <c r="I1967" s="40"/>
      <c r="J1967" s="5" t="s">
        <v>56</v>
      </c>
      <c r="K1967" s="3" t="s">
        <v>77</v>
      </c>
      <c r="L1967" s="9" t="s">
        <v>78</v>
      </c>
      <c r="M1967" s="3" t="s">
        <v>3923</v>
      </c>
      <c r="N1967" s="3" t="s">
        <v>3924</v>
      </c>
      <c r="O1967" s="3" t="s">
        <v>9137</v>
      </c>
      <c r="P1967" s="3" t="s">
        <v>9138</v>
      </c>
      <c r="Q1967" s="4" t="s">
        <v>9139</v>
      </c>
      <c r="R1967" s="3" t="s">
        <v>346</v>
      </c>
      <c r="S1967" s="3" t="s">
        <v>249</v>
      </c>
      <c r="T1967" s="9" t="s">
        <v>66</v>
      </c>
      <c r="U1967" s="3" t="s">
        <v>9140</v>
      </c>
      <c r="V1967" s="22" t="str">
        <f t="shared" si="194"/>
        <v>RDFO; Hora de aviso: 7:00 10/05/2024; Solución: Se realiza tendido de 150 m fo 36 hilos y se instala una caja de empalme 36 hilos en caja empalme de 144.; Hora de solución: 19:00 10/05/2024; Causa: Vandalismo</v>
      </c>
      <c r="W1967" s="4" t="s">
        <v>160</v>
      </c>
      <c r="X1967" s="3"/>
      <c r="Y1967" s="3"/>
      <c r="Z1967" s="3" t="s">
        <v>69</v>
      </c>
      <c r="AA1967" s="3" t="s">
        <v>70</v>
      </c>
      <c r="AB1967" s="3">
        <v>8586106</v>
      </c>
      <c r="AC1967" s="3" t="s">
        <v>71</v>
      </c>
      <c r="AD1967" s="6">
        <v>0.2951388888888889</v>
      </c>
      <c r="AE1967" s="7"/>
      <c r="AF1967" s="7"/>
      <c r="AG1967" s="6">
        <f>Tabla4[[#This Row],[Tiempo Parada de Reloj]]+Tabla4[[#This Row],[Tiempo Autorizado por Telefonica (no Máximo)]]</f>
        <v>0.2951388888888889</v>
      </c>
      <c r="AH1967" s="7">
        <f t="shared" ca="1" si="191"/>
        <v>0.2048611111111111</v>
      </c>
      <c r="AI1967" s="8">
        <f t="shared" si="192"/>
        <v>7.0833333333333339</v>
      </c>
      <c r="AJ1967" s="8">
        <f t="shared" ca="1" si="193"/>
        <v>4.9166666666666661</v>
      </c>
      <c r="AK1967" s="3" t="s">
        <v>98</v>
      </c>
      <c r="AL1967" s="3" t="s">
        <v>70</v>
      </c>
      <c r="AM1967" s="3" t="s">
        <v>72</v>
      </c>
      <c r="AN1967" s="3" t="s">
        <v>72</v>
      </c>
      <c r="AO1967" s="3" t="s">
        <v>120</v>
      </c>
      <c r="AP1967" s="3" t="s">
        <v>73</v>
      </c>
      <c r="AQ1967" s="23">
        <v>45427.81527777778</v>
      </c>
      <c r="AR1967" s="3"/>
      <c r="AS1967" s="23"/>
      <c r="AT1967" s="23"/>
      <c r="AU1967" s="3" t="s">
        <v>1266</v>
      </c>
      <c r="AV1967" s="3" t="s">
        <v>9141</v>
      </c>
      <c r="AW1967" s="3" t="s">
        <v>135</v>
      </c>
      <c r="AX1967" s="3">
        <v>2.5696500000000002</v>
      </c>
      <c r="AY1967" s="3">
        <v>-72.640224000000003</v>
      </c>
      <c r="AZ1967" s="8" t="str">
        <f>+CONCATENATE("Reportan apertura en el enlace ",Tabla4[[#This Row],[Enlace]]," en el ",Tabla4[[#This Row],[Distancia óptica]]," ocasionado por ",Tabla4[[#This Row],[Causa del daño]])</f>
        <v>Reportan apertura en el enlace Mov. San Jose Guaviare Hospital – Mov. San Jose Guaviare II en el km 0.12 desde Mov. San Jose Guaviare II ocasionado por Vandalismo</v>
      </c>
      <c r="BA1967" s="8" t="str">
        <f>+CONCATENATE("Para dar solución al incidente ",Tabla4[[#This Row],[Solución]])</f>
        <v>Para dar solución al incidente Se realiza tendido de 150 m fo 36 hilos y se instala una caja de empalme 36 hilos en caja empalme de 144.</v>
      </c>
      <c r="BB1967" s="3" t="str">
        <f>+_xlfn.CONCAT(Tabla4[[#This Row],[Causa Raiz]]," ",Tabla4[[#This Row],[Solución2]]," (",Tabla4[[#This Row],[Anillo]],"- Cabecera: ",Tabla4[[#This Row],[Cabecera]],"- Operador: ",Tabla4[[#This Row],[Operador]],")")</f>
        <v>Reportan apertura en el enlace Mov. San Jose Guaviare Hospital – Mov. San Jose Guaviare II en el km 0.12 desde Mov. San Jose Guaviare II ocasionado por Vandalismo Para dar solución al incidente Se realiza tendido de 150 m fo 36 hilos y se instala una caja de empalme 36 hilos en caja empalme de 144. (Lineal- Cabecera: San Jose Guaviare II - Operador: Colombia Telecomunicaciones)</v>
      </c>
    </row>
    <row r="1968" spans="1:54" ht="199.5">
      <c r="A1968" s="38">
        <f t="shared" si="190"/>
        <v>1967</v>
      </c>
      <c r="B1968" s="3">
        <v>8584303</v>
      </c>
      <c r="C1968" s="3" t="s">
        <v>136</v>
      </c>
      <c r="D1968" s="23">
        <v>45422.333333333336</v>
      </c>
      <c r="E1968" s="23">
        <v>45422.510416666664</v>
      </c>
      <c r="F1968" s="1">
        <f t="shared" ca="1" si="202"/>
        <v>0.17708333332848269</v>
      </c>
      <c r="G1968" s="3" t="s">
        <v>55</v>
      </c>
      <c r="H1968" s="41"/>
      <c r="I1968" s="40"/>
      <c r="J1968" s="5" t="s">
        <v>137</v>
      </c>
      <c r="K1968" s="3" t="s">
        <v>93</v>
      </c>
      <c r="L1968" s="9" t="s">
        <v>78</v>
      </c>
      <c r="M1968" s="3" t="s">
        <v>59</v>
      </c>
      <c r="N1968" s="3" t="s">
        <v>60</v>
      </c>
      <c r="O1968" s="3" t="s">
        <v>9142</v>
      </c>
      <c r="P1968" s="3" t="s">
        <v>9143</v>
      </c>
      <c r="Q1968" s="4" t="s">
        <v>9144</v>
      </c>
      <c r="R1968" s="3" t="s">
        <v>783</v>
      </c>
      <c r="S1968" s="3" t="s">
        <v>65</v>
      </c>
      <c r="T1968" s="9" t="s">
        <v>176</v>
      </c>
      <c r="U1968" s="3" t="s">
        <v>9145</v>
      </c>
      <c r="V1968" s="22" t="str">
        <f t="shared" si="194"/>
        <v>RBHFO; Hora de aviso: 8:00 10/05/2024; Solución: Se reahace empalme de 24 hilos y se hace enrutamiento  ; Hora de solución: 12:15 10/05/2024; Causa: Intervención de Terceros. No Identificados</v>
      </c>
      <c r="W1968" s="4" t="s">
        <v>68</v>
      </c>
      <c r="X1968" s="3"/>
      <c r="Y1968" s="3"/>
      <c r="Z1968" s="3" t="s">
        <v>69</v>
      </c>
      <c r="AA1968" s="3" t="s">
        <v>70</v>
      </c>
      <c r="AB1968" s="3">
        <v>8584303</v>
      </c>
      <c r="AC1968" s="3" t="s">
        <v>71</v>
      </c>
      <c r="AD1968" s="6">
        <v>3.125E-2</v>
      </c>
      <c r="AE1968" s="7"/>
      <c r="AF1968" s="7"/>
      <c r="AG1968" s="6">
        <f>Tabla4[[#This Row],[Tiempo Parada de Reloj]]+Tabla4[[#This Row],[Tiempo Autorizado por Telefonica (no Máximo)]]</f>
        <v>3.125E-2</v>
      </c>
      <c r="AH1968" s="7">
        <f t="shared" ca="1" si="191"/>
        <v>0.14583333332848269</v>
      </c>
      <c r="AI1968" s="8">
        <f t="shared" si="192"/>
        <v>0.75</v>
      </c>
      <c r="AJ1968" s="8">
        <f t="shared" ca="1" si="193"/>
        <v>3.4999999998835847</v>
      </c>
      <c r="AK1968" s="3" t="s">
        <v>98</v>
      </c>
      <c r="AL1968" s="3" t="s">
        <v>71</v>
      </c>
      <c r="AM1968" s="3" t="s">
        <v>69</v>
      </c>
      <c r="AN1968" s="3" t="s">
        <v>98</v>
      </c>
      <c r="AO1968" s="3" t="s">
        <v>106</v>
      </c>
      <c r="AP1968" s="3" t="s">
        <v>106</v>
      </c>
      <c r="AQ1968" s="23">
        <v>45423.919444444444</v>
      </c>
      <c r="AR1968" s="3"/>
      <c r="AS1968" s="23"/>
      <c r="AT1968" s="23"/>
      <c r="AU1968" s="3" t="s">
        <v>107</v>
      </c>
      <c r="AV1968" s="3" t="s">
        <v>9146</v>
      </c>
      <c r="AW1968" s="3" t="s">
        <v>8999</v>
      </c>
      <c r="AX1968" s="3">
        <v>4.70228</v>
      </c>
      <c r="AY1968" s="3">
        <v>-74.043599999999998</v>
      </c>
      <c r="AZ1968" s="8" t="str">
        <f>+CONCATENATE("Reportan apertura en el enlace ",Tabla4[[#This Row],[Enlace]]," en el ",Tabla4[[#This Row],[Distancia óptica]]," ocasionado por ",Tabla4[[#This Row],[Causa del daño]])</f>
        <v>Reportan apertura en el enlace Mov. Metro 127 – Mov. Santa Barbara en el Km 0,504 desde Metro 127 ocasionado por Intervención de Terceros. No Identificados</v>
      </c>
      <c r="BA1968" s="8" t="str">
        <f>+CONCATENATE("Para dar solución al incidente ",Tabla4[[#This Row],[Solución]])</f>
        <v xml:space="preserve">Para dar solución al incidente Se reahace empalme de 24 hilos y se hace enrutamiento  </v>
      </c>
      <c r="BB1968" s="3" t="str">
        <f>+_xlfn.CONCAT(Tabla4[[#This Row],[Causa Raiz]]," ",Tabla4[[#This Row],[Solución2]]," (",Tabla4[[#This Row],[Anillo]],"- Cabecera: ",Tabla4[[#This Row],[Cabecera]],"- Operador: ",Tabla4[[#This Row],[Operador]],")")</f>
        <v>Reportan apertura en el enlace Mov. Metro 127 – Mov. Santa Barbara en el Km 0,504 desde Metro 127 ocasionado por Intervención de Terceros. No Identificados Para dar solución al incidente Se reahace empalme de 24 hilos y se hace enrutamiento   (Anillo 25B- Cabecera: 11008 APOTEMA- Operador: Infraco)</v>
      </c>
    </row>
    <row r="1969" spans="1:54" ht="171">
      <c r="A1969" s="38">
        <f t="shared" si="190"/>
        <v>1968</v>
      </c>
      <c r="B1969" s="3">
        <v>8586521</v>
      </c>
      <c r="C1969" s="3" t="s">
        <v>92</v>
      </c>
      <c r="D1969" s="23">
        <v>45422.340277777781</v>
      </c>
      <c r="E1969" s="23">
        <v>45422.583333333336</v>
      </c>
      <c r="F1969" s="1">
        <f t="shared" ca="1" si="202"/>
        <v>0.24305555555474712</v>
      </c>
      <c r="G1969" s="3" t="s">
        <v>164</v>
      </c>
      <c r="H1969" s="41" t="s">
        <v>165</v>
      </c>
      <c r="I1969" s="40" t="s">
        <v>9147</v>
      </c>
      <c r="J1969" s="5" t="s">
        <v>167</v>
      </c>
      <c r="K1969" s="3" t="s">
        <v>168</v>
      </c>
      <c r="L1969" s="9" t="s">
        <v>58</v>
      </c>
      <c r="M1969" s="3" t="s">
        <v>1429</v>
      </c>
      <c r="N1969" s="3" t="s">
        <v>4917</v>
      </c>
      <c r="O1969" s="3" t="s">
        <v>1431</v>
      </c>
      <c r="P1969" s="3" t="s">
        <v>9148</v>
      </c>
      <c r="Q1969" s="4" t="s">
        <v>9149</v>
      </c>
      <c r="R1969" s="3" t="s">
        <v>1555</v>
      </c>
      <c r="S1969" s="3" t="s">
        <v>175</v>
      </c>
      <c r="T1969" s="9" t="s">
        <v>380</v>
      </c>
      <c r="U1969" s="3" t="s">
        <v>9150</v>
      </c>
      <c r="V1969" s="22" t="str">
        <f t="shared" si="194"/>
        <v>RTNFO; Hora de aviso: 8:10 10/05/2024; Solución: Se realizo un tendido de  351m de  F.O   y instalando dos cajas de empalme ; Hora de solución: 14:00 10/05/2024; Causa: Corto Circuito</v>
      </c>
      <c r="W1969" s="4" t="s">
        <v>1407</v>
      </c>
      <c r="X1969" s="3"/>
      <c r="Y1969" s="3"/>
      <c r="Z1969" s="3" t="s">
        <v>69</v>
      </c>
      <c r="AA1969" s="3" t="s">
        <v>71</v>
      </c>
      <c r="AB1969" s="3">
        <v>0</v>
      </c>
      <c r="AC1969" s="3" t="s">
        <v>71</v>
      </c>
      <c r="AD1969" s="6">
        <v>0</v>
      </c>
      <c r="AE1969" s="7"/>
      <c r="AF1969" s="7"/>
      <c r="AG1969" s="6">
        <f>Tabla4[[#This Row],[Tiempo Parada de Reloj]]+Tabla4[[#This Row],[Tiempo Autorizado por Telefonica (no Máximo)]]</f>
        <v>0</v>
      </c>
      <c r="AH1969" s="7">
        <f t="shared" ca="1" si="191"/>
        <v>0.24305555555474712</v>
      </c>
      <c r="AI1969" s="8">
        <f t="shared" si="192"/>
        <v>0</v>
      </c>
      <c r="AJ1969" s="8">
        <f t="shared" ca="1" si="193"/>
        <v>5.8333333333139308</v>
      </c>
      <c r="AK1969" s="3" t="s">
        <v>98</v>
      </c>
      <c r="AL1969" s="3" t="s">
        <v>71</v>
      </c>
      <c r="AM1969" s="3" t="s">
        <v>69</v>
      </c>
      <c r="AN1969" s="3" t="s">
        <v>98</v>
      </c>
      <c r="AQ1969" s="23">
        <f t="shared" ref="AQ1969" ca="1" si="203">NOW()</f>
        <v>45503.69683483796</v>
      </c>
      <c r="AR1969" s="3"/>
      <c r="AS1969" s="23"/>
      <c r="AT1969" s="23"/>
      <c r="AU1969" s="3" t="s">
        <v>168</v>
      </c>
      <c r="AW1969" s="3" t="s">
        <v>76</v>
      </c>
      <c r="AX1969" s="3" t="s">
        <v>69</v>
      </c>
      <c r="AY1969" s="3" t="s">
        <v>69</v>
      </c>
      <c r="AZ1969" s="8" t="str">
        <f>+CONCATENATE("Reportan apertura en el enlace ",Tabla4[[#This Row],[Enlace]]," en el ",Tabla4[[#This Row],[Distancia óptica]]," ocasionado por ",Tabla4[[#This Row],[Causa del daño]])</f>
        <v>Reportan apertura en el enlace Tunja - Sogamoso en el Km 95,1 desde Tunja ocasionado por Corto Circuito</v>
      </c>
      <c r="BA1969" s="8" t="str">
        <f>+CONCATENATE("Para dar solución al incidente ",Tabla4[[#This Row],[Solución]])</f>
        <v xml:space="preserve">Para dar solución al incidente Se realizo un tendido de  351m de  F.O   y instalando dos cajas de empalme </v>
      </c>
      <c r="BB1969" s="3" t="str">
        <f>+_xlfn.CONCAT(Tabla4[[#This Row],[Causa Raiz]]," ",Tabla4[[#This Row],[Solución2]]," (",Tabla4[[#This Row],[Anillo]],"- Cabecera: ",Tabla4[[#This Row],[Cabecera]],"- Operador: ",Tabla4[[#This Row],[Operador]],")")</f>
        <v>Reportan apertura en el enlace Tunja - Sogamoso en el Km 95,1 desde Tunja ocasionado por Corto Circuito Para dar solución al incidente Se realizo un tendido de  351m de  F.O   y instalando dos cajas de empalme  (Troncal- Cabecera: - Operador: Telmex - Claro)</v>
      </c>
    </row>
    <row r="1970" spans="1:54" ht="213.75">
      <c r="A1970" s="38">
        <f t="shared" si="190"/>
        <v>1969</v>
      </c>
      <c r="B1970" s="3">
        <v>8586695</v>
      </c>
      <c r="C1970" s="3" t="s">
        <v>54</v>
      </c>
      <c r="D1970" s="23">
        <v>45422.395833333336</v>
      </c>
      <c r="E1970" s="23">
        <v>45422.729166666664</v>
      </c>
      <c r="F1970" s="1">
        <f t="shared" ca="1" si="202"/>
        <v>0.33333333332848269</v>
      </c>
      <c r="G1970" s="3" t="s">
        <v>55</v>
      </c>
      <c r="H1970" s="41"/>
      <c r="I1970" s="40"/>
      <c r="J1970" s="5" t="s">
        <v>56</v>
      </c>
      <c r="K1970" s="3" t="s">
        <v>93</v>
      </c>
      <c r="L1970" s="9" t="s">
        <v>78</v>
      </c>
      <c r="M1970" s="3" t="s">
        <v>59</v>
      </c>
      <c r="N1970" s="3" t="s">
        <v>60</v>
      </c>
      <c r="O1970" s="3" t="s">
        <v>9151</v>
      </c>
      <c r="P1970" s="3" t="s">
        <v>9152</v>
      </c>
      <c r="Q1970" s="4" t="s">
        <v>9153</v>
      </c>
      <c r="R1970" s="3" t="s">
        <v>84</v>
      </c>
      <c r="S1970" s="3" t="s">
        <v>65</v>
      </c>
      <c r="T1970" s="9" t="s">
        <v>176</v>
      </c>
      <c r="U1970" s="3" t="s">
        <v>9154</v>
      </c>
      <c r="V1970" s="22" t="str">
        <f t="shared" si="194"/>
        <v>RLFO; Hora de aviso: 9:30 10/05/2024; Solución: Se realiza tendido de 100 m y se instla dos cajas de empalme de 24 hilos.; Hora de solución: 17:30 10/05/2024; Causa: Intervención de Terceros. No Identificados</v>
      </c>
      <c r="W1970" s="4" t="s">
        <v>68</v>
      </c>
      <c r="X1970" s="3"/>
      <c r="Y1970" s="3"/>
      <c r="Z1970" s="3" t="s">
        <v>69</v>
      </c>
      <c r="AA1970" s="3" t="s">
        <v>70</v>
      </c>
      <c r="AB1970" s="3">
        <v>8587698</v>
      </c>
      <c r="AC1970" s="3" t="s">
        <v>71</v>
      </c>
      <c r="AD1970" s="6">
        <v>0.17291666666666666</v>
      </c>
      <c r="AE1970" s="7"/>
      <c r="AF1970" s="7"/>
      <c r="AG1970" s="6">
        <f>Tabla4[[#This Row],[Tiempo Parada de Reloj]]+Tabla4[[#This Row],[Tiempo Autorizado por Telefonica (no Máximo)]]</f>
        <v>0.17291666666666666</v>
      </c>
      <c r="AH1970" s="7">
        <f t="shared" ca="1" si="191"/>
        <v>0.16041666666181603</v>
      </c>
      <c r="AI1970" s="8">
        <f t="shared" si="192"/>
        <v>4.1500000000000004</v>
      </c>
      <c r="AJ1970" s="8">
        <f t="shared" ca="1" si="193"/>
        <v>3.8499999998835848</v>
      </c>
      <c r="AK1970" s="3" t="s">
        <v>98</v>
      </c>
      <c r="AL1970" s="3" t="s">
        <v>70</v>
      </c>
      <c r="AM1970" s="3" t="s">
        <v>72</v>
      </c>
      <c r="AN1970" s="3" t="s">
        <v>72</v>
      </c>
      <c r="AO1970" s="3" t="s">
        <v>106</v>
      </c>
      <c r="AP1970" s="3" t="s">
        <v>106</v>
      </c>
      <c r="AQ1970" s="23">
        <v>45422.890972222223</v>
      </c>
      <c r="AR1970" s="3"/>
      <c r="AS1970" s="23"/>
      <c r="AT1970" s="23"/>
      <c r="AU1970" s="3" t="s">
        <v>74</v>
      </c>
      <c r="AV1970" s="3" t="s">
        <v>183</v>
      </c>
      <c r="AW1970" s="3" t="s">
        <v>9155</v>
      </c>
      <c r="AX1970" s="3">
        <v>4.7656999999999998</v>
      </c>
      <c r="AY1970" s="3">
        <v>-74.028599999999997</v>
      </c>
      <c r="AZ1970" s="8" t="str">
        <f>+CONCATENATE("Reportan apertura en el enlace ",Tabla4[[#This Row],[Enlace]]," en el ",Tabla4[[#This Row],[Distancia óptica]]," ocasionado por ",Tabla4[[#This Row],[Causa del daño]])</f>
        <v>Reportan apertura en el enlace Mov. El Cerezo - Mov. El Tambor Bogota en el Km 1,185 desde El Cerezo ocasionado por Intervención de Terceros. No Identificados</v>
      </c>
      <c r="BA1970" s="8" t="str">
        <f>+CONCATENATE("Para dar solución al incidente ",Tabla4[[#This Row],[Solución]])</f>
        <v>Para dar solución al incidente Se realiza tendido de 100 m y se instla dos cajas de empalme de 24 hilos.</v>
      </c>
      <c r="BB1970" s="3" t="str">
        <f>+_xlfn.CONCAT(Tabla4[[#This Row],[Causa Raiz]]," ",Tabla4[[#This Row],[Solución2]]," (",Tabla4[[#This Row],[Anillo]],"- Cabecera: ",Tabla4[[#This Row],[Cabecera]],"- Operador: ",Tabla4[[#This Row],[Operador]],")")</f>
        <v>Reportan apertura en el enlace Mov. El Cerezo - Mov. El Tambor Bogota en el Km 1,185 desde El Cerezo ocasionado por Intervención de Terceros. No Identificados Para dar solución al incidente Se realiza tendido de 100 m y se instla dos cajas de empalme de 24 hilos. (UK El Cerezo- Cabecera: Toberin- Operador: Colombia Telecomunicaciones)</v>
      </c>
    </row>
    <row r="1971" spans="1:54" ht="185.25">
      <c r="A1971" s="38">
        <f t="shared" si="190"/>
        <v>1970</v>
      </c>
      <c r="B1971" s="3">
        <v>8586720</v>
      </c>
      <c r="C1971" s="3" t="s">
        <v>54</v>
      </c>
      <c r="D1971" s="23">
        <v>45422.40625</v>
      </c>
      <c r="E1971" s="23">
        <v>45422.513888888891</v>
      </c>
      <c r="F1971" s="1">
        <f t="shared" ca="1" si="202"/>
        <v>0.10763888889050577</v>
      </c>
      <c r="G1971" s="3" t="s">
        <v>55</v>
      </c>
      <c r="H1971" s="41"/>
      <c r="I1971" s="40"/>
      <c r="J1971" s="5" t="s">
        <v>56</v>
      </c>
      <c r="K1971" s="3" t="s">
        <v>122</v>
      </c>
      <c r="L1971" s="9" t="s">
        <v>78</v>
      </c>
      <c r="M1971" s="3" t="s">
        <v>123</v>
      </c>
      <c r="N1971" s="3" t="s">
        <v>124</v>
      </c>
      <c r="O1971" s="3" t="s">
        <v>9156</v>
      </c>
      <c r="P1971" s="3" t="s">
        <v>9157</v>
      </c>
      <c r="Q1971" s="4" t="s">
        <v>9158</v>
      </c>
      <c r="R1971" s="3" t="s">
        <v>128</v>
      </c>
      <c r="S1971" s="3" t="s">
        <v>129</v>
      </c>
      <c r="T1971" s="3" t="s">
        <v>256</v>
      </c>
      <c r="U1971" s="3" t="s">
        <v>2089</v>
      </c>
      <c r="V1971" s="22" t="str">
        <f t="shared" si="194"/>
        <v>RLFO; Hora de aviso: 9:45 10/05/2024; Solución: Se refusiona hilo en empalme existente; Hora de solución: 12:20 10/05/2024; Causa: Falla de Empalme de FiOp</v>
      </c>
      <c r="W1971" s="4" t="s">
        <v>132</v>
      </c>
      <c r="X1971" s="3"/>
      <c r="Y1971" s="3"/>
      <c r="Z1971" s="3" t="s">
        <v>69</v>
      </c>
      <c r="AA1971" s="3" t="s">
        <v>70</v>
      </c>
      <c r="AB1971" s="3">
        <v>8586225</v>
      </c>
      <c r="AC1971" s="3" t="s">
        <v>71</v>
      </c>
      <c r="AD1971" s="6">
        <v>0</v>
      </c>
      <c r="AE1971" s="7"/>
      <c r="AF1971" s="7"/>
      <c r="AG1971" s="6">
        <f>Tabla4[[#This Row],[Tiempo Parada de Reloj]]+Tabla4[[#This Row],[Tiempo Autorizado por Telefonica (no Máximo)]]</f>
        <v>0</v>
      </c>
      <c r="AH1971" s="7">
        <f t="shared" ca="1" si="191"/>
        <v>0.10763888889050577</v>
      </c>
      <c r="AI1971" s="8">
        <f t="shared" si="192"/>
        <v>0</v>
      </c>
      <c r="AJ1971" s="8">
        <f t="shared" ca="1" si="193"/>
        <v>2.5833333333721384</v>
      </c>
      <c r="AK1971" s="3" t="s">
        <v>98</v>
      </c>
      <c r="AL1971" s="3" t="s">
        <v>71</v>
      </c>
      <c r="AM1971" s="3" t="s">
        <v>69</v>
      </c>
      <c r="AN1971" s="3" t="s">
        <v>98</v>
      </c>
      <c r="AO1971" s="3" t="s">
        <v>106</v>
      </c>
      <c r="AP1971" s="3" t="s">
        <v>106</v>
      </c>
      <c r="AQ1971" s="23">
        <v>45423.884722222225</v>
      </c>
      <c r="AR1971" s="3"/>
      <c r="AS1971" s="23"/>
      <c r="AT1971" s="23"/>
      <c r="AU1971" s="3" t="s">
        <v>133</v>
      </c>
      <c r="AV1971" s="3" t="s">
        <v>8878</v>
      </c>
      <c r="AW1971" s="3" t="s">
        <v>135</v>
      </c>
      <c r="AX1971" s="3">
        <v>10.678243</v>
      </c>
      <c r="AY1971" s="3">
        <v>-74.904235</v>
      </c>
      <c r="AZ1971" s="8" t="str">
        <f>+CONCATENATE("Reportan apertura en el enlace ",Tabla4[[#This Row],[Enlace]]," en el ",Tabla4[[#This Row],[Distancia óptica]]," ocasionado por ",Tabla4[[#This Row],[Causa del daño]])</f>
        <v>Reportan apertura en el enlace Mov. Baranoa - Mov. Sabanalarga en el Km 18,262 desde Baranoa ocasionado por Falla de Empalme de FiOp</v>
      </c>
      <c r="BA1971" s="8" t="str">
        <f>+CONCATENATE("Para dar solución al incidente ",Tabla4[[#This Row],[Solución]])</f>
        <v>Para dar solución al incidente Se refusiona hilo en empalme existente</v>
      </c>
      <c r="BB1971" s="3" t="str">
        <f>+_xlfn.CONCAT(Tabla4[[#This Row],[Causa Raiz]]," ",Tabla4[[#This Row],[Solución2]]," (",Tabla4[[#This Row],[Anillo]],"- Cabecera: ",Tabla4[[#This Row],[Cabecera]],"- Operador: ",Tabla4[[#This Row],[Operador]],")")</f>
        <v>Reportan apertura en el enlace Mov. Baranoa - Mov. Sabanalarga en el Km 18,262 desde Baranoa ocasionado por Falla de Empalme de FiOp Para dar solución al incidente Se refusiona hilo en empalme existente (Lineal- Cabecera: Baranoa- Operador: Colombia Telecomunicaciones)</v>
      </c>
    </row>
    <row r="1972" spans="1:54" ht="185.25">
      <c r="A1972" s="38">
        <f t="shared" si="190"/>
        <v>1971</v>
      </c>
      <c r="B1972" s="3">
        <v>8587043</v>
      </c>
      <c r="C1972" s="3" t="s">
        <v>136</v>
      </c>
      <c r="D1972" s="23">
        <v>45422.465277777781</v>
      </c>
      <c r="E1972" s="23">
        <v>45422.5625</v>
      </c>
      <c r="F1972" s="1">
        <f t="shared" ca="1" si="202"/>
        <v>9.7222222218988463E-2</v>
      </c>
      <c r="G1972" s="3" t="s">
        <v>55</v>
      </c>
      <c r="H1972" s="41"/>
      <c r="I1972" s="40"/>
      <c r="J1972" s="5" t="s">
        <v>137</v>
      </c>
      <c r="K1972" s="3" t="s">
        <v>93</v>
      </c>
      <c r="L1972" s="9" t="s">
        <v>78</v>
      </c>
      <c r="M1972" s="3" t="s">
        <v>59</v>
      </c>
      <c r="N1972" s="3" t="s">
        <v>60</v>
      </c>
      <c r="O1972" s="3" t="s">
        <v>9159</v>
      </c>
      <c r="P1972" s="3" t="s">
        <v>9160</v>
      </c>
      <c r="Q1972" s="4" t="s">
        <v>9161</v>
      </c>
      <c r="R1972" s="3" t="s">
        <v>378</v>
      </c>
      <c r="S1972" s="3" t="s">
        <v>65</v>
      </c>
      <c r="T1972" s="3" t="s">
        <v>256</v>
      </c>
      <c r="U1972" s="3" t="s">
        <v>5431</v>
      </c>
      <c r="V1972" s="22" t="str">
        <f t="shared" si="194"/>
        <v>RBHFO; Hora de aviso: 11:10 10/05/2024; Solución: Se refusiona hilo abierto en caja de empalme existente.; Hora de solución: 13:30 10/05/2024; Causa: Falla de Empalme de FiOp</v>
      </c>
      <c r="W1972" s="4" t="s">
        <v>68</v>
      </c>
      <c r="X1972" s="3"/>
      <c r="Y1972" s="3"/>
      <c r="Z1972" s="3" t="s">
        <v>69</v>
      </c>
      <c r="AA1972" s="3" t="s">
        <v>71</v>
      </c>
      <c r="AB1972" s="3">
        <v>0</v>
      </c>
      <c r="AC1972" s="3" t="s">
        <v>71</v>
      </c>
      <c r="AD1972" s="6">
        <v>0</v>
      </c>
      <c r="AE1972" s="7"/>
      <c r="AF1972" s="7"/>
      <c r="AG1972" s="6">
        <f>Tabla4[[#This Row],[Tiempo Parada de Reloj]]+Tabla4[[#This Row],[Tiempo Autorizado por Telefonica (no Máximo)]]</f>
        <v>0</v>
      </c>
      <c r="AH1972" s="7">
        <f t="shared" ca="1" si="191"/>
        <v>9.7222222218988463E-2</v>
      </c>
      <c r="AI1972" s="8">
        <f t="shared" si="192"/>
        <v>0</v>
      </c>
      <c r="AJ1972" s="8">
        <f t="shared" ca="1" si="193"/>
        <v>2.3333333332557231</v>
      </c>
      <c r="AK1972" s="3" t="s">
        <v>98</v>
      </c>
      <c r="AL1972" s="3" t="s">
        <v>70</v>
      </c>
      <c r="AM1972" s="3" t="s">
        <v>72</v>
      </c>
      <c r="AN1972" s="3" t="s">
        <v>72</v>
      </c>
      <c r="AO1972" s="3" t="s">
        <v>106</v>
      </c>
      <c r="AP1972" s="3" t="s">
        <v>106</v>
      </c>
      <c r="AQ1972" s="23">
        <v>45423.918055555558</v>
      </c>
      <c r="AR1972" s="3"/>
      <c r="AS1972" s="23"/>
      <c r="AT1972" s="23"/>
      <c r="AU1972" s="3" t="s">
        <v>100</v>
      </c>
      <c r="AV1972" s="3" t="s">
        <v>757</v>
      </c>
      <c r="AW1972" s="3" t="s">
        <v>9162</v>
      </c>
      <c r="AX1972" s="3">
        <v>4.5976999999999997</v>
      </c>
      <c r="AY1972" s="3">
        <v>-74.121290000000002</v>
      </c>
      <c r="AZ1972" s="8" t="str">
        <f>+CONCATENATE("Reportan apertura en el enlace ",Tabla4[[#This Row],[Enlace]]," en el ",Tabla4[[#This Row],[Distancia óptica]]," ocasionado por ",Tabla4[[#This Row],[Causa del daño]])</f>
        <v>Reportan apertura en el enlace Mov. Autopista Sur Bogota - Mov. Floralia en el Km 4,6 desde Floralia ocasionado por Falla de Empalme de FiOp</v>
      </c>
      <c r="BA1972" s="8" t="str">
        <f>+CONCATENATE("Para dar solución al incidente ",Tabla4[[#This Row],[Solución]])</f>
        <v>Para dar solución al incidente Se refusiona hilo abierto en caja de empalme existente.</v>
      </c>
      <c r="BB1972" s="3" t="str">
        <f>+_xlfn.CONCAT(Tabla4[[#This Row],[Causa Raiz]]," ",Tabla4[[#This Row],[Solución2]]," (",Tabla4[[#This Row],[Anillo]],"- Cabecera: ",Tabla4[[#This Row],[Cabecera]],"- Operador: ",Tabla4[[#This Row],[Operador]],")")</f>
        <v>Reportan apertura en el enlace Mov. Autopista Sur Bogota - Mov. Floralia en el Km 4,6 desde Floralia ocasionado por Falla de Empalme de FiOp Para dar solución al incidente Se refusiona hilo abierto en caja de empalme existente. (Anillo 30A- Cabecera: Asturias- Operador: Infraco)</v>
      </c>
    </row>
    <row r="1973" spans="1:54" ht="171">
      <c r="A1973" s="38">
        <f t="shared" si="190"/>
        <v>1972</v>
      </c>
      <c r="B1973" s="3">
        <v>8587057</v>
      </c>
      <c r="C1973" s="3" t="s">
        <v>163</v>
      </c>
      <c r="D1973" s="23">
        <v>45422.46875</v>
      </c>
      <c r="E1973" s="23">
        <v>45422.666666666664</v>
      </c>
      <c r="F1973" s="1">
        <f t="shared" ca="1" si="202"/>
        <v>0.19791666666424135</v>
      </c>
      <c r="G1973" s="3" t="s">
        <v>55</v>
      </c>
      <c r="H1973" s="41"/>
      <c r="I1973" s="40"/>
      <c r="J1973" s="5" t="s">
        <v>56</v>
      </c>
      <c r="K1973" s="3" t="s">
        <v>122</v>
      </c>
      <c r="L1973" s="9" t="s">
        <v>58</v>
      </c>
      <c r="M1973" s="3" t="s">
        <v>800</v>
      </c>
      <c r="N1973" s="3" t="s">
        <v>2493</v>
      </c>
      <c r="O1973" s="3" t="s">
        <v>4430</v>
      </c>
      <c r="P1973" s="3" t="s">
        <v>9163</v>
      </c>
      <c r="Q1973" s="4" t="s">
        <v>9164</v>
      </c>
      <c r="R1973" s="3" t="s">
        <v>805</v>
      </c>
      <c r="S1973" s="3" t="s">
        <v>129</v>
      </c>
      <c r="T1973" s="9" t="s">
        <v>66</v>
      </c>
      <c r="U1973" s="3" t="s">
        <v>6892</v>
      </c>
      <c r="V1973" s="22" t="str">
        <f t="shared" si="194"/>
        <v>RDFO; Hora de aviso: 11:15 10/05/2024; Solución: Se realiza un tendido de 300 mts y se hacen dos empalmes de 36 hilos; Hora de solución: 16:00 10/05/2024; Causa: Vandalismo</v>
      </c>
      <c r="W1973" s="4" t="s">
        <v>68</v>
      </c>
      <c r="X1973" s="3"/>
      <c r="Y1973" s="3"/>
      <c r="Z1973" s="3" t="s">
        <v>69</v>
      </c>
      <c r="AA1973" s="3" t="s">
        <v>71</v>
      </c>
      <c r="AB1973" s="3">
        <v>0</v>
      </c>
      <c r="AC1973" s="3" t="s">
        <v>71</v>
      </c>
      <c r="AD1973" s="6">
        <v>0</v>
      </c>
      <c r="AE1973" s="7"/>
      <c r="AF1973" s="7"/>
      <c r="AG1973" s="6">
        <f>Tabla4[[#This Row],[Tiempo Parada de Reloj]]+Tabla4[[#This Row],[Tiempo Autorizado por Telefonica (no Máximo)]]</f>
        <v>0</v>
      </c>
      <c r="AH1973" s="7">
        <f t="shared" ca="1" si="191"/>
        <v>0.19791666666424135</v>
      </c>
      <c r="AI1973" s="8">
        <f t="shared" si="192"/>
        <v>0</v>
      </c>
      <c r="AJ1973" s="8">
        <f t="shared" ca="1" si="193"/>
        <v>4.7499999999417923</v>
      </c>
      <c r="AK1973" s="3" t="s">
        <v>98</v>
      </c>
      <c r="AL1973" s="3" t="s">
        <v>70</v>
      </c>
      <c r="AM1973" s="3" t="s">
        <v>72</v>
      </c>
      <c r="AN1973" s="3" t="s">
        <v>8652</v>
      </c>
      <c r="AO1973" s="3" t="s">
        <v>106</v>
      </c>
      <c r="AP1973" s="3" t="s">
        <v>106</v>
      </c>
      <c r="AQ1973" s="23">
        <v>45423.936111111114</v>
      </c>
      <c r="AR1973" s="3"/>
      <c r="AS1973" s="23"/>
      <c r="AT1973" s="23"/>
      <c r="AU1973" s="3" t="s">
        <v>655</v>
      </c>
      <c r="AV1973" s="3" t="s">
        <v>9165</v>
      </c>
      <c r="AW1973" s="3" t="s">
        <v>135</v>
      </c>
      <c r="AX1973" s="3">
        <v>9.4718199999999992</v>
      </c>
      <c r="AY1973" s="3">
        <v>-75.604147999999995</v>
      </c>
      <c r="AZ1973" s="8" t="str">
        <f>+CONCATENATE("Reportan apertura en el enlace ",Tabla4[[#This Row],[Enlace]]," en el ",Tabla4[[#This Row],[Distancia óptica]]," ocasionado por ",Tabla4[[#This Row],[Causa del daño]])</f>
        <v>Reportan apertura en el enlace Tolú - Coveñas en el Km 10,216 desde Tolu ocasionado por Vandalismo</v>
      </c>
      <c r="BA1973" s="8" t="str">
        <f>+CONCATENATE("Para dar solución al incidente ",Tabla4[[#This Row],[Solución]])</f>
        <v>Para dar solución al incidente Se realiza un tendido de 300 mts y se hacen dos empalmes de 36 hilos</v>
      </c>
      <c r="BB1973" s="3" t="str">
        <f>+_xlfn.CONCAT(Tabla4[[#This Row],[Causa Raiz]]," ",Tabla4[[#This Row],[Solución2]]," (",Tabla4[[#This Row],[Anillo]],"- Cabecera: ",Tabla4[[#This Row],[Cabecera]],"- Operador: ",Tabla4[[#This Row],[Operador]],")")</f>
        <v>Reportan apertura en el enlace Tolú - Coveñas en el Km 10,216 desde Tolu ocasionado por Vandalismo Para dar solución al incidente Se realiza un tendido de 300 mts y se hacen dos empalmes de 36 hilos (Lineal- Cabecera: Tolu- Operador: Colombia Telecomunicaciones)</v>
      </c>
    </row>
    <row r="1974" spans="1:54" ht="171">
      <c r="A1974" s="38">
        <f t="shared" si="190"/>
        <v>1973</v>
      </c>
      <c r="B1974" s="3">
        <v>8587421</v>
      </c>
      <c r="C1974" s="3" t="s">
        <v>163</v>
      </c>
      <c r="D1974" s="23">
        <v>45422.565972222219</v>
      </c>
      <c r="E1974" s="23">
        <v>45423.25</v>
      </c>
      <c r="F1974" s="1">
        <f t="shared" ca="1" si="202"/>
        <v>0.68402777778101154</v>
      </c>
      <c r="G1974" s="3" t="s">
        <v>55</v>
      </c>
      <c r="H1974" s="41"/>
      <c r="I1974" s="40"/>
      <c r="J1974" s="5" t="s">
        <v>56</v>
      </c>
      <c r="K1974" s="3" t="s">
        <v>77</v>
      </c>
      <c r="L1974" s="9" t="s">
        <v>58</v>
      </c>
      <c r="M1974" s="3" t="s">
        <v>79</v>
      </c>
      <c r="N1974" s="3" t="s">
        <v>3608</v>
      </c>
      <c r="O1974" s="3" t="s">
        <v>9166</v>
      </c>
      <c r="P1974" s="3" t="s">
        <v>9167</v>
      </c>
      <c r="Q1974" s="4" t="s">
        <v>9168</v>
      </c>
      <c r="R1974" s="3" t="s">
        <v>84</v>
      </c>
      <c r="S1974" s="3" t="s">
        <v>249</v>
      </c>
      <c r="T1974" s="9" t="s">
        <v>176</v>
      </c>
      <c r="U1974" s="3" t="s">
        <v>9169</v>
      </c>
      <c r="V1974" s="22" t="str">
        <f t="shared" si="194"/>
        <v>RDFO; Hora de aviso: 13:35 10/05/2024; Solución: Se realiza tendido de 500mt s y 2 cajas de empalmes ; Hora de solución: 6:00 11/05/2024; Causa: Intervención de Terceros. No Identificados</v>
      </c>
      <c r="W1974" s="4" t="s">
        <v>191</v>
      </c>
      <c r="X1974" s="3"/>
      <c r="Y1974" s="3"/>
      <c r="AA1974" s="3" t="s">
        <v>71</v>
      </c>
      <c r="AB1974" s="3">
        <v>0</v>
      </c>
      <c r="AC1974" s="3" t="s">
        <v>71</v>
      </c>
      <c r="AD1974" s="6">
        <v>0.47569444444444442</v>
      </c>
      <c r="AE1974" s="7"/>
      <c r="AF1974" s="7"/>
      <c r="AG1974" s="6">
        <f>Tabla4[[#This Row],[Tiempo Parada de Reloj]]+Tabla4[[#This Row],[Tiempo Autorizado por Telefonica (no Máximo)]]</f>
        <v>0.47569444444444442</v>
      </c>
      <c r="AH1974" s="7">
        <f t="shared" ca="1" si="191"/>
        <v>0.20833333333656712</v>
      </c>
      <c r="AI1974" s="8">
        <f t="shared" si="192"/>
        <v>11.416666666666666</v>
      </c>
      <c r="AJ1974" s="8">
        <f t="shared" ca="1" si="193"/>
        <v>5.0000000000776108</v>
      </c>
      <c r="AK1974" s="3" t="s">
        <v>98</v>
      </c>
      <c r="AL1974" s="3" t="s">
        <v>70</v>
      </c>
      <c r="AM1974" s="3" t="s">
        <v>72</v>
      </c>
      <c r="AN1974" s="3" t="s">
        <v>72</v>
      </c>
      <c r="AO1974" s="3" t="s">
        <v>120</v>
      </c>
      <c r="AP1974" s="3" t="s">
        <v>73</v>
      </c>
      <c r="AQ1974" s="23">
        <v>45426.709722222222</v>
      </c>
      <c r="AR1974" s="3"/>
      <c r="AS1974" s="23"/>
      <c r="AT1974" s="23"/>
      <c r="AU1974" s="3" t="s">
        <v>192</v>
      </c>
      <c r="AV1974" s="3" t="s">
        <v>1995</v>
      </c>
      <c r="AW1974" s="3" t="s">
        <v>370</v>
      </c>
      <c r="AX1974" s="3">
        <v>4.7891000000000004</v>
      </c>
      <c r="AY1974" s="3">
        <v>-74.1541</v>
      </c>
      <c r="AZ1974" s="8" t="str">
        <f>+CONCATENATE("Reportan apertura en el enlace ",Tabla4[[#This Row],[Enlace]]," en el ",Tabla4[[#This Row],[Distancia óptica]]," ocasionado por ",Tabla4[[#This Row],[Causa del daño]])</f>
        <v>Reportan apertura en el enlace Celta - Tenjo en el Km 11,6 desde Celta ocasionado por Intervención de Terceros. No Identificados</v>
      </c>
      <c r="BA1974" s="8" t="str">
        <f>+CONCATENATE("Para dar solución al incidente ",Tabla4[[#This Row],[Solución]])</f>
        <v xml:space="preserve">Para dar solución al incidente Se realiza tendido de 500mt s y 2 cajas de empalmes </v>
      </c>
      <c r="BB1974" s="3" t="str">
        <f>+_xlfn.CONCAT(Tabla4[[#This Row],[Causa Raiz]]," ",Tabla4[[#This Row],[Solución2]]," (",Tabla4[[#This Row],[Anillo]],"- Cabecera: ",Tabla4[[#This Row],[Cabecera]],"- Operador: ",Tabla4[[#This Row],[Operador]],")")</f>
        <v>Reportan apertura en el enlace Celta - Tenjo en el Km 11,6 desde Celta ocasionado por Intervención de Terceros. No Identificados Para dar solución al incidente Se realiza tendido de 500mt s y 2 cajas de empalmes  (lineal- Cabecera: Celta- Operador: Colombia Telecomunicaciones)</v>
      </c>
    </row>
    <row r="1975" spans="1:54" ht="171">
      <c r="A1975" s="38">
        <f t="shared" si="190"/>
        <v>1974</v>
      </c>
      <c r="B1975" s="3">
        <v>8587630</v>
      </c>
      <c r="C1975" s="3" t="s">
        <v>92</v>
      </c>
      <c r="D1975" s="23">
        <v>45422.597222222219</v>
      </c>
      <c r="E1975" s="23">
        <v>45422.743055555555</v>
      </c>
      <c r="F1975" s="1">
        <f t="shared" ref="F1975:F1980" ca="1" si="204">IF(ISBLANK(E1975),IF(ISBLANK(D1975),0,NOW()-D1975),E1975-D1975)</f>
        <v>0.14583333333575865</v>
      </c>
      <c r="G1975" s="3" t="s">
        <v>55</v>
      </c>
      <c r="H1975" s="41"/>
      <c r="I1975" s="40" t="s">
        <v>9170</v>
      </c>
      <c r="J1975" s="5" t="s">
        <v>322</v>
      </c>
      <c r="K1975" s="3" t="s">
        <v>322</v>
      </c>
      <c r="L1975" s="9" t="s">
        <v>58</v>
      </c>
      <c r="M1975" s="3" t="s">
        <v>204</v>
      </c>
      <c r="N1975" s="3" t="s">
        <v>217</v>
      </c>
      <c r="O1975" s="3" t="s">
        <v>1513</v>
      </c>
      <c r="P1975" s="3" t="s">
        <v>9171</v>
      </c>
      <c r="Q1975" s="4" t="s">
        <v>9172</v>
      </c>
      <c r="R1975" s="3" t="s">
        <v>1082</v>
      </c>
      <c r="S1975" s="3" t="s">
        <v>328</v>
      </c>
      <c r="T1975" s="9" t="s">
        <v>513</v>
      </c>
      <c r="U1975" s="3" t="s">
        <v>674</v>
      </c>
      <c r="V1975" s="22" t="str">
        <f t="shared" si="194"/>
        <v>RTNFO; Hora de aviso: 14:20 10/05/2024; Solución: Se recupera reserva y se hace un empalme; Hora de solución: 17:50 10/05/2024; Causa: Desastre Natural</v>
      </c>
      <c r="W1975" s="4" t="s">
        <v>331</v>
      </c>
      <c r="X1975" s="3"/>
      <c r="Y1975" s="3"/>
      <c r="Z1975" s="3" t="s">
        <v>69</v>
      </c>
      <c r="AA1975" s="3" t="s">
        <v>71</v>
      </c>
      <c r="AB1975" s="3">
        <v>0</v>
      </c>
      <c r="AC1975" s="3" t="s">
        <v>71</v>
      </c>
      <c r="AD1975" s="6">
        <v>0</v>
      </c>
      <c r="AE1975" s="7"/>
      <c r="AF1975" s="7"/>
      <c r="AG1975" s="6">
        <f>Tabla4[[#This Row],[Tiempo Parada de Reloj]]+Tabla4[[#This Row],[Tiempo Autorizado por Telefonica (no Máximo)]]</f>
        <v>0</v>
      </c>
      <c r="AH1975" s="7">
        <f t="shared" ca="1" si="191"/>
        <v>0.14583333333575865</v>
      </c>
      <c r="AI1975" s="8">
        <f t="shared" si="192"/>
        <v>0</v>
      </c>
      <c r="AJ1975" s="8">
        <f t="shared" ca="1" si="193"/>
        <v>3.5000000000582077</v>
      </c>
      <c r="AK1975" s="3" t="s">
        <v>8652</v>
      </c>
      <c r="AL1975" s="3" t="s">
        <v>70</v>
      </c>
      <c r="AM1975" s="3" t="s">
        <v>72</v>
      </c>
      <c r="AN1975" s="3" t="s">
        <v>72</v>
      </c>
      <c r="AO1975" s="3" t="s">
        <v>73</v>
      </c>
      <c r="AP1975" s="3" t="s">
        <v>98</v>
      </c>
      <c r="AQ1975" s="23">
        <v>45428.456944444442</v>
      </c>
      <c r="AR1975" s="3"/>
      <c r="AS1975" s="23"/>
      <c r="AT1975" s="23"/>
      <c r="AU1975" s="3" t="s">
        <v>322</v>
      </c>
      <c r="AV1975" s="3" t="s">
        <v>6319</v>
      </c>
      <c r="AW1975" s="3" t="s">
        <v>76</v>
      </c>
      <c r="AX1975" s="3">
        <v>6.9508469000000002</v>
      </c>
      <c r="AY1975" s="3">
        <v>-73.842379100000002</v>
      </c>
      <c r="AZ1975" s="8" t="str">
        <f>+CONCATENATE("Reportan apertura en el enlace ",Tabla4[[#This Row],[Enlace]]," en el ",Tabla4[[#This Row],[Distancia óptica]]," ocasionado por ",Tabla4[[#This Row],[Causa del daño]])</f>
        <v>Reportan apertura en el enlace Pto Araujo - Barrancabermeja en el Km 95.44 desde Puerto Araujo ocasionado por Desastre Natural</v>
      </c>
      <c r="BA1975" s="8" t="str">
        <f>+CONCATENATE("Para dar solución al incidente ",Tabla4[[#This Row],[Solución]])</f>
        <v>Para dar solución al incidente Se recupera reserva y se hace un empalme</v>
      </c>
      <c r="BB1975" s="3" t="str">
        <f>+_xlfn.CONCAT(Tabla4[[#This Row],[Causa Raiz]]," ",Tabla4[[#This Row],[Solución2]]," (",Tabla4[[#This Row],[Anillo]],"- Cabecera: ",Tabla4[[#This Row],[Cabecera]],"- Operador: ",Tabla4[[#This Row],[Operador]],")")</f>
        <v>Reportan apertura en el enlace Pto Araujo - Barrancabermeja en el Km 95.44 desde Puerto Araujo ocasionado por Desastre Natural Para dar solución al incidente Se recupera reserva y se hace un empalme (Troncal- Cabecera: Barrancabermeja- Operador: Ufinet)</v>
      </c>
    </row>
    <row r="1976" spans="1:54" ht="142.5">
      <c r="A1976" s="38">
        <f t="shared" si="190"/>
        <v>1975</v>
      </c>
      <c r="B1976" s="3">
        <v>8587717</v>
      </c>
      <c r="C1976" s="3" t="s">
        <v>54</v>
      </c>
      <c r="D1976" s="23">
        <v>45422.663194444445</v>
      </c>
      <c r="E1976" s="23">
        <v>45422.664583333331</v>
      </c>
      <c r="F1976" s="1">
        <f t="shared" ca="1" si="204"/>
        <v>1.3888888861401938E-3</v>
      </c>
      <c r="G1976" s="3" t="s">
        <v>55</v>
      </c>
      <c r="H1976" s="41"/>
      <c r="I1976" s="40"/>
      <c r="J1976" s="5" t="s">
        <v>56</v>
      </c>
      <c r="K1976" s="3" t="s">
        <v>138</v>
      </c>
      <c r="L1976" s="9" t="s">
        <v>78</v>
      </c>
      <c r="M1976" s="3" t="s">
        <v>139</v>
      </c>
      <c r="N1976" s="3" t="s">
        <v>140</v>
      </c>
      <c r="O1976" s="3" t="s">
        <v>9173</v>
      </c>
      <c r="P1976" s="3">
        <v>0</v>
      </c>
      <c r="Q1976" s="4" t="s">
        <v>9174</v>
      </c>
      <c r="R1976" s="3" t="s">
        <v>479</v>
      </c>
      <c r="S1976" s="3" t="s">
        <v>145</v>
      </c>
      <c r="T1976" s="9" t="s">
        <v>104</v>
      </c>
      <c r="U1976" s="3" t="s">
        <v>9175</v>
      </c>
      <c r="V1976" s="22" t="str">
        <f t="shared" si="194"/>
        <v>RLFO; Hora de aviso: 15:55 10/05/2024; Solución: Personal de PI requiere cambiar SFP; Hora de solución: 15:57 10/05/2024; Causa: Visita Fallida</v>
      </c>
      <c r="W1976" s="4" t="s">
        <v>199</v>
      </c>
      <c r="X1976" s="3"/>
      <c r="Y1976" s="3"/>
      <c r="Z1976" s="3" t="s">
        <v>69</v>
      </c>
      <c r="AA1976" s="3" t="s">
        <v>71</v>
      </c>
      <c r="AB1976" s="3">
        <v>0</v>
      </c>
      <c r="AC1976" s="3" t="s">
        <v>71</v>
      </c>
      <c r="AD1976" s="6">
        <v>0</v>
      </c>
      <c r="AE1976" s="7"/>
      <c r="AF1976" s="7"/>
      <c r="AG1976" s="6">
        <f>Tabla4[[#This Row],[Tiempo Parada de Reloj]]+Tabla4[[#This Row],[Tiempo Autorizado por Telefonica (no Máximo)]]</f>
        <v>0</v>
      </c>
      <c r="AH1976" s="7">
        <f t="shared" ca="1" si="191"/>
        <v>1.3888888861401938E-3</v>
      </c>
      <c r="AI1976" s="8">
        <f t="shared" si="192"/>
        <v>0</v>
      </c>
      <c r="AJ1976" s="8">
        <f t="shared" ca="1" si="193"/>
        <v>3.3333333267364651E-2</v>
      </c>
      <c r="AK1976" s="3" t="s">
        <v>8652</v>
      </c>
      <c r="AL1976" s="3" t="s">
        <v>71</v>
      </c>
      <c r="AM1976" s="3" t="s">
        <v>69</v>
      </c>
      <c r="AN1976" s="3" t="s">
        <v>72</v>
      </c>
      <c r="AO1976" s="3" t="s">
        <v>72</v>
      </c>
      <c r="AP1976" s="3" t="s">
        <v>72</v>
      </c>
      <c r="AQ1976" s="23">
        <v>45422.708333333336</v>
      </c>
      <c r="AR1976" s="3"/>
      <c r="AS1976" s="23"/>
      <c r="AT1976" s="23"/>
      <c r="AU1976" s="3" t="s">
        <v>1040</v>
      </c>
      <c r="AV1976" s="3" t="s">
        <v>69</v>
      </c>
      <c r="AW1976" s="3" t="s">
        <v>69</v>
      </c>
      <c r="AX1976" s="3" t="s">
        <v>69</v>
      </c>
      <c r="AY1976" s="3" t="s">
        <v>69</v>
      </c>
      <c r="AZ1976" s="8" t="str">
        <f>+CONCATENATE("Reportan apertura en el enlace ",Tabla4[[#This Row],[Enlace]]," en el ",Tabla4[[#This Row],[Distancia óptica]]," ocasionado por ",Tabla4[[#This Row],[Causa del daño]])</f>
        <v>Reportan apertura en el enlace Mov. Colinas II - Mov. Icoltrans en el 0 ocasionado por Visita Fallida</v>
      </c>
      <c r="BA1976" s="8" t="str">
        <f>+CONCATENATE("Para dar solución al incidente ",Tabla4[[#This Row],[Solución]])</f>
        <v>Para dar solución al incidente Personal de PI requiere cambiar SFP</v>
      </c>
      <c r="BB1976" s="3" t="str">
        <f>+_xlfn.CONCAT(Tabla4[[#This Row],[Causa Raiz]]," ",Tabla4[[#This Row],[Solución2]]," (",Tabla4[[#This Row],[Anillo]],"- Cabecera: ",Tabla4[[#This Row],[Cabecera]],"- Operador: ",Tabla4[[#This Row],[Operador]],")")</f>
        <v>Reportan apertura en el enlace Mov. Colinas II - Mov. Icoltrans en el 0 ocasionado por Visita Fallida Para dar solución al incidente Personal de PI requiere cambiar SFP (NA- Cabecera: NA- Operador: Colombia Telecomunicaciones)</v>
      </c>
    </row>
    <row r="1977" spans="1:54" ht="185.25">
      <c r="A1977" s="38">
        <f t="shared" si="190"/>
        <v>1976</v>
      </c>
      <c r="B1977" s="3">
        <v>8587787</v>
      </c>
      <c r="C1977" s="3" t="s">
        <v>92</v>
      </c>
      <c r="D1977" s="23">
        <v>45422.666666666664</v>
      </c>
      <c r="E1977" s="23">
        <v>45422.850694444445</v>
      </c>
      <c r="F1977" s="1">
        <f t="shared" ca="1" si="204"/>
        <v>0.18402777778101154</v>
      </c>
      <c r="G1977" s="3" t="s">
        <v>164</v>
      </c>
      <c r="H1977" s="41" t="s">
        <v>165</v>
      </c>
      <c r="I1977" s="40">
        <v>13587660</v>
      </c>
      <c r="J1977" s="5" t="s">
        <v>167</v>
      </c>
      <c r="K1977" s="3" t="s">
        <v>168</v>
      </c>
      <c r="L1977" s="9" t="s">
        <v>58</v>
      </c>
      <c r="M1977" s="3" t="s">
        <v>1429</v>
      </c>
      <c r="N1977" s="3" t="s">
        <v>4917</v>
      </c>
      <c r="O1977" s="3" t="s">
        <v>1431</v>
      </c>
      <c r="P1977" s="3" t="s">
        <v>9176</v>
      </c>
      <c r="Q1977" s="4" t="s">
        <v>9177</v>
      </c>
      <c r="R1977" s="3" t="s">
        <v>1555</v>
      </c>
      <c r="S1977" s="3" t="s">
        <v>175</v>
      </c>
      <c r="T1977" s="9" t="s">
        <v>380</v>
      </c>
      <c r="U1977" s="3" t="s">
        <v>9178</v>
      </c>
      <c r="V1977" s="22" t="str">
        <f t="shared" si="194"/>
        <v>RTNFO; Hora de aviso: 16:00 10/05/2024; Solución: implementación de caja de Empalme y reconstrucción de una existentes; Hora de solución: 20:25 10/05/2024; Causa: Corto Circuito</v>
      </c>
      <c r="W1977" s="4" t="s">
        <v>8496</v>
      </c>
      <c r="X1977" s="3"/>
      <c r="Y1977" s="3"/>
      <c r="Z1977" s="3" t="s">
        <v>69</v>
      </c>
      <c r="AA1977" s="3" t="s">
        <v>71</v>
      </c>
      <c r="AB1977" s="3">
        <v>0</v>
      </c>
      <c r="AC1977" s="3" t="s">
        <v>71</v>
      </c>
      <c r="AD1977" s="6">
        <v>0</v>
      </c>
      <c r="AE1977" s="7"/>
      <c r="AF1977" s="7"/>
      <c r="AG1977" s="6">
        <f>Tabla4[[#This Row],[Tiempo Parada de Reloj]]+Tabla4[[#This Row],[Tiempo Autorizado por Telefonica (no Máximo)]]</f>
        <v>0</v>
      </c>
      <c r="AH1977" s="7">
        <f t="shared" ca="1" si="191"/>
        <v>0.18402777778101154</v>
      </c>
      <c r="AI1977" s="8">
        <f t="shared" si="192"/>
        <v>0</v>
      </c>
      <c r="AJ1977" s="8">
        <f t="shared" ca="1" si="193"/>
        <v>4.4166666667442769</v>
      </c>
      <c r="AK1977" s="3" t="s">
        <v>8652</v>
      </c>
      <c r="AL1977" s="3" t="s">
        <v>70</v>
      </c>
      <c r="AM1977" s="3" t="s">
        <v>72</v>
      </c>
      <c r="AN1977" s="3" t="s">
        <v>72</v>
      </c>
      <c r="AQ1977" s="23">
        <f t="shared" ref="AQ1977" ca="1" si="205">NOW()</f>
        <v>45503.69683483796</v>
      </c>
      <c r="AR1977" s="3"/>
      <c r="AS1977" s="23"/>
      <c r="AT1977" s="23"/>
      <c r="AU1977" s="3" t="s">
        <v>168</v>
      </c>
      <c r="AV1977" s="3" t="s">
        <v>3429</v>
      </c>
      <c r="AW1977" s="3" t="s">
        <v>76</v>
      </c>
      <c r="AX1977" s="3" t="s">
        <v>69</v>
      </c>
      <c r="AY1977" s="3" t="s">
        <v>69</v>
      </c>
      <c r="AZ1977" s="8" t="str">
        <f>+CONCATENATE("Reportan apertura en el enlace ",Tabla4[[#This Row],[Enlace]]," en el ",Tabla4[[#This Row],[Distancia óptica]]," ocasionado por ",Tabla4[[#This Row],[Causa del daño]])</f>
        <v>Reportan apertura en el enlace Tunja - Sogamoso en el km 42.6 desde Tunja ocasionado por Corto Circuito</v>
      </c>
      <c r="BA1977" s="8" t="str">
        <f>+CONCATENATE("Para dar solución al incidente ",Tabla4[[#This Row],[Solución]])</f>
        <v>Para dar solución al incidente implementación de caja de Empalme y reconstrucción de una existentes</v>
      </c>
      <c r="BB1977" s="3" t="str">
        <f>+_xlfn.CONCAT(Tabla4[[#This Row],[Causa Raiz]]," ",Tabla4[[#This Row],[Solución2]]," (",Tabla4[[#This Row],[Anillo]],"- Cabecera: ",Tabla4[[#This Row],[Cabecera]],"- Operador: ",Tabla4[[#This Row],[Operador]],")")</f>
        <v>Reportan apertura en el enlace Tunja - Sogamoso en el km 42.6 desde Tunja ocasionado por Corto Circuito Para dar solución al incidente implementación de caja de Empalme y reconstrucción de una existentes (Troncal- Cabecera: Tunja- Operador: Telmex - Claro)</v>
      </c>
    </row>
    <row r="1978" spans="1:54" ht="185.25">
      <c r="A1978" s="38">
        <f t="shared" si="190"/>
        <v>1977</v>
      </c>
      <c r="B1978" s="3">
        <v>8587804</v>
      </c>
      <c r="C1978" s="3" t="s">
        <v>163</v>
      </c>
      <c r="D1978" s="23">
        <v>45422.677083333336</v>
      </c>
      <c r="E1978" s="23">
        <v>45422.791666666664</v>
      </c>
      <c r="F1978" s="1">
        <f t="shared" ca="1" si="204"/>
        <v>0.11458333332848269</v>
      </c>
      <c r="G1978" s="3" t="s">
        <v>55</v>
      </c>
      <c r="H1978" s="41"/>
      <c r="I1978" s="40"/>
      <c r="J1978" s="5" t="s">
        <v>56</v>
      </c>
      <c r="K1978" s="3" t="s">
        <v>340</v>
      </c>
      <c r="L1978" s="9" t="s">
        <v>78</v>
      </c>
      <c r="M1978" s="3" t="s">
        <v>341</v>
      </c>
      <c r="N1978" s="3" t="s">
        <v>698</v>
      </c>
      <c r="O1978" s="3" t="s">
        <v>9179</v>
      </c>
      <c r="P1978" s="3" t="s">
        <v>9180</v>
      </c>
      <c r="Q1978" s="4" t="s">
        <v>9181</v>
      </c>
      <c r="R1978" s="3" t="s">
        <v>1828</v>
      </c>
      <c r="S1978" s="3" t="s">
        <v>347</v>
      </c>
      <c r="T1978" s="3" t="s">
        <v>256</v>
      </c>
      <c r="U1978" s="3" t="s">
        <v>1378</v>
      </c>
      <c r="V1978" s="22" t="str">
        <f t="shared" si="194"/>
        <v>RDFO; Hora de aviso: 16:15 10/05/2024; Solución: Se refusiona hilo abierto en caja de empalme existente; Hora de solución: 19:00 10/05/2024; Causa: Falla de Empalme de FiOp</v>
      </c>
      <c r="W1978" s="4" t="s">
        <v>349</v>
      </c>
      <c r="X1978" s="3"/>
      <c r="Y1978" s="3"/>
      <c r="Z1978" s="3" t="s">
        <v>69</v>
      </c>
      <c r="AA1978" s="3" t="s">
        <v>70</v>
      </c>
      <c r="AB1978" s="3" t="s">
        <v>9182</v>
      </c>
      <c r="AC1978" s="3" t="s">
        <v>71</v>
      </c>
      <c r="AD1978" s="6">
        <v>0</v>
      </c>
      <c r="AE1978" s="7"/>
      <c r="AF1978" s="7"/>
      <c r="AG1978" s="6">
        <f>Tabla4[[#This Row],[Tiempo Parada de Reloj]]+Tabla4[[#This Row],[Tiempo Autorizado por Telefonica (no Máximo)]]</f>
        <v>0</v>
      </c>
      <c r="AH1978" s="7">
        <f t="shared" ca="1" si="191"/>
        <v>0.11458333332848269</v>
      </c>
      <c r="AI1978" s="8">
        <f t="shared" si="192"/>
        <v>0</v>
      </c>
      <c r="AJ1978" s="8">
        <f t="shared" ca="1" si="193"/>
        <v>2.7499999998835847</v>
      </c>
      <c r="AK1978" s="3" t="s">
        <v>8652</v>
      </c>
      <c r="AL1978" s="3" t="s">
        <v>70</v>
      </c>
      <c r="AM1978" s="3" t="s">
        <v>72</v>
      </c>
      <c r="AN1978" s="3" t="s">
        <v>72</v>
      </c>
      <c r="AO1978" s="3" t="s">
        <v>98</v>
      </c>
      <c r="AP1978" s="3" t="s">
        <v>98</v>
      </c>
      <c r="AQ1978" s="23">
        <v>45427.351388888892</v>
      </c>
      <c r="AR1978" s="3"/>
      <c r="AS1978" s="23"/>
      <c r="AT1978" s="23"/>
      <c r="AU1978" s="3" t="s">
        <v>351</v>
      </c>
      <c r="AV1978" s="3" t="s">
        <v>2543</v>
      </c>
      <c r="AW1978" s="3" t="s">
        <v>370</v>
      </c>
      <c r="AX1978" s="3">
        <v>3.9285999999999999</v>
      </c>
      <c r="AY1978" s="3">
        <v>-75.218800000000002</v>
      </c>
      <c r="AZ1978" s="8" t="str">
        <f>+CONCATENATE("Reportan apertura en el enlace ",Tabla4[[#This Row],[Enlace]]," en el ",Tabla4[[#This Row],[Distancia óptica]]," ocasionado por ",Tabla4[[#This Row],[Causa del daño]])</f>
        <v>Reportan apertura en el enlace Mov. Guamo Fija - Mov. Ortega en el km 40,36 desde Guamo ocasionado por Falla de Empalme de FiOp</v>
      </c>
      <c r="BA1978" s="8" t="str">
        <f>+CONCATENATE("Para dar solución al incidente ",Tabla4[[#This Row],[Solución]])</f>
        <v>Para dar solución al incidente Se refusiona hilo abierto en caja de empalme existente</v>
      </c>
      <c r="BB1978" s="3" t="str">
        <f>+_xlfn.CONCAT(Tabla4[[#This Row],[Causa Raiz]]," ",Tabla4[[#This Row],[Solución2]]," (",Tabla4[[#This Row],[Anillo]],"- Cabecera: ",Tabla4[[#This Row],[Cabecera]],"- Operador: ",Tabla4[[#This Row],[Operador]],")")</f>
        <v>Reportan apertura en el enlace Mov. Guamo Fija - Mov. Ortega en el km 40,36 desde Guamo ocasionado por Falla de Empalme de FiOp Para dar solución al incidente Se refusiona hilo abierto en caja de empalme existente (lineal- Cabecera: Guamo- Operador: Colombia Telecomunicaciones)</v>
      </c>
    </row>
    <row r="1979" spans="1:54" ht="213.75">
      <c r="A1979" s="38">
        <f t="shared" si="190"/>
        <v>1978</v>
      </c>
      <c r="B1979" s="3">
        <v>8587794</v>
      </c>
      <c r="C1979" s="3" t="s">
        <v>92</v>
      </c>
      <c r="D1979" s="23">
        <v>45422.677083333336</v>
      </c>
      <c r="E1979" s="23">
        <v>45423.604166666664</v>
      </c>
      <c r="F1979" s="1">
        <f t="shared" ca="1" si="204"/>
        <v>0.92708333332848269</v>
      </c>
      <c r="G1979" s="3" t="s">
        <v>55</v>
      </c>
      <c r="H1979" s="41"/>
      <c r="I1979" s="40"/>
      <c r="J1979" s="5" t="s">
        <v>56</v>
      </c>
      <c r="K1979" s="3" t="s">
        <v>108</v>
      </c>
      <c r="L1979" s="9" t="s">
        <v>58</v>
      </c>
      <c r="M1979" s="3" t="s">
        <v>228</v>
      </c>
      <c r="N1979" s="3" t="s">
        <v>315</v>
      </c>
      <c r="O1979" s="3" t="s">
        <v>594</v>
      </c>
      <c r="P1979" s="3" t="s">
        <v>9183</v>
      </c>
      <c r="Q1979" s="4" t="s">
        <v>9184</v>
      </c>
      <c r="R1979" s="3" t="s">
        <v>233</v>
      </c>
      <c r="S1979" s="3" t="s">
        <v>115</v>
      </c>
      <c r="T1979" s="9" t="s">
        <v>176</v>
      </c>
      <c r="U1979" s="3" t="s">
        <v>9185</v>
      </c>
      <c r="V1979" s="22" t="str">
        <f t="shared" si="194"/>
        <v>RTNFO; Hora de aviso: 16:15 10/05/2024; Solución: Se recuperan 180 metros de reserva, crea un empalme de 36 hilos; Hora de solución: 14:30 11/05/2024; Causa: Intervención de Terceros. No Identificados</v>
      </c>
      <c r="W1979" s="4" t="s">
        <v>3603</v>
      </c>
      <c r="X1979" s="3"/>
      <c r="Y1979" s="3"/>
      <c r="Z1979" s="3" t="s">
        <v>69</v>
      </c>
      <c r="AA1979" s="3" t="s">
        <v>71</v>
      </c>
      <c r="AB1979" s="3">
        <v>0</v>
      </c>
      <c r="AC1979" s="3" t="s">
        <v>71</v>
      </c>
      <c r="AD1979" s="6">
        <v>0.72013888888888888</v>
      </c>
      <c r="AE1979" s="7"/>
      <c r="AF1979" s="7"/>
      <c r="AG1979" s="6">
        <f>Tabla4[[#This Row],[Tiempo Parada de Reloj]]+Tabla4[[#This Row],[Tiempo Autorizado por Telefonica (no Máximo)]]</f>
        <v>0.72013888888888888</v>
      </c>
      <c r="AH1979" s="7">
        <f t="shared" ca="1" si="191"/>
        <v>0.20694444443959381</v>
      </c>
      <c r="AI1979" s="8">
        <f t="shared" si="192"/>
        <v>17.283333333333331</v>
      </c>
      <c r="AJ1979" s="8">
        <f t="shared" ca="1" si="193"/>
        <v>4.9666666665502515</v>
      </c>
      <c r="AK1979" s="3" t="s">
        <v>8652</v>
      </c>
      <c r="AL1979" s="3" t="s">
        <v>70</v>
      </c>
      <c r="AM1979" s="3" t="s">
        <v>120</v>
      </c>
      <c r="AN1979" s="3" t="s">
        <v>72</v>
      </c>
      <c r="AO1979" s="3" t="s">
        <v>106</v>
      </c>
      <c r="AP1979" s="3" t="s">
        <v>106</v>
      </c>
      <c r="AQ1979" s="23">
        <v>45424.786805555559</v>
      </c>
      <c r="AR1979" s="3" t="s">
        <v>235</v>
      </c>
      <c r="AS1979" s="23" t="s">
        <v>236</v>
      </c>
      <c r="AT1979" s="23"/>
      <c r="AU1979" s="3" t="s">
        <v>237</v>
      </c>
      <c r="AV1979" s="3" t="s">
        <v>315</v>
      </c>
      <c r="AW1979" s="3" t="s">
        <v>76</v>
      </c>
      <c r="AX1979" s="3">
        <v>11.132369000000001</v>
      </c>
      <c r="AY1979" s="3">
        <v>-74.226917999999998</v>
      </c>
      <c r="AZ1979" s="8" t="str">
        <f>+CONCATENATE("Reportan apertura en el enlace ",Tabla4[[#This Row],[Enlace]]," en el ",Tabla4[[#This Row],[Distancia óptica]]," ocasionado por ",Tabla4[[#This Row],[Causa del daño]])</f>
        <v>Reportan apertura en el enlace Santa Marta - Ciénaga en el km 19,8 desde Santa Marta ocasionado por Intervención de Terceros. No Identificados</v>
      </c>
      <c r="BA1979" s="8" t="str">
        <f>+CONCATENATE("Para dar solución al incidente ",Tabla4[[#This Row],[Solución]])</f>
        <v>Para dar solución al incidente Se recuperan 180 metros de reserva, crea un empalme de 36 hilos</v>
      </c>
      <c r="BB1979" s="3" t="str">
        <f>+_xlfn.CONCAT(Tabla4[[#This Row],[Causa Raiz]]," ",Tabla4[[#This Row],[Solución2]]," (",Tabla4[[#This Row],[Anillo]],"- Cabecera: ",Tabla4[[#This Row],[Cabecera]],"- Operador: ",Tabla4[[#This Row],[Operador]],")")</f>
        <v>Reportan apertura en el enlace Santa Marta - Ciénaga en el km 19,8 desde Santa Marta ocasionado por Intervención de Terceros. No Identificados Para dar solución al incidente Se recuperan 180 metros de reserva, crea un empalme de 36 hilos (Troncal- Cabecera: SANTA MARTA- Operador: Colombia Telecomunicaciones)</v>
      </c>
    </row>
    <row r="1980" spans="1:54" ht="213.75">
      <c r="A1980" s="38">
        <f t="shared" si="190"/>
        <v>1979</v>
      </c>
      <c r="B1980" s="3">
        <v>8588119</v>
      </c>
      <c r="C1980" s="3" t="s">
        <v>163</v>
      </c>
      <c r="D1980" s="23">
        <v>45422.753472222219</v>
      </c>
      <c r="E1980" s="23">
        <v>45423.125</v>
      </c>
      <c r="F1980" s="1">
        <f t="shared" ca="1" si="204"/>
        <v>0.37152777778101154</v>
      </c>
      <c r="G1980" s="3" t="s">
        <v>55</v>
      </c>
      <c r="H1980" s="41"/>
      <c r="I1980" s="40"/>
      <c r="J1980" s="5" t="s">
        <v>56</v>
      </c>
      <c r="K1980" s="3" t="s">
        <v>138</v>
      </c>
      <c r="L1980" s="9" t="s">
        <v>58</v>
      </c>
      <c r="M1980" s="3" t="s">
        <v>139</v>
      </c>
      <c r="N1980" s="3" t="s">
        <v>721</v>
      </c>
      <c r="O1980" s="3" t="s">
        <v>9186</v>
      </c>
      <c r="P1980" s="3" t="s">
        <v>9187</v>
      </c>
      <c r="Q1980" s="4" t="s">
        <v>9188</v>
      </c>
      <c r="R1980" s="3" t="s">
        <v>479</v>
      </c>
      <c r="S1980" s="3" t="s">
        <v>145</v>
      </c>
      <c r="T1980" s="9" t="s">
        <v>146</v>
      </c>
      <c r="U1980" s="3" t="s">
        <v>9189</v>
      </c>
      <c r="V1980" s="22" t="str">
        <f t="shared" si="194"/>
        <v>RDFO; Hora de aviso: 18:05 10/05/2024; Solución: Se migra hilo de servicio desde el km 7.5 hasta el nodo de Jamundi Centro ; Hora de solución: 3:00 11/05/2024; Causa: Falla en la Red FiOp</v>
      </c>
      <c r="W1980" s="4" t="s">
        <v>199</v>
      </c>
      <c r="X1980" s="3"/>
      <c r="Y1980" s="3"/>
      <c r="Z1980" s="3" t="s">
        <v>69</v>
      </c>
      <c r="AA1980" s="3" t="s">
        <v>71</v>
      </c>
      <c r="AB1980" s="3">
        <v>0</v>
      </c>
      <c r="AC1980" s="3" t="s">
        <v>71</v>
      </c>
      <c r="AD1980" s="6">
        <v>0.1875</v>
      </c>
      <c r="AE1980" s="7"/>
      <c r="AF1980" s="7"/>
      <c r="AG1980" s="6">
        <f>Tabla4[[#This Row],[Tiempo Parada de Reloj]]+Tabla4[[#This Row],[Tiempo Autorizado por Telefonica (no Máximo)]]</f>
        <v>0.1875</v>
      </c>
      <c r="AH1980" s="7">
        <f t="shared" ca="1" si="191"/>
        <v>0.18402777778101154</v>
      </c>
      <c r="AI1980" s="8">
        <f t="shared" si="192"/>
        <v>4.5</v>
      </c>
      <c r="AJ1980" s="8">
        <f t="shared" ca="1" si="193"/>
        <v>4.4166666667442769</v>
      </c>
      <c r="AK1980" s="3" t="s">
        <v>8652</v>
      </c>
      <c r="AL1980" s="3" t="s">
        <v>70</v>
      </c>
      <c r="AM1980" s="3" t="s">
        <v>106</v>
      </c>
      <c r="AN1980" s="3" t="s">
        <v>106</v>
      </c>
      <c r="AO1980" s="3" t="s">
        <v>73</v>
      </c>
      <c r="AP1980" s="3" t="s">
        <v>73</v>
      </c>
      <c r="AQ1980" s="23">
        <v>45427.522222222222</v>
      </c>
      <c r="AR1980" s="3"/>
      <c r="AS1980" s="23"/>
      <c r="AT1980" s="23"/>
      <c r="AU1980" s="3" t="s">
        <v>200</v>
      </c>
      <c r="AV1980" s="3" t="s">
        <v>6620</v>
      </c>
      <c r="AW1980" s="3" t="s">
        <v>370</v>
      </c>
      <c r="AX1980" s="3">
        <v>3.2837999999999998</v>
      </c>
      <c r="AY1980" s="3">
        <v>-76.5505</v>
      </c>
      <c r="AZ1980" s="8" t="str">
        <f>+CONCATENATE("Reportan apertura en el enlace ",Tabla4[[#This Row],[Enlace]]," en el ",Tabla4[[#This Row],[Distancia óptica]]," ocasionado por ",Tabla4[[#This Row],[Causa del daño]])</f>
        <v>Reportan apertura en el enlace OLT Jamundí centro - Cali centro en el Km 6,1 desde Jamundi centro ocasionado por Falla en la Red FiOp</v>
      </c>
      <c r="BA1980" s="8" t="str">
        <f>+CONCATENATE("Para dar solución al incidente ",Tabla4[[#This Row],[Solución]])</f>
        <v xml:space="preserve">Para dar solución al incidente Se migra hilo de servicio desde el km 7.5 hasta el nodo de Jamundi Centro </v>
      </c>
      <c r="BB1980" s="3" t="str">
        <f>+_xlfn.CONCAT(Tabla4[[#This Row],[Causa Raiz]]," ",Tabla4[[#This Row],[Solución2]]," (",Tabla4[[#This Row],[Anillo]],"- Cabecera: ",Tabla4[[#This Row],[Cabecera]],"- Operador: ",Tabla4[[#This Row],[Operador]],")")</f>
        <v>Reportan apertura en el enlace OLT Jamundí centro - Cali centro en el Km 6,1 desde Jamundi centro ocasionado por Falla en la Red FiOp Para dar solución al incidente Se migra hilo de servicio desde el km 7.5 hasta el nodo de Jamundi Centro  (lineal- Cabecera: JAMUNDI CENTRO - Operador: Colombia Telecomunicaciones)</v>
      </c>
    </row>
    <row r="1981" spans="1:54" ht="142.5">
      <c r="A1981" s="38">
        <f t="shared" si="190"/>
        <v>1980</v>
      </c>
      <c r="B1981" s="3">
        <v>8588274</v>
      </c>
      <c r="C1981" s="3" t="s">
        <v>92</v>
      </c>
      <c r="D1981" s="23">
        <v>45422.763888888891</v>
      </c>
      <c r="E1981" s="23">
        <v>45422.765277777777</v>
      </c>
      <c r="F1981" s="1">
        <f t="shared" ref="F1981" ca="1" si="206">IF(ISBLANK(E1981),IF(ISBLANK(D1981),0,NOW()-D1981),E1981-D1981)</f>
        <v>1.3888888861401938E-3</v>
      </c>
      <c r="G1981" s="3" t="s">
        <v>55</v>
      </c>
      <c r="H1981" s="41" t="s">
        <v>165</v>
      </c>
      <c r="I1981" s="40" t="s">
        <v>9190</v>
      </c>
      <c r="J1981" s="5" t="s">
        <v>167</v>
      </c>
      <c r="K1981" s="3" t="s">
        <v>168</v>
      </c>
      <c r="L1981" s="9" t="s">
        <v>58</v>
      </c>
      <c r="M1981" s="3" t="s">
        <v>360</v>
      </c>
      <c r="N1981" s="3" t="s">
        <v>9191</v>
      </c>
      <c r="O1981" s="3" t="s">
        <v>9192</v>
      </c>
      <c r="P1981" s="3"/>
      <c r="Q1981" s="4" t="s">
        <v>9193</v>
      </c>
      <c r="R1981" s="3" t="s">
        <v>365</v>
      </c>
      <c r="S1981" s="3" t="s">
        <v>175</v>
      </c>
      <c r="T1981" s="9" t="s">
        <v>104</v>
      </c>
      <c r="U1981" s="3" t="s">
        <v>9194</v>
      </c>
      <c r="V1981" s="22" t="str">
        <f t="shared" si="194"/>
        <v>RTNFO; Hora de aviso: 18:20 10/05/2024; Solución: Falla equipos de coriant en alejandria; Hora de solución: 18:22 10/05/2024; Causa: Visita Fallida</v>
      </c>
      <c r="W1981" s="4" t="s">
        <v>8496</v>
      </c>
      <c r="X1981" s="3"/>
      <c r="Y1981" s="3"/>
      <c r="Z1981" s="3" t="s">
        <v>69</v>
      </c>
      <c r="AA1981" s="3" t="s">
        <v>71</v>
      </c>
      <c r="AB1981" s="3">
        <v>0</v>
      </c>
      <c r="AC1981" s="3" t="s">
        <v>71</v>
      </c>
      <c r="AD1981" s="6">
        <v>0</v>
      </c>
      <c r="AE1981" s="7"/>
      <c r="AF1981" s="7"/>
      <c r="AG1981" s="6">
        <f>Tabla4[[#This Row],[Tiempo Parada de Reloj]]+Tabla4[[#This Row],[Tiempo Autorizado por Telefonica (no Máximo)]]</f>
        <v>0</v>
      </c>
      <c r="AH1981" s="7">
        <f t="shared" ca="1" si="191"/>
        <v>1.3888888861401938E-3</v>
      </c>
      <c r="AI1981" s="8">
        <f t="shared" si="192"/>
        <v>0</v>
      </c>
      <c r="AJ1981" s="8">
        <f t="shared" ca="1" si="193"/>
        <v>3.3333333267364651E-2</v>
      </c>
      <c r="AK1981" s="3" t="s">
        <v>8652</v>
      </c>
      <c r="AL1981" s="3" t="s">
        <v>70</v>
      </c>
      <c r="AM1981" s="3" t="s">
        <v>106</v>
      </c>
      <c r="AN1981" s="3" t="s">
        <v>106</v>
      </c>
      <c r="AO1981" s="3" t="s">
        <v>106</v>
      </c>
      <c r="AP1981" s="3" t="s">
        <v>106</v>
      </c>
      <c r="AQ1981" s="23">
        <v>45423.667361111111</v>
      </c>
      <c r="AR1981" s="3"/>
      <c r="AS1981" s="23"/>
      <c r="AT1981" s="23"/>
      <c r="AU1981" s="3" t="s">
        <v>168</v>
      </c>
      <c r="AV1981" s="3" t="s">
        <v>69</v>
      </c>
      <c r="AW1981" s="3" t="s">
        <v>69</v>
      </c>
      <c r="AX1981" s="3" t="s">
        <v>69</v>
      </c>
      <c r="AY1981" s="3" t="s">
        <v>69</v>
      </c>
      <c r="AZ1981" s="8" t="str">
        <f>+CONCATENATE("Reportan apertura en el enlace ",Tabla4[[#This Row],[Enlace]]," en el ",Tabla4[[#This Row],[Distancia óptica]]," ocasionado por ",Tabla4[[#This Row],[Causa del daño]])</f>
        <v>Reportan apertura en el enlace Guatape - Alejandria en el  ocasionado por Visita Fallida</v>
      </c>
      <c r="BA1981" s="8" t="str">
        <f>+CONCATENATE("Para dar solución al incidente ",Tabla4[[#This Row],[Solución]])</f>
        <v>Para dar solución al incidente Falla equipos de coriant en alejandria</v>
      </c>
      <c r="BB1981" s="3" t="str">
        <f>+_xlfn.CONCAT(Tabla4[[#This Row],[Causa Raiz]]," ",Tabla4[[#This Row],[Solución2]]," (",Tabla4[[#This Row],[Anillo]],"- Cabecera: ",Tabla4[[#This Row],[Cabecera]],"- Operador: ",Tabla4[[#This Row],[Operador]],")")</f>
        <v>Reportan apertura en el enlace Guatape - Alejandria en el  ocasionado por Visita Fallida Para dar solución al incidente Falla equipos de coriant en alejandria (NA- Cabecera: NA- Operador: Telmex - Claro)</v>
      </c>
    </row>
    <row r="1982" spans="1:54" ht="128.25">
      <c r="A1982" s="38">
        <f t="shared" si="190"/>
        <v>1981</v>
      </c>
      <c r="B1982" s="3">
        <v>8588284</v>
      </c>
      <c r="C1982" s="3" t="s">
        <v>92</v>
      </c>
      <c r="D1982" s="23">
        <v>45422.763888888891</v>
      </c>
      <c r="E1982" s="23">
        <v>45422.765277777777</v>
      </c>
      <c r="F1982" s="1">
        <f t="shared" ref="F1982:F1983" ca="1" si="207">IF(ISBLANK(E1982),IF(ISBLANK(D1982),0,NOW()-D1982),E1982-D1982)</f>
        <v>1.3888888861401938E-3</v>
      </c>
      <c r="G1982" s="3" t="s">
        <v>55</v>
      </c>
      <c r="H1982" s="41"/>
      <c r="I1982" s="40" t="s">
        <v>5324</v>
      </c>
      <c r="J1982" s="5" t="s">
        <v>167</v>
      </c>
      <c r="K1982" s="3" t="s">
        <v>168</v>
      </c>
      <c r="L1982" s="9" t="s">
        <v>58</v>
      </c>
      <c r="M1982" s="3" t="s">
        <v>360</v>
      </c>
      <c r="N1982" s="3" t="s">
        <v>909</v>
      </c>
      <c r="O1982" s="3" t="s">
        <v>2385</v>
      </c>
      <c r="P1982" s="3" t="s">
        <v>9195</v>
      </c>
      <c r="Q1982" s="4" t="s">
        <v>9196</v>
      </c>
      <c r="R1982" s="3" t="s">
        <v>365</v>
      </c>
      <c r="S1982" s="3" t="s">
        <v>175</v>
      </c>
      <c r="T1982" s="9" t="s">
        <v>104</v>
      </c>
      <c r="U1982" s="3" t="s">
        <v>9197</v>
      </c>
      <c r="V1982" s="22" t="str">
        <f t="shared" si="194"/>
        <v>RTNFO; Hora de aviso: 18:20 10/05/2024; Solución: Falla energia en el nodo; Hora de solución: 18:22 10/05/2024; Causa: Visita Fallida</v>
      </c>
      <c r="W1982" s="4" t="s">
        <v>8496</v>
      </c>
      <c r="X1982" s="3"/>
      <c r="Y1982" s="3"/>
      <c r="Z1982" s="3" t="s">
        <v>69</v>
      </c>
      <c r="AA1982" s="3" t="s">
        <v>71</v>
      </c>
      <c r="AB1982" s="3">
        <v>0</v>
      </c>
      <c r="AC1982" s="3" t="s">
        <v>71</v>
      </c>
      <c r="AD1982" s="6">
        <v>0</v>
      </c>
      <c r="AE1982" s="3"/>
      <c r="AF1982" s="3"/>
      <c r="AG1982" s="6">
        <f>Tabla4[[#This Row],[Tiempo Parada de Reloj]]+Tabla4[[#This Row],[Tiempo Autorizado por Telefonica (no Máximo)]]</f>
        <v>0</v>
      </c>
      <c r="AH1982" s="7">
        <f t="shared" ca="1" si="191"/>
        <v>1.3888888861401938E-3</v>
      </c>
      <c r="AI1982" s="8">
        <f t="shared" si="192"/>
        <v>0</v>
      </c>
      <c r="AJ1982" s="8">
        <f t="shared" ca="1" si="193"/>
        <v>3.3333333267364651E-2</v>
      </c>
      <c r="AK1982" s="3" t="s">
        <v>8652</v>
      </c>
      <c r="AL1982" s="3" t="s">
        <v>70</v>
      </c>
      <c r="AM1982" s="3" t="s">
        <v>88</v>
      </c>
      <c r="AN1982" s="3" t="s">
        <v>88</v>
      </c>
      <c r="AO1982" s="3" t="s">
        <v>88</v>
      </c>
      <c r="AP1982" s="3" t="s">
        <v>88</v>
      </c>
      <c r="AQ1982" s="23">
        <v>45422.931944444441</v>
      </c>
      <c r="AR1982" s="3"/>
      <c r="AS1982" s="23"/>
      <c r="AT1982" s="23"/>
      <c r="AU1982" s="3" t="s">
        <v>168</v>
      </c>
      <c r="AV1982" s="3" t="s">
        <v>69</v>
      </c>
      <c r="AW1982" s="3" t="s">
        <v>69</v>
      </c>
      <c r="AX1982" s="3" t="s">
        <v>69</v>
      </c>
      <c r="AY1982" s="3" t="s">
        <v>69</v>
      </c>
      <c r="AZ1982" s="8" t="str">
        <f>+CONCATENATE("Reportan apertura en el enlace ",Tabla4[[#This Row],[Enlace]]," en el ",Tabla4[[#This Row],[Distancia óptica]]," ocasionado por ",Tabla4[[#This Row],[Causa del daño]])</f>
        <v>Reportan apertura en el enlace Copacabana - Girardota en el KM 0 GIRARDOTA ocasionado por Visita Fallida</v>
      </c>
      <c r="BA1982" s="8" t="str">
        <f>+CONCATENATE("Para dar solución al incidente ",Tabla4[[#This Row],[Solución]])</f>
        <v>Para dar solución al incidente Falla energia en el nodo</v>
      </c>
      <c r="BB1982" s="3" t="str">
        <f>+_xlfn.CONCAT(Tabla4[[#This Row],[Causa Raiz]]," ",Tabla4[[#This Row],[Solución2]]," (",Tabla4[[#This Row],[Anillo]],"- Cabecera: ",Tabla4[[#This Row],[Cabecera]],"- Operador: ",Tabla4[[#This Row],[Operador]],")")</f>
        <v>Reportan apertura en el enlace Copacabana - Girardota en el KM 0 GIRARDOTA ocasionado por Visita Fallida Para dar solución al incidente Falla energia en el nodo (NA- Cabecera: NA- Operador: Telmex - Claro)</v>
      </c>
    </row>
    <row r="1983" spans="1:54" ht="185.25">
      <c r="A1983" s="38">
        <f t="shared" si="190"/>
        <v>1982</v>
      </c>
      <c r="B1983" s="3">
        <v>8588200</v>
      </c>
      <c r="C1983" s="3" t="s">
        <v>92</v>
      </c>
      <c r="D1983" s="23">
        <v>45422.763888888891</v>
      </c>
      <c r="E1983" s="23">
        <v>45423.541666666664</v>
      </c>
      <c r="F1983" s="1">
        <f t="shared" ca="1" si="207"/>
        <v>0.77777777777373558</v>
      </c>
      <c r="G1983" s="3" t="s">
        <v>55</v>
      </c>
      <c r="H1983" s="41"/>
      <c r="I1983" s="40"/>
      <c r="J1983" s="5" t="s">
        <v>56</v>
      </c>
      <c r="K1983" s="3" t="s">
        <v>77</v>
      </c>
      <c r="L1983" s="9" t="s">
        <v>58</v>
      </c>
      <c r="M1983" s="3" t="s">
        <v>79</v>
      </c>
      <c r="N1983" s="3" t="s">
        <v>308</v>
      </c>
      <c r="O1983" s="3" t="s">
        <v>603</v>
      </c>
      <c r="P1983" s="3" t="s">
        <v>9198</v>
      </c>
      <c r="Q1983" s="4" t="s">
        <v>9199</v>
      </c>
      <c r="R1983" s="3" t="s">
        <v>248</v>
      </c>
      <c r="S1983" s="3" t="s">
        <v>85</v>
      </c>
      <c r="T1983" s="9" t="s">
        <v>130</v>
      </c>
      <c r="U1983" s="3" t="s">
        <v>9200</v>
      </c>
      <c r="V1983" s="22" t="str">
        <f t="shared" si="194"/>
        <v>RTNFO; Hora de aviso: 18:20 10/05/2024; Solución: se realiza fusion en caja de empalme existente; Hora de solución: 13:00 11/05/2024; Causa: Plagas</v>
      </c>
      <c r="W1983" s="4" t="s">
        <v>160</v>
      </c>
      <c r="X1983" s="3"/>
      <c r="Y1983" s="3"/>
      <c r="Z1983" s="3" t="s">
        <v>69</v>
      </c>
      <c r="AA1983" s="3" t="s">
        <v>70</v>
      </c>
      <c r="AB1983" s="3">
        <v>8589938</v>
      </c>
      <c r="AC1983" s="3" t="s">
        <v>71</v>
      </c>
      <c r="AD1983" s="6">
        <v>0.51249999999999996</v>
      </c>
      <c r="AE1983" s="7"/>
      <c r="AF1983" s="7"/>
      <c r="AG1983" s="6">
        <f>Tabla4[[#This Row],[Tiempo Parada de Reloj]]+Tabla4[[#This Row],[Tiempo Autorizado por Telefonica (no Máximo)]]</f>
        <v>0.51249999999999996</v>
      </c>
      <c r="AH1983" s="7">
        <f t="shared" ca="1" si="191"/>
        <v>0.26527777777373562</v>
      </c>
      <c r="AI1983" s="8">
        <f t="shared" si="192"/>
        <v>12.299999999999999</v>
      </c>
      <c r="AJ1983" s="8">
        <f t="shared" ca="1" si="193"/>
        <v>6.366666666569655</v>
      </c>
      <c r="AK1983" s="3" t="s">
        <v>8652</v>
      </c>
      <c r="AL1983" s="3" t="s">
        <v>70</v>
      </c>
      <c r="AM1983" s="3" t="s">
        <v>815</v>
      </c>
      <c r="AN1983" s="3" t="s">
        <v>88</v>
      </c>
      <c r="AO1983" s="3" t="s">
        <v>73</v>
      </c>
      <c r="AP1983" s="3" t="s">
        <v>73</v>
      </c>
      <c r="AQ1983" s="23">
        <v>45426.815972222219</v>
      </c>
      <c r="AR1983" s="3"/>
      <c r="AS1983" s="23" t="s">
        <v>609</v>
      </c>
      <c r="AT1983" s="23"/>
      <c r="AU1983" s="3" t="s">
        <v>710</v>
      </c>
      <c r="AV1983" s="3" t="s">
        <v>308</v>
      </c>
      <c r="AW1983" s="3" t="s">
        <v>1323</v>
      </c>
      <c r="AX1983" s="3">
        <v>4.2214</v>
      </c>
      <c r="AY1983" s="3">
        <v>-74.693799999999996</v>
      </c>
      <c r="AZ1983" s="8" t="str">
        <f>+CONCATENATE("Reportan apertura en el enlace ",Tabla4[[#This Row],[Enlace]]," en el ",Tabla4[[#This Row],[Distancia óptica]]," ocasionado por ",Tabla4[[#This Row],[Causa del daño]])</f>
        <v>Reportan apertura en el enlace Fusagasugá - Girardot en el Km 21 desde Girardot ocasionado por Plagas</v>
      </c>
      <c r="BA1983" s="8" t="str">
        <f>+CONCATENATE("Para dar solución al incidente ",Tabla4[[#This Row],[Solución]])</f>
        <v>Para dar solución al incidente se realiza fusion en caja de empalme existente</v>
      </c>
      <c r="BB1983" s="3" t="str">
        <f>+_xlfn.CONCAT(Tabla4[[#This Row],[Causa Raiz]]," ",Tabla4[[#This Row],[Solución2]]," (",Tabla4[[#This Row],[Anillo]],"- Cabecera: ",Tabla4[[#This Row],[Cabecera]],"- Operador: ",Tabla4[[#This Row],[Operador]],")")</f>
        <v>Reportan apertura en el enlace Fusagasugá - Girardot en el Km 21 desde Girardot ocasionado por Plagas Para dar solución al incidente se realiza fusion en caja de empalme existente (TRONCAL- Cabecera: GIRARDOT- Operador: Colombia Telecomunicaciones)</v>
      </c>
    </row>
    <row r="1984" spans="1:54" ht="242.25">
      <c r="A1984" s="38">
        <f t="shared" si="190"/>
        <v>1983</v>
      </c>
      <c r="B1984" s="3">
        <v>8587959</v>
      </c>
      <c r="C1984" s="3" t="s">
        <v>54</v>
      </c>
      <c r="D1984" s="23">
        <v>45422.791666666664</v>
      </c>
      <c r="E1984" s="23">
        <v>45425.708333333336</v>
      </c>
      <c r="F1984" s="1">
        <f ca="1">IF(ISBLANK(E1984),IF(ISBLANK(D1984),0,NOW()-D1984),E1984-D1984)</f>
        <v>2.9166666666715173</v>
      </c>
      <c r="G1984" s="3" t="s">
        <v>55</v>
      </c>
      <c r="H1984" s="41"/>
      <c r="I1984" s="40"/>
      <c r="J1984" s="5" t="s">
        <v>56</v>
      </c>
      <c r="K1984" s="3" t="s">
        <v>77</v>
      </c>
      <c r="L1984" s="9" t="s">
        <v>58</v>
      </c>
      <c r="M1984" s="3" t="s">
        <v>838</v>
      </c>
      <c r="N1984" s="3" t="s">
        <v>839</v>
      </c>
      <c r="O1984" s="3" t="s">
        <v>2899</v>
      </c>
      <c r="P1984" s="3" t="s">
        <v>9201</v>
      </c>
      <c r="Q1984" s="4" t="s">
        <v>9202</v>
      </c>
      <c r="R1984" s="3" t="s">
        <v>2716</v>
      </c>
      <c r="S1984" s="3" t="s">
        <v>249</v>
      </c>
      <c r="T1984" s="9" t="s">
        <v>116</v>
      </c>
      <c r="U1984" s="3" t="s">
        <v>9203</v>
      </c>
      <c r="V1984" s="22" t="str">
        <f t="shared" si="194"/>
        <v>RLFO; Hora de aviso: 19:00 10/05/2024; Solución: Se realiza habilitación de hilos y correccion de eventos para migrar hilos de SDH, OLT Y Movil y se hace enrutamiento en Pereira - Santa Rosa - Dosquebradas - la cruz- Manizales ; Hora de solución: 17:00 13/05/2024; Causa: Hurto</v>
      </c>
      <c r="W1984" s="4" t="s">
        <v>160</v>
      </c>
      <c r="X1984" s="3"/>
      <c r="Y1984" s="3"/>
      <c r="Z1984" s="3" t="s">
        <v>69</v>
      </c>
      <c r="AA1984" s="3" t="s">
        <v>70</v>
      </c>
      <c r="AB1984" s="3">
        <v>8587959</v>
      </c>
      <c r="AC1984" s="3" t="s">
        <v>70</v>
      </c>
      <c r="AD1984" s="6">
        <v>2.7520833333333332</v>
      </c>
      <c r="AE1984" s="7"/>
      <c r="AF1984" s="7"/>
      <c r="AG1984" s="6">
        <f>Tabla4[[#This Row],[Tiempo Parada de Reloj]]+Tabla4[[#This Row],[Tiempo Autorizado por Telefonica (no Máximo)]]</f>
        <v>2.7520833333333332</v>
      </c>
      <c r="AH1984" s="7">
        <f t="shared" ca="1" si="191"/>
        <v>0.16458333333818409</v>
      </c>
      <c r="AI1984" s="8">
        <f t="shared" si="192"/>
        <v>66.05</v>
      </c>
      <c r="AJ1984" s="8">
        <f t="shared" ca="1" si="193"/>
        <v>3.9500000001164182</v>
      </c>
      <c r="AK1984" s="3" t="s">
        <v>8652</v>
      </c>
      <c r="AL1984" s="3" t="s">
        <v>70</v>
      </c>
      <c r="AM1984" s="3" t="s">
        <v>73</v>
      </c>
      <c r="AN1984" s="3" t="s">
        <v>73</v>
      </c>
      <c r="AO1984" s="3" t="s">
        <v>98</v>
      </c>
      <c r="AP1984" s="3" t="s">
        <v>98</v>
      </c>
      <c r="AQ1984" s="23">
        <v>45428.431250000001</v>
      </c>
      <c r="AR1984" s="3"/>
      <c r="AS1984" s="23"/>
      <c r="AT1984" s="23"/>
      <c r="AU1984" s="3" t="s">
        <v>404</v>
      </c>
      <c r="AV1984" s="3" t="s">
        <v>7480</v>
      </c>
      <c r="AW1984" s="3" t="s">
        <v>135</v>
      </c>
      <c r="AX1984" s="3">
        <v>4.5110999999999999</v>
      </c>
      <c r="AY1984" s="3">
        <v>-75.393199999999993</v>
      </c>
      <c r="AZ1984" s="8" t="str">
        <f>+CONCATENATE("Reportan apertura en el enlace ",Tabla4[[#This Row],[Enlace]]," en el ",Tabla4[[#This Row],[Distancia óptica]]," ocasionado por ",Tabla4[[#This Row],[Causa del daño]])</f>
        <v>Reportan apertura en el enlace Pereira - La Cruz en el km 3,74 desde Santa Rosa ocasionado por Hurto</v>
      </c>
      <c r="BA1984" s="8" t="str">
        <f>+CONCATENATE("Para dar solución al incidente ",Tabla4[[#This Row],[Solución]])</f>
        <v xml:space="preserve">Para dar solución al incidente Se realiza habilitación de hilos y correccion de eventos para migrar hilos de SDH, OLT Y Movil y se hace enrutamiento en Pereira - Santa Rosa - Dosquebradas - la cruz- Manizales </v>
      </c>
      <c r="BB1984" s="3" t="str">
        <f>+_xlfn.CONCAT(Tabla4[[#This Row],[Causa Raiz]]," ",Tabla4[[#This Row],[Solución2]]," (",Tabla4[[#This Row],[Anillo]],"- Cabecera: ",Tabla4[[#This Row],[Cabecera]],"- Operador: ",Tabla4[[#This Row],[Operador]],")")</f>
        <v>Reportan apertura en el enlace Pereira - La Cruz en el km 3,74 desde Santa Rosa ocasionado por Hurto Para dar solución al incidente Se realiza habilitación de hilos y correccion de eventos para migrar hilos de SDH, OLT Y Movil y se hace enrutamiento en Pereira - Santa Rosa - Dosquebradas - la cruz- Manizales  (Lineal- Cabecera: Pereira centro- Operador: Colombia Telecomunicaciones)</v>
      </c>
    </row>
    <row r="1985" spans="1:54" ht="242.25">
      <c r="A1985" s="38">
        <f t="shared" si="190"/>
        <v>1984</v>
      </c>
      <c r="B1985" s="3">
        <v>8587800</v>
      </c>
      <c r="C1985" s="3" t="s">
        <v>163</v>
      </c>
      <c r="D1985" s="23">
        <v>45422.819444444445</v>
      </c>
      <c r="E1985" s="23">
        <v>45423.409722222219</v>
      </c>
      <c r="F1985" s="1">
        <f ca="1">IF(ISBLANK(E1985),IF(ISBLANK(D1985),0,NOW()-D1985),E1985-D1985)</f>
        <v>0.59027777777373558</v>
      </c>
      <c r="G1985" s="3" t="s">
        <v>55</v>
      </c>
      <c r="H1985" s="41"/>
      <c r="I1985" s="40"/>
      <c r="J1985" s="5" t="s">
        <v>56</v>
      </c>
      <c r="K1985" s="3" t="s">
        <v>77</v>
      </c>
      <c r="L1985" s="9" t="s">
        <v>78</v>
      </c>
      <c r="M1985" s="3" t="s">
        <v>745</v>
      </c>
      <c r="N1985" s="3" t="s">
        <v>930</v>
      </c>
      <c r="O1985" s="3" t="s">
        <v>9204</v>
      </c>
      <c r="P1985" s="3" t="s">
        <v>9205</v>
      </c>
      <c r="Q1985" s="4" t="s">
        <v>9206</v>
      </c>
      <c r="R1985" s="3" t="s">
        <v>934</v>
      </c>
      <c r="S1985" s="3" t="s">
        <v>158</v>
      </c>
      <c r="T1985" s="9" t="s">
        <v>176</v>
      </c>
      <c r="U1985" s="3" t="s">
        <v>9207</v>
      </c>
      <c r="V1985" s="22" t="str">
        <f t="shared" si="194"/>
        <v>RDFO; Hora de aviso: 19:40 10/05/2024; Solución: Se realizo un tendido de 100 metros FO de 24 hilos y se hacen dos  empalmes de 8 hilos con caja de emepalme de 24 hilos; Hora de solución: 9:50 11/05/2024; Causa: Intervención de Terceros. No Identificados</v>
      </c>
      <c r="W1985" s="4" t="s">
        <v>160</v>
      </c>
      <c r="X1985" s="3"/>
      <c r="Y1985" s="3"/>
      <c r="Z1985" s="3" t="s">
        <v>69</v>
      </c>
      <c r="AA1985" s="3" t="s">
        <v>70</v>
      </c>
      <c r="AB1985" s="3">
        <v>0</v>
      </c>
      <c r="AC1985" s="3" t="s">
        <v>71</v>
      </c>
      <c r="AD1985" s="6">
        <v>0.3888888888888889</v>
      </c>
      <c r="AE1985" s="7"/>
      <c r="AF1985" s="7"/>
      <c r="AG1985" s="6">
        <f>Tabla4[[#This Row],[Tiempo Parada de Reloj]]+Tabla4[[#This Row],[Tiempo Autorizado por Telefonica (no Máximo)]]</f>
        <v>0.3888888888888889</v>
      </c>
      <c r="AH1985" s="7">
        <f t="shared" ca="1" si="191"/>
        <v>0.20138888888484668</v>
      </c>
      <c r="AI1985" s="8">
        <f t="shared" si="192"/>
        <v>9.3333333333333339</v>
      </c>
      <c r="AJ1985" s="8">
        <f t="shared" ca="1" si="193"/>
        <v>4.83333333323632</v>
      </c>
      <c r="AK1985" s="3" t="s">
        <v>73</v>
      </c>
      <c r="AL1985" s="3" t="s">
        <v>70</v>
      </c>
      <c r="AM1985" s="3" t="s">
        <v>106</v>
      </c>
      <c r="AN1985" s="3" t="s">
        <v>88</v>
      </c>
      <c r="AO1985" s="3" t="s">
        <v>120</v>
      </c>
      <c r="AP1985" s="3" t="s">
        <v>120</v>
      </c>
      <c r="AQ1985" s="23">
        <v>45423.69027777778</v>
      </c>
      <c r="AR1985" s="3"/>
      <c r="AS1985" s="23"/>
      <c r="AT1985" s="23"/>
      <c r="AU1985" s="3" t="s">
        <v>752</v>
      </c>
      <c r="AV1985" s="3" t="s">
        <v>9208</v>
      </c>
      <c r="AW1985" s="3" t="s">
        <v>9209</v>
      </c>
      <c r="AX1985" s="3">
        <v>1.8373699999999999</v>
      </c>
      <c r="AY1985" s="3">
        <v>-76.047150000000002</v>
      </c>
      <c r="AZ1985" s="8" t="str">
        <f>+CONCATENATE("Reportan apertura en el enlace ",Tabla4[[#This Row],[Enlace]]," en el ",Tabla4[[#This Row],[Distancia óptica]]," ocasionado por ",Tabla4[[#This Row],[Causa del daño]])</f>
        <v>Reportan apertura en el enlace Mov. Pitalito Sur - Mov. Pitalito Oriental en el km 0,675 desde Pitalito Sur ocasionado por Intervención de Terceros. No Identificados</v>
      </c>
      <c r="BA1985" s="8" t="str">
        <f>+CONCATENATE("Para dar solución al incidente ",Tabla4[[#This Row],[Solución]])</f>
        <v>Para dar solución al incidente Se realizo un tendido de 100 metros FO de 24 hilos y se hacen dos  empalmes de 8 hilos con caja de emepalme de 24 hilos</v>
      </c>
      <c r="BB1985" s="3" t="str">
        <f>+_xlfn.CONCAT(Tabla4[[#This Row],[Causa Raiz]]," ",Tabla4[[#This Row],[Solución2]]," (",Tabla4[[#This Row],[Anillo]],"- Cabecera: ",Tabla4[[#This Row],[Cabecera]],"- Operador: ",Tabla4[[#This Row],[Operador]],")")</f>
        <v>Reportan apertura en el enlace Mov. Pitalito Sur - Mov. Pitalito Oriental en el km 0,675 desde Pitalito Sur ocasionado por Intervención de Terceros. No Identificados Para dar solución al incidente Se realizo un tendido de 100 metros FO de 24 hilos y se hacen dos  empalmes de 8 hilos con caja de emepalme de 24 hilos (Uk Pitalito Sur- Cabecera: Pitalito Centro- Operador: Colombia Telecomunicaciones)</v>
      </c>
    </row>
    <row r="1986" spans="1:54" ht="156.75">
      <c r="A1986" s="38">
        <f t="shared" si="190"/>
        <v>1985</v>
      </c>
      <c r="B1986" s="3">
        <v>8588356</v>
      </c>
      <c r="C1986" s="3" t="s">
        <v>92</v>
      </c>
      <c r="D1986" s="23">
        <v>45422.833333333336</v>
      </c>
      <c r="E1986" s="23">
        <v>45423.48333333333</v>
      </c>
      <c r="F1986" s="1">
        <f ca="1">IF(ISBLANK(E1986),IF(ISBLANK(D1986),0,NOW()-D1986),E1986-D1986)</f>
        <v>0.64999999999417923</v>
      </c>
      <c r="G1986" s="3" t="s">
        <v>55</v>
      </c>
      <c r="H1986" s="41"/>
      <c r="I1986" s="40">
        <v>1326589</v>
      </c>
      <c r="J1986" s="5" t="s">
        <v>568</v>
      </c>
      <c r="K1986" s="3" t="s">
        <v>568</v>
      </c>
      <c r="L1986" s="9" t="s">
        <v>58</v>
      </c>
      <c r="M1986" s="3" t="s">
        <v>3421</v>
      </c>
      <c r="N1986" s="3" t="s">
        <v>3422</v>
      </c>
      <c r="O1986" s="3" t="s">
        <v>958</v>
      </c>
      <c r="P1986" s="3" t="s">
        <v>9210</v>
      </c>
      <c r="Q1986" s="4" t="s">
        <v>9211</v>
      </c>
      <c r="R1986" s="3" t="s">
        <v>1555</v>
      </c>
      <c r="S1986" s="3" t="s">
        <v>574</v>
      </c>
      <c r="T1986" s="9" t="s">
        <v>176</v>
      </c>
      <c r="U1986" s="40" t="s">
        <v>9212</v>
      </c>
      <c r="V1986" s="22" t="str">
        <f t="shared" si="194"/>
        <v>RTNFO; Hora de aviso: 20:00 10/05/2024; Solución: Liberacion de estrés en reserva; Hora de solución: 11:36 11/05/2024; Causa: Intervención de Terceros. No Identificados</v>
      </c>
      <c r="W1986" s="4" t="s">
        <v>9213</v>
      </c>
      <c r="X1986" s="3"/>
      <c r="Y1986" s="3"/>
      <c r="Z1986" s="3" t="s">
        <v>69</v>
      </c>
      <c r="AA1986" s="3" t="s">
        <v>70</v>
      </c>
      <c r="AB1986" s="3">
        <v>8589610</v>
      </c>
      <c r="AC1986" s="3" t="s">
        <v>71</v>
      </c>
      <c r="AD1986" s="6">
        <v>0</v>
      </c>
      <c r="AE1986" s="7"/>
      <c r="AF1986" s="7"/>
      <c r="AG1986" s="6">
        <f>Tabla4[[#This Row],[Tiempo Parada de Reloj]]+Tabla4[[#This Row],[Tiempo Autorizado por Telefonica (no Máximo)]]</f>
        <v>0</v>
      </c>
      <c r="AH1986" s="7">
        <f t="shared" ca="1" si="191"/>
        <v>0.64999999999417923</v>
      </c>
      <c r="AI1986" s="8">
        <f t="shared" si="192"/>
        <v>0</v>
      </c>
      <c r="AJ1986" s="8">
        <f t="shared" ca="1" si="193"/>
        <v>15.599999999860302</v>
      </c>
      <c r="AK1986" s="3" t="s">
        <v>73</v>
      </c>
      <c r="AL1986" s="3" t="s">
        <v>70</v>
      </c>
      <c r="AM1986" s="3" t="s">
        <v>88</v>
      </c>
      <c r="AN1986" s="3" t="s">
        <v>88</v>
      </c>
      <c r="AO1986" s="3" t="s">
        <v>73</v>
      </c>
      <c r="AP1986" s="3" t="s">
        <v>73</v>
      </c>
      <c r="AQ1986" s="23">
        <v>45426.482638888891</v>
      </c>
      <c r="AR1986" s="3"/>
      <c r="AS1986" s="23"/>
      <c r="AT1986" s="23"/>
      <c r="AU1986" s="3" t="s">
        <v>568</v>
      </c>
      <c r="AV1986" s="3" t="s">
        <v>69</v>
      </c>
      <c r="AW1986" s="3" t="s">
        <v>69</v>
      </c>
      <c r="AX1986" s="3">
        <v>5.4662800000000002</v>
      </c>
      <c r="AY1986" s="3">
        <v>-72.244540000000001</v>
      </c>
      <c r="AZ1986" s="8" t="str">
        <f>+CONCATENATE("Reportan apertura en el enlace ",Tabla4[[#This Row],[Enlace]]," en el ",Tabla4[[#This Row],[Distancia óptica]]," ocasionado por ",Tabla4[[#This Row],[Causa del daño]])</f>
        <v>Reportan apertura en el enlace Sogamoso - Arauca en el km 39 desde Yopal  ocasionado por Intervención de Terceros. No Identificados</v>
      </c>
      <c r="BA1986" s="8" t="str">
        <f>+CONCATENATE("Para dar solución al incidente ",Tabla4[[#This Row],[Solución]])</f>
        <v>Para dar solución al incidente Liberacion de estrés en reserva</v>
      </c>
      <c r="BB1986" s="3" t="str">
        <f>+_xlfn.CONCAT(Tabla4[[#This Row],[Causa Raiz]]," ",Tabla4[[#This Row],[Solución2]]," (",Tabla4[[#This Row],[Anillo]],"- Cabecera: ",Tabla4[[#This Row],[Cabecera]],"- Operador: ",Tabla4[[#This Row],[Operador]],")")</f>
        <v>Reportan apertura en el enlace Sogamoso - Arauca en el km 39 desde Yopal  ocasionado por Intervención de Terceros. No Identificados Para dar solución al incidente Liberacion de estrés en reserva (NA- Cabecera: NA- Operador: Azteca)</v>
      </c>
    </row>
    <row r="1987" spans="1:54" ht="185.25">
      <c r="A1987" s="38">
        <f t="shared" ref="A1987:A2050" si="208">A1986+1</f>
        <v>1986</v>
      </c>
      <c r="B1987" s="3">
        <v>8588973</v>
      </c>
      <c r="C1987" s="3" t="s">
        <v>92</v>
      </c>
      <c r="D1987" s="23">
        <v>45423.104166666664</v>
      </c>
      <c r="E1987" s="23">
        <v>45423.418055555558</v>
      </c>
      <c r="F1987" s="1">
        <f ca="1">IF(ISBLANK(E1987),IF(ISBLANK(D1987),0,NOW()-D1987),E1987-D1987)</f>
        <v>0.31388888889341615</v>
      </c>
      <c r="G1987" s="3" t="s">
        <v>55</v>
      </c>
      <c r="H1987" s="41"/>
      <c r="I1987" s="40" t="s">
        <v>9214</v>
      </c>
      <c r="J1987" s="5" t="s">
        <v>490</v>
      </c>
      <c r="K1987" s="3" t="s">
        <v>490</v>
      </c>
      <c r="L1987" s="9" t="s">
        <v>58</v>
      </c>
      <c r="M1987" s="3" t="s">
        <v>123</v>
      </c>
      <c r="N1987" s="3" t="s">
        <v>9215</v>
      </c>
      <c r="O1987" s="3" t="s">
        <v>1337</v>
      </c>
      <c r="P1987" s="3" t="s">
        <v>9216</v>
      </c>
      <c r="Q1987" s="4" t="s">
        <v>9217</v>
      </c>
      <c r="R1987" s="3" t="s">
        <v>128</v>
      </c>
      <c r="S1987" s="3" t="s">
        <v>494</v>
      </c>
      <c r="T1987" s="9" t="s">
        <v>380</v>
      </c>
      <c r="U1987" s="3" t="s">
        <v>9218</v>
      </c>
      <c r="V1987" s="22" t="str">
        <f t="shared" si="194"/>
        <v>RTNFO; Hora de aviso: 2:30 11/05/2024; Solución: se recupera reserva y se crea una caja de empalme nueva de continuidad; Hora de solución: 10:02 11/05/2024; Causa: Corto Circuito</v>
      </c>
      <c r="W1987" s="4" t="s">
        <v>9219</v>
      </c>
      <c r="X1987" s="3"/>
      <c r="Y1987" s="3"/>
      <c r="Z1987" s="3" t="s">
        <v>69</v>
      </c>
      <c r="AA1987" s="3" t="s">
        <v>71</v>
      </c>
      <c r="AB1987" s="3">
        <v>0</v>
      </c>
      <c r="AC1987" s="3" t="s">
        <v>71</v>
      </c>
      <c r="AD1987" s="6">
        <v>0.19791666666666666</v>
      </c>
      <c r="AE1987" s="7"/>
      <c r="AF1987" s="7"/>
      <c r="AG1987" s="6">
        <f>Tabla4[[#This Row],[Tiempo Parada de Reloj]]+Tabla4[[#This Row],[Tiempo Autorizado por Telefonica (no Máximo)]]</f>
        <v>0.19791666666666666</v>
      </c>
      <c r="AH1987" s="7">
        <f t="shared" ref="AH1987:AH2050" ca="1" si="209">F1987-$AD1987</f>
        <v>0.11597222222674949</v>
      </c>
      <c r="AI1987" s="8">
        <f t="shared" ref="AI1987:AI2050" si="210">AD1987*24</f>
        <v>4.75</v>
      </c>
      <c r="AJ1987" s="8">
        <f t="shared" ref="AJ1987:AJ2050" ca="1" si="211">AH1987*24</f>
        <v>2.7833333334419876</v>
      </c>
      <c r="AK1987" s="3" t="s">
        <v>106</v>
      </c>
      <c r="AL1987" s="3" t="s">
        <v>70</v>
      </c>
      <c r="AM1987" s="3" t="s">
        <v>88</v>
      </c>
      <c r="AN1987" s="3" t="s">
        <v>88</v>
      </c>
      <c r="AO1987" s="3" t="s">
        <v>119</v>
      </c>
      <c r="AP1987" s="3" t="s">
        <v>119</v>
      </c>
      <c r="AQ1987" s="23">
        <v>45482.703472222223</v>
      </c>
      <c r="AR1987" s="3"/>
      <c r="AS1987" s="23"/>
      <c r="AT1987" s="23"/>
      <c r="AU1987" s="3" t="s">
        <v>494</v>
      </c>
      <c r="AV1987" s="3" t="s">
        <v>7767</v>
      </c>
      <c r="AW1987" s="3" t="s">
        <v>1323</v>
      </c>
      <c r="AX1987" s="3">
        <v>10.693694000000001</v>
      </c>
      <c r="AY1987" s="3">
        <v>-74.912261000000001</v>
      </c>
      <c r="AZ1987" s="8" t="str">
        <f>+CONCATENATE("Reportan apertura en el enlace ",Tabla4[[#This Row],[Enlace]]," en el ",Tabla4[[#This Row],[Distancia óptica]]," ocasionado por ",Tabla4[[#This Row],[Causa del daño]])</f>
        <v>Reportan apertura en el enlace Barranquilla - Sabanalarga en el km 6.8 desde Sabanalarga ocasionado por Corto Circuito</v>
      </c>
      <c r="BA1987" s="8" t="str">
        <f>+CONCATENATE("Para dar solución al incidente ",Tabla4[[#This Row],[Solución]])</f>
        <v>Para dar solución al incidente se recupera reserva y se crea una caja de empalme nueva de continuidad</v>
      </c>
      <c r="BB1987" s="3" t="str">
        <f>+_xlfn.CONCAT(Tabla4[[#This Row],[Causa Raiz]]," ",Tabla4[[#This Row],[Solución2]]," (",Tabla4[[#This Row],[Anillo]],"- Cabecera: ",Tabla4[[#This Row],[Cabecera]],"- Operador: ",Tabla4[[#This Row],[Operador]],")")</f>
        <v>Reportan apertura en el enlace Barranquilla - Sabanalarga en el km 6.8 desde Sabanalarga ocasionado por Corto Circuito Para dar solución al incidente se recupera reserva y se crea una caja de empalme nueva de continuidad (TRONCAL- Cabecera: SABANA LARGA- Operador: UNE)</v>
      </c>
    </row>
    <row r="1988" spans="1:54" ht="256.5">
      <c r="A1988" s="38">
        <f t="shared" si="208"/>
        <v>1987</v>
      </c>
      <c r="B1988" s="3">
        <v>8589183</v>
      </c>
      <c r="C1988" s="3" t="s">
        <v>54</v>
      </c>
      <c r="D1988" s="23">
        <v>45423.232638888891</v>
      </c>
      <c r="E1988" s="23">
        <v>45423.491666666669</v>
      </c>
      <c r="F1988" s="1">
        <f t="shared" ref="F1988" ca="1" si="212">IF(ISBLANK(E1988),IF(ISBLANK(D1988),0,NOW()-D1988),E1988-D1988)</f>
        <v>0.25902777777810115</v>
      </c>
      <c r="G1988" s="3" t="s">
        <v>55</v>
      </c>
      <c r="H1988" s="41"/>
      <c r="I1988" s="40"/>
      <c r="J1988" s="5" t="s">
        <v>56</v>
      </c>
      <c r="K1988" s="3" t="s">
        <v>203</v>
      </c>
      <c r="L1988" s="9" t="s">
        <v>58</v>
      </c>
      <c r="M1988" s="3" t="s">
        <v>204</v>
      </c>
      <c r="N1988" s="3" t="s">
        <v>217</v>
      </c>
      <c r="O1988" s="3" t="s">
        <v>9220</v>
      </c>
      <c r="P1988" s="3" t="s">
        <v>9221</v>
      </c>
      <c r="Q1988" s="4" t="s">
        <v>9222</v>
      </c>
      <c r="R1988" s="3" t="s">
        <v>1515</v>
      </c>
      <c r="S1988" s="3" t="s">
        <v>221</v>
      </c>
      <c r="T1988" s="9" t="s">
        <v>176</v>
      </c>
      <c r="U1988" s="3" t="s">
        <v>9223</v>
      </c>
      <c r="V1988" s="22" t="str">
        <f t="shared" ref="V1988:V2051" si="213">C1988&amp;"; Hora de aviso: "&amp;TEXT(D1988,"h:mm dd/mm/yyyy")&amp;"; Solución: "&amp;U1988&amp;"; Hora de solución: "&amp;TEXT(E1988,"h:mm dd/mm/yyyy")&amp;"; Causa: "&amp;T1988</f>
        <v>RLFO; Hora de aviso: 5:35 11/05/2024; Solución: se recuperan 20 metrso de reserva y se crea un empalme de 48 hilos continuidad para restablecer el servicio ; Hora de solución: 11:48 11/05/2024; Causa: Intervención de Terceros. No Identificados</v>
      </c>
      <c r="W1988" s="4" t="s">
        <v>9224</v>
      </c>
      <c r="X1988" s="3" t="s">
        <v>9225</v>
      </c>
      <c r="Y1988" s="3" t="s">
        <v>9226</v>
      </c>
      <c r="Z1988" s="3" t="s">
        <v>72</v>
      </c>
      <c r="AA1988" s="3" t="s">
        <v>71</v>
      </c>
      <c r="AB1988" s="3">
        <v>0</v>
      </c>
      <c r="AC1988" s="3" t="s">
        <v>71</v>
      </c>
      <c r="AD1988" s="6">
        <v>9.7916666666666666E-2</v>
      </c>
      <c r="AE1988" s="7"/>
      <c r="AF1988" s="7"/>
      <c r="AG1988" s="6">
        <f>Tabla4[[#This Row],[Tiempo Parada de Reloj]]+Tabla4[[#This Row],[Tiempo Autorizado por Telefonica (no Máximo)]]</f>
        <v>9.7916666666666666E-2</v>
      </c>
      <c r="AH1988" s="7">
        <f t="shared" ca="1" si="209"/>
        <v>0.1611111111114345</v>
      </c>
      <c r="AI1988" s="8">
        <f t="shared" si="210"/>
        <v>2.35</v>
      </c>
      <c r="AJ1988" s="8">
        <f t="shared" ca="1" si="211"/>
        <v>3.866666666674428</v>
      </c>
      <c r="AK1988" s="3" t="s">
        <v>120</v>
      </c>
      <c r="AL1988" s="3" t="s">
        <v>70</v>
      </c>
      <c r="AM1988" s="3" t="s">
        <v>88</v>
      </c>
      <c r="AN1988" s="3" t="s">
        <v>88</v>
      </c>
      <c r="AO1988" s="3" t="s">
        <v>460</v>
      </c>
      <c r="AP1988" s="3" t="s">
        <v>73</v>
      </c>
      <c r="AQ1988" s="23">
        <v>45426.867361111108</v>
      </c>
      <c r="AR1988" s="3"/>
      <c r="AS1988" s="23"/>
      <c r="AT1988" s="23"/>
      <c r="AU1988" s="3" t="s">
        <v>192</v>
      </c>
      <c r="AV1988" s="3" t="s">
        <v>9227</v>
      </c>
      <c r="AW1988" s="3" t="s">
        <v>1311</v>
      </c>
      <c r="AX1988" s="3">
        <v>7.0555000000000003</v>
      </c>
      <c r="AY1988" s="3">
        <v>-73.850099999999998</v>
      </c>
      <c r="AZ1988" s="8" t="str">
        <f>+CONCATENATE("Reportan apertura en el enlace ",Tabla4[[#This Row],[Enlace]]," en el ",Tabla4[[#This Row],[Distancia óptica]]," ocasionado por ",Tabla4[[#This Row],[Causa del daño]])</f>
        <v>Reportan apertura en el enlace Mov. Los Laureles - Mov. Barranca Éxito en el km 2,74 desde Éxito Barranca ocasionado por Intervención de Terceros. No Identificados</v>
      </c>
      <c r="BA1988" s="8" t="str">
        <f>+CONCATENATE("Para dar solución al incidente ",Tabla4[[#This Row],[Solución]])</f>
        <v xml:space="preserve">Para dar solución al incidente se recuperan 20 metrso de reserva y se crea un empalme de 48 hilos continuidad para restablecer el servicio </v>
      </c>
      <c r="BB1988" s="3" t="str">
        <f>+_xlfn.CONCAT(Tabla4[[#This Row],[Causa Raiz]]," ",Tabla4[[#This Row],[Solución2]]," (",Tabla4[[#This Row],[Anillo]],"- Cabecera: ",Tabla4[[#This Row],[Cabecera]],"- Operador: ",Tabla4[[#This Row],[Operador]],")")</f>
        <v>Reportan apertura en el enlace Mov. Los Laureles - Mov. Barranca Éxito en el km 2,74 desde Éxito Barranca ocasionado por Intervención de Terceros. No Identificados Para dar solución al incidente se recuperan 20 metrso de reserva y se crea un empalme de 48 hilos continuidad para restablecer el servicio  (UK- Cabecera: BARRANCABERMEJA ÉXITO- Operador: Colombia Telecomunicaciones)</v>
      </c>
    </row>
    <row r="1989" spans="1:54" ht="199.5">
      <c r="A1989" s="38">
        <f t="shared" si="208"/>
        <v>1988</v>
      </c>
      <c r="B1989" s="3">
        <v>8583087</v>
      </c>
      <c r="C1989" s="3" t="s">
        <v>54</v>
      </c>
      <c r="D1989" s="23">
        <v>45423.319444444445</v>
      </c>
      <c r="E1989" s="23">
        <v>45423.465277777781</v>
      </c>
      <c r="F1989" s="1">
        <f t="shared" ref="F1989:F1995" ca="1" si="214">IF(ISBLANK(E1989),IF(ISBLANK(D1989),0,NOW()-D1989),E1989-D1989)</f>
        <v>0.14583333333575865</v>
      </c>
      <c r="G1989" s="3" t="s">
        <v>55</v>
      </c>
      <c r="H1989" s="41"/>
      <c r="I1989" s="40"/>
      <c r="J1989" s="5" t="s">
        <v>56</v>
      </c>
      <c r="K1989" s="3" t="s">
        <v>340</v>
      </c>
      <c r="L1989" s="9" t="s">
        <v>58</v>
      </c>
      <c r="M1989" s="3" t="s">
        <v>341</v>
      </c>
      <c r="N1989" s="3" t="s">
        <v>342</v>
      </c>
      <c r="O1989" s="3" t="s">
        <v>9228</v>
      </c>
      <c r="P1989" s="3" t="s">
        <v>9229</v>
      </c>
      <c r="Q1989" s="4" t="s">
        <v>9230</v>
      </c>
      <c r="R1989" s="3" t="s">
        <v>1828</v>
      </c>
      <c r="S1989" s="3" t="s">
        <v>347</v>
      </c>
      <c r="T1989" s="9" t="s">
        <v>66</v>
      </c>
      <c r="U1989" s="3" t="s">
        <v>9231</v>
      </c>
      <c r="V1989" s="22" t="str">
        <f t="shared" si="213"/>
        <v>RLFO; Hora de aviso: 7:40 11/05/2024; Solución: se recupera 30 mts reserva a una distancia 50 mts y se hace un empalme 24 hilos; Hora de solución: 11:10 11/05/2024; Causa: Vandalismo</v>
      </c>
      <c r="W1989" s="4" t="s">
        <v>9232</v>
      </c>
      <c r="X1989" s="3"/>
      <c r="Y1989" s="3"/>
      <c r="Z1989" s="3" t="s">
        <v>69</v>
      </c>
      <c r="AA1989" s="3" t="s">
        <v>70</v>
      </c>
      <c r="AB1989" s="3">
        <v>8583087</v>
      </c>
      <c r="AC1989" s="3" t="s">
        <v>71</v>
      </c>
      <c r="AD1989" s="6">
        <v>0</v>
      </c>
      <c r="AE1989" s="7"/>
      <c r="AF1989" s="7"/>
      <c r="AG1989" s="6">
        <f>Tabla4[[#This Row],[Tiempo Parada de Reloj]]+Tabla4[[#This Row],[Tiempo Autorizado por Telefonica (no Máximo)]]</f>
        <v>0</v>
      </c>
      <c r="AH1989" s="7">
        <f t="shared" ca="1" si="209"/>
        <v>0.14583333333575865</v>
      </c>
      <c r="AI1989" s="8">
        <f t="shared" si="210"/>
        <v>0</v>
      </c>
      <c r="AJ1989" s="8">
        <f t="shared" ca="1" si="211"/>
        <v>3.5000000000582077</v>
      </c>
      <c r="AK1989" s="3" t="s">
        <v>88</v>
      </c>
      <c r="AL1989" s="3" t="s">
        <v>71</v>
      </c>
      <c r="AM1989" s="3" t="s">
        <v>69</v>
      </c>
      <c r="AN1989" s="3" t="s">
        <v>88</v>
      </c>
      <c r="AO1989" s="3" t="s">
        <v>98</v>
      </c>
      <c r="AP1989" s="3" t="s">
        <v>98</v>
      </c>
      <c r="AQ1989" s="23">
        <v>45426.42291666667</v>
      </c>
      <c r="AR1989" s="3"/>
      <c r="AS1989" s="23"/>
      <c r="AT1989" s="23"/>
      <c r="AU1989" s="3" t="s">
        <v>2267</v>
      </c>
      <c r="AV1989" s="3" t="s">
        <v>9233</v>
      </c>
      <c r="AW1989" s="3" t="s">
        <v>9234</v>
      </c>
      <c r="AX1989" s="3">
        <v>4.4425999999999997</v>
      </c>
      <c r="AY1989" s="3">
        <v>-75.231899999999996</v>
      </c>
      <c r="AZ1989" s="8" t="str">
        <f>+CONCATENATE("Reportan apertura en el enlace ",Tabla4[[#This Row],[Enlace]]," en el ",Tabla4[[#This Row],[Distancia óptica]]," ocasionado por ",Tabla4[[#This Row],[Causa del daño]])</f>
        <v>Reportan apertura en el enlace FTTC 142 - Piedrapintada en el km 0,254 desde FTTC 131 ocasionado por Vandalismo</v>
      </c>
      <c r="BA1989" s="8" t="str">
        <f>+CONCATENATE("Para dar solución al incidente ",Tabla4[[#This Row],[Solución]])</f>
        <v>Para dar solución al incidente se recupera 30 mts reserva a una distancia 50 mts y se hace un empalme 24 hilos</v>
      </c>
      <c r="BB1989" s="3" t="str">
        <f>+_xlfn.CONCAT(Tabla4[[#This Row],[Causa Raiz]]," ",Tabla4[[#This Row],[Solución2]]," (",Tabla4[[#This Row],[Anillo]],"- Cabecera: ",Tabla4[[#This Row],[Cabecera]],"- Operador: ",Tabla4[[#This Row],[Operador]],")")</f>
        <v>Reportan apertura en el enlace FTTC 142 - Piedrapintada en el km 0,254 desde FTTC 131 ocasionado por Vandalismo Para dar solución al incidente se recupera 30 mts reserva a una distancia 50 mts y se hace un empalme 24 hilos (UK FTTC 131- Cabecera: Armario 131- Operador: Colombia Telecomunicaciones)</v>
      </c>
    </row>
    <row r="1990" spans="1:54" ht="213.75">
      <c r="A1990" s="38">
        <f t="shared" si="208"/>
        <v>1989</v>
      </c>
      <c r="B1990" s="3">
        <v>8589443</v>
      </c>
      <c r="C1990" s="3" t="s">
        <v>54</v>
      </c>
      <c r="D1990" s="23">
        <v>45423.34375</v>
      </c>
      <c r="E1990" s="23">
        <v>45423.4375</v>
      </c>
      <c r="F1990" s="1">
        <f t="shared" ca="1" si="214"/>
        <v>9.375E-2</v>
      </c>
      <c r="G1990" s="3" t="s">
        <v>55</v>
      </c>
      <c r="H1990" s="41"/>
      <c r="I1990" s="40"/>
      <c r="J1990" s="5" t="s">
        <v>56</v>
      </c>
      <c r="K1990" s="3" t="s">
        <v>122</v>
      </c>
      <c r="L1990" s="9" t="s">
        <v>58</v>
      </c>
      <c r="M1990" s="3" t="s">
        <v>123</v>
      </c>
      <c r="N1990" s="3" t="s">
        <v>461</v>
      </c>
      <c r="O1990" s="3" t="s">
        <v>9235</v>
      </c>
      <c r="P1990" s="3" t="s">
        <v>9236</v>
      </c>
      <c r="Q1990" s="4" t="s">
        <v>9237</v>
      </c>
      <c r="R1990" s="3" t="s">
        <v>128</v>
      </c>
      <c r="S1990" s="3" t="s">
        <v>129</v>
      </c>
      <c r="T1990" s="9" t="s">
        <v>66</v>
      </c>
      <c r="U1990" s="3" t="s">
        <v>9238</v>
      </c>
      <c r="V1990" s="22" t="str">
        <f t="shared" si="213"/>
        <v>RLFO; Hora de aviso: 8:15 11/05/2024; Solución: se recupera  50 metros de reserva de F.O  de 24 hilos para ingresar a empalme nuevo de 24 hilos tambien con el fin de dar continuidad; Hora de solución: 10:30 11/05/2024; Causa: Vandalismo</v>
      </c>
      <c r="W1990" s="4" t="s">
        <v>132</v>
      </c>
      <c r="X1990" s="3"/>
      <c r="Y1990" s="3"/>
      <c r="Z1990" s="3" t="s">
        <v>69</v>
      </c>
      <c r="AA1990" s="3" t="s">
        <v>70</v>
      </c>
      <c r="AB1990" s="3">
        <v>8589501</v>
      </c>
      <c r="AC1990" s="3" t="s">
        <v>71</v>
      </c>
      <c r="AD1990" s="6">
        <v>0</v>
      </c>
      <c r="AE1990" s="7"/>
      <c r="AF1990" s="7"/>
      <c r="AG1990" s="6">
        <f>Tabla4[[#This Row],[Tiempo Parada de Reloj]]+Tabla4[[#This Row],[Tiempo Autorizado por Telefonica (no Máximo)]]</f>
        <v>0</v>
      </c>
      <c r="AH1990" s="7">
        <f t="shared" ca="1" si="209"/>
        <v>9.375E-2</v>
      </c>
      <c r="AI1990" s="8">
        <f t="shared" si="210"/>
        <v>0</v>
      </c>
      <c r="AJ1990" s="8">
        <f t="shared" ca="1" si="211"/>
        <v>2.25</v>
      </c>
      <c r="AK1990" s="3" t="s">
        <v>88</v>
      </c>
      <c r="AL1990" s="3" t="s">
        <v>71</v>
      </c>
      <c r="AM1990" s="3" t="s">
        <v>69</v>
      </c>
      <c r="AN1990" s="3" t="s">
        <v>88</v>
      </c>
      <c r="AO1990" s="3" t="s">
        <v>106</v>
      </c>
      <c r="AP1990" s="3" t="s">
        <v>106</v>
      </c>
      <c r="AQ1990" s="23">
        <v>45424.650694444441</v>
      </c>
      <c r="AR1990" s="3"/>
      <c r="AS1990" s="23"/>
      <c r="AT1990" s="23"/>
      <c r="AU1990" s="3" t="s">
        <v>133</v>
      </c>
      <c r="AV1990" s="3" t="s">
        <v>468</v>
      </c>
      <c r="AW1990" s="3" t="s">
        <v>5800</v>
      </c>
      <c r="AX1990" s="3">
        <v>11.019729999999999</v>
      </c>
      <c r="AY1990" s="3">
        <v>-74.868003999999999</v>
      </c>
      <c r="AZ1990" s="8" t="str">
        <f>+CONCATENATE("Reportan apertura en el enlace ",Tabla4[[#This Row],[Enlace]]," en el ",Tabla4[[#This Row],[Distancia óptica]]," ocasionado por ",Tabla4[[#This Row],[Causa del daño]])</f>
        <v>Reportan apertura en el enlace Puerto Colombia - Caribe. en el Km 0,978 desde Pelu ocasionado por Vandalismo</v>
      </c>
      <c r="BA1990" s="8" t="str">
        <f>+CONCATENATE("Para dar solución al incidente ",Tabla4[[#This Row],[Solución]])</f>
        <v>Para dar solución al incidente se recupera  50 metros de reserva de F.O  de 24 hilos para ingresar a empalme nuevo de 24 hilos tambien con el fin de dar continuidad</v>
      </c>
      <c r="BB1990" s="3" t="str">
        <f>+_xlfn.CONCAT(Tabla4[[#This Row],[Causa Raiz]]," ",Tabla4[[#This Row],[Solución2]]," (",Tabla4[[#This Row],[Anillo]],"- Cabecera: ",Tabla4[[#This Row],[Cabecera]],"- Operador: ",Tabla4[[#This Row],[Operador]],")")</f>
        <v>Reportan apertura en el enlace Puerto Colombia - Caribe. en el Km 0,978 desde Pelu ocasionado por Vandalismo Para dar solución al incidente se recupera  50 metros de reserva de F.O  de 24 hilos para ingresar a empalme nuevo de 24 hilos tambien con el fin de dar continuidad (lineal - Cabecera: Caribe- Operador: Colombia Telecomunicaciones)</v>
      </c>
    </row>
    <row r="1991" spans="1:54" ht="228">
      <c r="A1991" s="38">
        <f t="shared" si="208"/>
        <v>1990</v>
      </c>
      <c r="B1991" s="3">
        <v>8588317</v>
      </c>
      <c r="C1991" s="3" t="s">
        <v>54</v>
      </c>
      <c r="D1991" s="23">
        <v>45423.447916666664</v>
      </c>
      <c r="E1991" s="23">
        <v>45423.569444444445</v>
      </c>
      <c r="F1991" s="1">
        <f t="shared" ca="1" si="214"/>
        <v>0.12152777778101154</v>
      </c>
      <c r="G1991" s="3" t="s">
        <v>55</v>
      </c>
      <c r="H1991" s="41"/>
      <c r="I1991" s="40"/>
      <c r="J1991" s="5" t="s">
        <v>56</v>
      </c>
      <c r="K1991" s="3" t="s">
        <v>77</v>
      </c>
      <c r="L1991" s="9" t="s">
        <v>78</v>
      </c>
      <c r="M1991" s="3" t="s">
        <v>656</v>
      </c>
      <c r="N1991" s="3" t="s">
        <v>657</v>
      </c>
      <c r="O1991" s="3" t="s">
        <v>9239</v>
      </c>
      <c r="P1991" s="3" t="s">
        <v>9240</v>
      </c>
      <c r="Q1991" s="4" t="s">
        <v>9241</v>
      </c>
      <c r="R1991" s="3" t="s">
        <v>365</v>
      </c>
      <c r="S1991" s="3" t="s">
        <v>249</v>
      </c>
      <c r="T1991" s="9" t="s">
        <v>176</v>
      </c>
      <c r="U1991" s="3" t="s">
        <v>9242</v>
      </c>
      <c r="V1991" s="22" t="str">
        <f t="shared" si="213"/>
        <v>RLFO; Hora de aviso: 10:45 11/05/2024; Solución: Se realiza un tendido de 150 mts y se hace dos empalmes de 24 hilos; Hora de solución: 13:40 11/05/2024; Causa: Intervención de Terceros. No Identificados</v>
      </c>
      <c r="W1991" s="4" t="s">
        <v>160</v>
      </c>
      <c r="X1991" s="3"/>
      <c r="Y1991" s="3"/>
      <c r="Z1991" s="3" t="s">
        <v>69</v>
      </c>
      <c r="AA1991" s="3" t="s">
        <v>70</v>
      </c>
      <c r="AB1991" s="3">
        <v>8588317</v>
      </c>
      <c r="AC1991" s="3" t="s">
        <v>71</v>
      </c>
      <c r="AD1991" s="6">
        <v>0</v>
      </c>
      <c r="AE1991" s="7"/>
      <c r="AF1991" s="7"/>
      <c r="AG1991" s="6">
        <f>Tabla4[[#This Row],[Tiempo Parada de Reloj]]+Tabla4[[#This Row],[Tiempo Autorizado por Telefonica (no Máximo)]]</f>
        <v>0</v>
      </c>
      <c r="AH1991" s="7">
        <f t="shared" ca="1" si="209"/>
        <v>0.12152777778101154</v>
      </c>
      <c r="AI1991" s="8">
        <f t="shared" si="210"/>
        <v>0</v>
      </c>
      <c r="AJ1991" s="8">
        <f t="shared" ca="1" si="211"/>
        <v>2.9166666667442769</v>
      </c>
      <c r="AK1991" s="3" t="s">
        <v>98</v>
      </c>
      <c r="AL1991" s="3" t="s">
        <v>70</v>
      </c>
      <c r="AM1991" s="3" t="s">
        <v>73</v>
      </c>
      <c r="AN1991" s="3" t="s">
        <v>73</v>
      </c>
      <c r="AO1991" s="3" t="s">
        <v>120</v>
      </c>
      <c r="AP1991" s="3" t="s">
        <v>98</v>
      </c>
      <c r="AQ1991" s="23">
        <v>45428.370138888888</v>
      </c>
      <c r="AR1991" s="3"/>
      <c r="AS1991" s="23"/>
      <c r="AT1991" s="23"/>
      <c r="AU1991" s="3" t="s">
        <v>662</v>
      </c>
      <c r="AV1991" s="3" t="s">
        <v>9243</v>
      </c>
      <c r="AW1991" s="3" t="s">
        <v>9244</v>
      </c>
      <c r="AX1991" s="3">
        <v>5.0386699999999998</v>
      </c>
      <c r="AY1991" s="3">
        <v>-75.533439999999999</v>
      </c>
      <c r="AZ1991" s="8" t="str">
        <f>+CONCATENATE("Reportan apertura en el enlace ",Tabla4[[#This Row],[Enlace]]," en el ",Tabla4[[#This Row],[Distancia óptica]]," ocasionado por ",Tabla4[[#This Row],[Causa del daño]])</f>
        <v>Reportan apertura en el enlace Mov. La Feria - Mov. Bajotablazo en el Km 1,3 desde Bajotablazo ocasionado por Intervención de Terceros. No Identificados</v>
      </c>
      <c r="BA1991" s="8" t="str">
        <f>+CONCATENATE("Para dar solución al incidente ",Tabla4[[#This Row],[Solución]])</f>
        <v>Para dar solución al incidente Se realiza un tendido de 150 mts y se hace dos empalmes de 24 hilos</v>
      </c>
      <c r="BB1991" s="3" t="str">
        <f>+_xlfn.CONCAT(Tabla4[[#This Row],[Causa Raiz]]," ",Tabla4[[#This Row],[Solución2]]," (",Tabla4[[#This Row],[Anillo]],"- Cabecera: ",Tabla4[[#This Row],[Cabecera]],"- Operador: ",Tabla4[[#This Row],[Operador]],")")</f>
        <v>Reportan apertura en el enlace Mov. La Feria - Mov. Bajotablazo en el Km 1,3 desde Bajotablazo ocasionado por Intervención de Terceros. No Identificados Para dar solución al incidente Se realiza un tendido de 150 mts y se hace dos empalmes de 24 hilos (Uk Bajotablazo- Cabecera: Bajotablazo- Operador: Colombia Telecomunicaciones)</v>
      </c>
    </row>
    <row r="1992" spans="1:54" ht="213.75">
      <c r="A1992" s="38">
        <f t="shared" si="208"/>
        <v>1991</v>
      </c>
      <c r="B1992" s="3">
        <v>8589953</v>
      </c>
      <c r="C1992" s="3" t="s">
        <v>92</v>
      </c>
      <c r="D1992" s="23">
        <v>45423.472222222219</v>
      </c>
      <c r="E1992" s="23">
        <v>45423.75</v>
      </c>
      <c r="F1992" s="1">
        <f t="shared" ca="1" si="214"/>
        <v>0.27777777778101154</v>
      </c>
      <c r="G1992" s="3" t="s">
        <v>55</v>
      </c>
      <c r="H1992" s="41"/>
      <c r="I1992" s="40" t="s">
        <v>9245</v>
      </c>
      <c r="J1992" s="5" t="s">
        <v>322</v>
      </c>
      <c r="K1992" s="3" t="s">
        <v>322</v>
      </c>
      <c r="L1992" s="9" t="s">
        <v>58</v>
      </c>
      <c r="M1992" s="3" t="s">
        <v>79</v>
      </c>
      <c r="N1992" s="3" t="s">
        <v>2053</v>
      </c>
      <c r="O1992" s="3" t="s">
        <v>2054</v>
      </c>
      <c r="P1992" s="3" t="s">
        <v>9246</v>
      </c>
      <c r="Q1992" s="4" t="s">
        <v>9247</v>
      </c>
      <c r="R1992" s="3" t="s">
        <v>775</v>
      </c>
      <c r="S1992" s="3" t="s">
        <v>249</v>
      </c>
      <c r="T1992" s="9" t="s">
        <v>66</v>
      </c>
      <c r="U1992" s="3" t="s">
        <v>9248</v>
      </c>
      <c r="V1992" s="22" t="str">
        <f t="shared" si="213"/>
        <v>RTNFO; Hora de aviso: 11:20 11/05/2024; Solución: se preparan nuevamente las fibras y se fusionaran hilos de acuerdo a inventario de cajas de empalme y enrutamientos de clientes afectados.; Hora de solución: 18:00 11/05/2024; Causa: Vandalismo</v>
      </c>
      <c r="W1992" s="4" t="s">
        <v>331</v>
      </c>
      <c r="X1992" s="3"/>
      <c r="Y1992" s="3"/>
      <c r="Z1992" s="3" t="s">
        <v>69</v>
      </c>
      <c r="AA1992" s="3" t="s">
        <v>70</v>
      </c>
      <c r="AB1992" s="3">
        <v>8589938</v>
      </c>
      <c r="AC1992" s="3" t="s">
        <v>71</v>
      </c>
      <c r="AD1992" s="6">
        <v>0.10277777777810115</v>
      </c>
      <c r="AE1992" s="7"/>
      <c r="AF1992" s="7"/>
      <c r="AG1992" s="6">
        <f>Tabla4[[#This Row],[Tiempo Parada de Reloj]]+Tabla4[[#This Row],[Tiempo Autorizado por Telefonica (no Máximo)]]</f>
        <v>0.10277777777810115</v>
      </c>
      <c r="AH1992" s="7">
        <f t="shared" ca="1" si="209"/>
        <v>0.17500000000291038</v>
      </c>
      <c r="AI1992" s="8">
        <f t="shared" si="210"/>
        <v>2.4666666666744277</v>
      </c>
      <c r="AJ1992" s="8">
        <f t="shared" ca="1" si="211"/>
        <v>4.2000000000698492</v>
      </c>
      <c r="AK1992" s="3" t="s">
        <v>98</v>
      </c>
      <c r="AL1992" s="3" t="s">
        <v>70</v>
      </c>
      <c r="AM1992" s="3" t="s">
        <v>73</v>
      </c>
      <c r="AN1992" s="3" t="s">
        <v>72</v>
      </c>
      <c r="AO1992" s="3" t="s">
        <v>73</v>
      </c>
      <c r="AP1992" s="3" t="s">
        <v>73</v>
      </c>
      <c r="AQ1992" s="23">
        <v>45426.745138888888</v>
      </c>
      <c r="AR1992" s="3"/>
      <c r="AS1992" s="23"/>
      <c r="AT1992" s="23"/>
      <c r="AU1992" s="3" t="s">
        <v>322</v>
      </c>
      <c r="AV1992" s="3" t="s">
        <v>1995</v>
      </c>
      <c r="AW1992" s="3" t="s">
        <v>76</v>
      </c>
      <c r="AX1992" s="3">
        <v>4.771973</v>
      </c>
      <c r="AY1992" s="3">
        <v>-74.174183999999997</v>
      </c>
      <c r="AZ1992" s="8" t="str">
        <f>+CONCATENATE("Reportan apertura en el enlace ",Tabla4[[#This Row],[Enlace]]," en el ",Tabla4[[#This Row],[Distancia óptica]]," ocasionado por ",Tabla4[[#This Row],[Causa del daño]])</f>
        <v>Reportan apertura en el enlace Bogotá - Villeta en el km 2,2 desde Celta ocasionado por Vandalismo</v>
      </c>
      <c r="BA1992" s="8" t="str">
        <f>+CONCATENATE("Para dar solución al incidente ",Tabla4[[#This Row],[Solución]])</f>
        <v>Para dar solución al incidente se preparan nuevamente las fibras y se fusionaran hilos de acuerdo a inventario de cajas de empalme y enrutamientos de clientes afectados.</v>
      </c>
      <c r="BB1992" s="3" t="str">
        <f>+_xlfn.CONCAT(Tabla4[[#This Row],[Causa Raiz]]," ",Tabla4[[#This Row],[Solución2]]," (",Tabla4[[#This Row],[Anillo]],"- Cabecera: ",Tabla4[[#This Row],[Cabecera]],"- Operador: ",Tabla4[[#This Row],[Operador]],")")</f>
        <v>Reportan apertura en el enlace Bogotá - Villeta en el km 2,2 desde Celta ocasionado por Vandalismo Para dar solución al incidente se preparan nuevamente las fibras y se fusionaran hilos de acuerdo a inventario de cajas de empalme y enrutamientos de clientes afectados. (Troncal- Cabecera: Celta- Operador: Ufinet)</v>
      </c>
    </row>
    <row r="1993" spans="1:54" ht="199.5">
      <c r="A1993" s="38">
        <f t="shared" si="208"/>
        <v>1992</v>
      </c>
      <c r="B1993" s="3">
        <v>8589914</v>
      </c>
      <c r="C1993" s="3" t="s">
        <v>92</v>
      </c>
      <c r="D1993" s="23">
        <v>45423.479166666664</v>
      </c>
      <c r="E1993" s="23">
        <v>45424.354166666664</v>
      </c>
      <c r="F1993" s="1">
        <f t="shared" ca="1" si="214"/>
        <v>0.875</v>
      </c>
      <c r="G1993" s="3" t="s">
        <v>55</v>
      </c>
      <c r="H1993" s="41"/>
      <c r="I1993" s="40"/>
      <c r="J1993" s="5" t="s">
        <v>56</v>
      </c>
      <c r="K1993" s="3" t="s">
        <v>108</v>
      </c>
      <c r="L1993" s="9" t="s">
        <v>58</v>
      </c>
      <c r="M1993" s="3" t="s">
        <v>109</v>
      </c>
      <c r="N1993" s="3" t="s">
        <v>633</v>
      </c>
      <c r="O1993" s="3" t="s">
        <v>111</v>
      </c>
      <c r="P1993" s="3" t="s">
        <v>9249</v>
      </c>
      <c r="Q1993" s="4" t="s">
        <v>9250</v>
      </c>
      <c r="R1993" s="3" t="s">
        <v>327</v>
      </c>
      <c r="S1993" s="3" t="s">
        <v>115</v>
      </c>
      <c r="T1993" s="9" t="s">
        <v>66</v>
      </c>
      <c r="U1993" s="3" t="s">
        <v>9251</v>
      </c>
      <c r="V1993" s="22" t="str">
        <f t="shared" si="213"/>
        <v>RTNFO; Hora de aviso: 11:30 11/05/2024; Solución: Se recupera 50 mts de reserva y se hace un empalme sangria de 12 hilos; Hora de solución: 8:30 12/05/2024; Causa: Vandalismo</v>
      </c>
      <c r="W1993" s="4" t="s">
        <v>118</v>
      </c>
      <c r="X1993" s="3"/>
      <c r="Y1993" s="3"/>
      <c r="Z1993" s="3" t="s">
        <v>69</v>
      </c>
      <c r="AA1993" s="3" t="s">
        <v>71</v>
      </c>
      <c r="AB1993" s="3">
        <v>0</v>
      </c>
      <c r="AC1993" s="3" t="s">
        <v>70</v>
      </c>
      <c r="AD1993" s="6">
        <v>0.67569444444444449</v>
      </c>
      <c r="AE1993" s="7"/>
      <c r="AF1993" s="7"/>
      <c r="AG1993" s="6">
        <f>Tabla4[[#This Row],[Tiempo Parada de Reloj]]+Tabla4[[#This Row],[Tiempo Autorizado por Telefonica (no Máximo)]]</f>
        <v>0.67569444444444449</v>
      </c>
      <c r="AH1993" s="7">
        <f t="shared" ca="1" si="209"/>
        <v>0.19930555555555551</v>
      </c>
      <c r="AI1993" s="8">
        <f t="shared" si="210"/>
        <v>16.216666666666669</v>
      </c>
      <c r="AJ1993" s="8">
        <f t="shared" ca="1" si="211"/>
        <v>4.7833333333333323</v>
      </c>
      <c r="AK1993" s="3" t="s">
        <v>98</v>
      </c>
      <c r="AL1993" s="3" t="s">
        <v>70</v>
      </c>
      <c r="AM1993" s="3" t="s">
        <v>73</v>
      </c>
      <c r="AN1993" s="3" t="s">
        <v>72</v>
      </c>
      <c r="AO1993" s="3" t="s">
        <v>73</v>
      </c>
      <c r="AP1993" s="3" t="s">
        <v>73</v>
      </c>
      <c r="AQ1993" s="23">
        <v>45426.690972222219</v>
      </c>
      <c r="AR1993" s="3"/>
      <c r="AS1993" s="23"/>
      <c r="AT1993" s="23"/>
      <c r="AU1993" s="3" t="s">
        <v>121</v>
      </c>
      <c r="AV1993" s="3" t="s">
        <v>282</v>
      </c>
      <c r="AW1993" s="3" t="s">
        <v>76</v>
      </c>
      <c r="AX1993" s="3">
        <v>9.4581890000000008</v>
      </c>
      <c r="AY1993" s="3">
        <v>-73.557507999999999</v>
      </c>
      <c r="AZ1993" s="8" t="str">
        <f>+CONCATENATE("Reportan apertura en el enlace ",Tabla4[[#This Row],[Enlace]]," en el ",Tabla4[[#This Row],[Distancia óptica]]," ocasionado por ",Tabla4[[#This Row],[Causa del daño]])</f>
        <v>Reportan apertura en el enlace Bosconia - Curumaní en el km 36 desde Curumani ocasionado por Vandalismo</v>
      </c>
      <c r="BA1993" s="8" t="str">
        <f>+CONCATENATE("Para dar solución al incidente ",Tabla4[[#This Row],[Solución]])</f>
        <v>Para dar solución al incidente Se recupera 50 mts de reserva y se hace un empalme sangria de 12 hilos</v>
      </c>
      <c r="BB1993" s="3" t="str">
        <f>+_xlfn.CONCAT(Tabla4[[#This Row],[Causa Raiz]]," ",Tabla4[[#This Row],[Solución2]]," (",Tabla4[[#This Row],[Anillo]],"- Cabecera: ",Tabla4[[#This Row],[Cabecera]],"- Operador: ",Tabla4[[#This Row],[Operador]],")")</f>
        <v>Reportan apertura en el enlace Bosconia - Curumaní en el km 36 desde Curumani ocasionado por Vandalismo Para dar solución al incidente Se recupera 50 mts de reserva y se hace un empalme sangria de 12 hilos (Troncal- Cabecera: Bosconia- Operador: Colombia Telecomunicaciones)</v>
      </c>
    </row>
    <row r="1994" spans="1:54" ht="171">
      <c r="A1994" s="38">
        <f t="shared" si="208"/>
        <v>1993</v>
      </c>
      <c r="B1994" s="3">
        <v>8589952</v>
      </c>
      <c r="C1994" s="3" t="s">
        <v>92</v>
      </c>
      <c r="D1994" s="23">
        <v>45423.5</v>
      </c>
      <c r="E1994" s="23">
        <v>45423.548611111109</v>
      </c>
      <c r="F1994" s="1">
        <f t="shared" ca="1" si="214"/>
        <v>4.8611111109494232E-2</v>
      </c>
      <c r="G1994" s="3" t="s">
        <v>55</v>
      </c>
      <c r="H1994" s="41"/>
      <c r="I1994" s="40" t="s">
        <v>9170</v>
      </c>
      <c r="J1994" s="5" t="s">
        <v>322</v>
      </c>
      <c r="K1994" s="3" t="s">
        <v>322</v>
      </c>
      <c r="L1994" s="9" t="s">
        <v>58</v>
      </c>
      <c r="M1994" s="3" t="s">
        <v>204</v>
      </c>
      <c r="N1994" s="3" t="s">
        <v>217</v>
      </c>
      <c r="O1994" s="3" t="s">
        <v>9252</v>
      </c>
      <c r="P1994" s="3" t="s">
        <v>9253</v>
      </c>
      <c r="Q1994" s="4" t="s">
        <v>9254</v>
      </c>
      <c r="R1994" s="3" t="s">
        <v>1515</v>
      </c>
      <c r="S1994" s="3" t="s">
        <v>328</v>
      </c>
      <c r="T1994" s="9" t="s">
        <v>513</v>
      </c>
      <c r="U1994" s="3" t="s">
        <v>674</v>
      </c>
      <c r="V1994" s="22" t="str">
        <f t="shared" si="213"/>
        <v>RTNFO; Hora de aviso: 12:00 11/05/2024; Solución: Se recupera reserva y se hace un empalme; Hora de solución: 13:10 11/05/2024; Causa: Desastre Natural</v>
      </c>
      <c r="W1994" s="4" t="s">
        <v>331</v>
      </c>
      <c r="X1994" s="3"/>
      <c r="Y1994" s="3"/>
      <c r="Z1994" s="3" t="s">
        <v>69</v>
      </c>
      <c r="AA1994" s="3" t="s">
        <v>70</v>
      </c>
      <c r="AB1994" s="3">
        <v>8589952</v>
      </c>
      <c r="AC1994" s="3" t="s">
        <v>71</v>
      </c>
      <c r="AD1994" s="6">
        <v>0</v>
      </c>
      <c r="AE1994" s="7"/>
      <c r="AF1994" s="7"/>
      <c r="AG1994" s="6">
        <f>Tabla4[[#This Row],[Tiempo Parada de Reloj]]+Tabla4[[#This Row],[Tiempo Autorizado por Telefonica (no Máximo)]]</f>
        <v>0</v>
      </c>
      <c r="AH1994" s="7">
        <f t="shared" ca="1" si="209"/>
        <v>4.8611111109494232E-2</v>
      </c>
      <c r="AI1994" s="8">
        <f t="shared" si="210"/>
        <v>0</v>
      </c>
      <c r="AJ1994" s="8">
        <f t="shared" ca="1" si="211"/>
        <v>1.1666666666278616</v>
      </c>
      <c r="AK1994" s="3" t="s">
        <v>98</v>
      </c>
      <c r="AL1994" s="3" t="s">
        <v>70</v>
      </c>
      <c r="AM1994" s="3" t="s">
        <v>73</v>
      </c>
      <c r="AN1994" s="3" t="s">
        <v>88</v>
      </c>
      <c r="AO1994" s="3" t="s">
        <v>73</v>
      </c>
      <c r="AP1994" s="3" t="s">
        <v>73</v>
      </c>
      <c r="AQ1994" s="23">
        <v>45426.788194444445</v>
      </c>
      <c r="AR1994" s="3"/>
      <c r="AS1994" s="23"/>
      <c r="AT1994" s="23"/>
      <c r="AU1994" s="3" t="s">
        <v>322</v>
      </c>
      <c r="AV1994" s="3" t="s">
        <v>6319</v>
      </c>
      <c r="AW1994" s="3" t="s">
        <v>76</v>
      </c>
      <c r="AX1994" s="3">
        <v>6.9538096999999999</v>
      </c>
      <c r="AY1994" s="3">
        <v>-73.844897000000003</v>
      </c>
      <c r="AZ1994" s="8" t="str">
        <f>+CONCATENATE("Reportan apertura en el enlace ",Tabla4[[#This Row],[Enlace]]," en el ",Tabla4[[#This Row],[Distancia óptica]]," ocasionado por ",Tabla4[[#This Row],[Causa del daño]])</f>
        <v>Reportan apertura en el enlace Barrancabermeja - Pto Araujo en el Km 22,7 desde Barrancabermeja ocasionado por Desastre Natural</v>
      </c>
      <c r="BA1994" s="8" t="str">
        <f>+CONCATENATE("Para dar solución al incidente ",Tabla4[[#This Row],[Solución]])</f>
        <v>Para dar solución al incidente Se recupera reserva y se hace un empalme</v>
      </c>
      <c r="BB1994" s="3" t="str">
        <f>+_xlfn.CONCAT(Tabla4[[#This Row],[Causa Raiz]]," ",Tabla4[[#This Row],[Solución2]]," (",Tabla4[[#This Row],[Anillo]],"- Cabecera: ",Tabla4[[#This Row],[Cabecera]],"- Operador: ",Tabla4[[#This Row],[Operador]],")")</f>
        <v>Reportan apertura en el enlace Barrancabermeja - Pto Araujo en el Km 22,7 desde Barrancabermeja ocasionado por Desastre Natural Para dar solución al incidente Se recupera reserva y se hace un empalme (Troncal- Cabecera: Barrancabermeja- Operador: Ufinet)</v>
      </c>
    </row>
    <row r="1995" spans="1:54" ht="185.25">
      <c r="A1995" s="38">
        <f t="shared" si="208"/>
        <v>1994</v>
      </c>
      <c r="B1995" s="3">
        <v>8590093</v>
      </c>
      <c r="C1995" s="3" t="s">
        <v>92</v>
      </c>
      <c r="D1995" s="23">
        <v>45423.555555555555</v>
      </c>
      <c r="E1995" s="23">
        <v>45423.736111111109</v>
      </c>
      <c r="F1995" s="1">
        <f t="shared" ca="1" si="214"/>
        <v>0.18055555555474712</v>
      </c>
      <c r="G1995" s="3" t="s">
        <v>55</v>
      </c>
      <c r="H1995" s="41"/>
      <c r="I1995" s="40"/>
      <c r="J1995" s="5" t="s">
        <v>56</v>
      </c>
      <c r="K1995" s="3" t="s">
        <v>359</v>
      </c>
      <c r="L1995" s="9" t="s">
        <v>58</v>
      </c>
      <c r="M1995" s="3" t="s">
        <v>360</v>
      </c>
      <c r="N1995" s="3" t="s">
        <v>3746</v>
      </c>
      <c r="O1995" s="3" t="s">
        <v>939</v>
      </c>
      <c r="P1995" s="3" t="s">
        <v>9255</v>
      </c>
      <c r="Q1995" s="4" t="s">
        <v>9256</v>
      </c>
      <c r="R1995" s="3" t="s">
        <v>365</v>
      </c>
      <c r="S1995" s="3" t="s">
        <v>366</v>
      </c>
      <c r="T1995" s="9" t="s">
        <v>66</v>
      </c>
      <c r="U1995" s="3" t="s">
        <v>5160</v>
      </c>
      <c r="V1995" s="22" t="str">
        <f t="shared" si="213"/>
        <v>RTNFO; Hora de aviso: 13:20 11/05/2024; Solución: Se recuperan 50 mts de reserva y se realiza un empalme de 36 Hilos ; Hora de solución: 17:40 11/05/2024; Causa: Vandalismo</v>
      </c>
      <c r="W1995" s="4" t="s">
        <v>9257</v>
      </c>
      <c r="X1995" s="3"/>
      <c r="Y1995" s="3"/>
      <c r="Z1995" s="3" t="s">
        <v>69</v>
      </c>
      <c r="AA1995" s="3" t="s">
        <v>71</v>
      </c>
      <c r="AB1995" s="3">
        <v>0</v>
      </c>
      <c r="AC1995" s="3" t="s">
        <v>71</v>
      </c>
      <c r="AD1995" s="6">
        <v>0</v>
      </c>
      <c r="AE1995" s="7"/>
      <c r="AF1995" s="7"/>
      <c r="AG1995" s="6">
        <f>Tabla4[[#This Row],[Tiempo Parada de Reloj]]+Tabla4[[#This Row],[Tiempo Autorizado por Telefonica (no Máximo)]]</f>
        <v>0</v>
      </c>
      <c r="AH1995" s="7">
        <f t="shared" ca="1" si="209"/>
        <v>0.18055555555474712</v>
      </c>
      <c r="AI1995" s="8">
        <f t="shared" si="210"/>
        <v>0</v>
      </c>
      <c r="AJ1995" s="8">
        <f t="shared" ca="1" si="211"/>
        <v>4.3333333333139308</v>
      </c>
      <c r="AK1995" s="3" t="s">
        <v>88</v>
      </c>
      <c r="AL1995" s="3" t="s">
        <v>70</v>
      </c>
      <c r="AM1995" s="3" t="s">
        <v>73</v>
      </c>
      <c r="AN1995" s="3" t="s">
        <v>73</v>
      </c>
      <c r="AO1995" s="3" t="s">
        <v>106</v>
      </c>
      <c r="AP1995" s="3" t="s">
        <v>106</v>
      </c>
      <c r="AQ1995" s="23">
        <v>45424.506944444445</v>
      </c>
      <c r="AR1995" s="3"/>
      <c r="AS1995" s="23"/>
      <c r="AT1995" s="23"/>
      <c r="AU1995" s="3" t="s">
        <v>424</v>
      </c>
      <c r="AV1995" s="3" t="s">
        <v>6513</v>
      </c>
      <c r="AW1995" s="3" t="s">
        <v>2450</v>
      </c>
      <c r="AX1995" s="3">
        <v>7.2479500000000003</v>
      </c>
      <c r="AY1995" s="3">
        <v>-75.394710000000003</v>
      </c>
      <c r="AZ1995" s="8" t="str">
        <f>+CONCATENATE("Reportan apertura en el enlace ",Tabla4[[#This Row],[Enlace]]," en el ",Tabla4[[#This Row],[Distancia óptica]]," ocasionado por ",Tabla4[[#This Row],[Causa del daño]])</f>
        <v>Reportan apertura en el enlace Tarazá - Yarumal en el Km 50,7 desde Yarumal ocasionado por Vandalismo</v>
      </c>
      <c r="BA1995" s="8" t="str">
        <f>+CONCATENATE("Para dar solución al incidente ",Tabla4[[#This Row],[Solución]])</f>
        <v xml:space="preserve">Para dar solución al incidente Se recuperan 50 mts de reserva y se realiza un empalme de 36 Hilos </v>
      </c>
      <c r="BB1995" s="3" t="str">
        <f>+_xlfn.CONCAT(Tabla4[[#This Row],[Causa Raiz]]," ",Tabla4[[#This Row],[Solución2]]," (",Tabla4[[#This Row],[Anillo]],"- Cabecera: ",Tabla4[[#This Row],[Cabecera]],"- Operador: ",Tabla4[[#This Row],[Operador]],")")</f>
        <v>Reportan apertura en el enlace Tarazá - Yarumal en el Km 50,7 desde Yarumal ocasionado por Vandalismo Para dar solución al incidente Se recuperan 50 mts de reserva y se realiza un empalme de 36 Hilos  (troncal- Cabecera: Yarumal Fija- Operador: Colombia Telecomunicaciones)</v>
      </c>
    </row>
    <row r="1996" spans="1:54" ht="171">
      <c r="A1996" s="38">
        <f t="shared" si="208"/>
        <v>1995</v>
      </c>
      <c r="B1996" s="3">
        <v>8590099</v>
      </c>
      <c r="C1996" s="3" t="s">
        <v>92</v>
      </c>
      <c r="D1996" s="23">
        <v>45423.541666666664</v>
      </c>
      <c r="E1996" s="23">
        <v>45424.055555555555</v>
      </c>
      <c r="F1996" s="1">
        <f ca="1">IF(ISBLANK(E1996),IF(ISBLANK(D1996),0,NOW()-D1996),E1996-D1996)</f>
        <v>0.51388888889050577</v>
      </c>
      <c r="G1996" s="3" t="s">
        <v>55</v>
      </c>
      <c r="H1996" s="41"/>
      <c r="I1996" s="40"/>
      <c r="J1996" s="5" t="s">
        <v>56</v>
      </c>
      <c r="K1996" s="3" t="s">
        <v>77</v>
      </c>
      <c r="L1996" s="9" t="s">
        <v>58</v>
      </c>
      <c r="M1996" s="3" t="s">
        <v>79</v>
      </c>
      <c r="N1996" s="3" t="s">
        <v>308</v>
      </c>
      <c r="O1996" s="3" t="s">
        <v>603</v>
      </c>
      <c r="P1996" s="3" t="s">
        <v>9258</v>
      </c>
      <c r="Q1996" s="4" t="s">
        <v>9199</v>
      </c>
      <c r="R1996" s="3" t="s">
        <v>248</v>
      </c>
      <c r="S1996" s="3" t="s">
        <v>85</v>
      </c>
      <c r="T1996" s="3" t="s">
        <v>256</v>
      </c>
      <c r="U1996" s="3" t="s">
        <v>5330</v>
      </c>
      <c r="V1996" s="22" t="str">
        <f t="shared" si="213"/>
        <v>RTNFO; Hora de aviso: 13:00 11/05/2024; Solución: Refusion de hilos en caja empalme; Hora de solución: 1:20 12/05/2024; Causa: Falla de Empalme de FiOp</v>
      </c>
      <c r="W1996" s="4" t="s">
        <v>160</v>
      </c>
      <c r="X1996" s="3"/>
      <c r="Y1996" s="3"/>
      <c r="Z1996" s="3" t="s">
        <v>69</v>
      </c>
      <c r="AA1996" s="3" t="s">
        <v>71</v>
      </c>
      <c r="AB1996" s="3">
        <v>0</v>
      </c>
      <c r="AC1996" s="3" t="s">
        <v>71</v>
      </c>
      <c r="AD1996" s="6">
        <v>0.30555555555555558</v>
      </c>
      <c r="AE1996" s="7"/>
      <c r="AF1996" s="7"/>
      <c r="AG1996" s="6">
        <f>Tabla4[[#This Row],[Tiempo Parada de Reloj]]+Tabla4[[#This Row],[Tiempo Autorizado por Telefonica (no Máximo)]]</f>
        <v>0.30555555555555558</v>
      </c>
      <c r="AH1996" s="7">
        <f t="shared" ca="1" si="209"/>
        <v>0.20833333333495019</v>
      </c>
      <c r="AI1996" s="8">
        <f t="shared" si="210"/>
        <v>7.3333333333333339</v>
      </c>
      <c r="AJ1996" s="8">
        <f t="shared" ca="1" si="211"/>
        <v>5.0000000000388045</v>
      </c>
      <c r="AK1996" s="3" t="s">
        <v>88</v>
      </c>
      <c r="AL1996" s="3" t="s">
        <v>70</v>
      </c>
      <c r="AM1996" s="3" t="s">
        <v>73</v>
      </c>
      <c r="AN1996" s="3" t="s">
        <v>120</v>
      </c>
      <c r="AO1996" s="3" t="s">
        <v>73</v>
      </c>
      <c r="AP1996" s="3" t="s">
        <v>73</v>
      </c>
      <c r="AQ1996" s="23">
        <v>45426.847222222219</v>
      </c>
      <c r="AR1996" s="3"/>
      <c r="AS1996" s="23" t="s">
        <v>609</v>
      </c>
      <c r="AT1996" s="23"/>
      <c r="AU1996" s="3" t="s">
        <v>710</v>
      </c>
      <c r="AV1996" s="3" t="s">
        <v>308</v>
      </c>
      <c r="AW1996" s="3" t="s">
        <v>1323</v>
      </c>
      <c r="AX1996" s="3">
        <v>4.2670000000000003</v>
      </c>
      <c r="AY1996" s="3">
        <v>-74.588481000000002</v>
      </c>
      <c r="AZ1996" s="8" t="str">
        <f>+CONCATENATE("Reportan apertura en el enlace ",Tabla4[[#This Row],[Enlace]]," en el ",Tabla4[[#This Row],[Distancia óptica]]," ocasionado por ",Tabla4[[#This Row],[Causa del daño]])</f>
        <v>Reportan apertura en el enlace Fusagasugá - Girardot en el Km 54 desde Girardot ocasionado por Falla de Empalme de FiOp</v>
      </c>
      <c r="BA1996" s="8" t="str">
        <f>+CONCATENATE("Para dar solución al incidente ",Tabla4[[#This Row],[Solución]])</f>
        <v>Para dar solución al incidente Refusion de hilos en caja empalme</v>
      </c>
      <c r="BB1996" s="3" t="str">
        <f>+_xlfn.CONCAT(Tabla4[[#This Row],[Causa Raiz]]," ",Tabla4[[#This Row],[Solución2]]," (",Tabla4[[#This Row],[Anillo]],"- Cabecera: ",Tabla4[[#This Row],[Cabecera]],"- Operador: ",Tabla4[[#This Row],[Operador]],")")</f>
        <v>Reportan apertura en el enlace Fusagasugá - Girardot en el Km 54 desde Girardot ocasionado por Falla de Empalme de FiOp Para dar solución al incidente Refusion de hilos en caja empalme (TRONCAL- Cabecera: GIRARDOT- Operador: Colombia Telecomunicaciones)</v>
      </c>
    </row>
    <row r="1997" spans="1:54" ht="185.25">
      <c r="A1997" s="38">
        <f t="shared" si="208"/>
        <v>1996</v>
      </c>
      <c r="B1997" s="3">
        <v>8590275</v>
      </c>
      <c r="C1997" s="3" t="s">
        <v>92</v>
      </c>
      <c r="D1997" s="23">
        <v>45423.604166666664</v>
      </c>
      <c r="E1997" s="23">
        <v>45425.479166666664</v>
      </c>
      <c r="F1997" s="1">
        <f ca="1">IF(ISBLANK(E1997),IF(ISBLANK(D1997),0,NOW()-D1997),E1997-D1997)</f>
        <v>1.875</v>
      </c>
      <c r="G1997" s="3" t="s">
        <v>55</v>
      </c>
      <c r="H1997" s="41"/>
      <c r="I1997" s="40"/>
      <c r="J1997" s="5" t="s">
        <v>56</v>
      </c>
      <c r="K1997" s="3" t="s">
        <v>108</v>
      </c>
      <c r="L1997" s="9" t="s">
        <v>58</v>
      </c>
      <c r="M1997" s="3" t="s">
        <v>228</v>
      </c>
      <c r="N1997" s="3" t="s">
        <v>229</v>
      </c>
      <c r="O1997" s="3" t="s">
        <v>594</v>
      </c>
      <c r="P1997" s="3" t="s">
        <v>9259</v>
      </c>
      <c r="Q1997" s="4" t="s">
        <v>9260</v>
      </c>
      <c r="R1997" s="3" t="s">
        <v>233</v>
      </c>
      <c r="S1997" s="3" t="s">
        <v>115</v>
      </c>
      <c r="T1997" s="9" t="s">
        <v>146</v>
      </c>
      <c r="U1997" s="3" t="s">
        <v>1345</v>
      </c>
      <c r="V1997" s="22" t="str">
        <f t="shared" si="213"/>
        <v>RTNFO; Hora de aviso: 14:30 11/05/2024; Solución: Se realiza migracion entre empalmes; Hora de solución: 11:30 13/05/2024; Causa: Falla en la Red FiOp</v>
      </c>
      <c r="W1997" s="4" t="s">
        <v>3603</v>
      </c>
      <c r="X1997" s="3"/>
      <c r="Y1997" s="3"/>
      <c r="Z1997" s="3" t="s">
        <v>69</v>
      </c>
      <c r="AA1997" s="3" t="s">
        <v>71</v>
      </c>
      <c r="AB1997" s="3">
        <v>0</v>
      </c>
      <c r="AC1997" s="3" t="s">
        <v>71</v>
      </c>
      <c r="AD1997" s="6">
        <v>1.7083333333333333</v>
      </c>
      <c r="AE1997" s="7"/>
      <c r="AF1997" s="7"/>
      <c r="AG1997" s="6">
        <f>Tabla4[[#This Row],[Tiempo Parada de Reloj]]+Tabla4[[#This Row],[Tiempo Autorizado por Telefonica (no Máximo)]]</f>
        <v>1.7083333333333333</v>
      </c>
      <c r="AH1997" s="7">
        <f t="shared" ca="1" si="209"/>
        <v>0.16666666666666674</v>
      </c>
      <c r="AI1997" s="8">
        <f t="shared" si="210"/>
        <v>41</v>
      </c>
      <c r="AJ1997" s="8">
        <f t="shared" ca="1" si="211"/>
        <v>4.0000000000000018</v>
      </c>
      <c r="AK1997" s="3" t="s">
        <v>8652</v>
      </c>
      <c r="AL1997" s="3" t="s">
        <v>70</v>
      </c>
      <c r="AM1997" s="3" t="s">
        <v>120</v>
      </c>
      <c r="AN1997" s="3" t="s">
        <v>88</v>
      </c>
      <c r="AO1997" s="3" t="s">
        <v>98</v>
      </c>
      <c r="AP1997" s="3" t="s">
        <v>98</v>
      </c>
      <c r="AQ1997" s="23">
        <v>45427.342361111114</v>
      </c>
      <c r="AR1997" s="3" t="s">
        <v>235</v>
      </c>
      <c r="AS1997" s="23" t="s">
        <v>236</v>
      </c>
      <c r="AT1997" s="23"/>
      <c r="AU1997" s="3" t="s">
        <v>237</v>
      </c>
      <c r="AV1997" s="3" t="s">
        <v>315</v>
      </c>
      <c r="AW1997" s="3" t="s">
        <v>76</v>
      </c>
      <c r="AX1997" s="3">
        <v>11.132369000000001</v>
      </c>
      <c r="AY1997" s="3">
        <v>-74.226917999999998</v>
      </c>
      <c r="AZ1997" s="8" t="str">
        <f>+CONCATENATE("Reportan apertura en el enlace ",Tabla4[[#This Row],[Enlace]]," en el ",Tabla4[[#This Row],[Distancia óptica]]," ocasionado por ",Tabla4[[#This Row],[Causa del daño]])</f>
        <v>Reportan apertura en el enlace Santa Marta - Ciénaga en el km 44 desde Santa Martha ocasionado por Falla en la Red FiOp</v>
      </c>
      <c r="BA1997" s="8" t="str">
        <f>+CONCATENATE("Para dar solución al incidente ",Tabla4[[#This Row],[Solución]])</f>
        <v>Para dar solución al incidente Se realiza migracion entre empalmes</v>
      </c>
      <c r="BB1997" s="3" t="str">
        <f>+_xlfn.CONCAT(Tabla4[[#This Row],[Causa Raiz]]," ",Tabla4[[#This Row],[Solución2]]," (",Tabla4[[#This Row],[Anillo]],"- Cabecera: ",Tabla4[[#This Row],[Cabecera]],"- Operador: ",Tabla4[[#This Row],[Operador]],")")</f>
        <v>Reportan apertura en el enlace Santa Marta - Ciénaga en el km 44 desde Santa Martha ocasionado por Falla en la Red FiOp Para dar solución al incidente Se realiza migracion entre empalmes (Troncal- Cabecera: SANTA MARTA- Operador: Colombia Telecomunicaciones)</v>
      </c>
    </row>
    <row r="1998" spans="1:54" ht="142.5">
      <c r="A1998" s="38">
        <f t="shared" si="208"/>
        <v>1997</v>
      </c>
      <c r="B1998" s="3">
        <v>8590857</v>
      </c>
      <c r="C1998" s="3" t="s">
        <v>163</v>
      </c>
      <c r="D1998" s="23">
        <v>45423.909722222219</v>
      </c>
      <c r="E1998" s="23">
        <v>45424.916666666664</v>
      </c>
      <c r="F1998" s="1">
        <f t="shared" ref="F1998" ca="1" si="215">IF(ISBLANK(E1998),IF(ISBLANK(D1998),0,NOW()-D1998),E1998-D1998)</f>
        <v>1.0069444444452529</v>
      </c>
      <c r="G1998" s="3" t="s">
        <v>164</v>
      </c>
      <c r="H1998" s="41" t="s">
        <v>165</v>
      </c>
      <c r="I1998" s="40"/>
      <c r="J1998" s="5" t="s">
        <v>322</v>
      </c>
      <c r="K1998" s="3" t="s">
        <v>322</v>
      </c>
      <c r="L1998" s="9" t="s">
        <v>58</v>
      </c>
      <c r="M1998" s="3" t="s">
        <v>431</v>
      </c>
      <c r="N1998" s="3" t="s">
        <v>664</v>
      </c>
      <c r="O1998" s="3" t="s">
        <v>665</v>
      </c>
      <c r="P1998" s="3" t="s">
        <v>1865</v>
      </c>
      <c r="Q1998" s="4" t="s">
        <v>9261</v>
      </c>
      <c r="R1998" s="3" t="s">
        <v>114</v>
      </c>
      <c r="S1998" s="3" t="s">
        <v>328</v>
      </c>
      <c r="T1998" s="9" t="s">
        <v>380</v>
      </c>
      <c r="U1998" s="3" t="s">
        <v>9262</v>
      </c>
      <c r="V1998" s="22" t="str">
        <f t="shared" si="213"/>
        <v>RDFO; Hora de aviso: 21:50 11/05/2024; Solución: Actividades realziadas por  Ufinet; Hora de solución: 22:00 12/05/2024; Causa: Corto Circuito</v>
      </c>
      <c r="W1998" s="4" t="s">
        <v>331</v>
      </c>
      <c r="X1998" s="3"/>
      <c r="Y1998" s="3"/>
      <c r="Z1998" s="3" t="s">
        <v>69</v>
      </c>
      <c r="AA1998" s="3" t="s">
        <v>70</v>
      </c>
      <c r="AB1998" s="3">
        <v>8590046</v>
      </c>
      <c r="AC1998" s="3" t="s">
        <v>71</v>
      </c>
      <c r="AD1998" s="6">
        <v>0</v>
      </c>
      <c r="AE1998" s="7"/>
      <c r="AF1998" s="7"/>
      <c r="AG1998" s="6">
        <f>Tabla4[[#This Row],[Tiempo Parada de Reloj]]+Tabla4[[#This Row],[Tiempo Autorizado por Telefonica (no Máximo)]]</f>
        <v>0</v>
      </c>
      <c r="AH1998" s="7">
        <f t="shared" ca="1" si="209"/>
        <v>1.0069444444452529</v>
      </c>
      <c r="AI1998" s="8">
        <f t="shared" si="210"/>
        <v>0</v>
      </c>
      <c r="AJ1998" s="8">
        <f t="shared" ca="1" si="211"/>
        <v>24.166666666686069</v>
      </c>
      <c r="AK1998" s="3" t="s">
        <v>73</v>
      </c>
      <c r="AL1998" s="3" t="s">
        <v>70</v>
      </c>
      <c r="AM1998" s="3" t="s">
        <v>120</v>
      </c>
      <c r="AN1998" s="3" t="s">
        <v>106</v>
      </c>
      <c r="AQ1998" s="23">
        <f t="shared" ref="AQ1998:AQ2000" ca="1" si="216">NOW()</f>
        <v>45503.69683483796</v>
      </c>
      <c r="AR1998" s="3"/>
      <c r="AS1998" s="23"/>
      <c r="AT1998" s="23"/>
      <c r="AU1998" s="3" t="s">
        <v>322</v>
      </c>
      <c r="AV1998" s="3" t="s">
        <v>4949</v>
      </c>
      <c r="AW1998" s="3" t="s">
        <v>76</v>
      </c>
      <c r="AX1998" s="3" t="s">
        <v>69</v>
      </c>
      <c r="AY1998" s="3" t="s">
        <v>69</v>
      </c>
      <c r="AZ1998" s="8" t="str">
        <f>+CONCATENATE("Reportan apertura en el enlace ",Tabla4[[#This Row],[Enlace]]," en el ",Tabla4[[#This Row],[Distancia óptica]]," ocasionado por ",Tabla4[[#This Row],[Causa del daño]])</f>
        <v>Reportan apertura en el enlace Maicao - Estación Terrena en el km 0 ocasionado por Corto Circuito</v>
      </c>
      <c r="BA1998" s="8" t="str">
        <f>+CONCATENATE("Para dar solución al incidente ",Tabla4[[#This Row],[Solución]])</f>
        <v>Para dar solución al incidente Actividades realziadas por  Ufinet</v>
      </c>
      <c r="BB1998" s="3" t="str">
        <f>+_xlfn.CONCAT(Tabla4[[#This Row],[Causa Raiz]]," ",Tabla4[[#This Row],[Solución2]]," (",Tabla4[[#This Row],[Anillo]],"- Cabecera: ",Tabla4[[#This Row],[Cabecera]],"- Operador: ",Tabla4[[#This Row],[Operador]],")")</f>
        <v>Reportan apertura en el enlace Maicao - Estación Terrena en el km 0 ocasionado por Corto Circuito Para dar solución al incidente Actividades realziadas por  Ufinet (Troncal- Cabecera: Maicao- Operador: Ufinet)</v>
      </c>
    </row>
    <row r="1999" spans="1:54" ht="185.25">
      <c r="A1999" s="38">
        <f t="shared" si="208"/>
        <v>1998</v>
      </c>
      <c r="B1999" s="3">
        <v>8591392</v>
      </c>
      <c r="C1999" s="3" t="s">
        <v>92</v>
      </c>
      <c r="D1999" s="23">
        <v>45424.055555555555</v>
      </c>
      <c r="E1999" s="23">
        <v>45430.520833333336</v>
      </c>
      <c r="F1999" s="1">
        <f t="shared" ref="F1999:F2004" ca="1" si="217">IF(ISBLANK(E1999),IF(ISBLANK(D1999),0,NOW()-D1999),E1999-D1999)</f>
        <v>6.4652777777810115</v>
      </c>
      <c r="G1999" s="3" t="s">
        <v>55</v>
      </c>
      <c r="H1999" s="41"/>
      <c r="I1999" s="40"/>
      <c r="J1999" s="5" t="s">
        <v>56</v>
      </c>
      <c r="K1999" s="3" t="s">
        <v>77</v>
      </c>
      <c r="L1999" s="9" t="s">
        <v>58</v>
      </c>
      <c r="M1999" s="3" t="s">
        <v>79</v>
      </c>
      <c r="N1999" s="3" t="s">
        <v>308</v>
      </c>
      <c r="O1999" s="3" t="s">
        <v>603</v>
      </c>
      <c r="P1999" s="3" t="s">
        <v>9263</v>
      </c>
      <c r="Q1999" s="4" t="s">
        <v>9264</v>
      </c>
      <c r="R1999" s="3" t="s">
        <v>248</v>
      </c>
      <c r="S1999" s="3" t="s">
        <v>85</v>
      </c>
      <c r="T1999" s="3" t="s">
        <v>256</v>
      </c>
      <c r="U1999" s="3" t="s">
        <v>2089</v>
      </c>
      <c r="V1999" s="22" t="str">
        <f t="shared" si="213"/>
        <v>RTNFO; Hora de aviso: 1:20 12/05/2024; Solución: Se refusiona hilo en empalme existente; Hora de solución: 12:30 18/05/2024; Causa: Falla de Empalme de FiOp</v>
      </c>
      <c r="W1999" s="4" t="s">
        <v>160</v>
      </c>
      <c r="X1999" s="3"/>
      <c r="Y1999" s="3"/>
      <c r="Z1999" s="3" t="s">
        <v>69</v>
      </c>
      <c r="AA1999" s="3" t="s">
        <v>70</v>
      </c>
      <c r="AB1999" s="3" t="s">
        <v>9265</v>
      </c>
      <c r="AC1999" s="3" t="s">
        <v>71</v>
      </c>
      <c r="AD1999" s="6">
        <v>4.020833333333333</v>
      </c>
      <c r="AE1999" s="7"/>
      <c r="AF1999" s="7"/>
      <c r="AG1999" s="6">
        <f>Tabla4[[#This Row],[Tiempo Parada de Reloj]]+Tabla4[[#This Row],[Tiempo Autorizado por Telefonica (no Máximo)]]</f>
        <v>4.020833333333333</v>
      </c>
      <c r="AH1999" s="7">
        <f t="shared" ca="1" si="209"/>
        <v>2.4444444444476785</v>
      </c>
      <c r="AI1999" s="8">
        <f t="shared" si="210"/>
        <v>96.5</v>
      </c>
      <c r="AJ1999" s="8">
        <f t="shared" ca="1" si="211"/>
        <v>58.666666666744284</v>
      </c>
      <c r="AK1999" s="3" t="s">
        <v>120</v>
      </c>
      <c r="AL1999" s="3" t="s">
        <v>70</v>
      </c>
      <c r="AM1999" s="3" t="s">
        <v>88</v>
      </c>
      <c r="AN1999" s="3" t="s">
        <v>72</v>
      </c>
      <c r="AO1999" s="3" t="s">
        <v>73</v>
      </c>
      <c r="AP1999" s="3" t="s">
        <v>73</v>
      </c>
      <c r="AQ1999" s="23">
        <v>45432.92083333333</v>
      </c>
      <c r="AR1999" s="3"/>
      <c r="AS1999" s="23" t="s">
        <v>609</v>
      </c>
      <c r="AT1999" s="23"/>
      <c r="AU1999" s="3" t="s">
        <v>710</v>
      </c>
      <c r="AV1999" s="3" t="s">
        <v>308</v>
      </c>
      <c r="AW1999" s="3" t="s">
        <v>1323</v>
      </c>
      <c r="AX1999" s="3">
        <v>4.2684110000000004</v>
      </c>
      <c r="AY1999" s="3">
        <v>-74.575124000000002</v>
      </c>
      <c r="AZ1999" s="8" t="str">
        <f>+CONCATENATE("Reportan apertura en el enlace ",Tabla4[[#This Row],[Enlace]]," en el ",Tabla4[[#This Row],[Distancia óptica]]," ocasionado por ",Tabla4[[#This Row],[Causa del daño]])</f>
        <v>Reportan apertura en el enlace Fusagasugá - Girardot en el km 42.5 desde Girardot ocasionado por Falla de Empalme de FiOp</v>
      </c>
      <c r="BA1999" s="8" t="str">
        <f>+CONCATENATE("Para dar solución al incidente ",Tabla4[[#This Row],[Solución]])</f>
        <v>Para dar solución al incidente Se refusiona hilo en empalme existente</v>
      </c>
      <c r="BB1999" s="3" t="str">
        <f>+_xlfn.CONCAT(Tabla4[[#This Row],[Causa Raiz]]," ",Tabla4[[#This Row],[Solución2]]," (",Tabla4[[#This Row],[Anillo]],"- Cabecera: ",Tabla4[[#This Row],[Cabecera]],"- Operador: ",Tabla4[[#This Row],[Operador]],")")</f>
        <v>Reportan apertura en el enlace Fusagasugá - Girardot en el km 42.5 desde Girardot ocasionado por Falla de Empalme de FiOp Para dar solución al incidente Se refusiona hilo en empalme existente (TRONCAL- Cabecera: GIRARDOT- Operador: Colombia Telecomunicaciones)</v>
      </c>
    </row>
    <row r="2000" spans="1:54" ht="171">
      <c r="A2000" s="38">
        <f t="shared" si="208"/>
        <v>1999</v>
      </c>
      <c r="B2000" s="3">
        <v>8591741</v>
      </c>
      <c r="C2000" s="3" t="s">
        <v>92</v>
      </c>
      <c r="D2000" s="23">
        <v>45424.3125</v>
      </c>
      <c r="E2000" s="23">
        <v>45424.416666666664</v>
      </c>
      <c r="F2000" s="1">
        <f t="shared" ca="1" si="217"/>
        <v>0.10416666666424135</v>
      </c>
      <c r="G2000" s="3" t="s">
        <v>164</v>
      </c>
      <c r="H2000" s="41" t="s">
        <v>165</v>
      </c>
      <c r="I2000" s="40">
        <v>1326982</v>
      </c>
      <c r="J2000" s="5" t="s">
        <v>568</v>
      </c>
      <c r="K2000" s="3" t="s">
        <v>568</v>
      </c>
      <c r="L2000" s="9" t="s">
        <v>58</v>
      </c>
      <c r="M2000" s="3" t="s">
        <v>152</v>
      </c>
      <c r="N2000" s="3" t="s">
        <v>4640</v>
      </c>
      <c r="O2000" s="3" t="s">
        <v>3345</v>
      </c>
      <c r="P2000" s="3" t="s">
        <v>9266</v>
      </c>
      <c r="Q2000" s="4" t="s">
        <v>9267</v>
      </c>
      <c r="R2000" s="3" t="s">
        <v>479</v>
      </c>
      <c r="S2000" s="3" t="s">
        <v>574</v>
      </c>
      <c r="T2000" s="9" t="s">
        <v>1509</v>
      </c>
      <c r="U2000" s="3" t="s">
        <v>674</v>
      </c>
      <c r="V2000" s="22" t="str">
        <f t="shared" si="213"/>
        <v>RTNFO; Hora de aviso: 7:30 12/05/2024; Solución: Se recupera reserva y se hace un empalme; Hora de solución: 10:00 12/05/2024; Causa: EPRO - Falla Generada Por Trabajo Programado</v>
      </c>
      <c r="W2000" s="4" t="s">
        <v>2370</v>
      </c>
      <c r="X2000" s="3"/>
      <c r="Y2000" s="3"/>
      <c r="Z2000" s="3" t="s">
        <v>69</v>
      </c>
      <c r="AA2000" s="3" t="s">
        <v>70</v>
      </c>
      <c r="AB2000" s="3">
        <v>8591741</v>
      </c>
      <c r="AC2000" s="3" t="s">
        <v>71</v>
      </c>
      <c r="AD2000" s="6">
        <v>0</v>
      </c>
      <c r="AE2000" s="7"/>
      <c r="AF2000" s="7"/>
      <c r="AG2000" s="6">
        <f>Tabla4[[#This Row],[Tiempo Parada de Reloj]]+Tabla4[[#This Row],[Tiempo Autorizado por Telefonica (no Máximo)]]</f>
        <v>0</v>
      </c>
      <c r="AH2000" s="7">
        <f t="shared" ca="1" si="209"/>
        <v>0.10416666666424135</v>
      </c>
      <c r="AI2000" s="8">
        <f t="shared" si="210"/>
        <v>0</v>
      </c>
      <c r="AJ2000" s="8">
        <f t="shared" ca="1" si="211"/>
        <v>2.4999999999417923</v>
      </c>
      <c r="AK2000" s="3" t="s">
        <v>98</v>
      </c>
      <c r="AL2000" s="3" t="s">
        <v>71</v>
      </c>
      <c r="AM2000" s="3" t="s">
        <v>69</v>
      </c>
      <c r="AN2000" s="3" t="s">
        <v>98</v>
      </c>
      <c r="AQ2000" s="23">
        <f t="shared" ca="1" si="216"/>
        <v>45503.69683483796</v>
      </c>
      <c r="AR2000" s="3"/>
      <c r="AS2000" s="23"/>
      <c r="AT2000" s="23"/>
      <c r="AU2000" s="3" t="s">
        <v>568</v>
      </c>
      <c r="AW2000" s="3" t="s">
        <v>76</v>
      </c>
      <c r="AX2000" s="3" t="s">
        <v>69</v>
      </c>
      <c r="AY2000" s="3" t="s">
        <v>69</v>
      </c>
      <c r="AZ2000" s="8" t="str">
        <f>+CONCATENATE("Reportan apertura en el enlace ",Tabla4[[#This Row],[Enlace]]," en el ",Tabla4[[#This Row],[Distancia óptica]]," ocasionado por ",Tabla4[[#This Row],[Causa del daño]])</f>
        <v>Reportan apertura en el enlace Pasto - Tumaco en el Km 15,5 desde Llorente ocasionado por EPRO - Falla Generada Por Trabajo Programado</v>
      </c>
      <c r="BA2000" s="8" t="str">
        <f>+CONCATENATE("Para dar solución al incidente ",Tabla4[[#This Row],[Solución]])</f>
        <v>Para dar solución al incidente Se recupera reserva y se hace un empalme</v>
      </c>
      <c r="BB2000" s="3" t="str">
        <f>+_xlfn.CONCAT(Tabla4[[#This Row],[Causa Raiz]]," ",Tabla4[[#This Row],[Solución2]]," (",Tabla4[[#This Row],[Anillo]],"- Cabecera: ",Tabla4[[#This Row],[Cabecera]],"- Operador: ",Tabla4[[#This Row],[Operador]],")")</f>
        <v>Reportan apertura en el enlace Pasto - Tumaco en el Km 15,5 desde Llorente ocasionado por EPRO - Falla Generada Por Trabajo Programado Para dar solución al incidente Se recupera reserva y se hace un empalme (Troncal- Cabecera: - Operador: Azteca)</v>
      </c>
    </row>
    <row r="2001" spans="1:54" ht="213.75">
      <c r="A2001" s="38">
        <f t="shared" si="208"/>
        <v>2000</v>
      </c>
      <c r="B2001" s="3">
        <v>8591728</v>
      </c>
      <c r="C2001" s="3" t="s">
        <v>92</v>
      </c>
      <c r="D2001" s="23">
        <v>45424.333333333336</v>
      </c>
      <c r="E2001" s="23">
        <v>45424.729166666664</v>
      </c>
      <c r="F2001" s="1">
        <f t="shared" ca="1" si="217"/>
        <v>0.39583333332848269</v>
      </c>
      <c r="G2001" s="3" t="s">
        <v>55</v>
      </c>
      <c r="H2001" s="41"/>
      <c r="I2001" s="40"/>
      <c r="J2001" s="5" t="s">
        <v>56</v>
      </c>
      <c r="K2001" s="3" t="s">
        <v>77</v>
      </c>
      <c r="L2001" s="9" t="s">
        <v>58</v>
      </c>
      <c r="M2001" s="3" t="s">
        <v>79</v>
      </c>
      <c r="N2001" s="3" t="s">
        <v>244</v>
      </c>
      <c r="O2001" s="3" t="s">
        <v>94</v>
      </c>
      <c r="P2001" s="3" t="s">
        <v>9268</v>
      </c>
      <c r="Q2001" s="4" t="s">
        <v>9269</v>
      </c>
      <c r="R2001" s="3" t="s">
        <v>775</v>
      </c>
      <c r="S2001" s="3" t="s">
        <v>249</v>
      </c>
      <c r="T2001" s="9" t="s">
        <v>176</v>
      </c>
      <c r="U2001" s="3" t="s">
        <v>9270</v>
      </c>
      <c r="V2001" s="22" t="str">
        <f t="shared" si="213"/>
        <v>RTNFO; Hora de aviso: 8:00 12/05/2024; Solución: Se recuperan 100 m de reserva y se instala una caja de empalme de 48 hilos; Hora de solución: 17:30 12/05/2024; Causa: Intervención de Terceros. No Identificados</v>
      </c>
      <c r="W2001" s="4" t="s">
        <v>191</v>
      </c>
      <c r="X2001" s="3"/>
      <c r="Y2001" s="3"/>
      <c r="AA2001" s="3" t="s">
        <v>70</v>
      </c>
      <c r="AB2001" s="3">
        <v>8591728</v>
      </c>
      <c r="AC2001" s="3" t="s">
        <v>71</v>
      </c>
      <c r="AD2001" s="6">
        <v>0.1875</v>
      </c>
      <c r="AE2001" s="7"/>
      <c r="AF2001" s="7"/>
      <c r="AG2001" s="6">
        <f>Tabla4[[#This Row],[Tiempo Parada de Reloj]]+Tabla4[[#This Row],[Tiempo Autorizado por Telefonica (no Máximo)]]</f>
        <v>0.1875</v>
      </c>
      <c r="AH2001" s="7">
        <f t="shared" ca="1" si="209"/>
        <v>0.20833333332848269</v>
      </c>
      <c r="AI2001" s="8">
        <f t="shared" si="210"/>
        <v>4.5</v>
      </c>
      <c r="AJ2001" s="8">
        <f t="shared" ca="1" si="211"/>
        <v>4.9999999998835847</v>
      </c>
      <c r="AK2001" s="3" t="s">
        <v>98</v>
      </c>
      <c r="AL2001" s="3" t="s">
        <v>70</v>
      </c>
      <c r="AM2001" s="3" t="s">
        <v>72</v>
      </c>
      <c r="AN2001" s="3" t="s">
        <v>72</v>
      </c>
      <c r="AO2001" s="3" t="s">
        <v>73</v>
      </c>
      <c r="AP2001" s="3" t="s">
        <v>73</v>
      </c>
      <c r="AQ2001" s="23">
        <v>45426.871527777781</v>
      </c>
      <c r="AR2001" s="3"/>
      <c r="AS2001" s="23" t="s">
        <v>99</v>
      </c>
      <c r="AT2001" s="23"/>
      <c r="AU2001" s="3" t="s">
        <v>192</v>
      </c>
      <c r="AV2001" s="3" t="s">
        <v>430</v>
      </c>
      <c r="AW2001" s="3" t="s">
        <v>1323</v>
      </c>
      <c r="AX2001" s="3">
        <v>4.4417</v>
      </c>
      <c r="AY2001" s="3">
        <v>-74.379900000000006</v>
      </c>
      <c r="AZ2001" s="8" t="str">
        <f>+CONCATENATE("Reportan apertura en el enlace ",Tabla4[[#This Row],[Enlace]]," en el ",Tabla4[[#This Row],[Distancia óptica]]," ocasionado por ",Tabla4[[#This Row],[Causa del daño]])</f>
        <v>Reportan apertura en el enlace Bogotá - Fusagasugá en el Km 20,9 desde Fusagasuga ocasionado por Intervención de Terceros. No Identificados</v>
      </c>
      <c r="BA2001" s="8" t="str">
        <f>+CONCATENATE("Para dar solución al incidente ",Tabla4[[#This Row],[Solución]])</f>
        <v>Para dar solución al incidente Se recuperan 100 m de reserva y se instala una caja de empalme de 48 hilos</v>
      </c>
      <c r="BB2001" s="3" t="str">
        <f>+_xlfn.CONCAT(Tabla4[[#This Row],[Causa Raiz]]," ",Tabla4[[#This Row],[Solución2]]," (",Tabla4[[#This Row],[Anillo]],"- Cabecera: ",Tabla4[[#This Row],[Cabecera]],"- Operador: ",Tabla4[[#This Row],[Operador]],")")</f>
        <v>Reportan apertura en el enlace Bogotá - Fusagasugá en el Km 20,9 desde Fusagasuga ocasionado por Intervención de Terceros. No Identificados Para dar solución al incidente Se recuperan 100 m de reserva y se instala una caja de empalme de 48 hilos (TRONCAL- Cabecera: Fusagasuga- Operador: Colombia Telecomunicaciones)</v>
      </c>
    </row>
    <row r="2002" spans="1:54" ht="199.5">
      <c r="A2002" s="38">
        <f t="shared" si="208"/>
        <v>2001</v>
      </c>
      <c r="B2002" s="3">
        <v>8591797</v>
      </c>
      <c r="C2002" s="3" t="s">
        <v>163</v>
      </c>
      <c r="D2002" s="23">
        <v>45424.340277777781</v>
      </c>
      <c r="E2002" s="23">
        <v>45424.548611111109</v>
      </c>
      <c r="F2002" s="1">
        <f t="shared" ca="1" si="217"/>
        <v>0.20833333332848269</v>
      </c>
      <c r="G2002" s="3" t="s">
        <v>55</v>
      </c>
      <c r="H2002" s="41"/>
      <c r="I2002" s="40"/>
      <c r="J2002" s="5" t="s">
        <v>56</v>
      </c>
      <c r="K2002" s="3" t="s">
        <v>340</v>
      </c>
      <c r="L2002" s="9" t="s">
        <v>58</v>
      </c>
      <c r="M2002" s="3" t="s">
        <v>341</v>
      </c>
      <c r="N2002" s="3" t="s">
        <v>342</v>
      </c>
      <c r="O2002" s="3" t="s">
        <v>9271</v>
      </c>
      <c r="P2002" s="3" t="s">
        <v>9272</v>
      </c>
      <c r="Q2002" s="4" t="s">
        <v>9273</v>
      </c>
      <c r="R2002" s="3" t="s">
        <v>346</v>
      </c>
      <c r="S2002" s="3" t="s">
        <v>347</v>
      </c>
      <c r="T2002" s="9" t="s">
        <v>513</v>
      </c>
      <c r="U2002" s="3" t="s">
        <v>9274</v>
      </c>
      <c r="V2002" s="22" t="str">
        <f t="shared" si="213"/>
        <v>RDFO; Hora de aviso: 8:10 12/05/2024; Solución: Se recupero 20 mts de reserva a una distancia de 200 mts y se hace un empalme de 48 hilos ; Hora de solución: 13:10 12/05/2024; Causa: Desastre Natural</v>
      </c>
      <c r="W2002" s="4" t="s">
        <v>349</v>
      </c>
      <c r="X2002" s="3"/>
      <c r="Y2002" s="3"/>
      <c r="Z2002" s="3" t="s">
        <v>69</v>
      </c>
      <c r="AA2002" s="3" t="s">
        <v>71</v>
      </c>
      <c r="AB2002" s="3">
        <v>0</v>
      </c>
      <c r="AC2002" s="3" t="s">
        <v>71</v>
      </c>
      <c r="AD2002" s="6">
        <v>0</v>
      </c>
      <c r="AE2002" s="7"/>
      <c r="AF2002" s="7"/>
      <c r="AG2002" s="6">
        <f>Tabla4[[#This Row],[Tiempo Parada de Reloj]]+Tabla4[[#This Row],[Tiempo Autorizado por Telefonica (no Máximo)]]</f>
        <v>0</v>
      </c>
      <c r="AH2002" s="7">
        <f t="shared" ca="1" si="209"/>
        <v>0.20833333332848269</v>
      </c>
      <c r="AI2002" s="8">
        <f t="shared" si="210"/>
        <v>0</v>
      </c>
      <c r="AJ2002" s="8">
        <f t="shared" ca="1" si="211"/>
        <v>4.9999999998835847</v>
      </c>
      <c r="AK2002" s="3" t="s">
        <v>98</v>
      </c>
      <c r="AL2002" s="3" t="s">
        <v>71</v>
      </c>
      <c r="AM2002" s="3" t="s">
        <v>69</v>
      </c>
      <c r="AN2002" s="3" t="s">
        <v>98</v>
      </c>
      <c r="AO2002" s="3" t="s">
        <v>98</v>
      </c>
      <c r="AP2002" s="3" t="s">
        <v>98</v>
      </c>
      <c r="AQ2002" s="23">
        <v>45427.35</v>
      </c>
      <c r="AR2002" s="3"/>
      <c r="AS2002" s="23"/>
      <c r="AT2002" s="23"/>
      <c r="AU2002" s="3" t="s">
        <v>351</v>
      </c>
      <c r="AV2002" s="3" t="s">
        <v>9052</v>
      </c>
      <c r="AW2002" s="3" t="s">
        <v>135</v>
      </c>
      <c r="AX2002" s="3">
        <v>4.4324000000000003</v>
      </c>
      <c r="AY2002" s="3">
        <v>-75.156099999999995</v>
      </c>
      <c r="AZ2002" s="8" t="str">
        <f>+CONCATENATE("Reportan apertura en el enlace ",Tabla4[[#This Row],[Enlace]]," en el ",Tabla4[[#This Row],[Distancia óptica]]," ocasionado por ",Tabla4[[#This Row],[Causa del daño]])</f>
        <v>Reportan apertura en el enlace Protecho Topacio – Margaritas en el Km 18,087 desde Margaritas ocasionado por Desastre Natural</v>
      </c>
      <c r="BA2002" s="8" t="str">
        <f>+CONCATENATE("Para dar solución al incidente ",Tabla4[[#This Row],[Solución]])</f>
        <v xml:space="preserve">Para dar solución al incidente Se recupero 20 mts de reserva a una distancia de 200 mts y se hace un empalme de 48 hilos </v>
      </c>
      <c r="BB2002" s="3" t="str">
        <f>+_xlfn.CONCAT(Tabla4[[#This Row],[Causa Raiz]]," ",Tabla4[[#This Row],[Solución2]]," (",Tabla4[[#This Row],[Anillo]],"- Cabecera: ",Tabla4[[#This Row],[Cabecera]],"- Operador: ",Tabla4[[#This Row],[Operador]],")")</f>
        <v>Reportan apertura en el enlace Protecho Topacio – Margaritas en el Km 18,087 desde Margaritas ocasionado por Desastre Natural Para dar solución al incidente Se recupero 20 mts de reserva a una distancia de 200 mts y se hace un empalme de 48 hilos  (Lineal- Cabecera: Margaritas- Operador: Colombia Telecomunicaciones)</v>
      </c>
    </row>
    <row r="2003" spans="1:54" ht="199.5">
      <c r="A2003" s="38">
        <f t="shared" si="208"/>
        <v>2002</v>
      </c>
      <c r="B2003" s="3">
        <v>8591522</v>
      </c>
      <c r="C2003" s="3" t="s">
        <v>163</v>
      </c>
      <c r="D2003" s="23">
        <v>45424.347222222219</v>
      </c>
      <c r="E2003" s="23">
        <v>45424.548611111109</v>
      </c>
      <c r="F2003" s="1">
        <f t="shared" ca="1" si="217"/>
        <v>0.20138888889050577</v>
      </c>
      <c r="G2003" s="3" t="s">
        <v>55</v>
      </c>
      <c r="H2003" s="41"/>
      <c r="I2003" s="40"/>
      <c r="J2003" s="5" t="s">
        <v>56</v>
      </c>
      <c r="K2003" s="3" t="s">
        <v>93</v>
      </c>
      <c r="L2003" s="9" t="s">
        <v>58</v>
      </c>
      <c r="M2003" s="3" t="s">
        <v>59</v>
      </c>
      <c r="N2003" s="3" t="s">
        <v>60</v>
      </c>
      <c r="O2003" s="3" t="s">
        <v>9275</v>
      </c>
      <c r="P2003" s="3" t="s">
        <v>9276</v>
      </c>
      <c r="Q2003" s="4" t="s">
        <v>9277</v>
      </c>
      <c r="R2003" s="3" t="s">
        <v>775</v>
      </c>
      <c r="S2003" s="3" t="s">
        <v>65</v>
      </c>
      <c r="T2003" s="9" t="s">
        <v>66</v>
      </c>
      <c r="U2003" s="3" t="s">
        <v>9278</v>
      </c>
      <c r="V2003" s="22" t="str">
        <f t="shared" si="213"/>
        <v>RDFO; Hora de aviso: 8:20 12/05/2024; Solución: Se recupera 100 mts de reserva y se hace un empalme de 48 hilos; Hora de solución: 13:10 12/05/2024; Causa: Vandalismo</v>
      </c>
      <c r="W2003" s="4" t="s">
        <v>68</v>
      </c>
      <c r="X2003" s="3"/>
      <c r="Y2003" s="3"/>
      <c r="Z2003" s="3" t="s">
        <v>69</v>
      </c>
      <c r="AA2003" s="3" t="s">
        <v>70</v>
      </c>
      <c r="AB2003" s="3">
        <v>8591522</v>
      </c>
      <c r="AC2003" s="3" t="s">
        <v>71</v>
      </c>
      <c r="AD2003" s="6">
        <v>0</v>
      </c>
      <c r="AE2003" s="7"/>
      <c r="AF2003" s="7"/>
      <c r="AG2003" s="6">
        <f>Tabla4[[#This Row],[Tiempo Parada de Reloj]]+Tabla4[[#This Row],[Tiempo Autorizado por Telefonica (no Máximo)]]</f>
        <v>0</v>
      </c>
      <c r="AH2003" s="7">
        <f t="shared" ca="1" si="209"/>
        <v>0.20138888889050577</v>
      </c>
      <c r="AI2003" s="8">
        <f t="shared" si="210"/>
        <v>0</v>
      </c>
      <c r="AJ2003" s="8">
        <f t="shared" ca="1" si="211"/>
        <v>4.8333333333721384</v>
      </c>
      <c r="AK2003" s="3" t="s">
        <v>98</v>
      </c>
      <c r="AL2003" s="3" t="s">
        <v>71</v>
      </c>
      <c r="AM2003" s="3" t="s">
        <v>69</v>
      </c>
      <c r="AN2003" s="3" t="s">
        <v>98</v>
      </c>
      <c r="AO2003" s="3" t="s">
        <v>98</v>
      </c>
      <c r="AP2003" s="3" t="s">
        <v>98</v>
      </c>
      <c r="AQ2003" s="23">
        <v>45426.297222222223</v>
      </c>
      <c r="AR2003" s="3"/>
      <c r="AS2003" s="23"/>
      <c r="AT2003" s="23"/>
      <c r="AU2003" s="3" t="s">
        <v>1202</v>
      </c>
      <c r="AV2003" s="3" t="s">
        <v>9279</v>
      </c>
      <c r="AW2003" s="3" t="s">
        <v>135</v>
      </c>
      <c r="AX2003" s="3">
        <v>4.5844589999999998</v>
      </c>
      <c r="AY2003" s="3">
        <v>-74.210768999999999</v>
      </c>
      <c r="AZ2003" s="8" t="str">
        <f>+CONCATENATE("Reportan apertura en el enlace ",Tabla4[[#This Row],[Enlace]]," en el ",Tabla4[[#This Row],[Distancia óptica]]," ocasionado por ",Tabla4[[#This Row],[Causa del daño]])</f>
        <v>Reportan apertura en el enlace Ciudad Verde - Soacha en el Km 0,640 desde Ciudad Verde ocasionado por Vandalismo</v>
      </c>
      <c r="BA2003" s="8" t="str">
        <f>+CONCATENATE("Para dar solución al incidente ",Tabla4[[#This Row],[Solución]])</f>
        <v>Para dar solución al incidente Se recupera 100 mts de reserva y se hace un empalme de 48 hilos</v>
      </c>
      <c r="BB2003" s="3" t="str">
        <f>+_xlfn.CONCAT(Tabla4[[#This Row],[Causa Raiz]]," ",Tabla4[[#This Row],[Solución2]]," (",Tabla4[[#This Row],[Anillo]],"- Cabecera: ",Tabla4[[#This Row],[Cabecera]],"- Operador: ",Tabla4[[#This Row],[Operador]],")")</f>
        <v>Reportan apertura en el enlace Ciudad Verde - Soacha en el Km 0,640 desde Ciudad Verde ocasionado por Vandalismo Para dar solución al incidente Se recupera 100 mts de reserva y se hace un empalme de 48 hilos (Lineal- Cabecera: Central Chapinero- Operador: Colombia Telecomunicaciones)</v>
      </c>
    </row>
    <row r="2004" spans="1:54" ht="185.25">
      <c r="A2004" s="38">
        <f t="shared" si="208"/>
        <v>2003</v>
      </c>
      <c r="B2004" s="3">
        <v>8591829</v>
      </c>
      <c r="C2004" s="3" t="s">
        <v>54</v>
      </c>
      <c r="D2004" s="23">
        <v>45424.375</v>
      </c>
      <c r="E2004" s="23">
        <v>45424.541666666664</v>
      </c>
      <c r="F2004" s="1">
        <f t="shared" ca="1" si="217"/>
        <v>0.16666666666424135</v>
      </c>
      <c r="G2004" s="3" t="s">
        <v>55</v>
      </c>
      <c r="H2004" s="41"/>
      <c r="I2004" s="40"/>
      <c r="J2004" s="5" t="s">
        <v>56</v>
      </c>
      <c r="K2004" s="3" t="s">
        <v>203</v>
      </c>
      <c r="L2004" s="9" t="s">
        <v>58</v>
      </c>
      <c r="M2004" s="3" t="s">
        <v>169</v>
      </c>
      <c r="N2004" s="3" t="s">
        <v>437</v>
      </c>
      <c r="O2004" s="3" t="s">
        <v>9280</v>
      </c>
      <c r="P2004" s="3" t="s">
        <v>9281</v>
      </c>
      <c r="Q2004" s="4" t="s">
        <v>9282</v>
      </c>
      <c r="R2004" s="3" t="s">
        <v>174</v>
      </c>
      <c r="S2004" s="3" t="s">
        <v>210</v>
      </c>
      <c r="T2004" s="9" t="s">
        <v>130</v>
      </c>
      <c r="U2004" s="3" t="s">
        <v>9283</v>
      </c>
      <c r="V2004" s="22" t="str">
        <f t="shared" si="213"/>
        <v>RLFO; Hora de aviso: 9:00 12/05/2024; Solución: Se refusiona hilo en empalme; Hora de solución: 13:00 12/05/2024; Causa: Plagas</v>
      </c>
      <c r="W2004" s="4" t="s">
        <v>9284</v>
      </c>
      <c r="X2004" s="3" t="s">
        <v>9285</v>
      </c>
      <c r="Y2004" s="3" t="s">
        <v>9286</v>
      </c>
      <c r="Z2004" s="3" t="s">
        <v>119</v>
      </c>
      <c r="AA2004" s="3" t="s">
        <v>71</v>
      </c>
      <c r="AB2004" s="3">
        <v>0</v>
      </c>
      <c r="AC2004" s="3" t="s">
        <v>71</v>
      </c>
      <c r="AD2004" s="6">
        <v>0</v>
      </c>
      <c r="AE2004" s="7"/>
      <c r="AF2004" s="7"/>
      <c r="AG2004" s="6">
        <f>Tabla4[[#This Row],[Tiempo Parada de Reloj]]+Tabla4[[#This Row],[Tiempo Autorizado por Telefonica (no Máximo)]]</f>
        <v>0</v>
      </c>
      <c r="AH2004" s="7">
        <f t="shared" ca="1" si="209"/>
        <v>0.16666666666424135</v>
      </c>
      <c r="AI2004" s="8">
        <f t="shared" si="210"/>
        <v>0</v>
      </c>
      <c r="AJ2004" s="8">
        <f t="shared" ca="1" si="211"/>
        <v>3.9999999999417923</v>
      </c>
      <c r="AK2004" s="3" t="s">
        <v>88</v>
      </c>
      <c r="AL2004" s="3" t="s">
        <v>71</v>
      </c>
      <c r="AM2004" s="3" t="s">
        <v>69</v>
      </c>
      <c r="AN2004" s="3" t="s">
        <v>98</v>
      </c>
      <c r="AO2004" s="3" t="s">
        <v>73</v>
      </c>
      <c r="AP2004" s="3" t="s">
        <v>73</v>
      </c>
      <c r="AQ2004" s="23">
        <v>45426.925000000003</v>
      </c>
      <c r="AR2004" s="3"/>
      <c r="AS2004" s="23"/>
      <c r="AT2004" s="23"/>
      <c r="AU2004" s="3" t="s">
        <v>192</v>
      </c>
      <c r="AV2004" s="3" t="s">
        <v>9287</v>
      </c>
      <c r="AW2004" s="3" t="s">
        <v>9288</v>
      </c>
      <c r="AX2004" s="3">
        <v>7.8434419999999996</v>
      </c>
      <c r="AY2004" s="3">
        <v>-72.467459000000005</v>
      </c>
      <c r="AZ2004" s="8" t="str">
        <f>+CONCATENATE("Reportan apertura en el enlace ",Tabla4[[#This Row],[Enlace]]," en el ",Tabla4[[#This Row],[Distancia óptica]]," ocasionado por ",Tabla4[[#This Row],[Causa del daño]])</f>
        <v>Reportan apertura en el enlace OLT Villa del Rosario - Sevilla 402 en el Km 2,576 desde Villa del Rosario ocasionado por Plagas</v>
      </c>
      <c r="BA2004" s="8" t="str">
        <f>+CONCATENATE("Para dar solución al incidente ",Tabla4[[#This Row],[Solución]])</f>
        <v>Para dar solución al incidente Se refusiona hilo en empalme</v>
      </c>
      <c r="BB2004" s="3" t="str">
        <f>+_xlfn.CONCAT(Tabla4[[#This Row],[Causa Raiz]]," ",Tabla4[[#This Row],[Solución2]]," (",Tabla4[[#This Row],[Anillo]],"- Cabecera: ",Tabla4[[#This Row],[Cabecera]],"- Operador: ",Tabla4[[#This Row],[Operador]],")")</f>
        <v>Reportan apertura en el enlace OLT Villa del Rosario - Sevilla 402 en el Km 2,576 desde Villa del Rosario ocasionado por Plagas Para dar solución al incidente Se refusiona hilo en empalme (San luis Villa Rosario- Cabecera: Villa del Rosario- Operador: Colombia Telecomunicaciones)</v>
      </c>
    </row>
    <row r="2005" spans="1:54" ht="171">
      <c r="A2005" s="38">
        <f t="shared" si="208"/>
        <v>2004</v>
      </c>
      <c r="B2005" s="3">
        <v>8592335</v>
      </c>
      <c r="C2005" s="3" t="s">
        <v>54</v>
      </c>
      <c r="D2005" s="23">
        <v>45424.583333333336</v>
      </c>
      <c r="E2005" s="23">
        <v>45424.708333333336</v>
      </c>
      <c r="F2005" s="1">
        <f t="shared" ref="F2005:F2012" ca="1" si="218">IF(ISBLANK(E2005),IF(ISBLANK(D2005),0,NOW()-D2005),E2005-D2005)</f>
        <v>0.125</v>
      </c>
      <c r="G2005" s="3" t="s">
        <v>55</v>
      </c>
      <c r="H2005" s="41"/>
      <c r="I2005" s="40"/>
      <c r="J2005" s="5" t="s">
        <v>56</v>
      </c>
      <c r="K2005" s="3" t="s">
        <v>122</v>
      </c>
      <c r="L2005" s="9" t="s">
        <v>78</v>
      </c>
      <c r="M2005" s="3" t="s">
        <v>383</v>
      </c>
      <c r="N2005" s="3" t="s">
        <v>384</v>
      </c>
      <c r="O2005" s="3" t="s">
        <v>9289</v>
      </c>
      <c r="P2005" s="3" t="s">
        <v>9290</v>
      </c>
      <c r="Q2005" s="4" t="s">
        <v>9291</v>
      </c>
      <c r="R2005" s="3" t="s">
        <v>562</v>
      </c>
      <c r="S2005" s="3" t="s">
        <v>129</v>
      </c>
      <c r="T2005" s="9" t="s">
        <v>146</v>
      </c>
      <c r="U2005" s="3" t="s">
        <v>9292</v>
      </c>
      <c r="V2005" s="22" t="str">
        <f t="shared" si="213"/>
        <v>RLFO; Hora de aviso: 14:00 12/05/2024; Solución: Se realiza migracion entre nodods; Hora de solución: 17:00 12/05/2024; Causa: Falla en la Red FiOp</v>
      </c>
      <c r="W2005" s="4" t="s">
        <v>132</v>
      </c>
      <c r="X2005" s="3"/>
      <c r="Y2005" s="3"/>
      <c r="Z2005" s="3" t="s">
        <v>69</v>
      </c>
      <c r="AA2005" s="3" t="s">
        <v>71</v>
      </c>
      <c r="AB2005" s="3">
        <v>0</v>
      </c>
      <c r="AC2005" s="3" t="s">
        <v>70</v>
      </c>
      <c r="AD2005" s="6">
        <v>0</v>
      </c>
      <c r="AE2005" s="7"/>
      <c r="AF2005" s="7"/>
      <c r="AG2005" s="6">
        <f>Tabla4[[#This Row],[Tiempo Parada de Reloj]]+Tabla4[[#This Row],[Tiempo Autorizado por Telefonica (no Máximo)]]</f>
        <v>0</v>
      </c>
      <c r="AH2005" s="7">
        <f t="shared" ca="1" si="209"/>
        <v>0.125</v>
      </c>
      <c r="AI2005" s="8">
        <f t="shared" si="210"/>
        <v>0</v>
      </c>
      <c r="AJ2005" s="8">
        <f t="shared" ca="1" si="211"/>
        <v>3</v>
      </c>
      <c r="AK2005" s="3" t="s">
        <v>98</v>
      </c>
      <c r="AL2005" s="3" t="s">
        <v>70</v>
      </c>
      <c r="AM2005" s="3" t="s">
        <v>72</v>
      </c>
      <c r="AN2005" s="3" t="s">
        <v>72</v>
      </c>
      <c r="AO2005" s="3" t="s">
        <v>73</v>
      </c>
      <c r="AP2005" s="3" t="s">
        <v>73</v>
      </c>
      <c r="AQ2005" s="23">
        <v>45426.59375</v>
      </c>
      <c r="AR2005" s="3"/>
      <c r="AS2005" s="23"/>
      <c r="AT2005" s="23"/>
      <c r="AU2005" s="3" t="s">
        <v>392</v>
      </c>
      <c r="AV2005" s="3" t="s">
        <v>4791</v>
      </c>
      <c r="AW2005" s="3" t="s">
        <v>48</v>
      </c>
      <c r="AX2005" s="3">
        <v>10.423052</v>
      </c>
      <c r="AY2005" s="3">
        <v>-75.536529599999994</v>
      </c>
      <c r="AZ2005" s="8" t="str">
        <f>+CONCATENATE("Reportan apertura en el enlace ",Tabla4[[#This Row],[Enlace]]," en el ",Tabla4[[#This Row],[Distancia óptica]]," ocasionado por ",Tabla4[[#This Row],[Causa del daño]])</f>
        <v>Reportan apertura en el enlace Mov. Mamonal - Mov. Pedro Heredia en el km 9,7 dede Mov. Mamonal ocasionado por Falla en la Red FiOp</v>
      </c>
      <c r="BA2005" s="8" t="str">
        <f>+CONCATENATE("Para dar solución al incidente ",Tabla4[[#This Row],[Solución]])</f>
        <v>Para dar solución al incidente Se realiza migracion entre nodods</v>
      </c>
      <c r="BB2005" s="3" t="str">
        <f>+_xlfn.CONCAT(Tabla4[[#This Row],[Causa Raiz]]," ",Tabla4[[#This Row],[Solución2]]," (",Tabla4[[#This Row],[Anillo]],"- Cabecera: ",Tabla4[[#This Row],[Cabecera]],"- Operador: ",Tabla4[[#This Row],[Operador]],")")</f>
        <v>Reportan apertura en el enlace Mov. Mamonal - Mov. Pedro Heredia en el km 9,7 dede Mov. Mamonal ocasionado por Falla en la Red FiOp Para dar solución al incidente Se realiza migracion entre nodods (Anillo- Cabecera: centro- Operador: Colombia Telecomunicaciones)</v>
      </c>
    </row>
    <row r="2006" spans="1:54" ht="199.5">
      <c r="A2006" s="38">
        <f t="shared" si="208"/>
        <v>2005</v>
      </c>
      <c r="B2006" s="3">
        <v>8592597</v>
      </c>
      <c r="C2006" s="3" t="s">
        <v>54</v>
      </c>
      <c r="D2006" s="23">
        <v>45424.704861111109</v>
      </c>
      <c r="E2006" s="23">
        <v>45424.989583333336</v>
      </c>
      <c r="F2006" s="1">
        <f t="shared" ca="1" si="218"/>
        <v>0.28472222222626442</v>
      </c>
      <c r="G2006" s="3" t="s">
        <v>55</v>
      </c>
      <c r="H2006" s="41"/>
      <c r="I2006" s="40"/>
      <c r="J2006" s="5" t="s">
        <v>56</v>
      </c>
      <c r="K2006" s="3" t="s">
        <v>122</v>
      </c>
      <c r="L2006" s="9" t="s">
        <v>58</v>
      </c>
      <c r="M2006" s="3" t="s">
        <v>123</v>
      </c>
      <c r="N2006" s="3" t="s">
        <v>461</v>
      </c>
      <c r="O2006" s="3" t="s">
        <v>9293</v>
      </c>
      <c r="P2006" s="3" t="s">
        <v>9294</v>
      </c>
      <c r="Q2006" s="4" t="s">
        <v>9295</v>
      </c>
      <c r="R2006" s="3" t="s">
        <v>128</v>
      </c>
      <c r="S2006" s="3" t="s">
        <v>129</v>
      </c>
      <c r="T2006" s="3" t="s">
        <v>256</v>
      </c>
      <c r="U2006" s="3" t="s">
        <v>9296</v>
      </c>
      <c r="V2006" s="22" t="str">
        <f t="shared" si="213"/>
        <v>RLFO; Hora de aviso: 16:55 12/05/2024; Solución: se re fusiona hilo en servicio en empalme ubicado en el lugar de la medida ; Hora de solución: 23:45 12/05/2024; Causa: Falla de Empalme de FiOp</v>
      </c>
      <c r="W2006" s="4" t="s">
        <v>132</v>
      </c>
      <c r="X2006" s="3"/>
      <c r="Y2006" s="3"/>
      <c r="Z2006" s="3" t="s">
        <v>69</v>
      </c>
      <c r="AA2006" s="3" t="s">
        <v>70</v>
      </c>
      <c r="AB2006" s="3">
        <v>0</v>
      </c>
      <c r="AC2006" s="3" t="s">
        <v>71</v>
      </c>
      <c r="AD2006" s="6">
        <v>0.14583333333333334</v>
      </c>
      <c r="AE2006" s="7"/>
      <c r="AF2006" s="7"/>
      <c r="AG2006" s="6">
        <f>Tabla4[[#This Row],[Tiempo Parada de Reloj]]+Tabla4[[#This Row],[Tiempo Autorizado por Telefonica (no Máximo)]]</f>
        <v>0.14583333333333334</v>
      </c>
      <c r="AH2006" s="7">
        <f t="shared" ca="1" si="209"/>
        <v>0.13888888889293108</v>
      </c>
      <c r="AI2006" s="8">
        <f t="shared" si="210"/>
        <v>3.5</v>
      </c>
      <c r="AJ2006" s="8">
        <f t="shared" ca="1" si="211"/>
        <v>3.3333333334303461</v>
      </c>
      <c r="AK2006" s="3" t="s">
        <v>8652</v>
      </c>
      <c r="AL2006" s="3" t="s">
        <v>70</v>
      </c>
      <c r="AM2006" s="3" t="s">
        <v>106</v>
      </c>
      <c r="AN2006" s="3" t="s">
        <v>106</v>
      </c>
      <c r="AO2006" s="3" t="s">
        <v>120</v>
      </c>
      <c r="AP2006" s="3" t="s">
        <v>120</v>
      </c>
      <c r="AQ2006" s="23">
        <v>45424.44027777778</v>
      </c>
      <c r="AR2006" s="3"/>
      <c r="AS2006" s="23"/>
      <c r="AT2006" s="23"/>
      <c r="AU2006" s="3" t="s">
        <v>133</v>
      </c>
      <c r="AV2006" s="3" t="s">
        <v>468</v>
      </c>
      <c r="AW2006" s="3" t="s">
        <v>5800</v>
      </c>
      <c r="AX2006" s="3">
        <v>11.0116</v>
      </c>
      <c r="AY2006" s="3">
        <v>-74.938500000000005</v>
      </c>
      <c r="AZ2006" s="8" t="str">
        <f>+CONCATENATE("Reportan apertura en el enlace ",Tabla4[[#This Row],[Enlace]]," en el ",Tabla4[[#This Row],[Distancia óptica]]," ocasionado por ",Tabla4[[#This Row],[Causa del daño]])</f>
        <v>Reportan apertura en el enlace Puerto Colombia - Barranquilla Caribe en el km 18 desde Barranquilla Caribe ocasionado por Falla de Empalme de FiOp</v>
      </c>
      <c r="BA2006" s="8" t="str">
        <f>+CONCATENATE("Para dar solución al incidente ",Tabla4[[#This Row],[Solución]])</f>
        <v xml:space="preserve">Para dar solución al incidente se re fusiona hilo en servicio en empalme ubicado en el lugar de la medida </v>
      </c>
      <c r="BB2006" s="3" t="str">
        <f>+_xlfn.CONCAT(Tabla4[[#This Row],[Causa Raiz]]," ",Tabla4[[#This Row],[Solución2]]," (",Tabla4[[#This Row],[Anillo]],"- Cabecera: ",Tabla4[[#This Row],[Cabecera]],"- Operador: ",Tabla4[[#This Row],[Operador]],")")</f>
        <v>Reportan apertura en el enlace Puerto Colombia - Barranquilla Caribe en el km 18 desde Barranquilla Caribe ocasionado por Falla de Empalme de FiOp Para dar solución al incidente se re fusiona hilo en servicio en empalme ubicado en el lugar de la medida  (lineal - Cabecera: Caribe- Operador: Colombia Telecomunicaciones)</v>
      </c>
    </row>
    <row r="2007" spans="1:54" ht="142.5">
      <c r="A2007" s="38">
        <f t="shared" si="208"/>
        <v>2006</v>
      </c>
      <c r="B2007" s="3">
        <v>8592677</v>
      </c>
      <c r="C2007" s="3" t="s">
        <v>54</v>
      </c>
      <c r="D2007" s="23">
        <v>45424.704861111109</v>
      </c>
      <c r="E2007" s="23">
        <v>45424.706250000003</v>
      </c>
      <c r="F2007" s="1">
        <f t="shared" ca="1" si="218"/>
        <v>1.3888888934161514E-3</v>
      </c>
      <c r="G2007" s="3" t="s">
        <v>55</v>
      </c>
      <c r="H2007" s="41"/>
      <c r="I2007" s="40"/>
      <c r="J2007" s="5" t="s">
        <v>56</v>
      </c>
      <c r="K2007" s="3" t="s">
        <v>122</v>
      </c>
      <c r="L2007" s="9" t="s">
        <v>78</v>
      </c>
      <c r="M2007" s="3" t="s">
        <v>123</v>
      </c>
      <c r="N2007" s="3" t="s">
        <v>124</v>
      </c>
      <c r="O2007" s="3" t="s">
        <v>9297</v>
      </c>
      <c r="P2007" s="3">
        <v>0</v>
      </c>
      <c r="Q2007" s="4" t="s">
        <v>9298</v>
      </c>
      <c r="R2007" s="3" t="s">
        <v>128</v>
      </c>
      <c r="S2007" s="3" t="s">
        <v>129</v>
      </c>
      <c r="T2007" s="9" t="s">
        <v>104</v>
      </c>
      <c r="U2007" s="3" t="s">
        <v>6185</v>
      </c>
      <c r="V2007" s="22" t="str">
        <f t="shared" si="213"/>
        <v>RLFO; Hora de aviso: 16:55 12/05/2024; Solución: No se evidencia eventos de fo; Hora de solución: 16:57 12/05/2024; Causa: Visita Fallida</v>
      </c>
      <c r="W2007" s="4" t="s">
        <v>132</v>
      </c>
      <c r="X2007" s="3"/>
      <c r="Y2007" s="3"/>
      <c r="Z2007" s="3" t="s">
        <v>69</v>
      </c>
      <c r="AA2007" s="3" t="s">
        <v>71</v>
      </c>
      <c r="AB2007" s="3">
        <v>0</v>
      </c>
      <c r="AC2007" s="3" t="s">
        <v>71</v>
      </c>
      <c r="AD2007" s="6">
        <v>0</v>
      </c>
      <c r="AE2007" s="7"/>
      <c r="AF2007" s="7"/>
      <c r="AG2007" s="6">
        <f>Tabla4[[#This Row],[Tiempo Parada de Reloj]]+Tabla4[[#This Row],[Tiempo Autorizado por Telefonica (no Máximo)]]</f>
        <v>0</v>
      </c>
      <c r="AH2007" s="7">
        <f t="shared" ca="1" si="209"/>
        <v>1.3888888934161514E-3</v>
      </c>
      <c r="AI2007" s="8">
        <f t="shared" si="210"/>
        <v>0</v>
      </c>
      <c r="AJ2007" s="8">
        <f t="shared" ca="1" si="211"/>
        <v>3.3333333441987634E-2</v>
      </c>
      <c r="AK2007" s="3" t="s">
        <v>8652</v>
      </c>
      <c r="AL2007" s="3" t="s">
        <v>71</v>
      </c>
      <c r="AM2007" s="3" t="s">
        <v>69</v>
      </c>
      <c r="AN2007" s="3" t="s">
        <v>72</v>
      </c>
      <c r="AO2007" s="3" t="s">
        <v>72</v>
      </c>
      <c r="AP2007" s="3" t="s">
        <v>72</v>
      </c>
      <c r="AQ2007" s="23">
        <v>45424.706250000003</v>
      </c>
      <c r="AR2007" s="3"/>
      <c r="AS2007" s="23"/>
      <c r="AT2007" s="23"/>
      <c r="AU2007" s="3" t="s">
        <v>133</v>
      </c>
      <c r="AV2007" s="3" t="s">
        <v>69</v>
      </c>
      <c r="AW2007" s="3" t="s">
        <v>69</v>
      </c>
      <c r="AX2007" s="3" t="s">
        <v>69</v>
      </c>
      <c r="AY2007" s="3" t="s">
        <v>69</v>
      </c>
      <c r="AZ2007" s="8" t="str">
        <f>+CONCATENATE("Reportan apertura en el enlace ",Tabla4[[#This Row],[Enlace]]," en el ",Tabla4[[#This Row],[Distancia óptica]]," ocasionado por ",Tabla4[[#This Row],[Causa del daño]])</f>
        <v>Reportan apertura en el enlace Mov. Prado - Mov. WTC II en el 0 ocasionado por Visita Fallida</v>
      </c>
      <c r="BA2007" s="8" t="str">
        <f>+CONCATENATE("Para dar solución al incidente ",Tabla4[[#This Row],[Solución]])</f>
        <v>Para dar solución al incidente No se evidencia eventos de fo</v>
      </c>
      <c r="BB2007" s="3" t="str">
        <f>+_xlfn.CONCAT(Tabla4[[#This Row],[Causa Raiz]]," ",Tabla4[[#This Row],[Solución2]]," (",Tabla4[[#This Row],[Anillo]],"- Cabecera: ",Tabla4[[#This Row],[Cabecera]],"- Operador: ",Tabla4[[#This Row],[Operador]],")")</f>
        <v>Reportan apertura en el enlace Mov. Prado - Mov. WTC II en el 0 ocasionado por Visita Fallida Para dar solución al incidente No se evidencia eventos de fo (NA- Cabecera: NA- Operador: Colombia Telecomunicaciones)</v>
      </c>
    </row>
    <row r="2008" spans="1:54" ht="199.5">
      <c r="A2008" s="38">
        <f t="shared" si="208"/>
        <v>2007</v>
      </c>
      <c r="B2008" s="3">
        <v>8592830</v>
      </c>
      <c r="C2008" s="3" t="s">
        <v>92</v>
      </c>
      <c r="D2008" s="23">
        <v>45424.798611111109</v>
      </c>
      <c r="E2008" s="23">
        <v>45425.666666666664</v>
      </c>
      <c r="F2008" s="1">
        <f t="shared" ca="1" si="218"/>
        <v>0.86805555555474712</v>
      </c>
      <c r="G2008" s="3" t="s">
        <v>55</v>
      </c>
      <c r="H2008" s="41"/>
      <c r="I2008" s="40"/>
      <c r="J2008" s="5" t="s">
        <v>56</v>
      </c>
      <c r="K2008" s="3" t="s">
        <v>359</v>
      </c>
      <c r="L2008" s="9" t="s">
        <v>58</v>
      </c>
      <c r="M2008" s="3" t="s">
        <v>360</v>
      </c>
      <c r="N2008" s="3" t="s">
        <v>483</v>
      </c>
      <c r="O2008" s="3" t="s">
        <v>9299</v>
      </c>
      <c r="P2008" s="3" t="s">
        <v>9300</v>
      </c>
      <c r="Q2008" s="4" t="s">
        <v>9301</v>
      </c>
      <c r="R2008" s="3" t="s">
        <v>365</v>
      </c>
      <c r="S2008" s="3" t="s">
        <v>366</v>
      </c>
      <c r="T2008" s="9" t="s">
        <v>513</v>
      </c>
      <c r="U2008" s="3" t="s">
        <v>9302</v>
      </c>
      <c r="V2008" s="22" t="str">
        <f t="shared" si="213"/>
        <v>RTNFO; Hora de aviso: 19:10 12/05/2024; Solución: Se realizan 250 mts de tendido de 36 Hilos y dos empalmes de 48 Hilos; Hora de solución: 16:00 13/05/2024; Causa: Desastre Natural</v>
      </c>
      <c r="W2008" s="4" t="s">
        <v>423</v>
      </c>
      <c r="X2008" s="3"/>
      <c r="Y2008" s="3"/>
      <c r="Z2008" s="3" t="s">
        <v>69</v>
      </c>
      <c r="AA2008" s="3" t="s">
        <v>71</v>
      </c>
      <c r="AB2008" s="3">
        <v>0</v>
      </c>
      <c r="AC2008" s="3" t="s">
        <v>71</v>
      </c>
      <c r="AD2008" s="6">
        <v>0.65833333333333333</v>
      </c>
      <c r="AE2008" s="7">
        <v>1.3888888888888889E-3</v>
      </c>
      <c r="AF2008" s="7" t="s">
        <v>6803</v>
      </c>
      <c r="AG2008" s="6">
        <f>Tabla4[[#This Row],[Tiempo Parada de Reloj]]+Tabla4[[#This Row],[Tiempo Autorizado por Telefonica (no Máximo)]]</f>
        <v>0.65972222222222221</v>
      </c>
      <c r="AH2008" s="7">
        <f t="shared" ca="1" si="209"/>
        <v>0.20972222222141379</v>
      </c>
      <c r="AI2008" s="8">
        <f t="shared" si="210"/>
        <v>15.8</v>
      </c>
      <c r="AJ2008" s="8">
        <f t="shared" ca="1" si="211"/>
        <v>5.033333333313931</v>
      </c>
      <c r="AK2008" s="3" t="s">
        <v>73</v>
      </c>
      <c r="AL2008" s="3" t="s">
        <v>70</v>
      </c>
      <c r="AM2008" s="3" t="s">
        <v>120</v>
      </c>
      <c r="AN2008" s="3" t="s">
        <v>73</v>
      </c>
      <c r="AO2008" s="3" t="s">
        <v>98</v>
      </c>
      <c r="AP2008" s="3" t="s">
        <v>98</v>
      </c>
      <c r="AQ2008" s="23">
        <v>45427.400694444441</v>
      </c>
      <c r="AR2008" s="3"/>
      <c r="AS2008" s="23"/>
      <c r="AT2008" s="23"/>
      <c r="AU2008" s="3" t="s">
        <v>424</v>
      </c>
      <c r="AV2008" s="3" t="s">
        <v>8448</v>
      </c>
      <c r="AW2008" s="3" t="s">
        <v>76</v>
      </c>
      <c r="AX2008" s="3">
        <v>6.0385799999999996</v>
      </c>
      <c r="AY2008" s="3">
        <v>-75.627430000000004</v>
      </c>
      <c r="AZ2008" s="8" t="str">
        <f>+CONCATENATE("Reportan apertura en el enlace ",Tabla4[[#This Row],[Enlace]]," en el ",Tabla4[[#This Row],[Distancia óptica]]," ocasionado por ",Tabla4[[#This Row],[Causa del daño]])</f>
        <v>Reportan apertura en el enlace Medellín - La Pintada en el km 48 desde la Pintada ocasionado por Desastre Natural</v>
      </c>
      <c r="BA2008" s="8" t="str">
        <f>+CONCATENATE("Para dar solución al incidente ",Tabla4[[#This Row],[Solución]])</f>
        <v>Para dar solución al incidente Se realizan 250 mts de tendido de 36 Hilos y dos empalmes de 48 Hilos</v>
      </c>
      <c r="BB2008" s="3" t="str">
        <f>+_xlfn.CONCAT(Tabla4[[#This Row],[Causa Raiz]]," ",Tabla4[[#This Row],[Solución2]]," (",Tabla4[[#This Row],[Anillo]],"- Cabecera: ",Tabla4[[#This Row],[Cabecera]],"- Operador: ",Tabla4[[#This Row],[Operador]],")")</f>
        <v>Reportan apertura en el enlace Medellín - La Pintada en el km 48 desde la Pintada ocasionado por Desastre Natural Para dar solución al incidente Se realizan 250 mts de tendido de 36 Hilos y dos empalmes de 48 Hilos (Troncal- Cabecera: MEDELLIN CENTRO- Operador: Colombia Telecomunicaciones)</v>
      </c>
    </row>
    <row r="2009" spans="1:54" ht="185.25">
      <c r="A2009" s="38">
        <f t="shared" si="208"/>
        <v>2008</v>
      </c>
      <c r="B2009" s="3">
        <v>8592972</v>
      </c>
      <c r="C2009" s="3" t="s">
        <v>92</v>
      </c>
      <c r="D2009" s="23">
        <v>45424.847222222219</v>
      </c>
      <c r="E2009" s="23">
        <v>45426.75</v>
      </c>
      <c r="F2009" s="1">
        <f t="shared" ca="1" si="218"/>
        <v>1.9027777777810115</v>
      </c>
      <c r="G2009" s="3" t="s">
        <v>55</v>
      </c>
      <c r="H2009" s="41"/>
      <c r="I2009" s="40"/>
      <c r="J2009" s="5" t="s">
        <v>56</v>
      </c>
      <c r="K2009" s="3" t="s">
        <v>77</v>
      </c>
      <c r="L2009" s="9" t="s">
        <v>58</v>
      </c>
      <c r="M2009" s="3" t="s">
        <v>79</v>
      </c>
      <c r="N2009" s="3" t="s">
        <v>308</v>
      </c>
      <c r="O2009" s="3" t="s">
        <v>603</v>
      </c>
      <c r="P2009" s="3" t="s">
        <v>9303</v>
      </c>
      <c r="Q2009" s="4" t="s">
        <v>9304</v>
      </c>
      <c r="R2009" s="3" t="s">
        <v>248</v>
      </c>
      <c r="S2009" s="3" t="s">
        <v>85</v>
      </c>
      <c r="T2009" s="9" t="s">
        <v>146</v>
      </c>
      <c r="U2009" s="3" t="s">
        <v>9305</v>
      </c>
      <c r="V2009" s="22" t="str">
        <f t="shared" si="213"/>
        <v>RTNFO; Hora de aviso: 20:20 12/05/2024; Solución: Se realiza migracion entre empalmes existentes; Hora de solución: 18:00 14/05/2024; Causa: Falla en la Red FiOp</v>
      </c>
      <c r="W2009" s="4" t="s">
        <v>160</v>
      </c>
      <c r="X2009" s="3"/>
      <c r="Y2009" s="3"/>
      <c r="Z2009" s="3" t="s">
        <v>69</v>
      </c>
      <c r="AA2009" s="3" t="s">
        <v>70</v>
      </c>
      <c r="AB2009" s="3">
        <v>8595301</v>
      </c>
      <c r="AC2009" s="3" t="s">
        <v>71</v>
      </c>
      <c r="AD2009" s="6">
        <v>0.375</v>
      </c>
      <c r="AE2009" s="7"/>
      <c r="AF2009" s="7"/>
      <c r="AG2009" s="6">
        <f>Tabla4[[#This Row],[Tiempo Parada de Reloj]]+Tabla4[[#This Row],[Tiempo Autorizado por Telefonica (no Máximo)]]</f>
        <v>0.375</v>
      </c>
      <c r="AH2009" s="7">
        <f t="shared" ca="1" si="209"/>
        <v>1.5277777777810115</v>
      </c>
      <c r="AI2009" s="8">
        <f t="shared" si="210"/>
        <v>9</v>
      </c>
      <c r="AJ2009" s="8">
        <f t="shared" ca="1" si="211"/>
        <v>36.666666666744277</v>
      </c>
      <c r="AK2009" s="3" t="s">
        <v>8652</v>
      </c>
      <c r="AL2009" s="3" t="s">
        <v>70</v>
      </c>
      <c r="AM2009" s="3" t="s">
        <v>106</v>
      </c>
      <c r="AN2009" s="3" t="s">
        <v>72</v>
      </c>
      <c r="AO2009" s="3" t="s">
        <v>73</v>
      </c>
      <c r="AP2009" s="3" t="s">
        <v>73</v>
      </c>
      <c r="AQ2009" s="23">
        <v>45428.90347222222</v>
      </c>
      <c r="AR2009" s="3"/>
      <c r="AS2009" s="23" t="s">
        <v>609</v>
      </c>
      <c r="AT2009" s="23"/>
      <c r="AU2009" s="3" t="s">
        <v>710</v>
      </c>
      <c r="AV2009" s="3" t="s">
        <v>430</v>
      </c>
      <c r="AW2009" s="3" t="s">
        <v>76</v>
      </c>
      <c r="AX2009" s="3">
        <v>4.2146179999999998</v>
      </c>
      <c r="AY2009" s="3">
        <v>-74.654498500000003</v>
      </c>
      <c r="AZ2009" s="8" t="str">
        <f>+CONCATENATE("Reportan apertura en el enlace ",Tabla4[[#This Row],[Enlace]]," en el ",Tabla4[[#This Row],[Distancia óptica]]," ocasionado por ",Tabla4[[#This Row],[Causa del daño]])</f>
        <v>Reportan apertura en el enlace Fusagasugá - Girardot en el Km 25,3 desde girardot ocasionado por Falla en la Red FiOp</v>
      </c>
      <c r="BA2009" s="8" t="str">
        <f>+CONCATENATE("Para dar solución al incidente ",Tabla4[[#This Row],[Solución]])</f>
        <v>Para dar solución al incidente Se realiza migracion entre empalmes existentes</v>
      </c>
      <c r="BB2009" s="3" t="str">
        <f>+_xlfn.CONCAT(Tabla4[[#This Row],[Causa Raiz]]," ",Tabla4[[#This Row],[Solución2]]," (",Tabla4[[#This Row],[Anillo]],"- Cabecera: ",Tabla4[[#This Row],[Cabecera]],"- Operador: ",Tabla4[[#This Row],[Operador]],")")</f>
        <v>Reportan apertura en el enlace Fusagasugá - Girardot en el Km 25,3 desde girardot ocasionado por Falla en la Red FiOp Para dar solución al incidente Se realiza migracion entre empalmes existentes (Troncal- Cabecera: Fusagasuga- Operador: Colombia Telecomunicaciones)</v>
      </c>
    </row>
    <row r="2010" spans="1:54" ht="370.5">
      <c r="A2010" s="38">
        <f t="shared" si="208"/>
        <v>2009</v>
      </c>
      <c r="B2010" s="3">
        <v>8593666</v>
      </c>
      <c r="C2010" s="3" t="s">
        <v>92</v>
      </c>
      <c r="D2010" s="23">
        <v>45425.1875</v>
      </c>
      <c r="E2010" s="23">
        <v>45425.555555555555</v>
      </c>
      <c r="F2010" s="1">
        <f t="shared" ca="1" si="218"/>
        <v>0.36805555555474712</v>
      </c>
      <c r="G2010" s="3" t="s">
        <v>55</v>
      </c>
      <c r="H2010" s="41"/>
      <c r="I2010" s="40"/>
      <c r="J2010" s="5" t="s">
        <v>56</v>
      </c>
      <c r="K2010" s="3" t="s">
        <v>77</v>
      </c>
      <c r="L2010" s="9" t="s">
        <v>58</v>
      </c>
      <c r="M2010" s="3" t="s">
        <v>745</v>
      </c>
      <c r="N2010" s="3" t="s">
        <v>2592</v>
      </c>
      <c r="O2010" s="3" t="s">
        <v>7485</v>
      </c>
      <c r="P2010" s="3" t="s">
        <v>9306</v>
      </c>
      <c r="Q2010" s="4" t="s">
        <v>9307</v>
      </c>
      <c r="R2010" s="3" t="s">
        <v>346</v>
      </c>
      <c r="S2010" s="3" t="s">
        <v>158</v>
      </c>
      <c r="T2010" s="9" t="s">
        <v>513</v>
      </c>
      <c r="U2010" s="3" t="s">
        <v>9308</v>
      </c>
      <c r="V2010" s="22" t="str">
        <f t="shared" si="213"/>
        <v>RTNFO; Hora de aviso: 4:30 13/05/2024; Solución: Se recuperan 200 metros de reserva de 36 hilos y se hace un empalme de 48 Hilos ; Hora de solución: 13:20 13/05/2024; Causa: Desastre Natural</v>
      </c>
      <c r="W2010" s="4" t="s">
        <v>160</v>
      </c>
      <c r="X2010" s="3"/>
      <c r="Y2010" s="3"/>
      <c r="Z2010" s="3" t="s">
        <v>69</v>
      </c>
      <c r="AA2010" s="3" t="s">
        <v>70</v>
      </c>
      <c r="AB2010" s="3" t="s">
        <v>9309</v>
      </c>
      <c r="AC2010" s="3" t="s">
        <v>71</v>
      </c>
      <c r="AD2010" s="6">
        <v>0.16666666666666666</v>
      </c>
      <c r="AE2010" s="7"/>
      <c r="AF2010" s="7"/>
      <c r="AG2010" s="6">
        <f>Tabla4[[#This Row],[Tiempo Parada de Reloj]]+Tabla4[[#This Row],[Tiempo Autorizado por Telefonica (no Máximo)]]</f>
        <v>0.16666666666666666</v>
      </c>
      <c r="AH2010" s="7">
        <f t="shared" ca="1" si="209"/>
        <v>0.20138888888808046</v>
      </c>
      <c r="AI2010" s="8">
        <f t="shared" si="210"/>
        <v>4</v>
      </c>
      <c r="AJ2010" s="8">
        <f t="shared" ca="1" si="211"/>
        <v>4.8333333333139308</v>
      </c>
      <c r="AK2010" s="3" t="s">
        <v>120</v>
      </c>
      <c r="AL2010" s="3" t="s">
        <v>70</v>
      </c>
      <c r="AM2010" s="3" t="s">
        <v>73</v>
      </c>
      <c r="AN2010" s="3" t="s">
        <v>73</v>
      </c>
      <c r="AO2010" s="3" t="s">
        <v>98</v>
      </c>
      <c r="AP2010" s="3" t="s">
        <v>98</v>
      </c>
      <c r="AQ2010" s="23">
        <v>45427.421527777777</v>
      </c>
      <c r="AR2010" s="3"/>
      <c r="AS2010" s="23"/>
      <c r="AT2010" s="23"/>
      <c r="AU2010" s="3" t="s">
        <v>1306</v>
      </c>
      <c r="AV2010" s="3" t="s">
        <v>9310</v>
      </c>
      <c r="AW2010" s="3" t="s">
        <v>76</v>
      </c>
      <c r="AX2010" s="3">
        <v>4.5972999999999997</v>
      </c>
      <c r="AY2010" s="3">
        <v>-74.075339999999997</v>
      </c>
      <c r="AZ2010" s="8" t="str">
        <f>+CONCATENATE("Reportan apertura en el enlace ",Tabla4[[#This Row],[Enlace]]," en el ",Tabla4[[#This Row],[Distancia óptica]]," ocasionado por ",Tabla4[[#This Row],[Causa del daño]])</f>
        <v>Reportan apertura en el enlace Garzón - Florencia en el km 29,28 desde Garzon ocasionado por Desastre Natural</v>
      </c>
      <c r="BA2010" s="8" t="str">
        <f>+CONCATENATE("Para dar solución al incidente ",Tabla4[[#This Row],[Solución]])</f>
        <v xml:space="preserve">Para dar solución al incidente Se recuperan 200 metros de reserva de 36 hilos y se hace un empalme de 48 Hilos </v>
      </c>
      <c r="BB2010" s="3" t="str">
        <f>+_xlfn.CONCAT(Tabla4[[#This Row],[Causa Raiz]]," ",Tabla4[[#This Row],[Solución2]]," (",Tabla4[[#This Row],[Anillo]],"- Cabecera: ",Tabla4[[#This Row],[Cabecera]],"- Operador: ",Tabla4[[#This Row],[Operador]],")")</f>
        <v>Reportan apertura en el enlace Garzón - Florencia en el km 29,28 desde Garzon ocasionado por Desastre Natural Para dar solución al incidente Se recuperan 200 metros de reserva de 36 hilos y se hace un empalme de 48 Hilos  (Troncal- Cabecera: Garzon- Operador: Colombia Telecomunicaciones)</v>
      </c>
    </row>
    <row r="2011" spans="1:54" ht="199.5">
      <c r="A2011" s="38">
        <f t="shared" si="208"/>
        <v>2010</v>
      </c>
      <c r="B2011" s="3">
        <v>8593673</v>
      </c>
      <c r="C2011" s="3" t="s">
        <v>163</v>
      </c>
      <c r="D2011" s="23">
        <v>45425.25</v>
      </c>
      <c r="E2011" s="23">
        <v>45425.496527777781</v>
      </c>
      <c r="F2011" s="1">
        <f t="shared" ca="1" si="218"/>
        <v>0.24652777778101154</v>
      </c>
      <c r="G2011" s="3" t="s">
        <v>55</v>
      </c>
      <c r="H2011" s="41"/>
      <c r="I2011" s="40"/>
      <c r="J2011" s="5" t="s">
        <v>56</v>
      </c>
      <c r="K2011" s="3" t="s">
        <v>138</v>
      </c>
      <c r="L2011" s="9" t="s">
        <v>58</v>
      </c>
      <c r="M2011" s="3" t="s">
        <v>139</v>
      </c>
      <c r="N2011" s="3" t="s">
        <v>2020</v>
      </c>
      <c r="O2011" s="3" t="s">
        <v>2021</v>
      </c>
      <c r="P2011" s="3" t="s">
        <v>9311</v>
      </c>
      <c r="Q2011" s="4" t="s">
        <v>9312</v>
      </c>
      <c r="R2011" s="3" t="s">
        <v>479</v>
      </c>
      <c r="S2011" s="3" t="s">
        <v>145</v>
      </c>
      <c r="T2011" s="9" t="s">
        <v>66</v>
      </c>
      <c r="U2011" s="3" t="s">
        <v>9313</v>
      </c>
      <c r="V2011" s="22" t="str">
        <f t="shared" si="213"/>
        <v>RDFO; Hora de aviso: 6:00 13/05/2024; Solución: Se tiende 100 metros de fo de 36 H y se crea dos empalmes de 48 hilos con 36 fusiones C/U; Hora de solución: 11:55 13/05/2024; Causa: Vandalismo</v>
      </c>
      <c r="W2011" s="4" t="s">
        <v>199</v>
      </c>
      <c r="X2011" s="3"/>
      <c r="Y2011" s="3"/>
      <c r="Z2011" s="3" t="s">
        <v>69</v>
      </c>
      <c r="AA2011" s="3" t="s">
        <v>70</v>
      </c>
      <c r="AB2011" s="3">
        <v>8593889</v>
      </c>
      <c r="AC2011" s="3" t="s">
        <v>71</v>
      </c>
      <c r="AD2011" s="6">
        <v>3.8194444444444448E-2</v>
      </c>
      <c r="AE2011" s="7"/>
      <c r="AF2011" s="7"/>
      <c r="AG2011" s="6">
        <f>Tabla4[[#This Row],[Tiempo Parada de Reloj]]+Tabla4[[#This Row],[Tiempo Autorizado por Telefonica (no Máximo)]]</f>
        <v>3.8194444444444448E-2</v>
      </c>
      <c r="AH2011" s="7">
        <f t="shared" ca="1" si="209"/>
        <v>0.20833333333656709</v>
      </c>
      <c r="AI2011" s="8">
        <f t="shared" si="210"/>
        <v>0.91666666666666674</v>
      </c>
      <c r="AJ2011" s="8">
        <f t="shared" ca="1" si="211"/>
        <v>5.0000000000776099</v>
      </c>
      <c r="AK2011" s="3" t="s">
        <v>106</v>
      </c>
      <c r="AL2011" s="3" t="s">
        <v>70</v>
      </c>
      <c r="AM2011" s="3" t="s">
        <v>88</v>
      </c>
      <c r="AN2011" s="3" t="s">
        <v>88</v>
      </c>
      <c r="AO2011" s="3" t="s">
        <v>73</v>
      </c>
      <c r="AP2011" s="3" t="s">
        <v>73</v>
      </c>
      <c r="AQ2011" s="23">
        <v>45427.623611111114</v>
      </c>
      <c r="AR2011" s="3"/>
      <c r="AS2011" s="23"/>
      <c r="AT2011" s="23"/>
      <c r="AU2011" s="3" t="s">
        <v>1040</v>
      </c>
      <c r="AV2011" s="3" t="s">
        <v>2796</v>
      </c>
      <c r="AW2011" s="3" t="s">
        <v>4336</v>
      </c>
      <c r="AX2011" s="3">
        <v>3.6036000000000001</v>
      </c>
      <c r="AY2011" s="3">
        <v>-76.258889999999994</v>
      </c>
      <c r="AZ2011" s="8" t="str">
        <f>+CONCATENATE("Reportan apertura en el enlace ",Tabla4[[#This Row],[Enlace]]," en el ",Tabla4[[#This Row],[Distancia óptica]]," ocasionado por ",Tabla4[[#This Row],[Causa del daño]])</f>
        <v>Reportan apertura en el enlace Palmira - Cerrito en el km 11,3 desde Cerrito ocasionado por Vandalismo</v>
      </c>
      <c r="BA2011" s="8" t="str">
        <f>+CONCATENATE("Para dar solución al incidente ",Tabla4[[#This Row],[Solución]])</f>
        <v>Para dar solución al incidente Se tiende 100 metros de fo de 36 H y se crea dos empalmes de 48 hilos con 36 fusiones C/U</v>
      </c>
      <c r="BB2011" s="3" t="str">
        <f>+_xlfn.CONCAT(Tabla4[[#This Row],[Causa Raiz]]," ",Tabla4[[#This Row],[Solución2]]," (",Tabla4[[#This Row],[Anillo]],"- Cabecera: ",Tabla4[[#This Row],[Cabecera]],"- Operador: ",Tabla4[[#This Row],[Operador]],")")</f>
        <v>Reportan apertura en el enlace Palmira - Cerrito en el km 11,3 desde Cerrito ocasionado por Vandalismo Para dar solución al incidente Se tiende 100 metros de fo de 36 H y se crea dos empalmes de 48 hilos con 36 fusiones C/U (lienal- Cabecera: Palmira Centro- Operador: Colombia Telecomunicaciones)</v>
      </c>
    </row>
    <row r="2012" spans="1:54" ht="185.25">
      <c r="A2012" s="38">
        <f t="shared" si="208"/>
        <v>2011</v>
      </c>
      <c r="B2012" s="3">
        <v>8594085</v>
      </c>
      <c r="C2012" s="3" t="s">
        <v>163</v>
      </c>
      <c r="D2012" s="23">
        <v>45425.291666666664</v>
      </c>
      <c r="E2012" s="23">
        <v>45425.458333333336</v>
      </c>
      <c r="F2012" s="1">
        <f t="shared" ca="1" si="218"/>
        <v>0.16666666667151731</v>
      </c>
      <c r="G2012" s="3" t="s">
        <v>55</v>
      </c>
      <c r="H2012" s="41"/>
      <c r="I2012" s="40"/>
      <c r="J2012" s="5" t="s">
        <v>56</v>
      </c>
      <c r="K2012" s="3" t="s">
        <v>77</v>
      </c>
      <c r="L2012" s="9" t="s">
        <v>58</v>
      </c>
      <c r="M2012" s="3" t="s">
        <v>283</v>
      </c>
      <c r="N2012" s="3" t="s">
        <v>284</v>
      </c>
      <c r="O2012" s="3" t="s">
        <v>9314</v>
      </c>
      <c r="P2012" s="3" t="s">
        <v>9315</v>
      </c>
      <c r="Q2012" s="4" t="s">
        <v>9316</v>
      </c>
      <c r="R2012" s="3" t="s">
        <v>2716</v>
      </c>
      <c r="S2012" s="3" t="s">
        <v>9317</v>
      </c>
      <c r="T2012" s="9" t="s">
        <v>66</v>
      </c>
      <c r="U2012" s="3" t="s">
        <v>9318</v>
      </c>
      <c r="V2012" s="22" t="str">
        <f t="shared" si="213"/>
        <v>RDFO; Hora de aviso: 7:00 13/05/2024; Solución: Se recuperan 5 mts de rserva y se realiza un empalme de 36 hilos en caja exustente; Hora de solución: 11:00 13/05/2024; Causa: Vandalismo</v>
      </c>
      <c r="W2012" s="4" t="s">
        <v>160</v>
      </c>
      <c r="X2012" s="3"/>
      <c r="Y2012" s="3"/>
      <c r="Z2012" s="3" t="s">
        <v>69</v>
      </c>
      <c r="AA2012" s="3" t="s">
        <v>70</v>
      </c>
      <c r="AB2012" s="3" t="s">
        <v>9319</v>
      </c>
      <c r="AC2012" s="3" t="s">
        <v>71</v>
      </c>
      <c r="AD2012" s="6">
        <v>0</v>
      </c>
      <c r="AE2012" s="7"/>
      <c r="AF2012" s="7"/>
      <c r="AG2012" s="6">
        <f>Tabla4[[#This Row],[Tiempo Parada de Reloj]]+Tabla4[[#This Row],[Tiempo Autorizado por Telefonica (no Máximo)]]</f>
        <v>0</v>
      </c>
      <c r="AH2012" s="7">
        <f t="shared" ca="1" si="209"/>
        <v>0.16666666667151731</v>
      </c>
      <c r="AI2012" s="8">
        <f t="shared" si="210"/>
        <v>0</v>
      </c>
      <c r="AJ2012" s="8">
        <f t="shared" ca="1" si="211"/>
        <v>4.0000000001164153</v>
      </c>
      <c r="AK2012" s="3" t="s">
        <v>88</v>
      </c>
      <c r="AL2012" s="3" t="s">
        <v>70</v>
      </c>
      <c r="AM2012" s="3" t="s">
        <v>73</v>
      </c>
      <c r="AN2012" s="3" t="s">
        <v>73</v>
      </c>
      <c r="AO2012" s="3" t="s">
        <v>73</v>
      </c>
      <c r="AP2012" s="3" t="s">
        <v>73</v>
      </c>
      <c r="AQ2012" s="23">
        <v>45426.468055555553</v>
      </c>
      <c r="AR2012" s="3"/>
      <c r="AS2012" s="23"/>
      <c r="AT2012" s="23"/>
      <c r="AU2012" s="3" t="s">
        <v>404</v>
      </c>
      <c r="AV2012" s="3" t="s">
        <v>1098</v>
      </c>
      <c r="AW2012" s="3" t="s">
        <v>151</v>
      </c>
      <c r="AX2012" s="3">
        <v>4.54</v>
      </c>
      <c r="AY2012" s="3">
        <v>-75.667100000000005</v>
      </c>
      <c r="AZ2012" s="8" t="str">
        <f>+CONCATENATE("Reportan apertura en el enlace ",Tabla4[[#This Row],[Enlace]]," en el ",Tabla4[[#This Row],[Distancia óptica]]," ocasionado por ",Tabla4[[#This Row],[Causa del daño]])</f>
        <v>Reportan apertura en el enlace Armania Local - La Zuisa en el Km 0,350 desde Galan ocasionado por Vandalismo</v>
      </c>
      <c r="BA2012" s="8" t="str">
        <f>+CONCATENATE("Para dar solución al incidente ",Tabla4[[#This Row],[Solución]])</f>
        <v>Para dar solución al incidente Se recuperan 5 mts de rserva y se realiza un empalme de 36 hilos en caja exustente</v>
      </c>
      <c r="BB2012" s="3" t="str">
        <f>+_xlfn.CONCAT(Tabla4[[#This Row],[Causa Raiz]]," ",Tabla4[[#This Row],[Solución2]]," (",Tabla4[[#This Row],[Anillo]],"- Cabecera: ",Tabla4[[#This Row],[Cabecera]],"- Operador: ",Tabla4[[#This Row],[Operador]],")")</f>
        <v>Reportan apertura en el enlace Armania Local - La Zuisa en el Km 0,350 desde Galan ocasionado por Vandalismo Para dar solución al incidente Se recuperan 5 mts de rserva y se realiza un empalme de 36 hilos en caja exustente (Lineal - Cabecera: Armenia sur- Operador: Colombia Telecomunicaciones)</v>
      </c>
    </row>
    <row r="2013" spans="1:54" ht="156.75">
      <c r="A2013" s="38">
        <f t="shared" si="208"/>
        <v>2012</v>
      </c>
      <c r="B2013" s="3">
        <v>8594041</v>
      </c>
      <c r="C2013" s="3" t="s">
        <v>163</v>
      </c>
      <c r="D2013" s="23">
        <v>45425.277777777781</v>
      </c>
      <c r="E2013" s="23">
        <v>45425.279166666667</v>
      </c>
      <c r="F2013" s="1">
        <f t="shared" ref="F2013:F2021" ca="1" si="219">IF(ISBLANK(E2013),IF(ISBLANK(D2013),0,NOW()-D2013),E2013-D2013)</f>
        <v>1.3888888861401938E-3</v>
      </c>
      <c r="G2013" s="3" t="s">
        <v>55</v>
      </c>
      <c r="H2013" s="41"/>
      <c r="I2013" s="40"/>
      <c r="J2013" s="5" t="s">
        <v>56</v>
      </c>
      <c r="K2013" s="3" t="s">
        <v>122</v>
      </c>
      <c r="L2013" s="9" t="s">
        <v>58</v>
      </c>
      <c r="M2013" s="3" t="s">
        <v>383</v>
      </c>
      <c r="N2013" s="3" t="s">
        <v>384</v>
      </c>
      <c r="O2013" s="3" t="s">
        <v>9320</v>
      </c>
      <c r="P2013" s="3" t="s">
        <v>9321</v>
      </c>
      <c r="Q2013" s="4" t="s">
        <v>9322</v>
      </c>
      <c r="R2013" s="3" t="s">
        <v>562</v>
      </c>
      <c r="S2013" s="3" t="s">
        <v>389</v>
      </c>
      <c r="T2013" s="9" t="s">
        <v>104</v>
      </c>
      <c r="U2013" s="3" t="s">
        <v>9323</v>
      </c>
      <c r="V2013" s="22" t="str">
        <f t="shared" si="213"/>
        <v>RDFO; Hora de aviso: 6:40 13/05/2024; Solución: cambio de enfrentador en el odf  del bosque; Hora de solución: 6:42 13/05/2024; Causa: Visita Fallida</v>
      </c>
      <c r="W2013" s="4" t="s">
        <v>132</v>
      </c>
      <c r="X2013" s="3"/>
      <c r="Y2013" s="3"/>
      <c r="Z2013" s="3" t="s">
        <v>69</v>
      </c>
      <c r="AA2013" s="3" t="s">
        <v>71</v>
      </c>
      <c r="AB2013" s="3">
        <v>0</v>
      </c>
      <c r="AC2013" s="3" t="s">
        <v>71</v>
      </c>
      <c r="AD2013" s="6">
        <v>0</v>
      </c>
      <c r="AE2013" s="7"/>
      <c r="AF2013" s="7"/>
      <c r="AG2013" s="6">
        <f>Tabla4[[#This Row],[Tiempo Parada de Reloj]]+Tabla4[[#This Row],[Tiempo Autorizado por Telefonica (no Máximo)]]</f>
        <v>0</v>
      </c>
      <c r="AH2013" s="7">
        <f t="shared" ca="1" si="209"/>
        <v>1.3888888861401938E-3</v>
      </c>
      <c r="AI2013" s="8">
        <f t="shared" si="210"/>
        <v>0</v>
      </c>
      <c r="AJ2013" s="8">
        <f t="shared" ca="1" si="211"/>
        <v>3.3333333267364651E-2</v>
      </c>
      <c r="AK2013" s="3" t="s">
        <v>88</v>
      </c>
      <c r="AL2013" s="3" t="s">
        <v>71</v>
      </c>
      <c r="AM2013" s="3" t="s">
        <v>69</v>
      </c>
      <c r="AN2013" s="3" t="s">
        <v>88</v>
      </c>
      <c r="AO2013" s="3" t="s">
        <v>88</v>
      </c>
      <c r="AP2013" s="3" t="s">
        <v>88</v>
      </c>
      <c r="AQ2013" s="23">
        <v>45425.448082523151</v>
      </c>
      <c r="AR2013" s="3"/>
      <c r="AS2013" s="23"/>
      <c r="AT2013" s="23"/>
      <c r="AU2013" s="3" t="s">
        <v>392</v>
      </c>
      <c r="AV2013" s="3" t="s">
        <v>9324</v>
      </c>
      <c r="AW2013" s="3" t="s">
        <v>307</v>
      </c>
      <c r="AX2013" s="3" t="s">
        <v>69</v>
      </c>
      <c r="AY2013" s="3" t="s">
        <v>69</v>
      </c>
      <c r="AZ2013" s="8" t="str">
        <f>+CONCATENATE("Reportan apertura en el enlace ",Tabla4[[#This Row],[Enlace]]," en el ",Tabla4[[#This Row],[Distancia óptica]]," ocasionado por ",Tabla4[[#This Row],[Causa del daño]])</f>
        <v>Reportan apertura en el enlace Badel - Torices en el km 6.4 desde Badel ocasionado por Visita Fallida</v>
      </c>
      <c r="BA2013" s="8" t="str">
        <f>+CONCATENATE("Para dar solución al incidente ",Tabla4[[#This Row],[Solución]])</f>
        <v>Para dar solución al incidente cambio de enfrentador en el odf  del bosque</v>
      </c>
      <c r="BB2013" s="3" t="str">
        <f>+_xlfn.CONCAT(Tabla4[[#This Row],[Causa Raiz]]," ",Tabla4[[#This Row],[Solución2]]," (",Tabla4[[#This Row],[Anillo]],"- Cabecera: ",Tabla4[[#This Row],[Cabecera]],"- Operador: ",Tabla4[[#This Row],[Operador]],")")</f>
        <v>Reportan apertura en el enlace Badel - Torices en el km 6.4 desde Badel ocasionado por Visita Fallida Para dar solución al incidente cambio de enfrentador en el odf  del bosque (LINEAL- Cabecera: EL BOSQUE- Operador: Colombia Telecomunicaciones)</v>
      </c>
    </row>
    <row r="2014" spans="1:54" ht="171">
      <c r="A2014" s="38">
        <f t="shared" si="208"/>
        <v>2013</v>
      </c>
      <c r="B2014" s="3">
        <v>8594667</v>
      </c>
      <c r="C2014" s="3" t="s">
        <v>92</v>
      </c>
      <c r="D2014" s="23">
        <v>45425.458333333336</v>
      </c>
      <c r="E2014" s="23">
        <v>45426.75</v>
      </c>
      <c r="F2014" s="1">
        <f t="shared" ca="1" si="219"/>
        <v>1.2916666666642413</v>
      </c>
      <c r="G2014" s="3" t="s">
        <v>55</v>
      </c>
      <c r="H2014" s="41"/>
      <c r="I2014" s="40">
        <v>11916586</v>
      </c>
      <c r="J2014" s="5" t="s">
        <v>490</v>
      </c>
      <c r="K2014" s="3" t="s">
        <v>490</v>
      </c>
      <c r="L2014" s="9" t="s">
        <v>58</v>
      </c>
      <c r="M2014" s="3" t="s">
        <v>123</v>
      </c>
      <c r="N2014" s="3" t="s">
        <v>9215</v>
      </c>
      <c r="O2014" s="3" t="s">
        <v>1337</v>
      </c>
      <c r="P2014" s="3" t="s">
        <v>9325</v>
      </c>
      <c r="Q2014" s="4" t="s">
        <v>9326</v>
      </c>
      <c r="R2014" s="3" t="s">
        <v>505</v>
      </c>
      <c r="S2014" s="3" t="s">
        <v>494</v>
      </c>
      <c r="T2014" s="9" t="s">
        <v>380</v>
      </c>
      <c r="U2014" s="3" t="s">
        <v>9327</v>
      </c>
      <c r="V2014" s="22" t="str">
        <f t="shared" si="213"/>
        <v>RTNFO; Hora de aviso: 11:00 13/05/2024; Solución: Se realiza tendido de 1700 mts de fo y dos empalmes; Hora de solución: 18:00 14/05/2024; Causa: Corto Circuito</v>
      </c>
      <c r="W2014" s="4" t="s">
        <v>9328</v>
      </c>
      <c r="X2014" s="3"/>
      <c r="Y2014" s="3"/>
      <c r="Z2014" s="3" t="s">
        <v>69</v>
      </c>
      <c r="AA2014" s="3" t="s">
        <v>71</v>
      </c>
      <c r="AB2014" s="3">
        <v>0</v>
      </c>
      <c r="AC2014" s="3" t="s">
        <v>71</v>
      </c>
      <c r="AD2014" s="6">
        <v>0</v>
      </c>
      <c r="AE2014" s="7"/>
      <c r="AF2014" s="7"/>
      <c r="AG2014" s="6">
        <f>Tabla4[[#This Row],[Tiempo Parada de Reloj]]+Tabla4[[#This Row],[Tiempo Autorizado por Telefonica (no Máximo)]]</f>
        <v>0</v>
      </c>
      <c r="AH2014" s="7">
        <f t="shared" ca="1" si="209"/>
        <v>1.2916666666642413</v>
      </c>
      <c r="AI2014" s="8">
        <f t="shared" si="210"/>
        <v>0</v>
      </c>
      <c r="AJ2014" s="8">
        <f t="shared" ca="1" si="211"/>
        <v>30.999999999941792</v>
      </c>
      <c r="AK2014" s="3" t="s">
        <v>88</v>
      </c>
      <c r="AL2014" s="3" t="s">
        <v>70</v>
      </c>
      <c r="AM2014" s="3" t="s">
        <v>87</v>
      </c>
      <c r="AN2014" s="3" t="s">
        <v>87</v>
      </c>
      <c r="AO2014" s="3" t="s">
        <v>119</v>
      </c>
      <c r="AP2014" s="3" t="s">
        <v>119</v>
      </c>
      <c r="AQ2014" s="23">
        <v>45482.696527777778</v>
      </c>
      <c r="AR2014" s="3"/>
      <c r="AS2014" s="23"/>
      <c r="AT2014" s="23"/>
      <c r="AU2014" s="3" t="s">
        <v>494</v>
      </c>
      <c r="AV2014" s="3" t="s">
        <v>7767</v>
      </c>
      <c r="AW2014" s="3" t="s">
        <v>1323</v>
      </c>
      <c r="AX2014" s="3">
        <v>10.698425</v>
      </c>
      <c r="AY2014" s="3">
        <v>-74.913123999999996</v>
      </c>
      <c r="AZ2014" s="8" t="str">
        <f>+CONCATENATE("Reportan apertura en el enlace ",Tabla4[[#This Row],[Enlace]]," en el ",Tabla4[[#This Row],[Distancia óptica]]," ocasionado por ",Tabla4[[#This Row],[Causa del daño]])</f>
        <v>Reportan apertura en el enlace Barranquilla - Sabanalarga en el  7.34 km de Sabanalarga. ocasionado por Corto Circuito</v>
      </c>
      <c r="BA2014" s="8" t="str">
        <f>+CONCATENATE("Para dar solución al incidente ",Tabla4[[#This Row],[Solución]])</f>
        <v>Para dar solución al incidente Se realiza tendido de 1700 mts de fo y dos empalmes</v>
      </c>
      <c r="BB2014" s="3" t="str">
        <f>+_xlfn.CONCAT(Tabla4[[#This Row],[Causa Raiz]]," ",Tabla4[[#This Row],[Solución2]]," (",Tabla4[[#This Row],[Anillo]],"- Cabecera: ",Tabla4[[#This Row],[Cabecera]],"- Operador: ",Tabla4[[#This Row],[Operador]],")")</f>
        <v>Reportan apertura en el enlace Barranquilla - Sabanalarga en el  7.34 km de Sabanalarga. ocasionado por Corto Circuito Para dar solución al incidente Se realiza tendido de 1700 mts de fo y dos empalmes (TRONCAL- Cabecera: SABANA LARGA- Operador: UNE)</v>
      </c>
    </row>
    <row r="2015" spans="1:54" ht="156.75">
      <c r="A2015" s="38">
        <f t="shared" si="208"/>
        <v>2014</v>
      </c>
      <c r="B2015" s="3">
        <v>8595033</v>
      </c>
      <c r="C2015" s="3" t="s">
        <v>92</v>
      </c>
      <c r="D2015" s="23">
        <v>45425.59375</v>
      </c>
      <c r="E2015" s="23">
        <v>45425.65625</v>
      </c>
      <c r="F2015" s="1">
        <f t="shared" ca="1" si="219"/>
        <v>6.25E-2</v>
      </c>
      <c r="G2015" s="3" t="s">
        <v>55</v>
      </c>
      <c r="H2015" s="41"/>
      <c r="I2015" s="40"/>
      <c r="J2015" s="5" t="s">
        <v>56</v>
      </c>
      <c r="K2015" s="3" t="s">
        <v>359</v>
      </c>
      <c r="L2015" s="9" t="s">
        <v>58</v>
      </c>
      <c r="M2015" s="3" t="s">
        <v>360</v>
      </c>
      <c r="N2015" s="3" t="s">
        <v>483</v>
      </c>
      <c r="O2015" s="3" t="s">
        <v>2242</v>
      </c>
      <c r="P2015" s="3" t="s">
        <v>9329</v>
      </c>
      <c r="Q2015" s="4" t="s">
        <v>9330</v>
      </c>
      <c r="R2015" s="3" t="s">
        <v>365</v>
      </c>
      <c r="S2015" s="3" t="s">
        <v>366</v>
      </c>
      <c r="T2015" s="9" t="s">
        <v>66</v>
      </c>
      <c r="U2015" s="3" t="s">
        <v>9331</v>
      </c>
      <c r="V2015" s="22" t="str">
        <f t="shared" si="213"/>
        <v>RTNFO; Hora de aviso: 14:15 13/05/2024; Solución: Se refusionan hilos en caja de empalme; Hora de solución: 15:45 13/05/2024; Causa: Vandalismo</v>
      </c>
      <c r="W2015" s="4" t="s">
        <v>423</v>
      </c>
      <c r="X2015" s="3"/>
      <c r="Y2015" s="3"/>
      <c r="Z2015" s="3" t="s">
        <v>69</v>
      </c>
      <c r="AA2015" s="3" t="s">
        <v>71</v>
      </c>
      <c r="AB2015" s="3">
        <v>0</v>
      </c>
      <c r="AC2015" s="3" t="s">
        <v>71</v>
      </c>
      <c r="AD2015" s="6">
        <v>0</v>
      </c>
      <c r="AE2015" s="7"/>
      <c r="AF2015" s="7"/>
      <c r="AG2015" s="6">
        <f>Tabla4[[#This Row],[Tiempo Parada de Reloj]]+Tabla4[[#This Row],[Tiempo Autorizado por Telefonica (no Máximo)]]</f>
        <v>0</v>
      </c>
      <c r="AH2015" s="7">
        <f t="shared" ca="1" si="209"/>
        <v>6.25E-2</v>
      </c>
      <c r="AI2015" s="8">
        <f t="shared" si="210"/>
        <v>0</v>
      </c>
      <c r="AJ2015" s="8">
        <f t="shared" ca="1" si="211"/>
        <v>1.5</v>
      </c>
      <c r="AK2015" s="3" t="s">
        <v>98</v>
      </c>
      <c r="AL2015" s="3" t="s">
        <v>70</v>
      </c>
      <c r="AM2015" s="3" t="s">
        <v>73</v>
      </c>
      <c r="AN2015" s="3" t="s">
        <v>73</v>
      </c>
      <c r="AO2015" s="3" t="s">
        <v>98</v>
      </c>
      <c r="AP2015" s="3" t="s">
        <v>98</v>
      </c>
      <c r="AQ2015" s="23">
        <v>45426.422222222223</v>
      </c>
      <c r="AR2015" s="3"/>
      <c r="AS2015" s="23"/>
      <c r="AT2015" s="23"/>
      <c r="AU2015" s="3" t="s">
        <v>424</v>
      </c>
      <c r="AV2015" s="3" t="s">
        <v>9332</v>
      </c>
      <c r="AW2015" s="3" t="s">
        <v>2450</v>
      </c>
      <c r="AX2015" s="3">
        <v>6.9452499999999997</v>
      </c>
      <c r="AY2015" s="3">
        <v>-75.425299999999993</v>
      </c>
      <c r="AZ2015" s="8" t="str">
        <f>+CONCATENATE("Reportan apertura en el enlace ",Tabla4[[#This Row],[Enlace]]," en el ",Tabla4[[#This Row],[Distancia óptica]]," ocasionado por ",Tabla4[[#This Row],[Causa del daño]])</f>
        <v>Reportan apertura en el enlace Medellín - Yarumal en el Km 4,2 desde Yarumal ocasionado por Vandalismo</v>
      </c>
      <c r="BA2015" s="8" t="str">
        <f>+CONCATENATE("Para dar solución al incidente ",Tabla4[[#This Row],[Solución]])</f>
        <v>Para dar solución al incidente Se refusionan hilos en caja de empalme</v>
      </c>
      <c r="BB2015" s="3" t="str">
        <f>+_xlfn.CONCAT(Tabla4[[#This Row],[Causa Raiz]]," ",Tabla4[[#This Row],[Solución2]]," (",Tabla4[[#This Row],[Anillo]],"- Cabecera: ",Tabla4[[#This Row],[Cabecera]],"- Operador: ",Tabla4[[#This Row],[Operador]],")")</f>
        <v>Reportan apertura en el enlace Medellín - Yarumal en el Km 4,2 desde Yarumal ocasionado por Vandalismo Para dar solución al incidente Se refusionan hilos en caja de empalme (troncal- Cabecera: yarumal  - Operador: Colombia Telecomunicaciones)</v>
      </c>
    </row>
    <row r="2016" spans="1:54" ht="213.75">
      <c r="A2016" s="38">
        <f t="shared" si="208"/>
        <v>2015</v>
      </c>
      <c r="B2016" s="3">
        <v>8594096</v>
      </c>
      <c r="C2016" s="3" t="s">
        <v>54</v>
      </c>
      <c r="D2016" s="23">
        <v>45425.604166666664</v>
      </c>
      <c r="E2016" s="23">
        <v>45426.645833333336</v>
      </c>
      <c r="F2016" s="1">
        <f t="shared" ca="1" si="219"/>
        <v>1.0416666666715173</v>
      </c>
      <c r="G2016" s="3" t="s">
        <v>55</v>
      </c>
      <c r="H2016" s="41"/>
      <c r="I2016" s="40"/>
      <c r="J2016" s="5" t="s">
        <v>56</v>
      </c>
      <c r="K2016" s="3" t="s">
        <v>138</v>
      </c>
      <c r="L2016" s="9" t="s">
        <v>78</v>
      </c>
      <c r="M2016" s="3" t="s">
        <v>139</v>
      </c>
      <c r="N2016" s="3" t="s">
        <v>2020</v>
      </c>
      <c r="O2016" s="3" t="s">
        <v>9333</v>
      </c>
      <c r="P2016" s="3" t="s">
        <v>9334</v>
      </c>
      <c r="Q2016" s="4" t="s">
        <v>9335</v>
      </c>
      <c r="R2016" s="3" t="s">
        <v>479</v>
      </c>
      <c r="S2016" s="3" t="s">
        <v>145</v>
      </c>
      <c r="T2016" s="9" t="s">
        <v>176</v>
      </c>
      <c r="U2016" s="3" t="s">
        <v>9336</v>
      </c>
      <c r="V2016" s="22" t="str">
        <f t="shared" si="213"/>
        <v>RLFO; Hora de aviso: 14:30 13/05/2024; Solución: Para dar solucion se recupero 100 mtrs de reserva y 3 cajas de empalme de 24 hilos ; Hora de solución: 15:30 14/05/2024; Causa: Intervención de Terceros. No Identificados</v>
      </c>
      <c r="W2016" s="4" t="s">
        <v>4234</v>
      </c>
      <c r="X2016" s="3"/>
      <c r="Y2016" s="3"/>
      <c r="Z2016" s="3" t="s">
        <v>69</v>
      </c>
      <c r="AA2016" s="3" t="s">
        <v>70</v>
      </c>
      <c r="AB2016" s="3">
        <v>8594096</v>
      </c>
      <c r="AC2016" s="3" t="s">
        <v>71</v>
      </c>
      <c r="AD2016" s="6">
        <v>0.875</v>
      </c>
      <c r="AE2016" s="7"/>
      <c r="AF2016" s="7"/>
      <c r="AG2016" s="6">
        <f>Tabla4[[#This Row],[Tiempo Parada de Reloj]]+Tabla4[[#This Row],[Tiempo Autorizado por Telefonica (no Máximo)]]</f>
        <v>0.875</v>
      </c>
      <c r="AH2016" s="7">
        <f t="shared" ca="1" si="209"/>
        <v>0.16666666667151731</v>
      </c>
      <c r="AI2016" s="8">
        <f t="shared" si="210"/>
        <v>21</v>
      </c>
      <c r="AJ2016" s="8">
        <f t="shared" ca="1" si="211"/>
        <v>4.0000000001164153</v>
      </c>
      <c r="AK2016" s="3" t="s">
        <v>8652</v>
      </c>
      <c r="AL2016" s="3" t="s">
        <v>70</v>
      </c>
      <c r="AM2016" s="3" t="s">
        <v>87</v>
      </c>
      <c r="AN2016" s="3" t="s">
        <v>87</v>
      </c>
      <c r="AO2016" s="3" t="s">
        <v>73</v>
      </c>
      <c r="AP2016" s="3" t="s">
        <v>73</v>
      </c>
      <c r="AQ2016" s="23">
        <v>45427.92083333333</v>
      </c>
      <c r="AR2016" s="3"/>
      <c r="AS2016" s="23"/>
      <c r="AT2016" s="23"/>
      <c r="AU2016" s="3" t="s">
        <v>1040</v>
      </c>
      <c r="AV2016" s="3" t="s">
        <v>3312</v>
      </c>
      <c r="AW2016" s="3" t="s">
        <v>1311</v>
      </c>
      <c r="AX2016" s="3">
        <v>3.4146399999999999</v>
      </c>
      <c r="AY2016" s="3">
        <v>-76.505660000000006</v>
      </c>
      <c r="AZ2016" s="8" t="str">
        <f>+CONCATENATE("Reportan apertura en el enlace ",Tabla4[[#This Row],[Enlace]]," en el ",Tabla4[[#This Row],[Distancia óptica]]," ocasionado por ",Tabla4[[#This Row],[Causa del daño]])</f>
        <v>Reportan apertura en el enlace Mov. Retiro - Mov. Laureano en el km 0,8 desde Mov. Retiro ocasionado por Intervención de Terceros. No Identificados</v>
      </c>
      <c r="BA2016" s="8" t="str">
        <f>+CONCATENATE("Para dar solución al incidente ",Tabla4[[#This Row],[Solución]])</f>
        <v xml:space="preserve">Para dar solución al incidente Para dar solucion se recupero 100 mtrs de reserva y 3 cajas de empalme de 24 hilos </v>
      </c>
      <c r="BB2016" s="3" t="str">
        <f>+_xlfn.CONCAT(Tabla4[[#This Row],[Causa Raiz]]," ",Tabla4[[#This Row],[Solución2]]," (",Tabla4[[#This Row],[Anillo]],"- Cabecera: ",Tabla4[[#This Row],[Cabecera]],"- Operador: ",Tabla4[[#This Row],[Operador]],")")</f>
        <v>Reportan apertura en el enlace Mov. Retiro - Mov. Laureano en el km 0,8 desde Mov. Retiro ocasionado por Intervención de Terceros. No Identificados Para dar solución al incidente Para dar solucion se recupero 100 mtrs de reserva y 3 cajas de empalme de 24 hilos  (UK- Cabecera: CALI CENTRO- Operador: Colombia Telecomunicaciones)</v>
      </c>
    </row>
    <row r="2017" spans="1:54" ht="171">
      <c r="A2017" s="38">
        <f t="shared" si="208"/>
        <v>2016</v>
      </c>
      <c r="B2017" s="3">
        <v>8595203</v>
      </c>
      <c r="C2017" s="3" t="s">
        <v>92</v>
      </c>
      <c r="D2017" s="23">
        <v>45425.666666666664</v>
      </c>
      <c r="E2017" s="23">
        <v>45425.75</v>
      </c>
      <c r="F2017" s="1">
        <f t="shared" ca="1" si="219"/>
        <v>8.3333333335758653E-2</v>
      </c>
      <c r="G2017" s="3" t="s">
        <v>55</v>
      </c>
      <c r="H2017" s="41"/>
      <c r="I2017" s="40"/>
      <c r="J2017" s="5" t="s">
        <v>56</v>
      </c>
      <c r="K2017" s="3" t="s">
        <v>359</v>
      </c>
      <c r="L2017" s="9" t="s">
        <v>58</v>
      </c>
      <c r="M2017" s="3" t="s">
        <v>360</v>
      </c>
      <c r="N2017" s="3" t="s">
        <v>938</v>
      </c>
      <c r="O2017" s="3" t="s">
        <v>4554</v>
      </c>
      <c r="P2017" s="3" t="s">
        <v>9337</v>
      </c>
      <c r="Q2017" s="4" t="s">
        <v>9338</v>
      </c>
      <c r="R2017" s="3" t="s">
        <v>365</v>
      </c>
      <c r="S2017" s="3" t="s">
        <v>619</v>
      </c>
      <c r="T2017" s="9" t="s">
        <v>146</v>
      </c>
      <c r="U2017" s="3" t="s">
        <v>9339</v>
      </c>
      <c r="V2017" s="22" t="str">
        <f t="shared" si="213"/>
        <v>RTNFO; Hora de aviso: 16:00 13/05/2024; Solución:   Se realiza migracion de hilo entre nodos; Hora de solución: 18:00 13/05/2024; Causa: Falla en la Red FiOp</v>
      </c>
      <c r="W2017" s="4" t="s">
        <v>423</v>
      </c>
      <c r="X2017" s="3"/>
      <c r="Y2017" s="3"/>
      <c r="Z2017" s="3" t="s">
        <v>69</v>
      </c>
      <c r="AA2017" s="3" t="s">
        <v>71</v>
      </c>
      <c r="AB2017" s="3">
        <v>0</v>
      </c>
      <c r="AC2017" s="3" t="s">
        <v>70</v>
      </c>
      <c r="AD2017" s="6">
        <v>0</v>
      </c>
      <c r="AE2017" s="7"/>
      <c r="AF2017" s="7"/>
      <c r="AG2017" s="6">
        <f>Tabla4[[#This Row],[Tiempo Parada de Reloj]]+Tabla4[[#This Row],[Tiempo Autorizado por Telefonica (no Máximo)]]</f>
        <v>0</v>
      </c>
      <c r="AH2017" s="7">
        <f t="shared" ca="1" si="209"/>
        <v>8.3333333335758653E-2</v>
      </c>
      <c r="AI2017" s="8">
        <f t="shared" si="210"/>
        <v>0</v>
      </c>
      <c r="AJ2017" s="8">
        <f t="shared" ca="1" si="211"/>
        <v>2.0000000000582077</v>
      </c>
      <c r="AK2017" s="3" t="s">
        <v>73</v>
      </c>
      <c r="AL2017" s="3" t="s">
        <v>70</v>
      </c>
      <c r="AM2017" s="3" t="s">
        <v>8652</v>
      </c>
      <c r="AN2017" s="3" t="s">
        <v>8652</v>
      </c>
      <c r="AO2017" s="3" t="s">
        <v>98</v>
      </c>
      <c r="AP2017" s="3" t="s">
        <v>98</v>
      </c>
      <c r="AQ2017" s="23">
        <v>45428.277083333334</v>
      </c>
      <c r="AR2017" s="3"/>
      <c r="AS2017" s="23"/>
      <c r="AT2017" s="23"/>
      <c r="AU2017" s="3" t="s">
        <v>622</v>
      </c>
      <c r="AV2017" s="3" t="s">
        <v>7993</v>
      </c>
      <c r="AW2017" s="3" t="s">
        <v>1323</v>
      </c>
      <c r="AX2017" s="3">
        <v>7.0870300000000004</v>
      </c>
      <c r="AY2017" s="3">
        <v>-75.201430000000002</v>
      </c>
      <c r="AZ2017" s="8" t="str">
        <f>+CONCATENATE("Reportan apertura en el enlace ",Tabla4[[#This Row],[Enlace]]," en el ",Tabla4[[#This Row],[Distancia óptica]]," ocasionado por ",Tabla4[[#This Row],[Causa del daño]])</f>
        <v>Reportan apertura en el enlace Caucasia - Tarazá en el Km 54 desde Taraza ocasionado por Falla en la Red FiOp</v>
      </c>
      <c r="BA2017" s="8" t="str">
        <f>+CONCATENATE("Para dar solución al incidente ",Tabla4[[#This Row],[Solución]])</f>
        <v>Para dar solución al incidente   Se realiza migracion de hilo entre nodos</v>
      </c>
      <c r="BB2017" s="3" t="str">
        <f>+_xlfn.CONCAT(Tabla4[[#This Row],[Causa Raiz]]," ",Tabla4[[#This Row],[Solución2]]," (",Tabla4[[#This Row],[Anillo]],"- Cabecera: ",Tabla4[[#This Row],[Cabecera]],"- Operador: ",Tabla4[[#This Row],[Operador]],")")</f>
        <v>Reportan apertura en el enlace Caucasia - Tarazá en el Km 54 desde Taraza ocasionado por Falla en la Red FiOp Para dar solución al incidente   Se realiza migracion de hilo entre nodos (TRONCAL- Cabecera: Taraza- Operador: Colombia Telecomunicaciones)</v>
      </c>
    </row>
    <row r="2018" spans="1:54" ht="199.5">
      <c r="A2018" s="38">
        <f t="shared" si="208"/>
        <v>2017</v>
      </c>
      <c r="B2018" s="3">
        <v>8595307</v>
      </c>
      <c r="C2018" s="3" t="s">
        <v>92</v>
      </c>
      <c r="D2018" s="23">
        <v>45425.666666666664</v>
      </c>
      <c r="E2018" s="23">
        <v>45425.75</v>
      </c>
      <c r="F2018" s="1">
        <f t="shared" ca="1" si="219"/>
        <v>8.3333333335758653E-2</v>
      </c>
      <c r="G2018" s="3" t="s">
        <v>55</v>
      </c>
      <c r="H2018" s="41"/>
      <c r="I2018" s="40"/>
      <c r="J2018" s="5" t="s">
        <v>56</v>
      </c>
      <c r="K2018" s="3" t="s">
        <v>359</v>
      </c>
      <c r="L2018" s="9" t="s">
        <v>58</v>
      </c>
      <c r="M2018" s="3" t="s">
        <v>360</v>
      </c>
      <c r="N2018" s="3" t="s">
        <v>483</v>
      </c>
      <c r="O2018" s="3" t="s">
        <v>9299</v>
      </c>
      <c r="P2018" s="3" t="s">
        <v>9340</v>
      </c>
      <c r="Q2018" s="4" t="s">
        <v>9341</v>
      </c>
      <c r="R2018" s="3" t="s">
        <v>365</v>
      </c>
      <c r="S2018" s="3" t="s">
        <v>619</v>
      </c>
      <c r="T2018" s="9" t="s">
        <v>176</v>
      </c>
      <c r="U2018" s="3" t="s">
        <v>9342</v>
      </c>
      <c r="V2018" s="22" t="str">
        <f t="shared" si="213"/>
        <v>RTNFO; Hora de aviso: 16:00 13/05/2024; Solución: Se endereza estrés en la fibra ; Hora de solución: 18:00 13/05/2024; Causa: Intervención de Terceros. No Identificados</v>
      </c>
      <c r="W2018" s="4" t="s">
        <v>423</v>
      </c>
      <c r="X2018" s="3"/>
      <c r="Y2018" s="3"/>
      <c r="Z2018" s="3" t="s">
        <v>69</v>
      </c>
      <c r="AA2018" s="3" t="s">
        <v>71</v>
      </c>
      <c r="AB2018" s="3">
        <v>0</v>
      </c>
      <c r="AC2018" s="3" t="s">
        <v>71</v>
      </c>
      <c r="AD2018" s="6">
        <v>0</v>
      </c>
      <c r="AE2018" s="7"/>
      <c r="AF2018" s="7"/>
      <c r="AG2018" s="6">
        <f>Tabla4[[#This Row],[Tiempo Parada de Reloj]]+Tabla4[[#This Row],[Tiempo Autorizado por Telefonica (no Máximo)]]</f>
        <v>0</v>
      </c>
      <c r="AH2018" s="7">
        <f t="shared" ca="1" si="209"/>
        <v>8.3333333335758653E-2</v>
      </c>
      <c r="AI2018" s="8">
        <f t="shared" si="210"/>
        <v>0</v>
      </c>
      <c r="AJ2018" s="8">
        <f t="shared" ca="1" si="211"/>
        <v>2.0000000000582077</v>
      </c>
      <c r="AK2018" s="3" t="s">
        <v>73</v>
      </c>
      <c r="AL2018" s="3" t="s">
        <v>71</v>
      </c>
      <c r="AM2018" s="3" t="s">
        <v>69</v>
      </c>
      <c r="AN2018" s="3" t="s">
        <v>73</v>
      </c>
      <c r="AO2018" s="3" t="s">
        <v>72</v>
      </c>
      <c r="AP2018" s="3" t="s">
        <v>72</v>
      </c>
      <c r="AQ2018" s="23">
        <v>45425.773611111108</v>
      </c>
      <c r="AR2018" s="3"/>
      <c r="AS2018" s="23"/>
      <c r="AT2018" s="23"/>
      <c r="AU2018" s="3" t="s">
        <v>369</v>
      </c>
      <c r="AV2018" s="3" t="s">
        <v>8448</v>
      </c>
      <c r="AW2018" s="3" t="s">
        <v>76</v>
      </c>
      <c r="AX2018" s="3">
        <v>6.2221299999999999</v>
      </c>
      <c r="AY2018" s="3">
        <v>-75.577690000000004</v>
      </c>
      <c r="AZ2018" s="8" t="str">
        <f>+CONCATENATE("Reportan apertura en el enlace ",Tabla4[[#This Row],[Enlace]]," en el ",Tabla4[[#This Row],[Distancia óptica]]," ocasionado por ",Tabla4[[#This Row],[Causa del daño]])</f>
        <v>Reportan apertura en el enlace Medellín - La Pintada en el Km 4,7 desde Medellin  ocasionado por Intervención de Terceros. No Identificados</v>
      </c>
      <c r="BA2018" s="8" t="str">
        <f>+CONCATENATE("Para dar solución al incidente ",Tabla4[[#This Row],[Solución]])</f>
        <v xml:space="preserve">Para dar solución al incidente Se endereza estrés en la fibra </v>
      </c>
      <c r="BB2018" s="3" t="str">
        <f>+_xlfn.CONCAT(Tabla4[[#This Row],[Causa Raiz]]," ",Tabla4[[#This Row],[Solución2]]," (",Tabla4[[#This Row],[Anillo]],"- Cabecera: ",Tabla4[[#This Row],[Cabecera]],"- Operador: ",Tabla4[[#This Row],[Operador]],")")</f>
        <v>Reportan apertura en el enlace Medellín - La Pintada en el Km 4,7 desde Medellin  ocasionado por Intervención de Terceros. No Identificados Para dar solución al incidente Se endereza estrés en la fibra  (Troncal- Cabecera: MEDELLIN CENTRO- Operador: Colombia Telecomunicaciones)</v>
      </c>
    </row>
    <row r="2019" spans="1:54" ht="185.25">
      <c r="A2019" s="38">
        <f t="shared" si="208"/>
        <v>2018</v>
      </c>
      <c r="B2019" s="3">
        <v>8595386</v>
      </c>
      <c r="C2019" s="3" t="s">
        <v>92</v>
      </c>
      <c r="D2019" s="23">
        <v>45425.697916666664</v>
      </c>
      <c r="E2019" s="23">
        <v>45427.5625</v>
      </c>
      <c r="F2019" s="1">
        <f t="shared" ca="1" si="219"/>
        <v>1.8645833333357587</v>
      </c>
      <c r="G2019" s="3" t="s">
        <v>55</v>
      </c>
      <c r="H2019" s="41"/>
      <c r="I2019" s="40"/>
      <c r="J2019" s="5" t="s">
        <v>56</v>
      </c>
      <c r="K2019" s="3" t="s">
        <v>77</v>
      </c>
      <c r="L2019" s="9" t="s">
        <v>58</v>
      </c>
      <c r="M2019" s="3" t="s">
        <v>152</v>
      </c>
      <c r="N2019" s="3" t="s">
        <v>153</v>
      </c>
      <c r="O2019" s="3" t="s">
        <v>3123</v>
      </c>
      <c r="P2019" s="3" t="s">
        <v>9343</v>
      </c>
      <c r="Q2019" s="4" t="s">
        <v>9344</v>
      </c>
      <c r="R2019" s="3" t="s">
        <v>1178</v>
      </c>
      <c r="S2019" s="3" t="s">
        <v>158</v>
      </c>
      <c r="T2019" s="9" t="s">
        <v>276</v>
      </c>
      <c r="U2019" s="3" t="s">
        <v>9345</v>
      </c>
      <c r="V2019" s="22" t="str">
        <f t="shared" si="213"/>
        <v>RTNFO; Hora de aviso: 16:45 13/05/2024; Solución: se recupero 120 mts de reserva y se realiza un empalme de 36 hilos ; Hora de solución: 13:30 15/05/2024; Causa: Intervención de Terceros</v>
      </c>
      <c r="W2019" s="4" t="s">
        <v>349</v>
      </c>
      <c r="X2019" s="3"/>
      <c r="Y2019" s="3"/>
      <c r="Z2019" s="3" t="s">
        <v>69</v>
      </c>
      <c r="AA2019" s="3" t="s">
        <v>70</v>
      </c>
      <c r="AB2019" s="3">
        <v>8595520</v>
      </c>
      <c r="AC2019" s="3" t="s">
        <v>71</v>
      </c>
      <c r="AD2019" s="6">
        <v>1.65625</v>
      </c>
      <c r="AE2019" s="7"/>
      <c r="AF2019" s="7"/>
      <c r="AG2019" s="6">
        <f>Tabla4[[#This Row],[Tiempo Parada de Reloj]]+Tabla4[[#This Row],[Tiempo Autorizado por Telefonica (no Máximo)]]</f>
        <v>1.65625</v>
      </c>
      <c r="AH2019" s="7">
        <f t="shared" ca="1" si="209"/>
        <v>0.20833333333575865</v>
      </c>
      <c r="AI2019" s="8">
        <f t="shared" si="210"/>
        <v>39.75</v>
      </c>
      <c r="AJ2019" s="8">
        <f t="shared" ca="1" si="211"/>
        <v>5.0000000000582077</v>
      </c>
      <c r="AK2019" s="3" t="s">
        <v>8652</v>
      </c>
      <c r="AL2019" s="3" t="s">
        <v>70</v>
      </c>
      <c r="AM2019" s="3" t="s">
        <v>120</v>
      </c>
      <c r="AN2019" s="3" t="s">
        <v>119</v>
      </c>
      <c r="AO2019" s="3" t="s">
        <v>73</v>
      </c>
      <c r="AP2019" s="3" t="s">
        <v>73</v>
      </c>
      <c r="AQ2019" s="23">
        <v>45428.479166666664</v>
      </c>
      <c r="AR2019" s="3"/>
      <c r="AS2019" s="23"/>
      <c r="AT2019" s="23"/>
      <c r="AU2019" s="3" t="s">
        <v>161</v>
      </c>
      <c r="AV2019" s="3" t="s">
        <v>2407</v>
      </c>
      <c r="AW2019" s="3" t="s">
        <v>1323</v>
      </c>
      <c r="AX2019" s="3">
        <v>1.3443080000000001</v>
      </c>
      <c r="AY2019" s="3">
        <v>-77.284335999999996</v>
      </c>
      <c r="AZ2019" s="8" t="str">
        <f>+CONCATENATE("Reportan apertura en el enlace ",Tabla4[[#This Row],[Enlace]]," en el ",Tabla4[[#This Row],[Distancia óptica]]," ocasionado por ",Tabla4[[#This Row],[Causa del daño]])</f>
        <v>Reportan apertura en el enlace Pasto - El Bordo en el Km 22,2 desde pasto ocasionado por Intervención de Terceros</v>
      </c>
      <c r="BA2019" s="8" t="str">
        <f>+CONCATENATE("Para dar solución al incidente ",Tabla4[[#This Row],[Solución]])</f>
        <v xml:space="preserve">Para dar solución al incidente se recupero 120 mts de reserva y se realiza un empalme de 36 hilos </v>
      </c>
      <c r="BB2019" s="3" t="str">
        <f>+_xlfn.CONCAT(Tabla4[[#This Row],[Causa Raiz]]," ",Tabla4[[#This Row],[Solución2]]," (",Tabla4[[#This Row],[Anillo]],"- Cabecera: ",Tabla4[[#This Row],[Cabecera]],"- Operador: ",Tabla4[[#This Row],[Operador]],")")</f>
        <v>Reportan apertura en el enlace Pasto - El Bordo en el Km 22,2 desde pasto ocasionado por Intervención de Terceros Para dar solución al incidente se recupero 120 mts de reserva y se realiza un empalme de 36 hilos  (TRONCAL- Cabecera: Pasto Centro- Operador: Colombia Telecomunicaciones)</v>
      </c>
    </row>
    <row r="2020" spans="1:54" ht="199.5">
      <c r="A2020" s="38">
        <f t="shared" si="208"/>
        <v>2019</v>
      </c>
      <c r="B2020" s="3">
        <v>8595589</v>
      </c>
      <c r="C2020" s="3" t="s">
        <v>54</v>
      </c>
      <c r="D2020" s="23">
        <v>45425.770833333336</v>
      </c>
      <c r="E2020" s="23">
        <v>45426.305555555555</v>
      </c>
      <c r="F2020" s="1">
        <f t="shared" ca="1" si="219"/>
        <v>0.53472222221898846</v>
      </c>
      <c r="G2020" s="3" t="s">
        <v>55</v>
      </c>
      <c r="H2020" s="41"/>
      <c r="I2020" s="40"/>
      <c r="J2020" s="5" t="s">
        <v>56</v>
      </c>
      <c r="K2020" s="3" t="s">
        <v>340</v>
      </c>
      <c r="L2020" s="9" t="s">
        <v>78</v>
      </c>
      <c r="M2020" s="3" t="s">
        <v>341</v>
      </c>
      <c r="N2020" s="3" t="s">
        <v>7309</v>
      </c>
      <c r="O2020" s="3" t="s">
        <v>9346</v>
      </c>
      <c r="P2020" s="3" t="s">
        <v>9347</v>
      </c>
      <c r="Q2020" s="4" t="s">
        <v>9348</v>
      </c>
      <c r="R2020" s="3" t="s">
        <v>775</v>
      </c>
      <c r="S2020" s="3" t="s">
        <v>347</v>
      </c>
      <c r="T2020" s="9" t="s">
        <v>380</v>
      </c>
      <c r="U2020" s="3" t="s">
        <v>9349</v>
      </c>
      <c r="V2020" s="22" t="str">
        <f t="shared" si="213"/>
        <v>RLFO; Hora de aviso: 18:30 13/05/2024; Solución: se realiza un tendido de 100 m fo 36 hilos y se instala dos cajas de empalmes de 48 hilos. ; Hora de solución: 7:20 14/05/2024; Causa: Corto Circuito</v>
      </c>
      <c r="W2020" s="4" t="s">
        <v>349</v>
      </c>
      <c r="X2020" s="3"/>
      <c r="Y2020" s="3"/>
      <c r="Z2020" s="3" t="s">
        <v>69</v>
      </c>
      <c r="AA2020" s="3" t="s">
        <v>70</v>
      </c>
      <c r="AB2020" s="3" t="s">
        <v>9350</v>
      </c>
      <c r="AC2020" s="3" t="s">
        <v>71</v>
      </c>
      <c r="AD2020" s="6">
        <v>0.36875000000000002</v>
      </c>
      <c r="AE2020" s="7"/>
      <c r="AF2020" s="7"/>
      <c r="AG2020" s="6">
        <f>Tabla4[[#This Row],[Tiempo Parada de Reloj]]+Tabla4[[#This Row],[Tiempo Autorizado por Telefonica (no Máximo)]]</f>
        <v>0.36875000000000002</v>
      </c>
      <c r="AH2020" s="7">
        <f t="shared" ca="1" si="209"/>
        <v>0.16597222221898844</v>
      </c>
      <c r="AI2020" s="8">
        <f t="shared" si="210"/>
        <v>8.8500000000000014</v>
      </c>
      <c r="AJ2020" s="8">
        <f t="shared" ca="1" si="211"/>
        <v>3.9833333332557226</v>
      </c>
      <c r="AK2020" s="3" t="s">
        <v>8652</v>
      </c>
      <c r="AL2020" s="3" t="s">
        <v>70</v>
      </c>
      <c r="AM2020" s="3" t="s">
        <v>72</v>
      </c>
      <c r="AN2020" s="3" t="s">
        <v>72</v>
      </c>
      <c r="AO2020" s="3" t="s">
        <v>98</v>
      </c>
      <c r="AP2020" s="3" t="s">
        <v>98</v>
      </c>
      <c r="AQ2020" s="23">
        <v>45427.371527777781</v>
      </c>
      <c r="AR2020" s="3"/>
      <c r="AS2020" s="23"/>
      <c r="AT2020" s="23"/>
      <c r="AU2020" s="3" t="s">
        <v>351</v>
      </c>
      <c r="AV2020" s="3" t="s">
        <v>9351</v>
      </c>
      <c r="AW2020" s="3" t="s">
        <v>135</v>
      </c>
      <c r="AX2020" s="3">
        <v>4.1985999999999999</v>
      </c>
      <c r="AY2020" s="3">
        <v>-74.671300000000002</v>
      </c>
      <c r="AZ2020" s="8" t="str">
        <f>+CONCATENATE("Reportan apertura en el enlace ",Tabla4[[#This Row],[Enlace]]," en el ",Tabla4[[#This Row],[Distancia óptica]]," ocasionado por ",Tabla4[[#This Row],[Causa del daño]])</f>
        <v>Reportan apertura en el enlace Mov Melgar fija - Mov la Estancia en el km 5.8 desde melgar fija ocasionado por Corto Circuito</v>
      </c>
      <c r="BA2020" s="8" t="str">
        <f>+CONCATENATE("Para dar solución al incidente ",Tabla4[[#This Row],[Solución]])</f>
        <v xml:space="preserve">Para dar solución al incidente se realiza un tendido de 100 m fo 36 hilos y se instala dos cajas de empalmes de 48 hilos. </v>
      </c>
      <c r="BB2020" s="3" t="str">
        <f>+_xlfn.CONCAT(Tabla4[[#This Row],[Causa Raiz]]," ",Tabla4[[#This Row],[Solución2]]," (",Tabla4[[#This Row],[Anillo]],"- Cabecera: ",Tabla4[[#This Row],[Cabecera]],"- Operador: ",Tabla4[[#This Row],[Operador]],")")</f>
        <v>Reportan apertura en el enlace Mov Melgar fija - Mov la Estancia en el km 5.8 desde melgar fija ocasionado por Corto Circuito Para dar solución al incidente se realiza un tendido de 100 m fo 36 hilos y se instala dos cajas de empalmes de 48 hilos.  (Lineal- Cabecera: Melgar Fija- Operador: Colombia Telecomunicaciones)</v>
      </c>
    </row>
    <row r="2021" spans="1:54" ht="185.25">
      <c r="A2021" s="38">
        <f t="shared" si="208"/>
        <v>2020</v>
      </c>
      <c r="B2021" s="3">
        <v>8595497</v>
      </c>
      <c r="C2021" s="3" t="s">
        <v>54</v>
      </c>
      <c r="D2021" s="23">
        <v>45425.868055555555</v>
      </c>
      <c r="E2021" s="23">
        <v>45426.444444444445</v>
      </c>
      <c r="F2021" s="1">
        <f t="shared" ca="1" si="219"/>
        <v>0.57638888889050577</v>
      </c>
      <c r="G2021" s="3" t="s">
        <v>55</v>
      </c>
      <c r="H2021" s="41"/>
      <c r="I2021" s="40"/>
      <c r="J2021" s="5" t="s">
        <v>56</v>
      </c>
      <c r="K2021" s="3" t="s">
        <v>203</v>
      </c>
      <c r="L2021" s="9" t="s">
        <v>78</v>
      </c>
      <c r="M2021" s="3" t="s">
        <v>204</v>
      </c>
      <c r="N2021" s="3" t="s">
        <v>7405</v>
      </c>
      <c r="O2021" s="3" t="s">
        <v>9352</v>
      </c>
      <c r="P2021" s="3" t="s">
        <v>9353</v>
      </c>
      <c r="Q2021" s="4" t="s">
        <v>9354</v>
      </c>
      <c r="R2021" s="3" t="s">
        <v>1082</v>
      </c>
      <c r="S2021" s="3" t="s">
        <v>210</v>
      </c>
      <c r="T2021" s="9" t="s">
        <v>116</v>
      </c>
      <c r="U2021" s="3" t="s">
        <v>9355</v>
      </c>
      <c r="V2021" s="22" t="str">
        <f t="shared" si="213"/>
        <v>RLFO; Hora de aviso: 20:50 13/05/2024; Solución: Se recupera reserva y se monta nuevamente el ODF; Hora de solución: 10:40 14/05/2024; Causa: Hurto</v>
      </c>
      <c r="W2021" s="4" t="s">
        <v>213</v>
      </c>
      <c r="X2021" s="3"/>
      <c r="Y2021" s="3"/>
      <c r="Z2021" s="3" t="s">
        <v>69</v>
      </c>
      <c r="AA2021" s="3" t="s">
        <v>70</v>
      </c>
      <c r="AB2021" s="3">
        <v>0</v>
      </c>
      <c r="AC2021" s="3" t="s">
        <v>71</v>
      </c>
      <c r="AD2021" s="6">
        <v>0.41319444444444442</v>
      </c>
      <c r="AE2021" s="7"/>
      <c r="AF2021" s="7"/>
      <c r="AG2021" s="6">
        <f>Tabla4[[#This Row],[Tiempo Parada de Reloj]]+Tabla4[[#This Row],[Tiempo Autorizado por Telefonica (no Máximo)]]</f>
        <v>0.41319444444444442</v>
      </c>
      <c r="AH2021" s="7">
        <f t="shared" ca="1" si="209"/>
        <v>0.16319444444606135</v>
      </c>
      <c r="AI2021" s="8">
        <f t="shared" si="210"/>
        <v>9.9166666666666661</v>
      </c>
      <c r="AJ2021" s="8">
        <f t="shared" ca="1" si="211"/>
        <v>3.9166666667054724</v>
      </c>
      <c r="AK2021" s="3" t="s">
        <v>8652</v>
      </c>
      <c r="AL2021" s="3" t="s">
        <v>70</v>
      </c>
      <c r="AM2021" s="3" t="s">
        <v>120</v>
      </c>
      <c r="AN2021" s="3" t="s">
        <v>72</v>
      </c>
      <c r="AO2021" s="3" t="s">
        <v>73</v>
      </c>
      <c r="AP2021" s="3" t="s">
        <v>73</v>
      </c>
      <c r="AQ2021" s="23">
        <v>45430.864583333336</v>
      </c>
      <c r="AR2021" s="3"/>
      <c r="AS2021" s="23"/>
      <c r="AT2021" s="23"/>
      <c r="AU2021" s="3" t="s">
        <v>214</v>
      </c>
      <c r="AV2021" s="3" t="s">
        <v>9356</v>
      </c>
      <c r="AW2021" s="3" t="s">
        <v>9357</v>
      </c>
      <c r="AX2021" s="3">
        <v>7.1099490000000003</v>
      </c>
      <c r="AY2021" s="3">
        <v>-73.220538000000005</v>
      </c>
      <c r="AZ2021" s="8" t="str">
        <f>+CONCATENATE("Reportan apertura en el enlace ",Tabla4[[#This Row],[Enlace]]," en el ",Tabla4[[#This Row],[Distancia óptica]]," ocasionado por ",Tabla4[[#This Row],[Causa del daño]])</f>
        <v>Reportan apertura en el enlace Mov. Lebrija - Mov. Rincón De Girón en el km 0 desde Mov. Lebrija ocasionado por Hurto</v>
      </c>
      <c r="BA2021" s="8" t="str">
        <f>+CONCATENATE("Para dar solución al incidente ",Tabla4[[#This Row],[Solución]])</f>
        <v>Para dar solución al incidente Se recupera reserva y se monta nuevamente el ODF</v>
      </c>
      <c r="BB2021" s="3" t="str">
        <f>+_xlfn.CONCAT(Tabla4[[#This Row],[Causa Raiz]]," ",Tabla4[[#This Row],[Solución2]]," (",Tabla4[[#This Row],[Anillo]],"- Cabecera: ",Tabla4[[#This Row],[Cabecera]],"- Operador: ",Tabla4[[#This Row],[Operador]],")")</f>
        <v>Reportan apertura en el enlace Mov. Lebrija - Mov. Rincón De Girón en el km 0 desde Mov. Lebrija ocasionado por Hurto Para dar solución al incidente Se recupera reserva y se monta nuevamente el ODF (moviles Lebrija - Cabecera: Central Lebrija- Operador: Colombia Telecomunicaciones)</v>
      </c>
    </row>
    <row r="2022" spans="1:54" ht="171">
      <c r="A2022" s="38">
        <f t="shared" si="208"/>
        <v>2021</v>
      </c>
      <c r="B2022" s="3">
        <v>8596562</v>
      </c>
      <c r="C2022" s="3" t="s">
        <v>92</v>
      </c>
      <c r="D2022" s="23">
        <v>45425.875694444447</v>
      </c>
      <c r="E2022" s="23">
        <v>45425.877083333333</v>
      </c>
      <c r="F2022" s="1">
        <f t="shared" ref="F2022:F2027" ca="1" si="220">IF(ISBLANK(E2022),IF(ISBLANK(D2022),0,NOW()-D2022),E2022-D2022)</f>
        <v>1.3888888861401938E-3</v>
      </c>
      <c r="G2022" s="3" t="s">
        <v>55</v>
      </c>
      <c r="H2022" s="41"/>
      <c r="I2022" s="40" t="s">
        <v>9358</v>
      </c>
      <c r="J2022" s="5" t="s">
        <v>56</v>
      </c>
      <c r="K2022" s="3" t="s">
        <v>168</v>
      </c>
      <c r="L2022" s="9" t="s">
        <v>58</v>
      </c>
      <c r="M2022" s="3" t="s">
        <v>360</v>
      </c>
      <c r="N2022" s="3" t="s">
        <v>909</v>
      </c>
      <c r="O2022" s="3" t="s">
        <v>9359</v>
      </c>
      <c r="P2022" s="3" t="s">
        <v>9360</v>
      </c>
      <c r="Q2022" s="4" t="s">
        <v>9361</v>
      </c>
      <c r="R2022" s="3" t="s">
        <v>365</v>
      </c>
      <c r="S2022" s="3" t="s">
        <v>366</v>
      </c>
      <c r="T2022" s="9" t="s">
        <v>104</v>
      </c>
      <c r="U2022" s="3" t="s">
        <v>9362</v>
      </c>
      <c r="V2022" s="22" t="str">
        <f t="shared" si="213"/>
        <v>RTNFO; Hora de aviso: 21:01 13/05/2024; Solución: eventos sobre el tramo de Claro certificacion de uks ok; Hora de solución: 21:03 13/05/2024; Causa: Visita Fallida</v>
      </c>
      <c r="W2022" s="4" t="s">
        <v>423</v>
      </c>
      <c r="X2022" s="3"/>
      <c r="Y2022" s="3"/>
      <c r="Z2022" s="3" t="s">
        <v>69</v>
      </c>
      <c r="AA2022" s="3" t="s">
        <v>71</v>
      </c>
      <c r="AB2022" s="3">
        <v>0</v>
      </c>
      <c r="AC2022" s="3" t="s">
        <v>71</v>
      </c>
      <c r="AD2022" s="6">
        <v>0</v>
      </c>
      <c r="AE2022" s="7"/>
      <c r="AF2022" s="7"/>
      <c r="AG2022" s="6">
        <f>Tabla4[[#This Row],[Tiempo Parada de Reloj]]+Tabla4[[#This Row],[Tiempo Autorizado por Telefonica (no Máximo)]]</f>
        <v>0</v>
      </c>
      <c r="AH2022" s="7">
        <f t="shared" ca="1" si="209"/>
        <v>1.3888888861401938E-3</v>
      </c>
      <c r="AI2022" s="8">
        <f t="shared" si="210"/>
        <v>0</v>
      </c>
      <c r="AJ2022" s="8">
        <f t="shared" ca="1" si="211"/>
        <v>3.3333333267364651E-2</v>
      </c>
      <c r="AK2022" s="3" t="s">
        <v>120</v>
      </c>
      <c r="AL2022" s="3" t="s">
        <v>70</v>
      </c>
      <c r="AM2022" s="3" t="s">
        <v>119</v>
      </c>
      <c r="AN2022" s="3" t="s">
        <v>119</v>
      </c>
      <c r="AO2022" s="3" t="s">
        <v>119</v>
      </c>
      <c r="AP2022" s="3" t="s">
        <v>119</v>
      </c>
      <c r="AQ2022" s="23">
        <v>45431.5</v>
      </c>
      <c r="AR2022" s="3"/>
      <c r="AS2022" s="23"/>
      <c r="AT2022" s="23"/>
      <c r="AU2022" s="3" t="s">
        <v>168</v>
      </c>
      <c r="AV2022" s="3" t="s">
        <v>69</v>
      </c>
      <c r="AW2022" s="3" t="s">
        <v>69</v>
      </c>
      <c r="AX2022" s="3" t="s">
        <v>69</v>
      </c>
      <c r="AY2022" s="3" t="s">
        <v>69</v>
      </c>
      <c r="AZ2022" s="8" t="str">
        <f>+CONCATENATE("Reportan apertura en el enlace ",Tabla4[[#This Row],[Enlace]]," en el ",Tabla4[[#This Row],[Distancia óptica]]," ocasionado por ",Tabla4[[#This Row],[Causa del daño]])</f>
        <v>Reportan apertura en el enlace Copacana - Girardota en el Km 0,821 desde Girardota ocasionado por Visita Fallida</v>
      </c>
      <c r="BA2022" s="8" t="str">
        <f>+CONCATENATE("Para dar solución al incidente ",Tabla4[[#This Row],[Solución]])</f>
        <v>Para dar solución al incidente eventos sobre el tramo de Claro certificacion de uks ok</v>
      </c>
      <c r="BB2022" s="3" t="str">
        <f>+_xlfn.CONCAT(Tabla4[[#This Row],[Causa Raiz]]," ",Tabla4[[#This Row],[Solución2]]," (",Tabla4[[#This Row],[Anillo]],"- Cabecera: ",Tabla4[[#This Row],[Cabecera]],"- Operador: ",Tabla4[[#This Row],[Operador]],")")</f>
        <v>Reportan apertura en el enlace Copacana - Girardota en el Km 0,821 desde Girardota ocasionado por Visita Fallida Para dar solución al incidente eventos sobre el tramo de Claro certificacion de uks ok (NA- Cabecera: NA- Operador: Colombia Telecomunicaciones)</v>
      </c>
    </row>
    <row r="2023" spans="1:54" ht="185.25">
      <c r="A2023" s="38">
        <f t="shared" si="208"/>
        <v>2022</v>
      </c>
      <c r="B2023" s="3">
        <v>8597096</v>
      </c>
      <c r="C2023" s="3" t="s">
        <v>54</v>
      </c>
      <c r="D2023" s="23">
        <v>45426.375</v>
      </c>
      <c r="E2023" s="23">
        <v>45426.4375</v>
      </c>
      <c r="F2023" s="1">
        <f t="shared" ca="1" si="220"/>
        <v>6.25E-2</v>
      </c>
      <c r="G2023" s="3" t="s">
        <v>55</v>
      </c>
      <c r="H2023" s="41"/>
      <c r="I2023" s="40"/>
      <c r="J2023" s="5" t="s">
        <v>56</v>
      </c>
      <c r="K2023" s="3" t="s">
        <v>340</v>
      </c>
      <c r="L2023" s="9" t="s">
        <v>78</v>
      </c>
      <c r="M2023" s="3" t="s">
        <v>341</v>
      </c>
      <c r="N2023" s="3" t="s">
        <v>342</v>
      </c>
      <c r="O2023" s="3" t="s">
        <v>9363</v>
      </c>
      <c r="P2023" s="3" t="s">
        <v>9364</v>
      </c>
      <c r="Q2023" s="4" t="s">
        <v>9365</v>
      </c>
      <c r="R2023" s="3" t="s">
        <v>1828</v>
      </c>
      <c r="S2023" s="3" t="s">
        <v>347</v>
      </c>
      <c r="T2023" s="3" t="s">
        <v>256</v>
      </c>
      <c r="U2023" s="3" t="s">
        <v>2932</v>
      </c>
      <c r="V2023" s="22" t="str">
        <f t="shared" si="213"/>
        <v>RLFO; Hora de aviso: 9:00 14/05/2024; Solución: Se refusiona hilo abierto en empalme existente; Hora de solución: 10:30 14/05/2024; Causa: Falla de Empalme de FiOp</v>
      </c>
      <c r="W2023" s="4" t="s">
        <v>349</v>
      </c>
      <c r="X2023" s="3"/>
      <c r="Y2023" s="3"/>
      <c r="Z2023" s="3" t="s">
        <v>69</v>
      </c>
      <c r="AA2023" s="3" t="s">
        <v>71</v>
      </c>
      <c r="AB2023" s="3">
        <v>0</v>
      </c>
      <c r="AC2023" s="3" t="s">
        <v>71</v>
      </c>
      <c r="AD2023" s="6">
        <v>0</v>
      </c>
      <c r="AE2023" s="7"/>
      <c r="AF2023" s="7"/>
      <c r="AG2023" s="6">
        <f>Tabla4[[#This Row],[Tiempo Parada de Reloj]]+Tabla4[[#This Row],[Tiempo Autorizado por Telefonica (no Máximo)]]</f>
        <v>0</v>
      </c>
      <c r="AH2023" s="7">
        <f t="shared" ca="1" si="209"/>
        <v>6.25E-2</v>
      </c>
      <c r="AI2023" s="8">
        <f t="shared" si="210"/>
        <v>0</v>
      </c>
      <c r="AJ2023" s="8">
        <f t="shared" ca="1" si="211"/>
        <v>1.5</v>
      </c>
      <c r="AK2023" s="3" t="s">
        <v>8652</v>
      </c>
      <c r="AL2023" s="3" t="s">
        <v>70</v>
      </c>
      <c r="AM2023" s="3" t="s">
        <v>72</v>
      </c>
      <c r="AN2023" s="3" t="s">
        <v>72</v>
      </c>
      <c r="AO2023" s="3" t="s">
        <v>98</v>
      </c>
      <c r="AP2023" s="3" t="s">
        <v>98</v>
      </c>
      <c r="AQ2023" s="23">
        <v>45428.449305555558</v>
      </c>
      <c r="AR2023" s="3"/>
      <c r="AS2023" s="23"/>
      <c r="AT2023" s="23"/>
      <c r="AU2023" s="3" t="s">
        <v>351</v>
      </c>
      <c r="AV2023" s="3" t="s">
        <v>9366</v>
      </c>
      <c r="AW2023" s="3" t="s">
        <v>9367</v>
      </c>
      <c r="AX2023" s="3">
        <v>4.4481999999999999</v>
      </c>
      <c r="AY2023" s="3">
        <v>-75.194599999999994</v>
      </c>
      <c r="AZ2023" s="8" t="str">
        <f>+CONCATENATE("Reportan apertura en el enlace ",Tabla4[[#This Row],[Enlace]]," en el ",Tabla4[[#This Row],[Distancia óptica]]," ocasionado por ",Tabla4[[#This Row],[Causa del daño]])</f>
        <v>Reportan apertura en el enlace Mov. La Frontera - Mov. Los Mandarinos en el km 0.062 desde Mov. La Frontera ocasionado por Falla de Empalme de FiOp</v>
      </c>
      <c r="BA2023" s="8" t="str">
        <f>+CONCATENATE("Para dar solución al incidente ",Tabla4[[#This Row],[Solución]])</f>
        <v>Para dar solución al incidente Se refusiona hilo abierto en empalme existente</v>
      </c>
      <c r="BB2023" s="3" t="str">
        <f>+_xlfn.CONCAT(Tabla4[[#This Row],[Causa Raiz]]," ",Tabla4[[#This Row],[Solución2]]," (",Tabla4[[#This Row],[Anillo]],"- Cabecera: ",Tabla4[[#This Row],[Cabecera]],"- Operador: ",Tabla4[[#This Row],[Operador]],")")</f>
        <v>Reportan apertura en el enlace Mov. La Frontera - Mov. Los Mandarinos en el km 0.062 desde Mov. La Frontera ocasionado por Falla de Empalme de FiOp Para dar solución al incidente Se refusiona hilo abierto en empalme existente (UK la frontera- Cabecera: La Frontera- Operador: Colombia Telecomunicaciones)</v>
      </c>
    </row>
    <row r="2024" spans="1:54" ht="185.25">
      <c r="A2024" s="38">
        <f t="shared" si="208"/>
        <v>2023</v>
      </c>
      <c r="B2024" s="3">
        <v>8597298</v>
      </c>
      <c r="C2024" s="3" t="s">
        <v>54</v>
      </c>
      <c r="D2024" s="23">
        <v>45426.423611111109</v>
      </c>
      <c r="E2024" s="23">
        <v>45426.555555555555</v>
      </c>
      <c r="F2024" s="1">
        <f t="shared" ca="1" si="220"/>
        <v>0.13194444444525288</v>
      </c>
      <c r="G2024" s="3" t="s">
        <v>55</v>
      </c>
      <c r="H2024" s="41"/>
      <c r="I2024" s="40"/>
      <c r="J2024" s="5" t="s">
        <v>56</v>
      </c>
      <c r="K2024" s="3" t="s">
        <v>77</v>
      </c>
      <c r="L2024" s="9" t="s">
        <v>78</v>
      </c>
      <c r="M2024" s="3" t="s">
        <v>373</v>
      </c>
      <c r="N2024" s="3" t="s">
        <v>374</v>
      </c>
      <c r="O2024" s="3" t="s">
        <v>9368</v>
      </c>
      <c r="P2024" s="3" t="s">
        <v>9369</v>
      </c>
      <c r="Q2024" s="4" t="s">
        <v>9370</v>
      </c>
      <c r="R2024" s="3" t="s">
        <v>346</v>
      </c>
      <c r="S2024" s="3" t="s">
        <v>289</v>
      </c>
      <c r="T2024" s="3" t="s">
        <v>256</v>
      </c>
      <c r="U2024" s="3" t="s">
        <v>2932</v>
      </c>
      <c r="V2024" s="22" t="str">
        <f t="shared" si="213"/>
        <v>RLFO; Hora de aviso: 10:10 14/05/2024; Solución: Se refusiona hilo abierto en empalme existente; Hora de solución: 13:20 14/05/2024; Causa: Falla de Empalme de FiOp</v>
      </c>
      <c r="W2024" s="4" t="s">
        <v>160</v>
      </c>
      <c r="X2024" s="3"/>
      <c r="Y2024" s="3"/>
      <c r="Z2024" s="3" t="s">
        <v>69</v>
      </c>
      <c r="AA2024" s="3" t="s">
        <v>71</v>
      </c>
      <c r="AB2024" s="3">
        <v>0</v>
      </c>
      <c r="AC2024" s="3" t="s">
        <v>71</v>
      </c>
      <c r="AD2024" s="6">
        <v>0</v>
      </c>
      <c r="AE2024" s="7"/>
      <c r="AF2024" s="7"/>
      <c r="AG2024" s="6">
        <f>Tabla4[[#This Row],[Tiempo Parada de Reloj]]+Tabla4[[#This Row],[Tiempo Autorizado por Telefonica (no Máximo)]]</f>
        <v>0</v>
      </c>
      <c r="AH2024" s="7">
        <f t="shared" ca="1" si="209"/>
        <v>0.13194444444525288</v>
      </c>
      <c r="AI2024" s="8">
        <f t="shared" si="210"/>
        <v>0</v>
      </c>
      <c r="AJ2024" s="8">
        <f t="shared" ca="1" si="211"/>
        <v>3.1666666666860692</v>
      </c>
      <c r="AK2024" s="3" t="s">
        <v>8652</v>
      </c>
      <c r="AL2024" s="3" t="s">
        <v>71</v>
      </c>
      <c r="AM2024" s="3" t="s">
        <v>69</v>
      </c>
      <c r="AN2024" s="3" t="s">
        <v>72</v>
      </c>
      <c r="AO2024" s="3" t="s">
        <v>73</v>
      </c>
      <c r="AP2024" s="3" t="s">
        <v>87</v>
      </c>
      <c r="AQ2024" s="23">
        <v>45442.345833333333</v>
      </c>
      <c r="AR2024" s="3"/>
      <c r="AS2024" s="23"/>
      <c r="AT2024" s="23"/>
      <c r="AU2024" s="3" t="s">
        <v>1266</v>
      </c>
      <c r="AV2024" s="3" t="s">
        <v>6676</v>
      </c>
      <c r="AW2024" s="3" t="s">
        <v>307</v>
      </c>
      <c r="AX2024" s="3">
        <v>4.1492000000000004</v>
      </c>
      <c r="AY2024" s="3">
        <v>-73.632099999999994</v>
      </c>
      <c r="AZ2024" s="8" t="str">
        <f>+CONCATENATE("Reportan apertura en el enlace ",Tabla4[[#This Row],[Enlace]]," en el ",Tabla4[[#This Row],[Distancia óptica]]," ocasionado por ",Tabla4[[#This Row],[Causa del daño]])</f>
        <v>Reportan apertura en el enlace Esperanza - OLT Villa Ortiz en el km 1 desde Centro ocasionado por Falla de Empalme de FiOp</v>
      </c>
      <c r="BA2024" s="8" t="str">
        <f>+CONCATENATE("Para dar solución al incidente ",Tabla4[[#This Row],[Solución]])</f>
        <v>Para dar solución al incidente Se refusiona hilo abierto en empalme existente</v>
      </c>
      <c r="BB2024" s="3" t="str">
        <f>+_xlfn.CONCAT(Tabla4[[#This Row],[Causa Raiz]]," ",Tabla4[[#This Row],[Solución2]]," (",Tabla4[[#This Row],[Anillo]],"- Cabecera: ",Tabla4[[#This Row],[Cabecera]],"- Operador: ",Tabla4[[#This Row],[Operador]],")")</f>
        <v>Reportan apertura en el enlace Esperanza - OLT Villa Ortiz en el km 1 desde Centro ocasionado por Falla de Empalme de FiOp Para dar solución al incidente Se refusiona hilo abierto en empalme existente (LINEAL- Cabecera: central esperanza- Operador: Colombia Telecomunicaciones)</v>
      </c>
    </row>
    <row r="2025" spans="1:54" ht="185.25">
      <c r="A2025" s="38">
        <f t="shared" si="208"/>
        <v>2024</v>
      </c>
      <c r="B2025" s="3">
        <v>8597589</v>
      </c>
      <c r="C2025" s="3" t="s">
        <v>54</v>
      </c>
      <c r="D2025" s="23">
        <v>45426.493055555555</v>
      </c>
      <c r="E2025" s="23">
        <v>45426.552083333336</v>
      </c>
      <c r="F2025" s="1">
        <f t="shared" ca="1" si="220"/>
        <v>5.9027777781011537E-2</v>
      </c>
      <c r="G2025" s="3" t="s">
        <v>55</v>
      </c>
      <c r="H2025" s="41"/>
      <c r="I2025" s="40"/>
      <c r="J2025" s="5" t="s">
        <v>56</v>
      </c>
      <c r="K2025" s="3" t="s">
        <v>122</v>
      </c>
      <c r="L2025" s="9" t="s">
        <v>58</v>
      </c>
      <c r="M2025" s="3" t="s">
        <v>123</v>
      </c>
      <c r="N2025" s="3" t="s">
        <v>124</v>
      </c>
      <c r="O2025" s="3" t="s">
        <v>9371</v>
      </c>
      <c r="P2025" s="3" t="s">
        <v>9372</v>
      </c>
      <c r="Q2025" s="4" t="s">
        <v>9373</v>
      </c>
      <c r="R2025" s="3" t="s">
        <v>128</v>
      </c>
      <c r="S2025" s="3" t="s">
        <v>129</v>
      </c>
      <c r="T2025" s="3" t="s">
        <v>256</v>
      </c>
      <c r="U2025" s="3" t="s">
        <v>2932</v>
      </c>
      <c r="V2025" s="22" t="str">
        <f t="shared" si="213"/>
        <v>RLFO; Hora de aviso: 11:50 14/05/2024; Solución: Se refusiona hilo abierto en empalme existente; Hora de solución: 13:15 14/05/2024; Causa: Falla de Empalme de FiOp</v>
      </c>
      <c r="W2025" s="4" t="s">
        <v>132</v>
      </c>
      <c r="X2025" s="3"/>
      <c r="Y2025" s="3"/>
      <c r="Z2025" s="3" t="s">
        <v>69</v>
      </c>
      <c r="AA2025" s="3" t="s">
        <v>71</v>
      </c>
      <c r="AB2025" s="3">
        <v>0</v>
      </c>
      <c r="AC2025" s="3" t="s">
        <v>71</v>
      </c>
      <c r="AD2025" s="6">
        <v>0</v>
      </c>
      <c r="AE2025" s="7"/>
      <c r="AF2025" s="7"/>
      <c r="AG2025" s="6">
        <f>Tabla4[[#This Row],[Tiempo Parada de Reloj]]+Tabla4[[#This Row],[Tiempo Autorizado por Telefonica (no Máximo)]]</f>
        <v>0</v>
      </c>
      <c r="AH2025" s="7">
        <f t="shared" ca="1" si="209"/>
        <v>5.9027777781011537E-2</v>
      </c>
      <c r="AI2025" s="8">
        <f t="shared" si="210"/>
        <v>0</v>
      </c>
      <c r="AJ2025" s="8">
        <f t="shared" ca="1" si="211"/>
        <v>1.4166666667442769</v>
      </c>
      <c r="AK2025" s="3" t="s">
        <v>8652</v>
      </c>
      <c r="AL2025" s="3" t="s">
        <v>71</v>
      </c>
      <c r="AM2025" s="3" t="s">
        <v>69</v>
      </c>
      <c r="AN2025" s="3" t="s">
        <v>72</v>
      </c>
      <c r="AO2025" s="3" t="s">
        <v>73</v>
      </c>
      <c r="AP2025" s="3" t="s">
        <v>73</v>
      </c>
      <c r="AQ2025" s="23">
        <v>45427.905555555553</v>
      </c>
      <c r="AR2025" s="3"/>
      <c r="AS2025" s="23"/>
      <c r="AT2025" s="23"/>
      <c r="AU2025" s="3" t="s">
        <v>133</v>
      </c>
      <c r="AV2025" s="3" t="s">
        <v>9374</v>
      </c>
      <c r="AW2025" s="3" t="s">
        <v>307</v>
      </c>
      <c r="AX2025" s="3">
        <v>11.012</v>
      </c>
      <c r="AY2025" s="3">
        <v>-74.930800000000005</v>
      </c>
      <c r="AZ2025" s="8" t="str">
        <f>+CONCATENATE("Reportan apertura en el enlace ",Tabla4[[#This Row],[Enlace]]," en el ",Tabla4[[#This Row],[Distancia óptica]]," ocasionado por ",Tabla4[[#This Row],[Causa del daño]])</f>
        <v>Reportan apertura en el enlace Tabor - Pto Colombia en el km 6.7 desde Pto Colombia ocasionado por Falla de Empalme de FiOp</v>
      </c>
      <c r="BA2025" s="8" t="str">
        <f>+CONCATENATE("Para dar solución al incidente ",Tabla4[[#This Row],[Solución]])</f>
        <v>Para dar solución al incidente Se refusiona hilo abierto en empalme existente</v>
      </c>
      <c r="BB2025" s="3" t="str">
        <f>+_xlfn.CONCAT(Tabla4[[#This Row],[Causa Raiz]]," ",Tabla4[[#This Row],[Solución2]]," (",Tabla4[[#This Row],[Anillo]],"- Cabecera: ",Tabla4[[#This Row],[Cabecera]],"- Operador: ",Tabla4[[#This Row],[Operador]],")")</f>
        <v>Reportan apertura en el enlace Tabor - Pto Colombia en el km 6.7 desde Pto Colombia ocasionado por Falla de Empalme de FiOp Para dar solución al incidente Se refusiona hilo abierto en empalme existente (LINEAL- Cabecera: TABOR- Operador: Colombia Telecomunicaciones)</v>
      </c>
    </row>
    <row r="2026" spans="1:54" ht="171">
      <c r="A2026" s="38">
        <f t="shared" si="208"/>
        <v>2025</v>
      </c>
      <c r="B2026" s="3">
        <v>8597477</v>
      </c>
      <c r="C2026" s="3" t="s">
        <v>163</v>
      </c>
      <c r="D2026" s="23">
        <v>45426.513888888891</v>
      </c>
      <c r="E2026" s="23">
        <v>45426.777777777781</v>
      </c>
      <c r="F2026" s="1">
        <f t="shared" ca="1" si="220"/>
        <v>0.26388888889050577</v>
      </c>
      <c r="G2026" s="3" t="s">
        <v>55</v>
      </c>
      <c r="H2026" s="41"/>
      <c r="I2026" s="40"/>
      <c r="J2026" s="5" t="s">
        <v>56</v>
      </c>
      <c r="K2026" s="3" t="s">
        <v>203</v>
      </c>
      <c r="L2026" s="9" t="s">
        <v>58</v>
      </c>
      <c r="M2026" s="3" t="s">
        <v>79</v>
      </c>
      <c r="N2026" s="3" t="s">
        <v>872</v>
      </c>
      <c r="O2026" s="3" t="s">
        <v>9375</v>
      </c>
      <c r="P2026" s="3" t="s">
        <v>9376</v>
      </c>
      <c r="Q2026" s="4" t="s">
        <v>9377</v>
      </c>
      <c r="R2026" s="3" t="s">
        <v>741</v>
      </c>
      <c r="S2026" s="3" t="s">
        <v>210</v>
      </c>
      <c r="T2026" s="9" t="s">
        <v>176</v>
      </c>
      <c r="U2026" s="3" t="s">
        <v>9378</v>
      </c>
      <c r="V2026" s="22" t="str">
        <f t="shared" si="213"/>
        <v>RDFO; Hora de aviso: 12:20 14/05/2024; Solución:  se corrio reserva de 15 mtrs y un empalme de 48 hilos ; Hora de solución: 18:40 14/05/2024; Causa: Intervención de Terceros. No Identificados</v>
      </c>
      <c r="W2026" s="4" t="s">
        <v>5922</v>
      </c>
      <c r="X2026" s="3"/>
      <c r="Y2026" s="3"/>
      <c r="Z2026" s="3" t="s">
        <v>69</v>
      </c>
      <c r="AA2026" s="3" t="s">
        <v>70</v>
      </c>
      <c r="AB2026" s="3" t="s">
        <v>9379</v>
      </c>
      <c r="AC2026" s="3" t="s">
        <v>70</v>
      </c>
      <c r="AD2026" s="6">
        <v>6.9444444444444448E-2</v>
      </c>
      <c r="AE2026" s="7"/>
      <c r="AF2026" s="7"/>
      <c r="AG2026" s="6">
        <f>Tabla4[[#This Row],[Tiempo Parada de Reloj]]+Tabla4[[#This Row],[Tiempo Autorizado por Telefonica (no Máximo)]]</f>
        <v>6.9444444444444448E-2</v>
      </c>
      <c r="AH2026" s="7">
        <f t="shared" ca="1" si="209"/>
        <v>0.19444444444606132</v>
      </c>
      <c r="AI2026" s="8">
        <f t="shared" si="210"/>
        <v>1.6666666666666667</v>
      </c>
      <c r="AJ2026" s="8">
        <f t="shared" ca="1" si="211"/>
        <v>4.6666666667054715</v>
      </c>
      <c r="AK2026" s="3" t="s">
        <v>8652</v>
      </c>
      <c r="AL2026" s="3" t="s">
        <v>70</v>
      </c>
      <c r="AM2026" s="3" t="s">
        <v>87</v>
      </c>
      <c r="AN2026" s="3" t="s">
        <v>87</v>
      </c>
      <c r="AO2026" s="3" t="s">
        <v>98</v>
      </c>
      <c r="AP2026" s="3" t="s">
        <v>119</v>
      </c>
      <c r="AQ2026" s="23">
        <v>45434.857638888891</v>
      </c>
      <c r="AR2026" s="3"/>
      <c r="AS2026" s="23"/>
      <c r="AT2026" s="23"/>
      <c r="AU2026" s="3" t="s">
        <v>743</v>
      </c>
      <c r="AV2026" s="3" t="s">
        <v>3537</v>
      </c>
      <c r="AW2026" s="3" t="s">
        <v>1311</v>
      </c>
      <c r="AX2026" s="3">
        <v>4.9285100000000002</v>
      </c>
      <c r="AY2026" s="3">
        <v>-74.055319999999995</v>
      </c>
      <c r="AZ2026" s="8" t="str">
        <f>+CONCATENATE("Reportan apertura en el enlace ",Tabla4[[#This Row],[Enlace]]," en el ",Tabla4[[#This Row],[Distancia óptica]]," ocasionado por ",Tabla4[[#This Row],[Causa del daño]])</f>
        <v>Reportan apertura en el enlace Chía -Tabio en el Km 5 desde cajica ocasionado por Intervención de Terceros. No Identificados</v>
      </c>
      <c r="BA2026" s="8" t="str">
        <f>+CONCATENATE("Para dar solución al incidente ",Tabla4[[#This Row],[Solución]])</f>
        <v xml:space="preserve">Para dar solución al incidente  se corrio reserva de 15 mtrs y un empalme de 48 hilos </v>
      </c>
      <c r="BB2026" s="3" t="str">
        <f>+_xlfn.CONCAT(Tabla4[[#This Row],[Causa Raiz]]," ",Tabla4[[#This Row],[Solución2]]," (",Tabla4[[#This Row],[Anillo]],"- Cabecera: ",Tabla4[[#This Row],[Cabecera]],"- Operador: ",Tabla4[[#This Row],[Operador]],")")</f>
        <v>Reportan apertura en el enlace Chía -Tabio en el Km 5 desde cajica ocasionado por Intervención de Terceros. No Identificados Para dar solución al incidente  se corrio reserva de 15 mtrs y un empalme de 48 hilos  (UK- Cabecera: CAJICA- Operador: Colombia Telecomunicaciones)</v>
      </c>
    </row>
    <row r="2027" spans="1:54" ht="199.5">
      <c r="A2027" s="38">
        <f t="shared" si="208"/>
        <v>2026</v>
      </c>
      <c r="B2027" s="3">
        <v>8597855</v>
      </c>
      <c r="C2027" s="3" t="s">
        <v>54</v>
      </c>
      <c r="D2027" s="23">
        <v>45426.569444444445</v>
      </c>
      <c r="E2027" s="23">
        <v>45426.791666666664</v>
      </c>
      <c r="F2027" s="1">
        <f t="shared" ca="1" si="220"/>
        <v>0.22222222221898846</v>
      </c>
      <c r="G2027" s="3" t="s">
        <v>55</v>
      </c>
      <c r="H2027" s="41"/>
      <c r="I2027" s="40"/>
      <c r="J2027" s="5" t="s">
        <v>56</v>
      </c>
      <c r="K2027" s="3" t="s">
        <v>122</v>
      </c>
      <c r="L2027" s="9" t="s">
        <v>78</v>
      </c>
      <c r="M2027" s="3" t="s">
        <v>123</v>
      </c>
      <c r="N2027" s="3" t="s">
        <v>6168</v>
      </c>
      <c r="O2027" s="3" t="s">
        <v>760</v>
      </c>
      <c r="P2027" s="3" t="s">
        <v>9380</v>
      </c>
      <c r="Q2027" s="4" t="s">
        <v>9381</v>
      </c>
      <c r="R2027" s="3" t="s">
        <v>465</v>
      </c>
      <c r="S2027" s="3" t="s">
        <v>129</v>
      </c>
      <c r="T2027" s="9" t="s">
        <v>66</v>
      </c>
      <c r="U2027" s="3" t="s">
        <v>9382</v>
      </c>
      <c r="V2027" s="22" t="str">
        <f t="shared" si="213"/>
        <v>RLFO; Hora de aviso: 13:40 14/05/2024; Solución:  se realiza un tendido de 200 mtrs y dos empalmes de 24 hilos ; Hora de solución: 19:00 14/05/2024; Causa: Vandalismo</v>
      </c>
      <c r="W2027" s="4" t="s">
        <v>132</v>
      </c>
      <c r="X2027" s="3"/>
      <c r="Y2027" s="3"/>
      <c r="Z2027" s="3" t="s">
        <v>69</v>
      </c>
      <c r="AA2027" s="3" t="s">
        <v>71</v>
      </c>
      <c r="AB2027" s="3">
        <v>0</v>
      </c>
      <c r="AC2027" s="3" t="s">
        <v>71</v>
      </c>
      <c r="AD2027" s="6">
        <v>5.5555555555555552E-2</v>
      </c>
      <c r="AE2027" s="7"/>
      <c r="AF2027" s="7"/>
      <c r="AG2027" s="6">
        <f>Tabla4[[#This Row],[Tiempo Parada de Reloj]]+Tabla4[[#This Row],[Tiempo Autorizado por Telefonica (no Máximo)]]</f>
        <v>5.5555555555555552E-2</v>
      </c>
      <c r="AH2027" s="7">
        <f t="shared" ca="1" si="209"/>
        <v>0.16666666666343291</v>
      </c>
      <c r="AI2027" s="8">
        <f t="shared" si="210"/>
        <v>1.3333333333333333</v>
      </c>
      <c r="AJ2027" s="8">
        <f t="shared" ca="1" si="211"/>
        <v>3.9999999999223901</v>
      </c>
      <c r="AK2027" s="3" t="s">
        <v>8652</v>
      </c>
      <c r="AL2027" s="3" t="s">
        <v>70</v>
      </c>
      <c r="AM2027" s="3" t="s">
        <v>87</v>
      </c>
      <c r="AN2027" s="3" t="s">
        <v>87</v>
      </c>
      <c r="AO2027" s="3" t="s">
        <v>73</v>
      </c>
      <c r="AP2027" s="3" t="s">
        <v>73</v>
      </c>
      <c r="AQ2027" s="23">
        <v>45428.779861111114</v>
      </c>
      <c r="AR2027" s="3"/>
      <c r="AS2027" s="23"/>
      <c r="AT2027" s="23"/>
      <c r="AU2027" s="68" t="s">
        <v>133</v>
      </c>
      <c r="AV2027" s="3" t="s">
        <v>9383</v>
      </c>
      <c r="AW2027" s="3" t="s">
        <v>307</v>
      </c>
      <c r="AX2027" s="3">
        <v>10.679276</v>
      </c>
      <c r="AY2027" s="3">
        <v>-74.749263999999997</v>
      </c>
      <c r="AZ2027" s="8" t="str">
        <f>+CONCATENATE("Reportan apertura en el enlace ",Tabla4[[#This Row],[Enlace]]," en el ",Tabla4[[#This Row],[Distancia óptica]]," ocasionado por ",Tabla4[[#This Row],[Causa del daño]])</f>
        <v>Reportan apertura en el enlace Mov. Ponedera - Mov. Santo Tomas en el Km 12 desde santo tomas  ocasionado por Vandalismo</v>
      </c>
      <c r="BA2027" s="8" t="str">
        <f>+CONCATENATE("Para dar solución al incidente ",Tabla4[[#This Row],[Solución]])</f>
        <v xml:space="preserve">Para dar solución al incidente  se realiza un tendido de 200 mtrs y dos empalmes de 24 hilos </v>
      </c>
      <c r="BB2027" s="3" t="str">
        <f>+_xlfn.CONCAT(Tabla4[[#This Row],[Causa Raiz]]," ",Tabla4[[#This Row],[Solución2]]," (",Tabla4[[#This Row],[Anillo]],"- Cabecera: ",Tabla4[[#This Row],[Cabecera]],"- Operador: ",Tabla4[[#This Row],[Operador]],")")</f>
        <v>Reportan apertura en el enlace Mov. Ponedera - Mov. Santo Tomas en el Km 12 desde santo tomas  ocasionado por Vandalismo Para dar solución al incidente  se realiza un tendido de 200 mtrs y dos empalmes de 24 hilos  (LINEAL- Cabecera: SANTO THOMAS- Operador: Colombia Telecomunicaciones)</v>
      </c>
    </row>
    <row r="2028" spans="1:54" ht="142.5">
      <c r="A2028" s="38">
        <f t="shared" si="208"/>
        <v>2027</v>
      </c>
      <c r="B2028" s="3">
        <v>8598217</v>
      </c>
      <c r="C2028" s="3" t="s">
        <v>163</v>
      </c>
      <c r="D2028" s="23">
        <v>45426.625</v>
      </c>
      <c r="E2028" s="23">
        <v>45428.614583333336</v>
      </c>
      <c r="F2028" s="1">
        <f t="shared" ref="F2028:F2037" ca="1" si="221">IF(ISBLANK(E2028),IF(ISBLANK(D2028),0,NOW()-D2028),E2028-D2028)</f>
        <v>1.9895833333357587</v>
      </c>
      <c r="G2028" s="3" t="s">
        <v>164</v>
      </c>
      <c r="H2028" s="41" t="s">
        <v>165</v>
      </c>
      <c r="I2028" s="40" t="s">
        <v>9384</v>
      </c>
      <c r="J2028" s="5" t="s">
        <v>167</v>
      </c>
      <c r="K2028" s="3" t="s">
        <v>168</v>
      </c>
      <c r="L2028" s="9" t="s">
        <v>58</v>
      </c>
      <c r="M2028" s="3" t="s">
        <v>169</v>
      </c>
      <c r="N2028" s="3" t="s">
        <v>9385</v>
      </c>
      <c r="O2028" s="3" t="s">
        <v>171</v>
      </c>
      <c r="P2028" s="3"/>
      <c r="Q2028" s="4" t="s">
        <v>9386</v>
      </c>
      <c r="R2028" s="3" t="s">
        <v>174</v>
      </c>
      <c r="S2028" s="3" t="s">
        <v>175</v>
      </c>
      <c r="T2028" s="3" t="s">
        <v>256</v>
      </c>
      <c r="U2028" s="3" t="s">
        <v>9387</v>
      </c>
      <c r="V2028" s="22" t="str">
        <f t="shared" si="213"/>
        <v>RDFO; Hora de aviso: 15:00 14/05/2024; Solución: se refusionan hilos en caja de empalme; Hora de solución: 14:45 16/05/2024; Causa: Falla de Empalme de FiOp</v>
      </c>
      <c r="W2028" s="4" t="s">
        <v>178</v>
      </c>
      <c r="X2028" s="3"/>
      <c r="Y2028" s="3"/>
      <c r="Z2028" s="3" t="s">
        <v>69</v>
      </c>
      <c r="AA2028" s="3" t="s">
        <v>71</v>
      </c>
      <c r="AB2028" s="3">
        <v>0</v>
      </c>
      <c r="AC2028" s="3" t="s">
        <v>71</v>
      </c>
      <c r="AD2028" s="6">
        <v>0</v>
      </c>
      <c r="AE2028" s="7"/>
      <c r="AF2028" s="7"/>
      <c r="AG2028" s="6">
        <f>Tabla4[[#This Row],[Tiempo Parada de Reloj]]+Tabla4[[#This Row],[Tiempo Autorizado por Telefonica (no Máximo)]]</f>
        <v>0</v>
      </c>
      <c r="AH2028" s="7">
        <f t="shared" ca="1" si="209"/>
        <v>1.9895833333357587</v>
      </c>
      <c r="AI2028" s="8">
        <f t="shared" si="210"/>
        <v>0</v>
      </c>
      <c r="AJ2028" s="8">
        <f t="shared" ca="1" si="211"/>
        <v>47.750000000058208</v>
      </c>
      <c r="AK2028" s="3" t="s">
        <v>119</v>
      </c>
      <c r="AL2028" s="3" t="s">
        <v>70</v>
      </c>
      <c r="AM2028" s="3" t="s">
        <v>88</v>
      </c>
      <c r="AN2028" s="3" t="s">
        <v>119</v>
      </c>
      <c r="AQ2028" s="23">
        <f ca="1">NOW()</f>
        <v>45503.69683483796</v>
      </c>
      <c r="AR2028" s="3"/>
      <c r="AS2028" s="23"/>
      <c r="AT2028" s="23"/>
      <c r="AU2028" s="3" t="s">
        <v>168</v>
      </c>
      <c r="AV2028" s="3" t="s">
        <v>69</v>
      </c>
      <c r="AW2028" s="3" t="s">
        <v>69</v>
      </c>
      <c r="AX2028" s="3" t="s">
        <v>69</v>
      </c>
      <c r="AY2028" s="3" t="s">
        <v>69</v>
      </c>
      <c r="AZ2028" s="8" t="str">
        <f>+CONCATENATE("Reportan apertura en el enlace ",Tabla4[[#This Row],[Enlace]]," en el ",Tabla4[[#This Row],[Distancia óptica]]," ocasionado por ",Tabla4[[#This Row],[Causa del daño]])</f>
        <v>Reportan apertura en el enlace Zulia - Sardinata  en el  ocasionado por Falla de Empalme de FiOp</v>
      </c>
      <c r="BA2028" s="8" t="str">
        <f>+CONCATENATE("Para dar solución al incidente ",Tabla4[[#This Row],[Solución]])</f>
        <v>Para dar solución al incidente se refusionan hilos en caja de empalme</v>
      </c>
      <c r="BB2028" s="3" t="str">
        <f>+_xlfn.CONCAT(Tabla4[[#This Row],[Causa Raiz]]," ",Tabla4[[#This Row],[Solución2]]," (",Tabla4[[#This Row],[Anillo]],"- Cabecera: ",Tabla4[[#This Row],[Cabecera]],"- Operador: ",Tabla4[[#This Row],[Operador]],")")</f>
        <v>Reportan apertura en el enlace Zulia - Sardinata  en el  ocasionado por Falla de Empalme de FiOp Para dar solución al incidente se refusionan hilos en caja de empalme (NA- Cabecera: NA- Operador: Telmex - Claro)</v>
      </c>
    </row>
    <row r="2029" spans="1:54" ht="185.25">
      <c r="A2029" s="38">
        <f t="shared" si="208"/>
        <v>2028</v>
      </c>
      <c r="B2029" s="3">
        <v>8597981</v>
      </c>
      <c r="C2029" s="3" t="s">
        <v>54</v>
      </c>
      <c r="D2029" s="23">
        <v>45426.6875</v>
      </c>
      <c r="E2029" s="23">
        <v>45426.75</v>
      </c>
      <c r="F2029" s="1">
        <f t="shared" ca="1" si="221"/>
        <v>6.25E-2</v>
      </c>
      <c r="G2029" s="3" t="s">
        <v>55</v>
      </c>
      <c r="H2029" s="41"/>
      <c r="I2029" s="40"/>
      <c r="J2029" s="5" t="s">
        <v>56</v>
      </c>
      <c r="K2029" s="3" t="s">
        <v>57</v>
      </c>
      <c r="L2029" s="9" t="s">
        <v>58</v>
      </c>
      <c r="M2029" s="3" t="s">
        <v>59</v>
      </c>
      <c r="N2029" s="3" t="s">
        <v>60</v>
      </c>
      <c r="O2029" s="3" t="s">
        <v>9388</v>
      </c>
      <c r="P2029" s="3" t="s">
        <v>9389</v>
      </c>
      <c r="Q2029" s="4" t="s">
        <v>9390</v>
      </c>
      <c r="R2029" s="3" t="s">
        <v>947</v>
      </c>
      <c r="S2029" s="3" t="s">
        <v>65</v>
      </c>
      <c r="T2029" s="3" t="s">
        <v>256</v>
      </c>
      <c r="U2029" s="3" t="s">
        <v>9391</v>
      </c>
      <c r="V2029" s="22" t="str">
        <f t="shared" si="213"/>
        <v>RLFO; Hora de aviso: 16:30 14/05/2024; Solución: Para dar solucion se rehace empalme de enrutamiento de 8 hilos ; Hora de solución: 18:00 14/05/2024; Causa: Falla de Empalme de FiOp</v>
      </c>
      <c r="W2029" s="4" t="s">
        <v>68</v>
      </c>
      <c r="X2029" s="3"/>
      <c r="Y2029" s="3"/>
      <c r="Z2029" s="3" t="s">
        <v>69</v>
      </c>
      <c r="AA2029" s="3" t="s">
        <v>70</v>
      </c>
      <c r="AB2029" s="3">
        <v>0</v>
      </c>
      <c r="AC2029" s="3" t="s">
        <v>71</v>
      </c>
      <c r="AD2029" s="6">
        <v>0</v>
      </c>
      <c r="AE2029" s="7"/>
      <c r="AF2029" s="7"/>
      <c r="AG2029" s="6">
        <f>Tabla4[[#This Row],[Tiempo Parada de Reloj]]+Tabla4[[#This Row],[Tiempo Autorizado por Telefonica (no Máximo)]]</f>
        <v>0</v>
      </c>
      <c r="AH2029" s="7">
        <f t="shared" ca="1" si="209"/>
        <v>6.25E-2</v>
      </c>
      <c r="AI2029" s="8">
        <f t="shared" si="210"/>
        <v>0</v>
      </c>
      <c r="AJ2029" s="8">
        <f t="shared" ca="1" si="211"/>
        <v>1.5</v>
      </c>
      <c r="AK2029" s="3" t="s">
        <v>87</v>
      </c>
      <c r="AL2029" s="3" t="s">
        <v>71</v>
      </c>
      <c r="AM2029" s="3" t="s">
        <v>87</v>
      </c>
      <c r="AN2029" s="3" t="s">
        <v>87</v>
      </c>
      <c r="AO2029" s="3" t="s">
        <v>73</v>
      </c>
      <c r="AP2029" s="3" t="s">
        <v>73</v>
      </c>
      <c r="AQ2029" s="23">
        <v>45426.914583333331</v>
      </c>
      <c r="AR2029" s="3"/>
      <c r="AS2029" s="23"/>
      <c r="AT2029" s="23"/>
      <c r="AU2029" s="3" t="s">
        <v>100</v>
      </c>
      <c r="AV2029" s="3" t="s">
        <v>2352</v>
      </c>
      <c r="AW2029" s="3" t="s">
        <v>1311</v>
      </c>
      <c r="AX2029" s="3">
        <v>4.6712999999999996</v>
      </c>
      <c r="AY2029" s="3">
        <v>-74.155799999999999</v>
      </c>
      <c r="AZ2029" s="8" t="str">
        <f>+CONCATENATE("Reportan apertura en el enlace ",Tabla4[[#This Row],[Enlace]]," en el ",Tabla4[[#This Row],[Distancia óptica]]," ocasionado por ",Tabla4[[#This Row],[Causa del daño]])</f>
        <v>Reportan apertura en el enlace Salitre - Pueblo nuevo en el Km 0,9 desde pueblo nuevo  ocasionado por Falla de Empalme de FiOp</v>
      </c>
      <c r="BA2029" s="8" t="str">
        <f>+CONCATENATE("Para dar solución al incidente ",Tabla4[[#This Row],[Solución]])</f>
        <v xml:space="preserve">Para dar solución al incidente Para dar solucion se rehace empalme de enrutamiento de 8 hilos </v>
      </c>
      <c r="BB2029" s="3" t="str">
        <f>+_xlfn.CONCAT(Tabla4[[#This Row],[Causa Raiz]]," ",Tabla4[[#This Row],[Solución2]]," (",Tabla4[[#This Row],[Anillo]],"- Cabecera: ",Tabla4[[#This Row],[Cabecera]],"- Operador: ",Tabla4[[#This Row],[Operador]],")")</f>
        <v>Reportan apertura en el enlace Salitre - Pueblo nuevo en el Km 0,9 desde pueblo nuevo  ocasionado por Falla de Empalme de FiOp Para dar solución al incidente Para dar solucion se rehace empalme de enrutamiento de 8 hilos  (UK- Cabecera: SALITRE- Operador: Colombia Telecomunicaciones)</v>
      </c>
    </row>
    <row r="2030" spans="1:54" ht="142.5">
      <c r="A2030" s="38">
        <f t="shared" si="208"/>
        <v>2029</v>
      </c>
      <c r="B2030" s="3">
        <v>8598429</v>
      </c>
      <c r="C2030" s="3" t="s">
        <v>54</v>
      </c>
      <c r="D2030" s="23">
        <v>45426.6875</v>
      </c>
      <c r="E2030" s="23">
        <v>45426.688888888886</v>
      </c>
      <c r="F2030" s="1">
        <f t="shared" ca="1" si="221"/>
        <v>1.3888888861401938E-3</v>
      </c>
      <c r="G2030" s="3" t="s">
        <v>55</v>
      </c>
      <c r="H2030" s="41"/>
      <c r="I2030" s="40"/>
      <c r="J2030" s="5" t="s">
        <v>56</v>
      </c>
      <c r="K2030" s="3" t="s">
        <v>57</v>
      </c>
      <c r="L2030" s="9" t="s">
        <v>78</v>
      </c>
      <c r="M2030" s="3" t="s">
        <v>59</v>
      </c>
      <c r="N2030" s="3" t="s">
        <v>60</v>
      </c>
      <c r="O2030" s="3" t="s">
        <v>9392</v>
      </c>
      <c r="P2030" s="3" t="s">
        <v>325</v>
      </c>
      <c r="Q2030" s="4" t="s">
        <v>9393</v>
      </c>
      <c r="R2030" s="3" t="s">
        <v>775</v>
      </c>
      <c r="S2030" s="3" t="s">
        <v>65</v>
      </c>
      <c r="T2030" s="9" t="s">
        <v>104</v>
      </c>
      <c r="U2030" s="3" t="s">
        <v>9394</v>
      </c>
      <c r="V2030" s="22" t="str">
        <f t="shared" si="213"/>
        <v>RLFO; Hora de aviso: 16:30 14/05/2024; Solución: Se realizo limpieza en el nodo de Asturias; Hora de solución: 16:32 14/05/2024; Causa: Visita Fallida</v>
      </c>
      <c r="W2030" s="4" t="s">
        <v>68</v>
      </c>
      <c r="X2030" s="3"/>
      <c r="Y2030" s="3"/>
      <c r="Z2030" s="3" t="s">
        <v>69</v>
      </c>
      <c r="AA2030" s="3" t="s">
        <v>71</v>
      </c>
      <c r="AB2030" s="3">
        <v>0</v>
      </c>
      <c r="AC2030" s="3" t="s">
        <v>71</v>
      </c>
      <c r="AD2030" s="6">
        <v>0</v>
      </c>
      <c r="AE2030" s="7"/>
      <c r="AF2030" s="7"/>
      <c r="AG2030" s="6">
        <f>Tabla4[[#This Row],[Tiempo Parada de Reloj]]+Tabla4[[#This Row],[Tiempo Autorizado por Telefonica (no Máximo)]]</f>
        <v>0</v>
      </c>
      <c r="AH2030" s="7">
        <f t="shared" ca="1" si="209"/>
        <v>1.3888888861401938E-3</v>
      </c>
      <c r="AI2030" s="8">
        <f t="shared" si="210"/>
        <v>0</v>
      </c>
      <c r="AJ2030" s="8">
        <f t="shared" ca="1" si="211"/>
        <v>3.3333333267364651E-2</v>
      </c>
      <c r="AK2030" s="3" t="s">
        <v>119</v>
      </c>
      <c r="AL2030" s="3" t="s">
        <v>70</v>
      </c>
      <c r="AM2030" s="3" t="s">
        <v>98</v>
      </c>
      <c r="AN2030" s="3" t="s">
        <v>87</v>
      </c>
      <c r="AO2030" s="3" t="s">
        <v>87</v>
      </c>
      <c r="AP2030" s="3" t="s">
        <v>87</v>
      </c>
      <c r="AQ2030" s="23">
        <v>45396.688888888886</v>
      </c>
      <c r="AR2030" s="3"/>
      <c r="AS2030" s="23"/>
      <c r="AT2030" s="23"/>
      <c r="AU2030" s="3" t="s">
        <v>264</v>
      </c>
      <c r="AV2030" s="3" t="s">
        <v>69</v>
      </c>
      <c r="AW2030" s="3" t="s">
        <v>69</v>
      </c>
      <c r="AX2030" s="3" t="s">
        <v>69</v>
      </c>
      <c r="AY2030" s="3" t="s">
        <v>69</v>
      </c>
      <c r="AZ2030" s="8" t="str">
        <f>+CONCATENATE("Reportan apertura en el enlace ",Tabla4[[#This Row],[Enlace]]," en el ",Tabla4[[#This Row],[Distancia óptica]]," ocasionado por ",Tabla4[[#This Row],[Causa del daño]])</f>
        <v>Reportan apertura en el enlace Mov. Kennedy sur - Mov. Asturias en el Km 0 ocasionado por Visita Fallida</v>
      </c>
      <c r="BA2030" s="8" t="str">
        <f>+CONCATENATE("Para dar solución al incidente ",Tabla4[[#This Row],[Solución]])</f>
        <v>Para dar solución al incidente Se realizo limpieza en el nodo de Asturias</v>
      </c>
      <c r="BB2030" s="3" t="str">
        <f>+_xlfn.CONCAT(Tabla4[[#This Row],[Causa Raiz]]," ",Tabla4[[#This Row],[Solución2]]," (",Tabla4[[#This Row],[Anillo]],"- Cabecera: ",Tabla4[[#This Row],[Cabecera]],"- Operador: ",Tabla4[[#This Row],[Operador]],")")</f>
        <v>Reportan apertura en el enlace Mov. Kennedy sur - Mov. Asturias en el Km 0 ocasionado por Visita Fallida Para dar solución al incidente Se realizo limpieza en el nodo de Asturias (NA- Cabecera: NA- Operador: Colombia Telecomunicaciones)</v>
      </c>
    </row>
    <row r="2031" spans="1:54" ht="228">
      <c r="A2031" s="38">
        <f t="shared" si="208"/>
        <v>2030</v>
      </c>
      <c r="B2031" s="3">
        <v>8597663</v>
      </c>
      <c r="C2031" s="3" t="s">
        <v>54</v>
      </c>
      <c r="D2031" s="23">
        <v>45426.75</v>
      </c>
      <c r="E2031" s="23">
        <v>45427.541666666664</v>
      </c>
      <c r="F2031" s="1">
        <f t="shared" ca="1" si="221"/>
        <v>0.79166666666424135</v>
      </c>
      <c r="G2031" s="3" t="s">
        <v>55</v>
      </c>
      <c r="H2031" s="41"/>
      <c r="I2031" s="40"/>
      <c r="J2031" s="5" t="s">
        <v>56</v>
      </c>
      <c r="K2031" s="3" t="s">
        <v>138</v>
      </c>
      <c r="L2031" s="9" t="s">
        <v>78</v>
      </c>
      <c r="M2031" s="3" t="s">
        <v>139</v>
      </c>
      <c r="N2031" s="3" t="s">
        <v>140</v>
      </c>
      <c r="O2031" s="3" t="s">
        <v>9395</v>
      </c>
      <c r="P2031" s="3" t="s">
        <v>9396</v>
      </c>
      <c r="Q2031" s="4" t="s">
        <v>9397</v>
      </c>
      <c r="R2031" s="3" t="s">
        <v>1178</v>
      </c>
      <c r="S2031" s="3" t="s">
        <v>145</v>
      </c>
      <c r="T2031" s="9" t="s">
        <v>176</v>
      </c>
      <c r="U2031" s="3" t="s">
        <v>9398</v>
      </c>
      <c r="V2031" s="22" t="str">
        <f t="shared" si="213"/>
        <v>RLFO; Hora de aviso: 18:00 14/05/2024; Solución: tendido de  200 metros de cable de 24 hilos y 2 empalmes ; Hora de solución: 13:00 15/05/2024; Causa: Intervención de Terceros. No Identificados</v>
      </c>
      <c r="W2031" s="4" t="s">
        <v>199</v>
      </c>
      <c r="X2031" s="3"/>
      <c r="Y2031" s="3"/>
      <c r="Z2031" s="3" t="s">
        <v>69</v>
      </c>
      <c r="AA2031" s="3" t="s">
        <v>70</v>
      </c>
      <c r="AB2031" s="3">
        <v>0</v>
      </c>
      <c r="AC2031" s="3" t="s">
        <v>71</v>
      </c>
      <c r="AD2031" s="6">
        <v>0.625</v>
      </c>
      <c r="AE2031" s="7"/>
      <c r="AF2031" s="7"/>
      <c r="AG2031" s="6">
        <f>Tabla4[[#This Row],[Tiempo Parada de Reloj]]+Tabla4[[#This Row],[Tiempo Autorizado por Telefonica (no Máximo)]]</f>
        <v>0.625</v>
      </c>
      <c r="AH2031" s="7">
        <f t="shared" ca="1" si="209"/>
        <v>0.16666666666424135</v>
      </c>
      <c r="AI2031" s="8">
        <f t="shared" si="210"/>
        <v>15</v>
      </c>
      <c r="AJ2031" s="8">
        <f t="shared" ca="1" si="211"/>
        <v>3.9999999999417923</v>
      </c>
      <c r="AK2031" s="3" t="s">
        <v>87</v>
      </c>
      <c r="AL2031" s="3" t="s">
        <v>70</v>
      </c>
      <c r="AM2031" s="3" t="s">
        <v>98</v>
      </c>
      <c r="AN2031" s="3" t="s">
        <v>8652</v>
      </c>
      <c r="AO2031" s="3" t="s">
        <v>98</v>
      </c>
      <c r="AP2031" s="3" t="s">
        <v>98</v>
      </c>
      <c r="AQ2031" s="23">
        <v>45431.521527777775</v>
      </c>
      <c r="AR2031" s="3"/>
      <c r="AS2031" s="23"/>
      <c r="AT2031" s="23"/>
      <c r="AU2031" s="3" t="s">
        <v>1040</v>
      </c>
      <c r="AV2031" s="3" t="s">
        <v>9399</v>
      </c>
      <c r="AW2031" s="3" t="s">
        <v>9400</v>
      </c>
      <c r="AX2031" s="3">
        <v>3.2642000000000002</v>
      </c>
      <c r="AY2031" s="3">
        <v>-76.575999999999993</v>
      </c>
      <c r="AZ2031" s="8" t="str">
        <f>+CONCATENATE("Reportan apertura en el enlace ",Tabla4[[#This Row],[Enlace]]," en el ",Tabla4[[#This Row],[Distancia óptica]]," ocasionado por ",Tabla4[[#This Row],[Causa del daño]])</f>
        <v>Reportan apertura en el enlace Mov.Verde Horizonte - Mov.Las mercedes Jamundi en el km 1,13 desde Verde ocasionado por Intervención de Terceros. No Identificados</v>
      </c>
      <c r="BA2031" s="8" t="str">
        <f>+CONCATENATE("Para dar solución al incidente ",Tabla4[[#This Row],[Solución]])</f>
        <v xml:space="preserve">Para dar solución al incidente tendido de  200 metros de cable de 24 hilos y 2 empalmes </v>
      </c>
      <c r="BB2031" s="3" t="str">
        <f>+_xlfn.CONCAT(Tabla4[[#This Row],[Causa Raiz]]," ",Tabla4[[#This Row],[Solución2]]," (",Tabla4[[#This Row],[Anillo]],"- Cabecera: ",Tabla4[[#This Row],[Cabecera]],"- Operador: ",Tabla4[[#This Row],[Operador]],")")</f>
        <v>Reportan apertura en el enlace Mov.Verde Horizonte - Mov.Las mercedes Jamundi en el km 1,13 desde Verde ocasionado por Intervención de Terceros. No Identificados Para dar solución al incidente tendido de  200 metros de cable de 24 hilos y 2 empalmes  (UK Verde Horizonte- Cabecera: Jamundí centro - Operador: Colombia Telecomunicaciones)</v>
      </c>
    </row>
    <row r="2032" spans="1:54" ht="171">
      <c r="A2032" s="38">
        <f t="shared" si="208"/>
        <v>2031</v>
      </c>
      <c r="B2032" s="3">
        <v>8597998</v>
      </c>
      <c r="C2032" s="3" t="s">
        <v>136</v>
      </c>
      <c r="D2032" s="23">
        <v>45426.75</v>
      </c>
      <c r="E2032" s="23">
        <v>45427.430555555555</v>
      </c>
      <c r="F2032" s="1">
        <f t="shared" ca="1" si="221"/>
        <v>0.68055555555474712</v>
      </c>
      <c r="G2032" s="3" t="s">
        <v>55</v>
      </c>
      <c r="H2032" s="41"/>
      <c r="I2032" s="40"/>
      <c r="J2032" s="5" t="s">
        <v>137</v>
      </c>
      <c r="K2032" s="3" t="s">
        <v>57</v>
      </c>
      <c r="L2032" s="9" t="s">
        <v>78</v>
      </c>
      <c r="M2032" s="3" t="s">
        <v>59</v>
      </c>
      <c r="N2032" s="3" t="s">
        <v>60</v>
      </c>
      <c r="O2032" s="3" t="s">
        <v>9401</v>
      </c>
      <c r="P2032" s="3" t="s">
        <v>9402</v>
      </c>
      <c r="Q2032" s="4" t="s">
        <v>9403</v>
      </c>
      <c r="R2032" s="3" t="s">
        <v>775</v>
      </c>
      <c r="S2032" s="3" t="s">
        <v>65</v>
      </c>
      <c r="T2032" s="3" t="s">
        <v>256</v>
      </c>
      <c r="U2032" s="3" t="s">
        <v>3999</v>
      </c>
      <c r="V2032" s="22" t="str">
        <f t="shared" si="213"/>
        <v>RBHFO; Hora de aviso: 18:00 14/05/2024; Solución: Se instala una caja de empalme de 96 hilos; Hora de solución: 10:20 15/05/2024; Causa: Falla de Empalme de FiOp</v>
      </c>
      <c r="W2032" s="4" t="s">
        <v>68</v>
      </c>
      <c r="X2032" s="3"/>
      <c r="Y2032" s="3"/>
      <c r="Z2032" s="3" t="s">
        <v>69</v>
      </c>
      <c r="AA2032" s="3" t="s">
        <v>70</v>
      </c>
      <c r="AB2032" s="3">
        <v>8597998</v>
      </c>
      <c r="AC2032" s="3" t="s">
        <v>71</v>
      </c>
      <c r="AD2032" s="6">
        <v>0.58333333333333337</v>
      </c>
      <c r="AE2032" s="7"/>
      <c r="AF2032" s="7"/>
      <c r="AG2032" s="6">
        <f>Tabla4[[#This Row],[Tiempo Parada de Reloj]]+Tabla4[[#This Row],[Tiempo Autorizado por Telefonica (no Máximo)]]</f>
        <v>0.58333333333333337</v>
      </c>
      <c r="AH2032" s="7">
        <f t="shared" ca="1" si="209"/>
        <v>9.7222222221413745E-2</v>
      </c>
      <c r="AI2032" s="8">
        <f t="shared" si="210"/>
        <v>14</v>
      </c>
      <c r="AJ2032" s="8">
        <f t="shared" ca="1" si="211"/>
        <v>2.3333333333139299</v>
      </c>
      <c r="AK2032" s="3" t="s">
        <v>119</v>
      </c>
      <c r="AL2032" s="3" t="s">
        <v>70</v>
      </c>
      <c r="AM2032" s="3" t="s">
        <v>98</v>
      </c>
      <c r="AN2032" s="3" t="s">
        <v>72</v>
      </c>
      <c r="AO2032" s="3" t="s">
        <v>73</v>
      </c>
      <c r="AP2032" s="3" t="s">
        <v>98</v>
      </c>
      <c r="AQ2032" s="23">
        <v>45430.319444444445</v>
      </c>
      <c r="AR2032" s="3"/>
      <c r="AS2032" s="23"/>
      <c r="AT2032" s="23"/>
      <c r="AU2032" s="3" t="s">
        <v>298</v>
      </c>
      <c r="AV2032" s="3" t="s">
        <v>757</v>
      </c>
      <c r="AW2032" s="3" t="s">
        <v>474</v>
      </c>
      <c r="AX2032" s="3">
        <v>4.6257099999999998</v>
      </c>
      <c r="AY2032" s="3">
        <v>-74.176900000000003</v>
      </c>
      <c r="AZ2032" s="8" t="str">
        <f>+CONCATENATE("Reportan apertura en el enlace ",Tabla4[[#This Row],[Enlace]]," en el ",Tabla4[[#This Row],[Distancia óptica]]," ocasionado por ",Tabla4[[#This Row],[Causa del daño]])</f>
        <v>Reportan apertura en el enlace Mov Patio Bonito II - Mov El Porvenir en el Km 2,5 desde Patio Bonito ocasionado por Falla de Empalme de FiOp</v>
      </c>
      <c r="BA2032" s="8" t="str">
        <f>+CONCATENATE("Para dar solución al incidente ",Tabla4[[#This Row],[Solución]])</f>
        <v>Para dar solución al incidente Se instala una caja de empalme de 96 hilos</v>
      </c>
      <c r="BB2032" s="3" t="str">
        <f>+_xlfn.CONCAT(Tabla4[[#This Row],[Causa Raiz]]," ",Tabla4[[#This Row],[Solución2]]," (",Tabla4[[#This Row],[Anillo]],"- Cabecera: ",Tabla4[[#This Row],[Cabecera]],"- Operador: ",Tabla4[[#This Row],[Operador]],")")</f>
        <v>Reportan apertura en el enlace Mov Patio Bonito II - Mov El Porvenir en el Km 2,5 desde Patio Bonito ocasionado por Falla de Empalme de FiOp Para dar solución al incidente Se instala una caja de empalme de 96 hilos (Anillo 64- Cabecera: Asturias- Operador: Infraco)</v>
      </c>
    </row>
    <row r="2033" spans="1:54" ht="171">
      <c r="A2033" s="38">
        <f t="shared" si="208"/>
        <v>2032</v>
      </c>
      <c r="B2033" s="3">
        <v>8599648</v>
      </c>
      <c r="C2033" s="3" t="s">
        <v>92</v>
      </c>
      <c r="D2033" s="23">
        <v>45427.125</v>
      </c>
      <c r="E2033" s="23">
        <v>45427.739583333336</v>
      </c>
      <c r="F2033" s="1">
        <f t="shared" ca="1" si="221"/>
        <v>0.61458333333575865</v>
      </c>
      <c r="G2033" s="3" t="s">
        <v>55</v>
      </c>
      <c r="H2033" s="41"/>
      <c r="I2033" s="40"/>
      <c r="J2033" s="5" t="s">
        <v>56</v>
      </c>
      <c r="K2033" s="3" t="s">
        <v>138</v>
      </c>
      <c r="L2033" s="9" t="s">
        <v>58</v>
      </c>
      <c r="M2033" s="3" t="s">
        <v>139</v>
      </c>
      <c r="N2033" s="3" t="s">
        <v>1395</v>
      </c>
      <c r="O2033" s="3" t="s">
        <v>1215</v>
      </c>
      <c r="P2033" s="3" t="s">
        <v>9404</v>
      </c>
      <c r="Q2033" s="4" t="s">
        <v>9405</v>
      </c>
      <c r="R2033" s="3" t="s">
        <v>2716</v>
      </c>
      <c r="S2033" s="3" t="s">
        <v>145</v>
      </c>
      <c r="T2033" s="9" t="s">
        <v>130</v>
      </c>
      <c r="U2033" s="3" t="s">
        <v>9406</v>
      </c>
      <c r="V2033" s="22" t="str">
        <f t="shared" si="213"/>
        <v>RTNFO; Hora de aviso: 3:00 15/05/2024; Solución: se refusiona hilos afectados en caja de empalme; Hora de solución: 17:45 15/05/2024; Causa: Plagas</v>
      </c>
      <c r="W2033" s="4" t="s">
        <v>199</v>
      </c>
      <c r="X2033" s="3"/>
      <c r="Y2033" s="3"/>
      <c r="Z2033" s="3" t="s">
        <v>69</v>
      </c>
      <c r="AA2033" s="3" t="s">
        <v>70</v>
      </c>
      <c r="AB2033" s="3" t="s">
        <v>9407</v>
      </c>
      <c r="AC2033" s="3" t="s">
        <v>71</v>
      </c>
      <c r="AD2033" s="6">
        <v>0.40763888888888888</v>
      </c>
      <c r="AE2033" s="7"/>
      <c r="AF2033" s="7"/>
      <c r="AG2033" s="6">
        <f>Tabla4[[#This Row],[Tiempo Parada de Reloj]]+Tabla4[[#This Row],[Tiempo Autorizado por Telefonica (no Máximo)]]</f>
        <v>0.40763888888888888</v>
      </c>
      <c r="AH2033" s="7">
        <f t="shared" ca="1" si="209"/>
        <v>0.20694444444686977</v>
      </c>
      <c r="AI2033" s="8">
        <f t="shared" si="210"/>
        <v>9.7833333333333332</v>
      </c>
      <c r="AJ2033" s="8">
        <f t="shared" ca="1" si="211"/>
        <v>4.9666666667248744</v>
      </c>
      <c r="AK2033" s="3" t="s">
        <v>98</v>
      </c>
      <c r="AL2033" s="3" t="s">
        <v>70</v>
      </c>
      <c r="AM2033" s="3" t="s">
        <v>8652</v>
      </c>
      <c r="AN2033" s="3" t="s">
        <v>119</v>
      </c>
      <c r="AO2033" s="3" t="s">
        <v>98</v>
      </c>
      <c r="AP2033" s="3" t="s">
        <v>98</v>
      </c>
      <c r="AQ2033" s="23">
        <v>45431.547222222223</v>
      </c>
      <c r="AR2033" s="3"/>
      <c r="AS2033" s="23"/>
      <c r="AT2033" s="23"/>
      <c r="AU2033" s="3" t="s">
        <v>1040</v>
      </c>
      <c r="AV2033" s="3" t="s">
        <v>1221</v>
      </c>
      <c r="AW2033" s="3" t="s">
        <v>1323</v>
      </c>
      <c r="AX2033" s="3">
        <v>4.7837399999999999</v>
      </c>
      <c r="AY2033" s="3">
        <v>-75.874380000000002</v>
      </c>
      <c r="AZ2033" s="8" t="str">
        <f>+CONCATENATE("Reportan apertura en el enlace ",Tabla4[[#This Row],[Enlace]]," en el ",Tabla4[[#This Row],[Distancia óptica]]," ocasionado por ",Tabla4[[#This Row],[Causa del daño]])</f>
        <v>Reportan apertura en el enlace Pereira - Roldanillo en el Km 8 desde Cartago ocasionado por Plagas</v>
      </c>
      <c r="BA2033" s="8" t="str">
        <f>+CONCATENATE("Para dar solución al incidente ",Tabla4[[#This Row],[Solución]])</f>
        <v>Para dar solución al incidente se refusiona hilos afectados en caja de empalme</v>
      </c>
      <c r="BB2033" s="3" t="str">
        <f>+_xlfn.CONCAT(Tabla4[[#This Row],[Causa Raiz]]," ",Tabla4[[#This Row],[Solución2]]," (",Tabla4[[#This Row],[Anillo]],"- Cabecera: ",Tabla4[[#This Row],[Cabecera]],"- Operador: ",Tabla4[[#This Row],[Operador]],")")</f>
        <v>Reportan apertura en el enlace Pereira - Roldanillo en el Km 8 desde Cartago ocasionado por Plagas Para dar solución al incidente se refusiona hilos afectados en caja de empalme (TRONCAL- Cabecera: Roldanillo- Operador: Colombia Telecomunicaciones)</v>
      </c>
    </row>
    <row r="2034" spans="1:54" ht="185.25">
      <c r="A2034" s="38">
        <f t="shared" si="208"/>
        <v>2033</v>
      </c>
      <c r="B2034" s="3">
        <v>8599656</v>
      </c>
      <c r="C2034" s="3" t="s">
        <v>92</v>
      </c>
      <c r="D2034" s="23">
        <v>45427.128472222219</v>
      </c>
      <c r="E2034" s="23">
        <v>45427.625</v>
      </c>
      <c r="F2034" s="1">
        <f t="shared" ca="1" si="221"/>
        <v>0.49652777778101154</v>
      </c>
      <c r="G2034" s="3" t="s">
        <v>55</v>
      </c>
      <c r="H2034" s="41"/>
      <c r="I2034" s="40"/>
      <c r="J2034" s="5" t="s">
        <v>56</v>
      </c>
      <c r="K2034" s="3" t="s">
        <v>77</v>
      </c>
      <c r="L2034" s="9" t="s">
        <v>58</v>
      </c>
      <c r="M2034" s="3" t="s">
        <v>656</v>
      </c>
      <c r="N2034" s="3" t="s">
        <v>657</v>
      </c>
      <c r="O2034" s="3" t="s">
        <v>829</v>
      </c>
      <c r="P2034" s="3" t="s">
        <v>9408</v>
      </c>
      <c r="Q2034" s="4" t="s">
        <v>9409</v>
      </c>
      <c r="R2034" s="3" t="s">
        <v>2716</v>
      </c>
      <c r="S2034" s="3" t="s">
        <v>249</v>
      </c>
      <c r="T2034" s="9" t="s">
        <v>513</v>
      </c>
      <c r="U2034" s="3" t="s">
        <v>9410</v>
      </c>
      <c r="V2034" s="22" t="str">
        <f t="shared" si="213"/>
        <v>RTNFO; Hora de aviso: 3:05 15/05/2024; Solución: Se realiza tendido de 250 m de fo y e instala dos empalme 48 hilos; Hora de solución: 15:00 15/05/2024; Causa: Desastre Natural</v>
      </c>
      <c r="W2034" s="4" t="s">
        <v>160</v>
      </c>
      <c r="X2034" s="3"/>
      <c r="Y2034" s="3"/>
      <c r="Z2034" s="3" t="s">
        <v>69</v>
      </c>
      <c r="AA2034" s="3" t="s">
        <v>70</v>
      </c>
      <c r="AB2034" s="3">
        <v>8599973</v>
      </c>
      <c r="AC2034" s="3" t="s">
        <v>70</v>
      </c>
      <c r="AD2034" s="6">
        <v>0.27986111111111112</v>
      </c>
      <c r="AE2034" s="7">
        <v>8.3333333333333332E-3</v>
      </c>
      <c r="AF2034" s="7" t="s">
        <v>6803</v>
      </c>
      <c r="AG2034" s="6">
        <f>Tabla4[[#This Row],[Tiempo Parada de Reloj]]+Tabla4[[#This Row],[Tiempo Autorizado por Telefonica (no Máximo)]]</f>
        <v>0.28819444444444448</v>
      </c>
      <c r="AH2034" s="7">
        <f t="shared" ca="1" si="209"/>
        <v>0.21666666666990042</v>
      </c>
      <c r="AI2034" s="8">
        <f t="shared" si="210"/>
        <v>6.7166666666666668</v>
      </c>
      <c r="AJ2034" s="8">
        <f t="shared" ca="1" si="211"/>
        <v>5.2000000000776101</v>
      </c>
      <c r="AK2034" s="3" t="s">
        <v>98</v>
      </c>
      <c r="AL2034" s="3" t="s">
        <v>70</v>
      </c>
      <c r="AM2034" s="3" t="s">
        <v>8652</v>
      </c>
      <c r="AN2034" s="3" t="s">
        <v>119</v>
      </c>
      <c r="AO2034" s="3" t="s">
        <v>73</v>
      </c>
      <c r="AP2034" s="3" t="s">
        <v>73</v>
      </c>
      <c r="AQ2034" s="23">
        <v>45427.756944444445</v>
      </c>
      <c r="AR2034" s="3"/>
      <c r="AS2034" s="23"/>
      <c r="AT2034" s="23"/>
      <c r="AU2034" s="3" t="s">
        <v>662</v>
      </c>
      <c r="AV2034" s="3" t="s">
        <v>657</v>
      </c>
      <c r="AW2034" s="3" t="s">
        <v>1323</v>
      </c>
      <c r="AX2034" s="3">
        <v>4.99275</v>
      </c>
      <c r="AY2034" s="3">
        <v>-75.601699999999994</v>
      </c>
      <c r="AZ2034" s="8" t="str">
        <f>+CONCATENATE("Reportan apertura en el enlace ",Tabla4[[#This Row],[Enlace]]," en el ",Tabla4[[#This Row],[Distancia óptica]]," ocasionado por ",Tabla4[[#This Row],[Causa del daño]])</f>
        <v>Reportan apertura en el enlace Manizales - Pereira en el Km 21,8 desde Manizales ocasionado por Desastre Natural</v>
      </c>
      <c r="BA2034" s="8" t="str">
        <f>+CONCATENATE("Para dar solución al incidente ",Tabla4[[#This Row],[Solución]])</f>
        <v>Para dar solución al incidente Se realiza tendido de 250 m de fo y e instala dos empalme 48 hilos</v>
      </c>
      <c r="BB2034" s="3" t="str">
        <f>+_xlfn.CONCAT(Tabla4[[#This Row],[Causa Raiz]]," ",Tabla4[[#This Row],[Solución2]]," (",Tabla4[[#This Row],[Anillo]],"- Cabecera: ",Tabla4[[#This Row],[Cabecera]],"- Operador: ",Tabla4[[#This Row],[Operador]],")")</f>
        <v>Reportan apertura en el enlace Manizales - Pereira en el Km 21,8 desde Manizales ocasionado por Desastre Natural Para dar solución al incidente Se realiza tendido de 250 m de fo y e instala dos empalme 48 hilos (TRONCAL- Cabecera: MANIZALES- Operador: Colombia Telecomunicaciones)</v>
      </c>
    </row>
    <row r="2035" spans="1:54" ht="156.75">
      <c r="A2035" s="38">
        <f t="shared" si="208"/>
        <v>2034</v>
      </c>
      <c r="B2035" s="3">
        <v>8599662</v>
      </c>
      <c r="C2035" s="3" t="s">
        <v>163</v>
      </c>
      <c r="D2035" s="23">
        <v>45427.128472222219</v>
      </c>
      <c r="E2035" s="23">
        <v>45427.305555555555</v>
      </c>
      <c r="F2035" s="1">
        <f t="shared" ca="1" si="221"/>
        <v>0.17708333333575865</v>
      </c>
      <c r="G2035" s="3" t="s">
        <v>55</v>
      </c>
      <c r="H2035" s="41"/>
      <c r="I2035" s="40" t="s">
        <v>9411</v>
      </c>
      <c r="J2035" s="5" t="s">
        <v>322</v>
      </c>
      <c r="K2035" s="3" t="s">
        <v>322</v>
      </c>
      <c r="L2035" s="9" t="s">
        <v>58</v>
      </c>
      <c r="M2035" s="3" t="s">
        <v>360</v>
      </c>
      <c r="N2035" s="3" t="s">
        <v>483</v>
      </c>
      <c r="O2035" s="3" t="s">
        <v>9412</v>
      </c>
      <c r="P2035" s="3" t="s">
        <v>9413</v>
      </c>
      <c r="Q2035" s="4" t="s">
        <v>9414</v>
      </c>
      <c r="R2035" s="3" t="s">
        <v>1420</v>
      </c>
      <c r="S2035" s="3" t="s">
        <v>328</v>
      </c>
      <c r="T2035" s="9" t="s">
        <v>66</v>
      </c>
      <c r="U2035" s="3" t="s">
        <v>674</v>
      </c>
      <c r="V2035" s="22" t="str">
        <f t="shared" si="213"/>
        <v>RDFO; Hora de aviso: 3:05 15/05/2024; Solución: Se recupera reserva y se hace un empalme; Hora de solución: 7:20 15/05/2024; Causa: Vandalismo</v>
      </c>
      <c r="W2035" s="4" t="s">
        <v>331</v>
      </c>
      <c r="X2035" s="3"/>
      <c r="Y2035" s="3"/>
      <c r="Z2035" s="3" t="s">
        <v>69</v>
      </c>
      <c r="AA2035" s="3" t="s">
        <v>71</v>
      </c>
      <c r="AB2035" s="3">
        <v>0</v>
      </c>
      <c r="AC2035" s="3" t="s">
        <v>71</v>
      </c>
      <c r="AD2035" s="6">
        <v>0</v>
      </c>
      <c r="AE2035" s="7"/>
      <c r="AF2035" s="7"/>
      <c r="AG2035" s="6">
        <f>Tabla4[[#This Row],[Tiempo Parada de Reloj]]+Tabla4[[#This Row],[Tiempo Autorizado por Telefonica (no Máximo)]]</f>
        <v>0</v>
      </c>
      <c r="AH2035" s="7">
        <f t="shared" ca="1" si="209"/>
        <v>0.17708333333575865</v>
      </c>
      <c r="AI2035" s="8">
        <f t="shared" si="210"/>
        <v>0</v>
      </c>
      <c r="AJ2035" s="8">
        <f t="shared" ca="1" si="211"/>
        <v>4.2500000000582077</v>
      </c>
      <c r="AK2035" s="3" t="s">
        <v>98</v>
      </c>
      <c r="AL2035" s="3" t="s">
        <v>70</v>
      </c>
      <c r="AM2035" s="3" t="s">
        <v>8652</v>
      </c>
      <c r="AN2035" s="3" t="s">
        <v>72</v>
      </c>
      <c r="AO2035" s="3" t="s">
        <v>73</v>
      </c>
      <c r="AP2035" s="3" t="s">
        <v>73</v>
      </c>
      <c r="AQ2035" s="23">
        <v>45428.51666666667</v>
      </c>
      <c r="AR2035" s="3"/>
      <c r="AS2035" s="23"/>
      <c r="AT2035" s="23"/>
      <c r="AU2035" s="3" t="s">
        <v>322</v>
      </c>
      <c r="AV2035" s="3" t="s">
        <v>69</v>
      </c>
      <c r="AW2035" s="3" t="s">
        <v>69</v>
      </c>
      <c r="AX2035" s="3">
        <v>6.1988000000000003</v>
      </c>
      <c r="AY2035" s="3">
        <v>-75.584900000000005</v>
      </c>
      <c r="AZ2035" s="8" t="str">
        <f>+CONCATENATE("Reportan apertura en el enlace ",Tabla4[[#This Row],[Enlace]]," en el ",Tabla4[[#This Row],[Distancia óptica]]," ocasionado por ",Tabla4[[#This Row],[Causa del daño]])</f>
        <v>Reportan apertura en el enlace Calatrava – Tarapaca en el Km 11,250 desde San Diego ocasionado por Vandalismo</v>
      </c>
      <c r="BA2035" s="8" t="str">
        <f>+CONCATENATE("Para dar solución al incidente ",Tabla4[[#This Row],[Solución]])</f>
        <v>Para dar solución al incidente Se recupera reserva y se hace un empalme</v>
      </c>
      <c r="BB2035" s="3" t="str">
        <f>+_xlfn.CONCAT(Tabla4[[#This Row],[Causa Raiz]]," ",Tabla4[[#This Row],[Solución2]]," (",Tabla4[[#This Row],[Anillo]],"- Cabecera: ",Tabla4[[#This Row],[Cabecera]],"- Operador: ",Tabla4[[#This Row],[Operador]],")")</f>
        <v>Reportan apertura en el enlace Calatrava – Tarapaca en el Km 11,250 desde San Diego ocasionado por Vandalismo Para dar solución al incidente Se recupera reserva y se hace un empalme (NA- Cabecera: NA- Operador: Ufinet)</v>
      </c>
    </row>
    <row r="2036" spans="1:54" ht="213.75">
      <c r="A2036" s="38">
        <f t="shared" si="208"/>
        <v>2035</v>
      </c>
      <c r="B2036" s="3">
        <v>8599773</v>
      </c>
      <c r="C2036" s="3" t="s">
        <v>92</v>
      </c>
      <c r="D2036" s="23">
        <v>45427.197916666664</v>
      </c>
      <c r="E2036" s="23">
        <v>45428.416666666664</v>
      </c>
      <c r="F2036" s="1">
        <f t="shared" ca="1" si="221"/>
        <v>1.21875</v>
      </c>
      <c r="G2036" s="3" t="s">
        <v>55</v>
      </c>
      <c r="H2036" s="41"/>
      <c r="I2036" s="40"/>
      <c r="J2036" s="5" t="s">
        <v>56</v>
      </c>
      <c r="K2036" s="3" t="s">
        <v>57</v>
      </c>
      <c r="L2036" s="9" t="s">
        <v>58</v>
      </c>
      <c r="M2036" s="3" t="s">
        <v>59</v>
      </c>
      <c r="N2036" s="3" t="s">
        <v>60</v>
      </c>
      <c r="O2036" s="3" t="s">
        <v>375</v>
      </c>
      <c r="P2036" s="3" t="s">
        <v>9415</v>
      </c>
      <c r="Q2036" s="4" t="s">
        <v>9416</v>
      </c>
      <c r="R2036" s="3" t="s">
        <v>346</v>
      </c>
      <c r="S2036" s="3" t="s">
        <v>65</v>
      </c>
      <c r="T2036" s="9" t="s">
        <v>513</v>
      </c>
      <c r="U2036" s="3" t="s">
        <v>9417</v>
      </c>
      <c r="V2036" s="22" t="str">
        <f t="shared" si="213"/>
        <v>RTNFO; Hora de aviso: 4:45 15/05/2024; Solución: Se realiza tendido de 120 m de fo 24 hilos y se isntala una caja de empalme 24 hilos y se rehace una existente. ; Hora de solución: 10:00 16/05/2024; Causa: Desastre Natural</v>
      </c>
      <c r="W2036" s="4" t="s">
        <v>382</v>
      </c>
      <c r="X2036" s="3"/>
      <c r="Y2036" s="3"/>
      <c r="Z2036" s="3" t="s">
        <v>69</v>
      </c>
      <c r="AA2036" s="3" t="s">
        <v>71</v>
      </c>
      <c r="AB2036" s="3">
        <v>0</v>
      </c>
      <c r="AC2036" s="3" t="s">
        <v>71</v>
      </c>
      <c r="AD2036" s="6">
        <v>1.0104166666666667</v>
      </c>
      <c r="AE2036" s="7"/>
      <c r="AF2036" s="7"/>
      <c r="AG2036" s="6">
        <f>Tabla4[[#This Row],[Tiempo Parada de Reloj]]+Tabla4[[#This Row],[Tiempo Autorizado por Telefonica (no Máximo)]]</f>
        <v>1.0104166666666667</v>
      </c>
      <c r="AH2036" s="7">
        <f t="shared" ca="1" si="209"/>
        <v>0.20833333333333326</v>
      </c>
      <c r="AI2036" s="8">
        <f t="shared" si="210"/>
        <v>24.25</v>
      </c>
      <c r="AJ2036" s="8">
        <f t="shared" ca="1" si="211"/>
        <v>4.9999999999999982</v>
      </c>
      <c r="AK2036" s="3" t="s">
        <v>98</v>
      </c>
      <c r="AL2036" s="3" t="s">
        <v>70</v>
      </c>
      <c r="AM2036" s="3" t="s">
        <v>8652</v>
      </c>
      <c r="AN2036" s="3" t="s">
        <v>72</v>
      </c>
      <c r="AO2036" s="3" t="s">
        <v>98</v>
      </c>
      <c r="AP2036" s="3" t="s">
        <v>98</v>
      </c>
      <c r="AQ2036" s="23">
        <v>45431.586805555555</v>
      </c>
      <c r="AR2036" s="3"/>
      <c r="AS2036" s="23"/>
      <c r="AT2036" s="23"/>
      <c r="AU2036" s="3" t="s">
        <v>372</v>
      </c>
      <c r="AV2036" s="3" t="s">
        <v>837</v>
      </c>
      <c r="AW2036" s="3" t="s">
        <v>76</v>
      </c>
      <c r="AX2036" s="3">
        <v>4.5869</v>
      </c>
      <c r="AY2036" s="3">
        <v>-74.062899999999999</v>
      </c>
      <c r="AZ2036" s="8" t="str">
        <f>+CONCATENATE("Reportan apertura en el enlace ",Tabla4[[#This Row],[Enlace]]," en el ",Tabla4[[#This Row],[Distancia óptica]]," ocasionado por ",Tabla4[[#This Row],[Causa del daño]])</f>
        <v>Reportan apertura en el enlace Bogotá - Villavicencio en el Km 6,3 desde Bogota ocasionado por Desastre Natural</v>
      </c>
      <c r="BA2036" s="8" t="str">
        <f>+CONCATENATE("Para dar solución al incidente ",Tabla4[[#This Row],[Solución]])</f>
        <v xml:space="preserve">Para dar solución al incidente Se realiza tendido de 120 m de fo 24 hilos y se isntala una caja de empalme 24 hilos y se rehace una existente. </v>
      </c>
      <c r="BB2036" s="3" t="str">
        <f>+_xlfn.CONCAT(Tabla4[[#This Row],[Causa Raiz]]," ",Tabla4[[#This Row],[Solución2]]," (",Tabla4[[#This Row],[Anillo]],"- Cabecera: ",Tabla4[[#This Row],[Cabecera]],"- Operador: ",Tabla4[[#This Row],[Operador]],")")</f>
        <v>Reportan apertura en el enlace Bogotá - Villavicencio en el Km 6,3 desde Bogota ocasionado por Desastre Natural Para dar solución al incidente Se realiza tendido de 120 m de fo 24 hilos y se isntala una caja de empalme 24 hilos y se rehace una existente.  (Troncal- Cabecera: Progreso- Operador: Colombia Telecomunicaciones)</v>
      </c>
    </row>
    <row r="2037" spans="1:54" ht="171">
      <c r="A2037" s="38">
        <f t="shared" si="208"/>
        <v>2036</v>
      </c>
      <c r="B2037" s="3">
        <v>8599809</v>
      </c>
      <c r="C2037" s="3" t="s">
        <v>163</v>
      </c>
      <c r="D2037" s="23">
        <v>45427.229166666664</v>
      </c>
      <c r="E2037" s="23">
        <v>45427.534722222219</v>
      </c>
      <c r="F2037" s="1">
        <f t="shared" ca="1" si="221"/>
        <v>0.30555555555474712</v>
      </c>
      <c r="G2037" s="3" t="s">
        <v>55</v>
      </c>
      <c r="H2037" s="41"/>
      <c r="I2037" s="40"/>
      <c r="J2037" s="5" t="s">
        <v>56</v>
      </c>
      <c r="K2037" s="3" t="s">
        <v>138</v>
      </c>
      <c r="L2037" s="9" t="s">
        <v>58</v>
      </c>
      <c r="M2037" s="3" t="s">
        <v>139</v>
      </c>
      <c r="N2037" s="3" t="s">
        <v>140</v>
      </c>
      <c r="O2037" s="3" t="s">
        <v>476</v>
      </c>
      <c r="P2037" s="3" t="s">
        <v>9418</v>
      </c>
      <c r="Q2037" s="4" t="s">
        <v>9419</v>
      </c>
      <c r="R2037" s="3" t="s">
        <v>1178</v>
      </c>
      <c r="S2037" s="3" t="s">
        <v>145</v>
      </c>
      <c r="T2037" s="9" t="s">
        <v>66</v>
      </c>
      <c r="U2037" s="3" t="s">
        <v>9420</v>
      </c>
      <c r="V2037" s="22" t="str">
        <f t="shared" si="213"/>
        <v>RDFO; Hora de aviso: 5:30 15/05/2024; Solución: Se recupera  10 mts reserva y se hace un empalme de 48 hilos ; Hora de solución: 12:50 15/05/2024; Causa: Vandalismo</v>
      </c>
      <c r="W2037" s="4" t="s">
        <v>199</v>
      </c>
      <c r="X2037" s="3"/>
      <c r="Y2037" s="3"/>
      <c r="Z2037" s="3" t="s">
        <v>69</v>
      </c>
      <c r="AA2037" s="3" t="s">
        <v>71</v>
      </c>
      <c r="AB2037" s="3">
        <v>0</v>
      </c>
      <c r="AC2037" s="3" t="s">
        <v>71</v>
      </c>
      <c r="AD2037" s="6">
        <v>9.7222222222222224E-2</v>
      </c>
      <c r="AE2037" s="7"/>
      <c r="AF2037" s="7"/>
      <c r="AG2037" s="6">
        <f>Tabla4[[#This Row],[Tiempo Parada de Reloj]]+Tabla4[[#This Row],[Tiempo Autorizado por Telefonica (no Máximo)]]</f>
        <v>9.7222222222222224E-2</v>
      </c>
      <c r="AH2037" s="7">
        <f t="shared" ca="1" si="209"/>
        <v>0.20833333333252491</v>
      </c>
      <c r="AI2037" s="8">
        <f t="shared" si="210"/>
        <v>2.3333333333333335</v>
      </c>
      <c r="AJ2037" s="8">
        <f t="shared" ca="1" si="211"/>
        <v>4.9999999999805977</v>
      </c>
      <c r="AK2037" s="3" t="s">
        <v>98</v>
      </c>
      <c r="AL2037" s="3" t="s">
        <v>70</v>
      </c>
      <c r="AM2037" s="3" t="s">
        <v>8652</v>
      </c>
      <c r="AN2037" s="3" t="s">
        <v>8652</v>
      </c>
      <c r="AO2037" s="3" t="s">
        <v>98</v>
      </c>
      <c r="AP2037" s="3" t="s">
        <v>98</v>
      </c>
      <c r="AQ2037" s="23">
        <v>45431.588888888888</v>
      </c>
      <c r="AR2037" s="3"/>
      <c r="AS2037" s="23"/>
      <c r="AT2037" s="23"/>
      <c r="AU2037" s="3" t="s">
        <v>481</v>
      </c>
      <c r="AV2037" s="3" t="s">
        <v>791</v>
      </c>
      <c r="AW2037" s="3" t="s">
        <v>135</v>
      </c>
      <c r="AX2037" s="3">
        <v>3.3959999999999999</v>
      </c>
      <c r="AY2037" s="3">
        <v>-76.362200000000001</v>
      </c>
      <c r="AZ2037" s="8" t="str">
        <f>+CONCATENATE("Reportan apertura en el enlace ",Tabla4[[#This Row],[Enlace]]," en el ",Tabla4[[#This Row],[Distancia óptica]]," ocasionado por ",Tabla4[[#This Row],[Causa del daño]])</f>
        <v>Reportan apertura en el enlace Cali - Candelaria en el Km 3.8 desde Candelaria ocasionado por Vandalismo</v>
      </c>
      <c r="BA2037" s="8" t="str">
        <f>+CONCATENATE("Para dar solución al incidente ",Tabla4[[#This Row],[Solución]])</f>
        <v xml:space="preserve">Para dar solución al incidente Se recupera  10 mts reserva y se hace un empalme de 48 hilos </v>
      </c>
      <c r="BB2037" s="3" t="str">
        <f>+_xlfn.CONCAT(Tabla4[[#This Row],[Causa Raiz]]," ",Tabla4[[#This Row],[Solución2]]," (",Tabla4[[#This Row],[Anillo]],"- Cabecera: ",Tabla4[[#This Row],[Cabecera]],"- Operador: ",Tabla4[[#This Row],[Operador]],")")</f>
        <v>Reportan apertura en el enlace Cali - Candelaria en el Km 3.8 desde Candelaria ocasionado por Vandalismo Para dar solución al incidente Se recupera  10 mts reserva y se hace un empalme de 48 hilos  (Lineal- Cabecera: Cali Centro- Operador: Colombia Telecomunicaciones)</v>
      </c>
    </row>
    <row r="2038" spans="1:54" ht="156.75">
      <c r="A2038" s="38">
        <f t="shared" si="208"/>
        <v>2037</v>
      </c>
      <c r="B2038" s="3">
        <v>8600048</v>
      </c>
      <c r="C2038" s="3" t="s">
        <v>92</v>
      </c>
      <c r="D2038" s="23">
        <v>45427.291666666664</v>
      </c>
      <c r="E2038" s="23">
        <v>45427.479166666664</v>
      </c>
      <c r="F2038" s="1">
        <f t="shared" ref="F2038:F2043" ca="1" si="222">IF(ISBLANK(E2038),IF(ISBLANK(D2038),0,NOW()-D2038),E2038-D2038)</f>
        <v>0.1875</v>
      </c>
      <c r="G2038" s="3" t="s">
        <v>164</v>
      </c>
      <c r="H2038" s="41" t="s">
        <v>165</v>
      </c>
      <c r="I2038" s="40" t="s">
        <v>9421</v>
      </c>
      <c r="J2038" s="5" t="s">
        <v>167</v>
      </c>
      <c r="K2038" s="3" t="s">
        <v>168</v>
      </c>
      <c r="L2038" s="9" t="s">
        <v>58</v>
      </c>
      <c r="M2038" s="3" t="s">
        <v>373</v>
      </c>
      <c r="N2038" s="3" t="s">
        <v>670</v>
      </c>
      <c r="O2038" s="3" t="s">
        <v>671</v>
      </c>
      <c r="P2038" s="3" t="s">
        <v>325</v>
      </c>
      <c r="Q2038" s="4" t="s">
        <v>9422</v>
      </c>
      <c r="R2038" s="3" t="s">
        <v>346</v>
      </c>
      <c r="S2038" s="3" t="s">
        <v>175</v>
      </c>
      <c r="T2038" s="9" t="s">
        <v>146</v>
      </c>
      <c r="U2038" s="3" t="s">
        <v>9423</v>
      </c>
      <c r="V2038" s="22" t="str">
        <f t="shared" si="213"/>
        <v>RTNFO; Hora de aviso: 7:00 15/05/2024; Solución: Pendiente solucion por arte del provedor; Hora de solución: 11:30 15/05/2024; Causa: Falla en la Red FiOp</v>
      </c>
      <c r="W2038" s="4" t="s">
        <v>178</v>
      </c>
      <c r="X2038" s="3"/>
      <c r="Y2038" s="3"/>
      <c r="Z2038" s="3" t="s">
        <v>69</v>
      </c>
      <c r="AA2038" s="3" t="s">
        <v>71</v>
      </c>
      <c r="AB2038" s="3">
        <v>0</v>
      </c>
      <c r="AC2038" s="3" t="s">
        <v>71</v>
      </c>
      <c r="AD2038" s="6">
        <v>0</v>
      </c>
      <c r="AE2038" s="7"/>
      <c r="AF2038" s="7"/>
      <c r="AG2038" s="6">
        <f>Tabla4[[#This Row],[Tiempo Parada de Reloj]]+Tabla4[[#This Row],[Tiempo Autorizado por Telefonica (no Máximo)]]</f>
        <v>0</v>
      </c>
      <c r="AH2038" s="7">
        <f t="shared" ca="1" si="209"/>
        <v>0.1875</v>
      </c>
      <c r="AI2038" s="8">
        <f t="shared" si="210"/>
        <v>0</v>
      </c>
      <c r="AJ2038" s="8">
        <f t="shared" ca="1" si="211"/>
        <v>4.5</v>
      </c>
      <c r="AK2038" s="3" t="s">
        <v>8652</v>
      </c>
      <c r="AL2038" s="3" t="s">
        <v>70</v>
      </c>
      <c r="AM2038" s="3" t="s">
        <v>8652</v>
      </c>
      <c r="AN2038" s="3" t="s">
        <v>8652</v>
      </c>
      <c r="AQ2038" s="23">
        <f ca="1">NOW()</f>
        <v>45503.69683483796</v>
      </c>
      <c r="AR2038" s="3"/>
      <c r="AS2038" s="23"/>
      <c r="AT2038" s="23"/>
      <c r="AU2038" s="3" t="s">
        <v>168</v>
      </c>
      <c r="AV2038" s="3" t="s">
        <v>69</v>
      </c>
      <c r="AW2038" s="3" t="s">
        <v>69</v>
      </c>
      <c r="AX2038" s="3" t="s">
        <v>69</v>
      </c>
      <c r="AY2038" s="3" t="s">
        <v>69</v>
      </c>
      <c r="AZ2038" s="8" t="str">
        <f>+CONCATENATE("Reportan apertura en el enlace ",Tabla4[[#This Row],[Enlace]]," en el ",Tabla4[[#This Row],[Distancia óptica]]," ocasionado por ",Tabla4[[#This Row],[Causa del daño]])</f>
        <v>Reportan apertura en el enlace Pto Lleras - San José del Guaviare en el Km 0 ocasionado por Falla en la Red FiOp</v>
      </c>
      <c r="BA2038" s="8" t="str">
        <f>+CONCATENATE("Para dar solución al incidente ",Tabla4[[#This Row],[Solución]])</f>
        <v>Para dar solución al incidente Pendiente solucion por arte del provedor</v>
      </c>
      <c r="BB2038" s="3" t="str">
        <f>+_xlfn.CONCAT(Tabla4[[#This Row],[Causa Raiz]]," ",Tabla4[[#This Row],[Solución2]]," (",Tabla4[[#This Row],[Anillo]],"- Cabecera: ",Tabla4[[#This Row],[Cabecera]],"- Operador: ",Tabla4[[#This Row],[Operador]],")")</f>
        <v>Reportan apertura en el enlace Pto Lleras - San José del Guaviare en el Km 0 ocasionado por Falla en la Red FiOp Para dar solución al incidente Pendiente solucion por arte del provedor (NA- Cabecera: NA- Operador: Telmex - Claro)</v>
      </c>
    </row>
    <row r="2039" spans="1:54" ht="171">
      <c r="A2039" s="38">
        <f t="shared" si="208"/>
        <v>2038</v>
      </c>
      <c r="B2039" s="3">
        <v>8597972</v>
      </c>
      <c r="C2039" s="3" t="s">
        <v>54</v>
      </c>
      <c r="D2039" s="23">
        <v>45427.402777777781</v>
      </c>
      <c r="E2039" s="23">
        <v>45427.404166666667</v>
      </c>
      <c r="F2039" s="1">
        <f t="shared" ca="1" si="222"/>
        <v>1.3888888861401938E-3</v>
      </c>
      <c r="G2039" s="3" t="s">
        <v>55</v>
      </c>
      <c r="H2039" s="41"/>
      <c r="I2039" s="40"/>
      <c r="J2039" s="5" t="s">
        <v>56</v>
      </c>
      <c r="K2039" s="3" t="s">
        <v>93</v>
      </c>
      <c r="L2039" s="9" t="s">
        <v>58</v>
      </c>
      <c r="M2039" s="3" t="s">
        <v>59</v>
      </c>
      <c r="N2039" s="3" t="s">
        <v>60</v>
      </c>
      <c r="O2039" s="3" t="s">
        <v>9424</v>
      </c>
      <c r="P2039" s="3">
        <v>0</v>
      </c>
      <c r="Q2039" s="4" t="s">
        <v>9425</v>
      </c>
      <c r="R2039" s="3" t="s">
        <v>980</v>
      </c>
      <c r="S2039" s="3" t="s">
        <v>65</v>
      </c>
      <c r="T2039" s="9" t="s">
        <v>104</v>
      </c>
      <c r="U2039" s="3" t="s">
        <v>3754</v>
      </c>
      <c r="V2039" s="22" t="str">
        <f t="shared" si="213"/>
        <v>RLFO; Hora de aviso: 9:40 15/05/2024; Solución: Personal de PI realiza cambio de pacht cord; Hora de solución: 9:42 15/05/2024; Causa: Visita Fallida</v>
      </c>
      <c r="W2039" s="4" t="s">
        <v>68</v>
      </c>
      <c r="X2039" s="3"/>
      <c r="Y2039" s="3"/>
      <c r="Z2039" s="3" t="s">
        <v>69</v>
      </c>
      <c r="AA2039" s="3" t="s">
        <v>70</v>
      </c>
      <c r="AB2039" s="3">
        <v>8597972</v>
      </c>
      <c r="AC2039" s="3" t="s">
        <v>71</v>
      </c>
      <c r="AD2039" s="6">
        <v>0</v>
      </c>
      <c r="AE2039" s="7"/>
      <c r="AF2039" s="7"/>
      <c r="AG2039" s="6">
        <f>Tabla4[[#This Row],[Tiempo Parada de Reloj]]+Tabla4[[#This Row],[Tiempo Autorizado por Telefonica (no Máximo)]]</f>
        <v>0</v>
      </c>
      <c r="AH2039" s="7">
        <f t="shared" ca="1" si="209"/>
        <v>1.3888888861401938E-3</v>
      </c>
      <c r="AI2039" s="8">
        <f t="shared" si="210"/>
        <v>0</v>
      </c>
      <c r="AJ2039" s="8">
        <f t="shared" ca="1" si="211"/>
        <v>3.3333333267364651E-2</v>
      </c>
      <c r="AK2039" s="3" t="s">
        <v>8652</v>
      </c>
      <c r="AL2039" s="3" t="s">
        <v>71</v>
      </c>
      <c r="AM2039" s="3" t="s">
        <v>69</v>
      </c>
      <c r="AN2039" s="3" t="s">
        <v>72</v>
      </c>
      <c r="AO2039" s="3" t="s">
        <v>72</v>
      </c>
      <c r="AP2039" s="3" t="s">
        <v>72</v>
      </c>
      <c r="AQ2039" s="23">
        <v>45427.570833333331</v>
      </c>
      <c r="AR2039" s="3"/>
      <c r="AS2039" s="23"/>
      <c r="AT2039" s="23"/>
      <c r="AU2039" s="3" t="s">
        <v>264</v>
      </c>
      <c r="AV2039" s="3" t="s">
        <v>69</v>
      </c>
      <c r="AW2039" s="3" t="s">
        <v>69</v>
      </c>
      <c r="AX2039" s="3" t="s">
        <v>69</v>
      </c>
      <c r="AY2039" s="3" t="s">
        <v>69</v>
      </c>
      <c r="AZ2039" s="8" t="str">
        <f>+CONCATENATE("Reportan apertura en el enlace ",Tabla4[[#This Row],[Enlace]]," en el ",Tabla4[[#This Row],[Distancia óptica]]," ocasionado por ",Tabla4[[#This Row],[Causa del daño]])</f>
        <v>Reportan apertura en el enlace Toberín - Conjunto Residencial La Moneda en el 0 ocasionado por Visita Fallida</v>
      </c>
      <c r="BA2039" s="8" t="str">
        <f>+CONCATENATE("Para dar solución al incidente ",Tabla4[[#This Row],[Solución]])</f>
        <v>Para dar solución al incidente Personal de PI realiza cambio de pacht cord</v>
      </c>
      <c r="BB2039" s="3" t="str">
        <f>+_xlfn.CONCAT(Tabla4[[#This Row],[Causa Raiz]]," ",Tabla4[[#This Row],[Solución2]]," (",Tabla4[[#This Row],[Anillo]],"- Cabecera: ",Tabla4[[#This Row],[Cabecera]],"- Operador: ",Tabla4[[#This Row],[Operador]],")")</f>
        <v>Reportan apertura en el enlace Toberín - Conjunto Residencial La Moneda en el 0 ocasionado por Visita Fallida Para dar solución al incidente Personal de PI realiza cambio de pacht cord (NA- Cabecera: NA- Operador: Colombia Telecomunicaciones)</v>
      </c>
    </row>
    <row r="2040" spans="1:54" ht="213.75">
      <c r="A2040" s="38">
        <f t="shared" si="208"/>
        <v>2039</v>
      </c>
      <c r="B2040" s="3">
        <v>8600438</v>
      </c>
      <c r="C2040" s="3" t="s">
        <v>54</v>
      </c>
      <c r="D2040" s="23">
        <v>45427.402777777781</v>
      </c>
      <c r="E2040" s="23">
        <v>45427.465277777781</v>
      </c>
      <c r="F2040" s="1">
        <f t="shared" ca="1" si="222"/>
        <v>6.25E-2</v>
      </c>
      <c r="G2040" s="3" t="s">
        <v>55</v>
      </c>
      <c r="H2040" s="41"/>
      <c r="I2040" s="40"/>
      <c r="J2040" s="5" t="s">
        <v>56</v>
      </c>
      <c r="K2040" s="3" t="s">
        <v>203</v>
      </c>
      <c r="L2040" s="9" t="s">
        <v>58</v>
      </c>
      <c r="M2040" s="3" t="s">
        <v>204</v>
      </c>
      <c r="N2040" s="3" t="s">
        <v>332</v>
      </c>
      <c r="O2040" s="3" t="s">
        <v>9426</v>
      </c>
      <c r="P2040" s="3" t="s">
        <v>9427</v>
      </c>
      <c r="Q2040" s="4" t="s">
        <v>9428</v>
      </c>
      <c r="R2040" s="3" t="s">
        <v>336</v>
      </c>
      <c r="S2040" s="3" t="s">
        <v>210</v>
      </c>
      <c r="T2040" s="3" t="s">
        <v>256</v>
      </c>
      <c r="U2040" s="3" t="s">
        <v>5380</v>
      </c>
      <c r="V2040" s="22" t="str">
        <f t="shared" si="213"/>
        <v>RLFO; Hora de aviso: 9:40 15/05/2024; Solución: Se refusiona hilos abiertos en empalme existente; Hora de solución: 11:10 15/05/2024; Causa: Falla de Empalme de FiOp</v>
      </c>
      <c r="W2040" s="4" t="s">
        <v>213</v>
      </c>
      <c r="X2040" s="3"/>
      <c r="Y2040" s="3"/>
      <c r="Z2040" s="3" t="s">
        <v>69</v>
      </c>
      <c r="AA2040" s="3" t="s">
        <v>71</v>
      </c>
      <c r="AB2040" s="3">
        <v>0</v>
      </c>
      <c r="AC2040" s="3" t="s">
        <v>71</v>
      </c>
      <c r="AD2040" s="6">
        <v>0</v>
      </c>
      <c r="AE2040" s="7"/>
      <c r="AF2040" s="7"/>
      <c r="AG2040" s="6">
        <f>Tabla4[[#This Row],[Tiempo Parada de Reloj]]+Tabla4[[#This Row],[Tiempo Autorizado por Telefonica (no Máximo)]]</f>
        <v>0</v>
      </c>
      <c r="AH2040" s="7">
        <f t="shared" ca="1" si="209"/>
        <v>6.25E-2</v>
      </c>
      <c r="AI2040" s="8">
        <f t="shared" si="210"/>
        <v>0</v>
      </c>
      <c r="AJ2040" s="8">
        <f t="shared" ca="1" si="211"/>
        <v>1.5</v>
      </c>
      <c r="AK2040" s="3" t="s">
        <v>88</v>
      </c>
      <c r="AL2040" s="3" t="s">
        <v>70</v>
      </c>
      <c r="AM2040" s="3" t="s">
        <v>8652</v>
      </c>
      <c r="AN2040" s="3" t="s">
        <v>8652</v>
      </c>
      <c r="AO2040" s="3" t="s">
        <v>73</v>
      </c>
      <c r="AP2040" s="3" t="s">
        <v>119</v>
      </c>
      <c r="AQ2040" s="23">
        <v>45434.895833333336</v>
      </c>
      <c r="AR2040" s="3"/>
      <c r="AS2040" s="23"/>
      <c r="AT2040" s="23"/>
      <c r="AU2040" s="3" t="s">
        <v>214</v>
      </c>
      <c r="AV2040" s="3" t="s">
        <v>9429</v>
      </c>
      <c r="AW2040" s="3" t="s">
        <v>1311</v>
      </c>
      <c r="AX2040" s="3">
        <v>7.0397999999999996</v>
      </c>
      <c r="AY2040" s="3">
        <v>-73.166300000000007</v>
      </c>
      <c r="AZ2040" s="8" t="str">
        <f>+CONCATENATE("Reportan apertura en el enlace ",Tabla4[[#This Row],[Enlace]]," en el ",Tabla4[[#This Row],[Distancia óptica]]," ocasionado por ",Tabla4[[#This Row],[Causa del daño]])</f>
        <v>Reportan apertura en el enlace Mov. Ciudadela Nuevo Giron - Mov. La Campiña en el km 2.3 desde Mov. Ciudadela Nuevo Giron ocasionado por Falla de Empalme de FiOp</v>
      </c>
      <c r="BA2040" s="8" t="str">
        <f>+CONCATENATE("Para dar solución al incidente ",Tabla4[[#This Row],[Solución]])</f>
        <v>Para dar solución al incidente Se refusiona hilos abiertos en empalme existente</v>
      </c>
      <c r="BB2040" s="3" t="str">
        <f>+_xlfn.CONCAT(Tabla4[[#This Row],[Causa Raiz]]," ",Tabla4[[#This Row],[Solución2]]," (",Tabla4[[#This Row],[Anillo]],"- Cabecera: ",Tabla4[[#This Row],[Cabecera]],"- Operador: ",Tabla4[[#This Row],[Operador]],")")</f>
        <v>Reportan apertura en el enlace Mov. Ciudadela Nuevo Giron - Mov. La Campiña en el km 2.3 desde Mov. Ciudadela Nuevo Giron ocasionado por Falla de Empalme de FiOp Para dar solución al incidente Se refusiona hilos abiertos en empalme existente (UK- Cabecera: central rincón de Girón- Operador: Colombia Telecomunicaciones)</v>
      </c>
    </row>
    <row r="2041" spans="1:54" ht="185.25">
      <c r="A2041" s="38">
        <f t="shared" si="208"/>
        <v>2040</v>
      </c>
      <c r="B2041" s="3">
        <v>8600489</v>
      </c>
      <c r="C2041" s="3" t="s">
        <v>54</v>
      </c>
      <c r="D2041" s="23">
        <v>45427.496527777781</v>
      </c>
      <c r="E2041" s="23">
        <v>45427.614583333336</v>
      </c>
      <c r="F2041" s="1">
        <f t="shared" ca="1" si="222"/>
        <v>0.11805555555474712</v>
      </c>
      <c r="G2041" s="3" t="s">
        <v>55</v>
      </c>
      <c r="H2041" s="41"/>
      <c r="I2041" s="40"/>
      <c r="J2041" s="5" t="s">
        <v>56</v>
      </c>
      <c r="K2041" s="3" t="s">
        <v>340</v>
      </c>
      <c r="L2041" s="9" t="s">
        <v>58</v>
      </c>
      <c r="M2041" s="3" t="s">
        <v>341</v>
      </c>
      <c r="N2041" s="3" t="s">
        <v>342</v>
      </c>
      <c r="O2041" s="3" t="s">
        <v>9430</v>
      </c>
      <c r="P2041" s="3" t="s">
        <v>9431</v>
      </c>
      <c r="Q2041" s="4" t="s">
        <v>9432</v>
      </c>
      <c r="R2041" s="3" t="s">
        <v>1828</v>
      </c>
      <c r="S2041" s="3" t="s">
        <v>347</v>
      </c>
      <c r="T2041" s="3" t="s">
        <v>256</v>
      </c>
      <c r="U2041" s="3" t="s">
        <v>2334</v>
      </c>
      <c r="V2041" s="22" t="str">
        <f t="shared" si="213"/>
        <v>RLFO; Hora de aviso: 11:55 15/05/2024; Solución: se refusiona hilo abierto en caja de empalme; Hora de solución: 14:45 15/05/2024; Causa: Falla de Empalme de FiOp</v>
      </c>
      <c r="W2041" s="4" t="s">
        <v>213</v>
      </c>
      <c r="X2041" s="3"/>
      <c r="Y2041" s="3"/>
      <c r="Z2041" s="3" t="s">
        <v>69</v>
      </c>
      <c r="AA2041" s="3" t="s">
        <v>70</v>
      </c>
      <c r="AB2041" s="3">
        <v>8600489</v>
      </c>
      <c r="AC2041" s="3" t="s">
        <v>71</v>
      </c>
      <c r="AD2041" s="6">
        <v>0</v>
      </c>
      <c r="AE2041" s="7"/>
      <c r="AF2041" s="7"/>
      <c r="AG2041" s="6">
        <f>Tabla4[[#This Row],[Tiempo Parada de Reloj]]+Tabla4[[#This Row],[Tiempo Autorizado por Telefonica (no Máximo)]]</f>
        <v>0</v>
      </c>
      <c r="AH2041" s="7">
        <f t="shared" ca="1" si="209"/>
        <v>0.11805555555474712</v>
      </c>
      <c r="AI2041" s="8">
        <f t="shared" si="210"/>
        <v>0</v>
      </c>
      <c r="AJ2041" s="8">
        <f t="shared" ca="1" si="211"/>
        <v>2.8333333333139308</v>
      </c>
      <c r="AK2041" s="3" t="s">
        <v>88</v>
      </c>
      <c r="AL2041" s="3" t="s">
        <v>70</v>
      </c>
      <c r="AM2041" s="3" t="s">
        <v>8652</v>
      </c>
      <c r="AN2041" s="3" t="s">
        <v>119</v>
      </c>
      <c r="AO2041" s="3" t="s">
        <v>98</v>
      </c>
      <c r="AP2041" s="3" t="s">
        <v>98</v>
      </c>
      <c r="AQ2041" s="23">
        <v>45429.724999999999</v>
      </c>
      <c r="AR2041" s="3"/>
      <c r="AS2041" s="23"/>
      <c r="AT2041" s="23"/>
      <c r="AU2041" s="3" t="s">
        <v>351</v>
      </c>
      <c r="AV2041" s="3" t="s">
        <v>9433</v>
      </c>
      <c r="AW2041" s="3" t="s">
        <v>9434</v>
      </c>
      <c r="AX2041" s="3">
        <v>4.4420000000000002</v>
      </c>
      <c r="AY2041" s="3">
        <v>-75.177199999999999</v>
      </c>
      <c r="AZ2041" s="8" t="str">
        <f>+CONCATENATE("Reportan apertura en el enlace ",Tabla4[[#This Row],[Enlace]]," en el ",Tabla4[[#This Row],[Distancia óptica]]," ocasionado por ",Tabla4[[#This Row],[Causa del daño]])</f>
        <v>Reportan apertura en el enlace FTTC Las Avenas - Margaritas en el Km 0,582  Desde FTTC ocasionado por Falla de Empalme de FiOp</v>
      </c>
      <c r="BA2041" s="8" t="str">
        <f>+CONCATENATE("Para dar solución al incidente ",Tabla4[[#This Row],[Solución]])</f>
        <v>Para dar solución al incidente se refusiona hilo abierto en caja de empalme</v>
      </c>
      <c r="BB2041" s="3" t="str">
        <f>+_xlfn.CONCAT(Tabla4[[#This Row],[Causa Raiz]]," ",Tabla4[[#This Row],[Solución2]]," (",Tabla4[[#This Row],[Anillo]],"- Cabecera: ",Tabla4[[#This Row],[Cabecera]],"- Operador: ",Tabla4[[#This Row],[Operador]],")")</f>
        <v>Reportan apertura en el enlace FTTC Las Avenas - Margaritas en el Km 0,582  Desde FTTC ocasionado por Falla de Empalme de FiOp Para dar solución al incidente se refusiona hilo abierto en caja de empalme (UK Las Avenas- Cabecera: FTTC LAS AVENAS- Operador: Colombia Telecomunicaciones)</v>
      </c>
    </row>
    <row r="2042" spans="1:54" ht="213.75">
      <c r="A2042" s="38">
        <f t="shared" si="208"/>
        <v>2041</v>
      </c>
      <c r="B2042" s="3">
        <v>8600867</v>
      </c>
      <c r="C2042" s="3" t="s">
        <v>54</v>
      </c>
      <c r="D2042" s="23">
        <v>45427.496527777781</v>
      </c>
      <c r="E2042" s="23">
        <v>45429.75</v>
      </c>
      <c r="F2042" s="1">
        <f t="shared" ca="1" si="222"/>
        <v>2.2534722222189885</v>
      </c>
      <c r="G2042" s="3" t="s">
        <v>164</v>
      </c>
      <c r="H2042" s="41" t="s">
        <v>9435</v>
      </c>
      <c r="I2042" s="40"/>
      <c r="J2042" s="5" t="s">
        <v>56</v>
      </c>
      <c r="K2042" s="3" t="s">
        <v>77</v>
      </c>
      <c r="L2042" s="9" t="s">
        <v>58</v>
      </c>
      <c r="M2042" s="3" t="s">
        <v>373</v>
      </c>
      <c r="N2042" s="3" t="s">
        <v>374</v>
      </c>
      <c r="O2042" s="3" t="s">
        <v>9436</v>
      </c>
      <c r="P2042" s="3" t="s">
        <v>9437</v>
      </c>
      <c r="Q2042" s="4" t="s">
        <v>9438</v>
      </c>
      <c r="R2042" s="3" t="s">
        <v>346</v>
      </c>
      <c r="S2042" s="3" t="s">
        <v>289</v>
      </c>
      <c r="T2042" s="9" t="s">
        <v>276</v>
      </c>
      <c r="U2042" s="3" t="s">
        <v>9439</v>
      </c>
      <c r="V2042" s="22" t="str">
        <f t="shared" si="213"/>
        <v>RLFO; Hora de aviso: 11:55 15/05/2024; Solución: Se realiza tendido de 150 m de fo 48 hilos y se instala dos cajas de empalmes de 48 hilos.; Hora de solución: 18:00 17/05/2024; Causa: Intervención de Terceros</v>
      </c>
      <c r="W2042" s="4" t="s">
        <v>160</v>
      </c>
      <c r="X2042" s="3"/>
      <c r="Y2042" s="3"/>
      <c r="Z2042" s="3" t="s">
        <v>69</v>
      </c>
      <c r="AA2042" s="3" t="s">
        <v>70</v>
      </c>
      <c r="AB2042" s="3" t="s">
        <v>9440</v>
      </c>
      <c r="AC2042" s="3" t="s">
        <v>71</v>
      </c>
      <c r="AD2042" s="6">
        <v>0.99652777777777779</v>
      </c>
      <c r="AE2042" s="7"/>
      <c r="AF2042" s="7"/>
      <c r="AG2042" s="6">
        <f>Tabla4[[#This Row],[Tiempo Parada de Reloj]]+Tabla4[[#This Row],[Tiempo Autorizado por Telefonica (no Máximo)]]</f>
        <v>0.99652777777777779</v>
      </c>
      <c r="AH2042" s="7">
        <f t="shared" ca="1" si="209"/>
        <v>1.2569444444412108</v>
      </c>
      <c r="AI2042" s="8">
        <f t="shared" si="210"/>
        <v>23.916666666666668</v>
      </c>
      <c r="AJ2042" s="8">
        <f t="shared" ca="1" si="211"/>
        <v>30.166666666589059</v>
      </c>
      <c r="AK2042" s="3" t="s">
        <v>8652</v>
      </c>
      <c r="AL2042" s="3" t="s">
        <v>70</v>
      </c>
      <c r="AM2042" s="3" t="s">
        <v>88</v>
      </c>
      <c r="AN2042" s="3" t="s">
        <v>87</v>
      </c>
      <c r="AO2042" s="3" t="s">
        <v>73</v>
      </c>
      <c r="AQ2042" s="23">
        <f ca="1">NOW()</f>
        <v>45503.69683483796</v>
      </c>
      <c r="AR2042" s="3"/>
      <c r="AS2042" s="23"/>
      <c r="AT2042" s="23"/>
      <c r="AU2042" s="3" t="s">
        <v>1266</v>
      </c>
      <c r="AV2042" s="3" t="s">
        <v>1592</v>
      </c>
      <c r="AW2042" s="3" t="s">
        <v>307</v>
      </c>
      <c r="AX2042" s="3">
        <v>4.140555</v>
      </c>
      <c r="AY2042" s="3">
        <v>-73.617964000000001</v>
      </c>
      <c r="AZ2042" s="8" t="str">
        <f>+CONCATENATE("Reportan apertura en el enlace ",Tabla4[[#This Row],[Enlace]]," en el ",Tabla4[[#This Row],[Distancia óptica]]," ocasionado por ",Tabla4[[#This Row],[Causa del daño]])</f>
        <v>Reportan apertura en el enlace Mov. Unicentro - Mov. Vencedores en el km 0,8 desde Ceiba ocasionado por Intervención de Terceros</v>
      </c>
      <c r="BA2042" s="8" t="str">
        <f>+CONCATENATE("Para dar solución al incidente ",Tabla4[[#This Row],[Solución]])</f>
        <v>Para dar solución al incidente Se realiza tendido de 150 m de fo 48 hilos y se instala dos cajas de empalmes de 48 hilos.</v>
      </c>
      <c r="BB2042" s="3" t="str">
        <f>+_xlfn.CONCAT(Tabla4[[#This Row],[Causa Raiz]]," ",Tabla4[[#This Row],[Solución2]]," (",Tabla4[[#This Row],[Anillo]],"- Cabecera: ",Tabla4[[#This Row],[Cabecera]],"- Operador: ",Tabla4[[#This Row],[Operador]],")")</f>
        <v>Reportan apertura en el enlace Mov. Unicentro - Mov. Vencedores en el km 0,8 desde Ceiba ocasionado por Intervención de Terceros Para dar solución al incidente Se realiza tendido de 150 m de fo 48 hilos y se instala dos cajas de empalmes de 48 hilos. (LINEAL- Cabecera: Esperanza- Operador: Colombia Telecomunicaciones)</v>
      </c>
    </row>
    <row r="2043" spans="1:54" ht="156.75">
      <c r="A2043" s="38">
        <f t="shared" si="208"/>
        <v>2042</v>
      </c>
      <c r="B2043" s="3">
        <v>8600982</v>
      </c>
      <c r="C2043" s="3" t="s">
        <v>92</v>
      </c>
      <c r="D2043" s="23">
        <v>45427.524305555555</v>
      </c>
      <c r="E2043" s="23">
        <v>45427.525694444441</v>
      </c>
      <c r="F2043" s="1">
        <f t="shared" ca="1" si="222"/>
        <v>1.3888888861401938E-3</v>
      </c>
      <c r="G2043" s="3" t="s">
        <v>55</v>
      </c>
      <c r="H2043" s="41"/>
      <c r="I2043" s="40"/>
      <c r="J2043" s="5" t="s">
        <v>56</v>
      </c>
      <c r="K2043" s="3" t="s">
        <v>77</v>
      </c>
      <c r="L2043" s="9" t="s">
        <v>58</v>
      </c>
      <c r="M2043" s="3" t="s">
        <v>656</v>
      </c>
      <c r="N2043" s="3" t="s">
        <v>1505</v>
      </c>
      <c r="O2043" s="3" t="s">
        <v>1506</v>
      </c>
      <c r="P2043" s="3" t="s">
        <v>325</v>
      </c>
      <c r="Q2043" s="4" t="s">
        <v>9441</v>
      </c>
      <c r="R2043" s="3" t="s">
        <v>741</v>
      </c>
      <c r="S2043" s="3" t="s">
        <v>289</v>
      </c>
      <c r="T2043" s="9" t="s">
        <v>104</v>
      </c>
      <c r="U2043" s="3" t="s">
        <v>9442</v>
      </c>
      <c r="V2043" s="22" t="str">
        <f t="shared" si="213"/>
        <v>RTNFO; Hora de aviso: 12:35 15/05/2024; Solución: falla en tarjeta de NocTigo no se tiene intervencion de FO; Hora de solución: 12:37 15/05/2024; Causa: Visita Fallida</v>
      </c>
      <c r="W2043" s="4" t="s">
        <v>160</v>
      </c>
      <c r="X2043" s="3"/>
      <c r="Y2043" s="3"/>
      <c r="Z2043" s="3" t="s">
        <v>69</v>
      </c>
      <c r="AA2043" s="3" t="s">
        <v>71</v>
      </c>
      <c r="AB2043" s="3">
        <v>0</v>
      </c>
      <c r="AC2043" s="3" t="s">
        <v>71</v>
      </c>
      <c r="AD2043" s="6">
        <v>0</v>
      </c>
      <c r="AE2043" s="7"/>
      <c r="AF2043" s="7"/>
      <c r="AG2043" s="6">
        <f>Tabla4[[#This Row],[Tiempo Parada de Reloj]]+Tabla4[[#This Row],[Tiempo Autorizado por Telefonica (no Máximo)]]</f>
        <v>0</v>
      </c>
      <c r="AH2043" s="7">
        <f t="shared" ca="1" si="209"/>
        <v>1.3888888861401938E-3</v>
      </c>
      <c r="AI2043" s="8">
        <f t="shared" si="210"/>
        <v>0</v>
      </c>
      <c r="AJ2043" s="8">
        <f t="shared" ca="1" si="211"/>
        <v>3.3333333267364651E-2</v>
      </c>
      <c r="AK2043" s="3" t="s">
        <v>8652</v>
      </c>
      <c r="AL2043" s="3" t="s">
        <v>70</v>
      </c>
      <c r="AM2043" s="3" t="s">
        <v>119</v>
      </c>
      <c r="AN2043" s="3" t="s">
        <v>119</v>
      </c>
      <c r="AO2043" s="3" t="s">
        <v>119</v>
      </c>
      <c r="AP2043" s="3" t="s">
        <v>119</v>
      </c>
      <c r="AQ2043" s="23">
        <v>45427.8125</v>
      </c>
      <c r="AR2043" s="3"/>
      <c r="AS2043" s="23"/>
      <c r="AT2043" s="23"/>
      <c r="AU2043" s="3" t="s">
        <v>89</v>
      </c>
      <c r="AV2043" s="3" t="s">
        <v>69</v>
      </c>
      <c r="AW2043" s="3" t="s">
        <v>69</v>
      </c>
      <c r="AX2043" s="3" t="s">
        <v>69</v>
      </c>
      <c r="AY2043" s="3" t="s">
        <v>69</v>
      </c>
      <c r="AZ2043" s="8" t="str">
        <f>+CONCATENATE("Reportan apertura en el enlace ",Tabla4[[#This Row],[Enlace]]," en el ",Tabla4[[#This Row],[Distancia óptica]]," ocasionado por ",Tabla4[[#This Row],[Causa del daño]])</f>
        <v>Reportan apertura en el enlace Honda - La Dorada en el Km 0 ocasionado por Visita Fallida</v>
      </c>
      <c r="BA2043" s="8" t="str">
        <f>+CONCATENATE("Para dar solución al incidente ",Tabla4[[#This Row],[Solución]])</f>
        <v>Para dar solución al incidente falla en tarjeta de NocTigo no se tiene intervencion de FO</v>
      </c>
      <c r="BB2043" s="3" t="str">
        <f>+_xlfn.CONCAT(Tabla4[[#This Row],[Causa Raiz]]," ",Tabla4[[#This Row],[Solución2]]," (",Tabla4[[#This Row],[Anillo]],"- Cabecera: ",Tabla4[[#This Row],[Cabecera]],"- Operador: ",Tabla4[[#This Row],[Operador]],")")</f>
        <v>Reportan apertura en el enlace Honda - La Dorada en el Km 0 ocasionado por Visita Fallida Para dar solución al incidente falla en tarjeta de NocTigo no se tiene intervencion de FO (NA- Cabecera: NA- Operador: Colombia Telecomunicaciones)</v>
      </c>
    </row>
    <row r="2044" spans="1:54" ht="199.5">
      <c r="A2044" s="38">
        <f t="shared" si="208"/>
        <v>2043</v>
      </c>
      <c r="B2044" s="3">
        <v>8601335</v>
      </c>
      <c r="C2044" s="3" t="s">
        <v>163</v>
      </c>
      <c r="D2044" s="23">
        <v>45427.583333333336</v>
      </c>
      <c r="E2044" s="23">
        <v>45427.708333333336</v>
      </c>
      <c r="F2044" s="1">
        <f t="shared" ref="F2044:F2054" ca="1" si="223">IF(ISBLANK(E2044),IF(ISBLANK(D2044),0,NOW()-D2044),E2044-D2044)</f>
        <v>0.125</v>
      </c>
      <c r="G2044" s="3" t="s">
        <v>55</v>
      </c>
      <c r="H2044" s="41"/>
      <c r="I2044" s="40"/>
      <c r="J2044" s="5" t="s">
        <v>56</v>
      </c>
      <c r="K2044" s="3" t="s">
        <v>122</v>
      </c>
      <c r="L2044" s="9" t="s">
        <v>58</v>
      </c>
      <c r="M2044" s="3" t="s">
        <v>123</v>
      </c>
      <c r="N2044" s="3" t="s">
        <v>6168</v>
      </c>
      <c r="O2044" s="3" t="s">
        <v>9443</v>
      </c>
      <c r="P2044" s="3" t="s">
        <v>9444</v>
      </c>
      <c r="Q2044" s="4" t="s">
        <v>9445</v>
      </c>
      <c r="R2044" s="3" t="s">
        <v>465</v>
      </c>
      <c r="S2044" s="3" t="s">
        <v>129</v>
      </c>
      <c r="T2044" s="9" t="s">
        <v>66</v>
      </c>
      <c r="U2044" s="3" t="s">
        <v>4247</v>
      </c>
      <c r="V2044" s="22" t="str">
        <f t="shared" si="213"/>
        <v>RDFO; Hora de aviso: 14:00 15/05/2024; Solución: se recupera 50 mts de reserva y se realiza un empalme de 36 hilos; Hora de solución: 17:00 15/05/2024; Causa: Vandalismo</v>
      </c>
      <c r="W2044" s="4" t="s">
        <v>132</v>
      </c>
      <c r="X2044" s="3"/>
      <c r="Y2044" s="3"/>
      <c r="Z2044" s="3" t="s">
        <v>69</v>
      </c>
      <c r="AA2044" s="3" t="s">
        <v>70</v>
      </c>
      <c r="AB2044" s="3">
        <v>8601083</v>
      </c>
      <c r="AC2044" s="3" t="s">
        <v>71</v>
      </c>
      <c r="AD2044" s="6">
        <v>0</v>
      </c>
      <c r="AE2044" s="7"/>
      <c r="AF2044" s="7"/>
      <c r="AG2044" s="6">
        <f>Tabla4[[#This Row],[Tiempo Parada de Reloj]]+Tabla4[[#This Row],[Tiempo Autorizado por Telefonica (no Máximo)]]</f>
        <v>0</v>
      </c>
      <c r="AH2044" s="7">
        <f t="shared" ca="1" si="209"/>
        <v>0.125</v>
      </c>
      <c r="AI2044" s="8">
        <f t="shared" si="210"/>
        <v>0</v>
      </c>
      <c r="AJ2044" s="8">
        <f t="shared" ca="1" si="211"/>
        <v>3</v>
      </c>
      <c r="AK2044" s="3" t="s">
        <v>8652</v>
      </c>
      <c r="AL2044" s="3" t="s">
        <v>70</v>
      </c>
      <c r="AM2044" s="3" t="s">
        <v>119</v>
      </c>
      <c r="AN2044" s="3" t="s">
        <v>119</v>
      </c>
      <c r="AO2044" s="3" t="s">
        <v>98</v>
      </c>
      <c r="AP2044" s="3" t="s">
        <v>98</v>
      </c>
      <c r="AQ2044" s="23">
        <v>45429.443749999999</v>
      </c>
      <c r="AR2044" s="3"/>
      <c r="AS2044" s="23"/>
      <c r="AT2044" s="23"/>
      <c r="AU2044" s="3" t="s">
        <v>467</v>
      </c>
      <c r="AV2044" s="3" t="s">
        <v>6168</v>
      </c>
      <c r="AW2044" s="3" t="s">
        <v>307</v>
      </c>
      <c r="AX2044" s="3">
        <v>10.651954999999999</v>
      </c>
      <c r="AY2044" s="3">
        <v>-74.761967999999996</v>
      </c>
      <c r="AZ2044" s="8" t="str">
        <f>+CONCATENATE("Reportan apertura en el enlace ",Tabla4[[#This Row],[Enlace]]," en el ",Tabla4[[#This Row],[Distancia óptica]]," ocasionado por ",Tabla4[[#This Row],[Causa del daño]])</f>
        <v>Reportan apertura en el enlace Ponedera - Santo Tomás en el Km 1,4 desde santo tomas ocasionado por Vandalismo</v>
      </c>
      <c r="BA2044" s="8" t="str">
        <f>+CONCATENATE("Para dar solución al incidente ",Tabla4[[#This Row],[Solución]])</f>
        <v>Para dar solución al incidente se recupera 50 mts de reserva y se realiza un empalme de 36 hilos</v>
      </c>
      <c r="BB2044" s="3" t="str">
        <f>+_xlfn.CONCAT(Tabla4[[#This Row],[Causa Raiz]]," ",Tabla4[[#This Row],[Solución2]]," (",Tabla4[[#This Row],[Anillo]],"- Cabecera: ",Tabla4[[#This Row],[Cabecera]],"- Operador: ",Tabla4[[#This Row],[Operador]],")")</f>
        <v>Reportan apertura en el enlace Ponedera - Santo Tomás en el Km 1,4 desde santo tomas ocasionado por Vandalismo Para dar solución al incidente se recupera 50 mts de reserva y se realiza un empalme de 36 hilos (LINEAL- Cabecera: SANTO TOMAS- Operador: Colombia Telecomunicaciones)</v>
      </c>
    </row>
    <row r="2045" spans="1:54" ht="185.25">
      <c r="A2045" s="38">
        <f t="shared" si="208"/>
        <v>2044</v>
      </c>
      <c r="B2045" s="3">
        <v>8601402</v>
      </c>
      <c r="C2045" s="3" t="s">
        <v>54</v>
      </c>
      <c r="D2045" s="23">
        <v>45427.625</v>
      </c>
      <c r="E2045" s="23">
        <v>45427.78125</v>
      </c>
      <c r="F2045" s="1">
        <f t="shared" ca="1" si="223"/>
        <v>0.15625</v>
      </c>
      <c r="G2045" s="3" t="s">
        <v>55</v>
      </c>
      <c r="H2045" s="41"/>
      <c r="I2045" s="40"/>
      <c r="J2045" s="5" t="s">
        <v>56</v>
      </c>
      <c r="K2045" s="3" t="s">
        <v>93</v>
      </c>
      <c r="L2045" s="9" t="s">
        <v>78</v>
      </c>
      <c r="M2045" s="3" t="s">
        <v>59</v>
      </c>
      <c r="N2045" s="3" t="s">
        <v>60</v>
      </c>
      <c r="O2045" s="3" t="s">
        <v>9446</v>
      </c>
      <c r="P2045" s="3" t="s">
        <v>9447</v>
      </c>
      <c r="Q2045" s="4" t="s">
        <v>9448</v>
      </c>
      <c r="R2045" s="3" t="s">
        <v>947</v>
      </c>
      <c r="S2045" s="3" t="s">
        <v>65</v>
      </c>
      <c r="T2045" s="9" t="s">
        <v>146</v>
      </c>
      <c r="U2045" s="3" t="s">
        <v>1399</v>
      </c>
      <c r="V2045" s="22" t="str">
        <f t="shared" si="213"/>
        <v>RLFO; Hora de aviso: 15:00 15/05/2024; Solución: se realiza migracion de hilos entre empalmes; Hora de solución: 18:45 15/05/2024; Causa: Falla en la Red FiOp</v>
      </c>
      <c r="W2045" s="4" t="s">
        <v>68</v>
      </c>
      <c r="X2045" s="3"/>
      <c r="Y2045" s="3"/>
      <c r="Z2045" s="3" t="s">
        <v>69</v>
      </c>
      <c r="AA2045" s="3" t="s">
        <v>71</v>
      </c>
      <c r="AB2045" s="3">
        <v>0</v>
      </c>
      <c r="AC2045" s="3" t="s">
        <v>71</v>
      </c>
      <c r="AD2045" s="6">
        <v>0</v>
      </c>
      <c r="AE2045" s="7"/>
      <c r="AF2045" s="7"/>
      <c r="AG2045" s="6">
        <f>Tabla4[[#This Row],[Tiempo Parada de Reloj]]+Tabla4[[#This Row],[Tiempo Autorizado por Telefonica (no Máximo)]]</f>
        <v>0</v>
      </c>
      <c r="AH2045" s="7">
        <f t="shared" ca="1" si="209"/>
        <v>0.15625</v>
      </c>
      <c r="AI2045" s="8">
        <f t="shared" si="210"/>
        <v>0</v>
      </c>
      <c r="AJ2045" s="8">
        <f t="shared" ca="1" si="211"/>
        <v>3.75</v>
      </c>
      <c r="AK2045" s="23" t="s">
        <v>88</v>
      </c>
      <c r="AL2045" s="3" t="s">
        <v>70</v>
      </c>
      <c r="AM2045" s="3" t="s">
        <v>119</v>
      </c>
      <c r="AN2045" s="3" t="s">
        <v>119</v>
      </c>
      <c r="AO2045" s="3" t="s">
        <v>73</v>
      </c>
      <c r="AP2045" s="3" t="s">
        <v>73</v>
      </c>
      <c r="AQ2045" s="23">
        <v>45427.913194444445</v>
      </c>
      <c r="AR2045" s="3"/>
      <c r="AS2045" s="23"/>
      <c r="AT2045" s="23"/>
      <c r="AU2045" s="3" t="s">
        <v>264</v>
      </c>
      <c r="AV2045" s="3" t="s">
        <v>720</v>
      </c>
      <c r="AW2045" s="3" t="s">
        <v>9449</v>
      </c>
      <c r="AX2045" s="3">
        <v>4.6452777999999997</v>
      </c>
      <c r="AY2045" s="3">
        <v>-74.131666600000003</v>
      </c>
      <c r="AZ2045" s="8" t="str">
        <f>+CONCATENATE("Reportan apertura en el enlace ",Tabla4[[#This Row],[Enlace]]," en el ",Tabla4[[#This Row],[Distancia óptica]]," ocasionado por ",Tabla4[[#This Row],[Causa del daño]])</f>
        <v>Reportan apertura en el enlace Mov.Multiplaza Indoor - Mov. Andaluca en el Km 5,1 desde Mov. Andaluca ocasionado por Falla en la Red FiOp</v>
      </c>
      <c r="BA2045" s="8" t="str">
        <f>+CONCATENATE("Para dar solución al incidente ",Tabla4[[#This Row],[Solución]])</f>
        <v>Para dar solución al incidente se realiza migracion de hilos entre empalmes</v>
      </c>
      <c r="BB2045" s="3" t="str">
        <f>+_xlfn.CONCAT(Tabla4[[#This Row],[Causa Raiz]]," ",Tabla4[[#This Row],[Solución2]]," (",Tabla4[[#This Row],[Anillo]],"- Cabecera: ",Tabla4[[#This Row],[Cabecera]],"- Operador: ",Tabla4[[#This Row],[Operador]],")")</f>
        <v>Reportan apertura en el enlace Mov.Multiplaza Indoor - Mov. Andaluca en el Km 5,1 desde Mov. Andaluca ocasionado por Falla en la Red FiOp Para dar solución al incidente se realiza migracion de hilos entre empalmes (UK Multiplaza- Cabecera: ASTURIAS- Operador: Colombia Telecomunicaciones)</v>
      </c>
    </row>
    <row r="2046" spans="1:54" ht="199.5">
      <c r="A2046" s="38">
        <f t="shared" si="208"/>
        <v>2045</v>
      </c>
      <c r="B2046" s="3">
        <v>8601563</v>
      </c>
      <c r="C2046" s="3" t="s">
        <v>54</v>
      </c>
      <c r="D2046" s="23">
        <v>45427.6875</v>
      </c>
      <c r="E2046" s="23">
        <v>45427.743055555555</v>
      </c>
      <c r="F2046" s="1">
        <f t="shared" ca="1" si="223"/>
        <v>5.5555555554747116E-2</v>
      </c>
      <c r="G2046" s="3" t="s">
        <v>55</v>
      </c>
      <c r="H2046" s="41"/>
      <c r="I2046" s="40"/>
      <c r="J2046" s="5" t="s">
        <v>56</v>
      </c>
      <c r="K2046" s="3" t="s">
        <v>77</v>
      </c>
      <c r="L2046" s="9" t="s">
        <v>78</v>
      </c>
      <c r="M2046" s="3" t="s">
        <v>656</v>
      </c>
      <c r="N2046" s="3" t="s">
        <v>657</v>
      </c>
      <c r="O2046" s="3" t="s">
        <v>9450</v>
      </c>
      <c r="P2046" s="3" t="s">
        <v>9451</v>
      </c>
      <c r="Q2046" s="4" t="s">
        <v>9452</v>
      </c>
      <c r="R2046" s="3" t="s">
        <v>400</v>
      </c>
      <c r="S2046" s="3" t="s">
        <v>9317</v>
      </c>
      <c r="T2046" s="9" t="s">
        <v>66</v>
      </c>
      <c r="U2046" s="3" t="s">
        <v>9453</v>
      </c>
      <c r="V2046" s="22" t="str">
        <f t="shared" si="213"/>
        <v>RLFO; Hora de aviso: 16:30 15/05/2024; Solución: se rehace el empalme de 24 hilos; Hora de solución: 17:50 15/05/2024; Causa: Vandalismo</v>
      </c>
      <c r="W2046" s="4" t="s">
        <v>160</v>
      </c>
      <c r="X2046" s="3"/>
      <c r="Y2046" s="3"/>
      <c r="Z2046" s="3" t="s">
        <v>69</v>
      </c>
      <c r="AA2046" s="3" t="s">
        <v>71</v>
      </c>
      <c r="AB2046" s="3">
        <v>0</v>
      </c>
      <c r="AC2046" s="3" t="s">
        <v>71</v>
      </c>
      <c r="AD2046" s="6">
        <v>0</v>
      </c>
      <c r="AE2046" s="7"/>
      <c r="AF2046" s="7"/>
      <c r="AG2046" s="6">
        <f>Tabla4[[#This Row],[Tiempo Parada de Reloj]]+Tabla4[[#This Row],[Tiempo Autorizado por Telefonica (no Máximo)]]</f>
        <v>0</v>
      </c>
      <c r="AH2046" s="7">
        <f t="shared" ca="1" si="209"/>
        <v>5.5555555554747116E-2</v>
      </c>
      <c r="AI2046" s="8">
        <f t="shared" si="210"/>
        <v>0</v>
      </c>
      <c r="AJ2046" s="8">
        <f t="shared" ca="1" si="211"/>
        <v>1.3333333333139308</v>
      </c>
      <c r="AK2046" s="23" t="s">
        <v>88</v>
      </c>
      <c r="AL2046" s="3" t="s">
        <v>70</v>
      </c>
      <c r="AM2046" s="3" t="s">
        <v>119</v>
      </c>
      <c r="AN2046" s="3" t="s">
        <v>119</v>
      </c>
      <c r="AO2046" s="3" t="s">
        <v>98</v>
      </c>
      <c r="AP2046" s="3" t="s">
        <v>98</v>
      </c>
      <c r="AQ2046" s="23">
        <v>45429.380555555559</v>
      </c>
      <c r="AR2046" s="3"/>
      <c r="AS2046" s="23"/>
      <c r="AT2046" s="23"/>
      <c r="AU2046" s="3" t="s">
        <v>404</v>
      </c>
      <c r="AV2046" s="3" t="s">
        <v>9454</v>
      </c>
      <c r="AW2046" s="3" t="s">
        <v>370</v>
      </c>
      <c r="AX2046" s="3">
        <v>5.0500699999999998</v>
      </c>
      <c r="AY2046" s="3">
        <v>-75.528580000000005</v>
      </c>
      <c r="AZ2046" s="8" t="str">
        <f>+CONCATENATE("Reportan apertura en el enlace ",Tabla4[[#This Row],[Enlace]]," en el ",Tabla4[[#This Row],[Distancia óptica]]," ocasionado por ",Tabla4[[#This Row],[Causa del daño]])</f>
        <v>Reportan apertura en el enlace Mov.Plaza de Toros - Mov Feria de Manizales en el Km 3,3 desde Mov. Plaza de Toros ocasionado por Vandalismo</v>
      </c>
      <c r="BA2046" s="8" t="str">
        <f>+CONCATENATE("Para dar solución al incidente ",Tabla4[[#This Row],[Solución]])</f>
        <v>Para dar solución al incidente se rehace el empalme de 24 hilos</v>
      </c>
      <c r="BB2046" s="3" t="str">
        <f>+_xlfn.CONCAT(Tabla4[[#This Row],[Causa Raiz]]," ",Tabla4[[#This Row],[Solución2]]," (",Tabla4[[#This Row],[Anillo]],"- Cabecera: ",Tabla4[[#This Row],[Cabecera]],"- Operador: ",Tabla4[[#This Row],[Operador]],")")</f>
        <v>Reportan apertura en el enlace Mov.Plaza de Toros - Mov Feria de Manizales en el Km 3,3 desde Mov. Plaza de Toros ocasionado por Vandalismo Para dar solución al incidente se rehace el empalme de 24 hilos (lineal- Cabecera: MOV. PLAZA DE TOROS- Operador: Colombia Telecomunicaciones)</v>
      </c>
    </row>
    <row r="2047" spans="1:54" ht="185.25">
      <c r="A2047" s="38">
        <f t="shared" si="208"/>
        <v>2046</v>
      </c>
      <c r="B2047" s="3">
        <v>8601243</v>
      </c>
      <c r="C2047" s="3" t="s">
        <v>54</v>
      </c>
      <c r="D2047" s="23">
        <v>45427.694444444445</v>
      </c>
      <c r="E2047" s="23">
        <v>45427.833333333336</v>
      </c>
      <c r="F2047" s="1">
        <f t="shared" ca="1" si="223"/>
        <v>0.13888888889050577</v>
      </c>
      <c r="G2047" s="3" t="s">
        <v>55</v>
      </c>
      <c r="H2047" s="41"/>
      <c r="I2047" s="40"/>
      <c r="J2047" s="5" t="s">
        <v>56</v>
      </c>
      <c r="K2047" s="3" t="s">
        <v>203</v>
      </c>
      <c r="L2047" s="9" t="s">
        <v>78</v>
      </c>
      <c r="M2047" s="3" t="s">
        <v>204</v>
      </c>
      <c r="N2047" s="3" t="s">
        <v>332</v>
      </c>
      <c r="O2047" s="3" t="s">
        <v>9455</v>
      </c>
      <c r="P2047" s="3" t="s">
        <v>9456</v>
      </c>
      <c r="Q2047" s="4" t="s">
        <v>9457</v>
      </c>
      <c r="R2047" s="3" t="s">
        <v>1082</v>
      </c>
      <c r="S2047" s="3" t="s">
        <v>221</v>
      </c>
      <c r="T2047" s="9" t="s">
        <v>211</v>
      </c>
      <c r="U2047" s="3" t="s">
        <v>6468</v>
      </c>
      <c r="V2047" s="22" t="str">
        <f t="shared" si="213"/>
        <v>RLFO; Hora de aviso: 16:40 15/05/2024; Solución: se recupera 20 mts de reserva y se realiza un empalme de 48 hilos ; Hora de solución: 20:00 15/05/2024; Causa: Podas</v>
      </c>
      <c r="W2047" s="4" t="s">
        <v>1987</v>
      </c>
      <c r="X2047" s="3"/>
      <c r="Y2047" s="3"/>
      <c r="Z2047" s="3" t="s">
        <v>69</v>
      </c>
      <c r="AA2047" s="3" t="s">
        <v>70</v>
      </c>
      <c r="AB2047" s="3">
        <v>0</v>
      </c>
      <c r="AC2047" s="3" t="s">
        <v>71</v>
      </c>
      <c r="AD2047" s="6">
        <v>0</v>
      </c>
      <c r="AE2047" s="7"/>
      <c r="AF2047" s="7"/>
      <c r="AG2047" s="6">
        <f>Tabla4[[#This Row],[Tiempo Parada de Reloj]]+Tabla4[[#This Row],[Tiempo Autorizado por Telefonica (no Máximo)]]</f>
        <v>0</v>
      </c>
      <c r="AH2047" s="7">
        <f t="shared" ca="1" si="209"/>
        <v>0.13888888889050577</v>
      </c>
      <c r="AI2047" s="8">
        <f t="shared" si="210"/>
        <v>0</v>
      </c>
      <c r="AJ2047" s="8">
        <f t="shared" ca="1" si="211"/>
        <v>3.3333333333721384</v>
      </c>
      <c r="AK2047" s="23" t="s">
        <v>119</v>
      </c>
      <c r="AL2047" s="3" t="s">
        <v>71</v>
      </c>
      <c r="AM2047" s="3" t="s">
        <v>69</v>
      </c>
      <c r="AN2047" s="3" t="s">
        <v>119</v>
      </c>
      <c r="AO2047" s="3" t="s">
        <v>73</v>
      </c>
      <c r="AP2047" s="3" t="s">
        <v>73</v>
      </c>
      <c r="AQ2047" s="23">
        <v>45430.904166666667</v>
      </c>
      <c r="AR2047" s="3"/>
      <c r="AS2047" s="23"/>
      <c r="AT2047" s="23"/>
      <c r="AU2047" s="3" t="s">
        <v>214</v>
      </c>
      <c r="AV2047" s="3" t="s">
        <v>9458</v>
      </c>
      <c r="AW2047" s="3" t="s">
        <v>135</v>
      </c>
      <c r="AX2047" s="3">
        <v>7.0874699999999997</v>
      </c>
      <c r="AY2047" s="3">
        <v>-73.087059999999994</v>
      </c>
      <c r="AZ2047" s="8" t="str">
        <f>+CONCATENATE("Reportan apertura en el enlace ",Tabla4[[#This Row],[Enlace]]," en el ",Tabla4[[#This Row],[Distancia óptica]]," ocasionado por ",Tabla4[[#This Row],[Causa del daño]])</f>
        <v>Reportan apertura en el enlace Mov. Porvenir - Mov. Terminal en el Km 4,3 desde Mov. Terminal ocasionado por Podas</v>
      </c>
      <c r="BA2047" s="8" t="str">
        <f>+CONCATENATE("Para dar solución al incidente ",Tabla4[[#This Row],[Solución]])</f>
        <v xml:space="preserve">Para dar solución al incidente se recupera 20 mts de reserva y se realiza un empalme de 48 hilos </v>
      </c>
      <c r="BB2047" s="3" t="str">
        <f>+_xlfn.CONCAT(Tabla4[[#This Row],[Causa Raiz]]," ",Tabla4[[#This Row],[Solución2]]," (",Tabla4[[#This Row],[Anillo]],"- Cabecera: ",Tabla4[[#This Row],[Cabecera]],"- Operador: ",Tabla4[[#This Row],[Operador]],")")</f>
        <v>Reportan apertura en el enlace Mov. Porvenir - Mov. Terminal en el Km 4,3 desde Mov. Terminal ocasionado por Podas Para dar solución al incidente se recupera 20 mts de reserva y se realiza un empalme de 48 hilos  (Lineal- Cabecera: mov terminal- Operador: Colombia Telecomunicaciones)</v>
      </c>
    </row>
    <row r="2048" spans="1:54" ht="171">
      <c r="A2048" s="38">
        <f t="shared" si="208"/>
        <v>2047</v>
      </c>
      <c r="B2048" s="3">
        <v>8601847</v>
      </c>
      <c r="C2048" s="3" t="s">
        <v>163</v>
      </c>
      <c r="D2048" s="23">
        <v>45427.75</v>
      </c>
      <c r="E2048" s="23">
        <v>45427.909722222219</v>
      </c>
      <c r="F2048" s="1">
        <f t="shared" ca="1" si="223"/>
        <v>0.15972222221898846</v>
      </c>
      <c r="G2048" s="3" t="s">
        <v>55</v>
      </c>
      <c r="H2048" s="41"/>
      <c r="I2048" s="40"/>
      <c r="J2048" s="5" t="s">
        <v>56</v>
      </c>
      <c r="K2048" s="3" t="s">
        <v>77</v>
      </c>
      <c r="L2048" s="9" t="s">
        <v>78</v>
      </c>
      <c r="M2048" s="3" t="s">
        <v>79</v>
      </c>
      <c r="N2048" s="3" t="s">
        <v>1286</v>
      </c>
      <c r="O2048" s="3" t="s">
        <v>9459</v>
      </c>
      <c r="P2048" s="3" t="s">
        <v>9460</v>
      </c>
      <c r="Q2048" s="4" t="s">
        <v>9461</v>
      </c>
      <c r="R2048" s="3" t="s">
        <v>741</v>
      </c>
      <c r="S2048" s="3" t="s">
        <v>249</v>
      </c>
      <c r="T2048" s="3" t="s">
        <v>256</v>
      </c>
      <c r="U2048" s="3" t="s">
        <v>9462</v>
      </c>
      <c r="V2048" s="22" t="str">
        <f t="shared" si="213"/>
        <v>RDFO; Hora de aviso: 18:00 15/05/2024; Solución: se refusiona hilos en caja de empalme ; Hora de solución: 21:50 15/05/2024; Causa: Falla de Empalme de FiOp</v>
      </c>
      <c r="W2048" s="4" t="s">
        <v>160</v>
      </c>
      <c r="X2048" s="3"/>
      <c r="Y2048" s="3"/>
      <c r="Z2048" s="3" t="s">
        <v>69</v>
      </c>
      <c r="AA2048" s="3" t="s">
        <v>71</v>
      </c>
      <c r="AB2048" s="3">
        <v>0</v>
      </c>
      <c r="AC2048" s="3" t="s">
        <v>71</v>
      </c>
      <c r="AD2048" s="6">
        <v>0</v>
      </c>
      <c r="AE2048" s="7"/>
      <c r="AF2048" s="7"/>
      <c r="AG2048" s="6">
        <f>Tabla4[[#This Row],[Tiempo Parada de Reloj]]+Tabla4[[#This Row],[Tiempo Autorizado por Telefonica (no Máximo)]]</f>
        <v>0</v>
      </c>
      <c r="AH2048" s="7">
        <f t="shared" ca="1" si="209"/>
        <v>0.15972222221898846</v>
      </c>
      <c r="AI2048" s="8">
        <f t="shared" si="210"/>
        <v>0</v>
      </c>
      <c r="AJ2048" s="8">
        <f t="shared" ca="1" si="211"/>
        <v>3.8333333332557231</v>
      </c>
      <c r="AK2048" s="23" t="s">
        <v>87</v>
      </c>
      <c r="AL2048" s="3" t="s">
        <v>71</v>
      </c>
      <c r="AM2048" s="3" t="s">
        <v>69</v>
      </c>
      <c r="AN2048" s="3" t="s">
        <v>119</v>
      </c>
      <c r="AO2048" s="3" t="s">
        <v>73</v>
      </c>
      <c r="AP2048" s="3" t="s">
        <v>119</v>
      </c>
      <c r="AQ2048" s="23">
        <v>45434.708333333336</v>
      </c>
      <c r="AR2048" s="3"/>
      <c r="AS2048" s="23"/>
      <c r="AT2048" s="23"/>
      <c r="AU2048" s="3" t="s">
        <v>89</v>
      </c>
      <c r="AV2048" s="3" t="s">
        <v>3608</v>
      </c>
      <c r="AW2048" s="3" t="s">
        <v>307</v>
      </c>
      <c r="AX2048" s="3">
        <v>4.7920610000000003</v>
      </c>
      <c r="AY2048" s="3">
        <v>-74.152234000000007</v>
      </c>
      <c r="AZ2048" s="8" t="str">
        <f>+CONCATENATE("Reportan apertura en el enlace ",Tabla4[[#This Row],[Enlace]]," en el ",Tabla4[[#This Row],[Distancia óptica]]," ocasionado por ",Tabla4[[#This Row],[Causa del daño]])</f>
        <v>Reportan apertura en el enlace Mov. Siberia - Mov. La Union II en el Km 5,2 desde La union ocasionado por Falla de Empalme de FiOp</v>
      </c>
      <c r="BA2048" s="8" t="str">
        <f>+CONCATENATE("Para dar solución al incidente ",Tabla4[[#This Row],[Solución]])</f>
        <v xml:space="preserve">Para dar solución al incidente se refusiona hilos en caja de empalme </v>
      </c>
      <c r="BB2048" s="3" t="str">
        <f>+_xlfn.CONCAT(Tabla4[[#This Row],[Causa Raiz]]," ",Tabla4[[#This Row],[Solución2]]," (",Tabla4[[#This Row],[Anillo]],"- Cabecera: ",Tabla4[[#This Row],[Cabecera]],"- Operador: ",Tabla4[[#This Row],[Operador]],")")</f>
        <v>Reportan apertura en el enlace Mov. Siberia - Mov. La Union II en el Km 5,2 desde La union ocasionado por Falla de Empalme de FiOp Para dar solución al incidente se refusiona hilos en caja de empalme  (LINEAL- Cabecera: TENJO- Operador: Colombia Telecomunicaciones)</v>
      </c>
    </row>
    <row r="2049" spans="1:54" ht="213.75">
      <c r="A2049" s="38">
        <f t="shared" si="208"/>
        <v>2048</v>
      </c>
      <c r="B2049" s="3">
        <v>8600959</v>
      </c>
      <c r="C2049" s="3" t="s">
        <v>163</v>
      </c>
      <c r="D2049" s="23">
        <v>45427.75</v>
      </c>
      <c r="E2049" s="23">
        <v>45427.875</v>
      </c>
      <c r="F2049" s="1">
        <f t="shared" ca="1" si="223"/>
        <v>0.125</v>
      </c>
      <c r="G2049" s="3" t="s">
        <v>55</v>
      </c>
      <c r="H2049" s="41"/>
      <c r="I2049" s="40"/>
      <c r="J2049" s="5" t="s">
        <v>56</v>
      </c>
      <c r="K2049" s="3" t="s">
        <v>122</v>
      </c>
      <c r="L2049" s="9" t="s">
        <v>78</v>
      </c>
      <c r="M2049" s="3" t="s">
        <v>123</v>
      </c>
      <c r="N2049" s="3" t="s">
        <v>124</v>
      </c>
      <c r="O2049" s="3" t="s">
        <v>9463</v>
      </c>
      <c r="P2049" s="3" t="s">
        <v>9464</v>
      </c>
      <c r="Q2049" s="4" t="s">
        <v>9465</v>
      </c>
      <c r="R2049" s="3" t="s">
        <v>128</v>
      </c>
      <c r="S2049" s="3" t="s">
        <v>129</v>
      </c>
      <c r="T2049" s="9" t="s">
        <v>176</v>
      </c>
      <c r="U2049" s="3" t="s">
        <v>9466</v>
      </c>
      <c r="V2049" s="22" t="str">
        <f t="shared" si="213"/>
        <v>RDFO; Hora de aviso: 18:00 15/05/2024; Solución: Para dar solucion se realiza un Tendido de 400 mtrs y dos cajas de empalme de 48 hilos ; Hora de solución: 21:00 15/05/2024; Causa: Intervención de Terceros. No Identificados</v>
      </c>
      <c r="W2049" s="4" t="s">
        <v>3492</v>
      </c>
      <c r="X2049" s="3"/>
      <c r="Y2049" s="3"/>
      <c r="Z2049" s="3" t="s">
        <v>69</v>
      </c>
      <c r="AA2049" s="3" t="s">
        <v>70</v>
      </c>
      <c r="AB2049" s="3">
        <v>8600959</v>
      </c>
      <c r="AC2049" s="3" t="s">
        <v>71</v>
      </c>
      <c r="AD2049" s="6">
        <v>0</v>
      </c>
      <c r="AE2049" s="7"/>
      <c r="AF2049" s="7"/>
      <c r="AG2049" s="6">
        <f>Tabla4[[#This Row],[Tiempo Parada de Reloj]]+Tabla4[[#This Row],[Tiempo Autorizado por Telefonica (no Máximo)]]</f>
        <v>0</v>
      </c>
      <c r="AH2049" s="7">
        <f t="shared" ca="1" si="209"/>
        <v>0.125</v>
      </c>
      <c r="AI2049" s="8">
        <f t="shared" si="210"/>
        <v>0</v>
      </c>
      <c r="AJ2049" s="8">
        <f t="shared" ca="1" si="211"/>
        <v>3</v>
      </c>
      <c r="AK2049" s="23" t="s">
        <v>87</v>
      </c>
      <c r="AL2049" s="3" t="s">
        <v>70</v>
      </c>
      <c r="AM2049" s="3" t="s">
        <v>73</v>
      </c>
      <c r="AN2049" s="3" t="s">
        <v>119</v>
      </c>
      <c r="AO2049" s="3" t="s">
        <v>98</v>
      </c>
      <c r="AP2049" s="3" t="s">
        <v>98</v>
      </c>
      <c r="AQ2049" s="23">
        <v>45431.397222222222</v>
      </c>
      <c r="AR2049" s="3"/>
      <c r="AS2049" s="23"/>
      <c r="AT2049" s="3"/>
      <c r="AU2049" s="3" t="s">
        <v>133</v>
      </c>
      <c r="AV2049" s="3" t="s">
        <v>9467</v>
      </c>
      <c r="AW2049" s="3" t="s">
        <v>135</v>
      </c>
      <c r="AX2049" s="3">
        <v>10.947876000000001</v>
      </c>
      <c r="AY2049" s="3">
        <v>-74.911913999999996</v>
      </c>
      <c r="AZ2049" s="8" t="str">
        <f>+CONCATENATE("Reportan apertura en el enlace ",Tabla4[[#This Row],[Enlace]]," en el ",Tabla4[[#This Row],[Distancia óptica]]," ocasionado por ",Tabla4[[#This Row],[Causa del daño]])</f>
        <v>Reportan apertura en el enlace Mov.Tecniamsa - Mov. Zofracar en el Km 0,6 desde Tecniamsa ocasionado por Intervención de Terceros. No Identificados</v>
      </c>
      <c r="BA2049" s="8" t="str">
        <f>+CONCATENATE("Para dar solución al incidente ",Tabla4[[#This Row],[Solución]])</f>
        <v xml:space="preserve">Para dar solución al incidente Para dar solucion se realiza un Tendido de 400 mtrs y dos cajas de empalme de 48 hilos </v>
      </c>
      <c r="BB2049" s="3" t="str">
        <f>+_xlfn.CONCAT(Tabla4[[#This Row],[Causa Raiz]]," ",Tabla4[[#This Row],[Solución2]]," (",Tabla4[[#This Row],[Anillo]],"- Cabecera: ",Tabla4[[#This Row],[Cabecera]],"- Operador: ",Tabla4[[#This Row],[Operador]],")")</f>
        <v>Reportan apertura en el enlace Mov.Tecniamsa - Mov. Zofracar en el Km 0,6 desde Tecniamsa ocasionado por Intervención de Terceros. No Identificados Para dar solución al incidente Para dar solucion se realiza un Tendido de 400 mtrs y dos cajas de empalme de 48 hilos  (Lineal- Cabecera: Zofracar- Operador: Colombia Telecomunicaciones)</v>
      </c>
    </row>
    <row r="2050" spans="1:54" ht="185.25">
      <c r="A2050" s="38">
        <f t="shared" si="208"/>
        <v>2049</v>
      </c>
      <c r="B2050" s="3">
        <v>8602082</v>
      </c>
      <c r="C2050" s="3" t="s">
        <v>54</v>
      </c>
      <c r="D2050" s="23">
        <v>45427.791666666664</v>
      </c>
      <c r="E2050" s="23">
        <v>45427.875</v>
      </c>
      <c r="F2050" s="1">
        <f t="shared" ca="1" si="223"/>
        <v>8.3333333335758653E-2</v>
      </c>
      <c r="G2050" s="3" t="s">
        <v>55</v>
      </c>
      <c r="H2050" s="41"/>
      <c r="I2050" s="40"/>
      <c r="J2050" s="5" t="s">
        <v>56</v>
      </c>
      <c r="K2050" s="3" t="s">
        <v>122</v>
      </c>
      <c r="L2050" s="9" t="s">
        <v>78</v>
      </c>
      <c r="M2050" s="3" t="s">
        <v>123</v>
      </c>
      <c r="N2050" s="3" t="s">
        <v>124</v>
      </c>
      <c r="O2050" s="3" t="s">
        <v>9468</v>
      </c>
      <c r="P2050" s="3" t="s">
        <v>9469</v>
      </c>
      <c r="Q2050" s="4" t="s">
        <v>9470</v>
      </c>
      <c r="R2050" s="3" t="s">
        <v>9471</v>
      </c>
      <c r="S2050" s="3" t="s">
        <v>129</v>
      </c>
      <c r="T2050" s="3" t="s">
        <v>256</v>
      </c>
      <c r="U2050" s="3" t="s">
        <v>9472</v>
      </c>
      <c r="V2050" s="22" t="str">
        <f t="shared" si="213"/>
        <v>RLFO; Hora de aviso: 19:00 15/05/2024; Solución: Para dar solucion se refusiono hilo en caja de empalme existente ; Hora de solución: 21:00 15/05/2024; Causa: Falla de Empalme de FiOp</v>
      </c>
      <c r="W2050" s="4" t="s">
        <v>3492</v>
      </c>
      <c r="X2050" s="3"/>
      <c r="Y2050" s="3"/>
      <c r="Z2050" s="3" t="s">
        <v>69</v>
      </c>
      <c r="AA2050" s="3" t="s">
        <v>71</v>
      </c>
      <c r="AB2050" s="3">
        <v>0</v>
      </c>
      <c r="AC2050" s="3" t="s">
        <v>71</v>
      </c>
      <c r="AD2050" s="6">
        <v>0</v>
      </c>
      <c r="AE2050" s="7"/>
      <c r="AF2050" s="7"/>
      <c r="AG2050" s="6">
        <f>Tabla4[[#This Row],[Tiempo Parada de Reloj]]+Tabla4[[#This Row],[Tiempo Autorizado por Telefonica (no Máximo)]]</f>
        <v>0</v>
      </c>
      <c r="AH2050" s="7">
        <f t="shared" ca="1" si="209"/>
        <v>8.3333333335758653E-2</v>
      </c>
      <c r="AI2050" s="8">
        <f t="shared" si="210"/>
        <v>0</v>
      </c>
      <c r="AJ2050" s="8">
        <f t="shared" ca="1" si="211"/>
        <v>2.0000000000582077</v>
      </c>
      <c r="AK2050" s="23" t="s">
        <v>87</v>
      </c>
      <c r="AL2050" s="3" t="s">
        <v>70</v>
      </c>
      <c r="AM2050" s="3" t="s">
        <v>73</v>
      </c>
      <c r="AN2050" s="3" t="s">
        <v>72</v>
      </c>
      <c r="AO2050" s="3" t="s">
        <v>98</v>
      </c>
      <c r="AP2050" s="3" t="s">
        <v>98</v>
      </c>
      <c r="AQ2050" s="23">
        <v>45429.875694444447</v>
      </c>
      <c r="AR2050" s="3"/>
      <c r="AS2050" s="23"/>
      <c r="AT2050" s="23"/>
      <c r="AU2050" s="3" t="s">
        <v>271</v>
      </c>
      <c r="AV2050" s="3" t="s">
        <v>468</v>
      </c>
      <c r="AW2050" s="3" t="s">
        <v>9473</v>
      </c>
      <c r="AX2050" s="3">
        <v>11.011099</v>
      </c>
      <c r="AY2050" s="3">
        <v>-74.828423999999998</v>
      </c>
      <c r="AZ2050" s="8" t="str">
        <f>+CONCATENATE("Reportan apertura en el enlace ",Tabla4[[#This Row],[Enlace]]," en el ",Tabla4[[#This Row],[Distancia óptica]]," ocasionado por ",Tabla4[[#This Row],[Causa del daño]])</f>
        <v>Reportan apertura en el enlace Mov. Arenosa - Mov.Makro en el Km 2,3 desde arenosa  ocasionado por Falla de Empalme de FiOp</v>
      </c>
      <c r="BA2050" s="8" t="str">
        <f>+CONCATENATE("Para dar solución al incidente ",Tabla4[[#This Row],[Solución]])</f>
        <v xml:space="preserve">Para dar solución al incidente Para dar solucion se refusiono hilo en caja de empalme existente </v>
      </c>
      <c r="BB2050" s="3" t="str">
        <f>+_xlfn.CONCAT(Tabla4[[#This Row],[Causa Raiz]]," ",Tabla4[[#This Row],[Solución2]]," (",Tabla4[[#This Row],[Anillo]],"- Cabecera: ",Tabla4[[#This Row],[Cabecera]],"- Operador: ",Tabla4[[#This Row],[Operador]],")")</f>
        <v>Reportan apertura en el enlace Mov. Arenosa - Mov.Makro en el Km 2,3 desde arenosa  ocasionado por Falla de Empalme de FiOp Para dar solución al incidente Para dar solucion se refusiono hilo en caja de empalme existente  (Uk Makro- Cabecera: Caribe- Operador: Colombia Telecomunicaciones)</v>
      </c>
    </row>
    <row r="2051" spans="1:54" ht="185.25">
      <c r="A2051" s="38">
        <f t="shared" ref="A2051:A2114" si="224">A2050+1</f>
        <v>2050</v>
      </c>
      <c r="B2051" s="3">
        <v>8602021</v>
      </c>
      <c r="C2051" s="3" t="s">
        <v>92</v>
      </c>
      <c r="D2051" s="23">
        <v>45427.791666666664</v>
      </c>
      <c r="E2051" s="23">
        <v>45428.666666666664</v>
      </c>
      <c r="F2051" s="1">
        <f t="shared" ca="1" si="223"/>
        <v>0.875</v>
      </c>
      <c r="G2051" s="3" t="s">
        <v>55</v>
      </c>
      <c r="H2051" s="41"/>
      <c r="I2051" s="40"/>
      <c r="J2051" s="5" t="s">
        <v>56</v>
      </c>
      <c r="K2051" s="3" t="s">
        <v>108</v>
      </c>
      <c r="L2051" s="9" t="s">
        <v>58</v>
      </c>
      <c r="M2051" s="3" t="s">
        <v>109</v>
      </c>
      <c r="N2051" s="3" t="s">
        <v>633</v>
      </c>
      <c r="O2051" s="3" t="s">
        <v>111</v>
      </c>
      <c r="P2051" s="3" t="s">
        <v>9474</v>
      </c>
      <c r="Q2051" s="4" t="s">
        <v>9475</v>
      </c>
      <c r="R2051" s="3" t="s">
        <v>327</v>
      </c>
      <c r="S2051" s="3" t="s">
        <v>115</v>
      </c>
      <c r="T2051" s="3" t="s">
        <v>256</v>
      </c>
      <c r="U2051" s="3" t="s">
        <v>2932</v>
      </c>
      <c r="V2051" s="22" t="str">
        <f t="shared" si="213"/>
        <v>RTNFO; Hora de aviso: 19:00 15/05/2024; Solución: Se refusiona hilo abierto en empalme existente; Hora de solución: 16:00 16/05/2024; Causa: Falla de Empalme de FiOp</v>
      </c>
      <c r="W2051" s="4" t="s">
        <v>542</v>
      </c>
      <c r="X2051" s="3"/>
      <c r="Y2051" s="3"/>
      <c r="Z2051" s="3" t="s">
        <v>69</v>
      </c>
      <c r="AA2051" s="3" t="s">
        <v>71</v>
      </c>
      <c r="AB2051" s="3">
        <v>0</v>
      </c>
      <c r="AC2051" s="3" t="s">
        <v>71</v>
      </c>
      <c r="AD2051" s="6">
        <v>0.67638888888888893</v>
      </c>
      <c r="AE2051" s="7"/>
      <c r="AF2051" s="7"/>
      <c r="AG2051" s="6">
        <f>Tabla4[[#This Row],[Tiempo Parada de Reloj]]+Tabla4[[#This Row],[Tiempo Autorizado por Telefonica (no Máximo)]]</f>
        <v>0.67638888888888893</v>
      </c>
      <c r="AH2051" s="7">
        <f t="shared" ref="AH2051:AH2114" ca="1" si="225">F2051-$AD2051</f>
        <v>0.19861111111111107</v>
      </c>
      <c r="AI2051" s="8">
        <f t="shared" ref="AI2051:AI2114" si="226">AD2051*24</f>
        <v>16.233333333333334</v>
      </c>
      <c r="AJ2051" s="8">
        <f t="shared" ref="AJ2051:AJ2114" ca="1" si="227">AH2051*24</f>
        <v>4.7666666666666657</v>
      </c>
      <c r="AK2051" s="23" t="s">
        <v>87</v>
      </c>
      <c r="AL2051" s="3" t="s">
        <v>70</v>
      </c>
      <c r="AM2051" s="3" t="s">
        <v>88</v>
      </c>
      <c r="AN2051" s="3" t="s">
        <v>88</v>
      </c>
      <c r="AO2051" s="3" t="s">
        <v>98</v>
      </c>
      <c r="AP2051" s="3" t="s">
        <v>98</v>
      </c>
      <c r="AQ2051" s="23">
        <v>45420.356944444444</v>
      </c>
      <c r="AR2051" s="3"/>
      <c r="AS2051" s="23"/>
      <c r="AT2051" s="23"/>
      <c r="AU2051" s="3" t="s">
        <v>637</v>
      </c>
      <c r="AV2051" s="3" t="s">
        <v>282</v>
      </c>
      <c r="AW2051" s="3" t="s">
        <v>76</v>
      </c>
      <c r="AX2051" s="3">
        <v>9.5891230000000007</v>
      </c>
      <c r="AY2051" s="3">
        <v>-73.594826999999995</v>
      </c>
      <c r="AZ2051" s="8" t="str">
        <f>+CONCATENATE("Reportan apertura en el enlace ",Tabla4[[#This Row],[Enlace]]," en el ",Tabla4[[#This Row],[Distancia óptica]]," ocasionado por ",Tabla4[[#This Row],[Causa del daño]])</f>
        <v>Reportan apertura en el enlace Bosconia - Curumaní en el km 68.58 desde Bosconia ocasionado por Falla de Empalme de FiOp</v>
      </c>
      <c r="BA2051" s="8" t="str">
        <f>+CONCATENATE("Para dar solución al incidente ",Tabla4[[#This Row],[Solución]])</f>
        <v>Para dar solución al incidente Se refusiona hilo abierto en empalme existente</v>
      </c>
      <c r="BB2051" s="3" t="str">
        <f>+_xlfn.CONCAT(Tabla4[[#This Row],[Causa Raiz]]," ",Tabla4[[#This Row],[Solución2]]," (",Tabla4[[#This Row],[Anillo]],"- Cabecera: ",Tabla4[[#This Row],[Cabecera]],"- Operador: ",Tabla4[[#This Row],[Operador]],")")</f>
        <v>Reportan apertura en el enlace Bosconia - Curumaní en el km 68.58 desde Bosconia ocasionado por Falla de Empalme de FiOp Para dar solución al incidente Se refusiona hilo abierto en empalme existente (Troncal- Cabecera: Bosconia- Operador: Colombia Telecomunicaciones)</v>
      </c>
    </row>
    <row r="2052" spans="1:54" ht="213.75">
      <c r="A2052" s="38">
        <f t="shared" si="224"/>
        <v>2051</v>
      </c>
      <c r="B2052" s="3">
        <v>8601261</v>
      </c>
      <c r="C2052" s="3" t="s">
        <v>54</v>
      </c>
      <c r="D2052" s="23">
        <v>45427.791666666664</v>
      </c>
      <c r="E2052" s="23">
        <v>45427.895833333336</v>
      </c>
      <c r="F2052" s="1">
        <f t="shared" ca="1" si="223"/>
        <v>0.10416666667151731</v>
      </c>
      <c r="G2052" s="3" t="s">
        <v>1465</v>
      </c>
      <c r="H2052" s="41"/>
      <c r="I2052" s="40"/>
      <c r="J2052" s="5" t="s">
        <v>56</v>
      </c>
      <c r="K2052" s="3" t="s">
        <v>122</v>
      </c>
      <c r="L2052" s="9" t="s">
        <v>78</v>
      </c>
      <c r="M2052" s="3" t="s">
        <v>644</v>
      </c>
      <c r="N2052" s="3" t="s">
        <v>645</v>
      </c>
      <c r="O2052" s="3" t="s">
        <v>9476</v>
      </c>
      <c r="P2052" s="3" t="s">
        <v>9477</v>
      </c>
      <c r="Q2052" s="4" t="s">
        <v>9478</v>
      </c>
      <c r="R2052" s="3" t="s">
        <v>649</v>
      </c>
      <c r="S2052" s="3" t="s">
        <v>129</v>
      </c>
      <c r="T2052" s="9" t="s">
        <v>176</v>
      </c>
      <c r="U2052" s="3" t="s">
        <v>9479</v>
      </c>
      <c r="V2052" s="22" t="str">
        <f t="shared" ref="V2052:V2115" si="228">C2052&amp;"; Hora de aviso: "&amp;TEXT(D2052,"h:mm dd/mm/yyyy")&amp;"; Solución: "&amp;U2052&amp;"; Hora de solución: "&amp;TEXT(E2052,"h:mm dd/mm/yyyy")&amp;"; Causa: "&amp;T2052</f>
        <v>RLFO; Hora de aviso: 19:00 15/05/2024; Solución: Para dar solucion se corrio reserva de 300 mtrs y se implementa empalme de 24 hilos ; Hora de solución: 21:30 15/05/2024; Causa: Intervención de Terceros. No Identificados</v>
      </c>
      <c r="W2052" s="4" t="s">
        <v>3492</v>
      </c>
      <c r="X2052" s="3"/>
      <c r="Y2052" s="3"/>
      <c r="Z2052" s="3" t="s">
        <v>69</v>
      </c>
      <c r="AA2052" s="3" t="s">
        <v>70</v>
      </c>
      <c r="AB2052" s="3">
        <v>0</v>
      </c>
      <c r="AC2052" s="3" t="s">
        <v>71</v>
      </c>
      <c r="AD2052" s="6">
        <v>0</v>
      </c>
      <c r="AE2052" s="7"/>
      <c r="AF2052" s="7"/>
      <c r="AG2052" s="6">
        <f>Tabla4[[#This Row],[Tiempo Parada de Reloj]]+Tabla4[[#This Row],[Tiempo Autorizado por Telefonica (no Máximo)]]</f>
        <v>0</v>
      </c>
      <c r="AH2052" s="7">
        <f t="shared" ca="1" si="225"/>
        <v>0.10416666667151731</v>
      </c>
      <c r="AI2052" s="8">
        <f t="shared" si="226"/>
        <v>0</v>
      </c>
      <c r="AJ2052" s="8">
        <f t="shared" ca="1" si="227"/>
        <v>2.5000000001164153</v>
      </c>
      <c r="AK2052" s="23" t="s">
        <v>87</v>
      </c>
      <c r="AL2052" s="3" t="s">
        <v>70</v>
      </c>
      <c r="AM2052" s="3" t="s">
        <v>119</v>
      </c>
      <c r="AN2052" s="3" t="s">
        <v>119</v>
      </c>
      <c r="AO2052" s="3" t="s">
        <v>98</v>
      </c>
      <c r="AP2052" s="3" t="s">
        <v>98</v>
      </c>
      <c r="AQ2052" s="23">
        <v>45429.834027777775</v>
      </c>
      <c r="AR2052" s="3"/>
      <c r="AS2052" s="23"/>
      <c r="AT2052" s="23"/>
      <c r="AU2052" s="3" t="s">
        <v>655</v>
      </c>
      <c r="AV2052" s="3" t="s">
        <v>482</v>
      </c>
      <c r="AW2052" s="3" t="s">
        <v>9480</v>
      </c>
      <c r="AX2052" s="3">
        <v>8.8045410000000004</v>
      </c>
      <c r="AY2052" s="3">
        <v>-75.848192999999995</v>
      </c>
      <c r="AZ2052" s="8" t="str">
        <f>+CONCATENATE("Reportan apertura en el enlace ",Tabla4[[#This Row],[Enlace]]," en el ",Tabla4[[#This Row],[Distancia óptica]]," ocasionado por ",Tabla4[[#This Row],[Causa del daño]])</f>
        <v>Reportan apertura en el enlace Mov. Mocari - Mov.Unicordoba en el Km 0,17 desde unicordoba  ocasionado por Intervención de Terceros. No Identificados</v>
      </c>
      <c r="BA2052" s="8" t="str">
        <f>+CONCATENATE("Para dar solución al incidente ",Tabla4[[#This Row],[Solución]])</f>
        <v xml:space="preserve">Para dar solución al incidente Para dar solucion se corrio reserva de 300 mtrs y se implementa empalme de 24 hilos </v>
      </c>
      <c r="BB2052" s="3" t="str">
        <f>+_xlfn.CONCAT(Tabla4[[#This Row],[Causa Raiz]]," ",Tabla4[[#This Row],[Solución2]]," (",Tabla4[[#This Row],[Anillo]],"- Cabecera: ",Tabla4[[#This Row],[Cabecera]],"- Operador: ",Tabla4[[#This Row],[Operador]],")")</f>
        <v>Reportan apertura en el enlace Mov. Mocari - Mov.Unicordoba en el Km 0,17 desde unicordoba  ocasionado por Intervención de Terceros. No Identificados Para dar solución al incidente Para dar solucion se corrio reserva de 300 mtrs y se implementa empalme de 24 hilos  (Uk Unicordoba- Cabecera: Centro- Operador: Colombia Telecomunicaciones)</v>
      </c>
    </row>
    <row r="2053" spans="1:54" ht="199.5">
      <c r="A2053" s="38">
        <f t="shared" si="224"/>
        <v>2052</v>
      </c>
      <c r="B2053" s="3">
        <v>8602324</v>
      </c>
      <c r="C2053" s="3" t="s">
        <v>54</v>
      </c>
      <c r="D2053" s="23">
        <v>45427.895833333336</v>
      </c>
      <c r="E2053" s="23">
        <v>45428.041666666664</v>
      </c>
      <c r="F2053" s="1">
        <f t="shared" ca="1" si="223"/>
        <v>0.14583333332848269</v>
      </c>
      <c r="G2053" s="3" t="s">
        <v>55</v>
      </c>
      <c r="H2053" s="41"/>
      <c r="I2053" s="40"/>
      <c r="J2053" s="5" t="s">
        <v>56</v>
      </c>
      <c r="K2053" s="3" t="s">
        <v>138</v>
      </c>
      <c r="L2053" s="9" t="s">
        <v>58</v>
      </c>
      <c r="M2053" s="3" t="s">
        <v>139</v>
      </c>
      <c r="N2053" s="3" t="s">
        <v>140</v>
      </c>
      <c r="O2053" s="3" t="s">
        <v>9481</v>
      </c>
      <c r="P2053" s="3" t="s">
        <v>9482</v>
      </c>
      <c r="Q2053" s="4" t="s">
        <v>9483</v>
      </c>
      <c r="R2053" s="3" t="s">
        <v>1178</v>
      </c>
      <c r="S2053" s="3" t="s">
        <v>145</v>
      </c>
      <c r="T2053" s="9" t="s">
        <v>66</v>
      </c>
      <c r="U2053" s="3" t="s">
        <v>9484</v>
      </c>
      <c r="V2053" s="22" t="str">
        <f t="shared" si="228"/>
        <v>RLFO; Hora de aviso: 21:30 15/05/2024; Solución: Se recuperan 10 mts de reserva de 12 Hilos y se realiza un empalme de 24 Hilos; Hora de solución: 1:00 16/05/2024; Causa: Vandalismo</v>
      </c>
      <c r="W2053" s="4" t="s">
        <v>9485</v>
      </c>
      <c r="X2053" s="3"/>
      <c r="Y2053" s="3"/>
      <c r="Z2053" s="3" t="s">
        <v>69</v>
      </c>
      <c r="AA2053" s="3" t="s">
        <v>71</v>
      </c>
      <c r="AB2053" s="3">
        <v>0</v>
      </c>
      <c r="AC2053" s="3" t="s">
        <v>71</v>
      </c>
      <c r="AD2053" s="6">
        <v>0</v>
      </c>
      <c r="AE2053" s="7"/>
      <c r="AF2053" s="7"/>
      <c r="AG2053" s="6">
        <f>Tabla4[[#This Row],[Tiempo Parada de Reloj]]+Tabla4[[#This Row],[Tiempo Autorizado por Telefonica (no Máximo)]]</f>
        <v>0</v>
      </c>
      <c r="AH2053" s="7">
        <f t="shared" ca="1" si="225"/>
        <v>0.14583333332848269</v>
      </c>
      <c r="AI2053" s="8">
        <f t="shared" si="226"/>
        <v>0</v>
      </c>
      <c r="AJ2053" s="8">
        <f t="shared" ca="1" si="227"/>
        <v>3.4999999998835847</v>
      </c>
      <c r="AK2053" s="23" t="s">
        <v>87</v>
      </c>
      <c r="AL2053" s="3" t="s">
        <v>70</v>
      </c>
      <c r="AM2053" s="3" t="s">
        <v>73</v>
      </c>
      <c r="AN2053" s="3" t="s">
        <v>73</v>
      </c>
      <c r="AO2053" s="3" t="s">
        <v>98</v>
      </c>
      <c r="AP2053" s="3" t="s">
        <v>98</v>
      </c>
      <c r="AQ2053" s="23">
        <v>45431.638194444444</v>
      </c>
      <c r="AR2053" s="3"/>
      <c r="AS2053" s="23"/>
      <c r="AT2053" s="23"/>
      <c r="AU2053" s="3" t="s">
        <v>200</v>
      </c>
      <c r="AV2053" s="3" t="s">
        <v>9486</v>
      </c>
      <c r="AW2053" s="3" t="s">
        <v>135</v>
      </c>
      <c r="AX2053" s="3">
        <v>3.4352299999999998</v>
      </c>
      <c r="AY2053" s="3">
        <v>-76.468860000000006</v>
      </c>
      <c r="AZ2053" s="8" t="str">
        <f>+CONCATENATE("Reportan apertura en el enlace ",Tabla4[[#This Row],[Enlace]]," en el ",Tabla4[[#This Row],[Distancia óptica]]," ocasionado por ",Tabla4[[#This Row],[Causa del daño]])</f>
        <v>Reportan apertura en el enlace Acopi - Cali Taganga en el Km 0,130 desde Taganga ocasionado por Vandalismo</v>
      </c>
      <c r="BA2053" s="8" t="str">
        <f>+CONCATENATE("Para dar solución al incidente ",Tabla4[[#This Row],[Solución]])</f>
        <v>Para dar solución al incidente Se recuperan 10 mts de reserva de 12 Hilos y se realiza un empalme de 24 Hilos</v>
      </c>
      <c r="BB2053" s="3" t="str">
        <f>+_xlfn.CONCAT(Tabla4[[#This Row],[Causa Raiz]]," ",Tabla4[[#This Row],[Solución2]]," (",Tabla4[[#This Row],[Anillo]],"- Cabecera: ",Tabla4[[#This Row],[Cabecera]],"- Operador: ",Tabla4[[#This Row],[Operador]],")")</f>
        <v>Reportan apertura en el enlace Acopi - Cali Taganga en el Km 0,130 desde Taganga ocasionado por Vandalismo Para dar solución al incidente Se recuperan 10 mts de reserva de 12 Hilos y se realiza un empalme de 24 Hilos (Lineal- Cabecera: Cali Acopi- Operador: Colombia Telecomunicaciones)</v>
      </c>
    </row>
    <row r="2054" spans="1:54" ht="185.25">
      <c r="A2054" s="38">
        <f t="shared" si="224"/>
        <v>2053</v>
      </c>
      <c r="B2054" s="3">
        <v>8602369</v>
      </c>
      <c r="C2054" s="3" t="s">
        <v>92</v>
      </c>
      <c r="D2054" s="23">
        <v>45427.909722222219</v>
      </c>
      <c r="E2054" s="23">
        <v>45428.416666666664</v>
      </c>
      <c r="F2054" s="1">
        <f t="shared" ca="1" si="223"/>
        <v>0.50694444444525288</v>
      </c>
      <c r="G2054" s="3" t="s">
        <v>55</v>
      </c>
      <c r="H2054" s="41"/>
      <c r="I2054" s="40" t="s">
        <v>9487</v>
      </c>
      <c r="J2054" s="5" t="s">
        <v>568</v>
      </c>
      <c r="K2054" s="3" t="s">
        <v>568</v>
      </c>
      <c r="L2054" s="9" t="s">
        <v>58</v>
      </c>
      <c r="M2054" s="3" t="s">
        <v>956</v>
      </c>
      <c r="N2054" s="3" t="s">
        <v>9488</v>
      </c>
      <c r="O2054" s="3" t="s">
        <v>958</v>
      </c>
      <c r="P2054" s="3" t="s">
        <v>9489</v>
      </c>
      <c r="Q2054" s="4" t="s">
        <v>9490</v>
      </c>
      <c r="R2054" s="3" t="s">
        <v>1555</v>
      </c>
      <c r="S2054" s="3" t="s">
        <v>574</v>
      </c>
      <c r="T2054" s="9" t="s">
        <v>276</v>
      </c>
      <c r="U2054" s="3" t="s">
        <v>9491</v>
      </c>
      <c r="V2054" s="22" t="str">
        <f t="shared" si="228"/>
        <v>RTNFO; Hora de aviso: 21:50 15/05/2024; Solución: se encuentra hilo abierto en caja de empalme por trabajo de terceros, se fusiona hilo; Hora de solución: 10:00 16/05/2024; Causa: Intervención de Terceros</v>
      </c>
      <c r="W2054" s="4" t="s">
        <v>9492</v>
      </c>
      <c r="X2054" s="3"/>
      <c r="Y2054" s="3"/>
      <c r="Z2054" s="3" t="s">
        <v>69</v>
      </c>
      <c r="AA2054" s="3" t="s">
        <v>71</v>
      </c>
      <c r="AB2054" s="3">
        <v>0</v>
      </c>
      <c r="AC2054" s="3" t="s">
        <v>71</v>
      </c>
      <c r="AD2054" s="6">
        <v>0.30208333333333331</v>
      </c>
      <c r="AE2054" s="7"/>
      <c r="AF2054" s="7"/>
      <c r="AG2054" s="6">
        <f>Tabla4[[#This Row],[Tiempo Parada de Reloj]]+Tabla4[[#This Row],[Tiempo Autorizado por Telefonica (no Máximo)]]</f>
        <v>0.30208333333333331</v>
      </c>
      <c r="AH2054" s="7">
        <f t="shared" ca="1" si="225"/>
        <v>0.20486111111191957</v>
      </c>
      <c r="AI2054" s="8">
        <f t="shared" si="226"/>
        <v>7.25</v>
      </c>
      <c r="AJ2054" s="8">
        <f t="shared" ca="1" si="227"/>
        <v>4.9166666666860692</v>
      </c>
      <c r="AK2054" s="23" t="s">
        <v>87</v>
      </c>
      <c r="AL2054" s="3" t="s">
        <v>70</v>
      </c>
      <c r="AM2054" s="3" t="s">
        <v>73</v>
      </c>
      <c r="AN2054" s="3" t="s">
        <v>72</v>
      </c>
      <c r="AO2054" s="3" t="s">
        <v>98</v>
      </c>
      <c r="AP2054" s="3" t="s">
        <v>98</v>
      </c>
      <c r="AQ2054" s="23">
        <v>45429.506249999999</v>
      </c>
      <c r="AR2054" s="3"/>
      <c r="AS2054" s="23"/>
      <c r="AT2054" s="23"/>
      <c r="AU2054" s="3" t="s">
        <v>568</v>
      </c>
      <c r="AV2054" s="3" t="s">
        <v>3425</v>
      </c>
      <c r="AW2054" s="3" t="s">
        <v>76</v>
      </c>
      <c r="AX2054" s="3">
        <v>6.4632399999999999</v>
      </c>
      <c r="AY2054" s="3">
        <v>-71.720050000000001</v>
      </c>
      <c r="AZ2054" s="8" t="str">
        <f>+CONCATENATE("Reportan apertura en el enlace ",Tabla4[[#This Row],[Enlace]]," en el ",Tabla4[[#This Row],[Distancia óptica]]," ocasionado por ",Tabla4[[#This Row],[Causa del daño]])</f>
        <v>Reportan apertura en el enlace Sogamoso - Arauca en el km 2.25 desde Tame ocasionado por Intervención de Terceros</v>
      </c>
      <c r="BA2054" s="8" t="str">
        <f>+CONCATENATE("Para dar solución al incidente ",Tabla4[[#This Row],[Solución]])</f>
        <v>Para dar solución al incidente se encuentra hilo abierto en caja de empalme por trabajo de terceros, se fusiona hilo</v>
      </c>
      <c r="BB2054" s="3" t="str">
        <f>+_xlfn.CONCAT(Tabla4[[#This Row],[Causa Raiz]]," ",Tabla4[[#This Row],[Solución2]]," (",Tabla4[[#This Row],[Anillo]],"- Cabecera: ",Tabla4[[#This Row],[Cabecera]],"- Operador: ",Tabla4[[#This Row],[Operador]],")")</f>
        <v>Reportan apertura en el enlace Sogamoso - Arauca en el km 2.25 desde Tame ocasionado por Intervención de Terceros Para dar solución al incidente se encuentra hilo abierto en caja de empalme por trabajo de terceros, se fusiona hilo (Troncal- Cabecera: Tame- Operador: Azteca)</v>
      </c>
    </row>
    <row r="2055" spans="1:54" ht="199.5">
      <c r="A2055" s="38">
        <f t="shared" si="224"/>
        <v>2054</v>
      </c>
      <c r="B2055" s="3">
        <v>8602927</v>
      </c>
      <c r="C2055" s="3" t="s">
        <v>54</v>
      </c>
      <c r="D2055" s="23">
        <v>45428.145833333336</v>
      </c>
      <c r="E2055" s="23">
        <v>45428.604166666664</v>
      </c>
      <c r="F2055" s="1">
        <f t="shared" ref="F2055:F2067" ca="1" si="229">IF(ISBLANK(E2055),IF(ISBLANK(D2055),0,NOW()-D2055),E2055-D2055)</f>
        <v>0.45833333332848269</v>
      </c>
      <c r="G2055" s="3" t="s">
        <v>55</v>
      </c>
      <c r="H2055" s="41"/>
      <c r="I2055" s="40"/>
      <c r="J2055" s="5" t="s">
        <v>56</v>
      </c>
      <c r="K2055" s="3" t="s">
        <v>340</v>
      </c>
      <c r="L2055" s="9" t="s">
        <v>58</v>
      </c>
      <c r="M2055" s="3" t="s">
        <v>341</v>
      </c>
      <c r="N2055" s="3" t="s">
        <v>342</v>
      </c>
      <c r="O2055" s="3" t="s">
        <v>9125</v>
      </c>
      <c r="P2055" s="3" t="s">
        <v>9493</v>
      </c>
      <c r="Q2055" s="4" t="s">
        <v>9494</v>
      </c>
      <c r="R2055" s="3" t="s">
        <v>1304</v>
      </c>
      <c r="S2055" s="3" t="s">
        <v>347</v>
      </c>
      <c r="T2055" s="9" t="s">
        <v>66</v>
      </c>
      <c r="U2055" s="3" t="s">
        <v>8321</v>
      </c>
      <c r="V2055" s="22" t="str">
        <f t="shared" si="228"/>
        <v>RLFO; Hora de aviso: 3:30 16/05/2024; Solución: Se realiza tendido de 150 m de fo y se instala dos cajas de empalmes de 48 hilos.; Hora de solución: 14:30 16/05/2024; Causa: Vandalismo</v>
      </c>
      <c r="W2055" s="4" t="s">
        <v>1528</v>
      </c>
      <c r="X2055" s="3"/>
      <c r="Y2055" s="3"/>
      <c r="Z2055" s="3" t="s">
        <v>69</v>
      </c>
      <c r="AA2055" s="3" t="s">
        <v>71</v>
      </c>
      <c r="AB2055" s="3">
        <v>0</v>
      </c>
      <c r="AC2055" s="3" t="s">
        <v>71</v>
      </c>
      <c r="AD2055" s="6">
        <v>0.29166666666666669</v>
      </c>
      <c r="AE2055" s="7"/>
      <c r="AF2055" s="7"/>
      <c r="AG2055" s="6">
        <f>Tabla4[[#This Row],[Tiempo Parada de Reloj]]+Tabla4[[#This Row],[Tiempo Autorizado por Telefonica (no Máximo)]]</f>
        <v>0.29166666666666669</v>
      </c>
      <c r="AH2055" s="7">
        <f t="shared" ca="1" si="225"/>
        <v>0.16666666666181601</v>
      </c>
      <c r="AI2055" s="8">
        <f t="shared" si="226"/>
        <v>7</v>
      </c>
      <c r="AJ2055" s="8">
        <f t="shared" ca="1" si="227"/>
        <v>3.9999999998835842</v>
      </c>
      <c r="AK2055" s="23" t="s">
        <v>73</v>
      </c>
      <c r="AL2055" s="3" t="s">
        <v>70</v>
      </c>
      <c r="AM2055" s="3" t="s">
        <v>88</v>
      </c>
      <c r="AN2055" s="3" t="s">
        <v>88</v>
      </c>
      <c r="AO2055" s="3" t="s">
        <v>98</v>
      </c>
      <c r="AP2055" s="3" t="s">
        <v>98</v>
      </c>
      <c r="AQ2055" s="23">
        <v>45430.436805555553</v>
      </c>
      <c r="AR2055" s="3"/>
      <c r="AS2055" s="23"/>
      <c r="AT2055" s="23"/>
      <c r="AU2055" s="3" t="s">
        <v>351</v>
      </c>
      <c r="AV2055" s="3" t="s">
        <v>9052</v>
      </c>
      <c r="AW2055" s="3" t="s">
        <v>370</v>
      </c>
      <c r="AX2055" s="3">
        <v>4.4333</v>
      </c>
      <c r="AY2055" s="3">
        <v>-75.231399999999994</v>
      </c>
      <c r="AZ2055" s="8" t="str">
        <f>+CONCATENATE("Reportan apertura en el enlace ",Tabla4[[#This Row],[Enlace]]," en el ",Tabla4[[#This Row],[Distancia óptica]]," ocasionado por ",Tabla4[[#This Row],[Causa del daño]])</f>
        <v>Reportan apertura en el enlace Margaritas - Chapinero en el Km 17,9 desde Margaritas ocasionado por Vandalismo</v>
      </c>
      <c r="BA2055" s="8" t="str">
        <f>+CONCATENATE("Para dar solución al incidente ",Tabla4[[#This Row],[Solución]])</f>
        <v>Para dar solución al incidente Se realiza tendido de 150 m de fo y se instala dos cajas de empalmes de 48 hilos.</v>
      </c>
      <c r="BB2055" s="3" t="str">
        <f>+_xlfn.CONCAT(Tabla4[[#This Row],[Causa Raiz]]," ",Tabla4[[#This Row],[Solución2]]," (",Tabla4[[#This Row],[Anillo]],"- Cabecera: ",Tabla4[[#This Row],[Cabecera]],"- Operador: ",Tabla4[[#This Row],[Operador]],")")</f>
        <v>Reportan apertura en el enlace Margaritas - Chapinero en el Km 17,9 desde Margaritas ocasionado por Vandalismo Para dar solución al incidente Se realiza tendido de 150 m de fo y se instala dos cajas de empalmes de 48 hilos. (lineal- Cabecera: Margaritas- Operador: Colombia Telecomunicaciones)</v>
      </c>
    </row>
    <row r="2056" spans="1:54" ht="199.5">
      <c r="A2056" s="38">
        <f t="shared" si="224"/>
        <v>2055</v>
      </c>
      <c r="B2056" s="3">
        <v>8603264</v>
      </c>
      <c r="C2056" s="3" t="s">
        <v>92</v>
      </c>
      <c r="D2056" s="23">
        <v>45428.3125</v>
      </c>
      <c r="E2056" s="23">
        <v>45428.5</v>
      </c>
      <c r="F2056" s="1">
        <f t="shared" ca="1" si="229"/>
        <v>0.1875</v>
      </c>
      <c r="G2056" s="3" t="s">
        <v>55</v>
      </c>
      <c r="H2056" s="41"/>
      <c r="I2056" s="40"/>
      <c r="J2056" s="5" t="s">
        <v>56</v>
      </c>
      <c r="K2056" s="3" t="s">
        <v>77</v>
      </c>
      <c r="L2056" s="9" t="s">
        <v>58</v>
      </c>
      <c r="M2056" s="3" t="s">
        <v>745</v>
      </c>
      <c r="N2056" s="3" t="s">
        <v>746</v>
      </c>
      <c r="O2056" s="3" t="s">
        <v>3756</v>
      </c>
      <c r="P2056" s="3" t="s">
        <v>9495</v>
      </c>
      <c r="Q2056" s="4" t="s">
        <v>9496</v>
      </c>
      <c r="R2056" s="3" t="s">
        <v>1304</v>
      </c>
      <c r="S2056" s="3" t="s">
        <v>158</v>
      </c>
      <c r="T2056" s="9" t="s">
        <v>66</v>
      </c>
      <c r="U2056" s="3" t="s">
        <v>9497</v>
      </c>
      <c r="V2056" s="22" t="str">
        <f t="shared" si="228"/>
        <v>RTNFO; Hora de aviso: 7:30 16/05/2024; Solución: Se realiza recuperación de 30 m de reserva y se instala una caja de empalme de 48 hilos.; Hora de solución: 12:00 16/05/2024; Causa: Vandalismo</v>
      </c>
      <c r="W2056" s="4" t="s">
        <v>160</v>
      </c>
      <c r="X2056" s="3"/>
      <c r="Y2056" s="3"/>
      <c r="Z2056" s="3" t="s">
        <v>69</v>
      </c>
      <c r="AA2056" s="3" t="s">
        <v>70</v>
      </c>
      <c r="AB2056" s="3">
        <v>8603274</v>
      </c>
      <c r="AC2056" s="3" t="s">
        <v>71</v>
      </c>
      <c r="AD2056" s="6">
        <v>0</v>
      </c>
      <c r="AE2056" s="7"/>
      <c r="AF2056" s="7"/>
      <c r="AG2056" s="6">
        <f>Tabla4[[#This Row],[Tiempo Parada de Reloj]]+Tabla4[[#This Row],[Tiempo Autorizado por Telefonica (no Máximo)]]</f>
        <v>0</v>
      </c>
      <c r="AH2056" s="7">
        <f t="shared" ca="1" si="225"/>
        <v>0.1875</v>
      </c>
      <c r="AI2056" s="8">
        <f t="shared" si="226"/>
        <v>0</v>
      </c>
      <c r="AJ2056" s="8">
        <f t="shared" ca="1" si="227"/>
        <v>4.5</v>
      </c>
      <c r="AK2056" s="23" t="s">
        <v>8652</v>
      </c>
      <c r="AL2056" s="3" t="s">
        <v>70</v>
      </c>
      <c r="AM2056" s="3" t="s">
        <v>72</v>
      </c>
      <c r="AN2056" s="3" t="s">
        <v>72</v>
      </c>
      <c r="AO2056" s="3" t="s">
        <v>98</v>
      </c>
      <c r="AP2056" s="3" t="s">
        <v>98</v>
      </c>
      <c r="AQ2056" s="23">
        <v>45421.546527777777</v>
      </c>
      <c r="AR2056" s="3"/>
      <c r="AS2056" s="23"/>
      <c r="AT2056" s="23"/>
      <c r="AU2056" s="3" t="s">
        <v>752</v>
      </c>
      <c r="AV2056" s="3" t="s">
        <v>9498</v>
      </c>
      <c r="AW2056" s="3" t="s">
        <v>1323</v>
      </c>
      <c r="AX2056" s="3">
        <v>2.6922220000000001</v>
      </c>
      <c r="AY2056" s="3">
        <v>-75.322498999999993</v>
      </c>
      <c r="AZ2056" s="8" t="str">
        <f>+CONCATENATE("Reportan apertura en el enlace ",Tabla4[[#This Row],[Enlace]]," en el ",Tabla4[[#This Row],[Distancia óptica]]," ocasionado por ",Tabla4[[#This Row],[Causa del daño]])</f>
        <v>Reportan apertura en el enlace Neiva - Garzón en el km 33.9 desde Neiva ocasionado por Vandalismo</v>
      </c>
      <c r="BA2056" s="8" t="str">
        <f>+CONCATENATE("Para dar solución al incidente ",Tabla4[[#This Row],[Solución]])</f>
        <v>Para dar solución al incidente Se realiza recuperación de 30 m de reserva y se instala una caja de empalme de 48 hilos.</v>
      </c>
      <c r="BB2056" s="3" t="str">
        <f>+_xlfn.CONCAT(Tabla4[[#This Row],[Causa Raiz]]," ",Tabla4[[#This Row],[Solución2]]," (",Tabla4[[#This Row],[Anillo]],"- Cabecera: ",Tabla4[[#This Row],[Cabecera]],"- Operador: ",Tabla4[[#This Row],[Operador]],")")</f>
        <v>Reportan apertura en el enlace Neiva - Garzón en el km 33.9 desde Neiva ocasionado por Vandalismo Para dar solución al incidente Se realiza recuperación de 30 m de reserva y se instala una caja de empalme de 48 hilos. (TRONCAL- Cabecera: Campoalegre- Operador: Colombia Telecomunicaciones)</v>
      </c>
    </row>
    <row r="2057" spans="1:54" ht="185.25">
      <c r="A2057" s="38">
        <f t="shared" si="224"/>
        <v>2056</v>
      </c>
      <c r="B2057" s="3">
        <v>8603283</v>
      </c>
      <c r="C2057" s="3" t="s">
        <v>54</v>
      </c>
      <c r="D2057" s="23">
        <v>45428.322916666664</v>
      </c>
      <c r="E2057" s="23">
        <v>45428.465277777781</v>
      </c>
      <c r="F2057" s="1">
        <f t="shared" ca="1" si="229"/>
        <v>0.14236111111677019</v>
      </c>
      <c r="G2057" s="3" t="s">
        <v>55</v>
      </c>
      <c r="H2057" s="41"/>
      <c r="I2057" s="40"/>
      <c r="J2057" s="5" t="s">
        <v>56</v>
      </c>
      <c r="K2057" s="3" t="s">
        <v>57</v>
      </c>
      <c r="L2057" s="9" t="s">
        <v>78</v>
      </c>
      <c r="M2057" s="3" t="s">
        <v>59</v>
      </c>
      <c r="N2057" s="3" t="s">
        <v>60</v>
      </c>
      <c r="O2057" s="3" t="s">
        <v>9499</v>
      </c>
      <c r="P2057" s="3" t="s">
        <v>9500</v>
      </c>
      <c r="Q2057" s="4" t="s">
        <v>9501</v>
      </c>
      <c r="R2057" s="3" t="s">
        <v>947</v>
      </c>
      <c r="S2057" s="3" t="s">
        <v>65</v>
      </c>
      <c r="T2057" s="3" t="s">
        <v>256</v>
      </c>
      <c r="U2057" s="3" t="s">
        <v>1345</v>
      </c>
      <c r="V2057" s="22" t="str">
        <f t="shared" si="228"/>
        <v>RLFO; Hora de aviso: 7:45 16/05/2024; Solución: Se realiza migracion entre empalmes; Hora de solución: 11:10 16/05/2024; Causa: Falla de Empalme de FiOp</v>
      </c>
      <c r="W2057" s="4" t="s">
        <v>68</v>
      </c>
      <c r="X2057" s="3"/>
      <c r="Y2057" s="3"/>
      <c r="Z2057" s="3" t="s">
        <v>69</v>
      </c>
      <c r="AA2057" s="3" t="s">
        <v>71</v>
      </c>
      <c r="AB2057" s="3">
        <v>0</v>
      </c>
      <c r="AC2057" s="3" t="s">
        <v>71</v>
      </c>
      <c r="AD2057" s="6">
        <v>0</v>
      </c>
      <c r="AE2057" s="7"/>
      <c r="AF2057" s="7"/>
      <c r="AG2057" s="6">
        <f>Tabla4[[#This Row],[Tiempo Parada de Reloj]]+Tabla4[[#This Row],[Tiempo Autorizado por Telefonica (no Máximo)]]</f>
        <v>0</v>
      </c>
      <c r="AH2057" s="7">
        <f t="shared" ca="1" si="225"/>
        <v>0.14236111111677019</v>
      </c>
      <c r="AI2057" s="8">
        <f t="shared" si="226"/>
        <v>0</v>
      </c>
      <c r="AJ2057" s="8">
        <f t="shared" ca="1" si="227"/>
        <v>3.4166666668024845</v>
      </c>
      <c r="AK2057" s="23" t="s">
        <v>460</v>
      </c>
      <c r="AL2057" s="3" t="s">
        <v>70</v>
      </c>
      <c r="AM2057" s="3" t="s">
        <v>72</v>
      </c>
      <c r="AN2057" s="3" t="s">
        <v>72</v>
      </c>
      <c r="AO2057" s="3" t="s">
        <v>73</v>
      </c>
      <c r="AP2057" s="3" t="s">
        <v>73</v>
      </c>
      <c r="AQ2057" s="23">
        <v>45428.678472222222</v>
      </c>
      <c r="AR2057" s="3"/>
      <c r="AS2057" s="23"/>
      <c r="AT2057" s="23"/>
      <c r="AU2057" s="3" t="s">
        <v>100</v>
      </c>
      <c r="AV2057" s="3" t="s">
        <v>950</v>
      </c>
      <c r="AW2057" s="3" t="s">
        <v>1951</v>
      </c>
      <c r="AX2057" s="3">
        <v>4.6454170000000001</v>
      </c>
      <c r="AY2057" s="3">
        <v>-74.131793999999999</v>
      </c>
      <c r="AZ2057" s="8" t="str">
        <f>+CONCATENATE("Reportan apertura en el enlace ",Tabla4[[#This Row],[Enlace]]," en el ",Tabla4[[#This Row],[Distancia óptica]]," ocasionado por ",Tabla4[[#This Row],[Causa del daño]])</f>
        <v>Reportan apertura en el enlace Mov. Marsella - Mov. San Jose Occidental en el km 3,5 desde Mov. Marsella ocasionado por Falla de Empalme de FiOp</v>
      </c>
      <c r="BA2057" s="8" t="str">
        <f>+CONCATENATE("Para dar solución al incidente ",Tabla4[[#This Row],[Solución]])</f>
        <v>Para dar solución al incidente Se realiza migracion entre empalmes</v>
      </c>
      <c r="BB2057" s="3" t="str">
        <f>+_xlfn.CONCAT(Tabla4[[#This Row],[Causa Raiz]]," ",Tabla4[[#This Row],[Solución2]]," (",Tabla4[[#This Row],[Anillo]],"- Cabecera: ",Tabla4[[#This Row],[Cabecera]],"- Operador: ",Tabla4[[#This Row],[Operador]],")")</f>
        <v>Reportan apertura en el enlace Mov. Marsella - Mov. San Jose Occidental en el km 3,5 desde Mov. Marsella ocasionado por Falla de Empalme de FiOp Para dar solución al incidente Se realiza migracion entre empalmes (uk- Cabecera: Salitre- Operador: Colombia Telecomunicaciones)</v>
      </c>
    </row>
    <row r="2058" spans="1:54" ht="213.75">
      <c r="A2058" s="38">
        <f t="shared" si="224"/>
        <v>2057</v>
      </c>
      <c r="B2058" s="3">
        <v>8603293</v>
      </c>
      <c r="C2058" s="3" t="s">
        <v>54</v>
      </c>
      <c r="D2058" s="23">
        <v>45428.322916666664</v>
      </c>
      <c r="E2058" s="23">
        <v>45428.631944444445</v>
      </c>
      <c r="F2058" s="1">
        <f t="shared" ca="1" si="229"/>
        <v>0.30902777778101154</v>
      </c>
      <c r="G2058" s="3" t="s">
        <v>55</v>
      </c>
      <c r="H2058" s="41"/>
      <c r="I2058" s="40"/>
      <c r="J2058" s="5" t="s">
        <v>56</v>
      </c>
      <c r="K2058" s="3" t="s">
        <v>77</v>
      </c>
      <c r="L2058" s="9" t="s">
        <v>78</v>
      </c>
      <c r="M2058" s="3" t="s">
        <v>79</v>
      </c>
      <c r="N2058" s="3" t="s">
        <v>771</v>
      </c>
      <c r="O2058" s="3" t="s">
        <v>9502</v>
      </c>
      <c r="P2058" s="3" t="s">
        <v>9503</v>
      </c>
      <c r="Q2058" s="4" t="s">
        <v>9504</v>
      </c>
      <c r="R2058" s="3" t="s">
        <v>708</v>
      </c>
      <c r="S2058" s="3" t="s">
        <v>289</v>
      </c>
      <c r="T2058" s="9" t="s">
        <v>66</v>
      </c>
      <c r="U2058" s="3" t="s">
        <v>9505</v>
      </c>
      <c r="V2058" s="22" t="str">
        <f t="shared" si="228"/>
        <v>RLFO; Hora de aviso: 7:45 16/05/2024; Solución: Se tiendes 100mtrs de fibra y se hacen 2 empalmes de 8 hilos; Hora de solución: 15:10 16/05/2024; Causa: Vandalismo</v>
      </c>
      <c r="W2058" s="4" t="s">
        <v>160</v>
      </c>
      <c r="X2058" s="3"/>
      <c r="Y2058" s="3"/>
      <c r="Z2058" s="3" t="s">
        <v>69</v>
      </c>
      <c r="AA2058" s="3" t="s">
        <v>70</v>
      </c>
      <c r="AB2058" s="3">
        <v>8604191</v>
      </c>
      <c r="AC2058" s="3" t="s">
        <v>71</v>
      </c>
      <c r="AD2058" s="6">
        <v>0.14444444444444443</v>
      </c>
      <c r="AE2058" s="7"/>
      <c r="AF2058" s="7"/>
      <c r="AG2058" s="6">
        <f>Tabla4[[#This Row],[Tiempo Parada de Reloj]]+Tabla4[[#This Row],[Tiempo Autorizado por Telefonica (no Máximo)]]</f>
        <v>0.14444444444444443</v>
      </c>
      <c r="AH2058" s="7">
        <f t="shared" ca="1" si="225"/>
        <v>0.16458333333656711</v>
      </c>
      <c r="AI2058" s="8">
        <f t="shared" si="226"/>
        <v>3.4666666666666663</v>
      </c>
      <c r="AJ2058" s="8">
        <f t="shared" ca="1" si="227"/>
        <v>3.9500000000776105</v>
      </c>
      <c r="AK2058" s="23" t="s">
        <v>460</v>
      </c>
      <c r="AL2058" s="3" t="s">
        <v>70</v>
      </c>
      <c r="AM2058" s="3" t="s">
        <v>88</v>
      </c>
      <c r="AN2058" s="3" t="s">
        <v>88</v>
      </c>
      <c r="AO2058" s="3" t="s">
        <v>73</v>
      </c>
      <c r="AP2058" s="3" t="s">
        <v>73</v>
      </c>
      <c r="AQ2058" s="23">
        <v>45430.874305555553</v>
      </c>
      <c r="AR2058" s="3"/>
      <c r="AS2058" s="23"/>
      <c r="AT2058" s="23"/>
      <c r="AU2058" s="3" t="s">
        <v>89</v>
      </c>
      <c r="AV2058" s="3" t="s">
        <v>9506</v>
      </c>
      <c r="AW2058" s="3" t="s">
        <v>1311</v>
      </c>
      <c r="AX2058" s="3">
        <v>4.5715000000000003</v>
      </c>
      <c r="AY2058" s="3">
        <v>-74.18947</v>
      </c>
      <c r="AZ2058" s="8" t="str">
        <f>+CONCATENATE("Reportan apertura en el enlace ",Tabla4[[#This Row],[Enlace]]," en el ",Tabla4[[#This Row],[Distancia óptica]]," ocasionado por ",Tabla4[[#This Row],[Causa del daño]])</f>
        <v>Reportan apertura en el enlace Mov. Ciudadela Sucre - Mov. Altos De Cazuca en el km 1,6 desde Mov. Ciudadela Sucre  ocasionado por Vandalismo</v>
      </c>
      <c r="BA2058" s="8" t="str">
        <f>+CONCATENATE("Para dar solución al incidente ",Tabla4[[#This Row],[Solución]])</f>
        <v>Para dar solución al incidente Se tiendes 100mtrs de fibra y se hacen 2 empalmes de 8 hilos</v>
      </c>
      <c r="BB2058" s="3" t="str">
        <f>+_xlfn.CONCAT(Tabla4[[#This Row],[Causa Raiz]]," ",Tabla4[[#This Row],[Solución2]]," (",Tabla4[[#This Row],[Anillo]],"- Cabecera: ",Tabla4[[#This Row],[Cabecera]],"- Operador: ",Tabla4[[#This Row],[Operador]],")")</f>
        <v>Reportan apertura en el enlace Mov. Ciudadela Sucre - Mov. Altos De Cazuca en el km 1,6 desde Mov. Ciudadela Sucre  ocasionado por Vandalismo Para dar solución al incidente Se tiendes 100mtrs de fibra y se hacen 2 empalmes de 8 hilos (UK- Cabecera: SOACHACENTRO- Operador: Colombia Telecomunicaciones)</v>
      </c>
    </row>
    <row r="2059" spans="1:54" ht="228">
      <c r="A2059" s="38">
        <f t="shared" si="224"/>
        <v>2058</v>
      </c>
      <c r="B2059" s="3">
        <v>8603294</v>
      </c>
      <c r="C2059" s="3" t="s">
        <v>54</v>
      </c>
      <c r="D2059" s="23">
        <v>45428.322916666664</v>
      </c>
      <c r="E2059" s="23">
        <v>45428.423611111109</v>
      </c>
      <c r="F2059" s="1">
        <f t="shared" ca="1" si="229"/>
        <v>0.10069444444525288</v>
      </c>
      <c r="G2059" s="3" t="s">
        <v>55</v>
      </c>
      <c r="H2059" s="41"/>
      <c r="I2059" s="40"/>
      <c r="J2059" s="5" t="s">
        <v>56</v>
      </c>
      <c r="K2059" s="3" t="s">
        <v>203</v>
      </c>
      <c r="L2059" s="9" t="s">
        <v>78</v>
      </c>
      <c r="M2059" s="3" t="s">
        <v>204</v>
      </c>
      <c r="N2059" s="3" t="s">
        <v>691</v>
      </c>
      <c r="O2059" s="3" t="s">
        <v>9507</v>
      </c>
      <c r="P2059" s="3" t="s">
        <v>9508</v>
      </c>
      <c r="Q2059" s="4" t="s">
        <v>9509</v>
      </c>
      <c r="R2059" s="3" t="s">
        <v>1082</v>
      </c>
      <c r="S2059" s="3" t="s">
        <v>210</v>
      </c>
      <c r="T2059" s="3" t="s">
        <v>256</v>
      </c>
      <c r="U2059" s="3" t="s">
        <v>9472</v>
      </c>
      <c r="V2059" s="22" t="str">
        <f t="shared" si="228"/>
        <v>RLFO; Hora de aviso: 7:45 16/05/2024; Solución: Para dar solucion se refusiono hilo en caja de empalme existente ; Hora de solución: 10:10 16/05/2024; Causa: Falla de Empalme de FiOp</v>
      </c>
      <c r="W2059" s="4" t="s">
        <v>213</v>
      </c>
      <c r="X2059" s="3"/>
      <c r="Y2059" s="3"/>
      <c r="Z2059" s="3" t="s">
        <v>69</v>
      </c>
      <c r="AA2059" s="3" t="s">
        <v>71</v>
      </c>
      <c r="AB2059" s="3">
        <v>0</v>
      </c>
      <c r="AC2059" s="3" t="s">
        <v>71</v>
      </c>
      <c r="AD2059" s="6">
        <v>0</v>
      </c>
      <c r="AE2059" s="7"/>
      <c r="AF2059" s="7"/>
      <c r="AG2059" s="6">
        <f>Tabla4[[#This Row],[Tiempo Parada de Reloj]]+Tabla4[[#This Row],[Tiempo Autorizado por Telefonica (no Máximo)]]</f>
        <v>0</v>
      </c>
      <c r="AH2059" s="7">
        <f t="shared" ca="1" si="225"/>
        <v>0.10069444444525288</v>
      </c>
      <c r="AI2059" s="8">
        <f t="shared" si="226"/>
        <v>0</v>
      </c>
      <c r="AJ2059" s="8">
        <f t="shared" ca="1" si="227"/>
        <v>2.4166666666860692</v>
      </c>
      <c r="AK2059" s="23" t="s">
        <v>460</v>
      </c>
      <c r="AL2059" s="3" t="s">
        <v>70</v>
      </c>
      <c r="AM2059" s="3" t="s">
        <v>8652</v>
      </c>
      <c r="AN2059" s="3" t="s">
        <v>8652</v>
      </c>
      <c r="AO2059" s="3" t="s">
        <v>73</v>
      </c>
      <c r="AP2059" s="3" t="s">
        <v>119</v>
      </c>
      <c r="AQ2059" s="23">
        <v>45434.9</v>
      </c>
      <c r="AR2059" s="3"/>
      <c r="AS2059" s="23"/>
      <c r="AT2059" s="23"/>
      <c r="AU2059" s="3" t="s">
        <v>356</v>
      </c>
      <c r="AV2059" s="3" t="s">
        <v>9510</v>
      </c>
      <c r="AW2059" s="3" t="s">
        <v>4336</v>
      </c>
      <c r="AX2059" s="3">
        <v>6.9881000000000002</v>
      </c>
      <c r="AY2059" s="3">
        <v>-73.0501</v>
      </c>
      <c r="AZ2059" s="8" t="str">
        <f>+CONCATENATE("Reportan apertura en el enlace ",Tabla4[[#This Row],[Enlace]]," en el ",Tabla4[[#This Row],[Distancia óptica]]," ocasionado por ",Tabla4[[#This Row],[Causa del daño]])</f>
        <v>Reportan apertura en el enlace Mov. Piedecuesta Centro - Mov. Barro Blanco en el Km 0,570 desde Piedecuesta Centro ocasionado por Falla de Empalme de FiOp</v>
      </c>
      <c r="BA2059" s="8" t="str">
        <f>+CONCATENATE("Para dar solución al incidente ",Tabla4[[#This Row],[Solución]])</f>
        <v xml:space="preserve">Para dar solución al incidente Para dar solucion se refusiono hilo en caja de empalme existente </v>
      </c>
      <c r="BB2059" s="3" t="str">
        <f>+_xlfn.CONCAT(Tabla4[[#This Row],[Causa Raiz]]," ",Tabla4[[#This Row],[Solución2]]," (",Tabla4[[#This Row],[Anillo]],"- Cabecera: ",Tabla4[[#This Row],[Cabecera]],"- Operador: ",Tabla4[[#This Row],[Operador]],")")</f>
        <v>Reportan apertura en el enlace Mov. Piedecuesta Centro - Mov. Barro Blanco en el Km 0,570 desde Piedecuesta Centro ocasionado por Falla de Empalme de FiOp Para dar solución al incidente Para dar solucion se refusiono hilo en caja de empalme existente  (lienal- Cabecera: Piedecuesta centro- Operador: Colombia Telecomunicaciones)</v>
      </c>
    </row>
    <row r="2060" spans="1:54" ht="199.5">
      <c r="A2060" s="38">
        <f t="shared" si="224"/>
        <v>2059</v>
      </c>
      <c r="B2060" s="3">
        <v>8603366</v>
      </c>
      <c r="C2060" s="3" t="s">
        <v>54</v>
      </c>
      <c r="D2060" s="23">
        <v>45428.347222222219</v>
      </c>
      <c r="E2060" s="23">
        <v>45428.555555555555</v>
      </c>
      <c r="F2060" s="1">
        <f t="shared" ca="1" si="229"/>
        <v>0.20833333333575865</v>
      </c>
      <c r="G2060" s="3" t="s">
        <v>55</v>
      </c>
      <c r="H2060" s="41"/>
      <c r="I2060" s="40"/>
      <c r="J2060" s="5" t="s">
        <v>56</v>
      </c>
      <c r="K2060" s="3" t="s">
        <v>340</v>
      </c>
      <c r="L2060" s="9" t="s">
        <v>58</v>
      </c>
      <c r="M2060" s="3" t="s">
        <v>341</v>
      </c>
      <c r="N2060" s="3" t="s">
        <v>8525</v>
      </c>
      <c r="O2060" s="3" t="s">
        <v>9511</v>
      </c>
      <c r="P2060" s="3" t="s">
        <v>9512</v>
      </c>
      <c r="Q2060" s="4" t="s">
        <v>9513</v>
      </c>
      <c r="R2060" s="3" t="s">
        <v>248</v>
      </c>
      <c r="S2060" s="3" t="s">
        <v>347</v>
      </c>
      <c r="T2060" s="9" t="s">
        <v>66</v>
      </c>
      <c r="U2060" s="3" t="s">
        <v>9514</v>
      </c>
      <c r="V2060" s="22" t="str">
        <f t="shared" si="228"/>
        <v>RLFO; Hora de aviso: 8:20 16/05/2024; Solución: Se recupera 10 mts de reserva y se realiza un empalme de 8 hilos ; Hora de solución: 13:20 16/05/2024; Causa: Vandalismo</v>
      </c>
      <c r="W2060" s="4" t="s">
        <v>349</v>
      </c>
      <c r="X2060" s="3"/>
      <c r="Y2060" s="3"/>
      <c r="Z2060" s="3" t="s">
        <v>69</v>
      </c>
      <c r="AA2060" s="3" t="s">
        <v>71</v>
      </c>
      <c r="AB2060" s="3">
        <v>0</v>
      </c>
      <c r="AC2060" s="3" t="s">
        <v>71</v>
      </c>
      <c r="AD2060" s="6">
        <v>4.1666666666666664E-2</v>
      </c>
      <c r="AE2060" s="7"/>
      <c r="AF2060" s="7"/>
      <c r="AG2060" s="6">
        <f>Tabla4[[#This Row],[Tiempo Parada de Reloj]]+Tabla4[[#This Row],[Tiempo Autorizado por Telefonica (no Máximo)]]</f>
        <v>4.1666666666666664E-2</v>
      </c>
      <c r="AH2060" s="7">
        <f t="shared" ca="1" si="225"/>
        <v>0.166666666669092</v>
      </c>
      <c r="AI2060" s="8">
        <f t="shared" si="226"/>
        <v>1</v>
      </c>
      <c r="AJ2060" s="8">
        <f t="shared" ca="1" si="227"/>
        <v>4.0000000000582077</v>
      </c>
      <c r="AK2060" s="23" t="s">
        <v>8652</v>
      </c>
      <c r="AL2060" s="3" t="s">
        <v>71</v>
      </c>
      <c r="AM2060" s="3" t="s">
        <v>69</v>
      </c>
      <c r="AN2060" s="3" t="s">
        <v>8652</v>
      </c>
      <c r="AO2060" s="3" t="s">
        <v>98</v>
      </c>
      <c r="AP2060" s="3" t="s">
        <v>98</v>
      </c>
      <c r="AQ2060" s="23">
        <v>45430.467361111114</v>
      </c>
      <c r="AR2060" s="3"/>
      <c r="AS2060" s="23"/>
      <c r="AT2060" s="23"/>
      <c r="AU2060" s="3" t="s">
        <v>351</v>
      </c>
      <c r="AV2060" s="3" t="s">
        <v>9515</v>
      </c>
      <c r="AW2060" s="3" t="s">
        <v>9516</v>
      </c>
      <c r="AX2060" s="3">
        <v>4.2724000000000002</v>
      </c>
      <c r="AY2060" s="3">
        <v>-74.819900000000004</v>
      </c>
      <c r="AZ2060" s="8" t="str">
        <f>+CONCATENATE("Reportan apertura en el enlace ",Tabla4[[#This Row],[Enlace]]," en el ",Tabla4[[#This Row],[Distancia óptica]]," ocasionado por ",Tabla4[[#This Row],[Causa del daño]])</f>
        <v>Reportan apertura en el enlace Mov. Altagracia - Mov. Centro en el km 0,819 desde Mov. Altagracia  ocasionado por Vandalismo</v>
      </c>
      <c r="BA2060" s="8" t="str">
        <f>+CONCATENATE("Para dar solución al incidente ",Tabla4[[#This Row],[Solución]])</f>
        <v xml:space="preserve">Para dar solución al incidente Se recupera 10 mts de reserva y se realiza un empalme de 8 hilos </v>
      </c>
      <c r="BB2060" s="3" t="str">
        <f>+_xlfn.CONCAT(Tabla4[[#This Row],[Causa Raiz]]," ",Tabla4[[#This Row],[Solución2]]," (",Tabla4[[#This Row],[Anillo]],"- Cabecera: ",Tabla4[[#This Row],[Cabecera]],"- Operador: ",Tabla4[[#This Row],[Operador]],")")</f>
        <v>Reportan apertura en el enlace Mov. Altagracia - Mov. Centro en el km 0,819 desde Mov. Altagracia  ocasionado por Vandalismo Para dar solución al incidente Se recupera 10 mts de reserva y se realiza un empalme de 8 hilos  (UK Altagracia- Cabecera: Altagracia- Operador: Colombia Telecomunicaciones)</v>
      </c>
    </row>
    <row r="2061" spans="1:54" ht="199.5">
      <c r="A2061" s="38">
        <f t="shared" si="224"/>
        <v>2060</v>
      </c>
      <c r="B2061" s="3">
        <v>8602983</v>
      </c>
      <c r="C2061" s="3" t="s">
        <v>54</v>
      </c>
      <c r="D2061" s="23">
        <v>45428.361111111109</v>
      </c>
      <c r="E2061" s="23">
        <v>45428.5625</v>
      </c>
      <c r="F2061" s="1">
        <f t="shared" ca="1" si="229"/>
        <v>0.20138888889050577</v>
      </c>
      <c r="G2061" s="3" t="s">
        <v>55</v>
      </c>
      <c r="H2061" s="41"/>
      <c r="I2061" s="40"/>
      <c r="J2061" s="5" t="s">
        <v>56</v>
      </c>
      <c r="K2061" s="3" t="s">
        <v>77</v>
      </c>
      <c r="L2061" s="9" t="s">
        <v>78</v>
      </c>
      <c r="M2061" s="3" t="s">
        <v>139</v>
      </c>
      <c r="N2061" s="3" t="s">
        <v>447</v>
      </c>
      <c r="O2061" s="3" t="s">
        <v>9517</v>
      </c>
      <c r="P2061" s="3" t="s">
        <v>9518</v>
      </c>
      <c r="Q2061" s="4" t="s">
        <v>9519</v>
      </c>
      <c r="R2061" s="3" t="s">
        <v>1178</v>
      </c>
      <c r="S2061" s="3" t="s">
        <v>289</v>
      </c>
      <c r="T2061" s="9" t="s">
        <v>513</v>
      </c>
      <c r="U2061" s="3" t="s">
        <v>9520</v>
      </c>
      <c r="V2061" s="22" t="str">
        <f t="shared" si="228"/>
        <v>RLFO; Hora de aviso: 8:40 16/05/2024; Solución: Se recupero reserva a 50 metro. Y se fusionaron los hilos.; Hora de solución: 13:30 16/05/2024; Causa: Desastre Natural</v>
      </c>
      <c r="W2061" s="4" t="s">
        <v>160</v>
      </c>
      <c r="X2061" s="3"/>
      <c r="Y2061" s="3"/>
      <c r="Z2061" s="3" t="s">
        <v>69</v>
      </c>
      <c r="AA2061" s="3" t="s">
        <v>70</v>
      </c>
      <c r="AB2061" s="3">
        <v>8602983</v>
      </c>
      <c r="AC2061" s="3" t="s">
        <v>71</v>
      </c>
      <c r="AD2061" s="6">
        <v>4.1666666666666664E-2</v>
      </c>
      <c r="AE2061" s="7"/>
      <c r="AF2061" s="7"/>
      <c r="AG2061" s="6">
        <f>Tabla4[[#This Row],[Tiempo Parada de Reloj]]+Tabla4[[#This Row],[Tiempo Autorizado por Telefonica (no Máximo)]]</f>
        <v>4.1666666666666664E-2</v>
      </c>
      <c r="AH2061" s="7">
        <f t="shared" ca="1" si="225"/>
        <v>0.15972222222383911</v>
      </c>
      <c r="AI2061" s="8">
        <f t="shared" si="226"/>
        <v>1</v>
      </c>
      <c r="AJ2061" s="8">
        <f t="shared" ca="1" si="227"/>
        <v>3.8333333333721384</v>
      </c>
      <c r="AK2061" s="23" t="s">
        <v>460</v>
      </c>
      <c r="AL2061" s="3" t="s">
        <v>70</v>
      </c>
      <c r="AM2061" s="3" t="s">
        <v>8652</v>
      </c>
      <c r="AN2061" s="3" t="s">
        <v>8652</v>
      </c>
      <c r="AO2061" s="3" t="s">
        <v>73</v>
      </c>
      <c r="AP2061" s="3" t="s">
        <v>73</v>
      </c>
      <c r="AQ2061" s="23">
        <v>45429.728472222225</v>
      </c>
      <c r="AR2061" s="3"/>
      <c r="AS2061" s="23"/>
      <c r="AT2061" s="23"/>
      <c r="AU2061" s="3" t="s">
        <v>455</v>
      </c>
      <c r="AV2061" s="3" t="s">
        <v>9521</v>
      </c>
      <c r="AW2061" s="3" t="s">
        <v>135</v>
      </c>
      <c r="AX2061" s="3">
        <v>3.8210999999999999</v>
      </c>
      <c r="AY2061" s="3">
        <v>-76.319900000000004</v>
      </c>
      <c r="AZ2061" s="8" t="str">
        <f>+CONCATENATE("Reportan apertura en el enlace ",Tabla4[[#This Row],[Enlace]]," en el ",Tabla4[[#This Row],[Distancia óptica]]," ocasionado por ",Tabla4[[#This Row],[Causa del daño]])</f>
        <v>Reportan apertura en el enlace Mov. El Pailón - Mov. Aeropuerto Buenaventura en el km 8,8 desde centro ocasionado por Desastre Natural</v>
      </c>
      <c r="BA2061" s="8" t="str">
        <f>+CONCATENATE("Para dar solución al incidente ",Tabla4[[#This Row],[Solución]])</f>
        <v>Para dar solución al incidente Se recupero reserva a 50 metro. Y se fusionaron los hilos.</v>
      </c>
      <c r="BB2061" s="3" t="str">
        <f>+_xlfn.CONCAT(Tabla4[[#This Row],[Causa Raiz]]," ",Tabla4[[#This Row],[Solución2]]," (",Tabla4[[#This Row],[Anillo]],"- Cabecera: ",Tabla4[[#This Row],[Cabecera]],"- Operador: ",Tabla4[[#This Row],[Operador]],")")</f>
        <v>Reportan apertura en el enlace Mov. El Pailón - Mov. Aeropuerto Buenaventura en el km 8,8 desde centro ocasionado por Desastre Natural Para dar solución al incidente Se recupero reserva a 50 metro. Y se fusionaron los hilos. (Lineal- Cabecera: movil pailon- Operador: Colombia Telecomunicaciones)</v>
      </c>
    </row>
    <row r="2062" spans="1:54" ht="213.75">
      <c r="A2062" s="38">
        <f t="shared" si="224"/>
        <v>2061</v>
      </c>
      <c r="B2062" s="3">
        <v>8601759</v>
      </c>
      <c r="C2062" s="3" t="s">
        <v>54</v>
      </c>
      <c r="D2062" s="23">
        <v>45428.395833333336</v>
      </c>
      <c r="E2062" s="23">
        <v>45428.576388888891</v>
      </c>
      <c r="F2062" s="1">
        <f t="shared" ca="1" si="229"/>
        <v>0.18055555555474712</v>
      </c>
      <c r="G2062" s="3" t="s">
        <v>55</v>
      </c>
      <c r="H2062" s="41"/>
      <c r="I2062" s="40"/>
      <c r="J2062" s="5" t="s">
        <v>56</v>
      </c>
      <c r="K2062" s="3" t="s">
        <v>138</v>
      </c>
      <c r="L2062" s="9" t="s">
        <v>78</v>
      </c>
      <c r="M2062" s="3" t="s">
        <v>139</v>
      </c>
      <c r="N2062" s="3" t="s">
        <v>140</v>
      </c>
      <c r="O2062" s="3" t="s">
        <v>9522</v>
      </c>
      <c r="P2062" s="3" t="s">
        <v>9523</v>
      </c>
      <c r="Q2062" s="4" t="s">
        <v>9524</v>
      </c>
      <c r="R2062" s="3" t="s">
        <v>1178</v>
      </c>
      <c r="S2062" s="3" t="s">
        <v>289</v>
      </c>
      <c r="T2062" s="9" t="s">
        <v>513</v>
      </c>
      <c r="U2062" s="3" t="s">
        <v>9525</v>
      </c>
      <c r="V2062" s="22" t="str">
        <f t="shared" si="228"/>
        <v>RLFO; Hora de aviso: 9:30 16/05/2024; Solución: Se restructura cableado en puente y se refusiona 8 hilos en caja de empalme ; Hora de solución: 13:50 16/05/2024; Causa: Desastre Natural</v>
      </c>
      <c r="W2062" s="4" t="s">
        <v>199</v>
      </c>
      <c r="X2062" s="3"/>
      <c r="Y2062" s="3"/>
      <c r="Z2062" s="3" t="s">
        <v>69</v>
      </c>
      <c r="AA2062" s="3" t="s">
        <v>70</v>
      </c>
      <c r="AB2062" s="3">
        <v>8601759</v>
      </c>
      <c r="AC2062" s="3" t="s">
        <v>71</v>
      </c>
      <c r="AD2062" s="6">
        <v>1.6666666666666666E-2</v>
      </c>
      <c r="AE2062" s="7"/>
      <c r="AF2062" s="7"/>
      <c r="AG2062" s="6">
        <f>Tabla4[[#This Row],[Tiempo Parada de Reloj]]+Tabla4[[#This Row],[Tiempo Autorizado por Telefonica (no Máximo)]]</f>
        <v>1.6666666666666666E-2</v>
      </c>
      <c r="AH2062" s="7">
        <f t="shared" ca="1" si="225"/>
        <v>0.16388888888808045</v>
      </c>
      <c r="AI2062" s="8">
        <f t="shared" si="226"/>
        <v>0.4</v>
      </c>
      <c r="AJ2062" s="8">
        <f t="shared" ca="1" si="227"/>
        <v>3.9333333333139309</v>
      </c>
      <c r="AK2062" s="23" t="s">
        <v>8652</v>
      </c>
      <c r="AL2062" s="3" t="s">
        <v>71</v>
      </c>
      <c r="AM2062" s="3" t="s">
        <v>8652</v>
      </c>
      <c r="AN2062" s="3" t="s">
        <v>8652</v>
      </c>
      <c r="AO2062" s="3" t="s">
        <v>98</v>
      </c>
      <c r="AP2062" s="3" t="s">
        <v>98</v>
      </c>
      <c r="AQ2062" s="23">
        <v>45431.869444444441</v>
      </c>
      <c r="AR2062" s="3"/>
      <c r="AS2062" s="23"/>
      <c r="AT2062" s="23"/>
      <c r="AU2062" s="3" t="s">
        <v>481</v>
      </c>
      <c r="AV2062" s="3" t="s">
        <v>8457</v>
      </c>
      <c r="AW2062" s="3" t="s">
        <v>9526</v>
      </c>
      <c r="AX2062" s="3">
        <v>3.4586000000000001</v>
      </c>
      <c r="AY2062" s="3">
        <v>-76.5501</v>
      </c>
      <c r="AZ2062" s="8" t="str">
        <f>+CONCATENATE("Reportan apertura en el enlace ",Tabla4[[#This Row],[Enlace]]," en el ",Tabla4[[#This Row],[Distancia óptica]]," ocasionado por ",Tabla4[[#This Row],[Causa del daño]])</f>
        <v>Reportan apertura en el enlace Mov. La Rivera - Mov. Normandía en el km 0,66 desde Mov. La Rivera ocasionado por Desastre Natural</v>
      </c>
      <c r="BA2062" s="8" t="str">
        <f>+CONCATENATE("Para dar solución al incidente ",Tabla4[[#This Row],[Solución]])</f>
        <v xml:space="preserve">Para dar solución al incidente Se restructura cableado en puente y se refusiona 8 hilos en caja de empalme </v>
      </c>
      <c r="BB2062" s="3" t="str">
        <f>+_xlfn.CONCAT(Tabla4[[#This Row],[Causa Raiz]]," ",Tabla4[[#This Row],[Solución2]]," (",Tabla4[[#This Row],[Anillo]],"- Cabecera: ",Tabla4[[#This Row],[Cabecera]],"- Operador: ",Tabla4[[#This Row],[Operador]],")")</f>
        <v>Reportan apertura en el enlace Mov. La Rivera - Mov. Normandía en el km 0,66 desde Mov. La Rivera ocasionado por Desastre Natural Para dar solución al incidente Se restructura cableado en puente y se refusiona 8 hilos en caja de empalme  (Uk La Rivera- Cabecera: CALI CENTRO - Operador: Colombia Telecomunicaciones)</v>
      </c>
    </row>
    <row r="2063" spans="1:54" ht="142.5">
      <c r="A2063" s="38">
        <f t="shared" si="224"/>
        <v>2062</v>
      </c>
      <c r="B2063" s="3">
        <v>8603746</v>
      </c>
      <c r="C2063" s="3" t="s">
        <v>54</v>
      </c>
      <c r="D2063" s="23">
        <v>45428.447916666664</v>
      </c>
      <c r="E2063" s="23">
        <v>45428.449305555558</v>
      </c>
      <c r="F2063" s="1">
        <f t="shared" ca="1" si="229"/>
        <v>1.3888888934161514E-3</v>
      </c>
      <c r="G2063" s="3" t="s">
        <v>55</v>
      </c>
      <c r="H2063" s="41"/>
      <c r="I2063" s="40"/>
      <c r="J2063" s="5" t="s">
        <v>56</v>
      </c>
      <c r="K2063" s="3" t="s">
        <v>122</v>
      </c>
      <c r="L2063" s="9" t="s">
        <v>58</v>
      </c>
      <c r="M2063" s="3" t="s">
        <v>800</v>
      </c>
      <c r="N2063" s="3" t="s">
        <v>801</v>
      </c>
      <c r="O2063" s="3" t="s">
        <v>9527</v>
      </c>
      <c r="P2063" s="3">
        <v>0</v>
      </c>
      <c r="Q2063" s="4" t="s">
        <v>9528</v>
      </c>
      <c r="R2063" s="3" t="s">
        <v>805</v>
      </c>
      <c r="S2063" s="3" t="s">
        <v>129</v>
      </c>
      <c r="T2063" s="9" t="s">
        <v>104</v>
      </c>
      <c r="U2063" s="3" t="s">
        <v>9529</v>
      </c>
      <c r="V2063" s="22" t="str">
        <f t="shared" si="228"/>
        <v>RLFO; Hora de aviso: 10:45 16/05/2024; Solución: Personal de PI realiza cruzada de pc; Hora de solución: 10:47 16/05/2024; Causa: Visita Fallida</v>
      </c>
      <c r="W2063" s="4" t="s">
        <v>9530</v>
      </c>
      <c r="X2063" s="3"/>
      <c r="Y2063" s="3"/>
      <c r="Z2063" s="3" t="s">
        <v>69</v>
      </c>
      <c r="AA2063" s="3" t="s">
        <v>70</v>
      </c>
      <c r="AB2063" s="3">
        <v>0</v>
      </c>
      <c r="AC2063" s="3" t="s">
        <v>71</v>
      </c>
      <c r="AD2063" s="6">
        <v>0</v>
      </c>
      <c r="AE2063" s="7"/>
      <c r="AF2063" s="7"/>
      <c r="AG2063" s="6">
        <f>Tabla4[[#This Row],[Tiempo Parada de Reloj]]+Tabla4[[#This Row],[Tiempo Autorizado por Telefonica (no Máximo)]]</f>
        <v>0</v>
      </c>
      <c r="AH2063" s="7">
        <f t="shared" ca="1" si="225"/>
        <v>1.3888888934161514E-3</v>
      </c>
      <c r="AI2063" s="8">
        <f t="shared" si="226"/>
        <v>0</v>
      </c>
      <c r="AJ2063" s="8">
        <f t="shared" ca="1" si="227"/>
        <v>3.3333333441987634E-2</v>
      </c>
      <c r="AK2063" s="23" t="s">
        <v>8652</v>
      </c>
      <c r="AL2063" s="3" t="s">
        <v>71</v>
      </c>
      <c r="AM2063" s="3" t="s">
        <v>8652</v>
      </c>
      <c r="AN2063" s="3" t="s">
        <v>8652</v>
      </c>
      <c r="AO2063" s="3" t="s">
        <v>8652</v>
      </c>
      <c r="AP2063" s="3" t="s">
        <v>8652</v>
      </c>
      <c r="AQ2063" s="23">
        <v>45428.449305555558</v>
      </c>
      <c r="AR2063" s="3"/>
      <c r="AS2063" s="23"/>
      <c r="AT2063" s="23"/>
      <c r="AU2063" s="3" t="s">
        <v>655</v>
      </c>
      <c r="AV2063" s="3" t="s">
        <v>69</v>
      </c>
      <c r="AW2063" s="3" t="s">
        <v>69</v>
      </c>
      <c r="AX2063" s="3" t="s">
        <v>69</v>
      </c>
      <c r="AY2063" s="3" t="s">
        <v>69</v>
      </c>
      <c r="AZ2063" s="8" t="str">
        <f>+CONCATENATE("Reportan apertura en el enlace ",Tabla4[[#This Row],[Enlace]]," en el ",Tabla4[[#This Row],[Distancia óptica]]," ocasionado por ",Tabla4[[#This Row],[Causa del daño]])</f>
        <v>Reportan apertura en el enlace Mov. La Flor - Mov. Centro en el 0 ocasionado por Visita Fallida</v>
      </c>
      <c r="BA2063" s="8" t="str">
        <f>+CONCATENATE("Para dar solución al incidente ",Tabla4[[#This Row],[Solución]])</f>
        <v>Para dar solución al incidente Personal de PI realiza cruzada de pc</v>
      </c>
      <c r="BB2063" s="3" t="str">
        <f>+_xlfn.CONCAT(Tabla4[[#This Row],[Causa Raiz]]," ",Tabla4[[#This Row],[Solución2]]," (",Tabla4[[#This Row],[Anillo]],"- Cabecera: ",Tabla4[[#This Row],[Cabecera]],"- Operador: ",Tabla4[[#This Row],[Operador]],")")</f>
        <v>Reportan apertura en el enlace Mov. La Flor - Mov. Centro en el 0 ocasionado por Visita Fallida Para dar solución al incidente Personal de PI realiza cruzada de pc (NA- Cabecera: NA- Operador: Colombia Telecomunicaciones)</v>
      </c>
    </row>
    <row r="2064" spans="1:54" ht="199.5">
      <c r="A2064" s="38">
        <f t="shared" si="224"/>
        <v>2063</v>
      </c>
      <c r="B2064" s="3">
        <v>8602770</v>
      </c>
      <c r="C2064" s="3" t="s">
        <v>54</v>
      </c>
      <c r="D2064" s="23">
        <v>45428.447916666664</v>
      </c>
      <c r="E2064" s="23">
        <v>45428.677083333336</v>
      </c>
      <c r="F2064" s="1">
        <f t="shared" ca="1" si="229"/>
        <v>0.22916666667151731</v>
      </c>
      <c r="G2064" s="3" t="s">
        <v>55</v>
      </c>
      <c r="H2064" s="41"/>
      <c r="I2064" s="40"/>
      <c r="J2064" s="5" t="s">
        <v>56</v>
      </c>
      <c r="K2064" s="3" t="s">
        <v>359</v>
      </c>
      <c r="L2064" s="9" t="s">
        <v>78</v>
      </c>
      <c r="M2064" s="3" t="s">
        <v>360</v>
      </c>
      <c r="N2064" s="3" t="s">
        <v>483</v>
      </c>
      <c r="O2064" s="3" t="s">
        <v>9531</v>
      </c>
      <c r="P2064" s="3" t="s">
        <v>9532</v>
      </c>
      <c r="Q2064" s="4" t="s">
        <v>9533</v>
      </c>
      <c r="R2064" s="3" t="s">
        <v>1420</v>
      </c>
      <c r="S2064" s="3" t="s">
        <v>366</v>
      </c>
      <c r="T2064" s="9" t="s">
        <v>130</v>
      </c>
      <c r="U2064" s="3" t="s">
        <v>9534</v>
      </c>
      <c r="V2064" s="22" t="str">
        <f t="shared" si="228"/>
        <v>RLFO; Hora de aviso: 10:45 16/05/2024; Solución: se recupera de 5 mts de reserva y se crea un empame de 24 hilos ; Hora de solución: 16:15 16/05/2024; Causa: Plagas</v>
      </c>
      <c r="W2064" s="4" t="s">
        <v>423</v>
      </c>
      <c r="X2064" s="3"/>
      <c r="Y2064" s="3"/>
      <c r="Z2064" s="3" t="s">
        <v>69</v>
      </c>
      <c r="AA2064" s="3" t="s">
        <v>70</v>
      </c>
      <c r="AB2064" s="3">
        <v>8602770</v>
      </c>
      <c r="AC2064" s="3" t="s">
        <v>71</v>
      </c>
      <c r="AD2064" s="6">
        <v>6.25E-2</v>
      </c>
      <c r="AE2064" s="7"/>
      <c r="AF2064" s="7"/>
      <c r="AG2064" s="6">
        <f>Tabla4[[#This Row],[Tiempo Parada de Reloj]]+Tabla4[[#This Row],[Tiempo Autorizado por Telefonica (no Máximo)]]</f>
        <v>6.25E-2</v>
      </c>
      <c r="AH2064" s="7">
        <f t="shared" ca="1" si="225"/>
        <v>0.16666666667151731</v>
      </c>
      <c r="AI2064" s="8">
        <f t="shared" si="226"/>
        <v>1.5</v>
      </c>
      <c r="AJ2064" s="8">
        <f t="shared" ca="1" si="227"/>
        <v>4.0000000001164153</v>
      </c>
      <c r="AK2064" s="23" t="s">
        <v>460</v>
      </c>
      <c r="AL2064" s="3" t="s">
        <v>70</v>
      </c>
      <c r="AM2064" s="3" t="s">
        <v>88</v>
      </c>
      <c r="AN2064" s="3" t="s">
        <v>88</v>
      </c>
      <c r="AO2064" s="3" t="s">
        <v>98</v>
      </c>
      <c r="AP2064" s="3" t="s">
        <v>98</v>
      </c>
      <c r="AQ2064" s="23">
        <v>45429.38958333333</v>
      </c>
      <c r="AR2064" s="3"/>
      <c r="AS2064" s="23"/>
      <c r="AT2064" s="23"/>
      <c r="AU2064" s="3" t="s">
        <v>424</v>
      </c>
      <c r="AV2064" s="3" t="s">
        <v>8448</v>
      </c>
      <c r="AW2064" s="3" t="s">
        <v>91</v>
      </c>
      <c r="AX2064" s="3">
        <v>6.2536800000000001</v>
      </c>
      <c r="AY2064" s="3">
        <v>-75.586579</v>
      </c>
      <c r="AZ2064" s="8" t="str">
        <f>+CONCATENATE("Reportan apertura en el enlace ",Tabla4[[#This Row],[Enlace]]," en el ",Tabla4[[#This Row],[Distancia óptica]]," ocasionado por ",Tabla4[[#This Row],[Causa del daño]])</f>
        <v>Reportan apertura en el enlace Mov. Nutivara - Mov. Medellin Centro en el km 3,1 desde Mov. Medellin Centro ocasionado por Plagas</v>
      </c>
      <c r="BA2064" s="8" t="str">
        <f>+CONCATENATE("Para dar solución al incidente ",Tabla4[[#This Row],[Solución]])</f>
        <v xml:space="preserve">Para dar solución al incidente se recupera de 5 mts de reserva y se crea un empame de 24 hilos </v>
      </c>
      <c r="BB2064" s="3" t="str">
        <f>+_xlfn.CONCAT(Tabla4[[#This Row],[Causa Raiz]]," ",Tabla4[[#This Row],[Solución2]]," (",Tabla4[[#This Row],[Anillo]],"- Cabecera: ",Tabla4[[#This Row],[Cabecera]],"- Operador: ",Tabla4[[#This Row],[Operador]],")")</f>
        <v>Reportan apertura en el enlace Mov. Nutivara - Mov. Medellin Centro en el km 3,1 desde Mov. Medellin Centro ocasionado por Plagas Para dar solución al incidente se recupera de 5 mts de reserva y se crea un empame de 24 hilos  (Uk- Cabecera: MEDELLIN CENTRO- Operador: Colombia Telecomunicaciones)</v>
      </c>
    </row>
    <row r="2065" spans="1:54" ht="185.25">
      <c r="A2065" s="38">
        <f t="shared" si="224"/>
        <v>2064</v>
      </c>
      <c r="B2065" s="3">
        <v>8603829</v>
      </c>
      <c r="C2065" s="3" t="s">
        <v>54</v>
      </c>
      <c r="D2065" s="23">
        <v>45428.46875</v>
      </c>
      <c r="E2065" s="23">
        <v>45429.666666666664</v>
      </c>
      <c r="F2065" s="1">
        <f t="shared" ca="1" si="229"/>
        <v>1.1979166666642413</v>
      </c>
      <c r="G2065" s="3" t="s">
        <v>55</v>
      </c>
      <c r="H2065" s="41"/>
      <c r="I2065" s="40"/>
      <c r="J2065" s="5" t="s">
        <v>56</v>
      </c>
      <c r="K2065" s="3" t="s">
        <v>77</v>
      </c>
      <c r="L2065" s="9" t="s">
        <v>58</v>
      </c>
      <c r="M2065" s="3" t="s">
        <v>838</v>
      </c>
      <c r="N2065" s="3" t="s">
        <v>839</v>
      </c>
      <c r="O2065" s="3" t="s">
        <v>9535</v>
      </c>
      <c r="P2065" s="3" t="s">
        <v>9536</v>
      </c>
      <c r="Q2065" s="4" t="s">
        <v>9537</v>
      </c>
      <c r="R2065" s="3" t="s">
        <v>2716</v>
      </c>
      <c r="S2065" s="3" t="s">
        <v>249</v>
      </c>
      <c r="T2065" s="9" t="s">
        <v>66</v>
      </c>
      <c r="U2065" s="3" t="s">
        <v>9538</v>
      </c>
      <c r="V2065" s="22" t="str">
        <f t="shared" si="228"/>
        <v>RLFO; Hora de aviso: 11:15 16/05/2024; Solución: Se realiza instalacion de un empalme de 24 hilos; Hora de solución: 16:00 17/05/2024; Causa: Vandalismo</v>
      </c>
      <c r="W2065" s="4" t="s">
        <v>160</v>
      </c>
      <c r="X2065" s="3"/>
      <c r="Y2065" s="3"/>
      <c r="Z2065" s="3" t="s">
        <v>69</v>
      </c>
      <c r="AA2065" s="3" t="s">
        <v>71</v>
      </c>
      <c r="AB2065" s="3">
        <v>0</v>
      </c>
      <c r="AC2065" s="3" t="s">
        <v>71</v>
      </c>
      <c r="AD2065" s="6">
        <v>1.0416666666666667</v>
      </c>
      <c r="AE2065" s="7"/>
      <c r="AF2065" s="7"/>
      <c r="AG2065" s="6">
        <f>Tabla4[[#This Row],[Tiempo Parada de Reloj]]+Tabla4[[#This Row],[Tiempo Autorizado por Telefonica (no Máximo)]]</f>
        <v>1.0416666666666667</v>
      </c>
      <c r="AH2065" s="7">
        <f t="shared" ca="1" si="225"/>
        <v>0.15624999999757461</v>
      </c>
      <c r="AI2065" s="8">
        <f t="shared" si="226"/>
        <v>25</v>
      </c>
      <c r="AJ2065" s="8">
        <f t="shared" ca="1" si="227"/>
        <v>3.7499999999417906</v>
      </c>
      <c r="AK2065" s="23" t="s">
        <v>8652</v>
      </c>
      <c r="AL2065" s="3" t="s">
        <v>70</v>
      </c>
      <c r="AM2065" s="3" t="s">
        <v>88</v>
      </c>
      <c r="AN2065" s="3" t="s">
        <v>87</v>
      </c>
      <c r="AO2065" s="3" t="s">
        <v>73</v>
      </c>
      <c r="AP2065" s="3" t="s">
        <v>73</v>
      </c>
      <c r="AQ2065" s="23">
        <v>45431.540277777778</v>
      </c>
      <c r="AR2065" s="3"/>
      <c r="AS2065" s="23"/>
      <c r="AT2065" s="23"/>
      <c r="AU2065" s="3" t="s">
        <v>862</v>
      </c>
      <c r="AV2065" s="3" t="s">
        <v>9539</v>
      </c>
      <c r="AW2065" s="3" t="s">
        <v>307</v>
      </c>
      <c r="AX2065" s="3">
        <v>4.8141699999999998</v>
      </c>
      <c r="AY2065" s="3">
        <v>-75.709440000000001</v>
      </c>
      <c r="AZ2065" s="8" t="str">
        <f>+CONCATENATE("Reportan apertura en el enlace ",Tabla4[[#This Row],[Enlace]]," en el ",Tabla4[[#This Row],[Distancia óptica]]," ocasionado por ",Tabla4[[#This Row],[Causa del daño]])</f>
        <v>Reportan apertura en el enlace Comcel Pereira - Vergel Pereira en el km 0,7 desde Vergel Pereira ocasionado por Vandalismo</v>
      </c>
      <c r="BA2065" s="8" t="str">
        <f>+CONCATENATE("Para dar solución al incidente ",Tabla4[[#This Row],[Solución]])</f>
        <v>Para dar solución al incidente Se realiza instalacion de un empalme de 24 hilos</v>
      </c>
      <c r="BB2065" s="3" t="str">
        <f>+_xlfn.CONCAT(Tabla4[[#This Row],[Causa Raiz]]," ",Tabla4[[#This Row],[Solución2]]," (",Tabla4[[#This Row],[Anillo]],"- Cabecera: ",Tabla4[[#This Row],[Cabecera]],"- Operador: ",Tabla4[[#This Row],[Operador]],")")</f>
        <v>Reportan apertura en el enlace Comcel Pereira - Vergel Pereira en el km 0,7 desde Vergel Pereira ocasionado por Vandalismo Para dar solución al incidente Se realiza instalacion de un empalme de 24 hilos (LINEAL- Cabecera: VERGEL- Operador: Colombia Telecomunicaciones)</v>
      </c>
    </row>
    <row r="2066" spans="1:54" ht="128.25">
      <c r="A2066" s="38">
        <f t="shared" si="224"/>
        <v>2065</v>
      </c>
      <c r="B2066" s="3">
        <v>8603903</v>
      </c>
      <c r="C2066" s="3" t="s">
        <v>54</v>
      </c>
      <c r="D2066" s="23">
        <v>45428.493055555555</v>
      </c>
      <c r="E2066" s="23">
        <v>45428.494444444441</v>
      </c>
      <c r="F2066" s="1">
        <f t="shared" ca="1" si="229"/>
        <v>1.3888888861401938E-3</v>
      </c>
      <c r="G2066" s="3" t="s">
        <v>55</v>
      </c>
      <c r="H2066" s="41"/>
      <c r="I2066" s="40"/>
      <c r="J2066" s="5" t="s">
        <v>56</v>
      </c>
      <c r="K2066" s="3" t="s">
        <v>108</v>
      </c>
      <c r="L2066" s="9" t="s">
        <v>58</v>
      </c>
      <c r="M2066" s="3" t="s">
        <v>228</v>
      </c>
      <c r="N2066" s="3" t="s">
        <v>315</v>
      </c>
      <c r="O2066" s="3" t="s">
        <v>9540</v>
      </c>
      <c r="P2066" s="3" t="s">
        <v>2381</v>
      </c>
      <c r="Q2066" s="4" t="s">
        <v>9541</v>
      </c>
      <c r="R2066" s="3" t="s">
        <v>233</v>
      </c>
      <c r="S2066" s="3" t="s">
        <v>115</v>
      </c>
      <c r="T2066" s="9" t="s">
        <v>104</v>
      </c>
      <c r="U2066" s="3" t="s">
        <v>9542</v>
      </c>
      <c r="V2066" s="22" t="str">
        <f t="shared" si="228"/>
        <v>RLFO; Hora de aviso: 11:50 16/05/2024; Solución: Fallo de energia ; Hora de solución: 11:52 16/05/2024; Causa: Visita Fallida</v>
      </c>
      <c r="W2066" s="4" t="s">
        <v>3603</v>
      </c>
      <c r="X2066" s="3"/>
      <c r="Y2066" s="3"/>
      <c r="Z2066" s="3" t="s">
        <v>69</v>
      </c>
      <c r="AA2066" s="3" t="s">
        <v>70</v>
      </c>
      <c r="AB2066" s="3">
        <v>0</v>
      </c>
      <c r="AC2066" s="3" t="s">
        <v>71</v>
      </c>
      <c r="AD2066" s="6">
        <v>0</v>
      </c>
      <c r="AE2066" s="7"/>
      <c r="AF2066" s="7"/>
      <c r="AG2066" s="6">
        <f>Tabla4[[#This Row],[Tiempo Parada de Reloj]]+Tabla4[[#This Row],[Tiempo Autorizado por Telefonica (no Máximo)]]</f>
        <v>0</v>
      </c>
      <c r="AH2066" s="7">
        <f t="shared" ca="1" si="225"/>
        <v>1.3888888861401938E-3</v>
      </c>
      <c r="AI2066" s="8">
        <f t="shared" si="226"/>
        <v>0</v>
      </c>
      <c r="AJ2066" s="8">
        <f t="shared" ca="1" si="227"/>
        <v>3.3333333267364651E-2</v>
      </c>
      <c r="AK2066" s="3" t="s">
        <v>8652</v>
      </c>
      <c r="AL2066" s="3" t="s">
        <v>70</v>
      </c>
      <c r="AM2066" s="3" t="s">
        <v>88</v>
      </c>
      <c r="AN2066" s="3" t="s">
        <v>87</v>
      </c>
      <c r="AO2066" s="3" t="s">
        <v>87</v>
      </c>
      <c r="AP2066" s="3" t="s">
        <v>87</v>
      </c>
      <c r="AQ2066" s="23">
        <v>45428.494444444441</v>
      </c>
      <c r="AR2066" s="3"/>
      <c r="AS2066" s="23"/>
      <c r="AT2066" s="23"/>
      <c r="AU2066" s="3" t="s">
        <v>237</v>
      </c>
      <c r="AV2066" s="3" t="s">
        <v>69</v>
      </c>
      <c r="AW2066" s="3" t="s">
        <v>69</v>
      </c>
      <c r="AX2066" s="3" t="s">
        <v>69</v>
      </c>
      <c r="AY2066" s="3" t="s">
        <v>69</v>
      </c>
      <c r="AZ2066" s="8" t="str">
        <f>+CONCATENATE("Reportan apertura en el enlace ",Tabla4[[#This Row],[Enlace]]," en el ",Tabla4[[#This Row],[Distancia óptica]]," ocasionado por ",Tabla4[[#This Row],[Causa del daño]])</f>
        <v>Reportan apertura en el enlace Don Octavio - Polideportivo en el Km 0  ocasionado por Visita Fallida</v>
      </c>
      <c r="BA2066" s="8" t="str">
        <f>+CONCATENATE("Para dar solución al incidente ",Tabla4[[#This Row],[Solución]])</f>
        <v xml:space="preserve">Para dar solución al incidente Fallo de energia </v>
      </c>
      <c r="BB2066" s="3" t="str">
        <f>+_xlfn.CONCAT(Tabla4[[#This Row],[Causa Raiz]]," ",Tabla4[[#This Row],[Solución2]]," (",Tabla4[[#This Row],[Anillo]],"- Cabecera: ",Tabla4[[#This Row],[Cabecera]],"- Operador: ",Tabla4[[#This Row],[Operador]],")")</f>
        <v>Reportan apertura en el enlace Don Octavio - Polideportivo en el Km 0  ocasionado por Visita Fallida Para dar solución al incidente Fallo de energia  (NA- Cabecera: NA- Operador: Colombia Telecomunicaciones)</v>
      </c>
    </row>
    <row r="2067" spans="1:54" ht="185.25">
      <c r="A2067" s="38">
        <f t="shared" si="224"/>
        <v>2066</v>
      </c>
      <c r="B2067" s="3">
        <v>8602263</v>
      </c>
      <c r="C2067" s="3" t="s">
        <v>54</v>
      </c>
      <c r="D2067" s="23">
        <v>45428.493055555555</v>
      </c>
      <c r="E2067" s="23">
        <v>45428.604166666664</v>
      </c>
      <c r="F2067" s="1">
        <f t="shared" ca="1" si="229"/>
        <v>0.11111111110949423</v>
      </c>
      <c r="G2067" s="3" t="s">
        <v>55</v>
      </c>
      <c r="H2067" s="41"/>
      <c r="I2067" s="40"/>
      <c r="J2067" s="5" t="s">
        <v>56</v>
      </c>
      <c r="K2067" s="3" t="s">
        <v>138</v>
      </c>
      <c r="L2067" s="9" t="s">
        <v>78</v>
      </c>
      <c r="M2067" s="3" t="s">
        <v>139</v>
      </c>
      <c r="N2067" s="3" t="s">
        <v>140</v>
      </c>
      <c r="O2067" s="3" t="s">
        <v>9543</v>
      </c>
      <c r="P2067" s="3" t="s">
        <v>9544</v>
      </c>
      <c r="Q2067" s="4" t="s">
        <v>9545</v>
      </c>
      <c r="R2067" s="3" t="s">
        <v>1178</v>
      </c>
      <c r="S2067" s="3" t="s">
        <v>289</v>
      </c>
      <c r="T2067" s="9" t="s">
        <v>66</v>
      </c>
      <c r="U2067" s="3" t="s">
        <v>9546</v>
      </c>
      <c r="V2067" s="22" t="str">
        <f t="shared" si="228"/>
        <v>RLFO; Hora de aviso: 11:50 16/05/2024; Solución: se instala una caja de empalme de 24 hilos ; Hora de solución: 14:30 16/05/2024; Causa: Vandalismo</v>
      </c>
      <c r="W2067" s="4" t="s">
        <v>199</v>
      </c>
      <c r="X2067" s="3"/>
      <c r="Y2067" s="3"/>
      <c r="Z2067" s="3" t="s">
        <v>69</v>
      </c>
      <c r="AA2067" s="3" t="s">
        <v>70</v>
      </c>
      <c r="AB2067" s="3">
        <v>8602263</v>
      </c>
      <c r="AC2067" s="3" t="s">
        <v>71</v>
      </c>
      <c r="AD2067" s="6">
        <v>0</v>
      </c>
      <c r="AE2067" s="7"/>
      <c r="AF2067" s="7"/>
      <c r="AG2067" s="6">
        <f>Tabla4[[#This Row],[Tiempo Parada de Reloj]]+Tabla4[[#This Row],[Tiempo Autorizado por Telefonica (no Máximo)]]</f>
        <v>0</v>
      </c>
      <c r="AH2067" s="7">
        <f t="shared" ca="1" si="225"/>
        <v>0.11111111110949423</v>
      </c>
      <c r="AI2067" s="8">
        <f t="shared" si="226"/>
        <v>0</v>
      </c>
      <c r="AJ2067" s="8">
        <f t="shared" ca="1" si="227"/>
        <v>2.6666666666278616</v>
      </c>
      <c r="AK2067" s="23" t="s">
        <v>8652</v>
      </c>
      <c r="AL2067" s="3" t="s">
        <v>70</v>
      </c>
      <c r="AM2067" s="3" t="s">
        <v>88</v>
      </c>
      <c r="AN2067" s="3" t="s">
        <v>88</v>
      </c>
      <c r="AO2067" s="3" t="s">
        <v>98</v>
      </c>
      <c r="AP2067" s="3" t="s">
        <v>98</v>
      </c>
      <c r="AQ2067" s="23">
        <v>45431.811805555553</v>
      </c>
      <c r="AR2067" s="3"/>
      <c r="AS2067" s="23"/>
      <c r="AT2067" s="23"/>
      <c r="AU2067" s="3" t="s">
        <v>200</v>
      </c>
      <c r="AV2067" s="3" t="s">
        <v>482</v>
      </c>
      <c r="AW2067" s="3" t="s">
        <v>9547</v>
      </c>
      <c r="AX2067" s="3">
        <v>3.4352640000000001</v>
      </c>
      <c r="AY2067" s="3">
        <v>-76.468868999999998</v>
      </c>
      <c r="AZ2067" s="8" t="str">
        <f>+CONCATENATE("Reportan apertura en el enlace ",Tabla4[[#This Row],[Enlace]]," en el ",Tabla4[[#This Row],[Distancia óptica]]," ocasionado por ",Tabla4[[#This Row],[Causa del daño]])</f>
        <v>Reportan apertura en el enlace Mov. Los Lideres - Mov. Valle Grande en el km 0,73 desde Mov. Valle Grande ocasionado por Vandalismo</v>
      </c>
      <c r="BA2067" s="8" t="str">
        <f>+CONCATENATE("Para dar solución al incidente ",Tabla4[[#This Row],[Solución]])</f>
        <v xml:space="preserve">Para dar solución al incidente se instala una caja de empalme de 24 hilos </v>
      </c>
      <c r="BB2067" s="3" t="str">
        <f>+_xlfn.CONCAT(Tabla4[[#This Row],[Causa Raiz]]," ",Tabla4[[#This Row],[Solución2]]," (",Tabla4[[#This Row],[Anillo]],"- Cabecera: ",Tabla4[[#This Row],[Cabecera]],"- Operador: ",Tabla4[[#This Row],[Operador]],")")</f>
        <v>Reportan apertura en el enlace Mov. Los Lideres - Mov. Valle Grande en el km 0,73 desde Mov. Valle Grande ocasionado por Vandalismo Para dar solución al incidente se instala una caja de empalme de 24 hilos  (Uk Valle Grande- Cabecera: Centro- Operador: Colombia Telecomunicaciones)</v>
      </c>
    </row>
    <row r="2068" spans="1:54" ht="185.25">
      <c r="A2068" s="38">
        <f t="shared" si="224"/>
        <v>2067</v>
      </c>
      <c r="B2068" s="3">
        <v>8604151</v>
      </c>
      <c r="C2068" s="3" t="s">
        <v>92</v>
      </c>
      <c r="D2068" s="23">
        <v>45428.5</v>
      </c>
      <c r="E2068" s="23">
        <v>45428.8125</v>
      </c>
      <c r="F2068" s="1">
        <f t="shared" ref="F2068:F2074" ca="1" si="230">IF(ISBLANK(E2068),IF(ISBLANK(D2068),0,NOW()-D2068),E2068-D2068)</f>
        <v>0.3125</v>
      </c>
      <c r="G2068" s="3" t="s">
        <v>55</v>
      </c>
      <c r="H2068" s="41"/>
      <c r="I2068" s="40"/>
      <c r="J2068" s="5" t="s">
        <v>56</v>
      </c>
      <c r="K2068" s="3" t="s">
        <v>77</v>
      </c>
      <c r="L2068" s="9" t="s">
        <v>58</v>
      </c>
      <c r="M2068" s="3" t="s">
        <v>507</v>
      </c>
      <c r="N2068" s="3" t="s">
        <v>888</v>
      </c>
      <c r="O2068" s="3" t="s">
        <v>889</v>
      </c>
      <c r="P2068" s="3" t="s">
        <v>9548</v>
      </c>
      <c r="Q2068" s="4" t="s">
        <v>9549</v>
      </c>
      <c r="R2068" s="3" t="s">
        <v>725</v>
      </c>
      <c r="S2068" s="3" t="s">
        <v>158</v>
      </c>
      <c r="T2068" s="9" t="s">
        <v>1509</v>
      </c>
      <c r="U2068" s="3" t="s">
        <v>9387</v>
      </c>
      <c r="V2068" s="22" t="str">
        <f t="shared" si="228"/>
        <v>RTNFO; Hora de aviso: 12:00 16/05/2024; Solución: se refusionan hilos en caja de empalme; Hora de solución: 19:30 16/05/2024; Causa: EPRO - Falla Generada Por Trabajo Programado</v>
      </c>
      <c r="W2068" s="4" t="s">
        <v>160</v>
      </c>
      <c r="X2068" s="3"/>
      <c r="Y2068" s="3"/>
      <c r="Z2068" s="3" t="s">
        <v>69</v>
      </c>
      <c r="AA2068" s="3" t="s">
        <v>71</v>
      </c>
      <c r="AB2068" s="3">
        <v>0</v>
      </c>
      <c r="AC2068" s="3" t="s">
        <v>71</v>
      </c>
      <c r="AD2068" s="6">
        <v>0.10416666666666667</v>
      </c>
      <c r="AE2068" s="7"/>
      <c r="AF2068" s="7"/>
      <c r="AG2068" s="6">
        <f>Tabla4[[#This Row],[Tiempo Parada de Reloj]]+Tabla4[[#This Row],[Tiempo Autorizado por Telefonica (no Máximo)]]</f>
        <v>0.10416666666666667</v>
      </c>
      <c r="AH2068" s="7">
        <f t="shared" ca="1" si="225"/>
        <v>0.20833333333333331</v>
      </c>
      <c r="AI2068" s="8">
        <f t="shared" si="226"/>
        <v>2.5</v>
      </c>
      <c r="AJ2068" s="8">
        <f t="shared" ca="1" si="227"/>
        <v>5</v>
      </c>
      <c r="AK2068" s="23" t="s">
        <v>8652</v>
      </c>
      <c r="AL2068" s="3" t="s">
        <v>70</v>
      </c>
      <c r="AM2068" s="3" t="s">
        <v>88</v>
      </c>
      <c r="AN2068" s="23" t="s">
        <v>119</v>
      </c>
      <c r="AO2068" s="3" t="s">
        <v>98</v>
      </c>
      <c r="AP2068" s="3" t="s">
        <v>98</v>
      </c>
      <c r="AQ2068" s="23">
        <v>45430.402083333334</v>
      </c>
      <c r="AR2068" s="3"/>
      <c r="AS2068" s="23"/>
      <c r="AT2068" s="23"/>
      <c r="AU2068" s="3" t="s">
        <v>515</v>
      </c>
      <c r="AV2068" s="3" t="s">
        <v>888</v>
      </c>
      <c r="AW2068" s="3" t="s">
        <v>1323</v>
      </c>
      <c r="AX2068" s="3">
        <v>2.5313889000000001</v>
      </c>
      <c r="AY2068" s="3">
        <v>-76.555499999999995</v>
      </c>
      <c r="AZ2068" s="8" t="str">
        <f>+CONCATENATE("Reportan apertura en el enlace ",Tabla4[[#This Row],[Enlace]]," en el ",Tabla4[[#This Row],[Distancia óptica]]," ocasionado por ",Tabla4[[#This Row],[Causa del daño]])</f>
        <v>Reportan apertura en el enlace Cali - Popayán en el Km 18 desde Popayan ocasionado por EPRO - Falla Generada Por Trabajo Programado</v>
      </c>
      <c r="BA2068" s="8" t="str">
        <f>+CONCATENATE("Para dar solución al incidente ",Tabla4[[#This Row],[Solución]])</f>
        <v>Para dar solución al incidente se refusionan hilos en caja de empalme</v>
      </c>
      <c r="BB2068" s="3" t="str">
        <f>+_xlfn.CONCAT(Tabla4[[#This Row],[Causa Raiz]]," ",Tabla4[[#This Row],[Solución2]]," (",Tabla4[[#This Row],[Anillo]],"- Cabecera: ",Tabla4[[#This Row],[Cabecera]],"- Operador: ",Tabla4[[#This Row],[Operador]],")")</f>
        <v>Reportan apertura en el enlace Cali - Popayán en el Km 18 desde Popayan ocasionado por EPRO - Falla Generada Por Trabajo Programado Para dar solución al incidente se refusionan hilos en caja de empalme (TRONCAL- Cabecera: POPAYAN- Operador: Colombia Telecomunicaciones)</v>
      </c>
    </row>
    <row r="2069" spans="1:54" ht="171">
      <c r="A2069" s="38">
        <f t="shared" si="224"/>
        <v>2068</v>
      </c>
      <c r="B2069" s="3">
        <v>8604304</v>
      </c>
      <c r="C2069" s="3" t="s">
        <v>163</v>
      </c>
      <c r="D2069" s="23">
        <v>45428.583333333336</v>
      </c>
      <c r="E2069" s="23">
        <v>45428.791666666664</v>
      </c>
      <c r="F2069" s="1">
        <f t="shared" ca="1" si="230"/>
        <v>0.20833333332848269</v>
      </c>
      <c r="G2069" s="3" t="s">
        <v>55</v>
      </c>
      <c r="H2069" s="41" t="s">
        <v>1551</v>
      </c>
      <c r="I2069" s="40"/>
      <c r="J2069" s="5" t="s">
        <v>56</v>
      </c>
      <c r="K2069" s="3" t="s">
        <v>108</v>
      </c>
      <c r="L2069" s="9" t="s">
        <v>58</v>
      </c>
      <c r="M2069" s="3" t="s">
        <v>228</v>
      </c>
      <c r="N2069" s="3" t="s">
        <v>9550</v>
      </c>
      <c r="O2069" s="3" t="s">
        <v>9551</v>
      </c>
      <c r="P2069" s="3" t="s">
        <v>9552</v>
      </c>
      <c r="Q2069" s="4" t="s">
        <v>9553</v>
      </c>
      <c r="R2069" s="3" t="s">
        <v>233</v>
      </c>
      <c r="S2069" s="3" t="s">
        <v>115</v>
      </c>
      <c r="T2069" s="9" t="s">
        <v>130</v>
      </c>
      <c r="U2069" s="3" t="s">
        <v>9554</v>
      </c>
      <c r="V2069" s="22" t="str">
        <f t="shared" si="228"/>
        <v>RDFO; Hora de aviso: 14:00 16/05/2024; Solución: Para dar solucion se refusiona Pigteil; Hora de solución: 19:00 16/05/2024; Causa: Plagas</v>
      </c>
      <c r="W2069" s="4" t="s">
        <v>3603</v>
      </c>
      <c r="X2069" s="3"/>
      <c r="Y2069" s="3"/>
      <c r="Z2069" s="3" t="s">
        <v>69</v>
      </c>
      <c r="AA2069" s="3" t="s">
        <v>71</v>
      </c>
      <c r="AB2069" s="3">
        <v>0</v>
      </c>
      <c r="AC2069" s="3" t="s">
        <v>71</v>
      </c>
      <c r="AD2069" s="6">
        <v>0</v>
      </c>
      <c r="AE2069" s="7"/>
      <c r="AF2069" s="7"/>
      <c r="AG2069" s="6">
        <f>Tabla4[[#This Row],[Tiempo Parada de Reloj]]+Tabla4[[#This Row],[Tiempo Autorizado por Telefonica (no Máximo)]]</f>
        <v>0</v>
      </c>
      <c r="AH2069" s="7">
        <f t="shared" ca="1" si="225"/>
        <v>0.20833333332848269</v>
      </c>
      <c r="AI2069" s="8">
        <f t="shared" si="226"/>
        <v>0</v>
      </c>
      <c r="AJ2069" s="8">
        <f t="shared" ca="1" si="227"/>
        <v>4.9999999998835847</v>
      </c>
      <c r="AK2069" s="23" t="s">
        <v>8652</v>
      </c>
      <c r="AL2069" s="3" t="s">
        <v>70</v>
      </c>
      <c r="AM2069" s="3" t="s">
        <v>88</v>
      </c>
      <c r="AN2069" s="3" t="s">
        <v>87</v>
      </c>
      <c r="AO2069" s="3" t="s">
        <v>98</v>
      </c>
      <c r="AP2069" s="3" t="s">
        <v>98</v>
      </c>
      <c r="AQ2069" s="23">
        <v>45429.674305555556</v>
      </c>
      <c r="AR2069" s="3"/>
      <c r="AS2069" s="23"/>
      <c r="AT2069" s="23"/>
      <c r="AU2069" s="3" t="s">
        <v>237</v>
      </c>
      <c r="AV2069" s="3" t="s">
        <v>9555</v>
      </c>
      <c r="AW2069" s="3" t="s">
        <v>135</v>
      </c>
      <c r="AX2069" s="3">
        <v>10.650741999999999</v>
      </c>
      <c r="AY2069" s="3">
        <v>-74.167205999999993</v>
      </c>
      <c r="AZ2069" s="8" t="str">
        <f>+CONCATENATE("Reportan apertura en el enlace ",Tabla4[[#This Row],[Enlace]]," en el ",Tabla4[[#This Row],[Distancia óptica]]," ocasionado por ",Tabla4[[#This Row],[Causa del daño]])</f>
        <v>Reportan apertura en el enlace Mov. Orihueca - Mov. Tucurinca en el Km 0 desde Tucurinca ocasionado por Plagas</v>
      </c>
      <c r="BA2069" s="8" t="str">
        <f>+CONCATENATE("Para dar solución al incidente ",Tabla4[[#This Row],[Solución]])</f>
        <v>Para dar solución al incidente Para dar solucion se refusiona Pigteil</v>
      </c>
      <c r="BB2069" s="3" t="str">
        <f>+_xlfn.CONCAT(Tabla4[[#This Row],[Causa Raiz]]," ",Tabla4[[#This Row],[Solución2]]," (",Tabla4[[#This Row],[Anillo]],"- Cabecera: ",Tabla4[[#This Row],[Cabecera]],"- Operador: ",Tabla4[[#This Row],[Operador]],")")</f>
        <v>Reportan apertura en el enlace Mov. Orihueca - Mov. Tucurinca en el Km 0 desde Tucurinca ocasionado por Plagas Para dar solución al incidente Para dar solucion se refusiona Pigteil (Lineal- Cabecera: Orihueca- Operador: Colombia Telecomunicaciones)</v>
      </c>
    </row>
    <row r="2070" spans="1:54" ht="185.25">
      <c r="A2070" s="38">
        <f t="shared" si="224"/>
        <v>2069</v>
      </c>
      <c r="B2070" s="3">
        <v>8604407</v>
      </c>
      <c r="C2070" s="3" t="s">
        <v>136</v>
      </c>
      <c r="D2070" s="23">
        <v>45428.673611111109</v>
      </c>
      <c r="E2070" s="23">
        <v>45429.708333333336</v>
      </c>
      <c r="F2070" s="1">
        <f t="shared" ca="1" si="230"/>
        <v>1.0347222222262644</v>
      </c>
      <c r="G2070" s="3" t="s">
        <v>55</v>
      </c>
      <c r="H2070" s="41"/>
      <c r="I2070" s="40"/>
      <c r="J2070" s="5" t="s">
        <v>137</v>
      </c>
      <c r="K2070" s="3" t="s">
        <v>77</v>
      </c>
      <c r="L2070" s="9" t="s">
        <v>58</v>
      </c>
      <c r="M2070" s="3" t="s">
        <v>79</v>
      </c>
      <c r="N2070" s="3" t="s">
        <v>720</v>
      </c>
      <c r="O2070" s="3" t="s">
        <v>9556</v>
      </c>
      <c r="P2070" s="3" t="s">
        <v>9557</v>
      </c>
      <c r="Q2070" s="4" t="s">
        <v>9558</v>
      </c>
      <c r="R2070" s="3" t="s">
        <v>9559</v>
      </c>
      <c r="S2070" s="3" t="s">
        <v>249</v>
      </c>
      <c r="T2070" s="9" t="s">
        <v>176</v>
      </c>
      <c r="U2070" s="3" t="s">
        <v>9560</v>
      </c>
      <c r="V2070" s="22" t="str">
        <f t="shared" si="228"/>
        <v>RBHFO; Hora de aviso: 16:10 16/05/2024; Solución: Para dar solucion se realizo un Tendido de200 mtrs de foy 2 empalmes sde 96 hilos; Hora de solución: 17:00 17/05/2024; Causa: Intervención de Terceros. No Identificados</v>
      </c>
      <c r="W2070" s="4" t="s">
        <v>160</v>
      </c>
      <c r="X2070" s="3"/>
      <c r="Y2070" s="3"/>
      <c r="Z2070" s="3" t="s">
        <v>69</v>
      </c>
      <c r="AA2070" s="3" t="s">
        <v>70</v>
      </c>
      <c r="AB2070" s="3">
        <v>8604407</v>
      </c>
      <c r="AC2070" s="3" t="s">
        <v>71</v>
      </c>
      <c r="AD2070" s="6">
        <v>0.90972222222222221</v>
      </c>
      <c r="AE2070" s="7"/>
      <c r="AF2070" s="7"/>
      <c r="AG2070" s="6">
        <f>Tabla4[[#This Row],[Tiempo Parada de Reloj]]+Tabla4[[#This Row],[Tiempo Autorizado por Telefonica (no Máximo)]]</f>
        <v>0.90972222222222221</v>
      </c>
      <c r="AH2070" s="7">
        <f t="shared" ca="1" si="225"/>
        <v>0.12500000000404221</v>
      </c>
      <c r="AI2070" s="8">
        <f t="shared" si="226"/>
        <v>21.833333333333332</v>
      </c>
      <c r="AJ2070" s="8">
        <f t="shared" ca="1" si="227"/>
        <v>3.0000000000970131</v>
      </c>
      <c r="AK2070" s="23" t="s">
        <v>87</v>
      </c>
      <c r="AL2070" s="3" t="s">
        <v>70</v>
      </c>
      <c r="AM2070" s="3" t="s">
        <v>98</v>
      </c>
      <c r="AN2070" s="23" t="s">
        <v>87</v>
      </c>
      <c r="AO2070" s="3" t="s">
        <v>73</v>
      </c>
      <c r="AP2070" s="3" t="s">
        <v>73</v>
      </c>
      <c r="AQ2070" s="23">
        <v>45430.899305555555</v>
      </c>
      <c r="AR2070" s="3"/>
      <c r="AS2070" s="23"/>
      <c r="AT2070" s="23"/>
      <c r="AU2070" s="3" t="s">
        <v>313</v>
      </c>
      <c r="AV2070" s="3" t="s">
        <v>757</v>
      </c>
      <c r="AW2070" s="3" t="s">
        <v>9561</v>
      </c>
      <c r="AX2070" s="3">
        <v>4.6200960000000002</v>
      </c>
      <c r="AY2070" s="3">
        <v>-74.189026999999996</v>
      </c>
      <c r="AZ2070" s="8" t="str">
        <f>+CONCATENATE("Reportan apertura en el enlace ",Tabla4[[#This Row],[Enlace]]," en el ",Tabla4[[#This Row],[Distancia óptica]]," ocasionado por ",Tabla4[[#This Row],[Causa del daño]])</f>
        <v>Reportan apertura en el enlace Asturias - CG3 en el km 1,8 ddesde CG3 ocasionado por Intervención de Terceros. No Identificados</v>
      </c>
      <c r="BA2070" s="8" t="str">
        <f>+CONCATENATE("Para dar solución al incidente ",Tabla4[[#This Row],[Solución]])</f>
        <v>Para dar solución al incidente Para dar solucion se realizo un Tendido de200 mtrs de foy 2 empalmes sde 96 hilos</v>
      </c>
      <c r="BB2070" s="3" t="str">
        <f>+_xlfn.CONCAT(Tabla4[[#This Row],[Causa Raiz]]," ",Tabla4[[#This Row],[Solución2]]," (",Tabla4[[#This Row],[Anillo]],"- Cabecera: ",Tabla4[[#This Row],[Cabecera]],"- Operador: ",Tabla4[[#This Row],[Operador]],")")</f>
        <v>Reportan apertura en el enlace Asturias - CG3 en el km 1,8 ddesde CG3 ocasionado por Intervención de Terceros. No Identificados Para dar solución al incidente Para dar solucion se realizo un Tendido de200 mtrs de foy 2 empalmes sde 96 hilos (Anilo 48A- Cabecera: Asturias- Operador: Infraco)</v>
      </c>
    </row>
    <row r="2071" spans="1:54" ht="156.75">
      <c r="A2071" s="38">
        <f t="shared" si="224"/>
        <v>2070</v>
      </c>
      <c r="B2071" s="3">
        <v>8604798</v>
      </c>
      <c r="C2071" s="3" t="s">
        <v>163</v>
      </c>
      <c r="D2071" s="23">
        <v>45428.694444444445</v>
      </c>
      <c r="E2071" s="23">
        <v>45428.695833333331</v>
      </c>
      <c r="F2071" s="1">
        <f t="shared" ca="1" si="230"/>
        <v>1.3888888861401938E-3</v>
      </c>
      <c r="G2071" s="3" t="s">
        <v>55</v>
      </c>
      <c r="H2071" s="41" t="s">
        <v>165</v>
      </c>
      <c r="I2071" s="40" t="s">
        <v>9562</v>
      </c>
      <c r="J2071" s="5" t="s">
        <v>167</v>
      </c>
      <c r="K2071" s="3" t="s">
        <v>168</v>
      </c>
      <c r="L2071" s="9" t="s">
        <v>58</v>
      </c>
      <c r="M2071" s="3" t="s">
        <v>1429</v>
      </c>
      <c r="N2071" s="3" t="s">
        <v>4917</v>
      </c>
      <c r="O2071" s="3" t="s">
        <v>1431</v>
      </c>
      <c r="P2071" s="3" t="s">
        <v>9563</v>
      </c>
      <c r="Q2071" s="4" t="s">
        <v>9564</v>
      </c>
      <c r="R2071" s="3" t="s">
        <v>1555</v>
      </c>
      <c r="S2071" s="3" t="s">
        <v>175</v>
      </c>
      <c r="T2071" s="9" t="s">
        <v>104</v>
      </c>
      <c r="U2071" s="3" t="s">
        <v>9565</v>
      </c>
      <c r="V2071" s="22" t="str">
        <f t="shared" si="228"/>
        <v>RDFO; Hora de aviso: 16:40 16/05/2024; Solución: se realiza limpieza en pactch cord de los nodos; Hora de solución: 16:42 16/05/2024; Causa: Visita Fallida</v>
      </c>
      <c r="W2071" s="4" t="s">
        <v>178</v>
      </c>
      <c r="X2071" s="3"/>
      <c r="Y2071" s="3"/>
      <c r="Z2071" s="3" t="s">
        <v>69</v>
      </c>
      <c r="AA2071" s="3" t="s">
        <v>71</v>
      </c>
      <c r="AB2071" s="3">
        <v>0</v>
      </c>
      <c r="AC2071" s="3" t="s">
        <v>71</v>
      </c>
      <c r="AD2071" s="6">
        <v>0</v>
      </c>
      <c r="AE2071" s="7"/>
      <c r="AF2071" s="7"/>
      <c r="AG2071" s="6">
        <f>Tabla4[[#This Row],[Tiempo Parada de Reloj]]+Tabla4[[#This Row],[Tiempo Autorizado por Telefonica (no Máximo)]]</f>
        <v>0</v>
      </c>
      <c r="AH2071" s="7">
        <f t="shared" ca="1" si="225"/>
        <v>1.3888888861401938E-3</v>
      </c>
      <c r="AI2071" s="8">
        <f t="shared" si="226"/>
        <v>0</v>
      </c>
      <c r="AJ2071" s="8">
        <f t="shared" ca="1" si="227"/>
        <v>3.3333333267364651E-2</v>
      </c>
      <c r="AK2071" s="23" t="s">
        <v>88</v>
      </c>
      <c r="AL2071" s="3" t="s">
        <v>71</v>
      </c>
      <c r="AM2071" s="3" t="s">
        <v>69</v>
      </c>
      <c r="AN2071" s="23" t="s">
        <v>88</v>
      </c>
      <c r="AO2071" s="3" t="s">
        <v>88</v>
      </c>
      <c r="AP2071" s="3" t="s">
        <v>88</v>
      </c>
      <c r="AQ2071" s="23">
        <v>45428.833333333336</v>
      </c>
      <c r="AR2071" s="3"/>
      <c r="AS2071" s="23"/>
      <c r="AT2071" s="23"/>
      <c r="AU2071" s="3" t="s">
        <v>168</v>
      </c>
      <c r="AV2071" s="3" t="s">
        <v>69</v>
      </c>
      <c r="AW2071" s="3" t="s">
        <v>69</v>
      </c>
      <c r="AX2071" s="3" t="s">
        <v>69</v>
      </c>
      <c r="AY2071" s="3" t="s">
        <v>69</v>
      </c>
      <c r="AZ2071" s="8" t="str">
        <f>+CONCATENATE("Reportan apertura en el enlace ",Tabla4[[#This Row],[Enlace]]," en el ",Tabla4[[#This Row],[Distancia óptica]]," ocasionado por ",Tabla4[[#This Row],[Causa del daño]])</f>
        <v>Reportan apertura en el enlace Tunja - Sogamoso en el km o tunja ocasionado por Visita Fallida</v>
      </c>
      <c r="BA2071" s="8" t="str">
        <f>+CONCATENATE("Para dar solución al incidente ",Tabla4[[#This Row],[Solución]])</f>
        <v>Para dar solución al incidente se realiza limpieza en pactch cord de los nodos</v>
      </c>
      <c r="BB2071" s="3" t="str">
        <f>+_xlfn.CONCAT(Tabla4[[#This Row],[Causa Raiz]]," ",Tabla4[[#This Row],[Solución2]]," (",Tabla4[[#This Row],[Anillo]],"- Cabecera: ",Tabla4[[#This Row],[Cabecera]],"- Operador: ",Tabla4[[#This Row],[Operador]],")")</f>
        <v>Reportan apertura en el enlace Tunja - Sogamoso en el km o tunja ocasionado por Visita Fallida Para dar solución al incidente se realiza limpieza en pactch cord de los nodos (NA- Cabecera: NA- Operador: Telmex - Claro)</v>
      </c>
    </row>
    <row r="2072" spans="1:54" ht="213.75">
      <c r="A2072" s="38">
        <f t="shared" si="224"/>
        <v>2071</v>
      </c>
      <c r="B2072" s="3">
        <v>8603916</v>
      </c>
      <c r="C2072" s="3" t="s">
        <v>163</v>
      </c>
      <c r="D2072" s="23">
        <v>45428.75</v>
      </c>
      <c r="E2072" s="23">
        <v>45428.888888888891</v>
      </c>
      <c r="F2072" s="1">
        <f t="shared" ca="1" si="230"/>
        <v>0.13888888889050577</v>
      </c>
      <c r="G2072" s="3" t="s">
        <v>55</v>
      </c>
      <c r="H2072" s="41"/>
      <c r="I2072" s="40"/>
      <c r="J2072" s="5" t="s">
        <v>56</v>
      </c>
      <c r="K2072" s="3" t="s">
        <v>203</v>
      </c>
      <c r="L2072" s="9" t="s">
        <v>78</v>
      </c>
      <c r="M2072" s="3" t="s">
        <v>204</v>
      </c>
      <c r="N2072" s="3" t="s">
        <v>332</v>
      </c>
      <c r="O2072" s="3" t="s">
        <v>9566</v>
      </c>
      <c r="P2072" s="3" t="s">
        <v>9567</v>
      </c>
      <c r="Q2072" s="4" t="s">
        <v>9568</v>
      </c>
      <c r="R2072" s="3" t="s">
        <v>336</v>
      </c>
      <c r="S2072" s="3" t="s">
        <v>210</v>
      </c>
      <c r="T2072" s="9" t="s">
        <v>66</v>
      </c>
      <c r="U2072" s="3" t="s">
        <v>9569</v>
      </c>
      <c r="V2072" s="22" t="str">
        <f t="shared" si="228"/>
        <v>RDFO; Hora de aviso: 18:00 16/05/2024; Solución: se recuperaron 50 metros de reserva y se realiza un empalme de 48 hilos para un cable de 8 hilos existente; Hora de solución: 21:20 16/05/2024; Causa: Vandalismo</v>
      </c>
      <c r="W2072" s="4" t="s">
        <v>213</v>
      </c>
      <c r="X2072" s="3"/>
      <c r="Y2072" s="3"/>
      <c r="Z2072" s="3" t="s">
        <v>69</v>
      </c>
      <c r="AA2072" s="3" t="s">
        <v>70</v>
      </c>
      <c r="AB2072" s="3">
        <v>8603916</v>
      </c>
      <c r="AC2072" s="3" t="s">
        <v>71</v>
      </c>
      <c r="AD2072" s="6">
        <v>0</v>
      </c>
      <c r="AE2072" s="7"/>
      <c r="AF2072" s="7"/>
      <c r="AG2072" s="6">
        <f>Tabla4[[#This Row],[Tiempo Parada de Reloj]]+Tabla4[[#This Row],[Tiempo Autorizado por Telefonica (no Máximo)]]</f>
        <v>0</v>
      </c>
      <c r="AH2072" s="7">
        <f t="shared" ca="1" si="225"/>
        <v>0.13888888889050577</v>
      </c>
      <c r="AI2072" s="8">
        <f t="shared" si="226"/>
        <v>0</v>
      </c>
      <c r="AJ2072" s="8">
        <f t="shared" ca="1" si="227"/>
        <v>3.3333333333721384</v>
      </c>
      <c r="AK2072" s="23" t="s">
        <v>87</v>
      </c>
      <c r="AL2072" s="3" t="s">
        <v>71</v>
      </c>
      <c r="AM2072" s="3" t="s">
        <v>88</v>
      </c>
      <c r="AN2072" s="23" t="s">
        <v>88</v>
      </c>
      <c r="AO2072" s="3" t="s">
        <v>73</v>
      </c>
      <c r="AP2072" s="3" t="s">
        <v>73</v>
      </c>
      <c r="AQ2072" s="23">
        <v>45430.939583333333</v>
      </c>
      <c r="AR2072" s="3"/>
      <c r="AS2072" s="23"/>
      <c r="AT2072" s="23"/>
      <c r="AU2072" s="3" t="s">
        <v>356</v>
      </c>
      <c r="AV2072" s="3" t="s">
        <v>9570</v>
      </c>
      <c r="AW2072" s="3" t="s">
        <v>307</v>
      </c>
      <c r="AX2072" s="3">
        <v>7.1358439999999996</v>
      </c>
      <c r="AY2072" s="3">
        <v>-73.108752999999993</v>
      </c>
      <c r="AZ2072" s="8" t="str">
        <f>+CONCATENATE("Reportan apertura en el enlace ",Tabla4[[#This Row],[Enlace]]," en el ",Tabla4[[#This Row],[Distancia óptica]]," ocasionado por ",Tabla4[[#This Row],[Causa del daño]])</f>
        <v>Reportan apertura en el enlace Mov. Corcovado - Mov. La Feria en el km 0,400 desde Móvil la feria  ocasionado por Vandalismo</v>
      </c>
      <c r="BA2072" s="8" t="str">
        <f>+CONCATENATE("Para dar solución al incidente ",Tabla4[[#This Row],[Solución]])</f>
        <v>Para dar solución al incidente se recuperaron 50 metros de reserva y se realiza un empalme de 48 hilos para un cable de 8 hilos existente</v>
      </c>
      <c r="BB2072" s="3" t="str">
        <f>+_xlfn.CONCAT(Tabla4[[#This Row],[Causa Raiz]]," ",Tabla4[[#This Row],[Solución2]]," (",Tabla4[[#This Row],[Anillo]],"- Cabecera: ",Tabla4[[#This Row],[Cabecera]],"- Operador: ",Tabla4[[#This Row],[Operador]],")")</f>
        <v>Reportan apertura en el enlace Mov. Corcovado - Mov. La Feria en el km 0,400 desde Móvil la feria  ocasionado por Vandalismo Para dar solución al incidente se recuperaron 50 metros de reserva y se realiza un empalme de 48 hilos para un cable de 8 hilos existente (LINEAL- Cabecera: LA FERIA- Operador: Colombia Telecomunicaciones)</v>
      </c>
    </row>
    <row r="2073" spans="1:54" ht="185.25">
      <c r="A2073" s="38">
        <f t="shared" si="224"/>
        <v>2072</v>
      </c>
      <c r="B2073" s="3">
        <v>8604997</v>
      </c>
      <c r="C2073" s="3" t="s">
        <v>163</v>
      </c>
      <c r="D2073" s="23">
        <v>45428.583333333336</v>
      </c>
      <c r="E2073" s="23">
        <v>45428.833333333336</v>
      </c>
      <c r="F2073" s="1">
        <f t="shared" ca="1" si="230"/>
        <v>0.25</v>
      </c>
      <c r="G2073" s="3" t="s">
        <v>55</v>
      </c>
      <c r="H2073" s="41"/>
      <c r="I2073" s="40"/>
      <c r="J2073" s="5" t="s">
        <v>56</v>
      </c>
      <c r="K2073" s="3" t="s">
        <v>138</v>
      </c>
      <c r="L2073" s="9" t="s">
        <v>58</v>
      </c>
      <c r="M2073" s="3" t="s">
        <v>139</v>
      </c>
      <c r="N2073" s="3" t="s">
        <v>140</v>
      </c>
      <c r="O2073" s="3" t="s">
        <v>9571</v>
      </c>
      <c r="P2073" s="3" t="s">
        <v>9572</v>
      </c>
      <c r="Q2073" s="4" t="s">
        <v>9573</v>
      </c>
      <c r="R2073" s="3" t="s">
        <v>1178</v>
      </c>
      <c r="S2073" s="3" t="s">
        <v>145</v>
      </c>
      <c r="T2073" s="9" t="s">
        <v>146</v>
      </c>
      <c r="U2073" s="3" t="s">
        <v>9574</v>
      </c>
      <c r="V2073" s="22" t="str">
        <f t="shared" si="228"/>
        <v>RDFO; Hora de aviso: 14:00 16/05/2024; Solución: Se realiza migracion de hilos entre nodos; Hora de solución: 20:00 16/05/2024; Causa: Falla en la Red FiOp</v>
      </c>
      <c r="W2073" s="4" t="s">
        <v>199</v>
      </c>
      <c r="X2073" s="3"/>
      <c r="Y2073" s="3"/>
      <c r="Z2073" s="3" t="s">
        <v>69</v>
      </c>
      <c r="AA2073" s="3" t="s">
        <v>71</v>
      </c>
      <c r="AB2073" s="3">
        <v>0</v>
      </c>
      <c r="AC2073" s="3" t="s">
        <v>71</v>
      </c>
      <c r="AD2073" s="6">
        <v>4.4444444444444446E-2</v>
      </c>
      <c r="AE2073" s="7"/>
      <c r="AF2073" s="7"/>
      <c r="AG2073" s="6">
        <f>Tabla4[[#This Row],[Tiempo Parada de Reloj]]+Tabla4[[#This Row],[Tiempo Autorizado por Telefonica (no Máximo)]]</f>
        <v>4.4444444444444446E-2</v>
      </c>
      <c r="AH2073" s="7">
        <f t="shared" ca="1" si="225"/>
        <v>0.20555555555555555</v>
      </c>
      <c r="AI2073" s="8">
        <f t="shared" si="226"/>
        <v>1.0666666666666667</v>
      </c>
      <c r="AJ2073" s="8">
        <f t="shared" ca="1" si="227"/>
        <v>4.9333333333333336</v>
      </c>
      <c r="AK2073" s="23" t="s">
        <v>87</v>
      </c>
      <c r="AL2073" s="3" t="s">
        <v>71</v>
      </c>
      <c r="AM2073" s="3" t="s">
        <v>88</v>
      </c>
      <c r="AN2073" s="23" t="s">
        <v>88</v>
      </c>
      <c r="AO2073" s="3" t="s">
        <v>98</v>
      </c>
      <c r="AP2073" s="3" t="s">
        <v>98</v>
      </c>
      <c r="AQ2073" s="23">
        <v>45431.82916666667</v>
      </c>
      <c r="AR2073" s="3"/>
      <c r="AS2073" s="23"/>
      <c r="AT2073" s="23"/>
      <c r="AU2073" s="3" t="s">
        <v>662</v>
      </c>
      <c r="AV2073" s="3" t="s">
        <v>9575</v>
      </c>
      <c r="AW2073" s="3" t="s">
        <v>135</v>
      </c>
      <c r="AX2073" s="3">
        <v>3.4522499999999998</v>
      </c>
      <c r="AY2073" s="3">
        <v>-76.534670000000006</v>
      </c>
      <c r="AZ2073" s="8" t="str">
        <f>+CONCATENATE("Reportan apertura en el enlace ",Tabla4[[#This Row],[Enlace]]," en el ",Tabla4[[#This Row],[Distancia óptica]]," ocasionado por ",Tabla4[[#This Row],[Causa del daño]])</f>
        <v>Reportan apertura en el enlace Mov.Av colombia - Mov.Clinica Belalcazar en el km 0,072 desde Mov.Av colombia ocasionado por Falla en la Red FiOp</v>
      </c>
      <c r="BA2073" s="8" t="str">
        <f>+CONCATENATE("Para dar solución al incidente ",Tabla4[[#This Row],[Solución]])</f>
        <v>Para dar solución al incidente Se realiza migracion de hilos entre nodos</v>
      </c>
      <c r="BB2073" s="3" t="str">
        <f>+_xlfn.CONCAT(Tabla4[[#This Row],[Causa Raiz]]," ",Tabla4[[#This Row],[Solución2]]," (",Tabla4[[#This Row],[Anillo]],"- Cabecera: ",Tabla4[[#This Row],[Cabecera]],"- Operador: ",Tabla4[[#This Row],[Operador]],")")</f>
        <v>Reportan apertura en el enlace Mov.Av colombia - Mov.Clinica Belalcazar en el km 0,072 desde Mov.Av colombia ocasionado por Falla en la Red FiOp Para dar solución al incidente Se realiza migracion de hilos entre nodos (Lineal- Cabecera: Av Colombia- Operador: Colombia Telecomunicaciones)</v>
      </c>
    </row>
    <row r="2074" spans="1:54" ht="171">
      <c r="A2074" s="38">
        <f t="shared" si="224"/>
        <v>2073</v>
      </c>
      <c r="B2074" s="3">
        <v>8605162</v>
      </c>
      <c r="C2074" s="3" t="s">
        <v>163</v>
      </c>
      <c r="D2074" s="23">
        <v>45428.90625</v>
      </c>
      <c r="E2074" s="23">
        <v>45428.907638888886</v>
      </c>
      <c r="F2074" s="1">
        <f t="shared" ca="1" si="230"/>
        <v>1.3888888861401938E-3</v>
      </c>
      <c r="G2074" s="3" t="s">
        <v>55</v>
      </c>
      <c r="H2074" s="41"/>
      <c r="I2074" s="40"/>
      <c r="J2074" s="5" t="s">
        <v>56</v>
      </c>
      <c r="K2074" s="3" t="s">
        <v>359</v>
      </c>
      <c r="L2074" s="9" t="s">
        <v>58</v>
      </c>
      <c r="M2074" s="3" t="s">
        <v>360</v>
      </c>
      <c r="N2074" s="3" t="s">
        <v>483</v>
      </c>
      <c r="O2074" s="3" t="s">
        <v>9576</v>
      </c>
      <c r="P2074" s="3" t="s">
        <v>9577</v>
      </c>
      <c r="Q2074" s="4" t="s">
        <v>9578</v>
      </c>
      <c r="R2074" s="3" t="s">
        <v>1420</v>
      </c>
      <c r="S2074" s="3" t="s">
        <v>366</v>
      </c>
      <c r="T2074" s="9" t="s">
        <v>104</v>
      </c>
      <c r="U2074" s="3" t="s">
        <v>9579</v>
      </c>
      <c r="V2074" s="22" t="str">
        <f t="shared" si="228"/>
        <v>RDFO; Hora de aviso: 21:45 16/05/2024; Solución: Se realizan medidas en Centro y se normaliza; Hora de solución: 21:47 16/05/2024; Causa: Visita Fallida</v>
      </c>
      <c r="W2074" s="4" t="s">
        <v>368</v>
      </c>
      <c r="X2074" s="3"/>
      <c r="Y2074" s="3"/>
      <c r="Z2074" s="3" t="s">
        <v>69</v>
      </c>
      <c r="AA2074" s="3" t="s">
        <v>71</v>
      </c>
      <c r="AB2074" s="3">
        <v>0</v>
      </c>
      <c r="AC2074" s="3" t="s">
        <v>71</v>
      </c>
      <c r="AD2074" s="6">
        <v>0</v>
      </c>
      <c r="AE2074" s="7"/>
      <c r="AF2074" s="7"/>
      <c r="AG2074" s="6">
        <f>Tabla4[[#This Row],[Tiempo Parada de Reloj]]+Tabla4[[#This Row],[Tiempo Autorizado por Telefonica (no Máximo)]]</f>
        <v>0</v>
      </c>
      <c r="AH2074" s="7">
        <f t="shared" ca="1" si="225"/>
        <v>1.3888888861401938E-3</v>
      </c>
      <c r="AI2074" s="8">
        <f t="shared" si="226"/>
        <v>0</v>
      </c>
      <c r="AJ2074" s="8">
        <f t="shared" ca="1" si="227"/>
        <v>3.3333333267364651E-2</v>
      </c>
      <c r="AK2074" s="23" t="s">
        <v>87</v>
      </c>
      <c r="AL2074" s="3" t="s">
        <v>70</v>
      </c>
      <c r="AM2074" s="3" t="s">
        <v>98</v>
      </c>
      <c r="AN2074" s="23" t="s">
        <v>98</v>
      </c>
      <c r="AO2074" s="3" t="s">
        <v>98</v>
      </c>
      <c r="AP2074" s="3" t="s">
        <v>98</v>
      </c>
      <c r="AQ2074" s="23">
        <v>45428.907638888886</v>
      </c>
      <c r="AR2074" s="3"/>
      <c r="AS2074" s="23"/>
      <c r="AT2074" s="23"/>
      <c r="AU2074" s="3" t="s">
        <v>424</v>
      </c>
      <c r="AV2074" s="3" t="s">
        <v>69</v>
      </c>
      <c r="AW2074" s="3" t="s">
        <v>69</v>
      </c>
      <c r="AX2074" s="3" t="s">
        <v>69</v>
      </c>
      <c r="AY2074" s="3" t="s">
        <v>69</v>
      </c>
      <c r="AZ2074" s="8" t="str">
        <f>+CONCATENATE("Reportan apertura en el enlace ",Tabla4[[#This Row],[Enlace]]," en el ",Tabla4[[#This Row],[Distancia óptica]]," ocasionado por ",Tabla4[[#This Row],[Causa del daño]])</f>
        <v>Reportan apertura en el enlace Palmas II - Claro Medellin en el Km 0 desde Centro ocasionado por Visita Fallida</v>
      </c>
      <c r="BA2074" s="8" t="str">
        <f>+CONCATENATE("Para dar solución al incidente ",Tabla4[[#This Row],[Solución]])</f>
        <v>Para dar solución al incidente Se realizan medidas en Centro y se normaliza</v>
      </c>
      <c r="BB2074" s="3" t="str">
        <f>+_xlfn.CONCAT(Tabla4[[#This Row],[Causa Raiz]]," ",Tabla4[[#This Row],[Solución2]]," (",Tabla4[[#This Row],[Anillo]],"- Cabecera: ",Tabla4[[#This Row],[Cabecera]],"- Operador: ",Tabla4[[#This Row],[Operador]],")")</f>
        <v>Reportan apertura en el enlace Palmas II - Claro Medellin en el Km 0 desde Centro ocasionado por Visita Fallida Para dar solución al incidente Se realizan medidas en Centro y se normaliza (NA- Cabecera: NA- Operador: Colombia Telecomunicaciones)</v>
      </c>
    </row>
    <row r="2075" spans="1:54" ht="185.25">
      <c r="A2075" s="38">
        <f t="shared" si="224"/>
        <v>2074</v>
      </c>
      <c r="B2075" s="3">
        <v>8605748</v>
      </c>
      <c r="C2075" s="3" t="s">
        <v>163</v>
      </c>
      <c r="D2075" s="23">
        <v>45429.145833333336</v>
      </c>
      <c r="E2075" s="23">
        <v>45429.381944444445</v>
      </c>
      <c r="F2075" s="1">
        <f t="shared" ref="F2075:F2085" ca="1" si="231">IF(ISBLANK(E2075),IF(ISBLANK(D2075),0,NOW()-D2075),E2075-D2075)</f>
        <v>0.23611111110949423</v>
      </c>
      <c r="G2075" s="3" t="s">
        <v>55</v>
      </c>
      <c r="H2075" s="41"/>
      <c r="I2075" s="40"/>
      <c r="J2075" s="5" t="s">
        <v>56</v>
      </c>
      <c r="K2075" s="3" t="s">
        <v>138</v>
      </c>
      <c r="L2075" s="9" t="s">
        <v>58</v>
      </c>
      <c r="M2075" s="3" t="s">
        <v>139</v>
      </c>
      <c r="N2075" s="3" t="s">
        <v>475</v>
      </c>
      <c r="O2075" s="3" t="s">
        <v>476</v>
      </c>
      <c r="P2075" s="3" t="s">
        <v>9580</v>
      </c>
      <c r="Q2075" s="4" t="s">
        <v>9581</v>
      </c>
      <c r="R2075" s="3" t="s">
        <v>1178</v>
      </c>
      <c r="S2075" s="3" t="s">
        <v>145</v>
      </c>
      <c r="T2075" s="9" t="s">
        <v>66</v>
      </c>
      <c r="U2075" s="3" t="s">
        <v>9582</v>
      </c>
      <c r="V2075" s="22" t="str">
        <f t="shared" si="228"/>
        <v>RDFO; Hora de aviso: 3:30 17/05/2024; Solución: se realiza recuperacion de reserva de 30 mts y se hace un empalme de 36 hilos; Hora de solución: 9:10 17/05/2024; Causa: Vandalismo</v>
      </c>
      <c r="W2075" s="4" t="s">
        <v>199</v>
      </c>
      <c r="X2075" s="3"/>
      <c r="Y2075" s="3"/>
      <c r="Z2075" s="3" t="s">
        <v>69</v>
      </c>
      <c r="AA2075" s="3" t="s">
        <v>71</v>
      </c>
      <c r="AB2075" s="3">
        <v>0</v>
      </c>
      <c r="AC2075" s="3" t="s">
        <v>71</v>
      </c>
      <c r="AD2075" s="6">
        <v>4.1666666666666664E-2</v>
      </c>
      <c r="AE2075" s="7"/>
      <c r="AF2075" s="7"/>
      <c r="AG2075" s="6">
        <f>Tabla4[[#This Row],[Tiempo Parada de Reloj]]+Tabla4[[#This Row],[Tiempo Autorizado por Telefonica (no Máximo)]]</f>
        <v>4.1666666666666664E-2</v>
      </c>
      <c r="AH2075" s="7">
        <f t="shared" ca="1" si="225"/>
        <v>0.19444444444282757</v>
      </c>
      <c r="AI2075" s="8">
        <f t="shared" si="226"/>
        <v>1</v>
      </c>
      <c r="AJ2075" s="8">
        <f t="shared" ca="1" si="227"/>
        <v>4.6666666666278616</v>
      </c>
      <c r="AK2075" s="23" t="s">
        <v>98</v>
      </c>
      <c r="AL2075" s="3" t="s">
        <v>70</v>
      </c>
      <c r="AM2075" s="3" t="s">
        <v>460</v>
      </c>
      <c r="AN2075" s="23" t="s">
        <v>460</v>
      </c>
      <c r="AO2075" s="3" t="s">
        <v>98</v>
      </c>
      <c r="AP2075" s="3" t="s">
        <v>98</v>
      </c>
      <c r="AQ2075" s="23">
        <v>45431.613888888889</v>
      </c>
      <c r="AR2075" s="3"/>
      <c r="AS2075" s="23"/>
      <c r="AT2075" s="23"/>
      <c r="AU2075" s="3" t="s">
        <v>1040</v>
      </c>
      <c r="AV2075" s="3" t="s">
        <v>791</v>
      </c>
      <c r="AW2075" s="3" t="s">
        <v>135</v>
      </c>
      <c r="AX2075" s="3">
        <v>3.3959899999999998</v>
      </c>
      <c r="AY2075" s="3">
        <v>-76.361840000000001</v>
      </c>
      <c r="AZ2075" s="8" t="str">
        <f>+CONCATENATE("Reportan apertura en el enlace ",Tabla4[[#This Row],[Enlace]]," en el ",Tabla4[[#This Row],[Distancia óptica]]," ocasionado por ",Tabla4[[#This Row],[Causa del daño]])</f>
        <v>Reportan apertura en el enlace Cali - Candelaria en el Km 3,7 desde Candelaria ocasionado por Vandalismo</v>
      </c>
      <c r="BA2075" s="8" t="str">
        <f>+CONCATENATE("Para dar solución al incidente ",Tabla4[[#This Row],[Solución]])</f>
        <v>Para dar solución al incidente se realiza recuperacion de reserva de 30 mts y se hace un empalme de 36 hilos</v>
      </c>
      <c r="BB2075" s="3" t="str">
        <f>+_xlfn.CONCAT(Tabla4[[#This Row],[Causa Raiz]]," ",Tabla4[[#This Row],[Solución2]]," (",Tabla4[[#This Row],[Anillo]],"- Cabecera: ",Tabla4[[#This Row],[Cabecera]],"- Operador: ",Tabla4[[#This Row],[Operador]],")")</f>
        <v>Reportan apertura en el enlace Cali - Candelaria en el Km 3,7 desde Candelaria ocasionado por Vandalismo Para dar solución al incidente se realiza recuperacion de reserva de 30 mts y se hace un empalme de 36 hilos (Lineal- Cabecera: Cali Centro- Operador: Colombia Telecomunicaciones)</v>
      </c>
    </row>
    <row r="2076" spans="1:54" ht="185.25">
      <c r="A2076" s="38">
        <f t="shared" si="224"/>
        <v>2075</v>
      </c>
      <c r="B2076" s="3">
        <v>8605918</v>
      </c>
      <c r="C2076" s="3" t="s">
        <v>163</v>
      </c>
      <c r="D2076" s="23">
        <v>45429.229166666664</v>
      </c>
      <c r="E2076" s="23">
        <v>45429.381944444445</v>
      </c>
      <c r="F2076" s="1">
        <f t="shared" ca="1" si="231"/>
        <v>0.15277777778101154</v>
      </c>
      <c r="G2076" s="3" t="s">
        <v>55</v>
      </c>
      <c r="H2076" s="41"/>
      <c r="I2076" s="40"/>
      <c r="J2076" s="5" t="s">
        <v>56</v>
      </c>
      <c r="K2076" s="3" t="s">
        <v>340</v>
      </c>
      <c r="L2076" s="9" t="s">
        <v>58</v>
      </c>
      <c r="M2076" s="3" t="s">
        <v>341</v>
      </c>
      <c r="N2076" s="3" t="s">
        <v>342</v>
      </c>
      <c r="O2076" s="3" t="s">
        <v>5633</v>
      </c>
      <c r="P2076" s="3" t="s">
        <v>9583</v>
      </c>
      <c r="Q2076" s="4" t="s">
        <v>9584</v>
      </c>
      <c r="R2076" s="3" t="s">
        <v>1178</v>
      </c>
      <c r="S2076" s="3" t="s">
        <v>347</v>
      </c>
      <c r="T2076" s="9" t="s">
        <v>66</v>
      </c>
      <c r="U2076" s="3" t="s">
        <v>9585</v>
      </c>
      <c r="V2076" s="22" t="str">
        <f t="shared" si="228"/>
        <v>RDFO; Hora de aviso: 5:30 17/05/2024; Solución: se  realiza Tendido de  200 mts y 2 empalmes de 48 hilos; Hora de solución: 9:10 17/05/2024; Causa: Vandalismo</v>
      </c>
      <c r="W2076" s="4" t="s">
        <v>349</v>
      </c>
      <c r="X2076" s="3"/>
      <c r="Y2076" s="3"/>
      <c r="Z2076" s="3" t="s">
        <v>69</v>
      </c>
      <c r="AA2076" s="3" t="s">
        <v>71</v>
      </c>
      <c r="AB2076" s="3">
        <v>0</v>
      </c>
      <c r="AC2076" s="3" t="s">
        <v>71</v>
      </c>
      <c r="AD2076" s="6">
        <v>0</v>
      </c>
      <c r="AE2076" s="7"/>
      <c r="AF2076" s="7"/>
      <c r="AG2076" s="6">
        <f>Tabla4[[#This Row],[Tiempo Parada de Reloj]]+Tabla4[[#This Row],[Tiempo Autorizado por Telefonica (no Máximo)]]</f>
        <v>0</v>
      </c>
      <c r="AH2076" s="7">
        <f t="shared" ca="1" si="225"/>
        <v>0.15277777778101154</v>
      </c>
      <c r="AI2076" s="8">
        <f t="shared" si="226"/>
        <v>0</v>
      </c>
      <c r="AJ2076" s="8">
        <f t="shared" ca="1" si="227"/>
        <v>3.6666666667442769</v>
      </c>
      <c r="AK2076" s="23" t="s">
        <v>98</v>
      </c>
      <c r="AL2076" s="3" t="s">
        <v>70</v>
      </c>
      <c r="AM2076" s="3" t="s">
        <v>460</v>
      </c>
      <c r="AN2076" s="23" t="s">
        <v>460</v>
      </c>
      <c r="AO2076" s="3" t="s">
        <v>73</v>
      </c>
      <c r="AP2076" s="3" t="s">
        <v>73</v>
      </c>
      <c r="AQ2076" s="23">
        <v>45430.492361111108</v>
      </c>
      <c r="AR2076" s="3"/>
      <c r="AS2076" s="23"/>
      <c r="AT2076" s="23"/>
      <c r="AU2076" s="3" t="s">
        <v>351</v>
      </c>
      <c r="AV2076" s="3" t="s">
        <v>616</v>
      </c>
      <c r="AW2076" s="3" t="s">
        <v>307</v>
      </c>
      <c r="AX2076" s="3">
        <v>4.431</v>
      </c>
      <c r="AY2076" s="3">
        <v>-75.235699999999994</v>
      </c>
      <c r="AZ2076" s="8" t="str">
        <f>+CONCATENATE("Reportan apertura en el enlace ",Tabla4[[#This Row],[Enlace]]," en el ",Tabla4[[#This Row],[Distancia óptica]]," ocasionado por ",Tabla4[[#This Row],[Causa del daño]])</f>
        <v>Reportan apertura en el enlace Chapinero - Margaritas en el Km 4,5 desde Piedrapintada ocasionado por Vandalismo</v>
      </c>
      <c r="BA2076" s="8" t="str">
        <f>+CONCATENATE("Para dar solución al incidente ",Tabla4[[#This Row],[Solución]])</f>
        <v>Para dar solución al incidente se  realiza Tendido de  200 mts y 2 empalmes de 48 hilos</v>
      </c>
      <c r="BB2076" s="3" t="str">
        <f>+_xlfn.CONCAT(Tabla4[[#This Row],[Causa Raiz]]," ",Tabla4[[#This Row],[Solución2]]," (",Tabla4[[#This Row],[Anillo]],"- Cabecera: ",Tabla4[[#This Row],[Cabecera]],"- Operador: ",Tabla4[[#This Row],[Operador]],")")</f>
        <v>Reportan apertura en el enlace Chapinero - Margaritas en el Km 4,5 desde Piedrapintada ocasionado por Vandalismo Para dar solución al incidente se  realiza Tendido de  200 mts y 2 empalmes de 48 hilos (LINEAL- Cabecera: Piedra Pintada- Operador: Colombia Telecomunicaciones)</v>
      </c>
    </row>
    <row r="2077" spans="1:54" ht="242.25">
      <c r="A2077" s="38">
        <f t="shared" si="224"/>
        <v>2076</v>
      </c>
      <c r="B2077" s="3">
        <v>8605945</v>
      </c>
      <c r="C2077" s="3" t="s">
        <v>136</v>
      </c>
      <c r="D2077" s="23">
        <v>45429.25</v>
      </c>
      <c r="E2077" s="23">
        <v>45429.666666666664</v>
      </c>
      <c r="F2077" s="1">
        <f t="shared" ca="1" si="231"/>
        <v>0.41666666666424135</v>
      </c>
      <c r="G2077" s="3" t="s">
        <v>55</v>
      </c>
      <c r="H2077" s="41"/>
      <c r="I2077" s="40"/>
      <c r="J2077" s="5" t="s">
        <v>137</v>
      </c>
      <c r="K2077" s="3" t="s">
        <v>77</v>
      </c>
      <c r="L2077" s="9" t="s">
        <v>78</v>
      </c>
      <c r="M2077" s="3" t="s">
        <v>79</v>
      </c>
      <c r="N2077" s="3" t="s">
        <v>771</v>
      </c>
      <c r="O2077" s="3" t="s">
        <v>9586</v>
      </c>
      <c r="P2077" s="3" t="s">
        <v>9587</v>
      </c>
      <c r="Q2077" s="4" t="s">
        <v>9588</v>
      </c>
      <c r="R2077" s="3" t="s">
        <v>708</v>
      </c>
      <c r="S2077" s="3" t="s">
        <v>289</v>
      </c>
      <c r="T2077" s="9" t="s">
        <v>176</v>
      </c>
      <c r="U2077" s="3" t="s">
        <v>9589</v>
      </c>
      <c r="V2077" s="22" t="str">
        <f t="shared" si="228"/>
        <v>RBHFO; Hora de aviso: 6:00 17/05/2024; Solución: se realiza 200 metros de tendido de fo de calbe de 96 hilos y dos empalmes de 96 hilos para dar solucion ; Hora de solución: 16:00 17/05/2024; Causa: Intervención de Terceros. No Identificados</v>
      </c>
      <c r="W2077" s="4" t="s">
        <v>160</v>
      </c>
      <c r="X2077" s="3"/>
      <c r="Y2077" s="3"/>
      <c r="Z2077" s="3" t="s">
        <v>69</v>
      </c>
      <c r="AA2077" s="3" t="s">
        <v>70</v>
      </c>
      <c r="AB2077" s="3" t="s">
        <v>9590</v>
      </c>
      <c r="AC2077" s="3" t="s">
        <v>71</v>
      </c>
      <c r="AD2077" s="6">
        <v>0.33333333333333331</v>
      </c>
      <c r="AE2077" s="7"/>
      <c r="AF2077" s="7"/>
      <c r="AG2077" s="6">
        <f>Tabla4[[#This Row],[Tiempo Parada de Reloj]]+Tabla4[[#This Row],[Tiempo Autorizado por Telefonica (no Máximo)]]</f>
        <v>0.33333333333333331</v>
      </c>
      <c r="AH2077" s="7">
        <f t="shared" ca="1" si="225"/>
        <v>8.3333333330908033E-2</v>
      </c>
      <c r="AI2077" s="8">
        <f t="shared" si="226"/>
        <v>8</v>
      </c>
      <c r="AJ2077" s="8">
        <f t="shared" ca="1" si="227"/>
        <v>1.9999999999417928</v>
      </c>
      <c r="AK2077" s="23" t="s">
        <v>98</v>
      </c>
      <c r="AL2077" s="3" t="s">
        <v>70</v>
      </c>
      <c r="AM2077" s="3" t="s">
        <v>460</v>
      </c>
      <c r="AN2077" s="23" t="s">
        <v>87</v>
      </c>
      <c r="AO2077" s="3" t="s">
        <v>73</v>
      </c>
      <c r="AP2077" s="3" t="s">
        <v>73</v>
      </c>
      <c r="AQ2077" s="23">
        <v>45430.870833333334</v>
      </c>
      <c r="AR2077" s="3"/>
      <c r="AS2077" s="23"/>
      <c r="AT2077" s="23"/>
      <c r="AU2077" s="3" t="s">
        <v>313</v>
      </c>
      <c r="AV2077" s="3" t="s">
        <v>7270</v>
      </c>
      <c r="AW2077" s="3" t="s">
        <v>2297</v>
      </c>
      <c r="AX2077" s="3">
        <v>4.6196739459999998</v>
      </c>
      <c r="AY2077" s="3">
        <v>-74.189265081000002</v>
      </c>
      <c r="AZ2077" s="8" t="str">
        <f>+CONCATENATE("Reportan apertura en el enlace ",Tabla4[[#This Row],[Enlace]]," en el ",Tabla4[[#This Row],[Distancia óptica]]," ocasionado por ",Tabla4[[#This Row],[Causa del daño]])</f>
        <v>Reportan apertura en el enlace Mov. Soacha Ciudad Verde4 - Mov. La Despensa en el Km 5,5 desde Ciudad Verde  ocasionado por Intervención de Terceros. No Identificados</v>
      </c>
      <c r="BA2077" s="8" t="str">
        <f>+CONCATENATE("Para dar solución al incidente ",Tabla4[[#This Row],[Solución]])</f>
        <v xml:space="preserve">Para dar solución al incidente se realiza 200 metros de tendido de fo de calbe de 96 hilos y dos empalmes de 96 hilos para dar solucion </v>
      </c>
      <c r="BB2077" s="3" t="str">
        <f>+_xlfn.CONCAT(Tabla4[[#This Row],[Causa Raiz]]," ",Tabla4[[#This Row],[Solución2]]," (",Tabla4[[#This Row],[Anillo]],"- Cabecera: ",Tabla4[[#This Row],[Cabecera]],"- Operador: ",Tabla4[[#This Row],[Operador]],")")</f>
        <v>Reportan apertura en el enlace Mov. Soacha Ciudad Verde4 - Mov. La Despensa en el Km 5,5 desde Ciudad Verde  ocasionado por Intervención de Terceros. No Identificados Para dar solución al incidente se realiza 200 metros de tendido de fo de calbe de 96 hilos y dos empalmes de 96 hilos para dar solucion  (Anillo 48B- Cabecera: Central Soacha- Operador: Infraco)</v>
      </c>
    </row>
    <row r="2078" spans="1:54" ht="171">
      <c r="A2078" s="38">
        <f t="shared" si="224"/>
        <v>2077</v>
      </c>
      <c r="B2078" s="3">
        <v>8606042</v>
      </c>
      <c r="C2078" s="3" t="s">
        <v>54</v>
      </c>
      <c r="D2078" s="23">
        <v>45429.302083333336</v>
      </c>
      <c r="E2078" s="23">
        <v>45429.303472222222</v>
      </c>
      <c r="F2078" s="1">
        <f t="shared" ca="1" si="231"/>
        <v>1.3888888861401938E-3</v>
      </c>
      <c r="G2078" s="3" t="s">
        <v>55</v>
      </c>
      <c r="H2078" s="41"/>
      <c r="I2078" s="40"/>
      <c r="J2078" s="5" t="s">
        <v>56</v>
      </c>
      <c r="K2078" s="3" t="s">
        <v>77</v>
      </c>
      <c r="L2078" s="9" t="s">
        <v>78</v>
      </c>
      <c r="M2078" s="3" t="s">
        <v>79</v>
      </c>
      <c r="N2078" s="3" t="s">
        <v>771</v>
      </c>
      <c r="O2078" s="3" t="s">
        <v>9591</v>
      </c>
      <c r="P2078" s="3" t="s">
        <v>69</v>
      </c>
      <c r="Q2078" s="4" t="s">
        <v>9592</v>
      </c>
      <c r="R2078" s="3" t="s">
        <v>708</v>
      </c>
      <c r="S2078" s="3" t="s">
        <v>289</v>
      </c>
      <c r="T2078" s="9" t="s">
        <v>104</v>
      </c>
      <c r="U2078" s="3" t="s">
        <v>9593</v>
      </c>
      <c r="V2078" s="22" t="str">
        <f t="shared" si="228"/>
        <v>RLFO; Hora de aviso: 7:15 17/05/2024; Solución: se realiza cambio de enfrentador en caja  mondragon ; Hora de solución: 7:17 17/05/2024; Causa: Visita Fallida</v>
      </c>
      <c r="W2078" s="4" t="s">
        <v>160</v>
      </c>
      <c r="X2078" s="3"/>
      <c r="Y2078" s="3"/>
      <c r="Z2078" s="3" t="s">
        <v>69</v>
      </c>
      <c r="AA2078" s="3" t="s">
        <v>71</v>
      </c>
      <c r="AB2078" s="3">
        <v>0</v>
      </c>
      <c r="AC2078" s="3" t="s">
        <v>71</v>
      </c>
      <c r="AD2078" s="6">
        <v>0</v>
      </c>
      <c r="AE2078" s="7"/>
      <c r="AF2078" s="7"/>
      <c r="AG2078" s="6">
        <f>Tabla4[[#This Row],[Tiempo Parada de Reloj]]+Tabla4[[#This Row],[Tiempo Autorizado por Telefonica (no Máximo)]]</f>
        <v>0</v>
      </c>
      <c r="AH2078" s="7">
        <f t="shared" ca="1" si="225"/>
        <v>1.3888888861401938E-3</v>
      </c>
      <c r="AI2078" s="8">
        <f t="shared" si="226"/>
        <v>0</v>
      </c>
      <c r="AJ2078" s="8">
        <f t="shared" ca="1" si="227"/>
        <v>3.3333333267364651E-2</v>
      </c>
      <c r="AK2078" s="23" t="s">
        <v>8652</v>
      </c>
      <c r="AL2078" s="3" t="s">
        <v>70</v>
      </c>
      <c r="AM2078" s="3" t="s">
        <v>460</v>
      </c>
      <c r="AN2078" s="23" t="s">
        <v>460</v>
      </c>
      <c r="AO2078" s="3" t="s">
        <v>460</v>
      </c>
      <c r="AP2078" s="3" t="s">
        <v>460</v>
      </c>
      <c r="AQ2078" s="23">
        <v>45429.303472222222</v>
      </c>
      <c r="AR2078" s="3"/>
      <c r="AS2078" s="23"/>
      <c r="AT2078" s="23"/>
      <c r="AU2078" s="3" t="s">
        <v>89</v>
      </c>
      <c r="AV2078" s="3" t="s">
        <v>69</v>
      </c>
      <c r="AW2078" s="3" t="s">
        <v>69</v>
      </c>
      <c r="AX2078" s="3" t="s">
        <v>69</v>
      </c>
      <c r="AY2078" s="3" t="s">
        <v>69</v>
      </c>
      <c r="AZ2078" s="8" t="str">
        <f>+CONCATENATE("Reportan apertura en el enlace ",Tabla4[[#This Row],[Enlace]]," en el ",Tabla4[[#This Row],[Distancia óptica]]," ocasionado por ",Tabla4[[#This Row],[Causa del daño]])</f>
        <v>Reportan apertura en el enlace Mov. Gran Colombiano - Mov. Jose Maria Carbonel en el NA ocasionado por Visita Fallida</v>
      </c>
      <c r="BA2078" s="8" t="str">
        <f>+CONCATENATE("Para dar solución al incidente ",Tabla4[[#This Row],[Solución]])</f>
        <v xml:space="preserve">Para dar solución al incidente se realiza cambio de enfrentador en caja  mondragon </v>
      </c>
      <c r="BB2078" s="3" t="str">
        <f>+_xlfn.CONCAT(Tabla4[[#This Row],[Causa Raiz]]," ",Tabla4[[#This Row],[Solución2]]," (",Tabla4[[#This Row],[Anillo]],"- Cabecera: ",Tabla4[[#This Row],[Cabecera]],"- Operador: ",Tabla4[[#This Row],[Operador]],")")</f>
        <v>Reportan apertura en el enlace Mov. Gran Colombiano - Mov. Jose Maria Carbonel en el NA ocasionado por Visita Fallida Para dar solución al incidente se realiza cambio de enfrentador en caja  mondragon  (NA- Cabecera: NA- Operador: Colombia Telecomunicaciones)</v>
      </c>
    </row>
    <row r="2079" spans="1:54" ht="185.25">
      <c r="A2079" s="38">
        <f t="shared" si="224"/>
        <v>2078</v>
      </c>
      <c r="B2079" s="3">
        <v>8606161</v>
      </c>
      <c r="C2079" s="3" t="s">
        <v>54</v>
      </c>
      <c r="D2079" s="23">
        <v>45429.333333333336</v>
      </c>
      <c r="E2079" s="23">
        <v>45429.489583333336</v>
      </c>
      <c r="F2079" s="1">
        <f t="shared" ca="1" si="231"/>
        <v>0.15625</v>
      </c>
      <c r="G2079" s="3" t="s">
        <v>55</v>
      </c>
      <c r="H2079" s="41"/>
      <c r="I2079" s="40"/>
      <c r="J2079" s="5" t="s">
        <v>56</v>
      </c>
      <c r="K2079" s="3" t="s">
        <v>138</v>
      </c>
      <c r="L2079" s="9" t="s">
        <v>58</v>
      </c>
      <c r="M2079" s="3" t="s">
        <v>139</v>
      </c>
      <c r="N2079" s="3" t="s">
        <v>140</v>
      </c>
      <c r="O2079" s="3" t="s">
        <v>9594</v>
      </c>
      <c r="P2079" s="3" t="s">
        <v>9595</v>
      </c>
      <c r="Q2079" s="4" t="s">
        <v>9596</v>
      </c>
      <c r="R2079" s="3" t="s">
        <v>1178</v>
      </c>
      <c r="S2079" s="3" t="s">
        <v>145</v>
      </c>
      <c r="T2079" s="9" t="s">
        <v>513</v>
      </c>
      <c r="U2079" s="3" t="s">
        <v>9597</v>
      </c>
      <c r="V2079" s="22" t="str">
        <f t="shared" si="228"/>
        <v>RLFO; Hora de aviso: 8:00 17/05/2024; Solución: se  realiza Tendido de  120 mts de 24 hilos y dos  empalmes de 24 hilos; Hora de solución: 11:45 17/05/2024; Causa: Desastre Natural</v>
      </c>
      <c r="W2079" s="4" t="s">
        <v>199</v>
      </c>
      <c r="X2079" s="3"/>
      <c r="Y2079" s="3"/>
      <c r="Z2079" s="3" t="s">
        <v>69</v>
      </c>
      <c r="AA2079" s="3" t="s">
        <v>71</v>
      </c>
      <c r="AB2079" s="3">
        <v>0</v>
      </c>
      <c r="AC2079" s="3" t="s">
        <v>71</v>
      </c>
      <c r="AD2079" s="6">
        <v>0</v>
      </c>
      <c r="AE2079" s="7"/>
      <c r="AF2079" s="7"/>
      <c r="AG2079" s="6">
        <f>Tabla4[[#This Row],[Tiempo Parada de Reloj]]+Tabla4[[#This Row],[Tiempo Autorizado por Telefonica (no Máximo)]]</f>
        <v>0</v>
      </c>
      <c r="AH2079" s="7">
        <f t="shared" ca="1" si="225"/>
        <v>0.15625</v>
      </c>
      <c r="AI2079" s="8">
        <f t="shared" si="226"/>
        <v>0</v>
      </c>
      <c r="AJ2079" s="8">
        <f t="shared" ca="1" si="227"/>
        <v>3.75</v>
      </c>
      <c r="AK2079" s="23" t="s">
        <v>460</v>
      </c>
      <c r="AL2079" s="3" t="s">
        <v>71</v>
      </c>
      <c r="AM2079" s="3" t="s">
        <v>460</v>
      </c>
      <c r="AN2079" s="23" t="s">
        <v>460</v>
      </c>
      <c r="AO2079" s="3" t="s">
        <v>98</v>
      </c>
      <c r="AP2079" s="3" t="s">
        <v>98</v>
      </c>
      <c r="AQ2079" s="23">
        <v>45431.852777777778</v>
      </c>
      <c r="AR2079" s="3"/>
      <c r="AS2079" s="23"/>
      <c r="AT2079" s="23"/>
      <c r="AU2079" s="3" t="s">
        <v>200</v>
      </c>
      <c r="AV2079" s="3" t="s">
        <v>2938</v>
      </c>
      <c r="AW2079" s="3" t="s">
        <v>370</v>
      </c>
      <c r="AX2079" s="3">
        <v>3.4742000000000002</v>
      </c>
      <c r="AY2079" s="3">
        <v>-76.535480000000007</v>
      </c>
      <c r="AZ2079" s="8" t="str">
        <f>+CONCATENATE("Reportan apertura en el enlace ",Tabla4[[#This Row],[Enlace]]," en el ",Tabla4[[#This Row],[Distancia óptica]]," ocasionado por ",Tabla4[[#This Row],[Causa del daño]])</f>
        <v>Reportan apertura en el enlace Cerro tres Cruces - Cali Centro en el Km 5,690  desde centro  ocasionado por Desastre Natural</v>
      </c>
      <c r="BA2079" s="8" t="str">
        <f>+CONCATENATE("Para dar solución al incidente ",Tabla4[[#This Row],[Solución]])</f>
        <v>Para dar solución al incidente se  realiza Tendido de  120 mts de 24 hilos y dos  empalmes de 24 hilos</v>
      </c>
      <c r="BB2079" s="3" t="str">
        <f>+_xlfn.CONCAT(Tabla4[[#This Row],[Causa Raiz]]," ",Tabla4[[#This Row],[Solución2]]," (",Tabla4[[#This Row],[Anillo]],"- Cabecera: ",Tabla4[[#This Row],[Cabecera]],"- Operador: ",Tabla4[[#This Row],[Operador]],")")</f>
        <v>Reportan apertura en el enlace Cerro tres Cruces - Cali Centro en el Km 5,690  desde centro  ocasionado por Desastre Natural Para dar solución al incidente se  realiza Tendido de  120 mts de 24 hilos y dos  empalmes de 24 hilos (lineal- Cabecera: Cali centro- Operador: Colombia Telecomunicaciones)</v>
      </c>
    </row>
    <row r="2080" spans="1:54" ht="228">
      <c r="A2080" s="38">
        <f t="shared" si="224"/>
        <v>2079</v>
      </c>
      <c r="B2080" s="3">
        <v>8604628</v>
      </c>
      <c r="C2080" s="3" t="s">
        <v>54</v>
      </c>
      <c r="D2080" s="23">
        <v>45429.333333333336</v>
      </c>
      <c r="E2080" s="23">
        <v>45429.520833333336</v>
      </c>
      <c r="F2080" s="1">
        <f t="shared" ca="1" si="231"/>
        <v>0.1875</v>
      </c>
      <c r="G2080" s="3" t="s">
        <v>55</v>
      </c>
      <c r="H2080" s="41"/>
      <c r="I2080" s="40"/>
      <c r="J2080" s="5" t="s">
        <v>56</v>
      </c>
      <c r="K2080" s="3" t="s">
        <v>57</v>
      </c>
      <c r="L2080" s="9" t="s">
        <v>78</v>
      </c>
      <c r="M2080" s="3" t="s">
        <v>59</v>
      </c>
      <c r="N2080" s="3" t="s">
        <v>60</v>
      </c>
      <c r="O2080" s="3" t="s">
        <v>9598</v>
      </c>
      <c r="P2080" s="3" t="s">
        <v>9599</v>
      </c>
      <c r="Q2080" s="4" t="s">
        <v>9600</v>
      </c>
      <c r="R2080" s="3" t="s">
        <v>980</v>
      </c>
      <c r="S2080" s="3" t="s">
        <v>65</v>
      </c>
      <c r="T2080" s="9" t="s">
        <v>276</v>
      </c>
      <c r="U2080" s="3" t="s">
        <v>6400</v>
      </c>
      <c r="V2080" s="22" t="str">
        <f t="shared" si="228"/>
        <v>RLFO; Hora de aviso: 8:00 17/05/2024; Solución: se recuperan 50 metros de reserva y se hace un empalme de 24 hilos; Hora de solución: 12:30 17/05/2024; Causa: Intervención de Terceros</v>
      </c>
      <c r="W2080" s="4" t="s">
        <v>68</v>
      </c>
      <c r="X2080" s="3"/>
      <c r="Y2080" s="3"/>
      <c r="Z2080" s="3" t="s">
        <v>69</v>
      </c>
      <c r="AA2080" s="3" t="s">
        <v>70</v>
      </c>
      <c r="AB2080" s="3">
        <v>0</v>
      </c>
      <c r="AC2080" s="3" t="s">
        <v>71</v>
      </c>
      <c r="AD2080" s="6">
        <v>9.7222222222222224E-2</v>
      </c>
      <c r="AE2080" s="7"/>
      <c r="AF2080" s="7"/>
      <c r="AG2080" s="6">
        <f>Tabla4[[#This Row],[Tiempo Parada de Reloj]]+Tabla4[[#This Row],[Tiempo Autorizado por Telefonica (no Máximo)]]</f>
        <v>9.7222222222222224E-2</v>
      </c>
      <c r="AH2080" s="7">
        <f t="shared" ca="1" si="225"/>
        <v>9.0277777777777776E-2</v>
      </c>
      <c r="AI2080" s="8">
        <f t="shared" si="226"/>
        <v>2.3333333333333335</v>
      </c>
      <c r="AJ2080" s="8">
        <f t="shared" ca="1" si="227"/>
        <v>2.1666666666666665</v>
      </c>
      <c r="AK2080" s="23" t="s">
        <v>460</v>
      </c>
      <c r="AL2080" s="3" t="s">
        <v>71</v>
      </c>
      <c r="AM2080" s="3" t="s">
        <v>460</v>
      </c>
      <c r="AN2080" s="23" t="s">
        <v>460</v>
      </c>
      <c r="AO2080" s="3" t="s">
        <v>73</v>
      </c>
      <c r="AP2080" s="3" t="s">
        <v>98</v>
      </c>
      <c r="AQ2080" s="23">
        <v>45432.493750000001</v>
      </c>
      <c r="AR2080" s="3"/>
      <c r="AS2080" s="23"/>
      <c r="AT2080" s="23"/>
      <c r="AU2080" s="3" t="s">
        <v>264</v>
      </c>
      <c r="AV2080" s="3" t="s">
        <v>785</v>
      </c>
      <c r="AW2080" s="3" t="s">
        <v>9601</v>
      </c>
      <c r="AX2080" s="3">
        <v>4.7256499999999999</v>
      </c>
      <c r="AY2080" s="3">
        <v>-74.057419999999993</v>
      </c>
      <c r="AZ2080" s="8" t="str">
        <f>+CONCATENATE("Reportan apertura en el enlace ",Tabla4[[#This Row],[Enlace]]," en el ",Tabla4[[#This Row],[Distancia óptica]]," ocasionado por ",Tabla4[[#This Row],[Causa del daño]])</f>
        <v>Reportan apertura en el enlace Mov. Prado Pinzon - Mov. Autopista en el Km 0,250 desde Prado Pinzon ocasionado por Intervención de Terceros</v>
      </c>
      <c r="BA2080" s="8" t="str">
        <f>+CONCATENATE("Para dar solución al incidente ",Tabla4[[#This Row],[Solución]])</f>
        <v>Para dar solución al incidente se recuperan 50 metros de reserva y se hace un empalme de 24 hilos</v>
      </c>
      <c r="BB2080" s="3" t="str">
        <f>+_xlfn.CONCAT(Tabla4[[#This Row],[Causa Raiz]]," ",Tabla4[[#This Row],[Solución2]]," (",Tabla4[[#This Row],[Anillo]],"- Cabecera: ",Tabla4[[#This Row],[Cabecera]],"- Operador: ",Tabla4[[#This Row],[Operador]],")")</f>
        <v>Reportan apertura en el enlace Mov. Prado Pinzon - Mov. Autopista en el Km 0,250 desde Prado Pinzon ocasionado por Intervención de Terceros Para dar solución al incidente se recuperan 50 metros de reserva y se hace un empalme de 24 hilos (UK Prado Pinzon- Cabecera: Autopista- Operador: Colombia Telecomunicaciones)</v>
      </c>
    </row>
    <row r="2081" spans="1:54" ht="171">
      <c r="A2081" s="38">
        <f t="shared" si="224"/>
        <v>2080</v>
      </c>
      <c r="B2081" s="3">
        <v>8604642</v>
      </c>
      <c r="C2081" s="3" t="s">
        <v>54</v>
      </c>
      <c r="D2081" s="23">
        <v>45429.371527777781</v>
      </c>
      <c r="E2081" s="23">
        <v>45429.5</v>
      </c>
      <c r="F2081" s="1">
        <f t="shared" ca="1" si="231"/>
        <v>0.12847222221898846</v>
      </c>
      <c r="G2081" s="3" t="s">
        <v>55</v>
      </c>
      <c r="H2081" s="41"/>
      <c r="I2081" s="40"/>
      <c r="J2081" s="5" t="s">
        <v>56</v>
      </c>
      <c r="K2081" s="3" t="s">
        <v>57</v>
      </c>
      <c r="L2081" s="9" t="s">
        <v>78</v>
      </c>
      <c r="M2081" s="3" t="s">
        <v>59</v>
      </c>
      <c r="N2081" s="3" t="s">
        <v>60</v>
      </c>
      <c r="O2081" s="3" t="s">
        <v>9602</v>
      </c>
      <c r="P2081" s="3" t="s">
        <v>9603</v>
      </c>
      <c r="Q2081" s="4" t="s">
        <v>9604</v>
      </c>
      <c r="R2081" s="3" t="s">
        <v>947</v>
      </c>
      <c r="S2081" s="3" t="s">
        <v>65</v>
      </c>
      <c r="T2081" s="3" t="s">
        <v>256</v>
      </c>
      <c r="U2081" s="3" t="s">
        <v>2089</v>
      </c>
      <c r="V2081" s="22" t="str">
        <f t="shared" si="228"/>
        <v>RLFO; Hora de aviso: 8:55 17/05/2024; Solución: Se refusiona hilo en empalme existente; Hora de solución: 12:00 17/05/2024; Causa: Falla de Empalme de FiOp</v>
      </c>
      <c r="W2081" s="4" t="s">
        <v>68</v>
      </c>
      <c r="X2081" s="3"/>
      <c r="Y2081" s="3"/>
      <c r="Z2081" s="3" t="s">
        <v>69</v>
      </c>
      <c r="AA2081" s="3" t="s">
        <v>70</v>
      </c>
      <c r="AB2081" s="3">
        <v>8604642</v>
      </c>
      <c r="AC2081" s="3" t="s">
        <v>71</v>
      </c>
      <c r="AD2081" s="6">
        <v>0</v>
      </c>
      <c r="AE2081" s="7"/>
      <c r="AF2081" s="7"/>
      <c r="AG2081" s="6">
        <f>Tabla4[[#This Row],[Tiempo Parada de Reloj]]+Tabla4[[#This Row],[Tiempo Autorizado por Telefonica (no Máximo)]]</f>
        <v>0</v>
      </c>
      <c r="AH2081" s="7">
        <f t="shared" ca="1" si="225"/>
        <v>0.12847222221898846</v>
      </c>
      <c r="AI2081" s="8">
        <f t="shared" si="226"/>
        <v>0</v>
      </c>
      <c r="AJ2081" s="8">
        <f t="shared" ca="1" si="227"/>
        <v>3.0833333332557231</v>
      </c>
      <c r="AK2081" s="23" t="s">
        <v>460</v>
      </c>
      <c r="AL2081" s="3" t="s">
        <v>71</v>
      </c>
      <c r="AM2081" s="3" t="s">
        <v>460</v>
      </c>
      <c r="AN2081" s="23" t="s">
        <v>460</v>
      </c>
      <c r="AO2081" s="3" t="s">
        <v>98</v>
      </c>
      <c r="AP2081" s="3" t="s">
        <v>98</v>
      </c>
      <c r="AQ2081" s="23">
        <v>45430.325694444444</v>
      </c>
      <c r="AR2081" s="3"/>
      <c r="AS2081" s="23"/>
      <c r="AT2081" s="23"/>
      <c r="AU2081" s="3" t="s">
        <v>264</v>
      </c>
      <c r="AV2081" s="3" t="s">
        <v>950</v>
      </c>
      <c r="AW2081" s="3" t="s">
        <v>135</v>
      </c>
      <c r="AX2081" s="3">
        <v>4.6477779999999997</v>
      </c>
      <c r="AY2081" s="3">
        <v>-74.128888000000003</v>
      </c>
      <c r="AZ2081" s="8" t="str">
        <f>+CONCATENATE("Reportan apertura en el enlace ",Tabla4[[#This Row],[Enlace]]," en el ",Tabla4[[#This Row],[Distancia óptica]]," ocasionado por ",Tabla4[[#This Row],[Causa del daño]])</f>
        <v>Reportan apertura en el enlace Mirador De Castilla - Salitre en el km 1,5 desde mirador ocasionado por Falla de Empalme de FiOp</v>
      </c>
      <c r="BA2081" s="8" t="str">
        <f>+CONCATENATE("Para dar solución al incidente ",Tabla4[[#This Row],[Solución]])</f>
        <v>Para dar solución al incidente Se refusiona hilo en empalme existente</v>
      </c>
      <c r="BB2081" s="3" t="str">
        <f>+_xlfn.CONCAT(Tabla4[[#This Row],[Causa Raiz]]," ",Tabla4[[#This Row],[Solución2]]," (",Tabla4[[#This Row],[Anillo]],"- Cabecera: ",Tabla4[[#This Row],[Cabecera]],"- Operador: ",Tabla4[[#This Row],[Operador]],")")</f>
        <v>Reportan apertura en el enlace Mirador De Castilla - Salitre en el km 1,5 desde mirador ocasionado por Falla de Empalme de FiOp Para dar solución al incidente Se refusiona hilo en empalme existente (Lineal- Cabecera: Salitre- Operador: Colombia Telecomunicaciones)</v>
      </c>
    </row>
    <row r="2082" spans="1:54" ht="185.25">
      <c r="A2082" s="38">
        <f t="shared" si="224"/>
        <v>2081</v>
      </c>
      <c r="B2082" s="3">
        <v>8606002</v>
      </c>
      <c r="C2082" s="3" t="s">
        <v>163</v>
      </c>
      <c r="D2082" s="23">
        <v>45429.4375</v>
      </c>
      <c r="E2082" s="23">
        <v>45429.576388888891</v>
      </c>
      <c r="F2082" s="1">
        <f t="shared" ca="1" si="231"/>
        <v>0.13888888889050577</v>
      </c>
      <c r="G2082" s="3" t="s">
        <v>1465</v>
      </c>
      <c r="H2082" s="41"/>
      <c r="I2082" s="40"/>
      <c r="J2082" s="5" t="s">
        <v>56</v>
      </c>
      <c r="K2082" s="3" t="s">
        <v>108</v>
      </c>
      <c r="L2082" s="9" t="s">
        <v>58</v>
      </c>
      <c r="M2082" s="3" t="s">
        <v>228</v>
      </c>
      <c r="N2082" s="3" t="s">
        <v>315</v>
      </c>
      <c r="O2082" s="3" t="s">
        <v>316</v>
      </c>
      <c r="P2082" s="3" t="s">
        <v>9605</v>
      </c>
      <c r="Q2082" s="4" t="s">
        <v>9606</v>
      </c>
      <c r="R2082" s="3" t="s">
        <v>233</v>
      </c>
      <c r="S2082" s="3" t="s">
        <v>115</v>
      </c>
      <c r="T2082" s="9" t="s">
        <v>513</v>
      </c>
      <c r="U2082" s="3" t="s">
        <v>9607</v>
      </c>
      <c r="V2082" s="22" t="str">
        <f t="shared" si="228"/>
        <v>RDFO; Hora de aviso: 10:30 17/05/2024; Solución: se realiza tendido de 400 metros y dos empalmes de 24 hilos ; Hora de solución: 13:50 17/05/2024; Causa: Desastre Natural</v>
      </c>
      <c r="W2082" s="4" t="s">
        <v>160</v>
      </c>
      <c r="X2082" s="3"/>
      <c r="Y2082" s="3"/>
      <c r="Z2082" s="3" t="s">
        <v>69</v>
      </c>
      <c r="AA2082" s="3" t="s">
        <v>70</v>
      </c>
      <c r="AB2082" s="3">
        <v>0</v>
      </c>
      <c r="AC2082" s="3" t="s">
        <v>71</v>
      </c>
      <c r="AD2082" s="6">
        <v>0</v>
      </c>
      <c r="AE2082" s="7"/>
      <c r="AF2082" s="7"/>
      <c r="AG2082" s="6">
        <f>Tabla4[[#This Row],[Tiempo Parada de Reloj]]+Tabla4[[#This Row],[Tiempo Autorizado por Telefonica (no Máximo)]]</f>
        <v>0</v>
      </c>
      <c r="AH2082" s="7">
        <f t="shared" ca="1" si="225"/>
        <v>0.13888888889050577</v>
      </c>
      <c r="AI2082" s="8">
        <f t="shared" si="226"/>
        <v>0</v>
      </c>
      <c r="AJ2082" s="8">
        <f t="shared" ca="1" si="227"/>
        <v>3.3333333333721384</v>
      </c>
      <c r="AK2082" s="23" t="s">
        <v>460</v>
      </c>
      <c r="AL2082" s="3" t="s">
        <v>70</v>
      </c>
      <c r="AM2082" s="3" t="s">
        <v>87</v>
      </c>
      <c r="AN2082" s="23" t="s">
        <v>87</v>
      </c>
      <c r="AO2082" s="3" t="s">
        <v>73</v>
      </c>
      <c r="AP2082" s="3" t="s">
        <v>73</v>
      </c>
      <c r="AQ2082" s="23">
        <v>45432.734722222223</v>
      </c>
      <c r="AR2082" s="3"/>
      <c r="AS2082" s="23"/>
      <c r="AT2082" s="23"/>
      <c r="AU2082" s="3" t="s">
        <v>237</v>
      </c>
      <c r="AV2082" s="3" t="s">
        <v>9608</v>
      </c>
      <c r="AW2082" s="3" t="s">
        <v>135</v>
      </c>
      <c r="AX2082" s="3">
        <v>11.285239000000001</v>
      </c>
      <c r="AY2082" s="3">
        <v>-73.881412999999995</v>
      </c>
      <c r="AZ2082" s="8" t="str">
        <f>+CONCATENATE("Reportan apertura en el enlace ",Tabla4[[#This Row],[Enlace]]," en el ",Tabla4[[#This Row],[Distancia óptica]]," ocasionado por ",Tabla4[[#This Row],[Causa del daño]])</f>
        <v>Reportan apertura en el enlace Santa Marta - Guachaca en el  km 50.8  dese Santa Martha  ocasionado por Desastre Natural</v>
      </c>
      <c r="BA2082" s="8" t="str">
        <f>+CONCATENATE("Para dar solución al incidente ",Tabla4[[#This Row],[Solución]])</f>
        <v xml:space="preserve">Para dar solución al incidente se realiza tendido de 400 metros y dos empalmes de 24 hilos </v>
      </c>
      <c r="BB2082" s="3" t="str">
        <f>+_xlfn.CONCAT(Tabla4[[#This Row],[Causa Raiz]]," ",Tabla4[[#This Row],[Solución2]]," (",Tabla4[[#This Row],[Anillo]],"- Cabecera: ",Tabla4[[#This Row],[Cabecera]],"- Operador: ",Tabla4[[#This Row],[Operador]],")")</f>
        <v>Reportan apertura en el enlace Santa Marta - Guachaca en el  km 50.8  dese Santa Martha  ocasionado por Desastre Natural Para dar solución al incidente se realiza tendido de 400 metros y dos empalmes de 24 hilos  (Lineal- Cabecera: Santa marta - Operador: Colombia Telecomunicaciones)</v>
      </c>
    </row>
    <row r="2083" spans="1:54" ht="185.25">
      <c r="A2083" s="38">
        <f t="shared" si="224"/>
        <v>2082</v>
      </c>
      <c r="B2083" s="3">
        <v>8606769</v>
      </c>
      <c r="C2083" s="3" t="s">
        <v>92</v>
      </c>
      <c r="D2083" s="23">
        <v>45429.486111111109</v>
      </c>
      <c r="E2083" s="23">
        <v>45429.604166666664</v>
      </c>
      <c r="F2083" s="1">
        <f t="shared" ca="1" si="231"/>
        <v>0.11805555555474712</v>
      </c>
      <c r="G2083" s="3" t="s">
        <v>55</v>
      </c>
      <c r="H2083" s="41"/>
      <c r="I2083" s="40"/>
      <c r="J2083" s="5" t="s">
        <v>56</v>
      </c>
      <c r="K2083" s="3" t="s">
        <v>77</v>
      </c>
      <c r="L2083" s="9" t="s">
        <v>58</v>
      </c>
      <c r="M2083" s="3" t="s">
        <v>283</v>
      </c>
      <c r="N2083" s="3" t="s">
        <v>284</v>
      </c>
      <c r="O2083" s="3" t="s">
        <v>895</v>
      </c>
      <c r="P2083" s="3" t="s">
        <v>9609</v>
      </c>
      <c r="Q2083" s="4" t="s">
        <v>9610</v>
      </c>
      <c r="R2083" s="3" t="s">
        <v>400</v>
      </c>
      <c r="S2083" s="3" t="s">
        <v>289</v>
      </c>
      <c r="T2083" s="9" t="s">
        <v>66</v>
      </c>
      <c r="U2083" s="3" t="s">
        <v>9611</v>
      </c>
      <c r="V2083" s="22" t="str">
        <f t="shared" si="228"/>
        <v>RTNFO; Hora de aviso: 11:40 17/05/2024; Solución: se recupera 20 metros de reserva y se hace un empalme de 48 hilos ; Hora de solución: 14:30 17/05/2024; Causa: Vandalismo</v>
      </c>
      <c r="W2083" s="4" t="s">
        <v>160</v>
      </c>
      <c r="X2083" s="3"/>
      <c r="Y2083" s="3"/>
      <c r="Z2083" s="3" t="s">
        <v>69</v>
      </c>
      <c r="AA2083" s="3" t="s">
        <v>70</v>
      </c>
      <c r="AB2083" s="3">
        <v>0</v>
      </c>
      <c r="AC2083" s="3" t="s">
        <v>71</v>
      </c>
      <c r="AD2083" s="6">
        <v>0</v>
      </c>
      <c r="AE2083" s="7"/>
      <c r="AF2083" s="7"/>
      <c r="AG2083" s="6">
        <f>Tabla4[[#This Row],[Tiempo Parada de Reloj]]+Tabla4[[#This Row],[Tiempo Autorizado por Telefonica (no Máximo)]]</f>
        <v>0</v>
      </c>
      <c r="AH2083" s="7">
        <f t="shared" ca="1" si="225"/>
        <v>0.11805555555474712</v>
      </c>
      <c r="AI2083" s="8">
        <f t="shared" si="226"/>
        <v>0</v>
      </c>
      <c r="AJ2083" s="8">
        <f t="shared" ca="1" si="227"/>
        <v>2.8333333333139308</v>
      </c>
      <c r="AK2083" s="23" t="s">
        <v>460</v>
      </c>
      <c r="AL2083" s="3" t="s">
        <v>70</v>
      </c>
      <c r="AM2083" s="3" t="s">
        <v>87</v>
      </c>
      <c r="AN2083" s="23" t="s">
        <v>119</v>
      </c>
      <c r="AO2083" s="3" t="s">
        <v>73</v>
      </c>
      <c r="AP2083" s="3" t="s">
        <v>72</v>
      </c>
      <c r="AQ2083" s="23">
        <v>45434.618750000001</v>
      </c>
      <c r="AR2083" s="66" t="s">
        <v>899</v>
      </c>
      <c r="AS2083" s="23" t="s">
        <v>900</v>
      </c>
      <c r="AT2083" s="23"/>
      <c r="AU2083" s="3" t="s">
        <v>404</v>
      </c>
      <c r="AV2083" s="3" t="s">
        <v>284</v>
      </c>
      <c r="AW2083" s="3" t="s">
        <v>1323</v>
      </c>
      <c r="AX2083" s="3">
        <v>4.5432170000000003</v>
      </c>
      <c r="AY2083" s="3">
        <v>-75.660584</v>
      </c>
      <c r="AZ2083" s="8" t="str">
        <f>+CONCATENATE("Reportan apertura en el enlace ",Tabla4[[#This Row],[Enlace]]," en el ",Tabla4[[#This Row],[Distancia óptica]]," ocasionado por ",Tabla4[[#This Row],[Causa del daño]])</f>
        <v>Reportan apertura en el enlace Armenia - Ibagué en el Km 2,3  desde Armenia ocasionado por Vandalismo</v>
      </c>
      <c r="BA2083" s="8" t="str">
        <f>+CONCATENATE("Para dar solución al incidente ",Tabla4[[#This Row],[Solución]])</f>
        <v xml:space="preserve">Para dar solución al incidente se recupera 20 metros de reserva y se hace un empalme de 48 hilos </v>
      </c>
      <c r="BB2083" s="3" t="str">
        <f>+_xlfn.CONCAT(Tabla4[[#This Row],[Causa Raiz]]," ",Tabla4[[#This Row],[Solución2]]," (",Tabla4[[#This Row],[Anillo]],"- Cabecera: ",Tabla4[[#This Row],[Cabecera]],"- Operador: ",Tabla4[[#This Row],[Operador]],")")</f>
        <v>Reportan apertura en el enlace Armenia - Ibagué en el Km 2,3  desde Armenia ocasionado por Vandalismo Para dar solución al incidente se recupera 20 metros de reserva y se hace un empalme de 48 hilos  (TRONCAL- Cabecera: ARMENIA- Operador: Colombia Telecomunicaciones)</v>
      </c>
    </row>
    <row r="2084" spans="1:54" ht="156.75">
      <c r="A2084" s="38">
        <f t="shared" si="224"/>
        <v>2083</v>
      </c>
      <c r="B2084" s="3">
        <v>8606801</v>
      </c>
      <c r="C2084" s="3" t="s">
        <v>92</v>
      </c>
      <c r="D2084" s="23">
        <v>45429.493055555555</v>
      </c>
      <c r="E2084" s="23">
        <v>45429.625</v>
      </c>
      <c r="F2084" s="1">
        <f t="shared" ca="1" si="231"/>
        <v>0.13194444444525288</v>
      </c>
      <c r="G2084" s="3" t="s">
        <v>55</v>
      </c>
      <c r="H2084" s="41"/>
      <c r="I2084" s="40" t="s">
        <v>9612</v>
      </c>
      <c r="J2084" s="5" t="s">
        <v>322</v>
      </c>
      <c r="K2084" s="3" t="s">
        <v>322</v>
      </c>
      <c r="L2084" s="9" t="s">
        <v>58</v>
      </c>
      <c r="M2084" s="3" t="s">
        <v>228</v>
      </c>
      <c r="N2084" s="3" t="s">
        <v>229</v>
      </c>
      <c r="O2084" s="3" t="s">
        <v>230</v>
      </c>
      <c r="P2084" s="3" t="s">
        <v>9613</v>
      </c>
      <c r="Q2084" s="4" t="s">
        <v>9614</v>
      </c>
      <c r="R2084" s="3" t="s">
        <v>233</v>
      </c>
      <c r="S2084" s="3" t="s">
        <v>322</v>
      </c>
      <c r="T2084" s="9" t="s">
        <v>116</v>
      </c>
      <c r="U2084" s="3" t="s">
        <v>2029</v>
      </c>
      <c r="V2084" s="22" t="str">
        <f t="shared" si="228"/>
        <v>RTNFO; Hora de aviso: 11:50 17/05/2024; Solución: se recupera reserva y se realiza un empalme ; Hora de solución: 15:00 17/05/2024; Causa: Hurto</v>
      </c>
      <c r="W2084" s="4" t="s">
        <v>1517</v>
      </c>
      <c r="X2084" s="3"/>
      <c r="Y2084" s="3"/>
      <c r="Z2084" s="3" t="s">
        <v>69</v>
      </c>
      <c r="AA2084" s="3" t="s">
        <v>71</v>
      </c>
      <c r="AB2084" s="3">
        <v>0</v>
      </c>
      <c r="AC2084" s="3" t="s">
        <v>71</v>
      </c>
      <c r="AD2084" s="6">
        <v>0</v>
      </c>
      <c r="AE2084" s="7"/>
      <c r="AF2084" s="7"/>
      <c r="AG2084" s="6">
        <f>Tabla4[[#This Row],[Tiempo Parada de Reloj]]+Tabla4[[#This Row],[Tiempo Autorizado por Telefonica (no Máximo)]]</f>
        <v>0</v>
      </c>
      <c r="AH2084" s="7">
        <f t="shared" ca="1" si="225"/>
        <v>0.13194444444525288</v>
      </c>
      <c r="AI2084" s="8">
        <f t="shared" si="226"/>
        <v>0</v>
      </c>
      <c r="AJ2084" s="8">
        <f t="shared" ca="1" si="227"/>
        <v>3.1666666666860692</v>
      </c>
      <c r="AK2084" s="23" t="s">
        <v>8652</v>
      </c>
      <c r="AL2084" s="3" t="s">
        <v>70</v>
      </c>
      <c r="AM2084" s="3" t="s">
        <v>87</v>
      </c>
      <c r="AN2084" s="23" t="s">
        <v>119</v>
      </c>
      <c r="AO2084" s="3" t="s">
        <v>98</v>
      </c>
      <c r="AP2084" s="3" t="s">
        <v>98</v>
      </c>
      <c r="AQ2084" s="23">
        <v>45432.50277777778</v>
      </c>
      <c r="AR2084" s="3"/>
      <c r="AS2084" s="23"/>
      <c r="AT2084" s="23"/>
      <c r="AU2084" s="3" t="s">
        <v>322</v>
      </c>
      <c r="AV2084" s="3" t="s">
        <v>229</v>
      </c>
      <c r="AW2084" s="3" t="s">
        <v>1323</v>
      </c>
      <c r="AX2084" s="3">
        <v>11.005076000000001</v>
      </c>
      <c r="AY2084" s="3">
        <v>-74.217012999999994</v>
      </c>
      <c r="AZ2084" s="8" t="str">
        <f>+CONCATENATE("Reportan apertura en el enlace ",Tabla4[[#This Row],[Enlace]]," en el ",Tabla4[[#This Row],[Distancia óptica]]," ocasionado por ",Tabla4[[#This Row],[Causa del daño]])</f>
        <v>Reportan apertura en el enlace Ciénaga - Fundación en el Km 6,3 desde Cienaga ocasionado por Hurto</v>
      </c>
      <c r="BA2084" s="8" t="str">
        <f>+CONCATENATE("Para dar solución al incidente ",Tabla4[[#This Row],[Solución]])</f>
        <v xml:space="preserve">Para dar solución al incidente se recupera reserva y se realiza un empalme </v>
      </c>
      <c r="BB2084" s="3" t="str">
        <f>+_xlfn.CONCAT(Tabla4[[#This Row],[Causa Raiz]]," ",Tabla4[[#This Row],[Solución2]]," (",Tabla4[[#This Row],[Anillo]],"- Cabecera: ",Tabla4[[#This Row],[Cabecera]],"- Operador: ",Tabla4[[#This Row],[Operador]],")")</f>
        <v>Reportan apertura en el enlace Ciénaga - Fundación en el Km 6,3 desde Cienaga ocasionado por Hurto Para dar solución al incidente se recupera reserva y se realiza un empalme  (TRONCAL- Cabecera: CIENAGA- Operador: Ufinet)</v>
      </c>
    </row>
    <row r="2085" spans="1:54" ht="142.5">
      <c r="A2085" s="38">
        <f t="shared" si="224"/>
        <v>2084</v>
      </c>
      <c r="B2085" s="3">
        <v>8606642</v>
      </c>
      <c r="C2085" s="3" t="s">
        <v>54</v>
      </c>
      <c r="D2085" s="23">
        <v>45429.510416666664</v>
      </c>
      <c r="E2085" s="23">
        <v>45429.511805555558</v>
      </c>
      <c r="F2085" s="1">
        <f t="shared" ca="1" si="231"/>
        <v>1.3888888934161514E-3</v>
      </c>
      <c r="G2085" s="3" t="s">
        <v>55</v>
      </c>
      <c r="H2085" s="41"/>
      <c r="I2085" s="40"/>
      <c r="J2085" s="5" t="s">
        <v>56</v>
      </c>
      <c r="K2085" s="3" t="s">
        <v>77</v>
      </c>
      <c r="L2085" s="9" t="s">
        <v>78</v>
      </c>
      <c r="M2085" s="3" t="s">
        <v>79</v>
      </c>
      <c r="N2085" s="3" t="s">
        <v>771</v>
      </c>
      <c r="O2085" s="3" t="s">
        <v>9615</v>
      </c>
      <c r="P2085" s="3">
        <v>0</v>
      </c>
      <c r="Q2085" s="4" t="s">
        <v>9616</v>
      </c>
      <c r="R2085" s="3" t="s">
        <v>9617</v>
      </c>
      <c r="S2085" s="3" t="s">
        <v>289</v>
      </c>
      <c r="T2085" s="9" t="s">
        <v>104</v>
      </c>
      <c r="U2085" s="3" t="s">
        <v>9618</v>
      </c>
      <c r="V2085" s="22" t="str">
        <f t="shared" si="228"/>
        <v>RLFO; Hora de aviso: 12:15 17/05/2024; Solución: Personl de PI Realiza Limpieza de Puertos ; Hora de solución: 12:17 17/05/2024; Causa: Visita Fallida</v>
      </c>
      <c r="W2085" s="4" t="s">
        <v>160</v>
      </c>
      <c r="X2085" s="3"/>
      <c r="Y2085" s="3"/>
      <c r="Z2085" s="3" t="s">
        <v>69</v>
      </c>
      <c r="AA2085" s="3" t="s">
        <v>71</v>
      </c>
      <c r="AB2085" s="3">
        <v>0</v>
      </c>
      <c r="AC2085" s="3" t="s">
        <v>71</v>
      </c>
      <c r="AD2085" s="6">
        <v>0</v>
      </c>
      <c r="AE2085" s="7"/>
      <c r="AF2085" s="7"/>
      <c r="AG2085" s="6">
        <f>Tabla4[[#This Row],[Tiempo Parada de Reloj]]+Tabla4[[#This Row],[Tiempo Autorizado por Telefonica (no Máximo)]]</f>
        <v>0</v>
      </c>
      <c r="AH2085" s="7">
        <f t="shared" ca="1" si="225"/>
        <v>1.3888888934161514E-3</v>
      </c>
      <c r="AI2085" s="8">
        <f t="shared" si="226"/>
        <v>0</v>
      </c>
      <c r="AJ2085" s="8">
        <f t="shared" ca="1" si="227"/>
        <v>3.3333333441987634E-2</v>
      </c>
      <c r="AK2085" s="23" t="s">
        <v>460</v>
      </c>
      <c r="AL2085" s="3" t="s">
        <v>70</v>
      </c>
      <c r="AM2085" s="3" t="s">
        <v>87</v>
      </c>
      <c r="AN2085" s="23" t="s">
        <v>8652</v>
      </c>
      <c r="AO2085" s="3" t="s">
        <v>8652</v>
      </c>
      <c r="AP2085" s="3" t="s">
        <v>8652</v>
      </c>
      <c r="AQ2085" s="23">
        <v>45429.511805555558</v>
      </c>
      <c r="AR2085" s="3"/>
      <c r="AS2085" s="23"/>
      <c r="AT2085" s="23"/>
      <c r="AU2085" s="3" t="s">
        <v>89</v>
      </c>
      <c r="AV2085" s="3" t="s">
        <v>69</v>
      </c>
      <c r="AW2085" s="3" t="s">
        <v>69</v>
      </c>
      <c r="AX2085" s="3" t="s">
        <v>69</v>
      </c>
      <c r="AY2085" s="3" t="s">
        <v>69</v>
      </c>
      <c r="AZ2085" s="8" t="str">
        <f>+CONCATENATE("Reportan apertura en el enlace ",Tabla4[[#This Row],[Enlace]]," en el ",Tabla4[[#This Row],[Distancia óptica]]," ocasionado por ",Tabla4[[#This Row],[Causa del daño]])</f>
        <v>Reportan apertura en el enlace Mov. Colsubsidio - Mov. Chusaca Norte en el 0 ocasionado por Visita Fallida</v>
      </c>
      <c r="BA2085" s="8" t="str">
        <f>+CONCATENATE("Para dar solución al incidente ",Tabla4[[#This Row],[Solución]])</f>
        <v xml:space="preserve">Para dar solución al incidente Personl de PI Realiza Limpieza de Puertos </v>
      </c>
      <c r="BB2085" s="3" t="str">
        <f>+_xlfn.CONCAT(Tabla4[[#This Row],[Causa Raiz]]," ",Tabla4[[#This Row],[Solución2]]," (",Tabla4[[#This Row],[Anillo]],"- Cabecera: ",Tabla4[[#This Row],[Cabecera]],"- Operador: ",Tabla4[[#This Row],[Operador]],")")</f>
        <v>Reportan apertura en el enlace Mov. Colsubsidio - Mov. Chusaca Norte en el 0 ocasionado por Visita Fallida Para dar solución al incidente Personl de PI Realiza Limpieza de Puertos  (NA- Cabecera: NA- Operador: Colombia Telecomunicaciones)</v>
      </c>
    </row>
    <row r="2086" spans="1:54" ht="199.5">
      <c r="A2086" s="38">
        <f t="shared" si="224"/>
        <v>2085</v>
      </c>
      <c r="B2086" s="3">
        <v>8607249</v>
      </c>
      <c r="C2086" s="3" t="s">
        <v>163</v>
      </c>
      <c r="D2086" s="23">
        <v>45429.576388888891</v>
      </c>
      <c r="E2086" s="23">
        <v>45429.625</v>
      </c>
      <c r="F2086" s="1">
        <f t="shared" ref="F2086:F2094" ca="1" si="232">IF(ISBLANK(E2086),IF(ISBLANK(D2086),0,NOW()-D2086),E2086-D2086)</f>
        <v>4.8611111109494232E-2</v>
      </c>
      <c r="G2086" s="3" t="s">
        <v>55</v>
      </c>
      <c r="H2086" s="41"/>
      <c r="I2086" s="40"/>
      <c r="J2086" s="5" t="s">
        <v>56</v>
      </c>
      <c r="K2086" s="3" t="s">
        <v>108</v>
      </c>
      <c r="L2086" s="9" t="s">
        <v>58</v>
      </c>
      <c r="M2086" s="3" t="s">
        <v>228</v>
      </c>
      <c r="N2086" s="3" t="s">
        <v>315</v>
      </c>
      <c r="O2086" s="3" t="s">
        <v>316</v>
      </c>
      <c r="P2086" s="3" t="s">
        <v>9619</v>
      </c>
      <c r="Q2086" s="4" t="s">
        <v>9620</v>
      </c>
      <c r="R2086" s="3" t="s">
        <v>233</v>
      </c>
      <c r="S2086" s="3" t="s">
        <v>115</v>
      </c>
      <c r="T2086" s="9" t="s">
        <v>513</v>
      </c>
      <c r="U2086" s="3" t="s">
        <v>9621</v>
      </c>
      <c r="V2086" s="22" t="str">
        <f t="shared" si="228"/>
        <v>RDFO; Hora de aviso: 13:50 17/05/2024; Solución: Para dar solucion se realiza tendido de 400 metros y dos empalmes de 24 hilos ; Hora de solución: 15:00 17/05/2024; Causa: Desastre Natural</v>
      </c>
      <c r="W2086" s="4" t="s">
        <v>542</v>
      </c>
      <c r="X2086" s="3"/>
      <c r="Y2086" s="3"/>
      <c r="Z2086" s="3" t="s">
        <v>69</v>
      </c>
      <c r="AA2086" s="3" t="s">
        <v>70</v>
      </c>
      <c r="AB2086" s="3">
        <v>0</v>
      </c>
      <c r="AC2086" s="3" t="s">
        <v>71</v>
      </c>
      <c r="AD2086" s="6">
        <v>0</v>
      </c>
      <c r="AE2086" s="7"/>
      <c r="AF2086" s="7"/>
      <c r="AG2086" s="6">
        <f>Tabla4[[#This Row],[Tiempo Parada de Reloj]]+Tabla4[[#This Row],[Tiempo Autorizado por Telefonica (no Máximo)]]</f>
        <v>0</v>
      </c>
      <c r="AH2086" s="7">
        <f t="shared" ca="1" si="225"/>
        <v>4.8611111109494232E-2</v>
      </c>
      <c r="AI2086" s="8">
        <f t="shared" si="226"/>
        <v>0</v>
      </c>
      <c r="AJ2086" s="8">
        <f t="shared" ca="1" si="227"/>
        <v>1.1666666666278616</v>
      </c>
      <c r="AK2086" s="23" t="s">
        <v>87</v>
      </c>
      <c r="AL2086" s="3" t="s">
        <v>71</v>
      </c>
      <c r="AM2086" s="3" t="s">
        <v>87</v>
      </c>
      <c r="AN2086" s="23" t="s">
        <v>87</v>
      </c>
      <c r="AO2086" s="3" t="s">
        <v>73</v>
      </c>
      <c r="AP2086" s="3" t="s">
        <v>73</v>
      </c>
      <c r="AQ2086" s="23">
        <v>45430.704861111109</v>
      </c>
      <c r="AR2086" s="3"/>
      <c r="AS2086" s="23"/>
      <c r="AT2086" s="23"/>
      <c r="AU2086" s="3" t="s">
        <v>237</v>
      </c>
      <c r="AV2086" s="3" t="s">
        <v>9608</v>
      </c>
      <c r="AW2086" s="3" t="s">
        <v>135</v>
      </c>
      <c r="AX2086" s="3">
        <v>11.2852</v>
      </c>
      <c r="AY2086" s="3">
        <v>-73.881399999999999</v>
      </c>
      <c r="AZ2086" s="8" t="str">
        <f>+CONCATENATE("Reportan apertura en el enlace ",Tabla4[[#This Row],[Enlace]]," en el ",Tabla4[[#This Row],[Distancia óptica]]," ocasionado por ",Tabla4[[#This Row],[Causa del daño]])</f>
        <v>Reportan apertura en el enlace Santa Marta - Guachaca en el Km 44 desde calle 13  ocasionado por Desastre Natural</v>
      </c>
      <c r="BA2086" s="8" t="str">
        <f>+CONCATENATE("Para dar solución al incidente ",Tabla4[[#This Row],[Solución]])</f>
        <v xml:space="preserve">Para dar solución al incidente Para dar solucion se realiza tendido de 400 metros y dos empalmes de 24 hilos </v>
      </c>
      <c r="BB2086" s="3" t="str">
        <f>+_xlfn.CONCAT(Tabla4[[#This Row],[Causa Raiz]]," ",Tabla4[[#This Row],[Solución2]]," (",Tabla4[[#This Row],[Anillo]],"- Cabecera: ",Tabla4[[#This Row],[Cabecera]],"- Operador: ",Tabla4[[#This Row],[Operador]],")")</f>
        <v>Reportan apertura en el enlace Santa Marta - Guachaca en el Km 44 desde calle 13  ocasionado por Desastre Natural Para dar solución al incidente Para dar solucion se realiza tendido de 400 metros y dos empalmes de 24 hilos  (Lineal- Cabecera: Santa marta - Operador: Colombia Telecomunicaciones)</v>
      </c>
    </row>
    <row r="2087" spans="1:54" ht="185.25">
      <c r="A2087" s="38">
        <f t="shared" si="224"/>
        <v>2086</v>
      </c>
      <c r="B2087" s="3">
        <v>8607530</v>
      </c>
      <c r="C2087" s="3" t="s">
        <v>54</v>
      </c>
      <c r="D2087" s="23">
        <v>45429.666666666664</v>
      </c>
      <c r="E2087" s="23">
        <v>45429.708333333336</v>
      </c>
      <c r="F2087" s="1">
        <f t="shared" ca="1" si="232"/>
        <v>4.1666666671517305E-2</v>
      </c>
      <c r="G2087" s="3" t="s">
        <v>55</v>
      </c>
      <c r="H2087" s="41"/>
      <c r="I2087" s="40"/>
      <c r="J2087" s="5" t="s">
        <v>56</v>
      </c>
      <c r="K2087" s="3" t="s">
        <v>122</v>
      </c>
      <c r="L2087" s="9" t="s">
        <v>58</v>
      </c>
      <c r="M2087" s="3" t="s">
        <v>383</v>
      </c>
      <c r="N2087" s="3" t="s">
        <v>384</v>
      </c>
      <c r="O2087" s="3" t="s">
        <v>3708</v>
      </c>
      <c r="P2087" s="3" t="s">
        <v>9622</v>
      </c>
      <c r="Q2087" s="4" t="s">
        <v>9623</v>
      </c>
      <c r="R2087" s="3" t="s">
        <v>388</v>
      </c>
      <c r="S2087" s="3" t="s">
        <v>389</v>
      </c>
      <c r="T2087" s="9" t="s">
        <v>146</v>
      </c>
      <c r="U2087" s="3" t="s">
        <v>9624</v>
      </c>
      <c r="V2087" s="22" t="str">
        <f t="shared" si="228"/>
        <v>RLFO; Hora de aviso: 16:00 17/05/2024; Solución: Para la Solucion e hizo migracion entre ODFs ; Hora de solución: 17:00 17/05/2024; Causa: Falla en la Red FiOp</v>
      </c>
      <c r="W2087" s="4" t="s">
        <v>132</v>
      </c>
      <c r="X2087" s="3"/>
      <c r="Y2087" s="3"/>
      <c r="Z2087" s="3" t="s">
        <v>69</v>
      </c>
      <c r="AA2087" s="3" t="s">
        <v>71</v>
      </c>
      <c r="AB2087" s="3">
        <v>0</v>
      </c>
      <c r="AC2087" s="3" t="s">
        <v>71</v>
      </c>
      <c r="AD2087" s="6">
        <v>0</v>
      </c>
      <c r="AE2087" s="7"/>
      <c r="AF2087" s="7"/>
      <c r="AG2087" s="6">
        <f>Tabla4[[#This Row],[Tiempo Parada de Reloj]]+Tabla4[[#This Row],[Tiempo Autorizado por Telefonica (no Máximo)]]</f>
        <v>0</v>
      </c>
      <c r="AH2087" s="7">
        <f t="shared" ca="1" si="225"/>
        <v>4.1666666671517305E-2</v>
      </c>
      <c r="AI2087" s="8">
        <f t="shared" si="226"/>
        <v>0</v>
      </c>
      <c r="AJ2087" s="8">
        <f t="shared" ca="1" si="227"/>
        <v>1.0000000001164153</v>
      </c>
      <c r="AK2087" s="23" t="s">
        <v>87</v>
      </c>
      <c r="AL2087" s="3" t="s">
        <v>71</v>
      </c>
      <c r="AM2087" s="3" t="s">
        <v>87</v>
      </c>
      <c r="AN2087" s="23" t="s">
        <v>87</v>
      </c>
      <c r="AO2087" s="3" t="s">
        <v>120</v>
      </c>
      <c r="AP2087" s="3" t="s">
        <v>120</v>
      </c>
      <c r="AQ2087" s="23">
        <v>45430.459027777775</v>
      </c>
      <c r="AR2087" s="3"/>
      <c r="AS2087" s="23"/>
      <c r="AT2087" s="23"/>
      <c r="AU2087" s="3" t="s">
        <v>392</v>
      </c>
      <c r="AV2087" s="3" t="s">
        <v>9625</v>
      </c>
      <c r="AW2087" s="3" t="s">
        <v>307</v>
      </c>
      <c r="AX2087" s="3">
        <v>10.394219</v>
      </c>
      <c r="AY2087" s="3">
        <v>-75.481658999999993</v>
      </c>
      <c r="AZ2087" s="8" t="str">
        <f>+CONCATENATE("Reportan apertura en el enlace ",Tabla4[[#This Row],[Enlace]]," en el ",Tabla4[[#This Row],[Distancia óptica]]," ocasionado por ",Tabla4[[#This Row],[Causa del daño]])</f>
        <v>Reportan apertura en el enlace Turbaco - Badel en el Km 2,8 desde Badel ocasionado por Falla en la Red FiOp</v>
      </c>
      <c r="BA2087" s="8" t="str">
        <f>+CONCATENATE("Para dar solución al incidente ",Tabla4[[#This Row],[Solución]])</f>
        <v xml:space="preserve">Para dar solución al incidente Para la Solucion e hizo migracion entre ODFs </v>
      </c>
      <c r="BB2087" s="3" t="str">
        <f>+_xlfn.CONCAT(Tabla4[[#This Row],[Causa Raiz]]," ",Tabla4[[#This Row],[Solución2]]," (",Tabla4[[#This Row],[Anillo]],"- Cabecera: ",Tabla4[[#This Row],[Cabecera]],"- Operador: ",Tabla4[[#This Row],[Operador]],")")</f>
        <v>Reportan apertura en el enlace Turbaco - Badel en el Km 2,8 desde Badel ocasionado por Falla en la Red FiOp Para dar solución al incidente Para la Solucion e hizo migracion entre ODFs  (LINEAL- Cabecera: BADEL - Operador: Colombia Telecomunicaciones)</v>
      </c>
    </row>
    <row r="2088" spans="1:54" ht="199.5">
      <c r="A2088" s="38">
        <f t="shared" si="224"/>
        <v>2087</v>
      </c>
      <c r="B2088" s="3">
        <v>8607785</v>
      </c>
      <c r="C2088" s="3" t="s">
        <v>163</v>
      </c>
      <c r="D2088" s="23">
        <v>45429.708333333336</v>
      </c>
      <c r="E2088" s="23">
        <v>45430.375</v>
      </c>
      <c r="F2088" s="1">
        <f t="shared" ca="1" si="232"/>
        <v>0.66666666666424135</v>
      </c>
      <c r="G2088" s="3" t="s">
        <v>55</v>
      </c>
      <c r="H2088" s="41"/>
      <c r="I2088" s="40"/>
      <c r="J2088" s="5" t="s">
        <v>56</v>
      </c>
      <c r="K2088" s="3" t="s">
        <v>77</v>
      </c>
      <c r="L2088" s="9" t="s">
        <v>78</v>
      </c>
      <c r="M2088" s="3" t="s">
        <v>283</v>
      </c>
      <c r="N2088" s="3" t="s">
        <v>284</v>
      </c>
      <c r="O2088" s="3" t="s">
        <v>2002</v>
      </c>
      <c r="P2088" s="3" t="s">
        <v>9626</v>
      </c>
      <c r="Q2088" s="4" t="s">
        <v>9627</v>
      </c>
      <c r="R2088" s="3" t="s">
        <v>400</v>
      </c>
      <c r="S2088" s="3" t="s">
        <v>289</v>
      </c>
      <c r="T2088" s="9" t="s">
        <v>66</v>
      </c>
      <c r="U2088" s="3" t="s">
        <v>9628</v>
      </c>
      <c r="V2088" s="22" t="str">
        <f t="shared" si="228"/>
        <v>RDFO; Hora de aviso: 17:00 17/05/2024; Solución: Se realizo un tendido de 130 mtrs y dos cajas de empalme de 36 hilos ; Hora de solución: 9:00 18/05/2024; Causa: Vandalismo</v>
      </c>
      <c r="W2088" s="4" t="s">
        <v>160</v>
      </c>
      <c r="X2088" s="3"/>
      <c r="Y2088" s="3"/>
      <c r="Z2088" s="3" t="s">
        <v>69</v>
      </c>
      <c r="AA2088" s="3" t="s">
        <v>71</v>
      </c>
      <c r="AB2088" s="3">
        <v>0</v>
      </c>
      <c r="AC2088" s="3" t="s">
        <v>71</v>
      </c>
      <c r="AD2088" s="6">
        <v>0.5</v>
      </c>
      <c r="AE2088" s="7"/>
      <c r="AF2088" s="7"/>
      <c r="AG2088" s="6">
        <f>Tabla4[[#This Row],[Tiempo Parada de Reloj]]+Tabla4[[#This Row],[Tiempo Autorizado por Telefonica (no Máximo)]]</f>
        <v>0.5</v>
      </c>
      <c r="AH2088" s="7">
        <f t="shared" ca="1" si="225"/>
        <v>0.16666666666424135</v>
      </c>
      <c r="AI2088" s="8">
        <f t="shared" si="226"/>
        <v>12</v>
      </c>
      <c r="AJ2088" s="8">
        <f t="shared" ca="1" si="227"/>
        <v>3.9999999999417923</v>
      </c>
      <c r="AK2088" s="23" t="s">
        <v>87</v>
      </c>
      <c r="AL2088" s="3" t="s">
        <v>70</v>
      </c>
      <c r="AM2088" s="3" t="s">
        <v>73</v>
      </c>
      <c r="AN2088" s="23" t="s">
        <v>72</v>
      </c>
      <c r="AO2088" s="3" t="s">
        <v>73</v>
      </c>
      <c r="AP2088" s="3" t="s">
        <v>98</v>
      </c>
      <c r="AQ2088" s="23">
        <v>45431.676388888889</v>
      </c>
      <c r="AR2088" s="3"/>
      <c r="AS2088" s="23"/>
      <c r="AT2088" s="23"/>
      <c r="AU2088" s="3" t="s">
        <v>404</v>
      </c>
      <c r="AV2088" s="3" t="s">
        <v>3972</v>
      </c>
      <c r="AW2088" s="3" t="s">
        <v>135</v>
      </c>
      <c r="AX2088" s="3">
        <v>4.3175875000000001</v>
      </c>
      <c r="AY2088" s="3">
        <v>-75.782837700000002</v>
      </c>
      <c r="AZ2088" s="8" t="str">
        <f>+CONCATENATE("Reportan apertura en el enlace ",Tabla4[[#This Row],[Enlace]]," en el ",Tabla4[[#This Row],[Distancia óptica]]," ocasionado por ",Tabla4[[#This Row],[Causa del daño]])</f>
        <v>Reportan apertura en el enlace Mov.Galan - Mov.Montenegro en el Km 3,50 desde galan  ocasionado por Vandalismo</v>
      </c>
      <c r="BA2088" s="8" t="str">
        <f>+CONCATENATE("Para dar solución al incidente ",Tabla4[[#This Row],[Solución]])</f>
        <v xml:space="preserve">Para dar solución al incidente Se realizo un tendido de 130 mtrs y dos cajas de empalme de 36 hilos </v>
      </c>
      <c r="BB2088" s="3" t="str">
        <f>+_xlfn.CONCAT(Tabla4[[#This Row],[Causa Raiz]]," ",Tabla4[[#This Row],[Solución2]]," (",Tabla4[[#This Row],[Anillo]],"- Cabecera: ",Tabla4[[#This Row],[Cabecera]],"- Operador: ",Tabla4[[#This Row],[Operador]],")")</f>
        <v>Reportan apertura en el enlace Mov.Galan - Mov.Montenegro en el Km 3,50 desde galan  ocasionado por Vandalismo Para dar solución al incidente Se realizo un tendido de 130 mtrs y dos cajas de empalme de 36 hilos  (Lineal- Cabecera: GALAN- Operador: Colombia Telecomunicaciones)</v>
      </c>
    </row>
    <row r="2089" spans="1:54" ht="199.5">
      <c r="A2089" s="38">
        <f t="shared" si="224"/>
        <v>2088</v>
      </c>
      <c r="B2089" s="3">
        <v>8607774</v>
      </c>
      <c r="C2089" s="3" t="s">
        <v>92</v>
      </c>
      <c r="D2089" s="23">
        <v>45429.645833333336</v>
      </c>
      <c r="E2089" s="23">
        <v>45430.5</v>
      </c>
      <c r="F2089" s="1">
        <f t="shared" ca="1" si="232"/>
        <v>0.85416666666424135</v>
      </c>
      <c r="G2089" s="3" t="s">
        <v>55</v>
      </c>
      <c r="H2089" s="41"/>
      <c r="I2089" s="40"/>
      <c r="J2089" s="5" t="s">
        <v>56</v>
      </c>
      <c r="K2089" s="3" t="s">
        <v>77</v>
      </c>
      <c r="L2089" s="9" t="s">
        <v>58</v>
      </c>
      <c r="M2089" s="3" t="s">
        <v>838</v>
      </c>
      <c r="N2089" s="3" t="s">
        <v>839</v>
      </c>
      <c r="O2089" s="3" t="s">
        <v>1215</v>
      </c>
      <c r="P2089" s="3" t="s">
        <v>9629</v>
      </c>
      <c r="Q2089" s="4" t="s">
        <v>9630</v>
      </c>
      <c r="R2089" s="3" t="s">
        <v>400</v>
      </c>
      <c r="S2089" s="3" t="s">
        <v>9317</v>
      </c>
      <c r="T2089" s="9" t="s">
        <v>66</v>
      </c>
      <c r="U2089" s="3" t="s">
        <v>9631</v>
      </c>
      <c r="V2089" s="22" t="str">
        <f t="shared" si="228"/>
        <v>RTNFO; Hora de aviso: 15:30 17/05/2024; Solución: Para dar solucion se recupera 200 mtrs de  reserva y un empalme de 48 hilos ; Hora de solución: 12:00 18/05/2024; Causa: Vandalismo</v>
      </c>
      <c r="W2089" s="4" t="s">
        <v>160</v>
      </c>
      <c r="X2089" s="3"/>
      <c r="Y2089" s="3"/>
      <c r="Z2089" s="3" t="s">
        <v>69</v>
      </c>
      <c r="AA2089" s="3" t="s">
        <v>71</v>
      </c>
      <c r="AB2089" s="3">
        <v>0</v>
      </c>
      <c r="AC2089" s="3" t="s">
        <v>71</v>
      </c>
      <c r="AD2089" s="6">
        <v>0.64583333333333337</v>
      </c>
      <c r="AE2089" s="7"/>
      <c r="AF2089" s="7"/>
      <c r="AG2089" s="6">
        <f>Tabla4[[#This Row],[Tiempo Parada de Reloj]]+Tabla4[[#This Row],[Tiempo Autorizado por Telefonica (no Máximo)]]</f>
        <v>0.64583333333333337</v>
      </c>
      <c r="AH2089" s="7">
        <f t="shared" ca="1" si="225"/>
        <v>0.20833333333090798</v>
      </c>
      <c r="AI2089" s="8">
        <f t="shared" si="226"/>
        <v>15.5</v>
      </c>
      <c r="AJ2089" s="8">
        <f t="shared" ca="1" si="227"/>
        <v>4.9999999999417915</v>
      </c>
      <c r="AK2089" s="23" t="s">
        <v>88</v>
      </c>
      <c r="AL2089" s="3" t="s">
        <v>70</v>
      </c>
      <c r="AM2089" s="3" t="s">
        <v>73</v>
      </c>
      <c r="AN2089" s="23" t="s">
        <v>72</v>
      </c>
      <c r="AO2089" s="3" t="s">
        <v>98</v>
      </c>
      <c r="AP2089" s="3" t="s">
        <v>98</v>
      </c>
      <c r="AQ2089" s="23">
        <v>45432.45208333333</v>
      </c>
      <c r="AR2089" s="23"/>
      <c r="AS2089" s="23"/>
      <c r="AT2089" s="23"/>
      <c r="AU2089" s="3" t="s">
        <v>404</v>
      </c>
      <c r="AV2089" s="3" t="s">
        <v>7480</v>
      </c>
      <c r="AW2089" s="3" t="s">
        <v>76</v>
      </c>
      <c r="AX2089" s="3">
        <v>4.7591669999999997</v>
      </c>
      <c r="AY2089" s="3">
        <v>-75.899444000000003</v>
      </c>
      <c r="AZ2089" s="8" t="str">
        <f>+CONCATENATE("Reportan apertura en el enlace ",Tabla4[[#This Row],[Enlace]]," en el ",Tabla4[[#This Row],[Distancia óptica]]," ocasionado por ",Tabla4[[#This Row],[Causa del daño]])</f>
        <v>Reportan apertura en el enlace Pereira - Roldanillo en el Km 33 desde Roldanillo ocasionado por Vandalismo</v>
      </c>
      <c r="BA2089" s="8" t="str">
        <f>+CONCATENATE("Para dar solución al incidente ",Tabla4[[#This Row],[Solución]])</f>
        <v xml:space="preserve">Para dar solución al incidente Para dar solucion se recupera 200 mtrs de  reserva y un empalme de 48 hilos </v>
      </c>
      <c r="BB2089" s="3" t="str">
        <f>+_xlfn.CONCAT(Tabla4[[#This Row],[Causa Raiz]]," ",Tabla4[[#This Row],[Solución2]]," (",Tabla4[[#This Row],[Anillo]],"- Cabecera: ",Tabla4[[#This Row],[Cabecera]],"- Operador: ",Tabla4[[#This Row],[Operador]],")")</f>
        <v>Reportan apertura en el enlace Pereira - Roldanillo en el Km 33 desde Roldanillo ocasionado por Vandalismo Para dar solución al incidente Para dar solucion se recupera 200 mtrs de  reserva y un empalme de 48 hilos  (Troncal- Cabecera: Pereira centro- Operador: Colombia Telecomunicaciones)</v>
      </c>
    </row>
    <row r="2090" spans="1:54" ht="185.25">
      <c r="A2090" s="38">
        <f t="shared" si="224"/>
        <v>2089</v>
      </c>
      <c r="B2090" s="3">
        <v>8607892</v>
      </c>
      <c r="C2090" s="3" t="s">
        <v>163</v>
      </c>
      <c r="D2090" s="23">
        <v>45429.666666666664</v>
      </c>
      <c r="E2090" s="23">
        <v>45429.75</v>
      </c>
      <c r="F2090" s="1">
        <f t="shared" ca="1" si="232"/>
        <v>8.3333333335758653E-2</v>
      </c>
      <c r="G2090" s="3" t="s">
        <v>55</v>
      </c>
      <c r="H2090" s="41"/>
      <c r="I2090" s="40"/>
      <c r="J2090" s="5" t="s">
        <v>56</v>
      </c>
      <c r="K2090" s="3" t="s">
        <v>77</v>
      </c>
      <c r="L2090" s="9" t="s">
        <v>58</v>
      </c>
      <c r="M2090" s="3" t="s">
        <v>9632</v>
      </c>
      <c r="N2090" s="3" t="s">
        <v>839</v>
      </c>
      <c r="O2090" s="3" t="s">
        <v>9633</v>
      </c>
      <c r="P2090" s="3" t="s">
        <v>9634</v>
      </c>
      <c r="Q2090" s="4" t="s">
        <v>9635</v>
      </c>
      <c r="R2090" s="3" t="s">
        <v>288</v>
      </c>
      <c r="S2090" s="3" t="s">
        <v>289</v>
      </c>
      <c r="T2090" s="9" t="s">
        <v>130</v>
      </c>
      <c r="U2090" s="3" t="s">
        <v>9636</v>
      </c>
      <c r="V2090" s="22" t="str">
        <f t="shared" si="228"/>
        <v>RDFO; Hora de aviso: 16:00 17/05/2024; Solución: Para dar solucion se refusiona hilo en caja de empalme existente; Hora de solución: 18:00 17/05/2024; Causa: Plagas</v>
      </c>
      <c r="W2090" s="4" t="s">
        <v>160</v>
      </c>
      <c r="X2090" s="3"/>
      <c r="Y2090" s="3"/>
      <c r="Z2090" s="3" t="s">
        <v>69</v>
      </c>
      <c r="AA2090" s="3" t="s">
        <v>71</v>
      </c>
      <c r="AB2090" s="3">
        <v>0</v>
      </c>
      <c r="AC2090" s="3" t="s">
        <v>71</v>
      </c>
      <c r="AD2090" s="6">
        <v>0</v>
      </c>
      <c r="AE2090" s="7"/>
      <c r="AF2090" s="7"/>
      <c r="AG2090" s="6">
        <f>Tabla4[[#This Row],[Tiempo Parada de Reloj]]+Tabla4[[#This Row],[Tiempo Autorizado por Telefonica (no Máximo)]]</f>
        <v>0</v>
      </c>
      <c r="AH2090" s="7">
        <f t="shared" ca="1" si="225"/>
        <v>8.3333333335758653E-2</v>
      </c>
      <c r="AI2090" s="8">
        <f t="shared" si="226"/>
        <v>0</v>
      </c>
      <c r="AJ2090" s="8">
        <f t="shared" ca="1" si="227"/>
        <v>2.0000000000582077</v>
      </c>
      <c r="AK2090" s="23" t="s">
        <v>87</v>
      </c>
      <c r="AL2090" s="3" t="s">
        <v>71</v>
      </c>
      <c r="AM2090" s="3" t="s">
        <v>87</v>
      </c>
      <c r="AN2090" s="23" t="s">
        <v>87</v>
      </c>
      <c r="AO2090" s="3" t="s">
        <v>73</v>
      </c>
      <c r="AP2090" s="3" t="s">
        <v>73</v>
      </c>
      <c r="AQ2090" s="23">
        <v>45430.570833333331</v>
      </c>
      <c r="AR2090" s="3"/>
      <c r="AS2090" s="23"/>
      <c r="AT2090" s="23"/>
      <c r="AU2090" s="23" t="s">
        <v>404</v>
      </c>
      <c r="AV2090" s="3" t="s">
        <v>9637</v>
      </c>
      <c r="AW2090" s="3" t="s">
        <v>135</v>
      </c>
      <c r="AX2090" s="3">
        <v>4.8141670000000003</v>
      </c>
      <c r="AY2090" s="3">
        <v>-75.709444000000005</v>
      </c>
      <c r="AZ2090" s="8" t="str">
        <f>+CONCATENATE("Reportan apertura en el enlace ",Tabla4[[#This Row],[Enlace]]," en el ",Tabla4[[#This Row],[Distancia óptica]]," ocasionado por ",Tabla4[[#This Row],[Causa del daño]])</f>
        <v>Reportan apertura en el enlace Comcel pereira - Vergel pereira en el Km 3,3 desde comcel  ocasionado por Plagas</v>
      </c>
      <c r="BA2090" s="8" t="str">
        <f>+CONCATENATE("Para dar solución al incidente ",Tabla4[[#This Row],[Solución]])</f>
        <v>Para dar solución al incidente Para dar solucion se refusiona hilo en caja de empalme existente</v>
      </c>
      <c r="BB2090" s="3" t="str">
        <f>+_xlfn.CONCAT(Tabla4[[#This Row],[Causa Raiz]]," ",Tabla4[[#This Row],[Solución2]]," (",Tabla4[[#This Row],[Anillo]],"- Cabecera: ",Tabla4[[#This Row],[Cabecera]],"- Operador: ",Tabla4[[#This Row],[Operador]],")")</f>
        <v>Reportan apertura en el enlace Comcel pereira - Vergel pereira en el Km 3,3 desde comcel  ocasionado por Plagas Para dar solución al incidente Para dar solucion se refusiona hilo en caja de empalme existente (Lineal- Cabecera: COMCEL- Operador: Colombia Telecomunicaciones)</v>
      </c>
    </row>
    <row r="2091" spans="1:54" ht="213.75">
      <c r="A2091" s="38">
        <f t="shared" si="224"/>
        <v>2090</v>
      </c>
      <c r="B2091" s="3">
        <v>8608031</v>
      </c>
      <c r="C2091" s="3" t="s">
        <v>163</v>
      </c>
      <c r="D2091" s="23">
        <v>45429.791666666664</v>
      </c>
      <c r="E2091" s="23">
        <v>45430.118055555555</v>
      </c>
      <c r="F2091" s="1">
        <f t="shared" ca="1" si="232"/>
        <v>0.32638888889050577</v>
      </c>
      <c r="G2091" s="3" t="s">
        <v>55</v>
      </c>
      <c r="H2091" s="41"/>
      <c r="I2091" s="40"/>
      <c r="J2091" s="5" t="s">
        <v>56</v>
      </c>
      <c r="K2091" s="3" t="s">
        <v>138</v>
      </c>
      <c r="L2091" s="9" t="s">
        <v>78</v>
      </c>
      <c r="M2091" s="3" t="s">
        <v>139</v>
      </c>
      <c r="N2091" s="3" t="s">
        <v>1042</v>
      </c>
      <c r="O2091" s="3" t="s">
        <v>9638</v>
      </c>
      <c r="P2091" s="3" t="s">
        <v>9639</v>
      </c>
      <c r="Q2091" s="4" t="s">
        <v>9640</v>
      </c>
      <c r="R2091" s="3" t="s">
        <v>1178</v>
      </c>
      <c r="S2091" s="3" t="s">
        <v>145</v>
      </c>
      <c r="T2091" s="9" t="s">
        <v>176</v>
      </c>
      <c r="U2091" s="3" t="s">
        <v>9641</v>
      </c>
      <c r="V2091" s="22" t="str">
        <f t="shared" si="228"/>
        <v>RDFO; Hora de aviso: 19:00 17/05/2024; Solución: Se realiza tendido de 100 metros de cable de 144 y 1 empalme de 48 hilos y 36 Funciones; Hora de solución: 2:50 18/05/2024; Causa: Intervención de Terceros. No Identificados</v>
      </c>
      <c r="W2091" s="4" t="s">
        <v>557</v>
      </c>
      <c r="X2091" s="3"/>
      <c r="Y2091" s="3"/>
      <c r="Z2091" s="3" t="s">
        <v>69</v>
      </c>
      <c r="AA2091" s="3" t="s">
        <v>70</v>
      </c>
      <c r="AB2091" s="3">
        <v>0</v>
      </c>
      <c r="AC2091" s="3" t="s">
        <v>71</v>
      </c>
      <c r="AD2091" s="6">
        <v>0.11805555555555555</v>
      </c>
      <c r="AE2091" s="7"/>
      <c r="AF2091" s="7"/>
      <c r="AG2091" s="6">
        <f>Tabla4[[#This Row],[Tiempo Parada de Reloj]]+Tabla4[[#This Row],[Tiempo Autorizado por Telefonica (no Máximo)]]</f>
        <v>0.11805555555555555</v>
      </c>
      <c r="AH2091" s="7">
        <f t="shared" ca="1" si="225"/>
        <v>0.20833333333495022</v>
      </c>
      <c r="AI2091" s="8">
        <f t="shared" si="226"/>
        <v>2.833333333333333</v>
      </c>
      <c r="AJ2091" s="8">
        <f t="shared" ca="1" si="227"/>
        <v>5.0000000000388054</v>
      </c>
      <c r="AK2091" s="23" t="s">
        <v>119</v>
      </c>
      <c r="AL2091" s="3" t="s">
        <v>70</v>
      </c>
      <c r="AM2091" s="3" t="s">
        <v>73</v>
      </c>
      <c r="AN2091" s="23" t="s">
        <v>73</v>
      </c>
      <c r="AO2091" s="3" t="s">
        <v>98</v>
      </c>
      <c r="AP2091" s="3" t="s">
        <v>98</v>
      </c>
      <c r="AQ2091" s="23">
        <v>45431.870833333334</v>
      </c>
      <c r="AR2091" s="3"/>
      <c r="AS2091" s="23"/>
      <c r="AT2091" s="23"/>
      <c r="AU2091" s="23" t="s">
        <v>1040</v>
      </c>
      <c r="AV2091" s="3" t="s">
        <v>1042</v>
      </c>
      <c r="AW2091" s="3" t="s">
        <v>135</v>
      </c>
      <c r="AX2091" s="3">
        <v>3.9952899999999998</v>
      </c>
      <c r="AY2091" s="3">
        <v>-76.229299999999995</v>
      </c>
      <c r="AZ2091" s="8" t="str">
        <f>+CONCATENATE("Reportan apertura en el enlace ",Tabla4[[#This Row],[Enlace]]," en el ",Tabla4[[#This Row],[Distancia óptica]]," ocasionado por ",Tabla4[[#This Row],[Causa del daño]])</f>
        <v>Reportan apertura en el enlace Mov.Tulua centro - Mov.San pedro en el Km 0,509 desde San Pedro ocasionado por Intervención de Terceros. No Identificados</v>
      </c>
      <c r="BA2091" s="8" t="str">
        <f>+CONCATENATE("Para dar solución al incidente ",Tabla4[[#This Row],[Solución]])</f>
        <v>Para dar solución al incidente Se realiza tendido de 100 metros de cable de 144 y 1 empalme de 48 hilos y 36 Funciones</v>
      </c>
      <c r="BB2091" s="3" t="str">
        <f>+_xlfn.CONCAT(Tabla4[[#This Row],[Causa Raiz]]," ",Tabla4[[#This Row],[Solución2]]," (",Tabla4[[#This Row],[Anillo]],"- Cabecera: ",Tabla4[[#This Row],[Cabecera]],"- Operador: ",Tabla4[[#This Row],[Operador]],")")</f>
        <v>Reportan apertura en el enlace Mov.Tulua centro - Mov.San pedro en el Km 0,509 desde San Pedro ocasionado por Intervención de Terceros. No Identificados Para dar solución al incidente Se realiza tendido de 100 metros de cable de 144 y 1 empalme de 48 hilos y 36 Funciones (Lineal- Cabecera: TULUA- Operador: Colombia Telecomunicaciones)</v>
      </c>
    </row>
    <row r="2092" spans="1:54" ht="171">
      <c r="A2092" s="38">
        <f t="shared" si="224"/>
        <v>2091</v>
      </c>
      <c r="B2092" s="3">
        <v>8608035</v>
      </c>
      <c r="C2092" s="3" t="s">
        <v>163</v>
      </c>
      <c r="D2092" s="23">
        <v>45429.791666666664</v>
      </c>
      <c r="E2092" s="23">
        <v>45430.597222222219</v>
      </c>
      <c r="F2092" s="1">
        <f t="shared" ca="1" si="232"/>
        <v>0.80555555555474712</v>
      </c>
      <c r="G2092" s="3" t="s">
        <v>55</v>
      </c>
      <c r="H2092" s="41"/>
      <c r="I2092" s="40"/>
      <c r="J2092" s="5" t="s">
        <v>56</v>
      </c>
      <c r="K2092" s="3" t="s">
        <v>122</v>
      </c>
      <c r="L2092" s="9" t="s">
        <v>58</v>
      </c>
      <c r="M2092" s="3" t="s">
        <v>800</v>
      </c>
      <c r="N2092" s="3" t="s">
        <v>2493</v>
      </c>
      <c r="O2092" s="3" t="s">
        <v>9642</v>
      </c>
      <c r="P2092" s="3" t="s">
        <v>9643</v>
      </c>
      <c r="Q2092" s="4" t="s">
        <v>9644</v>
      </c>
      <c r="R2092" s="3" t="s">
        <v>805</v>
      </c>
      <c r="S2092" s="3" t="s">
        <v>129</v>
      </c>
      <c r="T2092" s="9" t="s">
        <v>66</v>
      </c>
      <c r="U2092" s="3" t="s">
        <v>9645</v>
      </c>
      <c r="V2092" s="22" t="str">
        <f t="shared" si="228"/>
        <v>RDFO; Hora de aviso: 19:00 17/05/2024; Solución: se recuperan 100 mts de reserva y se instalara caja de 36 hilos; Hora de solución: 14:20 18/05/2024; Causa: Vandalismo</v>
      </c>
      <c r="W2092" s="4" t="s">
        <v>9646</v>
      </c>
      <c r="X2092" s="3" t="s">
        <v>9647</v>
      </c>
      <c r="Y2092" s="3" t="s">
        <v>9648</v>
      </c>
      <c r="Z2092" s="3" t="s">
        <v>119</v>
      </c>
      <c r="AA2092" s="3" t="s">
        <v>71</v>
      </c>
      <c r="AB2092" s="3">
        <v>0</v>
      </c>
      <c r="AC2092" s="3" t="s">
        <v>71</v>
      </c>
      <c r="AD2092" s="6">
        <v>0.59930555555555554</v>
      </c>
      <c r="AE2092" s="7"/>
      <c r="AF2092" s="7"/>
      <c r="AG2092" s="6">
        <f>Tabla4[[#This Row],[Tiempo Parada de Reloj]]+Tabla4[[#This Row],[Tiempo Autorizado por Telefonica (no Máximo)]]</f>
        <v>0.59930555555555554</v>
      </c>
      <c r="AH2092" s="7">
        <f t="shared" ca="1" si="225"/>
        <v>0.20624999999919158</v>
      </c>
      <c r="AI2092" s="8">
        <f t="shared" si="226"/>
        <v>14.383333333333333</v>
      </c>
      <c r="AJ2092" s="8">
        <f t="shared" ca="1" si="227"/>
        <v>4.9499999999805979</v>
      </c>
      <c r="AK2092" s="23" t="s">
        <v>119</v>
      </c>
      <c r="AL2092" s="3" t="s">
        <v>70</v>
      </c>
      <c r="AM2092" s="3" t="s">
        <v>119</v>
      </c>
      <c r="AN2092" s="23" t="s">
        <v>119</v>
      </c>
      <c r="AO2092" s="3" t="s">
        <v>73</v>
      </c>
      <c r="AP2092" s="3" t="s">
        <v>73</v>
      </c>
      <c r="AQ2092" s="23">
        <v>45432.823611111111</v>
      </c>
      <c r="AR2092" s="3"/>
      <c r="AS2092" s="23"/>
      <c r="AT2092" s="23"/>
      <c r="AU2092" s="23" t="s">
        <v>192</v>
      </c>
      <c r="AV2092" s="3" t="s">
        <v>2493</v>
      </c>
      <c r="AW2092" s="3" t="s">
        <v>307</v>
      </c>
      <c r="AX2092" s="3">
        <v>9.4799599000000008</v>
      </c>
      <c r="AY2092" s="3">
        <v>-75.599166499999995</v>
      </c>
      <c r="AZ2092" s="8" t="str">
        <f>+CONCATENATE("Reportan apertura en el enlace ",Tabla4[[#This Row],[Enlace]]," en el ",Tabla4[[#This Row],[Distancia óptica]]," ocasionado por ",Tabla4[[#This Row],[Causa del daño]])</f>
        <v>Reportan apertura en el enlace Tolu - Coveñas en el Km 3,7 desde tolu ocasionado por Vandalismo</v>
      </c>
      <c r="BA2092" s="8" t="str">
        <f>+CONCATENATE("Para dar solución al incidente ",Tabla4[[#This Row],[Solución]])</f>
        <v>Para dar solución al incidente se recuperan 100 mts de reserva y se instalara caja de 36 hilos</v>
      </c>
      <c r="BB2092" s="3" t="str">
        <f>+_xlfn.CONCAT(Tabla4[[#This Row],[Causa Raiz]]," ",Tabla4[[#This Row],[Solución2]]," (",Tabla4[[#This Row],[Anillo]],"- Cabecera: ",Tabla4[[#This Row],[Cabecera]],"- Operador: ",Tabla4[[#This Row],[Operador]],")")</f>
        <v>Reportan apertura en el enlace Tolu - Coveñas en el Km 3,7 desde tolu ocasionado por Vandalismo Para dar solución al incidente se recuperan 100 mts de reserva y se instalara caja de 36 hilos (LINEAL- Cabecera: TOLU- Operador: Colombia Telecomunicaciones)</v>
      </c>
    </row>
    <row r="2093" spans="1:54" ht="185.25">
      <c r="A2093" s="38">
        <f t="shared" si="224"/>
        <v>2092</v>
      </c>
      <c r="B2093" s="3">
        <v>8609024</v>
      </c>
      <c r="C2093" s="3" t="s">
        <v>136</v>
      </c>
      <c r="D2093" s="23">
        <v>45429.791666666664</v>
      </c>
      <c r="E2093" s="23">
        <v>45429.916666666664</v>
      </c>
      <c r="F2093" s="1">
        <f ca="1">IF(ISBLANK(E2093),IF(ISBLANK(D2093),0,NOW()-D2093),E2093-D2093)</f>
        <v>0.125</v>
      </c>
      <c r="G2093" s="3" t="s">
        <v>55</v>
      </c>
      <c r="H2093" s="41"/>
      <c r="I2093" s="40"/>
      <c r="J2093" s="5" t="s">
        <v>137</v>
      </c>
      <c r="K2093" s="3" t="s">
        <v>77</v>
      </c>
      <c r="L2093" s="9" t="s">
        <v>78</v>
      </c>
      <c r="M2093" s="3" t="s">
        <v>838</v>
      </c>
      <c r="N2093" s="3" t="s">
        <v>839</v>
      </c>
      <c r="O2093" s="3" t="s">
        <v>9649</v>
      </c>
      <c r="P2093" s="3" t="s">
        <v>9650</v>
      </c>
      <c r="Q2093" s="4" t="s">
        <v>9651</v>
      </c>
      <c r="R2093" s="3" t="s">
        <v>288</v>
      </c>
      <c r="S2093" s="3" t="s">
        <v>289</v>
      </c>
      <c r="T2093" s="9" t="s">
        <v>66</v>
      </c>
      <c r="U2093" s="3" t="s">
        <v>9652</v>
      </c>
      <c r="V2093" s="22" t="str">
        <f t="shared" si="228"/>
        <v>RBHFO; Hora de aviso: 19:00 17/05/2024; Solución: Se recupera 20 m de reserva y se realiza un empalme de 48 hilos; Hora de solución: 22:00 17/05/2024; Causa: Vandalismo</v>
      </c>
      <c r="W2093" s="4" t="s">
        <v>160</v>
      </c>
      <c r="X2093" s="3"/>
      <c r="Y2093" s="3"/>
      <c r="Z2093" s="3" t="s">
        <v>69</v>
      </c>
      <c r="AA2093" s="3" t="s">
        <v>71</v>
      </c>
      <c r="AB2093" s="3">
        <v>0</v>
      </c>
      <c r="AC2093" s="3" t="s">
        <v>71</v>
      </c>
      <c r="AD2093" s="6">
        <v>0</v>
      </c>
      <c r="AE2093" s="7"/>
      <c r="AF2093" s="7"/>
      <c r="AG2093" s="6">
        <f>Tabla4[[#This Row],[Tiempo Parada de Reloj]]+Tabla4[[#This Row],[Tiempo Autorizado por Telefonica (no Máximo)]]</f>
        <v>0</v>
      </c>
      <c r="AH2093" s="7">
        <f t="shared" ca="1" si="225"/>
        <v>0.125</v>
      </c>
      <c r="AI2093" s="8">
        <f t="shared" si="226"/>
        <v>0</v>
      </c>
      <c r="AJ2093" s="8">
        <f t="shared" ca="1" si="227"/>
        <v>3</v>
      </c>
      <c r="AK2093" s="23" t="s">
        <v>87</v>
      </c>
      <c r="AL2093" s="3" t="s">
        <v>71</v>
      </c>
      <c r="AM2093" s="3" t="s">
        <v>69</v>
      </c>
      <c r="AN2093" s="23" t="s">
        <v>87</v>
      </c>
      <c r="AO2093" s="3" t="s">
        <v>98</v>
      </c>
      <c r="AP2093" s="3" t="s">
        <v>98</v>
      </c>
      <c r="AQ2093" s="23">
        <v>45431.87222222222</v>
      </c>
      <c r="AR2093" s="3"/>
      <c r="AS2093" s="23"/>
      <c r="AT2093" s="23"/>
      <c r="AU2093" s="23" t="s">
        <v>404</v>
      </c>
      <c r="AV2093" s="3" t="s">
        <v>2502</v>
      </c>
      <c r="AW2093" s="3" t="s">
        <v>9653</v>
      </c>
      <c r="AX2093" s="3">
        <v>4.8508300000000002</v>
      </c>
      <c r="AY2093" s="3">
        <v>-75.663060000000002</v>
      </c>
      <c r="AZ2093" s="8" t="str">
        <f>+CONCATENATE("Reportan apertura en el enlace ",Tabla4[[#This Row],[Enlace]]," en el ",Tabla4[[#This Row],[Distancia óptica]]," ocasionado por ",Tabla4[[#This Row],[Causa del daño]])</f>
        <v>Reportan apertura en el enlace Mov. Molivento - Mov. Santa Isabel en el km 3 desde Mov. Santa Isabel ocasionado por Vandalismo</v>
      </c>
      <c r="BA2093" s="8" t="str">
        <f>+CONCATENATE("Para dar solución al incidente ",Tabla4[[#This Row],[Solución]])</f>
        <v>Para dar solución al incidente Se recupera 20 m de reserva y se realiza un empalme de 48 hilos</v>
      </c>
      <c r="BB2093" s="3" t="str">
        <f>+_xlfn.CONCAT(Tabla4[[#This Row],[Causa Raiz]]," ",Tabla4[[#This Row],[Solución2]]," (",Tabla4[[#This Row],[Anillo]],"- Cabecera: ",Tabla4[[#This Row],[Cabecera]],"- Operador: ",Tabla4[[#This Row],[Operador]],")")</f>
        <v>Reportan apertura en el enlace Mov. Molivento - Mov. Santa Isabel en el km 3 desde Mov. Santa Isabel ocasionado por Vandalismo Para dar solución al incidente Se recupera 20 m de reserva y se realiza un empalme de 48 hilos (2 Backhall- Cabecera: Santa Isabel - Operador: Infraco)</v>
      </c>
    </row>
    <row r="2094" spans="1:54" ht="199.5">
      <c r="A2094" s="38">
        <f t="shared" si="224"/>
        <v>2093</v>
      </c>
      <c r="B2094" s="3">
        <v>8608043</v>
      </c>
      <c r="C2094" s="3" t="s">
        <v>54</v>
      </c>
      <c r="D2094" s="23">
        <v>45429.75</v>
      </c>
      <c r="E2094" s="23">
        <v>45430.583333333336</v>
      </c>
      <c r="F2094" s="1">
        <f t="shared" ca="1" si="232"/>
        <v>0.83333333333575865</v>
      </c>
      <c r="G2094" s="3" t="s">
        <v>164</v>
      </c>
      <c r="H2094" s="41" t="s">
        <v>165</v>
      </c>
      <c r="I2094" s="40"/>
      <c r="J2094" s="5" t="s">
        <v>56</v>
      </c>
      <c r="K2094" s="3" t="s">
        <v>77</v>
      </c>
      <c r="L2094" s="9" t="s">
        <v>58</v>
      </c>
      <c r="M2094" s="3" t="s">
        <v>373</v>
      </c>
      <c r="N2094" s="3" t="s">
        <v>374</v>
      </c>
      <c r="O2094" s="3" t="s">
        <v>9436</v>
      </c>
      <c r="P2094" s="3" t="s">
        <v>9654</v>
      </c>
      <c r="Q2094" s="4" t="s">
        <v>9655</v>
      </c>
      <c r="R2094" s="3" t="s">
        <v>346</v>
      </c>
      <c r="S2094" s="3" t="s">
        <v>249</v>
      </c>
      <c r="T2094" s="9" t="s">
        <v>146</v>
      </c>
      <c r="U2094" s="3" t="s">
        <v>9656</v>
      </c>
      <c r="V2094" s="22" t="str">
        <f t="shared" si="228"/>
        <v>RLFO; Hora de aviso: 18:00 17/05/2024; Solución: Para dar solucion  se  preparar punta y reingresar a empalme existente ; Hora de solución: 14:00 18/05/2024; Causa: Falla en la Red FiOp</v>
      </c>
      <c r="W2094" s="4" t="s">
        <v>160</v>
      </c>
      <c r="X2094" s="3"/>
      <c r="Y2094" s="3"/>
      <c r="Z2094" s="3" t="s">
        <v>69</v>
      </c>
      <c r="AA2094" s="3" t="s">
        <v>71</v>
      </c>
      <c r="AB2094" s="3">
        <v>0</v>
      </c>
      <c r="AC2094" s="3" t="s">
        <v>71</v>
      </c>
      <c r="AD2094" s="6">
        <v>0.5</v>
      </c>
      <c r="AE2094" s="7"/>
      <c r="AF2094" s="7"/>
      <c r="AG2094" s="6">
        <f>Tabla4[[#This Row],[Tiempo Parada de Reloj]]+Tabla4[[#This Row],[Tiempo Autorizado por Telefonica (no Máximo)]]</f>
        <v>0.5</v>
      </c>
      <c r="AH2094" s="7">
        <f t="shared" ca="1" si="225"/>
        <v>0.33333333333575865</v>
      </c>
      <c r="AI2094" s="8">
        <f t="shared" si="226"/>
        <v>12</v>
      </c>
      <c r="AJ2094" s="8">
        <f t="shared" ca="1" si="227"/>
        <v>8.0000000000582077</v>
      </c>
      <c r="AK2094" s="23" t="s">
        <v>119</v>
      </c>
      <c r="AL2094" s="3" t="s">
        <v>70</v>
      </c>
      <c r="AM2094" s="3" t="s">
        <v>119</v>
      </c>
      <c r="AN2094" s="23" t="s">
        <v>87</v>
      </c>
      <c r="AQ2094" s="23">
        <f t="shared" ref="AQ2094" ca="1" si="233">NOW()</f>
        <v>45503.69683483796</v>
      </c>
      <c r="AR2094" s="3"/>
      <c r="AS2094" s="23"/>
      <c r="AT2094" s="23"/>
      <c r="AU2094" s="23" t="s">
        <v>1266</v>
      </c>
      <c r="AV2094" s="3" t="s">
        <v>1592</v>
      </c>
      <c r="AW2094" s="3" t="s">
        <v>307</v>
      </c>
      <c r="AX2094" s="3" t="s">
        <v>69</v>
      </c>
      <c r="AY2094" s="3" t="s">
        <v>69</v>
      </c>
      <c r="AZ2094" s="8" t="str">
        <f>+CONCATENATE("Reportan apertura en el enlace ",Tabla4[[#This Row],[Enlace]]," en el ",Tabla4[[#This Row],[Distancia óptica]]," ocasionado por ",Tabla4[[#This Row],[Causa del daño]])</f>
        <v>Reportan apertura en el enlace Mov. Unicentro - Mov. Vencedores en el Km 3,9 desde Esperanza ocasionado por Falla en la Red FiOp</v>
      </c>
      <c r="BA2094" s="8" t="str">
        <f>+CONCATENATE("Para dar solución al incidente ",Tabla4[[#This Row],[Solución]])</f>
        <v xml:space="preserve">Para dar solución al incidente Para dar solucion  se  preparar punta y reingresar a empalme existente </v>
      </c>
      <c r="BB2094" s="3" t="str">
        <f>+_xlfn.CONCAT(Tabla4[[#This Row],[Causa Raiz]]," ",Tabla4[[#This Row],[Solución2]]," (",Tabla4[[#This Row],[Anillo]],"- Cabecera: ",Tabla4[[#This Row],[Cabecera]],"- Operador: ",Tabla4[[#This Row],[Operador]],")")</f>
        <v>Reportan apertura en el enlace Mov. Unicentro - Mov. Vencedores en el Km 3,9 desde Esperanza ocasionado por Falla en la Red FiOp Para dar solución al incidente Para dar solucion  se  preparar punta y reingresar a empalme existente  (LINEAL- Cabecera: Esperanza- Operador: Colombia Telecomunicaciones)</v>
      </c>
    </row>
    <row r="2095" spans="1:54" ht="171">
      <c r="A2095" s="38">
        <f t="shared" si="224"/>
        <v>2094</v>
      </c>
      <c r="B2095" s="3">
        <v>8608569</v>
      </c>
      <c r="C2095" s="3" t="s">
        <v>92</v>
      </c>
      <c r="D2095" s="23">
        <v>45430.065972222219</v>
      </c>
      <c r="E2095" s="23">
        <v>45430.520833333336</v>
      </c>
      <c r="F2095" s="1">
        <f t="shared" ref="F2095:F2104" ca="1" si="234">IF(ISBLANK(E2095),IF(ISBLANK(D2095),0,NOW()-D2095),E2095-D2095)</f>
        <v>0.45486111111677019</v>
      </c>
      <c r="G2095" s="3" t="s">
        <v>55</v>
      </c>
      <c r="H2095" s="41"/>
      <c r="I2095" s="40"/>
      <c r="J2095" s="5" t="s">
        <v>56</v>
      </c>
      <c r="K2095" s="3" t="s">
        <v>108</v>
      </c>
      <c r="L2095" s="9" t="s">
        <v>58</v>
      </c>
      <c r="M2095" s="3" t="s">
        <v>431</v>
      </c>
      <c r="N2095" s="3" t="s">
        <v>432</v>
      </c>
      <c r="O2095" s="3" t="s">
        <v>1753</v>
      </c>
      <c r="P2095" s="3" t="s">
        <v>9657</v>
      </c>
      <c r="Q2095" s="4" t="s">
        <v>9658</v>
      </c>
      <c r="R2095" s="3" t="s">
        <v>114</v>
      </c>
      <c r="S2095" s="3" t="s">
        <v>115</v>
      </c>
      <c r="T2095" s="9" t="s">
        <v>130</v>
      </c>
      <c r="U2095" s="3" t="s">
        <v>9659</v>
      </c>
      <c r="V2095" s="22" t="str">
        <f t="shared" si="228"/>
        <v>RTNFO; Hora de aviso: 1:35 18/05/2024; Solución: se recupera 600 mts de reserva y se realiza un empalme de 36 hilos ; Hora de solución: 12:30 18/05/2024; Causa: Plagas</v>
      </c>
      <c r="W2095" s="4" t="s">
        <v>118</v>
      </c>
      <c r="X2095" s="3"/>
      <c r="Y2095" s="3"/>
      <c r="Z2095" s="3" t="s">
        <v>69</v>
      </c>
      <c r="AA2095" s="3" t="s">
        <v>70</v>
      </c>
      <c r="AB2095" s="3" t="s">
        <v>9660</v>
      </c>
      <c r="AC2095" s="3" t="s">
        <v>71</v>
      </c>
      <c r="AD2095" s="6">
        <v>0.25</v>
      </c>
      <c r="AE2095" s="7"/>
      <c r="AF2095" s="7"/>
      <c r="AG2095" s="6">
        <f>Tabla4[[#This Row],[Tiempo Parada de Reloj]]+Tabla4[[#This Row],[Tiempo Autorizado por Telefonica (no Máximo)]]</f>
        <v>0.25</v>
      </c>
      <c r="AH2095" s="7">
        <f t="shared" ca="1" si="225"/>
        <v>0.20486111111677019</v>
      </c>
      <c r="AI2095" s="8">
        <f t="shared" si="226"/>
        <v>6</v>
      </c>
      <c r="AJ2095" s="8">
        <f t="shared" ca="1" si="227"/>
        <v>4.9166666668024845</v>
      </c>
      <c r="AK2095" s="23" t="s">
        <v>73</v>
      </c>
      <c r="AL2095" s="3" t="s">
        <v>70</v>
      </c>
      <c r="AM2095" s="3" t="s">
        <v>119</v>
      </c>
      <c r="AN2095" s="23" t="s">
        <v>119</v>
      </c>
      <c r="AO2095" s="3" t="s">
        <v>73</v>
      </c>
      <c r="AP2095" s="3" t="s">
        <v>72</v>
      </c>
      <c r="AQ2095" s="23">
        <v>45413.756944444445</v>
      </c>
      <c r="AR2095" s="3"/>
      <c r="AS2095" s="23"/>
      <c r="AT2095" s="23"/>
      <c r="AU2095" s="23" t="s">
        <v>436</v>
      </c>
      <c r="AV2095" s="3" t="s">
        <v>432</v>
      </c>
      <c r="AW2095" s="3" t="s">
        <v>1323</v>
      </c>
      <c r="AX2095" s="3">
        <v>11.183438000000001</v>
      </c>
      <c r="AY2095" s="3">
        <v>-72.536897999999994</v>
      </c>
      <c r="AZ2095" s="8" t="str">
        <f>+CONCATENATE("Reportan apertura en el enlace ",Tabla4[[#This Row],[Enlace]]," en el ",Tabla4[[#This Row],[Distancia óptica]]," ocasionado por ",Tabla4[[#This Row],[Causa del daño]])</f>
        <v>Reportan apertura en el enlace Fonseca - Maicao en el Km 48,5 desde Maicao ocasionado por Plagas</v>
      </c>
      <c r="BA2095" s="8" t="str">
        <f>+CONCATENATE("Para dar solución al incidente ",Tabla4[[#This Row],[Solución]])</f>
        <v xml:space="preserve">Para dar solución al incidente se recupera 600 mts de reserva y se realiza un empalme de 36 hilos </v>
      </c>
      <c r="BB2095" s="3" t="str">
        <f>+_xlfn.CONCAT(Tabla4[[#This Row],[Causa Raiz]]," ",Tabla4[[#This Row],[Solución2]]," (",Tabla4[[#This Row],[Anillo]],"- Cabecera: ",Tabla4[[#This Row],[Cabecera]],"- Operador: ",Tabla4[[#This Row],[Operador]],")")</f>
        <v>Reportan apertura en el enlace Fonseca - Maicao en el Km 48,5 desde Maicao ocasionado por Plagas Para dar solución al incidente se recupera 600 mts de reserva y se realiza un empalme de 36 hilos  (TRONCAL- Cabecera: FONSECA- Operador: Colombia Telecomunicaciones)</v>
      </c>
    </row>
    <row r="2096" spans="1:54" ht="142.5">
      <c r="A2096" s="38">
        <f t="shared" si="224"/>
        <v>2095</v>
      </c>
      <c r="B2096" s="3">
        <v>8608581</v>
      </c>
      <c r="C2096" s="3" t="s">
        <v>54</v>
      </c>
      <c r="D2096" s="23">
        <v>45430.076388888891</v>
      </c>
      <c r="E2096" s="23">
        <v>45430.5625</v>
      </c>
      <c r="F2096" s="1">
        <f t="shared" ca="1" si="234"/>
        <v>0.48611111110949423</v>
      </c>
      <c r="G2096" s="3" t="s">
        <v>164</v>
      </c>
      <c r="H2096" s="41" t="s">
        <v>165</v>
      </c>
      <c r="I2096" s="40" t="s">
        <v>9661</v>
      </c>
      <c r="J2096" s="5" t="s">
        <v>167</v>
      </c>
      <c r="K2096" s="3" t="s">
        <v>168</v>
      </c>
      <c r="L2096" s="9" t="s">
        <v>58</v>
      </c>
      <c r="M2096" s="3" t="s">
        <v>360</v>
      </c>
      <c r="N2096" s="3" t="s">
        <v>483</v>
      </c>
      <c r="O2096" s="3" t="s">
        <v>9662</v>
      </c>
      <c r="P2096" s="3">
        <v>0</v>
      </c>
      <c r="Q2096" s="4" t="s">
        <v>9663</v>
      </c>
      <c r="R2096" s="3" t="s">
        <v>1420</v>
      </c>
      <c r="S2096" s="3" t="s">
        <v>175</v>
      </c>
      <c r="T2096" s="9" t="s">
        <v>146</v>
      </c>
      <c r="U2096" s="3" t="s">
        <v>9664</v>
      </c>
      <c r="V2096" s="22" t="str">
        <f t="shared" si="228"/>
        <v>RLFO; Hora de aviso: 1:50 18/05/2024; Solución: A espera de causa y solucion por parte del operador; Hora de solución: 13:30 18/05/2024; Causa: Falla en la Red FiOp</v>
      </c>
      <c r="W2096" s="4" t="s">
        <v>1407</v>
      </c>
      <c r="X2096" s="3"/>
      <c r="Y2096" s="3"/>
      <c r="Z2096" s="3" t="s">
        <v>69</v>
      </c>
      <c r="AA2096" s="3" t="s">
        <v>70</v>
      </c>
      <c r="AB2096" s="3">
        <v>8608616</v>
      </c>
      <c r="AC2096" s="3" t="s">
        <v>71</v>
      </c>
      <c r="AD2096" s="6">
        <v>0</v>
      </c>
      <c r="AE2096" s="7"/>
      <c r="AF2096" s="7"/>
      <c r="AG2096" s="6">
        <f>Tabla4[[#This Row],[Tiempo Parada de Reloj]]+Tabla4[[#This Row],[Tiempo Autorizado por Telefonica (no Máximo)]]</f>
        <v>0</v>
      </c>
      <c r="AH2096" s="7">
        <f t="shared" ca="1" si="225"/>
        <v>0.48611111110949423</v>
      </c>
      <c r="AI2096" s="8">
        <f t="shared" si="226"/>
        <v>0</v>
      </c>
      <c r="AJ2096" s="8">
        <f t="shared" ca="1" si="227"/>
        <v>11.666666666627862</v>
      </c>
      <c r="AK2096" s="23" t="s">
        <v>73</v>
      </c>
      <c r="AL2096" s="3" t="s">
        <v>70</v>
      </c>
      <c r="AM2096" s="3" t="s">
        <v>8652</v>
      </c>
      <c r="AN2096" s="23" t="s">
        <v>8652</v>
      </c>
      <c r="AQ2096" s="23">
        <f ca="1">NOW()</f>
        <v>45503.69683483796</v>
      </c>
      <c r="AR2096" s="3"/>
      <c r="AS2096" s="23"/>
      <c r="AT2096" s="23"/>
      <c r="AU2096" s="23" t="s">
        <v>168</v>
      </c>
      <c r="AV2096" s="3" t="s">
        <v>69</v>
      </c>
      <c r="AW2096" s="3" t="s">
        <v>69</v>
      </c>
      <c r="AX2096" s="3" t="s">
        <v>69</v>
      </c>
      <c r="AY2096" s="3" t="s">
        <v>69</v>
      </c>
      <c r="AZ2096" s="8" t="str">
        <f>+CONCATENATE("Reportan apertura en el enlace ",Tabla4[[#This Row],[Enlace]]," en el ",Tabla4[[#This Row],[Distancia óptica]]," ocasionado por ",Tabla4[[#This Row],[Causa del daño]])</f>
        <v>Reportan apertura en el enlace Medellin - Bello en el 0 ocasionado por Falla en la Red FiOp</v>
      </c>
      <c r="BA2096" s="8" t="str">
        <f>+CONCATENATE("Para dar solución al incidente ",Tabla4[[#This Row],[Solución]])</f>
        <v>Para dar solución al incidente A espera de causa y solucion por parte del operador</v>
      </c>
      <c r="BB2096" s="3" t="str">
        <f>+_xlfn.CONCAT(Tabla4[[#This Row],[Causa Raiz]]," ",Tabla4[[#This Row],[Solución2]]," (",Tabla4[[#This Row],[Anillo]],"- Cabecera: ",Tabla4[[#This Row],[Cabecera]],"- Operador: ",Tabla4[[#This Row],[Operador]],")")</f>
        <v>Reportan apertura en el enlace Medellin - Bello en el 0 ocasionado por Falla en la Red FiOp Para dar solución al incidente A espera de causa y solucion por parte del operador (NA- Cabecera: NA- Operador: Telmex - Claro)</v>
      </c>
    </row>
    <row r="2097" spans="1:54" ht="199.5">
      <c r="A2097" s="38">
        <f t="shared" si="224"/>
        <v>2096</v>
      </c>
      <c r="B2097" s="3">
        <v>8608955</v>
      </c>
      <c r="C2097" s="3" t="s">
        <v>54</v>
      </c>
      <c r="D2097" s="23">
        <v>45430.25</v>
      </c>
      <c r="E2097" s="23">
        <v>45430.479166666664</v>
      </c>
      <c r="F2097" s="1">
        <f t="shared" ca="1" si="234"/>
        <v>0.22916666666424135</v>
      </c>
      <c r="G2097" s="3" t="s">
        <v>55</v>
      </c>
      <c r="H2097" s="41"/>
      <c r="I2097" s="40"/>
      <c r="J2097" s="5" t="s">
        <v>56</v>
      </c>
      <c r="K2097" s="3" t="s">
        <v>122</v>
      </c>
      <c r="L2097" s="9" t="s">
        <v>78</v>
      </c>
      <c r="M2097" s="3" t="s">
        <v>800</v>
      </c>
      <c r="N2097" s="3" t="s">
        <v>2493</v>
      </c>
      <c r="O2097" s="3" t="s">
        <v>9665</v>
      </c>
      <c r="P2097" s="3" t="s">
        <v>9666</v>
      </c>
      <c r="Q2097" s="4" t="s">
        <v>9667</v>
      </c>
      <c r="R2097" s="3" t="s">
        <v>805</v>
      </c>
      <c r="S2097" s="3" t="s">
        <v>129</v>
      </c>
      <c r="T2097" s="9" t="s">
        <v>66</v>
      </c>
      <c r="U2097" s="3" t="s">
        <v>9668</v>
      </c>
      <c r="V2097" s="22" t="str">
        <f t="shared" si="228"/>
        <v>RLFO; Hora de aviso: 6:00 18/05/2024; Solución: Se realizo tendido de 100 mrs de cable y se realizan 2 empal.es  de 48 hilos; Hora de solución: 11:30 18/05/2024; Causa: Vandalismo</v>
      </c>
      <c r="W2097" s="4" t="s">
        <v>9669</v>
      </c>
      <c r="X2097" s="3" t="s">
        <v>9670</v>
      </c>
      <c r="Y2097" s="3" t="s">
        <v>9671</v>
      </c>
      <c r="Z2097" s="3" t="s">
        <v>119</v>
      </c>
      <c r="AA2097" s="3" t="s">
        <v>71</v>
      </c>
      <c r="AB2097" s="3">
        <v>0</v>
      </c>
      <c r="AC2097" s="3" t="s">
        <v>71</v>
      </c>
      <c r="AD2097" s="6">
        <v>6.25E-2</v>
      </c>
      <c r="AE2097" s="7"/>
      <c r="AF2097" s="7"/>
      <c r="AG2097" s="6">
        <f>Tabla4[[#This Row],[Tiempo Parada de Reloj]]+Tabla4[[#This Row],[Tiempo Autorizado por Telefonica (no Máximo)]]</f>
        <v>6.25E-2</v>
      </c>
      <c r="AH2097" s="7">
        <f t="shared" ca="1" si="225"/>
        <v>0.16666666666424135</v>
      </c>
      <c r="AI2097" s="8">
        <f t="shared" si="226"/>
        <v>1.5</v>
      </c>
      <c r="AJ2097" s="8">
        <f t="shared" ca="1" si="227"/>
        <v>3.9999999999417923</v>
      </c>
      <c r="AK2097" s="23" t="s">
        <v>8652</v>
      </c>
      <c r="AL2097" s="3" t="s">
        <v>71</v>
      </c>
      <c r="AM2097" s="3" t="s">
        <v>69</v>
      </c>
      <c r="AN2097" s="23" t="s">
        <v>72</v>
      </c>
      <c r="AO2097" s="3" t="s">
        <v>73</v>
      </c>
      <c r="AP2097" s="3" t="s">
        <v>73</v>
      </c>
      <c r="AQ2097" s="23">
        <v>45432.779861111114</v>
      </c>
      <c r="AR2097" s="3"/>
      <c r="AS2097" s="23"/>
      <c r="AT2097" s="23"/>
      <c r="AU2097" s="23" t="s">
        <v>192</v>
      </c>
      <c r="AV2097" s="3" t="s">
        <v>9672</v>
      </c>
      <c r="AW2097" s="3" t="s">
        <v>307</v>
      </c>
      <c r="AX2097" s="3">
        <v>9.3132000000000001</v>
      </c>
      <c r="AY2097" s="3">
        <v>-75.415970000000002</v>
      </c>
      <c r="AZ2097" s="8" t="str">
        <f>+CONCATENATE("Reportan apertura en el enlace ",Tabla4[[#This Row],[Enlace]]," en el ",Tabla4[[#This Row],[Distancia óptica]]," ocasionado por ",Tabla4[[#This Row],[Causa del daño]])</f>
        <v>Reportan apertura en el enlace Mov. Tolu Movil - Mov. Tolu Fija en el Km 0,200 desde Tolu Movil  ocasionado por Vandalismo</v>
      </c>
      <c r="BA2097" s="8" t="str">
        <f>+CONCATENATE("Para dar solución al incidente ",Tabla4[[#This Row],[Solución]])</f>
        <v>Para dar solución al incidente Se realizo tendido de 100 mrs de cable y se realizan 2 empal.es  de 48 hilos</v>
      </c>
      <c r="BB2097" s="3" t="str">
        <f>+_xlfn.CONCAT(Tabla4[[#This Row],[Causa Raiz]]," ",Tabla4[[#This Row],[Solución2]]," (",Tabla4[[#This Row],[Anillo]],"- Cabecera: ",Tabla4[[#This Row],[Cabecera]],"- Operador: ",Tabla4[[#This Row],[Operador]],")")</f>
        <v>Reportan apertura en el enlace Mov. Tolu Movil - Mov. Tolu Fija en el Km 0,200 desde Tolu Movil  ocasionado por Vandalismo Para dar solución al incidente Se realizo tendido de 100 mrs de cable y se realizan 2 empal.es  de 48 hilos (LINEAL- Cabecera: TOLU FIJA- Operador: Colombia Telecomunicaciones)</v>
      </c>
    </row>
    <row r="2098" spans="1:54" ht="156.75">
      <c r="A2098" s="38">
        <f t="shared" si="224"/>
        <v>2097</v>
      </c>
      <c r="B2098" s="3">
        <v>8608974</v>
      </c>
      <c r="C2098" s="3" t="s">
        <v>54</v>
      </c>
      <c r="D2098" s="23">
        <v>45430.25</v>
      </c>
      <c r="E2098" s="23">
        <v>45430.251388888886</v>
      </c>
      <c r="F2098" s="1">
        <f t="shared" ca="1" si="234"/>
        <v>1.3888888861401938E-3</v>
      </c>
      <c r="G2098" s="3" t="s">
        <v>55</v>
      </c>
      <c r="H2098" s="41"/>
      <c r="I2098" s="40"/>
      <c r="J2098" s="5" t="s">
        <v>56</v>
      </c>
      <c r="K2098" s="3" t="s">
        <v>77</v>
      </c>
      <c r="L2098" s="9" t="s">
        <v>78</v>
      </c>
      <c r="M2098" s="3" t="s">
        <v>79</v>
      </c>
      <c r="N2098" s="3" t="s">
        <v>771</v>
      </c>
      <c r="O2098" s="3" t="s">
        <v>9502</v>
      </c>
      <c r="P2098" s="3">
        <v>0</v>
      </c>
      <c r="Q2098" s="4" t="s">
        <v>9504</v>
      </c>
      <c r="R2098" s="3" t="s">
        <v>708</v>
      </c>
      <c r="S2098" s="3" t="s">
        <v>289</v>
      </c>
      <c r="T2098" s="9" t="s">
        <v>104</v>
      </c>
      <c r="U2098" s="3" t="s">
        <v>9618</v>
      </c>
      <c r="V2098" s="22" t="str">
        <f t="shared" si="228"/>
        <v>RLFO; Hora de aviso: 6:00 18/05/2024; Solución: Personl de PI Realiza Limpieza de Puertos ; Hora de solución: 6:02 18/05/2024; Causa: Visita Fallida</v>
      </c>
      <c r="W2098" s="4" t="s">
        <v>160</v>
      </c>
      <c r="X2098" s="3"/>
      <c r="Y2098" s="3"/>
      <c r="Z2098" s="3" t="s">
        <v>69</v>
      </c>
      <c r="AA2098" s="3" t="s">
        <v>71</v>
      </c>
      <c r="AB2098" s="3">
        <v>0</v>
      </c>
      <c r="AC2098" s="3" t="s">
        <v>71</v>
      </c>
      <c r="AD2098" s="6">
        <v>0</v>
      </c>
      <c r="AE2098" s="7"/>
      <c r="AF2098" s="7"/>
      <c r="AG2098" s="6">
        <f>Tabla4[[#This Row],[Tiempo Parada de Reloj]]+Tabla4[[#This Row],[Tiempo Autorizado por Telefonica (no Máximo)]]</f>
        <v>0</v>
      </c>
      <c r="AH2098" s="7">
        <f t="shared" ca="1" si="225"/>
        <v>1.3888888861401938E-3</v>
      </c>
      <c r="AI2098" s="8">
        <f t="shared" si="226"/>
        <v>0</v>
      </c>
      <c r="AJ2098" s="8">
        <f t="shared" ca="1" si="227"/>
        <v>3.3333333267364651E-2</v>
      </c>
      <c r="AK2098" s="23" t="s">
        <v>8652</v>
      </c>
      <c r="AL2098" s="3" t="s">
        <v>70</v>
      </c>
      <c r="AM2098" s="3" t="s">
        <v>8652</v>
      </c>
      <c r="AN2098" s="23" t="s">
        <v>8652</v>
      </c>
      <c r="AO2098" s="3" t="s">
        <v>8652</v>
      </c>
      <c r="AP2098" s="3" t="s">
        <v>8652</v>
      </c>
      <c r="AQ2098" s="23">
        <v>45430.251388888886</v>
      </c>
      <c r="AR2098" s="3"/>
      <c r="AS2098" s="23"/>
      <c r="AT2098" s="23"/>
      <c r="AU2098" s="3" t="s">
        <v>89</v>
      </c>
      <c r="AV2098" s="3" t="s">
        <v>69</v>
      </c>
      <c r="AW2098" s="3" t="s">
        <v>69</v>
      </c>
      <c r="AX2098" s="3" t="s">
        <v>69</v>
      </c>
      <c r="AY2098" s="3" t="s">
        <v>69</v>
      </c>
      <c r="AZ2098" s="8" t="str">
        <f>+CONCATENATE("Reportan apertura en el enlace ",Tabla4[[#This Row],[Enlace]]," en el ",Tabla4[[#This Row],[Distancia óptica]]," ocasionado por ",Tabla4[[#This Row],[Causa del daño]])</f>
        <v>Reportan apertura en el enlace Mov. Ciudadela Sucre - Mov. Altos De Cazuca en el 0 ocasionado por Visita Fallida</v>
      </c>
      <c r="BA2098" s="8" t="str">
        <f>+CONCATENATE("Para dar solución al incidente ",Tabla4[[#This Row],[Solución]])</f>
        <v xml:space="preserve">Para dar solución al incidente Personl de PI Realiza Limpieza de Puertos </v>
      </c>
      <c r="BB2098" s="3" t="str">
        <f>+_xlfn.CONCAT(Tabla4[[#This Row],[Causa Raiz]]," ",Tabla4[[#This Row],[Solución2]]," (",Tabla4[[#This Row],[Anillo]],"- Cabecera: ",Tabla4[[#This Row],[Cabecera]],"- Operador: ",Tabla4[[#This Row],[Operador]],")")</f>
        <v>Reportan apertura en el enlace Mov. Ciudadela Sucre - Mov. Altos De Cazuca en el 0 ocasionado por Visita Fallida Para dar solución al incidente Personl de PI Realiza Limpieza de Puertos  (NA- Cabecera: NA- Operador: Colombia Telecomunicaciones)</v>
      </c>
    </row>
    <row r="2099" spans="1:54" ht="171">
      <c r="A2099" s="38">
        <f t="shared" si="224"/>
        <v>2098</v>
      </c>
      <c r="B2099" s="3">
        <v>8609111</v>
      </c>
      <c r="C2099" s="3" t="s">
        <v>92</v>
      </c>
      <c r="D2099" s="23">
        <v>45430.350694444445</v>
      </c>
      <c r="E2099" s="23">
        <v>45430.541666666664</v>
      </c>
      <c r="F2099" s="1">
        <f t="shared" ca="1" si="234"/>
        <v>0.19097222221898846</v>
      </c>
      <c r="G2099" s="3" t="s">
        <v>164</v>
      </c>
      <c r="H2099" s="41" t="s">
        <v>165</v>
      </c>
      <c r="I2099" s="40" t="s">
        <v>9673</v>
      </c>
      <c r="J2099" s="5" t="s">
        <v>167</v>
      </c>
      <c r="K2099" s="3" t="s">
        <v>168</v>
      </c>
      <c r="L2099" s="9" t="s">
        <v>58</v>
      </c>
      <c r="M2099" s="3" t="s">
        <v>373</v>
      </c>
      <c r="N2099" s="3" t="s">
        <v>374</v>
      </c>
      <c r="O2099" s="3" t="s">
        <v>671</v>
      </c>
      <c r="P2099" s="3" t="s">
        <v>9674</v>
      </c>
      <c r="Q2099" s="4" t="s">
        <v>9675</v>
      </c>
      <c r="R2099" s="3" t="s">
        <v>1304</v>
      </c>
      <c r="S2099" s="3" t="s">
        <v>175</v>
      </c>
      <c r="T2099" s="9" t="s">
        <v>146</v>
      </c>
      <c r="U2099" s="3" t="s">
        <v>9664</v>
      </c>
      <c r="V2099" s="22" t="str">
        <f t="shared" si="228"/>
        <v>RTNFO; Hora de aviso: 8:25 18/05/2024; Solución: A espera de causa y solucion por parte del operador; Hora de solución: 13:00 18/05/2024; Causa: Falla en la Red FiOp</v>
      </c>
      <c r="W2099" s="4" t="s">
        <v>1407</v>
      </c>
      <c r="X2099" s="3"/>
      <c r="Y2099" s="3"/>
      <c r="Z2099" s="3" t="s">
        <v>69</v>
      </c>
      <c r="AA2099" s="3" t="s">
        <v>71</v>
      </c>
      <c r="AB2099" s="3">
        <v>0</v>
      </c>
      <c r="AC2099" s="3" t="s">
        <v>71</v>
      </c>
      <c r="AD2099" s="6">
        <v>0</v>
      </c>
      <c r="AE2099" s="7"/>
      <c r="AF2099" s="7"/>
      <c r="AG2099" s="6">
        <f>Tabla4[[#This Row],[Tiempo Parada de Reloj]]+Tabla4[[#This Row],[Tiempo Autorizado por Telefonica (no Máximo)]]</f>
        <v>0</v>
      </c>
      <c r="AH2099" s="7">
        <f t="shared" ca="1" si="225"/>
        <v>0.19097222221898846</v>
      </c>
      <c r="AI2099" s="8">
        <f t="shared" si="226"/>
        <v>0</v>
      </c>
      <c r="AJ2099" s="8">
        <f t="shared" ca="1" si="227"/>
        <v>4.5833333332557231</v>
      </c>
      <c r="AK2099" s="23" t="s">
        <v>8652</v>
      </c>
      <c r="AL2099" s="3" t="s">
        <v>70</v>
      </c>
      <c r="AM2099" s="3" t="s">
        <v>8652</v>
      </c>
      <c r="AN2099" s="23" t="s">
        <v>8652</v>
      </c>
      <c r="AQ2099" s="23">
        <f t="shared" ref="AQ2099" ca="1" si="235">NOW()</f>
        <v>45503.69683483796</v>
      </c>
      <c r="AR2099" s="3"/>
      <c r="AS2099" s="23"/>
      <c r="AT2099" s="23"/>
      <c r="AU2099" s="3" t="s">
        <v>168</v>
      </c>
      <c r="AV2099" s="3" t="s">
        <v>69</v>
      </c>
      <c r="AW2099" s="3" t="s">
        <v>69</v>
      </c>
      <c r="AX2099" s="3" t="s">
        <v>69</v>
      </c>
      <c r="AY2099" s="3" t="s">
        <v>69</v>
      </c>
      <c r="AZ2099" s="8" t="str">
        <f>+CONCATENATE("Reportan apertura en el enlace ",Tabla4[[#This Row],[Enlace]]," en el ",Tabla4[[#This Row],[Distancia óptica]]," ocasionado por ",Tabla4[[#This Row],[Causa del daño]])</f>
        <v>Reportan apertura en el enlace Pto Lleras - San José del Guaviare en el km 30.7 desde San José del Guaviare ocasionado por Falla en la Red FiOp</v>
      </c>
      <c r="BA2099" s="8" t="str">
        <f>+CONCATENATE("Para dar solución al incidente ",Tabla4[[#This Row],[Solución]])</f>
        <v>Para dar solución al incidente A espera de causa y solucion por parte del operador</v>
      </c>
      <c r="BB2099" s="3" t="str">
        <f>+_xlfn.CONCAT(Tabla4[[#This Row],[Causa Raiz]]," ",Tabla4[[#This Row],[Solución2]]," (",Tabla4[[#This Row],[Anillo]],"- Cabecera: ",Tabla4[[#This Row],[Cabecera]],"- Operador: ",Tabla4[[#This Row],[Operador]],")")</f>
        <v>Reportan apertura en el enlace Pto Lleras - San José del Guaviare en el km 30.7 desde San José del Guaviare ocasionado por Falla en la Red FiOp Para dar solución al incidente A espera de causa y solucion por parte del operador (NA- Cabecera: NA- Operador: Telmex - Claro)</v>
      </c>
    </row>
    <row r="2100" spans="1:54" ht="185.25">
      <c r="A2100" s="38">
        <f t="shared" si="224"/>
        <v>2099</v>
      </c>
      <c r="B2100" s="3">
        <v>8609146</v>
      </c>
      <c r="C2100" s="3" t="s">
        <v>163</v>
      </c>
      <c r="D2100" s="23">
        <v>45430.375</v>
      </c>
      <c r="E2100" s="23">
        <v>45430.583333333336</v>
      </c>
      <c r="F2100" s="1">
        <f t="shared" ca="1" si="234"/>
        <v>0.20833333333575865</v>
      </c>
      <c r="G2100" s="3" t="s">
        <v>55</v>
      </c>
      <c r="H2100" s="41"/>
      <c r="I2100" s="40"/>
      <c r="J2100" s="5" t="s">
        <v>56</v>
      </c>
      <c r="K2100" s="3" t="s">
        <v>108</v>
      </c>
      <c r="L2100" s="9" t="s">
        <v>58</v>
      </c>
      <c r="M2100" s="3" t="s">
        <v>228</v>
      </c>
      <c r="N2100" s="3" t="s">
        <v>315</v>
      </c>
      <c r="O2100" s="3" t="s">
        <v>316</v>
      </c>
      <c r="P2100" s="3" t="s">
        <v>9676</v>
      </c>
      <c r="Q2100" s="4" t="s">
        <v>9606</v>
      </c>
      <c r="R2100" s="3" t="s">
        <v>233</v>
      </c>
      <c r="S2100" s="3" t="s">
        <v>115</v>
      </c>
      <c r="T2100" s="9" t="s">
        <v>130</v>
      </c>
      <c r="U2100" s="3" t="s">
        <v>9677</v>
      </c>
      <c r="V2100" s="22" t="str">
        <f t="shared" si="228"/>
        <v>RDFO; Hora de aviso: 9:00 18/05/2024; Solución: se recuperan 100 metros de reserva y se hace un empalme de 24 hilos,; Hora de solución: 14:00 18/05/2024; Causa: Plagas</v>
      </c>
      <c r="W2100" s="4" t="s">
        <v>542</v>
      </c>
      <c r="X2100" s="3"/>
      <c r="Y2100" s="3"/>
      <c r="Z2100" s="3" t="s">
        <v>69</v>
      </c>
      <c r="AA2100" s="3" t="s">
        <v>70</v>
      </c>
      <c r="AB2100" s="3">
        <v>0</v>
      </c>
      <c r="AC2100" s="3" t="s">
        <v>71</v>
      </c>
      <c r="AD2100" s="6">
        <v>0</v>
      </c>
      <c r="AE2100" s="7"/>
      <c r="AF2100" s="7"/>
      <c r="AG2100" s="6">
        <f>Tabla4[[#This Row],[Tiempo Parada de Reloj]]+Tabla4[[#This Row],[Tiempo Autorizado por Telefonica (no Máximo)]]</f>
        <v>0</v>
      </c>
      <c r="AH2100" s="7">
        <f t="shared" ca="1" si="225"/>
        <v>0.20833333333575865</v>
      </c>
      <c r="AI2100" s="8">
        <f t="shared" si="226"/>
        <v>0</v>
      </c>
      <c r="AJ2100" s="8">
        <f t="shared" ca="1" si="227"/>
        <v>5.0000000000582077</v>
      </c>
      <c r="AK2100" s="23" t="s">
        <v>8652</v>
      </c>
      <c r="AL2100" s="3" t="s">
        <v>71</v>
      </c>
      <c r="AM2100" s="3" t="s">
        <v>8652</v>
      </c>
      <c r="AN2100" s="23" t="s">
        <v>8652</v>
      </c>
      <c r="AO2100" s="3" t="s">
        <v>98</v>
      </c>
      <c r="AP2100" s="3" t="s">
        <v>98</v>
      </c>
      <c r="AQ2100" s="23">
        <v>45432.382638888892</v>
      </c>
      <c r="AR2100" s="3"/>
      <c r="AS2100" s="23"/>
      <c r="AT2100" s="23"/>
      <c r="AU2100" s="3" t="s">
        <v>237</v>
      </c>
      <c r="AV2100" s="3" t="s">
        <v>320</v>
      </c>
      <c r="AW2100" s="3" t="s">
        <v>307</v>
      </c>
      <c r="AX2100" s="3">
        <v>11.2171</v>
      </c>
      <c r="AY2100" s="3">
        <v>-74.160899999999998</v>
      </c>
      <c r="AZ2100" s="8" t="str">
        <f>+CONCATENATE("Reportan apertura en el enlace ",Tabla4[[#This Row],[Enlace]]," en el ",Tabla4[[#This Row],[Distancia óptica]]," ocasionado por ",Tabla4[[#This Row],[Causa del daño]])</f>
        <v>Reportan apertura en el enlace Santa Marta - Guachaca en el Km 19 ,2 dede calle 13 ocasionado por Plagas</v>
      </c>
      <c r="BA2100" s="8" t="str">
        <f>+CONCATENATE("Para dar solución al incidente ",Tabla4[[#This Row],[Solución]])</f>
        <v>Para dar solución al incidente se recuperan 100 metros de reserva y se hace un empalme de 24 hilos,</v>
      </c>
      <c r="BB2100" s="3" t="str">
        <f>+_xlfn.CONCAT(Tabla4[[#This Row],[Causa Raiz]]," ",Tabla4[[#This Row],[Solución2]]," (",Tabla4[[#This Row],[Anillo]],"- Cabecera: ",Tabla4[[#This Row],[Cabecera]],"- Operador: ",Tabla4[[#This Row],[Operador]],")")</f>
        <v>Reportan apertura en el enlace Santa Marta - Guachaca en el Km 19 ,2 dede calle 13 ocasionado por Plagas Para dar solución al incidente se recuperan 100 metros de reserva y se hace un empalme de 24 hilos, (LINEAL- Cabecera: Calle 13- Operador: Colombia Telecomunicaciones)</v>
      </c>
    </row>
    <row r="2101" spans="1:54" ht="228">
      <c r="A2101" s="38">
        <f t="shared" si="224"/>
        <v>2100</v>
      </c>
      <c r="B2101" s="3">
        <v>8609179</v>
      </c>
      <c r="C2101" s="3" t="s">
        <v>54</v>
      </c>
      <c r="D2101" s="23">
        <v>45430.385416666664</v>
      </c>
      <c r="E2101" s="23">
        <v>45431.034722222219</v>
      </c>
      <c r="F2101" s="1">
        <f t="shared" ca="1" si="234"/>
        <v>0.64930555555474712</v>
      </c>
      <c r="G2101" s="3" t="s">
        <v>55</v>
      </c>
      <c r="H2101" s="41"/>
      <c r="I2101" s="40"/>
      <c r="J2101" s="5" t="s">
        <v>56</v>
      </c>
      <c r="K2101" s="3" t="s">
        <v>77</v>
      </c>
      <c r="L2101" s="9" t="s">
        <v>78</v>
      </c>
      <c r="M2101" s="3" t="s">
        <v>79</v>
      </c>
      <c r="N2101" s="3" t="s">
        <v>1286</v>
      </c>
      <c r="O2101" s="3" t="s">
        <v>9678</v>
      </c>
      <c r="P2101" s="3" t="s">
        <v>9679</v>
      </c>
      <c r="Q2101" s="4" t="s">
        <v>9680</v>
      </c>
      <c r="R2101" s="3" t="s">
        <v>947</v>
      </c>
      <c r="S2101" s="3" t="s">
        <v>289</v>
      </c>
      <c r="T2101" s="9" t="s">
        <v>176</v>
      </c>
      <c r="U2101" s="3" t="s">
        <v>9681</v>
      </c>
      <c r="V2101" s="22" t="str">
        <f t="shared" si="228"/>
        <v>RLFO; Hora de aviso: 9:15 18/05/2024; Solución: se realiza tendido de 250 mts de 36 y dos empalmes de 36 hilos; Hora de solución: 0:50 19/05/2024; Causa: Intervención de Terceros. No Identificados</v>
      </c>
      <c r="W2101" s="4" t="s">
        <v>160</v>
      </c>
      <c r="X2101" s="3"/>
      <c r="Y2101" s="3"/>
      <c r="Z2101" s="3" t="s">
        <v>69</v>
      </c>
      <c r="AA2101" s="3" t="s">
        <v>71</v>
      </c>
      <c r="AB2101" s="3">
        <v>0</v>
      </c>
      <c r="AC2101" s="3" t="s">
        <v>71</v>
      </c>
      <c r="AD2101" s="6">
        <v>0</v>
      </c>
      <c r="AE2101" s="7"/>
      <c r="AF2101" s="7"/>
      <c r="AG2101" s="6">
        <f>Tabla4[[#This Row],[Tiempo Parada de Reloj]]+Tabla4[[#This Row],[Tiempo Autorizado por Telefonica (no Máximo)]]</f>
        <v>0</v>
      </c>
      <c r="AH2101" s="7">
        <f t="shared" ca="1" si="225"/>
        <v>0.64930555555474712</v>
      </c>
      <c r="AI2101" s="8">
        <f t="shared" si="226"/>
        <v>0</v>
      </c>
      <c r="AJ2101" s="8">
        <f t="shared" ca="1" si="227"/>
        <v>15.583333333313931</v>
      </c>
      <c r="AK2101" s="23" t="s">
        <v>8652</v>
      </c>
      <c r="AL2101" s="3" t="s">
        <v>70</v>
      </c>
      <c r="AM2101" s="3" t="s">
        <v>119</v>
      </c>
      <c r="AN2101" s="23" t="s">
        <v>98</v>
      </c>
      <c r="AO2101" s="3" t="s">
        <v>98</v>
      </c>
      <c r="AP2101" s="3" t="s">
        <v>72</v>
      </c>
      <c r="AQ2101" s="23">
        <v>45434.722916666666</v>
      </c>
      <c r="AR2101" s="3"/>
      <c r="AS2101" s="23"/>
      <c r="AT2101" s="23"/>
      <c r="AU2101" s="3" t="s">
        <v>313</v>
      </c>
      <c r="AV2101" s="3" t="s">
        <v>9682</v>
      </c>
      <c r="AW2101" s="3" t="s">
        <v>135</v>
      </c>
      <c r="AX2101" s="3">
        <v>4.8007099999999996</v>
      </c>
      <c r="AY2101" s="3">
        <v>-74.096069999999997</v>
      </c>
      <c r="AZ2101" s="8" t="str">
        <f>+CONCATENATE("Reportan apertura en el enlace ",Tabla4[[#This Row],[Enlace]]," en el ",Tabla4[[#This Row],[Distancia óptica]]," ocasionado por ",Tabla4[[#This Row],[Causa del daño]])</f>
        <v>Reportan apertura en el enlace Mov. Cota Norte - Mov. La Conejera II en el km 2,73 desde Mov. La Conejera II ocasionado por Intervención de Terceros. No Identificados</v>
      </c>
      <c r="BA2101" s="8" t="str">
        <f>+CONCATENATE("Para dar solución al incidente ",Tabla4[[#This Row],[Solución]])</f>
        <v>Para dar solución al incidente se realiza tendido de 250 mts de 36 y dos empalmes de 36 hilos</v>
      </c>
      <c r="BB2101" s="3" t="str">
        <f>+_xlfn.CONCAT(Tabla4[[#This Row],[Causa Raiz]]," ",Tabla4[[#This Row],[Solución2]]," (",Tabla4[[#This Row],[Anillo]],"- Cabecera: ",Tabla4[[#This Row],[Cabecera]],"- Operador: ",Tabla4[[#This Row],[Operador]],")")</f>
        <v>Reportan apertura en el enlace Mov. Cota Norte - Mov. La Conejera II en el km 2,73 desde Mov. La Conejera II ocasionado por Intervención de Terceros. No Identificados Para dar solución al incidente se realiza tendido de 250 mts de 36 y dos empalmes de 36 hilos (Lineal- Cabecera: Conejera II- Operador: Colombia Telecomunicaciones)</v>
      </c>
    </row>
    <row r="2102" spans="1:54" ht="171">
      <c r="A2102" s="38">
        <f t="shared" si="224"/>
        <v>2101</v>
      </c>
      <c r="B2102" s="3">
        <v>8609306</v>
      </c>
      <c r="C2102" s="3" t="s">
        <v>54</v>
      </c>
      <c r="D2102" s="23">
        <v>45430.4375</v>
      </c>
      <c r="E2102" s="23">
        <v>45430.438888888886</v>
      </c>
      <c r="F2102" s="1">
        <f t="shared" ca="1" si="234"/>
        <v>1.3888888861401938E-3</v>
      </c>
      <c r="G2102" s="3" t="s">
        <v>55</v>
      </c>
      <c r="H2102" s="41"/>
      <c r="I2102" s="40"/>
      <c r="J2102" s="5" t="s">
        <v>56</v>
      </c>
      <c r="K2102" s="3" t="s">
        <v>57</v>
      </c>
      <c r="L2102" s="9" t="s">
        <v>58</v>
      </c>
      <c r="M2102" s="3" t="s">
        <v>59</v>
      </c>
      <c r="N2102" s="3" t="s">
        <v>60</v>
      </c>
      <c r="O2102" s="3" t="s">
        <v>9683</v>
      </c>
      <c r="P2102" s="3" t="s">
        <v>9684</v>
      </c>
      <c r="Q2102" s="4" t="s">
        <v>9685</v>
      </c>
      <c r="R2102" s="3" t="s">
        <v>1476</v>
      </c>
      <c r="S2102" s="3" t="s">
        <v>65</v>
      </c>
      <c r="T2102" s="9" t="s">
        <v>104</v>
      </c>
      <c r="U2102" s="3" t="s">
        <v>9686</v>
      </c>
      <c r="V2102" s="22" t="str">
        <f t="shared" si="228"/>
        <v>RLFO; Hora de aviso: 10:30 18/05/2024; Solución: Patchcord se encuentra afectado por lo cual procedemos a cambiarlo. ; Hora de solución: 10:32 18/05/2024; Causa: Visita Fallida</v>
      </c>
      <c r="W2102" s="4" t="s">
        <v>160</v>
      </c>
      <c r="X2102" s="3"/>
      <c r="Y2102" s="3"/>
      <c r="Z2102" s="3" t="s">
        <v>69</v>
      </c>
      <c r="AA2102" s="3" t="s">
        <v>71</v>
      </c>
      <c r="AB2102" s="3">
        <v>0</v>
      </c>
      <c r="AC2102" s="3" t="s">
        <v>71</v>
      </c>
      <c r="AD2102" s="6">
        <v>0</v>
      </c>
      <c r="AE2102" s="7"/>
      <c r="AF2102" s="7"/>
      <c r="AG2102" s="6">
        <f>Tabla4[[#This Row],[Tiempo Parada de Reloj]]+Tabla4[[#This Row],[Tiempo Autorizado por Telefonica (no Máximo)]]</f>
        <v>0</v>
      </c>
      <c r="AH2102" s="7">
        <f t="shared" ca="1" si="225"/>
        <v>1.3888888861401938E-3</v>
      </c>
      <c r="AI2102" s="8">
        <f t="shared" si="226"/>
        <v>0</v>
      </c>
      <c r="AJ2102" s="8">
        <f t="shared" ca="1" si="227"/>
        <v>3.3333333267364651E-2</v>
      </c>
      <c r="AK2102" s="23" t="s">
        <v>8652</v>
      </c>
      <c r="AL2102" s="3" t="s">
        <v>70</v>
      </c>
      <c r="AM2102" s="3" t="s">
        <v>119</v>
      </c>
      <c r="AN2102" s="23" t="s">
        <v>87</v>
      </c>
      <c r="AO2102" s="3" t="s">
        <v>73</v>
      </c>
      <c r="AP2102" s="3" t="s">
        <v>72</v>
      </c>
      <c r="AQ2102" s="23">
        <v>45430.438888888886</v>
      </c>
      <c r="AR2102" s="3"/>
      <c r="AS2102" s="23"/>
      <c r="AT2102" s="23"/>
      <c r="AU2102" s="3" t="s">
        <v>313</v>
      </c>
      <c r="AV2102" s="3" t="s">
        <v>69</v>
      </c>
      <c r="AW2102" s="3" t="s">
        <v>69</v>
      </c>
      <c r="AX2102" s="3">
        <v>4.67028</v>
      </c>
      <c r="AY2102" s="3">
        <v>-74.053399999999996</v>
      </c>
      <c r="AZ2102" s="8" t="str">
        <f>+CONCATENATE("Reportan apertura en el enlace ",Tabla4[[#This Row],[Enlace]]," en el ",Tabla4[[#This Row],[Distancia óptica]]," ocasionado por ",Tabla4[[#This Row],[Causa del daño]])</f>
        <v>Reportan apertura en el enlace Bogota centro - Entre rios en el km 13,7 desde centro ocasionado por Visita Fallida</v>
      </c>
      <c r="BA2102" s="8" t="str">
        <f>+CONCATENATE("Para dar solución al incidente ",Tabla4[[#This Row],[Solución]])</f>
        <v xml:space="preserve">Para dar solución al incidente Patchcord se encuentra afectado por lo cual procedemos a cambiarlo. </v>
      </c>
      <c r="BB2102" s="3" t="str">
        <f>+_xlfn.CONCAT(Tabla4[[#This Row],[Causa Raiz]]," ",Tabla4[[#This Row],[Solución2]]," (",Tabla4[[#This Row],[Anillo]],"- Cabecera: ",Tabla4[[#This Row],[Cabecera]],"- Operador: ",Tabla4[[#This Row],[Operador]],")")</f>
        <v>Reportan apertura en el enlace Bogota centro - Entre rios en el km 13,7 desde centro ocasionado por Visita Fallida Para dar solución al incidente Patchcord se encuentra afectado por lo cual procedemos a cambiarlo.  (NA- Cabecera: NA- Operador: Colombia Telecomunicaciones)</v>
      </c>
    </row>
    <row r="2103" spans="1:54" ht="199.5">
      <c r="A2103" s="38">
        <f t="shared" si="224"/>
        <v>2102</v>
      </c>
      <c r="B2103" s="3">
        <v>8609450</v>
      </c>
      <c r="C2103" s="3" t="s">
        <v>163</v>
      </c>
      <c r="D2103" s="23">
        <v>45430.375</v>
      </c>
      <c r="E2103" s="23">
        <v>45430.625</v>
      </c>
      <c r="F2103" s="1">
        <f t="shared" ca="1" si="234"/>
        <v>0.25</v>
      </c>
      <c r="G2103" s="3" t="s">
        <v>55</v>
      </c>
      <c r="H2103" s="41"/>
      <c r="I2103" s="40"/>
      <c r="J2103" s="5" t="s">
        <v>56</v>
      </c>
      <c r="K2103" s="3" t="s">
        <v>77</v>
      </c>
      <c r="L2103" s="9" t="s">
        <v>78</v>
      </c>
      <c r="M2103" s="3" t="s">
        <v>283</v>
      </c>
      <c r="N2103" s="3" t="s">
        <v>284</v>
      </c>
      <c r="O2103" s="3" t="s">
        <v>2002</v>
      </c>
      <c r="P2103" s="3" t="s">
        <v>9687</v>
      </c>
      <c r="Q2103" s="4" t="s">
        <v>9688</v>
      </c>
      <c r="R2103" s="3" t="s">
        <v>400</v>
      </c>
      <c r="S2103" s="3" t="s">
        <v>289</v>
      </c>
      <c r="T2103" s="9" t="s">
        <v>66</v>
      </c>
      <c r="U2103" s="3" t="s">
        <v>9689</v>
      </c>
      <c r="V2103" s="22" t="str">
        <f t="shared" si="228"/>
        <v>RDFO; Hora de aviso: 9:00 18/05/2024; Solución: Se realiza tendido de 150 m de fo y se instala dos cajas de empalmes de 48 hilos; Hora de solución: 15:00 18/05/2024; Causa: Vandalismo</v>
      </c>
      <c r="W2103" s="4" t="s">
        <v>160</v>
      </c>
      <c r="X2103" s="3"/>
      <c r="Y2103" s="3"/>
      <c r="Z2103" s="3" t="s">
        <v>69</v>
      </c>
      <c r="AA2103" s="3" t="s">
        <v>71</v>
      </c>
      <c r="AB2103" s="3">
        <v>0</v>
      </c>
      <c r="AC2103" s="3" t="s">
        <v>71</v>
      </c>
      <c r="AD2103" s="6">
        <v>4.1666666666666664E-2</v>
      </c>
      <c r="AE2103" s="7"/>
      <c r="AF2103" s="7"/>
      <c r="AG2103" s="6">
        <f>Tabla4[[#This Row],[Tiempo Parada de Reloj]]+Tabla4[[#This Row],[Tiempo Autorizado por Telefonica (no Máximo)]]</f>
        <v>4.1666666666666664E-2</v>
      </c>
      <c r="AH2103" s="7">
        <f t="shared" ca="1" si="225"/>
        <v>0.20833333333333334</v>
      </c>
      <c r="AI2103" s="8">
        <f t="shared" si="226"/>
        <v>1</v>
      </c>
      <c r="AJ2103" s="8">
        <f t="shared" ca="1" si="227"/>
        <v>5</v>
      </c>
      <c r="AK2103" s="3" t="s">
        <v>8652</v>
      </c>
      <c r="AL2103" s="3" t="s">
        <v>70</v>
      </c>
      <c r="AM2103" s="3" t="s">
        <v>119</v>
      </c>
      <c r="AN2103" s="23" t="s">
        <v>87</v>
      </c>
      <c r="AO2103" s="3" t="s">
        <v>98</v>
      </c>
      <c r="AP2103" s="3" t="s">
        <v>106</v>
      </c>
      <c r="AQ2103" s="23">
        <v>45433.347916666666</v>
      </c>
      <c r="AR2103" s="3"/>
      <c r="AS2103" s="23"/>
      <c r="AT2103" s="23"/>
      <c r="AU2103" s="3" t="s">
        <v>404</v>
      </c>
      <c r="AV2103" s="3" t="s">
        <v>2007</v>
      </c>
      <c r="AW2103" s="3" t="s">
        <v>135</v>
      </c>
      <c r="AX2103" s="3">
        <v>4.5389099999999996</v>
      </c>
      <c r="AY2103" s="3">
        <v>-75.667867999999999</v>
      </c>
      <c r="AZ2103" s="8" t="str">
        <f>+CONCATENATE("Reportan apertura en el enlace ",Tabla4[[#This Row],[Enlace]]," en el ",Tabla4[[#This Row],[Distancia óptica]]," ocasionado por ",Tabla4[[#This Row],[Causa del daño]])</f>
        <v>Reportan apertura en el enlace Mov.Galan - Mov.Montenegro en el Km 0.33 desde galan  ocasionado por Vandalismo</v>
      </c>
      <c r="BA2103" s="8" t="str">
        <f>+CONCATENATE("Para dar solución al incidente ",Tabla4[[#This Row],[Solución]])</f>
        <v>Para dar solución al incidente Se realiza tendido de 150 m de fo y se instala dos cajas de empalmes de 48 hilos</v>
      </c>
      <c r="BB2103" s="3" t="str">
        <f>+_xlfn.CONCAT(Tabla4[[#This Row],[Causa Raiz]]," ",Tabla4[[#This Row],[Solución2]]," (",Tabla4[[#This Row],[Anillo]],"- Cabecera: ",Tabla4[[#This Row],[Cabecera]],"- Operador: ",Tabla4[[#This Row],[Operador]],")")</f>
        <v>Reportan apertura en el enlace Mov.Galan - Mov.Montenegro en el Km 0.33 desde galan  ocasionado por Vandalismo Para dar solución al incidente Se realiza tendido de 150 m de fo y se instala dos cajas de empalmes de 48 hilos (Lineal- Cabecera: Galan- Operador: Colombia Telecomunicaciones)</v>
      </c>
    </row>
    <row r="2104" spans="1:54" ht="199.5">
      <c r="A2104" s="38">
        <f t="shared" si="224"/>
        <v>2103</v>
      </c>
      <c r="B2104" s="3">
        <v>8609618</v>
      </c>
      <c r="C2104" s="3" t="s">
        <v>136</v>
      </c>
      <c r="D2104" s="23">
        <v>45430.552083333336</v>
      </c>
      <c r="E2104" s="23">
        <v>45430.791666666664</v>
      </c>
      <c r="F2104" s="1">
        <f t="shared" ca="1" si="234"/>
        <v>0.23958333332848269</v>
      </c>
      <c r="G2104" s="3" t="s">
        <v>55</v>
      </c>
      <c r="H2104" s="41"/>
      <c r="I2104" s="40"/>
      <c r="J2104" s="5" t="s">
        <v>137</v>
      </c>
      <c r="K2104" s="3" t="s">
        <v>77</v>
      </c>
      <c r="L2104" s="9" t="s">
        <v>78</v>
      </c>
      <c r="M2104" s="3" t="s">
        <v>838</v>
      </c>
      <c r="N2104" s="3" t="s">
        <v>839</v>
      </c>
      <c r="O2104" s="3" t="s">
        <v>9649</v>
      </c>
      <c r="P2104" s="3" t="s">
        <v>9690</v>
      </c>
      <c r="Q2104" s="4" t="s">
        <v>9691</v>
      </c>
      <c r="R2104" s="3" t="s">
        <v>288</v>
      </c>
      <c r="S2104" s="3" t="s">
        <v>289</v>
      </c>
      <c r="T2104" s="9" t="s">
        <v>66</v>
      </c>
      <c r="U2104" s="3" t="s">
        <v>9692</v>
      </c>
      <c r="V2104" s="22" t="str">
        <f t="shared" si="228"/>
        <v>RBHFO; Hora de aviso: 13:15 18/05/2024; Solución: Se realiza recuperacion de 70 m de reserva y se instala una caja de empalmes de 48 hilos; Hora de solución: 19:00 18/05/2024; Causa: Vandalismo</v>
      </c>
      <c r="W2104" s="4" t="s">
        <v>160</v>
      </c>
      <c r="X2104" s="3"/>
      <c r="Y2104" s="3"/>
      <c r="Z2104" s="3" t="s">
        <v>69</v>
      </c>
      <c r="AA2104" s="3" t="s">
        <v>71</v>
      </c>
      <c r="AB2104" s="3">
        <v>0</v>
      </c>
      <c r="AC2104" s="3" t="s">
        <v>71</v>
      </c>
      <c r="AD2104" s="6">
        <v>3.4722222222222224E-2</v>
      </c>
      <c r="AE2104" s="7"/>
      <c r="AF2104" s="7"/>
      <c r="AG2104" s="6">
        <f>Tabla4[[#This Row],[Tiempo Parada de Reloj]]+Tabla4[[#This Row],[Tiempo Autorizado por Telefonica (no Máximo)]]</f>
        <v>3.4722222222222224E-2</v>
      </c>
      <c r="AH2104" s="7">
        <f t="shared" ca="1" si="225"/>
        <v>0.20486111110626049</v>
      </c>
      <c r="AI2104" s="8">
        <f t="shared" si="226"/>
        <v>0.83333333333333337</v>
      </c>
      <c r="AJ2104" s="8">
        <f t="shared" ca="1" si="227"/>
        <v>4.9166666665502516</v>
      </c>
      <c r="AK2104" s="23" t="s">
        <v>8652</v>
      </c>
      <c r="AL2104" s="3" t="s">
        <v>70</v>
      </c>
      <c r="AM2104" s="3" t="s">
        <v>119</v>
      </c>
      <c r="AN2104" s="23" t="s">
        <v>87</v>
      </c>
      <c r="AO2104" s="3" t="s">
        <v>73</v>
      </c>
      <c r="AP2104" s="3" t="s">
        <v>73</v>
      </c>
      <c r="AQ2104" s="23">
        <v>45432.700694444444</v>
      </c>
      <c r="AR2104" s="3"/>
      <c r="AS2104" s="23"/>
      <c r="AT2104" s="23"/>
      <c r="AU2104" s="23" t="s">
        <v>404</v>
      </c>
      <c r="AV2104" s="3" t="s">
        <v>2502</v>
      </c>
      <c r="AW2104" s="3" t="s">
        <v>7419</v>
      </c>
      <c r="AX2104" s="3">
        <v>4.8483000000000001</v>
      </c>
      <c r="AY2104" s="3">
        <v>-75.668300000000002</v>
      </c>
      <c r="AZ2104" s="8" t="str">
        <f>+CONCATENATE("Reportan apertura en el enlace ",Tabla4[[#This Row],[Enlace]]," en el ",Tabla4[[#This Row],[Distancia óptica]]," ocasionado por ",Tabla4[[#This Row],[Causa del daño]])</f>
        <v>Reportan apertura en el enlace Mov. Molivento - Mov. Santa Isabel en el km 2,1 desde Mov. Santa Isabel ocasionado por Vandalismo</v>
      </c>
      <c r="BA2104" s="8" t="str">
        <f>+CONCATENATE("Para dar solución al incidente ",Tabla4[[#This Row],[Solución]])</f>
        <v>Para dar solución al incidente Se realiza recuperacion de 70 m de reserva y se instala una caja de empalmes de 48 hilos</v>
      </c>
      <c r="BB2104" s="3" t="str">
        <f>+_xlfn.CONCAT(Tabla4[[#This Row],[Causa Raiz]]," ",Tabla4[[#This Row],[Solución2]]," (",Tabla4[[#This Row],[Anillo]],"- Cabecera: ",Tabla4[[#This Row],[Cabecera]],"- Operador: ",Tabla4[[#This Row],[Operador]],")")</f>
        <v>Reportan apertura en el enlace Mov. Molivento - Mov. Santa Isabel en el km 2,1 desde Mov. Santa Isabel ocasionado por Vandalismo Para dar solución al incidente Se realiza recuperacion de 70 m de reserva y se instala una caja de empalmes de 48 hilos (Anillo 2 Backhaul- Cabecera: Santa Isabel - Operador: Infraco)</v>
      </c>
    </row>
    <row r="2105" spans="1:54" ht="185.25">
      <c r="A2105" s="38">
        <f t="shared" si="224"/>
        <v>2104</v>
      </c>
      <c r="B2105" s="3">
        <v>8609803</v>
      </c>
      <c r="C2105" s="3" t="s">
        <v>163</v>
      </c>
      <c r="D2105" s="23">
        <v>45430.604166666664</v>
      </c>
      <c r="E2105" s="23">
        <v>45431.694444444445</v>
      </c>
      <c r="F2105" s="1">
        <f t="shared" ref="F2105:F2110" ca="1" si="236">IF(ISBLANK(E2105),IF(ISBLANK(D2105),0,NOW()-D2105),E2105-D2105)</f>
        <v>1.0902777777810115</v>
      </c>
      <c r="G2105" s="3" t="s">
        <v>55</v>
      </c>
      <c r="H2105" s="41"/>
      <c r="I2105" s="40"/>
      <c r="J2105" s="5" t="s">
        <v>56</v>
      </c>
      <c r="K2105" s="3" t="s">
        <v>77</v>
      </c>
      <c r="L2105" s="9" t="s">
        <v>58</v>
      </c>
      <c r="M2105" s="3" t="s">
        <v>139</v>
      </c>
      <c r="N2105" s="3" t="s">
        <v>1395</v>
      </c>
      <c r="O2105" s="3" t="s">
        <v>9693</v>
      </c>
      <c r="P2105" s="3" t="s">
        <v>9694</v>
      </c>
      <c r="Q2105" s="4" t="s">
        <v>9695</v>
      </c>
      <c r="R2105" s="3" t="s">
        <v>2716</v>
      </c>
      <c r="S2105" s="3" t="s">
        <v>289</v>
      </c>
      <c r="T2105" s="3" t="s">
        <v>256</v>
      </c>
      <c r="U2105" s="3" t="s">
        <v>7524</v>
      </c>
      <c r="V2105" s="22" t="str">
        <f t="shared" si="228"/>
        <v>RDFO; Hora de aviso: 14:30 18/05/2024; Solución: Se Re hace empalme ubicado en el lugar de la medida ; Hora de solución: 16:40 19/05/2024; Causa: Falla de Empalme de FiOp</v>
      </c>
      <c r="W2105" s="4" t="s">
        <v>160</v>
      </c>
      <c r="X2105" s="3"/>
      <c r="Y2105" s="3"/>
      <c r="Z2105" s="3" t="s">
        <v>69</v>
      </c>
      <c r="AA2105" s="3" t="s">
        <v>71</v>
      </c>
      <c r="AB2105" s="3">
        <v>0</v>
      </c>
      <c r="AC2105" s="3" t="s">
        <v>71</v>
      </c>
      <c r="AD2105" s="6">
        <v>0.88194444444444442</v>
      </c>
      <c r="AE2105" s="7"/>
      <c r="AF2105" s="7"/>
      <c r="AG2105" s="6">
        <f>Tabla4[[#This Row],[Tiempo Parada de Reloj]]+Tabla4[[#This Row],[Tiempo Autorizado por Telefonica (no Máximo)]]</f>
        <v>0.88194444444444442</v>
      </c>
      <c r="AH2105" s="7">
        <f t="shared" ca="1" si="225"/>
        <v>0.20833333333656712</v>
      </c>
      <c r="AI2105" s="8">
        <f t="shared" si="226"/>
        <v>21.166666666666664</v>
      </c>
      <c r="AJ2105" s="8">
        <f t="shared" ca="1" si="227"/>
        <v>5.0000000000776108</v>
      </c>
      <c r="AK2105" s="23" t="s">
        <v>88</v>
      </c>
      <c r="AL2105" s="3" t="s">
        <v>70</v>
      </c>
      <c r="AM2105" s="23" t="s">
        <v>88</v>
      </c>
      <c r="AN2105" s="23" t="s">
        <v>88</v>
      </c>
      <c r="AO2105" s="3" t="s">
        <v>98</v>
      </c>
      <c r="AP2105" s="3" t="s">
        <v>98</v>
      </c>
      <c r="AQ2105" s="23">
        <v>45432.573611111111</v>
      </c>
      <c r="AR2105" s="3"/>
      <c r="AS2105" s="23"/>
      <c r="AT2105" s="23"/>
      <c r="AU2105" s="23" t="s">
        <v>662</v>
      </c>
      <c r="AV2105" s="3" t="s">
        <v>1395</v>
      </c>
      <c r="AW2105" s="3" t="s">
        <v>307</v>
      </c>
      <c r="AX2105" s="3">
        <v>4.7583330000000004</v>
      </c>
      <c r="AY2105" s="3">
        <v>-75.904167000000001</v>
      </c>
      <c r="AZ2105" s="8" t="str">
        <f>+CONCATENATE("Reportan apertura en el enlace ",Tabla4[[#This Row],[Enlace]]," en el ",Tabla4[[#This Row],[Distancia óptica]]," ocasionado por ",Tabla4[[#This Row],[Causa del daño]])</f>
        <v>Reportan apertura en el enlace Pereira - Cartago en el  Km 3.1 desde Cartago ocasionado por Falla de Empalme de FiOp</v>
      </c>
      <c r="BA2105" s="8" t="str">
        <f>+CONCATENATE("Para dar solución al incidente ",Tabla4[[#This Row],[Solución]])</f>
        <v xml:space="preserve">Para dar solución al incidente Se Re hace empalme ubicado en el lugar de la medida </v>
      </c>
      <c r="BB2105" s="3" t="str">
        <f>+_xlfn.CONCAT(Tabla4[[#This Row],[Causa Raiz]]," ",Tabla4[[#This Row],[Solución2]]," (",Tabla4[[#This Row],[Anillo]],"- Cabecera: ",Tabla4[[#This Row],[Cabecera]],"- Operador: ",Tabla4[[#This Row],[Operador]],")")</f>
        <v>Reportan apertura en el enlace Pereira - Cartago en el  Km 3.1 desde Cartago ocasionado por Falla de Empalme de FiOp Para dar solución al incidente Se Re hace empalme ubicado en el lugar de la medida  (LINEAL- Cabecera: CARTAGO- Operador: Colombia Telecomunicaciones)</v>
      </c>
    </row>
    <row r="2106" spans="1:54" ht="199.5">
      <c r="A2106" s="38">
        <f t="shared" si="224"/>
        <v>2105</v>
      </c>
      <c r="B2106" s="3">
        <v>8609393</v>
      </c>
      <c r="C2106" s="3" t="s">
        <v>54</v>
      </c>
      <c r="D2106" s="23">
        <v>45430.6875</v>
      </c>
      <c r="E2106" s="23">
        <v>45430.875</v>
      </c>
      <c r="F2106" s="1">
        <f t="shared" ca="1" si="236"/>
        <v>0.1875</v>
      </c>
      <c r="G2106" s="3" t="s">
        <v>55</v>
      </c>
      <c r="H2106" s="41"/>
      <c r="I2106" s="40"/>
      <c r="J2106" s="5" t="s">
        <v>56</v>
      </c>
      <c r="K2106" s="3" t="s">
        <v>122</v>
      </c>
      <c r="L2106" s="9" t="s">
        <v>58</v>
      </c>
      <c r="M2106" s="3" t="s">
        <v>123</v>
      </c>
      <c r="N2106" s="3" t="s">
        <v>124</v>
      </c>
      <c r="O2106" s="3" t="s">
        <v>9696</v>
      </c>
      <c r="P2106" s="3" t="s">
        <v>9697</v>
      </c>
      <c r="Q2106" s="4" t="s">
        <v>9698</v>
      </c>
      <c r="R2106" s="3" t="s">
        <v>505</v>
      </c>
      <c r="S2106" s="3" t="s">
        <v>129</v>
      </c>
      <c r="T2106" s="3" t="s">
        <v>256</v>
      </c>
      <c r="U2106" s="3" t="s">
        <v>9699</v>
      </c>
      <c r="V2106" s="22" t="str">
        <f t="shared" si="228"/>
        <v>RLFO; Hora de aviso: 16:30 18/05/2024; Solución: Para dar solucion se refusiona hilos ; Hora de solución: 21:00 18/05/2024; Causa: Falla de Empalme de FiOp</v>
      </c>
      <c r="W2106" s="4" t="s">
        <v>132</v>
      </c>
      <c r="X2106" s="3"/>
      <c r="Y2106" s="3"/>
      <c r="Z2106" s="3" t="s">
        <v>69</v>
      </c>
      <c r="AA2106" s="3" t="s">
        <v>70</v>
      </c>
      <c r="AB2106" s="3">
        <v>8609393</v>
      </c>
      <c r="AC2106" s="3" t="s">
        <v>71</v>
      </c>
      <c r="AD2106" s="6">
        <v>2.0833333333333332E-2</v>
      </c>
      <c r="AE2106" s="7"/>
      <c r="AF2106" s="7"/>
      <c r="AG2106" s="6">
        <f>Tabla4[[#This Row],[Tiempo Parada de Reloj]]+Tabla4[[#This Row],[Tiempo Autorizado por Telefonica (no Máximo)]]</f>
        <v>2.0833333333333332E-2</v>
      </c>
      <c r="AH2106" s="7">
        <f t="shared" ca="1" si="225"/>
        <v>0.16666666666666666</v>
      </c>
      <c r="AI2106" s="8">
        <f t="shared" si="226"/>
        <v>0.5</v>
      </c>
      <c r="AJ2106" s="8">
        <f t="shared" ca="1" si="227"/>
        <v>4</v>
      </c>
      <c r="AK2106" s="23" t="s">
        <v>87</v>
      </c>
      <c r="AL2106" s="3" t="s">
        <v>71</v>
      </c>
      <c r="AM2106" s="3" t="s">
        <v>87</v>
      </c>
      <c r="AN2106" s="23" t="s">
        <v>87</v>
      </c>
      <c r="AO2106" s="3" t="s">
        <v>98</v>
      </c>
      <c r="AP2106" s="3" t="s">
        <v>98</v>
      </c>
      <c r="AQ2106" s="23">
        <v>45431.462500000001</v>
      </c>
      <c r="AR2106" s="3"/>
      <c r="AS2106" s="23"/>
      <c r="AT2106" s="23"/>
      <c r="AU2106" s="23" t="s">
        <v>133</v>
      </c>
      <c r="AV2106" s="3" t="s">
        <v>9700</v>
      </c>
      <c r="AW2106" s="3" t="s">
        <v>307</v>
      </c>
      <c r="AX2106" s="3">
        <v>10.992055000000001</v>
      </c>
      <c r="AY2106" s="3">
        <v>-74.826201999999995</v>
      </c>
      <c r="AZ2106" s="8" t="str">
        <f>+CONCATENATE("Reportan apertura en el enlace ",Tabla4[[#This Row],[Enlace]]," en el ",Tabla4[[#This Row],[Distancia óptica]]," ocasionado por ",Tabla4[[#This Row],[Causa del daño]])</f>
        <v>Reportan apertura en el enlace San vicente - Trinidad Metrotel en el Km 2,7 desde san vicente  ocasionado por Falla de Empalme de FiOp</v>
      </c>
      <c r="BA2106" s="8" t="str">
        <f>+CONCATENATE("Para dar solución al incidente ",Tabla4[[#This Row],[Solución]])</f>
        <v xml:space="preserve">Para dar solución al incidente Para dar solucion se refusiona hilos </v>
      </c>
      <c r="BB2106" s="3" t="str">
        <f>+_xlfn.CONCAT(Tabla4[[#This Row],[Causa Raiz]]," ",Tabla4[[#This Row],[Solución2]]," (",Tabla4[[#This Row],[Anillo]],"- Cabecera: ",Tabla4[[#This Row],[Cabecera]],"- Operador: ",Tabla4[[#This Row],[Operador]],")")</f>
        <v>Reportan apertura en el enlace San vicente - Trinidad Metrotel en el Km 2,7 desde san vicente  ocasionado por Falla de Empalme de FiOp Para dar solución al incidente Para dar solucion se refusiona hilos  (LINEAL- Cabecera: SAN VICENTE- Operador: Colombia Telecomunicaciones)</v>
      </c>
    </row>
    <row r="2107" spans="1:54" ht="185.25">
      <c r="A2107" s="38">
        <f t="shared" si="224"/>
        <v>2106</v>
      </c>
      <c r="B2107" s="3">
        <v>8609945</v>
      </c>
      <c r="C2107" s="3" t="s">
        <v>92</v>
      </c>
      <c r="D2107" s="23">
        <v>45430.6875</v>
      </c>
      <c r="E2107" s="23">
        <v>45431.541666666664</v>
      </c>
      <c r="F2107" s="1">
        <f t="shared" ca="1" si="236"/>
        <v>0.85416666666424135</v>
      </c>
      <c r="G2107" s="3" t="s">
        <v>55</v>
      </c>
      <c r="H2107" s="41"/>
      <c r="I2107" s="40"/>
      <c r="J2107" s="5" t="s">
        <v>56</v>
      </c>
      <c r="K2107" s="3" t="s">
        <v>77</v>
      </c>
      <c r="L2107" s="9" t="s">
        <v>58</v>
      </c>
      <c r="M2107" s="3" t="s">
        <v>507</v>
      </c>
      <c r="N2107" s="3" t="s">
        <v>888</v>
      </c>
      <c r="O2107" s="3" t="s">
        <v>889</v>
      </c>
      <c r="P2107" s="3" t="s">
        <v>9701</v>
      </c>
      <c r="Q2107" s="4" t="s">
        <v>9702</v>
      </c>
      <c r="R2107" s="3" t="s">
        <v>1178</v>
      </c>
      <c r="S2107" s="3" t="s">
        <v>158</v>
      </c>
      <c r="T2107" s="3" t="s">
        <v>256</v>
      </c>
      <c r="U2107" s="3" t="s">
        <v>9703</v>
      </c>
      <c r="V2107" s="22" t="str">
        <f t="shared" si="228"/>
        <v>RTNFO; Hora de aviso: 16:30 18/05/2024; Solución: Se refusiona Hilo abierto en empalme y migración de hilo entre empalmes; Hora de solución: 13:00 19/05/2024; Causa: Falla de Empalme de FiOp</v>
      </c>
      <c r="W2107" s="4" t="s">
        <v>160</v>
      </c>
      <c r="X2107" s="3"/>
      <c r="Y2107" s="3"/>
      <c r="Z2107" s="3" t="s">
        <v>69</v>
      </c>
      <c r="AA2107" s="3" t="s">
        <v>71</v>
      </c>
      <c r="AB2107" s="3">
        <v>0</v>
      </c>
      <c r="AC2107" s="3" t="s">
        <v>71</v>
      </c>
      <c r="AD2107" s="6">
        <v>0.64652777777777781</v>
      </c>
      <c r="AE2107" s="7"/>
      <c r="AF2107" s="7"/>
      <c r="AG2107" s="6">
        <f>Tabla4[[#This Row],[Tiempo Parada de Reloj]]+Tabla4[[#This Row],[Tiempo Autorizado por Telefonica (no Máximo)]]</f>
        <v>0.64652777777777781</v>
      </c>
      <c r="AH2107" s="7">
        <f t="shared" ca="1" si="225"/>
        <v>0.20763888888646354</v>
      </c>
      <c r="AI2107" s="8">
        <f t="shared" si="226"/>
        <v>15.516666666666667</v>
      </c>
      <c r="AJ2107" s="8">
        <f t="shared" ca="1" si="227"/>
        <v>4.9833333332751248</v>
      </c>
      <c r="AK2107" s="23" t="s">
        <v>119</v>
      </c>
      <c r="AL2107" s="3" t="s">
        <v>70</v>
      </c>
      <c r="AM2107" s="3" t="s">
        <v>98</v>
      </c>
      <c r="AN2107" s="23" t="s">
        <v>119</v>
      </c>
      <c r="AO2107" s="3" t="s">
        <v>73</v>
      </c>
      <c r="AP2107" s="3" t="s">
        <v>73</v>
      </c>
      <c r="AQ2107" s="23">
        <v>45432.724999999999</v>
      </c>
      <c r="AR2107" s="3"/>
      <c r="AS2107" s="23"/>
      <c r="AT2107" s="23"/>
      <c r="AU2107" s="23" t="s">
        <v>515</v>
      </c>
      <c r="AV2107" s="3" t="s">
        <v>888</v>
      </c>
      <c r="AW2107" s="3" t="s">
        <v>1323</v>
      </c>
      <c r="AX2107" s="3">
        <v>2.9350000000000001</v>
      </c>
      <c r="AY2107" s="3">
        <v>-76.609700000000004</v>
      </c>
      <c r="AZ2107" s="8" t="str">
        <f>+CONCATENATE("Reportan apertura en el enlace ",Tabla4[[#This Row],[Enlace]]," en el ",Tabla4[[#This Row],[Distancia óptica]]," ocasionado por ",Tabla4[[#This Row],[Causa del daño]])</f>
        <v>Reportan apertura en el enlace Cali - Popayán en el Km 79,5 desde Popayan ocasionado por Falla de Empalme de FiOp</v>
      </c>
      <c r="BA2107" s="8" t="str">
        <f>+CONCATENATE("Para dar solución al incidente ",Tabla4[[#This Row],[Solución]])</f>
        <v>Para dar solución al incidente Se refusiona Hilo abierto en empalme y migración de hilo entre empalmes</v>
      </c>
      <c r="BB2107" s="3" t="str">
        <f>+_xlfn.CONCAT(Tabla4[[#This Row],[Causa Raiz]]," ",Tabla4[[#This Row],[Solución2]]," (",Tabla4[[#This Row],[Anillo]],"- Cabecera: ",Tabla4[[#This Row],[Cabecera]],"- Operador: ",Tabla4[[#This Row],[Operador]],")")</f>
        <v>Reportan apertura en el enlace Cali - Popayán en el Km 79,5 desde Popayan ocasionado por Falla de Empalme de FiOp Para dar solución al incidente Se refusiona Hilo abierto en empalme y migración de hilo entre empalmes (TRONCAL- Cabecera: POPAYAN- Operador: Colombia Telecomunicaciones)</v>
      </c>
    </row>
    <row r="2108" spans="1:54" ht="185.25">
      <c r="A2108" s="38">
        <f t="shared" si="224"/>
        <v>2107</v>
      </c>
      <c r="B2108" s="3">
        <v>8610056</v>
      </c>
      <c r="C2108" s="3" t="s">
        <v>92</v>
      </c>
      <c r="D2108" s="23">
        <v>45430.743055555555</v>
      </c>
      <c r="E2108" s="23">
        <v>45431.340277777781</v>
      </c>
      <c r="F2108" s="1">
        <f t="shared" ca="1" si="236"/>
        <v>0.59722222222626442</v>
      </c>
      <c r="G2108" s="3" t="s">
        <v>55</v>
      </c>
      <c r="H2108" s="41"/>
      <c r="I2108" s="40"/>
      <c r="J2108" s="5" t="s">
        <v>56</v>
      </c>
      <c r="K2108" s="3" t="s">
        <v>359</v>
      </c>
      <c r="L2108" s="9" t="s">
        <v>58</v>
      </c>
      <c r="M2108" s="3" t="s">
        <v>360</v>
      </c>
      <c r="N2108" s="3" t="s">
        <v>3746</v>
      </c>
      <c r="O2108" s="3" t="s">
        <v>939</v>
      </c>
      <c r="P2108" s="3" t="s">
        <v>9255</v>
      </c>
      <c r="Q2108" s="4" t="s">
        <v>9704</v>
      </c>
      <c r="R2108" s="3" t="s">
        <v>1420</v>
      </c>
      <c r="S2108" s="3" t="s">
        <v>366</v>
      </c>
      <c r="T2108" s="9" t="s">
        <v>66</v>
      </c>
      <c r="U2108" s="3" t="s">
        <v>9705</v>
      </c>
      <c r="V2108" s="22" t="str">
        <f t="shared" si="228"/>
        <v>RTNFO; Hora de aviso: 17:50 18/05/2024; Solución: Se recupera 10 Mts de Reserva y se hace empalme de 36 hilos; Hora de solución: 8:10 19/05/2024; Causa: Vandalismo</v>
      </c>
      <c r="W2108" s="4" t="s">
        <v>160</v>
      </c>
      <c r="X2108" s="3"/>
      <c r="Y2108" s="3"/>
      <c r="Z2108" s="3" t="s">
        <v>69</v>
      </c>
      <c r="AA2108" s="3" t="s">
        <v>71</v>
      </c>
      <c r="AB2108" s="3">
        <v>0</v>
      </c>
      <c r="AC2108" s="3" t="s">
        <v>71</v>
      </c>
      <c r="AD2108" s="6">
        <v>0.52777777777777779</v>
      </c>
      <c r="AE2108" s="7"/>
      <c r="AF2108" s="7"/>
      <c r="AG2108" s="6">
        <f>Tabla4[[#This Row],[Tiempo Parada de Reloj]]+Tabla4[[#This Row],[Tiempo Autorizado por Telefonica (no Máximo)]]</f>
        <v>0.52777777777777779</v>
      </c>
      <c r="AH2108" s="7">
        <f t="shared" ca="1" si="225"/>
        <v>6.9444444448486631E-2</v>
      </c>
      <c r="AI2108" s="8">
        <f t="shared" si="226"/>
        <v>12.666666666666668</v>
      </c>
      <c r="AJ2108" s="8">
        <f t="shared" ca="1" si="227"/>
        <v>1.6666666667636791</v>
      </c>
      <c r="AK2108" s="23" t="s">
        <v>119</v>
      </c>
      <c r="AL2108" s="3" t="s">
        <v>70</v>
      </c>
      <c r="AM2108" s="3" t="s">
        <v>98</v>
      </c>
      <c r="AN2108" s="23" t="s">
        <v>460</v>
      </c>
      <c r="AO2108" s="3" t="s">
        <v>98</v>
      </c>
      <c r="AP2108" s="3" t="s">
        <v>98</v>
      </c>
      <c r="AQ2108" s="23">
        <v>45432.313888888886</v>
      </c>
      <c r="AR2108" s="3"/>
      <c r="AS2108" s="23"/>
      <c r="AT2108" s="23"/>
      <c r="AU2108" s="23" t="s">
        <v>622</v>
      </c>
      <c r="AV2108" s="3" t="s">
        <v>3746</v>
      </c>
      <c r="AW2108" s="3" t="s">
        <v>1323</v>
      </c>
      <c r="AX2108" s="3">
        <v>7.2478999999999996</v>
      </c>
      <c r="AY2108" s="3">
        <v>-75.394599999999997</v>
      </c>
      <c r="AZ2108" s="8" t="str">
        <f>+CONCATENATE("Reportan apertura en el enlace ",Tabla4[[#This Row],[Enlace]]," en el ",Tabla4[[#This Row],[Distancia óptica]]," ocasionado por ",Tabla4[[#This Row],[Causa del daño]])</f>
        <v>Reportan apertura en el enlace Tarazá - Yarumal en el Km 50,7 desde Yarumal ocasionado por Vandalismo</v>
      </c>
      <c r="BA2108" s="8" t="str">
        <f>+CONCATENATE("Para dar solución al incidente ",Tabla4[[#This Row],[Solución]])</f>
        <v>Para dar solución al incidente Se recupera 10 Mts de Reserva y se hace empalme de 36 hilos</v>
      </c>
      <c r="BB2108" s="3" t="str">
        <f>+_xlfn.CONCAT(Tabla4[[#This Row],[Causa Raiz]]," ",Tabla4[[#This Row],[Solución2]]," (",Tabla4[[#This Row],[Anillo]],"- Cabecera: ",Tabla4[[#This Row],[Cabecera]],"- Operador: ",Tabla4[[#This Row],[Operador]],")")</f>
        <v>Reportan apertura en el enlace Tarazá - Yarumal en el Km 50,7 desde Yarumal ocasionado por Vandalismo Para dar solución al incidente Se recupera 10 Mts de Reserva y se hace empalme de 36 hilos (TRONCAL- Cabecera: YARUMAL- Operador: Colombia Telecomunicaciones)</v>
      </c>
    </row>
    <row r="2109" spans="1:54" ht="199.5">
      <c r="A2109" s="38">
        <f t="shared" si="224"/>
        <v>2108</v>
      </c>
      <c r="B2109" s="3">
        <v>8607708</v>
      </c>
      <c r="C2109" s="3" t="s">
        <v>163</v>
      </c>
      <c r="D2109" s="23">
        <v>45430.798611111109</v>
      </c>
      <c r="E2109" s="23">
        <v>45431.902777777781</v>
      </c>
      <c r="F2109" s="1">
        <f t="shared" ca="1" si="236"/>
        <v>1.1041666666715173</v>
      </c>
      <c r="G2109" s="3" t="s">
        <v>55</v>
      </c>
      <c r="H2109" s="41"/>
      <c r="I2109" s="40"/>
      <c r="J2109" s="5" t="s">
        <v>56</v>
      </c>
      <c r="K2109" s="3" t="s">
        <v>77</v>
      </c>
      <c r="L2109" s="9" t="s">
        <v>78</v>
      </c>
      <c r="M2109" s="3" t="s">
        <v>79</v>
      </c>
      <c r="N2109" s="3" t="s">
        <v>1286</v>
      </c>
      <c r="O2109" s="3" t="s">
        <v>9706</v>
      </c>
      <c r="P2109" s="3" t="s">
        <v>9707</v>
      </c>
      <c r="Q2109" s="4" t="s">
        <v>9708</v>
      </c>
      <c r="R2109" s="3" t="s">
        <v>248</v>
      </c>
      <c r="S2109" s="3" t="s">
        <v>85</v>
      </c>
      <c r="T2109" s="9" t="s">
        <v>66</v>
      </c>
      <c r="U2109" s="3" t="s">
        <v>9709</v>
      </c>
      <c r="V2109" s="22" t="str">
        <f t="shared" si="228"/>
        <v>RDFO; Hora de aviso: 19:10 18/05/2024; Solución: Se rehace empalme de 48 Hilos con reserva existente; Hora de solución: 21:40 19/05/2024; Causa: Vandalismo</v>
      </c>
      <c r="W2109" s="4" t="s">
        <v>160</v>
      </c>
      <c r="X2109" s="3"/>
      <c r="Y2109" s="3"/>
      <c r="Z2109" s="3" t="s">
        <v>69</v>
      </c>
      <c r="AA2109" s="3" t="s">
        <v>70</v>
      </c>
      <c r="AB2109" s="3">
        <v>8607708</v>
      </c>
      <c r="AC2109" s="3" t="s">
        <v>71</v>
      </c>
      <c r="AD2109" s="6">
        <v>0.89583333333333337</v>
      </c>
      <c r="AE2109" s="7"/>
      <c r="AF2109" s="7"/>
      <c r="AG2109" s="6">
        <f>Tabla4[[#This Row],[Tiempo Parada de Reloj]]+Tabla4[[#This Row],[Tiempo Autorizado por Telefonica (no Máximo)]]</f>
        <v>0.89583333333333337</v>
      </c>
      <c r="AH2109" s="7">
        <f t="shared" ca="1" si="225"/>
        <v>0.20833333333818393</v>
      </c>
      <c r="AI2109" s="8">
        <f t="shared" si="226"/>
        <v>21.5</v>
      </c>
      <c r="AJ2109" s="8">
        <f t="shared" ca="1" si="227"/>
        <v>5.0000000001164144</v>
      </c>
      <c r="AK2109" s="23" t="s">
        <v>88</v>
      </c>
      <c r="AL2109" s="3" t="s">
        <v>70</v>
      </c>
      <c r="AM2109" s="3" t="s">
        <v>98</v>
      </c>
      <c r="AN2109" s="23" t="s">
        <v>73</v>
      </c>
      <c r="AO2109" s="3" t="s">
        <v>98</v>
      </c>
      <c r="AP2109" s="3" t="s">
        <v>72</v>
      </c>
      <c r="AQ2109" s="23">
        <v>45435.997916666667</v>
      </c>
      <c r="AR2109" s="3"/>
      <c r="AS2109" s="23"/>
      <c r="AT2109" s="23"/>
      <c r="AU2109" s="23" t="s">
        <v>743</v>
      </c>
      <c r="AV2109" s="3" t="s">
        <v>9710</v>
      </c>
      <c r="AW2109" s="3" t="s">
        <v>307</v>
      </c>
      <c r="AX2109" s="3">
        <v>4.7838890000000003</v>
      </c>
      <c r="AY2109" s="3">
        <v>-74.127860999999996</v>
      </c>
      <c r="AZ2109" s="8" t="str">
        <f>+CONCATENATE("Reportan apertura en el enlace ",Tabla4[[#This Row],[Enlace]]," en el ",Tabla4[[#This Row],[Distancia óptica]]," ocasionado por ",Tabla4[[#This Row],[Causa del daño]])</f>
        <v>Reportan apertura en el enlace Mov. Siberia - Mov.Barrilito del Chef en el km 3,2 desde barrilito de Chef ocasionado por Vandalismo</v>
      </c>
      <c r="BA2109" s="8" t="str">
        <f>+CONCATENATE("Para dar solución al incidente ",Tabla4[[#This Row],[Solución]])</f>
        <v>Para dar solución al incidente Se rehace empalme de 48 Hilos con reserva existente</v>
      </c>
      <c r="BB2109" s="3" t="str">
        <f>+_xlfn.CONCAT(Tabla4[[#This Row],[Causa Raiz]]," ",Tabla4[[#This Row],[Solución2]]," (",Tabla4[[#This Row],[Anillo]],"- Cabecera: ",Tabla4[[#This Row],[Cabecera]],"- Operador: ",Tabla4[[#This Row],[Operador]],")")</f>
        <v>Reportan apertura en el enlace Mov. Siberia - Mov.Barrilito del Chef en el km 3,2 desde barrilito de Chef ocasionado por Vandalismo Para dar solución al incidente Se rehace empalme de 48 Hilos con reserva existente (LINEAL- Cabecera: BARRILITO DEL CHEFF- Operador: Colombia Telecomunicaciones)</v>
      </c>
    </row>
    <row r="2110" spans="1:54" ht="185.25">
      <c r="A2110" s="38">
        <f t="shared" si="224"/>
        <v>2109</v>
      </c>
      <c r="B2110" s="3">
        <v>8610274</v>
      </c>
      <c r="C2110" s="3" t="s">
        <v>136</v>
      </c>
      <c r="D2110" s="23">
        <v>45430.791666666664</v>
      </c>
      <c r="E2110" s="23">
        <v>45430.979166666664</v>
      </c>
      <c r="F2110" s="1">
        <f t="shared" ca="1" si="236"/>
        <v>0.1875</v>
      </c>
      <c r="G2110" s="3" t="s">
        <v>55</v>
      </c>
      <c r="H2110" s="41"/>
      <c r="I2110" s="40"/>
      <c r="J2110" s="5" t="s">
        <v>137</v>
      </c>
      <c r="K2110" s="3" t="s">
        <v>77</v>
      </c>
      <c r="L2110" s="9" t="s">
        <v>78</v>
      </c>
      <c r="M2110" s="3" t="s">
        <v>838</v>
      </c>
      <c r="N2110" s="3" t="s">
        <v>839</v>
      </c>
      <c r="O2110" s="3" t="s">
        <v>9711</v>
      </c>
      <c r="P2110" s="3" t="s">
        <v>9712</v>
      </c>
      <c r="Q2110" s="4" t="s">
        <v>9713</v>
      </c>
      <c r="R2110" s="3" t="s">
        <v>288</v>
      </c>
      <c r="S2110" s="3" t="s">
        <v>289</v>
      </c>
      <c r="T2110" s="9" t="s">
        <v>66</v>
      </c>
      <c r="U2110" s="3" t="s">
        <v>9714</v>
      </c>
      <c r="V2110" s="22" t="str">
        <f t="shared" si="228"/>
        <v>RBHFO; Hora de aviso: 19:00 18/05/2024; Solución: se recupero 100 mts de reserva y se hace un empalme de 48 hilos ; Hora de solución: 23:30 18/05/2024; Causa: Vandalismo</v>
      </c>
      <c r="W2110" s="4" t="s">
        <v>160</v>
      </c>
      <c r="X2110" s="3"/>
      <c r="Y2110" s="3"/>
      <c r="Z2110" s="3" t="s">
        <v>69</v>
      </c>
      <c r="AA2110" s="3" t="s">
        <v>71</v>
      </c>
      <c r="AB2110" s="3">
        <v>0</v>
      </c>
      <c r="AC2110" s="3" t="s">
        <v>71</v>
      </c>
      <c r="AD2110" s="6">
        <v>0</v>
      </c>
      <c r="AE2110" s="7"/>
      <c r="AF2110" s="7"/>
      <c r="AG2110" s="6">
        <f>Tabla4[[#This Row],[Tiempo Parada de Reloj]]+Tabla4[[#This Row],[Tiempo Autorizado por Telefonica (no Máximo)]]</f>
        <v>0</v>
      </c>
      <c r="AH2110" s="7">
        <f t="shared" ca="1" si="225"/>
        <v>0.1875</v>
      </c>
      <c r="AI2110" s="8">
        <f t="shared" si="226"/>
        <v>0</v>
      </c>
      <c r="AJ2110" s="8">
        <f t="shared" ca="1" si="227"/>
        <v>4.5</v>
      </c>
      <c r="AK2110" s="23" t="s">
        <v>87</v>
      </c>
      <c r="AL2110" s="3" t="s">
        <v>70</v>
      </c>
      <c r="AM2110" s="3" t="s">
        <v>98</v>
      </c>
      <c r="AN2110" s="23" t="s">
        <v>98</v>
      </c>
      <c r="AO2110" s="3" t="s">
        <v>73</v>
      </c>
      <c r="AP2110" s="3" t="s">
        <v>73</v>
      </c>
      <c r="AQ2110" s="23">
        <v>45432.743055555555</v>
      </c>
      <c r="AR2110" s="3"/>
      <c r="AS2110" s="23"/>
      <c r="AT2110" s="23"/>
      <c r="AU2110" s="23" t="s">
        <v>404</v>
      </c>
      <c r="AV2110" s="3" t="s">
        <v>2502</v>
      </c>
      <c r="AW2110" s="3" t="s">
        <v>3206</v>
      </c>
      <c r="AX2110" s="3">
        <v>4.8388900000000001</v>
      </c>
      <c r="AY2110" s="3">
        <v>-75.675280000000001</v>
      </c>
      <c r="AZ2110" s="8" t="str">
        <f>+CONCATENATE("Reportan apertura en el enlace ",Tabla4[[#This Row],[Enlace]]," en el ",Tabla4[[#This Row],[Distancia óptica]]," ocasionado por ",Tabla4[[#This Row],[Causa del daño]])</f>
        <v>Reportan apertura en el enlace Mov.La romelia - mov. La playa rica en el Km 5,13 desde playa rica  ocasionado por Vandalismo</v>
      </c>
      <c r="BA2110" s="8" t="str">
        <f>+CONCATENATE("Para dar solución al incidente ",Tabla4[[#This Row],[Solución]])</f>
        <v xml:space="preserve">Para dar solución al incidente se recupero 100 mts de reserva y se hace un empalme de 48 hilos </v>
      </c>
      <c r="BB2110" s="3" t="str">
        <f>+_xlfn.CONCAT(Tabla4[[#This Row],[Causa Raiz]]," ",Tabla4[[#This Row],[Solución2]]," (",Tabla4[[#This Row],[Anillo]],"- Cabecera: ",Tabla4[[#This Row],[Cabecera]],"- Operador: ",Tabla4[[#This Row],[Operador]],")")</f>
        <v>Reportan apertura en el enlace Mov.La romelia - mov. La playa rica en el Km 5,13 desde playa rica  ocasionado por Vandalismo Para dar solución al incidente se recupero 100 mts de reserva y se hace un empalme de 48 hilos  (Anillo 2- Cabecera: Santa Isabel - Operador: Infraco)</v>
      </c>
    </row>
    <row r="2111" spans="1:54" ht="142.5">
      <c r="A2111" s="38">
        <f t="shared" si="224"/>
        <v>2110</v>
      </c>
      <c r="B2111" s="3">
        <v>8610727</v>
      </c>
      <c r="C2111" s="3" t="s">
        <v>92</v>
      </c>
      <c r="D2111" s="23">
        <v>45431.034722222219</v>
      </c>
      <c r="E2111" s="23">
        <v>45431.25</v>
      </c>
      <c r="F2111" s="1">
        <f t="shared" ref="F2111:F2118" ca="1" si="237">IF(ISBLANK(E2111),IF(ISBLANK(D2111),0,NOW()-D2111),E2111-D2111)</f>
        <v>0.21527777778101154</v>
      </c>
      <c r="G2111" s="3" t="s">
        <v>55</v>
      </c>
      <c r="H2111" s="41"/>
      <c r="I2111" s="40" t="s">
        <v>9715</v>
      </c>
      <c r="J2111" s="5" t="s">
        <v>322</v>
      </c>
      <c r="K2111" s="3" t="s">
        <v>322</v>
      </c>
      <c r="L2111" s="9" t="s">
        <v>58</v>
      </c>
      <c r="M2111" s="3" t="s">
        <v>79</v>
      </c>
      <c r="N2111" s="3" t="s">
        <v>2053</v>
      </c>
      <c r="O2111" s="3" t="s">
        <v>5468</v>
      </c>
      <c r="P2111" s="3" t="s">
        <v>9716</v>
      </c>
      <c r="Q2111" s="4" t="s">
        <v>9717</v>
      </c>
      <c r="R2111" s="3" t="s">
        <v>248</v>
      </c>
      <c r="S2111" s="3" t="s">
        <v>328</v>
      </c>
      <c r="T2111" s="9" t="s">
        <v>380</v>
      </c>
      <c r="U2111" s="3" t="s">
        <v>674</v>
      </c>
      <c r="V2111" s="22" t="str">
        <f t="shared" si="228"/>
        <v>RTNFO; Hora de aviso: 0:50 19/05/2024; Solución: Se recupera reserva y se hace un empalme; Hora de solución: 6:00 19/05/2024; Causa: Corto Circuito</v>
      </c>
      <c r="W2111" s="4" t="s">
        <v>331</v>
      </c>
      <c r="X2111" s="3"/>
      <c r="Y2111" s="3"/>
      <c r="Z2111" s="3" t="s">
        <v>69</v>
      </c>
      <c r="AA2111" s="3" t="s">
        <v>71</v>
      </c>
      <c r="AB2111" s="3">
        <v>0</v>
      </c>
      <c r="AC2111" s="3" t="s">
        <v>71</v>
      </c>
      <c r="AD2111" s="6">
        <v>1.2500000000000001E-2</v>
      </c>
      <c r="AE2111" s="7"/>
      <c r="AF2111" s="7"/>
      <c r="AG2111" s="6">
        <f>Tabla4[[#This Row],[Tiempo Parada de Reloj]]+Tabla4[[#This Row],[Tiempo Autorizado por Telefonica (no Máximo)]]</f>
        <v>1.2500000000000001E-2</v>
      </c>
      <c r="AH2111" s="7">
        <f t="shared" ca="1" si="225"/>
        <v>0.20277777778101153</v>
      </c>
      <c r="AI2111" s="8">
        <f t="shared" si="226"/>
        <v>0.30000000000000004</v>
      </c>
      <c r="AJ2111" s="8">
        <f t="shared" ca="1" si="227"/>
        <v>4.8666666667442762</v>
      </c>
      <c r="AK2111" s="23" t="s">
        <v>98</v>
      </c>
      <c r="AL2111" s="3" t="s">
        <v>70</v>
      </c>
      <c r="AM2111" s="3" t="s">
        <v>460</v>
      </c>
      <c r="AN2111" s="23" t="s">
        <v>98</v>
      </c>
      <c r="AO2111" s="3" t="s">
        <v>98</v>
      </c>
      <c r="AP2111" s="3" t="s">
        <v>98</v>
      </c>
      <c r="AQ2111" s="23">
        <v>45432.535416666666</v>
      </c>
      <c r="AR2111" s="3"/>
      <c r="AS2111" s="23"/>
      <c r="AT2111" s="23"/>
      <c r="AU2111" s="23" t="s">
        <v>322</v>
      </c>
      <c r="AV2111" s="3" t="s">
        <v>69</v>
      </c>
      <c r="AW2111" s="3" t="s">
        <v>9718</v>
      </c>
      <c r="AX2111" s="3">
        <v>5.4543410000000003</v>
      </c>
      <c r="AY2111" s="3">
        <v>-74.671077999999994</v>
      </c>
      <c r="AZ2111" s="8" t="str">
        <f>+CONCATENATE("Reportan apertura en el enlace ",Tabla4[[#This Row],[Enlace]]," en el ",Tabla4[[#This Row],[Distancia óptica]]," ocasionado por ",Tabla4[[#This Row],[Causa del daño]])</f>
        <v>Reportan apertura en el enlace Villeta - Pto Salgar en el Km 2,3 desde La Dorada ocasionado por Corto Circuito</v>
      </c>
      <c r="BA2111" s="8" t="str">
        <f>+CONCATENATE("Para dar solución al incidente ",Tabla4[[#This Row],[Solución]])</f>
        <v>Para dar solución al incidente Se recupera reserva y se hace un empalme</v>
      </c>
      <c r="BB2111" s="3" t="str">
        <f>+_xlfn.CONCAT(Tabla4[[#This Row],[Causa Raiz]]," ",Tabla4[[#This Row],[Solución2]]," (",Tabla4[[#This Row],[Anillo]],"- Cabecera: ",Tabla4[[#This Row],[Cabecera]],"- Operador: ",Tabla4[[#This Row],[Operador]],")")</f>
        <v>Reportan apertura en el enlace Villeta - Pto Salgar en el Km 2,3 desde La Dorada ocasionado por Corto Circuito Para dar solución al incidente Se recupera reserva y se hace un empalme (TrONCAL- Cabecera: NA- Operador: Ufinet)</v>
      </c>
    </row>
    <row r="2112" spans="1:54" ht="185.25">
      <c r="A2112" s="38">
        <f t="shared" si="224"/>
        <v>2111</v>
      </c>
      <c r="B2112" s="3">
        <v>8611254</v>
      </c>
      <c r="C2112" s="3" t="s">
        <v>163</v>
      </c>
      <c r="D2112" s="23">
        <v>45431.298611111109</v>
      </c>
      <c r="E2112" s="23">
        <v>45431.46875</v>
      </c>
      <c r="F2112" s="1">
        <f t="shared" ca="1" si="237"/>
        <v>0.17013888889050577</v>
      </c>
      <c r="G2112" s="3" t="s">
        <v>55</v>
      </c>
      <c r="H2112" s="41"/>
      <c r="I2112" s="40"/>
      <c r="J2112" s="5" t="s">
        <v>56</v>
      </c>
      <c r="K2112" s="3" t="s">
        <v>77</v>
      </c>
      <c r="L2112" s="9" t="s">
        <v>58</v>
      </c>
      <c r="M2112" s="3" t="s">
        <v>79</v>
      </c>
      <c r="N2112" s="3" t="s">
        <v>308</v>
      </c>
      <c r="O2112" s="3" t="s">
        <v>4577</v>
      </c>
      <c r="P2112" s="3" t="s">
        <v>9719</v>
      </c>
      <c r="Q2112" s="4" t="s">
        <v>9720</v>
      </c>
      <c r="R2112" s="3" t="s">
        <v>248</v>
      </c>
      <c r="S2112" s="3" t="s">
        <v>289</v>
      </c>
      <c r="T2112" s="9" t="s">
        <v>146</v>
      </c>
      <c r="U2112" s="3" t="s">
        <v>9721</v>
      </c>
      <c r="V2112" s="22" t="str">
        <f t="shared" si="228"/>
        <v>RDFO; Hora de aviso: 7:10 19/05/2024; Solución: se realiza migracion entre empalmes existentes; Hora de solución: 11:15 19/05/2024; Causa: Falla en la Red FiOp</v>
      </c>
      <c r="W2112" s="4" t="s">
        <v>160</v>
      </c>
      <c r="X2112" s="3"/>
      <c r="Y2112" s="3"/>
      <c r="Z2112" s="3" t="s">
        <v>69</v>
      </c>
      <c r="AA2112" s="3" t="s">
        <v>71</v>
      </c>
      <c r="AB2112" s="3">
        <v>0</v>
      </c>
      <c r="AC2112" s="3" t="s">
        <v>71</v>
      </c>
      <c r="AD2112" s="6">
        <v>0</v>
      </c>
      <c r="AE2112" s="7"/>
      <c r="AF2112" s="7"/>
      <c r="AG2112" s="6">
        <f>Tabla4[[#This Row],[Tiempo Parada de Reloj]]+Tabla4[[#This Row],[Tiempo Autorizado por Telefonica (no Máximo)]]</f>
        <v>0</v>
      </c>
      <c r="AH2112" s="7">
        <f t="shared" ca="1" si="225"/>
        <v>0.17013888889050577</v>
      </c>
      <c r="AI2112" s="8">
        <f t="shared" si="226"/>
        <v>0</v>
      </c>
      <c r="AJ2112" s="8">
        <f t="shared" ca="1" si="227"/>
        <v>4.0833333333721384</v>
      </c>
      <c r="AK2112" s="23" t="s">
        <v>8652</v>
      </c>
      <c r="AL2112" s="3" t="s">
        <v>70</v>
      </c>
      <c r="AM2112" s="3" t="s">
        <v>460</v>
      </c>
      <c r="AN2112" s="3" t="s">
        <v>460</v>
      </c>
      <c r="AO2112" s="3" t="s">
        <v>119</v>
      </c>
      <c r="AP2112" s="3" t="s">
        <v>119</v>
      </c>
      <c r="AQ2112" s="23">
        <v>45433.947222222225</v>
      </c>
      <c r="AR2112" s="3"/>
      <c r="AS2112" s="23"/>
      <c r="AT2112" s="23"/>
      <c r="AU2112" s="23" t="s">
        <v>89</v>
      </c>
      <c r="AV2112" s="3" t="s">
        <v>308</v>
      </c>
      <c r="AW2112" s="3" t="s">
        <v>1323</v>
      </c>
      <c r="AX2112" s="3">
        <v>4.2506563000000002</v>
      </c>
      <c r="AY2112" s="3">
        <v>-74.750348599999995</v>
      </c>
      <c r="AZ2112" s="8" t="str">
        <f>+CONCATENATE("Reportan apertura en el enlace ",Tabla4[[#This Row],[Enlace]]," en el ",Tabla4[[#This Row],[Distancia óptica]]," ocasionado por ",Tabla4[[#This Row],[Causa del daño]])</f>
        <v>Reportan apertura en el enlace Fusagasugá - Melgar en el km 12,4desde Girardot ocasionado por Falla en la Red FiOp</v>
      </c>
      <c r="BA2112" s="8" t="str">
        <f>+CONCATENATE("Para dar solución al incidente ",Tabla4[[#This Row],[Solución]])</f>
        <v>Para dar solución al incidente se realiza migracion entre empalmes existentes</v>
      </c>
      <c r="BB2112" s="3" t="str">
        <f>+_xlfn.CONCAT(Tabla4[[#This Row],[Causa Raiz]]," ",Tabla4[[#This Row],[Solución2]]," (",Tabla4[[#This Row],[Anillo]],"- Cabecera: ",Tabla4[[#This Row],[Cabecera]],"- Operador: ",Tabla4[[#This Row],[Operador]],")")</f>
        <v>Reportan apertura en el enlace Fusagasugá - Melgar en el km 12,4desde Girardot ocasionado por Falla en la Red FiOp Para dar solución al incidente se realiza migracion entre empalmes existentes (TRONCAL- Cabecera: GIRARDOT- Operador: Colombia Telecomunicaciones)</v>
      </c>
    </row>
    <row r="2113" spans="1:54" ht="171">
      <c r="A2113" s="38">
        <f t="shared" si="224"/>
        <v>2112</v>
      </c>
      <c r="B2113" s="3">
        <v>8610001</v>
      </c>
      <c r="C2113" s="3" t="s">
        <v>54</v>
      </c>
      <c r="D2113" s="23">
        <v>45431.302083333336</v>
      </c>
      <c r="E2113" s="23">
        <v>45431.541666666664</v>
      </c>
      <c r="F2113" s="1">
        <f t="shared" ca="1" si="237"/>
        <v>0.23958333332848269</v>
      </c>
      <c r="G2113" s="3" t="s">
        <v>1465</v>
      </c>
      <c r="H2113" s="41"/>
      <c r="I2113" s="40"/>
      <c r="J2113" s="5" t="s">
        <v>56</v>
      </c>
      <c r="K2113" s="3" t="s">
        <v>122</v>
      </c>
      <c r="L2113" s="9" t="s">
        <v>78</v>
      </c>
      <c r="M2113" s="3" t="s">
        <v>644</v>
      </c>
      <c r="N2113" s="3" t="s">
        <v>645</v>
      </c>
      <c r="O2113" s="3" t="s">
        <v>9722</v>
      </c>
      <c r="P2113" s="3" t="s">
        <v>9723</v>
      </c>
      <c r="Q2113" s="4" t="s">
        <v>9724</v>
      </c>
      <c r="R2113" s="3" t="s">
        <v>805</v>
      </c>
      <c r="S2113" s="3" t="s">
        <v>129</v>
      </c>
      <c r="T2113" s="3" t="s">
        <v>256</v>
      </c>
      <c r="U2113" s="3" t="s">
        <v>9725</v>
      </c>
      <c r="V2113" s="22" t="str">
        <f t="shared" si="228"/>
        <v>RLFO; Hora de aviso: 7:15 19/05/2024; Solución: se realiza resfusion de hilo en empalme existente ; Hora de solución: 13:00 19/05/2024; Causa: Falla de Empalme de FiOp</v>
      </c>
      <c r="W2113" s="4" t="s">
        <v>132</v>
      </c>
      <c r="X2113" s="3"/>
      <c r="Y2113" s="3"/>
      <c r="Z2113" s="3" t="s">
        <v>69</v>
      </c>
      <c r="AA2113" s="3" t="s">
        <v>70</v>
      </c>
      <c r="AB2113" s="3">
        <v>8610001</v>
      </c>
      <c r="AC2113" s="3" t="s">
        <v>71</v>
      </c>
      <c r="AD2113" s="6">
        <v>7.3611111111111113E-2</v>
      </c>
      <c r="AE2113" s="7"/>
      <c r="AF2113" s="7"/>
      <c r="AG2113" s="6">
        <f>Tabla4[[#This Row],[Tiempo Parada de Reloj]]+Tabla4[[#This Row],[Tiempo Autorizado por Telefonica (no Máximo)]]</f>
        <v>7.3611111111111113E-2</v>
      </c>
      <c r="AH2113" s="7">
        <f t="shared" ca="1" si="225"/>
        <v>0.16597222221737157</v>
      </c>
      <c r="AI2113" s="8">
        <f t="shared" si="226"/>
        <v>1.7666666666666666</v>
      </c>
      <c r="AJ2113" s="8">
        <f t="shared" ca="1" si="227"/>
        <v>3.9833333332169176</v>
      </c>
      <c r="AK2113" s="23" t="s">
        <v>460</v>
      </c>
      <c r="AL2113" s="3" t="s">
        <v>70</v>
      </c>
      <c r="AM2113" s="3" t="s">
        <v>460</v>
      </c>
      <c r="AN2113" s="3" t="s">
        <v>460</v>
      </c>
      <c r="AO2113" s="3" t="s">
        <v>72</v>
      </c>
      <c r="AP2113" s="3" t="s">
        <v>72</v>
      </c>
      <c r="AQ2113" s="23">
        <v>45433.379861111112</v>
      </c>
      <c r="AR2113" s="3"/>
      <c r="AS2113" s="23"/>
      <c r="AT2113" s="23"/>
      <c r="AU2113" s="23" t="s">
        <v>655</v>
      </c>
      <c r="AV2113" s="3" t="s">
        <v>9726</v>
      </c>
      <c r="AW2113" s="3" t="s">
        <v>1311</v>
      </c>
      <c r="AX2113" s="3">
        <v>9.2272999999999996</v>
      </c>
      <c r="AY2113" s="3">
        <v>-75.816400000000002</v>
      </c>
      <c r="AZ2113" s="8" t="str">
        <f>+CONCATENATE("Reportan apertura en el enlace ",Tabla4[[#This Row],[Enlace]]," en el ",Tabla4[[#This Row],[Distancia óptica]]," ocasionado por ",Tabla4[[#This Row],[Causa del daño]])</f>
        <v>Reportan apertura en el enlace Mov. Lorica - Mov. Lorica fija en el Km 1,515 desde Lorica ocasionado por Falla de Empalme de FiOp</v>
      </c>
      <c r="BA2113" s="8" t="str">
        <f>+CONCATENATE("Para dar solución al incidente ",Tabla4[[#This Row],[Solución]])</f>
        <v xml:space="preserve">Para dar solución al incidente se realiza resfusion de hilo en empalme existente </v>
      </c>
      <c r="BB2113" s="3" t="str">
        <f>+_xlfn.CONCAT(Tabla4[[#This Row],[Causa Raiz]]," ",Tabla4[[#This Row],[Solución2]]," (",Tabla4[[#This Row],[Anillo]],"- Cabecera: ",Tabla4[[#This Row],[Cabecera]],"- Operador: ",Tabla4[[#This Row],[Operador]],")")</f>
        <v>Reportan apertura en el enlace Mov. Lorica - Mov. Lorica fija en el Km 1,515 desde Lorica ocasionado por Falla de Empalme de FiOp Para dar solución al incidente se realiza resfusion de hilo en empalme existente  (UK- Cabecera: Lorica- Operador: Colombia Telecomunicaciones)</v>
      </c>
    </row>
    <row r="2114" spans="1:54" ht="199.5">
      <c r="A2114" s="38">
        <f t="shared" si="224"/>
        <v>2113</v>
      </c>
      <c r="B2114" s="3">
        <v>8611034</v>
      </c>
      <c r="C2114" s="3" t="s">
        <v>54</v>
      </c>
      <c r="D2114" s="23">
        <v>45431.322916666664</v>
      </c>
      <c r="E2114" s="23">
        <v>45431.541666666664</v>
      </c>
      <c r="F2114" s="1">
        <f t="shared" ca="1" si="237"/>
        <v>0.21875</v>
      </c>
      <c r="G2114" s="3" t="s">
        <v>55</v>
      </c>
      <c r="H2114" s="41"/>
      <c r="I2114" s="40"/>
      <c r="J2114" s="5" t="s">
        <v>56</v>
      </c>
      <c r="K2114" s="3" t="s">
        <v>138</v>
      </c>
      <c r="L2114" s="9" t="s">
        <v>78</v>
      </c>
      <c r="M2114" s="3" t="s">
        <v>139</v>
      </c>
      <c r="N2114" s="3" t="s">
        <v>140</v>
      </c>
      <c r="O2114" s="3" t="s">
        <v>9727</v>
      </c>
      <c r="P2114" s="3" t="s">
        <v>9728</v>
      </c>
      <c r="Q2114" s="4" t="s">
        <v>9729</v>
      </c>
      <c r="R2114" s="3" t="s">
        <v>1178</v>
      </c>
      <c r="S2114" s="3" t="s">
        <v>145</v>
      </c>
      <c r="T2114" s="9" t="s">
        <v>66</v>
      </c>
      <c r="U2114" s="3" t="s">
        <v>9730</v>
      </c>
      <c r="V2114" s="22" t="str">
        <f t="shared" si="228"/>
        <v>RLFO; Hora de aviso: 7:45 19/05/2024; Solución: Se realiza recuperacion de reserva de 5 mts y se refusionan empalme de 8 hilos ; Hora de solución: 13:00 19/05/2024; Causa: Vandalismo</v>
      </c>
      <c r="W2114" s="4" t="s">
        <v>199</v>
      </c>
      <c r="X2114" s="3"/>
      <c r="Y2114" s="3"/>
      <c r="Z2114" s="3" t="s">
        <v>69</v>
      </c>
      <c r="AA2114" s="3" t="s">
        <v>70</v>
      </c>
      <c r="AB2114" s="3">
        <v>0</v>
      </c>
      <c r="AC2114" s="3" t="s">
        <v>71</v>
      </c>
      <c r="AD2114" s="6">
        <v>5.6944444444444443E-2</v>
      </c>
      <c r="AE2114" s="7"/>
      <c r="AF2114" s="7"/>
      <c r="AG2114" s="6">
        <f>Tabla4[[#This Row],[Tiempo Parada de Reloj]]+Tabla4[[#This Row],[Tiempo Autorizado por Telefonica (no Máximo)]]</f>
        <v>5.6944444444444443E-2</v>
      </c>
      <c r="AH2114" s="7">
        <f t="shared" ca="1" si="225"/>
        <v>0.16180555555555556</v>
      </c>
      <c r="AI2114" s="8">
        <f t="shared" si="226"/>
        <v>1.3666666666666667</v>
      </c>
      <c r="AJ2114" s="8">
        <f t="shared" ca="1" si="227"/>
        <v>3.8833333333333337</v>
      </c>
      <c r="AK2114" s="23" t="s">
        <v>460</v>
      </c>
      <c r="AL2114" s="3" t="s">
        <v>70</v>
      </c>
      <c r="AM2114" s="23" t="s">
        <v>460</v>
      </c>
      <c r="AN2114" s="23" t="s">
        <v>460</v>
      </c>
      <c r="AO2114" s="3" t="s">
        <v>119</v>
      </c>
      <c r="AP2114" s="3" t="s">
        <v>119</v>
      </c>
      <c r="AQ2114" s="23">
        <v>45436.488194444442</v>
      </c>
      <c r="AR2114" s="3"/>
      <c r="AS2114" s="23"/>
      <c r="AT2114" s="23"/>
      <c r="AU2114" s="23" t="s">
        <v>200</v>
      </c>
      <c r="AV2114" s="3" t="s">
        <v>2690</v>
      </c>
      <c r="AW2114" s="3" t="s">
        <v>1311</v>
      </c>
      <c r="AX2114" s="3">
        <v>3.2450999999999999</v>
      </c>
      <c r="AY2114" s="3">
        <v>-76.472399999999993</v>
      </c>
      <c r="AZ2114" s="8" t="str">
        <f>+CONCATENATE("Reportan apertura en el enlace ",Tabla4[[#This Row],[Enlace]]," en el ",Tabla4[[#This Row],[Distancia óptica]]," ocasionado por ",Tabla4[[#This Row],[Causa del daño]])</f>
        <v>Reportan apertura en el enlace Acopi - Puertas del sol en el Km 0,05 desde pueta del sol ocasionado por Vandalismo</v>
      </c>
      <c r="BA2114" s="8" t="str">
        <f>+CONCATENATE("Para dar solución al incidente ",Tabla4[[#This Row],[Solución]])</f>
        <v xml:space="preserve">Para dar solución al incidente Se realiza recuperacion de reserva de 5 mts y se refusionan empalme de 8 hilos </v>
      </c>
      <c r="BB2114" s="3" t="str">
        <f>+_xlfn.CONCAT(Tabla4[[#This Row],[Causa Raiz]]," ",Tabla4[[#This Row],[Solución2]]," (",Tabla4[[#This Row],[Anillo]],"- Cabecera: ",Tabla4[[#This Row],[Cabecera]],"- Operador: ",Tabla4[[#This Row],[Operador]],")")</f>
        <v>Reportan apertura en el enlace Acopi - Puertas del sol en el Km 0,05 desde pueta del sol ocasionado por Vandalismo Para dar solución al incidente Se realiza recuperacion de reserva de 5 mts y se refusionan empalme de 8 hilos  (UK- Cabecera: ACOPI- Operador: Colombia Telecomunicaciones)</v>
      </c>
    </row>
    <row r="2115" spans="1:54" ht="199.5">
      <c r="A2115" s="38">
        <f t="shared" ref="A2115:A2178" si="238">A2114+1</f>
        <v>2114</v>
      </c>
      <c r="B2115" s="3">
        <v>8611363</v>
      </c>
      <c r="C2115" s="3" t="s">
        <v>92</v>
      </c>
      <c r="D2115" s="23">
        <v>45431.368055555555</v>
      </c>
      <c r="E2115" s="23">
        <v>45431.666666666664</v>
      </c>
      <c r="F2115" s="1">
        <f t="shared" ca="1" si="237"/>
        <v>0.29861111110949423</v>
      </c>
      <c r="G2115" s="3" t="s">
        <v>55</v>
      </c>
      <c r="H2115" s="41"/>
      <c r="I2115" s="40"/>
      <c r="J2115" s="5" t="s">
        <v>56</v>
      </c>
      <c r="K2115" s="3" t="s">
        <v>203</v>
      </c>
      <c r="L2115" s="9" t="s">
        <v>58</v>
      </c>
      <c r="M2115" s="3" t="s">
        <v>204</v>
      </c>
      <c r="N2115" s="3" t="s">
        <v>332</v>
      </c>
      <c r="O2115" s="3" t="s">
        <v>878</v>
      </c>
      <c r="P2115" s="3" t="s">
        <v>9731</v>
      </c>
      <c r="Q2115" s="4" t="s">
        <v>9732</v>
      </c>
      <c r="R2115" s="3" t="s">
        <v>336</v>
      </c>
      <c r="S2115" s="3" t="s">
        <v>210</v>
      </c>
      <c r="T2115" s="9" t="s">
        <v>66</v>
      </c>
      <c r="U2115" s="3" t="s">
        <v>9733</v>
      </c>
      <c r="V2115" s="22" t="str">
        <f t="shared" si="228"/>
        <v>RTNFO; Hora de aviso: 8:50 19/05/2024; Solución: Se recupera 10 Mts de Reserva y  Se  instalar empalme de 48 hilos; Hora de solución: 16:00 19/05/2024; Causa: Vandalismo</v>
      </c>
      <c r="W2115" s="4" t="s">
        <v>213</v>
      </c>
      <c r="X2115" s="3"/>
      <c r="Y2115" s="3"/>
      <c r="Z2115" s="3" t="s">
        <v>69</v>
      </c>
      <c r="AA2115" s="3" t="s">
        <v>71</v>
      </c>
      <c r="AB2115" s="3">
        <v>0</v>
      </c>
      <c r="AC2115" s="3" t="s">
        <v>71</v>
      </c>
      <c r="AD2115" s="6">
        <v>9.4444444444444442E-2</v>
      </c>
      <c r="AE2115" s="7"/>
      <c r="AF2115" s="7"/>
      <c r="AG2115" s="6">
        <f>Tabla4[[#This Row],[Tiempo Parada de Reloj]]+Tabla4[[#This Row],[Tiempo Autorizado por Telefonica (no Máximo)]]</f>
        <v>9.4444444444444442E-2</v>
      </c>
      <c r="AH2115" s="7">
        <f t="shared" ref="AH2115:AH2177" ca="1" si="239">F2115-$AD2115</f>
        <v>0.20416666666504979</v>
      </c>
      <c r="AI2115" s="8">
        <f t="shared" ref="AI2115:AI2177" si="240">AD2115*24</f>
        <v>2.2666666666666666</v>
      </c>
      <c r="AJ2115" s="8">
        <f t="shared" ref="AJ2115:AJ2177" ca="1" si="241">AH2115*24</f>
        <v>4.899999999961195</v>
      </c>
      <c r="AK2115" s="23" t="s">
        <v>72</v>
      </c>
      <c r="AL2115" s="3" t="s">
        <v>70</v>
      </c>
      <c r="AM2115" s="3" t="s">
        <v>72</v>
      </c>
      <c r="AN2115" s="3" t="s">
        <v>72</v>
      </c>
      <c r="AO2115" s="3" t="s">
        <v>119</v>
      </c>
      <c r="AP2115" s="3" t="s">
        <v>119</v>
      </c>
      <c r="AQ2115" s="23">
        <v>45434.92291666667</v>
      </c>
      <c r="AR2115" s="3"/>
      <c r="AS2115" s="23"/>
      <c r="AT2115" s="23"/>
      <c r="AU2115" s="23" t="s">
        <v>356</v>
      </c>
      <c r="AV2115" s="3" t="s">
        <v>882</v>
      </c>
      <c r="AW2115" s="3" t="s">
        <v>76</v>
      </c>
      <c r="AX2115" s="3">
        <v>7.7469000000000001</v>
      </c>
      <c r="AY2115" s="3">
        <v>-73.383099999999999</v>
      </c>
      <c r="AZ2115" s="8" t="str">
        <f>+CONCATENATE("Reportan apertura en el enlace ",Tabla4[[#This Row],[Enlace]]," en el ",Tabla4[[#This Row],[Distancia óptica]]," ocasionado por ",Tabla4[[#This Row],[Causa del daño]])</f>
        <v>Reportan apertura en el enlace Bucaramanga - San Alberto en el Km 2,1 desde San Alberto ocasionado por Vandalismo</v>
      </c>
      <c r="BA2115" s="8" t="str">
        <f>+CONCATENATE("Para dar solución al incidente ",Tabla4[[#This Row],[Solución]])</f>
        <v>Para dar solución al incidente Se recupera 10 Mts de Reserva y  Se  instalar empalme de 48 hilos</v>
      </c>
      <c r="BB2115" s="3" t="str">
        <f>+_xlfn.CONCAT(Tabla4[[#This Row],[Causa Raiz]]," ",Tabla4[[#This Row],[Solución2]]," (",Tabla4[[#This Row],[Anillo]],"- Cabecera: ",Tabla4[[#This Row],[Cabecera]],"- Operador: ",Tabla4[[#This Row],[Operador]],")")</f>
        <v>Reportan apertura en el enlace Bucaramanga - San Alberto en el Km 2,1 desde San Alberto ocasionado por Vandalismo Para dar solución al incidente Se recupera 10 Mts de Reserva y  Se  instalar empalme de 48 hilos (Troncal- Cabecera: Bucaramanga- Operador: Colombia Telecomunicaciones)</v>
      </c>
    </row>
    <row r="2116" spans="1:54" ht="199.5">
      <c r="A2116" s="38">
        <f t="shared" si="238"/>
        <v>2115</v>
      </c>
      <c r="B2116" s="3">
        <v>8611447</v>
      </c>
      <c r="C2116" s="3" t="s">
        <v>54</v>
      </c>
      <c r="D2116" s="23">
        <v>45431.395833333336</v>
      </c>
      <c r="E2116" s="23">
        <v>45431.583333333336</v>
      </c>
      <c r="F2116" s="1">
        <f t="shared" ca="1" si="237"/>
        <v>0.1875</v>
      </c>
      <c r="G2116" s="3" t="s">
        <v>55</v>
      </c>
      <c r="H2116" s="41"/>
      <c r="I2116" s="40"/>
      <c r="J2116" s="5" t="s">
        <v>56</v>
      </c>
      <c r="K2116" s="3" t="s">
        <v>138</v>
      </c>
      <c r="L2116" s="9" t="s">
        <v>78</v>
      </c>
      <c r="M2116" s="3" t="s">
        <v>139</v>
      </c>
      <c r="N2116" s="3" t="s">
        <v>140</v>
      </c>
      <c r="O2116" s="3" t="s">
        <v>9734</v>
      </c>
      <c r="P2116" s="3" t="s">
        <v>9735</v>
      </c>
      <c r="Q2116" s="4" t="s">
        <v>9736</v>
      </c>
      <c r="R2116" s="3" t="s">
        <v>1178</v>
      </c>
      <c r="S2116" s="3" t="s">
        <v>145</v>
      </c>
      <c r="T2116" s="9" t="s">
        <v>66</v>
      </c>
      <c r="U2116" s="3" t="s">
        <v>9737</v>
      </c>
      <c r="V2116" s="22" t="str">
        <f t="shared" ref="V2116:V2171" si="242">C2116&amp;"; Hora de aviso: "&amp;TEXT(D2116,"h:mm dd/mm/yyyy")&amp;"; Solución: "&amp;U2116&amp;"; Hora de solución: "&amp;TEXT(E2116,"h:mm dd/mm/yyyy")&amp;"; Causa: "&amp;T2116</f>
        <v>RLFO; Hora de aviso: 9:30 19/05/2024; Solución: se recuperan 10 metros de reserva y se hace un empalme de 24 hilos; Hora de solución: 14:00 19/05/2024; Causa: Vandalismo</v>
      </c>
      <c r="W2116" s="4" t="s">
        <v>199</v>
      </c>
      <c r="X2116" s="3"/>
      <c r="Y2116" s="3"/>
      <c r="Z2116" s="3" t="s">
        <v>69</v>
      </c>
      <c r="AA2116" s="3" t="s">
        <v>70</v>
      </c>
      <c r="AB2116" s="3">
        <v>0</v>
      </c>
      <c r="AC2116" s="3" t="s">
        <v>71</v>
      </c>
      <c r="AD2116" s="6">
        <v>2.5000000000000001E-2</v>
      </c>
      <c r="AE2116" s="7"/>
      <c r="AF2116" s="7"/>
      <c r="AG2116" s="6">
        <f>Tabla4[[#This Row],[Tiempo Parada de Reloj]]+Tabla4[[#This Row],[Tiempo Autorizado por Telefonica (no Máximo)]]</f>
        <v>2.5000000000000001E-2</v>
      </c>
      <c r="AH2116" s="7">
        <f t="shared" ca="1" si="239"/>
        <v>0.16250000000000001</v>
      </c>
      <c r="AI2116" s="8">
        <f t="shared" si="240"/>
        <v>0.60000000000000009</v>
      </c>
      <c r="AJ2116" s="8">
        <f t="shared" ca="1" si="241"/>
        <v>3.9000000000000004</v>
      </c>
      <c r="AK2116" s="23" t="s">
        <v>72</v>
      </c>
      <c r="AL2116" s="3" t="s">
        <v>71</v>
      </c>
      <c r="AM2116" s="23" t="s">
        <v>460</v>
      </c>
      <c r="AN2116" s="23" t="s">
        <v>88</v>
      </c>
      <c r="AO2116" s="3" t="s">
        <v>72</v>
      </c>
      <c r="AP2116" s="3" t="s">
        <v>72</v>
      </c>
      <c r="AQ2116" s="23">
        <v>45436.533333333333</v>
      </c>
      <c r="AR2116" s="3"/>
      <c r="AS2116" s="23"/>
      <c r="AT2116" s="23"/>
      <c r="AU2116" s="23" t="s">
        <v>149</v>
      </c>
      <c r="AV2116" s="3" t="s">
        <v>3312</v>
      </c>
      <c r="AW2116" s="3" t="s">
        <v>1311</v>
      </c>
      <c r="AX2116" s="3">
        <v>3.4300999999999999</v>
      </c>
      <c r="AY2116" s="3">
        <v>-76.540099999999995</v>
      </c>
      <c r="AZ2116" s="8" t="str">
        <f>+CONCATENATE("Reportan apertura en el enlace ",Tabla4[[#This Row],[Enlace]]," en el ",Tabla4[[#This Row],[Distancia óptica]]," ocasionado por ",Tabla4[[#This Row],[Causa del daño]])</f>
        <v>Reportan apertura en el enlace Mov. Tribunas - Mov. Centro en el Km 0,185 desde tribunas  ocasionado por Vandalismo</v>
      </c>
      <c r="BA2116" s="8" t="str">
        <f>+CONCATENATE("Para dar solución al incidente ",Tabla4[[#This Row],[Solución]])</f>
        <v>Para dar solución al incidente se recuperan 10 metros de reserva y se hace un empalme de 24 hilos</v>
      </c>
      <c r="BB2116" s="3" t="str">
        <f>+_xlfn.CONCAT(Tabla4[[#This Row],[Causa Raiz]]," ",Tabla4[[#This Row],[Solución2]]," (",Tabla4[[#This Row],[Anillo]],"- Cabecera: ",Tabla4[[#This Row],[Cabecera]],"- Operador: ",Tabla4[[#This Row],[Operador]],")")</f>
        <v>Reportan apertura en el enlace Mov. Tribunas - Mov. Centro en el Km 0,185 desde tribunas  ocasionado por Vandalismo Para dar solución al incidente se recuperan 10 metros de reserva y se hace un empalme de 24 hilos (UK- Cabecera: CALI CENTRO- Operador: Colombia Telecomunicaciones)</v>
      </c>
    </row>
    <row r="2117" spans="1:54" ht="199.5">
      <c r="A2117" s="38">
        <f t="shared" si="238"/>
        <v>2116</v>
      </c>
      <c r="B2117" s="3">
        <v>8611557</v>
      </c>
      <c r="C2117" s="3" t="s">
        <v>54</v>
      </c>
      <c r="D2117" s="23">
        <v>45431.430555555555</v>
      </c>
      <c r="E2117" s="23">
        <v>45431.447916666664</v>
      </c>
      <c r="F2117" s="1">
        <f t="shared" ca="1" si="237"/>
        <v>1.7361111109494232E-2</v>
      </c>
      <c r="G2117" s="3" t="s">
        <v>55</v>
      </c>
      <c r="H2117" s="41"/>
      <c r="I2117" s="40"/>
      <c r="J2117" s="5" t="s">
        <v>56</v>
      </c>
      <c r="K2117" s="3" t="s">
        <v>57</v>
      </c>
      <c r="L2117" s="9" t="s">
        <v>78</v>
      </c>
      <c r="M2117" s="3" t="s">
        <v>59</v>
      </c>
      <c r="N2117" s="3" t="s">
        <v>60</v>
      </c>
      <c r="O2117" s="3" t="s">
        <v>9499</v>
      </c>
      <c r="P2117" s="3" t="s">
        <v>9738</v>
      </c>
      <c r="Q2117" s="4" t="s">
        <v>9739</v>
      </c>
      <c r="R2117" s="3" t="s">
        <v>947</v>
      </c>
      <c r="S2117" s="3" t="s">
        <v>65</v>
      </c>
      <c r="T2117" s="3" t="s">
        <v>256</v>
      </c>
      <c r="U2117" s="3" t="s">
        <v>9740</v>
      </c>
      <c r="V2117" s="22" t="str">
        <f t="shared" si="242"/>
        <v>RLFO; Hora de aviso: 10:20 19/05/2024; Solución: se realiza fusion del hilo en empalme existente; Hora de solución: 10:45 19/05/2024; Causa: Falla de Empalme de FiOp</v>
      </c>
      <c r="W2117" s="4" t="s">
        <v>68</v>
      </c>
      <c r="X2117" s="3"/>
      <c r="Y2117" s="3"/>
      <c r="Z2117" s="3" t="s">
        <v>69</v>
      </c>
      <c r="AA2117" s="3" t="s">
        <v>71</v>
      </c>
      <c r="AB2117" s="3">
        <v>0</v>
      </c>
      <c r="AC2117" s="3" t="s">
        <v>71</v>
      </c>
      <c r="AD2117" s="6">
        <v>0</v>
      </c>
      <c r="AE2117" s="7"/>
      <c r="AF2117" s="7"/>
      <c r="AG2117" s="6">
        <f>Tabla4[[#This Row],[Tiempo Parada de Reloj]]+Tabla4[[#This Row],[Tiempo Autorizado por Telefonica (no Máximo)]]</f>
        <v>0</v>
      </c>
      <c r="AH2117" s="7">
        <f t="shared" ca="1" si="239"/>
        <v>1.7361111109494232E-2</v>
      </c>
      <c r="AI2117" s="8">
        <f t="shared" si="240"/>
        <v>0</v>
      </c>
      <c r="AJ2117" s="8">
        <f t="shared" ca="1" si="241"/>
        <v>0.41666666662786156</v>
      </c>
      <c r="AK2117" s="23" t="s">
        <v>460</v>
      </c>
      <c r="AL2117" s="3" t="s">
        <v>71</v>
      </c>
      <c r="AM2117" s="23" t="s">
        <v>460</v>
      </c>
      <c r="AN2117" s="23" t="s">
        <v>460</v>
      </c>
      <c r="AO2117" s="3" t="s">
        <v>73</v>
      </c>
      <c r="AP2117" s="3" t="s">
        <v>73</v>
      </c>
      <c r="AQ2117" s="23">
        <v>45432.611805555556</v>
      </c>
      <c r="AR2117" s="3"/>
      <c r="AS2117" s="23"/>
      <c r="AT2117" s="23"/>
      <c r="AU2117" s="23" t="s">
        <v>100</v>
      </c>
      <c r="AV2117" s="3" t="s">
        <v>2352</v>
      </c>
      <c r="AW2117" s="3" t="s">
        <v>9741</v>
      </c>
      <c r="AX2117" s="3">
        <v>4.6454000000000004</v>
      </c>
      <c r="AY2117" s="3">
        <v>-74.131699999999995</v>
      </c>
      <c r="AZ2117" s="8" t="str">
        <f>+CONCATENATE("Reportan apertura en el enlace ",Tabla4[[#This Row],[Enlace]]," en el ",Tabla4[[#This Row],[Distancia óptica]]," ocasionado por ",Tabla4[[#This Row],[Causa del daño]])</f>
        <v>Reportan apertura en el enlace Mov. Marsella - Mov. San Jose Occidental en el Km 3,5 desde Marsella ocasionado por Falla de Empalme de FiOp</v>
      </c>
      <c r="BA2117" s="8" t="str">
        <f>+CONCATENATE("Para dar solución al incidente ",Tabla4[[#This Row],[Solución]])</f>
        <v>Para dar solución al incidente se realiza fusion del hilo en empalme existente</v>
      </c>
      <c r="BB2117" s="3" t="str">
        <f>+_xlfn.CONCAT(Tabla4[[#This Row],[Causa Raiz]]," ",Tabla4[[#This Row],[Solución2]]," (",Tabla4[[#This Row],[Anillo]],"- Cabecera: ",Tabla4[[#This Row],[Cabecera]],"- Operador: ",Tabla4[[#This Row],[Operador]],")")</f>
        <v>Reportan apertura en el enlace Mov. Marsella - Mov. San Jose Occidental en el Km 3,5 desde Marsella ocasionado por Falla de Empalme de FiOp Para dar solución al incidente se realiza fusion del hilo en empalme existente (UK Marsella- Cabecera: SALITRE- Operador: Colombia Telecomunicaciones)</v>
      </c>
    </row>
    <row r="2118" spans="1:54" ht="199.5">
      <c r="A2118" s="38">
        <f t="shared" si="238"/>
        <v>2117</v>
      </c>
      <c r="B2118" s="3">
        <v>8610165</v>
      </c>
      <c r="C2118" s="3" t="s">
        <v>54</v>
      </c>
      <c r="D2118" s="23">
        <v>45431.430555555555</v>
      </c>
      <c r="E2118" s="23">
        <v>45431.5625</v>
      </c>
      <c r="F2118" s="1">
        <f t="shared" ca="1" si="237"/>
        <v>0.13194444444525288</v>
      </c>
      <c r="G2118" s="3" t="s">
        <v>55</v>
      </c>
      <c r="H2118" s="41"/>
      <c r="I2118" s="40"/>
      <c r="J2118" s="5" t="s">
        <v>56</v>
      </c>
      <c r="K2118" s="3" t="s">
        <v>57</v>
      </c>
      <c r="L2118" s="9" t="s">
        <v>58</v>
      </c>
      <c r="M2118" s="3" t="s">
        <v>59</v>
      </c>
      <c r="N2118" s="3" t="s">
        <v>60</v>
      </c>
      <c r="O2118" s="3" t="s">
        <v>9742</v>
      </c>
      <c r="P2118" s="3" t="s">
        <v>9743</v>
      </c>
      <c r="Q2118" s="4" t="s">
        <v>9744</v>
      </c>
      <c r="R2118" s="3" t="s">
        <v>947</v>
      </c>
      <c r="S2118" s="3" t="s">
        <v>65</v>
      </c>
      <c r="T2118" s="9" t="s">
        <v>66</v>
      </c>
      <c r="U2118" s="3" t="s">
        <v>9745</v>
      </c>
      <c r="V2118" s="22" t="str">
        <f t="shared" si="242"/>
        <v>RLFO; Hora de aviso: 10:20 19/05/2024; Solución: Se recupera  80 metros  de reserva y  se  instala 1 caja de empalme de 144 hilos; Hora de solución: 13:30 19/05/2024; Causa: Vandalismo</v>
      </c>
      <c r="W2118" s="4" t="s">
        <v>68</v>
      </c>
      <c r="X2118" s="3"/>
      <c r="Y2118" s="3"/>
      <c r="Z2118" s="3" t="s">
        <v>69</v>
      </c>
      <c r="AA2118" s="3" t="s">
        <v>70</v>
      </c>
      <c r="AB2118" s="3">
        <v>8610165</v>
      </c>
      <c r="AC2118" s="3" t="s">
        <v>71</v>
      </c>
      <c r="AD2118" s="6">
        <v>0</v>
      </c>
      <c r="AE2118" s="7"/>
      <c r="AF2118" s="7"/>
      <c r="AG2118" s="6">
        <f>Tabla4[[#This Row],[Tiempo Parada de Reloj]]+Tabla4[[#This Row],[Tiempo Autorizado por Telefonica (no Máximo)]]</f>
        <v>0</v>
      </c>
      <c r="AH2118" s="7">
        <f t="shared" ca="1" si="239"/>
        <v>0.13194444444525288</v>
      </c>
      <c r="AI2118" s="8">
        <f t="shared" si="240"/>
        <v>0</v>
      </c>
      <c r="AJ2118" s="8">
        <f t="shared" ca="1" si="241"/>
        <v>3.1666666666860692</v>
      </c>
      <c r="AK2118" s="23" t="s">
        <v>460</v>
      </c>
      <c r="AL2118" s="3" t="s">
        <v>71</v>
      </c>
      <c r="AM2118" s="23" t="s">
        <v>460</v>
      </c>
      <c r="AN2118" s="23" t="s">
        <v>460</v>
      </c>
      <c r="AO2118" s="3" t="s">
        <v>98</v>
      </c>
      <c r="AP2118" s="3" t="s">
        <v>72</v>
      </c>
      <c r="AQ2118" s="23">
        <v>45432.487500000003</v>
      </c>
      <c r="AR2118" s="3"/>
      <c r="AS2118" s="23"/>
      <c r="AT2118" s="23"/>
      <c r="AU2118" s="23" t="s">
        <v>264</v>
      </c>
      <c r="AV2118" s="3" t="s">
        <v>9746</v>
      </c>
      <c r="AW2118" s="3" t="s">
        <v>2352</v>
      </c>
      <c r="AX2118" s="3">
        <v>4.6463000000000001</v>
      </c>
      <c r="AY2118" s="3">
        <v>-74.130499999999998</v>
      </c>
      <c r="AZ2118" s="8" t="str">
        <f>+CONCATENATE("Reportan apertura en el enlace ",Tabla4[[#This Row],[Enlace]]," en el ",Tabla4[[#This Row],[Distancia óptica]]," ocasionado por ",Tabla4[[#This Row],[Causa del daño]])</f>
        <v>Reportan apertura en el enlace CG10 - Salitre en el Km 10,6  desde CG10 ocasionado por Vandalismo</v>
      </c>
      <c r="BA2118" s="8" t="str">
        <f>+CONCATENATE("Para dar solución al incidente ",Tabla4[[#This Row],[Solución]])</f>
        <v>Para dar solución al incidente Se recupera  80 metros  de reserva y  se  instala 1 caja de empalme de 144 hilos</v>
      </c>
      <c r="BB2118" s="3" t="str">
        <f>+_xlfn.CONCAT(Tabla4[[#This Row],[Causa Raiz]]," ",Tabla4[[#This Row],[Solución2]]," (",Tabla4[[#This Row],[Anillo]],"- Cabecera: ",Tabla4[[#This Row],[Cabecera]],"- Operador: ",Tabla4[[#This Row],[Operador]],")")</f>
        <v>Reportan apertura en el enlace CG10 - Salitre en el Km 10,6  desde CG10 ocasionado por Vandalismo Para dar solución al incidente Se recupera  80 metros  de reserva y  se  instala 1 caja de empalme de 144 hilos (SALITRE- Cabecera: SALITRE SOACHA- Operador: Colombia Telecomunicaciones)</v>
      </c>
    </row>
    <row r="2119" spans="1:54" ht="171">
      <c r="A2119" s="38">
        <f t="shared" si="238"/>
        <v>2118</v>
      </c>
      <c r="B2119" s="3">
        <v>8610214</v>
      </c>
      <c r="C2119" s="3" t="s">
        <v>54</v>
      </c>
      <c r="D2119" s="23">
        <v>45431.430555555555</v>
      </c>
      <c r="E2119" s="23">
        <v>45431.555555555555</v>
      </c>
      <c r="F2119" s="1">
        <f ca="1">IF(ISBLANK(E2119),IF(ISBLANK(D2119),0,NOW()-D2119),E2119-D2119)</f>
        <v>0.125</v>
      </c>
      <c r="G2119" s="3" t="s">
        <v>55</v>
      </c>
      <c r="H2119" s="41"/>
      <c r="I2119" s="40"/>
      <c r="J2119" s="5" t="s">
        <v>56</v>
      </c>
      <c r="K2119" s="3" t="s">
        <v>57</v>
      </c>
      <c r="L2119" s="9" t="s">
        <v>58</v>
      </c>
      <c r="M2119" s="3" t="s">
        <v>59</v>
      </c>
      <c r="N2119" s="3" t="s">
        <v>60</v>
      </c>
      <c r="O2119" s="3" t="s">
        <v>9747</v>
      </c>
      <c r="P2119" s="3" t="s">
        <v>9748</v>
      </c>
      <c r="Q2119" s="4" t="s">
        <v>9749</v>
      </c>
      <c r="R2119" s="3" t="s">
        <v>947</v>
      </c>
      <c r="S2119" s="3" t="s">
        <v>65</v>
      </c>
      <c r="T2119" s="9" t="s">
        <v>116</v>
      </c>
      <c r="U2119" s="3" t="s">
        <v>9750</v>
      </c>
      <c r="V2119" s="22" t="str">
        <f t="shared" si="242"/>
        <v>RLFO; Hora de aviso: 10:20 19/05/2024; Solución: rehacer un empalme de 144 hilos ; Hora de solución: 13:20 19/05/2024; Causa: Hurto</v>
      </c>
      <c r="W2119" s="4" t="s">
        <v>68</v>
      </c>
      <c r="X2119" s="3"/>
      <c r="Y2119" s="3"/>
      <c r="Z2119" s="3" t="s">
        <v>69</v>
      </c>
      <c r="AA2119" s="3" t="s">
        <v>70</v>
      </c>
      <c r="AB2119" s="3">
        <v>8610214</v>
      </c>
      <c r="AC2119" s="3" t="s">
        <v>71</v>
      </c>
      <c r="AD2119" s="6">
        <v>0</v>
      </c>
      <c r="AE2119" s="7"/>
      <c r="AF2119" s="7"/>
      <c r="AG2119" s="6">
        <f>Tabla4[[#This Row],[Tiempo Parada de Reloj]]+Tabla4[[#This Row],[Tiempo Autorizado por Telefonica (no Máximo)]]</f>
        <v>0</v>
      </c>
      <c r="AH2119" s="7">
        <f t="shared" ca="1" si="239"/>
        <v>0.125</v>
      </c>
      <c r="AI2119" s="8">
        <f t="shared" si="240"/>
        <v>0</v>
      </c>
      <c r="AJ2119" s="8">
        <f t="shared" ca="1" si="241"/>
        <v>3</v>
      </c>
      <c r="AK2119" s="23" t="s">
        <v>460</v>
      </c>
      <c r="AL2119" s="3" t="s">
        <v>71</v>
      </c>
      <c r="AM2119" s="23" t="s">
        <v>460</v>
      </c>
      <c r="AN2119" s="23" t="s">
        <v>460</v>
      </c>
      <c r="AO2119" s="3" t="s">
        <v>72</v>
      </c>
      <c r="AP2119" s="3" t="s">
        <v>72</v>
      </c>
      <c r="AQ2119" s="23">
        <v>45433.35</v>
      </c>
      <c r="AR2119" s="3"/>
      <c r="AS2119" s="23"/>
      <c r="AT2119" s="23"/>
      <c r="AU2119" s="23" t="s">
        <v>1202</v>
      </c>
      <c r="AV2119" s="3" t="s">
        <v>5611</v>
      </c>
      <c r="AW2119" s="3" t="s">
        <v>9751</v>
      </c>
      <c r="AX2119" s="3">
        <v>4.5644999999999998</v>
      </c>
      <c r="AY2119" s="3">
        <v>-74.129199999999997</v>
      </c>
      <c r="AZ2119" s="8" t="str">
        <f>+CONCATENATE("Reportan apertura en el enlace ",Tabla4[[#This Row],[Enlace]]," en el ",Tabla4[[#This Row],[Distancia óptica]]," ocasionado por ",Tabla4[[#This Row],[Causa del daño]])</f>
        <v>Reportan apertura en el enlace Dto 52301 - Marruecos en el Km 1,7  desdes Marruecos ocasionado por Hurto</v>
      </c>
      <c r="BA2119" s="8" t="str">
        <f>+CONCATENATE("Para dar solución al incidente ",Tabla4[[#This Row],[Solución]])</f>
        <v xml:space="preserve">Para dar solución al incidente rehacer un empalme de 144 hilos </v>
      </c>
      <c r="BB2119" s="3" t="str">
        <f>+_xlfn.CONCAT(Tabla4[[#This Row],[Causa Raiz]]," ",Tabla4[[#This Row],[Solución2]]," (",Tabla4[[#This Row],[Anillo]],"- Cabecera: ",Tabla4[[#This Row],[Cabecera]],"- Operador: ",Tabla4[[#This Row],[Operador]],")")</f>
        <v>Reportan apertura en el enlace Dto 52301 - Marruecos en el Km 1,7  desdes Marruecos ocasionado por Hurto Para dar solución al incidente rehacer un empalme de 144 hilos  (Anillo 60 r lado B- Cabecera: marruecos- Operador: Colombia Telecomunicaciones)</v>
      </c>
    </row>
    <row r="2120" spans="1:54" ht="185.25">
      <c r="A2120" s="38">
        <f t="shared" si="238"/>
        <v>2119</v>
      </c>
      <c r="B2120" s="3">
        <v>8611546</v>
      </c>
      <c r="C2120" s="3" t="s">
        <v>54</v>
      </c>
      <c r="D2120" s="23">
        <v>45431.430555555555</v>
      </c>
      <c r="E2120" s="23">
        <v>45432.75</v>
      </c>
      <c r="F2120" s="1">
        <f ca="1">IF(ISBLANK(E2120),IF(ISBLANK(D2120),0,NOW()-D2120),E2120-D2120)</f>
        <v>1.3194444444452529</v>
      </c>
      <c r="G2120" s="3" t="s">
        <v>55</v>
      </c>
      <c r="H2120" s="41"/>
      <c r="I2120" s="40"/>
      <c r="J2120" s="5" t="s">
        <v>56</v>
      </c>
      <c r="K2120" s="3" t="s">
        <v>77</v>
      </c>
      <c r="L2120" s="9" t="s">
        <v>78</v>
      </c>
      <c r="M2120" s="3" t="s">
        <v>373</v>
      </c>
      <c r="N2120" s="3" t="s">
        <v>374</v>
      </c>
      <c r="O2120" s="3" t="s">
        <v>9752</v>
      </c>
      <c r="P2120" s="3" t="s">
        <v>9753</v>
      </c>
      <c r="Q2120" s="4" t="s">
        <v>9754</v>
      </c>
      <c r="R2120" s="3" t="s">
        <v>346</v>
      </c>
      <c r="S2120" s="3" t="s">
        <v>289</v>
      </c>
      <c r="T2120" s="9" t="s">
        <v>130</v>
      </c>
      <c r="U2120" s="3" t="s">
        <v>9755</v>
      </c>
      <c r="V2120" s="22" t="str">
        <f t="shared" si="242"/>
        <v>RLFO; Hora de aviso: 10:20 19/05/2024; Solución: Para dar solucion se realiza refusion de  hilo de raiz ; Hora de solución: 18:00 20/05/2024; Causa: Plagas</v>
      </c>
      <c r="W2120" s="4" t="s">
        <v>160</v>
      </c>
      <c r="X2120" s="3"/>
      <c r="Y2120" s="3"/>
      <c r="Z2120" s="3" t="s">
        <v>69</v>
      </c>
      <c r="AA2120" s="3" t="s">
        <v>70</v>
      </c>
      <c r="AB2120" s="3">
        <v>8614542</v>
      </c>
      <c r="AC2120" s="3" t="s">
        <v>71</v>
      </c>
      <c r="AD2120" s="6">
        <v>1.14375</v>
      </c>
      <c r="AE2120" s="7">
        <v>9.0277777777777769E-3</v>
      </c>
      <c r="AF2120" s="7" t="s">
        <v>3305</v>
      </c>
      <c r="AG2120" s="6">
        <f>Tabla4[[#This Row],[Tiempo Parada de Reloj]]+Tabla4[[#This Row],[Tiempo Autorizado por Telefonica (no Máximo)]]</f>
        <v>1.1527777777777779</v>
      </c>
      <c r="AH2120" s="7">
        <f t="shared" ca="1" si="239"/>
        <v>0.17569444444525284</v>
      </c>
      <c r="AI2120" s="8">
        <f t="shared" si="240"/>
        <v>27.450000000000003</v>
      </c>
      <c r="AJ2120" s="8">
        <f t="shared" ca="1" si="241"/>
        <v>4.2166666666860682</v>
      </c>
      <c r="AK2120" s="23" t="s">
        <v>460</v>
      </c>
      <c r="AL2120" s="23" t="s">
        <v>70</v>
      </c>
      <c r="AM2120" s="23" t="s">
        <v>87</v>
      </c>
      <c r="AN2120" s="23" t="s">
        <v>87</v>
      </c>
      <c r="AO2120" s="3" t="s">
        <v>119</v>
      </c>
      <c r="AP2120" s="3" t="s">
        <v>119</v>
      </c>
      <c r="AQ2120" s="23">
        <v>45433.464583333334</v>
      </c>
      <c r="AR2120" s="3"/>
      <c r="AS2120" s="23"/>
      <c r="AT2120" s="23"/>
      <c r="AU2120" s="23" t="s">
        <v>1266</v>
      </c>
      <c r="AV2120" s="3" t="s">
        <v>9756</v>
      </c>
      <c r="AW2120" s="3" t="s">
        <v>307</v>
      </c>
      <c r="AX2120" s="3">
        <v>4.140269</v>
      </c>
      <c r="AY2120" s="3">
        <v>-73.634992999999994</v>
      </c>
      <c r="AZ2120" s="8" t="str">
        <f>+CONCATENATE("Reportan apertura en el enlace ",Tabla4[[#This Row],[Enlace]]," en el ",Tabla4[[#This Row],[Distancia óptica]]," ocasionado por ",Tabla4[[#This Row],[Causa del daño]])</f>
        <v>Reportan apertura en el enlace Mov. Centauros - Mov. Villa Maria en el km. 1,9 desde Centauros ocasionado por Plagas</v>
      </c>
      <c r="BA2120" s="8" t="str">
        <f>+CONCATENATE("Para dar solución al incidente ",Tabla4[[#This Row],[Solución]])</f>
        <v xml:space="preserve">Para dar solución al incidente Para dar solucion se realiza refusion de  hilo de raiz </v>
      </c>
      <c r="BB2120" s="3" t="str">
        <f>+_xlfn.CONCAT(Tabla4[[#This Row],[Causa Raiz]]," ",Tabla4[[#This Row],[Solución2]]," (",Tabla4[[#This Row],[Anillo]],"- Cabecera: ",Tabla4[[#This Row],[Cabecera]],"- Operador: ",Tabla4[[#This Row],[Operador]],")")</f>
        <v>Reportan apertura en el enlace Mov. Centauros - Mov. Villa Maria en el km. 1,9 desde Centauros ocasionado por Plagas Para dar solución al incidente Para dar solucion se realiza refusion de  hilo de raiz  (LINEAL- Cabecera: CENTRAL ESPERANZA- Operador: Colombia Telecomunicaciones)</v>
      </c>
    </row>
    <row r="2121" spans="1:54" ht="185.25">
      <c r="A2121" s="38">
        <f t="shared" si="238"/>
        <v>2120</v>
      </c>
      <c r="B2121" s="3">
        <v>8611664</v>
      </c>
      <c r="C2121" s="3" t="s">
        <v>92</v>
      </c>
      <c r="D2121" s="23">
        <v>45431.475694444445</v>
      </c>
      <c r="E2121" s="23">
        <v>45431.569444444445</v>
      </c>
      <c r="F2121" s="1">
        <f t="shared" ref="F2121" ca="1" si="243">IF(ISBLANK(E2121),IF(ISBLANK(D2121),0,NOW()-D2121),E2121-D2121)</f>
        <v>9.375E-2</v>
      </c>
      <c r="G2121" s="3" t="s">
        <v>55</v>
      </c>
      <c r="H2121" s="41"/>
      <c r="I2121" s="40"/>
      <c r="J2121" s="5" t="s">
        <v>56</v>
      </c>
      <c r="K2121" s="3" t="s">
        <v>77</v>
      </c>
      <c r="L2121" s="9" t="s">
        <v>58</v>
      </c>
      <c r="M2121" s="3" t="s">
        <v>79</v>
      </c>
      <c r="N2121" s="3" t="s">
        <v>308</v>
      </c>
      <c r="O2121" s="3" t="s">
        <v>603</v>
      </c>
      <c r="P2121" s="3" t="s">
        <v>9757</v>
      </c>
      <c r="Q2121" s="4" t="s">
        <v>9758</v>
      </c>
      <c r="R2121" s="3" t="s">
        <v>248</v>
      </c>
      <c r="S2121" s="3" t="s">
        <v>289</v>
      </c>
      <c r="T2121" s="9" t="s">
        <v>682</v>
      </c>
      <c r="U2121" s="3" t="s">
        <v>9759</v>
      </c>
      <c r="V2121" s="22" t="str">
        <f t="shared" si="242"/>
        <v>RTNFO; Hora de aviso: 11:25 19/05/2024; Solución: Se cambia pigtail en ODF Girardot; Hora de solución: 13:40 19/05/2024; Causa: Falla en ODF Planta Externa</v>
      </c>
      <c r="W2121" s="4" t="s">
        <v>160</v>
      </c>
      <c r="X2121" s="3"/>
      <c r="Y2121" s="3"/>
      <c r="Z2121" s="3" t="s">
        <v>69</v>
      </c>
      <c r="AA2121" s="3" t="s">
        <v>71</v>
      </c>
      <c r="AB2121" s="3">
        <v>0</v>
      </c>
      <c r="AC2121" s="3" t="s">
        <v>71</v>
      </c>
      <c r="AD2121" s="6">
        <v>0</v>
      </c>
      <c r="AE2121" s="7"/>
      <c r="AF2121" s="7"/>
      <c r="AG2121" s="6">
        <f>Tabla4[[#This Row],[Tiempo Parada de Reloj]]+Tabla4[[#This Row],[Tiempo Autorizado por Telefonica (no Máximo)]]</f>
        <v>0</v>
      </c>
      <c r="AH2121" s="7">
        <f t="shared" ca="1" si="239"/>
        <v>9.375E-2</v>
      </c>
      <c r="AI2121" s="8">
        <f t="shared" si="240"/>
        <v>0</v>
      </c>
      <c r="AJ2121" s="8">
        <f t="shared" ca="1" si="241"/>
        <v>2.25</v>
      </c>
      <c r="AK2121" s="23" t="s">
        <v>72</v>
      </c>
      <c r="AL2121" s="3" t="s">
        <v>71</v>
      </c>
      <c r="AM2121" s="23" t="s">
        <v>69</v>
      </c>
      <c r="AN2121" s="23" t="s">
        <v>460</v>
      </c>
      <c r="AO2121" s="3" t="s">
        <v>119</v>
      </c>
      <c r="AP2121" s="3" t="s">
        <v>119</v>
      </c>
      <c r="AQ2121" s="23">
        <v>45434.956944444442</v>
      </c>
      <c r="AR2121" s="3"/>
      <c r="AS2121" s="23"/>
      <c r="AT2121" s="23"/>
      <c r="AU2121" s="23" t="s">
        <v>89</v>
      </c>
      <c r="AV2121" s="3" t="s">
        <v>244</v>
      </c>
      <c r="AW2121" s="3" t="s">
        <v>1323</v>
      </c>
      <c r="AX2121" s="3">
        <v>4.2968450000000002</v>
      </c>
      <c r="AY2121" s="3">
        <v>-74.805971999999997</v>
      </c>
      <c r="AZ2121" s="8" t="str">
        <f>+CONCATENATE("Reportan apertura en el enlace ",Tabla4[[#This Row],[Enlace]]," en el ",Tabla4[[#This Row],[Distancia óptica]]," ocasionado por ",Tabla4[[#This Row],[Causa del daño]])</f>
        <v>Reportan apertura en el enlace Fusagasugá - Girardot en el km 0 desde Girardot ocasionado por Falla en ODF Planta Externa</v>
      </c>
      <c r="BA2121" s="8" t="str">
        <f>+CONCATENATE("Para dar solución al incidente ",Tabla4[[#This Row],[Solución]])</f>
        <v>Para dar solución al incidente Se cambia pigtail en ODF Girardot</v>
      </c>
      <c r="BB2121" s="3" t="str">
        <f>+_xlfn.CONCAT(Tabla4[[#This Row],[Causa Raiz]]," ",Tabla4[[#This Row],[Solución2]]," (",Tabla4[[#This Row],[Anillo]],"- Cabecera: ",Tabla4[[#This Row],[Cabecera]],"- Operador: ",Tabla4[[#This Row],[Operador]],")")</f>
        <v>Reportan apertura en el enlace Fusagasugá - Girardot en el km 0 desde Girardot ocasionado por Falla en ODF Planta Externa Para dar solución al incidente Se cambia pigtail en ODF Girardot (TRONCAL- Cabecera: FUSAGASUGA- Operador: Colombia Telecomunicaciones)</v>
      </c>
    </row>
    <row r="2122" spans="1:54" ht="242.25">
      <c r="A2122" s="38">
        <f t="shared" si="238"/>
        <v>2121</v>
      </c>
      <c r="B2122" s="3">
        <v>8611044</v>
      </c>
      <c r="C2122" s="3" t="s">
        <v>54</v>
      </c>
      <c r="D2122" s="23">
        <v>45431.583333333336</v>
      </c>
      <c r="E2122" s="23">
        <v>45431.708333333336</v>
      </c>
      <c r="F2122" s="1">
        <f t="shared" ref="F2122:F2128" ca="1" si="244">IF(ISBLANK(E2122),IF(ISBLANK(D2122),0,NOW()-D2122),E2122-D2122)</f>
        <v>0.125</v>
      </c>
      <c r="G2122" s="3" t="s">
        <v>55</v>
      </c>
      <c r="H2122" s="41"/>
      <c r="I2122" s="40"/>
      <c r="J2122" s="5" t="s">
        <v>56</v>
      </c>
      <c r="K2122" s="3" t="s">
        <v>57</v>
      </c>
      <c r="L2122" s="9" t="s">
        <v>58</v>
      </c>
      <c r="M2122" s="3" t="s">
        <v>59</v>
      </c>
      <c r="N2122" s="3" t="s">
        <v>60</v>
      </c>
      <c r="O2122" s="3" t="s">
        <v>9760</v>
      </c>
      <c r="P2122" s="3" t="s">
        <v>9761</v>
      </c>
      <c r="Q2122" s="4" t="s">
        <v>9762</v>
      </c>
      <c r="R2122" s="3" t="s">
        <v>64</v>
      </c>
      <c r="S2122" s="3" t="s">
        <v>65</v>
      </c>
      <c r="T2122" s="9" t="s">
        <v>66</v>
      </c>
      <c r="U2122" s="3" t="s">
        <v>9763</v>
      </c>
      <c r="V2122" s="22" t="str">
        <f t="shared" si="242"/>
        <v>RLFO; Hora de aviso: 14:00 19/05/2024; Solución: Para dar solucion se realizo Tendido de 70 mtrs y una caja de empalme de 24 hilos y una caja de empalme existente ; Hora de solución: 17:00 19/05/2024; Causa: Vandalismo</v>
      </c>
      <c r="W2122" s="4" t="s">
        <v>2237</v>
      </c>
      <c r="X2122" s="3"/>
      <c r="Y2122" s="3"/>
      <c r="Z2122" s="3" t="s">
        <v>69</v>
      </c>
      <c r="AA2122" s="3" t="s">
        <v>70</v>
      </c>
      <c r="AB2122" s="3">
        <v>0</v>
      </c>
      <c r="AC2122" s="3" t="s">
        <v>71</v>
      </c>
      <c r="AD2122" s="6">
        <v>0</v>
      </c>
      <c r="AE2122" s="7"/>
      <c r="AF2122" s="7"/>
      <c r="AG2122" s="6">
        <f>Tabla4[[#This Row],[Tiempo Parada de Reloj]]+Tabla4[[#This Row],[Tiempo Autorizado por Telefonica (no Máximo)]]</f>
        <v>0</v>
      </c>
      <c r="AH2122" s="7">
        <f t="shared" ca="1" si="239"/>
        <v>0.125</v>
      </c>
      <c r="AI2122" s="8">
        <f t="shared" si="240"/>
        <v>0</v>
      </c>
      <c r="AJ2122" s="8">
        <f t="shared" ca="1" si="241"/>
        <v>3</v>
      </c>
      <c r="AK2122" s="23" t="s">
        <v>87</v>
      </c>
      <c r="AL2122" s="23" t="s">
        <v>71</v>
      </c>
      <c r="AM2122" s="23" t="s">
        <v>87</v>
      </c>
      <c r="AN2122" s="23" t="s">
        <v>87</v>
      </c>
      <c r="AO2122" s="3" t="s">
        <v>73</v>
      </c>
      <c r="AP2122" s="3" t="s">
        <v>73</v>
      </c>
      <c r="AQ2122" s="23">
        <v>45432.732638888891</v>
      </c>
      <c r="AR2122" s="3"/>
      <c r="AS2122" s="23"/>
      <c r="AT2122" s="23"/>
      <c r="AU2122" s="23" t="s">
        <v>264</v>
      </c>
      <c r="AV2122" s="3" t="s">
        <v>5611</v>
      </c>
      <c r="AW2122" s="3" t="s">
        <v>307</v>
      </c>
      <c r="AX2122" s="3">
        <v>4.5669500000000003</v>
      </c>
      <c r="AY2122" s="3">
        <v>-74.143000000000001</v>
      </c>
      <c r="AZ2122" s="8" t="str">
        <f>+CONCATENATE("Reportan apertura en el enlace ",Tabla4[[#This Row],[Enlace]]," en el ",Tabla4[[#This Row],[Distancia óptica]]," ocasionado por ",Tabla4[[#This Row],[Causa del daño]])</f>
        <v>Reportan apertura en el enlace Marruecos - 52301 Asociación Protecho en el Km 3,7 desde Marruecos ocasionado por Vandalismo</v>
      </c>
      <c r="BA2122" s="8" t="str">
        <f>+CONCATENATE("Para dar solución al incidente ",Tabla4[[#This Row],[Solución]])</f>
        <v xml:space="preserve">Para dar solución al incidente Para dar solucion se realizo Tendido de 70 mtrs y una caja de empalme de 24 hilos y una caja de empalme existente </v>
      </c>
      <c r="BB2122" s="3" t="str">
        <f>+_xlfn.CONCAT(Tabla4[[#This Row],[Causa Raiz]]," ",Tabla4[[#This Row],[Solución2]]," (",Tabla4[[#This Row],[Anillo]],"- Cabecera: ",Tabla4[[#This Row],[Cabecera]],"- Operador: ",Tabla4[[#This Row],[Operador]],")")</f>
        <v>Reportan apertura en el enlace Marruecos - 52301 Asociación Protecho en el Km 3,7 desde Marruecos ocasionado por Vandalismo Para dar solución al incidente Para dar solucion se realizo Tendido de 70 mtrs y una caja de empalme de 24 hilos y una caja de empalme existente  (LINEAL- Cabecera: marruecos- Operador: Colombia Telecomunicaciones)</v>
      </c>
    </row>
    <row r="2123" spans="1:54" ht="128.25">
      <c r="A2123" s="38">
        <f t="shared" si="238"/>
        <v>2122</v>
      </c>
      <c r="B2123" s="3">
        <v>8610135</v>
      </c>
      <c r="C2123" s="3" t="s">
        <v>163</v>
      </c>
      <c r="D2123" s="23">
        <v>45431.645833333336</v>
      </c>
      <c r="E2123" s="23">
        <v>45431.647222222222</v>
      </c>
      <c r="F2123" s="1">
        <f t="shared" ca="1" si="244"/>
        <v>1.3888888861401938E-3</v>
      </c>
      <c r="G2123" s="3" t="s">
        <v>55</v>
      </c>
      <c r="H2123" s="41"/>
      <c r="I2123" s="40"/>
      <c r="J2123" s="5" t="s">
        <v>56</v>
      </c>
      <c r="K2123" s="3" t="s">
        <v>122</v>
      </c>
      <c r="L2123" s="9" t="s">
        <v>58</v>
      </c>
      <c r="M2123" s="3" t="s">
        <v>123</v>
      </c>
      <c r="N2123" s="3" t="s">
        <v>124</v>
      </c>
      <c r="O2123" s="3" t="s">
        <v>9764</v>
      </c>
      <c r="P2123" s="3" t="s">
        <v>325</v>
      </c>
      <c r="Q2123" s="4" t="s">
        <v>9765</v>
      </c>
      <c r="R2123" s="3" t="s">
        <v>505</v>
      </c>
      <c r="S2123" s="3" t="s">
        <v>129</v>
      </c>
      <c r="T2123" s="9" t="s">
        <v>104</v>
      </c>
      <c r="U2123" s="3" t="s">
        <v>9766</v>
      </c>
      <c r="V2123" s="22" t="str">
        <f t="shared" si="242"/>
        <v>RDFO; Hora de aviso: 15:30 19/05/2024; Solución: Poblemas de tarjeta ; Hora de solución: 15:32 19/05/2024; Causa: Visita Fallida</v>
      </c>
      <c r="W2123" s="4" t="s">
        <v>3492</v>
      </c>
      <c r="X2123" s="3"/>
      <c r="Y2123" s="3"/>
      <c r="Z2123" s="3" t="s">
        <v>69</v>
      </c>
      <c r="AA2123" s="3" t="s">
        <v>70</v>
      </c>
      <c r="AB2123" s="3">
        <v>0</v>
      </c>
      <c r="AC2123" s="3" t="s">
        <v>71</v>
      </c>
      <c r="AD2123" s="6">
        <v>0</v>
      </c>
      <c r="AE2123" s="7"/>
      <c r="AF2123" s="7"/>
      <c r="AG2123" s="6">
        <f>Tabla4[[#This Row],[Tiempo Parada de Reloj]]+Tabla4[[#This Row],[Tiempo Autorizado por Telefonica (no Máximo)]]</f>
        <v>0</v>
      </c>
      <c r="AH2123" s="7">
        <f t="shared" ca="1" si="239"/>
        <v>1.3888888861401938E-3</v>
      </c>
      <c r="AI2123" s="8">
        <f t="shared" si="240"/>
        <v>0</v>
      </c>
      <c r="AJ2123" s="8">
        <f t="shared" ca="1" si="241"/>
        <v>3.3333333267364651E-2</v>
      </c>
      <c r="AK2123" s="23" t="s">
        <v>87</v>
      </c>
      <c r="AL2123" s="23" t="s">
        <v>71</v>
      </c>
      <c r="AM2123" s="23" t="s">
        <v>87</v>
      </c>
      <c r="AN2123" s="23" t="s">
        <v>87</v>
      </c>
      <c r="AO2123" s="3" t="s">
        <v>87</v>
      </c>
      <c r="AP2123" s="3" t="s">
        <v>87</v>
      </c>
      <c r="AQ2123" s="23">
        <v>45431.647222222222</v>
      </c>
      <c r="AR2123" s="3"/>
      <c r="AS2123" s="23"/>
      <c r="AT2123" s="23"/>
      <c r="AU2123" s="23" t="s">
        <v>133</v>
      </c>
      <c r="AV2123" s="3" t="s">
        <v>69</v>
      </c>
      <c r="AW2123" s="3" t="s">
        <v>69</v>
      </c>
      <c r="AX2123" s="3" t="s">
        <v>69</v>
      </c>
      <c r="AY2123" s="3" t="s">
        <v>69</v>
      </c>
      <c r="AZ2123" s="8" t="str">
        <f>+CONCATENATE("Reportan apertura en el enlace ",Tabla4[[#This Row],[Enlace]]," en el ",Tabla4[[#This Row],[Distancia óptica]]," ocasionado por ",Tabla4[[#This Row],[Causa del daño]])</f>
        <v>Reportan apertura en el enlace Armario 142 - Victoria en el Km 0 ocasionado por Visita Fallida</v>
      </c>
      <c r="BA2123" s="8" t="str">
        <f>+CONCATENATE("Para dar solución al incidente ",Tabla4[[#This Row],[Solución]])</f>
        <v xml:space="preserve">Para dar solución al incidente Poblemas de tarjeta </v>
      </c>
      <c r="BB2123" s="3" t="str">
        <f>+_xlfn.CONCAT(Tabla4[[#This Row],[Causa Raiz]]," ",Tabla4[[#This Row],[Solución2]]," (",Tabla4[[#This Row],[Anillo]],"- Cabecera: ",Tabla4[[#This Row],[Cabecera]],"- Operador: ",Tabla4[[#This Row],[Operador]],")")</f>
        <v>Reportan apertura en el enlace Armario 142 - Victoria en el Km 0 ocasionado por Visita Fallida Para dar solución al incidente Poblemas de tarjeta  (NA- Cabecera: NA- Operador: Colombia Telecomunicaciones)</v>
      </c>
    </row>
    <row r="2124" spans="1:54" ht="185.25">
      <c r="A2124" s="38">
        <f t="shared" si="238"/>
        <v>2123</v>
      </c>
      <c r="B2124" s="3">
        <v>8612034</v>
      </c>
      <c r="C2124" s="3" t="s">
        <v>163</v>
      </c>
      <c r="D2124" s="23">
        <v>45431.638888888891</v>
      </c>
      <c r="E2124" s="23">
        <v>45431.9375</v>
      </c>
      <c r="F2124" s="1">
        <f t="shared" ca="1" si="244"/>
        <v>0.29861111110949423</v>
      </c>
      <c r="G2124" s="3" t="s">
        <v>55</v>
      </c>
      <c r="H2124" s="41"/>
      <c r="I2124" s="40"/>
      <c r="J2124" s="5" t="s">
        <v>56</v>
      </c>
      <c r="K2124" s="3" t="s">
        <v>340</v>
      </c>
      <c r="L2124" s="9" t="s">
        <v>58</v>
      </c>
      <c r="M2124" s="3" t="s">
        <v>341</v>
      </c>
      <c r="N2124" s="3" t="s">
        <v>342</v>
      </c>
      <c r="O2124" s="3" t="s">
        <v>343</v>
      </c>
      <c r="P2124" s="3" t="s">
        <v>9767</v>
      </c>
      <c r="Q2124" s="4" t="s">
        <v>9768</v>
      </c>
      <c r="R2124" s="3" t="s">
        <v>1304</v>
      </c>
      <c r="S2124" s="3" t="s">
        <v>347</v>
      </c>
      <c r="T2124" s="9" t="s">
        <v>329</v>
      </c>
      <c r="U2124" s="3" t="s">
        <v>9769</v>
      </c>
      <c r="V2124" s="22" t="str">
        <f t="shared" si="242"/>
        <v>RDFO; Hora de aviso: 15:20 19/05/2024; Solución: se realiza tendido de 150 mts de fo y dos empalmes de 48 hilos; Hora de solución: 22:30 19/05/2024; Causa: Incendio</v>
      </c>
      <c r="W2124" s="4" t="s">
        <v>349</v>
      </c>
      <c r="X2124" s="3"/>
      <c r="Y2124" s="3"/>
      <c r="Z2124" s="3" t="s">
        <v>69</v>
      </c>
      <c r="AA2124" s="3" t="s">
        <v>71</v>
      </c>
      <c r="AB2124" s="3">
        <v>0</v>
      </c>
      <c r="AC2124" s="3" t="s">
        <v>71</v>
      </c>
      <c r="AD2124" s="6">
        <v>9.5138888888888884E-2</v>
      </c>
      <c r="AE2124" s="7"/>
      <c r="AF2124" s="7"/>
      <c r="AG2124" s="6">
        <f>Tabla4[[#This Row],[Tiempo Parada de Reloj]]+Tabla4[[#This Row],[Tiempo Autorizado por Telefonica (no Máximo)]]</f>
        <v>9.5138888888888884E-2</v>
      </c>
      <c r="AH2124" s="7">
        <f t="shared" ca="1" si="239"/>
        <v>0.20347222222060535</v>
      </c>
      <c r="AI2124" s="8">
        <f t="shared" si="240"/>
        <v>2.2833333333333332</v>
      </c>
      <c r="AJ2124" s="8">
        <f t="shared" ca="1" si="241"/>
        <v>4.8833333332945283</v>
      </c>
      <c r="AK2124" s="23" t="s">
        <v>119</v>
      </c>
      <c r="AL2124" s="23" t="s">
        <v>70</v>
      </c>
      <c r="AM2124" s="23" t="s">
        <v>73</v>
      </c>
      <c r="AN2124" s="23" t="s">
        <v>73</v>
      </c>
      <c r="AO2124" s="3" t="s">
        <v>72</v>
      </c>
      <c r="AP2124" s="3" t="s">
        <v>72</v>
      </c>
      <c r="AQ2124" s="23">
        <v>45433.356249999997</v>
      </c>
      <c r="AR2124" s="3"/>
      <c r="AS2124" s="23"/>
      <c r="AT2124" s="23"/>
      <c r="AU2124" s="23" t="s">
        <v>351</v>
      </c>
      <c r="AV2124" s="3" t="s">
        <v>9770</v>
      </c>
      <c r="AW2124" s="3" t="s">
        <v>1323</v>
      </c>
      <c r="AX2124" s="3">
        <v>4.6719999999999997</v>
      </c>
      <c r="AY2124" s="3">
        <v>-74.937899999999999</v>
      </c>
      <c r="AZ2124" s="8" t="str">
        <f>+CONCATENATE("Reportan apertura en el enlace ",Tabla4[[#This Row],[Enlace]]," en el ",Tabla4[[#This Row],[Distancia óptica]]," ocasionado por ",Tabla4[[#This Row],[Causa del daño]])</f>
        <v>Reportan apertura en el enlace Ibague - Libano en el Km 55,8  desde Ibague ocasionado por Incendio</v>
      </c>
      <c r="BA2124" s="8" t="str">
        <f>+CONCATENATE("Para dar solución al incidente ",Tabla4[[#This Row],[Solución]])</f>
        <v>Para dar solución al incidente se realiza tendido de 150 mts de fo y dos empalmes de 48 hilos</v>
      </c>
      <c r="BB2124" s="3" t="str">
        <f>+_xlfn.CONCAT(Tabla4[[#This Row],[Causa Raiz]]," ",Tabla4[[#This Row],[Solución2]]," (",Tabla4[[#This Row],[Anillo]],"- Cabecera: ",Tabla4[[#This Row],[Cabecera]],"- Operador: ",Tabla4[[#This Row],[Operador]],")")</f>
        <v>Reportan apertura en el enlace Ibague - Libano en el Km 55,8  desde Ibague ocasionado por Incendio Para dar solución al incidente se realiza tendido de 150 mts de fo y dos empalmes de 48 hilos (TRONCAL- Cabecera: PIEDRA PINTADA- Operador: Colombia Telecomunicaciones)</v>
      </c>
    </row>
    <row r="2125" spans="1:54" ht="199.5">
      <c r="A2125" s="38">
        <f t="shared" si="238"/>
        <v>2124</v>
      </c>
      <c r="B2125" s="3">
        <v>8611183</v>
      </c>
      <c r="C2125" s="3" t="s">
        <v>54</v>
      </c>
      <c r="D2125" s="23">
        <v>45431.75</v>
      </c>
      <c r="E2125" s="23">
        <v>45431.791666666664</v>
      </c>
      <c r="F2125" s="1">
        <f t="shared" ca="1" si="244"/>
        <v>4.1666666664241347E-2</v>
      </c>
      <c r="G2125" s="3" t="s">
        <v>55</v>
      </c>
      <c r="H2125" s="41"/>
      <c r="I2125" s="40"/>
      <c r="J2125" s="5" t="s">
        <v>56</v>
      </c>
      <c r="K2125" s="3" t="s">
        <v>57</v>
      </c>
      <c r="L2125" s="9" t="s">
        <v>78</v>
      </c>
      <c r="M2125" s="3" t="s">
        <v>59</v>
      </c>
      <c r="N2125" s="3" t="s">
        <v>60</v>
      </c>
      <c r="O2125" s="3" t="s">
        <v>9771</v>
      </c>
      <c r="P2125" s="3" t="s">
        <v>9772</v>
      </c>
      <c r="Q2125" s="4" t="s">
        <v>9773</v>
      </c>
      <c r="R2125" s="67" t="s">
        <v>947</v>
      </c>
      <c r="S2125" s="3" t="s">
        <v>65</v>
      </c>
      <c r="T2125" s="9" t="s">
        <v>66</v>
      </c>
      <c r="U2125" s="3" t="s">
        <v>9774</v>
      </c>
      <c r="V2125" s="22" t="str">
        <f t="shared" si="242"/>
        <v>RLFO; Hora de aviso: 18:00 19/05/2024; Solución: Para dar solucion se recupera 200 mtrs de reserva y un empalme de 96 hilos ; Hora de solución: 19:00 19/05/2024; Causa: Vandalismo</v>
      </c>
      <c r="W2125" s="4" t="s">
        <v>68</v>
      </c>
      <c r="X2125" s="3"/>
      <c r="Y2125" s="3"/>
      <c r="Z2125" s="3" t="s">
        <v>69</v>
      </c>
      <c r="AA2125" s="3" t="s">
        <v>70</v>
      </c>
      <c r="AB2125" s="3">
        <v>0</v>
      </c>
      <c r="AC2125" s="3" t="s">
        <v>71</v>
      </c>
      <c r="AD2125" s="6">
        <v>0</v>
      </c>
      <c r="AE2125" s="7"/>
      <c r="AF2125" s="7"/>
      <c r="AG2125" s="6">
        <f>Tabla4[[#This Row],[Tiempo Parada de Reloj]]+Tabla4[[#This Row],[Tiempo Autorizado por Telefonica (no Máximo)]]</f>
        <v>0</v>
      </c>
      <c r="AH2125" s="7">
        <f t="shared" ca="1" si="239"/>
        <v>4.1666666664241347E-2</v>
      </c>
      <c r="AI2125" s="8">
        <f t="shared" si="240"/>
        <v>0</v>
      </c>
      <c r="AJ2125" s="8">
        <f t="shared" ca="1" si="241"/>
        <v>0.99999999994179234</v>
      </c>
      <c r="AK2125" s="23" t="s">
        <v>87</v>
      </c>
      <c r="AL2125" s="23" t="s">
        <v>71</v>
      </c>
      <c r="AM2125" s="23" t="s">
        <v>87</v>
      </c>
      <c r="AN2125" s="23" t="s">
        <v>87</v>
      </c>
      <c r="AO2125" s="3" t="s">
        <v>98</v>
      </c>
      <c r="AP2125" s="3" t="s">
        <v>98</v>
      </c>
      <c r="AQ2125" s="23">
        <v>45432.484722222223</v>
      </c>
      <c r="AR2125" s="3"/>
      <c r="AS2125" s="23"/>
      <c r="AT2125" s="23"/>
      <c r="AU2125" s="23" t="s">
        <v>74</v>
      </c>
      <c r="AV2125" s="3" t="s">
        <v>9775</v>
      </c>
      <c r="AW2125" s="3" t="s">
        <v>135</v>
      </c>
      <c r="AX2125" s="3">
        <v>4.6463700000000001</v>
      </c>
      <c r="AY2125" s="3">
        <v>-74.130719999999997</v>
      </c>
      <c r="AZ2125" s="8" t="str">
        <f>+CONCATENATE("Reportan apertura en el enlace ",Tabla4[[#This Row],[Enlace]]," en el ",Tabla4[[#This Row],[Distancia óptica]]," ocasionado por ",Tabla4[[#This Row],[Causa del daño]])</f>
        <v>Reportan apertura en el enlace Mov.Andalucia - Mov. Titan Plaza en el Km 4,9 desde andaluca ocasionado por Vandalismo</v>
      </c>
      <c r="BA2125" s="8" t="str">
        <f>+CONCATENATE("Para dar solución al incidente ",Tabla4[[#This Row],[Solución]])</f>
        <v xml:space="preserve">Para dar solución al incidente Para dar solucion se recupera 200 mtrs de reserva y un empalme de 96 hilos </v>
      </c>
      <c r="BB2125" s="3" t="str">
        <f>+_xlfn.CONCAT(Tabla4[[#This Row],[Causa Raiz]]," ",Tabla4[[#This Row],[Solución2]]," (",Tabla4[[#This Row],[Anillo]],"- Cabecera: ",Tabla4[[#This Row],[Cabecera]],"- Operador: ",Tabla4[[#This Row],[Operador]],")")</f>
        <v>Reportan apertura en el enlace Mov.Andalucia - Mov. Titan Plaza en el Km 4,9 desde andaluca ocasionado por Vandalismo Para dar solución al incidente Para dar solucion se recupera 200 mtrs de reserva y un empalme de 96 hilos  (Lineal- Cabecera: Andaluca- Operador: Colombia Telecomunicaciones)</v>
      </c>
    </row>
    <row r="2126" spans="1:54" ht="171">
      <c r="A2126" s="38">
        <f t="shared" si="238"/>
        <v>2125</v>
      </c>
      <c r="B2126" s="3">
        <v>8612874</v>
      </c>
      <c r="C2126" s="3" t="s">
        <v>92</v>
      </c>
      <c r="D2126" s="23">
        <v>45432.020833333336</v>
      </c>
      <c r="E2126" s="23">
        <v>45432.5</v>
      </c>
      <c r="F2126" s="1">
        <f t="shared" ca="1" si="244"/>
        <v>0.47916666666424135</v>
      </c>
      <c r="G2126" s="3" t="s">
        <v>164</v>
      </c>
      <c r="H2126" s="41" t="s">
        <v>165</v>
      </c>
      <c r="I2126" s="40" t="s">
        <v>9776</v>
      </c>
      <c r="J2126" s="5" t="s">
        <v>490</v>
      </c>
      <c r="K2126" s="3" t="s">
        <v>490</v>
      </c>
      <c r="L2126" s="9" t="s">
        <v>58</v>
      </c>
      <c r="M2126" s="3" t="s">
        <v>383</v>
      </c>
      <c r="N2126" s="3" t="s">
        <v>384</v>
      </c>
      <c r="O2126" s="3" t="s">
        <v>3065</v>
      </c>
      <c r="P2126" s="3" t="s">
        <v>9777</v>
      </c>
      <c r="Q2126" s="4" t="s">
        <v>5104</v>
      </c>
      <c r="R2126" s="67" t="s">
        <v>9778</v>
      </c>
      <c r="S2126" s="3" t="s">
        <v>494</v>
      </c>
      <c r="T2126" s="9" t="s">
        <v>66</v>
      </c>
      <c r="U2126" s="3" t="s">
        <v>9779</v>
      </c>
      <c r="V2126" s="22" t="str">
        <f t="shared" si="242"/>
        <v>RTNFO; Hora de aviso: 0:30 20/05/2024; Solución: se recupera reserva y se implementa una caja de empalme.; Hora de solución: 12:00 20/05/2024; Causa: Vandalismo</v>
      </c>
      <c r="W2126" s="4" t="s">
        <v>5567</v>
      </c>
      <c r="X2126" s="3"/>
      <c r="Y2126" s="3"/>
      <c r="Z2126" s="3" t="s">
        <v>69</v>
      </c>
      <c r="AA2126" s="3" t="s">
        <v>71</v>
      </c>
      <c r="AB2126" s="3">
        <v>0</v>
      </c>
      <c r="AC2126" s="3" t="s">
        <v>71</v>
      </c>
      <c r="AD2126" s="6">
        <v>0</v>
      </c>
      <c r="AE2126" s="7"/>
      <c r="AF2126" s="7"/>
      <c r="AG2126" s="6">
        <f>Tabla4[[#This Row],[Tiempo Parada de Reloj]]+Tabla4[[#This Row],[Tiempo Autorizado por Telefonica (no Máximo)]]</f>
        <v>0</v>
      </c>
      <c r="AH2126" s="7">
        <f t="shared" ca="1" si="239"/>
        <v>0.47916666666424135</v>
      </c>
      <c r="AI2126" s="8">
        <f t="shared" si="240"/>
        <v>0</v>
      </c>
      <c r="AJ2126" s="8">
        <f t="shared" ca="1" si="241"/>
        <v>11.499999999941792</v>
      </c>
      <c r="AK2126" s="23" t="s">
        <v>73</v>
      </c>
      <c r="AL2126" s="23" t="s">
        <v>70</v>
      </c>
      <c r="AM2126" s="23" t="s">
        <v>72</v>
      </c>
      <c r="AN2126" s="23" t="s">
        <v>72</v>
      </c>
      <c r="AQ2126" s="23">
        <f t="shared" ref="AQ2126" ca="1" si="245">NOW()</f>
        <v>45503.69683483796</v>
      </c>
      <c r="AR2126" s="3"/>
      <c r="AS2126" s="23"/>
      <c r="AT2126" s="23"/>
      <c r="AU2126" s="23" t="s">
        <v>494</v>
      </c>
      <c r="AV2126" s="3" t="s">
        <v>69</v>
      </c>
      <c r="AW2126" s="3" t="s">
        <v>69</v>
      </c>
      <c r="AX2126" s="3" t="s">
        <v>69</v>
      </c>
      <c r="AY2126" s="3" t="s">
        <v>69</v>
      </c>
      <c r="AZ2126" s="8" t="str">
        <f>+CONCATENATE("Reportan apertura en el enlace ",Tabla4[[#This Row],[Enlace]]," en el ",Tabla4[[#This Row],[Distancia óptica]]," ocasionado por ",Tabla4[[#This Row],[Causa del daño]])</f>
        <v>Reportan apertura en el enlace Cartagena - Sabanalarga en el km 3.9 desde Torices ocasionado por Vandalismo</v>
      </c>
      <c r="BA2126" s="8" t="str">
        <f>+CONCATENATE("Para dar solución al incidente ",Tabla4[[#This Row],[Solución]])</f>
        <v>Para dar solución al incidente se recupera reserva y se implementa una caja de empalme.</v>
      </c>
      <c r="BB2126" s="3" t="str">
        <f>+_xlfn.CONCAT(Tabla4[[#This Row],[Causa Raiz]]," ",Tabla4[[#This Row],[Solución2]]," (",Tabla4[[#This Row],[Anillo]],"- Cabecera: ",Tabla4[[#This Row],[Cabecera]],"- Operador: ",Tabla4[[#This Row],[Operador]],")")</f>
        <v>Reportan apertura en el enlace Cartagena - Sabanalarga en el km 3.9 desde Torices ocasionado por Vandalismo Para dar solución al incidente se recupera reserva y se implementa una caja de empalme. (NA- Cabecera: NA- Operador: UNE)</v>
      </c>
    </row>
    <row r="2127" spans="1:54" ht="185.25">
      <c r="A2127" s="38">
        <f t="shared" si="238"/>
        <v>2126</v>
      </c>
      <c r="B2127" s="3">
        <v>8612970</v>
      </c>
      <c r="C2127" s="3" t="s">
        <v>92</v>
      </c>
      <c r="D2127" s="23">
        <v>45432.041666666664</v>
      </c>
      <c r="E2127" s="23">
        <v>45432.350694444445</v>
      </c>
      <c r="F2127" s="1">
        <f t="shared" ca="1" si="244"/>
        <v>0.30902777778101154</v>
      </c>
      <c r="G2127" s="3" t="s">
        <v>55</v>
      </c>
      <c r="H2127" s="41"/>
      <c r="I2127" s="40">
        <v>1329124</v>
      </c>
      <c r="J2127" s="5" t="s">
        <v>568</v>
      </c>
      <c r="K2127" s="3" t="s">
        <v>568</v>
      </c>
      <c r="L2127" s="9" t="s">
        <v>58</v>
      </c>
      <c r="M2127" s="3" t="s">
        <v>3421</v>
      </c>
      <c r="N2127" s="3" t="s">
        <v>3421</v>
      </c>
      <c r="O2127" s="3" t="s">
        <v>958</v>
      </c>
      <c r="P2127" s="3" t="s">
        <v>9780</v>
      </c>
      <c r="Q2127" s="4" t="s">
        <v>9781</v>
      </c>
      <c r="R2127" s="3" t="s">
        <v>128</v>
      </c>
      <c r="S2127" s="67" t="s">
        <v>574</v>
      </c>
      <c r="T2127" s="9" t="s">
        <v>130</v>
      </c>
      <c r="U2127" s="3" t="s">
        <v>9782</v>
      </c>
      <c r="V2127" s="22" t="str">
        <f t="shared" si="242"/>
        <v>RTNFO; Hora de aviso: 1:00 20/05/2024; Solución: Se recupera 80 mts de reserva y se realiza un empalme labores por Azteca; Hora de solución: 8:25 20/05/2024; Causa: Plagas</v>
      </c>
      <c r="W2127" s="4" t="s">
        <v>9783</v>
      </c>
      <c r="X2127" s="3"/>
      <c r="Y2127" s="3"/>
      <c r="Z2127" s="3" t="s">
        <v>69</v>
      </c>
      <c r="AA2127" s="3" t="s">
        <v>70</v>
      </c>
      <c r="AB2127" s="3">
        <v>8612891</v>
      </c>
      <c r="AC2127" s="3" t="s">
        <v>71</v>
      </c>
      <c r="AD2127" s="6">
        <v>0.10208333333333333</v>
      </c>
      <c r="AE2127" s="7"/>
      <c r="AF2127" s="7"/>
      <c r="AG2127" s="6">
        <f>Tabla4[[#This Row],[Tiempo Parada de Reloj]]+Tabla4[[#This Row],[Tiempo Autorizado por Telefonica (no Máximo)]]</f>
        <v>0.10208333333333333</v>
      </c>
      <c r="AH2127" s="7">
        <f t="shared" ca="1" si="239"/>
        <v>0.20694444444767821</v>
      </c>
      <c r="AI2127" s="8">
        <f t="shared" si="240"/>
        <v>2.4500000000000002</v>
      </c>
      <c r="AJ2127" s="8">
        <f t="shared" ca="1" si="241"/>
        <v>4.9666666667442767</v>
      </c>
      <c r="AK2127" s="23" t="s">
        <v>73</v>
      </c>
      <c r="AL2127" s="23" t="s">
        <v>70</v>
      </c>
      <c r="AM2127" s="23" t="s">
        <v>72</v>
      </c>
      <c r="AN2127" s="23" t="s">
        <v>72</v>
      </c>
      <c r="AO2127" s="3" t="s">
        <v>119</v>
      </c>
      <c r="AP2127" s="3" t="s">
        <v>119</v>
      </c>
      <c r="AQ2127" s="23">
        <v>45433.422222222223</v>
      </c>
      <c r="AR2127" s="3"/>
      <c r="AS2127" s="23"/>
      <c r="AT2127" s="23"/>
      <c r="AU2127" s="23" t="s">
        <v>568</v>
      </c>
      <c r="AV2127" s="3" t="s">
        <v>6900</v>
      </c>
      <c r="AW2127" s="3" t="s">
        <v>1323</v>
      </c>
      <c r="AX2127" s="3">
        <v>5.2233330000000002</v>
      </c>
      <c r="AY2127" s="3">
        <v>-72.633611099999996</v>
      </c>
      <c r="AZ2127" s="8" t="str">
        <f>+CONCATENATE("Reportan apertura en el enlace ",Tabla4[[#This Row],[Enlace]]," en el ",Tabla4[[#This Row],[Distancia óptica]]," ocasionado por ",Tabla4[[#This Row],[Causa del daño]])</f>
        <v>Reportan apertura en el enlace Sogamoso - Arauca en el KM 0,059 desde Coicagua  ocasionado por Plagas</v>
      </c>
      <c r="BA2127" s="8" t="str">
        <f>+CONCATENATE("Para dar solución al incidente ",Tabla4[[#This Row],[Solución]])</f>
        <v>Para dar solución al incidente Se recupera 80 mts de reserva y se realiza un empalme labores por Azteca</v>
      </c>
      <c r="BB2127" s="3" t="str">
        <f>+_xlfn.CONCAT(Tabla4[[#This Row],[Causa Raiz]]," ",Tabla4[[#This Row],[Solución2]]," (",Tabla4[[#This Row],[Anillo]],"- Cabecera: ",Tabla4[[#This Row],[Cabecera]],"- Operador: ",Tabla4[[#This Row],[Operador]],")")</f>
        <v>Reportan apertura en el enlace Sogamoso - Arauca en el KM 0,059 desde Coicagua  ocasionado por Plagas Para dar solución al incidente Se recupera 80 mts de reserva y se realiza un empalme labores por Azteca (TRONCAL- Cabecera: SOGAMOSO- Operador: Azteca)</v>
      </c>
    </row>
    <row r="2128" spans="1:54" ht="228">
      <c r="A2128" s="38">
        <f t="shared" si="238"/>
        <v>2127</v>
      </c>
      <c r="B2128" s="3">
        <v>8613280</v>
      </c>
      <c r="C2128" s="3" t="s">
        <v>92</v>
      </c>
      <c r="D2128" s="23">
        <v>45432.166666666664</v>
      </c>
      <c r="E2128" s="23">
        <v>45432.791666666664</v>
      </c>
      <c r="F2128" s="1">
        <f t="shared" ca="1" si="244"/>
        <v>0.625</v>
      </c>
      <c r="G2128" s="3" t="s">
        <v>55</v>
      </c>
      <c r="H2128" s="41"/>
      <c r="I2128" s="40"/>
      <c r="J2128" s="5" t="s">
        <v>56</v>
      </c>
      <c r="K2128" s="3" t="s">
        <v>138</v>
      </c>
      <c r="L2128" s="9" t="s">
        <v>58</v>
      </c>
      <c r="M2128" s="3" t="s">
        <v>139</v>
      </c>
      <c r="N2128" s="3" t="s">
        <v>140</v>
      </c>
      <c r="O2128" s="3" t="s">
        <v>889</v>
      </c>
      <c r="P2128" s="3" t="s">
        <v>9784</v>
      </c>
      <c r="Q2128" s="4" t="s">
        <v>9785</v>
      </c>
      <c r="R2128" s="67" t="s">
        <v>1178</v>
      </c>
      <c r="S2128" s="3" t="s">
        <v>145</v>
      </c>
      <c r="T2128" s="9" t="s">
        <v>66</v>
      </c>
      <c r="U2128" s="3" t="s">
        <v>9786</v>
      </c>
      <c r="V2128" s="22" t="str">
        <f t="shared" si="242"/>
        <v>RTNFO; Hora de aviso: 4:00 20/05/2024; Solución: Para dar la solucion del cable de 48 hilos , se recupera 20 mtrs y dos empalmes de 48 hilos , el de 96 hilos se recupera 20 mtrs y dos empalmes de 144 hilos.; Hora de solución: 19:00 20/05/2024; Causa: Vandalismo</v>
      </c>
      <c r="W2128" s="4" t="s">
        <v>199</v>
      </c>
      <c r="X2128" s="3"/>
      <c r="Y2128" s="3"/>
      <c r="Z2128" s="3" t="s">
        <v>69</v>
      </c>
      <c r="AA2128" s="3" t="s">
        <v>70</v>
      </c>
      <c r="AB2128" s="3" t="s">
        <v>9787</v>
      </c>
      <c r="AC2128" s="3" t="s">
        <v>71</v>
      </c>
      <c r="AD2128" s="6">
        <v>0.41666666666666669</v>
      </c>
      <c r="AE2128" s="7"/>
      <c r="AF2128" s="7"/>
      <c r="AG2128" s="6">
        <f>Tabla4[[#This Row],[Tiempo Parada de Reloj]]+Tabla4[[#This Row],[Tiempo Autorizado por Telefonica (no Máximo)]]</f>
        <v>0.41666666666666669</v>
      </c>
      <c r="AH2128" s="7">
        <f t="shared" ca="1" si="239"/>
        <v>0.20833333333333331</v>
      </c>
      <c r="AI2128" s="8">
        <f t="shared" si="240"/>
        <v>10</v>
      </c>
      <c r="AJ2128" s="8">
        <f t="shared" ca="1" si="241"/>
        <v>5</v>
      </c>
      <c r="AK2128" s="23" t="s">
        <v>73</v>
      </c>
      <c r="AL2128" s="23" t="s">
        <v>70</v>
      </c>
      <c r="AM2128" s="23" t="s">
        <v>87</v>
      </c>
      <c r="AN2128" s="23" t="s">
        <v>87</v>
      </c>
      <c r="AO2128" s="3" t="s">
        <v>72</v>
      </c>
      <c r="AP2128" s="3" t="s">
        <v>72</v>
      </c>
      <c r="AQ2128" s="23">
        <v>45437.634722222225</v>
      </c>
      <c r="AR2128" s="3"/>
      <c r="AS2128" s="23"/>
      <c r="AT2128" s="23"/>
      <c r="AU2128" s="23" t="s">
        <v>481</v>
      </c>
      <c r="AV2128" s="3" t="s">
        <v>482</v>
      </c>
      <c r="AW2128" s="3" t="s">
        <v>76</v>
      </c>
      <c r="AX2128" s="3">
        <v>3.4422160000000002</v>
      </c>
      <c r="AY2128" s="3">
        <v>-76.531780999999995</v>
      </c>
      <c r="AZ2128" s="8" t="str">
        <f>+CONCATENATE("Reportan apertura en el enlace ",Tabla4[[#This Row],[Enlace]]," en el ",Tabla4[[#This Row],[Distancia óptica]]," ocasionado por ",Tabla4[[#This Row],[Causa del daño]])</f>
        <v>Reportan apertura en el enlace Cali - Popayán en el km 1.18 desde Cali ocasionado por Vandalismo</v>
      </c>
      <c r="BA2128" s="8" t="str">
        <f>+CONCATENATE("Para dar solución al incidente ",Tabla4[[#This Row],[Solución]])</f>
        <v>Para dar solución al incidente Para dar la solucion del cable de 48 hilos , se recupera 20 mtrs y dos empalmes de 48 hilos , el de 96 hilos se recupera 20 mtrs y dos empalmes de 144 hilos.</v>
      </c>
      <c r="BB2128" s="3" t="str">
        <f>+_xlfn.CONCAT(Tabla4[[#This Row],[Causa Raiz]]," ",Tabla4[[#This Row],[Solución2]]," (",Tabla4[[#This Row],[Anillo]],"- Cabecera: ",Tabla4[[#This Row],[Cabecera]],"- Operador: ",Tabla4[[#This Row],[Operador]],")")</f>
        <v>Reportan apertura en el enlace Cali - Popayán en el km 1.18 desde Cali ocasionado por Vandalismo Para dar solución al incidente Para dar la solucion del cable de 48 hilos , se recupera 20 mtrs y dos empalmes de 48 hilos , el de 96 hilos se recupera 20 mtrs y dos empalmes de 144 hilos. (Troncal- Cabecera: Centro- Operador: Colombia Telecomunicaciones)</v>
      </c>
    </row>
    <row r="2129" spans="1:54" ht="156.75">
      <c r="A2129" s="38">
        <f t="shared" si="238"/>
        <v>2128</v>
      </c>
      <c r="B2129" s="3">
        <v>8613575</v>
      </c>
      <c r="C2129" s="3" t="s">
        <v>163</v>
      </c>
      <c r="D2129" s="23">
        <v>45432.322916666664</v>
      </c>
      <c r="E2129" s="23">
        <v>45432.324305555558</v>
      </c>
      <c r="F2129" s="1">
        <f ca="1">IF(ISBLANK(E2129),IF(ISBLANK(D2129),0,NOW()-D2129),E2129-D2129)</f>
        <v>1.3888888934161514E-3</v>
      </c>
      <c r="G2129" s="3" t="s">
        <v>55</v>
      </c>
      <c r="H2129" s="41"/>
      <c r="I2129" s="40"/>
      <c r="J2129" s="5" t="s">
        <v>56</v>
      </c>
      <c r="K2129" s="3" t="s">
        <v>77</v>
      </c>
      <c r="L2129" s="9" t="s">
        <v>58</v>
      </c>
      <c r="M2129" s="3" t="s">
        <v>838</v>
      </c>
      <c r="N2129" s="3" t="s">
        <v>839</v>
      </c>
      <c r="O2129" s="3" t="s">
        <v>1215</v>
      </c>
      <c r="P2129" s="3">
        <v>0</v>
      </c>
      <c r="Q2129" s="4" t="s">
        <v>9788</v>
      </c>
      <c r="R2129" s="3" t="s">
        <v>400</v>
      </c>
      <c r="S2129" s="3" t="s">
        <v>9317</v>
      </c>
      <c r="T2129" s="9" t="s">
        <v>104</v>
      </c>
      <c r="U2129" s="3" t="s">
        <v>9789</v>
      </c>
      <c r="V2129" s="22" t="str">
        <f t="shared" si="242"/>
        <v>RDFO; Hora de aviso: 7:45 20/05/2024; Solución: Se realiza certificacion del enalce y no se evidencia eventos de fo; Hora de solución: 7:47 20/05/2024; Causa: Visita Fallida</v>
      </c>
      <c r="W2129" s="4" t="s">
        <v>160</v>
      </c>
      <c r="X2129" s="3"/>
      <c r="Y2129" s="3"/>
      <c r="Z2129" s="3" t="s">
        <v>69</v>
      </c>
      <c r="AA2129" s="3" t="s">
        <v>71</v>
      </c>
      <c r="AB2129" s="3">
        <v>0</v>
      </c>
      <c r="AC2129" s="3" t="s">
        <v>71</v>
      </c>
      <c r="AD2129" s="6">
        <v>0</v>
      </c>
      <c r="AE2129" s="7"/>
      <c r="AF2129" s="7"/>
      <c r="AG2129" s="6">
        <f>Tabla4[[#This Row],[Tiempo Parada de Reloj]]+Tabla4[[#This Row],[Tiempo Autorizado por Telefonica (no Máximo)]]</f>
        <v>0</v>
      </c>
      <c r="AH2129" s="7">
        <f t="shared" ca="1" si="239"/>
        <v>1.3888888934161514E-3</v>
      </c>
      <c r="AI2129" s="8">
        <f t="shared" si="240"/>
        <v>0</v>
      </c>
      <c r="AJ2129" s="8">
        <f t="shared" ca="1" si="241"/>
        <v>3.3333333441987634E-2</v>
      </c>
      <c r="AK2129" s="23" t="s">
        <v>8652</v>
      </c>
      <c r="AL2129" s="23" t="s">
        <v>70</v>
      </c>
      <c r="AM2129" s="23" t="s">
        <v>72</v>
      </c>
      <c r="AN2129" s="23" t="s">
        <v>72</v>
      </c>
      <c r="AO2129" s="3" t="s">
        <v>72</v>
      </c>
      <c r="AP2129" s="3" t="s">
        <v>72</v>
      </c>
      <c r="AQ2129" s="23">
        <v>45432.324305555558</v>
      </c>
      <c r="AR2129" s="23"/>
      <c r="AS2129" s="23"/>
      <c r="AT2129" s="23"/>
      <c r="AU2129" s="3" t="s">
        <v>404</v>
      </c>
      <c r="AV2129" s="3" t="s">
        <v>69</v>
      </c>
      <c r="AW2129" s="3" t="s">
        <v>69</v>
      </c>
      <c r="AX2129" s="3" t="s">
        <v>69</v>
      </c>
      <c r="AY2129" s="3" t="s">
        <v>69</v>
      </c>
      <c r="AZ2129" s="8" t="str">
        <f>+CONCATENATE("Reportan apertura en el enlace ",Tabla4[[#This Row],[Enlace]]," en el ",Tabla4[[#This Row],[Distancia óptica]]," ocasionado por ",Tabla4[[#This Row],[Causa del daño]])</f>
        <v>Reportan apertura en el enlace Pereira - Roldanillo en el 0 ocasionado por Visita Fallida</v>
      </c>
      <c r="BA2129" s="8" t="str">
        <f>+CONCATENATE("Para dar solución al incidente ",Tabla4[[#This Row],[Solución]])</f>
        <v>Para dar solución al incidente Se realiza certificacion del enalce y no se evidencia eventos de fo</v>
      </c>
      <c r="BB2129" s="3" t="str">
        <f>+_xlfn.CONCAT(Tabla4[[#This Row],[Causa Raiz]]," ",Tabla4[[#This Row],[Solución2]]," (",Tabla4[[#This Row],[Anillo]],"- Cabecera: ",Tabla4[[#This Row],[Cabecera]],"- Operador: ",Tabla4[[#This Row],[Operador]],")")</f>
        <v>Reportan apertura en el enlace Pereira - Roldanillo en el 0 ocasionado por Visita Fallida Para dar solución al incidente Se realiza certificacion del enalce y no se evidencia eventos de fo (NA- Cabecera: NA- Operador: Colombia Telecomunicaciones)</v>
      </c>
    </row>
    <row r="2130" spans="1:54" ht="199.5">
      <c r="A2130" s="38">
        <f t="shared" si="238"/>
        <v>2129</v>
      </c>
      <c r="B2130" s="3">
        <v>8613579</v>
      </c>
      <c r="C2130" s="3" t="s">
        <v>54</v>
      </c>
      <c r="D2130" s="23">
        <v>45432.322916666664</v>
      </c>
      <c r="E2130" s="23">
        <v>45439.416666666664</v>
      </c>
      <c r="F2130" s="1">
        <f ca="1">IF(ISBLANK(E2130),IF(ISBLANK(D2130),0,NOW()-D2130),E2130-D2130)</f>
        <v>7.09375</v>
      </c>
      <c r="G2130" s="3" t="s">
        <v>55</v>
      </c>
      <c r="H2130" s="41"/>
      <c r="I2130" s="40"/>
      <c r="J2130" s="5" t="s">
        <v>56</v>
      </c>
      <c r="K2130" s="3" t="s">
        <v>77</v>
      </c>
      <c r="L2130" s="9" t="s">
        <v>78</v>
      </c>
      <c r="M2130" s="3" t="s">
        <v>79</v>
      </c>
      <c r="N2130" s="3" t="s">
        <v>1286</v>
      </c>
      <c r="O2130" s="3" t="s">
        <v>9790</v>
      </c>
      <c r="P2130" s="3" t="s">
        <v>9791</v>
      </c>
      <c r="Q2130" s="4" t="s">
        <v>9792</v>
      </c>
      <c r="R2130" s="3" t="s">
        <v>248</v>
      </c>
      <c r="S2130" s="3" t="s">
        <v>289</v>
      </c>
      <c r="T2130" s="9" t="s">
        <v>66</v>
      </c>
      <c r="U2130" s="3" t="s">
        <v>9793</v>
      </c>
      <c r="V2130" s="22" t="str">
        <f t="shared" si="242"/>
        <v>RLFO; Hora de aviso: 7:45 20/05/2024; Solución: se realiza tendido de 208 metros de fo y dos empalmes de 36 hilos; Hora de solución: 10:00 27/05/2024; Causa: Vandalismo</v>
      </c>
      <c r="W2130" s="4" t="s">
        <v>160</v>
      </c>
      <c r="X2130" s="3"/>
      <c r="Y2130" s="3"/>
      <c r="Z2130" s="3" t="s">
        <v>69</v>
      </c>
      <c r="AA2130" s="3" t="s">
        <v>71</v>
      </c>
      <c r="AB2130" s="3">
        <v>0</v>
      </c>
      <c r="AC2130" s="3" t="s">
        <v>71</v>
      </c>
      <c r="AD2130" s="6">
        <v>6.927083333333333</v>
      </c>
      <c r="AE2130" s="7"/>
      <c r="AF2130" s="7"/>
      <c r="AG2130" s="6">
        <f>Tabla4[[#This Row],[Tiempo Parada de Reloj]]+Tabla4[[#This Row],[Tiempo Autorizado por Telefonica (no Máximo)]]</f>
        <v>6.927083333333333</v>
      </c>
      <c r="AH2130" s="7">
        <f t="shared" ca="1" si="239"/>
        <v>0.16666666666666696</v>
      </c>
      <c r="AI2130" s="8">
        <f t="shared" si="240"/>
        <v>166.25</v>
      </c>
      <c r="AJ2130" s="8">
        <f t="shared" ca="1" si="241"/>
        <v>4.0000000000000071</v>
      </c>
      <c r="AK2130" s="23" t="s">
        <v>72</v>
      </c>
      <c r="AL2130" s="23" t="s">
        <v>70</v>
      </c>
      <c r="AM2130" s="23" t="s">
        <v>87</v>
      </c>
      <c r="AN2130" s="23" t="s">
        <v>460</v>
      </c>
      <c r="AO2130" s="3" t="s">
        <v>87</v>
      </c>
      <c r="AP2130" s="3" t="s">
        <v>87</v>
      </c>
      <c r="AQ2130" s="23">
        <v>45441.680555555555</v>
      </c>
      <c r="AR2130" s="3"/>
      <c r="AS2130" s="23"/>
      <c r="AT2130" s="23"/>
      <c r="AU2130" s="23" t="s">
        <v>743</v>
      </c>
      <c r="AV2130" s="3" t="s">
        <v>9794</v>
      </c>
      <c r="AW2130" s="3" t="s">
        <v>307</v>
      </c>
      <c r="AX2130" s="3">
        <v>4.7815000000000003</v>
      </c>
      <c r="AY2130" s="3">
        <v>-74.132900000000006</v>
      </c>
      <c r="AZ2130" s="8" t="str">
        <f>+CONCATENATE("Reportan apertura en el enlace ",Tabla4[[#This Row],[Enlace]]," en el ",Tabla4[[#This Row],[Distancia óptica]]," ocasionado por ",Tabla4[[#This Row],[Causa del daño]])</f>
        <v>Reportan apertura en el enlace Mov. Vizcaya - Mov. Guadalajara en el Km 0,083 desde Viscaya ocasionado por Vandalismo</v>
      </c>
      <c r="BA2130" s="8" t="str">
        <f>+CONCATENATE("Para dar solución al incidente ",Tabla4[[#This Row],[Solución]])</f>
        <v>Para dar solución al incidente se realiza tendido de 208 metros de fo y dos empalmes de 36 hilos</v>
      </c>
      <c r="BB2130" s="3" t="str">
        <f>+_xlfn.CONCAT(Tabla4[[#This Row],[Causa Raiz]]," ",Tabla4[[#This Row],[Solución2]]," (",Tabla4[[#This Row],[Anillo]],"- Cabecera: ",Tabla4[[#This Row],[Cabecera]],"- Operador: ",Tabla4[[#This Row],[Operador]],")")</f>
        <v>Reportan apertura en el enlace Mov. Vizcaya - Mov. Guadalajara en el Km 0,083 desde Viscaya ocasionado por Vandalismo Para dar solución al incidente se realiza tendido de 208 metros de fo y dos empalmes de 36 hilos (LINEAL- Cabecera: VISCAYA - Operador: Colombia Telecomunicaciones)</v>
      </c>
    </row>
    <row r="2131" spans="1:54" ht="199.5">
      <c r="A2131" s="38">
        <f t="shared" si="238"/>
        <v>2130</v>
      </c>
      <c r="B2131" s="3">
        <v>8613590</v>
      </c>
      <c r="C2131" s="3" t="s">
        <v>54</v>
      </c>
      <c r="D2131" s="23">
        <v>45432.322916666664</v>
      </c>
      <c r="E2131" s="23">
        <v>45433.666666666664</v>
      </c>
      <c r="F2131" s="1">
        <f ca="1">IF(ISBLANK(E2131),IF(ISBLANK(D2131),0,NOW()-D2131),E2131-D2131)</f>
        <v>1.34375</v>
      </c>
      <c r="G2131" s="3" t="s">
        <v>55</v>
      </c>
      <c r="H2131" s="41"/>
      <c r="I2131" s="40"/>
      <c r="J2131" s="5" t="s">
        <v>56</v>
      </c>
      <c r="K2131" s="3" t="s">
        <v>359</v>
      </c>
      <c r="L2131" s="9" t="s">
        <v>78</v>
      </c>
      <c r="M2131" s="3" t="s">
        <v>569</v>
      </c>
      <c r="N2131" s="3" t="s">
        <v>570</v>
      </c>
      <c r="O2131" s="3" t="s">
        <v>9795</v>
      </c>
      <c r="P2131" s="3" t="s">
        <v>9796</v>
      </c>
      <c r="Q2131" s="4" t="s">
        <v>9797</v>
      </c>
      <c r="R2131" s="3" t="s">
        <v>2742</v>
      </c>
      <c r="S2131" s="3" t="s">
        <v>366</v>
      </c>
      <c r="T2131" s="9" t="s">
        <v>176</v>
      </c>
      <c r="U2131" s="3" t="s">
        <v>9798</v>
      </c>
      <c r="V2131" s="22" t="str">
        <f t="shared" si="242"/>
        <v>RLFO; Hora de aviso: 7:45 20/05/2024; Solución: se realiza tendido de 150 metros y se hace dos empalmes de 48 hilos; Hora de solución: 16:00 21/05/2024; Causa: Intervención de Terceros. No Identificados</v>
      </c>
      <c r="W2131" s="4" t="s">
        <v>191</v>
      </c>
      <c r="X2131" s="3" t="s">
        <v>9799</v>
      </c>
      <c r="Y2131" s="3" t="s">
        <v>9800</v>
      </c>
      <c r="Z2131" s="3" t="s">
        <v>119</v>
      </c>
      <c r="AA2131" s="3" t="s">
        <v>70</v>
      </c>
      <c r="AB2131" s="3">
        <v>8610005</v>
      </c>
      <c r="AC2131" s="3" t="s">
        <v>71</v>
      </c>
      <c r="AD2131" s="6">
        <v>1.1833333333333333</v>
      </c>
      <c r="AE2131" s="7"/>
      <c r="AF2131" s="7"/>
      <c r="AG2131" s="6">
        <f>Tabla4[[#This Row],[Tiempo Parada de Reloj]]+Tabla4[[#This Row],[Tiempo Autorizado por Telefonica (no Máximo)]]</f>
        <v>1.1833333333333333</v>
      </c>
      <c r="AH2131" s="7">
        <f t="shared" ca="1" si="239"/>
        <v>0.16041666666666665</v>
      </c>
      <c r="AI2131" s="8">
        <f t="shared" si="240"/>
        <v>28.4</v>
      </c>
      <c r="AJ2131" s="8">
        <f t="shared" ca="1" si="241"/>
        <v>3.8499999999999996</v>
      </c>
      <c r="AK2131" s="23" t="s">
        <v>72</v>
      </c>
      <c r="AL2131" s="23" t="s">
        <v>70</v>
      </c>
      <c r="AM2131" s="23" t="s">
        <v>87</v>
      </c>
      <c r="AN2131" s="23" t="s">
        <v>87</v>
      </c>
      <c r="AO2131" s="3" t="s">
        <v>119</v>
      </c>
      <c r="AP2131" s="3" t="s">
        <v>119</v>
      </c>
      <c r="AQ2131" s="23">
        <v>45436.35833333333</v>
      </c>
      <c r="AR2131" s="3"/>
      <c r="AS2131" s="23"/>
      <c r="AT2131" s="23"/>
      <c r="AU2131" s="3" t="s">
        <v>192</v>
      </c>
      <c r="AV2131" s="3" t="s">
        <v>9801</v>
      </c>
      <c r="AW2131" s="3" t="s">
        <v>370</v>
      </c>
      <c r="AX2131" s="3">
        <v>5.6765999999999996</v>
      </c>
      <c r="AY2131" s="3">
        <v>-76.643299999999996</v>
      </c>
      <c r="AZ2131" s="8" t="str">
        <f>+CONCATENATE("Reportan apertura en el enlace ",Tabla4[[#This Row],[Enlace]]," en el ",Tabla4[[#This Row],[Distancia óptica]]," ocasionado por ",Tabla4[[#This Row],[Causa del daño]])</f>
        <v>Reportan apertura en el enlace Mov. Jardín - Mov. Caraño en el km 3,02 desde Mov. Jardín ocasionado por Intervención de Terceros. No Identificados</v>
      </c>
      <c r="BA2131" s="8" t="str">
        <f>+CONCATENATE("Para dar solución al incidente ",Tabla4[[#This Row],[Solución]])</f>
        <v>Para dar solución al incidente se realiza tendido de 150 metros y se hace dos empalmes de 48 hilos</v>
      </c>
      <c r="BB2131" s="3" t="str">
        <f>+_xlfn.CONCAT(Tabla4[[#This Row],[Causa Raiz]]," ",Tabla4[[#This Row],[Solución2]]," (",Tabla4[[#This Row],[Anillo]],"- Cabecera: ",Tabla4[[#This Row],[Cabecera]],"- Operador: ",Tabla4[[#This Row],[Operador]],")")</f>
        <v>Reportan apertura en el enlace Mov. Jardín - Mov. Caraño en el km 3,02 desde Mov. Jardín ocasionado por Intervención de Terceros. No Identificados Para dar solución al incidente se realiza tendido de 150 metros y se hace dos empalmes de 48 hilos (lineal- Cabecera: jardin- Operador: Colombia Telecomunicaciones)</v>
      </c>
    </row>
    <row r="2132" spans="1:54" ht="213.75">
      <c r="A2132" s="38">
        <f t="shared" si="238"/>
        <v>2131</v>
      </c>
      <c r="B2132" s="3">
        <v>8613618</v>
      </c>
      <c r="C2132" s="3" t="s">
        <v>163</v>
      </c>
      <c r="D2132" s="23">
        <v>45432.333333333336</v>
      </c>
      <c r="E2132" s="23">
        <v>45432.666666666664</v>
      </c>
      <c r="F2132" s="1">
        <f ca="1">IF(ISBLANK(E2132),IF(ISBLANK(D2132),0,NOW()-D2132),E2132-D2132)</f>
        <v>0.33333333332848269</v>
      </c>
      <c r="G2132" s="3" t="s">
        <v>55</v>
      </c>
      <c r="H2132" s="41"/>
      <c r="I2132" s="40"/>
      <c r="J2132" s="5" t="s">
        <v>56</v>
      </c>
      <c r="K2132" s="3" t="s">
        <v>122</v>
      </c>
      <c r="L2132" s="9" t="s">
        <v>78</v>
      </c>
      <c r="M2132" s="3" t="s">
        <v>800</v>
      </c>
      <c r="N2132" s="3" t="s">
        <v>2493</v>
      </c>
      <c r="O2132" s="3" t="s">
        <v>9665</v>
      </c>
      <c r="P2132" s="3" t="s">
        <v>9802</v>
      </c>
      <c r="Q2132" s="4" t="s">
        <v>9667</v>
      </c>
      <c r="R2132" s="3" t="s">
        <v>805</v>
      </c>
      <c r="S2132" s="3" t="s">
        <v>129</v>
      </c>
      <c r="T2132" s="9" t="s">
        <v>66</v>
      </c>
      <c r="U2132" s="3" t="s">
        <v>5636</v>
      </c>
      <c r="V2132" s="22" t="str">
        <f t="shared" si="242"/>
        <v>RDFO; Hora de aviso: 8:00 20/05/2024; Solución: Se realiza recuperacion de 200 m de reserva y se instala una caja de empalme de 48 hilos.; Hora de solución: 16:00 20/05/2024; Causa: Vandalismo</v>
      </c>
      <c r="W2132" s="4" t="s">
        <v>7194</v>
      </c>
      <c r="X2132" s="3"/>
      <c r="Y2132" s="3"/>
      <c r="Z2132" s="3" t="s">
        <v>69</v>
      </c>
      <c r="AA2132" s="3" t="s">
        <v>71</v>
      </c>
      <c r="AB2132" s="3">
        <v>0</v>
      </c>
      <c r="AC2132" s="3" t="s">
        <v>71</v>
      </c>
      <c r="AD2132" s="6">
        <v>0.125</v>
      </c>
      <c r="AE2132" s="7"/>
      <c r="AF2132" s="7"/>
      <c r="AG2132" s="6">
        <f>Tabla4[[#This Row],[Tiempo Parada de Reloj]]+Tabla4[[#This Row],[Tiempo Autorizado por Telefonica (no Máximo)]]</f>
        <v>0.125</v>
      </c>
      <c r="AH2132" s="7">
        <f t="shared" ca="1" si="239"/>
        <v>0.20833333332848269</v>
      </c>
      <c r="AI2132" s="8">
        <f t="shared" si="240"/>
        <v>3</v>
      </c>
      <c r="AJ2132" s="8">
        <f t="shared" ca="1" si="241"/>
        <v>4.9999999998835847</v>
      </c>
      <c r="AK2132" s="23" t="s">
        <v>8652</v>
      </c>
      <c r="AL2132" s="23" t="s">
        <v>70</v>
      </c>
      <c r="AM2132" s="23" t="s">
        <v>87</v>
      </c>
      <c r="AN2132" s="23" t="s">
        <v>87</v>
      </c>
      <c r="AO2132" s="3" t="s">
        <v>119</v>
      </c>
      <c r="AP2132" s="3" t="s">
        <v>119</v>
      </c>
      <c r="AQ2132" s="23">
        <v>45433.407638888886</v>
      </c>
      <c r="AR2132" s="3"/>
      <c r="AS2132" s="23"/>
      <c r="AT2132" s="23"/>
      <c r="AU2132" s="23" t="s">
        <v>655</v>
      </c>
      <c r="AV2132" s="3" t="s">
        <v>9672</v>
      </c>
      <c r="AW2132" s="3" t="s">
        <v>307</v>
      </c>
      <c r="AX2132" s="3">
        <v>9.5188000000000006</v>
      </c>
      <c r="AY2132" s="3">
        <v>-75.586699999999993</v>
      </c>
      <c r="AZ2132" s="8" t="str">
        <f>+CONCATENATE("Reportan apertura en el enlace ",Tabla4[[#This Row],[Enlace]]," en el ",Tabla4[[#This Row],[Distancia óptica]]," ocasionado por ",Tabla4[[#This Row],[Causa del daño]])</f>
        <v>Reportan apertura en el enlace Mov. Tolu Movil - Mov. Tolu Fija en el km 0.9 desde Mov. Tolu Fija ocasionado por Vandalismo</v>
      </c>
      <c r="BA2132" s="8" t="str">
        <f>+CONCATENATE("Para dar solución al incidente ",Tabla4[[#This Row],[Solución]])</f>
        <v>Para dar solución al incidente Se realiza recuperacion de 200 m de reserva y se instala una caja de empalme de 48 hilos.</v>
      </c>
      <c r="BB2132" s="3" t="str">
        <f>+_xlfn.CONCAT(Tabla4[[#This Row],[Causa Raiz]]," ",Tabla4[[#This Row],[Solución2]]," (",Tabla4[[#This Row],[Anillo]],"- Cabecera: ",Tabla4[[#This Row],[Cabecera]],"- Operador: ",Tabla4[[#This Row],[Operador]],")")</f>
        <v>Reportan apertura en el enlace Mov. Tolu Movil - Mov. Tolu Fija en el km 0.9 desde Mov. Tolu Fija ocasionado por Vandalismo Para dar solución al incidente Se realiza recuperacion de 200 m de reserva y se instala una caja de empalme de 48 hilos. (LINEAL- Cabecera: TOLU FIJA- Operador: Colombia Telecomunicaciones)</v>
      </c>
    </row>
    <row r="2133" spans="1:54" ht="213.75">
      <c r="A2133" s="38">
        <f t="shared" si="238"/>
        <v>2132</v>
      </c>
      <c r="B2133" s="3">
        <v>8613378</v>
      </c>
      <c r="C2133" s="3" t="s">
        <v>54</v>
      </c>
      <c r="D2133" s="23">
        <v>45432.381944444445</v>
      </c>
      <c r="E2133" s="23">
        <v>45432.625</v>
      </c>
      <c r="F2133" s="1">
        <f ca="1">IF(ISBLANK(E2133),IF(ISBLANK(D2133),0,NOW()-D2133),E2133-D2133)</f>
        <v>0.24305555555474712</v>
      </c>
      <c r="G2133" s="3" t="s">
        <v>55</v>
      </c>
      <c r="H2133" s="41"/>
      <c r="I2133" s="40"/>
      <c r="J2133" s="5" t="s">
        <v>56</v>
      </c>
      <c r="K2133" s="3" t="s">
        <v>77</v>
      </c>
      <c r="L2133" s="9" t="s">
        <v>78</v>
      </c>
      <c r="M2133" s="3" t="s">
        <v>79</v>
      </c>
      <c r="N2133" s="3" t="s">
        <v>771</v>
      </c>
      <c r="O2133" s="3" t="s">
        <v>9803</v>
      </c>
      <c r="P2133" s="3" t="s">
        <v>9804</v>
      </c>
      <c r="Q2133" s="4" t="s">
        <v>9805</v>
      </c>
      <c r="R2133" s="3" t="s">
        <v>708</v>
      </c>
      <c r="S2133" s="3" t="s">
        <v>289</v>
      </c>
      <c r="T2133" s="9" t="s">
        <v>66</v>
      </c>
      <c r="U2133" s="3" t="s">
        <v>9806</v>
      </c>
      <c r="V2133" s="22" t="str">
        <f t="shared" si="242"/>
        <v>RLFO; Hora de aviso: 9:10 20/05/2024; Solución: Se recuperaron 15 MTS  y se va a crear un empalme de 24; Hora de solución: 15:00 20/05/2024; Causa: Vandalismo</v>
      </c>
      <c r="W2133" s="4" t="s">
        <v>160</v>
      </c>
      <c r="X2133" s="3"/>
      <c r="Y2133" s="3"/>
      <c r="Z2133" s="3" t="s">
        <v>69</v>
      </c>
      <c r="AA2133" s="3" t="s">
        <v>70</v>
      </c>
      <c r="AB2133" s="3">
        <v>8613378</v>
      </c>
      <c r="AC2133" s="3" t="s">
        <v>71</v>
      </c>
      <c r="AD2133" s="6">
        <v>0</v>
      </c>
      <c r="AE2133" s="7"/>
      <c r="AF2133" s="7"/>
      <c r="AG2133" s="6">
        <f>Tabla4[[#This Row],[Tiempo Parada de Reloj]]+Tabla4[[#This Row],[Tiempo Autorizado por Telefonica (no Máximo)]]</f>
        <v>0</v>
      </c>
      <c r="AH2133" s="7">
        <f t="shared" ca="1" si="239"/>
        <v>0.24305555555474712</v>
      </c>
      <c r="AI2133" s="8">
        <f t="shared" si="240"/>
        <v>0</v>
      </c>
      <c r="AJ2133" s="8">
        <f t="shared" ca="1" si="241"/>
        <v>5.8333333333139308</v>
      </c>
      <c r="AK2133" s="23" t="s">
        <v>8652</v>
      </c>
      <c r="AL2133" s="23" t="s">
        <v>70</v>
      </c>
      <c r="AM2133" s="23" t="s">
        <v>87</v>
      </c>
      <c r="AN2133" s="23" t="s">
        <v>87</v>
      </c>
      <c r="AO2133" s="3" t="s">
        <v>119</v>
      </c>
      <c r="AP2133" s="3" t="s">
        <v>119</v>
      </c>
      <c r="AQ2133" s="23">
        <v>45433.943749999999</v>
      </c>
      <c r="AR2133" s="3"/>
      <c r="AS2133" s="23"/>
      <c r="AT2133" s="23"/>
      <c r="AU2133" s="23" t="s">
        <v>743</v>
      </c>
      <c r="AV2133" s="3" t="s">
        <v>8523</v>
      </c>
      <c r="AW2133" s="3" t="s">
        <v>307</v>
      </c>
      <c r="AX2133" s="3">
        <v>4.5805556000000003</v>
      </c>
      <c r="AY2133" s="3">
        <v>-74.216666665999995</v>
      </c>
      <c r="AZ2133" s="8" t="str">
        <f>+CONCATENATE("Reportan apertura en el enlace ",Tabla4[[#This Row],[Enlace]]," en el ",Tabla4[[#This Row],[Distancia óptica]]," ocasionado por ",Tabla4[[#This Row],[Causa del daño]])</f>
        <v>Reportan apertura en el enlace Mov. El Sol Soacha - Mov. Central Soacha en el Km 1,7 desde Soacha Centro ocasionado por Vandalismo</v>
      </c>
      <c r="BA2133" s="8" t="str">
        <f>+CONCATENATE("Para dar solución al incidente ",Tabla4[[#This Row],[Solución]])</f>
        <v>Para dar solución al incidente Se recuperaron 15 MTS  y se va a crear un empalme de 24</v>
      </c>
      <c r="BB2133" s="3" t="str">
        <f>+_xlfn.CONCAT(Tabla4[[#This Row],[Causa Raiz]]," ",Tabla4[[#This Row],[Solución2]]," (",Tabla4[[#This Row],[Anillo]],"- Cabecera: ",Tabla4[[#This Row],[Cabecera]],"- Operador: ",Tabla4[[#This Row],[Operador]],")")</f>
        <v>Reportan apertura en el enlace Mov. El Sol Soacha - Mov. Central Soacha en el Km 1,7 desde Soacha Centro ocasionado por Vandalismo Para dar solución al incidente Se recuperaron 15 MTS  y se va a crear un empalme de 24 (LINEAL- Cabecera: Soacha Centro- Operador: Colombia Telecomunicaciones)</v>
      </c>
    </row>
    <row r="2134" spans="1:54" ht="199.5">
      <c r="A2134" s="38">
        <f t="shared" si="238"/>
        <v>2133</v>
      </c>
      <c r="B2134" s="3">
        <v>8613360</v>
      </c>
      <c r="C2134" s="3" t="s">
        <v>54</v>
      </c>
      <c r="D2134" s="23">
        <v>45432.395833333336</v>
      </c>
      <c r="E2134" s="23">
        <v>45432.75</v>
      </c>
      <c r="F2134" s="1">
        <f t="shared" ref="F2134:F2139" ca="1" si="246">IF(ISBLANK(E2134),IF(ISBLANK(D2134),0,NOW()-D2134),E2134-D2134)</f>
        <v>0.35416666666424135</v>
      </c>
      <c r="G2134" s="3" t="s">
        <v>55</v>
      </c>
      <c r="H2134" s="41"/>
      <c r="I2134" s="40"/>
      <c r="J2134" s="5" t="s">
        <v>56</v>
      </c>
      <c r="K2134" s="3" t="s">
        <v>77</v>
      </c>
      <c r="L2134" s="9" t="s">
        <v>58</v>
      </c>
      <c r="M2134" s="3" t="s">
        <v>152</v>
      </c>
      <c r="N2134" s="3" t="s">
        <v>153</v>
      </c>
      <c r="O2134" s="3" t="s">
        <v>9807</v>
      </c>
      <c r="P2134" s="3" t="s">
        <v>9808</v>
      </c>
      <c r="Q2134" s="4" t="s">
        <v>9809</v>
      </c>
      <c r="R2134" s="67" t="s">
        <v>1178</v>
      </c>
      <c r="S2134" s="67" t="s">
        <v>158</v>
      </c>
      <c r="T2134" s="9" t="s">
        <v>66</v>
      </c>
      <c r="U2134" s="3" t="s">
        <v>9810</v>
      </c>
      <c r="V2134" s="22" t="str">
        <f t="shared" si="242"/>
        <v>RLFO; Hora de aviso: 9:30 20/05/2024; Solución: Para dar solucion se tiende 200 mtrs y 2 empalmes de 24 hilos ; Hora de solución: 18:00 20/05/2024; Causa: Vandalismo</v>
      </c>
      <c r="W2134" s="4" t="s">
        <v>199</v>
      </c>
      <c r="X2134" s="3"/>
      <c r="Y2134" s="3"/>
      <c r="Z2134" s="3" t="s">
        <v>69</v>
      </c>
      <c r="AA2134" s="3" t="s">
        <v>70</v>
      </c>
      <c r="AB2134" s="3">
        <v>8613360</v>
      </c>
      <c r="AC2134" s="3" t="s">
        <v>71</v>
      </c>
      <c r="AD2134" s="6">
        <v>0.18958333333333333</v>
      </c>
      <c r="AE2134" s="7"/>
      <c r="AF2134" s="7"/>
      <c r="AG2134" s="6">
        <f>Tabla4[[#This Row],[Tiempo Parada de Reloj]]+Tabla4[[#This Row],[Tiempo Autorizado por Telefonica (no Máximo)]]</f>
        <v>0.18958333333333333</v>
      </c>
      <c r="AH2134" s="7">
        <f t="shared" ca="1" si="239"/>
        <v>0.16458333333090802</v>
      </c>
      <c r="AI2134" s="8">
        <f t="shared" si="240"/>
        <v>4.55</v>
      </c>
      <c r="AJ2134" s="8">
        <f t="shared" ca="1" si="241"/>
        <v>3.9499999999417925</v>
      </c>
      <c r="AK2134" s="23" t="s">
        <v>8652</v>
      </c>
      <c r="AL2134" s="23" t="s">
        <v>70</v>
      </c>
      <c r="AM2134" s="23" t="s">
        <v>87</v>
      </c>
      <c r="AN2134" s="23" t="s">
        <v>87</v>
      </c>
      <c r="AO2134" s="3" t="s">
        <v>119</v>
      </c>
      <c r="AP2134" s="3" t="s">
        <v>119</v>
      </c>
      <c r="AQ2134" s="23">
        <v>45433.69027777778</v>
      </c>
      <c r="AR2134" s="3"/>
      <c r="AS2134" s="23"/>
      <c r="AT2134" s="23"/>
      <c r="AU2134" s="23" t="s">
        <v>89</v>
      </c>
      <c r="AV2134" s="3" t="s">
        <v>9811</v>
      </c>
      <c r="AW2134" s="3" t="s">
        <v>1311</v>
      </c>
      <c r="AX2134" s="3">
        <v>1.2157199999999999</v>
      </c>
      <c r="AY2134" s="3">
        <v>-77.279290000000003</v>
      </c>
      <c r="AZ2134" s="8" t="str">
        <f>+CONCATENATE("Reportan apertura en el enlace ",Tabla4[[#This Row],[Enlace]]," en el ",Tabla4[[#This Row],[Distancia óptica]]," ocasionado por ",Tabla4[[#This Row],[Causa del daño]])</f>
        <v>Reportan apertura en el enlace Versalles - Fttc acacias 141 en el km 0,18 desde Fttc acacias 141 ocasionado por Vandalismo</v>
      </c>
      <c r="BA2134" s="8" t="str">
        <f>+CONCATENATE("Para dar solución al incidente ",Tabla4[[#This Row],[Solución]])</f>
        <v xml:space="preserve">Para dar solución al incidente Para dar solucion se tiende 200 mtrs y 2 empalmes de 24 hilos </v>
      </c>
      <c r="BB2134" s="3" t="str">
        <f>+_xlfn.CONCAT(Tabla4[[#This Row],[Causa Raiz]]," ",Tabla4[[#This Row],[Solución2]]," (",Tabla4[[#This Row],[Anillo]],"- Cabecera: ",Tabla4[[#This Row],[Cabecera]],"- Operador: ",Tabla4[[#This Row],[Operador]],")")</f>
        <v>Reportan apertura en el enlace Versalles - Fttc acacias 141 en el km 0,18 desde Fttc acacias 141 ocasionado por Vandalismo Para dar solución al incidente Para dar solucion se tiende 200 mtrs y 2 empalmes de 24 hilos  (UK- Cabecera: CENTRAL ACACIAS- Operador: Colombia Telecomunicaciones)</v>
      </c>
    </row>
    <row r="2135" spans="1:54" ht="185.25">
      <c r="A2135" s="38">
        <f t="shared" si="238"/>
        <v>2134</v>
      </c>
      <c r="B2135" s="3">
        <v>8611558</v>
      </c>
      <c r="C2135" s="3" t="s">
        <v>54</v>
      </c>
      <c r="D2135" s="23">
        <v>45432.40625</v>
      </c>
      <c r="E2135" s="23">
        <v>45432.458333333336</v>
      </c>
      <c r="F2135" s="1">
        <f t="shared" ca="1" si="246"/>
        <v>5.2083333335758653E-2</v>
      </c>
      <c r="G2135" s="3" t="s">
        <v>1465</v>
      </c>
      <c r="H2135" s="41"/>
      <c r="I2135" s="40"/>
      <c r="J2135" s="5" t="s">
        <v>56</v>
      </c>
      <c r="K2135" s="3" t="s">
        <v>122</v>
      </c>
      <c r="L2135" s="9" t="s">
        <v>78</v>
      </c>
      <c r="M2135" s="3" t="s">
        <v>644</v>
      </c>
      <c r="N2135" s="3" t="s">
        <v>645</v>
      </c>
      <c r="O2135" s="3" t="s">
        <v>9812</v>
      </c>
      <c r="P2135" s="3" t="s">
        <v>9813</v>
      </c>
      <c r="Q2135" s="4" t="s">
        <v>9814</v>
      </c>
      <c r="R2135" s="3" t="s">
        <v>649</v>
      </c>
      <c r="S2135" s="3" t="s">
        <v>129</v>
      </c>
      <c r="T2135" s="9" t="s">
        <v>146</v>
      </c>
      <c r="U2135" s="3" t="s">
        <v>9815</v>
      </c>
      <c r="V2135" s="22" t="str">
        <f t="shared" si="242"/>
        <v>RLFO; Hora de aviso: 9:45 20/05/2024; Solución: se desestresa cable en el herraje ; Hora de solución: 11:00 20/05/2024; Causa: Falla en la Red FiOp</v>
      </c>
      <c r="W2135" s="4" t="s">
        <v>9816</v>
      </c>
      <c r="X2135" s="3" t="s">
        <v>9817</v>
      </c>
      <c r="Y2135" s="3" t="s">
        <v>9818</v>
      </c>
      <c r="Z2135" s="3" t="s">
        <v>119</v>
      </c>
      <c r="AA2135" s="3" t="s">
        <v>70</v>
      </c>
      <c r="AB2135" s="3">
        <v>8611558</v>
      </c>
      <c r="AC2135" s="3" t="s">
        <v>71</v>
      </c>
      <c r="AD2135" s="6">
        <v>0</v>
      </c>
      <c r="AE2135" s="7"/>
      <c r="AF2135" s="7"/>
      <c r="AG2135" s="6">
        <f>Tabla4[[#This Row],[Tiempo Parada de Reloj]]+Tabla4[[#This Row],[Tiempo Autorizado por Telefonica (no Máximo)]]</f>
        <v>0</v>
      </c>
      <c r="AH2135" s="7">
        <f t="shared" ca="1" si="239"/>
        <v>5.2083333335758653E-2</v>
      </c>
      <c r="AI2135" s="8">
        <f t="shared" si="240"/>
        <v>0</v>
      </c>
      <c r="AJ2135" s="8">
        <f t="shared" ca="1" si="241"/>
        <v>1.2500000000582077</v>
      </c>
      <c r="AK2135" s="23" t="s">
        <v>8652</v>
      </c>
      <c r="AL2135" s="23" t="s">
        <v>70</v>
      </c>
      <c r="AM2135" s="23" t="s">
        <v>87</v>
      </c>
      <c r="AN2135" s="23" t="s">
        <v>87</v>
      </c>
      <c r="AO2135" s="3" t="s">
        <v>72</v>
      </c>
      <c r="AP2135" s="3" t="s">
        <v>72</v>
      </c>
      <c r="AQ2135" s="23">
        <v>45434.534722222219</v>
      </c>
      <c r="AR2135" s="3"/>
      <c r="AS2135" s="23"/>
      <c r="AT2135" s="23"/>
      <c r="AU2135" s="23" t="s">
        <v>192</v>
      </c>
      <c r="AV2135" s="3" t="s">
        <v>9819</v>
      </c>
      <c r="AW2135" s="3" t="s">
        <v>1311</v>
      </c>
      <c r="AX2135" s="3">
        <v>8.7588760000000008</v>
      </c>
      <c r="AY2135" s="3">
        <v>-75.865476999999998</v>
      </c>
      <c r="AZ2135" s="8" t="str">
        <f>+CONCATENATE("Reportan apertura en el enlace ",Tabla4[[#This Row],[Enlace]]," en el ",Tabla4[[#This Row],[Distancia óptica]]," ocasionado por ",Tabla4[[#This Row],[Causa del daño]])</f>
        <v>Reportan apertura en el enlace Mov. Castellana - Mov. Café Cordoba en el km 0,123 desde Mov. Castellana ocasionado por Falla en la Red FiOp</v>
      </c>
      <c r="BA2135" s="8" t="str">
        <f>+CONCATENATE("Para dar solución al incidente ",Tabla4[[#This Row],[Solución]])</f>
        <v xml:space="preserve">Para dar solución al incidente se desestresa cable en el herraje </v>
      </c>
      <c r="BB2135" s="3" t="str">
        <f>+_xlfn.CONCAT(Tabla4[[#This Row],[Causa Raiz]]," ",Tabla4[[#This Row],[Solución2]]," (",Tabla4[[#This Row],[Anillo]],"- Cabecera: ",Tabla4[[#This Row],[Cabecera]],"- Operador: ",Tabla4[[#This Row],[Operador]],")")</f>
        <v>Reportan apertura en el enlace Mov. Castellana - Mov. Café Cordoba en el km 0,123 desde Mov. Castellana ocasionado por Falla en la Red FiOp Para dar solución al incidente se desestresa cable en el herraje  (UK- Cabecera:  NODO CENTRO- Operador: Colombia Telecomunicaciones)</v>
      </c>
    </row>
    <row r="2136" spans="1:54" ht="213.75">
      <c r="A2136" s="38">
        <f t="shared" si="238"/>
        <v>2135</v>
      </c>
      <c r="B2136" s="3">
        <v>8612596</v>
      </c>
      <c r="C2136" s="3" t="s">
        <v>54</v>
      </c>
      <c r="D2136" s="23">
        <v>45432.40625</v>
      </c>
      <c r="E2136" s="23">
        <v>45432.5</v>
      </c>
      <c r="F2136" s="1">
        <f t="shared" ca="1" si="246"/>
        <v>9.375E-2</v>
      </c>
      <c r="G2136" s="3" t="s">
        <v>55</v>
      </c>
      <c r="H2136" s="41"/>
      <c r="I2136" s="40"/>
      <c r="J2136" s="5" t="s">
        <v>56</v>
      </c>
      <c r="K2136" s="3" t="s">
        <v>138</v>
      </c>
      <c r="L2136" s="9" t="s">
        <v>78</v>
      </c>
      <c r="M2136" s="3" t="s">
        <v>139</v>
      </c>
      <c r="N2136" s="3" t="s">
        <v>140</v>
      </c>
      <c r="O2136" s="3" t="s">
        <v>9820</v>
      </c>
      <c r="P2136" s="3" t="s">
        <v>9821</v>
      </c>
      <c r="Q2136" s="4" t="s">
        <v>9822</v>
      </c>
      <c r="R2136" s="3" t="s">
        <v>1178</v>
      </c>
      <c r="S2136" s="3" t="s">
        <v>145</v>
      </c>
      <c r="T2136" s="9" t="s">
        <v>66</v>
      </c>
      <c r="U2136" s="3" t="s">
        <v>9823</v>
      </c>
      <c r="V2136" s="22" t="str">
        <f t="shared" si="242"/>
        <v>RLFO; Hora de aviso: 9:45 20/05/2024; Solución: Se recupera reserva de 2 mts de ambos lados y se refuciona empalme de 8 hilos con caja de 48 hilos; Hora de solución: 12:00 20/05/2024; Causa: Vandalismo</v>
      </c>
      <c r="W2136" s="4" t="s">
        <v>199</v>
      </c>
      <c r="X2136" s="3"/>
      <c r="Y2136" s="3"/>
      <c r="Z2136" s="3" t="s">
        <v>69</v>
      </c>
      <c r="AA2136" s="3" t="s">
        <v>70</v>
      </c>
      <c r="AB2136" s="3">
        <v>8612596</v>
      </c>
      <c r="AC2136" s="3" t="s">
        <v>71</v>
      </c>
      <c r="AD2136" s="6">
        <v>0</v>
      </c>
      <c r="AE2136" s="7"/>
      <c r="AF2136" s="7"/>
      <c r="AG2136" s="6">
        <f>Tabla4[[#This Row],[Tiempo Parada de Reloj]]+Tabla4[[#This Row],[Tiempo Autorizado por Telefonica (no Máximo)]]</f>
        <v>0</v>
      </c>
      <c r="AH2136" s="7">
        <f t="shared" ca="1" si="239"/>
        <v>9.375E-2</v>
      </c>
      <c r="AI2136" s="8">
        <f t="shared" si="240"/>
        <v>0</v>
      </c>
      <c r="AJ2136" s="8">
        <f t="shared" ca="1" si="241"/>
        <v>2.25</v>
      </c>
      <c r="AK2136" s="23" t="s">
        <v>1349</v>
      </c>
      <c r="AL2136" s="23" t="s">
        <v>70</v>
      </c>
      <c r="AM2136" s="23" t="s">
        <v>72</v>
      </c>
      <c r="AN2136" s="23" t="s">
        <v>72</v>
      </c>
      <c r="AO2136" s="3" t="s">
        <v>72</v>
      </c>
      <c r="AP2136" s="3" t="s">
        <v>72</v>
      </c>
      <c r="AQ2136" s="23">
        <v>45436.681944444441</v>
      </c>
      <c r="AR2136" s="3"/>
      <c r="AS2136" s="23"/>
      <c r="AT2136" s="23"/>
      <c r="AU2136" s="23" t="s">
        <v>1040</v>
      </c>
      <c r="AV2136" s="3" t="s">
        <v>9824</v>
      </c>
      <c r="AW2136" s="3" t="s">
        <v>9825</v>
      </c>
      <c r="AX2136" s="3">
        <v>3.4422160000000002</v>
      </c>
      <c r="AY2136" s="3">
        <v>-76.531780999999995</v>
      </c>
      <c r="AZ2136" s="8" t="str">
        <f>+CONCATENATE("Reportan apertura en el enlace ",Tabla4[[#This Row],[Enlace]]," en el ",Tabla4[[#This Row],[Distancia óptica]]," ocasionado por ",Tabla4[[#This Row],[Causa del daño]])</f>
        <v>Reportan apertura en el enlace Mov. Jardin - Mov. San Juan Bosco en el Km 0,557 desde Bosco ocasionado por Vandalismo</v>
      </c>
      <c r="BA2136" s="8" t="str">
        <f>+CONCATENATE("Para dar solución al incidente ",Tabla4[[#This Row],[Solución]])</f>
        <v>Para dar solución al incidente Se recupera reserva de 2 mts de ambos lados y se refuciona empalme de 8 hilos con caja de 48 hilos</v>
      </c>
      <c r="BB2136" s="3" t="str">
        <f>+_xlfn.CONCAT(Tabla4[[#This Row],[Causa Raiz]]," ",Tabla4[[#This Row],[Solución2]]," (",Tabla4[[#This Row],[Anillo]],"- Cabecera: ",Tabla4[[#This Row],[Cabecera]],"- Operador: ",Tabla4[[#This Row],[Operador]],")")</f>
        <v>Reportan apertura en el enlace Mov. Jardin - Mov. San Juan Bosco en el Km 0,557 desde Bosco ocasionado por Vandalismo Para dar solución al incidente Se recupera reserva de 2 mts de ambos lados y se refuciona empalme de 8 hilos con caja de 48 hilos (UK 2C- Cabecera: Bosco- Operador: Colombia Telecomunicaciones)</v>
      </c>
    </row>
    <row r="2137" spans="1:54" ht="199.5">
      <c r="A2137" s="38">
        <f t="shared" si="238"/>
        <v>2136</v>
      </c>
      <c r="B2137" s="3">
        <v>8614002</v>
      </c>
      <c r="C2137" s="3" t="s">
        <v>163</v>
      </c>
      <c r="D2137" s="23">
        <v>45432.40625</v>
      </c>
      <c r="E2137" s="23">
        <v>45432.75</v>
      </c>
      <c r="F2137" s="1">
        <f t="shared" ca="1" si="246"/>
        <v>0.34375</v>
      </c>
      <c r="G2137" s="3" t="s">
        <v>55</v>
      </c>
      <c r="H2137" s="41"/>
      <c r="I2137" s="40"/>
      <c r="J2137" s="5" t="s">
        <v>56</v>
      </c>
      <c r="K2137" s="3" t="s">
        <v>122</v>
      </c>
      <c r="L2137" s="9" t="s">
        <v>78</v>
      </c>
      <c r="M2137" s="3" t="s">
        <v>383</v>
      </c>
      <c r="N2137" s="3" t="s">
        <v>384</v>
      </c>
      <c r="O2137" s="3" t="s">
        <v>9826</v>
      </c>
      <c r="P2137" s="3" t="s">
        <v>9827</v>
      </c>
      <c r="Q2137" s="4" t="s">
        <v>9828</v>
      </c>
      <c r="R2137" s="3" t="s">
        <v>9829</v>
      </c>
      <c r="S2137" s="3" t="s">
        <v>129</v>
      </c>
      <c r="T2137" s="9" t="s">
        <v>66</v>
      </c>
      <c r="U2137" s="3" t="s">
        <v>9830</v>
      </c>
      <c r="V2137" s="22" t="str">
        <f t="shared" si="242"/>
        <v>RDFO; Hora de aviso: 9:45 20/05/2024; Solución: Se realiza tendido de 400 mts de fo de 48 hilos y se realizan dos empalmes de 48 hilos; Hora de solución: 18:00 20/05/2024; Causa: Vandalismo</v>
      </c>
      <c r="W2137" s="4" t="s">
        <v>9530</v>
      </c>
      <c r="X2137" s="3"/>
      <c r="Y2137" s="3"/>
      <c r="Z2137" s="3" t="s">
        <v>69</v>
      </c>
      <c r="AA2137" s="3" t="s">
        <v>71</v>
      </c>
      <c r="AB2137" s="3">
        <v>0</v>
      </c>
      <c r="AC2137" s="3" t="s">
        <v>71</v>
      </c>
      <c r="AD2137" s="6">
        <v>0.125</v>
      </c>
      <c r="AE2137" s="7">
        <v>1.0416666666666666E-2</v>
      </c>
      <c r="AF2137" s="7" t="s">
        <v>9831</v>
      </c>
      <c r="AG2137" s="6">
        <f>Tabla4[[#This Row],[Tiempo Parada de Reloj]]+Tabla4[[#This Row],[Tiempo Autorizado por Telefonica (no Máximo)]]</f>
        <v>0.13541666666666666</v>
      </c>
      <c r="AH2137" s="7">
        <f t="shared" ca="1" si="239"/>
        <v>0.21875</v>
      </c>
      <c r="AI2137" s="8">
        <f t="shared" si="240"/>
        <v>3</v>
      </c>
      <c r="AJ2137" s="8">
        <f t="shared" ca="1" si="241"/>
        <v>5.25</v>
      </c>
      <c r="AK2137" s="23" t="s">
        <v>8652</v>
      </c>
      <c r="AL2137" s="23" t="s">
        <v>70</v>
      </c>
      <c r="AM2137" s="23" t="s">
        <v>87</v>
      </c>
      <c r="AN2137" s="23" t="s">
        <v>87</v>
      </c>
      <c r="AO2137" s="3" t="s">
        <v>119</v>
      </c>
      <c r="AP2137" s="3" t="s">
        <v>119</v>
      </c>
      <c r="AQ2137" s="23">
        <v>45433.643750000003</v>
      </c>
      <c r="AR2137" s="3"/>
      <c r="AS2137" s="23"/>
      <c r="AT2137" s="23"/>
      <c r="AU2137" s="23" t="s">
        <v>392</v>
      </c>
      <c r="AV2137" s="3" t="s">
        <v>9625</v>
      </c>
      <c r="AW2137" s="3" t="s">
        <v>307</v>
      </c>
      <c r="AX2137" s="3">
        <v>10.387081</v>
      </c>
      <c r="AY2137" s="3">
        <v>-75.467287999999996</v>
      </c>
      <c r="AZ2137" s="8" t="str">
        <f>+CONCATENATE("Reportan apertura en el enlace ",Tabla4[[#This Row],[Enlace]]," en el ",Tabla4[[#This Row],[Distancia óptica]]," ocasionado por ",Tabla4[[#This Row],[Causa del daño]])</f>
        <v>Reportan apertura en el enlace Mov. Turbaco Centro - Mov. Badel en el Km 2,2667 desde Badel ocasionado por Vandalismo</v>
      </c>
      <c r="BA2137" s="8" t="str">
        <f>+CONCATENATE("Para dar solución al incidente ",Tabla4[[#This Row],[Solución]])</f>
        <v>Para dar solución al incidente Se realiza tendido de 400 mts de fo de 48 hilos y se realizan dos empalmes de 48 hilos</v>
      </c>
      <c r="BB2137" s="3" t="str">
        <f>+_xlfn.CONCAT(Tabla4[[#This Row],[Causa Raiz]]," ",Tabla4[[#This Row],[Solución2]]," (",Tabla4[[#This Row],[Anillo]],"- Cabecera: ",Tabla4[[#This Row],[Cabecera]],"- Operador: ",Tabla4[[#This Row],[Operador]],")")</f>
        <v>Reportan apertura en el enlace Mov. Turbaco Centro - Mov. Badel en el Km 2,2667 desde Badel ocasionado por Vandalismo Para dar solución al incidente Se realiza tendido de 400 mts de fo de 48 hilos y se realizan dos empalmes de 48 hilos (LINEAL- Cabecera: BADEL - Operador: Colombia Telecomunicaciones)</v>
      </c>
    </row>
    <row r="2138" spans="1:54" ht="156.75">
      <c r="A2138" s="38">
        <f t="shared" si="238"/>
        <v>2137</v>
      </c>
      <c r="B2138" s="3">
        <v>8614020</v>
      </c>
      <c r="C2138" s="3" t="s">
        <v>54</v>
      </c>
      <c r="D2138" s="23">
        <v>45432.40625</v>
      </c>
      <c r="E2138" s="23">
        <v>45432.407638888886</v>
      </c>
      <c r="F2138" s="1">
        <f t="shared" ca="1" si="246"/>
        <v>1.3888888861401938E-3</v>
      </c>
      <c r="G2138" s="3" t="s">
        <v>55</v>
      </c>
      <c r="H2138" s="41"/>
      <c r="I2138" s="40"/>
      <c r="J2138" s="5" t="s">
        <v>56</v>
      </c>
      <c r="K2138" s="3" t="s">
        <v>93</v>
      </c>
      <c r="L2138" s="9" t="s">
        <v>58</v>
      </c>
      <c r="M2138" s="3" t="s">
        <v>59</v>
      </c>
      <c r="N2138" s="3" t="s">
        <v>60</v>
      </c>
      <c r="O2138" s="3" t="s">
        <v>9832</v>
      </c>
      <c r="P2138" s="3" t="s">
        <v>69</v>
      </c>
      <c r="Q2138" s="4" t="s">
        <v>9833</v>
      </c>
      <c r="R2138" s="3" t="s">
        <v>980</v>
      </c>
      <c r="S2138" s="3" t="s">
        <v>65</v>
      </c>
      <c r="T2138" s="9" t="s">
        <v>104</v>
      </c>
      <c r="U2138" s="3" t="s">
        <v>9834</v>
      </c>
      <c r="V2138" s="22" t="str">
        <f t="shared" si="242"/>
        <v>RLFO; Hora de aviso: 9:45 20/05/2024; Solución: Se realzia medidas y no se registra eventos de fo; Hora de solución: 9:47 20/05/2024; Causa: Visita Fallida</v>
      </c>
      <c r="W2138" s="4" t="s">
        <v>68</v>
      </c>
      <c r="X2138" s="3"/>
      <c r="Y2138" s="3"/>
      <c r="Z2138" s="3" t="s">
        <v>69</v>
      </c>
      <c r="AA2138" s="3" t="s">
        <v>71</v>
      </c>
      <c r="AB2138" s="3">
        <v>0</v>
      </c>
      <c r="AC2138" s="3" t="s">
        <v>71</v>
      </c>
      <c r="AD2138" s="6">
        <v>0</v>
      </c>
      <c r="AE2138" s="7"/>
      <c r="AF2138" s="7"/>
      <c r="AG2138" s="6">
        <f>Tabla4[[#This Row],[Tiempo Parada de Reloj]]+Tabla4[[#This Row],[Tiempo Autorizado por Telefonica (no Máximo)]]</f>
        <v>0</v>
      </c>
      <c r="AH2138" s="7">
        <f t="shared" ca="1" si="239"/>
        <v>1.3888888861401938E-3</v>
      </c>
      <c r="AI2138" s="8">
        <f t="shared" si="240"/>
        <v>0</v>
      </c>
      <c r="AJ2138" s="8">
        <f t="shared" ca="1" si="241"/>
        <v>3.3333333267364651E-2</v>
      </c>
      <c r="AK2138" s="23" t="s">
        <v>72</v>
      </c>
      <c r="AL2138" s="23" t="s">
        <v>71</v>
      </c>
      <c r="AM2138" s="23" t="s">
        <v>72</v>
      </c>
      <c r="AN2138" s="23" t="s">
        <v>72</v>
      </c>
      <c r="AO2138" s="3" t="s">
        <v>72</v>
      </c>
      <c r="AP2138" s="3" t="s">
        <v>72</v>
      </c>
      <c r="AQ2138" s="23">
        <v>45432.407638888886</v>
      </c>
      <c r="AR2138" s="3"/>
      <c r="AS2138" s="23"/>
      <c r="AT2138" s="23"/>
      <c r="AU2138" s="23" t="s">
        <v>74</v>
      </c>
      <c r="AV2138" s="3" t="s">
        <v>69</v>
      </c>
      <c r="AW2138" s="3" t="s">
        <v>69</v>
      </c>
      <c r="AX2138" s="3" t="s">
        <v>69</v>
      </c>
      <c r="AY2138" s="3" t="s">
        <v>69</v>
      </c>
      <c r="AZ2138" s="8" t="str">
        <f>+CONCATENATE("Reportan apertura en el enlace ",Tabla4[[#This Row],[Enlace]]," en el ",Tabla4[[#This Row],[Distancia óptica]]," ocasionado por ",Tabla4[[#This Row],[Causa del daño]])</f>
        <v>Reportan apertura en el enlace Toberín Comcel - Toberín Coltel en el NA ocasionado por Visita Fallida</v>
      </c>
      <c r="BA2138" s="8" t="str">
        <f>+CONCATENATE("Para dar solución al incidente ",Tabla4[[#This Row],[Solución]])</f>
        <v>Para dar solución al incidente Se realzia medidas y no se registra eventos de fo</v>
      </c>
      <c r="BB2138" s="3" t="str">
        <f>+_xlfn.CONCAT(Tabla4[[#This Row],[Causa Raiz]]," ",Tabla4[[#This Row],[Solución2]]," (",Tabla4[[#This Row],[Anillo]],"- Cabecera: ",Tabla4[[#This Row],[Cabecera]],"- Operador: ",Tabla4[[#This Row],[Operador]],")")</f>
        <v>Reportan apertura en el enlace Toberín Comcel - Toberín Coltel en el NA ocasionado por Visita Fallida Para dar solución al incidente Se realzia medidas y no se registra eventos de fo (NA- Cabecera: NA- Operador: Colombia Telecomunicaciones)</v>
      </c>
    </row>
    <row r="2139" spans="1:54" ht="185.25">
      <c r="A2139" s="38">
        <f t="shared" si="238"/>
        <v>2138</v>
      </c>
      <c r="B2139" s="3">
        <v>8614057</v>
      </c>
      <c r="C2139" s="3" t="s">
        <v>92</v>
      </c>
      <c r="D2139" s="23">
        <v>45432.40625</v>
      </c>
      <c r="E2139" s="23">
        <v>45434.416666666664</v>
      </c>
      <c r="F2139" s="1">
        <f t="shared" ca="1" si="246"/>
        <v>2.0104166666642413</v>
      </c>
      <c r="G2139" s="3" t="s">
        <v>55</v>
      </c>
      <c r="H2139" s="41"/>
      <c r="I2139" s="40"/>
      <c r="J2139" s="5" t="s">
        <v>56</v>
      </c>
      <c r="K2139" s="3" t="s">
        <v>77</v>
      </c>
      <c r="L2139" s="9" t="s">
        <v>58</v>
      </c>
      <c r="M2139" s="3" t="s">
        <v>79</v>
      </c>
      <c r="N2139" s="3" t="s">
        <v>6943</v>
      </c>
      <c r="O2139" s="3" t="s">
        <v>603</v>
      </c>
      <c r="P2139" s="3" t="s">
        <v>9835</v>
      </c>
      <c r="Q2139" s="4" t="s">
        <v>9836</v>
      </c>
      <c r="R2139" s="3" t="s">
        <v>248</v>
      </c>
      <c r="S2139" s="3" t="s">
        <v>289</v>
      </c>
      <c r="T2139" s="9" t="s">
        <v>513</v>
      </c>
      <c r="U2139" s="3" t="s">
        <v>9837</v>
      </c>
      <c r="V2139" s="22" t="str">
        <f t="shared" si="242"/>
        <v>RTNFO; Hora de aviso: 9:45 20/05/2024; Solución: Se realizo tendido de 120 mts y se hacen dos empalmes de 36 hilos; Hora de solución: 10:00 22/05/2024; Causa: Desastre Natural</v>
      </c>
      <c r="W2139" s="4" t="s">
        <v>160</v>
      </c>
      <c r="X2139" s="3"/>
      <c r="Y2139" s="3"/>
      <c r="Z2139" s="3" t="s">
        <v>69</v>
      </c>
      <c r="AA2139" s="3" t="s">
        <v>70</v>
      </c>
      <c r="AB2139" s="3" t="s">
        <v>9838</v>
      </c>
      <c r="AC2139" s="3" t="s">
        <v>71</v>
      </c>
      <c r="AD2139" s="6">
        <v>0</v>
      </c>
      <c r="AE2139" s="7"/>
      <c r="AF2139" s="7"/>
      <c r="AG2139" s="6">
        <f>Tabla4[[#This Row],[Tiempo Parada de Reloj]]+Tabla4[[#This Row],[Tiempo Autorizado por Telefonica (no Máximo)]]</f>
        <v>0</v>
      </c>
      <c r="AH2139" s="7">
        <f t="shared" ca="1" si="239"/>
        <v>2.0104166666642413</v>
      </c>
      <c r="AI2139" s="8">
        <f t="shared" si="240"/>
        <v>0</v>
      </c>
      <c r="AJ2139" s="8">
        <f t="shared" ca="1" si="241"/>
        <v>48.249999999941792</v>
      </c>
      <c r="AK2139" s="23" t="s">
        <v>72</v>
      </c>
      <c r="AL2139" s="23" t="s">
        <v>70</v>
      </c>
      <c r="AM2139" s="23" t="s">
        <v>87</v>
      </c>
      <c r="AN2139" s="23" t="s">
        <v>87</v>
      </c>
      <c r="AO2139" s="3" t="s">
        <v>460</v>
      </c>
      <c r="AP2139" s="3" t="s">
        <v>73</v>
      </c>
      <c r="AQ2139" s="23">
        <v>45454.965277777781</v>
      </c>
      <c r="AR2139" s="3"/>
      <c r="AS2139" s="23"/>
      <c r="AT2139" s="23"/>
      <c r="AU2139" s="23" t="s">
        <v>743</v>
      </c>
      <c r="AV2139" s="3" t="s">
        <v>308</v>
      </c>
      <c r="AW2139" s="3" t="s">
        <v>1323</v>
      </c>
      <c r="AX2139" s="3">
        <v>4.2770999999999999</v>
      </c>
      <c r="AY2139" s="3">
        <v>-74.760700999999997</v>
      </c>
      <c r="AZ2139" s="8" t="str">
        <f>+CONCATENATE("Reportan apertura en el enlace ",Tabla4[[#This Row],[Enlace]]," en el ",Tabla4[[#This Row],[Distancia óptica]]," ocasionado por ",Tabla4[[#This Row],[Causa del daño]])</f>
        <v>Reportan apertura en el enlace Fusagasugá - Girardot en el Km 7,9 desde Girardot  ocasionado por Desastre Natural</v>
      </c>
      <c r="BA2139" s="8" t="str">
        <f>+CONCATENATE("Para dar solución al incidente ",Tabla4[[#This Row],[Solución]])</f>
        <v>Para dar solución al incidente Se realizo tendido de 120 mts y se hacen dos empalmes de 36 hilos</v>
      </c>
      <c r="BB2139" s="3" t="str">
        <f>+_xlfn.CONCAT(Tabla4[[#This Row],[Causa Raiz]]," ",Tabla4[[#This Row],[Solución2]]," (",Tabla4[[#This Row],[Anillo]],"- Cabecera: ",Tabla4[[#This Row],[Cabecera]],"- Operador: ",Tabla4[[#This Row],[Operador]],")")</f>
        <v>Reportan apertura en el enlace Fusagasugá - Girardot en el Km 7,9 desde Girardot  ocasionado por Desastre Natural Para dar solución al incidente Se realizo tendido de 120 mts y se hacen dos empalmes de 36 hilos (TRONCAL- Cabecera: GIRARDOT- Operador: Colombia Telecomunicaciones)</v>
      </c>
    </row>
    <row r="2140" spans="1:54" ht="228">
      <c r="A2140" s="38">
        <f t="shared" si="238"/>
        <v>2139</v>
      </c>
      <c r="B2140" s="3">
        <v>8614375</v>
      </c>
      <c r="C2140" s="3" t="s">
        <v>92</v>
      </c>
      <c r="D2140" s="23">
        <v>45432.479166666664</v>
      </c>
      <c r="E2140" s="23">
        <v>45432.583333333336</v>
      </c>
      <c r="F2140" s="1">
        <f t="shared" ref="F2140:F2145" ca="1" si="247">IF(ISBLANK(E2140),IF(ISBLANK(D2140),0,NOW()-D2140),E2140-D2140)</f>
        <v>0.10416666667151731</v>
      </c>
      <c r="G2140" s="3" t="s">
        <v>55</v>
      </c>
      <c r="H2140" s="41"/>
      <c r="I2140" s="40"/>
      <c r="J2140" s="5" t="s">
        <v>56</v>
      </c>
      <c r="K2140" s="3" t="s">
        <v>77</v>
      </c>
      <c r="L2140" s="9" t="s">
        <v>58</v>
      </c>
      <c r="M2140" s="3" t="s">
        <v>79</v>
      </c>
      <c r="N2140" s="3" t="s">
        <v>244</v>
      </c>
      <c r="O2140" s="3" t="s">
        <v>94</v>
      </c>
      <c r="P2140" s="3" t="s">
        <v>9839</v>
      </c>
      <c r="Q2140" s="4" t="s">
        <v>9840</v>
      </c>
      <c r="R2140" s="3" t="s">
        <v>248</v>
      </c>
      <c r="S2140" s="3" t="s">
        <v>289</v>
      </c>
      <c r="T2140" s="9" t="s">
        <v>176</v>
      </c>
      <c r="U2140" s="3" t="s">
        <v>9841</v>
      </c>
      <c r="V2140" s="22" t="str">
        <f t="shared" si="242"/>
        <v>RTNFO; Hora de aviso: 11:30 20/05/2024; Solución: Se realiza habilitacion de 650 m de fo 36 hilos y se instala dos cajas de empalme de 48 hilos.; Hora de solución: 14:00 20/05/2024; Causa: Intervención de Terceros. No Identificados</v>
      </c>
      <c r="W2140" s="4" t="s">
        <v>160</v>
      </c>
      <c r="X2140" s="3"/>
      <c r="Y2140" s="3"/>
      <c r="Z2140" s="3" t="s">
        <v>69</v>
      </c>
      <c r="AA2140" s="3" t="s">
        <v>70</v>
      </c>
      <c r="AB2140" s="3">
        <v>8614375</v>
      </c>
      <c r="AC2140" s="3" t="s">
        <v>71</v>
      </c>
      <c r="AD2140" s="6">
        <v>0</v>
      </c>
      <c r="AE2140" s="7"/>
      <c r="AF2140" s="7"/>
      <c r="AG2140" s="6">
        <f>Tabla4[[#This Row],[Tiempo Parada de Reloj]]+Tabla4[[#This Row],[Tiempo Autorizado por Telefonica (no Máximo)]]</f>
        <v>0</v>
      </c>
      <c r="AH2140" s="7">
        <f t="shared" ca="1" si="239"/>
        <v>0.10416666667151731</v>
      </c>
      <c r="AI2140" s="8">
        <f t="shared" si="240"/>
        <v>0</v>
      </c>
      <c r="AJ2140" s="8">
        <f t="shared" ca="1" si="241"/>
        <v>2.5000000001164153</v>
      </c>
      <c r="AK2140" s="23" t="s">
        <v>1349</v>
      </c>
      <c r="AL2140" s="23" t="s">
        <v>70</v>
      </c>
      <c r="AM2140" s="23" t="s">
        <v>87</v>
      </c>
      <c r="AN2140" s="23" t="s">
        <v>119</v>
      </c>
      <c r="AO2140" s="3" t="s">
        <v>72</v>
      </c>
      <c r="AP2140" s="3" t="s">
        <v>72</v>
      </c>
      <c r="AQ2140" s="23">
        <v>45434.688194444447</v>
      </c>
      <c r="AR2140" s="3"/>
      <c r="AS2140" s="23"/>
      <c r="AT2140" s="23"/>
      <c r="AU2140" s="23" t="s">
        <v>89</v>
      </c>
      <c r="AV2140" s="3" t="s">
        <v>244</v>
      </c>
      <c r="AW2140" s="3" t="s">
        <v>1323</v>
      </c>
      <c r="AX2140" s="3">
        <v>4.3719108100000001</v>
      </c>
      <c r="AY2140" s="3">
        <v>-74.385900169999999</v>
      </c>
      <c r="AZ2140" s="8" t="str">
        <f>+CONCATENATE("Reportan apertura en el enlace ",Tabla4[[#This Row],[Enlace]]," en el ",Tabla4[[#This Row],[Distancia óptica]]," ocasionado por ",Tabla4[[#This Row],[Causa del daño]])</f>
        <v>Reportan apertura en el enlace Bogotá - Fusagasugá en el Km 7,04 desde Fusagasugá ocasionado por Intervención de Terceros. No Identificados</v>
      </c>
      <c r="BA2140" s="8" t="str">
        <f>+CONCATENATE("Para dar solución al incidente ",Tabla4[[#This Row],[Solución]])</f>
        <v>Para dar solución al incidente Se realiza habilitacion de 650 m de fo 36 hilos y se instala dos cajas de empalme de 48 hilos.</v>
      </c>
      <c r="BB2140" s="3" t="str">
        <f>+_xlfn.CONCAT(Tabla4[[#This Row],[Causa Raiz]]," ",Tabla4[[#This Row],[Solución2]]," (",Tabla4[[#This Row],[Anillo]],"- Cabecera: ",Tabla4[[#This Row],[Cabecera]],"- Operador: ",Tabla4[[#This Row],[Operador]],")")</f>
        <v>Reportan apertura en el enlace Bogotá - Fusagasugá en el Km 7,04 desde Fusagasugá ocasionado por Intervención de Terceros. No Identificados Para dar solución al incidente Se realiza habilitacion de 650 m de fo 36 hilos y se instala dos cajas de empalme de 48 hilos. (TRONCAL- Cabecera: FUSAGASUGA- Operador: Colombia Telecomunicaciones)</v>
      </c>
    </row>
    <row r="2141" spans="1:54" ht="199.5">
      <c r="A2141" s="38">
        <f t="shared" si="238"/>
        <v>2140</v>
      </c>
      <c r="B2141" s="3">
        <v>8614544</v>
      </c>
      <c r="C2141" s="3" t="s">
        <v>163</v>
      </c>
      <c r="D2141" s="23">
        <v>45432.479166666664</v>
      </c>
      <c r="E2141" s="23">
        <v>45432.520833333336</v>
      </c>
      <c r="F2141" s="1">
        <f t="shared" ca="1" si="247"/>
        <v>4.1666666671517305E-2</v>
      </c>
      <c r="G2141" s="3" t="s">
        <v>55</v>
      </c>
      <c r="H2141" s="41"/>
      <c r="I2141" s="40"/>
      <c r="J2141" s="5" t="s">
        <v>56</v>
      </c>
      <c r="K2141" s="3" t="s">
        <v>108</v>
      </c>
      <c r="L2141" s="9" t="s">
        <v>58</v>
      </c>
      <c r="M2141" s="3" t="s">
        <v>228</v>
      </c>
      <c r="N2141" s="3" t="s">
        <v>315</v>
      </c>
      <c r="O2141" s="3" t="s">
        <v>316</v>
      </c>
      <c r="P2141" s="3" t="s">
        <v>9842</v>
      </c>
      <c r="Q2141" s="4" t="s">
        <v>9606</v>
      </c>
      <c r="R2141" s="3" t="s">
        <v>233</v>
      </c>
      <c r="S2141" s="3" t="s">
        <v>115</v>
      </c>
      <c r="T2141" s="9" t="s">
        <v>66</v>
      </c>
      <c r="U2141" s="3" t="s">
        <v>9843</v>
      </c>
      <c r="V2141" s="22" t="str">
        <f t="shared" si="242"/>
        <v>RDFO; Hora de aviso: 11:30 20/05/2024; Solución: Se realiza recuperacion de 150 m de reserva y se instala una caja de empalme de 48 hilos.; Hora de solución: 12:30 20/05/2024; Causa: Vandalismo</v>
      </c>
      <c r="W2141" s="4" t="s">
        <v>542</v>
      </c>
      <c r="X2141" s="3"/>
      <c r="Y2141" s="3"/>
      <c r="Z2141" s="3" t="s">
        <v>69</v>
      </c>
      <c r="AA2141" s="3" t="s">
        <v>70</v>
      </c>
      <c r="AB2141" s="3">
        <v>0</v>
      </c>
      <c r="AC2141" s="3" t="s">
        <v>71</v>
      </c>
      <c r="AD2141" s="6">
        <v>0</v>
      </c>
      <c r="AE2141" s="7"/>
      <c r="AF2141" s="7"/>
      <c r="AG2141" s="6">
        <f>Tabla4[[#This Row],[Tiempo Parada de Reloj]]+Tabla4[[#This Row],[Tiempo Autorizado por Telefonica (no Máximo)]]</f>
        <v>0</v>
      </c>
      <c r="AH2141" s="7">
        <f t="shared" ca="1" si="239"/>
        <v>4.1666666671517305E-2</v>
      </c>
      <c r="AI2141" s="8">
        <f t="shared" si="240"/>
        <v>0</v>
      </c>
      <c r="AJ2141" s="8">
        <f t="shared" ca="1" si="241"/>
        <v>1.0000000001164153</v>
      </c>
      <c r="AK2141" s="23" t="s">
        <v>72</v>
      </c>
      <c r="AL2141" s="23" t="s">
        <v>71</v>
      </c>
      <c r="AM2141" s="23" t="s">
        <v>69</v>
      </c>
      <c r="AN2141" s="23" t="s">
        <v>72</v>
      </c>
      <c r="AO2141" s="3" t="s">
        <v>72</v>
      </c>
      <c r="AP2141" s="3" t="s">
        <v>72</v>
      </c>
      <c r="AQ2141" s="23">
        <v>45434.355555555558</v>
      </c>
      <c r="AR2141" s="3"/>
      <c r="AS2141" s="23"/>
      <c r="AT2141" s="23"/>
      <c r="AU2141" s="3" t="s">
        <v>237</v>
      </c>
      <c r="AV2141" s="3" t="s">
        <v>9844</v>
      </c>
      <c r="AW2141" s="3" t="s">
        <v>163</v>
      </c>
      <c r="AX2141" s="3">
        <v>11.2843</v>
      </c>
      <c r="AY2141" s="3">
        <v>-73.997299999999996</v>
      </c>
      <c r="AZ2141" s="8" t="str">
        <f>+CONCATENATE("Reportan apertura en el enlace ",Tabla4[[#This Row],[Enlace]]," en el ",Tabla4[[#This Row],[Distancia óptica]]," ocasionado por ",Tabla4[[#This Row],[Causa del daño]])</f>
        <v>Reportan apertura en el enlace Santa Marta - Guachaca en el km 35.3 desde Santa Marta ocasionado por Vandalismo</v>
      </c>
      <c r="BA2141" s="8" t="str">
        <f>+CONCATENATE("Para dar solución al incidente ",Tabla4[[#This Row],[Solución]])</f>
        <v>Para dar solución al incidente Se realiza recuperacion de 150 m de reserva y se instala una caja de empalme de 48 hilos.</v>
      </c>
      <c r="BB2141" s="3" t="str">
        <f>+_xlfn.CONCAT(Tabla4[[#This Row],[Causa Raiz]]," ",Tabla4[[#This Row],[Solución2]]," (",Tabla4[[#This Row],[Anillo]],"- Cabecera: ",Tabla4[[#This Row],[Cabecera]],"- Operador: ",Tabla4[[#This Row],[Operador]],")")</f>
        <v>Reportan apertura en el enlace Santa Marta - Guachaca en el km 35.3 desde Santa Marta ocasionado por Vandalismo Para dar solución al incidente Se realiza recuperacion de 150 m de reserva y se instala una caja de empalme de 48 hilos. (RDFO- Cabecera: calle 13 - Operador: Colombia Telecomunicaciones)</v>
      </c>
    </row>
    <row r="2142" spans="1:54" ht="213.75">
      <c r="A2142" s="38">
        <f t="shared" si="238"/>
        <v>2141</v>
      </c>
      <c r="B2142" s="3">
        <v>8614150</v>
      </c>
      <c r="C2142" s="3" t="s">
        <v>54</v>
      </c>
      <c r="D2142" s="23">
        <v>45432.520833333336</v>
      </c>
      <c r="E2142" s="23">
        <v>45432.736111111109</v>
      </c>
      <c r="F2142" s="1">
        <f t="shared" ca="1" si="247"/>
        <v>0.21527777777373558</v>
      </c>
      <c r="G2142" s="3" t="s">
        <v>55</v>
      </c>
      <c r="H2142" s="41"/>
      <c r="I2142" s="40"/>
      <c r="J2142" s="5" t="s">
        <v>56</v>
      </c>
      <c r="K2142" s="3" t="s">
        <v>203</v>
      </c>
      <c r="L2142" s="9" t="s">
        <v>78</v>
      </c>
      <c r="M2142" s="3" t="s">
        <v>79</v>
      </c>
      <c r="N2142" s="3" t="s">
        <v>3537</v>
      </c>
      <c r="O2142" s="3" t="s">
        <v>9845</v>
      </c>
      <c r="P2142" s="3" t="s">
        <v>9846</v>
      </c>
      <c r="Q2142" s="4" t="s">
        <v>9847</v>
      </c>
      <c r="R2142" s="3" t="s">
        <v>84</v>
      </c>
      <c r="S2142" s="3" t="s">
        <v>210</v>
      </c>
      <c r="T2142" s="9" t="s">
        <v>66</v>
      </c>
      <c r="U2142" s="3" t="s">
        <v>9848</v>
      </c>
      <c r="V2142" s="22" t="str">
        <f t="shared" si="242"/>
        <v>RLFO; Hora de aviso: 12:30 20/05/2024; Solución: se recupera 32 mts de reserva y se realiza un empalme de 24 hilos en caja de 48 hilos; Hora de solución: 17:40 20/05/2024; Causa: Vandalismo</v>
      </c>
      <c r="W2142" s="4" t="s">
        <v>213</v>
      </c>
      <c r="X2142" s="3"/>
      <c r="Y2142" s="3"/>
      <c r="Z2142" s="3" t="s">
        <v>69</v>
      </c>
      <c r="AA2142" s="3" t="s">
        <v>70</v>
      </c>
      <c r="AB2142" s="3">
        <v>0</v>
      </c>
      <c r="AC2142" s="3" t="s">
        <v>71</v>
      </c>
      <c r="AD2142" s="6">
        <v>4.8611111111111112E-2</v>
      </c>
      <c r="AE2142" s="7"/>
      <c r="AF2142" s="7"/>
      <c r="AG2142" s="6">
        <f>Tabla4[[#This Row],[Tiempo Parada de Reloj]]+Tabla4[[#This Row],[Tiempo Autorizado por Telefonica (no Máximo)]]</f>
        <v>4.8611111111111112E-2</v>
      </c>
      <c r="AH2142" s="7">
        <f t="shared" ca="1" si="239"/>
        <v>0.16666666666262447</v>
      </c>
      <c r="AI2142" s="8">
        <f t="shared" si="240"/>
        <v>1.1666666666666667</v>
      </c>
      <c r="AJ2142" s="8">
        <f t="shared" ca="1" si="241"/>
        <v>3.9999999999029874</v>
      </c>
      <c r="AK2142" s="23" t="s">
        <v>460</v>
      </c>
      <c r="AL2142" s="23" t="s">
        <v>70</v>
      </c>
      <c r="AM2142" s="23" t="s">
        <v>87</v>
      </c>
      <c r="AN2142" s="23" t="s">
        <v>119</v>
      </c>
      <c r="AO2142" s="3" t="s">
        <v>72</v>
      </c>
      <c r="AP2142" s="3" t="s">
        <v>72</v>
      </c>
      <c r="AQ2142" s="23">
        <v>45435.938194444447</v>
      </c>
      <c r="AR2142" s="3"/>
      <c r="AS2142" s="23"/>
      <c r="AT2142" s="23"/>
      <c r="AU2142" s="3" t="s">
        <v>1557</v>
      </c>
      <c r="AV2142" s="3" t="s">
        <v>9849</v>
      </c>
      <c r="AW2142" s="3" t="s">
        <v>9850</v>
      </c>
      <c r="AX2142" s="3">
        <v>4.9485900000000003</v>
      </c>
      <c r="AY2142" s="3">
        <v>-74.034700000000001</v>
      </c>
      <c r="AZ2142" s="8" t="str">
        <f>+CONCATENATE("Reportan apertura en el enlace ",Tabla4[[#This Row],[Enlace]]," en el ",Tabla4[[#This Row],[Distancia óptica]]," ocasionado por ",Tabla4[[#This Row],[Causa del daño]])</f>
        <v>Reportan apertura en el enlace Mov. Cementerio - Mov. Alqueria Cajica en el Km 2,8 desde Alqueria  ocasionado por Vandalismo</v>
      </c>
      <c r="BA2142" s="8" t="str">
        <f>+CONCATENATE("Para dar solución al incidente ",Tabla4[[#This Row],[Solución]])</f>
        <v>Para dar solución al incidente se recupera 32 mts de reserva y se realiza un empalme de 24 hilos en caja de 48 hilos</v>
      </c>
      <c r="BB2142" s="3" t="str">
        <f>+_xlfn.CONCAT(Tabla4[[#This Row],[Causa Raiz]]," ",Tabla4[[#This Row],[Solución2]]," (",Tabla4[[#This Row],[Anillo]],"- Cabecera: ",Tabla4[[#This Row],[Cabecera]],"- Operador: ",Tabla4[[#This Row],[Operador]],")")</f>
        <v>Reportan apertura en el enlace Mov. Cementerio - Mov. Alqueria Cajica en el Km 2,8 desde Alqueria  ocasionado por Vandalismo Para dar solución al incidente se recupera 32 mts de reserva y se realiza un empalme de 24 hilos en caja de 48 hilos ( lineal- Cabecera:  MOV. ALQUERIA- Operador: Colombia Telecomunicaciones)</v>
      </c>
    </row>
    <row r="2143" spans="1:54" ht="199.5">
      <c r="A2143" s="38">
        <f t="shared" si="238"/>
        <v>2142</v>
      </c>
      <c r="B2143" s="3">
        <v>8614747</v>
      </c>
      <c r="C2143" s="3" t="s">
        <v>54</v>
      </c>
      <c r="D2143" s="23">
        <v>45432.458333333336</v>
      </c>
      <c r="E2143" s="23">
        <v>45432.666666666664</v>
      </c>
      <c r="F2143" s="1">
        <f t="shared" ca="1" si="247"/>
        <v>0.20833333332848269</v>
      </c>
      <c r="G2143" s="3" t="s">
        <v>55</v>
      </c>
      <c r="H2143" s="41"/>
      <c r="I2143" s="40"/>
      <c r="J2143" s="5" t="s">
        <v>56</v>
      </c>
      <c r="K2143" s="3" t="s">
        <v>122</v>
      </c>
      <c r="L2143" s="9" t="s">
        <v>78</v>
      </c>
      <c r="M2143" s="3" t="s">
        <v>644</v>
      </c>
      <c r="N2143" s="3" t="s">
        <v>645</v>
      </c>
      <c r="O2143" s="3" t="s">
        <v>9812</v>
      </c>
      <c r="P2143" s="3" t="s">
        <v>9851</v>
      </c>
      <c r="Q2143" s="4" t="s">
        <v>9852</v>
      </c>
      <c r="R2143" s="3" t="s">
        <v>649</v>
      </c>
      <c r="S2143" s="3" t="s">
        <v>129</v>
      </c>
      <c r="T2143" s="9" t="s">
        <v>66</v>
      </c>
      <c r="U2143" s="3" t="s">
        <v>9853</v>
      </c>
      <c r="V2143" s="22" t="str">
        <f t="shared" si="242"/>
        <v>RLFO; Hora de aviso: 11:00 20/05/2024; Solución: se realiza tendido de 632 mts de FO de 24  y 2  Empalmes de 24 hilos; Hora de solución: 16:00 20/05/2024; Causa: Vandalismo</v>
      </c>
      <c r="W2143" s="4" t="s">
        <v>9854</v>
      </c>
      <c r="X2143" s="3" t="s">
        <v>9855</v>
      </c>
      <c r="Y2143" s="3" t="s">
        <v>9856</v>
      </c>
      <c r="Z2143" s="3" t="s">
        <v>106</v>
      </c>
      <c r="AA2143" s="3" t="s">
        <v>70</v>
      </c>
      <c r="AB2143" s="3">
        <v>8611558</v>
      </c>
      <c r="AC2143" s="3" t="s">
        <v>71</v>
      </c>
      <c r="AD2143" s="6">
        <v>4.1666666666666664E-2</v>
      </c>
      <c r="AE2143" s="7"/>
      <c r="AF2143" s="7"/>
      <c r="AG2143" s="6">
        <f>Tabla4[[#This Row],[Tiempo Parada de Reloj]]+Tabla4[[#This Row],[Tiempo Autorizado por Telefonica (no Máximo)]]</f>
        <v>4.1666666666666664E-2</v>
      </c>
      <c r="AH2143" s="7">
        <f t="shared" ca="1" si="239"/>
        <v>0.16666666666181604</v>
      </c>
      <c r="AI2143" s="8">
        <f t="shared" si="240"/>
        <v>1</v>
      </c>
      <c r="AJ2143" s="8">
        <f t="shared" ca="1" si="241"/>
        <v>3.9999999998835847</v>
      </c>
      <c r="AK2143" s="23" t="s">
        <v>8652</v>
      </c>
      <c r="AL2143" s="23" t="s">
        <v>70</v>
      </c>
      <c r="AM2143" s="23" t="s">
        <v>87</v>
      </c>
      <c r="AN2143" s="23" t="s">
        <v>119</v>
      </c>
      <c r="AO2143" s="3" t="s">
        <v>72</v>
      </c>
      <c r="AP2143" s="3" t="s">
        <v>72</v>
      </c>
      <c r="AQ2143" s="23">
        <v>45434.671527777777</v>
      </c>
      <c r="AR2143" s="3"/>
      <c r="AS2143" s="23"/>
      <c r="AT2143" s="23"/>
      <c r="AU2143" s="23" t="s">
        <v>192</v>
      </c>
      <c r="AV2143" s="3" t="s">
        <v>9857</v>
      </c>
      <c r="AW2143" s="3" t="s">
        <v>1311</v>
      </c>
      <c r="AX2143" s="3">
        <v>8.7596260000000008</v>
      </c>
      <c r="AY2143" s="3">
        <v>-75.871464000000003</v>
      </c>
      <c r="AZ2143" s="8" t="str">
        <f>+CONCATENATE("Reportan apertura en el enlace ",Tabla4[[#This Row],[Enlace]]," en el ",Tabla4[[#This Row],[Distancia óptica]]," ocasionado por ",Tabla4[[#This Row],[Causa del daño]])</f>
        <v>Reportan apertura en el enlace Mov. Castellana - Mov. Café Cordoba en el km 1,209 desde Mov. Castellana ocasionado por Vandalismo</v>
      </c>
      <c r="BA2143" s="8" t="str">
        <f>+CONCATENATE("Para dar solución al incidente ",Tabla4[[#This Row],[Solución]])</f>
        <v>Para dar solución al incidente se realiza tendido de 632 mts de FO de 24  y 2  Empalmes de 24 hilos</v>
      </c>
      <c r="BB2143" s="3" t="str">
        <f>+_xlfn.CONCAT(Tabla4[[#This Row],[Causa Raiz]]," ",Tabla4[[#This Row],[Solución2]]," (",Tabla4[[#This Row],[Anillo]],"- Cabecera: ",Tabla4[[#This Row],[Cabecera]],"- Operador: ",Tabla4[[#This Row],[Operador]],")")</f>
        <v>Reportan apertura en el enlace Mov. Castellana - Mov. Café Cordoba en el km 1,209 desde Mov. Castellana ocasionado por Vandalismo Para dar solución al incidente se realiza tendido de 632 mts de FO de 24  y 2  Empalmes de 24 hilos (UK- Cabecera: MONTERIA CENTRO- Operador: Colombia Telecomunicaciones)</v>
      </c>
    </row>
    <row r="2144" spans="1:54" ht="213.75">
      <c r="A2144" s="38">
        <f t="shared" si="238"/>
        <v>2143</v>
      </c>
      <c r="B2144" s="3">
        <v>8615161</v>
      </c>
      <c r="C2144" s="3" t="s">
        <v>92</v>
      </c>
      <c r="D2144" s="23">
        <v>45432.625</v>
      </c>
      <c r="E2144" s="23">
        <v>45433.53125</v>
      </c>
      <c r="F2144" s="1">
        <f t="shared" ca="1" si="247"/>
        <v>0.90625</v>
      </c>
      <c r="G2144" s="3" t="s">
        <v>55</v>
      </c>
      <c r="H2144" s="41"/>
      <c r="I2144" s="40"/>
      <c r="J2144" s="5" t="s">
        <v>56</v>
      </c>
      <c r="K2144" s="3" t="s">
        <v>108</v>
      </c>
      <c r="L2144" s="9" t="s">
        <v>58</v>
      </c>
      <c r="M2144" s="3" t="s">
        <v>109</v>
      </c>
      <c r="N2144" s="3" t="s">
        <v>633</v>
      </c>
      <c r="O2144" s="3" t="s">
        <v>2992</v>
      </c>
      <c r="P2144" s="3" t="s">
        <v>9858</v>
      </c>
      <c r="Q2144" s="4" t="s">
        <v>9859</v>
      </c>
      <c r="R2144" s="3" t="s">
        <v>327</v>
      </c>
      <c r="S2144" s="3" t="s">
        <v>115</v>
      </c>
      <c r="T2144" s="9" t="s">
        <v>513</v>
      </c>
      <c r="U2144" s="3" t="s">
        <v>9860</v>
      </c>
      <c r="V2144" s="22" t="str">
        <f t="shared" si="242"/>
        <v>RTNFO; Hora de aviso: 15:00 20/05/2024; Solución: se recuperan 800 metros de reserva y se hace un empalme de 36 hilos, se instala una caja empalme de 48 hilos; Hora de solución: 12:45 21/05/2024; Causa: Desastre Natural</v>
      </c>
      <c r="W2144" s="4" t="s">
        <v>118</v>
      </c>
      <c r="X2144" s="3"/>
      <c r="Y2144" s="3"/>
      <c r="Z2144" s="3" t="s">
        <v>69</v>
      </c>
      <c r="AA2144" s="3" t="s">
        <v>71</v>
      </c>
      <c r="AB2144" s="3">
        <v>0</v>
      </c>
      <c r="AC2144" s="3" t="s">
        <v>71</v>
      </c>
      <c r="AD2144" s="6">
        <v>0.71319444444444446</v>
      </c>
      <c r="AE2144" s="7"/>
      <c r="AF2144" s="7"/>
      <c r="AG2144" s="6">
        <f>Tabla4[[#This Row],[Tiempo Parada de Reloj]]+Tabla4[[#This Row],[Tiempo Autorizado por Telefonica (no Máximo)]]</f>
        <v>0.71319444444444446</v>
      </c>
      <c r="AH2144" s="7">
        <f t="shared" ca="1" si="239"/>
        <v>0.19305555555555554</v>
      </c>
      <c r="AI2144" s="8">
        <f t="shared" si="240"/>
        <v>17.116666666666667</v>
      </c>
      <c r="AJ2144" s="8">
        <f t="shared" ca="1" si="241"/>
        <v>4.6333333333333329</v>
      </c>
      <c r="AK2144" s="23" t="s">
        <v>119</v>
      </c>
      <c r="AL2144" s="23" t="s">
        <v>70</v>
      </c>
      <c r="AM2144" s="23" t="s">
        <v>98</v>
      </c>
      <c r="AN2144" s="23" t="s">
        <v>460</v>
      </c>
      <c r="AO2144" s="3" t="s">
        <v>72</v>
      </c>
      <c r="AP2144" s="3" t="s">
        <v>72</v>
      </c>
      <c r="AQ2144" s="23">
        <v>45434.67291666667</v>
      </c>
      <c r="AR2144" s="3"/>
      <c r="AS2144" s="23"/>
      <c r="AT2144" s="23"/>
      <c r="AU2144" s="23" t="s">
        <v>637</v>
      </c>
      <c r="AV2144" s="3" t="s">
        <v>633</v>
      </c>
      <c r="AW2144" s="3" t="s">
        <v>1323</v>
      </c>
      <c r="AX2144" s="3">
        <v>8.9057089999999999</v>
      </c>
      <c r="AY2144" s="3">
        <v>-73.646210999999994</v>
      </c>
      <c r="AZ2144" s="8" t="str">
        <f>+CONCATENATE("Reportan apertura en el enlace ",Tabla4[[#This Row],[Enlace]]," en el ",Tabla4[[#This Row],[Distancia óptica]]," ocasionado por ",Tabla4[[#This Row],[Causa del daño]])</f>
        <v>Reportan apertura en el enlace Curumaní - Pelaya en el Km 31,1 desde Pelaya ocasionado por Desastre Natural</v>
      </c>
      <c r="BA2144" s="8" t="str">
        <f>+CONCATENATE("Para dar solución al incidente ",Tabla4[[#This Row],[Solución]])</f>
        <v>Para dar solución al incidente se recuperan 800 metros de reserva y se hace un empalme de 36 hilos, se instala una caja empalme de 48 hilos</v>
      </c>
      <c r="BB2144" s="3" t="str">
        <f>+_xlfn.CONCAT(Tabla4[[#This Row],[Causa Raiz]]," ",Tabla4[[#This Row],[Solución2]]," (",Tabla4[[#This Row],[Anillo]],"- Cabecera: ",Tabla4[[#This Row],[Cabecera]],"- Operador: ",Tabla4[[#This Row],[Operador]],")")</f>
        <v>Reportan apertura en el enlace Curumaní - Pelaya en el Km 31,1 desde Pelaya ocasionado por Desastre Natural Para dar solución al incidente se recuperan 800 metros de reserva y se hace un empalme de 36 hilos, se instala una caja empalme de 48 hilos (TRONCAL- Cabecera: CURUMANI- Operador: Colombia Telecomunicaciones)</v>
      </c>
    </row>
    <row r="2145" spans="1:54" ht="185.25">
      <c r="A2145" s="38">
        <f t="shared" si="238"/>
        <v>2144</v>
      </c>
      <c r="B2145" s="3">
        <v>8614833</v>
      </c>
      <c r="C2145" s="3" t="s">
        <v>92</v>
      </c>
      <c r="D2145" s="23">
        <v>45432.6875</v>
      </c>
      <c r="E2145" s="23">
        <v>45432.8125</v>
      </c>
      <c r="F2145" s="1">
        <f t="shared" ca="1" si="247"/>
        <v>0.125</v>
      </c>
      <c r="G2145" s="3" t="s">
        <v>55</v>
      </c>
      <c r="H2145" s="41"/>
      <c r="I2145" s="40"/>
      <c r="J2145" s="5" t="s">
        <v>56</v>
      </c>
      <c r="K2145" s="3" t="s">
        <v>77</v>
      </c>
      <c r="L2145" s="9" t="s">
        <v>58</v>
      </c>
      <c r="M2145" s="3" t="s">
        <v>79</v>
      </c>
      <c r="N2145" s="3" t="s">
        <v>1268</v>
      </c>
      <c r="O2145" s="3" t="s">
        <v>3816</v>
      </c>
      <c r="P2145" s="3" t="s">
        <v>9861</v>
      </c>
      <c r="Q2145" s="4" t="s">
        <v>9862</v>
      </c>
      <c r="R2145" s="3" t="s">
        <v>248</v>
      </c>
      <c r="S2145" s="3" t="s">
        <v>85</v>
      </c>
      <c r="T2145" s="9" t="s">
        <v>146</v>
      </c>
      <c r="U2145" s="3" t="s">
        <v>9863</v>
      </c>
      <c r="V2145" s="22" t="str">
        <f t="shared" si="242"/>
        <v>RTNFO; Hora de aviso: 16:30 20/05/2024; Solución: se realiza migracion de hilos entre nodos por parte del NocTx y PI; Hora de solución: 19:30 20/05/2024; Causa: Falla en la Red FiOp</v>
      </c>
      <c r="W2145" s="4" t="s">
        <v>160</v>
      </c>
      <c r="X2145" s="3"/>
      <c r="Y2145" s="3"/>
      <c r="Z2145" s="3" t="s">
        <v>69</v>
      </c>
      <c r="AA2145" s="3" t="s">
        <v>70</v>
      </c>
      <c r="AB2145" s="3">
        <v>0</v>
      </c>
      <c r="AC2145" s="3" t="s">
        <v>71</v>
      </c>
      <c r="AD2145" s="6">
        <v>0</v>
      </c>
      <c r="AE2145" s="7"/>
      <c r="AF2145" s="7"/>
      <c r="AG2145" s="6">
        <f>Tabla4[[#This Row],[Tiempo Parada de Reloj]]+Tabla4[[#This Row],[Tiempo Autorizado por Telefonica (no Máximo)]]</f>
        <v>0</v>
      </c>
      <c r="AH2145" s="7">
        <f t="shared" ca="1" si="239"/>
        <v>0.125</v>
      </c>
      <c r="AI2145" s="8">
        <f t="shared" si="240"/>
        <v>0</v>
      </c>
      <c r="AJ2145" s="8">
        <f t="shared" ca="1" si="241"/>
        <v>3</v>
      </c>
      <c r="AK2145" s="23" t="s">
        <v>87</v>
      </c>
      <c r="AL2145" s="23" t="s">
        <v>70</v>
      </c>
      <c r="AM2145" s="23" t="s">
        <v>119</v>
      </c>
      <c r="AN2145" s="23" t="s">
        <v>119</v>
      </c>
      <c r="AO2145" s="3" t="s">
        <v>119</v>
      </c>
      <c r="AP2145" s="3" t="s">
        <v>87</v>
      </c>
      <c r="AQ2145" s="23">
        <v>45434.699305555558</v>
      </c>
      <c r="AR2145" s="3"/>
      <c r="AS2145" s="23"/>
      <c r="AT2145" s="23"/>
      <c r="AU2145" s="23" t="s">
        <v>743</v>
      </c>
      <c r="AV2145" s="3" t="s">
        <v>1268</v>
      </c>
      <c r="AW2145" s="3" t="s">
        <v>1323</v>
      </c>
      <c r="AX2145" s="3">
        <v>4.8189500000000001</v>
      </c>
      <c r="AY2145" s="3">
        <v>-74.358322999999999</v>
      </c>
      <c r="AZ2145" s="8" t="str">
        <f>+CONCATENATE("Reportan apertura en el enlace ",Tabla4[[#This Row],[Enlace]]," en el ",Tabla4[[#This Row],[Distancia óptica]]," ocasionado por ",Tabla4[[#This Row],[Causa del daño]])</f>
        <v>Reportan apertura en el enlace Facatativá - Villeta en el Km: 44,2 desde Facatativa ocasionado por Falla en la Red FiOp</v>
      </c>
      <c r="BA2145" s="8" t="str">
        <f>+CONCATENATE("Para dar solución al incidente ",Tabla4[[#This Row],[Solución]])</f>
        <v>Para dar solución al incidente se realiza migracion de hilos entre nodos por parte del NocTx y PI</v>
      </c>
      <c r="BB2145" s="3" t="str">
        <f>+_xlfn.CONCAT(Tabla4[[#This Row],[Causa Raiz]]," ",Tabla4[[#This Row],[Solución2]]," (",Tabla4[[#This Row],[Anillo]],"- Cabecera: ",Tabla4[[#This Row],[Cabecera]],"- Operador: ",Tabla4[[#This Row],[Operador]],")")</f>
        <v>Reportan apertura en el enlace Facatativá - Villeta en el Km: 44,2 desde Facatativa ocasionado por Falla en la Red FiOp Para dar solución al incidente se realiza migracion de hilos entre nodos por parte del NocTx y PI (TRONCAL- Cabecera: FACATATIVA- Operador: Colombia Telecomunicaciones)</v>
      </c>
    </row>
    <row r="2146" spans="1:54" ht="213.75">
      <c r="A2146" s="38">
        <f t="shared" si="238"/>
        <v>2145</v>
      </c>
      <c r="B2146" s="3">
        <v>8614985</v>
      </c>
      <c r="C2146" s="3" t="s">
        <v>54</v>
      </c>
      <c r="D2146" s="23">
        <v>45432.694444444445</v>
      </c>
      <c r="E2146" s="23">
        <v>45443.638888888891</v>
      </c>
      <c r="F2146" s="1">
        <f t="shared" ref="F2146:F2154" ca="1" si="248">IF(ISBLANK(E2146),IF(ISBLANK(D2146),0,NOW()-D2146),E2146-D2146)</f>
        <v>10.944444444445253</v>
      </c>
      <c r="G2146" s="3" t="s">
        <v>55</v>
      </c>
      <c r="H2146" s="41"/>
      <c r="I2146" s="40"/>
      <c r="J2146" s="5" t="s">
        <v>56</v>
      </c>
      <c r="K2146" s="3" t="s">
        <v>57</v>
      </c>
      <c r="L2146" s="9" t="s">
        <v>78</v>
      </c>
      <c r="M2146" s="3" t="s">
        <v>59</v>
      </c>
      <c r="N2146" s="3" t="s">
        <v>60</v>
      </c>
      <c r="O2146" s="3" t="s">
        <v>9864</v>
      </c>
      <c r="P2146" s="3" t="s">
        <v>9865</v>
      </c>
      <c r="Q2146" s="4" t="s">
        <v>9866</v>
      </c>
      <c r="R2146" s="3" t="s">
        <v>775</v>
      </c>
      <c r="S2146" s="3" t="s">
        <v>65</v>
      </c>
      <c r="T2146" s="9" t="s">
        <v>276</v>
      </c>
      <c r="U2146" s="3" t="s">
        <v>9867</v>
      </c>
      <c r="V2146" s="22" t="str">
        <f t="shared" si="242"/>
        <v>RLFO; Hora de aviso: 16:40 20/05/2024; Solución: para dar solucion un Tendido y un empalme 200 nuevo 96 y 96 existente ; Hora de solución: 15:20 31/05/2024; Causa: Intervención de Terceros</v>
      </c>
      <c r="W2146" s="4" t="s">
        <v>68</v>
      </c>
      <c r="X2146" s="3"/>
      <c r="Y2146" s="3"/>
      <c r="Z2146" s="3" t="s">
        <v>69</v>
      </c>
      <c r="AA2146" s="3" t="s">
        <v>70</v>
      </c>
      <c r="AB2146" s="3">
        <v>0</v>
      </c>
      <c r="AC2146" s="3" t="s">
        <v>71</v>
      </c>
      <c r="AD2146" s="6">
        <v>10.777777777777779</v>
      </c>
      <c r="AE2146" s="7"/>
      <c r="AF2146" s="7"/>
      <c r="AG2146" s="6">
        <f>Tabla4[[#This Row],[Tiempo Parada de Reloj]]+Tabla4[[#This Row],[Tiempo Autorizado por Telefonica (no Máximo)]]</f>
        <v>10.777777777777779</v>
      </c>
      <c r="AH2146" s="7">
        <f t="shared" ca="1" si="239"/>
        <v>0.16666666666747432</v>
      </c>
      <c r="AI2146" s="8">
        <f t="shared" si="240"/>
        <v>258.66666666666669</v>
      </c>
      <c r="AJ2146" s="8">
        <f t="shared" ca="1" si="241"/>
        <v>4.0000000000193836</v>
      </c>
      <c r="AK2146" s="23" t="s">
        <v>119</v>
      </c>
      <c r="AL2146" s="23" t="s">
        <v>70</v>
      </c>
      <c r="AM2146" s="23" t="s">
        <v>87</v>
      </c>
      <c r="AN2146" s="23" t="s">
        <v>98</v>
      </c>
      <c r="AO2146" s="3" t="s">
        <v>87</v>
      </c>
      <c r="AP2146" s="3" t="s">
        <v>120</v>
      </c>
      <c r="AQ2146" s="23">
        <v>45449.459027777775</v>
      </c>
      <c r="AR2146" s="3"/>
      <c r="AS2146" s="23"/>
      <c r="AT2146" s="23"/>
      <c r="AU2146" s="23" t="s">
        <v>107</v>
      </c>
      <c r="AV2146" s="3" t="s">
        <v>950</v>
      </c>
      <c r="AW2146" s="3" t="s">
        <v>9868</v>
      </c>
      <c r="AX2146" s="3">
        <v>4.6448999999999998</v>
      </c>
      <c r="AY2146" s="3">
        <v>-74.131500000000003</v>
      </c>
      <c r="AZ2146" s="8" t="str">
        <f>+CONCATENATE("Reportan apertura en el enlace ",Tabla4[[#This Row],[Enlace]]," en el ",Tabla4[[#This Row],[Distancia óptica]]," ocasionado por ",Tabla4[[#This Row],[Causa del daño]])</f>
        <v>Reportan apertura en el enlace Mov. Andaluca - Mov. MultiPlaza Indoor en el Km 1.7 desde Andaluca ocasionado por Intervención de Terceros</v>
      </c>
      <c r="BA2146" s="8" t="str">
        <f>+CONCATENATE("Para dar solución al incidente ",Tabla4[[#This Row],[Solución]])</f>
        <v xml:space="preserve">Para dar solución al incidente para dar solucion un Tendido y un empalme 200 nuevo 96 y 96 existente </v>
      </c>
      <c r="BB2146" s="3" t="str">
        <f>+_xlfn.CONCAT(Tabla4[[#This Row],[Causa Raiz]]," ",Tabla4[[#This Row],[Solución2]]," (",Tabla4[[#This Row],[Anillo]],"- Cabecera: ",Tabla4[[#This Row],[Cabecera]],"- Operador: ",Tabla4[[#This Row],[Operador]],")")</f>
        <v>Reportan apertura en el enlace Mov. Andaluca - Mov. MultiPlaza Indoor en el Km 1.7 desde Andaluca ocasionado por Intervención de Terceros Para dar solución al incidente para dar solucion un Tendido y un empalme 200 nuevo 96 y 96 existente  (Uk multiplaza- Cabecera: Salitre- Operador: Colombia Telecomunicaciones)</v>
      </c>
    </row>
    <row r="2147" spans="1:54" ht="228">
      <c r="A2147" s="38">
        <f t="shared" si="238"/>
        <v>2146</v>
      </c>
      <c r="B2147" s="3">
        <v>8613935</v>
      </c>
      <c r="C2147" s="3" t="s">
        <v>54</v>
      </c>
      <c r="D2147" s="23">
        <v>45432.694444444445</v>
      </c>
      <c r="E2147" s="23">
        <v>45433.5</v>
      </c>
      <c r="F2147" s="1">
        <f t="shared" ca="1" si="248"/>
        <v>0.80555555555474712</v>
      </c>
      <c r="G2147" s="3" t="s">
        <v>55</v>
      </c>
      <c r="H2147" s="41"/>
      <c r="I2147" s="40"/>
      <c r="J2147" s="5" t="s">
        <v>56</v>
      </c>
      <c r="K2147" s="3" t="s">
        <v>138</v>
      </c>
      <c r="L2147" s="9" t="s">
        <v>78</v>
      </c>
      <c r="M2147" s="3" t="s">
        <v>139</v>
      </c>
      <c r="N2147" s="3" t="s">
        <v>4482</v>
      </c>
      <c r="O2147" s="3" t="s">
        <v>9869</v>
      </c>
      <c r="P2147" s="3" t="s">
        <v>9870</v>
      </c>
      <c r="Q2147" s="4" t="s">
        <v>9871</v>
      </c>
      <c r="R2147" s="3" t="s">
        <v>1178</v>
      </c>
      <c r="S2147" s="3" t="s">
        <v>145</v>
      </c>
      <c r="T2147" s="9" t="s">
        <v>176</v>
      </c>
      <c r="U2147" s="3" t="s">
        <v>8010</v>
      </c>
      <c r="V2147" s="22" t="str">
        <f t="shared" si="242"/>
        <v>RLFO; Hora de aviso: 16:40 20/05/2024; Solución: se realiza tendido de 150 metros y dos empalmes de 48 hilos; Hora de solución: 12:00 21/05/2024; Causa: Intervención de Terceros. No Identificados</v>
      </c>
      <c r="W2147" s="4" t="s">
        <v>199</v>
      </c>
      <c r="X2147" s="3"/>
      <c r="Y2147" s="3"/>
      <c r="Z2147" s="3" t="s">
        <v>69</v>
      </c>
      <c r="AA2147" s="3" t="s">
        <v>70</v>
      </c>
      <c r="AB2147" s="3">
        <v>0</v>
      </c>
      <c r="AC2147" s="3" t="s">
        <v>71</v>
      </c>
      <c r="AD2147" s="6">
        <v>0.63888888888888884</v>
      </c>
      <c r="AE2147" s="7"/>
      <c r="AF2147" s="7"/>
      <c r="AG2147" s="6">
        <f>Tabla4[[#This Row],[Tiempo Parada de Reloj]]+Tabla4[[#This Row],[Tiempo Autorizado por Telefonica (no Máximo)]]</f>
        <v>0.63888888888888884</v>
      </c>
      <c r="AH2147" s="7">
        <f t="shared" ca="1" si="239"/>
        <v>0.16666666666585828</v>
      </c>
      <c r="AI2147" s="8">
        <f t="shared" si="240"/>
        <v>15.333333333333332</v>
      </c>
      <c r="AJ2147" s="8">
        <f t="shared" ca="1" si="241"/>
        <v>3.9999999999805986</v>
      </c>
      <c r="AK2147" s="23" t="s">
        <v>87</v>
      </c>
      <c r="AL2147" s="23" t="s">
        <v>70</v>
      </c>
      <c r="AM2147" s="23" t="s">
        <v>98</v>
      </c>
      <c r="AN2147" s="23" t="s">
        <v>460</v>
      </c>
      <c r="AO2147" s="3" t="s">
        <v>72</v>
      </c>
      <c r="AP2147" s="3" t="s">
        <v>72</v>
      </c>
      <c r="AQ2147" s="23">
        <v>45436.790972222225</v>
      </c>
      <c r="AR2147" s="3"/>
      <c r="AS2147" s="23"/>
      <c r="AT2147" s="23"/>
      <c r="AU2147" s="23" t="s">
        <v>481</v>
      </c>
      <c r="AV2147" s="3" t="s">
        <v>863</v>
      </c>
      <c r="AW2147" s="3" t="s">
        <v>1311</v>
      </c>
      <c r="AX2147" s="3">
        <v>3.54</v>
      </c>
      <c r="AY2147" s="3">
        <v>-76.498400000000004</v>
      </c>
      <c r="AZ2147" s="8" t="str">
        <f>+CONCATENATE("Reportan apertura en el enlace ",Tabla4[[#This Row],[Enlace]]," en el ",Tabla4[[#This Row],[Distancia óptica]]," ocasionado por ",Tabla4[[#This Row],[Causa del daño]])</f>
        <v>Reportan apertura en el enlace Mov. Centro convenciones - Mov. Yumbo centro en el Km 0,320 desde Centro de convenciones ocasionado por Intervención de Terceros. No Identificados</v>
      </c>
      <c r="BA2147" s="8" t="str">
        <f>+CONCATENATE("Para dar solución al incidente ",Tabla4[[#This Row],[Solución]])</f>
        <v>Para dar solución al incidente se realiza tendido de 150 metros y dos empalmes de 48 hilos</v>
      </c>
      <c r="BB2147" s="3" t="str">
        <f>+_xlfn.CONCAT(Tabla4[[#This Row],[Causa Raiz]]," ",Tabla4[[#This Row],[Solución2]]," (",Tabla4[[#This Row],[Anillo]],"- Cabecera: ",Tabla4[[#This Row],[Cabecera]],"- Operador: ",Tabla4[[#This Row],[Operador]],")")</f>
        <v>Reportan apertura en el enlace Mov. Centro convenciones - Mov. Yumbo centro en el Km 0,320 desde Centro de convenciones ocasionado por Intervención de Terceros. No Identificados Para dar solución al incidente se realiza tendido de 150 metros y dos empalmes de 48 hilos (UK- Cabecera: Acopi- Operador: Colombia Telecomunicaciones)</v>
      </c>
    </row>
    <row r="2148" spans="1:54" ht="171">
      <c r="A2148" s="38">
        <f t="shared" si="238"/>
        <v>2147</v>
      </c>
      <c r="B2148" s="3">
        <v>8615951</v>
      </c>
      <c r="C2148" s="3" t="s">
        <v>163</v>
      </c>
      <c r="D2148" s="23">
        <v>45432.791666666664</v>
      </c>
      <c r="E2148" s="23">
        <v>45433.118055555555</v>
      </c>
      <c r="F2148" s="1">
        <f t="shared" ca="1" si="248"/>
        <v>0.32638888889050577</v>
      </c>
      <c r="G2148" s="3" t="s">
        <v>55</v>
      </c>
      <c r="H2148" s="41"/>
      <c r="I2148" s="40"/>
      <c r="J2148" s="5" t="s">
        <v>56</v>
      </c>
      <c r="K2148" s="3" t="s">
        <v>340</v>
      </c>
      <c r="L2148" s="9" t="s">
        <v>58</v>
      </c>
      <c r="M2148" s="3" t="s">
        <v>341</v>
      </c>
      <c r="N2148" s="3" t="s">
        <v>342</v>
      </c>
      <c r="O2148" s="3" t="s">
        <v>343</v>
      </c>
      <c r="P2148" s="3" t="s">
        <v>9872</v>
      </c>
      <c r="Q2148" s="4" t="s">
        <v>9873</v>
      </c>
      <c r="R2148" s="3" t="s">
        <v>9874</v>
      </c>
      <c r="S2148" s="3" t="s">
        <v>347</v>
      </c>
      <c r="T2148" s="9" t="s">
        <v>146</v>
      </c>
      <c r="U2148" s="3" t="s">
        <v>1345</v>
      </c>
      <c r="V2148" s="22" t="str">
        <f t="shared" si="242"/>
        <v>RDFO; Hora de aviso: 19:00 20/05/2024; Solución: Se realiza migracion entre empalmes; Hora de solución: 2:50 21/05/2024; Causa: Falla en la Red FiOp</v>
      </c>
      <c r="W2148" s="4" t="s">
        <v>1528</v>
      </c>
      <c r="X2148" s="3"/>
      <c r="Y2148" s="3"/>
      <c r="Z2148" s="3" t="s">
        <v>69</v>
      </c>
      <c r="AA2148" s="3" t="s">
        <v>70</v>
      </c>
      <c r="AB2148" s="3">
        <v>8615849</v>
      </c>
      <c r="AC2148" s="3" t="s">
        <v>70</v>
      </c>
      <c r="AD2148" s="6">
        <v>0.12152777777777778</v>
      </c>
      <c r="AE2148" s="7"/>
      <c r="AF2148" s="7"/>
      <c r="AG2148" s="6">
        <f>Tabla4[[#This Row],[Tiempo Parada de Reloj]]+Tabla4[[#This Row],[Tiempo Autorizado por Telefonica (no Máximo)]]</f>
        <v>0.12152777777777778</v>
      </c>
      <c r="AH2148" s="7">
        <f t="shared" ca="1" si="239"/>
        <v>0.20486111111272798</v>
      </c>
      <c r="AI2148" s="8">
        <f t="shared" si="240"/>
        <v>2.9166666666666665</v>
      </c>
      <c r="AJ2148" s="8">
        <f t="shared" ca="1" si="241"/>
        <v>4.9166666667054715</v>
      </c>
      <c r="AK2148" s="23" t="s">
        <v>87</v>
      </c>
      <c r="AL2148" s="23" t="s">
        <v>70</v>
      </c>
      <c r="AM2148" s="23" t="s">
        <v>98</v>
      </c>
      <c r="AN2148" s="23" t="s">
        <v>98</v>
      </c>
      <c r="AO2148" s="3" t="s">
        <v>119</v>
      </c>
      <c r="AP2148" s="3" t="s">
        <v>119</v>
      </c>
      <c r="AQ2148" s="23">
        <v>45435.482638888891</v>
      </c>
      <c r="AR2148" s="3"/>
      <c r="AS2148" s="23"/>
      <c r="AT2148" s="23"/>
      <c r="AU2148" s="23" t="s">
        <v>351</v>
      </c>
      <c r="AV2148" s="3" t="s">
        <v>5638</v>
      </c>
      <c r="AW2148" s="3" t="s">
        <v>76</v>
      </c>
      <c r="AX2148" s="3">
        <v>4.9870000000000001</v>
      </c>
      <c r="AY2148" s="3">
        <v>-74.902000000000001</v>
      </c>
      <c r="AZ2148" s="8" t="str">
        <f>+CONCATENATE("Reportan apertura en el enlace ",Tabla4[[#This Row],[Enlace]]," en el ",Tabla4[[#This Row],[Distancia óptica]]," ocasionado por ",Tabla4[[#This Row],[Causa del daño]])</f>
        <v>Reportan apertura en el enlace Ibague - Libano en el Km 3,4 desde Guayabal ocasionado por Falla en la Red FiOp</v>
      </c>
      <c r="BA2148" s="8" t="str">
        <f>+CONCATENATE("Para dar solución al incidente ",Tabla4[[#This Row],[Solución]])</f>
        <v>Para dar solución al incidente Se realiza migracion entre empalmes</v>
      </c>
      <c r="BB2148" s="3" t="str">
        <f>+_xlfn.CONCAT(Tabla4[[#This Row],[Causa Raiz]]," ",Tabla4[[#This Row],[Solución2]]," (",Tabla4[[#This Row],[Anillo]],"- Cabecera: ",Tabla4[[#This Row],[Cabecera]],"- Operador: ",Tabla4[[#This Row],[Operador]],")")</f>
        <v>Reportan apertura en el enlace Ibague - Libano en el Km 3,4 desde Guayabal ocasionado por Falla en la Red FiOp Para dar solución al incidente Se realiza migracion entre empalmes (Troncal- Cabecera: Ibague centro- Operador: Colombia Telecomunicaciones)</v>
      </c>
    </row>
    <row r="2149" spans="1:54" ht="242.25">
      <c r="A2149" s="38">
        <f t="shared" si="238"/>
        <v>2148</v>
      </c>
      <c r="B2149" s="3">
        <v>8615961</v>
      </c>
      <c r="C2149" s="3" t="s">
        <v>163</v>
      </c>
      <c r="D2149" s="23">
        <v>45432.791666666664</v>
      </c>
      <c r="E2149" s="23">
        <v>45432.930555555555</v>
      </c>
      <c r="F2149" s="1">
        <f t="shared" ca="1" si="248"/>
        <v>0.13888888889050577</v>
      </c>
      <c r="G2149" s="3" t="s">
        <v>55</v>
      </c>
      <c r="H2149" s="41"/>
      <c r="I2149" s="40"/>
      <c r="J2149" s="5" t="s">
        <v>56</v>
      </c>
      <c r="K2149" s="3" t="s">
        <v>203</v>
      </c>
      <c r="L2149" s="9" t="s">
        <v>78</v>
      </c>
      <c r="M2149" s="3" t="s">
        <v>79</v>
      </c>
      <c r="N2149" s="3" t="s">
        <v>3100</v>
      </c>
      <c r="O2149" s="3" t="s">
        <v>9875</v>
      </c>
      <c r="P2149" s="3" t="s">
        <v>9876</v>
      </c>
      <c r="Q2149" s="4" t="s">
        <v>9877</v>
      </c>
      <c r="R2149" s="3" t="s">
        <v>741</v>
      </c>
      <c r="S2149" s="3" t="s">
        <v>210</v>
      </c>
      <c r="T2149" s="9" t="s">
        <v>176</v>
      </c>
      <c r="U2149" s="3" t="s">
        <v>9878</v>
      </c>
      <c r="V2149" s="22" t="str">
        <f t="shared" si="242"/>
        <v>RDFO; Hora de aviso: 19:00 20/05/2024; Solución: Se recupero 60 mts de reserva de cable de 24 hilos y se hace un empalme de 48 hilos; Hora de solución: 22:20 20/05/2024; Causa: Intervención de Terceros. No Identificados</v>
      </c>
      <c r="W2149" s="4" t="s">
        <v>1987</v>
      </c>
      <c r="X2149" s="3"/>
      <c r="Y2149" s="3"/>
      <c r="Z2149" s="3" t="s">
        <v>69</v>
      </c>
      <c r="AA2149" s="3" t="s">
        <v>70</v>
      </c>
      <c r="AB2149" s="3">
        <v>0</v>
      </c>
      <c r="AC2149" s="3" t="s">
        <v>71</v>
      </c>
      <c r="AD2149" s="6">
        <v>0</v>
      </c>
      <c r="AE2149" s="7"/>
      <c r="AF2149" s="7"/>
      <c r="AG2149" s="6">
        <f>Tabla4[[#This Row],[Tiempo Parada de Reloj]]+Tabla4[[#This Row],[Tiempo Autorizado por Telefonica (no Máximo)]]</f>
        <v>0</v>
      </c>
      <c r="AH2149" s="7">
        <f t="shared" ca="1" si="239"/>
        <v>0.13888888889050577</v>
      </c>
      <c r="AI2149" s="8">
        <f t="shared" si="240"/>
        <v>0</v>
      </c>
      <c r="AJ2149" s="8">
        <f t="shared" ca="1" si="241"/>
        <v>3.3333333333721384</v>
      </c>
      <c r="AK2149" s="23" t="s">
        <v>87</v>
      </c>
      <c r="AL2149" s="23" t="s">
        <v>70</v>
      </c>
      <c r="AM2149" s="23" t="s">
        <v>98</v>
      </c>
      <c r="AN2149" s="23" t="s">
        <v>98</v>
      </c>
      <c r="AO2149" s="3" t="s">
        <v>119</v>
      </c>
      <c r="AP2149" s="3" t="s">
        <v>119</v>
      </c>
      <c r="AQ2149" s="23">
        <v>45434.909722222219</v>
      </c>
      <c r="AR2149" s="3"/>
      <c r="AS2149" s="23"/>
      <c r="AT2149" s="23"/>
      <c r="AU2149" s="23" t="s">
        <v>610</v>
      </c>
      <c r="AV2149" s="3" t="s">
        <v>9879</v>
      </c>
      <c r="AW2149" s="3" t="s">
        <v>307</v>
      </c>
      <c r="AX2149" s="3">
        <v>5.0100800000000003</v>
      </c>
      <c r="AY2149" s="3">
        <v>-73.990319999999997</v>
      </c>
      <c r="AZ2149" s="8" t="str">
        <f>+CONCATENATE("Reportan apertura en el enlace ",Tabla4[[#This Row],[Enlace]]," en el ",Tabla4[[#This Row],[Distancia óptica]]," ocasionado por ",Tabla4[[#This Row],[Causa del daño]])</f>
        <v>Reportan apertura en el enlace Mov. villas Zipaquira - Mov.barandillas Zipaquira en el Km 0,3 desde Villas Zipaquira ocasionado por Intervención de Terceros. No Identificados</v>
      </c>
      <c r="BA2149" s="8" t="str">
        <f>+CONCATENATE("Para dar solución al incidente ",Tabla4[[#This Row],[Solución]])</f>
        <v>Para dar solución al incidente Se recupero 60 mts de reserva de cable de 24 hilos y se hace un empalme de 48 hilos</v>
      </c>
      <c r="BB2149" s="3" t="str">
        <f>+_xlfn.CONCAT(Tabla4[[#This Row],[Causa Raiz]]," ",Tabla4[[#This Row],[Solución2]]," (",Tabla4[[#This Row],[Anillo]],"- Cabecera: ",Tabla4[[#This Row],[Cabecera]],"- Operador: ",Tabla4[[#This Row],[Operador]],")")</f>
        <v>Reportan apertura en el enlace Mov. villas Zipaquira - Mov.barandillas Zipaquira en el Km 0,3 desde Villas Zipaquira ocasionado por Intervención de Terceros. No Identificados Para dar solución al incidente Se recupero 60 mts de reserva de cable de 24 hilos y se hace un empalme de 48 hilos (LINEAL- Cabecera: VILLA DE ZIPAQUIRA- Operador: Colombia Telecomunicaciones)</v>
      </c>
    </row>
    <row r="2150" spans="1:54" ht="213.75">
      <c r="A2150" s="38">
        <f t="shared" si="238"/>
        <v>2149</v>
      </c>
      <c r="B2150" s="3">
        <v>8614746</v>
      </c>
      <c r="C2150" s="3" t="s">
        <v>54</v>
      </c>
      <c r="D2150" s="23">
        <v>45432.833333333336</v>
      </c>
      <c r="E2150" s="23">
        <v>45433.760416666664</v>
      </c>
      <c r="F2150" s="1">
        <f t="shared" ca="1" si="248"/>
        <v>0.92708333332848269</v>
      </c>
      <c r="G2150" s="3" t="s">
        <v>55</v>
      </c>
      <c r="H2150" s="41"/>
      <c r="I2150" s="40"/>
      <c r="J2150" s="5" t="s">
        <v>56</v>
      </c>
      <c r="K2150" s="3" t="s">
        <v>138</v>
      </c>
      <c r="L2150" s="9" t="s">
        <v>78</v>
      </c>
      <c r="M2150" s="3" t="s">
        <v>139</v>
      </c>
      <c r="N2150" s="3" t="s">
        <v>721</v>
      </c>
      <c r="O2150" s="3" t="s">
        <v>9880</v>
      </c>
      <c r="P2150" s="3" t="s">
        <v>9881</v>
      </c>
      <c r="Q2150" s="4" t="s">
        <v>9882</v>
      </c>
      <c r="R2150" s="3" t="s">
        <v>1178</v>
      </c>
      <c r="S2150" s="3" t="s">
        <v>145</v>
      </c>
      <c r="T2150" s="3" t="s">
        <v>256</v>
      </c>
      <c r="U2150" s="3" t="s">
        <v>7594</v>
      </c>
      <c r="V2150" s="22" t="str">
        <f t="shared" si="242"/>
        <v>RLFO; Hora de aviso: 20:00 20/05/2024; Solución: Para dar solucion se refusiona hilo en caja de empalme ; Hora de solución: 18:15 21/05/2024; Causa: Falla de Empalme de FiOp</v>
      </c>
      <c r="W2150" s="4" t="s">
        <v>199</v>
      </c>
      <c r="X2150" s="3"/>
      <c r="Y2150" s="3"/>
      <c r="Z2150" s="3" t="s">
        <v>69</v>
      </c>
      <c r="AA2150" s="3" t="s">
        <v>70</v>
      </c>
      <c r="AB2150" s="3">
        <v>0</v>
      </c>
      <c r="AC2150" s="3" t="s">
        <v>71</v>
      </c>
      <c r="AD2150" s="6">
        <v>0.76041666666666663</v>
      </c>
      <c r="AE2150" s="7"/>
      <c r="AF2150" s="7"/>
      <c r="AG2150" s="6">
        <f>Tabla4[[#This Row],[Tiempo Parada de Reloj]]+Tabla4[[#This Row],[Tiempo Autorizado por Telefonica (no Máximo)]]</f>
        <v>0.76041666666666663</v>
      </c>
      <c r="AH2150" s="7">
        <f t="shared" ca="1" si="239"/>
        <v>0.16666666666181607</v>
      </c>
      <c r="AI2150" s="8">
        <f t="shared" si="240"/>
        <v>18.25</v>
      </c>
      <c r="AJ2150" s="8">
        <f t="shared" ca="1" si="241"/>
        <v>3.9999999998835856</v>
      </c>
      <c r="AK2150" s="23" t="s">
        <v>88</v>
      </c>
      <c r="AL2150" s="23" t="s">
        <v>70</v>
      </c>
      <c r="AM2150" s="23" t="s">
        <v>98</v>
      </c>
      <c r="AN2150" s="23" t="s">
        <v>106</v>
      </c>
      <c r="AO2150" s="3" t="s">
        <v>72</v>
      </c>
      <c r="AP2150" s="3" t="s">
        <v>72</v>
      </c>
      <c r="AQ2150" s="23">
        <v>45439.502083333333</v>
      </c>
      <c r="AR2150" s="3"/>
      <c r="AS2150" s="23"/>
      <c r="AT2150" s="23"/>
      <c r="AU2150" s="23" t="s">
        <v>200</v>
      </c>
      <c r="AV2150" s="3" t="s">
        <v>9883</v>
      </c>
      <c r="AW2150" s="3" t="s">
        <v>9400</v>
      </c>
      <c r="AX2150" s="3">
        <v>3.2612000000000001</v>
      </c>
      <c r="AY2150" s="3">
        <v>-76.538300000000007</v>
      </c>
      <c r="AZ2150" s="8" t="str">
        <f>+CONCATENATE("Reportan apertura en el enlace ",Tabla4[[#This Row],[Enlace]]," en el ",Tabla4[[#This Row],[Distancia óptica]]," ocasionado por ",Tabla4[[#This Row],[Causa del daño]])</f>
        <v>Reportan apertura en el enlace Mov. Las mercedes - Mov Jamundí centro en el km 3,6 desde Jamundi Centro ocasionado por Falla de Empalme de FiOp</v>
      </c>
      <c r="BA2150" s="8" t="str">
        <f>+CONCATENATE("Para dar solución al incidente ",Tabla4[[#This Row],[Solución]])</f>
        <v xml:space="preserve">Para dar solución al incidente Para dar solucion se refusiona hilo en caja de empalme </v>
      </c>
      <c r="BB2150" s="3" t="str">
        <f>+_xlfn.CONCAT(Tabla4[[#This Row],[Causa Raiz]]," ",Tabla4[[#This Row],[Solución2]]," (",Tabla4[[#This Row],[Anillo]],"- Cabecera: ",Tabla4[[#This Row],[Cabecera]],"- Operador: ",Tabla4[[#This Row],[Operador]],")")</f>
        <v>Reportan apertura en el enlace Mov. Las mercedes - Mov Jamundí centro en el km 3,6 desde Jamundi Centro ocasionado por Falla de Empalme de FiOp Para dar solución al incidente Para dar solucion se refusiona hilo en caja de empalme  (UK Verde Horizonte- Cabecera: Las Mercedes - Operador: Colombia Telecomunicaciones)</v>
      </c>
    </row>
    <row r="2151" spans="1:54" ht="185.25">
      <c r="A2151" s="38">
        <f t="shared" si="238"/>
        <v>2150</v>
      </c>
      <c r="B2151" s="3">
        <v>8615421</v>
      </c>
      <c r="C2151" s="3" t="s">
        <v>54</v>
      </c>
      <c r="D2151" s="23">
        <v>45432.833333333336</v>
      </c>
      <c r="E2151" s="23">
        <v>45432.916666666664</v>
      </c>
      <c r="F2151" s="1">
        <f t="shared" ca="1" si="248"/>
        <v>8.3333333328482695E-2</v>
      </c>
      <c r="G2151" s="3" t="s">
        <v>55</v>
      </c>
      <c r="H2151" s="41"/>
      <c r="I2151" s="40"/>
      <c r="J2151" s="5" t="s">
        <v>56</v>
      </c>
      <c r="K2151" s="3" t="s">
        <v>122</v>
      </c>
      <c r="L2151" s="9" t="s">
        <v>78</v>
      </c>
      <c r="M2151" s="3" t="s">
        <v>383</v>
      </c>
      <c r="N2151" s="3" t="s">
        <v>384</v>
      </c>
      <c r="O2151" s="3" t="s">
        <v>9884</v>
      </c>
      <c r="P2151" s="3" t="s">
        <v>9885</v>
      </c>
      <c r="Q2151" s="4" t="s">
        <v>9886</v>
      </c>
      <c r="R2151" s="3" t="s">
        <v>388</v>
      </c>
      <c r="S2151" s="3" t="s">
        <v>389</v>
      </c>
      <c r="T2151" s="9" t="s">
        <v>146</v>
      </c>
      <c r="U2151" s="3" t="s">
        <v>9887</v>
      </c>
      <c r="V2151" s="22" t="str">
        <f t="shared" si="242"/>
        <v>RLFO; Hora de aviso: 20:00 20/05/2024; Solución: Para dar solucion se realiza migracion entre ODF ; Hora de solución: 22:00 20/05/2024; Causa: Falla en la Red FiOp</v>
      </c>
      <c r="W2151" s="4" t="s">
        <v>7375</v>
      </c>
      <c r="X2151" s="3"/>
      <c r="Y2151" s="3"/>
      <c r="Z2151" s="3" t="s">
        <v>69</v>
      </c>
      <c r="AA2151" s="3" t="s">
        <v>70</v>
      </c>
      <c r="AB2151" s="3">
        <v>0</v>
      </c>
      <c r="AC2151" s="3" t="s">
        <v>71</v>
      </c>
      <c r="AD2151" s="6">
        <v>0</v>
      </c>
      <c r="AE2151" s="7"/>
      <c r="AF2151" s="7"/>
      <c r="AG2151" s="6">
        <f>Tabla4[[#This Row],[Tiempo Parada de Reloj]]+Tabla4[[#This Row],[Tiempo Autorizado por Telefonica (no Máximo)]]</f>
        <v>0</v>
      </c>
      <c r="AH2151" s="7">
        <f t="shared" ca="1" si="239"/>
        <v>8.3333333328482695E-2</v>
      </c>
      <c r="AI2151" s="8">
        <f t="shared" si="240"/>
        <v>0</v>
      </c>
      <c r="AJ2151" s="8">
        <f t="shared" ca="1" si="241"/>
        <v>1.9999999998835847</v>
      </c>
      <c r="AK2151" s="23" t="s">
        <v>87</v>
      </c>
      <c r="AL2151" s="23" t="s">
        <v>71</v>
      </c>
      <c r="AM2151" s="23" t="s">
        <v>87</v>
      </c>
      <c r="AN2151" s="23" t="s">
        <v>87</v>
      </c>
      <c r="AO2151" s="3" t="s">
        <v>87</v>
      </c>
      <c r="AP2151" s="3" t="s">
        <v>87</v>
      </c>
      <c r="AQ2151" s="23">
        <v>45442.654166666667</v>
      </c>
      <c r="AR2151" s="3"/>
      <c r="AS2151" s="23"/>
      <c r="AT2151" s="23"/>
      <c r="AU2151" s="23" t="s">
        <v>392</v>
      </c>
      <c r="AV2151" s="3" t="s">
        <v>4791</v>
      </c>
      <c r="AW2151" s="3" t="s">
        <v>370</v>
      </c>
      <c r="AX2151" s="3">
        <v>10.344799999999999</v>
      </c>
      <c r="AY2151" s="3">
        <v>-75.494100000000003</v>
      </c>
      <c r="AZ2151" s="8" t="str">
        <f>+CONCATENATE("Reportan apertura en el enlace ",Tabla4[[#This Row],[Enlace]]," en el ",Tabla4[[#This Row],[Distancia óptica]]," ocasionado por ",Tabla4[[#This Row],[Causa del daño]])</f>
        <v>Reportan apertura en el enlace Mov. Mamonal - Mov.Mandela en el km 0.943 desde Mov. Mamonal ocasionado por Falla en la Red FiOp</v>
      </c>
      <c r="BA2151" s="8" t="str">
        <f>+CONCATENATE("Para dar solución al incidente ",Tabla4[[#This Row],[Solución]])</f>
        <v xml:space="preserve">Para dar solución al incidente Para dar solucion se realiza migracion entre ODF </v>
      </c>
      <c r="BB2151" s="3" t="str">
        <f>+_xlfn.CONCAT(Tabla4[[#This Row],[Causa Raiz]]," ",Tabla4[[#This Row],[Solución2]]," (",Tabla4[[#This Row],[Anillo]],"- Cabecera: ",Tabla4[[#This Row],[Cabecera]],"- Operador: ",Tabla4[[#This Row],[Operador]],")")</f>
        <v>Reportan apertura en el enlace Mov. Mamonal - Mov.Mandela en el km 0.943 desde Mov. Mamonal ocasionado por Falla en la Red FiOp Para dar solución al incidente Para dar solucion se realiza migracion entre ODF  (lineal- Cabecera: centro- Operador: Colombia Telecomunicaciones)</v>
      </c>
    </row>
    <row r="2152" spans="1:54" ht="171">
      <c r="A2152" s="38">
        <f t="shared" si="238"/>
        <v>2151</v>
      </c>
      <c r="B2152" s="3">
        <v>8616078</v>
      </c>
      <c r="C2152" s="3" t="s">
        <v>92</v>
      </c>
      <c r="D2152" s="23">
        <v>45432.833333333336</v>
      </c>
      <c r="E2152" s="23">
        <v>45432.916666666664</v>
      </c>
      <c r="F2152" s="1">
        <f t="shared" ca="1" si="248"/>
        <v>8.3333333328482695E-2</v>
      </c>
      <c r="G2152" s="3" t="s">
        <v>55</v>
      </c>
      <c r="H2152" s="41"/>
      <c r="I2152" s="40"/>
      <c r="J2152" s="5" t="s">
        <v>56</v>
      </c>
      <c r="K2152" s="3" t="s">
        <v>77</v>
      </c>
      <c r="L2152" s="9" t="s">
        <v>58</v>
      </c>
      <c r="M2152" s="3" t="s">
        <v>507</v>
      </c>
      <c r="N2152" s="3" t="s">
        <v>888</v>
      </c>
      <c r="O2152" s="3" t="s">
        <v>889</v>
      </c>
      <c r="P2152" s="3" t="s">
        <v>9888</v>
      </c>
      <c r="Q2152" s="4" t="s">
        <v>9889</v>
      </c>
      <c r="R2152" s="3" t="s">
        <v>1178</v>
      </c>
      <c r="S2152" s="3" t="s">
        <v>158</v>
      </c>
      <c r="T2152" s="9" t="s">
        <v>682</v>
      </c>
      <c r="U2152" s="3" t="s">
        <v>9890</v>
      </c>
      <c r="V2152" s="22" t="str">
        <f t="shared" si="242"/>
        <v>RTNFO; Hora de aviso: 20:00 20/05/2024; Solución: Se realiza cambio de Pigtail y Patch Cord en Popayan; Hora de solución: 22:00 20/05/2024; Causa: Falla en ODF Planta Externa</v>
      </c>
      <c r="W2152" s="4" t="s">
        <v>160</v>
      </c>
      <c r="X2152" s="3"/>
      <c r="Y2152" s="3"/>
      <c r="Z2152" s="3" t="s">
        <v>69</v>
      </c>
      <c r="AA2152" s="3" t="s">
        <v>71</v>
      </c>
      <c r="AB2152" s="3">
        <v>0</v>
      </c>
      <c r="AC2152" s="3" t="s">
        <v>71</v>
      </c>
      <c r="AD2152" s="6">
        <v>0</v>
      </c>
      <c r="AE2152" s="7"/>
      <c r="AF2152" s="7"/>
      <c r="AG2152" s="6">
        <f>Tabla4[[#This Row],[Tiempo Parada de Reloj]]+Tabla4[[#This Row],[Tiempo Autorizado por Telefonica (no Máximo)]]</f>
        <v>0</v>
      </c>
      <c r="AH2152" s="7">
        <f t="shared" ca="1" si="239"/>
        <v>8.3333333328482695E-2</v>
      </c>
      <c r="AI2152" s="8">
        <f t="shared" si="240"/>
        <v>0</v>
      </c>
      <c r="AJ2152" s="8">
        <f t="shared" ca="1" si="241"/>
        <v>1.9999999998835847</v>
      </c>
      <c r="AK2152" s="23" t="s">
        <v>119</v>
      </c>
      <c r="AL2152" s="23" t="s">
        <v>70</v>
      </c>
      <c r="AM2152" s="23" t="s">
        <v>98</v>
      </c>
      <c r="AN2152" s="23" t="s">
        <v>98</v>
      </c>
      <c r="AO2152" s="3" t="s">
        <v>119</v>
      </c>
      <c r="AP2152" s="3" t="s">
        <v>119</v>
      </c>
      <c r="AQ2152" s="23">
        <v>45433.748611111114</v>
      </c>
      <c r="AR2152" s="3"/>
      <c r="AS2152" s="23"/>
      <c r="AT2152" s="23"/>
      <c r="AU2152" s="23" t="s">
        <v>515</v>
      </c>
      <c r="AV2152" s="3" t="s">
        <v>894</v>
      </c>
      <c r="AW2152" s="3" t="s">
        <v>76</v>
      </c>
      <c r="AX2152" s="3">
        <v>2.4427780000000001</v>
      </c>
      <c r="AY2152" s="3">
        <v>-76.603055999999995</v>
      </c>
      <c r="AZ2152" s="8" t="str">
        <f>+CONCATENATE("Reportan apertura en el enlace ",Tabla4[[#This Row],[Enlace]]," en el ",Tabla4[[#This Row],[Distancia óptica]]," ocasionado por ",Tabla4[[#This Row],[Causa del daño]])</f>
        <v>Reportan apertura en el enlace Cali - Popayán en el Km 0 desde Popayan ocasionado por Falla en ODF Planta Externa</v>
      </c>
      <c r="BA2152" s="8" t="str">
        <f>+CONCATENATE("Para dar solución al incidente ",Tabla4[[#This Row],[Solución]])</f>
        <v>Para dar solución al incidente Se realiza cambio de Pigtail y Patch Cord en Popayan</v>
      </c>
      <c r="BB2152" s="3" t="str">
        <f>+_xlfn.CONCAT(Tabla4[[#This Row],[Causa Raiz]]," ",Tabla4[[#This Row],[Solución2]]," (",Tabla4[[#This Row],[Anillo]],"- Cabecera: ",Tabla4[[#This Row],[Cabecera]],"- Operador: ",Tabla4[[#This Row],[Operador]],")")</f>
        <v>Reportan apertura en el enlace Cali - Popayán en el Km 0 desde Popayan ocasionado por Falla en ODF Planta Externa Para dar solución al incidente Se realiza cambio de Pigtail y Patch Cord en Popayan (Troncal- Cabecera: Popayan- Operador: Colombia Telecomunicaciones)</v>
      </c>
    </row>
    <row r="2153" spans="1:54" ht="171">
      <c r="A2153" s="38">
        <f t="shared" si="238"/>
        <v>2152</v>
      </c>
      <c r="B2153" s="3">
        <v>8616100</v>
      </c>
      <c r="C2153" s="3" t="s">
        <v>54</v>
      </c>
      <c r="D2153" s="23">
        <v>45432.833333333336</v>
      </c>
      <c r="E2153" s="23">
        <v>45433.645833333336</v>
      </c>
      <c r="F2153" s="1">
        <f t="shared" ca="1" si="248"/>
        <v>0.8125</v>
      </c>
      <c r="G2153" s="3" t="s">
        <v>55</v>
      </c>
      <c r="H2153" s="41"/>
      <c r="I2153" s="40"/>
      <c r="J2153" s="5" t="s">
        <v>56</v>
      </c>
      <c r="K2153" s="3" t="s">
        <v>138</v>
      </c>
      <c r="L2153" s="9" t="s">
        <v>58</v>
      </c>
      <c r="M2153" s="3" t="s">
        <v>139</v>
      </c>
      <c r="N2153" s="3" t="s">
        <v>140</v>
      </c>
      <c r="O2153" s="3" t="s">
        <v>6353</v>
      </c>
      <c r="P2153" s="3" t="s">
        <v>9891</v>
      </c>
      <c r="Q2153" s="4" t="s">
        <v>9892</v>
      </c>
      <c r="R2153" s="3" t="s">
        <v>1178</v>
      </c>
      <c r="S2153" s="3" t="s">
        <v>145</v>
      </c>
      <c r="T2153" s="3" t="s">
        <v>256</v>
      </c>
      <c r="U2153" s="3" t="s">
        <v>9893</v>
      </c>
      <c r="V2153" s="22" t="str">
        <f t="shared" si="242"/>
        <v>RLFO; Hora de aviso: 20:00 20/05/2024; Solución: Para dar solucion se enruta el hilo en empalme ; Hora de solución: 15:30 21/05/2024; Causa: Falla de Empalme de FiOp</v>
      </c>
      <c r="W2153" s="4" t="s">
        <v>199</v>
      </c>
      <c r="X2153" s="3"/>
      <c r="Y2153" s="3"/>
      <c r="Z2153" s="3" t="s">
        <v>69</v>
      </c>
      <c r="AA2153" s="3" t="s">
        <v>71</v>
      </c>
      <c r="AB2153" s="3">
        <v>0</v>
      </c>
      <c r="AC2153" s="3" t="s">
        <v>71</v>
      </c>
      <c r="AD2153" s="6">
        <v>0.65277777777777779</v>
      </c>
      <c r="AE2153" s="7"/>
      <c r="AF2153" s="7"/>
      <c r="AG2153" s="6">
        <f>Tabla4[[#This Row],[Tiempo Parada de Reloj]]+Tabla4[[#This Row],[Tiempo Autorizado por Telefonica (no Máximo)]]</f>
        <v>0.65277777777777779</v>
      </c>
      <c r="AH2153" s="7">
        <f t="shared" ca="1" si="239"/>
        <v>0.15972222222222221</v>
      </c>
      <c r="AI2153" s="8">
        <f t="shared" si="240"/>
        <v>15.666666666666668</v>
      </c>
      <c r="AJ2153" s="8">
        <f t="shared" ca="1" si="241"/>
        <v>3.833333333333333</v>
      </c>
      <c r="AK2153" s="23" t="s">
        <v>119</v>
      </c>
      <c r="AL2153" s="23" t="s">
        <v>70</v>
      </c>
      <c r="AM2153" s="23" t="s">
        <v>98</v>
      </c>
      <c r="AN2153" s="23" t="s">
        <v>87</v>
      </c>
      <c r="AO2153" s="3" t="s">
        <v>119</v>
      </c>
      <c r="AP2153" s="3" t="s">
        <v>119</v>
      </c>
      <c r="AQ2153" s="23">
        <v>45439.533333333333</v>
      </c>
      <c r="AR2153" s="3"/>
      <c r="AS2153" s="23"/>
      <c r="AT2153" s="23"/>
      <c r="AU2153" s="23" t="s">
        <v>481</v>
      </c>
      <c r="AV2153" s="3" t="s">
        <v>2690</v>
      </c>
      <c r="AW2153" s="3" t="s">
        <v>307</v>
      </c>
      <c r="AX2153" s="3">
        <v>3.4045000000000001</v>
      </c>
      <c r="AY2153" s="3">
        <v>-76.521000000000001</v>
      </c>
      <c r="AZ2153" s="8" t="str">
        <f>+CONCATENATE("Reportan apertura en el enlace ",Tabla4[[#This Row],[Enlace]]," en el ",Tabla4[[#This Row],[Distancia óptica]]," ocasionado por ",Tabla4[[#This Row],[Causa del daño]])</f>
        <v>Reportan apertura en el enlace Acopi - Nariño en el Km 16 desde Acopi ocasionado por Falla de Empalme de FiOp</v>
      </c>
      <c r="BA2153" s="8" t="str">
        <f>+CONCATENATE("Para dar solución al incidente ",Tabla4[[#This Row],[Solución]])</f>
        <v xml:space="preserve">Para dar solución al incidente Para dar solucion se enruta el hilo en empalme </v>
      </c>
      <c r="BB2153" s="3" t="str">
        <f>+_xlfn.CONCAT(Tabla4[[#This Row],[Causa Raiz]]," ",Tabla4[[#This Row],[Solución2]]," (",Tabla4[[#This Row],[Anillo]],"- Cabecera: ",Tabla4[[#This Row],[Cabecera]],"- Operador: ",Tabla4[[#This Row],[Operador]],")")</f>
        <v>Reportan apertura en el enlace Acopi - Nariño en el Km 16 desde Acopi ocasionado por Falla de Empalme de FiOp Para dar solución al incidente Para dar solucion se enruta el hilo en empalme  (LINEAL- Cabecera: ACOPI- Operador: Colombia Telecomunicaciones)</v>
      </c>
    </row>
    <row r="2154" spans="1:54" ht="185.25">
      <c r="A2154" s="38">
        <f t="shared" si="238"/>
        <v>2153</v>
      </c>
      <c r="B2154" s="3">
        <v>8615899</v>
      </c>
      <c r="C2154" s="3" t="s">
        <v>54</v>
      </c>
      <c r="D2154" s="23">
        <v>45432.875</v>
      </c>
      <c r="E2154" s="23">
        <v>45432.876388888886</v>
      </c>
      <c r="F2154" s="1">
        <f t="shared" ca="1" si="248"/>
        <v>1.3888888861401938E-3</v>
      </c>
      <c r="G2154" s="3" t="s">
        <v>55</v>
      </c>
      <c r="H2154" s="41"/>
      <c r="I2154" s="40"/>
      <c r="J2154" s="5" t="s">
        <v>56</v>
      </c>
      <c r="K2154" s="3" t="s">
        <v>77</v>
      </c>
      <c r="L2154" s="9" t="s">
        <v>58</v>
      </c>
      <c r="M2154" s="3" t="s">
        <v>373</v>
      </c>
      <c r="N2154" s="3" t="s">
        <v>374</v>
      </c>
      <c r="O2154" s="3" t="s">
        <v>9894</v>
      </c>
      <c r="P2154" s="3" t="s">
        <v>9895</v>
      </c>
      <c r="Q2154" s="4" t="s">
        <v>9896</v>
      </c>
      <c r="R2154" s="3" t="s">
        <v>346</v>
      </c>
      <c r="S2154" s="3" t="s">
        <v>85</v>
      </c>
      <c r="T2154" s="9" t="s">
        <v>104</v>
      </c>
      <c r="U2154" s="3" t="s">
        <v>9897</v>
      </c>
      <c r="V2154" s="22" t="str">
        <f t="shared" si="242"/>
        <v>RLFO; Hora de aviso: 21:00 20/05/2024; Solución: Personal de FO certifica la FO en Ceiba y no se presenta problemas; Hora de solución: 21:02 20/05/2024; Causa: Visita Fallida</v>
      </c>
      <c r="W2154" s="4" t="s">
        <v>160</v>
      </c>
      <c r="X2154" s="3"/>
      <c r="Y2154" s="3"/>
      <c r="Z2154" s="3" t="s">
        <v>69</v>
      </c>
      <c r="AA2154" s="3" t="s">
        <v>70</v>
      </c>
      <c r="AB2154" s="3">
        <v>8615899</v>
      </c>
      <c r="AC2154" s="3" t="s">
        <v>71</v>
      </c>
      <c r="AD2154" s="6">
        <v>0</v>
      </c>
      <c r="AE2154" s="7"/>
      <c r="AF2154" s="7"/>
      <c r="AG2154" s="6">
        <f>Tabla4[[#This Row],[Tiempo Parada de Reloj]]+Tabla4[[#This Row],[Tiempo Autorizado por Telefonica (no Máximo)]]</f>
        <v>0</v>
      </c>
      <c r="AH2154" s="7">
        <f t="shared" ca="1" si="239"/>
        <v>1.3888888861401938E-3</v>
      </c>
      <c r="AI2154" s="8">
        <f t="shared" si="240"/>
        <v>0</v>
      </c>
      <c r="AJ2154" s="8">
        <f t="shared" ca="1" si="241"/>
        <v>3.3333333267364651E-2</v>
      </c>
      <c r="AK2154" s="23" t="s">
        <v>119</v>
      </c>
      <c r="AL2154" s="23" t="s">
        <v>70</v>
      </c>
      <c r="AM2154" s="23" t="s">
        <v>98</v>
      </c>
      <c r="AN2154" s="23" t="s">
        <v>98</v>
      </c>
      <c r="AO2154" s="3" t="s">
        <v>98</v>
      </c>
      <c r="AP2154" s="3" t="s">
        <v>98</v>
      </c>
      <c r="AQ2154" s="23">
        <v>45432.876388888886</v>
      </c>
      <c r="AR2154" s="3"/>
      <c r="AS2154" s="23"/>
      <c r="AT2154" s="23"/>
      <c r="AU2154" s="23" t="s">
        <v>1266</v>
      </c>
      <c r="AV2154" s="3" t="s">
        <v>69</v>
      </c>
      <c r="AW2154" s="3" t="s">
        <v>69</v>
      </c>
      <c r="AX2154" s="3" t="s">
        <v>69</v>
      </c>
      <c r="AY2154" s="3" t="s">
        <v>69</v>
      </c>
      <c r="AZ2154" s="8" t="str">
        <f>+CONCATENATE("Reportan apertura en el enlace ",Tabla4[[#This Row],[Enlace]]," en el ",Tabla4[[#This Row],[Distancia óptica]]," ocasionado por ",Tabla4[[#This Row],[Causa del daño]])</f>
        <v>Reportan apertura en el enlace Ceiba - Esperanza en el Km 0 desde Ceibas ocasionado por Visita Fallida</v>
      </c>
      <c r="BA2154" s="8" t="str">
        <f>+CONCATENATE("Para dar solución al incidente ",Tabla4[[#This Row],[Solución]])</f>
        <v>Para dar solución al incidente Personal de FO certifica la FO en Ceiba y no se presenta problemas</v>
      </c>
      <c r="BB2154" s="3" t="str">
        <f>+_xlfn.CONCAT(Tabla4[[#This Row],[Causa Raiz]]," ",Tabla4[[#This Row],[Solución2]]," (",Tabla4[[#This Row],[Anillo]],"- Cabecera: ",Tabla4[[#This Row],[Cabecera]],"- Operador: ",Tabla4[[#This Row],[Operador]],")")</f>
        <v>Reportan apertura en el enlace Ceiba - Esperanza en el Km 0 desde Ceibas ocasionado por Visita Fallida Para dar solución al incidente Personal de FO certifica la FO en Ceiba y no se presenta problemas (NA- Cabecera: NA- Operador: Colombia Telecomunicaciones)</v>
      </c>
    </row>
    <row r="2155" spans="1:54" ht="171">
      <c r="A2155" s="38">
        <f t="shared" si="238"/>
        <v>2154</v>
      </c>
      <c r="B2155" s="3">
        <v>8616502</v>
      </c>
      <c r="C2155" s="3" t="s">
        <v>92</v>
      </c>
      <c r="D2155" s="23">
        <v>45432.979166666664</v>
      </c>
      <c r="E2155" s="23">
        <v>45433.322916666664</v>
      </c>
      <c r="F2155" s="1">
        <f t="shared" ref="F2155:F2160" ca="1" si="249">IF(ISBLANK(E2155),IF(ISBLANK(D2155),0,NOW()-D2155),E2155-D2155)</f>
        <v>0.34375</v>
      </c>
      <c r="G2155" s="3" t="s">
        <v>55</v>
      </c>
      <c r="H2155" s="41"/>
      <c r="I2155" s="40"/>
      <c r="J2155" s="5" t="s">
        <v>56</v>
      </c>
      <c r="K2155" s="3" t="s">
        <v>77</v>
      </c>
      <c r="L2155" s="9" t="s">
        <v>58</v>
      </c>
      <c r="M2155" s="3" t="s">
        <v>838</v>
      </c>
      <c r="N2155" s="3" t="s">
        <v>839</v>
      </c>
      <c r="O2155" s="3" t="s">
        <v>829</v>
      </c>
      <c r="P2155" s="3" t="s">
        <v>9898</v>
      </c>
      <c r="Q2155" s="4" t="s">
        <v>9899</v>
      </c>
      <c r="R2155" s="3" t="s">
        <v>400</v>
      </c>
      <c r="S2155" s="3" t="s">
        <v>9317</v>
      </c>
      <c r="T2155" s="9" t="s">
        <v>66</v>
      </c>
      <c r="U2155" s="3" t="s">
        <v>9900</v>
      </c>
      <c r="V2155" s="22" t="str">
        <f t="shared" si="242"/>
        <v>RTNFO; Hora de aviso: 23:30 20/05/2024; Solución: se realiza sangria para dar solucion ; Hora de solución: 7:45 21/05/2024; Causa: Vandalismo</v>
      </c>
      <c r="W2155" s="4" t="s">
        <v>160</v>
      </c>
      <c r="X2155" s="3"/>
      <c r="Y2155" s="3"/>
      <c r="Z2155" s="3" t="s">
        <v>69</v>
      </c>
      <c r="AA2155" s="3" t="s">
        <v>71</v>
      </c>
      <c r="AB2155" s="3">
        <v>0</v>
      </c>
      <c r="AC2155" s="3" t="s">
        <v>71</v>
      </c>
      <c r="AD2155" s="6">
        <v>0</v>
      </c>
      <c r="AE2155" s="7"/>
      <c r="AF2155" s="7"/>
      <c r="AG2155" s="6">
        <f>Tabla4[[#This Row],[Tiempo Parada de Reloj]]+Tabla4[[#This Row],[Tiempo Autorizado por Telefonica (no Máximo)]]</f>
        <v>0</v>
      </c>
      <c r="AH2155" s="7">
        <f t="shared" ca="1" si="239"/>
        <v>0.34375</v>
      </c>
      <c r="AI2155" s="8">
        <f t="shared" si="240"/>
        <v>0</v>
      </c>
      <c r="AJ2155" s="8">
        <f t="shared" ca="1" si="241"/>
        <v>8.25</v>
      </c>
      <c r="AK2155" s="23" t="s">
        <v>98</v>
      </c>
      <c r="AL2155" s="23" t="s">
        <v>70</v>
      </c>
      <c r="AM2155" s="23" t="s">
        <v>460</v>
      </c>
      <c r="AN2155" s="23" t="s">
        <v>98</v>
      </c>
      <c r="AO2155" s="3" t="s">
        <v>72</v>
      </c>
      <c r="AP2155" s="3" t="s">
        <v>72</v>
      </c>
      <c r="AQ2155" s="23">
        <v>45434.59375</v>
      </c>
      <c r="AR2155" s="3"/>
      <c r="AS2155" s="23"/>
      <c r="AT2155" s="23"/>
      <c r="AU2155" s="23" t="s">
        <v>404</v>
      </c>
      <c r="AV2155" s="3" t="s">
        <v>7480</v>
      </c>
      <c r="AW2155" s="3" t="s">
        <v>76</v>
      </c>
      <c r="AX2155" s="3">
        <v>4.8453749999999998</v>
      </c>
      <c r="AY2155" s="3">
        <v>-75.670530999999997</v>
      </c>
      <c r="AZ2155" s="8" t="str">
        <f>+CONCATENATE("Reportan apertura en el enlace ",Tabla4[[#This Row],[Enlace]]," en el ",Tabla4[[#This Row],[Distancia óptica]]," ocasionado por ",Tabla4[[#This Row],[Causa del daño]])</f>
        <v>Reportan apertura en el enlace Manizales - Pereira en el Km 6,3 desde Pereira ocasionado por Vandalismo</v>
      </c>
      <c r="BA2155" s="8" t="str">
        <f>+CONCATENATE("Para dar solución al incidente ",Tabla4[[#This Row],[Solución]])</f>
        <v xml:space="preserve">Para dar solución al incidente se realiza sangria para dar solucion </v>
      </c>
      <c r="BB2155" s="3" t="str">
        <f>+_xlfn.CONCAT(Tabla4[[#This Row],[Causa Raiz]]," ",Tabla4[[#This Row],[Solución2]]," (",Tabla4[[#This Row],[Anillo]],"- Cabecera: ",Tabla4[[#This Row],[Cabecera]],"- Operador: ",Tabla4[[#This Row],[Operador]],")")</f>
        <v>Reportan apertura en el enlace Manizales - Pereira en el Km 6,3 desde Pereira ocasionado por Vandalismo Para dar solución al incidente se realiza sangria para dar solucion  (Troncal- Cabecera: Pereira centro- Operador: Colombia Telecomunicaciones)</v>
      </c>
    </row>
    <row r="2156" spans="1:54" ht="199.5">
      <c r="A2156" s="38">
        <f t="shared" si="238"/>
        <v>2155</v>
      </c>
      <c r="B2156" s="3">
        <v>8617043</v>
      </c>
      <c r="C2156" s="3" t="s">
        <v>54</v>
      </c>
      <c r="D2156" s="23">
        <v>45433.28125</v>
      </c>
      <c r="E2156" s="23">
        <v>45433.5</v>
      </c>
      <c r="F2156" s="1">
        <f t="shared" ca="1" si="249"/>
        <v>0.21875</v>
      </c>
      <c r="G2156" s="3" t="s">
        <v>55</v>
      </c>
      <c r="H2156" s="41"/>
      <c r="I2156" s="40"/>
      <c r="J2156" s="5" t="s">
        <v>56</v>
      </c>
      <c r="K2156" s="3" t="s">
        <v>77</v>
      </c>
      <c r="L2156" s="9" t="s">
        <v>58</v>
      </c>
      <c r="M2156" s="3" t="s">
        <v>152</v>
      </c>
      <c r="N2156" s="3" t="s">
        <v>153</v>
      </c>
      <c r="O2156" s="3" t="s">
        <v>9901</v>
      </c>
      <c r="P2156" s="3" t="s">
        <v>9902</v>
      </c>
      <c r="Q2156" s="4" t="s">
        <v>9903</v>
      </c>
      <c r="R2156" s="3" t="s">
        <v>1178</v>
      </c>
      <c r="S2156" s="3" t="s">
        <v>158</v>
      </c>
      <c r="T2156" s="9" t="s">
        <v>66</v>
      </c>
      <c r="U2156" s="3" t="s">
        <v>9904</v>
      </c>
      <c r="V2156" s="22" t="str">
        <f t="shared" si="242"/>
        <v>RLFO; Hora de aviso: 6:45 21/05/2024; Solución: se recupera 100 metros de rserva y se  crea un empalme de continuidada de 24 hilos; Hora de solución: 12:00 21/05/2024; Causa: Vandalismo</v>
      </c>
      <c r="W2156" s="4" t="s">
        <v>160</v>
      </c>
      <c r="X2156" s="3"/>
      <c r="Y2156" s="3"/>
      <c r="Z2156" s="3" t="s">
        <v>69</v>
      </c>
      <c r="AA2156" s="3" t="s">
        <v>70</v>
      </c>
      <c r="AB2156" s="3">
        <v>0</v>
      </c>
      <c r="AC2156" s="3" t="s">
        <v>71</v>
      </c>
      <c r="AD2156" s="6">
        <v>6.3194444444444442E-2</v>
      </c>
      <c r="AE2156" s="7"/>
      <c r="AF2156" s="7"/>
      <c r="AG2156" s="6">
        <f>Tabla4[[#This Row],[Tiempo Parada de Reloj]]+Tabla4[[#This Row],[Tiempo Autorizado por Telefonica (no Máximo)]]</f>
        <v>6.3194444444444442E-2</v>
      </c>
      <c r="AH2156" s="7">
        <f t="shared" ca="1" si="239"/>
        <v>0.15555555555555556</v>
      </c>
      <c r="AI2156" s="8">
        <f t="shared" si="240"/>
        <v>1.5166666666666666</v>
      </c>
      <c r="AJ2156" s="8">
        <f t="shared" ca="1" si="241"/>
        <v>3.7333333333333334</v>
      </c>
      <c r="AK2156" s="23" t="s">
        <v>460</v>
      </c>
      <c r="AL2156" s="23" t="s">
        <v>71</v>
      </c>
      <c r="AM2156" s="23" t="s">
        <v>460</v>
      </c>
      <c r="AN2156" s="23" t="s">
        <v>460</v>
      </c>
      <c r="AO2156" s="3" t="s">
        <v>72</v>
      </c>
      <c r="AP2156" s="3" t="s">
        <v>72</v>
      </c>
      <c r="AQ2156" s="23">
        <v>45434.611111111109</v>
      </c>
      <c r="AR2156" s="3"/>
      <c r="AS2156" s="23"/>
      <c r="AT2156" s="23"/>
      <c r="AU2156" s="23" t="s">
        <v>161</v>
      </c>
      <c r="AV2156" s="3" t="s">
        <v>9905</v>
      </c>
      <c r="AW2156" s="3" t="s">
        <v>1311</v>
      </c>
      <c r="AX2156" s="3">
        <v>1.214</v>
      </c>
      <c r="AY2156" s="3">
        <v>-77.295400000000001</v>
      </c>
      <c r="AZ2156" s="8" t="str">
        <f>+CONCATENATE("Reportan apertura en el enlace ",Tabla4[[#This Row],[Enlace]]," en el ",Tabla4[[#This Row],[Distancia óptica]]," ocasionado por ",Tabla4[[#This Row],[Causa del daño]])</f>
        <v>Reportan apertura en el enlace Mov. Volcan Galeras - Mov. Las Palmas en el KM 0.509 Desde bordo ocasionado por Vandalismo</v>
      </c>
      <c r="BA2156" s="8" t="str">
        <f>+CONCATENATE("Para dar solución al incidente ",Tabla4[[#This Row],[Solución]])</f>
        <v>Para dar solución al incidente se recupera 100 metros de rserva y se  crea un empalme de continuidada de 24 hilos</v>
      </c>
      <c r="BB2156" s="3" t="str">
        <f>+_xlfn.CONCAT(Tabla4[[#This Row],[Causa Raiz]]," ",Tabla4[[#This Row],[Solución2]]," (",Tabla4[[#This Row],[Anillo]],"- Cabecera: ",Tabla4[[#This Row],[Cabecera]],"- Operador: ",Tabla4[[#This Row],[Operador]],")")</f>
        <v>Reportan apertura en el enlace Mov. Volcan Galeras - Mov. Las Palmas en el KM 0.509 Desde bordo ocasionado por Vandalismo Para dar solución al incidente se recupera 100 metros de rserva y se  crea un empalme de continuidada de 24 hilos (UK- Cabecera: Acacias- Operador: Colombia Telecomunicaciones)</v>
      </c>
    </row>
    <row r="2157" spans="1:54" ht="228">
      <c r="A2157" s="38">
        <f t="shared" si="238"/>
        <v>2156</v>
      </c>
      <c r="B2157" s="3">
        <v>8617337</v>
      </c>
      <c r="C2157" s="3" t="s">
        <v>54</v>
      </c>
      <c r="D2157" s="23">
        <v>45433.322916666664</v>
      </c>
      <c r="E2157" s="23">
        <v>45433.472222222219</v>
      </c>
      <c r="F2157" s="1">
        <f t="shared" ca="1" si="249"/>
        <v>0.14930555555474712</v>
      </c>
      <c r="G2157" s="3" t="s">
        <v>55</v>
      </c>
      <c r="H2157" s="41"/>
      <c r="I2157" s="40"/>
      <c r="J2157" s="5" t="s">
        <v>56</v>
      </c>
      <c r="K2157" s="3" t="s">
        <v>359</v>
      </c>
      <c r="L2157" s="9" t="s">
        <v>78</v>
      </c>
      <c r="M2157" s="3" t="s">
        <v>360</v>
      </c>
      <c r="N2157" s="3" t="s">
        <v>483</v>
      </c>
      <c r="O2157" s="3" t="s">
        <v>9906</v>
      </c>
      <c r="P2157" s="3" t="s">
        <v>9907</v>
      </c>
      <c r="Q2157" s="4" t="s">
        <v>9908</v>
      </c>
      <c r="R2157" s="3" t="s">
        <v>1420</v>
      </c>
      <c r="S2157" s="3" t="s">
        <v>366</v>
      </c>
      <c r="T2157" s="9" t="s">
        <v>513</v>
      </c>
      <c r="U2157" s="3" t="s">
        <v>9909</v>
      </c>
      <c r="V2157" s="22" t="str">
        <f t="shared" si="242"/>
        <v>RLFO; Hora de aviso: 7:45 21/05/2024; Solución: se recupera 50 metros de reserva de 8 hilos y se crea un empalme de continuidada de 24 hilos con 8 fusiones; Hora de solución: 11:20 21/05/2024; Causa: Desastre Natural</v>
      </c>
      <c r="W2157" s="4" t="s">
        <v>423</v>
      </c>
      <c r="X2157" s="3"/>
      <c r="Y2157" s="3"/>
      <c r="Z2157" s="3" t="s">
        <v>69</v>
      </c>
      <c r="AA2157" s="3" t="s">
        <v>71</v>
      </c>
      <c r="AB2157" s="3">
        <v>0</v>
      </c>
      <c r="AC2157" s="3" t="s">
        <v>71</v>
      </c>
      <c r="AD2157" s="6">
        <v>0</v>
      </c>
      <c r="AE2157" s="7"/>
      <c r="AF2157" s="7"/>
      <c r="AG2157" s="6">
        <f>Tabla4[[#This Row],[Tiempo Parada de Reloj]]+Tabla4[[#This Row],[Tiempo Autorizado por Telefonica (no Máximo)]]</f>
        <v>0</v>
      </c>
      <c r="AH2157" s="7">
        <f t="shared" ca="1" si="239"/>
        <v>0.14930555555474712</v>
      </c>
      <c r="AI2157" s="8">
        <f t="shared" si="240"/>
        <v>0</v>
      </c>
      <c r="AJ2157" s="8">
        <f t="shared" ca="1" si="241"/>
        <v>3.5833333333139308</v>
      </c>
      <c r="AK2157" s="23" t="s">
        <v>460</v>
      </c>
      <c r="AL2157" s="23" t="s">
        <v>70</v>
      </c>
      <c r="AM2157" s="23" t="s">
        <v>88</v>
      </c>
      <c r="AN2157" s="23" t="s">
        <v>88</v>
      </c>
      <c r="AO2157" s="3" t="s">
        <v>72</v>
      </c>
      <c r="AP2157" s="3" t="s">
        <v>72</v>
      </c>
      <c r="AQ2157" s="23">
        <v>45434.459027777775</v>
      </c>
      <c r="AR2157" s="3"/>
      <c r="AS2157" s="23"/>
      <c r="AT2157" s="23"/>
      <c r="AU2157" s="23" t="s">
        <v>424</v>
      </c>
      <c r="AV2157" s="3" t="s">
        <v>8448</v>
      </c>
      <c r="AW2157" s="3" t="s">
        <v>307</v>
      </c>
      <c r="AX2157" s="3">
        <v>6.2929741000000003</v>
      </c>
      <c r="AY2157" s="3">
        <v>-75.617810000000006</v>
      </c>
      <c r="AZ2157" s="8" t="str">
        <f>+CONCATENATE("Reportan apertura en el enlace ",Tabla4[[#This Row],[Enlace]]," en el ",Tabla4[[#This Row],[Distancia óptica]]," ocasionado por ",Tabla4[[#This Row],[Causa del daño]])</f>
        <v>Reportan apertura en el enlace Mov. Centro - Mov. Boqueron en el  km 15.5 desde Medellín centro ocasionado por Desastre Natural</v>
      </c>
      <c r="BA2157" s="8" t="str">
        <f>+CONCATENATE("Para dar solución al incidente ",Tabla4[[#This Row],[Solución]])</f>
        <v>Para dar solución al incidente se recupera 50 metros de reserva de 8 hilos y se crea un empalme de continuidada de 24 hilos con 8 fusiones</v>
      </c>
      <c r="BB2157" s="3" t="str">
        <f>+_xlfn.CONCAT(Tabla4[[#This Row],[Causa Raiz]]," ",Tabla4[[#This Row],[Solución2]]," (",Tabla4[[#This Row],[Anillo]],"- Cabecera: ",Tabla4[[#This Row],[Cabecera]],"- Operador: ",Tabla4[[#This Row],[Operador]],")")</f>
        <v>Reportan apertura en el enlace Mov. Centro - Mov. Boqueron en el  km 15.5 desde Medellín centro ocasionado por Desastre Natural Para dar solución al incidente se recupera 50 metros de reserva de 8 hilos y se crea un empalme de continuidada de 24 hilos con 8 fusiones (LINEAL- Cabecera: MEDELLIN CENTRO- Operador: Colombia Telecomunicaciones)</v>
      </c>
    </row>
    <row r="2158" spans="1:54" ht="213.75">
      <c r="A2158" s="38">
        <f t="shared" si="238"/>
        <v>2157</v>
      </c>
      <c r="B2158" s="3">
        <v>8616924</v>
      </c>
      <c r="C2158" s="3" t="s">
        <v>54</v>
      </c>
      <c r="D2158" s="23">
        <v>45433.333333333336</v>
      </c>
      <c r="E2158" s="23">
        <v>45433.5</v>
      </c>
      <c r="F2158" s="1">
        <f t="shared" ca="1" si="249"/>
        <v>0.16666666666424135</v>
      </c>
      <c r="G2158" s="3" t="s">
        <v>55</v>
      </c>
      <c r="H2158" s="41"/>
      <c r="I2158" s="40"/>
      <c r="J2158" s="5" t="s">
        <v>56</v>
      </c>
      <c r="K2158" s="3" t="s">
        <v>340</v>
      </c>
      <c r="L2158" s="9" t="s">
        <v>78</v>
      </c>
      <c r="M2158" s="3" t="s">
        <v>341</v>
      </c>
      <c r="N2158" s="3" t="s">
        <v>342</v>
      </c>
      <c r="O2158" s="3" t="s">
        <v>9910</v>
      </c>
      <c r="P2158" s="3" t="s">
        <v>9911</v>
      </c>
      <c r="Q2158" s="4" t="s">
        <v>9912</v>
      </c>
      <c r="R2158" s="3" t="s">
        <v>9913</v>
      </c>
      <c r="S2158" s="3" t="s">
        <v>347</v>
      </c>
      <c r="T2158" s="9" t="s">
        <v>66</v>
      </c>
      <c r="U2158" s="3" t="s">
        <v>9914</v>
      </c>
      <c r="V2158" s="22" t="str">
        <f t="shared" si="242"/>
        <v>RLFO; Hora de aviso: 8:00 21/05/2024; Solución: se recupera 20 metros de reserva y se hace un empalme de 48 hilos; Hora de solución: 12:00 21/05/2024; Causa: Vandalismo</v>
      </c>
      <c r="W2158" s="4" t="s">
        <v>349</v>
      </c>
      <c r="X2158" s="3"/>
      <c r="Y2158" s="3"/>
      <c r="Z2158" s="3" t="s">
        <v>69</v>
      </c>
      <c r="AA2158" s="3" t="s">
        <v>70</v>
      </c>
      <c r="AB2158" s="3">
        <v>8616924</v>
      </c>
      <c r="AC2158" s="3" t="s">
        <v>71</v>
      </c>
      <c r="AD2158" s="6">
        <v>0</v>
      </c>
      <c r="AE2158" s="7"/>
      <c r="AF2158" s="7"/>
      <c r="AG2158" s="6">
        <f>Tabla4[[#This Row],[Tiempo Parada de Reloj]]+Tabla4[[#This Row],[Tiempo Autorizado por Telefonica (no Máximo)]]</f>
        <v>0</v>
      </c>
      <c r="AH2158" s="7">
        <f t="shared" ca="1" si="239"/>
        <v>0.16666666666424135</v>
      </c>
      <c r="AI2158" s="8">
        <f t="shared" si="240"/>
        <v>0</v>
      </c>
      <c r="AJ2158" s="8">
        <f t="shared" ca="1" si="241"/>
        <v>3.9999999999417923</v>
      </c>
      <c r="AK2158" s="23" t="s">
        <v>460</v>
      </c>
      <c r="AL2158" s="23" t="s">
        <v>71</v>
      </c>
      <c r="AM2158" s="23" t="s">
        <v>460</v>
      </c>
      <c r="AN2158" s="23" t="s">
        <v>460</v>
      </c>
      <c r="AO2158" s="3" t="s">
        <v>119</v>
      </c>
      <c r="AP2158" s="3" t="s">
        <v>119</v>
      </c>
      <c r="AQ2158" s="23">
        <v>45435.338888888888</v>
      </c>
      <c r="AR2158" s="3"/>
      <c r="AS2158" s="23"/>
      <c r="AT2158" s="23"/>
      <c r="AU2158" s="23" t="s">
        <v>2267</v>
      </c>
      <c r="AV2158" s="3" t="s">
        <v>9915</v>
      </c>
      <c r="AW2158" s="3" t="s">
        <v>1311</v>
      </c>
      <c r="AX2158" s="3">
        <v>4.4335000000000004</v>
      </c>
      <c r="AY2158" s="3">
        <v>-75.244600000000005</v>
      </c>
      <c r="AZ2158" s="8" t="str">
        <f>+CONCATENATE("Reportan apertura en el enlace ",Tabla4[[#This Row],[Enlace]]," en el ",Tabla4[[#This Row],[Distancia óptica]]," ocasionado por ",Tabla4[[#This Row],[Causa del daño]])</f>
        <v>Reportan apertura en el enlace Mov. Eduardo Santos - Mov. Miramar en el Km 3,2 desde movil eduardo santos ocasionado por Vandalismo</v>
      </c>
      <c r="BA2158" s="8" t="str">
        <f>+CONCATENATE("Para dar solución al incidente ",Tabla4[[#This Row],[Solución]])</f>
        <v>Para dar solución al incidente se recupera 20 metros de reserva y se hace un empalme de 48 hilos</v>
      </c>
      <c r="BB2158" s="3" t="str">
        <f>+_xlfn.CONCAT(Tabla4[[#This Row],[Causa Raiz]]," ",Tabla4[[#This Row],[Solución2]]," (",Tabla4[[#This Row],[Anillo]],"- Cabecera: ",Tabla4[[#This Row],[Cabecera]],"- Operador: ",Tabla4[[#This Row],[Operador]],")")</f>
        <v>Reportan apertura en el enlace Mov. Eduardo Santos - Mov. Miramar en el Km 3,2 desde movil eduardo santos ocasionado por Vandalismo Para dar solución al incidente se recupera 20 metros de reserva y se hace un empalme de 48 hilos (UK- Cabecera: Mov. Eduardo santos- Operador: Colombia Telecomunicaciones)</v>
      </c>
    </row>
    <row r="2159" spans="1:54" ht="185.25">
      <c r="A2159" s="38">
        <f t="shared" si="238"/>
        <v>2158</v>
      </c>
      <c r="B2159" s="3">
        <v>8617431</v>
      </c>
      <c r="C2159" s="3" t="s">
        <v>92</v>
      </c>
      <c r="D2159" s="23">
        <v>45433.322916666664</v>
      </c>
      <c r="E2159" s="23">
        <v>45433.645833333336</v>
      </c>
      <c r="F2159" s="1">
        <f t="shared" ca="1" si="249"/>
        <v>0.32291666667151731</v>
      </c>
      <c r="G2159" s="3" t="s">
        <v>55</v>
      </c>
      <c r="H2159" s="41"/>
      <c r="I2159" s="40"/>
      <c r="J2159" s="5" t="s">
        <v>56</v>
      </c>
      <c r="K2159" s="3" t="s">
        <v>77</v>
      </c>
      <c r="L2159" s="9" t="s">
        <v>58</v>
      </c>
      <c r="M2159" s="3" t="s">
        <v>838</v>
      </c>
      <c r="N2159" s="3" t="s">
        <v>839</v>
      </c>
      <c r="O2159" s="3" t="s">
        <v>829</v>
      </c>
      <c r="P2159" s="3" t="s">
        <v>9916</v>
      </c>
      <c r="Q2159" s="4" t="s">
        <v>9917</v>
      </c>
      <c r="R2159" s="3" t="s">
        <v>400</v>
      </c>
      <c r="S2159" s="3" t="s">
        <v>9317</v>
      </c>
      <c r="T2159" s="9" t="s">
        <v>66</v>
      </c>
      <c r="U2159" s="3" t="s">
        <v>9918</v>
      </c>
      <c r="V2159" s="22" t="str">
        <f t="shared" si="242"/>
        <v>RTNFO; Hora de aviso: 7:45 21/05/2024; Solución: se realiza tendido de 300 metros y dos empalmes de 36 hilos ; Hora de solución: 15:30 21/05/2024; Causa: Vandalismo</v>
      </c>
      <c r="W2159" s="4" t="s">
        <v>160</v>
      </c>
      <c r="X2159" s="3"/>
      <c r="Y2159" s="3"/>
      <c r="Z2159" s="3" t="s">
        <v>69</v>
      </c>
      <c r="AA2159" s="3" t="s">
        <v>70</v>
      </c>
      <c r="AB2159" s="3">
        <v>8617745</v>
      </c>
      <c r="AC2159" s="3" t="s">
        <v>71</v>
      </c>
      <c r="AD2159" s="6">
        <v>0.11597222222222223</v>
      </c>
      <c r="AE2159" s="7"/>
      <c r="AF2159" s="7"/>
      <c r="AG2159" s="6">
        <f>Tabla4[[#This Row],[Tiempo Parada de Reloj]]+Tabla4[[#This Row],[Tiempo Autorizado por Telefonica (no Máximo)]]</f>
        <v>0.11597222222222223</v>
      </c>
      <c r="AH2159" s="7">
        <f t="shared" ca="1" si="239"/>
        <v>0.20694444444929508</v>
      </c>
      <c r="AI2159" s="8">
        <f t="shared" si="240"/>
        <v>2.7833333333333332</v>
      </c>
      <c r="AJ2159" s="8">
        <f t="shared" ca="1" si="241"/>
        <v>4.9666666667830821</v>
      </c>
      <c r="AK2159" s="23" t="s">
        <v>460</v>
      </c>
      <c r="AL2159" s="23" t="s">
        <v>70</v>
      </c>
      <c r="AM2159" s="23" t="s">
        <v>87</v>
      </c>
      <c r="AN2159" s="23" t="s">
        <v>87</v>
      </c>
      <c r="AO2159" s="3" t="s">
        <v>119</v>
      </c>
      <c r="AP2159" s="3" t="s">
        <v>119</v>
      </c>
      <c r="AQ2159" s="23">
        <v>45435.59652777778</v>
      </c>
      <c r="AR2159" s="3"/>
      <c r="AS2159" s="23"/>
      <c r="AT2159" s="23"/>
      <c r="AU2159" s="23" t="s">
        <v>404</v>
      </c>
      <c r="AV2159" s="3" t="s">
        <v>7480</v>
      </c>
      <c r="AW2159" s="3" t="s">
        <v>1323</v>
      </c>
      <c r="AX2159" s="3">
        <v>4.8468999999999998</v>
      </c>
      <c r="AY2159" s="3">
        <v>-75.669399999999996</v>
      </c>
      <c r="AZ2159" s="8" t="str">
        <f>+CONCATENATE("Reportan apertura en el enlace ",Tabla4[[#This Row],[Enlace]]," en el ",Tabla4[[#This Row],[Distancia óptica]]," ocasionado por ",Tabla4[[#This Row],[Causa del daño]])</f>
        <v>Reportan apertura en el enlace Manizales - Pereira en el Km 6,340 desde Pereira  ocasionado por Vandalismo</v>
      </c>
      <c r="BA2159" s="8" t="str">
        <f>+CONCATENATE("Para dar solución al incidente ",Tabla4[[#This Row],[Solución]])</f>
        <v xml:space="preserve">Para dar solución al incidente se realiza tendido de 300 metros y dos empalmes de 36 hilos </v>
      </c>
      <c r="BB2159" s="3" t="str">
        <f>+_xlfn.CONCAT(Tabla4[[#This Row],[Causa Raiz]]," ",Tabla4[[#This Row],[Solución2]]," (",Tabla4[[#This Row],[Anillo]],"- Cabecera: ",Tabla4[[#This Row],[Cabecera]],"- Operador: ",Tabla4[[#This Row],[Operador]],")")</f>
        <v>Reportan apertura en el enlace Manizales - Pereira en el Km 6,340 desde Pereira  ocasionado por Vandalismo Para dar solución al incidente se realiza tendido de 300 metros y dos empalmes de 36 hilos  (TRONCAL- Cabecera: Pereira centro- Operador: Colombia Telecomunicaciones)</v>
      </c>
    </row>
    <row r="2160" spans="1:54" ht="185.25">
      <c r="A2160" s="38">
        <f t="shared" si="238"/>
        <v>2159</v>
      </c>
      <c r="B2160" s="3">
        <v>8617105</v>
      </c>
      <c r="C2160" s="3" t="s">
        <v>136</v>
      </c>
      <c r="D2160" s="23">
        <v>45433.520833333336</v>
      </c>
      <c r="E2160" s="23">
        <v>45433.927083333336</v>
      </c>
      <c r="F2160" s="1">
        <f t="shared" ca="1" si="249"/>
        <v>0.40625</v>
      </c>
      <c r="G2160" s="3" t="s">
        <v>55</v>
      </c>
      <c r="H2160" s="41"/>
      <c r="I2160" s="40"/>
      <c r="J2160" s="5" t="s">
        <v>137</v>
      </c>
      <c r="K2160" s="3" t="s">
        <v>77</v>
      </c>
      <c r="L2160" s="9" t="s">
        <v>78</v>
      </c>
      <c r="M2160" s="3" t="s">
        <v>152</v>
      </c>
      <c r="N2160" s="3" t="s">
        <v>153</v>
      </c>
      <c r="O2160" s="3" t="s">
        <v>9919</v>
      </c>
      <c r="P2160" s="3" t="s">
        <v>9920</v>
      </c>
      <c r="Q2160" s="4" t="s">
        <v>9921</v>
      </c>
      <c r="R2160" s="3" t="s">
        <v>1178</v>
      </c>
      <c r="S2160" s="3" t="s">
        <v>158</v>
      </c>
      <c r="T2160" s="9" t="s">
        <v>66</v>
      </c>
      <c r="U2160" s="3" t="s">
        <v>9922</v>
      </c>
      <c r="V2160" s="22" t="str">
        <f t="shared" si="242"/>
        <v>RBHFO; Hora de aviso: 12:30 21/05/2024; Solución: Para dar solucion se recupera 20 mtrs de reserva y un empalme de 96 hilos; Hora de solución: 22:15 21/05/2024; Causa: Vandalismo</v>
      </c>
      <c r="W2160" s="4" t="s">
        <v>160</v>
      </c>
      <c r="X2160" s="3"/>
      <c r="Y2160" s="3"/>
      <c r="Z2160" s="3" t="s">
        <v>69</v>
      </c>
      <c r="AA2160" s="3" t="s">
        <v>70</v>
      </c>
      <c r="AB2160" s="3">
        <v>0</v>
      </c>
      <c r="AC2160" s="3" t="s">
        <v>71</v>
      </c>
      <c r="AD2160" s="6">
        <v>0.19791666666666666</v>
      </c>
      <c r="AE2160" s="7"/>
      <c r="AF2160" s="7"/>
      <c r="AG2160" s="6">
        <f>Tabla4[[#This Row],[Tiempo Parada de Reloj]]+Tabla4[[#This Row],[Tiempo Autorizado por Telefonica (no Máximo)]]</f>
        <v>0.19791666666666666</v>
      </c>
      <c r="AH2160" s="7">
        <f t="shared" ca="1" si="239"/>
        <v>0.20833333333333334</v>
      </c>
      <c r="AI2160" s="8">
        <f t="shared" si="240"/>
        <v>4.75</v>
      </c>
      <c r="AJ2160" s="8">
        <f t="shared" ca="1" si="241"/>
        <v>5</v>
      </c>
      <c r="AK2160" s="23" t="s">
        <v>460</v>
      </c>
      <c r="AL2160" s="23" t="s">
        <v>71</v>
      </c>
      <c r="AM2160" s="23" t="s">
        <v>87</v>
      </c>
      <c r="AN2160" s="23" t="s">
        <v>87</v>
      </c>
      <c r="AO2160" s="3" t="s">
        <v>72</v>
      </c>
      <c r="AP2160" s="3" t="s">
        <v>72</v>
      </c>
      <c r="AQ2160" s="23">
        <v>45434.681944444441</v>
      </c>
      <c r="AR2160" s="3"/>
      <c r="AS2160" s="23"/>
      <c r="AT2160" s="23"/>
      <c r="AU2160" s="23" t="s">
        <v>161</v>
      </c>
      <c r="AV2160" s="3" t="s">
        <v>6864</v>
      </c>
      <c r="AW2160" s="3" t="s">
        <v>3064</v>
      </c>
      <c r="AX2160" s="3">
        <v>1.2076</v>
      </c>
      <c r="AY2160" s="3">
        <v>-77.274000000000001</v>
      </c>
      <c r="AZ2160" s="8" t="str">
        <f>+CONCATENATE("Reportan apertura en el enlace ",Tabla4[[#This Row],[Enlace]]," en el ",Tabla4[[#This Row],[Distancia óptica]]," ocasionado por ",Tabla4[[#This Row],[Causa del daño]])</f>
        <v>Reportan apertura en el enlace Mov. Fatima - Mov. Corazon de Jesus en el Km 1,6 desde Fatima ocasionado por Vandalismo</v>
      </c>
      <c r="BA2160" s="8" t="str">
        <f>+CONCATENATE("Para dar solución al incidente ",Tabla4[[#This Row],[Solución]])</f>
        <v>Para dar solución al incidente Para dar solucion se recupera 20 mtrs de reserva y un empalme de 96 hilos</v>
      </c>
      <c r="BB2160" s="3" t="str">
        <f>+_xlfn.CONCAT(Tabla4[[#This Row],[Causa Raiz]]," ",Tabla4[[#This Row],[Solución2]]," (",Tabla4[[#This Row],[Anillo]],"- Cabecera: ",Tabla4[[#This Row],[Cabecera]],"- Operador: ",Tabla4[[#This Row],[Operador]],")")</f>
        <v>Reportan apertura en el enlace Mov. Fatima - Mov. Corazon de Jesus en el Km 1,6 desde Fatima ocasionado por Vandalismo Para dar solución al incidente Para dar solucion se recupera 20 mtrs de reserva y un empalme de 96 hilos (ANILLO- Cabecera: FATIMA- Operador: Infraco)</v>
      </c>
    </row>
    <row r="2161" spans="1:54" ht="185.25">
      <c r="A2161" s="38">
        <f t="shared" si="238"/>
        <v>2160</v>
      </c>
      <c r="B2161" s="3">
        <v>8618589</v>
      </c>
      <c r="C2161" s="3" t="s">
        <v>92</v>
      </c>
      <c r="D2161" s="23">
        <v>45433.59375</v>
      </c>
      <c r="E2161" s="23">
        <v>45433.729166666664</v>
      </c>
      <c r="F2161" s="1">
        <f t="shared" ref="F2161:F2171" ca="1" si="250">IF(ISBLANK(E2161),IF(ISBLANK(D2161),0,NOW()-D2161),E2161-D2161)</f>
        <v>0.13541666666424135</v>
      </c>
      <c r="G2161" s="3" t="s">
        <v>55</v>
      </c>
      <c r="H2161" s="41"/>
      <c r="I2161" s="40"/>
      <c r="J2161" s="5" t="s">
        <v>56</v>
      </c>
      <c r="K2161" s="3" t="s">
        <v>108</v>
      </c>
      <c r="L2161" s="9" t="s">
        <v>58</v>
      </c>
      <c r="M2161" s="3" t="s">
        <v>228</v>
      </c>
      <c r="N2161" s="3" t="s">
        <v>315</v>
      </c>
      <c r="O2161" s="3" t="s">
        <v>594</v>
      </c>
      <c r="P2161" s="3" t="s">
        <v>9923</v>
      </c>
      <c r="Q2161" s="4" t="s">
        <v>9924</v>
      </c>
      <c r="R2161" s="3" t="s">
        <v>233</v>
      </c>
      <c r="S2161" s="3" t="s">
        <v>115</v>
      </c>
      <c r="T2161" s="9" t="s">
        <v>146</v>
      </c>
      <c r="U2161" s="3" t="s">
        <v>9925</v>
      </c>
      <c r="V2161" s="22" t="str">
        <f t="shared" si="242"/>
        <v>RTNFO; Hora de aviso: 14:15 21/05/2024; Solución: Para dar solucion se migra hilos entre empalmes; Hora de solución: 17:30 21/05/2024; Causa: Falla en la Red FiOp</v>
      </c>
      <c r="W2161" s="4" t="s">
        <v>118</v>
      </c>
      <c r="X2161" s="3"/>
      <c r="Y2161" s="3"/>
      <c r="Z2161" s="3" t="s">
        <v>69</v>
      </c>
      <c r="AA2161" s="3" t="s">
        <v>71</v>
      </c>
      <c r="AB2161" s="3">
        <v>0</v>
      </c>
      <c r="AC2161" s="3" t="s">
        <v>71</v>
      </c>
      <c r="AD2161" s="6">
        <v>0</v>
      </c>
      <c r="AE2161" s="7"/>
      <c r="AF2161" s="7"/>
      <c r="AG2161" s="6">
        <f>Tabla4[[#This Row],[Tiempo Parada de Reloj]]+Tabla4[[#This Row],[Tiempo Autorizado por Telefonica (no Máximo)]]</f>
        <v>0</v>
      </c>
      <c r="AH2161" s="7">
        <f t="shared" ca="1" si="239"/>
        <v>0.13541666666424135</v>
      </c>
      <c r="AI2161" s="8">
        <f t="shared" si="240"/>
        <v>0</v>
      </c>
      <c r="AJ2161" s="8">
        <f t="shared" ca="1" si="241"/>
        <v>3.2499999999417923</v>
      </c>
      <c r="AK2161" s="23" t="s">
        <v>88</v>
      </c>
      <c r="AL2161" s="23" t="s">
        <v>71</v>
      </c>
      <c r="AM2161" s="23" t="s">
        <v>87</v>
      </c>
      <c r="AN2161" s="23" t="s">
        <v>87</v>
      </c>
      <c r="AO2161" s="3" t="s">
        <v>72</v>
      </c>
      <c r="AP2161" s="3" t="s">
        <v>72</v>
      </c>
      <c r="AQ2161" s="23">
        <v>45435.34652777778</v>
      </c>
      <c r="AR2161" s="3"/>
      <c r="AS2161" s="23"/>
      <c r="AT2161" s="23"/>
      <c r="AU2161" s="23" t="s">
        <v>237</v>
      </c>
      <c r="AV2161" s="3" t="s">
        <v>2990</v>
      </c>
      <c r="AW2161" s="3" t="s">
        <v>2450</v>
      </c>
      <c r="AX2161" s="3">
        <v>11.1845</v>
      </c>
      <c r="AY2161" s="3">
        <v>-74.222300000000004</v>
      </c>
      <c r="AZ2161" s="8" t="str">
        <f>+CONCATENATE("Reportan apertura en el enlace ",Tabla4[[#This Row],[Enlace]]," en el ",Tabla4[[#This Row],[Distancia óptica]]," ocasionado por ",Tabla4[[#This Row],[Causa del daño]])</f>
        <v>Reportan apertura en el enlace Santa Marta - Ciénaga en el  km 16,929  desde santa marta  ocasionado por Falla en la Red FiOp</v>
      </c>
      <c r="BA2161" s="8" t="str">
        <f>+CONCATENATE("Para dar solución al incidente ",Tabla4[[#This Row],[Solución]])</f>
        <v>Para dar solución al incidente Para dar solucion se migra hilos entre empalmes</v>
      </c>
      <c r="BB2161" s="3" t="str">
        <f>+_xlfn.CONCAT(Tabla4[[#This Row],[Causa Raiz]]," ",Tabla4[[#This Row],[Solución2]]," (",Tabla4[[#This Row],[Anillo]],"- Cabecera: ",Tabla4[[#This Row],[Cabecera]],"- Operador: ",Tabla4[[#This Row],[Operador]],")")</f>
        <v>Reportan apertura en el enlace Santa Marta - Ciénaga en el  km 16,929  desde santa marta  ocasionado por Falla en la Red FiOp Para dar solución al incidente Para dar solucion se migra hilos entre empalmes (troncal- Cabecera: Santa marta- Operador: Colombia Telecomunicaciones)</v>
      </c>
    </row>
    <row r="2162" spans="1:54" ht="128.25">
      <c r="A2162" s="38">
        <f t="shared" si="238"/>
        <v>2161</v>
      </c>
      <c r="B2162" s="3">
        <v>8618747</v>
      </c>
      <c r="C2162" s="3" t="s">
        <v>92</v>
      </c>
      <c r="D2162" s="23">
        <v>45433.625</v>
      </c>
      <c r="E2162" s="23">
        <v>45433.626388888886</v>
      </c>
      <c r="F2162" s="1">
        <f t="shared" ca="1" si="250"/>
        <v>1.3888888861401938E-3</v>
      </c>
      <c r="G2162" s="3" t="s">
        <v>55</v>
      </c>
      <c r="H2162" s="41"/>
      <c r="I2162" s="40"/>
      <c r="J2162" s="5" t="s">
        <v>56</v>
      </c>
      <c r="K2162" s="3" t="s">
        <v>138</v>
      </c>
      <c r="L2162" s="9" t="s">
        <v>58</v>
      </c>
      <c r="M2162" s="3" t="s">
        <v>139</v>
      </c>
      <c r="N2162" s="3" t="s">
        <v>1395</v>
      </c>
      <c r="O2162" s="3" t="s">
        <v>9693</v>
      </c>
      <c r="P2162" s="3" t="s">
        <v>325</v>
      </c>
      <c r="Q2162" s="4" t="s">
        <v>9926</v>
      </c>
      <c r="R2162" s="3" t="s">
        <v>479</v>
      </c>
      <c r="S2162" s="3" t="s">
        <v>145</v>
      </c>
      <c r="T2162" s="9" t="s">
        <v>104</v>
      </c>
      <c r="U2162" s="3" t="s">
        <v>9927</v>
      </c>
      <c r="V2162" s="22" t="str">
        <f t="shared" si="242"/>
        <v>RTNFO; Hora de aviso: 15:00 21/05/2024; Solución: Temas de energia; Hora de solución: 15:02 21/05/2024; Causa: Visita Fallida</v>
      </c>
      <c r="W2162" s="4" t="s">
        <v>160</v>
      </c>
      <c r="X2162" s="3"/>
      <c r="Y2162" s="3"/>
      <c r="Z2162" s="3" t="s">
        <v>69</v>
      </c>
      <c r="AA2162" s="3" t="s">
        <v>71</v>
      </c>
      <c r="AB2162" s="3">
        <v>0</v>
      </c>
      <c r="AC2162" s="3" t="s">
        <v>71</v>
      </c>
      <c r="AD2162" s="6">
        <v>0</v>
      </c>
      <c r="AE2162" s="7"/>
      <c r="AF2162" s="7"/>
      <c r="AG2162" s="6">
        <f>Tabla4[[#This Row],[Tiempo Parada de Reloj]]+Tabla4[[#This Row],[Tiempo Autorizado por Telefonica (no Máximo)]]</f>
        <v>0</v>
      </c>
      <c r="AH2162" s="7">
        <f t="shared" ca="1" si="239"/>
        <v>1.3888888861401938E-3</v>
      </c>
      <c r="AI2162" s="8">
        <f t="shared" si="240"/>
        <v>0</v>
      </c>
      <c r="AJ2162" s="8">
        <f t="shared" ca="1" si="241"/>
        <v>3.3333333267364651E-2</v>
      </c>
      <c r="AK2162" s="23" t="s">
        <v>87</v>
      </c>
      <c r="AL2162" s="23" t="s">
        <v>71</v>
      </c>
      <c r="AM2162" s="23" t="s">
        <v>87</v>
      </c>
      <c r="AN2162" s="23" t="s">
        <v>87</v>
      </c>
      <c r="AO2162" s="3" t="s">
        <v>87</v>
      </c>
      <c r="AP2162" s="3" t="s">
        <v>87</v>
      </c>
      <c r="AQ2162" s="23">
        <v>45433.626388888886</v>
      </c>
      <c r="AR2162" s="3"/>
      <c r="AS2162" s="23"/>
      <c r="AT2162" s="23"/>
      <c r="AU2162" s="23" t="s">
        <v>404</v>
      </c>
      <c r="AV2162" s="3" t="s">
        <v>69</v>
      </c>
      <c r="AW2162" s="3" t="s">
        <v>69</v>
      </c>
      <c r="AX2162" s="3" t="s">
        <v>69</v>
      </c>
      <c r="AY2162" s="3" t="s">
        <v>69</v>
      </c>
      <c r="AZ2162" s="8" t="str">
        <f>+CONCATENATE("Reportan apertura en el enlace ",Tabla4[[#This Row],[Enlace]]," en el ",Tabla4[[#This Row],[Distancia óptica]]," ocasionado por ",Tabla4[[#This Row],[Causa del daño]])</f>
        <v>Reportan apertura en el enlace Pereira - Cartago en el Km 0 ocasionado por Visita Fallida</v>
      </c>
      <c r="BA2162" s="8" t="str">
        <f>+CONCATENATE("Para dar solución al incidente ",Tabla4[[#This Row],[Solución]])</f>
        <v>Para dar solución al incidente Temas de energia</v>
      </c>
      <c r="BB2162" s="3" t="str">
        <f>+_xlfn.CONCAT(Tabla4[[#This Row],[Causa Raiz]]," ",Tabla4[[#This Row],[Solución2]]," (",Tabla4[[#This Row],[Anillo]],"- Cabecera: ",Tabla4[[#This Row],[Cabecera]],"- Operador: ",Tabla4[[#This Row],[Operador]],")")</f>
        <v>Reportan apertura en el enlace Pereira - Cartago en el Km 0 ocasionado por Visita Fallida Para dar solución al incidente Temas de energia (NA- Cabecera: NA- Operador: Colombia Telecomunicaciones)</v>
      </c>
    </row>
    <row r="2163" spans="1:54" ht="185.25">
      <c r="A2163" s="38">
        <f t="shared" si="238"/>
        <v>2162</v>
      </c>
      <c r="B2163" s="3">
        <v>8617895</v>
      </c>
      <c r="C2163" s="3" t="s">
        <v>54</v>
      </c>
      <c r="D2163" s="23">
        <v>45433.625</v>
      </c>
      <c r="E2163" s="23">
        <v>45433.833333333336</v>
      </c>
      <c r="F2163" s="1">
        <f t="shared" ca="1" si="250"/>
        <v>0.20833333333575865</v>
      </c>
      <c r="G2163" s="3" t="s">
        <v>55</v>
      </c>
      <c r="H2163" s="41"/>
      <c r="I2163" s="40"/>
      <c r="J2163" s="5" t="s">
        <v>56</v>
      </c>
      <c r="K2163" s="3" t="s">
        <v>57</v>
      </c>
      <c r="L2163" s="9" t="s">
        <v>58</v>
      </c>
      <c r="M2163" s="3" t="s">
        <v>59</v>
      </c>
      <c r="N2163" s="3" t="s">
        <v>60</v>
      </c>
      <c r="O2163" s="3" t="s">
        <v>9928</v>
      </c>
      <c r="P2163" s="3" t="s">
        <v>9929</v>
      </c>
      <c r="Q2163" s="4" t="s">
        <v>9930</v>
      </c>
      <c r="R2163" s="3" t="s">
        <v>6368</v>
      </c>
      <c r="S2163" s="3" t="s">
        <v>65</v>
      </c>
      <c r="T2163" s="9" t="s">
        <v>66</v>
      </c>
      <c r="U2163" s="3" t="s">
        <v>9931</v>
      </c>
      <c r="V2163" s="22" t="str">
        <f t="shared" si="242"/>
        <v>RLFO; Hora de aviso: 15:00 21/05/2024; Solución: Para dar solucion un Tendido  150  metros de cable de 144 hilos y dos cajas de empalmes ; Hora de solución: 20:00 21/05/2024; Causa: Vandalismo</v>
      </c>
      <c r="W2163" s="4" t="s">
        <v>68</v>
      </c>
      <c r="X2163" s="3"/>
      <c r="Y2163" s="3"/>
      <c r="Z2163" s="3" t="s">
        <v>69</v>
      </c>
      <c r="AA2163" s="3" t="s">
        <v>70</v>
      </c>
      <c r="AB2163" s="3">
        <v>0</v>
      </c>
      <c r="AC2163" s="3" t="s">
        <v>71</v>
      </c>
      <c r="AD2163" s="6">
        <v>4.1666666666666664E-2</v>
      </c>
      <c r="AE2163" s="7"/>
      <c r="AF2163" s="7"/>
      <c r="AG2163" s="6">
        <f>Tabla4[[#This Row],[Tiempo Parada de Reloj]]+Tabla4[[#This Row],[Tiempo Autorizado por Telefonica (no Máximo)]]</f>
        <v>4.1666666666666664E-2</v>
      </c>
      <c r="AH2163" s="7">
        <f t="shared" ca="1" si="239"/>
        <v>0.166666666669092</v>
      </c>
      <c r="AI2163" s="8">
        <f t="shared" si="240"/>
        <v>1</v>
      </c>
      <c r="AJ2163" s="8">
        <f t="shared" ca="1" si="241"/>
        <v>4.0000000000582077</v>
      </c>
      <c r="AK2163" s="23" t="s">
        <v>87</v>
      </c>
      <c r="AL2163" s="23" t="s">
        <v>71</v>
      </c>
      <c r="AM2163" s="23" t="s">
        <v>87</v>
      </c>
      <c r="AN2163" s="23" t="s">
        <v>87</v>
      </c>
      <c r="AO2163" s="3" t="s">
        <v>72</v>
      </c>
      <c r="AP2163" s="3" t="s">
        <v>72</v>
      </c>
      <c r="AQ2163" s="23">
        <v>45435.409722222219</v>
      </c>
      <c r="AR2163" s="3"/>
      <c r="AS2163" s="23"/>
      <c r="AT2163" s="23"/>
      <c r="AU2163" s="23" t="s">
        <v>74</v>
      </c>
      <c r="AV2163" s="3">
        <v>41009</v>
      </c>
      <c r="AW2163" s="3" t="s">
        <v>370</v>
      </c>
      <c r="AX2163" s="3">
        <v>4.6288999999999998</v>
      </c>
      <c r="AY2163" s="3">
        <v>-74.094999999999999</v>
      </c>
      <c r="AZ2163" s="8" t="str">
        <f>+CONCATENATE("Reportan apertura en el enlace ",Tabla4[[#This Row],[Enlace]]," en el ",Tabla4[[#This Row],[Distancia óptica]]," ocasionado por ",Tabla4[[#This Row],[Causa del daño]])</f>
        <v>Reportan apertura en el enlace 41009 - salitre en el Km 3,4 desde 41009  ocasionado por Vandalismo</v>
      </c>
      <c r="BA2163" s="8" t="str">
        <f>+CONCATENATE("Para dar solución al incidente ",Tabla4[[#This Row],[Solución]])</f>
        <v xml:space="preserve">Para dar solución al incidente Para dar solucion un Tendido  150  metros de cable de 144 hilos y dos cajas de empalmes </v>
      </c>
      <c r="BB2163" s="3" t="str">
        <f>+_xlfn.CONCAT(Tabla4[[#This Row],[Causa Raiz]]," ",Tabla4[[#This Row],[Solución2]]," (",Tabla4[[#This Row],[Anillo]],"- Cabecera: ",Tabla4[[#This Row],[Cabecera]],"- Operador: ",Tabla4[[#This Row],[Operador]],")")</f>
        <v>Reportan apertura en el enlace 41009 - salitre en el Km 3,4 desde 41009  ocasionado por Vandalismo Para dar solución al incidente Para dar solucion un Tendido  150  metros de cable de 144 hilos y dos cajas de empalmes  (lineal- Cabecera: 41009- Operador: Colombia Telecomunicaciones)</v>
      </c>
    </row>
    <row r="2164" spans="1:54" ht="185.25">
      <c r="A2164" s="38">
        <f t="shared" si="238"/>
        <v>2163</v>
      </c>
      <c r="B2164" s="3">
        <v>8618764</v>
      </c>
      <c r="C2164" s="3" t="s">
        <v>54</v>
      </c>
      <c r="D2164" s="23">
        <v>45433.625</v>
      </c>
      <c r="E2164" s="23">
        <v>45433.75</v>
      </c>
      <c r="F2164" s="1">
        <f t="shared" ca="1" si="250"/>
        <v>0.125</v>
      </c>
      <c r="G2164" s="3" t="s">
        <v>55</v>
      </c>
      <c r="H2164" s="41"/>
      <c r="I2164" s="40"/>
      <c r="J2164" s="5" t="s">
        <v>56</v>
      </c>
      <c r="K2164" s="3" t="s">
        <v>122</v>
      </c>
      <c r="L2164" s="9" t="s">
        <v>78</v>
      </c>
      <c r="M2164" s="3" t="s">
        <v>123</v>
      </c>
      <c r="N2164" s="3" t="s">
        <v>124</v>
      </c>
      <c r="O2164" s="3" t="s">
        <v>9156</v>
      </c>
      <c r="P2164" s="3" t="s">
        <v>9932</v>
      </c>
      <c r="Q2164" s="4" t="s">
        <v>9933</v>
      </c>
      <c r="R2164" s="3" t="s">
        <v>128</v>
      </c>
      <c r="S2164" s="3" t="s">
        <v>129</v>
      </c>
      <c r="T2164" s="3" t="s">
        <v>256</v>
      </c>
      <c r="U2164" s="3" t="s">
        <v>9636</v>
      </c>
      <c r="V2164" s="22" t="str">
        <f t="shared" si="242"/>
        <v>RLFO; Hora de aviso: 15:00 21/05/2024; Solución: Para dar solucion se refusiona hilo en caja de empalme existente; Hora de solución: 18:00 21/05/2024; Causa: Falla de Empalme de FiOp</v>
      </c>
      <c r="W2164" s="4" t="s">
        <v>132</v>
      </c>
      <c r="X2164" s="3"/>
      <c r="Y2164" s="3"/>
      <c r="Z2164" s="3" t="s">
        <v>69</v>
      </c>
      <c r="AA2164" s="3" t="s">
        <v>71</v>
      </c>
      <c r="AB2164" s="3">
        <v>0</v>
      </c>
      <c r="AC2164" s="3" t="s">
        <v>71</v>
      </c>
      <c r="AD2164" s="6">
        <v>0</v>
      </c>
      <c r="AE2164" s="7"/>
      <c r="AF2164" s="7"/>
      <c r="AG2164" s="6">
        <f>Tabla4[[#This Row],[Tiempo Parada de Reloj]]+Tabla4[[#This Row],[Tiempo Autorizado por Telefonica (no Máximo)]]</f>
        <v>0</v>
      </c>
      <c r="AH2164" s="7">
        <f t="shared" ca="1" si="239"/>
        <v>0.125</v>
      </c>
      <c r="AI2164" s="8">
        <f t="shared" si="240"/>
        <v>0</v>
      </c>
      <c r="AJ2164" s="8">
        <f t="shared" ca="1" si="241"/>
        <v>3</v>
      </c>
      <c r="AK2164" s="23" t="s">
        <v>87</v>
      </c>
      <c r="AL2164" s="23" t="s">
        <v>71</v>
      </c>
      <c r="AM2164" s="23" t="s">
        <v>87</v>
      </c>
      <c r="AN2164" s="23" t="s">
        <v>87</v>
      </c>
      <c r="AO2164" s="3" t="s">
        <v>119</v>
      </c>
      <c r="AP2164" s="3" t="s">
        <v>119</v>
      </c>
      <c r="AQ2164" s="23">
        <v>45434.744444444441</v>
      </c>
      <c r="AR2164" s="3"/>
      <c r="AS2164" s="23"/>
      <c r="AT2164" s="23"/>
      <c r="AU2164" s="23" t="s">
        <v>467</v>
      </c>
      <c r="AV2164" s="3" t="s">
        <v>6786</v>
      </c>
      <c r="AW2164" s="3" t="s">
        <v>370</v>
      </c>
      <c r="AX2164" s="3">
        <v>10.673308</v>
      </c>
      <c r="AY2164" s="3">
        <v>-74.907471999999999</v>
      </c>
      <c r="AZ2164" s="8" t="str">
        <f>+CONCATENATE("Reportan apertura en el enlace ",Tabla4[[#This Row],[Enlace]]," en el ",Tabla4[[#This Row],[Distancia óptica]]," ocasionado por ",Tabla4[[#This Row],[Causa del daño]])</f>
        <v>Reportan apertura en el enlace Mov. Baranoa - Mov. Sabanalarga en el Km 18 desde Baranoa ocasionado por Falla de Empalme de FiOp</v>
      </c>
      <c r="BA2164" s="8" t="str">
        <f>+CONCATENATE("Para dar solución al incidente ",Tabla4[[#This Row],[Solución]])</f>
        <v>Para dar solución al incidente Para dar solucion se refusiona hilo en caja de empalme existente</v>
      </c>
      <c r="BB2164" s="3" t="str">
        <f>+_xlfn.CONCAT(Tabla4[[#This Row],[Causa Raiz]]," ",Tabla4[[#This Row],[Solución2]]," (",Tabla4[[#This Row],[Anillo]],"- Cabecera: ",Tabla4[[#This Row],[Cabecera]],"- Operador: ",Tabla4[[#This Row],[Operador]],")")</f>
        <v>Reportan apertura en el enlace Mov. Baranoa - Mov. Sabanalarga en el Km 18 desde Baranoa ocasionado por Falla de Empalme de FiOp Para dar solución al incidente Para dar solucion se refusiona hilo en caja de empalme existente (lineal- Cabecera: BARANOA- Operador: Colombia Telecomunicaciones)</v>
      </c>
    </row>
    <row r="2165" spans="1:54" ht="185.25">
      <c r="A2165" s="38">
        <f t="shared" si="238"/>
        <v>2164</v>
      </c>
      <c r="B2165" s="3">
        <v>8619024</v>
      </c>
      <c r="C2165" s="3" t="s">
        <v>92</v>
      </c>
      <c r="D2165" s="23">
        <v>45433.645833333336</v>
      </c>
      <c r="E2165" s="23">
        <v>45433.701388888891</v>
      </c>
      <c r="F2165" s="1">
        <f t="shared" ca="1" si="250"/>
        <v>5.5555555554747116E-2</v>
      </c>
      <c r="G2165" s="3" t="s">
        <v>55</v>
      </c>
      <c r="H2165" s="41"/>
      <c r="I2165" s="40"/>
      <c r="J2165" s="5" t="s">
        <v>56</v>
      </c>
      <c r="K2165" s="3" t="s">
        <v>77</v>
      </c>
      <c r="L2165" s="9" t="s">
        <v>58</v>
      </c>
      <c r="M2165" s="3" t="s">
        <v>838</v>
      </c>
      <c r="N2165" s="3" t="s">
        <v>9934</v>
      </c>
      <c r="O2165" s="3" t="s">
        <v>829</v>
      </c>
      <c r="P2165" s="3" t="s">
        <v>9935</v>
      </c>
      <c r="Q2165" s="4" t="s">
        <v>9936</v>
      </c>
      <c r="R2165" s="3" t="s">
        <v>400</v>
      </c>
      <c r="S2165" s="3" t="s">
        <v>9317</v>
      </c>
      <c r="T2165" s="9" t="s">
        <v>66</v>
      </c>
      <c r="U2165" s="3" t="s">
        <v>9937</v>
      </c>
      <c r="V2165" s="22" t="str">
        <f t="shared" si="242"/>
        <v>RTNFO; Hora de aviso: 15:30 21/05/2024; Solución: Se recupera 200 mts de reserva y se realiza un empalme de 36 hilos ; Hora de solución: 16:50 21/05/2024; Causa: Vandalismo</v>
      </c>
      <c r="W2165" s="4" t="s">
        <v>1775</v>
      </c>
      <c r="X2165" s="3"/>
      <c r="Y2165" s="3"/>
      <c r="Z2165" s="3" t="s">
        <v>69</v>
      </c>
      <c r="AA2165" s="3" t="s">
        <v>71</v>
      </c>
      <c r="AB2165" s="3">
        <v>0</v>
      </c>
      <c r="AC2165" s="3" t="s">
        <v>71</v>
      </c>
      <c r="AD2165" s="6">
        <v>0</v>
      </c>
      <c r="AE2165" s="7"/>
      <c r="AF2165" s="7"/>
      <c r="AG2165" s="6">
        <f>Tabla4[[#This Row],[Tiempo Parada de Reloj]]+Tabla4[[#This Row],[Tiempo Autorizado por Telefonica (no Máximo)]]</f>
        <v>0</v>
      </c>
      <c r="AH2165" s="7">
        <f t="shared" ca="1" si="239"/>
        <v>5.5555555554747116E-2</v>
      </c>
      <c r="AI2165" s="8">
        <f t="shared" si="240"/>
        <v>0</v>
      </c>
      <c r="AJ2165" s="8">
        <f t="shared" ca="1" si="241"/>
        <v>1.3333333333139308</v>
      </c>
      <c r="AK2165" s="23" t="s">
        <v>87</v>
      </c>
      <c r="AL2165" s="23" t="s">
        <v>71</v>
      </c>
      <c r="AM2165" s="23" t="s">
        <v>87</v>
      </c>
      <c r="AN2165" s="23" t="s">
        <v>87</v>
      </c>
      <c r="AO2165" s="3" t="s">
        <v>119</v>
      </c>
      <c r="AP2165" s="3" t="s">
        <v>119</v>
      </c>
      <c r="AQ2165" s="23">
        <v>45437.340277777781</v>
      </c>
      <c r="AR2165" s="3"/>
      <c r="AS2165" s="23"/>
      <c r="AT2165" s="23"/>
      <c r="AU2165" s="23" t="s">
        <v>404</v>
      </c>
      <c r="AV2165" s="3" t="s">
        <v>7480</v>
      </c>
      <c r="AW2165" s="3" t="s">
        <v>1323</v>
      </c>
      <c r="AX2165" s="3">
        <v>4.8525999999999998</v>
      </c>
      <c r="AY2165" s="3">
        <v>-75.659400000000005</v>
      </c>
      <c r="AZ2165" s="8" t="str">
        <f>+CONCATENATE("Reportan apertura en el enlace ",Tabla4[[#This Row],[Enlace]]," en el ",Tabla4[[#This Row],[Distancia óptica]]," ocasionado por ",Tabla4[[#This Row],[Causa del daño]])</f>
        <v>Reportan apertura en el enlace Manizales - Pereira en el 47,9 desde manizales ocasionado por Vandalismo</v>
      </c>
      <c r="BA2165" s="8" t="str">
        <f>+CONCATENATE("Para dar solución al incidente ",Tabla4[[#This Row],[Solución]])</f>
        <v xml:space="preserve">Para dar solución al incidente Se recupera 200 mts de reserva y se realiza un empalme de 36 hilos </v>
      </c>
      <c r="BB2165" s="3" t="str">
        <f>+_xlfn.CONCAT(Tabla4[[#This Row],[Causa Raiz]]," ",Tabla4[[#This Row],[Solución2]]," (",Tabla4[[#This Row],[Anillo]],"- Cabecera: ",Tabla4[[#This Row],[Cabecera]],"- Operador: ",Tabla4[[#This Row],[Operador]],")")</f>
        <v>Reportan apertura en el enlace Manizales - Pereira en el 47,9 desde manizales ocasionado por Vandalismo Para dar solución al incidente Se recupera 200 mts de reserva y se realiza un empalme de 36 hilos  (TRONCAL- Cabecera: Pereira centro- Operador: Colombia Telecomunicaciones)</v>
      </c>
    </row>
    <row r="2166" spans="1:54" ht="142.5">
      <c r="A2166" s="38">
        <f t="shared" si="238"/>
        <v>2165</v>
      </c>
      <c r="B2166" s="3">
        <v>8619142</v>
      </c>
      <c r="C2166" s="3" t="s">
        <v>163</v>
      </c>
      <c r="D2166" s="23">
        <v>45433.6875</v>
      </c>
      <c r="E2166" s="23">
        <v>45433.688888888886</v>
      </c>
      <c r="F2166" s="1">
        <f t="shared" ca="1" si="250"/>
        <v>1.3888888861401938E-3</v>
      </c>
      <c r="G2166" s="3" t="s">
        <v>55</v>
      </c>
      <c r="H2166" s="41"/>
      <c r="I2166" s="40"/>
      <c r="J2166" s="5" t="s">
        <v>56</v>
      </c>
      <c r="K2166" s="3" t="s">
        <v>57</v>
      </c>
      <c r="L2166" s="9" t="s">
        <v>58</v>
      </c>
      <c r="M2166" s="3" t="s">
        <v>59</v>
      </c>
      <c r="N2166" s="3" t="s">
        <v>60</v>
      </c>
      <c r="O2166" s="3" t="s">
        <v>9938</v>
      </c>
      <c r="P2166" s="3" t="s">
        <v>9939</v>
      </c>
      <c r="Q2166" s="4" t="s">
        <v>9940</v>
      </c>
      <c r="R2166" s="3" t="s">
        <v>783</v>
      </c>
      <c r="S2166" s="3" t="s">
        <v>65</v>
      </c>
      <c r="T2166" s="9" t="s">
        <v>104</v>
      </c>
      <c r="U2166" s="3" t="s">
        <v>9941</v>
      </c>
      <c r="V2166" s="22" t="str">
        <f t="shared" si="242"/>
        <v>RDFO; Hora de aviso: 16:30 21/05/2024; Solución: problemas de patchord ; Hora de solución: 16:32 21/05/2024; Causa: Visita Fallida</v>
      </c>
      <c r="W2166" s="4" t="s">
        <v>68</v>
      </c>
      <c r="X2166" s="3"/>
      <c r="Y2166" s="3"/>
      <c r="Z2166" s="3" t="s">
        <v>69</v>
      </c>
      <c r="AA2166" s="3" t="s">
        <v>71</v>
      </c>
      <c r="AB2166" s="3">
        <v>0</v>
      </c>
      <c r="AC2166" s="3" t="s">
        <v>71</v>
      </c>
      <c r="AD2166" s="6">
        <v>0</v>
      </c>
      <c r="AE2166" s="7"/>
      <c r="AF2166" s="7"/>
      <c r="AG2166" s="6">
        <f>Tabla4[[#This Row],[Tiempo Parada de Reloj]]+Tabla4[[#This Row],[Tiempo Autorizado por Telefonica (no Máximo)]]</f>
        <v>0</v>
      </c>
      <c r="AH2166" s="7">
        <f t="shared" ca="1" si="239"/>
        <v>1.3888888861401938E-3</v>
      </c>
      <c r="AI2166" s="8">
        <f t="shared" si="240"/>
        <v>0</v>
      </c>
      <c r="AJ2166" s="8">
        <f t="shared" ca="1" si="241"/>
        <v>3.3333333267364651E-2</v>
      </c>
      <c r="AK2166" s="23" t="s">
        <v>87</v>
      </c>
      <c r="AL2166" s="23" t="s">
        <v>71</v>
      </c>
      <c r="AM2166" s="23" t="s">
        <v>87</v>
      </c>
      <c r="AN2166" s="23" t="s">
        <v>87</v>
      </c>
      <c r="AO2166" s="3" t="s">
        <v>87</v>
      </c>
      <c r="AP2166" s="3" t="s">
        <v>87</v>
      </c>
      <c r="AQ2166" s="23">
        <v>45433.688888888886</v>
      </c>
      <c r="AR2166" s="3"/>
      <c r="AS2166" s="23"/>
      <c r="AT2166" s="23"/>
      <c r="AU2166" s="23" t="s">
        <v>264</v>
      </c>
      <c r="AV2166" s="3" t="s">
        <v>69</v>
      </c>
      <c r="AW2166" s="3" t="s">
        <v>69</v>
      </c>
      <c r="AX2166" s="3" t="s">
        <v>69</v>
      </c>
      <c r="AY2166" s="3" t="s">
        <v>69</v>
      </c>
      <c r="AZ2166" s="8" t="str">
        <f>+CONCATENATE("Reportan apertura en el enlace ",Tabla4[[#This Row],[Enlace]]," en el ",Tabla4[[#This Row],[Distancia óptica]]," ocasionado por ",Tabla4[[#This Row],[Causa del daño]])</f>
        <v>Reportan apertura en el enlace Granada Norte - Santa Carolina en el  Km 1,9 desde Granada Norte ocasionado por Visita Fallida</v>
      </c>
      <c r="BA2166" s="8" t="str">
        <f>+CONCATENATE("Para dar solución al incidente ",Tabla4[[#This Row],[Solución]])</f>
        <v xml:space="preserve">Para dar solución al incidente problemas de patchord </v>
      </c>
      <c r="BB2166" s="3" t="str">
        <f>+_xlfn.CONCAT(Tabla4[[#This Row],[Causa Raiz]]," ",Tabla4[[#This Row],[Solución2]]," (",Tabla4[[#This Row],[Anillo]],"- Cabecera: ",Tabla4[[#This Row],[Cabecera]],"- Operador: ",Tabla4[[#This Row],[Operador]],")")</f>
        <v>Reportan apertura en el enlace Granada Norte - Santa Carolina en el  Km 1,9 desde Granada Norte ocasionado por Visita Fallida Para dar solución al incidente problemas de patchord  (NA- Cabecera: NA- Operador: Colombia Telecomunicaciones)</v>
      </c>
    </row>
    <row r="2167" spans="1:54" ht="185.25">
      <c r="A2167" s="38">
        <f t="shared" si="238"/>
        <v>2166</v>
      </c>
      <c r="B2167" s="3">
        <v>8619215</v>
      </c>
      <c r="C2167" s="3" t="s">
        <v>163</v>
      </c>
      <c r="D2167" s="23">
        <v>45433.701388888891</v>
      </c>
      <c r="E2167" s="23">
        <v>45433.75</v>
      </c>
      <c r="F2167" s="1">
        <f t="shared" ca="1" si="250"/>
        <v>4.8611111109494232E-2</v>
      </c>
      <c r="G2167" s="3" t="s">
        <v>55</v>
      </c>
      <c r="H2167" s="41"/>
      <c r="I2167" s="40"/>
      <c r="J2167" s="5" t="s">
        <v>56</v>
      </c>
      <c r="K2167" s="3" t="s">
        <v>340</v>
      </c>
      <c r="L2167" s="9" t="s">
        <v>58</v>
      </c>
      <c r="M2167" s="3" t="s">
        <v>341</v>
      </c>
      <c r="N2167" s="3" t="s">
        <v>342</v>
      </c>
      <c r="O2167" s="3" t="s">
        <v>343</v>
      </c>
      <c r="P2167" s="3" t="s">
        <v>9942</v>
      </c>
      <c r="Q2167" s="4" t="s">
        <v>9943</v>
      </c>
      <c r="R2167" s="3" t="s">
        <v>9874</v>
      </c>
      <c r="S2167" s="3" t="s">
        <v>347</v>
      </c>
      <c r="T2167" s="9" t="s">
        <v>513</v>
      </c>
      <c r="U2167" s="3" t="s">
        <v>9944</v>
      </c>
      <c r="V2167" s="22" t="str">
        <f t="shared" si="242"/>
        <v>RDFO; Hora de aviso: 16:50 21/05/2024; Solución: Para dar solucion se recupera 30 mts a una distancia 300 mts, 1 empalme de 24; Hora de solución: 18:00 21/05/2024; Causa: Desastre Natural</v>
      </c>
      <c r="W2167" s="4" t="s">
        <v>349</v>
      </c>
      <c r="X2167" s="3"/>
      <c r="Y2167" s="3"/>
      <c r="Z2167" s="3" t="s">
        <v>69</v>
      </c>
      <c r="AA2167" s="3" t="s">
        <v>70</v>
      </c>
      <c r="AB2167" s="3">
        <v>0</v>
      </c>
      <c r="AC2167" s="3" t="s">
        <v>71</v>
      </c>
      <c r="AD2167" s="6">
        <v>0</v>
      </c>
      <c r="AE2167" s="7"/>
      <c r="AF2167" s="7"/>
      <c r="AG2167" s="6">
        <f>Tabla4[[#This Row],[Tiempo Parada de Reloj]]+Tabla4[[#This Row],[Tiempo Autorizado por Telefonica (no Máximo)]]</f>
        <v>0</v>
      </c>
      <c r="AH2167" s="7">
        <f t="shared" ca="1" si="239"/>
        <v>4.8611111109494232E-2</v>
      </c>
      <c r="AI2167" s="8">
        <f t="shared" si="240"/>
        <v>0</v>
      </c>
      <c r="AJ2167" s="8">
        <f t="shared" ca="1" si="241"/>
        <v>1.1666666666278616</v>
      </c>
      <c r="AK2167" s="23" t="s">
        <v>88</v>
      </c>
      <c r="AL2167" s="23" t="s">
        <v>71</v>
      </c>
      <c r="AM2167" s="23" t="s">
        <v>87</v>
      </c>
      <c r="AN2167" s="23" t="s">
        <v>87</v>
      </c>
      <c r="AO2167" s="3" t="s">
        <v>119</v>
      </c>
      <c r="AP2167" s="3" t="s">
        <v>119</v>
      </c>
      <c r="AQ2167" s="23">
        <v>45435.394444444442</v>
      </c>
      <c r="AR2167" s="3"/>
      <c r="AS2167" s="23"/>
      <c r="AT2167" s="23"/>
      <c r="AU2167" s="23" t="s">
        <v>351</v>
      </c>
      <c r="AV2167" s="3" t="s">
        <v>342</v>
      </c>
      <c r="AW2167" s="3" t="s">
        <v>1323</v>
      </c>
      <c r="AX2167" s="3">
        <v>5.0084999999999997</v>
      </c>
      <c r="AY2167" s="3">
        <v>-74.897199999999998</v>
      </c>
      <c r="AZ2167" s="8" t="str">
        <f>+CONCATENATE("Reportan apertura en el enlace ",Tabla4[[#This Row],[Enlace]]," en el ",Tabla4[[#This Row],[Distancia óptica]]," ocasionado por ",Tabla4[[#This Row],[Causa del daño]])</f>
        <v>Reportan apertura en el enlace Ibague - Libano en el Km 1,16 desde ibague ocasionado por Desastre Natural</v>
      </c>
      <c r="BA2167" s="8" t="str">
        <f>+CONCATENATE("Para dar solución al incidente ",Tabla4[[#This Row],[Solución]])</f>
        <v>Para dar solución al incidente Para dar solucion se recupera 30 mts a una distancia 300 mts, 1 empalme de 24</v>
      </c>
      <c r="BB2167" s="3" t="str">
        <f>+_xlfn.CONCAT(Tabla4[[#This Row],[Causa Raiz]]," ",Tabla4[[#This Row],[Solución2]]," (",Tabla4[[#This Row],[Anillo]],"- Cabecera: ",Tabla4[[#This Row],[Cabecera]],"- Operador: ",Tabla4[[#This Row],[Operador]],")")</f>
        <v>Reportan apertura en el enlace Ibague - Libano en el Km 1,16 desde ibague ocasionado por Desastre Natural Para dar solución al incidente Para dar solucion se recupera 30 mts a una distancia 300 mts, 1 empalme de 24 (TRONCAL- Cabecera: IBAGUE- Operador: Colombia Telecomunicaciones)</v>
      </c>
    </row>
    <row r="2168" spans="1:54" ht="128.25">
      <c r="A2168" s="38">
        <f t="shared" si="238"/>
        <v>2167</v>
      </c>
      <c r="B2168" s="3">
        <v>8619304</v>
      </c>
      <c r="C2168" s="3" t="s">
        <v>92</v>
      </c>
      <c r="D2168" s="23">
        <v>45433.583333333336</v>
      </c>
      <c r="E2168" s="23">
        <v>45433.791666666664</v>
      </c>
      <c r="F2168" s="1">
        <f t="shared" ca="1" si="250"/>
        <v>0.20833333332848269</v>
      </c>
      <c r="G2168" s="3" t="s">
        <v>164</v>
      </c>
      <c r="H2168" s="41" t="s">
        <v>165</v>
      </c>
      <c r="I2168" s="40">
        <v>11933409</v>
      </c>
      <c r="J2168" s="5" t="s">
        <v>490</v>
      </c>
      <c r="K2168" s="3" t="s">
        <v>490</v>
      </c>
      <c r="L2168" s="9" t="s">
        <v>58</v>
      </c>
      <c r="M2168" s="3" t="s">
        <v>123</v>
      </c>
      <c r="N2168" s="3" t="s">
        <v>9215</v>
      </c>
      <c r="O2168" s="3" t="s">
        <v>1337</v>
      </c>
      <c r="P2168" s="3" t="s">
        <v>325</v>
      </c>
      <c r="Q2168" s="4" t="s">
        <v>9945</v>
      </c>
      <c r="R2168" s="3" t="s">
        <v>128</v>
      </c>
      <c r="S2168" s="3" t="s">
        <v>494</v>
      </c>
      <c r="T2168" s="9" t="s">
        <v>146</v>
      </c>
      <c r="U2168" s="3" t="s">
        <v>9946</v>
      </c>
      <c r="V2168" s="22" t="str">
        <f t="shared" si="242"/>
        <v>RTNFO; Hora de aviso: 14:00 21/05/2024; Solución: Actividades realizadas por tigo; Hora de solución: 19:00 21/05/2024; Causa: Falla en la Red FiOp</v>
      </c>
      <c r="W2168" s="4" t="s">
        <v>1483</v>
      </c>
      <c r="X2168" s="3"/>
      <c r="Y2168" s="3"/>
      <c r="Z2168" s="3" t="s">
        <v>69</v>
      </c>
      <c r="AA2168" s="3" t="s">
        <v>71</v>
      </c>
      <c r="AB2168" s="3">
        <v>0</v>
      </c>
      <c r="AC2168" s="3" t="s">
        <v>71</v>
      </c>
      <c r="AD2168" s="6">
        <v>0</v>
      </c>
      <c r="AE2168" s="7"/>
      <c r="AF2168" s="7"/>
      <c r="AG2168" s="6">
        <f>Tabla4[[#This Row],[Tiempo Parada de Reloj]]+Tabla4[[#This Row],[Tiempo Autorizado por Telefonica (no Máximo)]]</f>
        <v>0</v>
      </c>
      <c r="AH2168" s="7">
        <f t="shared" ca="1" si="239"/>
        <v>0.20833333332848269</v>
      </c>
      <c r="AI2168" s="8">
        <f t="shared" si="240"/>
        <v>0</v>
      </c>
      <c r="AJ2168" s="8">
        <f t="shared" ca="1" si="241"/>
        <v>4.9999999998835847</v>
      </c>
      <c r="AK2168" s="23" t="s">
        <v>87</v>
      </c>
      <c r="AL2168" s="23" t="s">
        <v>71</v>
      </c>
      <c r="AM2168" s="23" t="s">
        <v>87</v>
      </c>
      <c r="AN2168" s="23" t="s">
        <v>87</v>
      </c>
      <c r="AQ2168" s="23">
        <f t="shared" ref="AQ2168" ca="1" si="251">NOW()</f>
        <v>45503.69683483796</v>
      </c>
      <c r="AR2168" s="3"/>
      <c r="AS2168" s="23"/>
      <c r="AT2168" s="23"/>
      <c r="AU2168" s="23" t="s">
        <v>494</v>
      </c>
      <c r="AV2168" s="3" t="s">
        <v>69</v>
      </c>
      <c r="AW2168" s="3" t="s">
        <v>69</v>
      </c>
      <c r="AX2168" s="3" t="s">
        <v>69</v>
      </c>
      <c r="AY2168" s="3" t="s">
        <v>69</v>
      </c>
      <c r="AZ2168" s="8" t="str">
        <f>+CONCATENATE("Reportan apertura en el enlace ",Tabla4[[#This Row],[Enlace]]," en el ",Tabla4[[#This Row],[Distancia óptica]]," ocasionado por ",Tabla4[[#This Row],[Causa del daño]])</f>
        <v>Reportan apertura en el enlace Barranquilla - Sabanalarga en el Km 0 ocasionado por Falla en la Red FiOp</v>
      </c>
      <c r="BA2168" s="8" t="str">
        <f>+CONCATENATE("Para dar solución al incidente ",Tabla4[[#This Row],[Solución]])</f>
        <v>Para dar solución al incidente Actividades realizadas por tigo</v>
      </c>
      <c r="BB2168" s="3" t="str">
        <f>+_xlfn.CONCAT(Tabla4[[#This Row],[Causa Raiz]]," ",Tabla4[[#This Row],[Solución2]]," (",Tabla4[[#This Row],[Anillo]],"- Cabecera: ",Tabla4[[#This Row],[Cabecera]],"- Operador: ",Tabla4[[#This Row],[Operador]],")")</f>
        <v>Reportan apertura en el enlace Barranquilla - Sabanalarga en el Km 0 ocasionado por Falla en la Red FiOp Para dar solución al incidente Actividades realizadas por tigo (NA- Cabecera: NA- Operador: UNE)</v>
      </c>
    </row>
    <row r="2169" spans="1:54" ht="228">
      <c r="A2169" s="38">
        <f t="shared" si="238"/>
        <v>2168</v>
      </c>
      <c r="B2169" s="3">
        <v>8619416</v>
      </c>
      <c r="C2169" s="3" t="s">
        <v>92</v>
      </c>
      <c r="D2169" s="23">
        <v>45433.75</v>
      </c>
      <c r="E2169" s="23">
        <v>45433.791666666664</v>
      </c>
      <c r="F2169" s="1">
        <f t="shared" ca="1" si="250"/>
        <v>4.1666666664241347E-2</v>
      </c>
      <c r="G2169" s="3" t="s">
        <v>55</v>
      </c>
      <c r="H2169" s="41"/>
      <c r="I2169" s="40"/>
      <c r="J2169" s="5" t="s">
        <v>56</v>
      </c>
      <c r="K2169" s="3" t="s">
        <v>77</v>
      </c>
      <c r="L2169" s="9" t="s">
        <v>58</v>
      </c>
      <c r="M2169" s="3" t="s">
        <v>79</v>
      </c>
      <c r="N2169" s="3" t="s">
        <v>244</v>
      </c>
      <c r="O2169" s="3" t="s">
        <v>94</v>
      </c>
      <c r="P2169" s="3" t="s">
        <v>9947</v>
      </c>
      <c r="Q2169" s="4" t="s">
        <v>9948</v>
      </c>
      <c r="R2169" s="3" t="s">
        <v>248</v>
      </c>
      <c r="S2169" s="3" t="s">
        <v>85</v>
      </c>
      <c r="T2169" s="9" t="s">
        <v>1509</v>
      </c>
      <c r="U2169" s="3" t="s">
        <v>9949</v>
      </c>
      <c r="V2169" s="22" t="str">
        <f t="shared" si="242"/>
        <v>RTNFO; Hora de aviso: 18:00 21/05/2024; Solución: habilitacion de tendido de 2200 mts y dos empalmes de 36 hilos; Hora de solución: 19:00 21/05/2024; Causa: EPRO - Falla Generada Por Trabajo Programado</v>
      </c>
      <c r="W2169" s="4" t="s">
        <v>160</v>
      </c>
      <c r="X2169" s="3"/>
      <c r="Y2169" s="3"/>
      <c r="Z2169" s="3" t="s">
        <v>69</v>
      </c>
      <c r="AA2169" s="3" t="s">
        <v>70</v>
      </c>
      <c r="AB2169" s="3" t="s">
        <v>9950</v>
      </c>
      <c r="AC2169" s="3" t="s">
        <v>71</v>
      </c>
      <c r="AD2169" s="6">
        <v>0</v>
      </c>
      <c r="AE2169" s="7"/>
      <c r="AF2169" s="7"/>
      <c r="AG2169" s="6">
        <f>Tabla4[[#This Row],[Tiempo Parada de Reloj]]+Tabla4[[#This Row],[Tiempo Autorizado por Telefonica (no Máximo)]]</f>
        <v>0</v>
      </c>
      <c r="AH2169" s="7">
        <f t="shared" ca="1" si="239"/>
        <v>4.1666666664241347E-2</v>
      </c>
      <c r="AI2169" s="8">
        <f t="shared" si="240"/>
        <v>0</v>
      </c>
      <c r="AJ2169" s="8">
        <f t="shared" ca="1" si="241"/>
        <v>0.99999999994179234</v>
      </c>
      <c r="AK2169" s="23" t="s">
        <v>87</v>
      </c>
      <c r="AL2169" s="23" t="s">
        <v>71</v>
      </c>
      <c r="AM2169" s="23" t="s">
        <v>87</v>
      </c>
      <c r="AN2169" s="23" t="s">
        <v>87</v>
      </c>
      <c r="AO2169" s="3" t="s">
        <v>72</v>
      </c>
      <c r="AP2169" s="3" t="s">
        <v>72</v>
      </c>
      <c r="AQ2169" s="23">
        <v>45435.981944444444</v>
      </c>
      <c r="AR2169" s="3"/>
      <c r="AS2169" s="23"/>
      <c r="AT2169" s="23"/>
      <c r="AU2169" s="23" t="s">
        <v>313</v>
      </c>
      <c r="AV2169" s="3" t="s">
        <v>244</v>
      </c>
      <c r="AW2169" s="3" t="s">
        <v>1323</v>
      </c>
      <c r="AX2169" s="3">
        <v>4.5245600000000001</v>
      </c>
      <c r="AY2169" s="3">
        <v>-74.35257</v>
      </c>
      <c r="AZ2169" s="8" t="str">
        <f>+CONCATENATE("Reportan apertura en el enlace ",Tabla4[[#This Row],[Enlace]]," en el ",Tabla4[[#This Row],[Distancia óptica]]," ocasionado por ",Tabla4[[#This Row],[Causa del daño]])</f>
        <v>Reportan apertura en el enlace Bogotá - Fusagasugá en el Km 37 desde fusagasuga ocasionado por EPRO - Falla Generada Por Trabajo Programado</v>
      </c>
      <c r="BA2169" s="8" t="str">
        <f>+CONCATENATE("Para dar solución al incidente ",Tabla4[[#This Row],[Solución]])</f>
        <v>Para dar solución al incidente habilitacion de tendido de 2200 mts y dos empalmes de 36 hilos</v>
      </c>
      <c r="BB2169" s="3" t="str">
        <f>+_xlfn.CONCAT(Tabla4[[#This Row],[Causa Raiz]]," ",Tabla4[[#This Row],[Solución2]]," (",Tabla4[[#This Row],[Anillo]],"- Cabecera: ",Tabla4[[#This Row],[Cabecera]],"- Operador: ",Tabla4[[#This Row],[Operador]],")")</f>
        <v>Reportan apertura en el enlace Bogotá - Fusagasugá en el Km 37 desde fusagasuga ocasionado por EPRO - Falla Generada Por Trabajo Programado Para dar solución al incidente habilitacion de tendido de 2200 mts y dos empalmes de 36 hilos (TRONCAL- Cabecera: FUSAGASUGA- Operador: Colombia Telecomunicaciones)</v>
      </c>
    </row>
    <row r="2170" spans="1:54" ht="213.75">
      <c r="A2170" s="38">
        <f t="shared" si="238"/>
        <v>2169</v>
      </c>
      <c r="B2170" s="3">
        <v>8619565</v>
      </c>
      <c r="C2170" s="3" t="s">
        <v>136</v>
      </c>
      <c r="D2170" s="23">
        <v>45433.833333333336</v>
      </c>
      <c r="E2170" s="23">
        <v>45434.020833333336</v>
      </c>
      <c r="F2170" s="1">
        <f t="shared" ca="1" si="250"/>
        <v>0.1875</v>
      </c>
      <c r="G2170" s="3" t="s">
        <v>55</v>
      </c>
      <c r="H2170" s="41"/>
      <c r="I2170" s="40"/>
      <c r="J2170" s="5" t="s">
        <v>137</v>
      </c>
      <c r="K2170" s="3" t="s">
        <v>203</v>
      </c>
      <c r="L2170" s="9" t="s">
        <v>78</v>
      </c>
      <c r="M2170" s="3" t="s">
        <v>204</v>
      </c>
      <c r="N2170" s="3" t="s">
        <v>332</v>
      </c>
      <c r="O2170" s="3" t="s">
        <v>9951</v>
      </c>
      <c r="P2170" s="3" t="s">
        <v>9952</v>
      </c>
      <c r="Q2170" s="4" t="s">
        <v>9953</v>
      </c>
      <c r="R2170" s="3" t="s">
        <v>336</v>
      </c>
      <c r="S2170" s="3" t="s">
        <v>221</v>
      </c>
      <c r="T2170" s="9" t="s">
        <v>513</v>
      </c>
      <c r="U2170" s="3" t="s">
        <v>9954</v>
      </c>
      <c r="V2170" s="22" t="str">
        <f t="shared" si="242"/>
        <v>RBHFO; Hora de aviso: 20:00 21/05/2024; Solución: se recupera 40 mts de reserva y se realiza un empalme de 36 hilos en caja de 48 ; Hora de solución: 0:30 22/05/2024; Causa: Desastre Natural</v>
      </c>
      <c r="W2170" s="4" t="s">
        <v>9955</v>
      </c>
      <c r="X2170" s="3"/>
      <c r="Y2170" s="3"/>
      <c r="Z2170" s="3" t="s">
        <v>69</v>
      </c>
      <c r="AA2170" s="3" t="s">
        <v>71</v>
      </c>
      <c r="AB2170" s="3">
        <v>0</v>
      </c>
      <c r="AC2170" s="3" t="s">
        <v>71</v>
      </c>
      <c r="AD2170" s="6">
        <v>0</v>
      </c>
      <c r="AE2170" s="7"/>
      <c r="AF2170" s="7"/>
      <c r="AG2170" s="6">
        <f>Tabla4[[#This Row],[Tiempo Parada de Reloj]]+Tabla4[[#This Row],[Tiempo Autorizado por Telefonica (no Máximo)]]</f>
        <v>0</v>
      </c>
      <c r="AH2170" s="7">
        <f t="shared" ca="1" si="239"/>
        <v>0.1875</v>
      </c>
      <c r="AI2170" s="8">
        <f t="shared" si="240"/>
        <v>0</v>
      </c>
      <c r="AJ2170" s="8">
        <f t="shared" ca="1" si="241"/>
        <v>4.5</v>
      </c>
      <c r="AK2170" s="23" t="s">
        <v>87</v>
      </c>
      <c r="AL2170" s="23" t="s">
        <v>70</v>
      </c>
      <c r="AM2170" s="23" t="s">
        <v>119</v>
      </c>
      <c r="AN2170" s="23" t="s">
        <v>119</v>
      </c>
      <c r="AO2170" s="3" t="s">
        <v>119</v>
      </c>
      <c r="AP2170" s="3" t="s">
        <v>119</v>
      </c>
      <c r="AQ2170" s="23">
        <v>45434.945138888892</v>
      </c>
      <c r="AR2170" s="3"/>
      <c r="AS2170" s="23"/>
      <c r="AT2170" s="23"/>
      <c r="AU2170" s="23" t="s">
        <v>356</v>
      </c>
      <c r="AV2170" s="3" t="s">
        <v>9510</v>
      </c>
      <c r="AW2170" s="3" t="s">
        <v>9956</v>
      </c>
      <c r="AX2170" s="3">
        <v>6.9880000000000004</v>
      </c>
      <c r="AY2170" s="3">
        <v>-73.042469999999994</v>
      </c>
      <c r="AZ2170" s="8" t="str">
        <f>+CONCATENATE("Reportan apertura en el enlace ",Tabla4[[#This Row],[Enlace]]," en el ",Tabla4[[#This Row],[Distancia óptica]]," ocasionado por ",Tabla4[[#This Row],[Causa del daño]])</f>
        <v>Reportan apertura en el enlace Mov.Piedecuesta centro II- Mov.Barrio Molino en el Km 1,5 desde barrio molino ocasionado por Desastre Natural</v>
      </c>
      <c r="BA2170" s="8" t="str">
        <f>+CONCATENATE("Para dar solución al incidente ",Tabla4[[#This Row],[Solución]])</f>
        <v xml:space="preserve">Para dar solución al incidente se recupera 40 mts de reserva y se realiza un empalme de 36 hilos en caja de 48 </v>
      </c>
      <c r="BB2170" s="3" t="str">
        <f>+_xlfn.CONCAT(Tabla4[[#This Row],[Causa Raiz]]," ",Tabla4[[#This Row],[Solución2]]," (",Tabla4[[#This Row],[Anillo]],"- Cabecera: ",Tabla4[[#This Row],[Cabecera]],"- Operador: ",Tabla4[[#This Row],[Operador]],")")</f>
        <v>Reportan apertura en el enlace Mov.Piedecuesta centro II- Mov.Barrio Molino en el Km 1,5 desde barrio molino ocasionado por Desastre Natural Para dar solución al incidente se recupera 40 mts de reserva y se realiza un empalme de 36 hilos en caja de 48  (ANILLO PIEDECUESTA- Cabecera: Piedecuesta centro- Operador: Infraco)</v>
      </c>
    </row>
    <row r="2171" spans="1:54" ht="185.25">
      <c r="A2171" s="38">
        <f t="shared" si="238"/>
        <v>2170</v>
      </c>
      <c r="B2171" s="3">
        <v>8619778</v>
      </c>
      <c r="C2171" s="3" t="s">
        <v>163</v>
      </c>
      <c r="D2171" s="23">
        <v>45433.90625</v>
      </c>
      <c r="E2171" s="23">
        <v>45434.145833333336</v>
      </c>
      <c r="F2171" s="1">
        <f t="shared" ca="1" si="250"/>
        <v>0.23958333333575865</v>
      </c>
      <c r="G2171" s="3" t="s">
        <v>55</v>
      </c>
      <c r="H2171" s="41"/>
      <c r="I2171" s="40"/>
      <c r="J2171" s="5" t="s">
        <v>56</v>
      </c>
      <c r="K2171" s="3" t="s">
        <v>122</v>
      </c>
      <c r="L2171" s="9" t="s">
        <v>58</v>
      </c>
      <c r="M2171" s="3" t="s">
        <v>123</v>
      </c>
      <c r="N2171" s="3" t="s">
        <v>124</v>
      </c>
      <c r="O2171" s="3" t="s">
        <v>9957</v>
      </c>
      <c r="P2171" s="3" t="s">
        <v>9958</v>
      </c>
      <c r="Q2171" s="4" t="s">
        <v>9959</v>
      </c>
      <c r="R2171" s="3" t="s">
        <v>505</v>
      </c>
      <c r="S2171" s="3" t="s">
        <v>129</v>
      </c>
      <c r="T2171" s="9" t="s">
        <v>66</v>
      </c>
      <c r="U2171" s="3" t="s">
        <v>9960</v>
      </c>
      <c r="V2171" s="22" t="str">
        <f t="shared" si="242"/>
        <v>RDFO; Hora de aviso: 21:45 21/05/2024; Solución: se realiza tendido de 200 mts y dos empalmes de 24 hilos; Hora de solución: 3:30 22/05/2024; Causa: Vandalismo</v>
      </c>
      <c r="W2171" s="4" t="s">
        <v>9961</v>
      </c>
      <c r="X2171" s="3"/>
      <c r="Y2171" s="3"/>
      <c r="Z2171" s="3" t="s">
        <v>69</v>
      </c>
      <c r="AA2171" s="3" t="s">
        <v>71</v>
      </c>
      <c r="AB2171" s="3">
        <v>0</v>
      </c>
      <c r="AC2171" s="3" t="s">
        <v>71</v>
      </c>
      <c r="AD2171" s="6">
        <v>3.125E-2</v>
      </c>
      <c r="AE2171" s="7"/>
      <c r="AF2171" s="7"/>
      <c r="AG2171" s="6">
        <f>Tabla4[[#This Row],[Tiempo Parada de Reloj]]+Tabla4[[#This Row],[Tiempo Autorizado por Telefonica (no Máximo)]]</f>
        <v>3.125E-2</v>
      </c>
      <c r="AH2171" s="7">
        <f t="shared" ca="1" si="239"/>
        <v>0.20833333333575865</v>
      </c>
      <c r="AI2171" s="8">
        <f t="shared" si="240"/>
        <v>0.75</v>
      </c>
      <c r="AJ2171" s="8">
        <f t="shared" ca="1" si="241"/>
        <v>5.0000000000582077</v>
      </c>
      <c r="AK2171" s="23" t="s">
        <v>87</v>
      </c>
      <c r="AL2171" s="23" t="s">
        <v>70</v>
      </c>
      <c r="AM2171" s="23" t="s">
        <v>119</v>
      </c>
      <c r="AN2171" s="23" t="s">
        <v>119</v>
      </c>
      <c r="AO2171" s="3" t="s">
        <v>119</v>
      </c>
      <c r="AP2171" s="3" t="s">
        <v>119</v>
      </c>
      <c r="AQ2171" s="23">
        <v>45434.897222222222</v>
      </c>
      <c r="AR2171" s="3"/>
      <c r="AS2171" s="23"/>
      <c r="AT2171" s="23"/>
      <c r="AU2171" s="23" t="s">
        <v>271</v>
      </c>
      <c r="AV2171" s="3" t="s">
        <v>926</v>
      </c>
      <c r="AW2171" s="3" t="s">
        <v>307</v>
      </c>
      <c r="AX2171" s="3">
        <v>10.823643000000001</v>
      </c>
      <c r="AY2171" s="3">
        <v>-74.767544999999998</v>
      </c>
      <c r="AZ2171" s="8" t="str">
        <f>+CONCATENATE("Reportan apertura en el enlace ",Tabla4[[#This Row],[Enlace]]," en el ",Tabla4[[#This Row],[Distancia óptica]]," ocasionado por ",Tabla4[[#This Row],[Causa del daño]])</f>
        <v>Reportan apertura en el enlace Victoria - Santo tomas en el Km 24,643 desde Victoria  ocasionado por Vandalismo</v>
      </c>
      <c r="BA2171" s="8" t="str">
        <f>+CONCATENATE("Para dar solución al incidente ",Tabla4[[#This Row],[Solución]])</f>
        <v>Para dar solución al incidente se realiza tendido de 200 mts y dos empalmes de 24 hilos</v>
      </c>
      <c r="BB2171" s="3" t="str">
        <f>+_xlfn.CONCAT(Tabla4[[#This Row],[Causa Raiz]]," ",Tabla4[[#This Row],[Solución2]]," (",Tabla4[[#This Row],[Anillo]],"- Cabecera: ",Tabla4[[#This Row],[Cabecera]],"- Operador: ",Tabla4[[#This Row],[Operador]],")")</f>
        <v>Reportan apertura en el enlace Victoria - Santo tomas en el Km 24,643 desde Victoria  ocasionado por Vandalismo Para dar solución al incidente se realiza tendido de 200 mts y dos empalmes de 24 hilos (LINEAL- Cabecera: VICTORIA- Operador: Colombia Telecomunicaciones)</v>
      </c>
    </row>
    <row r="2172" spans="1:54" ht="185.25">
      <c r="A2172" s="38">
        <f t="shared" si="238"/>
        <v>2171</v>
      </c>
      <c r="B2172" s="3">
        <v>8619888</v>
      </c>
      <c r="C2172" s="3" t="s">
        <v>163</v>
      </c>
      <c r="D2172" s="23">
        <v>45433.90625</v>
      </c>
      <c r="E2172" s="23">
        <v>45434.0625</v>
      </c>
      <c r="F2172" s="1">
        <f t="shared" ref="F2172:F2178" ca="1" si="252">IF(ISBLANK(E2172),IF(ISBLANK(D2172),0,NOW()-D2172),E2172-D2172)</f>
        <v>0.15625</v>
      </c>
      <c r="G2172" s="3" t="s">
        <v>55</v>
      </c>
      <c r="H2172" s="41"/>
      <c r="I2172" s="40"/>
      <c r="J2172" s="5" t="s">
        <v>56</v>
      </c>
      <c r="K2172" s="3" t="s">
        <v>122</v>
      </c>
      <c r="L2172" s="9" t="s">
        <v>58</v>
      </c>
      <c r="M2172" s="3" t="s">
        <v>123</v>
      </c>
      <c r="N2172" s="3" t="s">
        <v>124</v>
      </c>
      <c r="O2172" s="3" t="s">
        <v>8874</v>
      </c>
      <c r="P2172" s="3" t="s">
        <v>9962</v>
      </c>
      <c r="Q2172" s="4" t="s">
        <v>9963</v>
      </c>
      <c r="R2172" s="3" t="s">
        <v>505</v>
      </c>
      <c r="S2172" s="3" t="s">
        <v>129</v>
      </c>
      <c r="T2172" s="3" t="s">
        <v>256</v>
      </c>
      <c r="U2172" s="3" t="s">
        <v>9964</v>
      </c>
      <c r="V2172" s="22" t="str">
        <f t="shared" ref="V2172:V2178" si="253">C2172&amp;"; Hora de aviso: "&amp;TEXT(D2172,"h:mm dd/mm/yyyy")&amp;"; Solución: "&amp;U2172&amp;"; Hora de solución: "&amp;TEXT(E2172,"h:mm dd/mm/yyyy")&amp;"; Causa: "&amp;T2172</f>
        <v>RDFO; Hora de aviso: 21:45 21/05/2024; Solución: se refusiona hilo abierto en caja de empalme ; Hora de solución: 1:30 22/05/2024; Causa: Falla de Empalme de FiOp</v>
      </c>
      <c r="W2172" s="4" t="s">
        <v>9961</v>
      </c>
      <c r="X2172" s="3"/>
      <c r="Y2172" s="3"/>
      <c r="Z2172" s="3" t="s">
        <v>69</v>
      </c>
      <c r="AA2172" s="3" t="s">
        <v>71</v>
      </c>
      <c r="AB2172" s="3">
        <v>0</v>
      </c>
      <c r="AC2172" s="3" t="s">
        <v>71</v>
      </c>
      <c r="AD2172" s="6">
        <v>0</v>
      </c>
      <c r="AE2172" s="7"/>
      <c r="AF2172" s="7"/>
      <c r="AG2172" s="6">
        <f>Tabla4[[#This Row],[Tiempo Parada de Reloj]]+Tabla4[[#This Row],[Tiempo Autorizado por Telefonica (no Máximo)]]</f>
        <v>0</v>
      </c>
      <c r="AH2172" s="7">
        <f t="shared" ca="1" si="239"/>
        <v>0.15625</v>
      </c>
      <c r="AI2172" s="8">
        <f t="shared" si="240"/>
        <v>0</v>
      </c>
      <c r="AJ2172" s="8">
        <f t="shared" ca="1" si="241"/>
        <v>3.75</v>
      </c>
      <c r="AK2172" s="23" t="s">
        <v>87</v>
      </c>
      <c r="AL2172" s="23" t="s">
        <v>70</v>
      </c>
      <c r="AM2172" s="23" t="s">
        <v>119</v>
      </c>
      <c r="AN2172" s="23" t="s">
        <v>119</v>
      </c>
      <c r="AO2172" s="3" t="s">
        <v>119</v>
      </c>
      <c r="AP2172" s="3" t="s">
        <v>119</v>
      </c>
      <c r="AQ2172" s="23">
        <v>45436.394444444442</v>
      </c>
      <c r="AR2172" s="3"/>
      <c r="AS2172" s="23"/>
      <c r="AT2172" s="23"/>
      <c r="AU2172" s="23" t="s">
        <v>467</v>
      </c>
      <c r="AV2172" s="3" t="s">
        <v>6786</v>
      </c>
      <c r="AW2172" s="3" t="s">
        <v>307</v>
      </c>
      <c r="AX2172" s="3">
        <v>10.673204999999999</v>
      </c>
      <c r="AY2172" s="3">
        <v>-74.907470000000004</v>
      </c>
      <c r="AZ2172" s="8" t="str">
        <f>+CONCATENATE("Reportan apertura en el enlace ",Tabla4[[#This Row],[Enlace]]," en el ",Tabla4[[#This Row],[Distancia óptica]]," ocasionado por ",Tabla4[[#This Row],[Causa del daño]])</f>
        <v>Reportan apertura en el enlace Baranoa - Sabanalarga en el Km 18,3 desde Baranoa  ocasionado por Falla de Empalme de FiOp</v>
      </c>
      <c r="BA2172" s="8" t="str">
        <f>+CONCATENATE("Para dar solución al incidente ",Tabla4[[#This Row],[Solución]])</f>
        <v xml:space="preserve">Para dar solución al incidente se refusiona hilo abierto en caja de empalme </v>
      </c>
      <c r="BB2172" s="3" t="str">
        <f>+_xlfn.CONCAT(Tabla4[[#This Row],[Causa Raiz]]," ",Tabla4[[#This Row],[Solución2]]," (",Tabla4[[#This Row],[Anillo]],"- Cabecera: ",Tabla4[[#This Row],[Cabecera]],"- Operador: ",Tabla4[[#This Row],[Operador]],")")</f>
        <v>Reportan apertura en el enlace Baranoa - Sabanalarga en el Km 18,3 desde Baranoa  ocasionado por Falla de Empalme de FiOp Para dar solución al incidente se refusiona hilo abierto en caja de empalme  (LINEAL- Cabecera: BARANOA- Operador: Colombia Telecomunicaciones)</v>
      </c>
    </row>
    <row r="2173" spans="1:54" ht="185.25">
      <c r="A2173" s="38">
        <f t="shared" si="238"/>
        <v>2172</v>
      </c>
      <c r="B2173" s="3">
        <v>8619986</v>
      </c>
      <c r="C2173" s="3" t="s">
        <v>54</v>
      </c>
      <c r="D2173" s="23">
        <v>45433.9375</v>
      </c>
      <c r="E2173" s="23">
        <v>45433.996527777781</v>
      </c>
      <c r="F2173" s="1">
        <f t="shared" ca="1" si="252"/>
        <v>5.9027777781011537E-2</v>
      </c>
      <c r="G2173" s="3" t="s">
        <v>55</v>
      </c>
      <c r="H2173" s="41"/>
      <c r="I2173" s="40"/>
      <c r="J2173" s="5" t="s">
        <v>56</v>
      </c>
      <c r="K2173" s="3" t="s">
        <v>77</v>
      </c>
      <c r="L2173" s="9" t="s">
        <v>58</v>
      </c>
      <c r="M2173" s="3" t="s">
        <v>152</v>
      </c>
      <c r="N2173" s="3" t="s">
        <v>153</v>
      </c>
      <c r="O2173" s="3" t="s">
        <v>9965</v>
      </c>
      <c r="P2173" s="3" t="s">
        <v>9966</v>
      </c>
      <c r="Q2173" s="4" t="s">
        <v>9967</v>
      </c>
      <c r="R2173" s="3" t="s">
        <v>1178</v>
      </c>
      <c r="S2173" s="3" t="s">
        <v>158</v>
      </c>
      <c r="T2173" s="9" t="s">
        <v>66</v>
      </c>
      <c r="U2173" s="3" t="s">
        <v>9968</v>
      </c>
      <c r="V2173" s="22" t="str">
        <f t="shared" si="253"/>
        <v>RLFO; Hora de aviso: 22:30 21/05/2024; Solución: se recupera 130 mts de reserva y se realiza un empalme de 24 hilos ; Hora de solución: 23:55 21/05/2024; Causa: Vandalismo</v>
      </c>
      <c r="W2173" s="4" t="s">
        <v>160</v>
      </c>
      <c r="X2173" s="3"/>
      <c r="Y2173" s="3"/>
      <c r="Z2173" s="3" t="s">
        <v>69</v>
      </c>
      <c r="AA2173" s="3" t="s">
        <v>70</v>
      </c>
      <c r="AB2173" s="3">
        <v>0</v>
      </c>
      <c r="AC2173" s="3" t="s">
        <v>71</v>
      </c>
      <c r="AD2173" s="6">
        <v>0</v>
      </c>
      <c r="AE2173" s="7"/>
      <c r="AF2173" s="7"/>
      <c r="AG2173" s="6">
        <f>Tabla4[[#This Row],[Tiempo Parada de Reloj]]+Tabla4[[#This Row],[Tiempo Autorizado por Telefonica (no Máximo)]]</f>
        <v>0</v>
      </c>
      <c r="AH2173" s="7">
        <f t="shared" ca="1" si="239"/>
        <v>5.9027777781011537E-2</v>
      </c>
      <c r="AI2173" s="8">
        <f t="shared" si="240"/>
        <v>0</v>
      </c>
      <c r="AJ2173" s="8">
        <f t="shared" ca="1" si="241"/>
        <v>1.4166666667442769</v>
      </c>
      <c r="AK2173" s="23" t="s">
        <v>119</v>
      </c>
      <c r="AL2173" s="23" t="s">
        <v>71</v>
      </c>
      <c r="AM2173" s="23" t="s">
        <v>69</v>
      </c>
      <c r="AN2173" s="23" t="s">
        <v>119</v>
      </c>
      <c r="AO2173" s="3" t="s">
        <v>119</v>
      </c>
      <c r="AP2173" s="3" t="s">
        <v>119</v>
      </c>
      <c r="AQ2173" s="23">
        <v>45434.747916666667</v>
      </c>
      <c r="AR2173" s="3"/>
      <c r="AS2173" s="23"/>
      <c r="AT2173" s="23"/>
      <c r="AU2173" s="23" t="s">
        <v>161</v>
      </c>
      <c r="AV2173" s="3" t="s">
        <v>6864</v>
      </c>
      <c r="AW2173" s="3" t="s">
        <v>1311</v>
      </c>
      <c r="AX2173" s="3">
        <v>1.2157260000000001</v>
      </c>
      <c r="AY2173" s="3">
        <v>-77.279336000000001</v>
      </c>
      <c r="AZ2173" s="8" t="str">
        <f>+CONCATENATE("Reportan apertura en el enlace ",Tabla4[[#This Row],[Enlace]]," en el ",Tabla4[[#This Row],[Distancia óptica]]," ocasionado por ",Tabla4[[#This Row],[Causa del daño]])</f>
        <v>Reportan apertura en el enlace FTTC Catedral - Fatima en el Km 0,130 desde FTTC Catedral ocasionado por Vandalismo</v>
      </c>
      <c r="BA2173" s="8" t="str">
        <f>+CONCATENATE("Para dar solución al incidente ",Tabla4[[#This Row],[Solución]])</f>
        <v xml:space="preserve">Para dar solución al incidente se recupera 130 mts de reserva y se realiza un empalme de 24 hilos </v>
      </c>
      <c r="BB2173" s="3" t="str">
        <f>+_xlfn.CONCAT(Tabla4[[#This Row],[Causa Raiz]]," ",Tabla4[[#This Row],[Solución2]]," (",Tabla4[[#This Row],[Anillo]],"- Cabecera: ",Tabla4[[#This Row],[Cabecera]],"- Operador: ",Tabla4[[#This Row],[Operador]],")")</f>
        <v>Reportan apertura en el enlace FTTC Catedral - Fatima en el Km 0,130 desde FTTC Catedral ocasionado por Vandalismo Para dar solución al incidente se recupera 130 mts de reserva y se realiza un empalme de 24 hilos  (UK- Cabecera: FATIMA- Operador: Colombia Telecomunicaciones)</v>
      </c>
    </row>
    <row r="2174" spans="1:54" ht="171">
      <c r="A2174" s="38">
        <f t="shared" si="238"/>
        <v>2173</v>
      </c>
      <c r="B2174" s="3">
        <v>8620540</v>
      </c>
      <c r="C2174" s="3" t="s">
        <v>92</v>
      </c>
      <c r="D2174" s="23">
        <v>45434.1875</v>
      </c>
      <c r="E2174" s="23">
        <v>45434.53125</v>
      </c>
      <c r="F2174" s="1">
        <f t="shared" ca="1" si="252"/>
        <v>0.34375</v>
      </c>
      <c r="G2174" s="3" t="s">
        <v>55</v>
      </c>
      <c r="H2174" s="41"/>
      <c r="I2174" s="40">
        <v>3815104</v>
      </c>
      <c r="J2174" s="5" t="s">
        <v>2815</v>
      </c>
      <c r="K2174" s="3" t="s">
        <v>2815</v>
      </c>
      <c r="L2174" s="9" t="s">
        <v>58</v>
      </c>
      <c r="M2174" s="3" t="s">
        <v>79</v>
      </c>
      <c r="N2174" s="3" t="s">
        <v>9969</v>
      </c>
      <c r="O2174" s="3" t="s">
        <v>9970</v>
      </c>
      <c r="P2174" s="3" t="s">
        <v>9971</v>
      </c>
      <c r="Q2174" s="4" t="s">
        <v>9972</v>
      </c>
      <c r="R2174" s="3" t="s">
        <v>248</v>
      </c>
      <c r="S2174" s="3" t="s">
        <v>2820</v>
      </c>
      <c r="T2174" s="9" t="s">
        <v>176</v>
      </c>
      <c r="U2174" s="3" t="s">
        <v>9973</v>
      </c>
      <c r="V2174" s="22" t="str">
        <f t="shared" si="253"/>
        <v>RTNFO; Hora de aviso: 4:30 22/05/2024; Solución: se instala tramo de F.O y dos cajas de empalme ; Hora de solución: 12:45 22/05/2024; Causa: Intervención de Terceros. No Identificados</v>
      </c>
      <c r="W2174" s="4" t="s">
        <v>7904</v>
      </c>
      <c r="X2174" s="3"/>
      <c r="Y2174" s="3"/>
      <c r="Z2174" s="3" t="s">
        <v>69</v>
      </c>
      <c r="AA2174" s="3" t="s">
        <v>71</v>
      </c>
      <c r="AB2174" s="3">
        <v>0</v>
      </c>
      <c r="AC2174" s="3" t="s">
        <v>71</v>
      </c>
      <c r="AD2174" s="6">
        <v>0</v>
      </c>
      <c r="AE2174" s="7"/>
      <c r="AF2174" s="7"/>
      <c r="AG2174" s="6">
        <f>Tabla4[[#This Row],[Tiempo Parada de Reloj]]+Tabla4[[#This Row],[Tiempo Autorizado por Telefonica (no Máximo)]]</f>
        <v>0</v>
      </c>
      <c r="AH2174" s="7">
        <f t="shared" ca="1" si="239"/>
        <v>0.34375</v>
      </c>
      <c r="AI2174" s="8">
        <f t="shared" si="240"/>
        <v>0</v>
      </c>
      <c r="AJ2174" s="8">
        <f t="shared" ca="1" si="241"/>
        <v>8.25</v>
      </c>
      <c r="AK2174" s="23" t="s">
        <v>8652</v>
      </c>
      <c r="AL2174" s="23" t="s">
        <v>70</v>
      </c>
      <c r="AM2174" s="23" t="s">
        <v>106</v>
      </c>
      <c r="AN2174" s="23" t="s">
        <v>106</v>
      </c>
      <c r="AO2174" s="3" t="s">
        <v>72</v>
      </c>
      <c r="AP2174" s="3" t="s">
        <v>72</v>
      </c>
      <c r="AQ2174" s="23">
        <v>45434.545138888891</v>
      </c>
      <c r="AR2174" s="3"/>
      <c r="AS2174" s="23"/>
      <c r="AT2174" s="23"/>
      <c r="AU2174" s="23" t="s">
        <v>743</v>
      </c>
      <c r="AV2174" s="3" t="s">
        <v>9974</v>
      </c>
      <c r="AW2174" s="3" t="s">
        <v>1323</v>
      </c>
      <c r="AX2174" s="3" t="s">
        <v>69</v>
      </c>
      <c r="AY2174" s="3" t="s">
        <v>69</v>
      </c>
      <c r="AZ2174" s="8" t="str">
        <f>+CONCATENATE("Reportan apertura en el enlace ",Tabla4[[#This Row],[Enlace]]," en el ",Tabla4[[#This Row],[Distancia óptica]]," ocasionado por ",Tabla4[[#This Row],[Causa del daño]])</f>
        <v>Reportan apertura en el enlace Mosquera - La Mesa en el Km 4,9 desde La Mesa ocasionado por Intervención de Terceros. No Identificados</v>
      </c>
      <c r="BA2174" s="8" t="str">
        <f>+CONCATENATE("Para dar solución al incidente ",Tabla4[[#This Row],[Solución]])</f>
        <v xml:space="preserve">Para dar solución al incidente se instala tramo de F.O y dos cajas de empalme </v>
      </c>
      <c r="BB2174" s="3" t="str">
        <f>+_xlfn.CONCAT(Tabla4[[#This Row],[Causa Raiz]]," ",Tabla4[[#This Row],[Solución2]]," (",Tabla4[[#This Row],[Anillo]],"- Cabecera: ",Tabla4[[#This Row],[Cabecera]],"- Operador: ",Tabla4[[#This Row],[Operador]],")")</f>
        <v>Reportan apertura en el enlace Mosquera - La Mesa en el Km 4,9 desde La Mesa ocasionado por Intervención de Terceros. No Identificados Para dar solución al incidente se instala tramo de F.O y dos cajas de empalme  (TRONCAL- Cabecera: LA MESA - Operador: MediaCommerce)</v>
      </c>
    </row>
    <row r="2175" spans="1:54" ht="199.5">
      <c r="A2175" s="38">
        <f t="shared" si="238"/>
        <v>2174</v>
      </c>
      <c r="B2175" s="3">
        <v>8620708</v>
      </c>
      <c r="C2175" s="3" t="s">
        <v>163</v>
      </c>
      <c r="D2175" s="23">
        <v>45434.291666666664</v>
      </c>
      <c r="E2175" s="23">
        <v>45434.638888888891</v>
      </c>
      <c r="F2175" s="1">
        <f t="shared" ca="1" si="252"/>
        <v>0.34722222222626442</v>
      </c>
      <c r="G2175" s="3" t="s">
        <v>55</v>
      </c>
      <c r="H2175" s="41"/>
      <c r="I2175" s="40"/>
      <c r="J2175" s="5" t="s">
        <v>56</v>
      </c>
      <c r="K2175" s="3" t="s">
        <v>138</v>
      </c>
      <c r="L2175" s="9" t="s">
        <v>58</v>
      </c>
      <c r="M2175" s="3" t="s">
        <v>139</v>
      </c>
      <c r="N2175" s="3" t="s">
        <v>140</v>
      </c>
      <c r="O2175" s="3" t="s">
        <v>1324</v>
      </c>
      <c r="P2175" s="3" t="s">
        <v>9975</v>
      </c>
      <c r="Q2175" s="4" t="s">
        <v>9976</v>
      </c>
      <c r="R2175" s="3" t="s">
        <v>144</v>
      </c>
      <c r="S2175" s="3" t="s">
        <v>145</v>
      </c>
      <c r="T2175" s="9" t="s">
        <v>380</v>
      </c>
      <c r="U2175" s="3" t="s">
        <v>9977</v>
      </c>
      <c r="V2175" s="22" t="str">
        <f t="shared" si="253"/>
        <v>RDFO; Hora de aviso: 7:00 22/05/2024; Solución: Se realiza tendido de 150 mts de FO  y dos empalmes de de 48 hilos; Hora de solución: 15:20 22/05/2024; Causa: Corto Circuito</v>
      </c>
      <c r="W2175" s="4" t="s">
        <v>199</v>
      </c>
      <c r="X2175" s="3"/>
      <c r="Y2175" s="3"/>
      <c r="Z2175" s="3" t="s">
        <v>69</v>
      </c>
      <c r="AA2175" s="3" t="s">
        <v>71</v>
      </c>
      <c r="AB2175" s="3" t="s">
        <v>9978</v>
      </c>
      <c r="AC2175" s="3" t="s">
        <v>71</v>
      </c>
      <c r="AD2175" s="6">
        <v>0.13958333333333334</v>
      </c>
      <c r="AE2175" s="7"/>
      <c r="AF2175" s="7"/>
      <c r="AG2175" s="6">
        <f>Tabla4[[#This Row],[Tiempo Parada de Reloj]]+Tabla4[[#This Row],[Tiempo Autorizado por Telefonica (no Máximo)]]</f>
        <v>0.13958333333333334</v>
      </c>
      <c r="AH2175" s="7">
        <f t="shared" ca="1" si="239"/>
        <v>0.20763888889293108</v>
      </c>
      <c r="AI2175" s="8">
        <f t="shared" si="240"/>
        <v>3.35</v>
      </c>
      <c r="AJ2175" s="8">
        <f t="shared" ca="1" si="241"/>
        <v>4.9833333334303465</v>
      </c>
      <c r="AK2175" s="23" t="s">
        <v>87</v>
      </c>
      <c r="AL2175" s="23" t="s">
        <v>70</v>
      </c>
      <c r="AM2175" s="23" t="s">
        <v>120</v>
      </c>
      <c r="AN2175" s="23" t="s">
        <v>120</v>
      </c>
      <c r="AO2175" s="3" t="s">
        <v>119</v>
      </c>
      <c r="AP2175" s="3" t="s">
        <v>87</v>
      </c>
      <c r="AQ2175" s="23">
        <v>45443.828472222223</v>
      </c>
      <c r="AR2175" s="3"/>
      <c r="AS2175" s="23"/>
      <c r="AT2175" s="23"/>
      <c r="AU2175" s="23" t="s">
        <v>1040</v>
      </c>
      <c r="AV2175" s="3" t="s">
        <v>558</v>
      </c>
      <c r="AW2175" s="3" t="s">
        <v>151</v>
      </c>
      <c r="AX2175" s="3">
        <v>3.2594370000000001</v>
      </c>
      <c r="AY2175" s="3">
        <v>-76.532139999999998</v>
      </c>
      <c r="AZ2175" s="8" t="str">
        <f>+CONCATENATE("Reportan apertura en el enlace ",Tabla4[[#This Row],[Enlace]]," en el ",Tabla4[[#This Row],[Distancia óptica]]," ocasionado por ",Tabla4[[#This Row],[Causa del daño]])</f>
        <v>Reportan apertura en el enlace Makrocaney - Jamundi en el km 17,3 desde Makrocaney ocasionado por Corto Circuito</v>
      </c>
      <c r="BA2175" s="8" t="str">
        <f>+CONCATENATE("Para dar solución al incidente ",Tabla4[[#This Row],[Solución]])</f>
        <v>Para dar solución al incidente Se realiza tendido de 150 mts de FO  y dos empalmes de de 48 hilos</v>
      </c>
      <c r="BB2175" s="3" t="str">
        <f>+_xlfn.CONCAT(Tabla4[[#This Row],[Causa Raiz]]," ",Tabla4[[#This Row],[Solución2]]," (",Tabla4[[#This Row],[Anillo]],"- Cabecera: ",Tabla4[[#This Row],[Cabecera]],"- Operador: ",Tabla4[[#This Row],[Operador]],")")</f>
        <v>Reportan apertura en el enlace Makrocaney - Jamundi en el km 17,3 desde Makrocaney ocasionado por Corto Circuito Para dar solución al incidente Se realiza tendido de 150 mts de FO  y dos empalmes de de 48 hilos (Lineal - Cabecera: Makrocaney- Operador: Colombia Telecomunicaciones)</v>
      </c>
    </row>
    <row r="2176" spans="1:54" ht="199.5">
      <c r="A2176" s="38">
        <f t="shared" si="238"/>
        <v>2175</v>
      </c>
      <c r="B2176" s="3">
        <v>8620778</v>
      </c>
      <c r="C2176" s="3" t="s">
        <v>136</v>
      </c>
      <c r="D2176" s="23">
        <v>45434.291666666664</v>
      </c>
      <c r="E2176" s="23">
        <v>45434.534722222219</v>
      </c>
      <c r="F2176" s="1">
        <f t="shared" ca="1" si="252"/>
        <v>0.24305555555474712</v>
      </c>
      <c r="G2176" s="3" t="s">
        <v>55</v>
      </c>
      <c r="H2176" s="41"/>
      <c r="I2176" s="40"/>
      <c r="J2176" s="5" t="s">
        <v>137</v>
      </c>
      <c r="K2176" s="3" t="s">
        <v>57</v>
      </c>
      <c r="L2176" s="9" t="s">
        <v>78</v>
      </c>
      <c r="M2176" s="3" t="s">
        <v>59</v>
      </c>
      <c r="N2176" s="3" t="s">
        <v>60</v>
      </c>
      <c r="O2176" s="3" t="s">
        <v>9979</v>
      </c>
      <c r="P2176" s="3" t="s">
        <v>9980</v>
      </c>
      <c r="Q2176" s="4" t="s">
        <v>9981</v>
      </c>
      <c r="R2176" s="3" t="s">
        <v>84</v>
      </c>
      <c r="S2176" s="3" t="s">
        <v>65</v>
      </c>
      <c r="T2176" s="9" t="s">
        <v>211</v>
      </c>
      <c r="U2176" s="3" t="s">
        <v>9982</v>
      </c>
      <c r="V2176" s="22" t="str">
        <f t="shared" si="253"/>
        <v>RBHFO; Hora de aviso: 7:00 22/05/2024; Solución: Se recuperan 50 metros de reserva de F.O de 96 hios y se crea una caja de empalme nuevoa de 96 hilos; Hora de solución: 12:50 22/05/2024; Causa: Podas</v>
      </c>
      <c r="W2176" s="4" t="s">
        <v>2237</v>
      </c>
      <c r="X2176" s="3"/>
      <c r="Y2176" s="3"/>
      <c r="Z2176" s="3" t="s">
        <v>69</v>
      </c>
      <c r="AA2176" s="3" t="s">
        <v>71</v>
      </c>
      <c r="AB2176" s="3">
        <v>0</v>
      </c>
      <c r="AC2176" s="3" t="s">
        <v>71</v>
      </c>
      <c r="AD2176" s="6">
        <v>3.4722222222222224E-2</v>
      </c>
      <c r="AE2176" s="7"/>
      <c r="AF2176" s="7"/>
      <c r="AG2176" s="6">
        <f>Tabla4[[#This Row],[Tiempo Parada de Reloj]]+Tabla4[[#This Row],[Tiempo Autorizado por Telefonica (no Máximo)]]</f>
        <v>3.4722222222222224E-2</v>
      </c>
      <c r="AH2176" s="7">
        <f t="shared" ca="1" si="239"/>
        <v>0.20833333333252491</v>
      </c>
      <c r="AI2176" s="8">
        <f t="shared" si="240"/>
        <v>0.83333333333333337</v>
      </c>
      <c r="AJ2176" s="8">
        <f t="shared" ca="1" si="241"/>
        <v>4.9999999999805977</v>
      </c>
      <c r="AK2176" s="23" t="s">
        <v>106</v>
      </c>
      <c r="AL2176" s="23" t="s">
        <v>70</v>
      </c>
      <c r="AM2176" s="23" t="s">
        <v>120</v>
      </c>
      <c r="AN2176" s="23" t="s">
        <v>120</v>
      </c>
      <c r="AO2176" s="3" t="s">
        <v>119</v>
      </c>
      <c r="AP2176" s="3" t="s">
        <v>119</v>
      </c>
      <c r="AQ2176" s="23">
        <v>45435.413888888892</v>
      </c>
      <c r="AR2176" s="3"/>
      <c r="AS2176" s="23"/>
      <c r="AT2176" s="23"/>
      <c r="AU2176" s="23" t="s">
        <v>100</v>
      </c>
      <c r="AV2176" s="3" t="s">
        <v>183</v>
      </c>
      <c r="AW2176" s="3" t="s">
        <v>9983</v>
      </c>
      <c r="AX2176" s="3">
        <v>4.81778</v>
      </c>
      <c r="AY2176" s="3">
        <v>-74.074169999999995</v>
      </c>
      <c r="AZ2176" s="8" t="str">
        <f>+CONCATENATE("Reportan apertura en el enlace ",Tabla4[[#This Row],[Enlace]]," en el ",Tabla4[[#This Row],[Distancia óptica]]," ocasionado por ",Tabla4[[#This Row],[Causa del daño]])</f>
        <v>Reportan apertura en el enlace Mov. Los Arrayanes, Mov. Multiparque en el km 1,6 desde Guaimaral  ocasionado por Podas</v>
      </c>
      <c r="BA2176" s="8" t="str">
        <f>+CONCATENATE("Para dar solución al incidente ",Tabla4[[#This Row],[Solución]])</f>
        <v>Para dar solución al incidente Se recuperan 50 metros de reserva de F.O de 96 hios y se crea una caja de empalme nuevoa de 96 hilos</v>
      </c>
      <c r="BB2176" s="3" t="str">
        <f>+_xlfn.CONCAT(Tabla4[[#This Row],[Causa Raiz]]," ",Tabla4[[#This Row],[Solución2]]," (",Tabla4[[#This Row],[Anillo]],"- Cabecera: ",Tabla4[[#This Row],[Cabecera]],"- Operador: ",Tabla4[[#This Row],[Operador]],")")</f>
        <v>Reportan apertura en el enlace Mov. Los Arrayanes, Mov. Multiparque en el km 1,6 desde Guaimaral  ocasionado por Podas Para dar solución al incidente Se recuperan 50 metros de reserva de F.O de 96 hios y se crea una caja de empalme nuevoa de 96 hilos (Anillo 62- Cabecera: Toberin- Operador: Infraco)</v>
      </c>
    </row>
    <row r="2177" spans="1:54" ht="199.5">
      <c r="A2177" s="38">
        <f t="shared" si="238"/>
        <v>2176</v>
      </c>
      <c r="B2177" s="3">
        <v>8620781</v>
      </c>
      <c r="C2177" s="3" t="s">
        <v>54</v>
      </c>
      <c r="D2177" s="23">
        <v>45434.291666666664</v>
      </c>
      <c r="E2177" s="23">
        <v>45434.479166666664</v>
      </c>
      <c r="F2177" s="1">
        <f t="shared" ca="1" si="252"/>
        <v>0.1875</v>
      </c>
      <c r="G2177" s="3" t="s">
        <v>164</v>
      </c>
      <c r="H2177" s="41" t="s">
        <v>165</v>
      </c>
      <c r="I2177" s="40"/>
      <c r="J2177" s="5" t="s">
        <v>56</v>
      </c>
      <c r="K2177" s="3" t="s">
        <v>77</v>
      </c>
      <c r="L2177" s="9" t="s">
        <v>58</v>
      </c>
      <c r="M2177" s="3" t="s">
        <v>373</v>
      </c>
      <c r="N2177" s="3" t="s">
        <v>374</v>
      </c>
      <c r="O2177" s="3" t="s">
        <v>9984</v>
      </c>
      <c r="P2177" s="3" t="s">
        <v>9985</v>
      </c>
      <c r="Q2177" s="4" t="s">
        <v>9986</v>
      </c>
      <c r="R2177" s="3" t="s">
        <v>346</v>
      </c>
      <c r="S2177" s="3" t="s">
        <v>85</v>
      </c>
      <c r="T2177" s="9" t="s">
        <v>66</v>
      </c>
      <c r="U2177" s="3" t="s">
        <v>9987</v>
      </c>
      <c r="V2177" s="22" t="str">
        <f t="shared" si="253"/>
        <v>RLFO; Hora de aviso: 7:00 22/05/2024; Solución: Se prepara extremos afectado y se ingresa a empalme existente ; Hora de solución: 11:30 22/05/2024; Causa: Vandalismo</v>
      </c>
      <c r="W2177" s="4" t="s">
        <v>9988</v>
      </c>
      <c r="X2177" s="3"/>
      <c r="Y2177" s="3"/>
      <c r="Z2177" s="3" t="s">
        <v>69</v>
      </c>
      <c r="AA2177" s="3" t="s">
        <v>71</v>
      </c>
      <c r="AB2177" s="3">
        <v>0</v>
      </c>
      <c r="AC2177" s="3" t="s">
        <v>71</v>
      </c>
      <c r="AD2177" s="6">
        <v>2.5694444444444443E-2</v>
      </c>
      <c r="AE2177" s="7"/>
      <c r="AF2177" s="7"/>
      <c r="AG2177" s="6">
        <f>Tabla4[[#This Row],[Tiempo Parada de Reloj]]+Tabla4[[#This Row],[Tiempo Autorizado por Telefonica (no Máximo)]]</f>
        <v>2.5694444444444443E-2</v>
      </c>
      <c r="AH2177" s="7">
        <f t="shared" ca="1" si="239"/>
        <v>0.16180555555555556</v>
      </c>
      <c r="AI2177" s="8">
        <f t="shared" si="240"/>
        <v>0.6166666666666667</v>
      </c>
      <c r="AJ2177" s="8">
        <f t="shared" ca="1" si="241"/>
        <v>3.8833333333333337</v>
      </c>
      <c r="AK2177" s="23" t="s">
        <v>106</v>
      </c>
      <c r="AL2177" s="23" t="s">
        <v>71</v>
      </c>
      <c r="AM2177" s="23" t="s">
        <v>69</v>
      </c>
      <c r="AN2177" s="23" t="s">
        <v>106</v>
      </c>
      <c r="AQ2177" s="23">
        <f t="shared" ref="AQ2177" ca="1" si="254">NOW()</f>
        <v>45503.69683483796</v>
      </c>
      <c r="AR2177" s="3"/>
      <c r="AS2177" s="23"/>
      <c r="AT2177" s="23"/>
      <c r="AU2177" s="23" t="s">
        <v>1266</v>
      </c>
      <c r="AV2177" s="3" t="s">
        <v>8776</v>
      </c>
      <c r="AW2177" s="3" t="s">
        <v>3206</v>
      </c>
      <c r="AX2177" s="3">
        <v>4.1532780000000002</v>
      </c>
      <c r="AY2177" s="3">
        <v>-73.630099999999999</v>
      </c>
      <c r="AZ2177" s="8" t="str">
        <f>+CONCATENATE("Reportan apertura en el enlace ",Tabla4[[#This Row],[Enlace]]," en el ",Tabla4[[#This Row],[Distancia óptica]]," ocasionado por ",Tabla4[[#This Row],[Causa del daño]])</f>
        <v>Reportan apertura en el enlace Villavicencio Ceiba - Aeropuerto en el km 3,086 desde Ceiba ocasionado por Vandalismo</v>
      </c>
      <c r="BA2177" s="8" t="str">
        <f>+CONCATENATE("Para dar solución al incidente ",Tabla4[[#This Row],[Solución]])</f>
        <v xml:space="preserve">Para dar solución al incidente Se prepara extremos afectado y se ingresa a empalme existente </v>
      </c>
      <c r="BB2177" s="3" t="str">
        <f>+_xlfn.CONCAT(Tabla4[[#This Row],[Causa Raiz]]," ",Tabla4[[#This Row],[Solución2]]," (",Tabla4[[#This Row],[Anillo]],"- Cabecera: ",Tabla4[[#This Row],[Cabecera]],"- Operador: ",Tabla4[[#This Row],[Operador]],")")</f>
        <v>Reportan apertura en el enlace Villavicencio Ceiba - Aeropuerto en el km 3,086 desde Ceiba ocasionado por Vandalismo Para dar solución al incidente Se prepara extremos afectado y se ingresa a empalme existente  (Anillo 2- Cabecera: Ceiba - Operador: Colombia Telecomunicaciones)</v>
      </c>
    </row>
    <row r="2178" spans="1:54" ht="242.25">
      <c r="A2178" s="38">
        <f t="shared" si="238"/>
        <v>2177</v>
      </c>
      <c r="B2178" s="3">
        <v>8620784</v>
      </c>
      <c r="C2178" s="3" t="s">
        <v>54</v>
      </c>
      <c r="D2178" s="23">
        <v>45434.291666666664</v>
      </c>
      <c r="E2178" s="23">
        <v>45434.395833333336</v>
      </c>
      <c r="F2178" s="1">
        <f t="shared" ca="1" si="252"/>
        <v>0.10416666667151731</v>
      </c>
      <c r="G2178" s="3" t="s">
        <v>55</v>
      </c>
      <c r="H2178" s="41"/>
      <c r="I2178" s="40"/>
      <c r="J2178" s="5" t="s">
        <v>56</v>
      </c>
      <c r="K2178" s="3" t="s">
        <v>203</v>
      </c>
      <c r="L2178" s="9" t="s">
        <v>78</v>
      </c>
      <c r="M2178" s="3" t="s">
        <v>204</v>
      </c>
      <c r="N2178" s="3" t="s">
        <v>9989</v>
      </c>
      <c r="O2178" s="3" t="s">
        <v>9990</v>
      </c>
      <c r="P2178" s="3" t="s">
        <v>9991</v>
      </c>
      <c r="Q2178" s="4" t="s">
        <v>9992</v>
      </c>
      <c r="R2178" s="3" t="s">
        <v>947</v>
      </c>
      <c r="S2178" s="3" t="s">
        <v>210</v>
      </c>
      <c r="T2178" s="9" t="s">
        <v>146</v>
      </c>
      <c r="U2178" s="3" t="s">
        <v>9993</v>
      </c>
      <c r="V2178" s="22" t="str">
        <f t="shared" si="253"/>
        <v>RLFO; Hora de aviso: 7:00 22/05/2024; Solución: se migra hilo en servicio desde el empalme de ingreso hasta el interior de Socorro centro.; Hora de solución: 9:30 22/05/2024; Causa: Falla en la Red FiOp</v>
      </c>
      <c r="W2178" s="4" t="s">
        <v>1987</v>
      </c>
      <c r="X2178" s="3"/>
      <c r="Y2178" s="3"/>
      <c r="Z2178" s="3" t="s">
        <v>69</v>
      </c>
      <c r="AA2178" s="3" t="s">
        <v>71</v>
      </c>
      <c r="AB2178" s="3">
        <v>0</v>
      </c>
      <c r="AC2178" s="3" t="s">
        <v>71</v>
      </c>
      <c r="AD2178" s="6">
        <v>0</v>
      </c>
      <c r="AE2178" s="7"/>
      <c r="AF2178" s="7"/>
      <c r="AG2178" s="6">
        <f>Tabla4[[#This Row],[Tiempo Parada de Reloj]]+Tabla4[[#This Row],[Tiempo Autorizado por Telefonica (no Máximo)]]</f>
        <v>0</v>
      </c>
      <c r="AH2178" s="7">
        <f t="shared" ref="AH2178:AH2241" ca="1" si="255">F2178-$AD2178</f>
        <v>0.10416666667151731</v>
      </c>
      <c r="AI2178" s="8">
        <f t="shared" ref="AI2178:AI2241" si="256">AD2178*24</f>
        <v>0</v>
      </c>
      <c r="AJ2178" s="8">
        <f t="shared" ref="AJ2178:AJ2241" ca="1" si="257">AH2178*24</f>
        <v>2.5000000001164153</v>
      </c>
      <c r="AK2178" s="23" t="s">
        <v>106</v>
      </c>
      <c r="AL2178" s="23" t="s">
        <v>71</v>
      </c>
      <c r="AM2178" s="23" t="s">
        <v>69</v>
      </c>
      <c r="AN2178" s="23" t="s">
        <v>106</v>
      </c>
      <c r="AO2178" s="3" t="s">
        <v>8652</v>
      </c>
      <c r="AP2178" s="3" t="s">
        <v>8652</v>
      </c>
      <c r="AQ2178" s="23">
        <v>45438.84375</v>
      </c>
      <c r="AR2178" s="3"/>
      <c r="AS2178" s="23"/>
      <c r="AT2178" s="23"/>
      <c r="AU2178" s="23" t="s">
        <v>501</v>
      </c>
      <c r="AV2178" s="3" t="s">
        <v>9994</v>
      </c>
      <c r="AW2178" s="3" t="s">
        <v>9995</v>
      </c>
      <c r="AX2178" s="3">
        <v>6.4653</v>
      </c>
      <c r="AY2178" s="3">
        <v>-73.262500000000003</v>
      </c>
      <c r="AZ2178" s="8" t="str">
        <f>+CONCATENATE("Reportan apertura en el enlace ",Tabla4[[#This Row],[Enlace]]," en el ",Tabla4[[#This Row],[Distancia óptica]]," ocasionado por ",Tabla4[[#This Row],[Causa del daño]])</f>
        <v>Reportan apertura en el enlace Mov. Socorro Centro - Mov. Socorro Parque en el km 0,494 desde Socorro centro  ocasionado por Falla en la Red FiOp</v>
      </c>
      <c r="BA2178" s="8" t="str">
        <f>+CONCATENATE("Para dar solución al incidente ",Tabla4[[#This Row],[Solución]])</f>
        <v>Para dar solución al incidente se migra hilo en servicio desde el empalme de ingreso hasta el interior de Socorro centro.</v>
      </c>
      <c r="BB2178" s="3" t="str">
        <f>+_xlfn.CONCAT(Tabla4[[#This Row],[Causa Raiz]]," ",Tabla4[[#This Row],[Solución2]]," (",Tabla4[[#This Row],[Anillo]],"- Cabecera: ",Tabla4[[#This Row],[Cabecera]],"- Operador: ",Tabla4[[#This Row],[Operador]],")")</f>
        <v>Reportan apertura en el enlace Mov. Socorro Centro - Mov. Socorro Parque en el km 0,494 desde Socorro centro  ocasionado por Falla en la Red FiOp Para dar solución al incidente se migra hilo en servicio desde el empalme de ingreso hasta el interior de Socorro centro. (Anillo Local Socorro 2- Cabecera: Socorro Centro - Operador: Colombia Telecomunicaciones)</v>
      </c>
    </row>
    <row r="2179" spans="1:54" ht="171">
      <c r="A2179" s="38">
        <f t="shared" ref="A2179:A2242" si="258">A2178+1</f>
        <v>2178</v>
      </c>
      <c r="B2179" s="3">
        <v>8620944</v>
      </c>
      <c r="C2179" s="3" t="s">
        <v>92</v>
      </c>
      <c r="D2179" s="23">
        <v>45434.354166666664</v>
      </c>
      <c r="E2179" s="23">
        <v>45435.291666666664</v>
      </c>
      <c r="F2179" s="1">
        <f t="shared" ref="F2179:F2186" ca="1" si="259">IF(ISBLANK(E2179),IF(ISBLANK(D2179),0,NOW()-D2179),E2179-D2179)</f>
        <v>0.9375</v>
      </c>
      <c r="G2179" s="3" t="s">
        <v>55</v>
      </c>
      <c r="H2179" s="41"/>
      <c r="I2179" s="40"/>
      <c r="J2179" s="5" t="s">
        <v>56</v>
      </c>
      <c r="K2179" s="3" t="s">
        <v>203</v>
      </c>
      <c r="L2179" s="9" t="s">
        <v>58</v>
      </c>
      <c r="M2179" s="3" t="s">
        <v>204</v>
      </c>
      <c r="N2179" s="3" t="s">
        <v>217</v>
      </c>
      <c r="O2179" s="3" t="s">
        <v>1513</v>
      </c>
      <c r="P2179" s="3" t="s">
        <v>9996</v>
      </c>
      <c r="Q2179" s="4" t="s">
        <v>9997</v>
      </c>
      <c r="R2179" s="3" t="s">
        <v>1515</v>
      </c>
      <c r="S2179" s="3" t="s">
        <v>221</v>
      </c>
      <c r="T2179" s="9" t="s">
        <v>146</v>
      </c>
      <c r="U2179" s="3" t="s">
        <v>9998</v>
      </c>
      <c r="V2179" s="22" t="str">
        <f t="shared" ref="V2179:V2186" si="260">C2179&amp;"; Hora de aviso: "&amp;TEXT(D2179,"h:mm dd/mm/yyyy")&amp;"; Solución: "&amp;U2179&amp;"; Hora de solución: "&amp;TEXT(E2179,"h:mm dd/mm/yyyy")&amp;"; Causa: "&amp;T2179</f>
        <v>RTNFO; Hora de aviso: 8:30 22/05/2024; Solución: se refusionan hilos de sevricio; Hora de solución: 7:00 23/05/2024; Causa: Falla en la Red FiOp</v>
      </c>
      <c r="W2179" s="22" t="s">
        <v>9999</v>
      </c>
      <c r="X2179" s="3" t="s">
        <v>10000</v>
      </c>
      <c r="Y2179" s="3" t="s">
        <v>10001</v>
      </c>
      <c r="Z2179" s="3" t="s">
        <v>120</v>
      </c>
      <c r="AA2179" s="3" t="s">
        <v>71</v>
      </c>
      <c r="AB2179" s="3">
        <v>0</v>
      </c>
      <c r="AC2179" s="3" t="s">
        <v>71</v>
      </c>
      <c r="AD2179" s="6">
        <v>0.53888888888888886</v>
      </c>
      <c r="AE2179" s="7"/>
      <c r="AF2179" s="7"/>
      <c r="AG2179" s="6">
        <f>Tabla4[[#This Row],[Tiempo Parada de Reloj]]+Tabla4[[#This Row],[Tiempo Autorizado por Telefonica (no Máximo)]]</f>
        <v>0.53888888888888886</v>
      </c>
      <c r="AH2179" s="7">
        <f t="shared" ca="1" si="255"/>
        <v>0.39861111111111114</v>
      </c>
      <c r="AI2179" s="8">
        <f t="shared" si="256"/>
        <v>12.933333333333334</v>
      </c>
      <c r="AJ2179" s="8">
        <f t="shared" ca="1" si="257"/>
        <v>9.5666666666666664</v>
      </c>
      <c r="AK2179" s="23" t="s">
        <v>106</v>
      </c>
      <c r="AL2179" s="23" t="s">
        <v>70</v>
      </c>
      <c r="AM2179" s="23" t="s">
        <v>120</v>
      </c>
      <c r="AN2179" s="23" t="s">
        <v>119</v>
      </c>
      <c r="AO2179" s="3" t="s">
        <v>119</v>
      </c>
      <c r="AP2179" s="3" t="s">
        <v>119</v>
      </c>
      <c r="AQ2179" s="23">
        <v>45439.920138888891</v>
      </c>
      <c r="AR2179" s="3"/>
      <c r="AS2179" s="23"/>
      <c r="AT2179" s="23"/>
      <c r="AU2179" s="23" t="s">
        <v>192</v>
      </c>
      <c r="AV2179" s="3" t="s">
        <v>10002</v>
      </c>
      <c r="AW2179" s="3" t="s">
        <v>69</v>
      </c>
      <c r="AX2179" s="3">
        <v>6.5198999999999998</v>
      </c>
      <c r="AY2179" s="3">
        <v>-74.1006</v>
      </c>
      <c r="AZ2179" s="8" t="str">
        <f>+CONCATENATE("Reportan apertura en el enlace ",Tabla4[[#This Row],[Enlace]]," en el ",Tabla4[[#This Row],[Distancia óptica]]," ocasionado por ",Tabla4[[#This Row],[Causa del daño]])</f>
        <v>Reportan apertura en el enlace Pto Araujo - Barrancabermeja en el Km 3,7 desde puerto araujo ocasionado por Falla en la Red FiOp</v>
      </c>
      <c r="BA2179" s="8" t="str">
        <f>+CONCATENATE("Para dar solución al incidente ",Tabla4[[#This Row],[Solución]])</f>
        <v>Para dar solución al incidente se refusionan hilos de sevricio</v>
      </c>
      <c r="BB2179" s="3" t="str">
        <f>+_xlfn.CONCAT(Tabla4[[#This Row],[Causa Raiz]]," ",Tabla4[[#This Row],[Solución2]]," (",Tabla4[[#This Row],[Anillo]],"- Cabecera: ",Tabla4[[#This Row],[Cabecera]],"- Operador: ",Tabla4[[#This Row],[Operador]],")")</f>
        <v>Reportan apertura en el enlace Pto Araujo - Barrancabermeja en el Km 3,7 desde puerto araujo ocasionado por Falla en la Red FiOp Para dar solución al incidente se refusionan hilos de sevricio (NA- Cabecera: Puerto aruajo- Operador: Colombia Telecomunicaciones)</v>
      </c>
    </row>
    <row r="2180" spans="1:54" ht="156.75">
      <c r="A2180" s="38">
        <f t="shared" si="258"/>
        <v>2179</v>
      </c>
      <c r="B2180" s="3">
        <v>8621069</v>
      </c>
      <c r="C2180" s="3" t="s">
        <v>163</v>
      </c>
      <c r="D2180" s="23">
        <v>45434.385416666664</v>
      </c>
      <c r="E2180" s="23">
        <v>45434.642361111109</v>
      </c>
      <c r="F2180" s="1">
        <f t="shared" ca="1" si="259"/>
        <v>0.25694444444525288</v>
      </c>
      <c r="G2180" s="3" t="s">
        <v>55</v>
      </c>
      <c r="H2180" s="41"/>
      <c r="I2180" s="40"/>
      <c r="J2180" s="5" t="s">
        <v>56</v>
      </c>
      <c r="K2180" s="3" t="s">
        <v>340</v>
      </c>
      <c r="L2180" s="9" t="s">
        <v>58</v>
      </c>
      <c r="M2180" s="3" t="s">
        <v>341</v>
      </c>
      <c r="N2180" s="3" t="s">
        <v>342</v>
      </c>
      <c r="O2180" s="3" t="s">
        <v>343</v>
      </c>
      <c r="P2180" s="3" t="s">
        <v>10003</v>
      </c>
      <c r="Q2180" s="4" t="s">
        <v>10004</v>
      </c>
      <c r="R2180" s="3" t="s">
        <v>992</v>
      </c>
      <c r="S2180" s="3" t="s">
        <v>347</v>
      </c>
      <c r="T2180" s="9" t="s">
        <v>146</v>
      </c>
      <c r="U2180" s="3" t="s">
        <v>10005</v>
      </c>
      <c r="V2180" s="22" t="str">
        <f t="shared" si="260"/>
        <v>RDFO; Hora de aviso: 9:15 22/05/2024; Solución: Migracion de hilos entre enmpalmes; Hora de solución: 15:25 22/05/2024; Causa: Falla en la Red FiOp</v>
      </c>
      <c r="W2180" s="4" t="s">
        <v>1528</v>
      </c>
      <c r="X2180" s="3"/>
      <c r="Y2180" s="3"/>
      <c r="Z2180" s="3" t="s">
        <v>69</v>
      </c>
      <c r="AA2180" s="3" t="s">
        <v>71</v>
      </c>
      <c r="AB2180" s="3">
        <v>0</v>
      </c>
      <c r="AC2180" s="3" t="s">
        <v>71</v>
      </c>
      <c r="AD2180" s="6">
        <v>5.2083333333333336E-2</v>
      </c>
      <c r="AE2180" s="7"/>
      <c r="AF2180" s="7"/>
      <c r="AG2180" s="6">
        <f>Tabla4[[#This Row],[Tiempo Parada de Reloj]]+Tabla4[[#This Row],[Tiempo Autorizado por Telefonica (no Máximo)]]</f>
        <v>5.2083333333333336E-2</v>
      </c>
      <c r="AH2180" s="7">
        <f t="shared" ca="1" si="255"/>
        <v>0.20486111111191954</v>
      </c>
      <c r="AI2180" s="8">
        <f t="shared" si="256"/>
        <v>1.25</v>
      </c>
      <c r="AJ2180" s="8">
        <f t="shared" ca="1" si="257"/>
        <v>4.9166666666860692</v>
      </c>
      <c r="AK2180" s="23" t="s">
        <v>106</v>
      </c>
      <c r="AL2180" s="23" t="s">
        <v>70</v>
      </c>
      <c r="AM2180" s="23" t="s">
        <v>120</v>
      </c>
      <c r="AN2180" s="23" t="s">
        <v>120</v>
      </c>
      <c r="AO2180" s="3" t="s">
        <v>119</v>
      </c>
      <c r="AP2180" s="3" t="s">
        <v>119</v>
      </c>
      <c r="AQ2180" s="23">
        <v>45435.72152777778</v>
      </c>
      <c r="AR2180" s="3"/>
      <c r="AS2180" s="23"/>
      <c r="AT2180" s="23"/>
      <c r="AU2180" s="23" t="s">
        <v>351</v>
      </c>
      <c r="AV2180" s="3" t="s">
        <v>1662</v>
      </c>
      <c r="AW2180" s="3" t="s">
        <v>76</v>
      </c>
      <c r="AX2180" s="3">
        <v>4.6490999999999998</v>
      </c>
      <c r="AY2180" s="3">
        <v>-74.934399999999997</v>
      </c>
      <c r="AZ2180" s="8" t="str">
        <f>+CONCATENATE("Reportan apertura en el enlace ",Tabla4[[#This Row],[Enlace]]," en el ",Tabla4[[#This Row],[Distancia óptica]]," ocasionado por ",Tabla4[[#This Row],[Causa del daño]])</f>
        <v>Reportan apertura en el enlace Ibague - Libano en el Km 55,5 desde Ibague ocasionado por Falla en la Red FiOp</v>
      </c>
      <c r="BA2180" s="8" t="str">
        <f>+CONCATENATE("Para dar solución al incidente ",Tabla4[[#This Row],[Solución]])</f>
        <v>Para dar solución al incidente Migracion de hilos entre enmpalmes</v>
      </c>
      <c r="BB2180" s="3" t="str">
        <f>+_xlfn.CONCAT(Tabla4[[#This Row],[Causa Raiz]]," ",Tabla4[[#This Row],[Solución2]]," (",Tabla4[[#This Row],[Anillo]],"- Cabecera: ",Tabla4[[#This Row],[Cabecera]],"- Operador: ",Tabla4[[#This Row],[Operador]],")")</f>
        <v>Reportan apertura en el enlace Ibague - Libano en el Km 55,5 desde Ibague ocasionado por Falla en la Red FiOp Para dar solución al incidente Migracion de hilos entre enmpalmes (Troncal- Cabecera: Ibague- Operador: Colombia Telecomunicaciones)</v>
      </c>
    </row>
    <row r="2181" spans="1:54" ht="199.5">
      <c r="A2181" s="38">
        <f t="shared" si="258"/>
        <v>2180</v>
      </c>
      <c r="B2181" s="3">
        <v>8621080</v>
      </c>
      <c r="C2181" s="3" t="s">
        <v>92</v>
      </c>
      <c r="D2181" s="23">
        <v>45434.385416666664</v>
      </c>
      <c r="E2181" s="23">
        <v>45434.541666666664</v>
      </c>
      <c r="F2181" s="1">
        <f t="shared" ca="1" si="259"/>
        <v>0.15625</v>
      </c>
      <c r="G2181" s="3" t="s">
        <v>55</v>
      </c>
      <c r="H2181" s="41"/>
      <c r="I2181" s="40"/>
      <c r="J2181" s="5" t="s">
        <v>56</v>
      </c>
      <c r="K2181" s="3" t="s">
        <v>108</v>
      </c>
      <c r="L2181" s="9" t="s">
        <v>58</v>
      </c>
      <c r="M2181" s="3" t="s">
        <v>109</v>
      </c>
      <c r="N2181" s="3" t="s">
        <v>633</v>
      </c>
      <c r="O2181" s="3" t="s">
        <v>2992</v>
      </c>
      <c r="P2181" s="3" t="s">
        <v>10006</v>
      </c>
      <c r="Q2181" s="4" t="s">
        <v>10007</v>
      </c>
      <c r="R2181" s="3" t="s">
        <v>327</v>
      </c>
      <c r="S2181" s="3" t="s">
        <v>115</v>
      </c>
      <c r="T2181" s="9" t="s">
        <v>146</v>
      </c>
      <c r="U2181" s="3" t="s">
        <v>10008</v>
      </c>
      <c r="V2181" s="22" t="str">
        <f t="shared" si="260"/>
        <v>RTNFO; Hora de aviso: 9:15 22/05/2024; Solución: Se migra hilo del coriant desde el nodo de curumani hacia pelaya ; Hora de solución: 13:00 22/05/2024; Causa: Falla en la Red FiOp</v>
      </c>
      <c r="W2181" s="4" t="s">
        <v>10009</v>
      </c>
      <c r="X2181" s="3"/>
      <c r="Y2181" s="3"/>
      <c r="Z2181" s="3" t="s">
        <v>69</v>
      </c>
      <c r="AA2181" s="3" t="s">
        <v>71</v>
      </c>
      <c r="AB2181" s="3">
        <v>0</v>
      </c>
      <c r="AC2181" s="3" t="s">
        <v>71</v>
      </c>
      <c r="AD2181" s="6">
        <v>0</v>
      </c>
      <c r="AE2181" s="7"/>
      <c r="AF2181" s="7"/>
      <c r="AG2181" s="6">
        <f>Tabla4[[#This Row],[Tiempo Parada de Reloj]]+Tabla4[[#This Row],[Tiempo Autorizado por Telefonica (no Máximo)]]</f>
        <v>0</v>
      </c>
      <c r="AH2181" s="7">
        <f t="shared" ca="1" si="255"/>
        <v>0.15625</v>
      </c>
      <c r="AI2181" s="8">
        <f t="shared" si="256"/>
        <v>0</v>
      </c>
      <c r="AJ2181" s="8">
        <f t="shared" ca="1" si="257"/>
        <v>3.75</v>
      </c>
      <c r="AK2181" s="23" t="s">
        <v>106</v>
      </c>
      <c r="AL2181" s="23" t="s">
        <v>71</v>
      </c>
      <c r="AM2181" s="23" t="s">
        <v>69</v>
      </c>
      <c r="AN2181" s="23" t="s">
        <v>106</v>
      </c>
      <c r="AO2181" s="3" t="s">
        <v>119</v>
      </c>
      <c r="AP2181" s="3" t="s">
        <v>119</v>
      </c>
      <c r="AQ2181" s="23">
        <v>45435.498611111114</v>
      </c>
      <c r="AR2181" s="3"/>
      <c r="AS2181" s="23"/>
      <c r="AT2181" s="23"/>
      <c r="AU2181" s="23" t="s">
        <v>637</v>
      </c>
      <c r="AV2181" s="3" t="s">
        <v>633</v>
      </c>
      <c r="AW2181" s="3" t="s">
        <v>10010</v>
      </c>
      <c r="AX2181" s="3">
        <v>9.1996000000000002</v>
      </c>
      <c r="AY2181" s="3">
        <v>-73.542500000000004</v>
      </c>
      <c r="AZ2181" s="8" t="str">
        <f>+CONCATENATE("Reportan apertura en el enlace ",Tabla4[[#This Row],[Enlace]]," en el ",Tabla4[[#This Row],[Distancia óptica]]," ocasionado por ",Tabla4[[#This Row],[Causa del daño]])</f>
        <v>Reportan apertura en el enlace Curumaní - Pelaya en el km 60,4 desde Pelaya  ocasionado por Falla en la Red FiOp</v>
      </c>
      <c r="BA2181" s="8" t="str">
        <f>+CONCATENATE("Para dar solución al incidente ",Tabla4[[#This Row],[Solución]])</f>
        <v xml:space="preserve">Para dar solución al incidente Se migra hilo del coriant desde el nodo de curumani hacia pelaya </v>
      </c>
      <c r="BB2181" s="3" t="str">
        <f>+_xlfn.CONCAT(Tabla4[[#This Row],[Causa Raiz]]," ",Tabla4[[#This Row],[Solución2]]," (",Tabla4[[#This Row],[Anillo]],"- Cabecera: ",Tabla4[[#This Row],[Cabecera]],"- Operador: ",Tabla4[[#This Row],[Operador]],")")</f>
        <v>Reportan apertura en el enlace Curumaní - Pelaya en el km 60,4 desde Pelaya  ocasionado por Falla en la Red FiOp Para dar solución al incidente Se migra hilo del coriant desde el nodo de curumani hacia pelaya  (TRoncal- Cabecera: CURUMANI- Operador: Colombia Telecomunicaciones)</v>
      </c>
    </row>
    <row r="2182" spans="1:54" ht="171">
      <c r="A2182" s="38">
        <f t="shared" si="258"/>
        <v>2181</v>
      </c>
      <c r="B2182" s="3">
        <v>8621134</v>
      </c>
      <c r="C2182" s="3" t="s">
        <v>163</v>
      </c>
      <c r="D2182" s="23">
        <v>45434.40625</v>
      </c>
      <c r="E2182" s="23">
        <v>45434.680555555555</v>
      </c>
      <c r="F2182" s="1">
        <f t="shared" ca="1" si="259"/>
        <v>0.27430555555474712</v>
      </c>
      <c r="G2182" s="3" t="s">
        <v>55</v>
      </c>
      <c r="H2182" s="41"/>
      <c r="I2182" s="40"/>
      <c r="J2182" s="5" t="s">
        <v>56</v>
      </c>
      <c r="K2182" s="3" t="s">
        <v>77</v>
      </c>
      <c r="L2182" s="9" t="s">
        <v>78</v>
      </c>
      <c r="M2182" s="3" t="s">
        <v>79</v>
      </c>
      <c r="N2182" s="3" t="s">
        <v>1286</v>
      </c>
      <c r="O2182" s="3" t="s">
        <v>10011</v>
      </c>
      <c r="P2182" s="3" t="s">
        <v>10012</v>
      </c>
      <c r="Q2182" s="4" t="s">
        <v>10013</v>
      </c>
      <c r="R2182" s="3" t="s">
        <v>741</v>
      </c>
      <c r="S2182" s="3" t="s">
        <v>85</v>
      </c>
      <c r="T2182" s="3" t="s">
        <v>256</v>
      </c>
      <c r="U2182" s="3" t="s">
        <v>2738</v>
      </c>
      <c r="V2182" s="22" t="str">
        <f t="shared" si="260"/>
        <v>RDFO; Hora de aviso: 9:45 22/05/2024; Solución: Se refusionan hilos en caja empalme; Hora de solución: 16:20 22/05/2024; Causa: Falla de Empalme de FiOp</v>
      </c>
      <c r="W2182" s="4" t="s">
        <v>9988</v>
      </c>
      <c r="X2182" s="3"/>
      <c r="Y2182" s="3"/>
      <c r="Z2182" s="3" t="s">
        <v>69</v>
      </c>
      <c r="AA2182" s="3" t="s">
        <v>71</v>
      </c>
      <c r="AB2182" s="3">
        <v>0</v>
      </c>
      <c r="AC2182" s="3" t="s">
        <v>71</v>
      </c>
      <c r="AD2182" s="6">
        <v>8.3333333333333329E-2</v>
      </c>
      <c r="AE2182" s="7"/>
      <c r="AF2182" s="7"/>
      <c r="AG2182" s="6">
        <f>Tabla4[[#This Row],[Tiempo Parada de Reloj]]+Tabla4[[#This Row],[Tiempo Autorizado por Telefonica (no Máximo)]]</f>
        <v>8.3333333333333329E-2</v>
      </c>
      <c r="AH2182" s="7">
        <f t="shared" ca="1" si="255"/>
        <v>0.1909722222214138</v>
      </c>
      <c r="AI2182" s="8">
        <f t="shared" si="256"/>
        <v>2</v>
      </c>
      <c r="AJ2182" s="8">
        <f t="shared" ca="1" si="257"/>
        <v>4.5833333333139308</v>
      </c>
      <c r="AK2182" s="23" t="s">
        <v>106</v>
      </c>
      <c r="AL2182" s="23" t="s">
        <v>70</v>
      </c>
      <c r="AM2182" s="23" t="s">
        <v>120</v>
      </c>
      <c r="AN2182" s="23" t="s">
        <v>120</v>
      </c>
      <c r="AO2182" s="3" t="s">
        <v>119</v>
      </c>
      <c r="AP2182" s="3" t="s">
        <v>119</v>
      </c>
      <c r="AQ2182" s="23">
        <v>45439.931250000001</v>
      </c>
      <c r="AR2182" s="3"/>
      <c r="AS2182" s="23"/>
      <c r="AT2182" s="23"/>
      <c r="AU2182" s="23" t="s">
        <v>89</v>
      </c>
      <c r="AV2182" s="3" t="s">
        <v>10014</v>
      </c>
      <c r="AW2182" s="3" t="s">
        <v>307</v>
      </c>
      <c r="AX2182" s="3">
        <v>4.7675210000000003</v>
      </c>
      <c r="AY2182" s="3">
        <v>-74.150161999999995</v>
      </c>
      <c r="AZ2182" s="8" t="str">
        <f>+CONCATENATE("Reportan apertura en el enlace ",Tabla4[[#This Row],[Enlace]]," en el ",Tabla4[[#This Row],[Distancia óptica]]," ocasionado por ",Tabla4[[#This Row],[Causa del daño]])</f>
        <v>Reportan apertura en el enlace Mov. Villa Mery - Mov. Clariant 2 en el km 3,8 desde Clariant 2 ocasionado por Falla de Empalme de FiOp</v>
      </c>
      <c r="BA2182" s="8" t="str">
        <f>+CONCATENATE("Para dar solución al incidente ",Tabla4[[#This Row],[Solución]])</f>
        <v>Para dar solución al incidente Se refusionan hilos en caja empalme</v>
      </c>
      <c r="BB2182" s="3" t="str">
        <f>+_xlfn.CONCAT(Tabla4[[#This Row],[Causa Raiz]]," ",Tabla4[[#This Row],[Solución2]]," (",Tabla4[[#This Row],[Anillo]],"- Cabecera: ",Tabla4[[#This Row],[Cabecera]],"- Operador: ",Tabla4[[#This Row],[Operador]],")")</f>
        <v>Reportan apertura en el enlace Mov. Villa Mery - Mov. Clariant 2 en el km 3,8 desde Clariant 2 ocasionado por Falla de Empalme de FiOp Para dar solución al incidente Se refusionan hilos en caja empalme (LINEAL- Cabecera: CLARIANT - Operador: Colombia Telecomunicaciones)</v>
      </c>
    </row>
    <row r="2183" spans="1:54" ht="199.5">
      <c r="A2183" s="38">
        <f t="shared" si="258"/>
        <v>2182</v>
      </c>
      <c r="B2183" s="3">
        <v>8619042</v>
      </c>
      <c r="C2183" s="3" t="s">
        <v>54</v>
      </c>
      <c r="D2183" s="23">
        <v>45434.413194444445</v>
      </c>
      <c r="E2183" s="23">
        <v>45434.414583333331</v>
      </c>
      <c r="F2183" s="1">
        <f t="shared" ca="1" si="259"/>
        <v>1.3888888861401938E-3</v>
      </c>
      <c r="G2183" s="3" t="s">
        <v>55</v>
      </c>
      <c r="H2183" s="41"/>
      <c r="I2183" s="40"/>
      <c r="J2183" s="5" t="s">
        <v>56</v>
      </c>
      <c r="K2183" s="3" t="s">
        <v>203</v>
      </c>
      <c r="L2183" s="9" t="s">
        <v>58</v>
      </c>
      <c r="M2183" s="3" t="s">
        <v>204</v>
      </c>
      <c r="N2183" s="3" t="s">
        <v>332</v>
      </c>
      <c r="O2183" s="3" t="s">
        <v>10015</v>
      </c>
      <c r="P2183" s="3" t="s">
        <v>10016</v>
      </c>
      <c r="Q2183" s="4" t="s">
        <v>10017</v>
      </c>
      <c r="R2183" s="3" t="s">
        <v>10018</v>
      </c>
      <c r="S2183" s="3" t="s">
        <v>10019</v>
      </c>
      <c r="T2183" s="9" t="s">
        <v>104</v>
      </c>
      <c r="U2183" s="3" t="s">
        <v>10020</v>
      </c>
      <c r="V2183" s="22" t="str">
        <f t="shared" si="260"/>
        <v>RLFO; Hora de aviso: 9:55 22/05/2024; Solución: Hilos continuos y con fin de Fo, equipo 474 blouqeado; Hora de solución: 9:57 22/05/2024; Causa: Visita Fallida</v>
      </c>
      <c r="W2183" s="4" t="s">
        <v>10021</v>
      </c>
      <c r="X2183" s="3" t="s">
        <v>10022</v>
      </c>
      <c r="Y2183" s="3" t="s">
        <v>10023</v>
      </c>
      <c r="Z2183" s="3" t="s">
        <v>120</v>
      </c>
      <c r="AA2183" s="3" t="s">
        <v>70</v>
      </c>
      <c r="AB2183" s="3">
        <v>0</v>
      </c>
      <c r="AC2183" s="3" t="s">
        <v>71</v>
      </c>
      <c r="AD2183" s="6">
        <v>0</v>
      </c>
      <c r="AE2183" s="7"/>
      <c r="AF2183" s="7"/>
      <c r="AG2183" s="6">
        <f>Tabla4[[#This Row],[Tiempo Parada de Reloj]]+Tabla4[[#This Row],[Tiempo Autorizado por Telefonica (no Máximo)]]</f>
        <v>0</v>
      </c>
      <c r="AH2183" s="7">
        <f t="shared" ca="1" si="255"/>
        <v>1.3888888861401938E-3</v>
      </c>
      <c r="AI2183" s="8">
        <f t="shared" si="256"/>
        <v>0</v>
      </c>
      <c r="AJ2183" s="8">
        <f t="shared" ca="1" si="257"/>
        <v>3.3333333267364651E-2</v>
      </c>
      <c r="AK2183" s="23" t="s">
        <v>106</v>
      </c>
      <c r="AL2183" s="23" t="s">
        <v>70</v>
      </c>
      <c r="AM2183" s="23" t="s">
        <v>120</v>
      </c>
      <c r="AN2183" s="23" t="s">
        <v>120</v>
      </c>
      <c r="AO2183" s="3" t="s">
        <v>8652</v>
      </c>
      <c r="AP2183" s="3" t="s">
        <v>8652</v>
      </c>
      <c r="AQ2183" s="23">
        <v>45434.677083333336</v>
      </c>
      <c r="AR2183" s="3"/>
      <c r="AS2183" s="23"/>
      <c r="AT2183" s="23"/>
      <c r="AU2183" s="23" t="s">
        <v>4096</v>
      </c>
      <c r="AV2183" s="3" t="s">
        <v>69</v>
      </c>
      <c r="AW2183" s="3" t="s">
        <v>69</v>
      </c>
      <c r="AX2183" s="3" t="s">
        <v>69</v>
      </c>
      <c r="AY2183" s="3" t="s">
        <v>69</v>
      </c>
      <c r="AZ2183" s="8" t="str">
        <f>+CONCATENATE("Reportan apertura en el enlace ",Tabla4[[#This Row],[Enlace]]," en el ",Tabla4[[#This Row],[Distancia óptica]]," ocasionado por ",Tabla4[[#This Row],[Causa del daño]])</f>
        <v>Reportan apertura en el enlace Armario 4741W - Cabecera Telebucaramanga en el km 1,8 desde Telebucaramanga  ocasionado por Visita Fallida</v>
      </c>
      <c r="BA2183" s="8" t="str">
        <f>+CONCATENATE("Para dar solución al incidente ",Tabla4[[#This Row],[Solución]])</f>
        <v>Para dar solución al incidente Hilos continuos y con fin de Fo, equipo 474 blouqeado</v>
      </c>
      <c r="BB2183" s="3" t="str">
        <f>+_xlfn.CONCAT(Tabla4[[#This Row],[Causa Raiz]]," ",Tabla4[[#This Row],[Solución2]]," (",Tabla4[[#This Row],[Anillo]],"- Cabecera: ",Tabla4[[#This Row],[Cabecera]],"- Operador: ",Tabla4[[#This Row],[Operador]],")")</f>
        <v>Reportan apertura en el enlace Armario 4741W - Cabecera Telebucaramanga en el km 1,8 desde Telebucaramanga  ocasionado por Visita Fallida Para dar solución al incidente Hilos continuos y con fin de Fo, equipo 474 blouqeado (NA- Cabecera: NA- Operador: Colombia Telecomunicaciones)</v>
      </c>
    </row>
    <row r="2184" spans="1:54" ht="199.5">
      <c r="A2184" s="38">
        <f t="shared" si="258"/>
        <v>2183</v>
      </c>
      <c r="B2184" s="3">
        <v>8620509</v>
      </c>
      <c r="C2184" s="3" t="s">
        <v>54</v>
      </c>
      <c r="D2184" s="23">
        <v>45434.375</v>
      </c>
      <c r="E2184" s="23">
        <v>45434.447916666664</v>
      </c>
      <c r="F2184" s="1">
        <f t="shared" ca="1" si="259"/>
        <v>7.2916666664241347E-2</v>
      </c>
      <c r="G2184" s="3" t="s">
        <v>55</v>
      </c>
      <c r="H2184" s="41"/>
      <c r="I2184" s="40"/>
      <c r="J2184" s="5" t="s">
        <v>56</v>
      </c>
      <c r="K2184" s="3" t="s">
        <v>340</v>
      </c>
      <c r="L2184" s="9" t="s">
        <v>58</v>
      </c>
      <c r="M2184" s="3" t="s">
        <v>341</v>
      </c>
      <c r="N2184" s="3" t="s">
        <v>342</v>
      </c>
      <c r="O2184" s="3" t="s">
        <v>10024</v>
      </c>
      <c r="P2184" s="3" t="s">
        <v>10025</v>
      </c>
      <c r="Q2184" s="4" t="s">
        <v>10026</v>
      </c>
      <c r="R2184" s="3" t="s">
        <v>1828</v>
      </c>
      <c r="S2184" s="3" t="s">
        <v>347</v>
      </c>
      <c r="T2184" s="9" t="s">
        <v>66</v>
      </c>
      <c r="U2184" s="3" t="s">
        <v>10027</v>
      </c>
      <c r="V2184" s="22" t="str">
        <f t="shared" si="260"/>
        <v>RLFO; Hora de aviso: 9:00 22/05/2024; Solución: Se recuperan 10 metros de F.O de 8 hilos y se crea un empalme de 8 hilos.; Hora de solución: 10:45 22/05/2024; Causa: Vandalismo</v>
      </c>
      <c r="W2184" s="4" t="s">
        <v>10028</v>
      </c>
      <c r="X2184" s="3"/>
      <c r="Y2184" s="3"/>
      <c r="Z2184" s="3" t="s">
        <v>69</v>
      </c>
      <c r="AA2184" s="3" t="s">
        <v>70</v>
      </c>
      <c r="AB2184" s="3">
        <v>0</v>
      </c>
      <c r="AC2184" s="3" t="s">
        <v>71</v>
      </c>
      <c r="AD2184" s="6">
        <v>0</v>
      </c>
      <c r="AE2184" s="7"/>
      <c r="AF2184" s="7"/>
      <c r="AG2184" s="6">
        <f>Tabla4[[#This Row],[Tiempo Parada de Reloj]]+Tabla4[[#This Row],[Tiempo Autorizado por Telefonica (no Máximo)]]</f>
        <v>0</v>
      </c>
      <c r="AH2184" s="7">
        <f t="shared" ca="1" si="255"/>
        <v>7.2916666664241347E-2</v>
      </c>
      <c r="AI2184" s="8">
        <f t="shared" si="256"/>
        <v>0</v>
      </c>
      <c r="AJ2184" s="8">
        <f t="shared" ca="1" si="257"/>
        <v>1.7499999999417923</v>
      </c>
      <c r="AK2184" s="23" t="s">
        <v>106</v>
      </c>
      <c r="AL2184" s="23" t="s">
        <v>71</v>
      </c>
      <c r="AM2184" s="23" t="s">
        <v>69</v>
      </c>
      <c r="AN2184" s="23" t="s">
        <v>106</v>
      </c>
      <c r="AO2184" s="3" t="s">
        <v>119</v>
      </c>
      <c r="AP2184" s="3" t="s">
        <v>119</v>
      </c>
      <c r="AQ2184" s="23">
        <v>45436.396527777775</v>
      </c>
      <c r="AR2184" s="3"/>
      <c r="AS2184" s="23"/>
      <c r="AT2184" s="23"/>
      <c r="AU2184" s="23" t="s">
        <v>2267</v>
      </c>
      <c r="AV2184" s="3" t="s">
        <v>3587</v>
      </c>
      <c r="AW2184" s="3" t="s">
        <v>1311</v>
      </c>
      <c r="AX2184" s="3">
        <v>4.4424999999999999</v>
      </c>
      <c r="AY2184" s="3">
        <v>-75.231800000000007</v>
      </c>
      <c r="AZ2184" s="8" t="str">
        <f>+CONCATENATE("Reportan apertura en el enlace ",Tabla4[[#This Row],[Enlace]]," en el ",Tabla4[[#This Row],[Distancia óptica]]," ocasionado por ",Tabla4[[#This Row],[Causa del daño]])</f>
        <v>Reportan apertura en el enlace FTTC Calambeo- Chapinero en el km 1,5 desde el el Armario 142 Calambeo ocasionado por Vandalismo</v>
      </c>
      <c r="BA2184" s="8" t="str">
        <f>+CONCATENATE("Para dar solución al incidente ",Tabla4[[#This Row],[Solución]])</f>
        <v>Para dar solución al incidente Se recuperan 10 metros de F.O de 8 hilos y se crea un empalme de 8 hilos.</v>
      </c>
      <c r="BB2184" s="3" t="str">
        <f>+_xlfn.CONCAT(Tabla4[[#This Row],[Causa Raiz]]," ",Tabla4[[#This Row],[Solución2]]," (",Tabla4[[#This Row],[Anillo]],"- Cabecera: ",Tabla4[[#This Row],[Cabecera]],"- Operador: ",Tabla4[[#This Row],[Operador]],")")</f>
        <v>Reportan apertura en el enlace FTTC Calambeo- Chapinero en el km 1,5 desde el el Armario 142 Calambeo ocasionado por Vandalismo Para dar solución al incidente Se recuperan 10 metros de F.O de 8 hilos y se crea un empalme de 8 hilos. (UK- Cabecera: Chapinero - Operador: Colombia Telecomunicaciones)</v>
      </c>
    </row>
    <row r="2185" spans="1:54" ht="213.75">
      <c r="A2185" s="38">
        <f t="shared" si="258"/>
        <v>2184</v>
      </c>
      <c r="B2185" s="3">
        <v>8620521</v>
      </c>
      <c r="C2185" s="3" t="s">
        <v>54</v>
      </c>
      <c r="D2185" s="23">
        <v>45434.479166666664</v>
      </c>
      <c r="E2185" s="23">
        <v>45434.708333333336</v>
      </c>
      <c r="F2185" s="1">
        <f t="shared" ca="1" si="259"/>
        <v>0.22916666667151731</v>
      </c>
      <c r="G2185" s="3" t="s">
        <v>55</v>
      </c>
      <c r="H2185" s="41"/>
      <c r="I2185" s="40"/>
      <c r="J2185" s="5" t="s">
        <v>56</v>
      </c>
      <c r="K2185" s="3" t="s">
        <v>203</v>
      </c>
      <c r="L2185" s="9" t="s">
        <v>78</v>
      </c>
      <c r="M2185" s="3" t="s">
        <v>169</v>
      </c>
      <c r="N2185" s="3" t="s">
        <v>437</v>
      </c>
      <c r="O2185" s="3" t="s">
        <v>10029</v>
      </c>
      <c r="P2185" s="3" t="s">
        <v>10030</v>
      </c>
      <c r="Q2185" s="4" t="s">
        <v>10031</v>
      </c>
      <c r="R2185" s="3" t="s">
        <v>2183</v>
      </c>
      <c r="S2185" s="3" t="s">
        <v>221</v>
      </c>
      <c r="T2185" s="9" t="s">
        <v>66</v>
      </c>
      <c r="U2185" s="3" t="s">
        <v>10032</v>
      </c>
      <c r="V2185" s="22" t="str">
        <f t="shared" si="260"/>
        <v>RLFO; Hora de aviso: 11:30 22/05/2024; Solución: Recuperaion de 30 mts de reserva e instalacion de empalme de 24 hilos en caja empalme de 48; Hora de solución: 17:00 22/05/2024; Causa: Vandalismo</v>
      </c>
      <c r="W2185" s="4" t="s">
        <v>10033</v>
      </c>
      <c r="X2185" s="3" t="s">
        <v>10034</v>
      </c>
      <c r="Y2185" s="3" t="s">
        <v>10035</v>
      </c>
      <c r="Z2185" s="3" t="s">
        <v>119</v>
      </c>
      <c r="AA2185" s="3" t="s">
        <v>70</v>
      </c>
      <c r="AB2185" s="3">
        <v>0</v>
      </c>
      <c r="AC2185" s="3" t="s">
        <v>71</v>
      </c>
      <c r="AD2185" s="6">
        <v>0.14583333333333334</v>
      </c>
      <c r="AE2185" s="7"/>
      <c r="AF2185" s="7"/>
      <c r="AG2185" s="6">
        <f>Tabla4[[#This Row],[Tiempo Parada de Reloj]]+Tabla4[[#This Row],[Tiempo Autorizado por Telefonica (no Máximo)]]</f>
        <v>0.14583333333333334</v>
      </c>
      <c r="AH2185" s="7">
        <f t="shared" ca="1" si="255"/>
        <v>8.3333333338183962E-2</v>
      </c>
      <c r="AI2185" s="8">
        <f t="shared" si="256"/>
        <v>3.5</v>
      </c>
      <c r="AJ2185" s="8">
        <f t="shared" ca="1" si="257"/>
        <v>2.0000000001164153</v>
      </c>
      <c r="AK2185" s="23" t="s">
        <v>87</v>
      </c>
      <c r="AL2185" s="23" t="s">
        <v>70</v>
      </c>
      <c r="AM2185" s="23" t="s">
        <v>120</v>
      </c>
      <c r="AN2185" s="23" t="s">
        <v>120</v>
      </c>
      <c r="AO2185" s="3" t="s">
        <v>72</v>
      </c>
      <c r="AP2185" s="3" t="s">
        <v>72</v>
      </c>
      <c r="AQ2185" s="23">
        <v>45436.740972222222</v>
      </c>
      <c r="AR2185" s="3"/>
      <c r="AS2185" s="23"/>
      <c r="AT2185" s="23"/>
      <c r="AU2185" s="23" t="s">
        <v>192</v>
      </c>
      <c r="AV2185" s="3" t="s">
        <v>10036</v>
      </c>
      <c r="AW2185" s="3" t="s">
        <v>10037</v>
      </c>
      <c r="AX2185" s="3">
        <v>7.9310150000000004</v>
      </c>
      <c r="AY2185" s="3">
        <v>-72.498084000000006</v>
      </c>
      <c r="AZ2185" s="8" t="str">
        <f>+CONCATENATE("Reportan apertura en el enlace ",Tabla4[[#This Row],[Enlace]]," en el ",Tabla4[[#This Row],[Distancia óptica]]," ocasionado por ",Tabla4[[#This Row],[Causa del daño]])</f>
        <v>Reportan apertura en el enlace Mov. La insula - Mov.Toledo Plata en el Km 0,219 desde BTS la Insula ocasionado por Vandalismo</v>
      </c>
      <c r="BA2185" s="8" t="str">
        <f>+CONCATENATE("Para dar solución al incidente ",Tabla4[[#This Row],[Solución]])</f>
        <v>Para dar solución al incidente Recuperaion de 30 mts de reserva e instalacion de empalme de 24 hilos en caja empalme de 48</v>
      </c>
      <c r="BB2185" s="3" t="str">
        <f>+_xlfn.CONCAT(Tabla4[[#This Row],[Causa Raiz]]," ",Tabla4[[#This Row],[Solución2]]," (",Tabla4[[#This Row],[Anillo]],"- Cabecera: ",Tabla4[[#This Row],[Cabecera]],"- Operador: ",Tabla4[[#This Row],[Operador]],")")</f>
        <v>Reportan apertura en el enlace Mov. La insula - Mov.Toledo Plata en el Km 0,219 desde BTS la Insula ocasionado por Vandalismo Para dar solución al incidente Recuperaion de 30 mts de reserva e instalacion de empalme de 24 hilos en caja empalme de 48 (Uk Insula- Cabecera: sevilla- Operador: Colombia Telecomunicaciones)</v>
      </c>
    </row>
    <row r="2186" spans="1:54" ht="228">
      <c r="A2186" s="38">
        <f t="shared" si="258"/>
        <v>2185</v>
      </c>
      <c r="B2186" s="3">
        <v>8620031</v>
      </c>
      <c r="C2186" s="3" t="s">
        <v>54</v>
      </c>
      <c r="D2186" s="23">
        <v>45434.375</v>
      </c>
      <c r="E2186" s="23">
        <v>45434.5625</v>
      </c>
      <c r="F2186" s="1">
        <f t="shared" ca="1" si="259"/>
        <v>0.1875</v>
      </c>
      <c r="G2186" s="3" t="s">
        <v>55</v>
      </c>
      <c r="H2186" s="41"/>
      <c r="I2186" s="40"/>
      <c r="J2186" s="5" t="s">
        <v>56</v>
      </c>
      <c r="K2186" s="3" t="s">
        <v>93</v>
      </c>
      <c r="L2186" s="9" t="s">
        <v>78</v>
      </c>
      <c r="M2186" s="3" t="s">
        <v>59</v>
      </c>
      <c r="N2186" s="3" t="s">
        <v>60</v>
      </c>
      <c r="O2186" s="3" t="s">
        <v>10038</v>
      </c>
      <c r="P2186" s="3" t="s">
        <v>10039</v>
      </c>
      <c r="Q2186" s="4" t="s">
        <v>10040</v>
      </c>
      <c r="R2186" s="3" t="s">
        <v>10041</v>
      </c>
      <c r="S2186" s="3" t="s">
        <v>65</v>
      </c>
      <c r="T2186" s="9" t="s">
        <v>116</v>
      </c>
      <c r="U2186" s="3" t="s">
        <v>10042</v>
      </c>
      <c r="V2186" s="22" t="str">
        <f t="shared" si="260"/>
        <v>RLFO; Hora de aviso: 9:00 22/05/2024; Solución: Se recuperaron 60 metros de reserva de F.O de 8 hilos y se creo un empalme de Continuidad ; Hora de solución: 13:30 22/05/2024; Causa: Hurto</v>
      </c>
      <c r="W2186" s="4" t="s">
        <v>2237</v>
      </c>
      <c r="X2186" s="3"/>
      <c r="Y2186" s="3"/>
      <c r="Z2186" s="3" t="s">
        <v>69</v>
      </c>
      <c r="AA2186" s="3" t="s">
        <v>70</v>
      </c>
      <c r="AB2186" s="3">
        <v>0</v>
      </c>
      <c r="AC2186" s="3" t="s">
        <v>71</v>
      </c>
      <c r="AD2186" s="6">
        <v>2.0833333333333332E-2</v>
      </c>
      <c r="AE2186" s="7"/>
      <c r="AF2186" s="7"/>
      <c r="AG2186" s="6">
        <f>Tabla4[[#This Row],[Tiempo Parada de Reloj]]+Tabla4[[#This Row],[Tiempo Autorizado por Telefonica (no Máximo)]]</f>
        <v>2.0833333333333332E-2</v>
      </c>
      <c r="AH2186" s="7">
        <f t="shared" ca="1" si="255"/>
        <v>0.16666666666666666</v>
      </c>
      <c r="AI2186" s="8">
        <f t="shared" si="256"/>
        <v>0.5</v>
      </c>
      <c r="AJ2186" s="8">
        <f t="shared" ca="1" si="257"/>
        <v>4</v>
      </c>
      <c r="AK2186" s="23" t="s">
        <v>88</v>
      </c>
      <c r="AL2186" s="23" t="s">
        <v>70</v>
      </c>
      <c r="AM2186" s="23" t="s">
        <v>106</v>
      </c>
      <c r="AN2186" s="23" t="s">
        <v>106</v>
      </c>
      <c r="AO2186" s="3" t="s">
        <v>119</v>
      </c>
      <c r="AP2186" s="3" t="s">
        <v>119</v>
      </c>
      <c r="AQ2186" s="23">
        <v>45435.905555555553</v>
      </c>
      <c r="AR2186" s="3"/>
      <c r="AS2186" s="23"/>
      <c r="AT2186" s="23"/>
      <c r="AU2186" s="23" t="s">
        <v>100</v>
      </c>
      <c r="AV2186" s="3" t="s">
        <v>4369</v>
      </c>
      <c r="AW2186" s="3" t="s">
        <v>7611</v>
      </c>
      <c r="AX2186" s="3">
        <v>4.6177000000000001</v>
      </c>
      <c r="AY2186" s="3">
        <v>-74.082599999999999</v>
      </c>
      <c r="AZ2186" s="8" t="str">
        <f>+CONCATENATE("Reportan apertura en el enlace ",Tabla4[[#This Row],[Enlace]]," en el ",Tabla4[[#This Row],[Distancia óptica]]," ocasionado por ",Tabla4[[#This Row],[Causa del daño]])</f>
        <v>Reportan apertura en el enlace Mov. Samper Mendoza - Mov. Mederi en el Km 0,010 desde Samper Mendoza  ocasionado por Hurto</v>
      </c>
      <c r="BA2186" s="8" t="str">
        <f>+CONCATENATE("Para dar solución al incidente ",Tabla4[[#This Row],[Solución]])</f>
        <v xml:space="preserve">Para dar solución al incidente Se recuperaron 60 metros de reserva de F.O de 8 hilos y se creo un empalme de Continuidad </v>
      </c>
      <c r="BB2186" s="3" t="str">
        <f>+_xlfn.CONCAT(Tabla4[[#This Row],[Causa Raiz]]," ",Tabla4[[#This Row],[Solución2]]," (",Tabla4[[#This Row],[Anillo]],"- Cabecera: ",Tabla4[[#This Row],[Cabecera]],"- Operador: ",Tabla4[[#This Row],[Operador]],")")</f>
        <v>Reportan apertura en el enlace Mov. Samper Mendoza - Mov. Mederi en el Km 0,010 desde Samper Mendoza  ocasionado por Hurto Para dar solución al incidente Se recuperaron 60 metros de reserva de F.O de 8 hilos y se creo un empalme de Continuidad  (UK Samper Mendoza- Cabecera: telecom centro- Operador: Colombia Telecomunicaciones)</v>
      </c>
    </row>
    <row r="2187" spans="1:54" ht="185.25">
      <c r="A2187" s="38">
        <f t="shared" si="258"/>
        <v>2186</v>
      </c>
      <c r="B2187" s="3">
        <v>8621761</v>
      </c>
      <c r="C2187" s="3" t="s">
        <v>54</v>
      </c>
      <c r="D2187" s="23">
        <v>45434.53125</v>
      </c>
      <c r="E2187" s="23">
        <v>45434.666666666664</v>
      </c>
      <c r="F2187" s="1">
        <f t="shared" ref="F2187:F2192" ca="1" si="261">IF(ISBLANK(E2187),IF(ISBLANK(D2187),0,NOW()-D2187),E2187-D2187)</f>
        <v>0.13541666666424135</v>
      </c>
      <c r="G2187" s="3" t="s">
        <v>164</v>
      </c>
      <c r="H2187" s="41" t="s">
        <v>3019</v>
      </c>
      <c r="I2187" s="40"/>
      <c r="J2187" s="5" t="s">
        <v>56</v>
      </c>
      <c r="K2187" s="3" t="s">
        <v>203</v>
      </c>
      <c r="L2187" s="9" t="s">
        <v>78</v>
      </c>
      <c r="M2187" s="3" t="s">
        <v>956</v>
      </c>
      <c r="N2187" s="3" t="s">
        <v>962</v>
      </c>
      <c r="O2187" s="3" t="s">
        <v>10043</v>
      </c>
      <c r="P2187" s="3" t="s">
        <v>10044</v>
      </c>
      <c r="Q2187" s="4" t="s">
        <v>10045</v>
      </c>
      <c r="R2187" s="3" t="s">
        <v>10046</v>
      </c>
      <c r="S2187" s="3" t="s">
        <v>210</v>
      </c>
      <c r="T2187" s="9" t="s">
        <v>146</v>
      </c>
      <c r="U2187" s="3" t="s">
        <v>4783</v>
      </c>
      <c r="V2187" s="22" t="str">
        <f t="shared" ref="V2187:V2192" si="262">C2187&amp;"; Hora de aviso: "&amp;TEXT(D2187,"h:mm dd/mm/yyyy")&amp;"; Solución: "&amp;U2187&amp;"; Hora de solución: "&amp;TEXT(E2187,"h:mm dd/mm/yyyy")&amp;"; Causa: "&amp;T2187</f>
        <v>RLFO; Hora de aviso: 12:45 22/05/2024; Solución: Migracion de hilos entre nodos; Hora de solución: 16:00 22/05/2024; Causa: Falla en la Red FiOp</v>
      </c>
      <c r="W2187" s="4" t="s">
        <v>10047</v>
      </c>
      <c r="X2187" s="3" t="s">
        <v>10048</v>
      </c>
      <c r="Y2187" s="3" t="s">
        <v>10049</v>
      </c>
      <c r="Z2187" s="3" t="s">
        <v>120</v>
      </c>
      <c r="AA2187" s="3" t="s">
        <v>70</v>
      </c>
      <c r="AB2187" s="3" t="s">
        <v>10050</v>
      </c>
      <c r="AC2187" s="3" t="s">
        <v>70</v>
      </c>
      <c r="AD2187" s="6">
        <v>0</v>
      </c>
      <c r="AE2187" s="7"/>
      <c r="AF2187" s="7"/>
      <c r="AG2187" s="6">
        <f>Tabla4[[#This Row],[Tiempo Parada de Reloj]]+Tabla4[[#This Row],[Tiempo Autorizado por Telefonica (no Máximo)]]</f>
        <v>0</v>
      </c>
      <c r="AH2187" s="7">
        <f t="shared" ca="1" si="255"/>
        <v>0.13541666666424135</v>
      </c>
      <c r="AI2187" s="8">
        <f t="shared" si="256"/>
        <v>0</v>
      </c>
      <c r="AJ2187" s="8">
        <f t="shared" ca="1" si="257"/>
        <v>3.2499999999417923</v>
      </c>
      <c r="AK2187" s="23" t="s">
        <v>87</v>
      </c>
      <c r="AL2187" s="23" t="s">
        <v>70</v>
      </c>
      <c r="AM2187" s="23" t="s">
        <v>120</v>
      </c>
      <c r="AN2187" s="23" t="s">
        <v>120</v>
      </c>
      <c r="AO2187" s="3" t="s">
        <v>87</v>
      </c>
      <c r="AQ2187" s="23">
        <f t="shared" ref="AQ2187" ca="1" si="263">NOW()</f>
        <v>45503.69683483796</v>
      </c>
      <c r="AR2187" s="3"/>
      <c r="AS2187" s="23"/>
      <c r="AT2187" s="23"/>
      <c r="AU2187" s="23" t="s">
        <v>192</v>
      </c>
      <c r="AV2187" s="3" t="s">
        <v>10051</v>
      </c>
      <c r="AW2187" s="3" t="s">
        <v>307</v>
      </c>
      <c r="AX2187" s="3">
        <v>5.3434999999999997</v>
      </c>
      <c r="AY2187" s="3">
        <v>-72.399699999999996</v>
      </c>
      <c r="AZ2187" s="8" t="str">
        <f>+CONCATENATE("Reportan apertura en el enlace ",Tabla4[[#This Row],[Enlace]]," en el ",Tabla4[[#This Row],[Distancia óptica]]," ocasionado por ",Tabla4[[#This Row],[Causa del daño]])</f>
        <v>Reportan apertura en el enlace Mov Casanare centro - Mov Cerro Venado en el Km 2,4 desde Yopal ocasionado por Falla en la Red FiOp</v>
      </c>
      <c r="BA2187" s="8" t="str">
        <f>+CONCATENATE("Para dar solución al incidente ",Tabla4[[#This Row],[Solución]])</f>
        <v>Para dar solución al incidente Migracion de hilos entre nodos</v>
      </c>
      <c r="BB2187" s="3" t="str">
        <f>+_xlfn.CONCAT(Tabla4[[#This Row],[Causa Raiz]]," ",Tabla4[[#This Row],[Solución2]]," (",Tabla4[[#This Row],[Anillo]],"- Cabecera: ",Tabla4[[#This Row],[Cabecera]],"- Operador: ",Tabla4[[#This Row],[Operador]],")")</f>
        <v>Reportan apertura en el enlace Mov Casanare centro - Mov Cerro Venado en el Km 2,4 desde Yopal ocasionado por Falla en la Red FiOp Para dar solución al incidente Migracion de hilos entre nodos (LINEAL- Cabecera: Yopal centro- Operador: Colombia Telecomunicaciones)</v>
      </c>
    </row>
    <row r="2188" spans="1:54" ht="171">
      <c r="A2188" s="38">
        <f t="shared" si="258"/>
        <v>2187</v>
      </c>
      <c r="B2188" s="3">
        <v>8621770</v>
      </c>
      <c r="C2188" s="3" t="s">
        <v>92</v>
      </c>
      <c r="D2188" s="23">
        <v>45434.541666666664</v>
      </c>
      <c r="E2188" s="23">
        <v>45435.701388888891</v>
      </c>
      <c r="F2188" s="1">
        <f t="shared" ca="1" si="261"/>
        <v>1.1597222222262644</v>
      </c>
      <c r="G2188" s="3" t="s">
        <v>55</v>
      </c>
      <c r="H2188" s="41"/>
      <c r="I2188" s="40"/>
      <c r="J2188" s="5" t="s">
        <v>56</v>
      </c>
      <c r="K2188" s="3" t="s">
        <v>77</v>
      </c>
      <c r="L2188" s="9" t="s">
        <v>58</v>
      </c>
      <c r="M2188" s="3" t="s">
        <v>838</v>
      </c>
      <c r="N2188" s="3" t="s">
        <v>839</v>
      </c>
      <c r="O2188" s="3" t="s">
        <v>9693</v>
      </c>
      <c r="P2188" s="3" t="s">
        <v>10052</v>
      </c>
      <c r="Q2188" s="4" t="s">
        <v>10053</v>
      </c>
      <c r="R2188" s="3" t="s">
        <v>400</v>
      </c>
      <c r="S2188" s="3" t="s">
        <v>9317</v>
      </c>
      <c r="T2188" s="9" t="s">
        <v>146</v>
      </c>
      <c r="U2188" s="3" t="s">
        <v>10054</v>
      </c>
      <c r="V2188" s="22" t="str">
        <f t="shared" si="262"/>
        <v>RTNFO; Hora de aviso: 13:00 22/05/2024; Solución: Se rehace empalme de 36 hilos; Hora de solución: 16:50 23/05/2024; Causa: Falla en la Red FiOp</v>
      </c>
      <c r="W2188" s="4" t="s">
        <v>160</v>
      </c>
      <c r="X2188" s="3"/>
      <c r="Y2188" s="3"/>
      <c r="Z2188" s="3" t="s">
        <v>69</v>
      </c>
      <c r="AA2188" s="3" t="s">
        <v>71</v>
      </c>
      <c r="AB2188" s="3">
        <v>0</v>
      </c>
      <c r="AC2188" s="3" t="s">
        <v>71</v>
      </c>
      <c r="AD2188" s="6">
        <v>0.41666666666666669</v>
      </c>
      <c r="AE2188" s="7"/>
      <c r="AF2188" s="7"/>
      <c r="AG2188" s="6">
        <f>Tabla4[[#This Row],[Tiempo Parada de Reloj]]+Tabla4[[#This Row],[Tiempo Autorizado por Telefonica (no Máximo)]]</f>
        <v>0.41666666666666669</v>
      </c>
      <c r="AH2188" s="7">
        <f t="shared" ca="1" si="255"/>
        <v>0.74305555555959768</v>
      </c>
      <c r="AI2188" s="8">
        <f t="shared" si="256"/>
        <v>10</v>
      </c>
      <c r="AJ2188" s="8">
        <f t="shared" ca="1" si="257"/>
        <v>17.833333333430346</v>
      </c>
      <c r="AK2188" s="23" t="s">
        <v>87</v>
      </c>
      <c r="AL2188" s="23" t="s">
        <v>70</v>
      </c>
      <c r="AM2188" s="23" t="s">
        <v>120</v>
      </c>
      <c r="AN2188" s="23" t="s">
        <v>460</v>
      </c>
      <c r="AO2188" s="3" t="s">
        <v>72</v>
      </c>
      <c r="AP2188" s="3" t="s">
        <v>72</v>
      </c>
      <c r="AQ2188" s="23">
        <v>45437.63958333333</v>
      </c>
      <c r="AR2188" s="3"/>
      <c r="AS2188" s="23"/>
      <c r="AT2188" s="23"/>
      <c r="AU2188" s="23" t="s">
        <v>404</v>
      </c>
      <c r="AV2188" s="3" t="s">
        <v>7480</v>
      </c>
      <c r="AW2188" s="3" t="s">
        <v>76</v>
      </c>
      <c r="AX2188" s="3">
        <v>4.7675000000000001</v>
      </c>
      <c r="AY2188" s="3">
        <v>-75.886110000000002</v>
      </c>
      <c r="AZ2188" s="8" t="str">
        <f>+CONCATENATE("Reportan apertura en el enlace ",Tabla4[[#This Row],[Enlace]]," en el ",Tabla4[[#This Row],[Distancia óptica]]," ocasionado por ",Tabla4[[#This Row],[Causa del daño]])</f>
        <v>Reportan apertura en el enlace Pereira - Cartago en el Km 28,5 desde pereira ocasionado por Falla en la Red FiOp</v>
      </c>
      <c r="BA2188" s="8" t="str">
        <f>+CONCATENATE("Para dar solución al incidente ",Tabla4[[#This Row],[Solución]])</f>
        <v>Para dar solución al incidente Se rehace empalme de 36 hilos</v>
      </c>
      <c r="BB2188" s="3" t="str">
        <f>+_xlfn.CONCAT(Tabla4[[#This Row],[Causa Raiz]]," ",Tabla4[[#This Row],[Solución2]]," (",Tabla4[[#This Row],[Anillo]],"- Cabecera: ",Tabla4[[#This Row],[Cabecera]],"- Operador: ",Tabla4[[#This Row],[Operador]],")")</f>
        <v>Reportan apertura en el enlace Pereira - Cartago en el Km 28,5 desde pereira ocasionado por Falla en la Red FiOp Para dar solución al incidente Se rehace empalme de 36 hilos (Troncal- Cabecera: Pereira centro- Operador: Colombia Telecomunicaciones)</v>
      </c>
    </row>
    <row r="2189" spans="1:54" ht="171">
      <c r="A2189" s="38">
        <f t="shared" si="258"/>
        <v>2188</v>
      </c>
      <c r="B2189" s="3">
        <v>8621777</v>
      </c>
      <c r="C2189" s="3" t="s">
        <v>136</v>
      </c>
      <c r="D2189" s="23">
        <v>45434.572916666664</v>
      </c>
      <c r="E2189" s="23">
        <v>45434.6875</v>
      </c>
      <c r="F2189" s="1">
        <f t="shared" ca="1" si="261"/>
        <v>0.11458333333575865</v>
      </c>
      <c r="G2189" s="3" t="s">
        <v>55</v>
      </c>
      <c r="H2189" s="41"/>
      <c r="I2189" s="40"/>
      <c r="J2189" s="5" t="s">
        <v>137</v>
      </c>
      <c r="K2189" s="3" t="s">
        <v>57</v>
      </c>
      <c r="L2189" s="9" t="s">
        <v>78</v>
      </c>
      <c r="M2189" s="3" t="s">
        <v>59</v>
      </c>
      <c r="N2189" s="3" t="s">
        <v>60</v>
      </c>
      <c r="O2189" s="3" t="s">
        <v>10055</v>
      </c>
      <c r="P2189" s="3" t="s">
        <v>10056</v>
      </c>
      <c r="Q2189" s="4" t="s">
        <v>10057</v>
      </c>
      <c r="R2189" s="3" t="s">
        <v>980</v>
      </c>
      <c r="S2189" s="3" t="s">
        <v>65</v>
      </c>
      <c r="T2189" s="9" t="s">
        <v>66</v>
      </c>
      <c r="U2189" s="3" t="s">
        <v>10058</v>
      </c>
      <c r="V2189" s="22" t="str">
        <f t="shared" si="262"/>
        <v>RBHFO; Hora de aviso: 13:45 22/05/2024; Solución: Se rehace empalme de 96 hilos en reserva existe; Hora de solución: 16:30 22/05/2024; Causa: Vandalismo</v>
      </c>
      <c r="W2189" s="4" t="s">
        <v>68</v>
      </c>
      <c r="X2189" s="3"/>
      <c r="Y2189" s="3"/>
      <c r="Z2189" s="3" t="s">
        <v>69</v>
      </c>
      <c r="AA2189" s="3" t="s">
        <v>70</v>
      </c>
      <c r="AB2189" s="3">
        <v>0</v>
      </c>
      <c r="AC2189" s="3" t="s">
        <v>71</v>
      </c>
      <c r="AD2189" s="6">
        <v>0</v>
      </c>
      <c r="AE2189" s="7"/>
      <c r="AF2189" s="7"/>
      <c r="AG2189" s="6">
        <f>Tabla4[[#This Row],[Tiempo Parada de Reloj]]+Tabla4[[#This Row],[Tiempo Autorizado por Telefonica (no Máximo)]]</f>
        <v>0</v>
      </c>
      <c r="AH2189" s="7">
        <f t="shared" ca="1" si="255"/>
        <v>0.11458333333575865</v>
      </c>
      <c r="AI2189" s="8">
        <f t="shared" si="256"/>
        <v>0</v>
      </c>
      <c r="AJ2189" s="8">
        <f t="shared" ca="1" si="257"/>
        <v>2.7500000000582077</v>
      </c>
      <c r="AK2189" s="23" t="s">
        <v>87</v>
      </c>
      <c r="AL2189" s="23" t="s">
        <v>70</v>
      </c>
      <c r="AM2189" s="23" t="s">
        <v>120</v>
      </c>
      <c r="AN2189" s="23" t="s">
        <v>120</v>
      </c>
      <c r="AO2189" s="3" t="s">
        <v>72</v>
      </c>
      <c r="AP2189" s="3" t="s">
        <v>72</v>
      </c>
      <c r="AQ2189" s="23">
        <v>45435.90902777778</v>
      </c>
      <c r="AR2189" s="3"/>
      <c r="AS2189" s="23"/>
      <c r="AT2189" s="23"/>
      <c r="AU2189" s="23" t="s">
        <v>100</v>
      </c>
      <c r="AV2189" s="3" t="s">
        <v>1937</v>
      </c>
      <c r="AW2189" s="3" t="s">
        <v>10059</v>
      </c>
      <c r="AX2189" s="3">
        <v>4.7385919999999997</v>
      </c>
      <c r="AY2189" s="3">
        <v>-74.023915000000002</v>
      </c>
      <c r="AZ2189" s="8" t="str">
        <f>+CONCATENATE("Reportan apertura en el enlace ",Tabla4[[#This Row],[Enlace]]," en el ",Tabla4[[#This Row],[Distancia óptica]]," ocasionado por ",Tabla4[[#This Row],[Causa del daño]])</f>
        <v>Reportan apertura en el enlace Mov.Danubio Norte - Mov.Altablanca II en el km 1,1 desde Danubio  ocasionado por Vandalismo</v>
      </c>
      <c r="BA2189" s="8" t="str">
        <f>+CONCATENATE("Para dar solución al incidente ",Tabla4[[#This Row],[Solución]])</f>
        <v>Para dar solución al incidente Se rehace empalme de 96 hilos en reserva existe</v>
      </c>
      <c r="BB2189" s="3" t="str">
        <f>+_xlfn.CONCAT(Tabla4[[#This Row],[Causa Raiz]]," ",Tabla4[[#This Row],[Solución2]]," (",Tabla4[[#This Row],[Anillo]],"- Cabecera: ",Tabla4[[#This Row],[Cabecera]],"- Operador: ",Tabla4[[#This Row],[Operador]],")")</f>
        <v>Reportan apertura en el enlace Mov.Danubio Norte - Mov.Altablanca II en el km 1,1 desde Danubio  ocasionado por Vandalismo Para dar solución al incidente Se rehace empalme de 96 hilos en reserva existe (Anillo 50- Cabecera: Toberín- Operador: Infraco)</v>
      </c>
    </row>
    <row r="2190" spans="1:54" ht="185.25">
      <c r="A2190" s="38">
        <f t="shared" si="258"/>
        <v>2189</v>
      </c>
      <c r="B2190" s="3">
        <v>8622038</v>
      </c>
      <c r="C2190" s="3" t="s">
        <v>92</v>
      </c>
      <c r="D2190" s="23">
        <v>45434.583333333336</v>
      </c>
      <c r="E2190" s="23">
        <v>45434.6875</v>
      </c>
      <c r="F2190" s="1">
        <f t="shared" ca="1" si="261"/>
        <v>0.10416666666424135</v>
      </c>
      <c r="G2190" s="3" t="s">
        <v>55</v>
      </c>
      <c r="H2190" s="41"/>
      <c r="I2190" s="40">
        <v>1330360</v>
      </c>
      <c r="J2190" s="5" t="s">
        <v>568</v>
      </c>
      <c r="K2190" s="3" t="s">
        <v>568</v>
      </c>
      <c r="L2190" s="9" t="s">
        <v>58</v>
      </c>
      <c r="M2190" s="3" t="s">
        <v>373</v>
      </c>
      <c r="N2190" s="3" t="s">
        <v>374</v>
      </c>
      <c r="O2190" s="3" t="s">
        <v>3115</v>
      </c>
      <c r="P2190" s="3" t="s">
        <v>10060</v>
      </c>
      <c r="Q2190" s="4" t="s">
        <v>10061</v>
      </c>
      <c r="R2190" s="3" t="s">
        <v>1828</v>
      </c>
      <c r="S2190" s="3" t="s">
        <v>574</v>
      </c>
      <c r="T2190" s="9" t="s">
        <v>176</v>
      </c>
      <c r="U2190" s="3" t="s">
        <v>10062</v>
      </c>
      <c r="V2190" s="22" t="str">
        <f t="shared" si="262"/>
        <v>RTNFO; Hora de aviso: 14:00 22/05/2024; Solución: Recuperacion de 30 mts de reserva y un empalme de 36 hilos; Hora de solución: 16:30 22/05/2024; Causa: Intervención de Terceros. No Identificados</v>
      </c>
      <c r="W2190" s="4" t="s">
        <v>2370</v>
      </c>
      <c r="X2190" s="3"/>
      <c r="Y2190" s="3"/>
      <c r="Z2190" s="3" t="s">
        <v>69</v>
      </c>
      <c r="AA2190" s="3" t="s">
        <v>71</v>
      </c>
      <c r="AB2190" s="3">
        <v>0</v>
      </c>
      <c r="AC2190" s="3" t="s">
        <v>71</v>
      </c>
      <c r="AD2190" s="6">
        <v>0</v>
      </c>
      <c r="AE2190" s="7"/>
      <c r="AF2190" s="7"/>
      <c r="AG2190" s="6">
        <f>Tabla4[[#This Row],[Tiempo Parada de Reloj]]+Tabla4[[#This Row],[Tiempo Autorizado por Telefonica (no Máximo)]]</f>
        <v>0</v>
      </c>
      <c r="AH2190" s="7">
        <f t="shared" ca="1" si="255"/>
        <v>0.10416666666424135</v>
      </c>
      <c r="AI2190" s="8">
        <f t="shared" si="256"/>
        <v>0</v>
      </c>
      <c r="AJ2190" s="8">
        <f t="shared" ca="1" si="257"/>
        <v>2.4999999999417923</v>
      </c>
      <c r="AK2190" s="23" t="s">
        <v>460</v>
      </c>
      <c r="AL2190" s="23" t="s">
        <v>70</v>
      </c>
      <c r="AM2190" s="23" t="s">
        <v>120</v>
      </c>
      <c r="AN2190" s="23" t="s">
        <v>120</v>
      </c>
      <c r="AO2190" s="3" t="s">
        <v>119</v>
      </c>
      <c r="AP2190" s="3" t="s">
        <v>119</v>
      </c>
      <c r="AQ2190" s="23">
        <v>45435.647916666669</v>
      </c>
      <c r="AR2190" s="3"/>
      <c r="AS2190" s="23"/>
      <c r="AT2190" s="23"/>
      <c r="AU2190" s="23" t="s">
        <v>568</v>
      </c>
      <c r="AV2190" s="3" t="s">
        <v>1782</v>
      </c>
      <c r="AW2190" s="3" t="s">
        <v>76</v>
      </c>
      <c r="AX2190" s="3">
        <v>3.4566659999999998</v>
      </c>
      <c r="AY2190" s="3">
        <v>-73.614472000000006</v>
      </c>
      <c r="AZ2190" s="8" t="str">
        <f>+CONCATENATE("Reportan apertura en el enlace ",Tabla4[[#This Row],[Enlace]]," en el ",Tabla4[[#This Row],[Distancia óptica]]," ocasionado por ",Tabla4[[#This Row],[Causa del daño]])</f>
        <v>Reportan apertura en el enlace Villavicencio - Calamar en el Km 0,206 desde Granada ocasionado por Intervención de Terceros. No Identificados</v>
      </c>
      <c r="BA2190" s="8" t="str">
        <f>+CONCATENATE("Para dar solución al incidente ",Tabla4[[#This Row],[Solución]])</f>
        <v>Para dar solución al incidente Recuperacion de 30 mts de reserva y un empalme de 36 hilos</v>
      </c>
      <c r="BB2190" s="3" t="str">
        <f>+_xlfn.CONCAT(Tabla4[[#This Row],[Causa Raiz]]," ",Tabla4[[#This Row],[Solución2]]," (",Tabla4[[#This Row],[Anillo]],"- Cabecera: ",Tabla4[[#This Row],[Cabecera]],"- Operador: ",Tabla4[[#This Row],[Operador]],")")</f>
        <v>Reportan apertura en el enlace Villavicencio - Calamar en el Km 0,206 desde Granada ocasionado por Intervención de Terceros. No Identificados Para dar solución al incidente Recuperacion de 30 mts de reserva y un empalme de 36 hilos (Troncal- Cabecera: Villavicencio- Operador: Azteca)</v>
      </c>
    </row>
    <row r="2191" spans="1:54" ht="213.75">
      <c r="A2191" s="38">
        <f t="shared" si="258"/>
        <v>2190</v>
      </c>
      <c r="B2191" s="3">
        <v>8621994</v>
      </c>
      <c r="C2191" s="3" t="s">
        <v>92</v>
      </c>
      <c r="D2191" s="23">
        <v>45434.618055555555</v>
      </c>
      <c r="E2191" s="23">
        <v>45454</v>
      </c>
      <c r="F2191" s="1">
        <f t="shared" ca="1" si="261"/>
        <v>19.381944444445253</v>
      </c>
      <c r="G2191" s="3" t="s">
        <v>55</v>
      </c>
      <c r="H2191" s="41"/>
      <c r="I2191" s="40"/>
      <c r="J2191" s="5" t="s">
        <v>56</v>
      </c>
      <c r="K2191" s="3" t="s">
        <v>122</v>
      </c>
      <c r="L2191" s="9" t="s">
        <v>58</v>
      </c>
      <c r="M2191" s="3" t="s">
        <v>644</v>
      </c>
      <c r="N2191" s="3" t="s">
        <v>645</v>
      </c>
      <c r="O2191" s="3" t="s">
        <v>1425</v>
      </c>
      <c r="P2191" s="3" t="s">
        <v>10063</v>
      </c>
      <c r="Q2191" s="4" t="s">
        <v>10064</v>
      </c>
      <c r="R2191" s="3" t="s">
        <v>805</v>
      </c>
      <c r="S2191" s="3" t="s">
        <v>129</v>
      </c>
      <c r="T2191" s="9" t="s">
        <v>146</v>
      </c>
      <c r="U2191" s="3" t="s">
        <v>10065</v>
      </c>
      <c r="V2191" s="22" t="str">
        <f t="shared" si="262"/>
        <v>RTNFO; Hora de aviso: 14:50 22/05/2024; Solución: se realiza tendido de 400 mts de fo 36 hilos y se realizan dos empalmes de 36 hilos; Hora de solución: 0:00 11/06/2024; Causa: Falla en la Red FiOp</v>
      </c>
      <c r="W2191" s="4" t="s">
        <v>10066</v>
      </c>
      <c r="X2191" s="3"/>
      <c r="Y2191" s="3"/>
      <c r="Z2191" s="3" t="s">
        <v>69</v>
      </c>
      <c r="AA2191" s="3" t="s">
        <v>71</v>
      </c>
      <c r="AB2191" s="3">
        <v>0</v>
      </c>
      <c r="AC2191" s="3" t="s">
        <v>71</v>
      </c>
      <c r="AD2191" s="6">
        <v>19.215277777777779</v>
      </c>
      <c r="AE2191" s="7"/>
      <c r="AF2191" s="7"/>
      <c r="AG2191" s="6">
        <f>Tabla4[[#This Row],[Tiempo Parada de Reloj]]+Tabla4[[#This Row],[Tiempo Autorizado por Telefonica (no Máximo)]]</f>
        <v>19.215277777777779</v>
      </c>
      <c r="AH2191" s="7">
        <f t="shared" ca="1" si="255"/>
        <v>0.16666666666747432</v>
      </c>
      <c r="AI2191" s="8">
        <f t="shared" si="256"/>
        <v>461.16666666666669</v>
      </c>
      <c r="AJ2191" s="8">
        <f t="shared" ca="1" si="257"/>
        <v>4.0000000000193836</v>
      </c>
      <c r="AK2191" s="23" t="s">
        <v>88</v>
      </c>
      <c r="AL2191" s="23" t="s">
        <v>70</v>
      </c>
      <c r="AM2191" s="23" t="s">
        <v>120</v>
      </c>
      <c r="AN2191" s="23" t="s">
        <v>119</v>
      </c>
      <c r="AO2191" s="3" t="s">
        <v>73</v>
      </c>
      <c r="AP2191" s="3" t="s">
        <v>73</v>
      </c>
      <c r="AQ2191" s="23">
        <v>45455.586111111108</v>
      </c>
      <c r="AR2191" s="3"/>
      <c r="AS2191" s="23"/>
      <c r="AT2191" s="23"/>
      <c r="AU2191" s="23" t="s">
        <v>655</v>
      </c>
      <c r="AV2191" s="3" t="s">
        <v>9857</v>
      </c>
      <c r="AW2191" s="3" t="s">
        <v>1323</v>
      </c>
      <c r="AX2191" s="3">
        <v>8.8253821000000006</v>
      </c>
      <c r="AY2191" s="3">
        <v>-75.527851900000002</v>
      </c>
      <c r="AZ2191" s="8" t="str">
        <f>+CONCATENATE("Reportan apertura en el enlace ",Tabla4[[#This Row],[Enlace]]," en el ",Tabla4[[#This Row],[Distancia óptica]]," ocasionado por ",Tabla4[[#This Row],[Causa del daño]])</f>
        <v>Reportan apertura en el enlace Montería - Sincelejo en el Km 55 desde Monteria ocasionado por Falla en la Red FiOp</v>
      </c>
      <c r="BA2191" s="8" t="str">
        <f>+CONCATENATE("Para dar solución al incidente ",Tabla4[[#This Row],[Solución]])</f>
        <v>Para dar solución al incidente se realiza tendido de 400 mts de fo 36 hilos y se realizan dos empalmes de 36 hilos</v>
      </c>
      <c r="BB2191" s="3" t="str">
        <f>+_xlfn.CONCAT(Tabla4[[#This Row],[Causa Raiz]]," ",Tabla4[[#This Row],[Solución2]]," (",Tabla4[[#This Row],[Anillo]],"- Cabecera: ",Tabla4[[#This Row],[Cabecera]],"- Operador: ",Tabla4[[#This Row],[Operador]],")")</f>
        <v>Reportan apertura en el enlace Montería - Sincelejo en el Km 55 desde Monteria ocasionado por Falla en la Red FiOp Para dar solución al incidente se realiza tendido de 400 mts de fo 36 hilos y se realizan dos empalmes de 36 hilos (TRONCAL- Cabecera: MONTERIA CENTRO- Operador: Colombia Telecomunicaciones)</v>
      </c>
    </row>
    <row r="2192" spans="1:54" ht="185.25">
      <c r="A2192" s="38">
        <f t="shared" si="258"/>
        <v>2191</v>
      </c>
      <c r="B2192" s="3">
        <v>8621254</v>
      </c>
      <c r="C2192" s="3" t="s">
        <v>54</v>
      </c>
      <c r="D2192" s="23">
        <v>45434.638888888891</v>
      </c>
      <c r="E2192" s="23">
        <v>45434.780555555553</v>
      </c>
      <c r="F2192" s="1">
        <f t="shared" ca="1" si="261"/>
        <v>0.14166666666278616</v>
      </c>
      <c r="G2192" s="3" t="s">
        <v>55</v>
      </c>
      <c r="H2192" s="41"/>
      <c r="I2192" s="41"/>
      <c r="J2192" s="5" t="s">
        <v>56</v>
      </c>
      <c r="K2192" s="3" t="s">
        <v>4096</v>
      </c>
      <c r="L2192" s="9" t="s">
        <v>58</v>
      </c>
      <c r="M2192" s="3" t="s">
        <v>204</v>
      </c>
      <c r="N2192" s="3" t="s">
        <v>332</v>
      </c>
      <c r="O2192" s="3" t="s">
        <v>10067</v>
      </c>
      <c r="P2192" s="3" t="s">
        <v>10068</v>
      </c>
      <c r="Q2192" s="4" t="s">
        <v>10069</v>
      </c>
      <c r="R2192" s="3" t="s">
        <v>336</v>
      </c>
      <c r="S2192" s="3" t="s">
        <v>10019</v>
      </c>
      <c r="T2192" s="9" t="s">
        <v>513</v>
      </c>
      <c r="U2192" s="3" t="s">
        <v>10070</v>
      </c>
      <c r="V2192" s="22" t="str">
        <f t="shared" si="262"/>
        <v>RLFO; Hora de aviso: 15:20 22/05/2024; Solución: se realiza cambio de ruta de la Fo y se instala empalme de 24 hilos; Hora de solución: 18:44 22/05/2024; Causa: Desastre Natural</v>
      </c>
      <c r="W2192" s="4" t="s">
        <v>10071</v>
      </c>
      <c r="X2192" s="3" t="s">
        <v>10072</v>
      </c>
      <c r="Y2192" s="3" t="s">
        <v>10073</v>
      </c>
      <c r="Z2192" s="3" t="s">
        <v>119</v>
      </c>
      <c r="AA2192" s="3" t="s">
        <v>70</v>
      </c>
      <c r="AB2192" s="3">
        <v>0</v>
      </c>
      <c r="AC2192" s="3" t="s">
        <v>70</v>
      </c>
      <c r="AD2192" s="6">
        <v>0</v>
      </c>
      <c r="AE2192" s="7"/>
      <c r="AF2192" s="7"/>
      <c r="AG2192" s="6">
        <f>Tabla4[[#This Row],[Tiempo Parada de Reloj]]+Tabla4[[#This Row],[Tiempo Autorizado por Telefonica (no Máximo)]]</f>
        <v>0</v>
      </c>
      <c r="AH2192" s="7">
        <f t="shared" ca="1" si="255"/>
        <v>0.14166666666278616</v>
      </c>
      <c r="AI2192" s="8">
        <f t="shared" si="256"/>
        <v>0</v>
      </c>
      <c r="AJ2192" s="8">
        <f t="shared" ca="1" si="257"/>
        <v>3.3999999999068677</v>
      </c>
      <c r="AK2192" s="23" t="s">
        <v>88</v>
      </c>
      <c r="AL2192" s="23" t="s">
        <v>70</v>
      </c>
      <c r="AM2192" s="23" t="s">
        <v>120</v>
      </c>
      <c r="AN2192" s="23" t="s">
        <v>120</v>
      </c>
      <c r="AO2192" s="3" t="s">
        <v>119</v>
      </c>
      <c r="AP2192" s="3" t="s">
        <v>72</v>
      </c>
      <c r="AQ2192" s="23">
        <v>45436.380555555559</v>
      </c>
      <c r="AR2192" s="3"/>
      <c r="AS2192" s="23"/>
      <c r="AT2192" s="23"/>
      <c r="AU2192" s="23" t="s">
        <v>4096</v>
      </c>
      <c r="AV2192" s="3" t="s">
        <v>10074</v>
      </c>
      <c r="AW2192" s="3" t="s">
        <v>135</v>
      </c>
      <c r="AX2192" s="3">
        <v>6.988175</v>
      </c>
      <c r="AY2192" s="3">
        <v>-73.042692000000002</v>
      </c>
      <c r="AZ2192" s="8" t="str">
        <f>+CONCATENATE("Reportan apertura en el enlace ",Tabla4[[#This Row],[Enlace]]," en el ",Tabla4[[#This Row],[Distancia óptica]]," ocasionado por ",Tabla4[[#This Row],[Causa del daño]])</f>
        <v>Reportan apertura en el enlace Cisnes - Pinares en el Km 3,3 desde pinares ocasionado por Desastre Natural</v>
      </c>
      <c r="BA2192" s="8" t="str">
        <f>+CONCATENATE("Para dar solución al incidente ",Tabla4[[#This Row],[Solución]])</f>
        <v>Para dar solución al incidente se realiza cambio de ruta de la Fo y se instala empalme de 24 hilos</v>
      </c>
      <c r="BB2192" s="3" t="str">
        <f>+_xlfn.CONCAT(Tabla4[[#This Row],[Causa Raiz]]," ",Tabla4[[#This Row],[Solución2]]," (",Tabla4[[#This Row],[Anillo]],"- Cabecera: ",Tabla4[[#This Row],[Cabecera]],"- Operador: ",Tabla4[[#This Row],[Operador]],")")</f>
        <v>Reportan apertura en el enlace Cisnes - Pinares en el Km 3,3 desde pinares ocasionado por Desastre Natural Para dar solución al incidente se realiza cambio de ruta de la Fo y se instala empalme de 24 hilos (Lineal- Cabecera: Pinares- Operador: Colombia Telecomunicaciones)</v>
      </c>
    </row>
    <row r="2193" spans="1:54" ht="213.75">
      <c r="A2193" s="38">
        <f t="shared" si="258"/>
        <v>2192</v>
      </c>
      <c r="B2193" s="3">
        <v>8622206</v>
      </c>
      <c r="C2193" s="3" t="s">
        <v>54</v>
      </c>
      <c r="D2193" s="23">
        <v>45434.677083333336</v>
      </c>
      <c r="E2193" s="23">
        <v>45434.805555555555</v>
      </c>
      <c r="F2193" s="1">
        <f t="shared" ref="F2193:F2198" ca="1" si="264">IF(ISBLANK(E2193),IF(ISBLANK(D2193),0,NOW()-D2193),E2193-D2193)</f>
        <v>0.12847222221898846</v>
      </c>
      <c r="G2193" s="3" t="s">
        <v>55</v>
      </c>
      <c r="H2193" s="41"/>
      <c r="I2193" s="40"/>
      <c r="J2193" s="5" t="s">
        <v>56</v>
      </c>
      <c r="K2193" s="3" t="s">
        <v>138</v>
      </c>
      <c r="L2193" s="9" t="s">
        <v>78</v>
      </c>
      <c r="M2193" s="3" t="s">
        <v>139</v>
      </c>
      <c r="N2193" s="3" t="s">
        <v>140</v>
      </c>
      <c r="O2193" s="3" t="s">
        <v>10075</v>
      </c>
      <c r="P2193" s="3" t="s">
        <v>10076</v>
      </c>
      <c r="Q2193" s="4" t="s">
        <v>10077</v>
      </c>
      <c r="R2193" s="3" t="s">
        <v>144</v>
      </c>
      <c r="S2193" s="3" t="s">
        <v>145</v>
      </c>
      <c r="T2193" s="9" t="s">
        <v>66</v>
      </c>
      <c r="U2193" s="3" t="s">
        <v>10078</v>
      </c>
      <c r="V2193" s="22" t="str">
        <f t="shared" ref="V2193:V2198" si="265">C2193&amp;"; Hora de aviso: "&amp;TEXT(D2193,"h:mm dd/mm/yyyy")&amp;"; Solución: "&amp;U2193&amp;"; Hora de solución: "&amp;TEXT(E2193,"h:mm dd/mm/yyyy")&amp;"; Causa: "&amp;T2193</f>
        <v>RLFO; Hora de aviso: 16:15 22/05/2024; Solución: Recuperacion de 20 mts de reserva e instalacion de empalme de 48 hilos; Hora de solución: 19:20 22/05/2024; Causa: Vandalismo</v>
      </c>
      <c r="W2193" s="4" t="s">
        <v>199</v>
      </c>
      <c r="X2193" s="3"/>
      <c r="Y2193" s="3"/>
      <c r="Z2193" s="3" t="s">
        <v>69</v>
      </c>
      <c r="AA2193" s="3" t="s">
        <v>71</v>
      </c>
      <c r="AB2193" s="3">
        <v>0</v>
      </c>
      <c r="AC2193" s="3" t="s">
        <v>71</v>
      </c>
      <c r="AD2193" s="6">
        <v>0</v>
      </c>
      <c r="AE2193" s="7"/>
      <c r="AF2193" s="7"/>
      <c r="AG2193" s="6">
        <f>Tabla4[[#This Row],[Tiempo Parada de Reloj]]+Tabla4[[#This Row],[Tiempo Autorizado por Telefonica (no Máximo)]]</f>
        <v>0</v>
      </c>
      <c r="AH2193" s="7">
        <f t="shared" ca="1" si="255"/>
        <v>0.12847222221898846</v>
      </c>
      <c r="AI2193" s="8">
        <f t="shared" si="256"/>
        <v>0</v>
      </c>
      <c r="AJ2193" s="8">
        <f t="shared" ca="1" si="257"/>
        <v>3.0833333332557231</v>
      </c>
      <c r="AK2193" s="23" t="s">
        <v>460</v>
      </c>
      <c r="AL2193" s="23" t="s">
        <v>70</v>
      </c>
      <c r="AM2193" s="23" t="s">
        <v>120</v>
      </c>
      <c r="AN2193" s="23" t="s">
        <v>120</v>
      </c>
      <c r="AO2193" s="3" t="s">
        <v>119</v>
      </c>
      <c r="AP2193" s="3" t="s">
        <v>119</v>
      </c>
      <c r="AQ2193" s="23">
        <v>45439.763194444444</v>
      </c>
      <c r="AR2193" s="3"/>
      <c r="AS2193" s="23"/>
      <c r="AT2193" s="23"/>
      <c r="AU2193" s="23" t="s">
        <v>1400</v>
      </c>
      <c r="AV2193" s="3" t="s">
        <v>558</v>
      </c>
      <c r="AW2193" s="3" t="s">
        <v>10079</v>
      </c>
      <c r="AX2193" s="3">
        <v>3.368045</v>
      </c>
      <c r="AY2193" s="3">
        <v>-76.526039999999995</v>
      </c>
      <c r="AZ2193" s="8" t="str">
        <f>+CONCATENATE("Reportan apertura en el enlace ",Tabla4[[#This Row],[Enlace]]," en el ",Tabla4[[#This Row],[Distancia óptica]]," ocasionado por ",Tabla4[[#This Row],[Causa del daño]])</f>
        <v>Reportan apertura en el enlace Mov. Jardin Plaza Falabella - Mov. Makrocaney en el Km 9,5 desde Makrocaney ocasionado por Vandalismo</v>
      </c>
      <c r="BA2193" s="8" t="str">
        <f>+CONCATENATE("Para dar solución al incidente ",Tabla4[[#This Row],[Solución]])</f>
        <v>Para dar solución al incidente Recuperacion de 20 mts de reserva e instalacion de empalme de 48 hilos</v>
      </c>
      <c r="BB2193" s="3" t="str">
        <f>+_xlfn.CONCAT(Tabla4[[#This Row],[Causa Raiz]]," ",Tabla4[[#This Row],[Solución2]]," (",Tabla4[[#This Row],[Anillo]],"- Cabecera: ",Tabla4[[#This Row],[Cabecera]],"- Operador: ",Tabla4[[#This Row],[Operador]],")")</f>
        <v>Reportan apertura en el enlace Mov. Jardin Plaza Falabella - Mov. Makrocaney en el Km 9,5 desde Makrocaney ocasionado por Vandalismo Para dar solución al incidente Recuperacion de 20 mts de reserva e instalacion de empalme de 48 hilos (Uk Jardin plaza Falabella- Cabecera: Makrocaney- Operador: Colombia Telecomunicaciones)</v>
      </c>
    </row>
    <row r="2194" spans="1:54" ht="213.75">
      <c r="A2194" s="38">
        <f t="shared" si="258"/>
        <v>2193</v>
      </c>
      <c r="B2194" s="3">
        <v>8622254</v>
      </c>
      <c r="C2194" s="3" t="s">
        <v>54</v>
      </c>
      <c r="D2194" s="23">
        <v>45434.677083333336</v>
      </c>
      <c r="E2194" s="23">
        <v>45434.868055555555</v>
      </c>
      <c r="F2194" s="1">
        <f t="shared" ca="1" si="264"/>
        <v>0.19097222221898846</v>
      </c>
      <c r="G2194" s="3" t="s">
        <v>55</v>
      </c>
      <c r="H2194" s="41"/>
      <c r="I2194" s="40"/>
      <c r="J2194" s="5" t="s">
        <v>56</v>
      </c>
      <c r="K2194" s="3" t="s">
        <v>57</v>
      </c>
      <c r="L2194" s="9" t="s">
        <v>78</v>
      </c>
      <c r="M2194" s="3" t="s">
        <v>59</v>
      </c>
      <c r="N2194" s="3" t="s">
        <v>60</v>
      </c>
      <c r="O2194" s="3" t="s">
        <v>10080</v>
      </c>
      <c r="P2194" s="3" t="s">
        <v>10081</v>
      </c>
      <c r="Q2194" s="4" t="s">
        <v>10082</v>
      </c>
      <c r="R2194" s="3" t="s">
        <v>378</v>
      </c>
      <c r="S2194" s="3" t="s">
        <v>65</v>
      </c>
      <c r="T2194" s="9" t="s">
        <v>66</v>
      </c>
      <c r="U2194" s="3" t="s">
        <v>10083</v>
      </c>
      <c r="V2194" s="22" t="str">
        <f t="shared" si="265"/>
        <v>RLFO; Hora de aviso: 16:15 22/05/2024; Solución: Se realiza tendido de 160 mts de Fo de 24 hilos y dos empalmes existentes de 24 hilos; Hora de solución: 20:50 22/05/2024; Causa: Vandalismo</v>
      </c>
      <c r="W2194" s="4" t="s">
        <v>68</v>
      </c>
      <c r="X2194" s="3"/>
      <c r="Y2194" s="3"/>
      <c r="Z2194" s="3" t="s">
        <v>69</v>
      </c>
      <c r="AA2194" s="3" t="s">
        <v>71</v>
      </c>
      <c r="AB2194" s="3">
        <v>0</v>
      </c>
      <c r="AC2194" s="3" t="s">
        <v>71</v>
      </c>
      <c r="AD2194" s="6">
        <v>2.5694444444444443E-2</v>
      </c>
      <c r="AE2194" s="7"/>
      <c r="AF2194" s="7"/>
      <c r="AG2194" s="6">
        <f>Tabla4[[#This Row],[Tiempo Parada de Reloj]]+Tabla4[[#This Row],[Tiempo Autorizado por Telefonica (no Máximo)]]</f>
        <v>2.5694444444444443E-2</v>
      </c>
      <c r="AH2194" s="7">
        <f t="shared" ca="1" si="255"/>
        <v>0.16527777777454403</v>
      </c>
      <c r="AI2194" s="8">
        <f t="shared" si="256"/>
        <v>0.6166666666666667</v>
      </c>
      <c r="AJ2194" s="8">
        <f t="shared" ca="1" si="257"/>
        <v>3.9666666665890569</v>
      </c>
      <c r="AK2194" s="23" t="s">
        <v>460</v>
      </c>
      <c r="AL2194" s="23" t="s">
        <v>70</v>
      </c>
      <c r="AM2194" s="23" t="s">
        <v>120</v>
      </c>
      <c r="AN2194" s="23" t="s">
        <v>120</v>
      </c>
      <c r="AO2194" s="3" t="s">
        <v>72</v>
      </c>
      <c r="AP2194" s="3" t="s">
        <v>72</v>
      </c>
      <c r="AQ2194" s="23">
        <v>45435.911111111112</v>
      </c>
      <c r="AR2194" s="3"/>
      <c r="AS2194" s="23"/>
      <c r="AT2194" s="23"/>
      <c r="AU2194" s="23" t="s">
        <v>298</v>
      </c>
      <c r="AV2194" s="3" t="s">
        <v>183</v>
      </c>
      <c r="AW2194" s="3" t="s">
        <v>10084</v>
      </c>
      <c r="AX2194" s="3">
        <v>4.7645270000000002</v>
      </c>
      <c r="AY2194" s="3">
        <v>-74.063016000000005</v>
      </c>
      <c r="AZ2194" s="8" t="str">
        <f>+CONCATENATE("Reportan apertura en el enlace ",Tabla4[[#This Row],[Enlace]]," en el ",Tabla4[[#This Row],[Distancia óptica]]," ocasionado por ",Tabla4[[#This Row],[Causa del daño]])</f>
        <v>Reportan apertura en el enlace Mov. La Conejera - Mov. CC Santa Fe en el Km 3,9 desde CC Santa Fe ocasionado por Vandalismo</v>
      </c>
      <c r="BA2194" s="8" t="str">
        <f>+CONCATENATE("Para dar solución al incidente ",Tabla4[[#This Row],[Solución]])</f>
        <v>Para dar solución al incidente Se realiza tendido de 160 mts de Fo de 24 hilos y dos empalmes existentes de 24 hilos</v>
      </c>
      <c r="BB2194" s="3" t="str">
        <f>+_xlfn.CONCAT(Tabla4[[#This Row],[Causa Raiz]]," ",Tabla4[[#This Row],[Solución2]]," (",Tabla4[[#This Row],[Anillo]],"- Cabecera: ",Tabla4[[#This Row],[Cabecera]],"- Operador: ",Tabla4[[#This Row],[Operador]],")")</f>
        <v>Reportan apertura en el enlace Mov. La Conejera - Mov. CC Santa Fe en el Km 3,9 desde CC Santa Fe ocasionado por Vandalismo Para dar solución al incidente Se realiza tendido de 160 mts de Fo de 24 hilos y dos empalmes existentes de 24 hilos (Uk Conejera- Cabecera: Toberin- Operador: Colombia Telecomunicaciones)</v>
      </c>
    </row>
    <row r="2195" spans="1:54" ht="199.5">
      <c r="A2195" s="38">
        <f t="shared" si="258"/>
        <v>2194</v>
      </c>
      <c r="B2195" s="3">
        <v>8622383</v>
      </c>
      <c r="C2195" s="3" t="s">
        <v>54</v>
      </c>
      <c r="D2195" s="23">
        <v>45434.680555555555</v>
      </c>
      <c r="E2195" s="23">
        <v>45443.659722222219</v>
      </c>
      <c r="F2195" s="1">
        <f t="shared" ca="1" si="264"/>
        <v>8.9791666666642413</v>
      </c>
      <c r="G2195" s="3" t="s">
        <v>55</v>
      </c>
      <c r="H2195" s="41"/>
      <c r="I2195" s="40"/>
      <c r="J2195" s="5" t="s">
        <v>56</v>
      </c>
      <c r="K2195" s="3" t="s">
        <v>77</v>
      </c>
      <c r="L2195" s="9" t="s">
        <v>78</v>
      </c>
      <c r="M2195" s="3" t="s">
        <v>79</v>
      </c>
      <c r="N2195" s="3" t="s">
        <v>1286</v>
      </c>
      <c r="O2195" s="3" t="s">
        <v>10011</v>
      </c>
      <c r="P2195" s="3" t="s">
        <v>10085</v>
      </c>
      <c r="Q2195" s="4" t="s">
        <v>10086</v>
      </c>
      <c r="R2195" s="3" t="s">
        <v>741</v>
      </c>
      <c r="S2195" s="3" t="s">
        <v>85</v>
      </c>
      <c r="T2195" s="3" t="s">
        <v>256</v>
      </c>
      <c r="U2195" s="3" t="s">
        <v>10087</v>
      </c>
      <c r="V2195" s="22" t="str">
        <f t="shared" si="265"/>
        <v>RLFO; Hora de aviso: 16:20 22/05/2024; Solución: Se refusiona hilo en empalme existente y se realiza enrutamiento en dos empalmes; Hora de solución: 15:50 31/05/2024; Causa: Falla de Empalme de FiOp</v>
      </c>
      <c r="W2195" s="4" t="s">
        <v>160</v>
      </c>
      <c r="X2195" s="3"/>
      <c r="Y2195" s="3"/>
      <c r="Z2195" s="3" t="s">
        <v>69</v>
      </c>
      <c r="AA2195" s="3" t="s">
        <v>70</v>
      </c>
      <c r="AB2195" s="3" t="s">
        <v>10088</v>
      </c>
      <c r="AC2195" s="3" t="s">
        <v>71</v>
      </c>
      <c r="AD2195" s="6">
        <v>8.84375</v>
      </c>
      <c r="AE2195" s="7"/>
      <c r="AF2195" s="7"/>
      <c r="AG2195" s="6">
        <f>Tabla4[[#This Row],[Tiempo Parada de Reloj]]+Tabla4[[#This Row],[Tiempo Autorizado por Telefonica (no Máximo)]]</f>
        <v>8.84375</v>
      </c>
      <c r="AH2195" s="7">
        <f t="shared" ca="1" si="255"/>
        <v>0.13541666666424135</v>
      </c>
      <c r="AI2195" s="8">
        <f t="shared" si="256"/>
        <v>212.25</v>
      </c>
      <c r="AJ2195" s="8">
        <f t="shared" ca="1" si="257"/>
        <v>3.2499999999417923</v>
      </c>
      <c r="AK2195" s="23" t="s">
        <v>88</v>
      </c>
      <c r="AL2195" s="23" t="s">
        <v>70</v>
      </c>
      <c r="AM2195" s="23" t="s">
        <v>87</v>
      </c>
      <c r="AN2195" s="23" t="s">
        <v>98</v>
      </c>
      <c r="AO2195" s="3" t="s">
        <v>87</v>
      </c>
      <c r="AP2195" s="3" t="s">
        <v>87</v>
      </c>
      <c r="AQ2195" s="23">
        <v>45445.995833333334</v>
      </c>
      <c r="AR2195" s="3"/>
      <c r="AS2195" s="23"/>
      <c r="AT2195" s="23"/>
      <c r="AU2195" s="23" t="s">
        <v>313</v>
      </c>
      <c r="AV2195" s="3" t="s">
        <v>10089</v>
      </c>
      <c r="AW2195" s="3" t="s">
        <v>307</v>
      </c>
      <c r="AX2195" s="3">
        <v>4.7816200000000002</v>
      </c>
      <c r="AY2195" s="3">
        <v>-74.133780000000002</v>
      </c>
      <c r="AZ2195" s="8" t="str">
        <f>+CONCATENATE("Reportan apertura en el enlace ",Tabla4[[#This Row],[Enlace]]," en el ",Tabla4[[#This Row],[Distancia óptica]]," ocasionado por ",Tabla4[[#This Row],[Causa del daño]])</f>
        <v>Reportan apertura en el enlace Mov. Villa Mery - Mov. Clariant 2 en el Km 6.3 desde Villa Mery ocasionado por Falla de Empalme de FiOp</v>
      </c>
      <c r="BA2195" s="8" t="str">
        <f>+CONCATENATE("Para dar solución al incidente ",Tabla4[[#This Row],[Solución]])</f>
        <v>Para dar solución al incidente Se refusiona hilo en empalme existente y se realiza enrutamiento en dos empalmes</v>
      </c>
      <c r="BB2195" s="3" t="str">
        <f>+_xlfn.CONCAT(Tabla4[[#This Row],[Causa Raiz]]," ",Tabla4[[#This Row],[Solución2]]," (",Tabla4[[#This Row],[Anillo]],"- Cabecera: ",Tabla4[[#This Row],[Cabecera]],"- Operador: ",Tabla4[[#This Row],[Operador]],")")</f>
        <v>Reportan apertura en el enlace Mov. Villa Mery - Mov. Clariant 2 en el Km 6.3 desde Villa Mery ocasionado por Falla de Empalme de FiOp Para dar solución al incidente Se refusiona hilo en empalme existente y se realiza enrutamiento en dos empalmes (LINEAL- Cabecera: VILLAMERY- Operador: Colombia Telecomunicaciones)</v>
      </c>
    </row>
    <row r="2196" spans="1:54" ht="185.25">
      <c r="A2196" s="38">
        <f t="shared" si="258"/>
        <v>2195</v>
      </c>
      <c r="B2196" s="3">
        <v>8622763</v>
      </c>
      <c r="C2196" s="3" t="s">
        <v>92</v>
      </c>
      <c r="D2196" s="23">
        <v>45434.770833333336</v>
      </c>
      <c r="E2196" s="23">
        <v>45435.5</v>
      </c>
      <c r="F2196" s="1">
        <f t="shared" ca="1" si="264"/>
        <v>0.72916666666424135</v>
      </c>
      <c r="G2196" s="3" t="s">
        <v>164</v>
      </c>
      <c r="H2196" s="41" t="s">
        <v>165</v>
      </c>
      <c r="I2196" s="40" t="s">
        <v>10090</v>
      </c>
      <c r="J2196" s="5" t="s">
        <v>372</v>
      </c>
      <c r="K2196" s="3" t="s">
        <v>372</v>
      </c>
      <c r="L2196" s="9" t="s">
        <v>58</v>
      </c>
      <c r="M2196" s="3" t="s">
        <v>431</v>
      </c>
      <c r="N2196" s="3" t="s">
        <v>664</v>
      </c>
      <c r="O2196" s="3" t="s">
        <v>4945</v>
      </c>
      <c r="P2196" s="3" t="s">
        <v>10091</v>
      </c>
      <c r="Q2196" s="4" t="s">
        <v>10092</v>
      </c>
      <c r="R2196" s="3" t="s">
        <v>114</v>
      </c>
      <c r="S2196" s="3" t="s">
        <v>379</v>
      </c>
      <c r="T2196" s="9" t="s">
        <v>176</v>
      </c>
      <c r="U2196" s="3" t="s">
        <v>10093</v>
      </c>
      <c r="V2196" s="22" t="str">
        <f t="shared" si="265"/>
        <v>RTNFO; Hora de aviso: 18:30 22/05/2024; Solución: Para dar solucion se recupera reserva y se implementa caja de empalme nueva; Hora de solución: 12:00 23/05/2024; Causa: Intervención de Terceros. No Identificados</v>
      </c>
      <c r="W2196" s="4" t="s">
        <v>10094</v>
      </c>
      <c r="X2196" s="3"/>
      <c r="Y2196" s="3"/>
      <c r="Z2196" s="3" t="s">
        <v>69</v>
      </c>
      <c r="AA2196" s="3" t="s">
        <v>71</v>
      </c>
      <c r="AB2196" s="3">
        <v>0</v>
      </c>
      <c r="AC2196" s="3" t="s">
        <v>71</v>
      </c>
      <c r="AD2196" s="6">
        <v>0.52361111111111114</v>
      </c>
      <c r="AE2196" s="7"/>
      <c r="AF2196" s="7"/>
      <c r="AG2196" s="6">
        <f>Tabla4[[#This Row],[Tiempo Parada de Reloj]]+Tabla4[[#This Row],[Tiempo Autorizado por Telefonica (no Máximo)]]</f>
        <v>0.52361111111111114</v>
      </c>
      <c r="AH2196" s="7">
        <f t="shared" ca="1" si="255"/>
        <v>0.20555555555313021</v>
      </c>
      <c r="AI2196" s="8">
        <f t="shared" si="256"/>
        <v>12.566666666666666</v>
      </c>
      <c r="AJ2196" s="8">
        <f t="shared" ca="1" si="257"/>
        <v>4.933333333275125</v>
      </c>
      <c r="AK2196" s="23" t="s">
        <v>120</v>
      </c>
      <c r="AL2196" s="23" t="s">
        <v>70</v>
      </c>
      <c r="AM2196" s="23" t="s">
        <v>87</v>
      </c>
      <c r="AN2196" s="23" t="s">
        <v>87</v>
      </c>
      <c r="AQ2196" s="23">
        <f t="shared" ref="AQ2196" ca="1" si="266">NOW()</f>
        <v>45503.69683483796</v>
      </c>
      <c r="AR2196" s="3"/>
      <c r="AS2196" s="23"/>
      <c r="AT2196" s="23"/>
      <c r="AU2196" s="23" t="s">
        <v>372</v>
      </c>
      <c r="AV2196" s="3" t="s">
        <v>69</v>
      </c>
      <c r="AW2196" s="3" t="s">
        <v>69</v>
      </c>
      <c r="AX2196" s="3" t="s">
        <v>69</v>
      </c>
      <c r="AY2196" s="3" t="s">
        <v>69</v>
      </c>
      <c r="AZ2196" s="8" t="str">
        <f>+CONCATENATE("Reportan apertura en el enlace ",Tabla4[[#This Row],[Enlace]]," en el ",Tabla4[[#This Row],[Distancia óptica]]," ocasionado por ",Tabla4[[#This Row],[Causa del daño]])</f>
        <v>Reportan apertura en el enlace Cuestecitas - Maicao en el Km1,3 desde de Maicao ocasionado por Intervención de Terceros. No Identificados</v>
      </c>
      <c r="BA2196" s="8" t="str">
        <f>+CONCATENATE("Para dar solución al incidente ",Tabla4[[#This Row],[Solución]])</f>
        <v>Para dar solución al incidente Para dar solucion se recupera reserva y se implementa caja de empalme nueva</v>
      </c>
      <c r="BB2196" s="3" t="str">
        <f>+_xlfn.CONCAT(Tabla4[[#This Row],[Causa Raiz]]," ",Tabla4[[#This Row],[Solución2]]," (",Tabla4[[#This Row],[Anillo]],"- Cabecera: ",Tabla4[[#This Row],[Cabecera]],"- Operador: ",Tabla4[[#This Row],[Operador]],")")</f>
        <v>Reportan apertura en el enlace Cuestecitas - Maicao en el Km1,3 desde de Maicao ocasionado por Intervención de Terceros. No Identificados Para dar solución al incidente Para dar solucion se recupera reserva y se implementa caja de empalme nueva (NA- Cabecera: NA- Operador: Internexa)</v>
      </c>
    </row>
    <row r="2197" spans="1:54" ht="185.25">
      <c r="A2197" s="38">
        <f t="shared" si="258"/>
        <v>2196</v>
      </c>
      <c r="B2197" s="3">
        <v>8622797</v>
      </c>
      <c r="C2197" s="3" t="s">
        <v>54</v>
      </c>
      <c r="D2197" s="23">
        <v>45434.784722222219</v>
      </c>
      <c r="E2197" s="23">
        <v>45434.979166666664</v>
      </c>
      <c r="F2197" s="1">
        <f t="shared" ca="1" si="264"/>
        <v>0.19444444444525288</v>
      </c>
      <c r="G2197" s="3" t="s">
        <v>55</v>
      </c>
      <c r="H2197" s="41"/>
      <c r="I2197" s="40"/>
      <c r="J2197" s="5" t="s">
        <v>56</v>
      </c>
      <c r="K2197" s="3" t="s">
        <v>122</v>
      </c>
      <c r="L2197" s="9" t="s">
        <v>78</v>
      </c>
      <c r="M2197" s="3" t="s">
        <v>123</v>
      </c>
      <c r="N2197" s="3" t="s">
        <v>759</v>
      </c>
      <c r="O2197" s="3" t="s">
        <v>10095</v>
      </c>
      <c r="P2197" s="3" t="s">
        <v>10096</v>
      </c>
      <c r="Q2197" s="4" t="s">
        <v>10097</v>
      </c>
      <c r="R2197" s="3" t="s">
        <v>465</v>
      </c>
      <c r="S2197" s="3" t="s">
        <v>129</v>
      </c>
      <c r="T2197" s="3" t="s">
        <v>256</v>
      </c>
      <c r="U2197" s="3" t="s">
        <v>4027</v>
      </c>
      <c r="V2197" s="22" t="str">
        <f t="shared" si="265"/>
        <v>RLFO; Hora de aviso: 18:50 22/05/2024; Solución: Se instala una caja de empalme de 48 hilos; Hora de solución: 23:30 22/05/2024; Causa: Falla de Empalme de FiOp</v>
      </c>
      <c r="W2197" s="4" t="s">
        <v>132</v>
      </c>
      <c r="X2197" s="3"/>
      <c r="Y2197" s="3"/>
      <c r="Z2197" s="3" t="s">
        <v>69</v>
      </c>
      <c r="AA2197" s="3" t="s">
        <v>71</v>
      </c>
      <c r="AB2197" s="3">
        <v>0</v>
      </c>
      <c r="AC2197" s="3" t="s">
        <v>71</v>
      </c>
      <c r="AD2197" s="6">
        <v>3.4722222222222224E-2</v>
      </c>
      <c r="AE2197" s="7"/>
      <c r="AF2197" s="7"/>
      <c r="AG2197" s="6">
        <f>Tabla4[[#This Row],[Tiempo Parada de Reloj]]+Tabla4[[#This Row],[Tiempo Autorizado por Telefonica (no Máximo)]]</f>
        <v>3.4722222222222224E-2</v>
      </c>
      <c r="AH2197" s="7">
        <f t="shared" ca="1" si="255"/>
        <v>0.15972222222303067</v>
      </c>
      <c r="AI2197" s="8">
        <f t="shared" si="256"/>
        <v>0.83333333333333337</v>
      </c>
      <c r="AJ2197" s="8">
        <f t="shared" ca="1" si="257"/>
        <v>3.8333333333527362</v>
      </c>
      <c r="AK2197" s="23" t="s">
        <v>120</v>
      </c>
      <c r="AL2197" s="23" t="s">
        <v>70</v>
      </c>
      <c r="AM2197" s="23" t="s">
        <v>72</v>
      </c>
      <c r="AN2197" s="23" t="s">
        <v>72</v>
      </c>
      <c r="AO2197" s="3" t="s">
        <v>119</v>
      </c>
      <c r="AP2197" s="3" t="s">
        <v>119</v>
      </c>
      <c r="AQ2197" s="23">
        <v>45436.454861111109</v>
      </c>
      <c r="AR2197" s="3"/>
      <c r="AS2197" s="23"/>
      <c r="AT2197" s="23"/>
      <c r="AU2197" s="23" t="s">
        <v>271</v>
      </c>
      <c r="AV2197" s="3" t="s">
        <v>759</v>
      </c>
      <c r="AW2197" s="3" t="s">
        <v>307</v>
      </c>
      <c r="AX2197" s="3">
        <v>10.633191999999999</v>
      </c>
      <c r="AY2197" s="3">
        <v>-74.767853000000002</v>
      </c>
      <c r="AZ2197" s="8" t="str">
        <f>+CONCATENATE("Reportan apertura en el enlace ",Tabla4[[#This Row],[Enlace]]," en el ",Tabla4[[#This Row],[Distancia óptica]]," ocasionado por ",Tabla4[[#This Row],[Causa del daño]])</f>
        <v>Reportan apertura en el enlace Mov. Ponedera - Mov. Sabana Larga en el km 3.190 desde  Ponedera ocasionado por Falla de Empalme de FiOp</v>
      </c>
      <c r="BA2197" s="8" t="str">
        <f>+CONCATENATE("Para dar solución al incidente ",Tabla4[[#This Row],[Solución]])</f>
        <v>Para dar solución al incidente Se instala una caja de empalme de 48 hilos</v>
      </c>
      <c r="BB2197" s="3" t="str">
        <f>+_xlfn.CONCAT(Tabla4[[#This Row],[Causa Raiz]]," ",Tabla4[[#This Row],[Solución2]]," (",Tabla4[[#This Row],[Anillo]],"- Cabecera: ",Tabla4[[#This Row],[Cabecera]],"- Operador: ",Tabla4[[#This Row],[Operador]],")")</f>
        <v>Reportan apertura en el enlace Mov. Ponedera - Mov. Sabana Larga en el km 3.190 desde  Ponedera ocasionado por Falla de Empalme de FiOp Para dar solución al incidente Se instala una caja de empalme de 48 hilos (LINEAL- Cabecera: PONEDERA- Operador: Colombia Telecomunicaciones)</v>
      </c>
    </row>
    <row r="2198" spans="1:54" ht="171">
      <c r="A2198" s="38">
        <f t="shared" si="258"/>
        <v>2197</v>
      </c>
      <c r="B2198" s="3">
        <v>8623443</v>
      </c>
      <c r="C2198" s="3" t="s">
        <v>163</v>
      </c>
      <c r="D2198" s="23">
        <v>45435.013888888891</v>
      </c>
      <c r="E2198" s="23">
        <v>45435.25</v>
      </c>
      <c r="F2198" s="1">
        <f t="shared" ca="1" si="264"/>
        <v>0.23611111110949423</v>
      </c>
      <c r="G2198" s="3" t="s">
        <v>55</v>
      </c>
      <c r="H2198" s="41"/>
      <c r="I2198" s="40"/>
      <c r="J2198" s="5" t="s">
        <v>56</v>
      </c>
      <c r="K2198" s="3" t="s">
        <v>138</v>
      </c>
      <c r="L2198" s="9" t="s">
        <v>58</v>
      </c>
      <c r="M2198" s="3" t="s">
        <v>139</v>
      </c>
      <c r="N2198" s="3" t="s">
        <v>140</v>
      </c>
      <c r="O2198" s="3" t="s">
        <v>476</v>
      </c>
      <c r="P2198" s="3" t="s">
        <v>10098</v>
      </c>
      <c r="Q2198" s="4" t="s">
        <v>10099</v>
      </c>
      <c r="R2198" s="3" t="s">
        <v>144</v>
      </c>
      <c r="S2198" s="3" t="s">
        <v>145</v>
      </c>
      <c r="T2198" s="9" t="s">
        <v>66</v>
      </c>
      <c r="U2198" s="3" t="s">
        <v>9095</v>
      </c>
      <c r="V2198" s="22" t="str">
        <f t="shared" si="265"/>
        <v>RDFO; Hora de aviso: 0:20 23/05/2024; Solución: Se realiza sangria para instalar una caja de empalme de 48 hilos; Hora de solución: 6:00 23/05/2024; Causa: Vandalismo</v>
      </c>
      <c r="W2198" s="4" t="s">
        <v>199</v>
      </c>
      <c r="X2198" s="3"/>
      <c r="Y2198" s="3"/>
      <c r="Z2198" s="3" t="s">
        <v>69</v>
      </c>
      <c r="AA2198" s="3" t="s">
        <v>70</v>
      </c>
      <c r="AB2198" s="3">
        <v>8623761</v>
      </c>
      <c r="AC2198" s="3" t="s">
        <v>71</v>
      </c>
      <c r="AD2198" s="6">
        <v>2.7777777777777776E-2</v>
      </c>
      <c r="AE2198" s="7"/>
      <c r="AF2198" s="7"/>
      <c r="AG2198" s="6">
        <f>Tabla4[[#This Row],[Tiempo Parada de Reloj]]+Tabla4[[#This Row],[Tiempo Autorizado por Telefonica (no Máximo)]]</f>
        <v>2.7777777777777776E-2</v>
      </c>
      <c r="AH2198" s="7">
        <f t="shared" ca="1" si="255"/>
        <v>0.20833333333171644</v>
      </c>
      <c r="AI2198" s="8">
        <f t="shared" si="256"/>
        <v>0.66666666666666663</v>
      </c>
      <c r="AJ2198" s="8">
        <f t="shared" ca="1" si="257"/>
        <v>4.9999999999611946</v>
      </c>
      <c r="AK2198" s="23" t="s">
        <v>72</v>
      </c>
      <c r="AL2198" s="23" t="s">
        <v>70</v>
      </c>
      <c r="AM2198" s="23" t="s">
        <v>87</v>
      </c>
      <c r="AN2198" s="23" t="s">
        <v>87</v>
      </c>
      <c r="AO2198" s="3" t="s">
        <v>119</v>
      </c>
      <c r="AP2198" s="3" t="s">
        <v>87</v>
      </c>
      <c r="AQ2198" s="23">
        <v>45443.830555555556</v>
      </c>
      <c r="AR2198" s="3"/>
      <c r="AS2198" s="23"/>
      <c r="AT2198" s="23"/>
      <c r="AU2198" s="23" t="s">
        <v>200</v>
      </c>
      <c r="AV2198" s="3" t="s">
        <v>10100</v>
      </c>
      <c r="AW2198" s="3" t="s">
        <v>135</v>
      </c>
      <c r="AX2198" s="3">
        <v>3.428099</v>
      </c>
      <c r="AY2198" s="3">
        <v>-76.533272999999994</v>
      </c>
      <c r="AZ2198" s="8" t="str">
        <f>+CONCATENATE("Reportan apertura en el enlace ",Tabla4[[#This Row],[Enlace]]," en el ",Tabla4[[#This Row],[Distancia óptica]]," ocasionado por ",Tabla4[[#This Row],[Causa del daño]])</f>
        <v>Reportan apertura en el enlace Cali - Candelaria en el km 2,9 desde Cali ocasionado por Vandalismo</v>
      </c>
      <c r="BA2198" s="8" t="str">
        <f>+CONCATENATE("Para dar solución al incidente ",Tabla4[[#This Row],[Solución]])</f>
        <v>Para dar solución al incidente Se realiza sangria para instalar una caja de empalme de 48 hilos</v>
      </c>
      <c r="BB2198" s="3" t="str">
        <f>+_xlfn.CONCAT(Tabla4[[#This Row],[Causa Raiz]]," ",Tabla4[[#This Row],[Solución2]]," (",Tabla4[[#This Row],[Anillo]],"- Cabecera: ",Tabla4[[#This Row],[Cabecera]],"- Operador: ",Tabla4[[#This Row],[Operador]],")")</f>
        <v>Reportan apertura en el enlace Cali - Candelaria en el km 2,9 desde Cali ocasionado por Vandalismo Para dar solución al incidente Se realiza sangria para instalar una caja de empalme de 48 hilos (Lineal- Cabecera: Cali - Operador: Colombia Telecomunicaciones)</v>
      </c>
    </row>
    <row r="2199" spans="1:54" ht="185.25">
      <c r="A2199" s="38">
        <f t="shared" si="258"/>
        <v>2198</v>
      </c>
      <c r="B2199" s="3">
        <v>8623875</v>
      </c>
      <c r="C2199" s="3" t="s">
        <v>92</v>
      </c>
      <c r="D2199" s="23">
        <v>45435.25</v>
      </c>
      <c r="E2199" s="23">
        <v>45435.777777777781</v>
      </c>
      <c r="F2199" s="1">
        <f t="shared" ref="F2199:F2205" ca="1" si="267">IF(ISBLANK(E2199),IF(ISBLANK(D2199),0,NOW()-D2199),E2199-D2199)</f>
        <v>0.52777777778101154</v>
      </c>
      <c r="G2199" s="3" t="s">
        <v>55</v>
      </c>
      <c r="H2199" s="41"/>
      <c r="I2199" s="40"/>
      <c r="J2199" s="5" t="s">
        <v>56</v>
      </c>
      <c r="K2199" s="3" t="s">
        <v>203</v>
      </c>
      <c r="L2199" s="9" t="s">
        <v>58</v>
      </c>
      <c r="M2199" s="3" t="s">
        <v>169</v>
      </c>
      <c r="N2199" s="3" t="s">
        <v>10101</v>
      </c>
      <c r="O2199" s="3" t="s">
        <v>3528</v>
      </c>
      <c r="P2199" s="3" t="s">
        <v>10102</v>
      </c>
      <c r="Q2199" s="4" t="s">
        <v>10103</v>
      </c>
      <c r="R2199" s="3" t="s">
        <v>2183</v>
      </c>
      <c r="S2199" s="3" t="s">
        <v>210</v>
      </c>
      <c r="T2199" s="9" t="s">
        <v>146</v>
      </c>
      <c r="U2199" s="3" t="s">
        <v>10104</v>
      </c>
      <c r="V2199" s="22" t="str">
        <f>C2199&amp;"; Hora de aviso: "&amp;TEXT(D2199,"h:mm dd/mm/yyyy")&amp;"; Solución: "&amp;U2199&amp;"; Hora de solución: "&amp;TEXT(E2199,"h:mm dd/mm/yyyy")&amp;"; Causa: "&amp;T2199</f>
        <v>RTNFO; Hora de aviso: 6:00 23/05/2024; Solución: se realiza migracion de hilo entre empalme y odf; Hora de solución: 18:40 23/05/2024; Causa: Falla en la Red FiOp</v>
      </c>
      <c r="W2199" s="4" t="s">
        <v>10105</v>
      </c>
      <c r="X2199" s="3" t="s">
        <v>10106</v>
      </c>
      <c r="Y2199" s="3" t="s">
        <v>10107</v>
      </c>
      <c r="Z2199" s="3" t="s">
        <v>72</v>
      </c>
      <c r="AA2199" s="3" t="s">
        <v>70</v>
      </c>
      <c r="AB2199" s="3">
        <v>8626032</v>
      </c>
      <c r="AC2199" s="3" t="s">
        <v>71</v>
      </c>
      <c r="AD2199" s="6">
        <v>0.32708333333333334</v>
      </c>
      <c r="AE2199" s="7"/>
      <c r="AF2199" s="7"/>
      <c r="AG2199" s="6">
        <f>Tabla4[[#This Row],[Tiempo Parada de Reloj]]+Tabla4[[#This Row],[Tiempo Autorizado por Telefonica (no Máximo)]]</f>
        <v>0.32708333333333334</v>
      </c>
      <c r="AH2199" s="7">
        <f t="shared" ca="1" si="255"/>
        <v>0.2006944444476782</v>
      </c>
      <c r="AI2199" s="8">
        <f t="shared" si="256"/>
        <v>7.85</v>
      </c>
      <c r="AJ2199" s="8">
        <f t="shared" ca="1" si="257"/>
        <v>4.8166666667442772</v>
      </c>
      <c r="AK2199" s="23" t="s">
        <v>72</v>
      </c>
      <c r="AL2199" s="23" t="s">
        <v>70</v>
      </c>
      <c r="AM2199" s="23" t="s">
        <v>460</v>
      </c>
      <c r="AN2199" s="23" t="s">
        <v>460</v>
      </c>
      <c r="AO2199" s="3" t="s">
        <v>119</v>
      </c>
      <c r="AP2199" s="3" t="s">
        <v>119</v>
      </c>
      <c r="AQ2199" s="23">
        <v>45438.894444444442</v>
      </c>
      <c r="AR2199" s="3"/>
      <c r="AS2199" s="23"/>
      <c r="AT2199" s="23"/>
      <c r="AU2199" s="3" t="s">
        <v>192</v>
      </c>
      <c r="AV2199" s="3" t="s">
        <v>7003</v>
      </c>
      <c r="AW2199" s="3" t="s">
        <v>1323</v>
      </c>
      <c r="AX2199" s="3">
        <v>7.3764000000000003</v>
      </c>
      <c r="AY2199" s="3">
        <v>-72.637900000000002</v>
      </c>
      <c r="AZ2199" s="8" t="str">
        <f>+CONCATENATE("Reportan apertura en el enlace ",Tabla4[[#This Row],[Enlace]]," en el ",Tabla4[[#This Row],[Distancia óptica]]," ocasionado por ",Tabla4[[#This Row],[Causa del daño]])</f>
        <v>Reportan apertura en el enlace Cerro Oriente - Cúcuta en el Km 86,9 desde Cucuta ocasionado por Falla en la Red FiOp</v>
      </c>
      <c r="BA2199" s="8" t="str">
        <f>+CONCATENATE("Para dar solución al incidente ",Tabla4[[#This Row],[Solución]])</f>
        <v>Para dar solución al incidente se realiza migracion de hilo entre empalme y odf</v>
      </c>
      <c r="BB2199" s="3" t="str">
        <f>+_xlfn.CONCAT(Tabla4[[#This Row],[Causa Raiz]]," ",Tabla4[[#This Row],[Solución2]]," (",Tabla4[[#This Row],[Anillo]],"- Cabecera: ",Tabla4[[#This Row],[Cabecera]],"- Operador: ",Tabla4[[#This Row],[Operador]],")")</f>
        <v>Reportan apertura en el enlace Cerro Oriente - Cúcuta en el Km 86,9 desde Cucuta ocasionado por Falla en la Red FiOp Para dar solución al incidente se realiza migracion de hilo entre empalme y odf (TRONCAL- Cabecera: CUCUTA AV 0- Operador: Colombia Telecomunicaciones)</v>
      </c>
    </row>
    <row r="2200" spans="1:54" ht="171">
      <c r="A2200" s="38">
        <f t="shared" si="258"/>
        <v>2199</v>
      </c>
      <c r="B2200" s="3">
        <v>8623959</v>
      </c>
      <c r="C2200" s="3" t="s">
        <v>163</v>
      </c>
      <c r="D2200" s="23">
        <v>45435.25</v>
      </c>
      <c r="E2200" s="23">
        <v>45435.5</v>
      </c>
      <c r="F2200" s="1">
        <f t="shared" ca="1" si="267"/>
        <v>0.25</v>
      </c>
      <c r="G2200" s="3" t="s">
        <v>55</v>
      </c>
      <c r="H2200" s="41"/>
      <c r="I2200" s="40"/>
      <c r="J2200" s="5" t="s">
        <v>56</v>
      </c>
      <c r="K2200" s="3" t="s">
        <v>138</v>
      </c>
      <c r="L2200" s="9" t="s">
        <v>58</v>
      </c>
      <c r="M2200" s="3" t="s">
        <v>139</v>
      </c>
      <c r="N2200" s="3" t="s">
        <v>140</v>
      </c>
      <c r="O2200" s="3" t="s">
        <v>476</v>
      </c>
      <c r="P2200" s="3" t="s">
        <v>10108</v>
      </c>
      <c r="Q2200" s="4" t="s">
        <v>10109</v>
      </c>
      <c r="R2200" s="3" t="s">
        <v>144</v>
      </c>
      <c r="S2200" s="3" t="s">
        <v>145</v>
      </c>
      <c r="T2200" s="3" t="s">
        <v>256</v>
      </c>
      <c r="U2200" s="3" t="s">
        <v>4597</v>
      </c>
      <c r="V2200" s="22" t="str">
        <f t="shared" ref="V2200:V2205" si="268">C2200&amp;"; Hora de aviso: "&amp;TEXT(D2200,"h:mm dd/mm/yyyy")&amp;"; Solución: "&amp;U2200&amp;"; Hora de solución: "&amp;TEXT(E2200,"h:mm dd/mm/yyyy")&amp;"; Causa: "&amp;T2200</f>
        <v>RDFO; Hora de aviso: 6:00 23/05/2024; Solución: se refusiona hilo en caja de empalme ; Hora de solución: 12:00 23/05/2024; Causa: Falla de Empalme de FiOp</v>
      </c>
      <c r="W2200" s="4" t="s">
        <v>199</v>
      </c>
      <c r="X2200" s="3"/>
      <c r="Y2200" s="3"/>
      <c r="Z2200" s="3" t="s">
        <v>69</v>
      </c>
      <c r="AA2200" s="3" t="s">
        <v>71</v>
      </c>
      <c r="AB2200" s="3">
        <v>0</v>
      </c>
      <c r="AC2200" s="3" t="s">
        <v>71</v>
      </c>
      <c r="AD2200" s="6">
        <v>4.3749999999999997E-2</v>
      </c>
      <c r="AE2200" s="7"/>
      <c r="AF2200" s="7"/>
      <c r="AG2200" s="6">
        <f>Tabla4[[#This Row],[Tiempo Parada de Reloj]]+Tabla4[[#This Row],[Tiempo Autorizado por Telefonica (no Máximo)]]</f>
        <v>4.3749999999999997E-2</v>
      </c>
      <c r="AH2200" s="7">
        <f t="shared" ca="1" si="255"/>
        <v>0.20624999999999999</v>
      </c>
      <c r="AI2200" s="8">
        <f t="shared" si="256"/>
        <v>1.0499999999999998</v>
      </c>
      <c r="AJ2200" s="8">
        <f t="shared" ca="1" si="257"/>
        <v>4.9499999999999993</v>
      </c>
      <c r="AK2200" s="23" t="s">
        <v>87</v>
      </c>
      <c r="AL2200" s="23" t="s">
        <v>71</v>
      </c>
      <c r="AM2200" s="23" t="s">
        <v>87</v>
      </c>
      <c r="AN2200" s="23" t="s">
        <v>87</v>
      </c>
      <c r="AO2200" s="3" t="s">
        <v>98</v>
      </c>
      <c r="AP2200" s="3" t="s">
        <v>98</v>
      </c>
      <c r="AQ2200" s="23">
        <v>45440.449305555558</v>
      </c>
      <c r="AR2200" s="3"/>
      <c r="AS2200" s="23"/>
      <c r="AT2200" s="23"/>
      <c r="AU2200" s="3" t="s">
        <v>481</v>
      </c>
      <c r="AV2200" s="3" t="s">
        <v>10110</v>
      </c>
      <c r="AW2200" s="3" t="s">
        <v>151</v>
      </c>
      <c r="AX2200" s="3">
        <v>3.3986999999999998</v>
      </c>
      <c r="AY2200" s="3">
        <v>-76.352999999999994</v>
      </c>
      <c r="AZ2200" s="8" t="str">
        <f>+CONCATENATE("Reportan apertura en el enlace ",Tabla4[[#This Row],[Enlace]]," en el ",Tabla4[[#This Row],[Distancia óptica]]," ocasionado por ",Tabla4[[#This Row],[Causa del daño]])</f>
        <v>Reportan apertura en el enlace Cali - Candelaria en el Km 2,3 desde candelaria  ocasionado por Falla de Empalme de FiOp</v>
      </c>
      <c r="BA2200" s="8" t="str">
        <f>+CONCATENATE("Para dar solución al incidente ",Tabla4[[#This Row],[Solución]])</f>
        <v xml:space="preserve">Para dar solución al incidente se refusiona hilo en caja de empalme </v>
      </c>
      <c r="BB2200" s="3" t="str">
        <f>+_xlfn.CONCAT(Tabla4[[#This Row],[Causa Raiz]]," ",Tabla4[[#This Row],[Solución2]]," (",Tabla4[[#This Row],[Anillo]],"- Cabecera: ",Tabla4[[#This Row],[Cabecera]],"- Operador: ",Tabla4[[#This Row],[Operador]],")")</f>
        <v>Reportan apertura en el enlace Cali - Candelaria en el Km 2,3 desde candelaria  ocasionado por Falla de Empalme de FiOp Para dar solución al incidente se refusiona hilo en caja de empalme  (Lineal - Cabecera: Cali Centro - Operador: Colombia Telecomunicaciones)</v>
      </c>
    </row>
    <row r="2201" spans="1:54" ht="171">
      <c r="A2201" s="38">
        <f t="shared" si="258"/>
        <v>2200</v>
      </c>
      <c r="B2201" s="3">
        <v>8624152</v>
      </c>
      <c r="C2201" s="3" t="s">
        <v>54</v>
      </c>
      <c r="D2201" s="23">
        <v>45435.375</v>
      </c>
      <c r="E2201" s="23">
        <v>45435.479166666664</v>
      </c>
      <c r="F2201" s="1">
        <f t="shared" ca="1" si="267"/>
        <v>0.10416666666424135</v>
      </c>
      <c r="G2201" s="3" t="s">
        <v>55</v>
      </c>
      <c r="H2201" s="41"/>
      <c r="I2201" s="40"/>
      <c r="J2201" s="5" t="s">
        <v>56</v>
      </c>
      <c r="K2201" s="3" t="s">
        <v>108</v>
      </c>
      <c r="L2201" s="9" t="s">
        <v>78</v>
      </c>
      <c r="M2201" s="3" t="s">
        <v>431</v>
      </c>
      <c r="N2201" s="3" t="s">
        <v>2978</v>
      </c>
      <c r="O2201" s="3" t="s">
        <v>10111</v>
      </c>
      <c r="P2201" s="3" t="s">
        <v>10112</v>
      </c>
      <c r="Q2201" s="4" t="s">
        <v>10113</v>
      </c>
      <c r="R2201" s="3" t="s">
        <v>114</v>
      </c>
      <c r="S2201" s="3" t="s">
        <v>115</v>
      </c>
      <c r="T2201" s="9" t="s">
        <v>146</v>
      </c>
      <c r="U2201" s="3" t="s">
        <v>10114</v>
      </c>
      <c r="V2201" s="22" t="str">
        <f t="shared" si="268"/>
        <v>RLFO; Hora de aviso: 9:00 23/05/2024; Solución: Para dar solucion se migra entre nodos ; Hora de solución: 11:30 23/05/2024; Causa: Falla en la Red FiOp</v>
      </c>
      <c r="W2201" s="4" t="s">
        <v>10115</v>
      </c>
      <c r="X2201" s="3" t="s">
        <v>10116</v>
      </c>
      <c r="Y2201" s="3" t="s">
        <v>10117</v>
      </c>
      <c r="Z2201" s="3" t="s">
        <v>119</v>
      </c>
      <c r="AA2201" s="3" t="s">
        <v>70</v>
      </c>
      <c r="AB2201" s="3">
        <v>8622518</v>
      </c>
      <c r="AC2201" s="3" t="s">
        <v>71</v>
      </c>
      <c r="AD2201" s="6">
        <v>0</v>
      </c>
      <c r="AE2201" s="7"/>
      <c r="AF2201" s="7"/>
      <c r="AG2201" s="6">
        <f>Tabla4[[#This Row],[Tiempo Parada de Reloj]]+Tabla4[[#This Row],[Tiempo Autorizado por Telefonica (no Máximo)]]</f>
        <v>0</v>
      </c>
      <c r="AH2201" s="7">
        <f t="shared" ca="1" si="255"/>
        <v>0.10416666666424135</v>
      </c>
      <c r="AI2201" s="8">
        <f t="shared" si="256"/>
        <v>0</v>
      </c>
      <c r="AJ2201" s="8">
        <f t="shared" ca="1" si="257"/>
        <v>2.4999999999417923</v>
      </c>
      <c r="AK2201" s="23" t="s">
        <v>87</v>
      </c>
      <c r="AL2201" s="23" t="s">
        <v>71</v>
      </c>
      <c r="AM2201" s="23" t="s">
        <v>87</v>
      </c>
      <c r="AN2201" s="23" t="s">
        <v>87</v>
      </c>
      <c r="AO2201" s="3" t="s">
        <v>119</v>
      </c>
      <c r="AP2201" s="3" t="s">
        <v>119</v>
      </c>
      <c r="AQ2201" s="23">
        <v>45436.338888888888</v>
      </c>
      <c r="AR2201" s="3"/>
      <c r="AS2201" s="23"/>
      <c r="AT2201" s="23"/>
      <c r="AU2201" s="3" t="s">
        <v>192</v>
      </c>
      <c r="AV2201" s="3" t="s">
        <v>10118</v>
      </c>
      <c r="AW2201" s="3" t="s">
        <v>1311</v>
      </c>
      <c r="AX2201" s="3">
        <v>11.540100000000001</v>
      </c>
      <c r="AY2201" s="3">
        <v>-72.930800000000005</v>
      </c>
      <c r="AZ2201" s="8" t="str">
        <f>+CONCATENATE("Reportan apertura en el enlace ",Tabla4[[#This Row],[Enlace]]," en el ",Tabla4[[#This Row],[Distancia óptica]]," ocasionado por ",Tabla4[[#This Row],[Causa del daño]])</f>
        <v>Reportan apertura en el enlace Mov.Nuevo Faro - Mov.Las tunas en el Km 0,9 desde las tunas ocasionado por Falla en la Red FiOp</v>
      </c>
      <c r="BA2201" s="8" t="str">
        <f>+CONCATENATE("Para dar solución al incidente ",Tabla4[[#This Row],[Solución]])</f>
        <v xml:space="preserve">Para dar solución al incidente Para dar solucion se migra entre nodos </v>
      </c>
      <c r="BB2201" s="3" t="str">
        <f>+_xlfn.CONCAT(Tabla4[[#This Row],[Causa Raiz]]," ",Tabla4[[#This Row],[Solución2]]," (",Tabla4[[#This Row],[Anillo]],"- Cabecera: ",Tabla4[[#This Row],[Cabecera]],"- Operador: ",Tabla4[[#This Row],[Operador]],")")</f>
        <v>Reportan apertura en el enlace Mov.Nuevo Faro - Mov.Las tunas en el Km 0,9 desde las tunas ocasionado por Falla en la Red FiOp Para dar solución al incidente Para dar solucion se migra entre nodos  (UK- Cabecera: Tunas- Operador: Colombia Telecomunicaciones)</v>
      </c>
    </row>
    <row r="2202" spans="1:54" ht="213.75">
      <c r="A2202" s="38">
        <f t="shared" si="258"/>
        <v>2201</v>
      </c>
      <c r="B2202" s="3">
        <v>8624591</v>
      </c>
      <c r="C2202" s="3" t="s">
        <v>92</v>
      </c>
      <c r="D2202" s="23">
        <v>45435.458333333336</v>
      </c>
      <c r="E2202" s="23">
        <v>45435.958333333336</v>
      </c>
      <c r="F2202" s="1">
        <f t="shared" ca="1" si="267"/>
        <v>0.5</v>
      </c>
      <c r="G2202" s="3" t="s">
        <v>55</v>
      </c>
      <c r="H2202" s="41"/>
      <c r="I2202" s="40"/>
      <c r="J2202" s="5" t="s">
        <v>56</v>
      </c>
      <c r="K2202" s="3" t="s">
        <v>138</v>
      </c>
      <c r="L2202" s="9" t="s">
        <v>58</v>
      </c>
      <c r="M2202" s="3" t="s">
        <v>139</v>
      </c>
      <c r="N2202" s="3" t="s">
        <v>140</v>
      </c>
      <c r="O2202" s="3" t="s">
        <v>10119</v>
      </c>
      <c r="P2202" s="3" t="s">
        <v>10120</v>
      </c>
      <c r="Q2202" s="4" t="s">
        <v>10121</v>
      </c>
      <c r="R2202" s="3" t="s">
        <v>144</v>
      </c>
      <c r="S2202" s="3" t="s">
        <v>145</v>
      </c>
      <c r="T2202" s="9" t="s">
        <v>176</v>
      </c>
      <c r="U2202" s="3" t="s">
        <v>10122</v>
      </c>
      <c r="V2202" s="22" t="str">
        <f t="shared" si="268"/>
        <v>RTNFO; Hora de aviso: 11:00 23/05/2024; Solución: se realiza tendido de 265 metros y dos empalmes de 48 hilos; Hora de solución: 23:00 23/05/2024; Causa: Intervención de Terceros. No Identificados</v>
      </c>
      <c r="W2202" s="4" t="s">
        <v>199</v>
      </c>
      <c r="X2202" s="3"/>
      <c r="Y2202" s="3"/>
      <c r="Z2202" s="3" t="s">
        <v>69</v>
      </c>
      <c r="AA2202" s="3" t="s">
        <v>70</v>
      </c>
      <c r="AB2202" s="3">
        <v>0</v>
      </c>
      <c r="AC2202" s="3" t="s">
        <v>71</v>
      </c>
      <c r="AD2202" s="6">
        <v>0.29444444444444445</v>
      </c>
      <c r="AE2202" s="7"/>
      <c r="AF2202" s="7"/>
      <c r="AG2202" s="6">
        <f>Tabla4[[#This Row],[Tiempo Parada de Reloj]]+Tabla4[[#This Row],[Tiempo Autorizado por Telefonica (no Máximo)]]</f>
        <v>0.29444444444444445</v>
      </c>
      <c r="AH2202" s="7">
        <f t="shared" ca="1" si="255"/>
        <v>0.20555555555555555</v>
      </c>
      <c r="AI2202" s="8">
        <f t="shared" si="256"/>
        <v>7.0666666666666664</v>
      </c>
      <c r="AJ2202" s="8">
        <f t="shared" ca="1" si="257"/>
        <v>4.9333333333333336</v>
      </c>
      <c r="AK2202" s="23" t="s">
        <v>87</v>
      </c>
      <c r="AL2202" s="23" t="s">
        <v>70</v>
      </c>
      <c r="AM2202" s="23" t="s">
        <v>8652</v>
      </c>
      <c r="AN2202" s="23" t="s">
        <v>8652</v>
      </c>
      <c r="AO2202" s="3" t="s">
        <v>87</v>
      </c>
      <c r="AP2202" s="3" t="s">
        <v>87</v>
      </c>
      <c r="AQ2202" s="23">
        <v>45441.434027777781</v>
      </c>
      <c r="AR2202" s="3"/>
      <c r="AS2202" s="23"/>
      <c r="AT2202" s="23"/>
      <c r="AU2202" s="3" t="s">
        <v>1040</v>
      </c>
      <c r="AV2202" s="3" t="s">
        <v>8457</v>
      </c>
      <c r="AW2202" s="3" t="s">
        <v>1323</v>
      </c>
      <c r="AX2202" s="3">
        <v>3.2111100000000001</v>
      </c>
      <c r="AY2202" s="3">
        <v>-76.431629999999998</v>
      </c>
      <c r="AZ2202" s="8" t="str">
        <f>+CONCATENATE("Reportan apertura en el enlace ",Tabla4[[#This Row],[Enlace]]," en el ",Tabla4[[#This Row],[Distancia óptica]]," ocasionado por ",Tabla4[[#This Row],[Causa del daño]])</f>
        <v>Reportan apertura en el enlace Cali - Puerto Tejada en el Km 3,2 desde puerto tejada ocasionado por Intervención de Terceros. No Identificados</v>
      </c>
      <c r="BA2202" s="8" t="str">
        <f>+CONCATENATE("Para dar solución al incidente ",Tabla4[[#This Row],[Solución]])</f>
        <v>Para dar solución al incidente se realiza tendido de 265 metros y dos empalmes de 48 hilos</v>
      </c>
      <c r="BB2202" s="3" t="str">
        <f>+_xlfn.CONCAT(Tabla4[[#This Row],[Causa Raiz]]," ",Tabla4[[#This Row],[Solución2]]," (",Tabla4[[#This Row],[Anillo]],"- Cabecera: ",Tabla4[[#This Row],[Cabecera]],"- Operador: ",Tabla4[[#This Row],[Operador]],")")</f>
        <v>Reportan apertura en el enlace Cali - Puerto Tejada en el Km 3,2 desde puerto tejada ocasionado por Intervención de Terceros. No Identificados Para dar solución al incidente se realiza tendido de 265 metros y dos empalmes de 48 hilos (TRONCAL- Cabecera: CALI CENTRO - Operador: Colombia Telecomunicaciones)</v>
      </c>
    </row>
    <row r="2203" spans="1:54" ht="213.75">
      <c r="A2203" s="38">
        <f t="shared" si="258"/>
        <v>2202</v>
      </c>
      <c r="B2203" s="3">
        <v>8624658</v>
      </c>
      <c r="C2203" s="3" t="s">
        <v>92</v>
      </c>
      <c r="D2203" s="23">
        <v>45435.46875</v>
      </c>
      <c r="E2203" s="23">
        <v>45435.555555555555</v>
      </c>
      <c r="F2203" s="1">
        <f t="shared" ca="1" si="267"/>
        <v>8.6805555554747116E-2</v>
      </c>
      <c r="G2203" s="3" t="s">
        <v>55</v>
      </c>
      <c r="H2203" s="41"/>
      <c r="I2203" s="40"/>
      <c r="J2203" s="5" t="s">
        <v>56</v>
      </c>
      <c r="K2203" s="3" t="s">
        <v>77</v>
      </c>
      <c r="L2203" s="9" t="s">
        <v>58</v>
      </c>
      <c r="M2203" s="3" t="s">
        <v>79</v>
      </c>
      <c r="N2203" s="3" t="s">
        <v>244</v>
      </c>
      <c r="O2203" s="3" t="s">
        <v>94</v>
      </c>
      <c r="P2203" s="3" t="s">
        <v>10123</v>
      </c>
      <c r="Q2203" s="4" t="s">
        <v>10124</v>
      </c>
      <c r="R2203" s="3" t="s">
        <v>84</v>
      </c>
      <c r="S2203" s="3" t="s">
        <v>85</v>
      </c>
      <c r="T2203" s="9" t="s">
        <v>176</v>
      </c>
      <c r="U2203" s="3" t="s">
        <v>10125</v>
      </c>
      <c r="V2203" s="22" t="str">
        <f t="shared" si="268"/>
        <v>RTNFO; Hora de aviso: 11:15 23/05/2024; Solución: Se realizo un Tendido de 140 mtrs y 2 empalmes de 36 hilos ; Hora de solución: 13:20 23/05/2024; Causa: Intervención de Terceros. No Identificados</v>
      </c>
      <c r="W2203" s="4" t="s">
        <v>160</v>
      </c>
      <c r="X2203" s="3"/>
      <c r="Y2203" s="3"/>
      <c r="Z2203" s="3" t="s">
        <v>69</v>
      </c>
      <c r="AA2203" s="3" t="s">
        <v>71</v>
      </c>
      <c r="AB2203" s="3">
        <v>0</v>
      </c>
      <c r="AC2203" s="3" t="s">
        <v>71</v>
      </c>
      <c r="AD2203" s="6">
        <v>0</v>
      </c>
      <c r="AE2203" s="7"/>
      <c r="AF2203" s="7"/>
      <c r="AG2203" s="6">
        <f>Tabla4[[#This Row],[Tiempo Parada de Reloj]]+Tabla4[[#This Row],[Tiempo Autorizado por Telefonica (no Máximo)]]</f>
        <v>0</v>
      </c>
      <c r="AH2203" s="7">
        <f t="shared" ca="1" si="255"/>
        <v>8.6805555554747116E-2</v>
      </c>
      <c r="AI2203" s="8">
        <f t="shared" si="256"/>
        <v>0</v>
      </c>
      <c r="AJ2203" s="8">
        <f t="shared" ca="1" si="257"/>
        <v>2.0833333333139308</v>
      </c>
      <c r="AK2203" s="23" t="s">
        <v>87</v>
      </c>
      <c r="AL2203" s="23" t="s">
        <v>71</v>
      </c>
      <c r="AM2203" s="23" t="s">
        <v>87</v>
      </c>
      <c r="AN2203" s="23" t="s">
        <v>87</v>
      </c>
      <c r="AO2203" s="3" t="s">
        <v>98</v>
      </c>
      <c r="AP2203" s="3" t="s">
        <v>73</v>
      </c>
      <c r="AQ2203" s="23">
        <v>45454.977777777778</v>
      </c>
      <c r="AR2203" s="3"/>
      <c r="AS2203" s="23"/>
      <c r="AT2203" s="23"/>
      <c r="AU2203" s="3" t="s">
        <v>89</v>
      </c>
      <c r="AV2203" s="3" t="s">
        <v>244</v>
      </c>
      <c r="AW2203" s="3" t="s">
        <v>1323</v>
      </c>
      <c r="AX2203" s="3">
        <v>4.3529900000000001</v>
      </c>
      <c r="AY2203" s="3">
        <v>-74.376099999999994</v>
      </c>
      <c r="AZ2203" s="8" t="str">
        <f>+CONCATENATE("Reportan apertura en el enlace ",Tabla4[[#This Row],[Enlace]]," en el ",Tabla4[[#This Row],[Distancia óptica]]," ocasionado por ",Tabla4[[#This Row],[Causa del daño]])</f>
        <v>Reportan apertura en el enlace Bogotá - Fusagasugá en el Km 4 desde fusagasuga ocasionado por Intervención de Terceros. No Identificados</v>
      </c>
      <c r="BA2203" s="8" t="str">
        <f>+CONCATENATE("Para dar solución al incidente ",Tabla4[[#This Row],[Solución]])</f>
        <v xml:space="preserve">Para dar solución al incidente Se realizo un Tendido de 140 mtrs y 2 empalmes de 36 hilos </v>
      </c>
      <c r="BB2203" s="3" t="str">
        <f>+_xlfn.CONCAT(Tabla4[[#This Row],[Causa Raiz]]," ",Tabla4[[#This Row],[Solución2]]," (",Tabla4[[#This Row],[Anillo]],"- Cabecera: ",Tabla4[[#This Row],[Cabecera]],"- Operador: ",Tabla4[[#This Row],[Operador]],")")</f>
        <v>Reportan apertura en el enlace Bogotá - Fusagasugá en el Km 4 desde fusagasuga ocasionado por Intervención de Terceros. No Identificados Para dar solución al incidente Se realizo un Tendido de 140 mtrs y 2 empalmes de 36 hilos  (TRONCAL- Cabecera: FUSAGASUGA- Operador: Colombia Telecomunicaciones)</v>
      </c>
    </row>
    <row r="2204" spans="1:54" ht="199.5">
      <c r="A2204" s="38">
        <f t="shared" si="258"/>
        <v>2203</v>
      </c>
      <c r="B2204" s="3">
        <v>8624690</v>
      </c>
      <c r="C2204" s="3" t="s">
        <v>92</v>
      </c>
      <c r="D2204" s="23">
        <v>45435.486111111109</v>
      </c>
      <c r="E2204" s="23">
        <v>45435.635416666664</v>
      </c>
      <c r="F2204" s="1">
        <f t="shared" ca="1" si="267"/>
        <v>0.14930555555474712</v>
      </c>
      <c r="G2204" s="3" t="s">
        <v>55</v>
      </c>
      <c r="H2204" s="41"/>
      <c r="I2204" s="40"/>
      <c r="J2204" s="5" t="s">
        <v>56</v>
      </c>
      <c r="K2204" s="3" t="s">
        <v>77</v>
      </c>
      <c r="L2204" s="9" t="s">
        <v>58</v>
      </c>
      <c r="M2204" s="3" t="s">
        <v>656</v>
      </c>
      <c r="N2204" s="3" t="s">
        <v>1505</v>
      </c>
      <c r="O2204" s="3" t="s">
        <v>1506</v>
      </c>
      <c r="P2204" s="3" t="s">
        <v>10126</v>
      </c>
      <c r="Q2204" s="4" t="s">
        <v>10127</v>
      </c>
      <c r="R2204" s="3" t="s">
        <v>796</v>
      </c>
      <c r="S2204" s="3" t="s">
        <v>85</v>
      </c>
      <c r="T2204" s="9" t="s">
        <v>130</v>
      </c>
      <c r="U2204" s="3" t="s">
        <v>10128</v>
      </c>
      <c r="V2204" s="22" t="str">
        <f t="shared" si="268"/>
        <v>RTNFO; Hora de aviso: 11:40 23/05/2024; Solución: Para dar solucion se realiza Tendido de 200 mtrs y 2 cajas de empalme de 36 hilos; Hora de solución: 15:15 23/05/2024; Causa: Plagas</v>
      </c>
      <c r="W2204" s="4" t="s">
        <v>160</v>
      </c>
      <c r="X2204" s="3"/>
      <c r="Y2204" s="3"/>
      <c r="Z2204" s="3" t="s">
        <v>69</v>
      </c>
      <c r="AA2204" s="3" t="s">
        <v>70</v>
      </c>
      <c r="AB2204" s="3">
        <v>0</v>
      </c>
      <c r="AC2204" s="3" t="s">
        <v>71</v>
      </c>
      <c r="AD2204" s="6">
        <v>0</v>
      </c>
      <c r="AE2204" s="7"/>
      <c r="AF2204" s="7"/>
      <c r="AG2204" s="6">
        <f>Tabla4[[#This Row],[Tiempo Parada de Reloj]]+Tabla4[[#This Row],[Tiempo Autorizado por Telefonica (no Máximo)]]</f>
        <v>0</v>
      </c>
      <c r="AH2204" s="7">
        <f t="shared" ca="1" si="255"/>
        <v>0.14930555555474712</v>
      </c>
      <c r="AI2204" s="8">
        <f t="shared" si="256"/>
        <v>0</v>
      </c>
      <c r="AJ2204" s="8">
        <f t="shared" ca="1" si="257"/>
        <v>3.5833333333139308</v>
      </c>
      <c r="AK2204" s="23" t="s">
        <v>88</v>
      </c>
      <c r="AL2204" s="23" t="s">
        <v>70</v>
      </c>
      <c r="AM2204" s="23" t="s">
        <v>460</v>
      </c>
      <c r="AN2204" s="23" t="s">
        <v>460</v>
      </c>
      <c r="AO2204" s="3" t="s">
        <v>98</v>
      </c>
      <c r="AP2204" s="3" t="s">
        <v>73</v>
      </c>
      <c r="AQ2204" s="23">
        <v>45460.979166666664</v>
      </c>
      <c r="AR2204" s="3"/>
      <c r="AS2204" s="23"/>
      <c r="AT2204" s="23"/>
      <c r="AU2204" s="3" t="s">
        <v>743</v>
      </c>
      <c r="AV2204" s="3" t="s">
        <v>1511</v>
      </c>
      <c r="AW2204" s="3" t="s">
        <v>76</v>
      </c>
      <c r="AX2204" s="3">
        <v>5.3571999999999997</v>
      </c>
      <c r="AY2204" s="3">
        <v>-74.726399999999998</v>
      </c>
      <c r="AZ2204" s="8" t="str">
        <f>+CONCATENATE("Reportan apertura en el enlace ",Tabla4[[#This Row],[Enlace]]," en el ",Tabla4[[#This Row],[Distancia óptica]]," ocasionado por ",Tabla4[[#This Row],[Causa del daño]])</f>
        <v>Reportan apertura en el enlace Honda - La Dorada en el km 16.4 desde la dorada ocasionado por Plagas</v>
      </c>
      <c r="BA2204" s="8" t="str">
        <f>+CONCATENATE("Para dar solución al incidente ",Tabla4[[#This Row],[Solución]])</f>
        <v>Para dar solución al incidente Para dar solucion se realiza Tendido de 200 mtrs y 2 cajas de empalme de 36 hilos</v>
      </c>
      <c r="BB2204" s="3" t="str">
        <f>+_xlfn.CONCAT(Tabla4[[#This Row],[Causa Raiz]]," ",Tabla4[[#This Row],[Solución2]]," (",Tabla4[[#This Row],[Anillo]],"- Cabecera: ",Tabla4[[#This Row],[Cabecera]],"- Operador: ",Tabla4[[#This Row],[Operador]],")")</f>
        <v>Reportan apertura en el enlace Honda - La Dorada en el km 16.4 desde la dorada ocasionado por Plagas Para dar solución al incidente Para dar solucion se realiza Tendido de 200 mtrs y 2 cajas de empalme de 36 hilos (Troncal- Cabecera: Dorada- Operador: Colombia Telecomunicaciones)</v>
      </c>
    </row>
    <row r="2205" spans="1:54" ht="199.5">
      <c r="A2205" s="38">
        <f t="shared" si="258"/>
        <v>2204</v>
      </c>
      <c r="B2205" s="3">
        <v>8624789</v>
      </c>
      <c r="C2205" s="3" t="s">
        <v>54</v>
      </c>
      <c r="D2205" s="23">
        <v>45435.5</v>
      </c>
      <c r="E2205" s="23">
        <v>45436.090277777781</v>
      </c>
      <c r="F2205" s="1">
        <f t="shared" ca="1" si="267"/>
        <v>0.59027777778101154</v>
      </c>
      <c r="G2205" s="3" t="s">
        <v>55</v>
      </c>
      <c r="H2205" s="41"/>
      <c r="I2205" s="40"/>
      <c r="J2205" s="5" t="s">
        <v>56</v>
      </c>
      <c r="K2205" s="3" t="s">
        <v>77</v>
      </c>
      <c r="L2205" s="9" t="s">
        <v>58</v>
      </c>
      <c r="M2205" s="3" t="s">
        <v>79</v>
      </c>
      <c r="N2205" s="3" t="s">
        <v>80</v>
      </c>
      <c r="O2205" s="3" t="s">
        <v>10129</v>
      </c>
      <c r="P2205" s="3" t="s">
        <v>10130</v>
      </c>
      <c r="Q2205" s="4" t="s">
        <v>10131</v>
      </c>
      <c r="R2205" s="3" t="s">
        <v>980</v>
      </c>
      <c r="S2205" s="3" t="s">
        <v>85</v>
      </c>
      <c r="T2205" s="9" t="s">
        <v>176</v>
      </c>
      <c r="U2205" s="3" t="s">
        <v>10132</v>
      </c>
      <c r="V2205" s="22" t="str">
        <f t="shared" si="268"/>
        <v>RLFO; Hora de aviso: 12:00 23/05/2024; Solución: se realiza tendido de 200 metros y dos empalmes de 96 hilos; Hora de solución: 2:10 24/05/2024; Causa: Intervención de Terceros. No Identificados</v>
      </c>
      <c r="W2205" s="4" t="s">
        <v>191</v>
      </c>
      <c r="X2205" s="3"/>
      <c r="Y2205" s="3"/>
      <c r="AA2205" s="3" t="s">
        <v>70</v>
      </c>
      <c r="AB2205" s="3" t="s">
        <v>10133</v>
      </c>
      <c r="AC2205" s="3" t="s">
        <v>71</v>
      </c>
      <c r="AD2205" s="6">
        <v>0.42499999999999999</v>
      </c>
      <c r="AE2205" s="7"/>
      <c r="AF2205" s="7"/>
      <c r="AG2205" s="6">
        <f>Tabla4[[#This Row],[Tiempo Parada de Reloj]]+Tabla4[[#This Row],[Tiempo Autorizado por Telefonica (no Máximo)]]</f>
        <v>0.42499999999999999</v>
      </c>
      <c r="AH2205" s="7">
        <f t="shared" ca="1" si="255"/>
        <v>0.16527777778101155</v>
      </c>
      <c r="AI2205" s="8">
        <f t="shared" si="256"/>
        <v>10.199999999999999</v>
      </c>
      <c r="AJ2205" s="8">
        <f t="shared" ca="1" si="257"/>
        <v>3.9666666667442771</v>
      </c>
      <c r="AK2205" s="23" t="s">
        <v>87</v>
      </c>
      <c r="AL2205" s="23" t="s">
        <v>70</v>
      </c>
      <c r="AM2205" s="23" t="s">
        <v>460</v>
      </c>
      <c r="AN2205" s="23" t="s">
        <v>120</v>
      </c>
      <c r="AO2205" s="3" t="s">
        <v>72</v>
      </c>
      <c r="AP2205" s="3" t="s">
        <v>72</v>
      </c>
      <c r="AQ2205" s="23">
        <v>45439.961111111108</v>
      </c>
      <c r="AR2205" s="3"/>
      <c r="AS2205" s="23"/>
      <c r="AT2205" s="23"/>
      <c r="AU2205" s="3" t="s">
        <v>192</v>
      </c>
      <c r="AV2205" s="3" t="s">
        <v>757</v>
      </c>
      <c r="AW2205" s="3" t="s">
        <v>135</v>
      </c>
      <c r="AX2205" s="3">
        <v>4.6088500000000003</v>
      </c>
      <c r="AY2205" s="3">
        <v>-74.183233000000001</v>
      </c>
      <c r="AZ2205" s="8" t="str">
        <f>+CONCATENATE("Reportan apertura en el enlace ",Tabla4[[#This Row],[Enlace]]," en el ",Tabla4[[#This Row],[Distancia óptica]]," ocasionado por ",Tabla4[[#This Row],[Causa del daño]])</f>
        <v>Reportan apertura en el enlace Mov. Asturias - Mov. Kennedy Sur en el km 4 desde CG3 ocasionado por Intervención de Terceros. No Identificados</v>
      </c>
      <c r="BA2205" s="8" t="str">
        <f>+CONCATENATE("Para dar solución al incidente ",Tabla4[[#This Row],[Solución]])</f>
        <v>Para dar solución al incidente se realiza tendido de 200 metros y dos empalmes de 96 hilos</v>
      </c>
      <c r="BB2205" s="3" t="str">
        <f>+_xlfn.CONCAT(Tabla4[[#This Row],[Causa Raiz]]," ",Tabla4[[#This Row],[Solución2]]," (",Tabla4[[#This Row],[Anillo]],"- Cabecera: ",Tabla4[[#This Row],[Cabecera]],"- Operador: ",Tabla4[[#This Row],[Operador]],")")</f>
        <v>Reportan apertura en el enlace Mov. Asturias - Mov. Kennedy Sur en el km 4 desde CG3 ocasionado por Intervención de Terceros. No Identificados Para dar solución al incidente se realiza tendido de 200 metros y dos empalmes de 96 hilos (Lineal- Cabecera: Asturias- Operador: Colombia Telecomunicaciones)</v>
      </c>
    </row>
    <row r="2206" spans="1:54" ht="142.5">
      <c r="A2206" s="38">
        <f t="shared" si="258"/>
        <v>2205</v>
      </c>
      <c r="B2206" s="3">
        <v>8625293</v>
      </c>
      <c r="C2206" s="3" t="s">
        <v>92</v>
      </c>
      <c r="D2206" s="23">
        <v>45435.625</v>
      </c>
      <c r="E2206" s="23">
        <v>45435.626388888886</v>
      </c>
      <c r="F2206" s="1">
        <f t="shared" ref="F2206:F2209" ca="1" si="269">IF(ISBLANK(E2206),IF(ISBLANK(D2206),0,NOW()-D2206),E2206-D2206)</f>
        <v>1.3888888861401938E-3</v>
      </c>
      <c r="G2206" s="3" t="s">
        <v>55</v>
      </c>
      <c r="H2206" s="41"/>
      <c r="I2206" s="40" t="s">
        <v>10134</v>
      </c>
      <c r="J2206" s="5" t="s">
        <v>322</v>
      </c>
      <c r="K2206" s="3" t="s">
        <v>322</v>
      </c>
      <c r="L2206" s="9" t="s">
        <v>58</v>
      </c>
      <c r="M2206" s="3" t="s">
        <v>228</v>
      </c>
      <c r="N2206" s="3" t="s">
        <v>3598</v>
      </c>
      <c r="O2206" s="3" t="s">
        <v>230</v>
      </c>
      <c r="P2206" s="3" t="s">
        <v>10135</v>
      </c>
      <c r="Q2206" s="4" t="s">
        <v>10136</v>
      </c>
      <c r="R2206" s="3" t="s">
        <v>233</v>
      </c>
      <c r="S2206" s="3" t="s">
        <v>328</v>
      </c>
      <c r="T2206" s="9" t="s">
        <v>104</v>
      </c>
      <c r="U2206" s="3" t="s">
        <v>10137</v>
      </c>
      <c r="V2206" s="22" t="str">
        <f t="shared" ref="V2206:V2209" si="270">C2206&amp;"; Hora de aviso: "&amp;TEXT(D2206,"h:mm dd/mm/yyyy")&amp;"; Solución: "&amp;U2206&amp;"; Hora de solución: "&amp;TEXT(E2206,"h:mm dd/mm/yyyy")&amp;"; Causa: "&amp;T2206</f>
        <v>RTNFO; Hora de aviso: 15:00 23/05/2024; Solución: Se realiza medidas y limpieza en Cienaga; Hora de solución: 15:02 23/05/2024; Causa: Visita Fallida</v>
      </c>
      <c r="W2206" s="4" t="s">
        <v>331</v>
      </c>
      <c r="X2206" s="3"/>
      <c r="Y2206" s="3"/>
      <c r="Z2206" s="3" t="s">
        <v>69</v>
      </c>
      <c r="AA2206" s="3" t="s">
        <v>71</v>
      </c>
      <c r="AB2206" s="3">
        <v>0</v>
      </c>
      <c r="AC2206" s="3" t="s">
        <v>71</v>
      </c>
      <c r="AD2206" s="6">
        <v>0</v>
      </c>
      <c r="AE2206" s="7"/>
      <c r="AF2206" s="7"/>
      <c r="AG2206" s="6">
        <f>Tabla4[[#This Row],[Tiempo Parada de Reloj]]+Tabla4[[#This Row],[Tiempo Autorizado por Telefonica (no Máximo)]]</f>
        <v>0</v>
      </c>
      <c r="AH2206" s="7">
        <f t="shared" ca="1" si="255"/>
        <v>1.3888888861401938E-3</v>
      </c>
      <c r="AI2206" s="8">
        <f t="shared" si="256"/>
        <v>0</v>
      </c>
      <c r="AJ2206" s="8">
        <f t="shared" ca="1" si="257"/>
        <v>3.3333333267364651E-2</v>
      </c>
      <c r="AK2206" s="23" t="s">
        <v>88</v>
      </c>
      <c r="AL2206" s="23" t="s">
        <v>70</v>
      </c>
      <c r="AM2206" s="23" t="s">
        <v>460</v>
      </c>
      <c r="AN2206" s="23" t="s">
        <v>460</v>
      </c>
      <c r="AO2206" s="3" t="s">
        <v>460</v>
      </c>
      <c r="AP2206" s="3" t="s">
        <v>460</v>
      </c>
      <c r="AQ2206" s="23">
        <v>45435.834722222222</v>
      </c>
      <c r="AR2206" s="3"/>
      <c r="AS2206" s="23"/>
      <c r="AT2206" s="23"/>
      <c r="AU2206" s="3" t="s">
        <v>322</v>
      </c>
      <c r="AV2206" s="3" t="s">
        <v>69</v>
      </c>
      <c r="AW2206" s="3" t="s">
        <v>69</v>
      </c>
      <c r="AX2206" s="3" t="s">
        <v>69</v>
      </c>
      <c r="AY2206" s="3" t="s">
        <v>69</v>
      </c>
      <c r="AZ2206" s="8" t="str">
        <f>+CONCATENATE("Reportan apertura en el enlace ",Tabla4[[#This Row],[Enlace]]," en el ",Tabla4[[#This Row],[Distancia óptica]]," ocasionado por ",Tabla4[[#This Row],[Causa del daño]])</f>
        <v>Reportan apertura en el enlace Ciénaga - Fundación en el Km 0 desde Cienaga ocasionado por Visita Fallida</v>
      </c>
      <c r="BA2206" s="8" t="str">
        <f>+CONCATENATE("Para dar solución al incidente ",Tabla4[[#This Row],[Solución]])</f>
        <v>Para dar solución al incidente Se realiza medidas y limpieza en Cienaga</v>
      </c>
      <c r="BB2206" s="3" t="str">
        <f>+_xlfn.CONCAT(Tabla4[[#This Row],[Causa Raiz]]," ",Tabla4[[#This Row],[Solución2]]," (",Tabla4[[#This Row],[Anillo]],"- Cabecera: ",Tabla4[[#This Row],[Cabecera]],"- Operador: ",Tabla4[[#This Row],[Operador]],")")</f>
        <v>Reportan apertura en el enlace Ciénaga - Fundación en el Km 0 desde Cienaga ocasionado por Visita Fallida Para dar solución al incidente Se realiza medidas y limpieza en Cienaga (NA- Cabecera: NA- Operador: Ufinet)</v>
      </c>
    </row>
    <row r="2207" spans="1:54" ht="185.25">
      <c r="A2207" s="38">
        <f t="shared" si="258"/>
        <v>2206</v>
      </c>
      <c r="B2207" s="3">
        <v>8625315</v>
      </c>
      <c r="C2207" s="3" t="s">
        <v>54</v>
      </c>
      <c r="D2207" s="23">
        <v>45435.638888888891</v>
      </c>
      <c r="E2207" s="23">
        <v>45435.916666666664</v>
      </c>
      <c r="F2207" s="1">
        <f t="shared" ca="1" si="269"/>
        <v>0.27777777777373558</v>
      </c>
      <c r="G2207" s="3" t="s">
        <v>55</v>
      </c>
      <c r="H2207" s="41"/>
      <c r="I2207" s="40"/>
      <c r="J2207" s="5" t="s">
        <v>56</v>
      </c>
      <c r="K2207" s="3" t="s">
        <v>138</v>
      </c>
      <c r="L2207" s="9" t="s">
        <v>58</v>
      </c>
      <c r="M2207" s="3" t="s">
        <v>139</v>
      </c>
      <c r="N2207" s="3" t="s">
        <v>140</v>
      </c>
      <c r="O2207" s="3" t="s">
        <v>10138</v>
      </c>
      <c r="P2207" s="3" t="s">
        <v>10139</v>
      </c>
      <c r="Q2207" s="4" t="s">
        <v>10140</v>
      </c>
      <c r="R2207" s="3" t="s">
        <v>144</v>
      </c>
      <c r="S2207" s="3" t="s">
        <v>145</v>
      </c>
      <c r="T2207" s="9" t="s">
        <v>146</v>
      </c>
      <c r="U2207" s="3" t="s">
        <v>1399</v>
      </c>
      <c r="V2207" s="22" t="str">
        <f t="shared" si="270"/>
        <v>RLFO; Hora de aviso: 15:20 23/05/2024; Solución: se realiza migracion de hilos entre empalmes; Hora de solución: 22:00 23/05/2024; Causa: Falla en la Red FiOp</v>
      </c>
      <c r="W2207" s="4" t="s">
        <v>10141</v>
      </c>
      <c r="X2207" s="3"/>
      <c r="Y2207" s="3"/>
      <c r="Z2207" s="3" t="s">
        <v>69</v>
      </c>
      <c r="AA2207" s="3" t="s">
        <v>71</v>
      </c>
      <c r="AB2207" s="3">
        <v>0</v>
      </c>
      <c r="AC2207" s="3" t="s">
        <v>71</v>
      </c>
      <c r="AD2207" s="6">
        <v>0.11180555555555556</v>
      </c>
      <c r="AE2207" s="7"/>
      <c r="AF2207" s="7"/>
      <c r="AG2207" s="6">
        <f>Tabla4[[#This Row],[Tiempo Parada de Reloj]]+Tabla4[[#This Row],[Tiempo Autorizado por Telefonica (no Máximo)]]</f>
        <v>0.11180555555555556</v>
      </c>
      <c r="AH2207" s="7">
        <f t="shared" ca="1" si="255"/>
        <v>0.16597222221818003</v>
      </c>
      <c r="AI2207" s="8">
        <f t="shared" si="256"/>
        <v>2.6833333333333336</v>
      </c>
      <c r="AJ2207" s="8">
        <f t="shared" ca="1" si="257"/>
        <v>3.9833333332363208</v>
      </c>
      <c r="AK2207" s="23" t="s">
        <v>120</v>
      </c>
      <c r="AL2207" s="23" t="s">
        <v>70</v>
      </c>
      <c r="AM2207" s="23" t="s">
        <v>8652</v>
      </c>
      <c r="AN2207" s="23" t="s">
        <v>119</v>
      </c>
      <c r="AO2207" s="3" t="s">
        <v>87</v>
      </c>
      <c r="AP2207" s="3" t="s">
        <v>87</v>
      </c>
      <c r="AQ2207" s="23">
        <v>45441.46597222222</v>
      </c>
      <c r="AR2207" s="3"/>
      <c r="AS2207" s="23"/>
      <c r="AT2207" s="23"/>
      <c r="AU2207" s="3" t="s">
        <v>200</v>
      </c>
      <c r="AV2207" s="3" t="s">
        <v>10142</v>
      </c>
      <c r="AW2207" s="3" t="s">
        <v>10143</v>
      </c>
      <c r="AX2207" s="3">
        <v>3.4545300000000001</v>
      </c>
      <c r="AY2207" s="3">
        <v>-76.519180000000006</v>
      </c>
      <c r="AZ2207" s="8" t="str">
        <f>+CONCATENATE("Reportan apertura en el enlace ",Tabla4[[#This Row],[Enlace]]," en el ",Tabla4[[#This Row],[Distancia óptica]]," ocasionado por ",Tabla4[[#This Row],[Causa del daño]])</f>
        <v>Reportan apertura en el enlace Acopi - Chiminangos en el Km 5,026 desde Acopi ocasionado por Falla en la Red FiOp</v>
      </c>
      <c r="BA2207" s="8" t="str">
        <f>+CONCATENATE("Para dar solución al incidente ",Tabla4[[#This Row],[Solución]])</f>
        <v>Para dar solución al incidente se realiza migracion de hilos entre empalmes</v>
      </c>
      <c r="BB2207" s="3" t="str">
        <f>+_xlfn.CONCAT(Tabla4[[#This Row],[Causa Raiz]]," ",Tabla4[[#This Row],[Solución2]]," (",Tabla4[[#This Row],[Anillo]],"- Cabecera: ",Tabla4[[#This Row],[Cabecera]],"- Operador: ",Tabla4[[#This Row],[Operador]],")")</f>
        <v>Reportan apertura en el enlace Acopi - Chiminangos en el Km 5,026 desde Acopi ocasionado por Falla en la Red FiOp Para dar solución al incidente se realiza migracion de hilos entre empalmes (ANILLO - Cabecera: ANILLO METROPOLITANO- Operador: Colombia Telecomunicaciones)</v>
      </c>
    </row>
    <row r="2208" spans="1:54" ht="156.75">
      <c r="A2208" s="38">
        <f t="shared" si="258"/>
        <v>2207</v>
      </c>
      <c r="B2208" s="3">
        <v>8625449</v>
      </c>
      <c r="C2208" s="3" t="s">
        <v>163</v>
      </c>
      <c r="D2208" s="23">
        <v>45435.666666666664</v>
      </c>
      <c r="E2208" s="23">
        <v>45436.083333333336</v>
      </c>
      <c r="F2208" s="1">
        <f ca="1">IF(ISBLANK(E2208),IF(ISBLANK(D2208),0,NOW()-D2208),E2208-D2208)</f>
        <v>0.41666666667151731</v>
      </c>
      <c r="G2208" s="3" t="s">
        <v>55</v>
      </c>
      <c r="H2208" s="41"/>
      <c r="I2208" s="40"/>
      <c r="J2208" s="5" t="s">
        <v>56</v>
      </c>
      <c r="K2208" s="3" t="s">
        <v>77</v>
      </c>
      <c r="L2208" s="9" t="s">
        <v>58</v>
      </c>
      <c r="M2208" s="3" t="s">
        <v>79</v>
      </c>
      <c r="N2208" s="3" t="s">
        <v>705</v>
      </c>
      <c r="O2208" s="3" t="s">
        <v>10144</v>
      </c>
      <c r="P2208" s="3" t="s">
        <v>10145</v>
      </c>
      <c r="Q2208" s="4" t="s">
        <v>10146</v>
      </c>
      <c r="R2208" s="3" t="s">
        <v>741</v>
      </c>
      <c r="S2208" s="3" t="s">
        <v>85</v>
      </c>
      <c r="T2208" s="3" t="s">
        <v>256</v>
      </c>
      <c r="U2208" s="3" t="s">
        <v>4783</v>
      </c>
      <c r="V2208" s="22" t="str">
        <f>C2208&amp;"; Hora de aviso: "&amp;TEXT(D2208,"h:mm dd/mm/yyyy")&amp;"; Solución: "&amp;U2208&amp;"; Hora de solución: "&amp;TEXT(E2208,"h:mm dd/mm/yyyy")&amp;"; Causa: "&amp;T2208</f>
        <v>RDFO; Hora de aviso: 16:00 23/05/2024; Solución: Migracion de hilos entre nodos; Hora de solución: 2:00 24/05/2024; Causa: Falla de Empalme de FiOp</v>
      </c>
      <c r="W2208" s="4" t="s">
        <v>160</v>
      </c>
      <c r="X2208" s="3"/>
      <c r="Y2208" s="3"/>
      <c r="Z2208" s="3" t="s">
        <v>69</v>
      </c>
      <c r="AA2208" s="3" t="s">
        <v>71</v>
      </c>
      <c r="AB2208" s="3">
        <v>0</v>
      </c>
      <c r="AC2208" s="3" t="s">
        <v>71</v>
      </c>
      <c r="AD2208" s="6">
        <v>0.20347222222222222</v>
      </c>
      <c r="AE2208" s="7">
        <v>4.8611111111111112E-3</v>
      </c>
      <c r="AF2208" s="7"/>
      <c r="AG2208" s="6">
        <f>Tabla4[[#This Row],[Tiempo Parada de Reloj]]+Tabla4[[#This Row],[Tiempo Autorizado por Telefonica (no Máximo)]]</f>
        <v>0.20833333333333334</v>
      </c>
      <c r="AH2208" s="7">
        <f t="shared" ca="1" si="255"/>
        <v>0.21319444444929508</v>
      </c>
      <c r="AI2208" s="8">
        <f t="shared" si="256"/>
        <v>4.8833333333333329</v>
      </c>
      <c r="AJ2208" s="8">
        <f t="shared" ca="1" si="257"/>
        <v>5.1166666667830825</v>
      </c>
      <c r="AK2208" s="23" t="s">
        <v>88</v>
      </c>
      <c r="AL2208" s="23" t="s">
        <v>70</v>
      </c>
      <c r="AM2208" s="23" t="s">
        <v>8652</v>
      </c>
      <c r="AN2208" s="23" t="s">
        <v>120</v>
      </c>
      <c r="AO2208" s="3" t="s">
        <v>72</v>
      </c>
      <c r="AP2208" s="3" t="s">
        <v>72</v>
      </c>
      <c r="AQ2208" s="23">
        <v>45436.881944444445</v>
      </c>
      <c r="AR2208" s="3"/>
      <c r="AS2208" s="23"/>
      <c r="AT2208" s="23"/>
      <c r="AU2208" s="3" t="s">
        <v>89</v>
      </c>
      <c r="AV2208" s="3" t="s">
        <v>10147</v>
      </c>
      <c r="AW2208" s="3" t="s">
        <v>135</v>
      </c>
      <c r="AX2208" s="3">
        <v>4.7253920000000003</v>
      </c>
      <c r="AY2208" s="3">
        <v>-74.148521000000002</v>
      </c>
      <c r="AZ2208" s="8" t="str">
        <f>+CONCATENATE("Reportan apertura en el enlace ",Tabla4[[#This Row],[Enlace]]," en el ",Tabla4[[#This Row],[Distancia óptica]]," ocasionado por ",Tabla4[[#This Row],[Causa del daño]])</f>
        <v>Reportan apertura en el enlace Entrerrios - Celta en el Km 12 desde Celta ocasionado por Falla de Empalme de FiOp</v>
      </c>
      <c r="BA2208" s="8" t="str">
        <f>+CONCATENATE("Para dar solución al incidente ",Tabla4[[#This Row],[Solución]])</f>
        <v>Para dar solución al incidente Migracion de hilos entre nodos</v>
      </c>
      <c r="BB2208" s="3" t="str">
        <f>+_xlfn.CONCAT(Tabla4[[#This Row],[Causa Raiz]]," ",Tabla4[[#This Row],[Solución2]]," (",Tabla4[[#This Row],[Anillo]],"- Cabecera: ",Tabla4[[#This Row],[Cabecera]],"- Operador: ",Tabla4[[#This Row],[Operador]],")")</f>
        <v>Reportan apertura en el enlace Entrerrios - Celta en el Km 12 desde Celta ocasionado por Falla de Empalme de FiOp Para dar solución al incidente Migracion de hilos entre nodos (Lineal- Cabecera: Entrerios- Operador: Colombia Telecomunicaciones)</v>
      </c>
    </row>
    <row r="2209" spans="1:54" ht="185.25">
      <c r="A2209" s="38">
        <f t="shared" si="258"/>
        <v>2208</v>
      </c>
      <c r="B2209" s="3">
        <v>8626170</v>
      </c>
      <c r="C2209" s="3" t="s">
        <v>54</v>
      </c>
      <c r="D2209" s="23">
        <v>45435.840277777781</v>
      </c>
      <c r="E2209" s="23">
        <v>45436.135416666664</v>
      </c>
      <c r="F2209" s="1">
        <f t="shared" ca="1" si="269"/>
        <v>0.29513888888322981</v>
      </c>
      <c r="G2209" s="3" t="s">
        <v>55</v>
      </c>
      <c r="H2209" s="41"/>
      <c r="I2209" s="40"/>
      <c r="J2209" s="5" t="s">
        <v>56</v>
      </c>
      <c r="K2209" s="3" t="s">
        <v>122</v>
      </c>
      <c r="L2209" s="9" t="s">
        <v>78</v>
      </c>
      <c r="M2209" s="3" t="s">
        <v>123</v>
      </c>
      <c r="N2209" s="3" t="s">
        <v>124</v>
      </c>
      <c r="O2209" s="3" t="s">
        <v>10148</v>
      </c>
      <c r="P2209" s="3" t="s">
        <v>10149</v>
      </c>
      <c r="Q2209" s="4" t="s">
        <v>10150</v>
      </c>
      <c r="R2209" s="3" t="s">
        <v>128</v>
      </c>
      <c r="S2209" s="3" t="s">
        <v>129</v>
      </c>
      <c r="T2209" s="9" t="s">
        <v>276</v>
      </c>
      <c r="U2209" s="3" t="s">
        <v>10151</v>
      </c>
      <c r="V2209" s="22" t="str">
        <f t="shared" si="270"/>
        <v>RLFO; Hora de aviso: 20:10 23/05/2024; Solución:  Se recupera 50 mts de reserva y se refuciona cable de 48 hilos; Hora de solución: 3:15 24/05/2024; Causa: Intervención de Terceros</v>
      </c>
      <c r="W2209" s="4" t="s">
        <v>132</v>
      </c>
      <c r="X2209" s="3"/>
      <c r="Y2209" s="3"/>
      <c r="Z2209" s="3" t="s">
        <v>69</v>
      </c>
      <c r="AA2209" s="3" t="s">
        <v>71</v>
      </c>
      <c r="AB2209" s="3">
        <v>0</v>
      </c>
      <c r="AC2209" s="3" t="s">
        <v>71</v>
      </c>
      <c r="AD2209" s="6">
        <v>0.12847222222222221</v>
      </c>
      <c r="AE2209" s="7"/>
      <c r="AF2209" s="7"/>
      <c r="AG2209" s="6">
        <f>Tabla4[[#This Row],[Tiempo Parada de Reloj]]+Tabla4[[#This Row],[Tiempo Autorizado por Telefonica (no Máximo)]]</f>
        <v>0.12847222222222221</v>
      </c>
      <c r="AH2209" s="7">
        <f t="shared" ca="1" si="255"/>
        <v>0.1666666666610076</v>
      </c>
      <c r="AI2209" s="8">
        <f t="shared" si="256"/>
        <v>3.083333333333333</v>
      </c>
      <c r="AJ2209" s="8">
        <f t="shared" ca="1" si="257"/>
        <v>3.9999999998641824</v>
      </c>
      <c r="AK2209" s="23" t="s">
        <v>120</v>
      </c>
      <c r="AL2209" s="23" t="s">
        <v>70</v>
      </c>
      <c r="AM2209" s="23" t="s">
        <v>8652</v>
      </c>
      <c r="AN2209" s="23" t="s">
        <v>8652</v>
      </c>
      <c r="AO2209" s="3" t="s">
        <v>72</v>
      </c>
      <c r="AP2209" s="3" t="s">
        <v>72</v>
      </c>
      <c r="AQ2209" s="23">
        <v>45437.728472222225</v>
      </c>
      <c r="AR2209" s="3"/>
      <c r="AS2209" s="23"/>
      <c r="AT2209" s="23"/>
      <c r="AU2209" s="3" t="s">
        <v>271</v>
      </c>
      <c r="AV2209" s="3" t="s">
        <v>8011</v>
      </c>
      <c r="AW2209" s="3" t="s">
        <v>307</v>
      </c>
      <c r="AX2209" s="3">
        <v>10.9605</v>
      </c>
      <c r="AY2209" s="3">
        <v>-74.799700000000001</v>
      </c>
      <c r="AZ2209" s="8" t="str">
        <f>+CONCATENATE("Reportan apertura en el enlace ",Tabla4[[#This Row],[Enlace]]," en el ",Tabla4[[#This Row],[Distancia óptica]]," ocasionado por ",Tabla4[[#This Row],[Causa del daño]])</f>
        <v>Reportan apertura en el enlace Mov. Andes - Mov. Santuario en el Km 3,453 desde Andes ocasionado por Intervención de Terceros</v>
      </c>
      <c r="BA2209" s="8" t="str">
        <f>+CONCATENATE("Para dar solución al incidente ",Tabla4[[#This Row],[Solución]])</f>
        <v>Para dar solución al incidente  Se recupera 50 mts de reserva y se refuciona cable de 48 hilos</v>
      </c>
      <c r="BB2209" s="3" t="str">
        <f>+_xlfn.CONCAT(Tabla4[[#This Row],[Causa Raiz]]," ",Tabla4[[#This Row],[Solución2]]," (",Tabla4[[#This Row],[Anillo]],"- Cabecera: ",Tabla4[[#This Row],[Cabecera]],"- Operador: ",Tabla4[[#This Row],[Operador]],")")</f>
        <v>Reportan apertura en el enlace Mov. Andes - Mov. Santuario en el Km 3,453 desde Andes ocasionado por Intervención de Terceros Para dar solución al incidente  Se recupera 50 mts de reserva y se refuciona cable de 48 hilos (LINEAL- Cabecera: ANDES- Operador: Colombia Telecomunicaciones)</v>
      </c>
    </row>
    <row r="2210" spans="1:54" ht="156.75">
      <c r="A2210" s="38">
        <f t="shared" si="258"/>
        <v>2209</v>
      </c>
      <c r="B2210" s="3">
        <v>8626242</v>
      </c>
      <c r="C2210" s="3" t="s">
        <v>136</v>
      </c>
      <c r="D2210" s="23">
        <v>45436.125</v>
      </c>
      <c r="E2210" s="23">
        <v>45436.291666666664</v>
      </c>
      <c r="F2210" s="1">
        <f t="shared" ref="F2210:F2216" ca="1" si="271">IF(ISBLANK(E2210),IF(ISBLANK(D2210),0,NOW()-D2210),E2210-D2210)</f>
        <v>0.16666666666424135</v>
      </c>
      <c r="G2210" s="3" t="s">
        <v>55</v>
      </c>
      <c r="H2210" s="41"/>
      <c r="I2210" s="40"/>
      <c r="J2210" s="5" t="s">
        <v>137</v>
      </c>
      <c r="K2210" s="3" t="s">
        <v>57</v>
      </c>
      <c r="L2210" s="9" t="s">
        <v>58</v>
      </c>
      <c r="M2210" s="3" t="s">
        <v>59</v>
      </c>
      <c r="N2210" s="3" t="s">
        <v>60</v>
      </c>
      <c r="O2210" s="3" t="s">
        <v>10152</v>
      </c>
      <c r="P2210" s="3" t="s">
        <v>10153</v>
      </c>
      <c r="Q2210" s="4" t="s">
        <v>10154</v>
      </c>
      <c r="R2210" s="3" t="s">
        <v>4664</v>
      </c>
      <c r="S2210" s="3" t="s">
        <v>65</v>
      </c>
      <c r="T2210" s="3" t="s">
        <v>256</v>
      </c>
      <c r="U2210" s="3" t="s">
        <v>8852</v>
      </c>
      <c r="V2210" s="22" t="str">
        <f t="shared" ref="V2210:V2216" si="272">C2210&amp;"; Hora de aviso: "&amp;TEXT(D2210,"h:mm dd/mm/yyyy")&amp;"; Solución: "&amp;U2210&amp;"; Hora de solución: "&amp;TEXT(E2210,"h:mm dd/mm/yyyy")&amp;"; Causa: "&amp;T2210</f>
        <v>RBHFO; Hora de aviso: 3:00 24/05/2024; Solución: Se re fusiona hilo en el empalme del lugar de la medida ; Hora de solución: 7:00 24/05/2024; Causa: Falla de Empalme de FiOp</v>
      </c>
      <c r="W2210" s="4" t="s">
        <v>68</v>
      </c>
      <c r="X2210" s="3"/>
      <c r="Y2210" s="3"/>
      <c r="Z2210" s="3" t="s">
        <v>69</v>
      </c>
      <c r="AA2210" s="3" t="s">
        <v>70</v>
      </c>
      <c r="AB2210" s="3">
        <v>0</v>
      </c>
      <c r="AC2210" s="3" t="s">
        <v>71</v>
      </c>
      <c r="AD2210" s="6">
        <v>0</v>
      </c>
      <c r="AE2210" s="7"/>
      <c r="AF2210" s="7"/>
      <c r="AG2210" s="6">
        <f>Tabla4[[#This Row],[Tiempo Parada de Reloj]]+Tabla4[[#This Row],[Tiempo Autorizado por Telefonica (no Máximo)]]</f>
        <v>0</v>
      </c>
      <c r="AH2210" s="7">
        <f t="shared" ca="1" si="255"/>
        <v>0.16666666666424135</v>
      </c>
      <c r="AI2210" s="8">
        <f t="shared" si="256"/>
        <v>0</v>
      </c>
      <c r="AJ2210" s="8">
        <f t="shared" ca="1" si="257"/>
        <v>3.9999999999417923</v>
      </c>
      <c r="AK2210" s="23" t="s">
        <v>8652</v>
      </c>
      <c r="AL2210" s="23" t="s">
        <v>70</v>
      </c>
      <c r="AM2210" s="23" t="s">
        <v>106</v>
      </c>
      <c r="AN2210" s="23" t="s">
        <v>106</v>
      </c>
      <c r="AO2210" s="3" t="s">
        <v>72</v>
      </c>
      <c r="AP2210" s="3" t="s">
        <v>72</v>
      </c>
      <c r="AQ2210" s="23">
        <v>45436.786111111112</v>
      </c>
      <c r="AR2210" s="3"/>
      <c r="AS2210" s="23"/>
      <c r="AT2210" s="23"/>
      <c r="AU2210" s="3" t="s">
        <v>107</v>
      </c>
      <c r="AV2210" s="3" t="s">
        <v>10155</v>
      </c>
      <c r="AW2210" s="3" t="s">
        <v>10156</v>
      </c>
      <c r="AX2210" s="3">
        <v>4.6780600000000003</v>
      </c>
      <c r="AY2210" s="3">
        <v>-74.112780000000001</v>
      </c>
      <c r="AZ2210" s="8" t="str">
        <f>+CONCATENATE("Reportan apertura en el enlace ",Tabla4[[#This Row],[Enlace]]," en el ",Tabla4[[#This Row],[Distancia óptica]]," ocasionado por ",Tabla4[[#This Row],[Causa del daño]])</f>
        <v>Reportan apertura en el enlace 32041 - 32042 en el Km 0,134 desde 32041 ocasionado por Falla de Empalme de FiOp</v>
      </c>
      <c r="BA2210" s="8" t="str">
        <f>+CONCATENATE("Para dar solución al incidente ",Tabla4[[#This Row],[Solución]])</f>
        <v xml:space="preserve">Para dar solución al incidente Se re fusiona hilo en el empalme del lugar de la medida </v>
      </c>
      <c r="BB2210" s="3" t="str">
        <f>+_xlfn.CONCAT(Tabla4[[#This Row],[Causa Raiz]]," ",Tabla4[[#This Row],[Solución2]]," (",Tabla4[[#This Row],[Anillo]],"- Cabecera: ",Tabla4[[#This Row],[Cabecera]],"- Operador: ",Tabla4[[#This Row],[Operador]],")")</f>
        <v>Reportan apertura en el enlace 32041 - 32042 en el Km 0,134 desde 32041 ocasionado por Falla de Empalme de FiOp Para dar solución al incidente Se re fusiona hilo en el empalme del lugar de la medida  (anillo 24 B- Cabecera: Dto 31011- Operador: Infraco)</v>
      </c>
    </row>
    <row r="2211" spans="1:54" ht="199.5">
      <c r="A2211" s="38">
        <f t="shared" si="258"/>
        <v>2210</v>
      </c>
      <c r="B2211" s="3">
        <v>8626947</v>
      </c>
      <c r="C2211" s="3" t="s">
        <v>163</v>
      </c>
      <c r="D2211" s="23">
        <v>45436.166666666664</v>
      </c>
      <c r="E2211" s="23">
        <v>45436.541666666664</v>
      </c>
      <c r="F2211" s="1">
        <f t="shared" ca="1" si="271"/>
        <v>0.375</v>
      </c>
      <c r="G2211" s="3" t="s">
        <v>55</v>
      </c>
      <c r="H2211" s="41"/>
      <c r="I2211" s="40"/>
      <c r="J2211" s="5" t="s">
        <v>56</v>
      </c>
      <c r="K2211" s="3" t="s">
        <v>138</v>
      </c>
      <c r="L2211" s="9" t="s">
        <v>58</v>
      </c>
      <c r="M2211" s="3" t="s">
        <v>139</v>
      </c>
      <c r="N2211" s="3" t="s">
        <v>475</v>
      </c>
      <c r="O2211" s="3" t="s">
        <v>6810</v>
      </c>
      <c r="P2211" s="3" t="s">
        <v>10157</v>
      </c>
      <c r="Q2211" s="4" t="s">
        <v>10158</v>
      </c>
      <c r="R2211" s="3" t="s">
        <v>144</v>
      </c>
      <c r="S2211" s="3" t="s">
        <v>145</v>
      </c>
      <c r="T2211" s="9" t="s">
        <v>66</v>
      </c>
      <c r="U2211" s="3" t="s">
        <v>10159</v>
      </c>
      <c r="V2211" s="22" t="str">
        <f t="shared" si="272"/>
        <v>RDFO; Hora de aviso: 4:00 24/05/2024; Solución: se tendieron 120 metros de F.O de 48 hilos y se crean dos empalmes nuevos ; Hora de solución: 13:00 24/05/2024; Causa: Vandalismo</v>
      </c>
      <c r="W2211" s="4" t="s">
        <v>178</v>
      </c>
      <c r="X2211" s="3"/>
      <c r="Y2211" s="3"/>
      <c r="Z2211" s="3" t="s">
        <v>69</v>
      </c>
      <c r="AA2211" s="3" t="s">
        <v>71</v>
      </c>
      <c r="AB2211" s="3">
        <v>0</v>
      </c>
      <c r="AC2211" s="3" t="s">
        <v>71</v>
      </c>
      <c r="AD2211" s="6">
        <v>0.16666666666666666</v>
      </c>
      <c r="AE2211" s="7"/>
      <c r="AF2211" s="7"/>
      <c r="AG2211" s="6">
        <f>Tabla4[[#This Row],[Tiempo Parada de Reloj]]+Tabla4[[#This Row],[Tiempo Autorizado por Telefonica (no Máximo)]]</f>
        <v>0.16666666666666666</v>
      </c>
      <c r="AH2211" s="7">
        <f t="shared" ca="1" si="255"/>
        <v>0.20833333333333334</v>
      </c>
      <c r="AI2211" s="8">
        <f t="shared" si="256"/>
        <v>4</v>
      </c>
      <c r="AJ2211" s="8">
        <f t="shared" ca="1" si="257"/>
        <v>5</v>
      </c>
      <c r="AK2211" s="23" t="s">
        <v>8652</v>
      </c>
      <c r="AL2211" s="23" t="s">
        <v>70</v>
      </c>
      <c r="AM2211" s="23" t="s">
        <v>106</v>
      </c>
      <c r="AN2211" s="23" t="s">
        <v>106</v>
      </c>
      <c r="AO2211" s="3" t="s">
        <v>87</v>
      </c>
      <c r="AP2211" s="3" t="s">
        <v>87</v>
      </c>
      <c r="AQ2211" s="23">
        <v>45441.510416666664</v>
      </c>
      <c r="AR2211" s="3"/>
      <c r="AS2211" s="23"/>
      <c r="AT2211" s="23"/>
      <c r="AU2211" s="3" t="s">
        <v>481</v>
      </c>
      <c r="AV2211" s="3" t="s">
        <v>10160</v>
      </c>
      <c r="AW2211" s="3" t="s">
        <v>135</v>
      </c>
      <c r="AX2211" s="3">
        <v>3.3283999999999998</v>
      </c>
      <c r="AY2211" s="3">
        <v>-76.240899999999996</v>
      </c>
      <c r="AZ2211" s="8" t="str">
        <f>+CONCATENATE("Reportan apertura en el enlace ",Tabla4[[#This Row],[Enlace]]," en el ",Tabla4[[#This Row],[Distancia óptica]]," ocasionado por ",Tabla4[[#This Row],[Causa del daño]])</f>
        <v>Reportan apertura en el enlace Candelaria - Florida en el Km 19 desde Candelaria ocasionado por Vandalismo</v>
      </c>
      <c r="BA2211" s="8" t="str">
        <f>+CONCATENATE("Para dar solución al incidente ",Tabla4[[#This Row],[Solución]])</f>
        <v xml:space="preserve">Para dar solución al incidente se tendieron 120 metros de F.O de 48 hilos y se crean dos empalmes nuevos </v>
      </c>
      <c r="BB2211" s="3" t="str">
        <f>+_xlfn.CONCAT(Tabla4[[#This Row],[Causa Raiz]]," ",Tabla4[[#This Row],[Solución2]]," (",Tabla4[[#This Row],[Anillo]],"- Cabecera: ",Tabla4[[#This Row],[Cabecera]],"- Operador: ",Tabla4[[#This Row],[Operador]],")")</f>
        <v>Reportan apertura en el enlace Candelaria - Florida en el Km 19 desde Candelaria ocasionado por Vandalismo Para dar solución al incidente se tendieron 120 metros de F.O de 48 hilos y se crean dos empalmes nuevos  (Lineal- Cabecera: Candelaria - Operador: Colombia Telecomunicaciones)</v>
      </c>
    </row>
    <row r="2212" spans="1:54" ht="185.25">
      <c r="A2212" s="38">
        <f t="shared" si="258"/>
        <v>2211</v>
      </c>
      <c r="B2212" s="3">
        <v>8627023</v>
      </c>
      <c r="C2212" s="3" t="s">
        <v>92</v>
      </c>
      <c r="D2212" s="23">
        <v>45436.208333333336</v>
      </c>
      <c r="E2212" s="23">
        <v>45436.520833333336</v>
      </c>
      <c r="F2212" s="1">
        <f t="shared" ca="1" si="271"/>
        <v>0.3125</v>
      </c>
      <c r="G2212" s="3" t="s">
        <v>55</v>
      </c>
      <c r="H2212" s="41"/>
      <c r="I2212" s="40"/>
      <c r="J2212" s="5" t="s">
        <v>56</v>
      </c>
      <c r="K2212" s="3" t="s">
        <v>10161</v>
      </c>
      <c r="L2212" s="9" t="s">
        <v>58</v>
      </c>
      <c r="M2212" s="3" t="s">
        <v>152</v>
      </c>
      <c r="N2212" s="3" t="s">
        <v>153</v>
      </c>
      <c r="O2212" s="3" t="s">
        <v>2420</v>
      </c>
      <c r="P2212" s="3" t="s">
        <v>10162</v>
      </c>
      <c r="Q2212" s="4" t="s">
        <v>10163</v>
      </c>
      <c r="R2212" s="3" t="s">
        <v>1178</v>
      </c>
      <c r="S2212" s="3" t="s">
        <v>158</v>
      </c>
      <c r="T2212" s="9" t="s">
        <v>66</v>
      </c>
      <c r="U2212" s="3" t="s">
        <v>10164</v>
      </c>
      <c r="V2212" s="22" t="str">
        <f t="shared" si="272"/>
        <v>RTNFO; Hora de aviso: 5:00 24/05/2024; Solución: Se recuperaron 300 metros de Fo de 36 hilos y se crea in empalme nuevo.; Hora de solución: 12:30 24/05/2024; Causa: Vandalismo</v>
      </c>
      <c r="W2212" s="4" t="s">
        <v>160</v>
      </c>
      <c r="X2212" s="3"/>
      <c r="Y2212" s="3"/>
      <c r="Z2212" s="3" t="s">
        <v>69</v>
      </c>
      <c r="AA2212" s="3" t="s">
        <v>70</v>
      </c>
      <c r="AB2212" s="3">
        <v>862978</v>
      </c>
      <c r="AC2212" s="3" t="s">
        <v>71</v>
      </c>
      <c r="AD2212" s="6">
        <v>0.10416666666666667</v>
      </c>
      <c r="AE2212" s="7"/>
      <c r="AF2212" s="7"/>
      <c r="AG2212" s="6">
        <f>Tabla4[[#This Row],[Tiempo Parada de Reloj]]+Tabla4[[#This Row],[Tiempo Autorizado por Telefonica (no Máximo)]]</f>
        <v>0.10416666666666667</v>
      </c>
      <c r="AH2212" s="7">
        <f t="shared" ca="1" si="255"/>
        <v>0.20833333333333331</v>
      </c>
      <c r="AI2212" s="8">
        <f t="shared" si="256"/>
        <v>2.5</v>
      </c>
      <c r="AJ2212" s="8">
        <f t="shared" ca="1" si="257"/>
        <v>5</v>
      </c>
      <c r="AK2212" s="23" t="s">
        <v>8652</v>
      </c>
      <c r="AL2212" s="23" t="s">
        <v>70</v>
      </c>
      <c r="AM2212" s="23" t="s">
        <v>106</v>
      </c>
      <c r="AN2212" s="23" t="s">
        <v>106</v>
      </c>
      <c r="AO2212" s="3" t="s">
        <v>8652</v>
      </c>
      <c r="AP2212" s="3" t="s">
        <v>8652</v>
      </c>
      <c r="AQ2212" s="23">
        <v>45437.474999999999</v>
      </c>
      <c r="AR2212" s="3"/>
      <c r="AS2212" s="23"/>
      <c r="AT2212" s="23"/>
      <c r="AU2212" s="3" t="s">
        <v>161</v>
      </c>
      <c r="AV2212" s="3" t="s">
        <v>2407</v>
      </c>
      <c r="AW2212" s="3" t="s">
        <v>2450</v>
      </c>
      <c r="AX2212" s="3">
        <v>1.1959</v>
      </c>
      <c r="AY2212" s="3">
        <v>-77.278999999999996</v>
      </c>
      <c r="AZ2212" s="8" t="str">
        <f>+CONCATENATE("Reportan apertura en el enlace ",Tabla4[[#This Row],[Enlace]]," en el ",Tabla4[[#This Row],[Distancia óptica]]," ocasionado por ",Tabla4[[#This Row],[Causa del daño]])</f>
        <v>Reportan apertura en el enlace Pasto - Ipiales en el Km 3,949 desde Pasto ocasionado por Vandalismo</v>
      </c>
      <c r="BA2212" s="8" t="str">
        <f>+CONCATENATE("Para dar solución al incidente ",Tabla4[[#This Row],[Solución]])</f>
        <v>Para dar solución al incidente Se recuperaron 300 metros de Fo de 36 hilos y se crea in empalme nuevo.</v>
      </c>
      <c r="BB2212" s="3" t="str">
        <f>+_xlfn.CONCAT(Tabla4[[#This Row],[Causa Raiz]]," ",Tabla4[[#This Row],[Solución2]]," (",Tabla4[[#This Row],[Anillo]],"- Cabecera: ",Tabla4[[#This Row],[Cabecera]],"- Operador: ",Tabla4[[#This Row],[Operador]],")")</f>
        <v>Reportan apertura en el enlace Pasto - Ipiales en el Km 3,949 desde Pasto ocasionado por Vandalismo Para dar solución al incidente Se recuperaron 300 metros de Fo de 36 hilos y se crea in empalme nuevo. (troncal- Cabecera: Pasto Centro- Operador: Colombia Telecomunicaciones)</v>
      </c>
    </row>
    <row r="2213" spans="1:54" ht="199.5">
      <c r="A2213" s="38">
        <f t="shared" si="258"/>
        <v>2212</v>
      </c>
      <c r="B2213" s="3">
        <v>8627040</v>
      </c>
      <c r="C2213" s="3" t="s">
        <v>163</v>
      </c>
      <c r="D2213" s="23">
        <v>45436.208333333336</v>
      </c>
      <c r="E2213" s="23">
        <v>45436.708333333336</v>
      </c>
      <c r="F2213" s="1">
        <f t="shared" ca="1" si="271"/>
        <v>0.5</v>
      </c>
      <c r="G2213" s="3" t="s">
        <v>55</v>
      </c>
      <c r="H2213" s="41"/>
      <c r="I2213" s="40"/>
      <c r="J2213" s="5" t="s">
        <v>56</v>
      </c>
      <c r="K2213" s="3" t="s">
        <v>340</v>
      </c>
      <c r="L2213" s="9" t="s">
        <v>58</v>
      </c>
      <c r="M2213" s="3" t="s">
        <v>341</v>
      </c>
      <c r="N2213" s="3" t="s">
        <v>8331</v>
      </c>
      <c r="O2213" s="3" t="s">
        <v>10165</v>
      </c>
      <c r="P2213" s="3" t="s">
        <v>10166</v>
      </c>
      <c r="Q2213" s="4" t="s">
        <v>10167</v>
      </c>
      <c r="R2213" s="3" t="s">
        <v>1304</v>
      </c>
      <c r="S2213" s="3" t="s">
        <v>347</v>
      </c>
      <c r="T2213" s="9" t="s">
        <v>66</v>
      </c>
      <c r="U2213" s="3" t="s">
        <v>10168</v>
      </c>
      <c r="V2213" s="22" t="str">
        <f t="shared" si="272"/>
        <v>RDFO; Hora de aviso: 5:00 24/05/2024; Solución: Se recuperaron 20 metros de reserva de F.O de 96 hilos y serehace empalme de 96 hilos; Hora de solución: 17:00 24/05/2024; Causa: Vandalismo</v>
      </c>
      <c r="W2213" s="4" t="s">
        <v>349</v>
      </c>
      <c r="X2213" s="3"/>
      <c r="Y2213" s="3"/>
      <c r="Z2213" s="3" t="s">
        <v>69</v>
      </c>
      <c r="AA2213" s="3" t="s">
        <v>70</v>
      </c>
      <c r="AB2213" s="3">
        <v>8628159</v>
      </c>
      <c r="AC2213" s="3" t="s">
        <v>71</v>
      </c>
      <c r="AD2213" s="6">
        <v>0.29722222222222222</v>
      </c>
      <c r="AE2213" s="7"/>
      <c r="AF2213" s="7"/>
      <c r="AG2213" s="6">
        <f>Tabla4[[#This Row],[Tiempo Parada de Reloj]]+Tabla4[[#This Row],[Tiempo Autorizado por Telefonica (no Máximo)]]</f>
        <v>0.29722222222222222</v>
      </c>
      <c r="AH2213" s="7">
        <f t="shared" ca="1" si="255"/>
        <v>0.20277777777777778</v>
      </c>
      <c r="AI2213" s="8">
        <f t="shared" si="256"/>
        <v>7.1333333333333329</v>
      </c>
      <c r="AJ2213" s="8">
        <f t="shared" ca="1" si="257"/>
        <v>4.8666666666666671</v>
      </c>
      <c r="AK2213" s="23" t="s">
        <v>8652</v>
      </c>
      <c r="AL2213" s="23" t="s">
        <v>70</v>
      </c>
      <c r="AM2213" s="23" t="s">
        <v>106</v>
      </c>
      <c r="AN2213" s="23" t="s">
        <v>120</v>
      </c>
      <c r="AO2213" s="3" t="s">
        <v>119</v>
      </c>
      <c r="AP2213" s="3" t="s">
        <v>119</v>
      </c>
      <c r="AQ2213" s="23">
        <v>45438.928472222222</v>
      </c>
      <c r="AR2213" s="3"/>
      <c r="AS2213" s="23"/>
      <c r="AT2213" s="23"/>
      <c r="AU2213" s="3" t="s">
        <v>351</v>
      </c>
      <c r="AV2213" s="3" t="s">
        <v>9770</v>
      </c>
      <c r="AW2213" s="3" t="s">
        <v>135</v>
      </c>
      <c r="AX2213" s="3">
        <v>4.4404000000000003</v>
      </c>
      <c r="AY2213" s="3">
        <v>-75.227999999999994</v>
      </c>
      <c r="AZ2213" s="8" t="str">
        <f>+CONCATENATE("Reportan apertura en el enlace ",Tabla4[[#This Row],[Enlace]]," en el ",Tabla4[[#This Row],[Distancia óptica]]," ocasionado por ",Tabla4[[#This Row],[Causa del daño]])</f>
        <v>Reportan apertura en el enlace Ibague - Chicoral en el km 3,9 desde Nodo Ancon Tigo ocasionado por Vandalismo</v>
      </c>
      <c r="BA2213" s="8" t="str">
        <f>+CONCATENATE("Para dar solución al incidente ",Tabla4[[#This Row],[Solución]])</f>
        <v>Para dar solución al incidente Se recuperaron 20 metros de reserva de F.O de 96 hilos y serehace empalme de 96 hilos</v>
      </c>
      <c r="BB2213" s="3" t="str">
        <f>+_xlfn.CONCAT(Tabla4[[#This Row],[Causa Raiz]]," ",Tabla4[[#This Row],[Solución2]]," (",Tabla4[[#This Row],[Anillo]],"- Cabecera: ",Tabla4[[#This Row],[Cabecera]],"- Operador: ",Tabla4[[#This Row],[Operador]],")")</f>
        <v>Reportan apertura en el enlace Ibague - Chicoral en el km 3,9 desde Nodo Ancon Tigo ocasionado por Vandalismo Para dar solución al incidente Se recuperaron 20 metros de reserva de F.O de 96 hilos y serehace empalme de 96 hilos (Lineal- Cabecera: PIEDRA PINTADA- Operador: Colombia Telecomunicaciones)</v>
      </c>
    </row>
    <row r="2214" spans="1:54" ht="185.25">
      <c r="A2214" s="38">
        <f t="shared" si="258"/>
        <v>2213</v>
      </c>
      <c r="B2214" s="3">
        <v>8627037</v>
      </c>
      <c r="C2214" s="3" t="s">
        <v>163</v>
      </c>
      <c r="D2214" s="23">
        <v>45436.208333333336</v>
      </c>
      <c r="E2214" s="23">
        <v>45436.4375</v>
      </c>
      <c r="F2214" s="1">
        <f t="shared" ca="1" si="271"/>
        <v>0.22916666666424135</v>
      </c>
      <c r="G2214" s="3" t="s">
        <v>55</v>
      </c>
      <c r="H2214" s="41"/>
      <c r="I2214" s="40"/>
      <c r="J2214" s="5" t="s">
        <v>56</v>
      </c>
      <c r="K2214" s="3" t="s">
        <v>77</v>
      </c>
      <c r="L2214" s="9" t="s">
        <v>58</v>
      </c>
      <c r="M2214" s="3" t="s">
        <v>656</v>
      </c>
      <c r="N2214" s="3" t="s">
        <v>657</v>
      </c>
      <c r="O2214" s="3" t="s">
        <v>658</v>
      </c>
      <c r="P2214" s="3" t="s">
        <v>10169</v>
      </c>
      <c r="Q2214" s="4" t="s">
        <v>10170</v>
      </c>
      <c r="R2214" s="3" t="s">
        <v>796</v>
      </c>
      <c r="S2214" s="3" t="s">
        <v>9317</v>
      </c>
      <c r="T2214" s="9" t="s">
        <v>66</v>
      </c>
      <c r="U2214" s="3" t="s">
        <v>10171</v>
      </c>
      <c r="V2214" s="22" t="str">
        <f t="shared" si="272"/>
        <v>RDFO; Hora de aviso: 5:00 24/05/2024; Solución: Se recupero 20 metros de F.O de 36 hilos y se crea una caja de empalme de 48 hilos; Hora de solución: 10:30 24/05/2024; Causa: Vandalismo</v>
      </c>
      <c r="W2214" s="4" t="s">
        <v>160</v>
      </c>
      <c r="X2214" s="3"/>
      <c r="Y2214" s="3"/>
      <c r="Z2214" s="3" t="s">
        <v>69</v>
      </c>
      <c r="AA2214" s="3" t="s">
        <v>71</v>
      </c>
      <c r="AB2214" s="3">
        <v>0</v>
      </c>
      <c r="AC2214" s="3" t="s">
        <v>71</v>
      </c>
      <c r="AD2214" s="6">
        <v>2.0833333333333332E-2</v>
      </c>
      <c r="AE2214" s="7"/>
      <c r="AF2214" s="7"/>
      <c r="AG2214" s="6">
        <f>Tabla4[[#This Row],[Tiempo Parada de Reloj]]+Tabla4[[#This Row],[Tiempo Autorizado por Telefonica (no Máximo)]]</f>
        <v>2.0833333333333332E-2</v>
      </c>
      <c r="AH2214" s="7">
        <f t="shared" ca="1" si="255"/>
        <v>0.208333333330908</v>
      </c>
      <c r="AI2214" s="8">
        <f t="shared" si="256"/>
        <v>0.5</v>
      </c>
      <c r="AJ2214" s="8">
        <f t="shared" ca="1" si="257"/>
        <v>4.9999999999417923</v>
      </c>
      <c r="AK2214" s="23" t="s">
        <v>8652</v>
      </c>
      <c r="AL2214" s="23" t="s">
        <v>70</v>
      </c>
      <c r="AM2214" s="23" t="s">
        <v>106</v>
      </c>
      <c r="AN2214" s="23" t="s">
        <v>106</v>
      </c>
      <c r="AO2214" s="3" t="s">
        <v>119</v>
      </c>
      <c r="AP2214" s="3" t="s">
        <v>119</v>
      </c>
      <c r="AQ2214" s="23">
        <v>45437.400694444441</v>
      </c>
      <c r="AR2214" s="3"/>
      <c r="AS2214" s="23"/>
      <c r="AT2214" s="23"/>
      <c r="AU2214" s="3" t="s">
        <v>862</v>
      </c>
      <c r="AV2214" s="3" t="s">
        <v>663</v>
      </c>
      <c r="AW2214" s="3" t="s">
        <v>1323</v>
      </c>
      <c r="AX2214" s="3">
        <v>5.3173000000000004</v>
      </c>
      <c r="AY2214" s="3">
        <v>-75.6785</v>
      </c>
      <c r="AZ2214" s="8" t="str">
        <f>+CONCATENATE("Reportan apertura en el enlace ",Tabla4[[#This Row],[Enlace]]," en el ",Tabla4[[#This Row],[Distancia óptica]]," ocasionado por ",Tabla4[[#This Row],[Causa del daño]])</f>
        <v>Reportan apertura en el enlace Manizales - Supía en el Km 64,376 desde Manizales ocasionado por Vandalismo</v>
      </c>
      <c r="BA2214" s="8" t="str">
        <f>+CONCATENATE("Para dar solución al incidente ",Tabla4[[#This Row],[Solución]])</f>
        <v>Para dar solución al incidente Se recupero 20 metros de F.O de 36 hilos y se crea una caja de empalme de 48 hilos</v>
      </c>
      <c r="BB2214" s="3" t="str">
        <f>+_xlfn.CONCAT(Tabla4[[#This Row],[Causa Raiz]]," ",Tabla4[[#This Row],[Solución2]]," (",Tabla4[[#This Row],[Anillo]],"- Cabecera: ",Tabla4[[#This Row],[Cabecera]],"- Operador: ",Tabla4[[#This Row],[Operador]],")")</f>
        <v>Reportan apertura en el enlace Manizales - Supía en el Km 64,376 desde Manizales ocasionado por Vandalismo Para dar solución al incidente Se recupero 20 metros de F.O de 36 hilos y se crea una caja de empalme de 48 hilos (TRONCAL- Cabecera: Manizales- Operador: Colombia Telecomunicaciones)</v>
      </c>
    </row>
    <row r="2215" spans="1:54" ht="199.5">
      <c r="A2215" s="38">
        <f t="shared" si="258"/>
        <v>2214</v>
      </c>
      <c r="B2215" s="3">
        <v>8626907</v>
      </c>
      <c r="C2215" s="3" t="s">
        <v>54</v>
      </c>
      <c r="D2215" s="23">
        <v>45436.395833333336</v>
      </c>
      <c r="E2215" s="23">
        <v>45436.583333333336</v>
      </c>
      <c r="F2215" s="1">
        <f t="shared" ca="1" si="271"/>
        <v>0.1875</v>
      </c>
      <c r="G2215" s="3" t="s">
        <v>55</v>
      </c>
      <c r="H2215" s="41"/>
      <c r="I2215" s="40"/>
      <c r="J2215" s="5" t="s">
        <v>56</v>
      </c>
      <c r="K2215" s="3" t="s">
        <v>138</v>
      </c>
      <c r="L2215" s="9" t="s">
        <v>78</v>
      </c>
      <c r="M2215" s="3" t="s">
        <v>139</v>
      </c>
      <c r="N2215" s="3" t="s">
        <v>140</v>
      </c>
      <c r="O2215" s="3" t="s">
        <v>10172</v>
      </c>
      <c r="P2215" s="3" t="s">
        <v>10173</v>
      </c>
      <c r="Q2215" s="4" t="s">
        <v>10174</v>
      </c>
      <c r="R2215" s="3" t="s">
        <v>144</v>
      </c>
      <c r="S2215" s="3" t="s">
        <v>145</v>
      </c>
      <c r="T2215" s="9" t="s">
        <v>66</v>
      </c>
      <c r="U2215" s="3" t="s">
        <v>10175</v>
      </c>
      <c r="V2215" s="22" t="str">
        <f t="shared" si="272"/>
        <v>RLFO; Hora de aviso: 9:30 24/05/2024; Solución: se prepararon 4 metros de F.O de 8 hilos y se creo Caja de Empalme nueva de 24 hilos ; Hora de solución: 14:00 24/05/2024; Causa: Vandalismo</v>
      </c>
      <c r="W2215" s="4" t="s">
        <v>199</v>
      </c>
      <c r="X2215" s="3"/>
      <c r="Y2215" s="3"/>
      <c r="Z2215" s="3" t="s">
        <v>69</v>
      </c>
      <c r="AA2215" s="3" t="s">
        <v>70</v>
      </c>
      <c r="AB2215" s="3">
        <v>8626859</v>
      </c>
      <c r="AC2215" s="3" t="s">
        <v>71</v>
      </c>
      <c r="AD2215" s="6">
        <v>2.2222222222222223E-2</v>
      </c>
      <c r="AE2215" s="7"/>
      <c r="AF2215" s="7"/>
      <c r="AG2215" s="6">
        <f>Tabla4[[#This Row],[Tiempo Parada de Reloj]]+Tabla4[[#This Row],[Tiempo Autorizado por Telefonica (no Máximo)]]</f>
        <v>2.2222222222222223E-2</v>
      </c>
      <c r="AH2215" s="7">
        <f t="shared" ca="1" si="255"/>
        <v>0.16527777777777777</v>
      </c>
      <c r="AI2215" s="8">
        <f t="shared" si="256"/>
        <v>0.53333333333333333</v>
      </c>
      <c r="AJ2215" s="8">
        <f t="shared" ca="1" si="257"/>
        <v>3.9666666666666668</v>
      </c>
      <c r="AK2215" s="23" t="s">
        <v>87</v>
      </c>
      <c r="AL2215" s="23" t="s">
        <v>70</v>
      </c>
      <c r="AM2215" s="23" t="s">
        <v>120</v>
      </c>
      <c r="AN2215" s="23" t="s">
        <v>120</v>
      </c>
      <c r="AO2215" s="3" t="s">
        <v>87</v>
      </c>
      <c r="AP2215" s="3" t="s">
        <v>87</v>
      </c>
      <c r="AQ2215" s="23">
        <v>45441.521527777775</v>
      </c>
      <c r="AR2215" s="3"/>
      <c r="AS2215" s="23"/>
      <c r="AT2215" s="23"/>
      <c r="AU2215" s="3" t="s">
        <v>200</v>
      </c>
      <c r="AV2215" s="3" t="s">
        <v>582</v>
      </c>
      <c r="AW2215" s="3" t="s">
        <v>1311</v>
      </c>
      <c r="AX2215" s="3">
        <v>3.4156</v>
      </c>
      <c r="AY2215" s="3">
        <v>-76.504499999999993</v>
      </c>
      <c r="AZ2215" s="8" t="str">
        <f>+CONCATENATE("Reportan apertura en el enlace ",Tabla4[[#This Row],[Enlace]]," en el ",Tabla4[[#This Row],[Distancia óptica]]," ocasionado por ",Tabla4[[#This Row],[Causa del daño]])</f>
        <v>Reportan apertura en el enlace Mov.El retiro - Mov.Laureano Gomez en el km 0,800 desde el Retiro ocasionado por Vandalismo</v>
      </c>
      <c r="BA2215" s="8" t="str">
        <f>+CONCATENATE("Para dar solución al incidente ",Tabla4[[#This Row],[Solución]])</f>
        <v xml:space="preserve">Para dar solución al incidente se prepararon 4 metros de F.O de 8 hilos y se creo Caja de Empalme nueva de 24 hilos </v>
      </c>
      <c r="BB2215" s="3" t="str">
        <f>+_xlfn.CONCAT(Tabla4[[#This Row],[Causa Raiz]]," ",Tabla4[[#This Row],[Solución2]]," (",Tabla4[[#This Row],[Anillo]],"- Cabecera: ",Tabla4[[#This Row],[Cabecera]],"- Operador: ",Tabla4[[#This Row],[Operador]],")")</f>
        <v>Reportan apertura en el enlace Mov.El retiro - Mov.Laureano Gomez en el km 0,800 desde el Retiro ocasionado por Vandalismo Para dar solución al incidente se prepararon 4 metros de F.O de 8 hilos y se creo Caja de Empalme nueva de 24 hilos  (UK- Cabecera: Tequendama- Operador: Colombia Telecomunicaciones)</v>
      </c>
    </row>
    <row r="2216" spans="1:54" ht="213.75">
      <c r="A2216" s="38">
        <f t="shared" si="258"/>
        <v>2215</v>
      </c>
      <c r="B2216" s="3">
        <v>8627550</v>
      </c>
      <c r="C2216" s="3" t="s">
        <v>54</v>
      </c>
      <c r="D2216" s="23">
        <v>45436.385416666664</v>
      </c>
      <c r="E2216" s="23">
        <v>45436.770833333336</v>
      </c>
      <c r="F2216" s="1">
        <f t="shared" ca="1" si="271"/>
        <v>0.38541666667151731</v>
      </c>
      <c r="G2216" s="3" t="s">
        <v>55</v>
      </c>
      <c r="H2216" s="41"/>
      <c r="I2216" s="40"/>
      <c r="J2216" s="5" t="s">
        <v>56</v>
      </c>
      <c r="K2216" s="3" t="s">
        <v>77</v>
      </c>
      <c r="L2216" s="9" t="s">
        <v>78</v>
      </c>
      <c r="M2216" s="3" t="s">
        <v>745</v>
      </c>
      <c r="N2216" s="3" t="s">
        <v>746</v>
      </c>
      <c r="O2216" s="3" t="s">
        <v>10176</v>
      </c>
      <c r="P2216" s="3" t="s">
        <v>10177</v>
      </c>
      <c r="Q2216" s="4" t="s">
        <v>10178</v>
      </c>
      <c r="R2216" s="3" t="s">
        <v>934</v>
      </c>
      <c r="S2216" s="3" t="s">
        <v>158</v>
      </c>
      <c r="T2216" s="9" t="s">
        <v>66</v>
      </c>
      <c r="U2216" s="3" t="s">
        <v>10179</v>
      </c>
      <c r="V2216" s="22" t="str">
        <f t="shared" si="272"/>
        <v>RLFO; Hora de aviso: 9:15 24/05/2024; Solución: Recuperacion de 50 mts de reserva e instalacion de empalme de 36 hilos en caja empalme de 48; Hora de solución: 18:30 24/05/2024; Causa: Vandalismo</v>
      </c>
      <c r="W2216" s="4" t="s">
        <v>1775</v>
      </c>
      <c r="X2216" s="3"/>
      <c r="Y2216" s="3"/>
      <c r="Z2216" s="3" t="s">
        <v>69</v>
      </c>
      <c r="AA2216" s="3" t="s">
        <v>71</v>
      </c>
      <c r="AB2216" s="3">
        <v>0</v>
      </c>
      <c r="AC2216" s="3" t="s">
        <v>71</v>
      </c>
      <c r="AD2216" s="6">
        <v>0.22083333333333333</v>
      </c>
      <c r="AE2216" s="7"/>
      <c r="AF2216" s="7"/>
      <c r="AG2216" s="6">
        <f>Tabla4[[#This Row],[Tiempo Parada de Reloj]]+Tabla4[[#This Row],[Tiempo Autorizado por Telefonica (no Máximo)]]</f>
        <v>0.22083333333333333</v>
      </c>
      <c r="AH2216" s="7">
        <f t="shared" ca="1" si="255"/>
        <v>0.16458333333818398</v>
      </c>
      <c r="AI2216" s="8">
        <f t="shared" si="256"/>
        <v>5.3</v>
      </c>
      <c r="AJ2216" s="8">
        <f t="shared" ca="1" si="257"/>
        <v>3.9500000001164155</v>
      </c>
      <c r="AK2216" s="23" t="s">
        <v>87</v>
      </c>
      <c r="AL2216" s="23" t="s">
        <v>70</v>
      </c>
      <c r="AM2216" s="23" t="s">
        <v>120</v>
      </c>
      <c r="AN2216" s="23" t="s">
        <v>120</v>
      </c>
      <c r="AO2216" s="3" t="s">
        <v>119</v>
      </c>
      <c r="AP2216" s="3" t="s">
        <v>119</v>
      </c>
      <c r="AQ2216" s="23">
        <v>45437.45</v>
      </c>
      <c r="AR2216" s="3"/>
      <c r="AS2216" s="23"/>
      <c r="AT2216" s="23"/>
      <c r="AU2216" s="3" t="s">
        <v>752</v>
      </c>
      <c r="AV2216" s="3" t="s">
        <v>9208</v>
      </c>
      <c r="AW2216" s="3" t="s">
        <v>135</v>
      </c>
      <c r="AX2216" s="3">
        <v>1.845</v>
      </c>
      <c r="AY2216" s="3">
        <v>-76.047780000000003</v>
      </c>
      <c r="AZ2216" s="8" t="str">
        <f>+CONCATENATE("Reportan apertura en el enlace ",Tabla4[[#This Row],[Enlace]]," en el ",Tabla4[[#This Row],[Distancia óptica]]," ocasionado por ",Tabla4[[#This Row],[Causa del daño]])</f>
        <v>Reportan apertura en el enlace Mov. Pitalito Sur - Mov. Pitalito Via Timana en el km 1,933 desde Pitalito Sur ocasionado por Vandalismo</v>
      </c>
      <c r="BA2216" s="8" t="str">
        <f>+CONCATENATE("Para dar solución al incidente ",Tabla4[[#This Row],[Solución]])</f>
        <v>Para dar solución al incidente Recuperacion de 50 mts de reserva e instalacion de empalme de 36 hilos en caja empalme de 48</v>
      </c>
      <c r="BB2216" s="3" t="str">
        <f>+_xlfn.CONCAT(Tabla4[[#This Row],[Causa Raiz]]," ",Tabla4[[#This Row],[Solución2]]," (",Tabla4[[#This Row],[Anillo]],"- Cabecera: ",Tabla4[[#This Row],[Cabecera]],"- Operador: ",Tabla4[[#This Row],[Operador]],")")</f>
        <v>Reportan apertura en el enlace Mov. Pitalito Sur - Mov. Pitalito Via Timana en el km 1,933 desde Pitalito Sur ocasionado por Vandalismo Para dar solución al incidente Recuperacion de 50 mts de reserva e instalacion de empalme de 36 hilos en caja empalme de 48 (Lineal- Cabecera: Pitalito Centro- Operador: Colombia Telecomunicaciones)</v>
      </c>
    </row>
    <row r="2217" spans="1:54" ht="199.5">
      <c r="A2217" s="38">
        <f t="shared" si="258"/>
        <v>2216</v>
      </c>
      <c r="B2217" s="3">
        <v>8627731</v>
      </c>
      <c r="C2217" s="3" t="s">
        <v>92</v>
      </c>
      <c r="D2217" s="23">
        <v>45436.447916666664</v>
      </c>
      <c r="E2217" s="23">
        <v>45437.5</v>
      </c>
      <c r="F2217" s="1">
        <f ca="1">IF(ISBLANK(E2217),IF(ISBLANK(D2217),0,NOW()-D2217),E2217-D2217)</f>
        <v>1.0520833333357587</v>
      </c>
      <c r="G2217" s="3" t="s">
        <v>55</v>
      </c>
      <c r="H2217" s="41"/>
      <c r="I2217" s="40"/>
      <c r="J2217" s="5" t="s">
        <v>56</v>
      </c>
      <c r="K2217" s="3" t="s">
        <v>77</v>
      </c>
      <c r="L2217" s="9" t="s">
        <v>58</v>
      </c>
      <c r="M2217" s="3" t="s">
        <v>283</v>
      </c>
      <c r="N2217" s="3" t="s">
        <v>284</v>
      </c>
      <c r="O2217" s="3" t="s">
        <v>1959</v>
      </c>
      <c r="P2217" s="3" t="s">
        <v>10180</v>
      </c>
      <c r="Q2217" s="4" t="s">
        <v>10181</v>
      </c>
      <c r="R2217" s="3" t="s">
        <v>2716</v>
      </c>
      <c r="S2217" s="3" t="s">
        <v>9317</v>
      </c>
      <c r="T2217" s="9" t="s">
        <v>146</v>
      </c>
      <c r="U2217" s="3" t="s">
        <v>10182</v>
      </c>
      <c r="V2217" s="22" t="str">
        <f>C2217&amp;"; Hora de aviso: "&amp;TEXT(D2217,"h:mm dd/mm/yyyy")&amp;"; Solución: "&amp;U2217&amp;"; Hora de solución: "&amp;TEXT(E2217,"h:mm dd/mm/yyyy")&amp;"; Causa: "&amp;T2217</f>
        <v>RTNFO; Hora de aviso: 10:45 24/05/2024; Solución: Para dar solucion se desdoblo la fo se realizo el desdoble al km 24 desde Armenia; Hora de solución: 12:00 25/05/2024; Causa: Falla en la Red FiOp</v>
      </c>
      <c r="W2217" s="4" t="s">
        <v>1775</v>
      </c>
      <c r="X2217" s="3"/>
      <c r="Y2217" s="3"/>
      <c r="Z2217" s="3" t="s">
        <v>69</v>
      </c>
      <c r="AA2217" s="3" t="s">
        <v>71</v>
      </c>
      <c r="AB2217" s="3">
        <v>0</v>
      </c>
      <c r="AC2217" s="3" t="s">
        <v>71</v>
      </c>
      <c r="AD2217" s="6">
        <v>0.40625</v>
      </c>
      <c r="AE2217" s="7"/>
      <c r="AF2217" s="7"/>
      <c r="AG2217" s="6">
        <f>Tabla4[[#This Row],[Tiempo Parada de Reloj]]+Tabla4[[#This Row],[Tiempo Autorizado por Telefonica (no Máximo)]]</f>
        <v>0.40625</v>
      </c>
      <c r="AH2217" s="7">
        <f t="shared" ca="1" si="255"/>
        <v>0.64583333333575865</v>
      </c>
      <c r="AI2217" s="8">
        <f t="shared" si="256"/>
        <v>9.75</v>
      </c>
      <c r="AJ2217" s="8">
        <f t="shared" ca="1" si="257"/>
        <v>15.500000000058208</v>
      </c>
      <c r="AK2217" s="23" t="s">
        <v>106</v>
      </c>
      <c r="AL2217" s="23" t="s">
        <v>70</v>
      </c>
      <c r="AM2217" s="23" t="s">
        <v>87</v>
      </c>
      <c r="AN2217" s="23" t="s">
        <v>87</v>
      </c>
      <c r="AO2217" s="3" t="s">
        <v>98</v>
      </c>
      <c r="AP2217" s="3" t="s">
        <v>87</v>
      </c>
      <c r="AQ2217" s="23">
        <v>45442.413888888892</v>
      </c>
      <c r="AR2217" s="3"/>
      <c r="AS2217" s="23"/>
      <c r="AT2217" s="23"/>
      <c r="AU2217" s="3" t="s">
        <v>404</v>
      </c>
      <c r="AV2217" s="3" t="s">
        <v>10183</v>
      </c>
      <c r="AW2217" s="3" t="s">
        <v>76</v>
      </c>
      <c r="AX2217" s="3">
        <v>4.6877000000000004</v>
      </c>
      <c r="AY2217" s="3">
        <v>-75.606999999999999</v>
      </c>
      <c r="AZ2217" s="8" t="str">
        <f>+CONCATENATE("Reportan apertura en el enlace ",Tabla4[[#This Row],[Enlace]]," en el ",Tabla4[[#This Row],[Distancia óptica]]," ocasionado por ",Tabla4[[#This Row],[Causa del daño]])</f>
        <v>Reportan apertura en el enlace Armenia - Pereira en el km 34 desde Armenia  ocasionado por Falla en la Red FiOp</v>
      </c>
      <c r="BA2217" s="8" t="str">
        <f>+CONCATENATE("Para dar solución al incidente ",Tabla4[[#This Row],[Solución]])</f>
        <v>Para dar solución al incidente Para dar solucion se desdoblo la fo se realizo el desdoble al km 24 desde Armenia</v>
      </c>
      <c r="BB2217" s="3" t="str">
        <f>+_xlfn.CONCAT(Tabla4[[#This Row],[Causa Raiz]]," ",Tabla4[[#This Row],[Solución2]]," (",Tabla4[[#This Row],[Anillo]],"- Cabecera: ",Tabla4[[#This Row],[Cabecera]],"- Operador: ",Tabla4[[#This Row],[Operador]],")")</f>
        <v>Reportan apertura en el enlace Armenia - Pereira en el km 34 desde Armenia  ocasionado por Falla en la Red FiOp Para dar solución al incidente Para dar solucion se desdoblo la fo se realizo el desdoble al km 24 desde Armenia (Troncal- Cabecera: Pereira - Operador: Colombia Telecomunicaciones)</v>
      </c>
    </row>
    <row r="2218" spans="1:54" ht="185.25">
      <c r="A2218" s="38">
        <f t="shared" si="258"/>
        <v>2217</v>
      </c>
      <c r="B2218" s="3">
        <v>8627749</v>
      </c>
      <c r="C2218" s="3" t="s">
        <v>163</v>
      </c>
      <c r="D2218" s="23">
        <v>45436.4375</v>
      </c>
      <c r="E2218" s="23">
        <v>45436.59375</v>
      </c>
      <c r="F2218" s="1">
        <f ca="1">IF(ISBLANK(E2218),IF(ISBLANK(D2218),0,NOW()-D2218),E2218-D2218)</f>
        <v>0.15625</v>
      </c>
      <c r="G2218" s="3" t="s">
        <v>55</v>
      </c>
      <c r="H2218" s="41"/>
      <c r="I2218" s="40"/>
      <c r="J2218" s="5" t="s">
        <v>56</v>
      </c>
      <c r="K2218" s="3" t="s">
        <v>77</v>
      </c>
      <c r="L2218" s="9" t="s">
        <v>58</v>
      </c>
      <c r="M2218" s="3" t="s">
        <v>656</v>
      </c>
      <c r="N2218" s="3" t="s">
        <v>657</v>
      </c>
      <c r="O2218" s="3" t="s">
        <v>658</v>
      </c>
      <c r="P2218" s="3" t="s">
        <v>10184</v>
      </c>
      <c r="Q2218" s="4" t="s">
        <v>10185</v>
      </c>
      <c r="R2218" s="3" t="s">
        <v>796</v>
      </c>
      <c r="S2218" s="3" t="s">
        <v>9317</v>
      </c>
      <c r="T2218" s="9" t="s">
        <v>513</v>
      </c>
      <c r="U2218" s="3" t="s">
        <v>10186</v>
      </c>
      <c r="V2218" s="22" t="str">
        <f>C2218&amp;"; Hora de aviso: "&amp;TEXT(D2218,"h:mm dd/mm/yyyy")&amp;"; Solución: "&amp;U2218&amp;"; Hora de solución: "&amp;TEXT(E2218,"h:mm dd/mm/yyyy")&amp;"; Causa: "&amp;T2218</f>
        <v>RDFO; Hora de aviso: 10:30 24/05/2024; Solución: se realiza tendido de 100 metros de fo y dos empalmes de 36 hilos; Hora de solución: 14:15 24/05/2024; Causa: Desastre Natural</v>
      </c>
      <c r="W2218" s="4" t="s">
        <v>1775</v>
      </c>
      <c r="X2218" s="3"/>
      <c r="Y2218" s="3"/>
      <c r="Z2218" s="3" t="s">
        <v>69</v>
      </c>
      <c r="AA2218" s="3" t="s">
        <v>70</v>
      </c>
      <c r="AB2218" s="3" t="s">
        <v>10187</v>
      </c>
      <c r="AC2218" s="3" t="s">
        <v>71</v>
      </c>
      <c r="AD2218" s="6">
        <v>0</v>
      </c>
      <c r="AE2218" s="7"/>
      <c r="AF2218" s="7"/>
      <c r="AG2218" s="6">
        <f>Tabla4[[#This Row],[Tiempo Parada de Reloj]]+Tabla4[[#This Row],[Tiempo Autorizado por Telefonica (no Máximo)]]</f>
        <v>0</v>
      </c>
      <c r="AH2218" s="7">
        <f t="shared" ca="1" si="255"/>
        <v>0.15625</v>
      </c>
      <c r="AI2218" s="8">
        <f t="shared" si="256"/>
        <v>0</v>
      </c>
      <c r="AJ2218" s="8">
        <f t="shared" ca="1" si="257"/>
        <v>3.75</v>
      </c>
      <c r="AK2218" s="23" t="s">
        <v>106</v>
      </c>
      <c r="AL2218" s="23" t="s">
        <v>71</v>
      </c>
      <c r="AM2218" s="23" t="s">
        <v>106</v>
      </c>
      <c r="AN2218" s="23" t="s">
        <v>106</v>
      </c>
      <c r="AO2218" s="3" t="s">
        <v>119</v>
      </c>
      <c r="AP2218" s="3" t="s">
        <v>119</v>
      </c>
      <c r="AQ2218" s="23">
        <v>45438.46597222222</v>
      </c>
      <c r="AR2218" s="3"/>
      <c r="AS2218" s="23"/>
      <c r="AT2218" s="23"/>
      <c r="AU2218" s="3" t="s">
        <v>662</v>
      </c>
      <c r="AV2218" s="3" t="s">
        <v>843</v>
      </c>
      <c r="AW2218" s="3" t="s">
        <v>76</v>
      </c>
      <c r="AX2218" s="3">
        <v>5.3461999999999996</v>
      </c>
      <c r="AY2218" s="3">
        <v>-75.679000000000002</v>
      </c>
      <c r="AZ2218" s="8" t="str">
        <f>+CONCATENATE("Reportan apertura en el enlace ",Tabla4[[#This Row],[Enlace]]," en el ",Tabla4[[#This Row],[Distancia óptica]]," ocasionado por ",Tabla4[[#This Row],[Causa del daño]])</f>
        <v>Reportan apertura en el enlace Manizales - Supía en el km 63 desde Manizales  ocasionado por Desastre Natural</v>
      </c>
      <c r="BA2218" s="8" t="str">
        <f>+CONCATENATE("Para dar solución al incidente ",Tabla4[[#This Row],[Solución]])</f>
        <v>Para dar solución al incidente se realiza tendido de 100 metros de fo y dos empalmes de 36 hilos</v>
      </c>
      <c r="BB2218" s="3" t="str">
        <f>+_xlfn.CONCAT(Tabla4[[#This Row],[Causa Raiz]]," ",Tabla4[[#This Row],[Solución2]]," (",Tabla4[[#This Row],[Anillo]],"- Cabecera: ",Tabla4[[#This Row],[Cabecera]],"- Operador: ",Tabla4[[#This Row],[Operador]],")")</f>
        <v>Reportan apertura en el enlace Manizales - Supía en el km 63 desde Manizales  ocasionado por Desastre Natural Para dar solución al incidente se realiza tendido de 100 metros de fo y dos empalmes de 36 hilos (Troncal- Cabecera: Manizales - Operador: Colombia Telecomunicaciones)</v>
      </c>
    </row>
    <row r="2219" spans="1:54" ht="171">
      <c r="A2219" s="38">
        <f t="shared" si="258"/>
        <v>2218</v>
      </c>
      <c r="B2219" s="3">
        <v>8627252</v>
      </c>
      <c r="C2219" s="3" t="s">
        <v>54</v>
      </c>
      <c r="D2219" s="23">
        <v>45436.572916666664</v>
      </c>
      <c r="E2219" s="23">
        <v>45436.574305555558</v>
      </c>
      <c r="F2219" s="1">
        <f ca="1">IF(ISBLANK(E2219),IF(ISBLANK(D2219),0,NOW()-D2219),E2219-D2219)</f>
        <v>1.3888888934161514E-3</v>
      </c>
      <c r="G2219" s="3" t="s">
        <v>55</v>
      </c>
      <c r="H2219" s="41"/>
      <c r="I2219" s="40"/>
      <c r="J2219" s="5" t="s">
        <v>56</v>
      </c>
      <c r="K2219" s="3" t="s">
        <v>122</v>
      </c>
      <c r="L2219" s="9" t="s">
        <v>58</v>
      </c>
      <c r="M2219" s="3" t="s">
        <v>123</v>
      </c>
      <c r="N2219" s="3" t="s">
        <v>124</v>
      </c>
      <c r="O2219" s="3" t="s">
        <v>10188</v>
      </c>
      <c r="P2219" s="3" t="s">
        <v>10189</v>
      </c>
      <c r="Q2219" s="4" t="s">
        <v>10190</v>
      </c>
      <c r="R2219" s="3" t="s">
        <v>128</v>
      </c>
      <c r="S2219" s="3" t="s">
        <v>129</v>
      </c>
      <c r="T2219" s="9" t="s">
        <v>104</v>
      </c>
      <c r="U2219" s="3" t="s">
        <v>10191</v>
      </c>
      <c r="V2219" s="22" t="str">
        <f>C2219&amp;"; Hora de aviso: "&amp;TEXT(D2219,"h:mm dd/mm/yyyy")&amp;"; Solución: "&amp;U2219&amp;"; Hora de solución: "&amp;TEXT(E2219,"h:mm dd/mm/yyyy")&amp;"; Causa: "&amp;T2219</f>
        <v>RLFO; Hora de aviso: 13:45 24/05/2024; Solución: EECC realiza medidas y limpieza en el armario y enlace sube sin manipulacion ; Hora de solución: 13:47 24/05/2024; Causa: Visita Fallida</v>
      </c>
      <c r="W2219" s="4" t="s">
        <v>10192</v>
      </c>
      <c r="X2219" s="3"/>
      <c r="Y2219" s="3"/>
      <c r="Z2219" s="3" t="s">
        <v>69</v>
      </c>
      <c r="AA2219" s="3" t="s">
        <v>70</v>
      </c>
      <c r="AB2219" s="3">
        <v>0</v>
      </c>
      <c r="AC2219" s="3" t="s">
        <v>71</v>
      </c>
      <c r="AD2219" s="6">
        <v>0</v>
      </c>
      <c r="AE2219" s="7"/>
      <c r="AF2219" s="7"/>
      <c r="AG2219" s="6">
        <f>Tabla4[[#This Row],[Tiempo Parada de Reloj]]+Tabla4[[#This Row],[Tiempo Autorizado por Telefonica (no Máximo)]]</f>
        <v>0</v>
      </c>
      <c r="AH2219" s="7">
        <f t="shared" ca="1" si="255"/>
        <v>1.3888888934161514E-3</v>
      </c>
      <c r="AI2219" s="8">
        <f t="shared" si="256"/>
        <v>0</v>
      </c>
      <c r="AJ2219" s="8">
        <f t="shared" ca="1" si="257"/>
        <v>3.3333333441987634E-2</v>
      </c>
      <c r="AK2219" s="23" t="s">
        <v>87</v>
      </c>
      <c r="AL2219" s="23" t="s">
        <v>70</v>
      </c>
      <c r="AM2219" s="23" t="s">
        <v>120</v>
      </c>
      <c r="AN2219" s="23" t="s">
        <v>120</v>
      </c>
      <c r="AO2219" s="3" t="s">
        <v>120</v>
      </c>
      <c r="AP2219" s="3" t="s">
        <v>120</v>
      </c>
      <c r="AQ2219" s="23">
        <v>45436.652777777781</v>
      </c>
      <c r="AR2219" s="3"/>
      <c r="AS2219" s="23"/>
      <c r="AT2219" s="23"/>
      <c r="AU2219" s="3" t="s">
        <v>467</v>
      </c>
      <c r="AV2219" s="3" t="s">
        <v>69</v>
      </c>
      <c r="AW2219" s="3" t="s">
        <v>69</v>
      </c>
      <c r="AX2219" s="3" t="s">
        <v>69</v>
      </c>
      <c r="AY2219" s="3" t="s">
        <v>69</v>
      </c>
      <c r="AZ2219" s="8" t="str">
        <f>+CONCATENATE("Reportan apertura en el enlace ",Tabla4[[#This Row],[Enlace]]," en el ",Tabla4[[#This Row],[Distancia óptica]]," ocasionado por ",Tabla4[[#This Row],[Causa del daño]])</f>
        <v>Reportan apertura en el enlace Armario FTTC11 - Centro en el Km 0 FTTC 11 ocasionado por Visita Fallida</v>
      </c>
      <c r="BA2219" s="8" t="str">
        <f>+CONCATENATE("Para dar solución al incidente ",Tabla4[[#This Row],[Solución]])</f>
        <v xml:space="preserve">Para dar solución al incidente EECC realiza medidas y limpieza en el armario y enlace sube sin manipulacion </v>
      </c>
      <c r="BB2219" s="3" t="str">
        <f>+_xlfn.CONCAT(Tabla4[[#This Row],[Causa Raiz]]," ",Tabla4[[#This Row],[Solución2]]," (",Tabla4[[#This Row],[Anillo]],"- Cabecera: ",Tabla4[[#This Row],[Cabecera]],"- Operador: ",Tabla4[[#This Row],[Operador]],")")</f>
        <v>Reportan apertura en el enlace Armario FTTC11 - Centro en el Km 0 FTTC 11 ocasionado por Visita Fallida Para dar solución al incidente EECC realiza medidas y limpieza en el armario y enlace sube sin manipulacion  (NA- Cabecera: NA- Operador: Colombia Telecomunicaciones)</v>
      </c>
    </row>
    <row r="2220" spans="1:54" ht="156.75">
      <c r="A2220" s="38">
        <f t="shared" si="258"/>
        <v>2219</v>
      </c>
      <c r="B2220" s="3">
        <v>8628465</v>
      </c>
      <c r="C2220" s="3" t="s">
        <v>54</v>
      </c>
      <c r="D2220" s="23">
        <v>45436.625</v>
      </c>
      <c r="E2220" s="23">
        <v>45436.626388888886</v>
      </c>
      <c r="F2220" s="1">
        <f ca="1">IF(ISBLANK(E2220),IF(ISBLANK(D2220),0,NOW()-D2220),E2220-D2220)</f>
        <v>1.3888888861401938E-3</v>
      </c>
      <c r="G2220" s="3" t="s">
        <v>55</v>
      </c>
      <c r="H2220" s="41"/>
      <c r="I2220" s="40"/>
      <c r="J2220" s="5" t="s">
        <v>56</v>
      </c>
      <c r="K2220" s="3" t="s">
        <v>77</v>
      </c>
      <c r="L2220" s="9" t="s">
        <v>58</v>
      </c>
      <c r="M2220" s="3" t="s">
        <v>507</v>
      </c>
      <c r="N2220" s="3" t="s">
        <v>888</v>
      </c>
      <c r="O2220" s="3" t="s">
        <v>10193</v>
      </c>
      <c r="P2220" s="3" t="s">
        <v>2381</v>
      </c>
      <c r="Q2220" s="4" t="s">
        <v>10194</v>
      </c>
      <c r="R2220" s="3" t="s">
        <v>144</v>
      </c>
      <c r="S2220" s="3" t="s">
        <v>158</v>
      </c>
      <c r="T2220" s="9" t="s">
        <v>104</v>
      </c>
      <c r="U2220" s="3" t="s">
        <v>10195</v>
      </c>
      <c r="V2220" s="22" t="str">
        <f>C2220&amp;"; Hora de aviso: "&amp;TEXT(D2220,"h:mm dd/mm/yyyy")&amp;"; Solución: "&amp;U2220&amp;"; Hora de solución: "&amp;TEXT(E2220,"h:mm dd/mm/yyyy")&amp;"; Causa: "&amp;T2220</f>
        <v>RLFO; Hora de aviso: 15:00 24/05/2024; Solución: Falla Causada por apagado de equipo Bello Horizonte; Hora de solución: 15:02 24/05/2024; Causa: Visita Fallida</v>
      </c>
      <c r="W2220" s="4" t="s">
        <v>1775</v>
      </c>
      <c r="X2220" s="3"/>
      <c r="Y2220" s="3"/>
      <c r="Z2220" s="3" t="s">
        <v>69</v>
      </c>
      <c r="AA2220" s="3" t="s">
        <v>71</v>
      </c>
      <c r="AB2220" s="3">
        <v>0</v>
      </c>
      <c r="AC2220" s="3" t="s">
        <v>71</v>
      </c>
      <c r="AD2220" s="6">
        <v>0</v>
      </c>
      <c r="AE2220" s="7"/>
      <c r="AF2220" s="7"/>
      <c r="AG2220" s="6">
        <f>Tabla4[[#This Row],[Tiempo Parada de Reloj]]+Tabla4[[#This Row],[Tiempo Autorizado por Telefonica (no Máximo)]]</f>
        <v>0</v>
      </c>
      <c r="AH2220" s="7">
        <f t="shared" ca="1" si="255"/>
        <v>1.3888888861401938E-3</v>
      </c>
      <c r="AI2220" s="8">
        <f t="shared" si="256"/>
        <v>0</v>
      </c>
      <c r="AJ2220" s="8">
        <f t="shared" ca="1" si="257"/>
        <v>3.3333333267364651E-2</v>
      </c>
      <c r="AK2220" s="23" t="s">
        <v>88</v>
      </c>
      <c r="AL2220" s="23" t="s">
        <v>70</v>
      </c>
      <c r="AM2220" s="23" t="s">
        <v>120</v>
      </c>
      <c r="AN2220" s="23" t="s">
        <v>120</v>
      </c>
      <c r="AO2220" s="3" t="s">
        <v>120</v>
      </c>
      <c r="AP2220" s="3" t="s">
        <v>120</v>
      </c>
      <c r="AQ2220" s="23">
        <v>45436.659722222219</v>
      </c>
      <c r="AR2220" s="3"/>
      <c r="AS2220" s="23"/>
      <c r="AT2220" s="23"/>
      <c r="AU2220" s="3" t="s">
        <v>515</v>
      </c>
      <c r="AV2220" s="3" t="s">
        <v>69</v>
      </c>
      <c r="AW2220" s="3" t="s">
        <v>69</v>
      </c>
      <c r="AX2220" s="3" t="s">
        <v>69</v>
      </c>
      <c r="AY2220" s="3" t="s">
        <v>69</v>
      </c>
      <c r="AZ2220" s="8" t="str">
        <f>+CONCATENATE("Reportan apertura en el enlace ",Tabla4[[#This Row],[Enlace]]," en el ",Tabla4[[#This Row],[Distancia óptica]]," ocasionado por ",Tabla4[[#This Row],[Causa del daño]])</f>
        <v>Reportan apertura en el enlace Popayan centro - Villa del Norte en el Km 0  ocasionado por Visita Fallida</v>
      </c>
      <c r="BA2220" s="8" t="str">
        <f>+CONCATENATE("Para dar solución al incidente ",Tabla4[[#This Row],[Solución]])</f>
        <v>Para dar solución al incidente Falla Causada por apagado de equipo Bello Horizonte</v>
      </c>
      <c r="BB2220" s="3" t="str">
        <f>+_xlfn.CONCAT(Tabla4[[#This Row],[Causa Raiz]]," ",Tabla4[[#This Row],[Solución2]]," (",Tabla4[[#This Row],[Anillo]],"- Cabecera: ",Tabla4[[#This Row],[Cabecera]],"- Operador: ",Tabla4[[#This Row],[Operador]],")")</f>
        <v>Reportan apertura en el enlace Popayan centro - Villa del Norte en el Km 0  ocasionado por Visita Fallida Para dar solución al incidente Falla Causada por apagado de equipo Bello Horizonte (NA- Cabecera: NA- Operador: Colombia Telecomunicaciones)</v>
      </c>
    </row>
    <row r="2221" spans="1:54" ht="185.25">
      <c r="A2221" s="38">
        <f t="shared" si="258"/>
        <v>2220</v>
      </c>
      <c r="B2221" s="3">
        <v>8628508</v>
      </c>
      <c r="C2221" s="3" t="s">
        <v>92</v>
      </c>
      <c r="D2221" s="23">
        <v>45436.628472222219</v>
      </c>
      <c r="E2221" s="23">
        <v>45436.774305555555</v>
      </c>
      <c r="F2221" s="1">
        <f t="shared" ref="F2221:F2222" ca="1" si="273">IF(ISBLANK(E2221),IF(ISBLANK(D2221),0,NOW()-D2221),E2221-D2221)</f>
        <v>0.14583333333575865</v>
      </c>
      <c r="G2221" s="3" t="s">
        <v>55</v>
      </c>
      <c r="H2221" s="41"/>
      <c r="I2221" s="40"/>
      <c r="J2221" s="5" t="s">
        <v>56</v>
      </c>
      <c r="K2221" s="3" t="s">
        <v>203</v>
      </c>
      <c r="L2221" s="9" t="s">
        <v>58</v>
      </c>
      <c r="M2221" s="3" t="s">
        <v>169</v>
      </c>
      <c r="N2221" s="3" t="s">
        <v>10101</v>
      </c>
      <c r="O2221" s="3" t="s">
        <v>3528</v>
      </c>
      <c r="P2221" s="3" t="s">
        <v>10196</v>
      </c>
      <c r="Q2221" s="4" t="s">
        <v>10197</v>
      </c>
      <c r="R2221" s="3" t="s">
        <v>174</v>
      </c>
      <c r="S2221" s="3" t="s">
        <v>221</v>
      </c>
      <c r="T2221" s="9" t="s">
        <v>211</v>
      </c>
      <c r="U2221" s="3" t="s">
        <v>10198</v>
      </c>
      <c r="V2221" s="22" t="str">
        <f t="shared" ref="V2221:V2222" si="274">C2221&amp;"; Hora de aviso: "&amp;TEXT(D2221,"h:mm dd/mm/yyyy")&amp;"; Solución: "&amp;U2221&amp;"; Hora de solución: "&amp;TEXT(E2221,"h:mm dd/mm/yyyy")&amp;"; Causa: "&amp;T2221</f>
        <v>RTNFO; Hora de aviso: 15:05 24/05/2024; Solución: Se realiza Sangria de 18 hilos en caja empalme de 48; Hora de solución: 18:35 24/05/2024; Causa: Podas</v>
      </c>
      <c r="W2221" s="4" t="s">
        <v>10199</v>
      </c>
      <c r="X2221" s="3" t="s">
        <v>10200</v>
      </c>
      <c r="Y2221" s="3" t="s">
        <v>10201</v>
      </c>
      <c r="Z2221" s="3" t="s">
        <v>72</v>
      </c>
      <c r="AA2221" s="3" t="s">
        <v>71</v>
      </c>
      <c r="AB2221" s="3">
        <v>0</v>
      </c>
      <c r="AC2221" s="3" t="s">
        <v>71</v>
      </c>
      <c r="AD2221" s="6">
        <v>0</v>
      </c>
      <c r="AE2221" s="7"/>
      <c r="AF2221" s="7"/>
      <c r="AG2221" s="6">
        <f>Tabla4[[#This Row],[Tiempo Parada de Reloj]]+Tabla4[[#This Row],[Tiempo Autorizado por Telefonica (no Máximo)]]</f>
        <v>0</v>
      </c>
      <c r="AH2221" s="7">
        <f t="shared" ca="1" si="255"/>
        <v>0.14583333333575865</v>
      </c>
      <c r="AI2221" s="8">
        <f t="shared" si="256"/>
        <v>0</v>
      </c>
      <c r="AJ2221" s="8">
        <f t="shared" ca="1" si="257"/>
        <v>3.5000000000582077</v>
      </c>
      <c r="AK2221" s="23" t="s">
        <v>120</v>
      </c>
      <c r="AL2221" s="23" t="s">
        <v>71</v>
      </c>
      <c r="AM2221" s="23" t="s">
        <v>69</v>
      </c>
      <c r="AN2221" s="23" t="s">
        <v>120</v>
      </c>
      <c r="AO2221" s="3" t="s">
        <v>119</v>
      </c>
      <c r="AP2221" s="3" t="s">
        <v>72</v>
      </c>
      <c r="AQ2221" s="23">
        <v>45438.923611111109</v>
      </c>
      <c r="AR2221" s="3"/>
      <c r="AS2221" s="23"/>
      <c r="AT2221" s="23"/>
      <c r="AU2221" s="3" t="s">
        <v>192</v>
      </c>
      <c r="AV2221" s="3" t="s">
        <v>3536</v>
      </c>
      <c r="AW2221" s="3" t="s">
        <v>76</v>
      </c>
      <c r="AX2221" s="3">
        <v>7.7064919999999999</v>
      </c>
      <c r="AY2221" s="3">
        <v>-72.579752999999997</v>
      </c>
      <c r="AZ2221" s="8" t="str">
        <f>+CONCATENATE("Reportan apertura en el enlace ",Tabla4[[#This Row],[Enlace]]," en el ",Tabla4[[#This Row],[Distancia óptica]]," ocasionado por ",Tabla4[[#This Row],[Causa del daño]])</f>
        <v>Reportan apertura en el enlace Cerro Oriente - Cúcuta en el Km 30,68 desde Cucuta ocasionado por Podas</v>
      </c>
      <c r="BA2221" s="8" t="str">
        <f>+CONCATENATE("Para dar solución al incidente ",Tabla4[[#This Row],[Solución]])</f>
        <v>Para dar solución al incidente Se realiza Sangria de 18 hilos en caja empalme de 48</v>
      </c>
      <c r="BB2221" s="3" t="str">
        <f>+_xlfn.CONCAT(Tabla4[[#This Row],[Causa Raiz]]," ",Tabla4[[#This Row],[Solución2]]," (",Tabla4[[#This Row],[Anillo]],"- Cabecera: ",Tabla4[[#This Row],[Cabecera]],"- Operador: ",Tabla4[[#This Row],[Operador]],")")</f>
        <v>Reportan apertura en el enlace Cerro Oriente - Cúcuta en el Km 30,68 desde Cucuta ocasionado por Podas Para dar solución al incidente Se realiza Sangria de 18 hilos en caja empalme de 48 (Troncal- Cabecera: Cucuta- Operador: Colombia Telecomunicaciones)</v>
      </c>
    </row>
    <row r="2222" spans="1:54" ht="199.5">
      <c r="A2222" s="38">
        <f t="shared" si="258"/>
        <v>2221</v>
      </c>
      <c r="B2222" s="3">
        <v>8628812</v>
      </c>
      <c r="C2222" s="3" t="s">
        <v>136</v>
      </c>
      <c r="D2222" s="23">
        <v>45436.090277777781</v>
      </c>
      <c r="E2222" s="23">
        <v>45436.958333333336</v>
      </c>
      <c r="F2222" s="1">
        <f t="shared" ca="1" si="273"/>
        <v>0.86805555555474712</v>
      </c>
      <c r="G2222" s="3" t="s">
        <v>55</v>
      </c>
      <c r="H2222" s="41"/>
      <c r="I2222" s="40"/>
      <c r="J2222" s="5" t="s">
        <v>137</v>
      </c>
      <c r="K2222" s="3" t="s">
        <v>77</v>
      </c>
      <c r="L2222" s="9" t="s">
        <v>58</v>
      </c>
      <c r="M2222" s="3" t="s">
        <v>79</v>
      </c>
      <c r="N2222" s="3" t="s">
        <v>80</v>
      </c>
      <c r="O2222" s="3" t="s">
        <v>10202</v>
      </c>
      <c r="P2222" s="3" t="s">
        <v>10203</v>
      </c>
      <c r="Q2222" s="4" t="s">
        <v>10204</v>
      </c>
      <c r="R2222" s="3" t="s">
        <v>980</v>
      </c>
      <c r="S2222" s="3" t="s">
        <v>85</v>
      </c>
      <c r="T2222" s="9" t="s">
        <v>276</v>
      </c>
      <c r="U2222" s="3" t="s">
        <v>10205</v>
      </c>
      <c r="V2222" s="22" t="str">
        <f t="shared" si="274"/>
        <v>RBHFO; Hora de aviso: 2:10 24/05/2024; Solución: Tendido de 181 mts de Fo de 96 hilos y dos empalmes de 96 hilos; Hora de solución: 23:00 24/05/2024; Causa: Intervención de Terceros</v>
      </c>
      <c r="W2222" s="4" t="s">
        <v>191</v>
      </c>
      <c r="X2222" s="3"/>
      <c r="Y2222" s="3"/>
      <c r="AA2222" s="3" t="s">
        <v>71</v>
      </c>
      <c r="AB2222" s="3">
        <v>0</v>
      </c>
      <c r="AC2222" s="3" t="s">
        <v>71</v>
      </c>
      <c r="AD2222" s="6">
        <v>0.65972222222222221</v>
      </c>
      <c r="AE2222" s="7"/>
      <c r="AF2222" s="7"/>
      <c r="AG2222" s="6">
        <f>Tabla4[[#This Row],[Tiempo Parada de Reloj]]+Tabla4[[#This Row],[Tiempo Autorizado por Telefonica (no Máximo)]]</f>
        <v>0.65972222222222221</v>
      </c>
      <c r="AH2222" s="7">
        <f t="shared" ca="1" si="255"/>
        <v>0.20833333333252491</v>
      </c>
      <c r="AI2222" s="8">
        <f t="shared" si="256"/>
        <v>15.833333333333332</v>
      </c>
      <c r="AJ2222" s="8">
        <f t="shared" ca="1" si="257"/>
        <v>4.9999999999805977</v>
      </c>
      <c r="AK2222" s="23" t="s">
        <v>88</v>
      </c>
      <c r="AL2222" s="23" t="s">
        <v>70</v>
      </c>
      <c r="AM2222" s="23" t="s">
        <v>72</v>
      </c>
      <c r="AN2222" s="23" t="s">
        <v>72</v>
      </c>
      <c r="AO2222" s="3" t="s">
        <v>72</v>
      </c>
      <c r="AP2222" s="3" t="s">
        <v>72</v>
      </c>
      <c r="AQ2222" s="23">
        <v>45439.98541666667</v>
      </c>
      <c r="AR2222" s="3"/>
      <c r="AS2222" s="23"/>
      <c r="AT2222" s="23"/>
      <c r="AU2222" s="3" t="s">
        <v>192</v>
      </c>
      <c r="AV2222" s="3" t="s">
        <v>10206</v>
      </c>
      <c r="AW2222" s="3" t="s">
        <v>10207</v>
      </c>
      <c r="AX2222" s="3">
        <v>4.6089153999999999</v>
      </c>
      <c r="AY2222" s="3">
        <v>-74.183253399999998</v>
      </c>
      <c r="AZ2222" s="8" t="str">
        <f>+CONCATENATE("Reportan apertura en el enlace ",Tabla4[[#This Row],[Enlace]]," en el ",Tabla4[[#This Row],[Distancia óptica]]," ocasionado por ",Tabla4[[#This Row],[Causa del daño]])</f>
        <v>Reportan apertura en el enlace Mov La Paz Bosa - Mov Bosa Laureles II en el Km 2.438 desde Bosa la paz ocasionado por Intervención de Terceros</v>
      </c>
      <c r="BA2222" s="8" t="str">
        <f>+CONCATENATE("Para dar solución al incidente ",Tabla4[[#This Row],[Solución]])</f>
        <v>Para dar solución al incidente Tendido de 181 mts de Fo de 96 hilos y dos empalmes de 96 hilos</v>
      </c>
      <c r="BB2222" s="3" t="str">
        <f>+_xlfn.CONCAT(Tabla4[[#This Row],[Causa Raiz]]," ",Tabla4[[#This Row],[Solución2]]," (",Tabla4[[#This Row],[Anillo]],"- Cabecera: ",Tabla4[[#This Row],[Cabecera]],"- Operador: ",Tabla4[[#This Row],[Operador]],")")</f>
        <v>Reportan apertura en el enlace Mov La Paz Bosa - Mov Bosa Laureles II en el Km 2.438 desde Bosa la paz ocasionado por Intervención de Terceros Para dar solución al incidente Tendido de 181 mts de Fo de 96 hilos y dos empalmes de 96 hilos (Anillo 64 - Cabecera: Cabecera central Asturias- Operador: Infraco)</v>
      </c>
    </row>
    <row r="2223" spans="1:54" ht="156.75">
      <c r="A2223" s="38">
        <f t="shared" si="258"/>
        <v>2222</v>
      </c>
      <c r="B2223" s="3">
        <v>8628873</v>
      </c>
      <c r="C2223" s="3" t="s">
        <v>54</v>
      </c>
      <c r="D2223" s="23">
        <v>45436.729166666664</v>
      </c>
      <c r="E2223" s="23">
        <v>45436.730555555558</v>
      </c>
      <c r="F2223" s="1">
        <f t="shared" ref="F2223:F2229" ca="1" si="275">IF(ISBLANK(E2223),IF(ISBLANK(D2223),0,NOW()-D2223),E2223-D2223)</f>
        <v>1.3888888934161514E-3</v>
      </c>
      <c r="G2223" s="3" t="s">
        <v>55</v>
      </c>
      <c r="H2223" s="41"/>
      <c r="I2223" s="40"/>
      <c r="J2223" s="5" t="s">
        <v>56</v>
      </c>
      <c r="K2223" s="3" t="s">
        <v>122</v>
      </c>
      <c r="L2223" s="9" t="s">
        <v>78</v>
      </c>
      <c r="M2223" s="3" t="s">
        <v>383</v>
      </c>
      <c r="N2223" s="3" t="s">
        <v>384</v>
      </c>
      <c r="O2223" s="3" t="s">
        <v>10208</v>
      </c>
      <c r="P2223" s="3" t="s">
        <v>10209</v>
      </c>
      <c r="Q2223" s="4" t="s">
        <v>10210</v>
      </c>
      <c r="R2223" s="3" t="s">
        <v>388</v>
      </c>
      <c r="S2223" s="3" t="s">
        <v>8300</v>
      </c>
      <c r="T2223" s="9" t="s">
        <v>104</v>
      </c>
      <c r="U2223" s="3" t="s">
        <v>10211</v>
      </c>
      <c r="V2223" s="22" t="str">
        <f t="shared" ref="V2223:V2229" si="276">C2223&amp;"; Hora de aviso: "&amp;TEXT(D2223,"h:mm dd/mm/yyyy")&amp;"; Solución: "&amp;U2223&amp;"; Hora de solución: "&amp;TEXT(E2223,"h:mm dd/mm/yyyy")&amp;"; Causa: "&amp;T2223</f>
        <v>RLFO; Hora de aviso: 17:30 24/05/2024; Solución: Limpieza en nodo Mamonal; Hora de solución: 17:32 24/05/2024; Causa: Visita Fallida</v>
      </c>
      <c r="W2223" s="4" t="s">
        <v>132</v>
      </c>
      <c r="X2223" s="3"/>
      <c r="Y2223" s="3"/>
      <c r="Z2223" s="3" t="s">
        <v>69</v>
      </c>
      <c r="AA2223" s="3" t="s">
        <v>71</v>
      </c>
      <c r="AB2223" s="3">
        <v>0</v>
      </c>
      <c r="AC2223" s="3" t="s">
        <v>71</v>
      </c>
      <c r="AD2223" s="6">
        <v>0</v>
      </c>
      <c r="AE2223" s="7"/>
      <c r="AF2223" s="7"/>
      <c r="AG2223" s="6">
        <f>Tabla4[[#This Row],[Tiempo Parada de Reloj]]+Tabla4[[#This Row],[Tiempo Autorizado por Telefonica (no Máximo)]]</f>
        <v>0</v>
      </c>
      <c r="AH2223" s="7">
        <f t="shared" ca="1" si="255"/>
        <v>1.3888888934161514E-3</v>
      </c>
      <c r="AI2223" s="8">
        <f t="shared" si="256"/>
        <v>0</v>
      </c>
      <c r="AJ2223" s="8">
        <f t="shared" ca="1" si="257"/>
        <v>3.3333333441987634E-2</v>
      </c>
      <c r="AK2223" s="23" t="s">
        <v>120</v>
      </c>
      <c r="AL2223" s="23" t="s">
        <v>71</v>
      </c>
      <c r="AM2223" s="23" t="s">
        <v>69</v>
      </c>
      <c r="AN2223" s="23" t="s">
        <v>120</v>
      </c>
      <c r="AO2223" s="3" t="s">
        <v>120</v>
      </c>
      <c r="AP2223" s="3" t="s">
        <v>120</v>
      </c>
      <c r="AQ2223" s="23">
        <v>45436.847222222219</v>
      </c>
      <c r="AR2223" s="3"/>
      <c r="AS2223" s="23"/>
      <c r="AT2223" s="23"/>
      <c r="AU2223" s="3" t="s">
        <v>392</v>
      </c>
      <c r="AV2223" s="3" t="s">
        <v>69</v>
      </c>
      <c r="AW2223" s="3" t="s">
        <v>69</v>
      </c>
      <c r="AX2223" s="3" t="s">
        <v>69</v>
      </c>
      <c r="AY2223" s="3" t="s">
        <v>69</v>
      </c>
      <c r="AZ2223" s="8" t="str">
        <f>+CONCATENATE("Reportan apertura en el enlace ",Tabla4[[#This Row],[Enlace]]," en el ",Tabla4[[#This Row],[Distancia óptica]]," ocasionado por ",Tabla4[[#This Row],[Causa del daño]])</f>
        <v>Reportan apertura en el enlace Mov. Mamonal - Mov. Nelson Mandela en el Km 0 desde mamonal ocasionado por Visita Fallida</v>
      </c>
      <c r="BA2223" s="8" t="str">
        <f>+CONCATENATE("Para dar solución al incidente ",Tabla4[[#This Row],[Solución]])</f>
        <v>Para dar solución al incidente Limpieza en nodo Mamonal</v>
      </c>
      <c r="BB2223" s="3" t="str">
        <f>+_xlfn.CONCAT(Tabla4[[#This Row],[Causa Raiz]]," ",Tabla4[[#This Row],[Solución2]]," (",Tabla4[[#This Row],[Anillo]],"- Cabecera: ",Tabla4[[#This Row],[Cabecera]],"- Operador: ",Tabla4[[#This Row],[Operador]],")")</f>
        <v>Reportan apertura en el enlace Mov. Mamonal - Mov. Nelson Mandela en el Km 0 desde mamonal ocasionado por Visita Fallida Para dar solución al incidente Limpieza en nodo Mamonal (NA- Cabecera: NA- Operador: Colombia Telecomunicaciones)</v>
      </c>
    </row>
    <row r="2224" spans="1:54" ht="199.5">
      <c r="A2224" s="38">
        <f t="shared" si="258"/>
        <v>2223</v>
      </c>
      <c r="B2224" s="3">
        <v>8629562</v>
      </c>
      <c r="C2224" s="3" t="s">
        <v>136</v>
      </c>
      <c r="D2224" s="23">
        <v>45436.958333333336</v>
      </c>
      <c r="E2224" s="23">
        <v>45437.541666666664</v>
      </c>
      <c r="F2224" s="1">
        <f t="shared" ca="1" si="275"/>
        <v>0.58333333332848269</v>
      </c>
      <c r="G2224" s="3" t="s">
        <v>55</v>
      </c>
      <c r="H2224" s="41"/>
      <c r="I2224" s="40"/>
      <c r="J2224" s="5" t="s">
        <v>137</v>
      </c>
      <c r="K2224" s="3" t="s">
        <v>77</v>
      </c>
      <c r="L2224" s="9" t="s">
        <v>58</v>
      </c>
      <c r="M2224" s="3" t="s">
        <v>79</v>
      </c>
      <c r="N2224" s="3" t="s">
        <v>80</v>
      </c>
      <c r="O2224" s="3" t="s">
        <v>10212</v>
      </c>
      <c r="P2224" s="3" t="s">
        <v>10213</v>
      </c>
      <c r="Q2224" s="4" t="s">
        <v>10214</v>
      </c>
      <c r="R2224" s="3" t="s">
        <v>980</v>
      </c>
      <c r="S2224" s="3" t="s">
        <v>85</v>
      </c>
      <c r="T2224" s="9" t="s">
        <v>176</v>
      </c>
      <c r="U2224" s="3" t="s">
        <v>10215</v>
      </c>
      <c r="V2224" s="22" t="str">
        <f t="shared" si="276"/>
        <v>RBHFO; Hora de aviso: 23:00 24/05/2024; Solución: Para dar solucion Tendido de 100 mtrs y dos empalmes de 48 hilos ; Hora de solución: 13:00 25/05/2024; Causa: Intervención de Terceros. No Identificados</v>
      </c>
      <c r="W2224" s="4" t="s">
        <v>160</v>
      </c>
      <c r="X2224" s="3"/>
      <c r="Y2224" s="3"/>
      <c r="Z2224" s="3" t="s">
        <v>69</v>
      </c>
      <c r="AA2224" s="3" t="s">
        <v>71</v>
      </c>
      <c r="AB2224" s="3">
        <v>0</v>
      </c>
      <c r="AC2224" s="3" t="s">
        <v>71</v>
      </c>
      <c r="AD2224" s="6">
        <v>0.37916666666666665</v>
      </c>
      <c r="AE2224" s="7"/>
      <c r="AF2224" s="7"/>
      <c r="AG2224" s="6">
        <f>Tabla4[[#This Row],[Tiempo Parada de Reloj]]+Tabla4[[#This Row],[Tiempo Autorizado por Telefonica (no Máximo)]]</f>
        <v>0.37916666666666665</v>
      </c>
      <c r="AH2224" s="7">
        <f t="shared" ca="1" si="255"/>
        <v>0.20416666666181604</v>
      </c>
      <c r="AI2224" s="8">
        <f t="shared" si="256"/>
        <v>9.1</v>
      </c>
      <c r="AJ2224" s="8">
        <f t="shared" ca="1" si="257"/>
        <v>4.899999999883585</v>
      </c>
      <c r="AK2224" s="23" t="s">
        <v>72</v>
      </c>
      <c r="AL2224" s="23" t="s">
        <v>70</v>
      </c>
      <c r="AM2224" s="23" t="s">
        <v>87</v>
      </c>
      <c r="AN2224" s="23" t="s">
        <v>460</v>
      </c>
      <c r="AO2224" s="3" t="s">
        <v>72</v>
      </c>
      <c r="AP2224" s="3" t="s">
        <v>72</v>
      </c>
      <c r="AQ2224" s="23">
        <v>45439.977777777778</v>
      </c>
      <c r="AR2224" s="3"/>
      <c r="AS2224" s="23"/>
      <c r="AT2224" s="23"/>
      <c r="AU2224" s="3" t="s">
        <v>313</v>
      </c>
      <c r="AV2224" s="3" t="s">
        <v>757</v>
      </c>
      <c r="AW2224" s="3" t="s">
        <v>10216</v>
      </c>
      <c r="AX2224" s="3">
        <v>4.6082099999999997</v>
      </c>
      <c r="AY2224" s="3">
        <v>-74.184049999999999</v>
      </c>
      <c r="AZ2224" s="8" t="str">
        <f>+CONCATENATE("Reportan apertura en el enlace ",Tabla4[[#This Row],[Enlace]]," en el ",Tabla4[[#This Row],[Distancia óptica]]," ocasionado por ",Tabla4[[#This Row],[Causa del daño]])</f>
        <v>Reportan apertura en el enlace Cap Bosa - Asturias en el Km 1,2 desde cap bosa ocasionado por Intervención de Terceros. No Identificados</v>
      </c>
      <c r="BA2224" s="8" t="str">
        <f>+CONCATENATE("Para dar solución al incidente ",Tabla4[[#This Row],[Solución]])</f>
        <v xml:space="preserve">Para dar solución al incidente Para dar solucion Tendido de 100 mtrs y dos empalmes de 48 hilos </v>
      </c>
      <c r="BB2224" s="3" t="str">
        <f>+_xlfn.CONCAT(Tabla4[[#This Row],[Causa Raiz]]," ",Tabla4[[#This Row],[Solución2]]," (",Tabla4[[#This Row],[Anillo]],"- Cabecera: ",Tabla4[[#This Row],[Cabecera]],"- Operador: ",Tabla4[[#This Row],[Operador]],")")</f>
        <v>Reportan apertura en el enlace Cap Bosa - Asturias en el Km 1,2 desde cap bosa ocasionado por Intervención de Terceros. No Identificados Para dar solución al incidente Para dar solucion Tendido de 100 mtrs y dos empalmes de 48 hilos  (anillo 48- Cabecera: Asturias- Operador: Infraco)</v>
      </c>
    </row>
    <row r="2225" spans="1:54" ht="213.75">
      <c r="A2225" s="38">
        <f t="shared" si="258"/>
        <v>2224</v>
      </c>
      <c r="B2225" s="3">
        <v>8629846</v>
      </c>
      <c r="C2225" s="3" t="s">
        <v>92</v>
      </c>
      <c r="D2225" s="23">
        <v>45437.135416666664</v>
      </c>
      <c r="E2225" s="23">
        <v>45437.333333333336</v>
      </c>
      <c r="F2225" s="1">
        <f t="shared" ca="1" si="275"/>
        <v>0.19791666667151731</v>
      </c>
      <c r="G2225" s="3" t="s">
        <v>55</v>
      </c>
      <c r="H2225" s="41"/>
      <c r="I2225" s="40"/>
      <c r="J2225" s="5" t="s">
        <v>56</v>
      </c>
      <c r="K2225" s="3" t="s">
        <v>77</v>
      </c>
      <c r="L2225" s="9" t="s">
        <v>58</v>
      </c>
      <c r="M2225" s="3" t="s">
        <v>838</v>
      </c>
      <c r="N2225" s="3" t="s">
        <v>9934</v>
      </c>
      <c r="O2225" s="3" t="s">
        <v>829</v>
      </c>
      <c r="P2225" s="3" t="s">
        <v>10217</v>
      </c>
      <c r="Q2225" s="4" t="s">
        <v>10218</v>
      </c>
      <c r="R2225" s="3" t="s">
        <v>400</v>
      </c>
      <c r="S2225" s="3" t="s">
        <v>9317</v>
      </c>
      <c r="T2225" s="9" t="s">
        <v>66</v>
      </c>
      <c r="U2225" s="3" t="s">
        <v>10219</v>
      </c>
      <c r="V2225" s="22" t="str">
        <f t="shared" si="276"/>
        <v>RTNFO; Hora de aviso: 3:15 25/05/2024; Solución: Para dar solucion se recupera de un lado 100 mtrs y del otro 50 mtrs para un empalme de 36 hilos ; Hora de solución: 8:00 25/05/2024; Causa: Vandalismo</v>
      </c>
      <c r="W2225" s="4" t="s">
        <v>1775</v>
      </c>
      <c r="X2225" s="3"/>
      <c r="Y2225" s="3"/>
      <c r="Z2225" s="3" t="s">
        <v>69</v>
      </c>
      <c r="AA2225" s="3" t="s">
        <v>70</v>
      </c>
      <c r="AB2225" s="3">
        <v>8629828</v>
      </c>
      <c r="AC2225" s="3" t="s">
        <v>71</v>
      </c>
      <c r="AD2225" s="6">
        <v>0.1076388888888889</v>
      </c>
      <c r="AE2225" s="7"/>
      <c r="AF2225" s="7"/>
      <c r="AG2225" s="6">
        <f>Tabla4[[#This Row],[Tiempo Parada de Reloj]]+Tabla4[[#This Row],[Tiempo Autorizado por Telefonica (no Máximo)]]</f>
        <v>0.1076388888888889</v>
      </c>
      <c r="AH2225" s="7">
        <f t="shared" ca="1" si="255"/>
        <v>9.027777778262841E-2</v>
      </c>
      <c r="AI2225" s="8">
        <f t="shared" si="256"/>
        <v>2.5833333333333335</v>
      </c>
      <c r="AJ2225" s="8">
        <f t="shared" ca="1" si="257"/>
        <v>2.1666666667830818</v>
      </c>
      <c r="AK2225" s="23" t="s">
        <v>72</v>
      </c>
      <c r="AL2225" s="23" t="s">
        <v>70</v>
      </c>
      <c r="AM2225" s="23" t="s">
        <v>87</v>
      </c>
      <c r="AN2225" s="23" t="s">
        <v>87</v>
      </c>
      <c r="AO2225" s="3" t="s">
        <v>8652</v>
      </c>
      <c r="AP2225" s="3" t="s">
        <v>72</v>
      </c>
      <c r="AQ2225" s="23">
        <v>45439.409722222219</v>
      </c>
      <c r="AR2225" s="3"/>
      <c r="AS2225" s="23"/>
      <c r="AT2225" s="23"/>
      <c r="AU2225" s="23" t="s">
        <v>404</v>
      </c>
      <c r="AV2225" s="3" t="s">
        <v>843</v>
      </c>
      <c r="AW2225" s="3" t="s">
        <v>10220</v>
      </c>
      <c r="AX2225" s="3">
        <v>5.3068999999999997</v>
      </c>
      <c r="AY2225" s="3">
        <v>-75.673509999999993</v>
      </c>
      <c r="AZ2225" s="8" t="str">
        <f>+CONCATENATE("Reportan apertura en el enlace ",Tabla4[[#This Row],[Enlace]]," en el ",Tabla4[[#This Row],[Distancia óptica]]," ocasionado por ",Tabla4[[#This Row],[Causa del daño]])</f>
        <v>Reportan apertura en el enlace Manizales - Pereira en el km 38,6 desde Manizales ocasionado por Vandalismo</v>
      </c>
      <c r="BA2225" s="8" t="str">
        <f>+CONCATENATE("Para dar solución al incidente ",Tabla4[[#This Row],[Solución]])</f>
        <v xml:space="preserve">Para dar solución al incidente Para dar solucion se recupera de un lado 100 mtrs y del otro 50 mtrs para un empalme de 36 hilos </v>
      </c>
      <c r="BB2225" s="3" t="str">
        <f>+_xlfn.CONCAT(Tabla4[[#This Row],[Causa Raiz]]," ",Tabla4[[#This Row],[Solución2]]," (",Tabla4[[#This Row],[Anillo]],"- Cabecera: ",Tabla4[[#This Row],[Cabecera]],"- Operador: ",Tabla4[[#This Row],[Operador]],")")</f>
        <v>Reportan apertura en el enlace Manizales - Pereira en el km 38,6 desde Manizales ocasionado por Vandalismo Para dar solución al incidente Para dar solucion se recupera de un lado 100 mtrs y del otro 50 mtrs para un empalme de 36 hilos  (TroNCAL- Cabecera: Manizales - Operador: Colombia Telecomunicaciones)</v>
      </c>
    </row>
    <row r="2226" spans="1:54" ht="171">
      <c r="A2226" s="38">
        <f t="shared" si="258"/>
        <v>2225</v>
      </c>
      <c r="B2226" s="3">
        <v>8630316</v>
      </c>
      <c r="C2226" s="3" t="s">
        <v>163</v>
      </c>
      <c r="D2226" s="23">
        <v>45437.354166666664</v>
      </c>
      <c r="E2226" s="23">
        <v>45437.5625</v>
      </c>
      <c r="F2226" s="1">
        <f t="shared" ca="1" si="275"/>
        <v>0.20833333333575865</v>
      </c>
      <c r="G2226" s="3" t="s">
        <v>55</v>
      </c>
      <c r="H2226" s="41"/>
      <c r="I2226" s="40"/>
      <c r="J2226" s="5" t="s">
        <v>56</v>
      </c>
      <c r="K2226" s="3" t="s">
        <v>122</v>
      </c>
      <c r="L2226" s="9" t="s">
        <v>78</v>
      </c>
      <c r="M2226" s="3" t="s">
        <v>123</v>
      </c>
      <c r="N2226" s="3" t="s">
        <v>124</v>
      </c>
      <c r="O2226" s="3" t="s">
        <v>10221</v>
      </c>
      <c r="P2226" s="3" t="s">
        <v>10222</v>
      </c>
      <c r="Q2226" s="4" t="s">
        <v>10223</v>
      </c>
      <c r="R2226" s="3" t="s">
        <v>128</v>
      </c>
      <c r="S2226" s="3" t="s">
        <v>129</v>
      </c>
      <c r="T2226" s="9" t="s">
        <v>146</v>
      </c>
      <c r="U2226" s="3" t="s">
        <v>10224</v>
      </c>
      <c r="V2226" s="22" t="str">
        <f t="shared" si="276"/>
        <v>RDFO; Hora de aviso: 8:30 25/05/2024; Solución: Para dar solucion se realizo migracion entre empalme; Hora de solución: 13:30 25/05/2024; Causa: Falla en la Red FiOp</v>
      </c>
      <c r="W2226" s="4" t="s">
        <v>3492</v>
      </c>
      <c r="X2226" s="3"/>
      <c r="Y2226" s="3"/>
      <c r="Z2226" s="3" t="s">
        <v>69</v>
      </c>
      <c r="AA2226" s="3" t="s">
        <v>71</v>
      </c>
      <c r="AB2226" s="3">
        <v>0</v>
      </c>
      <c r="AC2226" s="3" t="s">
        <v>71</v>
      </c>
      <c r="AD2226" s="6">
        <v>0</v>
      </c>
      <c r="AE2226" s="7"/>
      <c r="AF2226" s="7"/>
      <c r="AG2226" s="6">
        <f>Tabla4[[#This Row],[Tiempo Parada de Reloj]]+Tabla4[[#This Row],[Tiempo Autorizado por Telefonica (no Máximo)]]</f>
        <v>0</v>
      </c>
      <c r="AH2226" s="7">
        <f t="shared" ca="1" si="255"/>
        <v>0.20833333333575865</v>
      </c>
      <c r="AI2226" s="8">
        <f t="shared" si="256"/>
        <v>0</v>
      </c>
      <c r="AJ2226" s="8">
        <f t="shared" ca="1" si="257"/>
        <v>5.0000000000582077</v>
      </c>
      <c r="AK2226" s="23" t="s">
        <v>87</v>
      </c>
      <c r="AL2226" s="23" t="s">
        <v>71</v>
      </c>
      <c r="AM2226" s="23" t="s">
        <v>87</v>
      </c>
      <c r="AN2226" s="23" t="s">
        <v>87</v>
      </c>
      <c r="AO2226" s="3" t="s">
        <v>72</v>
      </c>
      <c r="AP2226" s="3" t="s">
        <v>72</v>
      </c>
      <c r="AQ2226" s="23">
        <v>45439.461111111108</v>
      </c>
      <c r="AR2226" s="3"/>
      <c r="AS2226" s="23"/>
      <c r="AT2226" s="23"/>
      <c r="AU2226" s="3" t="s">
        <v>467</v>
      </c>
      <c r="AV2226" s="3" t="s">
        <v>1212</v>
      </c>
      <c r="AW2226" s="3" t="s">
        <v>135</v>
      </c>
      <c r="AX2226" s="3">
        <v>10.8462</v>
      </c>
      <c r="AY2226" s="3">
        <v>-75.133099999999999</v>
      </c>
      <c r="AZ2226" s="8" t="str">
        <f>+CONCATENATE("Reportan apertura en el enlace ",Tabla4[[#This Row],[Enlace]]," en el ",Tabla4[[#This Row],[Distancia óptica]]," ocasionado por ",Tabla4[[#This Row],[Causa del daño]])</f>
        <v>Reportan apertura en el enlace Mov.Aguamarina - Mov.Pelu en el Km 5,1 desde pelu ocasionado por Falla en la Red FiOp</v>
      </c>
      <c r="BA2226" s="8" t="str">
        <f>+CONCATENATE("Para dar solución al incidente ",Tabla4[[#This Row],[Solución]])</f>
        <v>Para dar solución al incidente Para dar solucion se realizo migracion entre empalme</v>
      </c>
      <c r="BB2226" s="3" t="str">
        <f>+_xlfn.CONCAT(Tabla4[[#This Row],[Causa Raiz]]," ",Tabla4[[#This Row],[Solución2]]," (",Tabla4[[#This Row],[Anillo]],"- Cabecera: ",Tabla4[[#This Row],[Cabecera]],"- Operador: ",Tabla4[[#This Row],[Operador]],")")</f>
        <v>Reportan apertura en el enlace Mov.Aguamarina - Mov.Pelu en el Km 5,1 desde pelu ocasionado por Falla en la Red FiOp Para dar solución al incidente Para dar solucion se realizo migracion entre empalme (Lineal- Cabecera: PELU- Operador: Colombia Telecomunicaciones)</v>
      </c>
    </row>
    <row r="2227" spans="1:54" ht="185.25">
      <c r="A2227" s="38">
        <f t="shared" si="258"/>
        <v>2226</v>
      </c>
      <c r="B2227" s="3">
        <v>8630419</v>
      </c>
      <c r="C2227" s="3" t="s">
        <v>54</v>
      </c>
      <c r="D2227" s="23">
        <v>45437.385416666664</v>
      </c>
      <c r="E2227" s="23">
        <v>45437.465277777781</v>
      </c>
      <c r="F2227" s="1">
        <f t="shared" ca="1" si="275"/>
        <v>7.9861111116770189E-2</v>
      </c>
      <c r="G2227" s="3" t="s">
        <v>55</v>
      </c>
      <c r="H2227" s="41"/>
      <c r="I2227" s="40"/>
      <c r="J2227" s="5" t="s">
        <v>56</v>
      </c>
      <c r="K2227" s="3" t="s">
        <v>77</v>
      </c>
      <c r="L2227" s="9" t="s">
        <v>78</v>
      </c>
      <c r="M2227" s="3" t="s">
        <v>152</v>
      </c>
      <c r="N2227" s="3" t="s">
        <v>153</v>
      </c>
      <c r="O2227" s="3" t="s">
        <v>10225</v>
      </c>
      <c r="P2227" s="3" t="s">
        <v>10226</v>
      </c>
      <c r="Q2227" s="4" t="s">
        <v>10227</v>
      </c>
      <c r="R2227" s="3" t="s">
        <v>144</v>
      </c>
      <c r="S2227" s="3" t="s">
        <v>158</v>
      </c>
      <c r="T2227" s="9" t="s">
        <v>66</v>
      </c>
      <c r="U2227" s="3" t="s">
        <v>10228</v>
      </c>
      <c r="V2227" s="22" t="str">
        <f t="shared" si="276"/>
        <v>RLFO; Hora de aviso: 9:15 25/05/2024; Solución: Para dar solucion se corre reserva de 160 mtrs y un empalme de 24 hilos ; Hora de solución: 11:10 25/05/2024; Causa: Vandalismo</v>
      </c>
      <c r="W2227" s="4" t="s">
        <v>1775</v>
      </c>
      <c r="X2227" s="3"/>
      <c r="Y2227" s="3"/>
      <c r="Z2227" s="3" t="s">
        <v>69</v>
      </c>
      <c r="AA2227" s="3" t="s">
        <v>70</v>
      </c>
      <c r="AB2227" s="3">
        <v>8630573</v>
      </c>
      <c r="AC2227" s="3" t="s">
        <v>71</v>
      </c>
      <c r="AD2227" s="6">
        <v>0</v>
      </c>
      <c r="AE2227" s="7"/>
      <c r="AF2227" s="7"/>
      <c r="AG2227" s="6">
        <f>Tabla4[[#This Row],[Tiempo Parada de Reloj]]+Tabla4[[#This Row],[Tiempo Autorizado por Telefonica (no Máximo)]]</f>
        <v>0</v>
      </c>
      <c r="AH2227" s="7">
        <f t="shared" ca="1" si="255"/>
        <v>7.9861111116770189E-2</v>
      </c>
      <c r="AI2227" s="8">
        <f t="shared" si="256"/>
        <v>0</v>
      </c>
      <c r="AJ2227" s="8">
        <f t="shared" ca="1" si="257"/>
        <v>1.9166666668024845</v>
      </c>
      <c r="AK2227" s="23" t="s">
        <v>87</v>
      </c>
      <c r="AL2227" s="23" t="s">
        <v>71</v>
      </c>
      <c r="AM2227" s="23" t="s">
        <v>87</v>
      </c>
      <c r="AN2227" s="23" t="s">
        <v>87</v>
      </c>
      <c r="AO2227" s="3" t="s">
        <v>72</v>
      </c>
      <c r="AP2227" s="3" t="s">
        <v>72</v>
      </c>
      <c r="AQ2227" s="23">
        <v>45437.75</v>
      </c>
      <c r="AR2227" s="3"/>
      <c r="AS2227" s="23"/>
      <c r="AT2227" s="23"/>
      <c r="AU2227" s="3" t="s">
        <v>161</v>
      </c>
      <c r="AV2227" s="3" t="s">
        <v>10229</v>
      </c>
      <c r="AW2227" s="3" t="s">
        <v>1311</v>
      </c>
      <c r="AX2227" s="3">
        <v>1.2148000000000001</v>
      </c>
      <c r="AY2227" s="3">
        <v>-77.291399999999996</v>
      </c>
      <c r="AZ2227" s="8" t="str">
        <f>+CONCATENATE("Reportan apertura en el enlace ",Tabla4[[#This Row],[Enlace]]," en el ",Tabla4[[#This Row],[Distancia óptica]]," ocasionado por ",Tabla4[[#This Row],[Causa del daño]])</f>
        <v>Reportan apertura en el enlace Mov.Galleras II - Mov.Galeras en el Km 5,19 desde Galeras ocasionado por Vandalismo</v>
      </c>
      <c r="BA2227" s="8" t="str">
        <f>+CONCATENATE("Para dar solución al incidente ",Tabla4[[#This Row],[Solución]])</f>
        <v xml:space="preserve">Para dar solución al incidente Para dar solucion se corre reserva de 160 mtrs y un empalme de 24 hilos </v>
      </c>
      <c r="BB2227" s="3" t="str">
        <f>+_xlfn.CONCAT(Tabla4[[#This Row],[Causa Raiz]]," ",Tabla4[[#This Row],[Solución2]]," (",Tabla4[[#This Row],[Anillo]],"- Cabecera: ",Tabla4[[#This Row],[Cabecera]],"- Operador: ",Tabla4[[#This Row],[Operador]],")")</f>
        <v>Reportan apertura en el enlace Mov.Galleras II - Mov.Galeras en el Km 5,19 desde Galeras ocasionado por Vandalismo Para dar solución al incidente Para dar solucion se corre reserva de 160 mtrs y un empalme de 24 hilos  (UK- Cabecera: Galeras- Operador: Colombia Telecomunicaciones)</v>
      </c>
    </row>
    <row r="2228" spans="1:54" ht="199.5">
      <c r="A2228" s="38">
        <f t="shared" si="258"/>
        <v>2227</v>
      </c>
      <c r="B2228" s="3">
        <v>8630875</v>
      </c>
      <c r="C2228" s="3" t="s">
        <v>163</v>
      </c>
      <c r="D2228" s="23">
        <v>45437.520833333336</v>
      </c>
      <c r="E2228" s="23">
        <v>45438.368055555555</v>
      </c>
      <c r="F2228" s="1">
        <f t="shared" ca="1" si="275"/>
        <v>0.84722222221898846</v>
      </c>
      <c r="G2228" s="3" t="s">
        <v>55</v>
      </c>
      <c r="H2228" s="41"/>
      <c r="I2228" s="40"/>
      <c r="J2228" s="5" t="s">
        <v>56</v>
      </c>
      <c r="K2228" s="3" t="s">
        <v>77</v>
      </c>
      <c r="L2228" s="9" t="s">
        <v>78</v>
      </c>
      <c r="M2228" s="3" t="s">
        <v>283</v>
      </c>
      <c r="N2228" s="3" t="s">
        <v>284</v>
      </c>
      <c r="O2228" s="3" t="s">
        <v>10230</v>
      </c>
      <c r="P2228" s="3" t="s">
        <v>10231</v>
      </c>
      <c r="Q2228" s="4" t="s">
        <v>10232</v>
      </c>
      <c r="R2228" s="3" t="s">
        <v>2716</v>
      </c>
      <c r="S2228" s="3" t="s">
        <v>9317</v>
      </c>
      <c r="T2228" s="9" t="s">
        <v>146</v>
      </c>
      <c r="U2228" s="3" t="s">
        <v>10233</v>
      </c>
      <c r="V2228" s="22" t="str">
        <f t="shared" si="276"/>
        <v>RDFO; Hora de aviso: 12:30 25/05/2024; Solución: Se realiza migracion de hilso en Sevicio desde empalme del km 9 hasta galan ; Hora de solución: 8:50 26/05/2024; Causa: Falla en la Red FiOp</v>
      </c>
      <c r="W2228" s="4" t="s">
        <v>1775</v>
      </c>
      <c r="X2228" s="3"/>
      <c r="Y2228" s="3"/>
      <c r="Z2228" s="3" t="s">
        <v>69</v>
      </c>
      <c r="AA2228" s="3" t="s">
        <v>70</v>
      </c>
      <c r="AB2228" s="3">
        <v>0</v>
      </c>
      <c r="AC2228" s="3" t="s">
        <v>70</v>
      </c>
      <c r="AD2228" s="6">
        <v>0</v>
      </c>
      <c r="AE2228" s="7"/>
      <c r="AF2228" s="7"/>
      <c r="AG2228" s="6">
        <f>Tabla4[[#This Row],[Tiempo Parada de Reloj]]+Tabla4[[#This Row],[Tiempo Autorizado por Telefonica (no Máximo)]]</f>
        <v>0</v>
      </c>
      <c r="AH2228" s="7">
        <f t="shared" ca="1" si="255"/>
        <v>0.84722222221898846</v>
      </c>
      <c r="AI2228" s="8">
        <f t="shared" si="256"/>
        <v>0</v>
      </c>
      <c r="AJ2228" s="8">
        <f t="shared" ca="1" si="257"/>
        <v>20.333333333255723</v>
      </c>
      <c r="AK2228" s="23" t="s">
        <v>87</v>
      </c>
      <c r="AL2228" s="23" t="s">
        <v>70</v>
      </c>
      <c r="AM2228" s="23" t="s">
        <v>106</v>
      </c>
      <c r="AN2228" s="23" t="s">
        <v>106</v>
      </c>
      <c r="AO2228" s="3" t="s">
        <v>72</v>
      </c>
      <c r="AP2228" s="3" t="s">
        <v>72</v>
      </c>
      <c r="AQ2228" s="23">
        <v>45440.777083333334</v>
      </c>
      <c r="AR2228" s="3"/>
      <c r="AS2228" s="23"/>
      <c r="AT2228" s="23"/>
      <c r="AU2228" s="3" t="s">
        <v>404</v>
      </c>
      <c r="AV2228" s="3" t="s">
        <v>10234</v>
      </c>
      <c r="AW2228" s="3" t="s">
        <v>151</v>
      </c>
      <c r="AX2228" s="3">
        <v>4.6875</v>
      </c>
      <c r="AY2228" s="3">
        <v>-75.633888999999996</v>
      </c>
      <c r="AZ2228" s="8" t="str">
        <f>+CONCATENATE("Reportan apertura en el enlace ",Tabla4[[#This Row],[Enlace]]," en el ",Tabla4[[#This Row],[Distancia óptica]]," ocasionado por ",Tabla4[[#This Row],[Causa del daño]])</f>
        <v>Reportan apertura en el enlace Mov. Montenegro - Mov. Finlandia en el Km 4,3 desde filandia ocasionado por Falla en la Red FiOp</v>
      </c>
      <c r="BA2228" s="8" t="str">
        <f>+CONCATENATE("Para dar solución al incidente ",Tabla4[[#This Row],[Solución]])</f>
        <v xml:space="preserve">Para dar solución al incidente Se realiza migracion de hilso en Sevicio desde empalme del km 9 hasta galan </v>
      </c>
      <c r="BB2228" s="3" t="str">
        <f>+_xlfn.CONCAT(Tabla4[[#This Row],[Causa Raiz]]," ",Tabla4[[#This Row],[Solución2]]," (",Tabla4[[#This Row],[Anillo]],"- Cabecera: ",Tabla4[[#This Row],[Cabecera]],"- Operador: ",Tabla4[[#This Row],[Operador]],")")</f>
        <v>Reportan apertura en el enlace Mov. Montenegro - Mov. Finlandia en el Km 4,3 desde filandia ocasionado por Falla en la Red FiOp Para dar solución al incidente Se realiza migracion de hilso en Sevicio desde empalme del km 9 hasta galan  (Lineal - Cabecera: galan- Operador: Colombia Telecomunicaciones)</v>
      </c>
    </row>
    <row r="2229" spans="1:54" ht="185.25">
      <c r="A2229" s="38">
        <f t="shared" si="258"/>
        <v>2228</v>
      </c>
      <c r="B2229" s="3">
        <v>8630891</v>
      </c>
      <c r="C2229" s="3" t="s">
        <v>92</v>
      </c>
      <c r="D2229" s="23">
        <v>45437.53125</v>
      </c>
      <c r="E2229" s="23">
        <v>45437.739583333336</v>
      </c>
      <c r="F2229" s="1">
        <f t="shared" ca="1" si="275"/>
        <v>0.20833333333575865</v>
      </c>
      <c r="G2229" s="3" t="s">
        <v>55</v>
      </c>
      <c r="H2229" s="41"/>
      <c r="I2229" s="40"/>
      <c r="J2229" s="5" t="s">
        <v>56</v>
      </c>
      <c r="K2229" s="3" t="s">
        <v>77</v>
      </c>
      <c r="L2229" s="9" t="s">
        <v>58</v>
      </c>
      <c r="M2229" s="3" t="s">
        <v>656</v>
      </c>
      <c r="N2229" s="3" t="s">
        <v>1505</v>
      </c>
      <c r="O2229" s="3" t="s">
        <v>1506</v>
      </c>
      <c r="P2229" s="3" t="s">
        <v>10235</v>
      </c>
      <c r="Q2229" s="4" t="s">
        <v>10236</v>
      </c>
      <c r="R2229" s="3" t="s">
        <v>796</v>
      </c>
      <c r="S2229" s="3" t="s">
        <v>85</v>
      </c>
      <c r="T2229" s="9" t="s">
        <v>513</v>
      </c>
      <c r="U2229" s="3" t="s">
        <v>10237</v>
      </c>
      <c r="V2229" s="22" t="str">
        <f t="shared" si="276"/>
        <v>RTNFO; Hora de aviso: 12:45 25/05/2024; Solución: se recuperan 30 metros de reserva y se hace empalme d e36 hilos; Hora de solución: 17:45 25/05/2024; Causa: Desastre Natural</v>
      </c>
      <c r="W2229" s="4" t="s">
        <v>1775</v>
      </c>
      <c r="X2229" s="3"/>
      <c r="Y2229" s="3"/>
      <c r="Z2229" s="3" t="s">
        <v>69</v>
      </c>
      <c r="AA2229" s="3" t="s">
        <v>71</v>
      </c>
      <c r="AB2229" s="3">
        <v>0</v>
      </c>
      <c r="AC2229" s="3" t="s">
        <v>71</v>
      </c>
      <c r="AD2229" s="6">
        <v>0</v>
      </c>
      <c r="AE2229" s="7"/>
      <c r="AF2229" s="7"/>
      <c r="AG2229" s="6">
        <f>Tabla4[[#This Row],[Tiempo Parada de Reloj]]+Tabla4[[#This Row],[Tiempo Autorizado por Telefonica (no Máximo)]]</f>
        <v>0</v>
      </c>
      <c r="AH2229" s="7">
        <f t="shared" ca="1" si="255"/>
        <v>0.20833333333575865</v>
      </c>
      <c r="AI2229" s="8">
        <f t="shared" si="256"/>
        <v>0</v>
      </c>
      <c r="AJ2229" s="8">
        <f t="shared" ca="1" si="257"/>
        <v>5.0000000000582077</v>
      </c>
      <c r="AK2229" s="23" t="s">
        <v>87</v>
      </c>
      <c r="AL2229" s="23" t="s">
        <v>71</v>
      </c>
      <c r="AM2229" s="23" t="s">
        <v>460</v>
      </c>
      <c r="AN2229" s="23" t="s">
        <v>460</v>
      </c>
      <c r="AO2229" s="3" t="s">
        <v>72</v>
      </c>
      <c r="AP2229" s="3" t="s">
        <v>72</v>
      </c>
      <c r="AQ2229" s="23">
        <v>45439.972916666666</v>
      </c>
      <c r="AR2229" s="3"/>
      <c r="AS2229" s="23"/>
      <c r="AT2229" s="23"/>
      <c r="AU2229" s="3" t="s">
        <v>313</v>
      </c>
      <c r="AV2229" s="3" t="s">
        <v>1511</v>
      </c>
      <c r="AW2229" s="3" t="s">
        <v>76</v>
      </c>
      <c r="AX2229" s="3">
        <v>5.3500610000000002</v>
      </c>
      <c r="AY2229" s="3">
        <v>-74.730810000000005</v>
      </c>
      <c r="AZ2229" s="8" t="str">
        <f>+CONCATENATE("Reportan apertura en el enlace ",Tabla4[[#This Row],[Enlace]]," en el ",Tabla4[[#This Row],[Distancia óptica]]," ocasionado por ",Tabla4[[#This Row],[Causa del daño]])</f>
        <v>Reportan apertura en el enlace Honda - La Dorada en el Km 17,3 desde La dorada ocasionado por Desastre Natural</v>
      </c>
      <c r="BA2229" s="8" t="str">
        <f>+CONCATENATE("Para dar solución al incidente ",Tabla4[[#This Row],[Solución]])</f>
        <v>Para dar solución al incidente se recuperan 30 metros de reserva y se hace empalme d e36 hilos</v>
      </c>
      <c r="BB2229" s="3" t="str">
        <f>+_xlfn.CONCAT(Tabla4[[#This Row],[Causa Raiz]]," ",Tabla4[[#This Row],[Solución2]]," (",Tabla4[[#This Row],[Anillo]],"- Cabecera: ",Tabla4[[#This Row],[Cabecera]],"- Operador: ",Tabla4[[#This Row],[Operador]],")")</f>
        <v>Reportan apertura en el enlace Honda - La Dorada en el Km 17,3 desde La dorada ocasionado por Desastre Natural Para dar solución al incidente se recuperan 30 metros de reserva y se hace empalme d e36 hilos (Troncal- Cabecera: Dorada- Operador: Colombia Telecomunicaciones)</v>
      </c>
    </row>
    <row r="2230" spans="1:54" ht="171">
      <c r="A2230" s="38">
        <f t="shared" si="258"/>
        <v>2229</v>
      </c>
      <c r="B2230" s="3">
        <v>8631169</v>
      </c>
      <c r="C2230" s="3" t="s">
        <v>92</v>
      </c>
      <c r="D2230" s="23">
        <v>45437.625</v>
      </c>
      <c r="E2230" s="23">
        <v>45437.642361111109</v>
      </c>
      <c r="F2230" s="1">
        <f t="shared" ref="F2230:F2238" ca="1" si="277">IF(ISBLANK(E2230),IF(ISBLANK(D2230),0,NOW()-D2230),E2230-D2230)</f>
        <v>1.7361111109494232E-2</v>
      </c>
      <c r="G2230" s="3" t="s">
        <v>55</v>
      </c>
      <c r="H2230" s="41"/>
      <c r="I2230" s="40"/>
      <c r="J2230" s="5" t="s">
        <v>56</v>
      </c>
      <c r="K2230" s="3" t="s">
        <v>359</v>
      </c>
      <c r="L2230" s="9" t="s">
        <v>58</v>
      </c>
      <c r="M2230" s="3" t="s">
        <v>360</v>
      </c>
      <c r="N2230" s="3" t="s">
        <v>483</v>
      </c>
      <c r="O2230" s="3" t="s">
        <v>2242</v>
      </c>
      <c r="P2230" s="3" t="s">
        <v>10238</v>
      </c>
      <c r="Q2230" s="4" t="s">
        <v>10239</v>
      </c>
      <c r="R2230" s="3" t="s">
        <v>1420</v>
      </c>
      <c r="S2230" s="3" t="s">
        <v>366</v>
      </c>
      <c r="T2230" s="9" t="s">
        <v>146</v>
      </c>
      <c r="U2230" s="3" t="s">
        <v>10240</v>
      </c>
      <c r="V2230" s="22" t="str">
        <f t="shared" ref="V2230:V2238" si="278">C2230&amp;"; Hora de aviso: "&amp;TEXT(D2230,"h:mm dd/mm/yyyy")&amp;"; Solución: "&amp;U2230&amp;"; Hora de solución: "&amp;TEXT(E2230,"h:mm dd/mm/yyyy")&amp;"; Causa: "&amp;T2230</f>
        <v>RTNFO; Hora de aviso: 15:00 25/05/2024; Solución: se realiza migracion de hilo entre ods; Hora de solución: 15:25 25/05/2024; Causa: Falla en la Red FiOp</v>
      </c>
      <c r="W2230" s="4" t="s">
        <v>423</v>
      </c>
      <c r="X2230" s="3"/>
      <c r="Y2230" s="3"/>
      <c r="Z2230" s="3" t="s">
        <v>69</v>
      </c>
      <c r="AA2230" s="3" t="s">
        <v>71</v>
      </c>
      <c r="AB2230" s="3">
        <v>0</v>
      </c>
      <c r="AC2230" s="3" t="s">
        <v>71</v>
      </c>
      <c r="AD2230" s="6">
        <v>0</v>
      </c>
      <c r="AE2230" s="7"/>
      <c r="AF2230" s="7"/>
      <c r="AG2230" s="6">
        <f>Tabla4[[#This Row],[Tiempo Parada de Reloj]]+Tabla4[[#This Row],[Tiempo Autorizado por Telefonica (no Máximo)]]</f>
        <v>0</v>
      </c>
      <c r="AH2230" s="7">
        <f t="shared" ca="1" si="255"/>
        <v>1.7361111109494232E-2</v>
      </c>
      <c r="AI2230" s="8">
        <f t="shared" si="256"/>
        <v>0</v>
      </c>
      <c r="AJ2230" s="8">
        <f t="shared" ca="1" si="257"/>
        <v>0.41666666662786156</v>
      </c>
      <c r="AK2230" s="23" t="s">
        <v>460</v>
      </c>
      <c r="AL2230" s="23" t="s">
        <v>70</v>
      </c>
      <c r="AM2230" s="23" t="s">
        <v>460</v>
      </c>
      <c r="AN2230" s="23" t="s">
        <v>460</v>
      </c>
      <c r="AO2230" s="3" t="s">
        <v>72</v>
      </c>
      <c r="AP2230" s="3" t="s">
        <v>72</v>
      </c>
      <c r="AQ2230" s="23">
        <v>45439.320833333331</v>
      </c>
      <c r="AR2230" s="3"/>
      <c r="AS2230" s="23"/>
      <c r="AT2230" s="23"/>
      <c r="AU2230" s="3" t="s">
        <v>622</v>
      </c>
      <c r="AV2230" s="3" t="s">
        <v>489</v>
      </c>
      <c r="AW2230" s="3" t="s">
        <v>76</v>
      </c>
      <c r="AX2230" s="3">
        <v>6.2484000000000002</v>
      </c>
      <c r="AY2230" s="3">
        <v>-75.567800000000005</v>
      </c>
      <c r="AZ2230" s="8" t="str">
        <f>+CONCATENATE("Reportan apertura en el enlace ",Tabla4[[#This Row],[Enlace]]," en el ",Tabla4[[#This Row],[Distancia óptica]]," ocasionado por ",Tabla4[[#This Row],[Causa del daño]])</f>
        <v>Reportan apertura en el enlace Medellín - Yarumal en el Km 42 desde Medellin  ocasionado por Falla en la Red FiOp</v>
      </c>
      <c r="BA2230" s="8" t="str">
        <f>+CONCATENATE("Para dar solución al incidente ",Tabla4[[#This Row],[Solución]])</f>
        <v>Para dar solución al incidente se realiza migracion de hilo entre ods</v>
      </c>
      <c r="BB2230" s="3" t="str">
        <f>+_xlfn.CONCAT(Tabla4[[#This Row],[Causa Raiz]]," ",Tabla4[[#This Row],[Solución2]]," (",Tabla4[[#This Row],[Anillo]],"- Cabecera: ",Tabla4[[#This Row],[Cabecera]],"- Operador: ",Tabla4[[#This Row],[Operador]],")")</f>
        <v>Reportan apertura en el enlace Medellín - Yarumal en el Km 42 desde Medellin  ocasionado por Falla en la Red FiOp Para dar solución al incidente se realiza migracion de hilo entre ods (Troncal- Cabecera: Medellin centro- Operador: Colombia Telecomunicaciones)</v>
      </c>
    </row>
    <row r="2231" spans="1:54" ht="199.5">
      <c r="A2231" s="38">
        <f t="shared" si="258"/>
        <v>2230</v>
      </c>
      <c r="B2231" s="3">
        <v>8629851</v>
      </c>
      <c r="C2231" s="3" t="s">
        <v>54</v>
      </c>
      <c r="D2231" s="23">
        <v>45437.659722222219</v>
      </c>
      <c r="E2231" s="23">
        <v>45438.427083333336</v>
      </c>
      <c r="F2231" s="1">
        <f t="shared" ca="1" si="277"/>
        <v>0.76736111111677019</v>
      </c>
      <c r="G2231" s="3" t="s">
        <v>55</v>
      </c>
      <c r="H2231" s="41"/>
      <c r="I2231" s="40"/>
      <c r="J2231" s="5" t="s">
        <v>56</v>
      </c>
      <c r="K2231" s="3" t="s">
        <v>138</v>
      </c>
      <c r="L2231" s="9" t="s">
        <v>78</v>
      </c>
      <c r="M2231" s="3" t="s">
        <v>139</v>
      </c>
      <c r="N2231" s="3" t="s">
        <v>140</v>
      </c>
      <c r="O2231" s="3" t="s">
        <v>10241</v>
      </c>
      <c r="P2231" s="3" t="s">
        <v>10242</v>
      </c>
      <c r="Q2231" s="4" t="s">
        <v>10243</v>
      </c>
      <c r="R2231" s="3" t="s">
        <v>144</v>
      </c>
      <c r="S2231" s="3" t="s">
        <v>145</v>
      </c>
      <c r="T2231" s="9" t="s">
        <v>66</v>
      </c>
      <c r="U2231" s="3" t="s">
        <v>10244</v>
      </c>
      <c r="V2231" s="22" t="str">
        <f t="shared" si="278"/>
        <v>RLFO; Hora de aviso: 15:50 25/05/2024; Solución: Se recuperan 10 metros de reserva de F.O de 24 hilos y se crea un empalme nuevo ; Hora de solución: 10:15 26/05/2024; Causa: Vandalismo</v>
      </c>
      <c r="W2231" s="4" t="s">
        <v>199</v>
      </c>
      <c r="X2231" s="3"/>
      <c r="Y2231" s="3"/>
      <c r="Z2231" s="3" t="s">
        <v>69</v>
      </c>
      <c r="AA2231" s="3" t="s">
        <v>70</v>
      </c>
      <c r="AB2231" s="3">
        <v>0</v>
      </c>
      <c r="AC2231" s="3" t="s">
        <v>71</v>
      </c>
      <c r="AD2231" s="6">
        <v>0.61111111111111116</v>
      </c>
      <c r="AE2231" s="7"/>
      <c r="AF2231" s="7"/>
      <c r="AG2231" s="6">
        <f>Tabla4[[#This Row],[Tiempo Parada de Reloj]]+Tabla4[[#This Row],[Tiempo Autorizado por Telefonica (no Máximo)]]</f>
        <v>0.61111111111111116</v>
      </c>
      <c r="AH2231" s="7">
        <f t="shared" ca="1" si="255"/>
        <v>0.15625000000565903</v>
      </c>
      <c r="AI2231" s="8">
        <f t="shared" si="256"/>
        <v>14.666666666666668</v>
      </c>
      <c r="AJ2231" s="8">
        <f t="shared" ca="1" si="257"/>
        <v>3.7500000001358167</v>
      </c>
      <c r="AK2231" s="23" t="s">
        <v>460</v>
      </c>
      <c r="AL2231" s="23" t="s">
        <v>70</v>
      </c>
      <c r="AM2231" s="23" t="s">
        <v>72</v>
      </c>
      <c r="AN2231" s="23" t="s">
        <v>106</v>
      </c>
      <c r="AO2231" s="3" t="s">
        <v>87</v>
      </c>
      <c r="AP2231" s="3" t="s">
        <v>87</v>
      </c>
      <c r="AQ2231" s="23">
        <v>45443.833333333336</v>
      </c>
      <c r="AR2231" s="3"/>
      <c r="AS2231" s="23"/>
      <c r="AT2231" s="23"/>
      <c r="AU2231" s="3" t="s">
        <v>1040</v>
      </c>
      <c r="AV2231" s="3" t="s">
        <v>2690</v>
      </c>
      <c r="AW2231" s="3" t="s">
        <v>1311</v>
      </c>
      <c r="AX2231" s="3">
        <v>3.4237000000000002</v>
      </c>
      <c r="AY2231" s="3">
        <v>-76.473500000000001</v>
      </c>
      <c r="AZ2231" s="8" t="str">
        <f>+CONCATENATE("Reportan apertura en el enlace ",Tabla4[[#This Row],[Enlace]]," en el ",Tabla4[[#This Row],[Distancia óptica]]," ocasionado por ",Tabla4[[#This Row],[Causa del daño]])</f>
        <v>Reportan apertura en el enlace Mov. Los Lagos - Mov. Parque del Sol en el Km 0,168 desde puertas del sol  ocasionado por Vandalismo</v>
      </c>
      <c r="BA2231" s="8" t="str">
        <f>+CONCATENATE("Para dar solución al incidente ",Tabla4[[#This Row],[Solución]])</f>
        <v xml:space="preserve">Para dar solución al incidente Se recuperan 10 metros de reserva de F.O de 24 hilos y se crea un empalme nuevo </v>
      </c>
      <c r="BB2231" s="3" t="str">
        <f>+_xlfn.CONCAT(Tabla4[[#This Row],[Causa Raiz]]," ",Tabla4[[#This Row],[Solución2]]," (",Tabla4[[#This Row],[Anillo]],"- Cabecera: ",Tabla4[[#This Row],[Cabecera]],"- Operador: ",Tabla4[[#This Row],[Operador]],")")</f>
        <v>Reportan apertura en el enlace Mov. Los Lagos - Mov. Parque del Sol en el Km 0,168 desde puertas del sol  ocasionado por Vandalismo Para dar solución al incidente Se recuperan 10 metros de reserva de F.O de 24 hilos y se crea un empalme nuevo  (UK- Cabecera: ACOPI- Operador: Colombia Telecomunicaciones)</v>
      </c>
    </row>
    <row r="2232" spans="1:54" ht="213.75">
      <c r="A2232" s="38">
        <f t="shared" si="258"/>
        <v>2231</v>
      </c>
      <c r="B2232" s="3">
        <v>8631181</v>
      </c>
      <c r="C2232" s="3" t="s">
        <v>54</v>
      </c>
      <c r="D2232" s="23">
        <v>45437.788194444445</v>
      </c>
      <c r="E2232" s="23">
        <v>45437.958333333336</v>
      </c>
      <c r="F2232" s="1">
        <f t="shared" ca="1" si="277"/>
        <v>0.17013888889050577</v>
      </c>
      <c r="G2232" s="3" t="s">
        <v>55</v>
      </c>
      <c r="H2232" s="41"/>
      <c r="I2232" s="40"/>
      <c r="J2232" s="5" t="s">
        <v>56</v>
      </c>
      <c r="K2232" s="3" t="s">
        <v>57</v>
      </c>
      <c r="L2232" s="9" t="s">
        <v>78</v>
      </c>
      <c r="M2232" s="3" t="s">
        <v>59</v>
      </c>
      <c r="N2232" s="3" t="s">
        <v>60</v>
      </c>
      <c r="O2232" s="3" t="s">
        <v>10245</v>
      </c>
      <c r="P2232" s="3" t="s">
        <v>10246</v>
      </c>
      <c r="Q2232" s="4" t="s">
        <v>10247</v>
      </c>
      <c r="R2232" s="3" t="s">
        <v>378</v>
      </c>
      <c r="S2232" s="3" t="s">
        <v>65</v>
      </c>
      <c r="T2232" s="9" t="s">
        <v>66</v>
      </c>
      <c r="U2232" s="3" t="s">
        <v>10248</v>
      </c>
      <c r="V2232" s="22" t="str">
        <f t="shared" si="278"/>
        <v>RLFO; Hora de aviso: 18:55 25/05/2024; Solución: se recupera 180 mts de reserva y se realiza un empalme de 24 hilos ; Hora de solución: 23:00 25/05/2024; Causa: Vandalismo</v>
      </c>
      <c r="W2232" s="4" t="s">
        <v>68</v>
      </c>
      <c r="X2232" s="3"/>
      <c r="Y2232" s="3"/>
      <c r="Z2232" s="3" t="s">
        <v>69</v>
      </c>
      <c r="AA2232" s="3" t="s">
        <v>70</v>
      </c>
      <c r="AB2232" s="3">
        <v>8631181</v>
      </c>
      <c r="AC2232" s="3" t="s">
        <v>71</v>
      </c>
      <c r="AD2232" s="6">
        <v>0</v>
      </c>
      <c r="AE2232" s="7">
        <v>3.472222222222222E-3</v>
      </c>
      <c r="AF2232" s="7" t="s">
        <v>2677</v>
      </c>
      <c r="AG2232" s="6">
        <f>Tabla4[[#This Row],[Tiempo Parada de Reloj]]+Tabla4[[#This Row],[Tiempo Autorizado por Telefonica (no Máximo)]]</f>
        <v>3.472222222222222E-3</v>
      </c>
      <c r="AH2232" s="7">
        <f t="shared" ca="1" si="255"/>
        <v>0.17013888889050577</v>
      </c>
      <c r="AI2232" s="8">
        <f t="shared" si="256"/>
        <v>0</v>
      </c>
      <c r="AJ2232" s="8">
        <f t="shared" ca="1" si="257"/>
        <v>4.0833333333721384</v>
      </c>
      <c r="AK2232" s="23" t="s">
        <v>460</v>
      </c>
      <c r="AL2232" s="23" t="s">
        <v>70</v>
      </c>
      <c r="AM2232" s="23" t="s">
        <v>119</v>
      </c>
      <c r="AN2232" s="23" t="s">
        <v>119</v>
      </c>
      <c r="AO2232" s="3" t="s">
        <v>460</v>
      </c>
      <c r="AP2232" s="3" t="s">
        <v>460</v>
      </c>
      <c r="AQ2232" s="23">
        <v>45440.884722222225</v>
      </c>
      <c r="AR2232" s="3"/>
      <c r="AS2232" s="23"/>
      <c r="AT2232" s="23"/>
      <c r="AU2232" s="23" t="s">
        <v>298</v>
      </c>
      <c r="AV2232" s="3" t="s">
        <v>10249</v>
      </c>
      <c r="AW2232" s="3" t="s">
        <v>1311</v>
      </c>
      <c r="AX2232" s="3">
        <v>4.7272679999999996</v>
      </c>
      <c r="AY2232" s="3">
        <v>-74.094348999999994</v>
      </c>
      <c r="AZ2232" s="8" t="str">
        <f>+CONCATENATE("Reportan apertura en el enlace ",Tabla4[[#This Row],[Enlace]]," en el ",Tabla4[[#This Row],[Distancia óptica]]," ocasionado por ",Tabla4[[#This Row],[Causa del daño]])</f>
        <v>Reportan apertura en el enlace Mov. San Cayetano - Mov. Ciudad Hunza en el Km 0,23 desde san cayetano ocasionado por Vandalismo</v>
      </c>
      <c r="BA2232" s="8" t="str">
        <f>+CONCATENATE("Para dar solución al incidente ",Tabla4[[#This Row],[Solución]])</f>
        <v xml:space="preserve">Para dar solución al incidente se recupera 180 mts de reserva y se realiza un empalme de 24 hilos </v>
      </c>
      <c r="BB2232" s="3" t="str">
        <f>+_xlfn.CONCAT(Tabla4[[#This Row],[Causa Raiz]]," ",Tabla4[[#This Row],[Solución2]]," (",Tabla4[[#This Row],[Anillo]],"- Cabecera: ",Tabla4[[#This Row],[Cabecera]],"- Operador: ",Tabla4[[#This Row],[Operador]],")")</f>
        <v>Reportan apertura en el enlace Mov. San Cayetano - Mov. Ciudad Hunza en el Km 0,23 desde san cayetano ocasionado por Vandalismo Para dar solución al incidente se recupera 180 mts de reserva y se realiza un empalme de 24 hilos  (UK- Cabecera: VILLA MARIA- Operador: Colombia Telecomunicaciones)</v>
      </c>
    </row>
    <row r="2233" spans="1:54" ht="199.5">
      <c r="A2233" s="38">
        <f t="shared" si="258"/>
        <v>2232</v>
      </c>
      <c r="B2233" s="3">
        <v>8631600</v>
      </c>
      <c r="C2233" s="3" t="s">
        <v>136</v>
      </c>
      <c r="D2233" s="23">
        <v>45437.850694444445</v>
      </c>
      <c r="E2233" s="23">
        <v>45443.927083333336</v>
      </c>
      <c r="F2233" s="1">
        <f t="shared" ca="1" si="277"/>
        <v>6.0763888888905058</v>
      </c>
      <c r="G2233" s="3" t="s">
        <v>55</v>
      </c>
      <c r="H2233" s="41"/>
      <c r="I2233" s="40"/>
      <c r="J2233" s="5" t="s">
        <v>137</v>
      </c>
      <c r="K2233" s="3" t="s">
        <v>57</v>
      </c>
      <c r="L2233" s="9" t="s">
        <v>78</v>
      </c>
      <c r="M2233" s="3" t="s">
        <v>59</v>
      </c>
      <c r="N2233" s="3" t="s">
        <v>60</v>
      </c>
      <c r="O2233" s="3" t="s">
        <v>10250</v>
      </c>
      <c r="P2233" s="3" t="s">
        <v>10251</v>
      </c>
      <c r="Q2233" s="4" t="s">
        <v>10252</v>
      </c>
      <c r="R2233" s="3" t="s">
        <v>378</v>
      </c>
      <c r="S2233" s="3" t="s">
        <v>65</v>
      </c>
      <c r="T2233" s="9" t="s">
        <v>176</v>
      </c>
      <c r="U2233" s="3" t="s">
        <v>10253</v>
      </c>
      <c r="V2233" s="22" t="str">
        <f t="shared" si="278"/>
        <v>RBHFO; Hora de aviso: 20:25 25/05/2024; Solución: Se realiza un tendido de 150 mts de FO de 144 hilos y se hacen dos empalmes de 96 hilos; Hora de solución: 22:15 31/05/2024; Causa: Intervención de Terceros. No Identificados</v>
      </c>
      <c r="W2233" s="4" t="s">
        <v>68</v>
      </c>
      <c r="X2233" s="3"/>
      <c r="Y2233" s="3"/>
      <c r="Z2233" s="3" t="s">
        <v>69</v>
      </c>
      <c r="AA2233" s="3" t="s">
        <v>70</v>
      </c>
      <c r="AB2233" s="3">
        <v>8651441</v>
      </c>
      <c r="AC2233" s="3" t="s">
        <v>71</v>
      </c>
      <c r="AD2233" s="6">
        <v>5.885416666666667</v>
      </c>
      <c r="AE2233" s="7"/>
      <c r="AF2233" s="7"/>
      <c r="AG2233" s="6">
        <f>Tabla4[[#This Row],[Tiempo Parada de Reloj]]+Tabla4[[#This Row],[Tiempo Autorizado por Telefonica (no Máximo)]]</f>
        <v>5.885416666666667</v>
      </c>
      <c r="AH2233" s="7">
        <f t="shared" ca="1" si="255"/>
        <v>0.19097222222383881</v>
      </c>
      <c r="AI2233" s="8">
        <f t="shared" si="256"/>
        <v>141.25</v>
      </c>
      <c r="AJ2233" s="8">
        <f t="shared" ca="1" si="257"/>
        <v>4.5833333333721313</v>
      </c>
      <c r="AK2233" s="23" t="s">
        <v>460</v>
      </c>
      <c r="AL2233" s="23" t="s">
        <v>70</v>
      </c>
      <c r="AM2233" s="23" t="s">
        <v>119</v>
      </c>
      <c r="AN2233" s="23" t="s">
        <v>87</v>
      </c>
      <c r="AO2233" s="3" t="s">
        <v>106</v>
      </c>
      <c r="AP2233" s="3" t="s">
        <v>106</v>
      </c>
      <c r="AQ2233" s="23">
        <v>45447.648611111108</v>
      </c>
      <c r="AR2233" s="3"/>
      <c r="AS2233" s="23"/>
      <c r="AT2233" s="23"/>
      <c r="AU2233" s="23" t="s">
        <v>298</v>
      </c>
      <c r="AV2233" s="3" t="s">
        <v>299</v>
      </c>
      <c r="AW2233" s="3" t="s">
        <v>300</v>
      </c>
      <c r="AX2233" s="3">
        <v>4.6865199999999998</v>
      </c>
      <c r="AY2233" s="3">
        <v>-74.156440000000003</v>
      </c>
      <c r="AZ2233" s="8" t="str">
        <f>+CONCATENATE("Reportan apertura en el enlace ",Tabla4[[#This Row],[Enlace]]," en el ",Tabla4[[#This Row],[Distancia óptica]]," ocasionado por ",Tabla4[[#This Row],[Causa del daño]])</f>
        <v>Reportan apertura en el enlace Mov. Fontibon - Mov. Versalles en el Km 4,2 desde Fontibon ocasionado por Intervención de Terceros. No Identificados</v>
      </c>
      <c r="BA2233" s="8" t="str">
        <f>+CONCATENATE("Para dar solución al incidente ",Tabla4[[#This Row],[Solución]])</f>
        <v>Para dar solución al incidente Se realiza un tendido de 150 mts de FO de 144 hilos y se hacen dos empalmes de 96 hilos</v>
      </c>
      <c r="BB2233" s="3" t="str">
        <f>+_xlfn.CONCAT(Tabla4[[#This Row],[Causa Raiz]]," ",Tabla4[[#This Row],[Solución2]]," (",Tabla4[[#This Row],[Anillo]],"- Cabecera: ",Tabla4[[#This Row],[Cabecera]],"- Operador: ",Tabla4[[#This Row],[Operador]],")")</f>
        <v>Reportan apertura en el enlace Mov. Fontibon - Mov. Versalles en el Km 4,2 desde Fontibon ocasionado por Intervención de Terceros. No Identificados Para dar solución al incidente Se realiza un tendido de 150 mts de FO de 144 hilos y se hacen dos empalmes de 96 hilos (Anillo 57- Cabecera: Fontibon- Operador: Infraco)</v>
      </c>
    </row>
    <row r="2234" spans="1:54" ht="213.75">
      <c r="A2234" s="38">
        <f t="shared" si="258"/>
        <v>2233</v>
      </c>
      <c r="B2234" s="3">
        <v>8632428</v>
      </c>
      <c r="C2234" s="3" t="s">
        <v>92</v>
      </c>
      <c r="D2234" s="23">
        <v>45438.291666666664</v>
      </c>
      <c r="E2234" s="23">
        <v>45438.666666666664</v>
      </c>
      <c r="F2234" s="1">
        <f t="shared" ca="1" si="277"/>
        <v>0.375</v>
      </c>
      <c r="G2234" s="3" t="s">
        <v>55</v>
      </c>
      <c r="H2234" s="41"/>
      <c r="I2234" s="40"/>
      <c r="J2234" s="5" t="s">
        <v>56</v>
      </c>
      <c r="K2234" s="3" t="s">
        <v>57</v>
      </c>
      <c r="L2234" s="9" t="s">
        <v>58</v>
      </c>
      <c r="M2234" s="3" t="s">
        <v>59</v>
      </c>
      <c r="N2234" s="3" t="s">
        <v>60</v>
      </c>
      <c r="O2234" s="3" t="s">
        <v>94</v>
      </c>
      <c r="P2234" s="3" t="s">
        <v>10254</v>
      </c>
      <c r="Q2234" s="4" t="s">
        <v>10255</v>
      </c>
      <c r="R2234" s="3" t="s">
        <v>248</v>
      </c>
      <c r="S2234" s="3" t="s">
        <v>65</v>
      </c>
      <c r="T2234" s="9" t="s">
        <v>146</v>
      </c>
      <c r="U2234" s="3" t="s">
        <v>10256</v>
      </c>
      <c r="V2234" s="22" t="str">
        <f t="shared" si="278"/>
        <v>RTNFO; Hora de aviso: 7:00 26/05/2024; Solución: Tendido de 120 mts de Fo de 36 hilos y dos empalmes de 48 hilos, uno existente y uno reutilizado; Hora de solución: 16:00 26/05/2024; Causa: Falla en la Red FiOp</v>
      </c>
      <c r="W2234" s="4" t="s">
        <v>68</v>
      </c>
      <c r="X2234" s="3"/>
      <c r="Y2234" s="3"/>
      <c r="Z2234" s="3" t="s">
        <v>69</v>
      </c>
      <c r="AA2234" s="3" t="s">
        <v>70</v>
      </c>
      <c r="AB2234" s="3" t="s">
        <v>10257</v>
      </c>
      <c r="AC2234" s="3" t="s">
        <v>71</v>
      </c>
      <c r="AD2234" s="6">
        <v>0.16250000000000001</v>
      </c>
      <c r="AE2234" s="7">
        <v>4.1666666666666666E-3</v>
      </c>
      <c r="AF2234" s="7" t="s">
        <v>2677</v>
      </c>
      <c r="AG2234" s="6">
        <f>Tabla4[[#This Row],[Tiempo Parada de Reloj]]+Tabla4[[#This Row],[Tiempo Autorizado por Telefonica (no Máximo)]]</f>
        <v>0.16666666666666669</v>
      </c>
      <c r="AH2234" s="7">
        <f t="shared" ca="1" si="255"/>
        <v>0.21249999999999999</v>
      </c>
      <c r="AI2234" s="8">
        <f t="shared" si="256"/>
        <v>3.9000000000000004</v>
      </c>
      <c r="AJ2234" s="8">
        <f t="shared" ca="1" si="257"/>
        <v>5.0999999999999996</v>
      </c>
      <c r="AK2234" s="23" t="s">
        <v>106</v>
      </c>
      <c r="AL2234" s="23" t="s">
        <v>70</v>
      </c>
      <c r="AM2234" s="23" t="s">
        <v>120</v>
      </c>
      <c r="AN2234" s="23" t="s">
        <v>120</v>
      </c>
      <c r="AO2234" s="3" t="s">
        <v>460</v>
      </c>
      <c r="AP2234" s="3" t="s">
        <v>460</v>
      </c>
      <c r="AQ2234" s="23">
        <v>45440.925000000003</v>
      </c>
      <c r="AR2234" s="3"/>
      <c r="AS2234" s="23"/>
      <c r="AT2234" s="23"/>
      <c r="AU2234" s="23" t="s">
        <v>313</v>
      </c>
      <c r="AV2234" s="3" t="s">
        <v>101</v>
      </c>
      <c r="AW2234" s="3" t="s">
        <v>76</v>
      </c>
      <c r="AX2234" s="3">
        <v>4.6146399999999996</v>
      </c>
      <c r="AY2234" s="3">
        <v>-74.100170000000006</v>
      </c>
      <c r="AZ2234" s="8" t="str">
        <f>+CONCATENATE("Reportan apertura en el enlace ",Tabla4[[#This Row],[Enlace]]," en el ",Tabla4[[#This Row],[Distancia óptica]]," ocasionado por ",Tabla4[[#This Row],[Causa del daño]])</f>
        <v>Reportan apertura en el enlace Bogotá - Fusagasugá en el km 5,129 desde Centro  ocasionado por Falla en la Red FiOp</v>
      </c>
      <c r="BA2234" s="8" t="str">
        <f>+CONCATENATE("Para dar solución al incidente ",Tabla4[[#This Row],[Solución]])</f>
        <v>Para dar solución al incidente Tendido de 120 mts de Fo de 36 hilos y dos empalmes de 48 hilos, uno existente y uno reutilizado</v>
      </c>
      <c r="BB2234" s="3" t="str">
        <f>+_xlfn.CONCAT(Tabla4[[#This Row],[Causa Raiz]]," ",Tabla4[[#This Row],[Solución2]]," (",Tabla4[[#This Row],[Anillo]],"- Cabecera: ",Tabla4[[#This Row],[Cabecera]],"- Operador: ",Tabla4[[#This Row],[Operador]],")")</f>
        <v>Reportan apertura en el enlace Bogotá - Fusagasugá en el km 5,129 desde Centro  ocasionado por Falla en la Red FiOp Para dar solución al incidente Tendido de 120 mts de Fo de 36 hilos y dos empalmes de 48 hilos, uno existente y uno reutilizado (Troncal- Cabecera: Bogota- Operador: Colombia Telecomunicaciones)</v>
      </c>
    </row>
    <row r="2235" spans="1:54" ht="142.5">
      <c r="A2235" s="38">
        <f t="shared" si="258"/>
        <v>2234</v>
      </c>
      <c r="B2235" s="3">
        <v>8632436</v>
      </c>
      <c r="C2235" s="3" t="s">
        <v>92</v>
      </c>
      <c r="D2235" s="23">
        <v>45438.25</v>
      </c>
      <c r="E2235" s="23">
        <v>45438.251388888886</v>
      </c>
      <c r="F2235" s="1">
        <f t="shared" ca="1" si="277"/>
        <v>1.3888888861401938E-3</v>
      </c>
      <c r="G2235" s="3" t="s">
        <v>55</v>
      </c>
      <c r="H2235" s="41"/>
      <c r="I2235" s="40"/>
      <c r="J2235" s="5" t="s">
        <v>322</v>
      </c>
      <c r="K2235" s="3" t="s">
        <v>322</v>
      </c>
      <c r="L2235" s="9" t="s">
        <v>58</v>
      </c>
      <c r="M2235" s="3" t="s">
        <v>228</v>
      </c>
      <c r="N2235" s="3" t="s">
        <v>3598</v>
      </c>
      <c r="O2235" s="3" t="s">
        <v>230</v>
      </c>
      <c r="P2235" s="3" t="s">
        <v>2381</v>
      </c>
      <c r="Q2235" s="4" t="s">
        <v>10258</v>
      </c>
      <c r="R2235" s="3" t="s">
        <v>233</v>
      </c>
      <c r="S2235" s="3" t="s">
        <v>328</v>
      </c>
      <c r="T2235" s="9" t="s">
        <v>104</v>
      </c>
      <c r="U2235" s="3" t="s">
        <v>10259</v>
      </c>
      <c r="V2235" s="22" t="str">
        <f t="shared" si="278"/>
        <v>RTNFO; Hora de aviso: 6:00 26/05/2024; Solución: se Realiza cambio de Pacht Cord en el nodo de Cienga ; Hora de solución: 6:02 26/05/2024; Causa: Visita Fallida</v>
      </c>
      <c r="W2235" s="4" t="s">
        <v>331</v>
      </c>
      <c r="X2235" s="3"/>
      <c r="Y2235" s="3"/>
      <c r="Z2235" s="3" t="s">
        <v>69</v>
      </c>
      <c r="AA2235" s="3" t="s">
        <v>71</v>
      </c>
      <c r="AB2235" s="3">
        <v>0</v>
      </c>
      <c r="AC2235" s="3" t="s">
        <v>71</v>
      </c>
      <c r="AD2235" s="6">
        <v>0</v>
      </c>
      <c r="AE2235" s="7"/>
      <c r="AF2235" s="7"/>
      <c r="AG2235" s="6">
        <f>Tabla4[[#This Row],[Tiempo Parada de Reloj]]+Tabla4[[#This Row],[Tiempo Autorizado por Telefonica (no Máximo)]]</f>
        <v>0</v>
      </c>
      <c r="AH2235" s="7">
        <f t="shared" ca="1" si="255"/>
        <v>1.3888888861401938E-3</v>
      </c>
      <c r="AI2235" s="8">
        <f t="shared" si="256"/>
        <v>0</v>
      </c>
      <c r="AJ2235" s="8">
        <f t="shared" ca="1" si="257"/>
        <v>3.3333333267364651E-2</v>
      </c>
      <c r="AK2235" s="23" t="s">
        <v>106</v>
      </c>
      <c r="AL2235" s="23" t="s">
        <v>71</v>
      </c>
      <c r="AM2235" s="23" t="s">
        <v>106</v>
      </c>
      <c r="AN2235" s="23" t="s">
        <v>106</v>
      </c>
      <c r="AO2235" s="3" t="s">
        <v>106</v>
      </c>
      <c r="AP2235" s="3" t="s">
        <v>106</v>
      </c>
      <c r="AQ2235" s="23">
        <v>45438.322916666664</v>
      </c>
      <c r="AR2235" s="3"/>
      <c r="AS2235" s="23"/>
      <c r="AT2235" s="23"/>
      <c r="AU2235" s="3" t="s">
        <v>322</v>
      </c>
      <c r="AV2235" s="3" t="s">
        <v>69</v>
      </c>
      <c r="AW2235" s="3" t="s">
        <v>69</v>
      </c>
      <c r="AX2235" s="3" t="s">
        <v>69</v>
      </c>
      <c r="AY2235" s="3" t="s">
        <v>69</v>
      </c>
      <c r="AZ2235" s="8" t="str">
        <f>+CONCATENATE("Reportan apertura en el enlace ",Tabla4[[#This Row],[Enlace]]," en el ",Tabla4[[#This Row],[Distancia óptica]]," ocasionado por ",Tabla4[[#This Row],[Causa del daño]])</f>
        <v>Reportan apertura en el enlace Ciénaga - Fundación en el Km 0  ocasionado por Visita Fallida</v>
      </c>
      <c r="BA2235" s="8" t="str">
        <f>+CONCATENATE("Para dar solución al incidente ",Tabla4[[#This Row],[Solución]])</f>
        <v xml:space="preserve">Para dar solución al incidente se Realiza cambio de Pacht Cord en el nodo de Cienga </v>
      </c>
      <c r="BB2235" s="3" t="str">
        <f>+_xlfn.CONCAT(Tabla4[[#This Row],[Causa Raiz]]," ",Tabla4[[#This Row],[Solución2]]," (",Tabla4[[#This Row],[Anillo]],"- Cabecera: ",Tabla4[[#This Row],[Cabecera]],"- Operador: ",Tabla4[[#This Row],[Operador]],")")</f>
        <v>Reportan apertura en el enlace Ciénaga - Fundación en el Km 0  ocasionado por Visita Fallida Para dar solución al incidente se Realiza cambio de Pacht Cord en el nodo de Cienga  (NA- Cabecera: NA- Operador: Ufinet)</v>
      </c>
    </row>
    <row r="2236" spans="1:54" ht="213.75">
      <c r="A2236" s="38">
        <f t="shared" si="258"/>
        <v>2235</v>
      </c>
      <c r="B2236" s="3">
        <v>8632529</v>
      </c>
      <c r="C2236" s="3" t="s">
        <v>92</v>
      </c>
      <c r="D2236" s="23">
        <v>45438.333333333336</v>
      </c>
      <c r="E2236" s="23">
        <v>45438.5</v>
      </c>
      <c r="F2236" s="1">
        <f t="shared" ca="1" si="277"/>
        <v>0.16666666666424135</v>
      </c>
      <c r="G2236" s="3" t="s">
        <v>55</v>
      </c>
      <c r="H2236" s="41"/>
      <c r="I2236" s="40"/>
      <c r="J2236" s="5" t="s">
        <v>56</v>
      </c>
      <c r="K2236" s="3" t="s">
        <v>77</v>
      </c>
      <c r="L2236" s="9" t="s">
        <v>58</v>
      </c>
      <c r="M2236" s="3" t="s">
        <v>656</v>
      </c>
      <c r="N2236" s="3" t="s">
        <v>657</v>
      </c>
      <c r="O2236" s="3" t="s">
        <v>829</v>
      </c>
      <c r="P2236" s="3" t="s">
        <v>10260</v>
      </c>
      <c r="Q2236" s="4" t="s">
        <v>10261</v>
      </c>
      <c r="R2236" s="3" t="s">
        <v>796</v>
      </c>
      <c r="S2236" s="3" t="s">
        <v>9317</v>
      </c>
      <c r="T2236" s="9" t="s">
        <v>66</v>
      </c>
      <c r="U2236" s="3" t="s">
        <v>10262</v>
      </c>
      <c r="V2236" s="22" t="str">
        <f t="shared" si="278"/>
        <v>RTNFO; Hora de aviso: 8:00 26/05/2024; Solución: Se prepararon 4 metros de F.O de 36 hilos y se ingreso extremos a  Empalme existente ; Hora de solución: 12:00 26/05/2024; Causa: Vandalismo</v>
      </c>
      <c r="W2236" s="4" t="s">
        <v>160</v>
      </c>
      <c r="X2236" s="3"/>
      <c r="Y2236" s="3"/>
      <c r="Z2236" s="3" t="s">
        <v>69</v>
      </c>
      <c r="AA2236" s="3" t="s">
        <v>71</v>
      </c>
      <c r="AB2236" s="3">
        <v>0</v>
      </c>
      <c r="AC2236" s="3" t="s">
        <v>71</v>
      </c>
      <c r="AD2236" s="6">
        <v>0</v>
      </c>
      <c r="AE2236" s="7"/>
      <c r="AF2236" s="7"/>
      <c r="AG2236" s="6">
        <f>Tabla4[[#This Row],[Tiempo Parada de Reloj]]+Tabla4[[#This Row],[Tiempo Autorizado por Telefonica (no Máximo)]]</f>
        <v>0</v>
      </c>
      <c r="AH2236" s="7">
        <f t="shared" ca="1" si="255"/>
        <v>0.16666666666424135</v>
      </c>
      <c r="AI2236" s="8">
        <f t="shared" si="256"/>
        <v>0</v>
      </c>
      <c r="AJ2236" s="8">
        <f t="shared" ca="1" si="257"/>
        <v>3.9999999999417923</v>
      </c>
      <c r="AK2236" s="23" t="s">
        <v>106</v>
      </c>
      <c r="AL2236" s="23" t="s">
        <v>71</v>
      </c>
      <c r="AM2236" s="23" t="s">
        <v>106</v>
      </c>
      <c r="AN2236" s="23" t="s">
        <v>106</v>
      </c>
      <c r="AO2236" s="3" t="s">
        <v>119</v>
      </c>
      <c r="AP2236" s="3" t="s">
        <v>119</v>
      </c>
      <c r="AQ2236" s="23">
        <v>45440.443749999999</v>
      </c>
      <c r="AR2236" s="3"/>
      <c r="AS2236" s="23"/>
      <c r="AT2236" s="23"/>
      <c r="AU2236" s="3" t="s">
        <v>662</v>
      </c>
      <c r="AV2236" s="3" t="s">
        <v>663</v>
      </c>
      <c r="AW2236" s="3" t="s">
        <v>76</v>
      </c>
      <c r="AX2236" s="3">
        <v>5.0186999999999999</v>
      </c>
      <c r="AY2236" s="3">
        <v>-75.537899999999993</v>
      </c>
      <c r="AZ2236" s="8" t="str">
        <f>+CONCATENATE("Reportan apertura en el enlace ",Tabla4[[#This Row],[Enlace]]," en el ",Tabla4[[#This Row],[Distancia óptica]]," ocasionado por ",Tabla4[[#This Row],[Causa del daño]])</f>
        <v>Reportan apertura en el enlace Manizales - Pereira en el km 8,6 desde Manizales  ocasionado por Vandalismo</v>
      </c>
      <c r="BA2236" s="8" t="str">
        <f>+CONCATENATE("Para dar solución al incidente ",Tabla4[[#This Row],[Solución]])</f>
        <v xml:space="preserve">Para dar solución al incidente Se prepararon 4 metros de F.O de 36 hilos y se ingreso extremos a  Empalme existente </v>
      </c>
      <c r="BB2236" s="3" t="str">
        <f>+_xlfn.CONCAT(Tabla4[[#This Row],[Causa Raiz]]," ",Tabla4[[#This Row],[Solución2]]," (",Tabla4[[#This Row],[Anillo]],"- Cabecera: ",Tabla4[[#This Row],[Cabecera]],"- Operador: ",Tabla4[[#This Row],[Operador]],")")</f>
        <v>Reportan apertura en el enlace Manizales - Pereira en el km 8,6 desde Manizales  ocasionado por Vandalismo Para dar solución al incidente Se prepararon 4 metros de F.O de 36 hilos y se ingreso extremos a  Empalme existente  (Troncal- Cabecera: Manizales- Operador: Colombia Telecomunicaciones)</v>
      </c>
    </row>
    <row r="2237" spans="1:54" ht="199.5">
      <c r="A2237" s="38">
        <f t="shared" si="258"/>
        <v>2236</v>
      </c>
      <c r="B2237" s="3">
        <v>8632590</v>
      </c>
      <c r="C2237" s="3" t="s">
        <v>54</v>
      </c>
      <c r="D2237" s="23">
        <v>45438.354166666664</v>
      </c>
      <c r="E2237" s="23">
        <v>45438.5</v>
      </c>
      <c r="F2237" s="1">
        <f t="shared" ca="1" si="277"/>
        <v>0.14583333333575865</v>
      </c>
      <c r="G2237" s="3" t="s">
        <v>164</v>
      </c>
      <c r="H2237" s="41" t="s">
        <v>165</v>
      </c>
      <c r="I2237" s="40"/>
      <c r="J2237" s="5" t="s">
        <v>56</v>
      </c>
      <c r="K2237" s="3" t="s">
        <v>77</v>
      </c>
      <c r="L2237" s="9" t="s">
        <v>58</v>
      </c>
      <c r="M2237" s="3" t="s">
        <v>373</v>
      </c>
      <c r="N2237" s="3" t="s">
        <v>374</v>
      </c>
      <c r="O2237" s="3" t="s">
        <v>10263</v>
      </c>
      <c r="P2237" s="3" t="s">
        <v>10264</v>
      </c>
      <c r="Q2237" s="4" t="s">
        <v>10265</v>
      </c>
      <c r="R2237" s="3" t="s">
        <v>346</v>
      </c>
      <c r="S2237" s="3" t="s">
        <v>85</v>
      </c>
      <c r="T2237" s="9" t="s">
        <v>146</v>
      </c>
      <c r="U2237" s="3" t="s">
        <v>10266</v>
      </c>
      <c r="V2237" s="22" t="str">
        <f t="shared" si="278"/>
        <v>RLFO; Hora de aviso: 8:30 26/05/2024; Solución: Se realiza migracion desde empalme ubicado a 946 metros hacia el interiro del nodo ; Hora de solución: 12:00 26/05/2024; Causa: Falla en la Red FiOp</v>
      </c>
      <c r="W2237" s="4" t="s">
        <v>160</v>
      </c>
      <c r="X2237" s="3"/>
      <c r="Y2237" s="3"/>
      <c r="Z2237" s="3" t="s">
        <v>69</v>
      </c>
      <c r="AA2237" s="3" t="s">
        <v>71</v>
      </c>
      <c r="AB2237" s="3">
        <v>0</v>
      </c>
      <c r="AC2237" s="3" t="s">
        <v>71</v>
      </c>
      <c r="AD2237" s="6">
        <v>0</v>
      </c>
      <c r="AE2237" s="7"/>
      <c r="AF2237" s="7"/>
      <c r="AG2237" s="6">
        <f>Tabla4[[#This Row],[Tiempo Parada de Reloj]]+Tabla4[[#This Row],[Tiempo Autorizado por Telefonica (no Máximo)]]</f>
        <v>0</v>
      </c>
      <c r="AH2237" s="7">
        <f t="shared" ca="1" si="255"/>
        <v>0.14583333333575865</v>
      </c>
      <c r="AI2237" s="8">
        <f t="shared" si="256"/>
        <v>0</v>
      </c>
      <c r="AJ2237" s="8">
        <f t="shared" ca="1" si="257"/>
        <v>3.5000000000582077</v>
      </c>
      <c r="AK2237" s="23" t="s">
        <v>87</v>
      </c>
      <c r="AL2237" s="23" t="s">
        <v>70</v>
      </c>
      <c r="AM2237" s="23" t="s">
        <v>106</v>
      </c>
      <c r="AN2237" s="23" t="s">
        <v>106</v>
      </c>
      <c r="AQ2237" s="23">
        <f t="shared" ref="AQ2237" ca="1" si="279">NOW()</f>
        <v>45503.69683483796</v>
      </c>
      <c r="AR2237" s="3"/>
      <c r="AS2237" s="23"/>
      <c r="AT2237" s="23"/>
      <c r="AU2237" s="3" t="s">
        <v>1266</v>
      </c>
      <c r="AV2237" s="3" t="s">
        <v>10267</v>
      </c>
      <c r="AW2237" s="3" t="s">
        <v>10268</v>
      </c>
      <c r="AX2237" s="3">
        <v>4.1134000000000004</v>
      </c>
      <c r="AY2237" s="3">
        <v>-73.613600000000005</v>
      </c>
      <c r="AZ2237" s="8" t="str">
        <f>+CONCATENATE("Reportan apertura en el enlace ",Tabla4[[#This Row],[Enlace]]," en el ",Tabla4[[#This Row],[Distancia óptica]]," ocasionado por ",Tabla4[[#This Row],[Causa del daño]])</f>
        <v>Reportan apertura en el enlace Mov. rosita fija - Mov.rosablanca en el km 0,982 desde Rosita  ocasionado por Falla en la Red FiOp</v>
      </c>
      <c r="BA2237" s="8" t="str">
        <f>+CONCATENATE("Para dar solución al incidente ",Tabla4[[#This Row],[Solución]])</f>
        <v xml:space="preserve">Para dar solución al incidente Se realiza migracion desde empalme ubicado a 946 metros hacia el interiro del nodo </v>
      </c>
      <c r="BB2237" s="3" t="str">
        <f>+_xlfn.CONCAT(Tabla4[[#This Row],[Causa Raiz]]," ",Tabla4[[#This Row],[Solución2]]," (",Tabla4[[#This Row],[Anillo]],"- Cabecera: ",Tabla4[[#This Row],[Cabecera]],"- Operador: ",Tabla4[[#This Row],[Operador]],")")</f>
        <v>Reportan apertura en el enlace Mov. rosita fija - Mov.rosablanca en el km 0,982 desde Rosita  ocasionado por Falla en la Red FiOp Para dar solución al incidente Se realiza migracion desde empalme ubicado a 946 metros hacia el interiro del nodo  (Anillo Rosita - Cabecera: Central Rosita- Operador: Colombia Telecomunicaciones)</v>
      </c>
    </row>
    <row r="2238" spans="1:54" ht="171">
      <c r="A2238" s="38">
        <f t="shared" si="258"/>
        <v>2237</v>
      </c>
      <c r="B2238" s="3">
        <v>8632739</v>
      </c>
      <c r="C2238" s="3" t="s">
        <v>54</v>
      </c>
      <c r="D2238" s="23">
        <v>45438.40625</v>
      </c>
      <c r="E2238" s="23">
        <v>45438.5625</v>
      </c>
      <c r="F2238" s="1">
        <f t="shared" ca="1" si="277"/>
        <v>0.15625</v>
      </c>
      <c r="G2238" s="3" t="s">
        <v>55</v>
      </c>
      <c r="H2238" s="41"/>
      <c r="I2238" s="40"/>
      <c r="J2238" s="5" t="s">
        <v>56</v>
      </c>
      <c r="K2238" s="3" t="s">
        <v>77</v>
      </c>
      <c r="L2238" s="9" t="s">
        <v>78</v>
      </c>
      <c r="M2238" s="3" t="s">
        <v>838</v>
      </c>
      <c r="N2238" s="3" t="s">
        <v>839</v>
      </c>
      <c r="O2238" s="3" t="s">
        <v>10269</v>
      </c>
      <c r="P2238" s="3" t="s">
        <v>10270</v>
      </c>
      <c r="Q2238" s="4" t="s">
        <v>10271</v>
      </c>
      <c r="R2238" s="3" t="s">
        <v>2716</v>
      </c>
      <c r="S2238" s="3" t="s">
        <v>9317</v>
      </c>
      <c r="T2238" s="9" t="s">
        <v>682</v>
      </c>
      <c r="U2238" s="3" t="s">
        <v>8549</v>
      </c>
      <c r="V2238" s="22" t="str">
        <f t="shared" si="278"/>
        <v>RLFO; Hora de aviso: 9:45 26/05/2024; Solución: Se refusiona pigtail en ODF; Hora de solución: 13:30 26/05/2024; Causa: Falla en ODF Planta Externa</v>
      </c>
      <c r="W2238" s="4" t="s">
        <v>160</v>
      </c>
      <c r="X2238" s="3"/>
      <c r="Y2238" s="3"/>
      <c r="Z2238" s="3" t="s">
        <v>69</v>
      </c>
      <c r="AA2238" s="3" t="s">
        <v>71</v>
      </c>
      <c r="AB2238" s="3">
        <v>0</v>
      </c>
      <c r="AC2238" s="3" t="s">
        <v>71</v>
      </c>
      <c r="AD2238" s="6">
        <v>0</v>
      </c>
      <c r="AE2238" s="7"/>
      <c r="AF2238" s="7"/>
      <c r="AG2238" s="6">
        <f>Tabla4[[#This Row],[Tiempo Parada de Reloj]]+Tabla4[[#This Row],[Tiempo Autorizado por Telefonica (no Máximo)]]</f>
        <v>0</v>
      </c>
      <c r="AH2238" s="7">
        <f t="shared" ca="1" si="255"/>
        <v>0.15625</v>
      </c>
      <c r="AI2238" s="8">
        <f t="shared" si="256"/>
        <v>0</v>
      </c>
      <c r="AJ2238" s="8">
        <f t="shared" ca="1" si="257"/>
        <v>3.75</v>
      </c>
      <c r="AK2238" s="23" t="s">
        <v>87</v>
      </c>
      <c r="AL2238" s="23" t="s">
        <v>70</v>
      </c>
      <c r="AM2238" s="23" t="s">
        <v>106</v>
      </c>
      <c r="AN2238" s="23" t="s">
        <v>120</v>
      </c>
      <c r="AO2238" s="3" t="s">
        <v>460</v>
      </c>
      <c r="AP2238" s="3" t="s">
        <v>460</v>
      </c>
      <c r="AQ2238" s="23">
        <v>45440.829861111109</v>
      </c>
      <c r="AR2238" s="3"/>
      <c r="AS2238" s="23"/>
      <c r="AT2238" s="23"/>
      <c r="AU2238" s="3" t="s">
        <v>404</v>
      </c>
      <c r="AV2238" s="3" t="s">
        <v>7480</v>
      </c>
      <c r="AW2238" s="3" t="s">
        <v>10272</v>
      </c>
      <c r="AX2238" s="3">
        <v>4.8161100000000001</v>
      </c>
      <c r="AY2238" s="3">
        <v>-75.698610000000002</v>
      </c>
      <c r="AZ2238" s="8" t="str">
        <f>+CONCATENATE("Reportan apertura en el enlace ",Tabla4[[#This Row],[Enlace]]," en el ",Tabla4[[#This Row],[Distancia óptica]]," ocasionado por ",Tabla4[[#This Row],[Causa del daño]])</f>
        <v>Reportan apertura en el enlace Mov.Zoologico - Mov.Guayabal en el Km 0 desde guayabal ocasionado por Falla en ODF Planta Externa</v>
      </c>
      <c r="BA2238" s="8" t="str">
        <f>+CONCATENATE("Para dar solución al incidente ",Tabla4[[#This Row],[Solución]])</f>
        <v>Para dar solución al incidente Se refusiona pigtail en ODF</v>
      </c>
      <c r="BB2238" s="3" t="str">
        <f>+_xlfn.CONCAT(Tabla4[[#This Row],[Causa Raiz]]," ",Tabla4[[#This Row],[Solución2]]," (",Tabla4[[#This Row],[Anillo]],"- Cabecera: ",Tabla4[[#This Row],[Cabecera]],"- Operador: ",Tabla4[[#This Row],[Operador]],")")</f>
        <v>Reportan apertura en el enlace Mov.Zoologico - Mov.Guayabal en el Km 0 desde guayabal ocasionado por Falla en ODF Planta Externa Para dar solución al incidente Se refusiona pigtail en ODF (Uk Guayabal- Cabecera: Pereira centro- Operador: Colombia Telecomunicaciones)</v>
      </c>
    </row>
    <row r="2239" spans="1:54" ht="213.75">
      <c r="A2239" s="38">
        <f t="shared" si="258"/>
        <v>2238</v>
      </c>
      <c r="B2239" s="3">
        <v>8632387</v>
      </c>
      <c r="C2239" s="3" t="s">
        <v>54</v>
      </c>
      <c r="D2239" s="23">
        <v>45438.4375</v>
      </c>
      <c r="E2239" s="23">
        <v>45438.489583333336</v>
      </c>
      <c r="F2239" s="1">
        <f t="shared" ref="F2239:F2244" ca="1" si="280">IF(ISBLANK(E2239),IF(ISBLANK(D2239),0,NOW()-D2239),E2239-D2239)</f>
        <v>5.2083333335758653E-2</v>
      </c>
      <c r="G2239" s="3" t="s">
        <v>55</v>
      </c>
      <c r="H2239" s="41"/>
      <c r="I2239" s="40"/>
      <c r="J2239" s="5" t="s">
        <v>56</v>
      </c>
      <c r="K2239" s="3" t="s">
        <v>340</v>
      </c>
      <c r="L2239" s="9" t="s">
        <v>58</v>
      </c>
      <c r="M2239" s="3" t="s">
        <v>341</v>
      </c>
      <c r="N2239" s="3" t="s">
        <v>342</v>
      </c>
      <c r="O2239" s="3" t="s">
        <v>10273</v>
      </c>
      <c r="P2239" s="3" t="s">
        <v>10274</v>
      </c>
      <c r="Q2239" s="4" t="s">
        <v>10275</v>
      </c>
      <c r="R2239" s="3" t="s">
        <v>1828</v>
      </c>
      <c r="S2239" s="3" t="s">
        <v>347</v>
      </c>
      <c r="T2239" s="9" t="s">
        <v>66</v>
      </c>
      <c r="U2239" s="3" t="s">
        <v>10276</v>
      </c>
      <c r="V2239" s="22" t="str">
        <f t="shared" ref="V2239:V2245" si="281">C2239&amp;"; Hora de aviso: "&amp;TEXT(D2239,"h:mm dd/mm/yyyy")&amp;"; Solución: "&amp;U2239&amp;"; Hora de solución: "&amp;TEXT(E2239,"h:mm dd/mm/yyyy")&amp;"; Causa: "&amp;T2239</f>
        <v>RLFO; Hora de aviso: 10:30 26/05/2024; Solución: Se recuperan 30 metros de Reserva de F.O de 8 hilos para ingresar punta al armario ; Hora de solución: 11:45 26/05/2024; Causa: Vandalismo</v>
      </c>
      <c r="W2239" s="4" t="s">
        <v>349</v>
      </c>
      <c r="X2239" s="3"/>
      <c r="Y2239" s="3"/>
      <c r="Z2239" s="3" t="s">
        <v>69</v>
      </c>
      <c r="AA2239" s="3" t="s">
        <v>70</v>
      </c>
      <c r="AB2239" s="3">
        <v>8632387</v>
      </c>
      <c r="AC2239" s="3" t="s">
        <v>71</v>
      </c>
      <c r="AD2239" s="6">
        <v>0</v>
      </c>
      <c r="AE2239" s="7"/>
      <c r="AF2239" s="7"/>
      <c r="AG2239" s="6">
        <f>Tabla4[[#This Row],[Tiempo Parada de Reloj]]+Tabla4[[#This Row],[Tiempo Autorizado por Telefonica (no Máximo)]]</f>
        <v>0</v>
      </c>
      <c r="AH2239" s="7">
        <f t="shared" ca="1" si="255"/>
        <v>5.2083333335758653E-2</v>
      </c>
      <c r="AI2239" s="8">
        <f t="shared" si="256"/>
        <v>0</v>
      </c>
      <c r="AJ2239" s="8">
        <f t="shared" ca="1" si="257"/>
        <v>1.2500000000582077</v>
      </c>
      <c r="AK2239" s="23" t="s">
        <v>87</v>
      </c>
      <c r="AL2239" s="23" t="s">
        <v>70</v>
      </c>
      <c r="AM2239" s="23" t="s">
        <v>106</v>
      </c>
      <c r="AN2239" s="23" t="s">
        <v>106</v>
      </c>
      <c r="AO2239" s="3" t="s">
        <v>460</v>
      </c>
      <c r="AP2239" s="3" t="s">
        <v>460</v>
      </c>
      <c r="AQ2239" s="23">
        <v>45440.713194444441</v>
      </c>
      <c r="AR2239" s="3"/>
      <c r="AS2239" s="23"/>
      <c r="AT2239" s="23"/>
      <c r="AU2239" s="3" t="s">
        <v>351</v>
      </c>
      <c r="AV2239" s="3" t="s">
        <v>9770</v>
      </c>
      <c r="AW2239" s="3" t="s">
        <v>370</v>
      </c>
      <c r="AX2239" s="3">
        <v>4.4326999999999996</v>
      </c>
      <c r="AY2239" s="3">
        <v>-75.232900000000001</v>
      </c>
      <c r="AZ2239" s="8" t="str">
        <f>+CONCATENATE("Reportan apertura en el enlace ",Tabla4[[#This Row],[Enlace]]," en el ",Tabla4[[#This Row],[Distancia óptica]]," ocasionado por ",Tabla4[[#This Row],[Causa del daño]])</f>
        <v>Reportan apertura en el enlace Armario fttc 122 - piedra pintada en el km 0 desde Armario FTTC 122 ocasionado por Vandalismo</v>
      </c>
      <c r="BA2239" s="8" t="str">
        <f>+CONCATENATE("Para dar solución al incidente ",Tabla4[[#This Row],[Solución]])</f>
        <v xml:space="preserve">Para dar solución al incidente Se recuperan 30 metros de Reserva de F.O de 8 hilos para ingresar punta al armario </v>
      </c>
      <c r="BB2239" s="3" t="str">
        <f>+_xlfn.CONCAT(Tabla4[[#This Row],[Causa Raiz]]," ",Tabla4[[#This Row],[Solución2]]," (",Tabla4[[#This Row],[Anillo]],"- Cabecera: ",Tabla4[[#This Row],[Cabecera]],"- Operador: ",Tabla4[[#This Row],[Operador]],")")</f>
        <v>Reportan apertura en el enlace Armario fttc 122 - piedra pintada en el km 0 desde Armario FTTC 122 ocasionado por Vandalismo Para dar solución al incidente Se recuperan 30 metros de Reserva de F.O de 8 hilos para ingresar punta al armario  (lineal- Cabecera: PIEDRA PINTADA- Operador: Colombia Telecomunicaciones)</v>
      </c>
    </row>
    <row r="2240" spans="1:54" ht="156.75">
      <c r="A2240" s="38">
        <f t="shared" si="258"/>
        <v>2239</v>
      </c>
      <c r="B2240" s="3">
        <v>8633157</v>
      </c>
      <c r="C2240" s="3" t="s">
        <v>92</v>
      </c>
      <c r="D2240" s="23">
        <v>45438.628472222219</v>
      </c>
      <c r="E2240" s="23">
        <v>45438.802083333336</v>
      </c>
      <c r="F2240" s="1">
        <f t="shared" ca="1" si="280"/>
        <v>0.17361111111677019</v>
      </c>
      <c r="G2240" s="3" t="s">
        <v>55</v>
      </c>
      <c r="H2240" s="41"/>
      <c r="I2240" s="40"/>
      <c r="J2240" s="5" t="s">
        <v>56</v>
      </c>
      <c r="K2240" s="3" t="s">
        <v>77</v>
      </c>
      <c r="L2240" s="9" t="s">
        <v>58</v>
      </c>
      <c r="M2240" s="3" t="s">
        <v>79</v>
      </c>
      <c r="N2240" s="3" t="s">
        <v>1268</v>
      </c>
      <c r="O2240" s="3" t="s">
        <v>2054</v>
      </c>
      <c r="P2240" s="3" t="s">
        <v>10277</v>
      </c>
      <c r="Q2240" s="4" t="s">
        <v>10278</v>
      </c>
      <c r="R2240" s="3" t="s">
        <v>741</v>
      </c>
      <c r="S2240" s="3" t="s">
        <v>85</v>
      </c>
      <c r="T2240" s="9" t="s">
        <v>146</v>
      </c>
      <c r="U2240" s="3" t="s">
        <v>4783</v>
      </c>
      <c r="V2240" s="22" t="str">
        <f t="shared" si="281"/>
        <v>RTNFO; Hora de aviso: 15:05 26/05/2024; Solución: Migracion de hilos entre nodos; Hora de solución: 19:15 26/05/2024; Causa: Falla en la Red FiOp</v>
      </c>
      <c r="W2240" s="4" t="s">
        <v>160</v>
      </c>
      <c r="X2240" s="3"/>
      <c r="Y2240" s="3"/>
      <c r="Z2240" s="3" t="s">
        <v>69</v>
      </c>
      <c r="AA2240" s="3" t="s">
        <v>70</v>
      </c>
      <c r="AB2240" s="3">
        <v>0</v>
      </c>
      <c r="AC2240" s="3" t="s">
        <v>70</v>
      </c>
      <c r="AD2240" s="6">
        <v>0</v>
      </c>
      <c r="AE2240" s="7"/>
      <c r="AF2240" s="7"/>
      <c r="AG2240" s="6">
        <f>Tabla4[[#This Row],[Tiempo Parada de Reloj]]+Tabla4[[#This Row],[Tiempo Autorizado por Telefonica (no Máximo)]]</f>
        <v>0</v>
      </c>
      <c r="AH2240" s="7">
        <f t="shared" ca="1" si="255"/>
        <v>0.17361111111677019</v>
      </c>
      <c r="AI2240" s="8">
        <f t="shared" si="256"/>
        <v>0</v>
      </c>
      <c r="AJ2240" s="8">
        <f t="shared" ca="1" si="257"/>
        <v>4.1666666668024845</v>
      </c>
      <c r="AK2240" s="23" t="s">
        <v>120</v>
      </c>
      <c r="AL2240" s="23" t="s">
        <v>71</v>
      </c>
      <c r="AM2240" s="23" t="s">
        <v>69</v>
      </c>
      <c r="AN2240" s="23" t="s">
        <v>120</v>
      </c>
      <c r="AO2240" s="3" t="s">
        <v>119</v>
      </c>
      <c r="AP2240" s="3" t="s">
        <v>119</v>
      </c>
      <c r="AQ2240" s="23">
        <v>45439.922222222223</v>
      </c>
      <c r="AR2240" s="3"/>
      <c r="AS2240" s="23"/>
      <c r="AT2240" s="23"/>
      <c r="AU2240" s="3" t="s">
        <v>622</v>
      </c>
      <c r="AV2240" s="3" t="s">
        <v>975</v>
      </c>
      <c r="AW2240" s="3" t="s">
        <v>76</v>
      </c>
      <c r="AX2240" s="3">
        <v>4.8113299999999999</v>
      </c>
      <c r="AY2240" s="3">
        <v>-74.354579000000001</v>
      </c>
      <c r="AZ2240" s="8" t="str">
        <f>+CONCATENATE("Reportan apertura en el enlace ",Tabla4[[#This Row],[Enlace]]," en el ",Tabla4[[#This Row],[Distancia óptica]]," ocasionado por ",Tabla4[[#This Row],[Causa del daño]])</f>
        <v>Reportan apertura en el enlace Bogotá - Villeta en el Km 44,5 desde villeta ocasionado por Falla en la Red FiOp</v>
      </c>
      <c r="BA2240" s="8" t="str">
        <f>+CONCATENATE("Para dar solución al incidente ",Tabla4[[#This Row],[Solución]])</f>
        <v>Para dar solución al incidente Migracion de hilos entre nodos</v>
      </c>
      <c r="BB2240" s="3" t="str">
        <f>+_xlfn.CONCAT(Tabla4[[#This Row],[Causa Raiz]]," ",Tabla4[[#This Row],[Solución2]]," (",Tabla4[[#This Row],[Anillo]],"- Cabecera: ",Tabla4[[#This Row],[Cabecera]],"- Operador: ",Tabla4[[#This Row],[Operador]],")")</f>
        <v>Reportan apertura en el enlace Bogotá - Villeta en el Km 44,5 desde villeta ocasionado por Falla en la Red FiOp Para dar solución al incidente Migracion de hilos entre nodos (Troncal- Cabecera: Morato- Operador: Colombia Telecomunicaciones)</v>
      </c>
    </row>
    <row r="2241" spans="1:54" ht="171">
      <c r="A2241" s="38">
        <f t="shared" si="258"/>
        <v>2240</v>
      </c>
      <c r="B2241" s="3">
        <v>8633455</v>
      </c>
      <c r="C2241" s="3" t="s">
        <v>92</v>
      </c>
      <c r="D2241" s="23">
        <v>45438.725694444445</v>
      </c>
      <c r="E2241" s="23">
        <v>45438.791666666664</v>
      </c>
      <c r="F2241" s="1">
        <f t="shared" ca="1" si="280"/>
        <v>6.5972222218988463E-2</v>
      </c>
      <c r="G2241" s="3" t="s">
        <v>55</v>
      </c>
      <c r="H2241" s="41"/>
      <c r="I2241" s="40" t="s">
        <v>10279</v>
      </c>
      <c r="J2241" s="5" t="s">
        <v>322</v>
      </c>
      <c r="K2241" s="3" t="s">
        <v>322</v>
      </c>
      <c r="L2241" s="9" t="s">
        <v>58</v>
      </c>
      <c r="M2241" s="3" t="s">
        <v>109</v>
      </c>
      <c r="N2241" s="3" t="s">
        <v>3024</v>
      </c>
      <c r="O2241" s="3" t="s">
        <v>676</v>
      </c>
      <c r="P2241" s="3" t="s">
        <v>10280</v>
      </c>
      <c r="Q2241" s="4" t="s">
        <v>10281</v>
      </c>
      <c r="R2241" s="3" t="s">
        <v>327</v>
      </c>
      <c r="S2241" s="3" t="s">
        <v>328</v>
      </c>
      <c r="T2241" s="9" t="s">
        <v>66</v>
      </c>
      <c r="U2241" s="3" t="s">
        <v>5471</v>
      </c>
      <c r="V2241" s="22" t="str">
        <f t="shared" si="281"/>
        <v>RTNFO; Hora de aviso: 17:25 26/05/2024; Solución: Recuperacion de reserva e instalacion de caja empalme; Hora de solución: 19:00 26/05/2024; Causa: Vandalismo</v>
      </c>
      <c r="W2241" s="4" t="s">
        <v>453</v>
      </c>
      <c r="X2241" s="3"/>
      <c r="Y2241" s="3"/>
      <c r="Z2241" s="3" t="s">
        <v>69</v>
      </c>
      <c r="AA2241" s="3" t="s">
        <v>71</v>
      </c>
      <c r="AB2241" s="3">
        <v>0</v>
      </c>
      <c r="AC2241" s="3" t="s">
        <v>71</v>
      </c>
      <c r="AD2241" s="6">
        <v>0</v>
      </c>
      <c r="AE2241" s="7"/>
      <c r="AF2241" s="7"/>
      <c r="AG2241" s="6">
        <f>Tabla4[[#This Row],[Tiempo Parada de Reloj]]+Tabla4[[#This Row],[Tiempo Autorizado por Telefonica (no Máximo)]]</f>
        <v>0</v>
      </c>
      <c r="AH2241" s="7">
        <f t="shared" ca="1" si="255"/>
        <v>6.5972222218988463E-2</v>
      </c>
      <c r="AI2241" s="8">
        <f t="shared" si="256"/>
        <v>0</v>
      </c>
      <c r="AJ2241" s="8">
        <f t="shared" ca="1" si="257"/>
        <v>1.5833333332557231</v>
      </c>
      <c r="AK2241" s="23" t="s">
        <v>120</v>
      </c>
      <c r="AL2241" s="23" t="s">
        <v>71</v>
      </c>
      <c r="AM2241" s="23" t="s">
        <v>69</v>
      </c>
      <c r="AN2241" s="23" t="s">
        <v>120</v>
      </c>
      <c r="AO2241" s="3" t="s">
        <v>98</v>
      </c>
      <c r="AP2241" s="3" t="s">
        <v>98</v>
      </c>
      <c r="AQ2241" s="23">
        <v>45440.461805555555</v>
      </c>
      <c r="AR2241" s="3"/>
      <c r="AS2241" s="23"/>
      <c r="AT2241" s="23"/>
      <c r="AU2241" s="3" t="s">
        <v>322</v>
      </c>
      <c r="AV2241" s="3" t="s">
        <v>8550</v>
      </c>
      <c r="AW2241" s="3" t="s">
        <v>76</v>
      </c>
      <c r="AX2241" s="3">
        <v>10.247888</v>
      </c>
      <c r="AY2241" s="3">
        <v>-73.450051000000002</v>
      </c>
      <c r="AZ2241" s="8" t="str">
        <f>+CONCATENATE("Reportan apertura en el enlace ",Tabla4[[#This Row],[Enlace]]," en el ",Tabla4[[#This Row],[Distancia óptica]]," ocasionado por ",Tabla4[[#This Row],[Causa del daño]])</f>
        <v>Reportan apertura en el enlace Bosconia - Valledupar en el Km  76.7 desde Bosconia. ocasionado por Vandalismo</v>
      </c>
      <c r="BA2241" s="8" t="str">
        <f>+CONCATENATE("Para dar solución al incidente ",Tabla4[[#This Row],[Solución]])</f>
        <v>Para dar solución al incidente Recuperacion de reserva e instalacion de caja empalme</v>
      </c>
      <c r="BB2241" s="3" t="str">
        <f>+_xlfn.CONCAT(Tabla4[[#This Row],[Causa Raiz]]," ",Tabla4[[#This Row],[Solución2]]," (",Tabla4[[#This Row],[Anillo]],"- Cabecera: ",Tabla4[[#This Row],[Cabecera]],"- Operador: ",Tabla4[[#This Row],[Operador]],")")</f>
        <v>Reportan apertura en el enlace Bosconia - Valledupar en el Km  76.7 desde Bosconia. ocasionado por Vandalismo Para dar solución al incidente Recuperacion de reserva e instalacion de caja empalme (Troncal- Cabecera: Valledupar- Operador: Ufinet)</v>
      </c>
    </row>
    <row r="2242" spans="1:54" ht="199.5">
      <c r="A2242" s="38">
        <f t="shared" si="258"/>
        <v>2241</v>
      </c>
      <c r="B2242" s="3">
        <v>8633367</v>
      </c>
      <c r="C2242" s="3" t="s">
        <v>54</v>
      </c>
      <c r="D2242" s="23">
        <v>45438.847222222219</v>
      </c>
      <c r="E2242" s="23">
        <v>45438.979166666664</v>
      </c>
      <c r="F2242" s="1">
        <f t="shared" ca="1" si="280"/>
        <v>0.13194444444525288</v>
      </c>
      <c r="G2242" s="3" t="s">
        <v>1465</v>
      </c>
      <c r="H2242" s="41"/>
      <c r="I2242" s="40"/>
      <c r="J2242" s="5" t="s">
        <v>56</v>
      </c>
      <c r="K2242" s="3" t="s">
        <v>122</v>
      </c>
      <c r="L2242" s="9" t="s">
        <v>78</v>
      </c>
      <c r="M2242" s="3" t="s">
        <v>644</v>
      </c>
      <c r="N2242" s="3" t="s">
        <v>645</v>
      </c>
      <c r="O2242" s="3" t="s">
        <v>10282</v>
      </c>
      <c r="P2242" s="3" t="s">
        <v>10283</v>
      </c>
      <c r="Q2242" s="4" t="s">
        <v>10284</v>
      </c>
      <c r="R2242" s="3" t="s">
        <v>805</v>
      </c>
      <c r="S2242" s="3" t="s">
        <v>129</v>
      </c>
      <c r="T2242" s="9" t="s">
        <v>380</v>
      </c>
      <c r="U2242" s="3" t="s">
        <v>10285</v>
      </c>
      <c r="V2242" s="22" t="str">
        <f t="shared" si="281"/>
        <v>RLFO; Hora de aviso: 20:20 26/05/2024; Solución: Recuperacion de 300 mts de reserva y un empalme de 24 hilos; Hora de solución: 23:30 26/05/2024; Causa: Corto Circuito</v>
      </c>
      <c r="W2242" s="4" t="s">
        <v>132</v>
      </c>
      <c r="X2242" s="3"/>
      <c r="Y2242" s="3"/>
      <c r="Z2242" s="3" t="s">
        <v>69</v>
      </c>
      <c r="AA2242" s="3" t="s">
        <v>70</v>
      </c>
      <c r="AB2242" s="3">
        <v>0</v>
      </c>
      <c r="AC2242" s="3" t="s">
        <v>71</v>
      </c>
      <c r="AD2242" s="6">
        <v>0</v>
      </c>
      <c r="AE2242" s="7"/>
      <c r="AF2242" s="7"/>
      <c r="AG2242" s="6">
        <f>Tabla4[[#This Row],[Tiempo Parada de Reloj]]+Tabla4[[#This Row],[Tiempo Autorizado por Telefonica (no Máximo)]]</f>
        <v>0</v>
      </c>
      <c r="AH2242" s="7">
        <f t="shared" ref="AH2242:AH2305" ca="1" si="282">F2242-$AD2242</f>
        <v>0.13194444444525288</v>
      </c>
      <c r="AI2242" s="8">
        <f t="shared" ref="AI2242:AI2305" si="283">AD2242*24</f>
        <v>0</v>
      </c>
      <c r="AJ2242" s="8">
        <f t="shared" ref="AJ2242:AJ2305" ca="1" si="284">AH2242*24</f>
        <v>3.1666666666860692</v>
      </c>
      <c r="AK2242" s="23" t="s">
        <v>120</v>
      </c>
      <c r="AL2242" s="23" t="s">
        <v>70</v>
      </c>
      <c r="AM2242" s="23" t="s">
        <v>72</v>
      </c>
      <c r="AN2242" s="23" t="s">
        <v>72</v>
      </c>
      <c r="AO2242" s="3" t="s">
        <v>72</v>
      </c>
      <c r="AP2242" s="3" t="s">
        <v>72</v>
      </c>
      <c r="AQ2242" s="23">
        <v>45439.499305555553</v>
      </c>
      <c r="AR2242" s="3"/>
      <c r="AS2242" s="23"/>
      <c r="AT2242" s="23"/>
      <c r="AU2242" s="3" t="s">
        <v>655</v>
      </c>
      <c r="AV2242" s="3" t="s">
        <v>10286</v>
      </c>
      <c r="AW2242" s="3" t="s">
        <v>135</v>
      </c>
      <c r="AX2242" s="3">
        <v>8.7403580000000005</v>
      </c>
      <c r="AY2242" s="3">
        <v>-75.859430000000003</v>
      </c>
      <c r="AZ2242" s="8" t="str">
        <f>+CONCATENATE("Reportan apertura en el enlace ",Tabla4[[#This Row],[Enlace]]," en el ",Tabla4[[#This Row],[Distancia óptica]]," ocasionado por ",Tabla4[[#This Row],[Causa del daño]])</f>
        <v>Reportan apertura en el enlace Mov. Villa Sorrento - Mov. Bonanza en el Km 1,193 desde Villa Sorrento ocasionado por Corto Circuito</v>
      </c>
      <c r="BA2242" s="8" t="str">
        <f>+CONCATENATE("Para dar solución al incidente ",Tabla4[[#This Row],[Solución]])</f>
        <v>Para dar solución al incidente Recuperacion de 300 mts de reserva y un empalme de 24 hilos</v>
      </c>
      <c r="BB2242" s="3" t="str">
        <f>+_xlfn.CONCAT(Tabla4[[#This Row],[Causa Raiz]]," ",Tabla4[[#This Row],[Solución2]]," (",Tabla4[[#This Row],[Anillo]],"- Cabecera: ",Tabla4[[#This Row],[Cabecera]],"- Operador: ",Tabla4[[#This Row],[Operador]],")")</f>
        <v>Reportan apertura en el enlace Mov. Villa Sorrento - Mov. Bonanza en el Km 1,193 desde Villa Sorrento ocasionado por Corto Circuito Para dar solución al incidente Recuperacion de 300 mts de reserva y un empalme de 24 hilos (Lineal- Cabecera: Villa Sorrento- Operador: Colombia Telecomunicaciones)</v>
      </c>
    </row>
    <row r="2243" spans="1:54" ht="185.25">
      <c r="A2243" s="38">
        <f t="shared" ref="A2243:A2306" si="285">A2242+1</f>
        <v>2242</v>
      </c>
      <c r="B2243" s="3">
        <v>8634160</v>
      </c>
      <c r="C2243" s="3" t="s">
        <v>163</v>
      </c>
      <c r="D2243" s="23">
        <v>45438.996527777781</v>
      </c>
      <c r="E2243" s="23">
        <v>45439.364583333336</v>
      </c>
      <c r="F2243" s="1">
        <f t="shared" ca="1" si="280"/>
        <v>0.36805555555474712</v>
      </c>
      <c r="G2243" s="3" t="s">
        <v>55</v>
      </c>
      <c r="H2243" s="41"/>
      <c r="I2243" s="40"/>
      <c r="J2243" s="5" t="s">
        <v>56</v>
      </c>
      <c r="K2243" s="3" t="s">
        <v>77</v>
      </c>
      <c r="L2243" s="9" t="s">
        <v>58</v>
      </c>
      <c r="M2243" s="3" t="s">
        <v>79</v>
      </c>
      <c r="N2243" s="3" t="s">
        <v>4830</v>
      </c>
      <c r="O2243" s="3" t="s">
        <v>10287</v>
      </c>
      <c r="P2243" s="3" t="s">
        <v>10288</v>
      </c>
      <c r="Q2243" s="4" t="s">
        <v>10289</v>
      </c>
      <c r="R2243" s="3" t="s">
        <v>708</v>
      </c>
      <c r="S2243" s="3" t="s">
        <v>85</v>
      </c>
      <c r="T2243" s="3" t="s">
        <v>256</v>
      </c>
      <c r="U2243" s="3" t="s">
        <v>10290</v>
      </c>
      <c r="V2243" s="22" t="str">
        <f t="shared" si="281"/>
        <v>RDFO; Hora de aviso: 23:55 26/05/2024; Solución: se realiza refusion de hilo en empalme existente; Hora de solución: 8:45 27/05/2024; Causa: Falla de Empalme de FiOp</v>
      </c>
      <c r="W2243" s="4" t="s">
        <v>160</v>
      </c>
      <c r="X2243" s="3"/>
      <c r="Y2243" s="3"/>
      <c r="Z2243" s="3" t="s">
        <v>69</v>
      </c>
      <c r="AA2243" s="3" t="s">
        <v>71</v>
      </c>
      <c r="AB2243" s="3">
        <v>0</v>
      </c>
      <c r="AC2243" s="3" t="s">
        <v>71</v>
      </c>
      <c r="AD2243" s="6">
        <v>0.16458333333333333</v>
      </c>
      <c r="AE2243" s="7"/>
      <c r="AF2243" s="7"/>
      <c r="AG2243" s="6">
        <f>Tabla4[[#This Row],[Tiempo Parada de Reloj]]+Tabla4[[#This Row],[Tiempo Autorizado por Telefonica (no Máximo)]]</f>
        <v>0.16458333333333333</v>
      </c>
      <c r="AH2243" s="7">
        <f t="shared" ca="1" si="282"/>
        <v>0.20347222222141378</v>
      </c>
      <c r="AI2243" s="8">
        <f t="shared" si="283"/>
        <v>3.95</v>
      </c>
      <c r="AJ2243" s="8">
        <f t="shared" ca="1" si="284"/>
        <v>4.8833333333139306</v>
      </c>
      <c r="AK2243" s="23" t="s">
        <v>72</v>
      </c>
      <c r="AL2243" s="23" t="s">
        <v>70</v>
      </c>
      <c r="AM2243" s="23" t="s">
        <v>460</v>
      </c>
      <c r="AN2243" s="23" t="s">
        <v>460</v>
      </c>
      <c r="AO2243" s="3" t="s">
        <v>87</v>
      </c>
      <c r="AP2243" s="3" t="s">
        <v>87</v>
      </c>
      <c r="AQ2243" s="23">
        <v>45441.789583333331</v>
      </c>
      <c r="AR2243" s="3"/>
      <c r="AS2243" s="23"/>
      <c r="AT2243" s="23"/>
      <c r="AU2243" s="3" t="s">
        <v>89</v>
      </c>
      <c r="AV2243" s="3" t="s">
        <v>10291</v>
      </c>
      <c r="AW2243" s="3" t="s">
        <v>1323</v>
      </c>
      <c r="AX2243" s="3">
        <v>4.4005539999999996</v>
      </c>
      <c r="AY2243" s="3">
        <v>-74.386775</v>
      </c>
      <c r="AZ2243" s="8" t="str">
        <f>+CONCATENATE("Reportan apertura en el enlace ",Tabla4[[#This Row],[Enlace]]," en el ",Tabla4[[#This Row],[Distancia óptica]]," ocasionado por ",Tabla4[[#This Row],[Causa del daño]])</f>
        <v>Reportan apertura en el enlace Bogotá Centro - Silvania en el km 0.378 desde Silvania ocasionado por Falla de Empalme de FiOp</v>
      </c>
      <c r="BA2243" s="8" t="str">
        <f>+CONCATENATE("Para dar solución al incidente ",Tabla4[[#This Row],[Solución]])</f>
        <v>Para dar solución al incidente se realiza refusion de hilo en empalme existente</v>
      </c>
      <c r="BB2243" s="3" t="str">
        <f>+_xlfn.CONCAT(Tabla4[[#This Row],[Causa Raiz]]," ",Tabla4[[#This Row],[Solución2]]," (",Tabla4[[#This Row],[Anillo]],"- Cabecera: ",Tabla4[[#This Row],[Cabecera]],"- Operador: ",Tabla4[[#This Row],[Operador]],")")</f>
        <v>Reportan apertura en el enlace Bogotá Centro - Silvania en el km 0.378 desde Silvania ocasionado por Falla de Empalme de FiOp Para dar solución al incidente se realiza refusion de hilo en empalme existente (TRONCAL- Cabecera: SILVANIA - Operador: Colombia Telecomunicaciones)</v>
      </c>
    </row>
    <row r="2244" spans="1:54" ht="199.5">
      <c r="A2244" s="38">
        <f t="shared" si="285"/>
        <v>2243</v>
      </c>
      <c r="B2244" s="3">
        <v>8634280</v>
      </c>
      <c r="C2244" s="3" t="s">
        <v>92</v>
      </c>
      <c r="D2244" s="23">
        <v>45438.996527777781</v>
      </c>
      <c r="E2244" s="23">
        <v>45439.729166666664</v>
      </c>
      <c r="F2244" s="1">
        <f t="shared" ca="1" si="280"/>
        <v>0.73263888888322981</v>
      </c>
      <c r="G2244" s="3" t="s">
        <v>55</v>
      </c>
      <c r="H2244" s="41"/>
      <c r="I2244" s="40"/>
      <c r="J2244" s="5" t="s">
        <v>56</v>
      </c>
      <c r="K2244" s="3" t="s">
        <v>108</v>
      </c>
      <c r="L2244" s="9" t="s">
        <v>58</v>
      </c>
      <c r="M2244" s="3" t="s">
        <v>109</v>
      </c>
      <c r="N2244" s="3" t="s">
        <v>110</v>
      </c>
      <c r="O2244" s="3" t="s">
        <v>111</v>
      </c>
      <c r="P2244" s="3" t="s">
        <v>10292</v>
      </c>
      <c r="Q2244" s="4" t="s">
        <v>10293</v>
      </c>
      <c r="R2244" s="3" t="s">
        <v>327</v>
      </c>
      <c r="S2244" s="3" t="s">
        <v>115</v>
      </c>
      <c r="T2244" s="9" t="s">
        <v>513</v>
      </c>
      <c r="U2244" s="3" t="s">
        <v>10294</v>
      </c>
      <c r="V2244" s="22" t="str">
        <f t="shared" si="281"/>
        <v>RTNFO; Hora de aviso: 23:55 26/05/2024; Solución: tendido provicional de 600 mts, y dos empalmes de 36 hilos, uno nuevo y uno existente; Hora de solución: 17:30 27/05/2024; Causa: Desastre Natural</v>
      </c>
      <c r="W2244" s="4" t="s">
        <v>542</v>
      </c>
      <c r="X2244" s="3"/>
      <c r="Y2244" s="3"/>
      <c r="Z2244" s="3" t="s">
        <v>69</v>
      </c>
      <c r="AA2244" s="3" t="s">
        <v>70</v>
      </c>
      <c r="AB2244" s="3" t="s">
        <v>10295</v>
      </c>
      <c r="AC2244" s="3" t="s">
        <v>71</v>
      </c>
      <c r="AD2244" s="6">
        <v>0.52847222222222223</v>
      </c>
      <c r="AE2244" s="7"/>
      <c r="AF2244" s="7"/>
      <c r="AG2244" s="6">
        <f>Tabla4[[#This Row],[Tiempo Parada de Reloj]]+Tabla4[[#This Row],[Tiempo Autorizado por Telefonica (no Máximo)]]</f>
        <v>0.52847222222222223</v>
      </c>
      <c r="AH2244" s="7">
        <f t="shared" ca="1" si="282"/>
        <v>0.20416666666100758</v>
      </c>
      <c r="AI2244" s="8">
        <f t="shared" si="283"/>
        <v>12.683333333333334</v>
      </c>
      <c r="AJ2244" s="8">
        <f t="shared" ca="1" si="284"/>
        <v>4.8999999998641819</v>
      </c>
      <c r="AK2244" s="23" t="s">
        <v>72</v>
      </c>
      <c r="AL2244" s="23" t="s">
        <v>70</v>
      </c>
      <c r="AM2244" s="23" t="s">
        <v>88</v>
      </c>
      <c r="AN2244" s="23" t="s">
        <v>88</v>
      </c>
      <c r="AO2244" s="3" t="s">
        <v>460</v>
      </c>
      <c r="AP2244" s="3" t="s">
        <v>460</v>
      </c>
      <c r="AQ2244" s="23">
        <v>45440.488888888889</v>
      </c>
      <c r="AR2244" s="3"/>
      <c r="AS2244" s="23"/>
      <c r="AT2244" s="23"/>
      <c r="AU2244" s="3" t="s">
        <v>637</v>
      </c>
      <c r="AV2244" s="3" t="s">
        <v>282</v>
      </c>
      <c r="AW2244" s="3" t="s">
        <v>76</v>
      </c>
      <c r="AX2244" s="3">
        <v>9.3637779999999999</v>
      </c>
      <c r="AY2244" s="3">
        <v>-73.530034000000001</v>
      </c>
      <c r="AZ2244" s="8" t="str">
        <f>+CONCATENATE("Reportan apertura en el enlace ",Tabla4[[#This Row],[Enlace]]," en el ",Tabla4[[#This Row],[Distancia óptica]]," ocasionado por ",Tabla4[[#This Row],[Causa del daño]])</f>
        <v>Reportan apertura en el enlace Bosconia - Curumaní en el Km 94 desde Bosconia  ocasionado por Desastre Natural</v>
      </c>
      <c r="BA2244" s="8" t="str">
        <f>+CONCATENATE("Para dar solución al incidente ",Tabla4[[#This Row],[Solución]])</f>
        <v>Para dar solución al incidente tendido provicional de 600 mts, y dos empalmes de 36 hilos, uno nuevo y uno existente</v>
      </c>
      <c r="BB2244" s="3" t="str">
        <f>+_xlfn.CONCAT(Tabla4[[#This Row],[Causa Raiz]]," ",Tabla4[[#This Row],[Solución2]]," (",Tabla4[[#This Row],[Anillo]],"- Cabecera: ",Tabla4[[#This Row],[Cabecera]],"- Operador: ",Tabla4[[#This Row],[Operador]],")")</f>
        <v>Reportan apertura en el enlace Bosconia - Curumaní en el Km 94 desde Bosconia  ocasionado por Desastre Natural Para dar solución al incidente tendido provicional de 600 mts, y dos empalmes de 36 hilos, uno nuevo y uno existente (Troncal- Cabecera: Bosconia- Operador: Colombia Telecomunicaciones)</v>
      </c>
    </row>
    <row r="2245" spans="1:54" ht="199.5">
      <c r="A2245" s="38">
        <f t="shared" si="285"/>
        <v>2244</v>
      </c>
      <c r="B2245" s="3">
        <v>8634895</v>
      </c>
      <c r="C2245" s="3" t="s">
        <v>54</v>
      </c>
      <c r="D2245" s="23">
        <v>45439.25</v>
      </c>
      <c r="E2245" s="23">
        <v>45439.34375</v>
      </c>
      <c r="F2245" s="1">
        <f ca="1">IF(ISBLANK(E2245),IF(ISBLANK(D2245),0,NOW()-D2245),E2245-D2245)</f>
        <v>9.375E-2</v>
      </c>
      <c r="G2245" s="3" t="s">
        <v>55</v>
      </c>
      <c r="H2245" s="41"/>
      <c r="I2245" s="40"/>
      <c r="J2245" s="5" t="s">
        <v>56</v>
      </c>
      <c r="K2245" s="3" t="s">
        <v>340</v>
      </c>
      <c r="L2245" s="9" t="s">
        <v>78</v>
      </c>
      <c r="M2245" s="3" t="s">
        <v>341</v>
      </c>
      <c r="N2245" s="3" t="s">
        <v>342</v>
      </c>
      <c r="O2245" s="3" t="s">
        <v>10296</v>
      </c>
      <c r="P2245" s="3" t="s">
        <v>10297</v>
      </c>
      <c r="Q2245" s="4" t="s">
        <v>10298</v>
      </c>
      <c r="R2245" s="3" t="s">
        <v>1828</v>
      </c>
      <c r="S2245" s="3" t="s">
        <v>347</v>
      </c>
      <c r="T2245" s="9" t="s">
        <v>66</v>
      </c>
      <c r="U2245" s="3" t="s">
        <v>7829</v>
      </c>
      <c r="V2245" s="22" t="str">
        <f t="shared" si="281"/>
        <v>RLFO; Hora de aviso: 6:00 27/05/2024; Solución: se recuperan 20 metros de reserva y se hace un empalme de 24 hilos; Hora de solución: 8:15 27/05/2024; Causa: Vandalismo</v>
      </c>
      <c r="W2245" s="4" t="s">
        <v>615</v>
      </c>
      <c r="X2245" s="3"/>
      <c r="Y2245" s="3"/>
      <c r="Z2245" s="3" t="s">
        <v>69</v>
      </c>
      <c r="AA2245" s="3" t="s">
        <v>70</v>
      </c>
      <c r="AB2245" s="3" t="s">
        <v>10299</v>
      </c>
      <c r="AC2245" s="3" t="s">
        <v>71</v>
      </c>
      <c r="AD2245" s="6">
        <v>0</v>
      </c>
      <c r="AE2245" s="7"/>
      <c r="AF2245" s="7"/>
      <c r="AG2245" s="6">
        <f>Tabla4[[#This Row],[Tiempo Parada de Reloj]]+Tabla4[[#This Row],[Tiempo Autorizado por Telefonica (no Máximo)]]</f>
        <v>0</v>
      </c>
      <c r="AH2245" s="7">
        <f t="shared" ca="1" si="282"/>
        <v>9.375E-2</v>
      </c>
      <c r="AI2245" s="8">
        <f t="shared" si="283"/>
        <v>0</v>
      </c>
      <c r="AJ2245" s="8">
        <f t="shared" ca="1" si="284"/>
        <v>2.25</v>
      </c>
      <c r="AK2245" s="23" t="s">
        <v>8652</v>
      </c>
      <c r="AL2245" s="23" t="s">
        <v>70</v>
      </c>
      <c r="AM2245" s="23" t="s">
        <v>460</v>
      </c>
      <c r="AN2245" s="23" t="s">
        <v>460</v>
      </c>
      <c r="AO2245" s="3" t="s">
        <v>87</v>
      </c>
      <c r="AP2245" s="3" t="s">
        <v>87</v>
      </c>
      <c r="AQ2245" s="23">
        <v>45441.37222222222</v>
      </c>
      <c r="AR2245" s="3"/>
      <c r="AS2245" s="23"/>
      <c r="AT2245" s="23"/>
      <c r="AU2245" s="3" t="s">
        <v>351</v>
      </c>
      <c r="AV2245" s="3" t="s">
        <v>10300</v>
      </c>
      <c r="AW2245" s="3" t="s">
        <v>1311</v>
      </c>
      <c r="AX2245" s="3">
        <v>4.4397000000000002</v>
      </c>
      <c r="AY2245" s="3">
        <v>-75.238699999999994</v>
      </c>
      <c r="AZ2245" s="8" t="str">
        <f>+CONCATENATE("Reportan apertura en el enlace ",Tabla4[[#This Row],[Enlace]]," en el ",Tabla4[[#This Row],[Distancia óptica]]," ocasionado por ",Tabla4[[#This Row],[Causa del daño]])</f>
        <v>Reportan apertura en el enlace Mov. Dario Echandia - Mov. Piedra Pintada en el Km 0,074 desde Dario Echandia ocasionado por Vandalismo</v>
      </c>
      <c r="BA2245" s="8" t="str">
        <f>+CONCATENATE("Para dar solución al incidente ",Tabla4[[#This Row],[Solución]])</f>
        <v>Para dar solución al incidente se recuperan 20 metros de reserva y se hace un empalme de 24 hilos</v>
      </c>
      <c r="BB2245" s="3" t="str">
        <f>+_xlfn.CONCAT(Tabla4[[#This Row],[Causa Raiz]]," ",Tabla4[[#This Row],[Solución2]]," (",Tabla4[[#This Row],[Anillo]],"- Cabecera: ",Tabla4[[#This Row],[Cabecera]],"- Operador: ",Tabla4[[#This Row],[Operador]],")")</f>
        <v>Reportan apertura en el enlace Mov. Dario Echandia - Mov. Piedra Pintada en el Km 0,074 desde Dario Echandia ocasionado por Vandalismo Para dar solución al incidente se recuperan 20 metros de reserva y se hace un empalme de 24 hilos (UK- Cabecera: ECHANDIA- Operador: Colombia Telecomunicaciones)</v>
      </c>
    </row>
    <row r="2246" spans="1:54" ht="156.75">
      <c r="A2246" s="38">
        <f t="shared" si="285"/>
        <v>2245</v>
      </c>
      <c r="B2246" s="3">
        <v>8635084</v>
      </c>
      <c r="C2246" s="3" t="s">
        <v>92</v>
      </c>
      <c r="D2246" s="23">
        <v>45439.305555555555</v>
      </c>
      <c r="E2246" s="23">
        <v>45440.555555555555</v>
      </c>
      <c r="F2246" s="1">
        <f t="shared" ref="F2246:F2254" ca="1" si="286">IF(ISBLANK(E2246),IF(ISBLANK(D2246),0,NOW()-D2246),E2246-D2246)</f>
        <v>1.25</v>
      </c>
      <c r="G2246" s="3" t="s">
        <v>55</v>
      </c>
      <c r="H2246" s="41"/>
      <c r="I2246" s="40" t="s">
        <v>10301</v>
      </c>
      <c r="J2246" s="5" t="s">
        <v>322</v>
      </c>
      <c r="K2246" s="3" t="s">
        <v>322</v>
      </c>
      <c r="L2246" s="9" t="s">
        <v>58</v>
      </c>
      <c r="M2246" s="3" t="s">
        <v>109</v>
      </c>
      <c r="N2246" s="3" t="s">
        <v>10302</v>
      </c>
      <c r="O2246" s="3" t="s">
        <v>3853</v>
      </c>
      <c r="P2246" s="3" t="s">
        <v>10303</v>
      </c>
      <c r="Q2246" s="4" t="s">
        <v>10304</v>
      </c>
      <c r="R2246" s="3" t="s">
        <v>327</v>
      </c>
      <c r="S2246" s="3" t="s">
        <v>328</v>
      </c>
      <c r="T2246" s="9" t="s">
        <v>130</v>
      </c>
      <c r="U2246" s="3" t="s">
        <v>10305</v>
      </c>
      <c r="V2246" s="22" t="str">
        <f t="shared" ref="V2246:V2254" si="287">C2246&amp;"; Hora de aviso: "&amp;TEXT(D2246,"h:mm dd/mm/yyyy")&amp;"; Solución: "&amp;U2246&amp;"; Hora de solución: "&amp;TEXT(E2246,"h:mm dd/mm/yyyy")&amp;"; Causa: "&amp;T2246</f>
        <v>RTNFO; Hora de aviso: 7:20 27/05/2024; Solución: Dos sangrias e implementacion de caja empalme; Hora de solución: 13:20 28/05/2024; Causa: Plagas</v>
      </c>
      <c r="W2246" s="4" t="s">
        <v>10306</v>
      </c>
      <c r="X2246" s="3"/>
      <c r="Y2246" s="3"/>
      <c r="Z2246" s="3" t="s">
        <v>69</v>
      </c>
      <c r="AA2246" s="3" t="s">
        <v>71</v>
      </c>
      <c r="AB2246" s="3">
        <v>0</v>
      </c>
      <c r="AC2246" s="3" t="s">
        <v>71</v>
      </c>
      <c r="AD2246" s="6">
        <v>0</v>
      </c>
      <c r="AE2246" s="7"/>
      <c r="AF2246" s="7"/>
      <c r="AG2246" s="6">
        <f>Tabla4[[#This Row],[Tiempo Parada de Reloj]]+Tabla4[[#This Row],[Tiempo Autorizado por Telefonica (no Máximo)]]</f>
        <v>0</v>
      </c>
      <c r="AH2246" s="7">
        <f t="shared" ca="1" si="282"/>
        <v>1.25</v>
      </c>
      <c r="AI2246" s="8">
        <f t="shared" si="283"/>
        <v>0</v>
      </c>
      <c r="AJ2246" s="8">
        <f t="shared" ca="1" si="284"/>
        <v>30</v>
      </c>
      <c r="AK2246" s="23" t="s">
        <v>460</v>
      </c>
      <c r="AL2246" s="23" t="s">
        <v>70</v>
      </c>
      <c r="AM2246" s="23" t="s">
        <v>88</v>
      </c>
      <c r="AN2246" s="23" t="s">
        <v>120</v>
      </c>
      <c r="AO2246" s="3" t="s">
        <v>87</v>
      </c>
      <c r="AP2246" s="3" t="s">
        <v>87</v>
      </c>
      <c r="AQ2246" s="23">
        <v>45442.671527777777</v>
      </c>
      <c r="AR2246" s="3"/>
      <c r="AS2246" s="23"/>
      <c r="AT2246" s="23"/>
      <c r="AU2246" s="3" t="s">
        <v>322</v>
      </c>
      <c r="AV2246" s="3" t="s">
        <v>8550</v>
      </c>
      <c r="AW2246" s="3" t="s">
        <v>76</v>
      </c>
      <c r="AX2246" s="3">
        <v>9.9016000000000002</v>
      </c>
      <c r="AY2246" s="3">
        <v>-73.257199999999997</v>
      </c>
      <c r="AZ2246" s="8" t="str">
        <f>+CONCATENATE("Reportan apertura en el enlace ",Tabla4[[#This Row],[Enlace]]," en el ",Tabla4[[#This Row],[Distancia óptica]]," ocasionado por ",Tabla4[[#This Row],[Causa del daño]])</f>
        <v>Reportan apertura en el enlace Codazzi - La Jagua en el Km 16,2 desde codazzi ocasionado por Plagas</v>
      </c>
      <c r="BA2246" s="8" t="str">
        <f>+CONCATENATE("Para dar solución al incidente ",Tabla4[[#This Row],[Solución]])</f>
        <v>Para dar solución al incidente Dos sangrias e implementacion de caja empalme</v>
      </c>
      <c r="BB2246" s="3" t="str">
        <f>+_xlfn.CONCAT(Tabla4[[#This Row],[Causa Raiz]]," ",Tabla4[[#This Row],[Solución2]]," (",Tabla4[[#This Row],[Anillo]],"- Cabecera: ",Tabla4[[#This Row],[Cabecera]],"- Operador: ",Tabla4[[#This Row],[Operador]],")")</f>
        <v>Reportan apertura en el enlace Codazzi - La Jagua en el Km 16,2 desde codazzi ocasionado por Plagas Para dar solución al incidente Dos sangrias e implementacion de caja empalme (Troncal- Cabecera: Valledupar- Operador: Ufinet)</v>
      </c>
    </row>
    <row r="2247" spans="1:54" ht="156.75">
      <c r="A2247" s="38">
        <f t="shared" si="285"/>
        <v>2246</v>
      </c>
      <c r="B2247" s="3">
        <v>8635113</v>
      </c>
      <c r="C2247" s="3" t="s">
        <v>163</v>
      </c>
      <c r="D2247" s="23">
        <v>45439.322916666664</v>
      </c>
      <c r="E2247" s="23">
        <v>45439.479166666664</v>
      </c>
      <c r="F2247" s="1">
        <f t="shared" ca="1" si="286"/>
        <v>0.15625</v>
      </c>
      <c r="G2247" s="3" t="s">
        <v>55</v>
      </c>
      <c r="H2247" s="41"/>
      <c r="I2247" s="40"/>
      <c r="J2247" s="5" t="s">
        <v>56</v>
      </c>
      <c r="K2247" s="3" t="s">
        <v>77</v>
      </c>
      <c r="L2247" s="9" t="s">
        <v>58</v>
      </c>
      <c r="M2247" s="3" t="s">
        <v>656</v>
      </c>
      <c r="N2247" s="3" t="s">
        <v>657</v>
      </c>
      <c r="O2247" s="3" t="s">
        <v>658</v>
      </c>
      <c r="P2247" s="3" t="s">
        <v>10307</v>
      </c>
      <c r="Q2247" s="4" t="s">
        <v>10308</v>
      </c>
      <c r="R2247" s="3" t="s">
        <v>796</v>
      </c>
      <c r="S2247" s="3" t="s">
        <v>9317</v>
      </c>
      <c r="T2247" s="9" t="s">
        <v>66</v>
      </c>
      <c r="U2247" s="3" t="s">
        <v>10309</v>
      </c>
      <c r="V2247" s="22" t="str">
        <f t="shared" si="287"/>
        <v>RDFO; Hora de aviso: 7:45 27/05/2024; Solución: Para dar solucion se rehace empalme; Hora de solución: 11:30 27/05/2024; Causa: Vandalismo</v>
      </c>
      <c r="W2247" s="4" t="s">
        <v>160</v>
      </c>
      <c r="X2247" s="3"/>
      <c r="Y2247" s="3"/>
      <c r="Z2247" s="3" t="s">
        <v>69</v>
      </c>
      <c r="AA2247" s="3" t="s">
        <v>70</v>
      </c>
      <c r="AB2247" s="3" t="s">
        <v>10310</v>
      </c>
      <c r="AC2247" s="3" t="s">
        <v>71</v>
      </c>
      <c r="AD2247" s="6">
        <v>0</v>
      </c>
      <c r="AE2247" s="7"/>
      <c r="AF2247" s="7"/>
      <c r="AG2247" s="6">
        <f>Tabla4[[#This Row],[Tiempo Parada de Reloj]]+Tabla4[[#This Row],[Tiempo Autorizado por Telefonica (no Máximo)]]</f>
        <v>0</v>
      </c>
      <c r="AH2247" s="7">
        <f t="shared" ca="1" si="282"/>
        <v>0.15625</v>
      </c>
      <c r="AI2247" s="8">
        <f t="shared" si="283"/>
        <v>0</v>
      </c>
      <c r="AJ2247" s="8">
        <f t="shared" ca="1" si="284"/>
        <v>3.75</v>
      </c>
      <c r="AK2247" s="23" t="s">
        <v>460</v>
      </c>
      <c r="AL2247" s="23" t="s">
        <v>70</v>
      </c>
      <c r="AM2247" s="23" t="s">
        <v>460</v>
      </c>
      <c r="AN2247" s="23" t="s">
        <v>460</v>
      </c>
      <c r="AO2247" s="3" t="s">
        <v>87</v>
      </c>
      <c r="AP2247" s="3" t="s">
        <v>87</v>
      </c>
      <c r="AQ2247" s="23">
        <v>45442.405555555553</v>
      </c>
      <c r="AR2247" s="3"/>
      <c r="AS2247" s="23"/>
      <c r="AT2247" s="23"/>
      <c r="AU2247" s="3" t="s">
        <v>662</v>
      </c>
      <c r="AV2247" s="3" t="s">
        <v>657</v>
      </c>
      <c r="AW2247" s="3" t="s">
        <v>76</v>
      </c>
      <c r="AX2247" s="3">
        <v>4.5179</v>
      </c>
      <c r="AY2247" s="3">
        <v>-75.593299999999999</v>
      </c>
      <c r="AZ2247" s="8" t="str">
        <f>+CONCATENATE("Reportan apertura en el enlace ",Tabla4[[#This Row],[Enlace]]," en el ",Tabla4[[#This Row],[Distancia óptica]]," ocasionado por ",Tabla4[[#This Row],[Causa del daño]])</f>
        <v>Reportan apertura en el enlace Manizales - Supía en el Km 14,3 desde Manizales ocasionado por Vandalismo</v>
      </c>
      <c r="BA2247" s="8" t="str">
        <f>+CONCATENATE("Para dar solución al incidente ",Tabla4[[#This Row],[Solución]])</f>
        <v>Para dar solución al incidente Para dar solucion se rehace empalme</v>
      </c>
      <c r="BB2247" s="3" t="str">
        <f>+_xlfn.CONCAT(Tabla4[[#This Row],[Causa Raiz]]," ",Tabla4[[#This Row],[Solución2]]," (",Tabla4[[#This Row],[Anillo]],"- Cabecera: ",Tabla4[[#This Row],[Cabecera]],"- Operador: ",Tabla4[[#This Row],[Operador]],")")</f>
        <v>Reportan apertura en el enlace Manizales - Supía en el Km 14,3 desde Manizales ocasionado por Vandalismo Para dar solución al incidente Para dar solucion se rehace empalme (Troncal- Cabecera: MANIZALES- Operador: Colombia Telecomunicaciones)</v>
      </c>
    </row>
    <row r="2248" spans="1:54" ht="185.25">
      <c r="A2248" s="38">
        <f t="shared" si="285"/>
        <v>2247</v>
      </c>
      <c r="B2248" s="3">
        <v>8635400</v>
      </c>
      <c r="C2248" s="3" t="s">
        <v>92</v>
      </c>
      <c r="D2248" s="23">
        <v>45439.375</v>
      </c>
      <c r="E2248" s="23">
        <v>45439.416666666664</v>
      </c>
      <c r="F2248" s="1">
        <f t="shared" ca="1" si="286"/>
        <v>4.1666666664241347E-2</v>
      </c>
      <c r="G2248" s="3" t="s">
        <v>55</v>
      </c>
      <c r="H2248" s="41"/>
      <c r="I2248" s="40"/>
      <c r="J2248" s="5" t="s">
        <v>56</v>
      </c>
      <c r="K2248" s="3" t="s">
        <v>77</v>
      </c>
      <c r="L2248" s="9" t="s">
        <v>58</v>
      </c>
      <c r="M2248" s="3" t="s">
        <v>79</v>
      </c>
      <c r="N2248" s="3" t="s">
        <v>244</v>
      </c>
      <c r="O2248" s="3" t="s">
        <v>94</v>
      </c>
      <c r="P2248" s="3" t="s">
        <v>10311</v>
      </c>
      <c r="Q2248" s="4" t="s">
        <v>10312</v>
      </c>
      <c r="R2248" s="3" t="s">
        <v>708</v>
      </c>
      <c r="S2248" s="3" t="s">
        <v>85</v>
      </c>
      <c r="T2248" s="9" t="s">
        <v>146</v>
      </c>
      <c r="U2248" s="3" t="s">
        <v>10313</v>
      </c>
      <c r="V2248" s="22" t="str">
        <f t="shared" si="287"/>
        <v>RTNFO; Hora de aviso: 9:00 27/05/2024; Solución: se realzia migracion entre nodos paradar solucion ; Hora de solución: 10:00 27/05/2024; Causa: Falla en la Red FiOp</v>
      </c>
      <c r="W2248" s="4" t="s">
        <v>160</v>
      </c>
      <c r="X2248" s="3"/>
      <c r="Y2248" s="3"/>
      <c r="Z2248" s="3" t="s">
        <v>69</v>
      </c>
      <c r="AA2248" s="3" t="s">
        <v>71</v>
      </c>
      <c r="AB2248" s="3">
        <v>0</v>
      </c>
      <c r="AC2248" s="3" t="s">
        <v>70</v>
      </c>
      <c r="AD2248" s="6">
        <v>0</v>
      </c>
      <c r="AE2248" s="7"/>
      <c r="AF2248" s="7"/>
      <c r="AG2248" s="6">
        <f>Tabla4[[#This Row],[Tiempo Parada de Reloj]]+Tabla4[[#This Row],[Tiempo Autorizado por Telefonica (no Máximo)]]</f>
        <v>0</v>
      </c>
      <c r="AH2248" s="7">
        <f t="shared" ca="1" si="282"/>
        <v>4.1666666664241347E-2</v>
      </c>
      <c r="AI2248" s="8">
        <f t="shared" si="283"/>
        <v>0</v>
      </c>
      <c r="AJ2248" s="8">
        <f t="shared" ca="1" si="284"/>
        <v>0.99999999994179234</v>
      </c>
      <c r="AK2248" s="23" t="s">
        <v>106</v>
      </c>
      <c r="AL2248" s="23" t="s">
        <v>70</v>
      </c>
      <c r="AM2248" s="23" t="s">
        <v>460</v>
      </c>
      <c r="AN2248" s="23" t="s">
        <v>460</v>
      </c>
      <c r="AO2248" s="3" t="s">
        <v>460</v>
      </c>
      <c r="AP2248" s="3" t="s">
        <v>460</v>
      </c>
      <c r="AQ2248" s="23">
        <v>45441.806944444441</v>
      </c>
      <c r="AR2248" s="3"/>
      <c r="AS2248" s="23"/>
      <c r="AT2248" s="23"/>
      <c r="AU2248" s="3" t="s">
        <v>710</v>
      </c>
      <c r="AV2248" s="3" t="s">
        <v>4835</v>
      </c>
      <c r="AW2248" s="3" t="s">
        <v>76</v>
      </c>
      <c r="AX2248" s="3">
        <v>4.4005539999999996</v>
      </c>
      <c r="AY2248" s="3">
        <v>-74.386775</v>
      </c>
      <c r="AZ2248" s="8" t="str">
        <f>+CONCATENATE("Reportan apertura en el enlace ",Tabla4[[#This Row],[Enlace]]," en el ",Tabla4[[#This Row],[Distancia óptica]]," ocasionado por ",Tabla4[[#This Row],[Causa del daño]])</f>
        <v>Reportan apertura en el enlace Bogotá - Fusagasugá en el Km 13,1 desde Fusa ocasionado por Falla en la Red FiOp</v>
      </c>
      <c r="BA2248" s="8" t="str">
        <f>+CONCATENATE("Para dar solución al incidente ",Tabla4[[#This Row],[Solución]])</f>
        <v xml:space="preserve">Para dar solución al incidente se realzia migracion entre nodos paradar solucion </v>
      </c>
      <c r="BB2248" s="3" t="str">
        <f>+_xlfn.CONCAT(Tabla4[[#This Row],[Causa Raiz]]," ",Tabla4[[#This Row],[Solución2]]," (",Tabla4[[#This Row],[Anillo]],"- Cabecera: ",Tabla4[[#This Row],[Cabecera]],"- Operador: ",Tabla4[[#This Row],[Operador]],")")</f>
        <v>Reportan apertura en el enlace Bogotá - Fusagasugá en el Km 13,1 desde Fusa ocasionado por Falla en la Red FiOp Para dar solución al incidente se realzia migracion entre nodos paradar solucion  (Troncal- Cabecera: Silvania- Operador: Colombia Telecomunicaciones)</v>
      </c>
    </row>
    <row r="2249" spans="1:54" ht="171">
      <c r="A2249" s="38">
        <f t="shared" si="285"/>
        <v>2248</v>
      </c>
      <c r="B2249" s="3">
        <v>8635605</v>
      </c>
      <c r="C2249" s="3" t="s">
        <v>136</v>
      </c>
      <c r="D2249" s="23">
        <v>45439.427083333336</v>
      </c>
      <c r="E2249" s="23">
        <v>45439.583333333336</v>
      </c>
      <c r="F2249" s="1">
        <f t="shared" ca="1" si="286"/>
        <v>0.15625</v>
      </c>
      <c r="G2249" s="3" t="s">
        <v>55</v>
      </c>
      <c r="H2249" s="41"/>
      <c r="I2249" s="40"/>
      <c r="J2249" s="5" t="s">
        <v>137</v>
      </c>
      <c r="K2249" s="3" t="s">
        <v>57</v>
      </c>
      <c r="L2249" s="9" t="s">
        <v>78</v>
      </c>
      <c r="M2249" s="3" t="s">
        <v>59</v>
      </c>
      <c r="N2249" s="3" t="s">
        <v>60</v>
      </c>
      <c r="O2249" s="3" t="s">
        <v>10314</v>
      </c>
      <c r="P2249" s="3" t="s">
        <v>10315</v>
      </c>
      <c r="Q2249" s="4" t="s">
        <v>10316</v>
      </c>
      <c r="R2249" s="3" t="s">
        <v>4664</v>
      </c>
      <c r="S2249" s="3" t="s">
        <v>65</v>
      </c>
      <c r="T2249" s="9" t="s">
        <v>146</v>
      </c>
      <c r="U2249" s="3" t="s">
        <v>10317</v>
      </c>
      <c r="V2249" s="22" t="str">
        <f t="shared" si="287"/>
        <v>RBHFO; Hora de aviso: 10:15 27/05/2024; Solución:  se endereza fibra para dar solucion ; Hora de solución: 14:00 27/05/2024; Causa: Falla en la Red FiOp</v>
      </c>
      <c r="W2249" s="4" t="s">
        <v>68</v>
      </c>
      <c r="X2249" s="3"/>
      <c r="Y2249" s="3"/>
      <c r="Z2249" s="3" t="s">
        <v>69</v>
      </c>
      <c r="AA2249" s="3" t="s">
        <v>71</v>
      </c>
      <c r="AB2249" s="3">
        <v>0</v>
      </c>
      <c r="AC2249" s="3" t="s">
        <v>71</v>
      </c>
      <c r="AD2249" s="6">
        <v>0</v>
      </c>
      <c r="AE2249" s="7"/>
      <c r="AF2249" s="7"/>
      <c r="AG2249" s="6">
        <f>Tabla4[[#This Row],[Tiempo Parada de Reloj]]+Tabla4[[#This Row],[Tiempo Autorizado por Telefonica (no Máximo)]]</f>
        <v>0</v>
      </c>
      <c r="AH2249" s="7">
        <f t="shared" ca="1" si="282"/>
        <v>0.15625</v>
      </c>
      <c r="AI2249" s="8">
        <f t="shared" si="283"/>
        <v>0</v>
      </c>
      <c r="AJ2249" s="8">
        <f t="shared" ca="1" si="284"/>
        <v>3.75</v>
      </c>
      <c r="AK2249" s="23" t="s">
        <v>460</v>
      </c>
      <c r="AL2249" s="23" t="s">
        <v>71</v>
      </c>
      <c r="AM2249" s="23" t="s">
        <v>460</v>
      </c>
      <c r="AN2249" s="23" t="s">
        <v>460</v>
      </c>
      <c r="AO2249" s="3" t="s">
        <v>460</v>
      </c>
      <c r="AP2249" s="3" t="s">
        <v>460</v>
      </c>
      <c r="AQ2249" s="23">
        <v>45441.885416666664</v>
      </c>
      <c r="AR2249" s="3"/>
      <c r="AS2249" s="23"/>
      <c r="AT2249" s="23"/>
      <c r="AU2249" s="3" t="s">
        <v>100</v>
      </c>
      <c r="AV2249" s="3" t="s">
        <v>10318</v>
      </c>
      <c r="AW2249" s="3" t="s">
        <v>10319</v>
      </c>
      <c r="AX2249" s="3">
        <v>4.6439250000000003</v>
      </c>
      <c r="AY2249" s="3">
        <v>-74.057993999999994</v>
      </c>
      <c r="AZ2249" s="8" t="str">
        <f>+CONCATENATE("Reportan apertura en el enlace ",Tabla4[[#This Row],[Enlace]]," en el ",Tabla4[[#This Row],[Distancia óptica]]," ocasionado por ",Tabla4[[#This Row],[Causa del daño]])</f>
        <v>Reportan apertura en el enlace Mov. Caracol Radio - Mov. Politecnico en el Km 0,425 desde Caracol Radio ocasionado por Falla en la Red FiOp</v>
      </c>
      <c r="BA2249" s="8" t="str">
        <f>+CONCATENATE("Para dar solución al incidente ",Tabla4[[#This Row],[Solución]])</f>
        <v xml:space="preserve">Para dar solución al incidente  se endereza fibra para dar solucion </v>
      </c>
      <c r="BB2249" s="3" t="str">
        <f>+_xlfn.CONCAT(Tabla4[[#This Row],[Causa Raiz]]," ",Tabla4[[#This Row],[Solución2]]," (",Tabla4[[#This Row],[Anillo]],"- Cabecera: ",Tabla4[[#This Row],[Cabecera]],"- Operador: ",Tabla4[[#This Row],[Operador]],")")</f>
        <v>Reportan apertura en el enlace Mov. Caracol Radio - Mov. Politecnico en el Km 0,425 desde Caracol Radio ocasionado por Falla en la Red FiOp Para dar solución al incidente  se endereza fibra para dar solucion  (anillo 9- Cabecera: dto 31000- Operador: Infraco)</v>
      </c>
    </row>
    <row r="2250" spans="1:54" ht="185.25">
      <c r="A2250" s="38">
        <f t="shared" si="285"/>
        <v>2249</v>
      </c>
      <c r="B2250" s="3">
        <v>8635733</v>
      </c>
      <c r="C2250" s="3" t="s">
        <v>54</v>
      </c>
      <c r="D2250" s="23">
        <v>45439.458333333336</v>
      </c>
      <c r="E2250" s="23">
        <v>45439.791666666664</v>
      </c>
      <c r="F2250" s="1">
        <f t="shared" ca="1" si="286"/>
        <v>0.33333333332848269</v>
      </c>
      <c r="G2250" s="3" t="s">
        <v>55</v>
      </c>
      <c r="H2250" s="41"/>
      <c r="I2250" s="40"/>
      <c r="J2250" s="5" t="s">
        <v>56</v>
      </c>
      <c r="K2250" s="3" t="s">
        <v>77</v>
      </c>
      <c r="L2250" s="9" t="s">
        <v>78</v>
      </c>
      <c r="M2250" s="3" t="s">
        <v>283</v>
      </c>
      <c r="N2250" s="3" t="s">
        <v>284</v>
      </c>
      <c r="O2250" s="3" t="s">
        <v>10320</v>
      </c>
      <c r="P2250" s="3" t="s">
        <v>10321</v>
      </c>
      <c r="Q2250" s="4" t="s">
        <v>10322</v>
      </c>
      <c r="R2250" s="3" t="s">
        <v>400</v>
      </c>
      <c r="S2250" s="3" t="s">
        <v>9317</v>
      </c>
      <c r="T2250" s="3" t="s">
        <v>256</v>
      </c>
      <c r="U2250" s="3" t="s">
        <v>10323</v>
      </c>
      <c r="V2250" s="22" t="str">
        <f t="shared" si="287"/>
        <v>RLFO; Hora de aviso: 11:00 27/05/2024; Solución: Se realiza fusion de hilos empalmes existentes; Hora de solución: 19:00 27/05/2024; Causa: Falla de Empalme de FiOp</v>
      </c>
      <c r="W2250" s="4" t="s">
        <v>160</v>
      </c>
      <c r="X2250" s="3"/>
      <c r="Y2250" s="3"/>
      <c r="Z2250" s="3" t="s">
        <v>69</v>
      </c>
      <c r="AA2250" s="3" t="s">
        <v>71</v>
      </c>
      <c r="AB2250" s="3">
        <v>0</v>
      </c>
      <c r="AC2250" s="3" t="s">
        <v>71</v>
      </c>
      <c r="AD2250" s="6">
        <v>0</v>
      </c>
      <c r="AE2250" s="7"/>
      <c r="AF2250" s="7"/>
      <c r="AG2250" s="6">
        <f>Tabla4[[#This Row],[Tiempo Parada de Reloj]]+Tabla4[[#This Row],[Tiempo Autorizado por Telefonica (no Máximo)]]</f>
        <v>0</v>
      </c>
      <c r="AH2250" s="7">
        <f t="shared" ca="1" si="282"/>
        <v>0.33333333332848269</v>
      </c>
      <c r="AI2250" s="8">
        <f t="shared" si="283"/>
        <v>0</v>
      </c>
      <c r="AJ2250" s="8">
        <f t="shared" ca="1" si="284"/>
        <v>7.9999999998835847</v>
      </c>
      <c r="AK2250" s="23" t="s">
        <v>460</v>
      </c>
      <c r="AL2250" s="23" t="s">
        <v>70</v>
      </c>
      <c r="AM2250" s="23" t="s">
        <v>88</v>
      </c>
      <c r="AN2250" s="23" t="s">
        <v>88</v>
      </c>
      <c r="AO2250" s="3" t="s">
        <v>87</v>
      </c>
      <c r="AP2250" s="3" t="s">
        <v>87</v>
      </c>
      <c r="AQ2250" s="23">
        <v>45441.35833333333</v>
      </c>
      <c r="AR2250" s="3"/>
      <c r="AS2250" s="23"/>
      <c r="AT2250" s="23"/>
      <c r="AU2250" s="3" t="s">
        <v>404</v>
      </c>
      <c r="AV2250" s="3" t="s">
        <v>10324</v>
      </c>
      <c r="AW2250" s="3" t="s">
        <v>135</v>
      </c>
      <c r="AX2250" s="3">
        <v>4.5201000000000002</v>
      </c>
      <c r="AY2250" s="3">
        <v>-75.710800000000006</v>
      </c>
      <c r="AZ2250" s="8" t="str">
        <f>+CONCATENATE("Reportan apertura en el enlace ",Tabla4[[#This Row],[Enlace]]," en el ",Tabla4[[#This Row],[Distancia óptica]]," ocasionado por ",Tabla4[[#This Row],[Causa del daño]])</f>
        <v>Reportan apertura en el enlace Mov. Manatiales - Mov. Montenegro en el Km 5,7 desde el carmen ocasionado por Falla de Empalme de FiOp</v>
      </c>
      <c r="BA2250" s="8" t="str">
        <f>+CONCATENATE("Para dar solución al incidente ",Tabla4[[#This Row],[Solución]])</f>
        <v>Para dar solución al incidente Se realiza fusion de hilos empalmes existentes</v>
      </c>
      <c r="BB2250" s="3" t="str">
        <f>+_xlfn.CONCAT(Tabla4[[#This Row],[Causa Raiz]]," ",Tabla4[[#This Row],[Solución2]]," (",Tabla4[[#This Row],[Anillo]],"- Cabecera: ",Tabla4[[#This Row],[Cabecera]],"- Operador: ",Tabla4[[#This Row],[Operador]],")")</f>
        <v>Reportan apertura en el enlace Mov. Manatiales - Mov. Montenegro en el Km 5,7 desde el carmen ocasionado por Falla de Empalme de FiOp Para dar solución al incidente Se realiza fusion de hilos empalmes existentes (Lineal- Cabecera: Manantiales- Operador: Colombia Telecomunicaciones)</v>
      </c>
    </row>
    <row r="2251" spans="1:54" ht="185.25">
      <c r="A2251" s="38">
        <f t="shared" si="285"/>
        <v>2250</v>
      </c>
      <c r="B2251" s="3">
        <v>8635839</v>
      </c>
      <c r="C2251" s="3" t="s">
        <v>92</v>
      </c>
      <c r="D2251" s="23">
        <v>45439.479166666664</v>
      </c>
      <c r="E2251" s="23">
        <v>45439.666666666664</v>
      </c>
      <c r="F2251" s="1">
        <f t="shared" ca="1" si="286"/>
        <v>0.1875</v>
      </c>
      <c r="G2251" s="3" t="s">
        <v>55</v>
      </c>
      <c r="H2251" s="41"/>
      <c r="I2251" s="40"/>
      <c r="J2251" s="5" t="s">
        <v>56</v>
      </c>
      <c r="K2251" s="3" t="s">
        <v>77</v>
      </c>
      <c r="L2251" s="9" t="s">
        <v>58</v>
      </c>
      <c r="M2251" s="3" t="s">
        <v>656</v>
      </c>
      <c r="N2251" s="3" t="s">
        <v>1505</v>
      </c>
      <c r="O2251" s="3" t="s">
        <v>1506</v>
      </c>
      <c r="P2251" s="3" t="s">
        <v>10325</v>
      </c>
      <c r="Q2251" s="4" t="s">
        <v>10326</v>
      </c>
      <c r="R2251" s="3" t="s">
        <v>992</v>
      </c>
      <c r="S2251" s="3" t="s">
        <v>85</v>
      </c>
      <c r="T2251" s="9" t="s">
        <v>211</v>
      </c>
      <c r="U2251" s="3" t="s">
        <v>10327</v>
      </c>
      <c r="V2251" s="22" t="str">
        <f t="shared" si="287"/>
        <v>RTNFO; Hora de aviso: 11:30 27/05/2024; Solución: se recupera 30 metrso de reserva de 48 hilos  y se crea un empalme de 48 hilos; Hora de solución: 16:00 27/05/2024; Causa: Podas</v>
      </c>
      <c r="W2251" s="4" t="s">
        <v>160</v>
      </c>
      <c r="X2251" s="3"/>
      <c r="Y2251" s="3"/>
      <c r="Z2251" s="3" t="s">
        <v>69</v>
      </c>
      <c r="AA2251" s="3" t="s">
        <v>70</v>
      </c>
      <c r="AB2251" s="3" t="s">
        <v>10328</v>
      </c>
      <c r="AC2251" s="3" t="s">
        <v>71</v>
      </c>
      <c r="AD2251" s="6">
        <v>0</v>
      </c>
      <c r="AE2251" s="7"/>
      <c r="AF2251" s="7"/>
      <c r="AG2251" s="6">
        <f>Tabla4[[#This Row],[Tiempo Parada de Reloj]]+Tabla4[[#This Row],[Tiempo Autorizado por Telefonica (no Máximo)]]</f>
        <v>0</v>
      </c>
      <c r="AH2251" s="7">
        <f t="shared" ca="1" si="282"/>
        <v>0.1875</v>
      </c>
      <c r="AI2251" s="8">
        <f t="shared" si="283"/>
        <v>0</v>
      </c>
      <c r="AJ2251" s="8">
        <f t="shared" ca="1" si="284"/>
        <v>4.5</v>
      </c>
      <c r="AK2251" s="23" t="s">
        <v>460</v>
      </c>
      <c r="AL2251" s="23" t="s">
        <v>70</v>
      </c>
      <c r="AM2251" s="23" t="s">
        <v>88</v>
      </c>
      <c r="AN2251" s="23" t="s">
        <v>88</v>
      </c>
      <c r="AO2251" s="3" t="s">
        <v>87</v>
      </c>
      <c r="AP2251" s="3" t="s">
        <v>87</v>
      </c>
      <c r="AQ2251" s="23">
        <v>45441.729861111111</v>
      </c>
      <c r="AR2251" s="3"/>
      <c r="AS2251" s="23"/>
      <c r="AT2251" s="23"/>
      <c r="AU2251" s="3" t="s">
        <v>610</v>
      </c>
      <c r="AV2251" s="3" t="s">
        <v>5417</v>
      </c>
      <c r="AW2251" s="3" t="s">
        <v>76</v>
      </c>
      <c r="AX2251" s="3">
        <v>5.2270000000000003</v>
      </c>
      <c r="AY2251" s="3">
        <v>-74.734999999999999</v>
      </c>
      <c r="AZ2251" s="8" t="str">
        <f>+CONCATENATE("Reportan apertura en el enlace ",Tabla4[[#This Row],[Enlace]]," en el ",Tabla4[[#This Row],[Distancia óptica]]," ocasionado por ",Tabla4[[#This Row],[Causa del daño]])</f>
        <v>Reportan apertura en el enlace Honda - La Dorada en el Km 5,9 desde Honda ocasionado por Podas</v>
      </c>
      <c r="BA2251" s="8" t="str">
        <f>+CONCATENATE("Para dar solución al incidente ",Tabla4[[#This Row],[Solución]])</f>
        <v>Para dar solución al incidente se recupera 30 metrso de reserva de 48 hilos  y se crea un empalme de 48 hilos</v>
      </c>
      <c r="BB2251" s="3" t="str">
        <f>+_xlfn.CONCAT(Tabla4[[#This Row],[Causa Raiz]]," ",Tabla4[[#This Row],[Solución2]]," (",Tabla4[[#This Row],[Anillo]],"- Cabecera: ",Tabla4[[#This Row],[Cabecera]],"- Operador: ",Tabla4[[#This Row],[Operador]],")")</f>
        <v>Reportan apertura en el enlace Honda - La Dorada en el Km 5,9 desde Honda ocasionado por Podas Para dar solución al incidente se recupera 30 metrso de reserva de 48 hilos  y se crea un empalme de 48 hilos (Troncal- Cabecera: Honda- Operador: Colombia Telecomunicaciones)</v>
      </c>
    </row>
    <row r="2252" spans="1:54" ht="213.75">
      <c r="A2252" s="38">
        <f t="shared" si="285"/>
        <v>2251</v>
      </c>
      <c r="B2252" s="3">
        <v>8635893</v>
      </c>
      <c r="C2252" s="3" t="s">
        <v>54</v>
      </c>
      <c r="D2252" s="23">
        <v>45439.5</v>
      </c>
      <c r="E2252" s="23">
        <v>45439.947222222225</v>
      </c>
      <c r="F2252" s="1">
        <f t="shared" ca="1" si="286"/>
        <v>0.44722222222480923</v>
      </c>
      <c r="G2252" s="3" t="s">
        <v>55</v>
      </c>
      <c r="H2252" s="41"/>
      <c r="I2252" s="40"/>
      <c r="J2252" s="5" t="s">
        <v>56</v>
      </c>
      <c r="K2252" s="3" t="s">
        <v>57</v>
      </c>
      <c r="L2252" s="9" t="s">
        <v>58</v>
      </c>
      <c r="M2252" s="3" t="s">
        <v>59</v>
      </c>
      <c r="N2252" s="3" t="s">
        <v>60</v>
      </c>
      <c r="O2252" s="3" t="s">
        <v>9938</v>
      </c>
      <c r="P2252" s="3" t="s">
        <v>10329</v>
      </c>
      <c r="Q2252" s="4" t="s">
        <v>10330</v>
      </c>
      <c r="R2252" s="3" t="s">
        <v>980</v>
      </c>
      <c r="S2252" s="3" t="s">
        <v>65</v>
      </c>
      <c r="T2252" s="9" t="s">
        <v>176</v>
      </c>
      <c r="U2252" s="3" t="s">
        <v>10331</v>
      </c>
      <c r="V2252" s="22" t="str">
        <f t="shared" si="287"/>
        <v>RLFO; Hora de aviso: 12:00 27/05/2024; Solución: Se realiza un tendido de 270 metros cable de 96 hilos y 2 cajas de 144 hilos; Hora de solución: 22:44 27/05/2024; Causa: Intervención de Terceros. No Identificados</v>
      </c>
      <c r="W2252" s="4" t="s">
        <v>68</v>
      </c>
      <c r="X2252" s="3"/>
      <c r="Y2252" s="3"/>
      <c r="Z2252" s="3" t="s">
        <v>69</v>
      </c>
      <c r="AA2252" s="3" t="s">
        <v>71</v>
      </c>
      <c r="AB2252" s="3">
        <v>0</v>
      </c>
      <c r="AC2252" s="3" t="s">
        <v>71</v>
      </c>
      <c r="AD2252" s="6">
        <v>0.28055555555555556</v>
      </c>
      <c r="AE2252" s="7"/>
      <c r="AF2252" s="7"/>
      <c r="AG2252" s="6">
        <f>Tabla4[[#This Row],[Tiempo Parada de Reloj]]+Tabla4[[#This Row],[Tiempo Autorizado por Telefonica (no Máximo)]]</f>
        <v>0.28055555555555556</v>
      </c>
      <c r="AH2252" s="7">
        <f t="shared" ca="1" si="282"/>
        <v>0.16666666666925367</v>
      </c>
      <c r="AI2252" s="8">
        <f t="shared" si="283"/>
        <v>6.7333333333333334</v>
      </c>
      <c r="AJ2252" s="8">
        <f t="shared" ca="1" si="284"/>
        <v>4.0000000000620881</v>
      </c>
      <c r="AK2252" s="23" t="s">
        <v>460</v>
      </c>
      <c r="AL2252" s="23" t="s">
        <v>70</v>
      </c>
      <c r="AM2252" s="23" t="s">
        <v>88</v>
      </c>
      <c r="AN2252" s="23" t="s">
        <v>88</v>
      </c>
      <c r="AO2252" s="3" t="s">
        <v>460</v>
      </c>
      <c r="AP2252" s="3" t="s">
        <v>87</v>
      </c>
      <c r="AQ2252" s="23">
        <v>45441.488194444442</v>
      </c>
      <c r="AR2252" s="3"/>
      <c r="AS2252" s="23"/>
      <c r="AT2252" s="23"/>
      <c r="AU2252" s="3" t="s">
        <v>1202</v>
      </c>
      <c r="AV2252" s="3" t="s">
        <v>785</v>
      </c>
      <c r="AW2252" s="3" t="s">
        <v>370</v>
      </c>
      <c r="AX2252" s="3">
        <v>4.7400010000000004</v>
      </c>
      <c r="AY2252" s="3">
        <v>-74.057630000000003</v>
      </c>
      <c r="AZ2252" s="8" t="str">
        <f>+CONCATENATE("Reportan apertura en el enlace ",Tabla4[[#This Row],[Enlace]]," en el ",Tabla4[[#This Row],[Distancia óptica]]," ocasionado por ",Tabla4[[#This Row],[Causa del daño]])</f>
        <v>Reportan apertura en el enlace Granada Norte - Santa Carolina en el Km 4, desde granda Norte ocasionado por Intervención de Terceros. No Identificados</v>
      </c>
      <c r="BA2252" s="8" t="str">
        <f>+CONCATENATE("Para dar solución al incidente ",Tabla4[[#This Row],[Solución]])</f>
        <v>Para dar solución al incidente Se realiza un tendido de 270 metros cable de 96 hilos y 2 cajas de 144 hilos</v>
      </c>
      <c r="BB2252" s="3" t="str">
        <f>+_xlfn.CONCAT(Tabla4[[#This Row],[Causa Raiz]]," ",Tabla4[[#This Row],[Solución2]]," (",Tabla4[[#This Row],[Anillo]],"- Cabecera: ",Tabla4[[#This Row],[Cabecera]],"- Operador: ",Tabla4[[#This Row],[Operador]],")")</f>
        <v>Reportan apertura en el enlace Granada Norte - Santa Carolina en el Km 4, desde granda Norte ocasionado por Intervención de Terceros. No Identificados Para dar solución al incidente Se realiza un tendido de 270 metros cable de 96 hilos y 2 cajas de 144 hilos (lineal- Cabecera: Autopista- Operador: Colombia Telecomunicaciones)</v>
      </c>
    </row>
    <row r="2253" spans="1:54" ht="185.25">
      <c r="A2253" s="38">
        <f t="shared" si="285"/>
        <v>2252</v>
      </c>
      <c r="B2253" s="3">
        <v>8635902</v>
      </c>
      <c r="C2253" s="3" t="s">
        <v>54</v>
      </c>
      <c r="D2253" s="23">
        <v>45439.416666666664</v>
      </c>
      <c r="E2253" s="23">
        <v>45439.46875</v>
      </c>
      <c r="F2253" s="1">
        <f t="shared" ca="1" si="286"/>
        <v>5.2083333335758653E-2</v>
      </c>
      <c r="G2253" s="3" t="s">
        <v>55</v>
      </c>
      <c r="H2253" s="41"/>
      <c r="I2253" s="40"/>
      <c r="J2253" s="5" t="s">
        <v>56</v>
      </c>
      <c r="K2253" s="3" t="s">
        <v>77</v>
      </c>
      <c r="L2253" s="9" t="s">
        <v>78</v>
      </c>
      <c r="M2253" s="3" t="s">
        <v>79</v>
      </c>
      <c r="N2253" s="3" t="s">
        <v>1286</v>
      </c>
      <c r="O2253" s="3" t="s">
        <v>9790</v>
      </c>
      <c r="P2253" s="3" t="s">
        <v>10332</v>
      </c>
      <c r="Q2253" s="4" t="s">
        <v>10333</v>
      </c>
      <c r="R2253" s="3" t="s">
        <v>248</v>
      </c>
      <c r="S2253" s="3" t="s">
        <v>85</v>
      </c>
      <c r="T2253" s="3" t="s">
        <v>256</v>
      </c>
      <c r="U2253" s="3" t="s">
        <v>2089</v>
      </c>
      <c r="V2253" s="22" t="str">
        <f t="shared" si="287"/>
        <v>RLFO; Hora de aviso: 10:00 27/05/2024; Solución: Se refusiona hilo en empalme existente; Hora de solución: 11:15 27/05/2024; Causa: Falla de Empalme de FiOp</v>
      </c>
      <c r="W2253" s="4" t="s">
        <v>160</v>
      </c>
      <c r="X2253" s="3"/>
      <c r="Y2253" s="3"/>
      <c r="Z2253" s="3" t="s">
        <v>69</v>
      </c>
      <c r="AA2253" s="3" t="s">
        <v>71</v>
      </c>
      <c r="AB2253" s="3">
        <v>0</v>
      </c>
      <c r="AC2253" s="3" t="s">
        <v>71</v>
      </c>
      <c r="AD2253" s="6">
        <v>0</v>
      </c>
      <c r="AE2253" s="7"/>
      <c r="AF2253" s="7"/>
      <c r="AG2253" s="6">
        <f>Tabla4[[#This Row],[Tiempo Parada de Reloj]]+Tabla4[[#This Row],[Tiempo Autorizado por Telefonica (no Máximo)]]</f>
        <v>0</v>
      </c>
      <c r="AH2253" s="7">
        <f t="shared" ca="1" si="282"/>
        <v>5.2083333335758653E-2</v>
      </c>
      <c r="AI2253" s="8">
        <f t="shared" si="283"/>
        <v>0</v>
      </c>
      <c r="AJ2253" s="8">
        <f t="shared" ca="1" si="284"/>
        <v>1.2500000000582077</v>
      </c>
      <c r="AK2253" s="23" t="s">
        <v>106</v>
      </c>
      <c r="AL2253" s="23" t="s">
        <v>70</v>
      </c>
      <c r="AM2253" s="23" t="s">
        <v>460</v>
      </c>
      <c r="AN2253" s="23" t="s">
        <v>460</v>
      </c>
      <c r="AO2253" s="3" t="s">
        <v>87</v>
      </c>
      <c r="AP2253" s="3" t="s">
        <v>87</v>
      </c>
      <c r="AQ2253" s="23">
        <v>45441.666666666664</v>
      </c>
      <c r="AR2253" s="3"/>
      <c r="AS2253" s="23"/>
      <c r="AT2253" s="23"/>
      <c r="AU2253" s="3" t="s">
        <v>743</v>
      </c>
      <c r="AV2253" s="3" t="s">
        <v>10334</v>
      </c>
      <c r="AW2253" s="3" t="s">
        <v>307</v>
      </c>
      <c r="AX2253" s="3">
        <v>4.7838289999999999</v>
      </c>
      <c r="AY2253" s="3">
        <v>-74.127330999999998</v>
      </c>
      <c r="AZ2253" s="8" t="str">
        <f>+CONCATENATE("Reportan apertura en el enlace ",Tabla4[[#This Row],[Enlace]]," en el ",Tabla4[[#This Row],[Distancia óptica]]," ocasionado por ",Tabla4[[#This Row],[Causa del daño]])</f>
        <v>Reportan apertura en el enlace Mov. Vizcaya - Mov. Guadalajara en el km 5,6 desde Giadalajara ocasionado por Falla de Empalme de FiOp</v>
      </c>
      <c r="BA2253" s="8" t="str">
        <f>+CONCATENATE("Para dar solución al incidente ",Tabla4[[#This Row],[Solución]])</f>
        <v>Para dar solución al incidente Se refusiona hilo en empalme existente</v>
      </c>
      <c r="BB2253" s="3" t="str">
        <f>+_xlfn.CONCAT(Tabla4[[#This Row],[Causa Raiz]]," ",Tabla4[[#This Row],[Solución2]]," (",Tabla4[[#This Row],[Anillo]],"- Cabecera: ",Tabla4[[#This Row],[Cabecera]],"- Operador: ",Tabla4[[#This Row],[Operador]],")")</f>
        <v>Reportan apertura en el enlace Mov. Vizcaya - Mov. Guadalajara en el km 5,6 desde Giadalajara ocasionado por Falla de Empalme de FiOp Para dar solución al incidente Se refusiona hilo en empalme existente (LINEAL- Cabecera: GUADALAJARA- Operador: Colombia Telecomunicaciones)</v>
      </c>
    </row>
    <row r="2254" spans="1:54" ht="228">
      <c r="A2254" s="38">
        <f t="shared" si="285"/>
        <v>2253</v>
      </c>
      <c r="B2254" s="3">
        <v>8636079</v>
      </c>
      <c r="C2254" s="3" t="s">
        <v>163</v>
      </c>
      <c r="D2254" s="23">
        <v>45439.520833333336</v>
      </c>
      <c r="E2254" s="23">
        <v>45440.0625</v>
      </c>
      <c r="F2254" s="1">
        <f t="shared" ca="1" si="286"/>
        <v>0.54166666666424135</v>
      </c>
      <c r="G2254" s="3" t="s">
        <v>55</v>
      </c>
      <c r="H2254" s="41"/>
      <c r="I2254" s="40"/>
      <c r="J2254" s="5" t="s">
        <v>56</v>
      </c>
      <c r="K2254" s="3" t="s">
        <v>57</v>
      </c>
      <c r="L2254" s="9" t="s">
        <v>58</v>
      </c>
      <c r="M2254" s="3" t="s">
        <v>59</v>
      </c>
      <c r="N2254" s="3" t="s">
        <v>60</v>
      </c>
      <c r="O2254" s="3" t="s">
        <v>3723</v>
      </c>
      <c r="P2254" s="3" t="s">
        <v>10335</v>
      </c>
      <c r="Q2254" s="4" t="s">
        <v>10336</v>
      </c>
      <c r="R2254" s="3" t="s">
        <v>980</v>
      </c>
      <c r="S2254" s="3" t="s">
        <v>65</v>
      </c>
      <c r="T2254" s="9" t="s">
        <v>276</v>
      </c>
      <c r="U2254" s="3" t="s">
        <v>10337</v>
      </c>
      <c r="V2254" s="22" t="str">
        <f t="shared" si="287"/>
        <v>RDFO; Hora de aviso: 12:30 27/05/2024; Solución: Se tendieron 70mts de cable de 144hilos de rehusó y se instalaron 2 cajas de 48 hilos nuevas para realizar 2 empalmes de 48; Hora de solución: 1:30 28/05/2024; Causa: Intervención de Terceros</v>
      </c>
      <c r="W2254" s="4" t="s">
        <v>68</v>
      </c>
      <c r="X2254" s="3"/>
      <c r="Y2254" s="3"/>
      <c r="Z2254" s="3" t="s">
        <v>69</v>
      </c>
      <c r="AA2254" s="3" t="s">
        <v>70</v>
      </c>
      <c r="AB2254" s="3" t="s">
        <v>10338</v>
      </c>
      <c r="AC2254" s="3" t="s">
        <v>71</v>
      </c>
      <c r="AD2254" s="6">
        <v>0.33888888888888891</v>
      </c>
      <c r="AE2254" s="7"/>
      <c r="AF2254" s="7"/>
      <c r="AG2254" s="6">
        <f>Tabla4[[#This Row],[Tiempo Parada de Reloj]]+Tabla4[[#This Row],[Tiempo Autorizado por Telefonica (no Máximo)]]</f>
        <v>0.33888888888888891</v>
      </c>
      <c r="AH2254" s="7">
        <f t="shared" ca="1" si="282"/>
        <v>0.20277777777535244</v>
      </c>
      <c r="AI2254" s="8">
        <f t="shared" si="283"/>
        <v>8.1333333333333329</v>
      </c>
      <c r="AJ2254" s="8">
        <f t="shared" ca="1" si="284"/>
        <v>4.8666666666084586</v>
      </c>
      <c r="AK2254" s="23" t="s">
        <v>106</v>
      </c>
      <c r="AL2254" s="23" t="s">
        <v>70</v>
      </c>
      <c r="AM2254" s="23" t="s">
        <v>88</v>
      </c>
      <c r="AN2254" s="23" t="s">
        <v>119</v>
      </c>
      <c r="AO2254" s="3" t="s">
        <v>87</v>
      </c>
      <c r="AP2254" s="3" t="s">
        <v>87</v>
      </c>
      <c r="AQ2254" s="23">
        <v>45441.498611111114</v>
      </c>
      <c r="AR2254" s="3"/>
      <c r="AS2254" s="23"/>
      <c r="AT2254" s="23"/>
      <c r="AU2254" s="3" t="s">
        <v>264</v>
      </c>
      <c r="AV2254" s="3" t="s">
        <v>2352</v>
      </c>
      <c r="AW2254" s="3" t="s">
        <v>135</v>
      </c>
      <c r="AX2254" s="3">
        <v>4.6205600000000002</v>
      </c>
      <c r="AY2254" s="3">
        <v>-74.125690000000006</v>
      </c>
      <c r="AZ2254" s="8" t="str">
        <f>+CONCATENATE("Reportan apertura en el enlace ",Tabla4[[#This Row],[Enlace]]," en el ",Tabla4[[#This Row],[Distancia óptica]]," ocasionado por ",Tabla4[[#This Row],[Causa del daño]])</f>
        <v>Reportan apertura en el enlace Asturias - Salitre en el Km 7,9 desde Salitre ocasionado por Intervención de Terceros</v>
      </c>
      <c r="BA2254" s="8" t="str">
        <f>+CONCATENATE("Para dar solución al incidente ",Tabla4[[#This Row],[Solución]])</f>
        <v>Para dar solución al incidente Se tendieron 70mts de cable de 144hilos de rehusó y se instalaron 2 cajas de 48 hilos nuevas para realizar 2 empalmes de 48</v>
      </c>
      <c r="BB2254" s="3" t="str">
        <f>+_xlfn.CONCAT(Tabla4[[#This Row],[Causa Raiz]]," ",Tabla4[[#This Row],[Solución2]]," (",Tabla4[[#This Row],[Anillo]],"- Cabecera: ",Tabla4[[#This Row],[Cabecera]],"- Operador: ",Tabla4[[#This Row],[Operador]],")")</f>
        <v>Reportan apertura en el enlace Asturias - Salitre en el Km 7,9 desde Salitre ocasionado por Intervención de Terceros Para dar solución al incidente Se tendieron 70mts de cable de 144hilos de rehusó y se instalaron 2 cajas de 48 hilos nuevas para realizar 2 empalmes de 48 (Lineal- Cabecera: SALITRE- Operador: Colombia Telecomunicaciones)</v>
      </c>
    </row>
    <row r="2255" spans="1:54" ht="199.5">
      <c r="A2255" s="38">
        <f t="shared" si="285"/>
        <v>2254</v>
      </c>
      <c r="B2255" s="3">
        <v>8635418</v>
      </c>
      <c r="C2255" s="3" t="s">
        <v>54</v>
      </c>
      <c r="D2255" s="23">
        <v>45439.572916666664</v>
      </c>
      <c r="E2255" s="23">
        <v>45439.65625</v>
      </c>
      <c r="F2255" s="1">
        <f ca="1">IF(ISBLANK(E2255),IF(ISBLANK(D2255),0,NOW()-D2255),E2255-D2255)</f>
        <v>8.3333333335758653E-2</v>
      </c>
      <c r="G2255" s="3" t="s">
        <v>55</v>
      </c>
      <c r="H2255" s="41"/>
      <c r="I2255" s="40"/>
      <c r="J2255" s="5" t="s">
        <v>56</v>
      </c>
      <c r="K2255" s="3" t="s">
        <v>138</v>
      </c>
      <c r="L2255" s="9" t="s">
        <v>78</v>
      </c>
      <c r="M2255" s="3" t="s">
        <v>139</v>
      </c>
      <c r="N2255" s="3" t="s">
        <v>140</v>
      </c>
      <c r="O2255" s="3" t="s">
        <v>10339</v>
      </c>
      <c r="P2255" s="3" t="s">
        <v>10340</v>
      </c>
      <c r="Q2255" s="4" t="s">
        <v>10341</v>
      </c>
      <c r="R2255" s="3" t="s">
        <v>479</v>
      </c>
      <c r="S2255" s="3" t="s">
        <v>145</v>
      </c>
      <c r="T2255" s="3" t="s">
        <v>176</v>
      </c>
      <c r="U2255" s="3" t="s">
        <v>10342</v>
      </c>
      <c r="V2255" s="22" t="str">
        <f>C2255&amp;"; Hora de aviso: "&amp;TEXT(D2255,"h:mm dd/mm/yyyy")&amp;"; Solución: "&amp;U2255&amp;"; Hora de solución: "&amp;TEXT(E2255,"h:mm dd/mm/yyyy")&amp;"; Causa: "&amp;T2255</f>
        <v>RLFO; Hora de aviso: 13:45 27/05/2024; Solución: Se refusiona hilo en caja de empalme ; Hora de solución: 15:45 27/05/2024; Causa: Intervención de Terceros. No Identificados</v>
      </c>
      <c r="W2255" s="4" t="s">
        <v>199</v>
      </c>
      <c r="X2255" s="3"/>
      <c r="Y2255" s="3"/>
      <c r="Z2255" s="3" t="s">
        <v>69</v>
      </c>
      <c r="AA2255" s="3" t="s">
        <v>70</v>
      </c>
      <c r="AB2255" s="3">
        <v>8635418</v>
      </c>
      <c r="AC2255" s="3" t="s">
        <v>71</v>
      </c>
      <c r="AD2255" s="6">
        <v>0</v>
      </c>
      <c r="AE2255" s="7"/>
      <c r="AF2255" s="7"/>
      <c r="AG2255" s="6">
        <f>Tabla4[[#This Row],[Tiempo Parada de Reloj]]+Tabla4[[#This Row],[Tiempo Autorizado por Telefonica (no Máximo)]]</f>
        <v>0</v>
      </c>
      <c r="AH2255" s="7">
        <f t="shared" ca="1" si="282"/>
        <v>8.3333333335758653E-2</v>
      </c>
      <c r="AI2255" s="8">
        <f t="shared" si="283"/>
        <v>0</v>
      </c>
      <c r="AJ2255" s="8">
        <f t="shared" ca="1" si="284"/>
        <v>2.0000000000582077</v>
      </c>
      <c r="AK2255" s="23" t="s">
        <v>1349</v>
      </c>
      <c r="AL2255" s="23" t="s">
        <v>71</v>
      </c>
      <c r="AM2255" s="23" t="s">
        <v>69</v>
      </c>
      <c r="AN2255" s="23" t="s">
        <v>1349</v>
      </c>
      <c r="AO2255" s="3" t="s">
        <v>87</v>
      </c>
      <c r="AP2255" s="3" t="s">
        <v>87</v>
      </c>
      <c r="AQ2255" s="23">
        <v>45443.865277777775</v>
      </c>
      <c r="AR2255" s="3"/>
      <c r="AS2255" s="23"/>
      <c r="AT2255" s="23"/>
      <c r="AU2255" s="3" t="s">
        <v>481</v>
      </c>
      <c r="AV2255" s="3" t="s">
        <v>6974</v>
      </c>
      <c r="AW2255" s="3" t="s">
        <v>1311</v>
      </c>
      <c r="AX2255" s="3">
        <v>3.4245999999999999</v>
      </c>
      <c r="AY2255" s="3">
        <v>-76.505899999999997</v>
      </c>
      <c r="AZ2255" s="8" t="str">
        <f>+CONCATENATE("Reportan apertura en el enlace ",Tabla4[[#This Row],[Enlace]]," en el ",Tabla4[[#This Row],[Distancia óptica]]," ocasionado por ",Tabla4[[#This Row],[Causa del daño]])</f>
        <v>Reportan apertura en el enlace Mov. Vergel - Mov. Retiro en el Km 0,8 desde Mov. Vergal ocasionado por Intervención de Terceros. No Identificados</v>
      </c>
      <c r="BA2255" s="8" t="str">
        <f>+CONCATENATE("Para dar solución al incidente ",Tabla4[[#This Row],[Solución]])</f>
        <v xml:space="preserve">Para dar solución al incidente Se refusiona hilo en caja de empalme </v>
      </c>
      <c r="BB2255" s="3" t="str">
        <f>+_xlfn.CONCAT(Tabla4[[#This Row],[Causa Raiz]]," ",Tabla4[[#This Row],[Solución2]]," (",Tabla4[[#This Row],[Anillo]],"- Cabecera: ",Tabla4[[#This Row],[Cabecera]],"- Operador: ",Tabla4[[#This Row],[Operador]],")")</f>
        <v>Reportan apertura en el enlace Mov. Vergel - Mov. Retiro en el Km 0,8 desde Mov. Vergal ocasionado por Intervención de Terceros. No Identificados Para dar solución al incidente Se refusiona hilo en caja de empalme  (UK- Cabecera: TEQUENDAMA- Operador: Colombia Telecomunicaciones)</v>
      </c>
    </row>
    <row r="2256" spans="1:54" ht="228">
      <c r="A2256" s="38">
        <f t="shared" si="285"/>
        <v>2255</v>
      </c>
      <c r="B2256" s="3">
        <v>8636305</v>
      </c>
      <c r="C2256" s="3" t="s">
        <v>54</v>
      </c>
      <c r="D2256" s="23">
        <v>45439.697916666664</v>
      </c>
      <c r="E2256" s="23">
        <v>45439.833333333336</v>
      </c>
      <c r="F2256" s="1">
        <f t="shared" ref="F2256:F2261" ca="1" si="288">IF(ISBLANK(E2256),IF(ISBLANK(D2256),0,NOW()-D2256),E2256-D2256)</f>
        <v>0.13541666667151731</v>
      </c>
      <c r="G2256" s="3" t="s">
        <v>55</v>
      </c>
      <c r="H2256" s="41"/>
      <c r="I2256" s="40"/>
      <c r="J2256" s="5" t="s">
        <v>56</v>
      </c>
      <c r="K2256" s="3" t="s">
        <v>203</v>
      </c>
      <c r="L2256" s="9" t="s">
        <v>78</v>
      </c>
      <c r="M2256" s="3" t="s">
        <v>204</v>
      </c>
      <c r="N2256" s="3" t="s">
        <v>332</v>
      </c>
      <c r="O2256" s="3" t="s">
        <v>10343</v>
      </c>
      <c r="P2256" s="3" t="s">
        <v>10344</v>
      </c>
      <c r="Q2256" s="4" t="s">
        <v>10345</v>
      </c>
      <c r="R2256" s="3" t="s">
        <v>209</v>
      </c>
      <c r="S2256" s="3" t="s">
        <v>221</v>
      </c>
      <c r="T2256" s="9" t="s">
        <v>176</v>
      </c>
      <c r="U2256" s="3" t="s">
        <v>10346</v>
      </c>
      <c r="V2256" s="22" t="str">
        <f t="shared" ref="V2256:V2261" si="289">C2256&amp;"; Hora de aviso: "&amp;TEXT(D2256,"h:mm dd/mm/yyyy")&amp;"; Solución: "&amp;U2256&amp;"; Hora de solución: "&amp;TEXT(E2256,"h:mm dd/mm/yyyy")&amp;"; Causa: "&amp;T2256</f>
        <v>RLFO; Hora de aviso: 16:45 27/05/2024; Solución: Tendido de 160 mts de 36 hilos y dos empalmes de 36 en caja empalme de 48; Hora de solución: 20:00 27/05/2024; Causa: Intervención de Terceros. No Identificados</v>
      </c>
      <c r="W2256" s="4" t="s">
        <v>213</v>
      </c>
      <c r="X2256" s="3"/>
      <c r="Y2256" s="3"/>
      <c r="Z2256" s="3" t="s">
        <v>69</v>
      </c>
      <c r="AA2256" s="3" t="s">
        <v>70</v>
      </c>
      <c r="AB2256" s="3">
        <v>8636305</v>
      </c>
      <c r="AC2256" s="3" t="s">
        <v>70</v>
      </c>
      <c r="AD2256" s="6">
        <v>0</v>
      </c>
      <c r="AE2256" s="7"/>
      <c r="AF2256" s="7"/>
      <c r="AG2256" s="6">
        <f>Tabla4[[#This Row],[Tiempo Parada de Reloj]]+Tabla4[[#This Row],[Tiempo Autorizado por Telefonica (no Máximo)]]</f>
        <v>0</v>
      </c>
      <c r="AH2256" s="7">
        <f t="shared" ca="1" si="282"/>
        <v>0.13541666667151731</v>
      </c>
      <c r="AI2256" s="8">
        <f t="shared" si="283"/>
        <v>0</v>
      </c>
      <c r="AJ2256" s="8">
        <f t="shared" ca="1" si="284"/>
        <v>3.2500000001164153</v>
      </c>
      <c r="AK2256" s="23" t="s">
        <v>1349</v>
      </c>
      <c r="AL2256" s="23" t="s">
        <v>70</v>
      </c>
      <c r="AM2256" s="23" t="s">
        <v>88</v>
      </c>
      <c r="AN2256" s="23" t="s">
        <v>120</v>
      </c>
      <c r="AO2256" s="3" t="s">
        <v>87</v>
      </c>
      <c r="AP2256" s="3" t="s">
        <v>106</v>
      </c>
      <c r="AQ2256" s="23">
        <v>45449.934027777781</v>
      </c>
      <c r="AR2256" s="3"/>
      <c r="AS2256" s="23"/>
      <c r="AT2256" s="23"/>
      <c r="AU2256" s="3" t="s">
        <v>356</v>
      </c>
      <c r="AV2256" s="3" t="s">
        <v>10347</v>
      </c>
      <c r="AW2256" s="3" t="s">
        <v>10348</v>
      </c>
      <c r="AX2256" s="3">
        <v>7.1005830000000003</v>
      </c>
      <c r="AY2256" s="3">
        <v>-73.110028999999997</v>
      </c>
      <c r="AZ2256" s="8" t="str">
        <f>+CONCATENATE("Reportan apertura en el enlace ",Tabla4[[#This Row],[Enlace]]," en el ",Tabla4[[#This Row],[Distancia óptica]]," ocasionado por ",Tabla4[[#This Row],[Causa del daño]])</f>
        <v>Reportan apertura en el enlace Mov. Condado Campestre - Mov. Conucos en el Km 0,584 desde Mov. Conucos ocasionado por Intervención de Terceros. No Identificados</v>
      </c>
      <c r="BA2256" s="8" t="str">
        <f>+CONCATENATE("Para dar solución al incidente ",Tabla4[[#This Row],[Solución]])</f>
        <v>Para dar solución al incidente Tendido de 160 mts de 36 hilos y dos empalmes de 36 en caja empalme de 48</v>
      </c>
      <c r="BB2256" s="3" t="str">
        <f>+_xlfn.CONCAT(Tabla4[[#This Row],[Causa Raiz]]," ",Tabla4[[#This Row],[Solución2]]," (",Tabla4[[#This Row],[Anillo]],"- Cabecera: ",Tabla4[[#This Row],[Cabecera]],"- Operador: ",Tabla4[[#This Row],[Operador]],")")</f>
        <v>Reportan apertura en el enlace Mov. Condado Campestre - Mov. Conucos en el Km 0,584 desde Mov. Conucos ocasionado por Intervención de Terceros. No Identificados Para dar solución al incidente Tendido de 160 mts de 36 hilos y dos empalmes de 36 en caja empalme de 48 (Uk conucos- Cabecera: CONUCOS- Operador: Colombia Telecomunicaciones)</v>
      </c>
    </row>
    <row r="2257" spans="1:54" ht="185.25">
      <c r="A2257" s="38">
        <f t="shared" si="285"/>
        <v>2256</v>
      </c>
      <c r="B2257" s="3">
        <v>8631178</v>
      </c>
      <c r="C2257" s="3" t="s">
        <v>54</v>
      </c>
      <c r="D2257" s="23">
        <v>45439.625</v>
      </c>
      <c r="E2257" s="23">
        <v>45439.708333333336</v>
      </c>
      <c r="F2257" s="1">
        <f t="shared" ca="1" si="288"/>
        <v>8.3333333335758653E-2</v>
      </c>
      <c r="G2257" s="3" t="s">
        <v>164</v>
      </c>
      <c r="H2257" s="41" t="s">
        <v>165</v>
      </c>
      <c r="I2257" s="40"/>
      <c r="J2257" s="5" t="s">
        <v>56</v>
      </c>
      <c r="K2257" s="3" t="s">
        <v>77</v>
      </c>
      <c r="L2257" s="9" t="s">
        <v>58</v>
      </c>
      <c r="M2257" s="3" t="s">
        <v>373</v>
      </c>
      <c r="N2257" s="3" t="s">
        <v>374</v>
      </c>
      <c r="O2257" s="3" t="s">
        <v>10349</v>
      </c>
      <c r="P2257" s="3" t="s">
        <v>10350</v>
      </c>
      <c r="Q2257" s="4" t="s">
        <v>10351</v>
      </c>
      <c r="R2257" s="3" t="s">
        <v>992</v>
      </c>
      <c r="S2257" s="3" t="s">
        <v>85</v>
      </c>
      <c r="T2257" s="9" t="s">
        <v>146</v>
      </c>
      <c r="U2257" s="3" t="s">
        <v>10352</v>
      </c>
      <c r="V2257" s="22" t="str">
        <f t="shared" si="289"/>
        <v>RLFO; Hora de aviso: 15:00 27/05/2024; Solución: Se realiza migracion de hilos entre emplamnes; Hora de solución: 17:00 27/05/2024; Causa: Falla en la Red FiOp</v>
      </c>
      <c r="W2257" s="4" t="s">
        <v>160</v>
      </c>
      <c r="X2257" s="3"/>
      <c r="Y2257" s="3"/>
      <c r="Z2257" s="3" t="s">
        <v>69</v>
      </c>
      <c r="AA2257" s="3" t="s">
        <v>70</v>
      </c>
      <c r="AB2257" s="3">
        <v>8631178</v>
      </c>
      <c r="AC2257" s="3" t="s">
        <v>71</v>
      </c>
      <c r="AD2257" s="6">
        <v>0</v>
      </c>
      <c r="AE2257" s="7"/>
      <c r="AF2257" s="7"/>
      <c r="AG2257" s="6">
        <f>Tabla4[[#This Row],[Tiempo Parada de Reloj]]+Tabla4[[#This Row],[Tiempo Autorizado por Telefonica (no Máximo)]]</f>
        <v>0</v>
      </c>
      <c r="AH2257" s="7">
        <f t="shared" ca="1" si="282"/>
        <v>8.3333333335758653E-2</v>
      </c>
      <c r="AI2257" s="8">
        <f t="shared" si="283"/>
        <v>0</v>
      </c>
      <c r="AJ2257" s="8">
        <f t="shared" ca="1" si="284"/>
        <v>2.0000000000582077</v>
      </c>
      <c r="AK2257" s="23" t="s">
        <v>1349</v>
      </c>
      <c r="AL2257" s="23" t="s">
        <v>70</v>
      </c>
      <c r="AM2257" s="23" t="s">
        <v>88</v>
      </c>
      <c r="AN2257" s="23" t="s">
        <v>88</v>
      </c>
      <c r="AQ2257" s="23">
        <f t="shared" ref="AQ2257" ca="1" si="290">NOW()</f>
        <v>45503.69683483796</v>
      </c>
      <c r="AR2257" s="3"/>
      <c r="AS2257" s="23"/>
      <c r="AT2257" s="23"/>
      <c r="AU2257" s="3" t="s">
        <v>1266</v>
      </c>
      <c r="AV2257" s="3" t="s">
        <v>2215</v>
      </c>
      <c r="AW2257" s="3" t="s">
        <v>10353</v>
      </c>
      <c r="AX2257" s="3" t="s">
        <v>69</v>
      </c>
      <c r="AY2257" s="3" t="s">
        <v>69</v>
      </c>
      <c r="AZ2257" s="8" t="str">
        <f>+CONCATENATE("Reportan apertura en el enlace ",Tabla4[[#This Row],[Enlace]]," en el ",Tabla4[[#This Row],[Distancia óptica]]," ocasionado por ",Tabla4[[#This Row],[Causa del daño]])</f>
        <v>Reportan apertura en el enlace Esperanza - Ciudad Real en el Km 0,816 desde Ciudad Real  ocasionado por Falla en la Red FiOp</v>
      </c>
      <c r="BA2257" s="8" t="str">
        <f>+CONCATENATE("Para dar solución al incidente ",Tabla4[[#This Row],[Solución]])</f>
        <v>Para dar solución al incidente Se realiza migracion de hilos entre emplamnes</v>
      </c>
      <c r="BB2257" s="3" t="str">
        <f>+_xlfn.CONCAT(Tabla4[[#This Row],[Causa Raiz]]," ",Tabla4[[#This Row],[Solución2]]," (",Tabla4[[#This Row],[Anillo]],"- Cabecera: ",Tabla4[[#This Row],[Cabecera]],"- Operador: ",Tabla4[[#This Row],[Operador]],")")</f>
        <v>Reportan apertura en el enlace Esperanza - Ciudad Real en el Km 0,816 desde Ciudad Real  ocasionado por Falla en la Red FiOp Para dar solución al incidente Se realiza migracion de hilos entre emplamnes (LIENAL- Cabecera: ESPERANZA- Operador: Colombia Telecomunicaciones)</v>
      </c>
    </row>
    <row r="2258" spans="1:54" ht="199.5">
      <c r="A2258" s="38">
        <f t="shared" si="285"/>
        <v>2257</v>
      </c>
      <c r="B2258" s="3">
        <v>8637825</v>
      </c>
      <c r="C2258" s="3" t="s">
        <v>54</v>
      </c>
      <c r="D2258" s="23">
        <v>45439.791666666664</v>
      </c>
      <c r="E2258" s="23">
        <v>45441.552083333336</v>
      </c>
      <c r="F2258" s="1">
        <f t="shared" ca="1" si="288"/>
        <v>1.7604166666715173</v>
      </c>
      <c r="G2258" s="3" t="s">
        <v>55</v>
      </c>
      <c r="H2258" s="41"/>
      <c r="I2258" s="40"/>
      <c r="J2258" s="5" t="s">
        <v>56</v>
      </c>
      <c r="K2258" s="3" t="s">
        <v>108</v>
      </c>
      <c r="L2258" s="9" t="s">
        <v>78</v>
      </c>
      <c r="M2258" s="3" t="s">
        <v>109</v>
      </c>
      <c r="N2258" s="3" t="s">
        <v>3024</v>
      </c>
      <c r="O2258" s="3" t="s">
        <v>10354</v>
      </c>
      <c r="P2258" s="3" t="s">
        <v>10355</v>
      </c>
      <c r="Q2258" s="4" t="s">
        <v>10356</v>
      </c>
      <c r="R2258" s="3" t="s">
        <v>327</v>
      </c>
      <c r="S2258" s="3" t="s">
        <v>115</v>
      </c>
      <c r="T2258" s="9" t="s">
        <v>66</v>
      </c>
      <c r="U2258" s="3" t="s">
        <v>10357</v>
      </c>
      <c r="V2258" s="22" t="str">
        <f t="shared" si="289"/>
        <v>RLFO; Hora de aviso: 19:00 27/05/2024; Solución: Recuperacion de 600 mst de reserva y un empalme de 48 hilos; Hora de solución: 13:15 29/05/2024; Causa: Vandalismo</v>
      </c>
      <c r="W2258" s="4" t="s">
        <v>10358</v>
      </c>
      <c r="X2258" s="3" t="s">
        <v>10359</v>
      </c>
      <c r="Y2258" s="3" t="s">
        <v>10360</v>
      </c>
      <c r="Z2258" s="3" t="s">
        <v>120</v>
      </c>
      <c r="AA2258" s="3" t="s">
        <v>70</v>
      </c>
      <c r="AB2258" s="3">
        <v>0</v>
      </c>
      <c r="AC2258" s="3" t="s">
        <v>71</v>
      </c>
      <c r="AD2258" s="6">
        <v>0.41666666666666669</v>
      </c>
      <c r="AE2258" s="7"/>
      <c r="AF2258" s="7"/>
      <c r="AG2258" s="6">
        <f>Tabla4[[#This Row],[Tiempo Parada de Reloj]]+Tabla4[[#This Row],[Tiempo Autorizado por Telefonica (no Máximo)]]</f>
        <v>0.41666666666666669</v>
      </c>
      <c r="AH2258" s="7">
        <f t="shared" ca="1" si="282"/>
        <v>1.3437500000048506</v>
      </c>
      <c r="AI2258" s="8">
        <f t="shared" si="283"/>
        <v>10</v>
      </c>
      <c r="AJ2258" s="8">
        <f t="shared" ca="1" si="284"/>
        <v>32.250000000116415</v>
      </c>
      <c r="AK2258" s="23" t="s">
        <v>88</v>
      </c>
      <c r="AL2258" s="23" t="s">
        <v>70</v>
      </c>
      <c r="AM2258" s="23" t="s">
        <v>106</v>
      </c>
      <c r="AN2258" s="23" t="s">
        <v>106</v>
      </c>
      <c r="AO2258" s="3" t="s">
        <v>87</v>
      </c>
      <c r="AP2258" s="3" t="s">
        <v>87</v>
      </c>
      <c r="AQ2258" s="23">
        <v>45443.606249999997</v>
      </c>
      <c r="AR2258" s="3"/>
      <c r="AS2258" s="23"/>
      <c r="AT2258" s="23"/>
      <c r="AU2258" s="3" t="s">
        <v>192</v>
      </c>
      <c r="AV2258" s="3" t="s">
        <v>7693</v>
      </c>
      <c r="AW2258" s="3" t="s">
        <v>307</v>
      </c>
      <c r="AX2258" s="3">
        <v>10.450799999999999</v>
      </c>
      <c r="AY2258" s="3">
        <v>-73.265600000000006</v>
      </c>
      <c r="AZ2258" s="8" t="str">
        <f>+CONCATENATE("Reportan apertura en el enlace ",Tabla4[[#This Row],[Enlace]]," en el ",Tabla4[[#This Row],[Distancia óptica]]," ocasionado por ",Tabla4[[#This Row],[Causa del daño]])</f>
        <v>Reportan apertura en el enlace Mov. Guacharaca - Mov. Santander en el Km 5,5 desde Guatapuri ocasionado por Vandalismo</v>
      </c>
      <c r="BA2258" s="8" t="str">
        <f>+CONCATENATE("Para dar solución al incidente ",Tabla4[[#This Row],[Solución]])</f>
        <v>Para dar solución al incidente Recuperacion de 600 mst de reserva y un empalme de 48 hilos</v>
      </c>
      <c r="BB2258" s="3" t="str">
        <f>+_xlfn.CONCAT(Tabla4[[#This Row],[Causa Raiz]]," ",Tabla4[[#This Row],[Solución2]]," (",Tabla4[[#This Row],[Anillo]],"- Cabecera: ",Tabla4[[#This Row],[Cabecera]],"- Operador: ",Tabla4[[#This Row],[Operador]],")")</f>
        <v>Reportan apertura en el enlace Mov. Guacharaca - Mov. Santander en el Km 5,5 desde Guatapuri ocasionado por Vandalismo Para dar solución al incidente Recuperacion de 600 mst de reserva y un empalme de 48 hilos (LINEAL- Cabecera: SIMON BOLIVAR- Operador: Colombia Telecomunicaciones)</v>
      </c>
    </row>
    <row r="2259" spans="1:54" ht="242.25">
      <c r="A2259" s="38">
        <f t="shared" si="285"/>
        <v>2258</v>
      </c>
      <c r="B2259" s="3">
        <v>8636363</v>
      </c>
      <c r="C2259" s="3" t="s">
        <v>54</v>
      </c>
      <c r="D2259" s="23">
        <v>45439.8125</v>
      </c>
      <c r="E2259" s="23">
        <v>45440.534722222219</v>
      </c>
      <c r="F2259" s="1">
        <f t="shared" ca="1" si="288"/>
        <v>0.72222222221898846</v>
      </c>
      <c r="G2259" s="3" t="s">
        <v>55</v>
      </c>
      <c r="H2259" s="41"/>
      <c r="I2259" s="40"/>
      <c r="J2259" s="5" t="s">
        <v>56</v>
      </c>
      <c r="K2259" s="3" t="s">
        <v>93</v>
      </c>
      <c r="L2259" s="9" t="s">
        <v>78</v>
      </c>
      <c r="M2259" s="3" t="s">
        <v>59</v>
      </c>
      <c r="N2259" s="3" t="s">
        <v>60</v>
      </c>
      <c r="O2259" s="3" t="s">
        <v>10361</v>
      </c>
      <c r="P2259" s="3" t="s">
        <v>10362</v>
      </c>
      <c r="Q2259" s="4" t="s">
        <v>10363</v>
      </c>
      <c r="R2259" s="3" t="s">
        <v>980</v>
      </c>
      <c r="S2259" s="3" t="s">
        <v>65</v>
      </c>
      <c r="T2259" s="9" t="s">
        <v>176</v>
      </c>
      <c r="U2259" s="3" t="s">
        <v>10364</v>
      </c>
      <c r="V2259" s="22" t="str">
        <f t="shared" si="289"/>
        <v>RLFO; Hora de aviso: 19:30 27/05/2024; Solución: Tendido de Fo reutilizada de 90 mts de 24 hilos y dos empalmes de 24 hilos, una nueva y una existente; Hora de solución: 12:50 28/05/2024; Causa: Intervención de Terceros. No Identificados</v>
      </c>
      <c r="W2259" s="4" t="s">
        <v>949</v>
      </c>
      <c r="X2259" s="3"/>
      <c r="Y2259" s="3"/>
      <c r="Z2259" s="3" t="s">
        <v>69</v>
      </c>
      <c r="AA2259" s="3" t="s">
        <v>70</v>
      </c>
      <c r="AB2259" s="3">
        <v>0</v>
      </c>
      <c r="AC2259" s="3" t="s">
        <v>71</v>
      </c>
      <c r="AD2259" s="6">
        <v>0.55763888888888891</v>
      </c>
      <c r="AE2259" s="7"/>
      <c r="AF2259" s="7"/>
      <c r="AG2259" s="6">
        <f>Tabla4[[#This Row],[Tiempo Parada de Reloj]]+Tabla4[[#This Row],[Tiempo Autorizado por Telefonica (no Máximo)]]</f>
        <v>0.55763888888888891</v>
      </c>
      <c r="AH2259" s="7">
        <f t="shared" ca="1" si="282"/>
        <v>0.16458333333009956</v>
      </c>
      <c r="AI2259" s="8">
        <f t="shared" si="283"/>
        <v>13.383333333333333</v>
      </c>
      <c r="AJ2259" s="8">
        <f t="shared" ca="1" si="284"/>
        <v>3.9499999999223894</v>
      </c>
      <c r="AK2259" s="23" t="s">
        <v>88</v>
      </c>
      <c r="AL2259" s="23" t="s">
        <v>70</v>
      </c>
      <c r="AM2259" s="23" t="s">
        <v>119</v>
      </c>
      <c r="AN2259" s="3" t="s">
        <v>120</v>
      </c>
      <c r="AO2259" s="3" t="s">
        <v>460</v>
      </c>
      <c r="AP2259" s="3" t="s">
        <v>460</v>
      </c>
      <c r="AQ2259" s="23">
        <v>45441.895138888889</v>
      </c>
      <c r="AR2259" s="3"/>
      <c r="AS2259" s="7"/>
      <c r="AT2259" s="23"/>
      <c r="AU2259" s="3" t="s">
        <v>100</v>
      </c>
      <c r="AV2259" s="3" t="s">
        <v>10365</v>
      </c>
      <c r="AW2259" s="3" t="s">
        <v>1311</v>
      </c>
      <c r="AX2259" s="3">
        <v>4.6745799999999997</v>
      </c>
      <c r="AY2259" s="3">
        <v>-74.088220000000007</v>
      </c>
      <c r="AZ2259" s="8" t="str">
        <f>+CONCATENATE("Reportan apertura en el enlace ",Tabla4[[#This Row],[Enlace]]," en el ",Tabla4[[#This Row],[Distancia óptica]]," ocasionado por ",Tabla4[[#This Row],[Causa del daño]])</f>
        <v>Reportan apertura en el enlace Mov. Alkosto AV 68 II - GWD San Joaquin en el Km 0,117 desde JJ Vargas ocasionado por Intervención de Terceros. No Identificados</v>
      </c>
      <c r="BA2259" s="8" t="str">
        <f>+CONCATENATE("Para dar solución al incidente ",Tabla4[[#This Row],[Solución]])</f>
        <v>Para dar solución al incidente Tendido de Fo reutilizada de 90 mts de 24 hilos y dos empalmes de 24 hilos, una nueva y una existente</v>
      </c>
      <c r="BB2259" s="3" t="str">
        <f>+_xlfn.CONCAT(Tabla4[[#This Row],[Causa Raiz]]," ",Tabla4[[#This Row],[Solución2]]," (",Tabla4[[#This Row],[Anillo]],"- Cabecera: ",Tabla4[[#This Row],[Cabecera]],"- Operador: ",Tabla4[[#This Row],[Operador]],")")</f>
        <v>Reportan apertura en el enlace Mov. Alkosto AV 68 II - GWD San Joaquin en el Km 0,117 desde JJ Vargas ocasionado por Intervención de Terceros. No Identificados Para dar solución al incidente Tendido de Fo reutilizada de 90 mts de 24 hilos y dos empalmes de 24 hilos, una nueva y una existente (UK- Cabecera: 31026 JAC PALO BLANCO- Operador: Colombia Telecomunicaciones)</v>
      </c>
    </row>
    <row r="2260" spans="1:54" ht="285">
      <c r="A2260" s="38">
        <f t="shared" si="285"/>
        <v>2259</v>
      </c>
      <c r="B2260" s="3">
        <v>8637755</v>
      </c>
      <c r="C2260" s="3" t="s">
        <v>54</v>
      </c>
      <c r="D2260" s="23">
        <v>45439.819444444445</v>
      </c>
      <c r="E2260" s="23">
        <v>45440.6875</v>
      </c>
      <c r="F2260" s="1">
        <f t="shared" ca="1" si="288"/>
        <v>0.86805555555474712</v>
      </c>
      <c r="G2260" s="3" t="s">
        <v>55</v>
      </c>
      <c r="H2260" s="41"/>
      <c r="I2260" s="40"/>
      <c r="J2260" s="5" t="s">
        <v>56</v>
      </c>
      <c r="K2260" s="3" t="s">
        <v>203</v>
      </c>
      <c r="L2260" s="9" t="s">
        <v>78</v>
      </c>
      <c r="M2260" s="3" t="s">
        <v>204</v>
      </c>
      <c r="N2260" s="3" t="s">
        <v>2622</v>
      </c>
      <c r="O2260" s="3" t="s">
        <v>10366</v>
      </c>
      <c r="P2260" s="3" t="s">
        <v>10367</v>
      </c>
      <c r="Q2260" s="4" t="s">
        <v>10368</v>
      </c>
      <c r="R2260" s="3" t="s">
        <v>209</v>
      </c>
      <c r="S2260" s="3" t="s">
        <v>210</v>
      </c>
      <c r="T2260" s="9" t="s">
        <v>176</v>
      </c>
      <c r="U2260" s="3" t="s">
        <v>10369</v>
      </c>
      <c r="V2260" s="22" t="str">
        <f t="shared" si="289"/>
        <v>RLFO; Hora de aviso: 19:40 27/05/2024; Solución: Se recuperaron 472 metros de F.O de 36 hilos para retirar fibra de predio privado. Y se instalo 90 metros de fibra adicionales para dar continuidad con dos empalmes de 36 hilos  ; Hora de solución: 16:30 28/05/2024; Causa: Intervención de Terceros. No Identificados</v>
      </c>
      <c r="W2260" s="4" t="s">
        <v>213</v>
      </c>
      <c r="X2260" s="3"/>
      <c r="Y2260" s="3"/>
      <c r="Z2260" s="3" t="s">
        <v>69</v>
      </c>
      <c r="AA2260" s="3" t="s">
        <v>70</v>
      </c>
      <c r="AB2260" s="3">
        <v>8637755</v>
      </c>
      <c r="AC2260" s="3" t="s">
        <v>70</v>
      </c>
      <c r="AD2260" s="6">
        <v>0.41666666666666669</v>
      </c>
      <c r="AE2260" s="7"/>
      <c r="AF2260" s="7"/>
      <c r="AG2260" s="6">
        <f>Tabla4[[#This Row],[Tiempo Parada de Reloj]]+Tabla4[[#This Row],[Tiempo Autorizado por Telefonica (no Máximo)]]</f>
        <v>0.41666666666666669</v>
      </c>
      <c r="AH2260" s="7">
        <f t="shared" ca="1" si="282"/>
        <v>0.45138888888808043</v>
      </c>
      <c r="AI2260" s="8">
        <f t="shared" si="283"/>
        <v>10</v>
      </c>
      <c r="AJ2260" s="8">
        <f t="shared" ca="1" si="284"/>
        <v>10.833333333313931</v>
      </c>
      <c r="AK2260" s="23" t="s">
        <v>88</v>
      </c>
      <c r="AL2260" s="23" t="s">
        <v>70</v>
      </c>
      <c r="AM2260" s="23" t="s">
        <v>119</v>
      </c>
      <c r="AN2260" s="3" t="s">
        <v>120</v>
      </c>
      <c r="AO2260" s="3" t="s">
        <v>87</v>
      </c>
      <c r="AP2260" s="3" t="s">
        <v>87</v>
      </c>
      <c r="AQ2260" s="23">
        <v>45446.874305555553</v>
      </c>
      <c r="AR2260" s="3"/>
      <c r="AS2260" s="23"/>
      <c r="AT2260" s="23"/>
      <c r="AU2260" s="3" t="s">
        <v>1557</v>
      </c>
      <c r="AV2260" s="3" t="s">
        <v>9031</v>
      </c>
      <c r="AW2260" s="3" t="s">
        <v>307</v>
      </c>
      <c r="AX2260" s="3">
        <v>5.9417</v>
      </c>
      <c r="AY2260" s="3">
        <v>-73.649699999999996</v>
      </c>
      <c r="AZ2260" s="8" t="str">
        <f>+CONCATENATE("Reportan apertura en el enlace ",Tabla4[[#This Row],[Enlace]]," en el ",Tabla4[[#This Row],[Distancia óptica]]," ocasionado por ",Tabla4[[#This Row],[Causa del daño]])</f>
        <v>Reportan apertura en el enlace Mov. Velez - Mov. Barbosa en el Km 6.45 desde  barbosa ocasionado por Intervención de Terceros. No Identificados</v>
      </c>
      <c r="BA2260" s="8" t="str">
        <f>+CONCATENATE("Para dar solución al incidente ",Tabla4[[#This Row],[Solución]])</f>
        <v xml:space="preserve">Para dar solución al incidente Se recuperaron 472 metros de F.O de 36 hilos para retirar fibra de predio privado. Y se instalo 90 metros de fibra adicionales para dar continuidad con dos empalmes de 36 hilos  </v>
      </c>
      <c r="BB2260" s="3" t="str">
        <f>+_xlfn.CONCAT(Tabla4[[#This Row],[Causa Raiz]]," ",Tabla4[[#This Row],[Solución2]]," (",Tabla4[[#This Row],[Anillo]],"- Cabecera: ",Tabla4[[#This Row],[Cabecera]],"- Operador: ",Tabla4[[#This Row],[Operador]],")")</f>
        <v>Reportan apertura en el enlace Mov. Velez - Mov. Barbosa en el Km 6.45 desde  barbosa ocasionado por Intervención de Terceros. No Identificados Para dar solución al incidente Se recuperaron 472 metros de F.O de 36 hilos para retirar fibra de predio privado. Y se instalo 90 metros de fibra adicionales para dar continuidad con dos empalmes de 36 hilos   (LINEAL- Cabecera: Barbosa- Operador: Colombia Telecomunicaciones)</v>
      </c>
    </row>
    <row r="2261" spans="1:54" ht="228">
      <c r="A2261" s="38">
        <f t="shared" si="285"/>
        <v>2260</v>
      </c>
      <c r="B2261" s="3">
        <v>8637890</v>
      </c>
      <c r="C2261" s="3" t="s">
        <v>92</v>
      </c>
      <c r="D2261" s="23">
        <v>45439.819444444445</v>
      </c>
      <c r="E2261" s="23">
        <v>45440.0625</v>
      </c>
      <c r="F2261" s="1">
        <f t="shared" ca="1" si="288"/>
        <v>0.24305555555474712</v>
      </c>
      <c r="G2261" s="3" t="s">
        <v>55</v>
      </c>
      <c r="H2261" s="41"/>
      <c r="I2261" s="40"/>
      <c r="J2261" s="5" t="s">
        <v>56</v>
      </c>
      <c r="K2261" s="3" t="s">
        <v>57</v>
      </c>
      <c r="L2261" s="9" t="s">
        <v>58</v>
      </c>
      <c r="M2261" s="3" t="s">
        <v>59</v>
      </c>
      <c r="N2261" s="3" t="s">
        <v>60</v>
      </c>
      <c r="O2261" s="3" t="s">
        <v>94</v>
      </c>
      <c r="P2261" s="3" t="s">
        <v>10370</v>
      </c>
      <c r="Q2261" s="4" t="s">
        <v>10371</v>
      </c>
      <c r="R2261" s="3" t="s">
        <v>248</v>
      </c>
      <c r="S2261" s="3" t="s">
        <v>65</v>
      </c>
      <c r="T2261" s="9" t="s">
        <v>176</v>
      </c>
      <c r="U2261" s="3" t="s">
        <v>10372</v>
      </c>
      <c r="V2261" s="22" t="str">
        <f t="shared" si="289"/>
        <v>RTNFO; Hora de aviso: 19:40 27/05/2024; Solución: Se instalaron 150 metros de fibra de 96 hilos para adecuar 2 cajas de empalme existentes; Hora de solución: 1:30 28/05/2024; Causa: Intervención de Terceros. No Identificados</v>
      </c>
      <c r="W2261" s="4" t="s">
        <v>68</v>
      </c>
      <c r="X2261" s="3"/>
      <c r="Y2261" s="3"/>
      <c r="Z2261" s="3" t="s">
        <v>69</v>
      </c>
      <c r="AA2261" s="3" t="s">
        <v>70</v>
      </c>
      <c r="AB2261" s="3">
        <v>8637578</v>
      </c>
      <c r="AC2261" s="3" t="s">
        <v>71</v>
      </c>
      <c r="AD2261" s="6">
        <v>3.4722222222222224E-2</v>
      </c>
      <c r="AE2261" s="7"/>
      <c r="AF2261" s="7"/>
      <c r="AG2261" s="6">
        <f>Tabla4[[#This Row],[Tiempo Parada de Reloj]]+Tabla4[[#This Row],[Tiempo Autorizado por Telefonica (no Máximo)]]</f>
        <v>3.4722222222222224E-2</v>
      </c>
      <c r="AH2261" s="7">
        <f t="shared" ca="1" si="282"/>
        <v>0.20833333333252491</v>
      </c>
      <c r="AI2261" s="8">
        <f t="shared" si="283"/>
        <v>0.83333333333333337</v>
      </c>
      <c r="AJ2261" s="8">
        <f t="shared" ca="1" si="284"/>
        <v>4.9999999999805977</v>
      </c>
      <c r="AK2261" s="23" t="s">
        <v>88</v>
      </c>
      <c r="AL2261" s="23" t="s">
        <v>70</v>
      </c>
      <c r="AM2261" s="23" t="s">
        <v>119</v>
      </c>
      <c r="AN2261" s="23" t="s">
        <v>119</v>
      </c>
      <c r="AO2261" s="3" t="s">
        <v>460</v>
      </c>
      <c r="AP2261" s="3" t="s">
        <v>460</v>
      </c>
      <c r="AQ2261" s="23">
        <v>45441.895833333336</v>
      </c>
      <c r="AR2261" s="3"/>
      <c r="AS2261" s="23"/>
      <c r="AT2261" s="23"/>
      <c r="AU2261" s="3" t="s">
        <v>264</v>
      </c>
      <c r="AV2261" s="3" t="s">
        <v>3707</v>
      </c>
      <c r="AW2261" s="3" t="s">
        <v>1323</v>
      </c>
      <c r="AX2261" s="3">
        <v>4.6146000000000003</v>
      </c>
      <c r="AY2261" s="3">
        <v>-74.100200000000001</v>
      </c>
      <c r="AZ2261" s="8" t="str">
        <f>+CONCATENATE("Reportan apertura en el enlace ",Tabla4[[#This Row],[Enlace]]," en el ",Tabla4[[#This Row],[Distancia óptica]]," ocasionado por ",Tabla4[[#This Row],[Causa del daño]])</f>
        <v>Reportan apertura en el enlace Bogotá - Fusagasugá en el Km 5,034 desde Bogota ocasionado por Intervención de Terceros. No Identificados</v>
      </c>
      <c r="BA2261" s="8" t="str">
        <f>+CONCATENATE("Para dar solución al incidente ",Tabla4[[#This Row],[Solución]])</f>
        <v>Para dar solución al incidente Se instalaron 150 metros de fibra de 96 hilos para adecuar 2 cajas de empalme existentes</v>
      </c>
      <c r="BB2261" s="3" t="str">
        <f>+_xlfn.CONCAT(Tabla4[[#This Row],[Causa Raiz]]," ",Tabla4[[#This Row],[Solución2]]," (",Tabla4[[#This Row],[Anillo]],"- Cabecera: ",Tabla4[[#This Row],[Cabecera]],"- Operador: ",Tabla4[[#This Row],[Operador]],")")</f>
        <v>Reportan apertura en el enlace Bogotá - Fusagasugá en el Km 5,034 desde Bogota ocasionado por Intervención de Terceros. No Identificados Para dar solución al incidente Se instalaron 150 metros de fibra de 96 hilos para adecuar 2 cajas de empalme existentes (TRONCAL- Cabecera: BOGOTA CENTRO- Operador: Colombia Telecomunicaciones)</v>
      </c>
    </row>
    <row r="2262" spans="1:54" ht="199.5">
      <c r="A2262" s="38">
        <f t="shared" si="285"/>
        <v>2261</v>
      </c>
      <c r="B2262" s="3">
        <v>8638553</v>
      </c>
      <c r="C2262" s="3" t="s">
        <v>92</v>
      </c>
      <c r="D2262" s="23">
        <v>45439.986111111109</v>
      </c>
      <c r="E2262" s="23">
        <v>45440.833333333336</v>
      </c>
      <c r="F2262" s="1">
        <f ca="1">IF(ISBLANK(E2262),IF(ISBLANK(D2262),0,NOW()-D2262),E2262-D2262)</f>
        <v>0.84722222222626442</v>
      </c>
      <c r="G2262" s="3" t="s">
        <v>55</v>
      </c>
      <c r="H2262" s="41"/>
      <c r="I2262" s="40"/>
      <c r="J2262" s="5" t="s">
        <v>56</v>
      </c>
      <c r="K2262" s="3" t="s">
        <v>77</v>
      </c>
      <c r="L2262" s="9" t="s">
        <v>58</v>
      </c>
      <c r="M2262" s="3" t="s">
        <v>373</v>
      </c>
      <c r="N2262" s="3" t="s">
        <v>2533</v>
      </c>
      <c r="O2262" s="3" t="s">
        <v>375</v>
      </c>
      <c r="P2262" s="3" t="s">
        <v>10373</v>
      </c>
      <c r="Q2262" s="4" t="s">
        <v>10374</v>
      </c>
      <c r="R2262" s="3" t="s">
        <v>992</v>
      </c>
      <c r="S2262" s="3" t="s">
        <v>10375</v>
      </c>
      <c r="T2262" s="9" t="s">
        <v>130</v>
      </c>
      <c r="U2262" s="3" t="s">
        <v>10376</v>
      </c>
      <c r="V2262" s="22" t="str">
        <f>C2262&amp;"; Hora de aviso: "&amp;TEXT(D2262,"h:mm dd/mm/yyyy")&amp;"; Solución: "&amp;U2262&amp;"; Hora de solución: "&amp;TEXT(E2262,"h:mm dd/mm/yyyy")&amp;"; Causa: "&amp;T2262</f>
        <v>RTNFO; Hora de aviso: 23:40 27/05/2024; Solución: Se da continuidad a los hilos y se realiza migracion entre nodos; Hora de solución: 20:00 28/05/2024; Causa: Plagas</v>
      </c>
      <c r="W2262" s="4" t="s">
        <v>160</v>
      </c>
      <c r="X2262" s="3"/>
      <c r="Y2262" s="3"/>
      <c r="Z2262" s="3" t="s">
        <v>69</v>
      </c>
      <c r="AA2262" s="3" t="s">
        <v>70</v>
      </c>
      <c r="AB2262" s="3">
        <v>0</v>
      </c>
      <c r="AC2262" s="3" t="s">
        <v>70</v>
      </c>
      <c r="AD2262" s="6">
        <v>0</v>
      </c>
      <c r="AE2262" s="7"/>
      <c r="AF2262" s="7"/>
      <c r="AG2262" s="6">
        <f>Tabla4[[#This Row],[Tiempo Parada de Reloj]]+Tabla4[[#This Row],[Tiempo Autorizado por Telefonica (no Máximo)]]</f>
        <v>0</v>
      </c>
      <c r="AH2262" s="7">
        <f t="shared" ca="1" si="282"/>
        <v>0.84722222222626442</v>
      </c>
      <c r="AI2262" s="8">
        <f t="shared" si="283"/>
        <v>0</v>
      </c>
      <c r="AJ2262" s="8">
        <f t="shared" ca="1" si="284"/>
        <v>20.333333333430346</v>
      </c>
      <c r="AK2262" s="23" t="s">
        <v>119</v>
      </c>
      <c r="AL2262" s="23" t="s">
        <v>70</v>
      </c>
      <c r="AM2262" s="23" t="s">
        <v>120</v>
      </c>
      <c r="AN2262" s="23" t="s">
        <v>106</v>
      </c>
      <c r="AO2262" s="3" t="s">
        <v>120</v>
      </c>
      <c r="AP2262" s="3" t="s">
        <v>120</v>
      </c>
      <c r="AQ2262" s="23">
        <v>45451.477777777778</v>
      </c>
      <c r="AR2262" s="3"/>
      <c r="AS2262" s="23"/>
      <c r="AT2262" s="23"/>
      <c r="AU2262" s="3" t="s">
        <v>1266</v>
      </c>
      <c r="AV2262" s="3" t="s">
        <v>1323</v>
      </c>
      <c r="AW2262" s="3" t="s">
        <v>2533</v>
      </c>
      <c r="AX2262" s="3">
        <v>4.237006</v>
      </c>
      <c r="AY2262" s="3">
        <v>-73.823839000000007</v>
      </c>
      <c r="AZ2262" s="8" t="str">
        <f>+CONCATENATE("Reportan apertura en el enlace ",Tabla4[[#This Row],[Enlace]]," en el ",Tabla4[[#This Row],[Distancia óptica]]," ocasionado por ",Tabla4[[#This Row],[Causa del daño]])</f>
        <v>Reportan apertura en el enlace Bogotá - Villavicencio en el km 37,4 desde Villavicencio ocasionado por Plagas</v>
      </c>
      <c r="BA2262" s="8" t="str">
        <f>+CONCATENATE("Para dar solución al incidente ",Tabla4[[#This Row],[Solución]])</f>
        <v>Para dar solución al incidente Se da continuidad a los hilos y se realiza migracion entre nodos</v>
      </c>
      <c r="BB2262" s="3" t="str">
        <f>+_xlfn.CONCAT(Tabla4[[#This Row],[Causa Raiz]]," ",Tabla4[[#This Row],[Solución2]]," (",Tabla4[[#This Row],[Anillo]],"- Cabecera: ",Tabla4[[#This Row],[Cabecera]],"- Operador: ",Tabla4[[#This Row],[Operador]],")")</f>
        <v>Reportan apertura en el enlace Bogotá - Villavicencio en el km 37,4 desde Villavicencio ocasionado por Plagas Para dar solución al incidente Se da continuidad a los hilos y se realiza migracion entre nodos (VILLAVICENCIO - Cabecera: TRONCAL- Operador: Colombia Telecomunicaciones)</v>
      </c>
    </row>
    <row r="2263" spans="1:54" ht="171">
      <c r="A2263" s="38">
        <f t="shared" si="285"/>
        <v>2262</v>
      </c>
      <c r="B2263" s="3">
        <v>8639062</v>
      </c>
      <c r="C2263" s="3" t="s">
        <v>92</v>
      </c>
      <c r="D2263" s="23">
        <v>45440.284722222219</v>
      </c>
      <c r="E2263" s="23">
        <v>45440.4375</v>
      </c>
      <c r="F2263" s="1">
        <f t="shared" ref="F2263:F2264" ca="1" si="291">IF(ISBLANK(E2263),IF(ISBLANK(D2263),0,NOW()-D2263),E2263-D2263)</f>
        <v>0.15277777778101154</v>
      </c>
      <c r="G2263" s="3" t="s">
        <v>55</v>
      </c>
      <c r="H2263" s="41"/>
      <c r="I2263" s="40"/>
      <c r="J2263" s="5" t="s">
        <v>56</v>
      </c>
      <c r="K2263" s="3" t="s">
        <v>108</v>
      </c>
      <c r="L2263" s="9" t="s">
        <v>58</v>
      </c>
      <c r="M2263" s="3" t="s">
        <v>109</v>
      </c>
      <c r="N2263" s="3" t="s">
        <v>110</v>
      </c>
      <c r="O2263" s="3" t="s">
        <v>111</v>
      </c>
      <c r="P2263" s="3" t="s">
        <v>10377</v>
      </c>
      <c r="Q2263" s="4" t="s">
        <v>10378</v>
      </c>
      <c r="R2263" s="3" t="s">
        <v>327</v>
      </c>
      <c r="S2263" s="3" t="s">
        <v>115</v>
      </c>
      <c r="T2263" s="9" t="s">
        <v>146</v>
      </c>
      <c r="U2263" s="3" t="s">
        <v>212</v>
      </c>
      <c r="V2263" s="22" t="str">
        <f t="shared" ref="V2263:V2264" si="292">C2263&amp;"; Hora de aviso: "&amp;TEXT(D2263,"h:mm dd/mm/yyyy")&amp;"; Solución: "&amp;U2263&amp;"; Hora de solución: "&amp;TEXT(E2263,"h:mm dd/mm/yyyy")&amp;"; Causa: "&amp;T2263</f>
        <v>RTNFO; Hora de aviso: 6:50 28/05/2024; Solución: Migracion de hilos entre empalmes; Hora de solución: 10:30 28/05/2024; Causa: Falla en la Red FiOp</v>
      </c>
      <c r="W2263" s="4" t="s">
        <v>542</v>
      </c>
      <c r="X2263" s="3"/>
      <c r="Y2263" s="3"/>
      <c r="Z2263" s="3" t="s">
        <v>69</v>
      </c>
      <c r="AA2263" s="3" t="s">
        <v>71</v>
      </c>
      <c r="AB2263" s="3">
        <v>0</v>
      </c>
      <c r="AC2263" s="3" t="s">
        <v>70</v>
      </c>
      <c r="AD2263" s="6">
        <v>0</v>
      </c>
      <c r="AE2263" s="7"/>
      <c r="AF2263" s="7"/>
      <c r="AG2263" s="6">
        <f>Tabla4[[#This Row],[Tiempo Parada de Reloj]]+Tabla4[[#This Row],[Tiempo Autorizado por Telefonica (no Máximo)]]</f>
        <v>0</v>
      </c>
      <c r="AH2263" s="7">
        <f t="shared" ca="1" si="282"/>
        <v>0.15277777778101154</v>
      </c>
      <c r="AI2263" s="8">
        <f t="shared" si="283"/>
        <v>0</v>
      </c>
      <c r="AJ2263" s="8">
        <f t="shared" ca="1" si="284"/>
        <v>3.6666666667442769</v>
      </c>
      <c r="AK2263" s="23" t="s">
        <v>120</v>
      </c>
      <c r="AL2263" s="23" t="s">
        <v>70</v>
      </c>
      <c r="AM2263" s="23" t="s">
        <v>106</v>
      </c>
      <c r="AN2263" s="23" t="s">
        <v>120</v>
      </c>
      <c r="AO2263" s="3" t="s">
        <v>87</v>
      </c>
      <c r="AP2263" s="3" t="s">
        <v>87</v>
      </c>
      <c r="AQ2263" s="23">
        <v>45442.710416666669</v>
      </c>
      <c r="AR2263" s="3"/>
      <c r="AS2263" s="23"/>
      <c r="AT2263" s="23"/>
      <c r="AU2263" s="3" t="s">
        <v>121</v>
      </c>
      <c r="AV2263" s="3" t="s">
        <v>1390</v>
      </c>
      <c r="AW2263" s="3" t="s">
        <v>76</v>
      </c>
      <c r="AX2263" s="3">
        <v>9.5498980000000007</v>
      </c>
      <c r="AY2263" s="3">
        <v>-73.583865000000003</v>
      </c>
      <c r="AZ2263" s="8" t="str">
        <f>+CONCATENATE("Reportan apertura en el enlace ",Tabla4[[#This Row],[Enlace]]," en el ",Tabla4[[#This Row],[Distancia óptica]]," ocasionado por ",Tabla4[[#This Row],[Causa del daño]])</f>
        <v>Reportan apertura en el enlace Bosconia - Curumaní en el Km 13,7 desde la loma ocasionado por Falla en la Red FiOp</v>
      </c>
      <c r="BA2263" s="8" t="str">
        <f>+CONCATENATE("Para dar solución al incidente ",Tabla4[[#This Row],[Solución]])</f>
        <v>Para dar solución al incidente Migracion de hilos entre empalmes</v>
      </c>
      <c r="BB2263" s="3" t="str">
        <f>+_xlfn.CONCAT(Tabla4[[#This Row],[Causa Raiz]]," ",Tabla4[[#This Row],[Solución2]]," (",Tabla4[[#This Row],[Anillo]],"- Cabecera: ",Tabla4[[#This Row],[Cabecera]],"- Operador: ",Tabla4[[#This Row],[Operador]],")")</f>
        <v>Reportan apertura en el enlace Bosconia - Curumaní en el Km 13,7 desde la loma ocasionado por Falla en la Red FiOp Para dar solución al incidente Migracion de hilos entre empalmes (Troncal- Cabecera: Curumani- Operador: Colombia Telecomunicaciones)</v>
      </c>
    </row>
    <row r="2264" spans="1:54" ht="171">
      <c r="A2264" s="38">
        <f t="shared" si="285"/>
        <v>2263</v>
      </c>
      <c r="B2264" s="3">
        <v>8639136</v>
      </c>
      <c r="C2264" s="3" t="s">
        <v>92</v>
      </c>
      <c r="D2264" s="23">
        <v>45440.298611111109</v>
      </c>
      <c r="E2264" s="23">
        <v>45440.708333333336</v>
      </c>
      <c r="F2264" s="1">
        <f t="shared" ca="1" si="291"/>
        <v>0.40972222222626442</v>
      </c>
      <c r="G2264" s="3" t="s">
        <v>55</v>
      </c>
      <c r="H2264" s="41"/>
      <c r="I2264" s="40"/>
      <c r="J2264" s="5" t="s">
        <v>56</v>
      </c>
      <c r="K2264" s="3" t="s">
        <v>77</v>
      </c>
      <c r="L2264" s="9" t="s">
        <v>58</v>
      </c>
      <c r="M2264" s="3" t="s">
        <v>656</v>
      </c>
      <c r="N2264" s="3" t="s">
        <v>1505</v>
      </c>
      <c r="O2264" s="3" t="s">
        <v>1506</v>
      </c>
      <c r="P2264" s="3" t="s">
        <v>10379</v>
      </c>
      <c r="Q2264" s="4" t="s">
        <v>10380</v>
      </c>
      <c r="R2264" s="3" t="s">
        <v>796</v>
      </c>
      <c r="S2264" s="3" t="s">
        <v>85</v>
      </c>
      <c r="T2264" s="9" t="s">
        <v>130</v>
      </c>
      <c r="U2264" s="3" t="s">
        <v>10381</v>
      </c>
      <c r="V2264" s="22" t="str">
        <f t="shared" si="292"/>
        <v>RTNFO; Hora de aviso: 7:10 28/05/2024; Solución: Par dar solucion de rehace empalme ; Hora de solución: 17:00 28/05/2024; Causa: Plagas</v>
      </c>
      <c r="W2264" s="4" t="s">
        <v>160</v>
      </c>
      <c r="X2264" s="3"/>
      <c r="Y2264" s="3"/>
      <c r="Z2264" s="3" t="s">
        <v>69</v>
      </c>
      <c r="AA2264" s="3" t="s">
        <v>71</v>
      </c>
      <c r="AB2264" s="3">
        <v>0</v>
      </c>
      <c r="AC2264" s="3" t="s">
        <v>70</v>
      </c>
      <c r="AD2264" s="6">
        <v>0</v>
      </c>
      <c r="AE2264" s="7"/>
      <c r="AF2264" s="7"/>
      <c r="AG2264" s="6">
        <f>Tabla4[[#This Row],[Tiempo Parada de Reloj]]+Tabla4[[#This Row],[Tiempo Autorizado por Telefonica (no Máximo)]]</f>
        <v>0</v>
      </c>
      <c r="AH2264" s="7">
        <f t="shared" ca="1" si="282"/>
        <v>0.40972222222626442</v>
      </c>
      <c r="AI2264" s="8">
        <f t="shared" si="283"/>
        <v>0</v>
      </c>
      <c r="AJ2264" s="8">
        <f t="shared" ca="1" si="284"/>
        <v>9.8333333334303461</v>
      </c>
      <c r="AK2264" s="23" t="s">
        <v>120</v>
      </c>
      <c r="AL2264" s="23" t="s">
        <v>70</v>
      </c>
      <c r="AM2264" s="23" t="s">
        <v>106</v>
      </c>
      <c r="AN2264" s="23" t="s">
        <v>106</v>
      </c>
      <c r="AO2264" s="3" t="s">
        <v>87</v>
      </c>
      <c r="AP2264" s="3" t="s">
        <v>87</v>
      </c>
      <c r="AQ2264" s="23">
        <v>45443.40347222222</v>
      </c>
      <c r="AR2264" s="3"/>
      <c r="AS2264" s="23"/>
      <c r="AT2264" s="23"/>
      <c r="AU2264" s="3" t="s">
        <v>610</v>
      </c>
      <c r="AV2264" s="3" t="s">
        <v>1511</v>
      </c>
      <c r="AW2264" s="3" t="s">
        <v>76</v>
      </c>
      <c r="AX2264" s="3">
        <v>5.3540999999999999</v>
      </c>
      <c r="AY2264" s="3">
        <v>-74.727999999999994</v>
      </c>
      <c r="AZ2264" s="8" t="str">
        <f>+CONCATENATE("Reportan apertura en el enlace ",Tabla4[[#This Row],[Enlace]]," en el ",Tabla4[[#This Row],[Distancia óptica]]," ocasionado por ",Tabla4[[#This Row],[Causa del daño]])</f>
        <v>Reportan apertura en el enlace Honda - La Dorada en el Km 17,3 desde Dorada ocasionado por Plagas</v>
      </c>
      <c r="BA2264" s="8" t="str">
        <f>+CONCATENATE("Para dar solución al incidente ",Tabla4[[#This Row],[Solución]])</f>
        <v xml:space="preserve">Para dar solución al incidente Par dar solucion de rehace empalme </v>
      </c>
      <c r="BB2264" s="3" t="str">
        <f>+_xlfn.CONCAT(Tabla4[[#This Row],[Causa Raiz]]," ",Tabla4[[#This Row],[Solución2]]," (",Tabla4[[#This Row],[Anillo]],"- Cabecera: ",Tabla4[[#This Row],[Cabecera]],"- Operador: ",Tabla4[[#This Row],[Operador]],")")</f>
        <v>Reportan apertura en el enlace Honda - La Dorada en el Km 17,3 desde Dorada ocasionado por Plagas Para dar solución al incidente Par dar solucion de rehace empalme  (Troncal- Cabecera: Dorada- Operador: Colombia Telecomunicaciones)</v>
      </c>
    </row>
    <row r="2265" spans="1:54" ht="199.5">
      <c r="A2265" s="38">
        <f t="shared" si="285"/>
        <v>2264</v>
      </c>
      <c r="B2265" s="3">
        <v>8639144</v>
      </c>
      <c r="C2265" s="3" t="s">
        <v>163</v>
      </c>
      <c r="D2265" s="23">
        <v>45440.305555555555</v>
      </c>
      <c r="E2265" s="23">
        <v>45440.306944444441</v>
      </c>
      <c r="F2265" s="1">
        <f t="shared" ref="F2265" ca="1" si="293">IF(ISBLANK(E2265),IF(ISBLANK(D2265),0,NOW()-D2265),E2265-D2265)</f>
        <v>1.3888888861401938E-3</v>
      </c>
      <c r="G2265" s="3" t="s">
        <v>55</v>
      </c>
      <c r="H2265" s="41"/>
      <c r="I2265" s="40"/>
      <c r="J2265" s="5" t="s">
        <v>56</v>
      </c>
      <c r="K2265" s="3" t="s">
        <v>77</v>
      </c>
      <c r="L2265" s="9" t="s">
        <v>78</v>
      </c>
      <c r="M2265" s="3" t="s">
        <v>79</v>
      </c>
      <c r="N2265" s="3" t="s">
        <v>1286</v>
      </c>
      <c r="O2265" s="3" t="s">
        <v>9459</v>
      </c>
      <c r="P2265" s="3" t="s">
        <v>10382</v>
      </c>
      <c r="Q2265" s="4" t="s">
        <v>10383</v>
      </c>
      <c r="R2265" s="3" t="s">
        <v>741</v>
      </c>
      <c r="S2265" s="3" t="s">
        <v>85</v>
      </c>
      <c r="T2265" s="9" t="s">
        <v>104</v>
      </c>
      <c r="U2265" s="3" t="s">
        <v>10384</v>
      </c>
      <c r="V2265" s="22" t="str">
        <f t="shared" ref="V2265" si="294">C2265&amp;"; Hora de aviso: "&amp;TEXT(D2265,"h:mm dd/mm/yyyy")&amp;"; Solución: "&amp;U2265&amp;"; Hora de solución: "&amp;TEXT(E2265,"h:mm dd/mm/yyyy")&amp;"; Causa: "&amp;T2265</f>
        <v>RDFO; Hora de aviso: 7:20 28/05/2024; Solución: Link Afectado por trabajos bajo la:  OTX24 - 8609541 -TRANSFORMACION_HL5-ANILLO-TABIO-TENJO; Hora de solución: 7:22 28/05/2024; Causa: Visita Fallida</v>
      </c>
      <c r="W2265" s="4" t="s">
        <v>160</v>
      </c>
      <c r="X2265" s="3"/>
      <c r="Y2265" s="3"/>
      <c r="Z2265" s="3" t="s">
        <v>69</v>
      </c>
      <c r="AA2265" s="3" t="s">
        <v>71</v>
      </c>
      <c r="AB2265" s="3">
        <v>8638486</v>
      </c>
      <c r="AC2265" s="3" t="s">
        <v>71</v>
      </c>
      <c r="AD2265" s="6">
        <v>0</v>
      </c>
      <c r="AE2265" s="7"/>
      <c r="AF2265" s="7"/>
      <c r="AG2265" s="6">
        <f>Tabla4[[#This Row],[Tiempo Parada de Reloj]]+Tabla4[[#This Row],[Tiempo Autorizado por Telefonica (no Máximo)]]</f>
        <v>0</v>
      </c>
      <c r="AH2265" s="7">
        <f t="shared" ca="1" si="282"/>
        <v>1.3888888861401938E-3</v>
      </c>
      <c r="AI2265" s="8">
        <f t="shared" si="283"/>
        <v>0</v>
      </c>
      <c r="AJ2265" s="8">
        <f t="shared" ca="1" si="284"/>
        <v>3.3333333267364651E-2</v>
      </c>
      <c r="AK2265" s="23" t="s">
        <v>120</v>
      </c>
      <c r="AL2265" s="3" t="s">
        <v>71</v>
      </c>
      <c r="AM2265" s="3" t="s">
        <v>69</v>
      </c>
      <c r="AN2265" s="3" t="s">
        <v>120</v>
      </c>
      <c r="AO2265" s="3" t="s">
        <v>120</v>
      </c>
      <c r="AP2265" s="3" t="s">
        <v>120</v>
      </c>
      <c r="AQ2265" s="23">
        <v>45440.472222222219</v>
      </c>
      <c r="AR2265" s="3"/>
      <c r="AS2265" s="23"/>
      <c r="AT2265" s="23"/>
      <c r="AU2265" s="3" t="s">
        <v>89</v>
      </c>
      <c r="AV2265" s="3" t="s">
        <v>69</v>
      </c>
      <c r="AW2265" s="3" t="s">
        <v>69</v>
      </c>
      <c r="AX2265" s="3" t="s">
        <v>69</v>
      </c>
      <c r="AY2265" s="3" t="s">
        <v>69</v>
      </c>
      <c r="AZ2265" s="8" t="str">
        <f>+CONCATENATE("Reportan apertura en el enlace ",Tabla4[[#This Row],[Enlace]]," en el ",Tabla4[[#This Row],[Distancia óptica]]," ocasionado por ",Tabla4[[#This Row],[Causa del daño]])</f>
        <v>Reportan apertura en el enlace Mov. Siberia - Mov. La Union II en el Km 0 desde Celta ocasionado por Visita Fallida</v>
      </c>
      <c r="BA2265" s="8" t="str">
        <f>+CONCATENATE("Para dar solución al incidente ",Tabla4[[#This Row],[Solución]])</f>
        <v>Para dar solución al incidente Link Afectado por trabajos bajo la:  OTX24 - 8609541 -TRANSFORMACION_HL5-ANILLO-TABIO-TENJO</v>
      </c>
      <c r="BB2265" s="3" t="str">
        <f>+_xlfn.CONCAT(Tabla4[[#This Row],[Causa Raiz]]," ",Tabla4[[#This Row],[Solución2]]," (",Tabla4[[#This Row],[Anillo]],"- Cabecera: ",Tabla4[[#This Row],[Cabecera]],"- Operador: ",Tabla4[[#This Row],[Operador]],")")</f>
        <v>Reportan apertura en el enlace Mov. Siberia - Mov. La Union II en el Km 0 desde Celta ocasionado por Visita Fallida Para dar solución al incidente Link Afectado por trabajos bajo la:  OTX24 - 8609541 -TRANSFORMACION_HL5-ANILLO-TABIO-TENJO (NA- Cabecera: NA- Operador: Colombia Telecomunicaciones)</v>
      </c>
    </row>
    <row r="2266" spans="1:54" ht="213.75">
      <c r="A2266" s="38">
        <f t="shared" si="285"/>
        <v>2265</v>
      </c>
      <c r="B2266" s="3">
        <v>8639409</v>
      </c>
      <c r="C2266" s="3" t="s">
        <v>54</v>
      </c>
      <c r="D2266" s="23">
        <v>45440.333333333336</v>
      </c>
      <c r="E2266" s="23">
        <v>45440.430555555555</v>
      </c>
      <c r="F2266" s="1">
        <f t="shared" ref="F2266" ca="1" si="295">IF(ISBLANK(E2266),IF(ISBLANK(D2266),0,NOW()-D2266),E2266-D2266)</f>
        <v>9.7222222218988463E-2</v>
      </c>
      <c r="G2266" s="3" t="s">
        <v>55</v>
      </c>
      <c r="H2266" s="41"/>
      <c r="I2266" s="40"/>
      <c r="J2266" s="5" t="s">
        <v>56</v>
      </c>
      <c r="K2266" s="3" t="s">
        <v>203</v>
      </c>
      <c r="L2266" s="9" t="s">
        <v>78</v>
      </c>
      <c r="M2266" s="3" t="s">
        <v>204</v>
      </c>
      <c r="N2266" s="3" t="s">
        <v>332</v>
      </c>
      <c r="O2266" s="3" t="s">
        <v>10385</v>
      </c>
      <c r="P2266" s="3" t="s">
        <v>10386</v>
      </c>
      <c r="Q2266" s="4" t="s">
        <v>10387</v>
      </c>
      <c r="R2266" s="3" t="s">
        <v>1082</v>
      </c>
      <c r="S2266" s="3" t="s">
        <v>221</v>
      </c>
      <c r="T2266" s="9" t="s">
        <v>176</v>
      </c>
      <c r="U2266" s="3" t="s">
        <v>10388</v>
      </c>
      <c r="V2266" s="22" t="str">
        <f t="shared" ref="V2266" si="296">C2266&amp;"; Hora de aviso: "&amp;TEXT(D2266,"h:mm dd/mm/yyyy")&amp;"; Solución: "&amp;U2266&amp;"; Hora de solución: "&amp;TEXT(E2266,"h:mm dd/mm/yyyy")&amp;"; Causa: "&amp;T2266</f>
        <v>RLFO; Hora de aviso: 8:00 28/05/2024; Solución: Tendido de 160 mts de 36 hilos y dos empalmes de 36 en caja empalme de 48.; Hora de solución: 10:20 28/05/2024; Causa: Intervención de Terceros. No Identificados</v>
      </c>
      <c r="W2266" s="4" t="s">
        <v>213</v>
      </c>
      <c r="X2266" s="3"/>
      <c r="Y2266" s="3"/>
      <c r="Z2266" s="3" t="s">
        <v>69</v>
      </c>
      <c r="AA2266" s="3" t="s">
        <v>70</v>
      </c>
      <c r="AB2266" s="3">
        <v>0</v>
      </c>
      <c r="AC2266" s="3" t="s">
        <v>70</v>
      </c>
      <c r="AD2266" s="6">
        <v>0</v>
      </c>
      <c r="AE2266" s="7"/>
      <c r="AF2266" s="7"/>
      <c r="AG2266" s="6">
        <f>Tabla4[[#This Row],[Tiempo Parada de Reloj]]+Tabla4[[#This Row],[Tiempo Autorizado por Telefonica (no Máximo)]]</f>
        <v>0</v>
      </c>
      <c r="AH2266" s="7">
        <f t="shared" ca="1" si="282"/>
        <v>9.7222222218988463E-2</v>
      </c>
      <c r="AI2266" s="8">
        <f t="shared" si="283"/>
        <v>0</v>
      </c>
      <c r="AJ2266" s="8">
        <f t="shared" ca="1" si="284"/>
        <v>2.3333333332557231</v>
      </c>
      <c r="AK2266" s="23" t="s">
        <v>120</v>
      </c>
      <c r="AL2266" s="3" t="s">
        <v>71</v>
      </c>
      <c r="AM2266" s="3" t="s">
        <v>69</v>
      </c>
      <c r="AN2266" s="3" t="s">
        <v>120</v>
      </c>
      <c r="AO2266" s="3" t="s">
        <v>87</v>
      </c>
      <c r="AP2266" s="3" t="s">
        <v>106</v>
      </c>
      <c r="AQ2266" s="23">
        <v>45449.970138888886</v>
      </c>
      <c r="AR2266" s="3"/>
      <c r="AS2266" s="23"/>
      <c r="AT2266" s="23"/>
      <c r="AU2266" s="3" t="s">
        <v>356</v>
      </c>
      <c r="AV2266" s="3" t="s">
        <v>1633</v>
      </c>
      <c r="AW2266" s="3" t="s">
        <v>10389</v>
      </c>
      <c r="AX2266" s="3">
        <v>7.1002689999999999</v>
      </c>
      <c r="AY2266" s="3">
        <v>-73.110094000000004</v>
      </c>
      <c r="AZ2266" s="8" t="str">
        <f>+CONCATENATE("Reportan apertura en el enlace ",Tabla4[[#This Row],[Enlace]]," en el ",Tabla4[[#This Row],[Distancia óptica]]," ocasionado por ",Tabla4[[#This Row],[Causa del daño]])</f>
        <v>Reportan apertura en el enlace Mov. Floresta - Mov. Floridablanca en el Km  0,180 desde Floresta ocasionado por Intervención de Terceros. No Identificados</v>
      </c>
      <c r="BA2266" s="8" t="str">
        <f>+CONCATENATE("Para dar solución al incidente ",Tabla4[[#This Row],[Solución]])</f>
        <v>Para dar solución al incidente Tendido de 160 mts de 36 hilos y dos empalmes de 36 en caja empalme de 48.</v>
      </c>
      <c r="BB2266" s="3" t="str">
        <f>+_xlfn.CONCAT(Tabla4[[#This Row],[Causa Raiz]]," ",Tabla4[[#This Row],[Solución2]]," (",Tabla4[[#This Row],[Anillo]],"- Cabecera: ",Tabla4[[#This Row],[Cabecera]],"- Operador: ",Tabla4[[#This Row],[Operador]],")")</f>
        <v>Reportan apertura en el enlace Mov. Floresta - Mov. Floridablanca en el Km  0,180 desde Floresta ocasionado por Intervención de Terceros. No Identificados Para dar solución al incidente Tendido de 160 mts de 36 hilos y dos empalmes de 36 en caja empalme de 48. (Uk Floresta- Cabecera: Lagos- Operador: Colombia Telecomunicaciones)</v>
      </c>
    </row>
    <row r="2267" spans="1:54" ht="228">
      <c r="A2267" s="38">
        <f t="shared" si="285"/>
        <v>2266</v>
      </c>
      <c r="B2267" s="3">
        <v>8639036</v>
      </c>
      <c r="C2267" s="3" t="s">
        <v>54</v>
      </c>
      <c r="D2267" s="23">
        <v>45440.409722222219</v>
      </c>
      <c r="E2267" s="23">
        <v>45440.895833333336</v>
      </c>
      <c r="F2267" s="1">
        <f t="shared" ref="F2267:F2274" ca="1" si="297">IF(ISBLANK(E2267),IF(ISBLANK(D2267),0,NOW()-D2267),E2267-D2267)</f>
        <v>0.48611111111677019</v>
      </c>
      <c r="G2267" s="3" t="s">
        <v>55</v>
      </c>
      <c r="H2267" s="41"/>
      <c r="I2267" s="40"/>
      <c r="J2267" s="5" t="s">
        <v>56</v>
      </c>
      <c r="K2267" s="3" t="s">
        <v>77</v>
      </c>
      <c r="L2267" s="9" t="s">
        <v>78</v>
      </c>
      <c r="M2267" s="3" t="s">
        <v>79</v>
      </c>
      <c r="N2267" s="3" t="s">
        <v>771</v>
      </c>
      <c r="O2267" s="3" t="s">
        <v>10390</v>
      </c>
      <c r="P2267" s="3" t="s">
        <v>10391</v>
      </c>
      <c r="Q2267" s="4" t="s">
        <v>10392</v>
      </c>
      <c r="R2267" s="3" t="s">
        <v>775</v>
      </c>
      <c r="S2267" s="3" t="s">
        <v>85</v>
      </c>
      <c r="T2267" s="9" t="s">
        <v>176</v>
      </c>
      <c r="U2267" s="3" t="s">
        <v>10393</v>
      </c>
      <c r="V2267" s="22" t="str">
        <f t="shared" ref="V2267:V2274" si="298">C2267&amp;"; Hora de aviso: "&amp;TEXT(D2267,"h:mm dd/mm/yyyy")&amp;"; Solución: "&amp;U2267&amp;"; Hora de solución: "&amp;TEXT(E2267,"h:mm dd/mm/yyyy")&amp;"; Causa: "&amp;T2267</f>
        <v>RLFO; Hora de aviso: 9:50 28/05/2024; Solución: se recupera 130 metros de reserva y se hace un empalme de 36 hilos; Hora de solución: 21:30 28/05/2024; Causa: Intervención de Terceros. No Identificados</v>
      </c>
      <c r="W2267" s="4" t="s">
        <v>160</v>
      </c>
      <c r="X2267" s="3"/>
      <c r="Y2267" s="3"/>
      <c r="Z2267" s="3" t="s">
        <v>69</v>
      </c>
      <c r="AA2267" s="3" t="s">
        <v>70</v>
      </c>
      <c r="AB2267" s="3">
        <v>0</v>
      </c>
      <c r="AC2267" s="3" t="s">
        <v>71</v>
      </c>
      <c r="AD2267" s="6">
        <v>0</v>
      </c>
      <c r="AE2267" s="7"/>
      <c r="AF2267" s="7"/>
      <c r="AG2267" s="6">
        <f>Tabla4[[#This Row],[Tiempo Parada de Reloj]]+Tabla4[[#This Row],[Tiempo Autorizado por Telefonica (no Máximo)]]</f>
        <v>0</v>
      </c>
      <c r="AH2267" s="7">
        <f t="shared" ca="1" si="282"/>
        <v>0.48611111111677019</v>
      </c>
      <c r="AI2267" s="8">
        <f t="shared" si="283"/>
        <v>0</v>
      </c>
      <c r="AJ2267" s="8">
        <f t="shared" ca="1" si="284"/>
        <v>11.666666666802485</v>
      </c>
      <c r="AK2267" s="23" t="s">
        <v>73</v>
      </c>
      <c r="AL2267" s="3" t="s">
        <v>71</v>
      </c>
      <c r="AM2267" s="3" t="s">
        <v>460</v>
      </c>
      <c r="AN2267" s="3" t="s">
        <v>460</v>
      </c>
      <c r="AO2267" s="3" t="s">
        <v>87</v>
      </c>
      <c r="AP2267" s="3" t="s">
        <v>87</v>
      </c>
      <c r="AQ2267" s="23">
        <v>45442.876388888886</v>
      </c>
      <c r="AR2267" s="3"/>
      <c r="AS2267" s="23"/>
      <c r="AT2267" s="23"/>
      <c r="AU2267" s="3" t="s">
        <v>89</v>
      </c>
      <c r="AV2267" s="3" t="s">
        <v>10394</v>
      </c>
      <c r="AW2267" s="3" t="s">
        <v>10395</v>
      </c>
      <c r="AX2267" s="3">
        <v>4.6206100000000001</v>
      </c>
      <c r="AY2267" s="3">
        <v>-74.199763000000004</v>
      </c>
      <c r="AZ2267" s="8" t="str">
        <f>+CONCATENATE("Reportan apertura en el enlace ",Tabla4[[#This Row],[Enlace]]," en el ",Tabla4[[#This Row],[Distancia óptica]]," ocasionado por ",Tabla4[[#This Row],[Causa del daño]])</f>
        <v>Reportan apertura en el enlace Mov. El remanso - Mov. Paso Ancho Bosa en el km 0,796 desde el Remanso ocasionado por Intervención de Terceros. No Identificados</v>
      </c>
      <c r="BA2267" s="8" t="str">
        <f>+CONCATENATE("Para dar solución al incidente ",Tabla4[[#This Row],[Solución]])</f>
        <v>Para dar solución al incidente se recupera 130 metros de reserva y se hace un empalme de 36 hilos</v>
      </c>
      <c r="BB2267" s="3" t="str">
        <f>+_xlfn.CONCAT(Tabla4[[#This Row],[Causa Raiz]]," ",Tabla4[[#This Row],[Solución2]]," (",Tabla4[[#This Row],[Anillo]],"- Cabecera: ",Tabla4[[#This Row],[Cabecera]],"- Operador: ",Tabla4[[#This Row],[Operador]],")")</f>
        <v>Reportan apertura en el enlace Mov. El remanso - Mov. Paso Ancho Bosa en el km 0,796 desde el Remanso ocasionado por Intervención de Terceros. No Identificados Para dar solución al incidente se recupera 130 metros de reserva y se hace un empalme de 36 hilos (uk el remanso- Cabecera: remanso- Operador: Colombia Telecomunicaciones)</v>
      </c>
    </row>
    <row r="2268" spans="1:54" ht="156.75">
      <c r="A2268" s="38">
        <f t="shared" si="285"/>
        <v>2267</v>
      </c>
      <c r="B2268" s="3">
        <v>8639628</v>
      </c>
      <c r="C2268" s="3" t="s">
        <v>92</v>
      </c>
      <c r="D2268" s="23">
        <v>45440.4375</v>
      </c>
      <c r="E2268" s="23">
        <v>45440.5625</v>
      </c>
      <c r="F2268" s="1">
        <f t="shared" ca="1" si="297"/>
        <v>0.125</v>
      </c>
      <c r="G2268" s="3" t="s">
        <v>164</v>
      </c>
      <c r="H2268" s="41" t="s">
        <v>165</v>
      </c>
      <c r="I2268" s="40" t="s">
        <v>10396</v>
      </c>
      <c r="J2268" s="5" t="s">
        <v>167</v>
      </c>
      <c r="K2268" s="3" t="s">
        <v>168</v>
      </c>
      <c r="L2268" s="9" t="s">
        <v>58</v>
      </c>
      <c r="M2268" s="3" t="s">
        <v>1429</v>
      </c>
      <c r="N2268" s="3" t="s">
        <v>4917</v>
      </c>
      <c r="O2268" s="3" t="s">
        <v>1431</v>
      </c>
      <c r="P2268" s="3" t="s">
        <v>10397</v>
      </c>
      <c r="Q2268" s="4" t="s">
        <v>10398</v>
      </c>
      <c r="R2268" s="3" t="s">
        <v>1555</v>
      </c>
      <c r="S2268" s="3" t="s">
        <v>175</v>
      </c>
      <c r="T2268" s="9" t="s">
        <v>211</v>
      </c>
      <c r="U2268" s="3" t="s">
        <v>10399</v>
      </c>
      <c r="V2268" s="22" t="str">
        <f t="shared" si="298"/>
        <v>RTNFO; Hora de aviso: 10:30 28/05/2024; Solución: Se recupera Reserva y se hace un empalme; Hora de solución: 13:30 28/05/2024; Causa: Podas</v>
      </c>
      <c r="W2268" s="4" t="s">
        <v>10400</v>
      </c>
      <c r="X2268" s="3"/>
      <c r="Y2268" s="3"/>
      <c r="Z2268" s="3" t="s">
        <v>69</v>
      </c>
      <c r="AA2268" s="3" t="s">
        <v>71</v>
      </c>
      <c r="AB2268" s="3">
        <v>0</v>
      </c>
      <c r="AC2268" s="3" t="s">
        <v>71</v>
      </c>
      <c r="AD2268" s="6">
        <v>0</v>
      </c>
      <c r="AE2268" s="7"/>
      <c r="AF2268" s="7"/>
      <c r="AG2268" s="6">
        <f>Tabla4[[#This Row],[Tiempo Parada de Reloj]]+Tabla4[[#This Row],[Tiempo Autorizado por Telefonica (no Máximo)]]</f>
        <v>0</v>
      </c>
      <c r="AH2268" s="7">
        <f t="shared" ca="1" si="282"/>
        <v>0.125</v>
      </c>
      <c r="AI2268" s="8">
        <f t="shared" si="283"/>
        <v>0</v>
      </c>
      <c r="AJ2268" s="8">
        <f t="shared" ca="1" si="284"/>
        <v>3</v>
      </c>
      <c r="AK2268" s="23" t="s">
        <v>73</v>
      </c>
      <c r="AL2268" s="3" t="s">
        <v>70</v>
      </c>
      <c r="AM2268" s="3" t="s">
        <v>106</v>
      </c>
      <c r="AN2268" s="3" t="s">
        <v>106</v>
      </c>
      <c r="AQ2268" s="23">
        <f t="shared" ref="AQ2268" ca="1" si="299">NOW()</f>
        <v>45503.69683483796</v>
      </c>
      <c r="AR2268" s="3"/>
      <c r="AS2268" s="23"/>
      <c r="AT2268" s="23"/>
      <c r="AU2268" s="3" t="s">
        <v>168</v>
      </c>
      <c r="AV2268" s="3" t="s">
        <v>69</v>
      </c>
      <c r="AW2268" s="3" t="s">
        <v>1323</v>
      </c>
      <c r="AX2268" s="3" t="s">
        <v>69</v>
      </c>
      <c r="AY2268" s="3" t="s">
        <v>69</v>
      </c>
      <c r="AZ2268" s="8" t="str">
        <f>+CONCATENATE("Reportan apertura en el enlace ",Tabla4[[#This Row],[Enlace]]," en el ",Tabla4[[#This Row],[Distancia óptica]]," ocasionado por ",Tabla4[[#This Row],[Causa del daño]])</f>
        <v>Reportan apertura en el enlace Tunja - Sogamoso en el km 36,5 desde Santa Barbara ocasionado por Podas</v>
      </c>
      <c r="BA2268" s="8" t="str">
        <f>+CONCATENATE("Para dar solución al incidente ",Tabla4[[#This Row],[Solución]])</f>
        <v>Para dar solución al incidente Se recupera Reserva y se hace un empalme</v>
      </c>
      <c r="BB2268" s="3" t="str">
        <f>+_xlfn.CONCAT(Tabla4[[#This Row],[Causa Raiz]]," ",Tabla4[[#This Row],[Solución2]]," (",Tabla4[[#This Row],[Anillo]],"- Cabecera: ",Tabla4[[#This Row],[Cabecera]],"- Operador: ",Tabla4[[#This Row],[Operador]],")")</f>
        <v>Reportan apertura en el enlace Tunja - Sogamoso en el km 36,5 desde Santa Barbara ocasionado por Podas Para dar solución al incidente Se recupera Reserva y se hace un empalme (TRONCAL- Cabecera: NA- Operador: Telmex - Claro)</v>
      </c>
    </row>
    <row r="2269" spans="1:54" ht="213.75">
      <c r="A2269" s="38">
        <f t="shared" si="285"/>
        <v>2268</v>
      </c>
      <c r="B2269" s="3">
        <v>8639780</v>
      </c>
      <c r="C2269" s="3" t="s">
        <v>54</v>
      </c>
      <c r="D2269" s="23">
        <v>45440.458333333336</v>
      </c>
      <c r="E2269" s="23">
        <v>45440.583333333336</v>
      </c>
      <c r="F2269" s="1">
        <f t="shared" ca="1" si="297"/>
        <v>0.125</v>
      </c>
      <c r="G2269" s="3" t="s">
        <v>55</v>
      </c>
      <c r="H2269" s="41"/>
      <c r="I2269" s="40"/>
      <c r="J2269" s="5" t="s">
        <v>56</v>
      </c>
      <c r="K2269" s="3" t="s">
        <v>138</v>
      </c>
      <c r="L2269" s="9" t="s">
        <v>78</v>
      </c>
      <c r="M2269" s="3" t="s">
        <v>139</v>
      </c>
      <c r="N2269" s="3" t="s">
        <v>8069</v>
      </c>
      <c r="O2269" s="3" t="s">
        <v>10401</v>
      </c>
      <c r="P2269" s="3" t="s">
        <v>10402</v>
      </c>
      <c r="Q2269" s="4" t="s">
        <v>10403</v>
      </c>
      <c r="R2269" s="3" t="s">
        <v>512</v>
      </c>
      <c r="S2269" s="3" t="s">
        <v>145</v>
      </c>
      <c r="T2269" s="9" t="s">
        <v>66</v>
      </c>
      <c r="U2269" s="3" t="s">
        <v>10404</v>
      </c>
      <c r="V2269" s="22" t="str">
        <f t="shared" si="298"/>
        <v>RLFO; Hora de aviso: 11:00 28/05/2024; Solución: se recuperaron 15 metros de fibra de 24 hilos y una caja de emaplme de 24 hilos ; Hora de solución: 14:00 28/05/2024; Causa: Vandalismo</v>
      </c>
      <c r="W2269" s="4" t="s">
        <v>10405</v>
      </c>
      <c r="X2269" s="3"/>
      <c r="Y2269" s="3"/>
      <c r="Z2269" s="3" t="s">
        <v>69</v>
      </c>
      <c r="AA2269" s="3" t="s">
        <v>71</v>
      </c>
      <c r="AB2269" s="3">
        <v>0</v>
      </c>
      <c r="AC2269" s="3" t="s">
        <v>71</v>
      </c>
      <c r="AD2269" s="6">
        <v>0</v>
      </c>
      <c r="AE2269" s="7"/>
      <c r="AF2269" s="7"/>
      <c r="AG2269" s="6">
        <f>Tabla4[[#This Row],[Tiempo Parada de Reloj]]+Tabla4[[#This Row],[Tiempo Autorizado por Telefonica (no Máximo)]]</f>
        <v>0</v>
      </c>
      <c r="AH2269" s="7">
        <f t="shared" ca="1" si="282"/>
        <v>0.125</v>
      </c>
      <c r="AI2269" s="8">
        <f t="shared" si="283"/>
        <v>0</v>
      </c>
      <c r="AJ2269" s="8">
        <f t="shared" ca="1" si="284"/>
        <v>3</v>
      </c>
      <c r="AK2269" s="23" t="s">
        <v>73</v>
      </c>
      <c r="AL2269" s="3" t="s">
        <v>70</v>
      </c>
      <c r="AM2269" s="3" t="s">
        <v>106</v>
      </c>
      <c r="AN2269" s="3" t="s">
        <v>106</v>
      </c>
      <c r="AO2269" s="3" t="s">
        <v>87</v>
      </c>
      <c r="AP2269" s="3" t="s">
        <v>87</v>
      </c>
      <c r="AQ2269" s="23">
        <v>45446.466666666667</v>
      </c>
      <c r="AR2269" s="3"/>
      <c r="AS2269" s="23"/>
      <c r="AT2269" s="23"/>
      <c r="AU2269" s="3" t="s">
        <v>481</v>
      </c>
      <c r="AV2269" s="3" t="s">
        <v>8074</v>
      </c>
      <c r="AW2269" s="3" t="s">
        <v>370</v>
      </c>
      <c r="AX2269" s="3">
        <v>3.6793840000000002</v>
      </c>
      <c r="AY2269" s="3">
        <v>-76.303501999999995</v>
      </c>
      <c r="AZ2269" s="8" t="str">
        <f>+CONCATENATE("Reportan apertura en el enlace ",Tabla4[[#This Row],[Enlace]]," en el ",Tabla4[[#This Row],[Distancia óptica]]," ocasionado por ",Tabla4[[#This Row],[Causa del daño]])</f>
        <v>Reportan apertura en el enlace Mov. Cincuenteneraio - Mov. Cerrito en el km 0,200 desde Cerrito ocasionado por Vandalismo</v>
      </c>
      <c r="BA2269" s="8" t="str">
        <f>+CONCATENATE("Para dar solución al incidente ",Tabla4[[#This Row],[Solución]])</f>
        <v xml:space="preserve">Para dar solución al incidente se recuperaron 15 metros de fibra de 24 hilos y una caja de emaplme de 24 hilos </v>
      </c>
      <c r="BB2269" s="3" t="str">
        <f>+_xlfn.CONCAT(Tabla4[[#This Row],[Causa Raiz]]," ",Tabla4[[#This Row],[Solución2]]," (",Tabla4[[#This Row],[Anillo]],"- Cabecera: ",Tabla4[[#This Row],[Cabecera]],"- Operador: ",Tabla4[[#This Row],[Operador]],")")</f>
        <v>Reportan apertura en el enlace Mov. Cincuenteneraio - Mov. Cerrito en el km 0,200 desde Cerrito ocasionado por Vandalismo Para dar solución al incidente se recuperaron 15 metros de fibra de 24 hilos y una caja de emaplme de 24 hilos  (lineal- Cabecera: Cerrito- Operador: Colombia Telecomunicaciones)</v>
      </c>
    </row>
    <row r="2270" spans="1:54" ht="270.75">
      <c r="A2270" s="38">
        <f t="shared" si="285"/>
        <v>2269</v>
      </c>
      <c r="B2270" s="3">
        <v>8636394</v>
      </c>
      <c r="C2270" s="3" t="s">
        <v>54</v>
      </c>
      <c r="D2270" s="23">
        <v>45440.555555555555</v>
      </c>
      <c r="E2270" s="23">
        <v>45440.791666666664</v>
      </c>
      <c r="F2270" s="1">
        <f t="shared" ca="1" si="297"/>
        <v>0.23611111110949423</v>
      </c>
      <c r="G2270" s="3" t="s">
        <v>55</v>
      </c>
      <c r="H2270" s="41"/>
      <c r="I2270" s="40"/>
      <c r="J2270" s="5" t="s">
        <v>56</v>
      </c>
      <c r="K2270" s="3" t="s">
        <v>57</v>
      </c>
      <c r="L2270" s="9" t="s">
        <v>78</v>
      </c>
      <c r="M2270" s="3" t="s">
        <v>59</v>
      </c>
      <c r="N2270" s="3" t="s">
        <v>60</v>
      </c>
      <c r="O2270" s="3" t="s">
        <v>10406</v>
      </c>
      <c r="P2270" s="3" t="s">
        <v>10407</v>
      </c>
      <c r="Q2270" s="4" t="s">
        <v>10408</v>
      </c>
      <c r="R2270" s="3" t="s">
        <v>304</v>
      </c>
      <c r="S2270" s="3" t="s">
        <v>65</v>
      </c>
      <c r="T2270" s="9" t="s">
        <v>176</v>
      </c>
      <c r="U2270" s="3" t="s">
        <v>10409</v>
      </c>
      <c r="V2270" s="22" t="str">
        <f t="shared" si="298"/>
        <v>RLFO; Hora de aviso: 13:20 28/05/2024; Solución: se realiza tendido de 100 metros de F.O de 36 hilos y se crea caja de empalme nueva de 24 hilos y se enruta enlace en empalme exitente ; Hora de solución: 19:00 28/05/2024; Causa: Intervención de Terceros. No Identificados</v>
      </c>
      <c r="W2270" s="4" t="s">
        <v>68</v>
      </c>
      <c r="X2270" s="3"/>
      <c r="Y2270" s="3"/>
      <c r="Z2270" s="3" t="s">
        <v>69</v>
      </c>
      <c r="AA2270" s="3" t="s">
        <v>70</v>
      </c>
      <c r="AB2270" s="3">
        <v>0</v>
      </c>
      <c r="AC2270" s="3" t="s">
        <v>71</v>
      </c>
      <c r="AD2270" s="6">
        <v>6.9444444444444448E-2</v>
      </c>
      <c r="AE2270" s="7"/>
      <c r="AF2270" s="7"/>
      <c r="AG2270" s="6">
        <f>Tabla4[[#This Row],[Tiempo Parada de Reloj]]+Tabla4[[#This Row],[Tiempo Autorizado por Telefonica (no Máximo)]]</f>
        <v>6.9444444444444448E-2</v>
      </c>
      <c r="AH2270" s="7">
        <f t="shared" ca="1" si="282"/>
        <v>0.16666666666504978</v>
      </c>
      <c r="AI2270" s="8">
        <f t="shared" si="283"/>
        <v>1.6666666666666667</v>
      </c>
      <c r="AJ2270" s="8">
        <f t="shared" ca="1" si="284"/>
        <v>3.9999999999611946</v>
      </c>
      <c r="AK2270" s="23" t="s">
        <v>120</v>
      </c>
      <c r="AL2270" s="23" t="s">
        <v>70</v>
      </c>
      <c r="AM2270" s="23" t="s">
        <v>106</v>
      </c>
      <c r="AN2270" s="3" t="s">
        <v>106</v>
      </c>
      <c r="AO2270" s="3" t="s">
        <v>87</v>
      </c>
      <c r="AP2270" s="3" t="s">
        <v>87</v>
      </c>
      <c r="AQ2270" s="23">
        <v>45442.681944444441</v>
      </c>
      <c r="AR2270" s="3"/>
      <c r="AS2270" s="23"/>
      <c r="AT2270" s="23"/>
      <c r="AU2270" s="3" t="s">
        <v>264</v>
      </c>
      <c r="AV2270" s="3" t="s">
        <v>10410</v>
      </c>
      <c r="AW2270" s="3" t="s">
        <v>10411</v>
      </c>
      <c r="AX2270" s="3">
        <v>4.6744399999999997</v>
      </c>
      <c r="AY2270" s="3">
        <v>-74.087779999999995</v>
      </c>
      <c r="AZ2270" s="8" t="str">
        <f>+CONCATENATE("Reportan apertura en el enlace ",Tabla4[[#This Row],[Enlace]]," en el ",Tabla4[[#This Row],[Distancia óptica]]," ocasionado por ",Tabla4[[#This Row],[Causa del daño]])</f>
        <v>Reportan apertura en el enlace Mov. San Fernando - Mov. Metropolis en el km 1,2 desde San Fernando  ocasionado por Intervención de Terceros. No Identificados</v>
      </c>
      <c r="BA2270" s="8" t="str">
        <f>+CONCATENATE("Para dar solución al incidente ",Tabla4[[#This Row],[Solución]])</f>
        <v xml:space="preserve">Para dar solución al incidente se realiza tendido de 100 metros de F.O de 36 hilos y se crea caja de empalme nueva de 24 hilos y se enruta enlace en empalme exitente </v>
      </c>
      <c r="BB2270" s="3" t="str">
        <f>+_xlfn.CONCAT(Tabla4[[#This Row],[Causa Raiz]]," ",Tabla4[[#This Row],[Solución2]]," (",Tabla4[[#This Row],[Anillo]],"- Cabecera: ",Tabla4[[#This Row],[Cabecera]],"- Operador: ",Tabla4[[#This Row],[Operador]],")")</f>
        <v>Reportan apertura en el enlace Mov. San Fernando - Mov. Metropolis en el km 1,2 desde San Fernando  ocasionado por Intervención de Terceros. No Identificados Para dar solución al incidente se realiza tendido de 100 metros de F.O de 36 hilos y se crea caja de empalme nueva de 24 hilos y se enruta enlace en empalme exitente  (Uk san Fernando- Cabecera: Dto 31026- Operador: Colombia Telecomunicaciones)</v>
      </c>
    </row>
    <row r="2271" spans="1:54" ht="213.75">
      <c r="A2271" s="38">
        <f t="shared" si="285"/>
        <v>2270</v>
      </c>
      <c r="B2271" s="3">
        <v>8639417</v>
      </c>
      <c r="C2271" s="3" t="s">
        <v>163</v>
      </c>
      <c r="D2271" s="23">
        <v>45440.555555555555</v>
      </c>
      <c r="E2271" s="23">
        <v>45440.875</v>
      </c>
      <c r="F2271" s="1">
        <f t="shared" ca="1" si="297"/>
        <v>0.31944444444525288</v>
      </c>
      <c r="G2271" s="3" t="s">
        <v>55</v>
      </c>
      <c r="H2271" s="41"/>
      <c r="I2271" s="40"/>
      <c r="J2271" s="5" t="s">
        <v>56</v>
      </c>
      <c r="K2271" s="3" t="s">
        <v>122</v>
      </c>
      <c r="L2271" s="9" t="s">
        <v>78</v>
      </c>
      <c r="M2271" s="3" t="s">
        <v>123</v>
      </c>
      <c r="N2271" s="3" t="s">
        <v>124</v>
      </c>
      <c r="O2271" s="3" t="s">
        <v>8788</v>
      </c>
      <c r="P2271" s="3" t="s">
        <v>10412</v>
      </c>
      <c r="Q2271" s="4" t="s">
        <v>10413</v>
      </c>
      <c r="R2271" s="3" t="s">
        <v>465</v>
      </c>
      <c r="S2271" s="3" t="s">
        <v>129</v>
      </c>
      <c r="T2271" s="9" t="s">
        <v>146</v>
      </c>
      <c r="U2271" s="3" t="s">
        <v>10414</v>
      </c>
      <c r="V2271" s="22" t="str">
        <f t="shared" si="298"/>
        <v>RDFO; Hora de aviso: 13:20 28/05/2024; Solución: Se realiza un tendido aereo de 400 mts y se hacen dos empalmes de 48 hilos ; Hora de solución: 21:00 28/05/2024; Causa: Falla en la Red FiOp</v>
      </c>
      <c r="W2271" s="4" t="s">
        <v>132</v>
      </c>
      <c r="X2271" s="3"/>
      <c r="Y2271" s="3"/>
      <c r="Z2271" s="3" t="s">
        <v>69</v>
      </c>
      <c r="AA2271" s="3" t="s">
        <v>70</v>
      </c>
      <c r="AB2271" s="3">
        <v>8639416</v>
      </c>
      <c r="AC2271" s="3" t="s">
        <v>71</v>
      </c>
      <c r="AD2271" s="6">
        <v>0.1111111111111111</v>
      </c>
      <c r="AE2271" s="7"/>
      <c r="AF2271" s="7"/>
      <c r="AG2271" s="6">
        <f>Tabla4[[#This Row],[Tiempo Parada de Reloj]]+Tabla4[[#This Row],[Tiempo Autorizado por Telefonica (no Máximo)]]</f>
        <v>0.1111111111111111</v>
      </c>
      <c r="AH2271" s="7">
        <f t="shared" ca="1" si="282"/>
        <v>0.20833333333414178</v>
      </c>
      <c r="AI2271" s="8">
        <f t="shared" si="283"/>
        <v>2.6666666666666665</v>
      </c>
      <c r="AJ2271" s="8">
        <f t="shared" ca="1" si="284"/>
        <v>5.0000000000194031</v>
      </c>
      <c r="AK2271" s="23" t="s">
        <v>120</v>
      </c>
      <c r="AL2271" s="23" t="s">
        <v>70</v>
      </c>
      <c r="AM2271" s="23" t="s">
        <v>106</v>
      </c>
      <c r="AN2271" s="23" t="s">
        <v>106</v>
      </c>
      <c r="AO2271" s="3" t="s">
        <v>120</v>
      </c>
      <c r="AP2271" s="3" t="s">
        <v>120</v>
      </c>
      <c r="AQ2271" s="23">
        <v>45447.771527777775</v>
      </c>
      <c r="AR2271" s="3"/>
      <c r="AS2271" s="23"/>
      <c r="AT2271" s="23"/>
      <c r="AU2271" s="3" t="s">
        <v>467</v>
      </c>
      <c r="AV2271" s="3" t="s">
        <v>482</v>
      </c>
      <c r="AW2271" s="3" t="s">
        <v>135</v>
      </c>
      <c r="AX2271" s="3">
        <v>10.960312999999999</v>
      </c>
      <c r="AY2271" s="3">
        <v>-74.800866999999997</v>
      </c>
      <c r="AZ2271" s="8" t="str">
        <f>+CONCATENATE("Reportan apertura en el enlace ",Tabla4[[#This Row],[Enlace]]," en el ",Tabla4[[#This Row],[Distancia óptica]]," ocasionado por ",Tabla4[[#This Row],[Causa del daño]])</f>
        <v>Reportan apertura en el enlace Mov. Zona Franca - Mov. Monumental en el Km 1,1 desde Monumental ocasionado por Falla en la Red FiOp</v>
      </c>
      <c r="BA2271" s="8" t="str">
        <f>+CONCATENATE("Para dar solución al incidente ",Tabla4[[#This Row],[Solución]])</f>
        <v xml:space="preserve">Para dar solución al incidente Se realiza un tendido aereo de 400 mts y se hacen dos empalmes de 48 hilos </v>
      </c>
      <c r="BB2271" s="3" t="str">
        <f>+_xlfn.CONCAT(Tabla4[[#This Row],[Causa Raiz]]," ",Tabla4[[#This Row],[Solución2]]," (",Tabla4[[#This Row],[Anillo]],"- Cabecera: ",Tabla4[[#This Row],[Cabecera]],"- Operador: ",Tabla4[[#This Row],[Operador]],")")</f>
        <v>Reportan apertura en el enlace Mov. Zona Franca - Mov. Monumental en el Km 1,1 desde Monumental ocasionado por Falla en la Red FiOp Para dar solución al incidente Se realiza un tendido aereo de 400 mts y se hacen dos empalmes de 48 hilos  (Lineal- Cabecera: Centro- Operador: Colombia Telecomunicaciones)</v>
      </c>
    </row>
    <row r="2272" spans="1:54" ht="242.25">
      <c r="A2272" s="38">
        <f t="shared" si="285"/>
        <v>2271</v>
      </c>
      <c r="B2272" s="3">
        <v>8639660</v>
      </c>
      <c r="C2272" s="3" t="s">
        <v>54</v>
      </c>
      <c r="D2272" s="23">
        <v>45440.583333333336</v>
      </c>
      <c r="E2272" s="23">
        <v>45440.666666666664</v>
      </c>
      <c r="F2272" s="1">
        <f t="shared" ca="1" si="297"/>
        <v>8.3333333328482695E-2</v>
      </c>
      <c r="G2272" s="3" t="s">
        <v>55</v>
      </c>
      <c r="H2272" s="41"/>
      <c r="I2272" s="40"/>
      <c r="J2272" s="5" t="s">
        <v>56</v>
      </c>
      <c r="K2272" s="3" t="s">
        <v>138</v>
      </c>
      <c r="L2272" s="9" t="s">
        <v>78</v>
      </c>
      <c r="M2272" s="3" t="s">
        <v>139</v>
      </c>
      <c r="N2272" s="3" t="s">
        <v>8069</v>
      </c>
      <c r="O2272" s="3" t="s">
        <v>10415</v>
      </c>
      <c r="P2272" s="3" t="s">
        <v>10416</v>
      </c>
      <c r="Q2272" s="4" t="s">
        <v>10417</v>
      </c>
      <c r="R2272" s="3" t="s">
        <v>6508</v>
      </c>
      <c r="S2272" s="3" t="s">
        <v>145</v>
      </c>
      <c r="T2272" s="9" t="s">
        <v>176</v>
      </c>
      <c r="U2272" s="3" t="s">
        <v>10418</v>
      </c>
      <c r="V2272" s="22" t="str">
        <f t="shared" si="298"/>
        <v>RLFO; Hora de aviso: 14:00 28/05/2024; Solución: se ingresa extremos de  La fibra al empalme existente para enrutar  y refusiona hilos afectados; Hora de solución: 16:00 28/05/2024; Causa: Intervención de Terceros. No Identificados</v>
      </c>
      <c r="W2272" s="4" t="s">
        <v>10405</v>
      </c>
      <c r="X2272" s="3"/>
      <c r="Y2272" s="3"/>
      <c r="Z2272" s="3" t="s">
        <v>69</v>
      </c>
      <c r="AA2272" s="3" t="s">
        <v>70</v>
      </c>
      <c r="AB2272" s="3">
        <v>8639659</v>
      </c>
      <c r="AC2272" s="3" t="s">
        <v>71</v>
      </c>
      <c r="AD2272" s="6">
        <v>0</v>
      </c>
      <c r="AE2272" s="7"/>
      <c r="AF2272" s="7"/>
      <c r="AG2272" s="6">
        <f>Tabla4[[#This Row],[Tiempo Parada de Reloj]]+Tabla4[[#This Row],[Tiempo Autorizado por Telefonica (no Máximo)]]</f>
        <v>0</v>
      </c>
      <c r="AH2272" s="7">
        <f t="shared" ca="1" si="282"/>
        <v>8.3333333328482695E-2</v>
      </c>
      <c r="AI2272" s="8">
        <f t="shared" si="283"/>
        <v>0</v>
      </c>
      <c r="AJ2272" s="8">
        <f t="shared" ca="1" si="284"/>
        <v>1.9999999998835847</v>
      </c>
      <c r="AK2272" s="23" t="s">
        <v>120</v>
      </c>
      <c r="AL2272" s="3" t="s">
        <v>70</v>
      </c>
      <c r="AM2272" s="3" t="s">
        <v>106</v>
      </c>
      <c r="AN2272" s="3" t="s">
        <v>106</v>
      </c>
      <c r="AO2272" s="3" t="s">
        <v>87</v>
      </c>
      <c r="AP2272" s="3" t="s">
        <v>106</v>
      </c>
      <c r="AQ2272" s="23">
        <v>45447.875694444447</v>
      </c>
      <c r="AR2272" s="3"/>
      <c r="AS2272" s="23"/>
      <c r="AT2272" s="23"/>
      <c r="AU2272" s="3" t="s">
        <v>149</v>
      </c>
      <c r="AV2272" s="3" t="s">
        <v>2690</v>
      </c>
      <c r="AW2272" s="3" t="s">
        <v>1311</v>
      </c>
      <c r="AX2272" s="3">
        <v>3.5400999999999998</v>
      </c>
      <c r="AY2272" s="3">
        <v>-76.498800000000003</v>
      </c>
      <c r="AZ2272" s="8" t="str">
        <f>+CONCATENATE("Reportan apertura en el enlace ",Tabla4[[#This Row],[Enlace]]," en el ",Tabla4[[#This Row],[Distancia óptica]]," ocasionado por ",Tabla4[[#This Row],[Causa del daño]])</f>
        <v>Reportan apertura en el enlace Mov. Centro Convenciones - Yumbo Centro en el km 0,400 desde Centro de Convenciones ocasionado por Intervención de Terceros. No Identificados</v>
      </c>
      <c r="BA2272" s="8" t="str">
        <f>+CONCATENATE("Para dar solución al incidente ",Tabla4[[#This Row],[Solución]])</f>
        <v>Para dar solución al incidente se ingresa extremos de  La fibra al empalme existente para enrutar  y refusiona hilos afectados</v>
      </c>
      <c r="BB2272" s="3" t="str">
        <f>+_xlfn.CONCAT(Tabla4[[#This Row],[Causa Raiz]]," ",Tabla4[[#This Row],[Solución2]]," (",Tabla4[[#This Row],[Anillo]],"- Cabecera: ",Tabla4[[#This Row],[Cabecera]],"- Operador: ",Tabla4[[#This Row],[Operador]],")")</f>
        <v>Reportan apertura en el enlace Mov. Centro Convenciones - Yumbo Centro en el km 0,400 desde Centro de Convenciones ocasionado por Intervención de Terceros. No Identificados Para dar solución al incidente se ingresa extremos de  La fibra al empalme existente para enrutar  y refusiona hilos afectados (UK- Cabecera: ACOPI- Operador: Colombia Telecomunicaciones)</v>
      </c>
    </row>
    <row r="2273" spans="1:54" ht="185.25">
      <c r="A2273" s="38">
        <f t="shared" si="285"/>
        <v>2272</v>
      </c>
      <c r="B2273" s="3">
        <v>8640344</v>
      </c>
      <c r="C2273" s="3" t="s">
        <v>54</v>
      </c>
      <c r="D2273" s="23">
        <v>45440.59375</v>
      </c>
      <c r="E2273" s="23">
        <v>45440.729166666664</v>
      </c>
      <c r="F2273" s="1">
        <f t="shared" ca="1" si="297"/>
        <v>0.13541666666424135</v>
      </c>
      <c r="G2273" s="3" t="s">
        <v>55</v>
      </c>
      <c r="H2273" s="41"/>
      <c r="I2273" s="40"/>
      <c r="J2273" s="5" t="s">
        <v>56</v>
      </c>
      <c r="K2273" s="3" t="s">
        <v>57</v>
      </c>
      <c r="L2273" s="9" t="s">
        <v>58</v>
      </c>
      <c r="M2273" s="3" t="s">
        <v>59</v>
      </c>
      <c r="N2273" s="3" t="s">
        <v>60</v>
      </c>
      <c r="O2273" s="3" t="s">
        <v>10419</v>
      </c>
      <c r="P2273" s="3" t="s">
        <v>10420</v>
      </c>
      <c r="Q2273" s="4" t="s">
        <v>10421</v>
      </c>
      <c r="R2273" s="3" t="s">
        <v>10422</v>
      </c>
      <c r="S2273" s="3" t="s">
        <v>65</v>
      </c>
      <c r="T2273" s="3" t="s">
        <v>256</v>
      </c>
      <c r="U2273" s="3" t="s">
        <v>10423</v>
      </c>
      <c r="V2273" s="22" t="str">
        <f t="shared" si="298"/>
        <v>RLFO; Hora de aviso: 14:15 28/05/2024; Solución: se refusiona hilo en empalme ubicado en el lugar de la medida ; Hora de solución: 17:30 28/05/2024; Causa: Falla de Empalme de FiOp</v>
      </c>
      <c r="W2273" s="4" t="s">
        <v>68</v>
      </c>
      <c r="X2273" s="3"/>
      <c r="Y2273" s="3"/>
      <c r="Z2273" s="3" t="s">
        <v>69</v>
      </c>
      <c r="AA2273" s="3" t="s">
        <v>71</v>
      </c>
      <c r="AB2273" s="3">
        <v>0</v>
      </c>
      <c r="AC2273" s="3" t="s">
        <v>71</v>
      </c>
      <c r="AD2273" s="6">
        <v>0</v>
      </c>
      <c r="AE2273" s="7"/>
      <c r="AF2273" s="7"/>
      <c r="AG2273" s="6">
        <f>Tabla4[[#This Row],[Tiempo Parada de Reloj]]+Tabla4[[#This Row],[Tiempo Autorizado por Telefonica (no Máximo)]]</f>
        <v>0</v>
      </c>
      <c r="AH2273" s="7">
        <f t="shared" ca="1" si="282"/>
        <v>0.13541666666424135</v>
      </c>
      <c r="AI2273" s="8">
        <f t="shared" si="283"/>
        <v>0</v>
      </c>
      <c r="AJ2273" s="8">
        <f t="shared" ca="1" si="284"/>
        <v>3.2499999999417923</v>
      </c>
      <c r="AK2273" s="23" t="s">
        <v>106</v>
      </c>
      <c r="AL2273" s="3" t="s">
        <v>70</v>
      </c>
      <c r="AM2273" s="3" t="s">
        <v>106</v>
      </c>
      <c r="AN2273" s="3" t="s">
        <v>106</v>
      </c>
      <c r="AO2273" s="3" t="s">
        <v>460</v>
      </c>
      <c r="AP2273" s="3" t="s">
        <v>460</v>
      </c>
      <c r="AQ2273" s="23">
        <v>45441.90347222222</v>
      </c>
      <c r="AR2273" s="3"/>
      <c r="AS2273" s="23"/>
      <c r="AT2273" s="23"/>
      <c r="AU2273" s="3" t="s">
        <v>100</v>
      </c>
      <c r="AV2273" s="3" t="s">
        <v>69</v>
      </c>
      <c r="AW2273" s="3" t="s">
        <v>69</v>
      </c>
      <c r="AX2273" s="3">
        <v>4.7391110000000003</v>
      </c>
      <c r="AY2273" s="3">
        <v>-74.055040000000005</v>
      </c>
      <c r="AZ2273" s="8" t="str">
        <f>+CONCATENATE("Reportan apertura en el enlace ",Tabla4[[#This Row],[Enlace]]," en el ",Tabla4[[#This Row],[Distancia óptica]]," ocasionado por ",Tabla4[[#This Row],[Causa del daño]])</f>
        <v>Reportan apertura en el enlace Dto 11086 - Dto 12046 en el km 1,6 desde Dto 12046 ocasionado por Falla de Empalme de FiOp</v>
      </c>
      <c r="BA2273" s="8" t="str">
        <f>+CONCATENATE("Para dar solución al incidente ",Tabla4[[#This Row],[Solución]])</f>
        <v xml:space="preserve">Para dar solución al incidente se refusiona hilo en empalme ubicado en el lugar de la medida </v>
      </c>
      <c r="BB2273" s="3" t="str">
        <f>+_xlfn.CONCAT(Tabla4[[#This Row],[Causa Raiz]]," ",Tabla4[[#This Row],[Solución2]]," (",Tabla4[[#This Row],[Anillo]],"- Cabecera: ",Tabla4[[#This Row],[Cabecera]],"- Operador: ",Tabla4[[#This Row],[Operador]],")")</f>
        <v>Reportan apertura en el enlace Dto 11086 - Dto 12046 en el km 1,6 desde Dto 12046 ocasionado por Falla de Empalme de FiOp Para dar solución al incidente se refusiona hilo en empalme ubicado en el lugar de la medida  (NA- Cabecera: NA- Operador: Colombia Telecomunicaciones)</v>
      </c>
    </row>
    <row r="2274" spans="1:54" ht="142.5">
      <c r="A2274" s="38">
        <f t="shared" si="285"/>
        <v>2273</v>
      </c>
      <c r="B2274" s="3">
        <v>8640367</v>
      </c>
      <c r="C2274" s="3" t="s">
        <v>54</v>
      </c>
      <c r="D2274" s="23">
        <v>45440.59375</v>
      </c>
      <c r="E2274" s="23">
        <v>45440.595138888886</v>
      </c>
      <c r="F2274" s="1">
        <f t="shared" ca="1" si="297"/>
        <v>1.3888888861401938E-3</v>
      </c>
      <c r="G2274" s="3" t="s">
        <v>55</v>
      </c>
      <c r="H2274" s="41"/>
      <c r="I2274" s="40"/>
      <c r="J2274" s="5" t="s">
        <v>56</v>
      </c>
      <c r="K2274" s="3" t="s">
        <v>57</v>
      </c>
      <c r="L2274" s="9" t="s">
        <v>58</v>
      </c>
      <c r="M2274" s="3" t="s">
        <v>59</v>
      </c>
      <c r="N2274" s="3" t="s">
        <v>60</v>
      </c>
      <c r="O2274" s="3" t="s">
        <v>10424</v>
      </c>
      <c r="P2274" s="3" t="s">
        <v>325</v>
      </c>
      <c r="Q2274" s="4" t="s">
        <v>10425</v>
      </c>
      <c r="R2274" s="3" t="s">
        <v>304</v>
      </c>
      <c r="S2274" s="3" t="s">
        <v>65</v>
      </c>
      <c r="T2274" s="9" t="s">
        <v>104</v>
      </c>
      <c r="U2274" s="3" t="s">
        <v>10426</v>
      </c>
      <c r="V2274" s="22" t="str">
        <f t="shared" si="298"/>
        <v>RLFO; Hora de aviso: 14:15 28/05/2024; Solución: Falla de patch cord en nodo 31047; Hora de solución: 14:17 28/05/2024; Causa: Visita Fallida</v>
      </c>
      <c r="W2274" s="4" t="s">
        <v>68</v>
      </c>
      <c r="X2274" s="3"/>
      <c r="Y2274" s="3"/>
      <c r="Z2274" s="3" t="s">
        <v>69</v>
      </c>
      <c r="AA2274" s="3" t="s">
        <v>71</v>
      </c>
      <c r="AB2274" s="3">
        <v>0</v>
      </c>
      <c r="AC2274" s="3" t="s">
        <v>71</v>
      </c>
      <c r="AD2274" s="6">
        <v>0</v>
      </c>
      <c r="AE2274" s="7"/>
      <c r="AF2274" s="7"/>
      <c r="AG2274" s="6">
        <f>Tabla4[[#This Row],[Tiempo Parada de Reloj]]+Tabla4[[#This Row],[Tiempo Autorizado por Telefonica (no Máximo)]]</f>
        <v>0</v>
      </c>
      <c r="AH2274" s="7">
        <f t="shared" ca="1" si="282"/>
        <v>1.3888888861401938E-3</v>
      </c>
      <c r="AI2274" s="8">
        <f t="shared" si="283"/>
        <v>0</v>
      </c>
      <c r="AJ2274" s="8">
        <f t="shared" ca="1" si="284"/>
        <v>3.3333333267364651E-2</v>
      </c>
      <c r="AK2274" s="23" t="s">
        <v>106</v>
      </c>
      <c r="AL2274" s="23" t="s">
        <v>70</v>
      </c>
      <c r="AM2274" s="23" t="s">
        <v>120</v>
      </c>
      <c r="AN2274" s="23" t="s">
        <v>120</v>
      </c>
      <c r="AO2274" s="3" t="s">
        <v>120</v>
      </c>
      <c r="AP2274" s="3" t="s">
        <v>120</v>
      </c>
      <c r="AQ2274" s="23">
        <v>45440.625</v>
      </c>
      <c r="AR2274" s="3"/>
      <c r="AS2274" s="23"/>
      <c r="AT2274" s="23"/>
      <c r="AU2274" s="3" t="s">
        <v>107</v>
      </c>
      <c r="AV2274" s="3" t="s">
        <v>69</v>
      </c>
      <c r="AW2274" s="3" t="s">
        <v>69</v>
      </c>
      <c r="AX2274" s="3" t="s">
        <v>69</v>
      </c>
      <c r="AY2274" s="3" t="s">
        <v>69</v>
      </c>
      <c r="AZ2274" s="8" t="str">
        <f>+CONCATENATE("Reportan apertura en el enlace ",Tabla4[[#This Row],[Enlace]]," en el ",Tabla4[[#This Row],[Distancia óptica]]," ocasionado por ",Tabla4[[#This Row],[Causa del daño]])</f>
        <v>Reportan apertura en el enlace Dto 31037 - Dto. 31047 en el Km 0 ocasionado por Visita Fallida</v>
      </c>
      <c r="BA2274" s="8" t="str">
        <f>+CONCATENATE("Para dar solución al incidente ",Tabla4[[#This Row],[Solución]])</f>
        <v>Para dar solución al incidente Falla de patch cord en nodo 31047</v>
      </c>
      <c r="BB2274" s="3" t="str">
        <f>+_xlfn.CONCAT(Tabla4[[#This Row],[Causa Raiz]]," ",Tabla4[[#This Row],[Solución2]]," (",Tabla4[[#This Row],[Anillo]],"- Cabecera: ",Tabla4[[#This Row],[Cabecera]],"- Operador: ",Tabla4[[#This Row],[Operador]],")")</f>
        <v>Reportan apertura en el enlace Dto 31037 - Dto. 31047 en el Km 0 ocasionado por Visita Fallida Para dar solución al incidente Falla de patch cord en nodo 31047 (NA- Cabecera: NA- Operador: Colombia Telecomunicaciones)</v>
      </c>
    </row>
    <row r="2275" spans="1:54" ht="199.5">
      <c r="A2275" s="38">
        <f t="shared" si="285"/>
        <v>2274</v>
      </c>
      <c r="B2275" s="3">
        <v>8639838</v>
      </c>
      <c r="C2275" s="3" t="s">
        <v>163</v>
      </c>
      <c r="D2275" s="23">
        <v>45440.6875</v>
      </c>
      <c r="E2275" s="23">
        <v>45441.559027777781</v>
      </c>
      <c r="F2275" s="1">
        <f t="shared" ref="F2275:F2282" ca="1" si="300">IF(ISBLANK(E2275),IF(ISBLANK(D2275),0,NOW()-D2275),E2275-D2275)</f>
        <v>0.87152777778101154</v>
      </c>
      <c r="G2275" s="3" t="s">
        <v>55</v>
      </c>
      <c r="H2275" s="41"/>
      <c r="I2275" s="40"/>
      <c r="J2275" s="5" t="s">
        <v>56</v>
      </c>
      <c r="K2275" s="3" t="s">
        <v>138</v>
      </c>
      <c r="L2275" s="9" t="s">
        <v>58</v>
      </c>
      <c r="M2275" s="3" t="s">
        <v>139</v>
      </c>
      <c r="N2275" s="3" t="s">
        <v>2617</v>
      </c>
      <c r="O2275" s="3" t="s">
        <v>10427</v>
      </c>
      <c r="P2275" s="3" t="s">
        <v>10428</v>
      </c>
      <c r="Q2275" s="4" t="s">
        <v>10429</v>
      </c>
      <c r="R2275" s="3" t="s">
        <v>479</v>
      </c>
      <c r="S2275" s="3" t="s">
        <v>145</v>
      </c>
      <c r="T2275" s="9" t="s">
        <v>176</v>
      </c>
      <c r="U2275" s="3" t="s">
        <v>10430</v>
      </c>
      <c r="V2275" s="22" t="str">
        <f t="shared" ref="V2275:V2282" si="301">C2275&amp;"; Hora de aviso: "&amp;TEXT(D2275,"h:mm dd/mm/yyyy")&amp;"; Solución: "&amp;U2275&amp;"; Hora de solución: "&amp;TEXT(E2275,"h:mm dd/mm/yyyy")&amp;"; Causa: "&amp;T2275</f>
        <v>RDFO; Hora de aviso: 16:30 28/05/2024; Solución: se recuperan 10 metros e reserva y se hace un emapalme de 36 hilos; Hora de solución: 13:25 29/05/2024; Causa: Intervención de Terceros. No Identificados</v>
      </c>
      <c r="W2275" s="4" t="s">
        <v>10405</v>
      </c>
      <c r="X2275" s="3"/>
      <c r="Y2275" s="3"/>
      <c r="Z2275" s="3" t="s">
        <v>69</v>
      </c>
      <c r="AA2275" s="3" t="s">
        <v>70</v>
      </c>
      <c r="AB2275" s="3">
        <v>0</v>
      </c>
      <c r="AC2275" s="3" t="s">
        <v>71</v>
      </c>
      <c r="AD2275" s="6">
        <v>0.6645833333333333</v>
      </c>
      <c r="AE2275" s="7"/>
      <c r="AF2275" s="7"/>
      <c r="AG2275" s="6">
        <f>Tabla4[[#This Row],[Tiempo Parada de Reloj]]+Tabla4[[#This Row],[Tiempo Autorizado por Telefonica (no Máximo)]]</f>
        <v>0.6645833333333333</v>
      </c>
      <c r="AH2275" s="7">
        <f t="shared" ca="1" si="282"/>
        <v>0.20694444444767823</v>
      </c>
      <c r="AI2275" s="8">
        <f t="shared" si="283"/>
        <v>15.95</v>
      </c>
      <c r="AJ2275" s="8">
        <f t="shared" ca="1" si="284"/>
        <v>4.9666666667442776</v>
      </c>
      <c r="AK2275" s="23" t="s">
        <v>106</v>
      </c>
      <c r="AL2275" s="23" t="s">
        <v>71</v>
      </c>
      <c r="AM2275" s="23" t="s">
        <v>106</v>
      </c>
      <c r="AN2275" s="23" t="s">
        <v>106</v>
      </c>
      <c r="AO2275" s="3" t="s">
        <v>87</v>
      </c>
      <c r="AP2275" s="3" t="s">
        <v>87</v>
      </c>
      <c r="AQ2275" s="23">
        <v>45446.529861111114</v>
      </c>
      <c r="AR2275" s="3"/>
      <c r="AS2275" s="23"/>
      <c r="AT2275" s="23"/>
      <c r="AU2275" s="3" t="s">
        <v>481</v>
      </c>
      <c r="AV2275" s="3" t="s">
        <v>10431</v>
      </c>
      <c r="AW2275" s="3" t="s">
        <v>307</v>
      </c>
      <c r="AX2275" s="3">
        <v>4.12242</v>
      </c>
      <c r="AY2275" s="3">
        <v>-76.268230000000003</v>
      </c>
      <c r="AZ2275" s="8" t="str">
        <f>+CONCATENATE("Reportan apertura en el enlace ",Tabla4[[#This Row],[Enlace]]," en el ",Tabla4[[#This Row],[Distancia óptica]]," ocasionado por ",Tabla4[[#This Row],[Causa del daño]])</f>
        <v>Reportan apertura en el enlace Rio Frio - Tulua Fija en el km 5,2 desde Rio Frio ocasionado por Intervención de Terceros. No Identificados</v>
      </c>
      <c r="BA2275" s="8" t="str">
        <f>+CONCATENATE("Para dar solución al incidente ",Tabla4[[#This Row],[Solución]])</f>
        <v>Para dar solución al incidente se recuperan 10 metros e reserva y se hace un emapalme de 36 hilos</v>
      </c>
      <c r="BB2275" s="3" t="str">
        <f>+_xlfn.CONCAT(Tabla4[[#This Row],[Causa Raiz]]," ",Tabla4[[#This Row],[Solución2]]," (",Tabla4[[#This Row],[Anillo]],"- Cabecera: ",Tabla4[[#This Row],[Cabecera]],"- Operador: ",Tabla4[[#This Row],[Operador]],")")</f>
        <v>Reportan apertura en el enlace Rio Frio - Tulua Fija en el km 5,2 desde Rio Frio ocasionado por Intervención de Terceros. No Identificados Para dar solución al incidente se recuperan 10 metros e reserva y se hace un emapalme de 36 hilos (LINEAL- Cabecera: TULUA - Operador: Colombia Telecomunicaciones)</v>
      </c>
    </row>
    <row r="2276" spans="1:54" ht="156.75">
      <c r="A2276" s="38">
        <f t="shared" si="285"/>
        <v>2275</v>
      </c>
      <c r="B2276" s="3">
        <v>8641510</v>
      </c>
      <c r="C2276" s="3" t="s">
        <v>163</v>
      </c>
      <c r="D2276" s="23">
        <v>45440.895833333336</v>
      </c>
      <c r="E2276" s="23">
        <v>45440.996527777781</v>
      </c>
      <c r="F2276" s="1">
        <f t="shared" ca="1" si="300"/>
        <v>0.10069444444525288</v>
      </c>
      <c r="G2276" s="3" t="s">
        <v>164</v>
      </c>
      <c r="H2276" s="41" t="s">
        <v>165</v>
      </c>
      <c r="I2276" s="40" t="s">
        <v>10432</v>
      </c>
      <c r="J2276" s="5" t="s">
        <v>167</v>
      </c>
      <c r="K2276" s="3" t="s">
        <v>168</v>
      </c>
      <c r="L2276" s="9" t="s">
        <v>58</v>
      </c>
      <c r="M2276" s="3" t="s">
        <v>360</v>
      </c>
      <c r="N2276" s="3" t="s">
        <v>483</v>
      </c>
      <c r="O2276" s="3" t="s">
        <v>9192</v>
      </c>
      <c r="P2276" s="3" t="s">
        <v>325</v>
      </c>
      <c r="Q2276" s="4" t="s">
        <v>10433</v>
      </c>
      <c r="R2276" s="3" t="s">
        <v>1420</v>
      </c>
      <c r="S2276" s="3" t="s">
        <v>168</v>
      </c>
      <c r="T2276" s="9" t="s">
        <v>146</v>
      </c>
      <c r="U2276" s="3" t="s">
        <v>10434</v>
      </c>
      <c r="V2276" s="22" t="str">
        <f t="shared" si="301"/>
        <v>RDFO; Hora de aviso: 21:30 28/05/2024; Solución:  a espera de causa ysolucion por el operador; Hora de solución: 23:55 28/05/2024; Causa: Falla en la Red FiOp</v>
      </c>
      <c r="W2276" s="4" t="s">
        <v>10400</v>
      </c>
      <c r="X2276" s="3"/>
      <c r="Y2276" s="3"/>
      <c r="Z2276" s="3" t="s">
        <v>69</v>
      </c>
      <c r="AA2276" s="3" t="s">
        <v>71</v>
      </c>
      <c r="AB2276" s="3">
        <v>0</v>
      </c>
      <c r="AC2276" s="3" t="s">
        <v>71</v>
      </c>
      <c r="AD2276" s="6">
        <v>0</v>
      </c>
      <c r="AE2276" s="7"/>
      <c r="AF2276" s="7"/>
      <c r="AG2276" s="6">
        <f>Tabla4[[#This Row],[Tiempo Parada de Reloj]]+Tabla4[[#This Row],[Tiempo Autorizado por Telefonica (no Máximo)]]</f>
        <v>0</v>
      </c>
      <c r="AH2276" s="7">
        <f t="shared" ca="1" si="282"/>
        <v>0.10069444444525288</v>
      </c>
      <c r="AI2276" s="8">
        <f t="shared" si="283"/>
        <v>0</v>
      </c>
      <c r="AJ2276" s="8">
        <f t="shared" ca="1" si="284"/>
        <v>2.4166666666860692</v>
      </c>
      <c r="AK2276" s="23" t="s">
        <v>98</v>
      </c>
      <c r="AL2276" s="23" t="s">
        <v>70</v>
      </c>
      <c r="AM2276" s="23" t="s">
        <v>460</v>
      </c>
      <c r="AN2276" s="23" t="s">
        <v>460</v>
      </c>
      <c r="AQ2276" s="23">
        <f t="shared" ref="AQ2276:AQ2278" ca="1" si="302">NOW()</f>
        <v>45503.69683483796</v>
      </c>
      <c r="AR2276" s="3"/>
      <c r="AS2276" s="23"/>
      <c r="AT2276" s="23"/>
      <c r="AU2276" s="3" t="s">
        <v>168</v>
      </c>
      <c r="AV2276" s="3" t="s">
        <v>69</v>
      </c>
      <c r="AW2276" s="3" t="s">
        <v>69</v>
      </c>
      <c r="AX2276" s="3" t="s">
        <v>69</v>
      </c>
      <c r="AY2276" s="3" t="s">
        <v>69</v>
      </c>
      <c r="AZ2276" s="8" t="str">
        <f>+CONCATENATE("Reportan apertura en el enlace ",Tabla4[[#This Row],[Enlace]]," en el ",Tabla4[[#This Row],[Distancia óptica]]," ocasionado por ",Tabla4[[#This Row],[Causa del daño]])</f>
        <v>Reportan apertura en el enlace Guatape - Alejandria en el Km 0 ocasionado por Falla en la Red FiOp</v>
      </c>
      <c r="BA2276" s="8" t="str">
        <f>+CONCATENATE("Para dar solución al incidente ",Tabla4[[#This Row],[Solución]])</f>
        <v>Para dar solución al incidente  a espera de causa ysolucion por el operador</v>
      </c>
      <c r="BB2276" s="3" t="str">
        <f>+_xlfn.CONCAT(Tabla4[[#This Row],[Causa Raiz]]," ",Tabla4[[#This Row],[Solución2]]," (",Tabla4[[#This Row],[Anillo]],"- Cabecera: ",Tabla4[[#This Row],[Cabecera]],"- Operador: ",Tabla4[[#This Row],[Operador]],")")</f>
        <v>Reportan apertura en el enlace Guatape - Alejandria en el Km 0 ocasionado por Falla en la Red FiOp Para dar solución al incidente  a espera de causa ysolucion por el operador (NA- Cabecera: NA- Operador: Telmex - Claro)</v>
      </c>
    </row>
    <row r="2277" spans="1:54" ht="228">
      <c r="A2277" s="38">
        <f t="shared" si="285"/>
        <v>2276</v>
      </c>
      <c r="B2277" s="3">
        <v>8641654</v>
      </c>
      <c r="C2277" s="3" t="s">
        <v>92</v>
      </c>
      <c r="D2277" s="23">
        <v>45440.708333333336</v>
      </c>
      <c r="E2277" s="23">
        <v>45440.709722222222</v>
      </c>
      <c r="F2277" s="1">
        <f t="shared" ca="1" si="300"/>
        <v>1.3888888861401938E-3</v>
      </c>
      <c r="G2277" s="3" t="s">
        <v>55</v>
      </c>
      <c r="H2277" s="41"/>
      <c r="I2277" s="40"/>
      <c r="J2277" s="5" t="s">
        <v>56</v>
      </c>
      <c r="K2277" s="3" t="s">
        <v>77</v>
      </c>
      <c r="L2277" s="9" t="s">
        <v>58</v>
      </c>
      <c r="M2277" s="3" t="s">
        <v>656</v>
      </c>
      <c r="N2277" s="3" t="s">
        <v>1505</v>
      </c>
      <c r="O2277" s="3" t="s">
        <v>1506</v>
      </c>
      <c r="P2277" s="3" t="s">
        <v>10435</v>
      </c>
      <c r="Q2277" s="4" t="s">
        <v>10436</v>
      </c>
      <c r="R2277" s="3" t="s">
        <v>796</v>
      </c>
      <c r="S2277" s="3" t="s">
        <v>85</v>
      </c>
      <c r="T2277" s="9" t="s">
        <v>104</v>
      </c>
      <c r="U2277" s="3" t="s">
        <v>10437</v>
      </c>
      <c r="V2277" s="22" t="str">
        <f t="shared" si="301"/>
        <v>RTNFO; Hora de aviso: 17:00 28/05/2024; Solución: Personal de Fibra llega al nodo de Las Dorada y Realiza medida Certificando que enlace esta continuo y solo se observan atenuaciones en el km 4,5 y el km 23,6 ; Hora de solución: 17:02 28/05/2024; Causa: Visita Fallida</v>
      </c>
      <c r="W2277" s="4" t="s">
        <v>160</v>
      </c>
      <c r="X2277" s="3"/>
      <c r="Y2277" s="3"/>
      <c r="Z2277" s="3" t="s">
        <v>69</v>
      </c>
      <c r="AA2277" s="3" t="s">
        <v>71</v>
      </c>
      <c r="AB2277" s="3">
        <v>0</v>
      </c>
      <c r="AC2277" s="3" t="s">
        <v>71</v>
      </c>
      <c r="AD2277" s="6">
        <v>0</v>
      </c>
      <c r="AE2277" s="7"/>
      <c r="AF2277" s="7"/>
      <c r="AG2277" s="6">
        <f>Tabla4[[#This Row],[Tiempo Parada de Reloj]]+Tabla4[[#This Row],[Tiempo Autorizado por Telefonica (no Máximo)]]</f>
        <v>0</v>
      </c>
      <c r="AH2277" s="7">
        <f t="shared" ca="1" si="282"/>
        <v>1.3888888861401938E-3</v>
      </c>
      <c r="AI2277" s="8">
        <f t="shared" si="283"/>
        <v>0</v>
      </c>
      <c r="AJ2277" s="8">
        <f t="shared" ca="1" si="284"/>
        <v>3.3333333267364651E-2</v>
      </c>
      <c r="AK2277" s="23" t="s">
        <v>98</v>
      </c>
      <c r="AL2277" s="23" t="s">
        <v>70</v>
      </c>
      <c r="AM2277" s="23" t="s">
        <v>460</v>
      </c>
      <c r="AN2277" s="23" t="s">
        <v>106</v>
      </c>
      <c r="AO2277" s="3" t="s">
        <v>106</v>
      </c>
      <c r="AP2277" s="3" t="s">
        <v>106</v>
      </c>
      <c r="AQ2277" s="23">
        <v>45441.458333333336</v>
      </c>
      <c r="AR2277" s="3"/>
      <c r="AS2277" s="23"/>
      <c r="AT2277" s="23"/>
      <c r="AU2277" s="3" t="s">
        <v>610</v>
      </c>
      <c r="AV2277" s="3" t="s">
        <v>69</v>
      </c>
      <c r="AW2277" s="3" t="s">
        <v>69</v>
      </c>
      <c r="AX2277" s="3" t="s">
        <v>69</v>
      </c>
      <c r="AY2277" s="3" t="s">
        <v>69</v>
      </c>
      <c r="AZ2277" s="8" t="str">
        <f>+CONCATENATE("Reportan apertura en el enlace ",Tabla4[[#This Row],[Enlace]]," en el ",Tabla4[[#This Row],[Distancia óptica]]," ocasionado por ",Tabla4[[#This Row],[Causa del daño]])</f>
        <v>Reportan apertura en el enlace Honda - La Dorada en el Km 5,2 desde Dorada ocasionado por Visita Fallida</v>
      </c>
      <c r="BA2277" s="8" t="str">
        <f>+CONCATENATE("Para dar solución al incidente ",Tabla4[[#This Row],[Solución]])</f>
        <v xml:space="preserve">Para dar solución al incidente Personal de Fibra llega al nodo de Las Dorada y Realiza medida Certificando que enlace esta continuo y solo se observan atenuaciones en el km 4,5 y el km 23,6 </v>
      </c>
      <c r="BB2277" s="3" t="str">
        <f>+_xlfn.CONCAT(Tabla4[[#This Row],[Causa Raiz]]," ",Tabla4[[#This Row],[Solución2]]," (",Tabla4[[#This Row],[Anillo]],"- Cabecera: ",Tabla4[[#This Row],[Cabecera]],"- Operador: ",Tabla4[[#This Row],[Operador]],")")</f>
        <v>Reportan apertura en el enlace Honda - La Dorada en el Km 5,2 desde Dorada ocasionado por Visita Fallida Para dar solución al incidente Personal de Fibra llega al nodo de Las Dorada y Realiza medida Certificando que enlace esta continuo y solo se observan atenuaciones en el km 4,5 y el km 23,6  (NA- Cabecera: NA- Operador: Colombia Telecomunicaciones)</v>
      </c>
    </row>
    <row r="2278" spans="1:54" ht="171">
      <c r="A2278" s="38">
        <f t="shared" si="285"/>
        <v>2277</v>
      </c>
      <c r="B2278" s="3">
        <v>8638496</v>
      </c>
      <c r="C2278" s="3" t="s">
        <v>163</v>
      </c>
      <c r="D2278" s="23">
        <v>45440.25</v>
      </c>
      <c r="E2278" s="23">
        <v>45440.447916666664</v>
      </c>
      <c r="F2278" s="1">
        <f t="shared" ca="1" si="300"/>
        <v>0.19791666666424135</v>
      </c>
      <c r="G2278" s="3" t="s">
        <v>164</v>
      </c>
      <c r="H2278" s="41" t="s">
        <v>165</v>
      </c>
      <c r="I2278" s="3"/>
      <c r="J2278" s="5" t="s">
        <v>56</v>
      </c>
      <c r="K2278" s="3" t="s">
        <v>77</v>
      </c>
      <c r="L2278" s="9" t="s">
        <v>58</v>
      </c>
      <c r="M2278" s="3" t="s">
        <v>373</v>
      </c>
      <c r="N2278" s="3" t="s">
        <v>374</v>
      </c>
      <c r="O2278" s="3" t="s">
        <v>10438</v>
      </c>
      <c r="P2278" s="3" t="s">
        <v>10439</v>
      </c>
      <c r="Q2278" s="4" t="s">
        <v>10440</v>
      </c>
      <c r="R2278" s="3" t="s">
        <v>992</v>
      </c>
      <c r="S2278" s="3" t="s">
        <v>10375</v>
      </c>
      <c r="T2278" s="9" t="s">
        <v>146</v>
      </c>
      <c r="U2278" s="3" t="s">
        <v>4347</v>
      </c>
      <c r="V2278" s="22" t="str">
        <f t="shared" si="301"/>
        <v>RDFO; Hora de aviso: 6:00 28/05/2024; Solución: Se realiza migracion entre nodos; Hora de solución: 10:45 28/05/2024; Causa: Falla en la Red FiOp</v>
      </c>
      <c r="W2278" s="4" t="s">
        <v>160</v>
      </c>
      <c r="X2278" s="3"/>
      <c r="Y2278" s="3"/>
      <c r="Z2278" s="3" t="s">
        <v>69</v>
      </c>
      <c r="AA2278" s="3" t="s">
        <v>70</v>
      </c>
      <c r="AB2278" s="3">
        <v>8638496</v>
      </c>
      <c r="AC2278" s="3" t="s">
        <v>70</v>
      </c>
      <c r="AD2278" s="6">
        <v>0</v>
      </c>
      <c r="AE2278" s="7"/>
      <c r="AF2278" s="7"/>
      <c r="AG2278" s="6">
        <f>Tabla4[[#This Row],[Tiempo Parada de Reloj]]+Tabla4[[#This Row],[Tiempo Autorizado por Telefonica (no Máximo)]]</f>
        <v>0</v>
      </c>
      <c r="AH2278" s="7">
        <f t="shared" ca="1" si="282"/>
        <v>0.19791666666424135</v>
      </c>
      <c r="AI2278" s="8">
        <f t="shared" si="283"/>
        <v>0</v>
      </c>
      <c r="AJ2278" s="8">
        <f t="shared" ca="1" si="284"/>
        <v>4.7499999999417923</v>
      </c>
      <c r="AK2278" s="23" t="s">
        <v>98</v>
      </c>
      <c r="AL2278" s="23" t="s">
        <v>71</v>
      </c>
      <c r="AM2278" s="23" t="s">
        <v>69</v>
      </c>
      <c r="AN2278" s="23" t="s">
        <v>98</v>
      </c>
      <c r="AQ2278" s="23">
        <f t="shared" ca="1" si="302"/>
        <v>45503.69683483796</v>
      </c>
      <c r="AR2278" s="3"/>
      <c r="AS2278" s="23"/>
      <c r="AT2278" s="23"/>
      <c r="AU2278" s="3" t="s">
        <v>1266</v>
      </c>
      <c r="AV2278" s="3" t="s">
        <v>482</v>
      </c>
      <c r="AW2278" s="3" t="s">
        <v>135</v>
      </c>
      <c r="AX2278" s="3" t="s">
        <v>69</v>
      </c>
      <c r="AY2278" s="3" t="s">
        <v>69</v>
      </c>
      <c r="AZ2278" s="8" t="str">
        <f>+CONCATENATE("Reportan apertura en el enlace ",Tabla4[[#This Row],[Enlace]]," en el ",Tabla4[[#This Row],[Distancia óptica]]," ocasionado por ",Tabla4[[#This Row],[Causa del daño]])</f>
        <v>Reportan apertura en el enlace Centro - Ceiba en el Km 2,762 desde Centro ocasionado por Falla en la Red FiOp</v>
      </c>
      <c r="BA2278" s="8" t="str">
        <f>+CONCATENATE("Para dar solución al incidente ",Tabla4[[#This Row],[Solución]])</f>
        <v>Para dar solución al incidente Se realiza migracion entre nodos</v>
      </c>
      <c r="BB2278" s="3" t="str">
        <f>+_xlfn.CONCAT(Tabla4[[#This Row],[Causa Raiz]]," ",Tabla4[[#This Row],[Solución2]]," (",Tabla4[[#This Row],[Anillo]],"- Cabecera: ",Tabla4[[#This Row],[Cabecera]],"- Operador: ",Tabla4[[#This Row],[Operador]],")")</f>
        <v>Reportan apertura en el enlace Centro - Ceiba en el Km 2,762 desde Centro ocasionado por Falla en la Red FiOp Para dar solución al incidente Se realiza migracion entre nodos (Lineal- Cabecera: Centro- Operador: Colombia Telecomunicaciones)</v>
      </c>
    </row>
    <row r="2279" spans="1:54" ht="185.25">
      <c r="A2279" s="38">
        <f t="shared" si="285"/>
        <v>2278</v>
      </c>
      <c r="B2279" s="3">
        <v>8641863</v>
      </c>
      <c r="C2279" s="3" t="s">
        <v>92</v>
      </c>
      <c r="D2279" s="23">
        <v>45441.027777777781</v>
      </c>
      <c r="E2279" s="23">
        <v>45441.583333333336</v>
      </c>
      <c r="F2279" s="1">
        <f t="shared" ca="1" si="300"/>
        <v>0.55555555555474712</v>
      </c>
      <c r="G2279" s="3" t="s">
        <v>55</v>
      </c>
      <c r="H2279" s="41"/>
      <c r="I2279" s="40"/>
      <c r="J2279" s="5" t="s">
        <v>56</v>
      </c>
      <c r="K2279" s="3" t="s">
        <v>108</v>
      </c>
      <c r="L2279" s="9" t="s">
        <v>58</v>
      </c>
      <c r="M2279" s="3" t="s">
        <v>431</v>
      </c>
      <c r="N2279" s="3" t="s">
        <v>432</v>
      </c>
      <c r="O2279" s="3" t="s">
        <v>1753</v>
      </c>
      <c r="P2279" s="3" t="s">
        <v>10441</v>
      </c>
      <c r="Q2279" s="4" t="s">
        <v>10442</v>
      </c>
      <c r="R2279" s="3" t="s">
        <v>114</v>
      </c>
      <c r="S2279" s="3" t="s">
        <v>115</v>
      </c>
      <c r="T2279" s="9" t="s">
        <v>130</v>
      </c>
      <c r="U2279" s="3" t="s">
        <v>10443</v>
      </c>
      <c r="V2279" s="22" t="str">
        <f t="shared" si="301"/>
        <v>RTNFO; Hora de aviso: 0:40 29/05/2024; Solución: Recuperacion de 300 mts de reserva e instalacion de empalme de 48 hilos; Hora de solución: 14:00 29/05/2024; Causa: Plagas</v>
      </c>
      <c r="W2279" s="4" t="s">
        <v>118</v>
      </c>
      <c r="X2279" s="3"/>
      <c r="Y2279" s="3"/>
      <c r="Z2279" s="3" t="s">
        <v>69</v>
      </c>
      <c r="AA2279" s="3" t="s">
        <v>70</v>
      </c>
      <c r="AB2279" s="3">
        <v>8641863</v>
      </c>
      <c r="AC2279" s="3" t="s">
        <v>71</v>
      </c>
      <c r="AD2279" s="6">
        <v>0.35416666666666669</v>
      </c>
      <c r="AE2279" s="7"/>
      <c r="AF2279" s="7"/>
      <c r="AG2279" s="6">
        <f>Tabla4[[#This Row],[Tiempo Parada de Reloj]]+Tabla4[[#This Row],[Tiempo Autorizado por Telefonica (no Máximo)]]</f>
        <v>0.35416666666666669</v>
      </c>
      <c r="AH2279" s="7">
        <f t="shared" ca="1" si="282"/>
        <v>0.20138888888808043</v>
      </c>
      <c r="AI2279" s="8">
        <f t="shared" si="283"/>
        <v>8.5</v>
      </c>
      <c r="AJ2279" s="8">
        <f t="shared" ca="1" si="284"/>
        <v>4.8333333333139308</v>
      </c>
      <c r="AK2279" s="23" t="s">
        <v>98</v>
      </c>
      <c r="AL2279" s="23" t="s">
        <v>70</v>
      </c>
      <c r="AM2279" s="23" t="s">
        <v>119</v>
      </c>
      <c r="AN2279" s="23" t="s">
        <v>98</v>
      </c>
      <c r="AO2279" s="3" t="s">
        <v>87</v>
      </c>
      <c r="AP2279" s="3" t="s">
        <v>87</v>
      </c>
      <c r="AQ2279" s="23">
        <v>45442.777083333334</v>
      </c>
      <c r="AR2279" s="3"/>
      <c r="AS2279" s="23"/>
      <c r="AT2279" s="23"/>
      <c r="AU2279" s="3" t="s">
        <v>436</v>
      </c>
      <c r="AV2279" s="3" t="s">
        <v>1758</v>
      </c>
      <c r="AW2279" s="3" t="s">
        <v>135</v>
      </c>
      <c r="AX2279" s="3">
        <v>11.182748</v>
      </c>
      <c r="AY2279" s="3">
        <v>-72.536613000000003</v>
      </c>
      <c r="AZ2279" s="8" t="str">
        <f>+CONCATENATE("Reportan apertura en el enlace ",Tabla4[[#This Row],[Enlace]]," en el ",Tabla4[[#This Row],[Distancia óptica]]," ocasionado por ",Tabla4[[#This Row],[Causa del daño]])</f>
        <v>Reportan apertura en el enlace Fonseca - Maicao en el Km 67,15 desde Fonseca  ocasionado por Plagas</v>
      </c>
      <c r="BA2279" s="8" t="str">
        <f>+CONCATENATE("Para dar solución al incidente ",Tabla4[[#This Row],[Solución]])</f>
        <v>Para dar solución al incidente Recuperacion de 300 mts de reserva e instalacion de empalme de 48 hilos</v>
      </c>
      <c r="BB2279" s="3" t="str">
        <f>+_xlfn.CONCAT(Tabla4[[#This Row],[Causa Raiz]]," ",Tabla4[[#This Row],[Solución2]]," (",Tabla4[[#This Row],[Anillo]],"- Cabecera: ",Tabla4[[#This Row],[Cabecera]],"- Operador: ",Tabla4[[#This Row],[Operador]],")")</f>
        <v>Reportan apertura en el enlace Fonseca - Maicao en el Km 67,15 desde Fonseca  ocasionado por Plagas Para dar solución al incidente Recuperacion de 300 mts de reserva e instalacion de empalme de 48 hilos (Lineal- Cabecera: Fonseca- Operador: Colombia Telecomunicaciones)</v>
      </c>
    </row>
    <row r="2280" spans="1:54" ht="199.5">
      <c r="A2280" s="38">
        <f t="shared" si="285"/>
        <v>2279</v>
      </c>
      <c r="B2280" s="3">
        <v>8642516</v>
      </c>
      <c r="C2280" s="3" t="s">
        <v>136</v>
      </c>
      <c r="D2280" s="23">
        <v>45441.302083333336</v>
      </c>
      <c r="E2280" s="23">
        <v>45441.354166666664</v>
      </c>
      <c r="F2280" s="1">
        <f t="shared" ca="1" si="300"/>
        <v>5.2083333328482695E-2</v>
      </c>
      <c r="G2280" s="3" t="s">
        <v>55</v>
      </c>
      <c r="H2280" s="41"/>
      <c r="I2280" s="40"/>
      <c r="J2280" s="5" t="s">
        <v>137</v>
      </c>
      <c r="K2280" s="3" t="s">
        <v>57</v>
      </c>
      <c r="L2280" s="9" t="s">
        <v>78</v>
      </c>
      <c r="M2280" s="3" t="s">
        <v>59</v>
      </c>
      <c r="N2280" s="3" t="s">
        <v>60</v>
      </c>
      <c r="O2280" s="3" t="s">
        <v>10444</v>
      </c>
      <c r="P2280" s="3" t="s">
        <v>10445</v>
      </c>
      <c r="Q2280" s="4" t="s">
        <v>10446</v>
      </c>
      <c r="R2280" s="3" t="s">
        <v>84</v>
      </c>
      <c r="S2280" s="3" t="s">
        <v>65</v>
      </c>
      <c r="T2280" s="3" t="s">
        <v>256</v>
      </c>
      <c r="U2280" s="3" t="s">
        <v>9964</v>
      </c>
      <c r="V2280" s="22" t="str">
        <f t="shared" si="301"/>
        <v>RBHFO; Hora de aviso: 7:15 29/05/2024; Solución: se refusiona hilo abierto en caja de empalme ; Hora de solución: 8:30 29/05/2024; Causa: Falla de Empalme de FiOp</v>
      </c>
      <c r="W2280" s="4" t="s">
        <v>68</v>
      </c>
      <c r="X2280" s="3"/>
      <c r="Y2280" s="3"/>
      <c r="Z2280" s="3" t="s">
        <v>69</v>
      </c>
      <c r="AA2280" s="3" t="s">
        <v>71</v>
      </c>
      <c r="AB2280" s="3">
        <v>0</v>
      </c>
      <c r="AC2280" s="3" t="s">
        <v>71</v>
      </c>
      <c r="AD2280" s="6">
        <v>0</v>
      </c>
      <c r="AE2280" s="7"/>
      <c r="AF2280" s="7"/>
      <c r="AG2280" s="6">
        <f>Tabla4[[#This Row],[Tiempo Parada de Reloj]]+Tabla4[[#This Row],[Tiempo Autorizado por Telefonica (no Máximo)]]</f>
        <v>0</v>
      </c>
      <c r="AH2280" s="7">
        <f t="shared" ca="1" si="282"/>
        <v>5.2083333328482695E-2</v>
      </c>
      <c r="AI2280" s="8">
        <f t="shared" si="283"/>
        <v>0</v>
      </c>
      <c r="AJ2280" s="8">
        <f t="shared" ca="1" si="284"/>
        <v>1.2499999998835847</v>
      </c>
      <c r="AK2280" s="23" t="s">
        <v>119</v>
      </c>
      <c r="AL2280" s="23" t="s">
        <v>70</v>
      </c>
      <c r="AM2280" s="23" t="s">
        <v>69</v>
      </c>
      <c r="AN2280" s="23" t="s">
        <v>119</v>
      </c>
      <c r="AO2280" s="3" t="s">
        <v>87</v>
      </c>
      <c r="AP2280" s="3" t="s">
        <v>87</v>
      </c>
      <c r="AQ2280" s="23">
        <v>45441.473611111112</v>
      </c>
      <c r="AR2280" s="3"/>
      <c r="AS2280" s="23"/>
      <c r="AT2280" s="23"/>
      <c r="AU2280" s="3" t="s">
        <v>100</v>
      </c>
      <c r="AV2280" s="3" t="s">
        <v>10447</v>
      </c>
      <c r="AW2280" s="3" t="s">
        <v>920</v>
      </c>
      <c r="AX2280" s="3">
        <v>4.8094000000000001</v>
      </c>
      <c r="AY2280" s="3">
        <v>-74.037499999999994</v>
      </c>
      <c r="AZ2280" s="8" t="str">
        <f>+CONCATENATE("Reportan apertura en el enlace ",Tabla4[[#This Row],[Enlace]]," en el ",Tabla4[[#This Row],[Distancia óptica]]," ocasionado por ",Tabla4[[#This Row],[Causa del daño]])</f>
        <v>Reportan apertura en el enlace Mov. Hacienda La Margarita - Mov . Pinos de la Alameda en el Km 2,8 desde Mov. Hacienda La Margarita ocasionado por Falla de Empalme de FiOp</v>
      </c>
      <c r="BA2280" s="8" t="str">
        <f>+CONCATENATE("Para dar solución al incidente ",Tabla4[[#This Row],[Solución]])</f>
        <v xml:space="preserve">Para dar solución al incidente se refusiona hilo abierto en caja de empalme </v>
      </c>
      <c r="BB2280" s="3" t="str">
        <f>+_xlfn.CONCAT(Tabla4[[#This Row],[Causa Raiz]]," ",Tabla4[[#This Row],[Solución2]]," (",Tabla4[[#This Row],[Anillo]],"- Cabecera: ",Tabla4[[#This Row],[Cabecera]],"- Operador: ",Tabla4[[#This Row],[Operador]],")")</f>
        <v>Reportan apertura en el enlace Mov. Hacienda La Margarita - Mov . Pinos de la Alameda en el Km 2,8 desde Mov. Hacienda La Margarita ocasionado por Falla de Empalme de FiOp Para dar solución al incidente se refusiona hilo abierto en caja de empalme  (ANILLO 62- Cabecera: 12000 TOBERIN- Operador: Infraco)</v>
      </c>
    </row>
    <row r="2281" spans="1:54" ht="213.75">
      <c r="A2281" s="38">
        <f t="shared" si="285"/>
        <v>2280</v>
      </c>
      <c r="B2281" s="3">
        <v>8642532</v>
      </c>
      <c r="C2281" s="3" t="s">
        <v>163</v>
      </c>
      <c r="D2281" s="23">
        <v>45441.302083333336</v>
      </c>
      <c r="E2281" s="23">
        <v>45443.076388888891</v>
      </c>
      <c r="F2281" s="1">
        <f t="shared" ca="1" si="300"/>
        <v>1.7743055555547471</v>
      </c>
      <c r="G2281" s="3" t="s">
        <v>55</v>
      </c>
      <c r="H2281" s="41"/>
      <c r="I2281" s="40"/>
      <c r="J2281" s="5" t="s">
        <v>137</v>
      </c>
      <c r="K2281" s="3" t="s">
        <v>77</v>
      </c>
      <c r="L2281" s="9" t="s">
        <v>78</v>
      </c>
      <c r="M2281" s="3" t="s">
        <v>79</v>
      </c>
      <c r="N2281" s="3" t="s">
        <v>771</v>
      </c>
      <c r="O2281" s="3" t="s">
        <v>10448</v>
      </c>
      <c r="P2281" s="3" t="s">
        <v>10449</v>
      </c>
      <c r="Q2281" s="4" t="s">
        <v>10450</v>
      </c>
      <c r="R2281" s="3" t="s">
        <v>708</v>
      </c>
      <c r="S2281" s="3" t="s">
        <v>85</v>
      </c>
      <c r="T2281" s="9" t="s">
        <v>176</v>
      </c>
      <c r="U2281" s="3" t="s">
        <v>10451</v>
      </c>
      <c r="V2281" s="22" t="str">
        <f t="shared" si="301"/>
        <v>RDFO; Hora de aviso: 7:15 29/05/2024; Solución: se realiza tendido de 210 metros de fo  de 96 hilos y dos empalmes de 96 hilos; Hora de solución: 1:50 31/05/2024; Causa: Intervención de Terceros. No Identificados</v>
      </c>
      <c r="W2281" s="4" t="s">
        <v>160</v>
      </c>
      <c r="X2281" s="3"/>
      <c r="Y2281" s="3"/>
      <c r="Z2281" s="3" t="s">
        <v>69</v>
      </c>
      <c r="AA2281" s="3" t="s">
        <v>71</v>
      </c>
      <c r="AB2281" s="3">
        <v>0</v>
      </c>
      <c r="AC2281" s="3" t="s">
        <v>71</v>
      </c>
      <c r="AD2281" s="6">
        <v>1.5659722222222223</v>
      </c>
      <c r="AE2281" s="7"/>
      <c r="AF2281" s="7"/>
      <c r="AG2281" s="6">
        <f>Tabla4[[#This Row],[Tiempo Parada de Reloj]]+Tabla4[[#This Row],[Tiempo Autorizado por Telefonica (no Máximo)]]</f>
        <v>1.5659722222222223</v>
      </c>
      <c r="AH2281" s="7">
        <f t="shared" ca="1" si="282"/>
        <v>0.20833333333252479</v>
      </c>
      <c r="AI2281" s="8">
        <f t="shared" si="283"/>
        <v>37.583333333333336</v>
      </c>
      <c r="AJ2281" s="8">
        <f t="shared" ca="1" si="284"/>
        <v>4.9999999999805951</v>
      </c>
      <c r="AK2281" s="23" t="s">
        <v>119</v>
      </c>
      <c r="AL2281" s="23" t="s">
        <v>70</v>
      </c>
      <c r="AM2281" s="23" t="s">
        <v>460</v>
      </c>
      <c r="AN2281" s="23" t="s">
        <v>460</v>
      </c>
      <c r="AO2281" s="3" t="s">
        <v>87</v>
      </c>
      <c r="AP2281" s="3" t="s">
        <v>87</v>
      </c>
      <c r="AQ2281" s="23">
        <v>45445.976388888892</v>
      </c>
      <c r="AR2281" s="3"/>
      <c r="AS2281" s="23"/>
      <c r="AT2281" s="23"/>
      <c r="AU2281" s="3" t="s">
        <v>89</v>
      </c>
      <c r="AV2281" s="3" t="s">
        <v>8523</v>
      </c>
      <c r="AW2281" s="3" t="s">
        <v>307</v>
      </c>
      <c r="AX2281" s="3">
        <v>4.583215</v>
      </c>
      <c r="AY2281" s="3">
        <v>-74.210200999999998</v>
      </c>
      <c r="AZ2281" s="8" t="str">
        <f>+CONCATENATE("Reportan apertura en el enlace ",Tabla4[[#This Row],[Enlace]]," en el ",Tabla4[[#This Row],[Distancia óptica]]," ocasionado por ",Tabla4[[#This Row],[Causa del daño]])</f>
        <v>Reportan apertura en el enlace Mov. San Mateo - Mov. Central Soacha en el Km 0,460 desde Mov. central soacha  ocasionado por Intervención de Terceros. No Identificados</v>
      </c>
      <c r="BA2281" s="8" t="str">
        <f>+CONCATENATE("Para dar solución al incidente ",Tabla4[[#This Row],[Solución]])</f>
        <v>Para dar solución al incidente se realiza tendido de 210 metros de fo  de 96 hilos y dos empalmes de 96 hilos</v>
      </c>
      <c r="BB2281" s="3" t="str">
        <f>+_xlfn.CONCAT(Tabla4[[#This Row],[Causa Raiz]]," ",Tabla4[[#This Row],[Solución2]]," (",Tabla4[[#This Row],[Anillo]],"- Cabecera: ",Tabla4[[#This Row],[Cabecera]],"- Operador: ",Tabla4[[#This Row],[Operador]],")")</f>
        <v>Reportan apertura en el enlace Mov. San Mateo - Mov. Central Soacha en el Km 0,460 desde Mov. central soacha  ocasionado por Intervención de Terceros. No Identificados Para dar solución al incidente se realiza tendido de 210 metros de fo  de 96 hilos y dos empalmes de 96 hilos (LINEAL- Cabecera: Soacha Centro- Operador: Infraco)</v>
      </c>
    </row>
    <row r="2282" spans="1:54" ht="199.5">
      <c r="A2282" s="38">
        <f t="shared" si="285"/>
        <v>2281</v>
      </c>
      <c r="B2282" s="3">
        <v>8642958</v>
      </c>
      <c r="C2282" s="3" t="s">
        <v>54</v>
      </c>
      <c r="D2282" s="23">
        <v>45441.388888888891</v>
      </c>
      <c r="E2282" s="23">
        <v>45441.420138888891</v>
      </c>
      <c r="F2282" s="1">
        <f t="shared" ca="1" si="300"/>
        <v>3.125E-2</v>
      </c>
      <c r="G2282" s="3" t="s">
        <v>55</v>
      </c>
      <c r="H2282" s="41"/>
      <c r="I2282" s="40"/>
      <c r="J2282" s="5" t="s">
        <v>56</v>
      </c>
      <c r="K2282" s="3" t="s">
        <v>203</v>
      </c>
      <c r="L2282" s="9" t="s">
        <v>78</v>
      </c>
      <c r="M2282" s="3" t="s">
        <v>204</v>
      </c>
      <c r="N2282" s="3" t="s">
        <v>9989</v>
      </c>
      <c r="O2282" s="3" t="s">
        <v>10452</v>
      </c>
      <c r="P2282" s="3" t="s">
        <v>10453</v>
      </c>
      <c r="Q2282" s="4" t="s">
        <v>10454</v>
      </c>
      <c r="R2282" s="3" t="s">
        <v>209</v>
      </c>
      <c r="S2282" s="3" t="s">
        <v>210</v>
      </c>
      <c r="T2282" s="9" t="s">
        <v>146</v>
      </c>
      <c r="U2282" s="3" t="s">
        <v>10455</v>
      </c>
      <c r="V2282" s="22" t="str">
        <f t="shared" si="301"/>
        <v>RLFO; Hora de aviso: 9:20 29/05/2024; Solución: Migracion entre empalme y nodo ; Hora de solución: 10:05 29/05/2024; Causa: Falla en la Red FiOp</v>
      </c>
      <c r="W2282" s="4" t="s">
        <v>213</v>
      </c>
      <c r="X2282" s="3"/>
      <c r="Y2282" s="3"/>
      <c r="Z2282" s="3" t="s">
        <v>69</v>
      </c>
      <c r="AA2282" s="3" t="s">
        <v>71</v>
      </c>
      <c r="AB2282" s="3">
        <v>0</v>
      </c>
      <c r="AC2282" s="3" t="s">
        <v>71</v>
      </c>
      <c r="AD2282" s="6">
        <v>0</v>
      </c>
      <c r="AE2282" s="7"/>
      <c r="AF2282" s="7"/>
      <c r="AG2282" s="6">
        <f>Tabla4[[#This Row],[Tiempo Parada de Reloj]]+Tabla4[[#This Row],[Tiempo Autorizado por Telefonica (no Máximo)]]</f>
        <v>0</v>
      </c>
      <c r="AH2282" s="7">
        <f t="shared" ca="1" si="282"/>
        <v>3.125E-2</v>
      </c>
      <c r="AI2282" s="8">
        <f t="shared" si="283"/>
        <v>0</v>
      </c>
      <c r="AJ2282" s="8">
        <f t="shared" ca="1" si="284"/>
        <v>0.75</v>
      </c>
      <c r="AK2282" s="23" t="s">
        <v>1349</v>
      </c>
      <c r="AL2282" s="23" t="s">
        <v>71</v>
      </c>
      <c r="AM2282" s="23" t="s">
        <v>106</v>
      </c>
      <c r="AN2282" s="23" t="s">
        <v>106</v>
      </c>
      <c r="AO2282" s="3" t="s">
        <v>87</v>
      </c>
      <c r="AP2282" s="3" t="s">
        <v>87</v>
      </c>
      <c r="AQ2282" s="23">
        <v>45446.861111111109</v>
      </c>
      <c r="AR2282" s="3"/>
      <c r="AS2282" s="23"/>
      <c r="AT2282" s="23"/>
      <c r="AU2282" s="3" t="s">
        <v>501</v>
      </c>
      <c r="AV2282" s="3" t="s">
        <v>9994</v>
      </c>
      <c r="AW2282" s="3" t="s">
        <v>10456</v>
      </c>
      <c r="AX2282" s="3">
        <v>6.4652989999999999</v>
      </c>
      <c r="AY2282" s="3">
        <v>-73.262597290000002</v>
      </c>
      <c r="AZ2282" s="8" t="str">
        <f>+CONCATENATE("Reportan apertura en el enlace ",Tabla4[[#This Row],[Enlace]]," en el ",Tabla4[[#This Row],[Distancia óptica]]," ocasionado por ",Tabla4[[#This Row],[Causa del daño]])</f>
        <v>Reportan apertura en el enlace Mov. Socorro centro - Mov. Socorro Parque en el Km 0,521 desde Mov. socorro centro ocasionado por Falla en la Red FiOp</v>
      </c>
      <c r="BA2282" s="8" t="str">
        <f>+CONCATENATE("Para dar solución al incidente ",Tabla4[[#This Row],[Solución]])</f>
        <v xml:space="preserve">Para dar solución al incidente Migracion entre empalme y nodo </v>
      </c>
      <c r="BB2282" s="3" t="str">
        <f>+_xlfn.CONCAT(Tabla4[[#This Row],[Causa Raiz]]," ",Tabla4[[#This Row],[Solución2]]," (",Tabla4[[#This Row],[Anillo]],"- Cabecera: ",Tabla4[[#This Row],[Cabecera]],"- Operador: ",Tabla4[[#This Row],[Operador]],")")</f>
        <v>Reportan apertura en el enlace Mov. Socorro centro - Mov. Socorro Parque en el Km 0,521 desde Mov. socorro centro ocasionado por Falla en la Red FiOp Para dar solución al incidente Migracion entre empalme y nodo  (Aniillo Socorro 2- Cabecera: Socorro Centro - Operador: Colombia Telecomunicaciones)</v>
      </c>
    </row>
    <row r="2283" spans="1:54" ht="185.25">
      <c r="A2283" s="38">
        <f t="shared" si="285"/>
        <v>2282</v>
      </c>
      <c r="B2283" s="3">
        <v>8642944</v>
      </c>
      <c r="C2283" s="3" t="s">
        <v>92</v>
      </c>
      <c r="D2283" s="23">
        <v>45440.4375</v>
      </c>
      <c r="E2283" s="23">
        <v>45442.530555555553</v>
      </c>
      <c r="F2283" s="1">
        <f t="shared" ref="F2283:F2293" ca="1" si="303">IF(ISBLANK(E2283),IF(ISBLANK(D2283),0,NOW()-D2283),E2283-D2283)</f>
        <v>2.0930555555532919</v>
      </c>
      <c r="G2283" s="3" t="s">
        <v>55</v>
      </c>
      <c r="H2283" s="41"/>
      <c r="I2283" s="40"/>
      <c r="J2283" s="5" t="s">
        <v>56</v>
      </c>
      <c r="K2283" s="3" t="s">
        <v>108</v>
      </c>
      <c r="L2283" s="9" t="s">
        <v>58</v>
      </c>
      <c r="M2283" s="3" t="s">
        <v>109</v>
      </c>
      <c r="N2283" s="3" t="s">
        <v>110</v>
      </c>
      <c r="O2283" s="3" t="s">
        <v>111</v>
      </c>
      <c r="P2283" s="3" t="s">
        <v>10457</v>
      </c>
      <c r="Q2283" s="4" t="s">
        <v>10458</v>
      </c>
      <c r="R2283" s="3" t="s">
        <v>327</v>
      </c>
      <c r="S2283" s="3" t="s">
        <v>115</v>
      </c>
      <c r="T2283" s="9" t="s">
        <v>146</v>
      </c>
      <c r="U2283" s="3" t="s">
        <v>10459</v>
      </c>
      <c r="V2283" s="22" t="str">
        <f t="shared" ref="V2283:V2293" si="304">C2283&amp;"; Hora de aviso: "&amp;TEXT(D2283,"h:mm dd/mm/yyyy")&amp;"; Solución: "&amp;U2283&amp;"; Hora de solución: "&amp;TEXT(E2283,"h:mm dd/mm/yyyy")&amp;"; Causa: "&amp;T2283</f>
        <v>RTNFO; Hora de aviso: 10:30 28/05/2024; Solución: Para dar solucion se crea un empalme de 36 hilos ; Hora de solución: 12:44 30/05/2024; Causa: Falla en la Red FiOp</v>
      </c>
      <c r="W2283" s="4" t="s">
        <v>542</v>
      </c>
      <c r="X2283" s="3"/>
      <c r="Y2283" s="3"/>
      <c r="Z2283" s="3" t="s">
        <v>69</v>
      </c>
      <c r="AA2283" s="3" t="s">
        <v>70</v>
      </c>
      <c r="AB2283" s="3">
        <v>0</v>
      </c>
      <c r="AC2283" s="3" t="s">
        <v>71</v>
      </c>
      <c r="AD2283" s="6">
        <v>1.8847222222222222</v>
      </c>
      <c r="AE2283" s="7"/>
      <c r="AF2283" s="7"/>
      <c r="AG2283" s="6">
        <f>Tabla4[[#This Row],[Tiempo Parada de Reloj]]+Tabla4[[#This Row],[Tiempo Autorizado por Telefonica (no Máximo)]]</f>
        <v>1.8847222222222222</v>
      </c>
      <c r="AH2283" s="7">
        <f t="shared" ca="1" si="282"/>
        <v>0.20833333333106974</v>
      </c>
      <c r="AI2283" s="8">
        <f t="shared" si="283"/>
        <v>45.233333333333334</v>
      </c>
      <c r="AJ2283" s="8">
        <f t="shared" ca="1" si="284"/>
        <v>4.9999999999456737</v>
      </c>
      <c r="AK2283" s="23" t="s">
        <v>120</v>
      </c>
      <c r="AL2283" s="23" t="s">
        <v>70</v>
      </c>
      <c r="AM2283" s="23" t="s">
        <v>88</v>
      </c>
      <c r="AN2283" s="23" t="s">
        <v>88</v>
      </c>
      <c r="AO2283" s="3" t="s">
        <v>87</v>
      </c>
      <c r="AP2283" s="3" t="s">
        <v>87</v>
      </c>
      <c r="AQ2283" s="23">
        <v>45444.732638888891</v>
      </c>
      <c r="AR2283" s="3"/>
      <c r="AS2283" s="23"/>
      <c r="AT2283" s="23"/>
      <c r="AU2283" s="3" t="s">
        <v>121</v>
      </c>
      <c r="AV2283" s="3" t="s">
        <v>282</v>
      </c>
      <c r="AW2283" s="3" t="s">
        <v>1323</v>
      </c>
      <c r="AX2283" s="3">
        <v>9.5442040000000006</v>
      </c>
      <c r="AY2283" s="3">
        <v>-73.582250999999999</v>
      </c>
      <c r="AZ2283" s="8" t="str">
        <f>+CONCATENATE("Reportan apertura en el enlace ",Tabla4[[#This Row],[Enlace]]," en el ",Tabla4[[#This Row],[Distancia óptica]]," ocasionado por ",Tabla4[[#This Row],[Causa del daño]])</f>
        <v>Reportan apertura en el enlace Bosconia - Curumaní en el km 69 desde Bosconia ocasionado por Falla en la Red FiOp</v>
      </c>
      <c r="BA2283" s="8" t="str">
        <f>+CONCATENATE("Para dar solución al incidente ",Tabla4[[#This Row],[Solución]])</f>
        <v xml:space="preserve">Para dar solución al incidente Para dar solucion se crea un empalme de 36 hilos </v>
      </c>
      <c r="BB2283" s="3" t="str">
        <f>+_xlfn.CONCAT(Tabla4[[#This Row],[Causa Raiz]]," ",Tabla4[[#This Row],[Solución2]]," (",Tabla4[[#This Row],[Anillo]],"- Cabecera: ",Tabla4[[#This Row],[Cabecera]],"- Operador: ",Tabla4[[#This Row],[Operador]],")")</f>
        <v>Reportan apertura en el enlace Bosconia - Curumaní en el km 69 desde Bosconia ocasionado por Falla en la Red FiOp Para dar solución al incidente Para dar solucion se crea un empalme de 36 hilos  (TRONCAL- Cabecera: Bosconia- Operador: Colombia Telecomunicaciones)</v>
      </c>
    </row>
    <row r="2284" spans="1:54" ht="185.25">
      <c r="A2284" s="38">
        <f t="shared" si="285"/>
        <v>2283</v>
      </c>
      <c r="B2284" s="3">
        <v>8643008</v>
      </c>
      <c r="C2284" s="3" t="s">
        <v>163</v>
      </c>
      <c r="D2284" s="23">
        <v>45441.388888888891</v>
      </c>
      <c r="E2284" s="23">
        <v>45441.427083333336</v>
      </c>
      <c r="F2284" s="1">
        <f t="shared" ca="1" si="303"/>
        <v>3.8194444445252884E-2</v>
      </c>
      <c r="G2284" s="3" t="s">
        <v>55</v>
      </c>
      <c r="H2284" s="41"/>
      <c r="I2284" s="40"/>
      <c r="J2284" s="5" t="s">
        <v>56</v>
      </c>
      <c r="K2284" s="3" t="s">
        <v>77</v>
      </c>
      <c r="L2284" s="9" t="s">
        <v>58</v>
      </c>
      <c r="M2284" s="3" t="s">
        <v>656</v>
      </c>
      <c r="N2284" s="3" t="s">
        <v>657</v>
      </c>
      <c r="O2284" s="3" t="s">
        <v>4970</v>
      </c>
      <c r="P2284" s="3" t="s">
        <v>10460</v>
      </c>
      <c r="Q2284" s="4" t="s">
        <v>10461</v>
      </c>
      <c r="R2284" s="3" t="s">
        <v>796</v>
      </c>
      <c r="S2284" s="3" t="s">
        <v>9317</v>
      </c>
      <c r="T2284" s="3" t="s">
        <v>256</v>
      </c>
      <c r="U2284" s="3" t="s">
        <v>10462</v>
      </c>
      <c r="V2284" s="22" t="str">
        <f t="shared" si="304"/>
        <v>RDFO; Hora de aviso: 9:20 29/05/2024; Solución: se refusiona hilo en caja de empalme; Hora de solución: 10:15 29/05/2024; Causa: Falla de Empalme de FiOp</v>
      </c>
      <c r="W2284" s="4" t="s">
        <v>160</v>
      </c>
      <c r="X2284" s="3"/>
      <c r="Y2284" s="3"/>
      <c r="Z2284" s="3" t="s">
        <v>69</v>
      </c>
      <c r="AA2284" s="3" t="s">
        <v>70</v>
      </c>
      <c r="AB2284" s="3">
        <v>0</v>
      </c>
      <c r="AC2284" s="3" t="s">
        <v>71</v>
      </c>
      <c r="AD2284" s="6">
        <v>0</v>
      </c>
      <c r="AE2284" s="7"/>
      <c r="AF2284" s="7"/>
      <c r="AG2284" s="6">
        <f>Tabla4[[#This Row],[Tiempo Parada de Reloj]]+Tabla4[[#This Row],[Tiempo Autorizado por Telefonica (no Máximo)]]</f>
        <v>0</v>
      </c>
      <c r="AH2284" s="7">
        <f t="shared" ca="1" si="282"/>
        <v>3.8194444445252884E-2</v>
      </c>
      <c r="AI2284" s="8">
        <f t="shared" si="283"/>
        <v>0</v>
      </c>
      <c r="AJ2284" s="8">
        <f t="shared" ca="1" si="284"/>
        <v>0.91666666668606922</v>
      </c>
      <c r="AK2284" s="23" t="s">
        <v>1349</v>
      </c>
      <c r="AL2284" s="23" t="s">
        <v>70</v>
      </c>
      <c r="AM2284" s="23" t="s">
        <v>119</v>
      </c>
      <c r="AN2284" s="23" t="s">
        <v>119</v>
      </c>
      <c r="AO2284" s="3" t="s">
        <v>460</v>
      </c>
      <c r="AP2284" s="3" t="s">
        <v>87</v>
      </c>
      <c r="AQ2284" s="23">
        <v>45442.304861111108</v>
      </c>
      <c r="AR2284" s="3"/>
      <c r="AS2284" s="23"/>
      <c r="AT2284" s="23"/>
      <c r="AU2284" s="3" t="s">
        <v>862</v>
      </c>
      <c r="AV2284" s="3" t="s">
        <v>10463</v>
      </c>
      <c r="AW2284" s="3" t="s">
        <v>307</v>
      </c>
      <c r="AX2284" s="3">
        <v>5.04854</v>
      </c>
      <c r="AY2284" s="3">
        <v>-75.528570000000002</v>
      </c>
      <c r="AZ2284" s="8" t="str">
        <f>+CONCATENATE("Reportan apertura en el enlace ",Tabla4[[#This Row],[Enlace]]," en el ",Tabla4[[#This Row],[Distancia óptica]]," ocasionado por ",Tabla4[[#This Row],[Causa del daño]])</f>
        <v>Reportan apertura en el enlace Manizales - Chinchina en el Km 3,3 desde Manizales centro ocasionado por Falla de Empalme de FiOp</v>
      </c>
      <c r="BA2284" s="8" t="str">
        <f>+CONCATENATE("Para dar solución al incidente ",Tabla4[[#This Row],[Solución]])</f>
        <v>Para dar solución al incidente se refusiona hilo en caja de empalme</v>
      </c>
      <c r="BB2284" s="3" t="str">
        <f>+_xlfn.CONCAT(Tabla4[[#This Row],[Causa Raiz]]," ",Tabla4[[#This Row],[Solución2]]," (",Tabla4[[#This Row],[Anillo]],"- Cabecera: ",Tabla4[[#This Row],[Cabecera]],"- Operador: ",Tabla4[[#This Row],[Operador]],")")</f>
        <v>Reportan apertura en el enlace Manizales - Chinchina en el Km 3,3 desde Manizales centro ocasionado por Falla de Empalme de FiOp Para dar solución al incidente se refusiona hilo en caja de empalme (LINEAL- Cabecera: MANIZALES CENTRO- Operador: Colombia Telecomunicaciones)</v>
      </c>
    </row>
    <row r="2285" spans="1:54" ht="185.25">
      <c r="A2285" s="38">
        <f t="shared" si="285"/>
        <v>2284</v>
      </c>
      <c r="B2285" s="3">
        <v>8645219</v>
      </c>
      <c r="C2285" s="3" t="s">
        <v>54</v>
      </c>
      <c r="D2285" s="23">
        <v>45441.395833333336</v>
      </c>
      <c r="E2285" s="23">
        <v>45448.6875</v>
      </c>
      <c r="F2285" s="1">
        <f t="shared" ca="1" si="303"/>
        <v>7.2916666666642413</v>
      </c>
      <c r="G2285" s="3" t="s">
        <v>55</v>
      </c>
      <c r="H2285" s="41"/>
      <c r="I2285" s="40"/>
      <c r="J2285" s="5" t="s">
        <v>56</v>
      </c>
      <c r="K2285" s="3" t="s">
        <v>77</v>
      </c>
      <c r="L2285" s="9" t="s">
        <v>58</v>
      </c>
      <c r="M2285" s="3" t="s">
        <v>79</v>
      </c>
      <c r="N2285" s="3" t="s">
        <v>1286</v>
      </c>
      <c r="O2285" s="3" t="s">
        <v>10464</v>
      </c>
      <c r="P2285" s="3" t="s">
        <v>10465</v>
      </c>
      <c r="Q2285" s="4" t="s">
        <v>10466</v>
      </c>
      <c r="R2285" s="3" t="s">
        <v>741</v>
      </c>
      <c r="S2285" s="3" t="s">
        <v>85</v>
      </c>
      <c r="T2285" s="9" t="s">
        <v>146</v>
      </c>
      <c r="U2285" s="3" t="s">
        <v>1399</v>
      </c>
      <c r="V2285" s="22" t="str">
        <f t="shared" si="304"/>
        <v>RLFO; Hora de aviso: 9:30 29/05/2024; Solución: se realiza migracion de hilos entre empalmes; Hora de solución: 16:30 05/06/2024; Causa: Falla en la Red FiOp</v>
      </c>
      <c r="W2285" s="4" t="s">
        <v>160</v>
      </c>
      <c r="X2285" s="3"/>
      <c r="Y2285" s="3"/>
      <c r="Z2285" s="3" t="s">
        <v>69</v>
      </c>
      <c r="AA2285" s="3" t="s">
        <v>70</v>
      </c>
      <c r="AB2285" s="3">
        <v>8642681</v>
      </c>
      <c r="AC2285" s="3" t="s">
        <v>71</v>
      </c>
      <c r="AD2285" s="6">
        <v>6.708333333333333</v>
      </c>
      <c r="AE2285" s="7"/>
      <c r="AF2285" s="7"/>
      <c r="AG2285" s="6">
        <f>Tabla4[[#This Row],[Tiempo Parada de Reloj]]+Tabla4[[#This Row],[Tiempo Autorizado por Telefonica (no Máximo)]]</f>
        <v>6.708333333333333</v>
      </c>
      <c r="AH2285" s="7">
        <f t="shared" ca="1" si="282"/>
        <v>0.58333333333090831</v>
      </c>
      <c r="AI2285" s="8">
        <f t="shared" si="283"/>
        <v>161</v>
      </c>
      <c r="AJ2285" s="8">
        <f t="shared" ca="1" si="284"/>
        <v>13.999999999941799</v>
      </c>
      <c r="AK2285" s="23" t="s">
        <v>119</v>
      </c>
      <c r="AL2285" s="23" t="s">
        <v>70</v>
      </c>
      <c r="AM2285" s="23" t="s">
        <v>73</v>
      </c>
      <c r="AN2285" s="23" t="s">
        <v>119</v>
      </c>
      <c r="AO2285" s="3" t="s">
        <v>106</v>
      </c>
      <c r="AP2285" s="3" t="s">
        <v>106</v>
      </c>
      <c r="AQ2285" s="23">
        <v>45450.961805555555</v>
      </c>
      <c r="AR2285" s="3"/>
      <c r="AS2285" s="23"/>
      <c r="AT2285" s="23"/>
      <c r="AU2285" s="3" t="s">
        <v>313</v>
      </c>
      <c r="AV2285" s="3" t="s">
        <v>9710</v>
      </c>
      <c r="AW2285" s="3" t="s">
        <v>307</v>
      </c>
      <c r="AX2285" s="3">
        <v>4.7575349999999998</v>
      </c>
      <c r="AY2285" s="3">
        <v>-74.157651999999999</v>
      </c>
      <c r="AZ2285" s="8" t="str">
        <f>+CONCATENATE("Reportan apertura en el enlace ",Tabla4[[#This Row],[Enlace]]," en el ",Tabla4[[#This Row],[Distancia óptica]]," ocasionado por ",Tabla4[[#This Row],[Causa del daño]])</f>
        <v>Reportan apertura en el enlace Mov. Barrilito del chef - Mov. siberia en el Km 0,440 desde Siberia ocasionado por Falla en la Red FiOp</v>
      </c>
      <c r="BA2285" s="8" t="str">
        <f>+CONCATENATE("Para dar solución al incidente ",Tabla4[[#This Row],[Solución]])</f>
        <v>Para dar solución al incidente se realiza migracion de hilos entre empalmes</v>
      </c>
      <c r="BB2285" s="3" t="str">
        <f>+_xlfn.CONCAT(Tabla4[[#This Row],[Causa Raiz]]," ",Tabla4[[#This Row],[Solución2]]," (",Tabla4[[#This Row],[Anillo]],"- Cabecera: ",Tabla4[[#This Row],[Cabecera]],"- Operador: ",Tabla4[[#This Row],[Operador]],")")</f>
        <v>Reportan apertura en el enlace Mov. Barrilito del chef - Mov. siberia en el Km 0,440 desde Siberia ocasionado por Falla en la Red FiOp Para dar solución al incidente se realiza migracion de hilos entre empalmes (LINEAL- Cabecera: BARRILITO DEL CHEFF- Operador: Colombia Telecomunicaciones)</v>
      </c>
    </row>
    <row r="2286" spans="1:54" ht="199.5">
      <c r="A2286" s="38">
        <f t="shared" si="285"/>
        <v>2285</v>
      </c>
      <c r="B2286" s="3">
        <v>8643046</v>
      </c>
      <c r="C2286" s="3" t="s">
        <v>163</v>
      </c>
      <c r="D2286" s="23">
        <v>45441.392361111109</v>
      </c>
      <c r="E2286" s="23">
        <v>45441.458333333336</v>
      </c>
      <c r="F2286" s="1">
        <f t="shared" ca="1" si="303"/>
        <v>6.5972222226264421E-2</v>
      </c>
      <c r="G2286" s="3" t="s">
        <v>55</v>
      </c>
      <c r="H2286" s="41"/>
      <c r="I2286" s="40"/>
      <c r="J2286" s="5" t="s">
        <v>56</v>
      </c>
      <c r="K2286" s="3" t="s">
        <v>77</v>
      </c>
      <c r="L2286" s="9" t="s">
        <v>58</v>
      </c>
      <c r="M2286" s="3" t="s">
        <v>838</v>
      </c>
      <c r="N2286" s="3" t="s">
        <v>839</v>
      </c>
      <c r="O2286" s="3" t="s">
        <v>10467</v>
      </c>
      <c r="P2286" s="3" t="s">
        <v>10468</v>
      </c>
      <c r="Q2286" s="4" t="s">
        <v>10469</v>
      </c>
      <c r="R2286" s="3" t="s">
        <v>2716</v>
      </c>
      <c r="S2286" s="3" t="s">
        <v>9317</v>
      </c>
      <c r="T2286" s="9" t="s">
        <v>66</v>
      </c>
      <c r="U2286" s="3" t="s">
        <v>10470</v>
      </c>
      <c r="V2286" s="22" t="str">
        <f t="shared" si="304"/>
        <v>RDFO; Hora de aviso: 9:25 29/05/2024; Solución: se rehace empalme existente de 36 hilos en caja de 48 hilos; Hora de solución: 11:00 29/05/2024; Causa: Vandalismo</v>
      </c>
      <c r="W2286" s="4" t="s">
        <v>160</v>
      </c>
      <c r="X2286" s="3"/>
      <c r="Y2286" s="3"/>
      <c r="Z2286" s="3" t="s">
        <v>69</v>
      </c>
      <c r="AA2286" s="3" t="s">
        <v>71</v>
      </c>
      <c r="AB2286" s="3">
        <v>0</v>
      </c>
      <c r="AC2286" s="3" t="s">
        <v>71</v>
      </c>
      <c r="AD2286" s="6">
        <v>0</v>
      </c>
      <c r="AE2286" s="7"/>
      <c r="AF2286" s="7"/>
      <c r="AG2286" s="6">
        <f>Tabla4[[#This Row],[Tiempo Parada de Reloj]]+Tabla4[[#This Row],[Tiempo Autorizado por Telefonica (no Máximo)]]</f>
        <v>0</v>
      </c>
      <c r="AH2286" s="7">
        <f t="shared" ca="1" si="282"/>
        <v>6.5972222226264421E-2</v>
      </c>
      <c r="AI2286" s="8">
        <f t="shared" si="283"/>
        <v>0</v>
      </c>
      <c r="AJ2286" s="8">
        <f t="shared" ca="1" si="284"/>
        <v>1.5833333334303461</v>
      </c>
      <c r="AK2286" s="23" t="s">
        <v>1349</v>
      </c>
      <c r="AL2286" s="23" t="s">
        <v>70</v>
      </c>
      <c r="AM2286" s="23" t="s">
        <v>119</v>
      </c>
      <c r="AN2286" s="23" t="s">
        <v>119</v>
      </c>
      <c r="AO2286" s="3" t="s">
        <v>87</v>
      </c>
      <c r="AP2286" s="3" t="s">
        <v>87</v>
      </c>
      <c r="AQ2286" s="23">
        <v>45442.477083333331</v>
      </c>
      <c r="AR2286" s="3"/>
      <c r="AS2286" s="23"/>
      <c r="AT2286" s="23"/>
      <c r="AU2286" s="3" t="s">
        <v>833</v>
      </c>
      <c r="AV2286" s="3" t="s">
        <v>10471</v>
      </c>
      <c r="AW2286" s="3" t="s">
        <v>307</v>
      </c>
      <c r="AX2286" s="3">
        <v>4.8047219999999999</v>
      </c>
      <c r="AY2286" s="3">
        <v>-75.700270000000003</v>
      </c>
      <c r="AZ2286" s="8" t="str">
        <f>+CONCATENATE("Reportan apertura en el enlace ",Tabla4[[#This Row],[Enlace]]," en el ",Tabla4[[#This Row],[Distancia óptica]]," ocasionado por ",Tabla4[[#This Row],[Causa del daño]])</f>
        <v>Reportan apertura en el enlace Pereira Centro - Pereira Vergel en el Km 1,055 desde Pereira centro ocasionado por Vandalismo</v>
      </c>
      <c r="BA2286" s="8" t="str">
        <f>+CONCATENATE("Para dar solución al incidente ",Tabla4[[#This Row],[Solución]])</f>
        <v>Para dar solución al incidente se rehace empalme existente de 36 hilos en caja de 48 hilos</v>
      </c>
      <c r="BB2286" s="3" t="str">
        <f>+_xlfn.CONCAT(Tabla4[[#This Row],[Causa Raiz]]," ",Tabla4[[#This Row],[Solución2]]," (",Tabla4[[#This Row],[Anillo]],"- Cabecera: ",Tabla4[[#This Row],[Cabecera]],"- Operador: ",Tabla4[[#This Row],[Operador]],")")</f>
        <v>Reportan apertura en el enlace Pereira Centro - Pereira Vergel en el Km 1,055 desde Pereira centro ocasionado por Vandalismo Para dar solución al incidente se rehace empalme existente de 36 hilos en caja de 48 hilos (LINEAL- Cabecera: PEREIRA VERGEL - Operador: Colombia Telecomunicaciones)</v>
      </c>
    </row>
    <row r="2287" spans="1:54" ht="156.75">
      <c r="A2287" s="38">
        <f t="shared" si="285"/>
        <v>2286</v>
      </c>
      <c r="B2287" s="3">
        <v>8643050</v>
      </c>
      <c r="C2287" s="3" t="s">
        <v>54</v>
      </c>
      <c r="D2287" s="23">
        <v>45441.399305555555</v>
      </c>
      <c r="E2287" s="23">
        <v>45441.400694444441</v>
      </c>
      <c r="F2287" s="1">
        <f t="shared" ca="1" si="303"/>
        <v>1.3888888861401938E-3</v>
      </c>
      <c r="G2287" s="3" t="s">
        <v>55</v>
      </c>
      <c r="H2287" s="41"/>
      <c r="I2287" s="40"/>
      <c r="J2287" s="5" t="s">
        <v>56</v>
      </c>
      <c r="K2287" s="3" t="s">
        <v>57</v>
      </c>
      <c r="L2287" s="9" t="s">
        <v>58</v>
      </c>
      <c r="M2287" s="3" t="s">
        <v>59</v>
      </c>
      <c r="N2287" s="3" t="s">
        <v>60</v>
      </c>
      <c r="O2287" s="3" t="s">
        <v>10472</v>
      </c>
      <c r="P2287" s="3"/>
      <c r="Q2287" s="4" t="s">
        <v>10473</v>
      </c>
      <c r="R2287" s="3" t="s">
        <v>980</v>
      </c>
      <c r="S2287" s="3" t="s">
        <v>65</v>
      </c>
      <c r="T2287" s="9" t="s">
        <v>104</v>
      </c>
      <c r="U2287" s="3" t="s">
        <v>10474</v>
      </c>
      <c r="V2287" s="22" t="str">
        <f t="shared" si="304"/>
        <v>RLFO; Hora de aviso: 9:35 29/05/2024; Solución: Se confirma sucidade en equipo y pacthcord se realiza limpieza; Hora de solución: 9:37 29/05/2024; Causa: Visita Fallida</v>
      </c>
      <c r="W2287" s="4" t="s">
        <v>68</v>
      </c>
      <c r="X2287" s="3"/>
      <c r="Y2287" s="3"/>
      <c r="Z2287" s="3" t="s">
        <v>69</v>
      </c>
      <c r="AA2287" s="3" t="s">
        <v>71</v>
      </c>
      <c r="AB2287" s="3">
        <v>0</v>
      </c>
      <c r="AC2287" s="3" t="s">
        <v>71</v>
      </c>
      <c r="AD2287" s="6">
        <v>0</v>
      </c>
      <c r="AE2287" s="7"/>
      <c r="AF2287" s="7"/>
      <c r="AG2287" s="6">
        <f>Tabla4[[#This Row],[Tiempo Parada de Reloj]]+Tabla4[[#This Row],[Tiempo Autorizado por Telefonica (no Máximo)]]</f>
        <v>0</v>
      </c>
      <c r="AH2287" s="7">
        <f t="shared" ca="1" si="282"/>
        <v>1.3888888861401938E-3</v>
      </c>
      <c r="AI2287" s="8">
        <f t="shared" si="283"/>
        <v>0</v>
      </c>
      <c r="AJ2287" s="8">
        <f t="shared" ca="1" si="284"/>
        <v>3.3333333267364651E-2</v>
      </c>
      <c r="AK2287" s="23" t="s">
        <v>120</v>
      </c>
      <c r="AL2287" s="23" t="s">
        <v>70</v>
      </c>
      <c r="AM2287" s="23" t="s">
        <v>88</v>
      </c>
      <c r="AN2287" s="23" t="s">
        <v>88</v>
      </c>
      <c r="AO2287" s="3" t="s">
        <v>88</v>
      </c>
      <c r="AP2287" s="3" t="s">
        <v>88</v>
      </c>
      <c r="AQ2287" s="23">
        <v>45441.400694444441</v>
      </c>
      <c r="AR2287" s="3"/>
      <c r="AS2287" s="23"/>
      <c r="AT2287" s="23"/>
      <c r="AU2287" s="3" t="s">
        <v>264</v>
      </c>
      <c r="AV2287" s="3" t="s">
        <v>69</v>
      </c>
      <c r="AW2287" s="3" t="s">
        <v>69</v>
      </c>
      <c r="AX2287" s="3" t="s">
        <v>69</v>
      </c>
      <c r="AY2287" s="3" t="s">
        <v>69</v>
      </c>
      <c r="AZ2287" s="8" t="str">
        <f>+CONCATENATE("Reportan apertura en el enlace ",Tabla4[[#This Row],[Enlace]]," en el ",Tabla4[[#This Row],[Distancia óptica]]," ocasionado por ",Tabla4[[#This Row],[Causa del daño]])</f>
        <v>Reportan apertura en el enlace Comcel Puente aranda - Alpina en el  ocasionado por Visita Fallida</v>
      </c>
      <c r="BA2287" s="8" t="str">
        <f>+CONCATENATE("Para dar solución al incidente ",Tabla4[[#This Row],[Solución]])</f>
        <v>Para dar solución al incidente Se confirma sucidade en equipo y pacthcord se realiza limpieza</v>
      </c>
      <c r="BB2287" s="3" t="str">
        <f>+_xlfn.CONCAT(Tabla4[[#This Row],[Causa Raiz]]," ",Tabla4[[#This Row],[Solución2]]," (",Tabla4[[#This Row],[Anillo]],"- Cabecera: ",Tabla4[[#This Row],[Cabecera]],"- Operador: ",Tabla4[[#This Row],[Operador]],")")</f>
        <v>Reportan apertura en el enlace Comcel Puente aranda - Alpina en el  ocasionado por Visita Fallida Para dar solución al incidente Se confirma sucidade en equipo y pacthcord se realiza limpieza (NA- Cabecera: NA- Operador: Colombia Telecomunicaciones)</v>
      </c>
    </row>
    <row r="2288" spans="1:54" ht="171">
      <c r="A2288" s="38">
        <f t="shared" si="285"/>
        <v>2287</v>
      </c>
      <c r="B2288" s="3">
        <v>8644302</v>
      </c>
      <c r="C2288" s="3" t="s">
        <v>54</v>
      </c>
      <c r="D2288" s="23">
        <v>45441.583333333336</v>
      </c>
      <c r="E2288" s="23">
        <v>45441.724999999999</v>
      </c>
      <c r="F2288" s="1">
        <f t="shared" ca="1" si="303"/>
        <v>0.14166666666278616</v>
      </c>
      <c r="G2288" s="3" t="s">
        <v>55</v>
      </c>
      <c r="H2288" s="41"/>
      <c r="I2288" s="40"/>
      <c r="J2288" s="5" t="s">
        <v>56</v>
      </c>
      <c r="K2288" s="3" t="s">
        <v>57</v>
      </c>
      <c r="L2288" s="9" t="s">
        <v>58</v>
      </c>
      <c r="M2288" s="3" t="s">
        <v>59</v>
      </c>
      <c r="N2288" s="3" t="s">
        <v>60</v>
      </c>
      <c r="O2288" s="3" t="s">
        <v>10475</v>
      </c>
      <c r="P2288" s="3" t="s">
        <v>10476</v>
      </c>
      <c r="Q2288" s="4" t="s">
        <v>10477</v>
      </c>
      <c r="R2288" s="3" t="s">
        <v>980</v>
      </c>
      <c r="S2288" s="3" t="s">
        <v>65</v>
      </c>
      <c r="T2288" s="3" t="s">
        <v>256</v>
      </c>
      <c r="U2288" s="3" t="s">
        <v>10478</v>
      </c>
      <c r="V2288" s="22" t="str">
        <f t="shared" si="304"/>
        <v>RLFO; Hora de aviso: 14:00 29/05/2024; Solución: se realiza fusion de hilo en emplame existente; Hora de solución: 17:24 29/05/2024; Causa: Falla de Empalme de FiOp</v>
      </c>
      <c r="W2288" s="4" t="s">
        <v>68</v>
      </c>
      <c r="X2288" s="3"/>
      <c r="Y2288" s="3"/>
      <c r="Z2288" s="3" t="s">
        <v>69</v>
      </c>
      <c r="AA2288" s="3" t="s">
        <v>71</v>
      </c>
      <c r="AB2288" s="3">
        <v>0</v>
      </c>
      <c r="AC2288" s="3" t="s">
        <v>71</v>
      </c>
      <c r="AD2288" s="6">
        <v>0</v>
      </c>
      <c r="AE2288" s="7"/>
      <c r="AF2288" s="7"/>
      <c r="AG2288" s="6">
        <f>Tabla4[[#This Row],[Tiempo Parada de Reloj]]+Tabla4[[#This Row],[Tiempo Autorizado por Telefonica (no Máximo)]]</f>
        <v>0</v>
      </c>
      <c r="AH2288" s="7">
        <f t="shared" ca="1" si="282"/>
        <v>0.14166666666278616</v>
      </c>
      <c r="AI2288" s="8">
        <f t="shared" si="283"/>
        <v>0</v>
      </c>
      <c r="AJ2288" s="8">
        <f t="shared" ca="1" si="284"/>
        <v>3.3999999999068677</v>
      </c>
      <c r="AK2288" s="23" t="s">
        <v>88</v>
      </c>
      <c r="AL2288" s="23" t="s">
        <v>71</v>
      </c>
      <c r="AM2288" s="23" t="s">
        <v>69</v>
      </c>
      <c r="AN2288" s="23" t="s">
        <v>88</v>
      </c>
      <c r="AO2288" s="3" t="s">
        <v>87</v>
      </c>
      <c r="AP2288" s="3" t="s">
        <v>87</v>
      </c>
      <c r="AQ2288" s="23">
        <v>45443.662499999999</v>
      </c>
      <c r="AR2288" s="3"/>
      <c r="AS2288" s="23"/>
      <c r="AT2288" s="23"/>
      <c r="AU2288" s="3" t="s">
        <v>107</v>
      </c>
      <c r="AV2288" s="3">
        <v>5100</v>
      </c>
      <c r="AW2288" s="3" t="s">
        <v>370</v>
      </c>
      <c r="AX2288" s="3">
        <v>4.3712999999999997</v>
      </c>
      <c r="AY2288" s="3">
        <v>-74.731999999999999</v>
      </c>
      <c r="AZ2288" s="8" t="str">
        <f>+CONCATENATE("Reportan apertura en el enlace ",Tabla4[[#This Row],[Enlace]]," en el ",Tabla4[[#This Row],[Distancia óptica]]," ocasionado por ",Tabla4[[#This Row],[Causa del daño]])</f>
        <v>Reportan apertura en el enlace Iglesia Antioquia - Corpo Taxi en el km 3.6 desde corptaxi ocasionado por Falla de Empalme de FiOp</v>
      </c>
      <c r="BA2288" s="8" t="str">
        <f>+CONCATENATE("Para dar solución al incidente ",Tabla4[[#This Row],[Solución]])</f>
        <v>Para dar solución al incidente se realiza fusion de hilo en emplame existente</v>
      </c>
      <c r="BB2288" s="3" t="str">
        <f>+_xlfn.CONCAT(Tabla4[[#This Row],[Causa Raiz]]," ",Tabla4[[#This Row],[Solución2]]," (",Tabla4[[#This Row],[Anillo]],"- Cabecera: ",Tabla4[[#This Row],[Cabecera]],"- Operador: ",Tabla4[[#This Row],[Operador]],")")</f>
        <v>Reportan apertura en el enlace Iglesia Antioquia - Corpo Taxi en el km 3.6 desde corptaxi ocasionado por Falla de Empalme de FiOp Para dar solución al incidente se realiza fusion de hilo en emplame existente (lineal- Cabecera: 5100- Operador: Colombia Telecomunicaciones)</v>
      </c>
    </row>
    <row r="2289" spans="1:54" ht="213.75">
      <c r="A2289" s="38">
        <f t="shared" si="285"/>
        <v>2288</v>
      </c>
      <c r="B2289" s="3">
        <v>8644225</v>
      </c>
      <c r="C2289" s="3" t="s">
        <v>92</v>
      </c>
      <c r="D2289" s="23">
        <v>45441.604166666664</v>
      </c>
      <c r="E2289" s="23">
        <v>45441.681944444441</v>
      </c>
      <c r="F2289" s="69">
        <f t="shared" ca="1" si="303"/>
        <v>7.7777777776645962E-2</v>
      </c>
      <c r="G2289" s="3" t="s">
        <v>55</v>
      </c>
      <c r="H2289" s="41"/>
      <c r="I2289" s="40"/>
      <c r="J2289" s="5" t="s">
        <v>56</v>
      </c>
      <c r="K2289" s="3" t="s">
        <v>93</v>
      </c>
      <c r="L2289" s="9" t="s">
        <v>58</v>
      </c>
      <c r="M2289" s="3" t="s">
        <v>59</v>
      </c>
      <c r="N2289" s="3" t="s">
        <v>60</v>
      </c>
      <c r="O2289" s="3" t="s">
        <v>375</v>
      </c>
      <c r="P2289" s="3" t="s">
        <v>10479</v>
      </c>
      <c r="Q2289" s="4" t="s">
        <v>10480</v>
      </c>
      <c r="R2289" s="3" t="s">
        <v>980</v>
      </c>
      <c r="S2289" s="3" t="s">
        <v>65</v>
      </c>
      <c r="T2289" s="9" t="s">
        <v>66</v>
      </c>
      <c r="U2289" s="3" t="s">
        <v>10481</v>
      </c>
      <c r="V2289" s="22" t="str">
        <f t="shared" si="304"/>
        <v>RTNFO; Hora de aviso: 14:30 29/05/2024; Solución: se recuperan 10 metros de reserva y se crea un empalme de continuidad de 48 hilos; Hora de solución: 16:22 29/05/2024; Causa: Vandalismo</v>
      </c>
      <c r="W2289" s="4" t="s">
        <v>68</v>
      </c>
      <c r="X2289" s="3"/>
      <c r="Y2289" s="3"/>
      <c r="Z2289" s="3" t="s">
        <v>69</v>
      </c>
      <c r="AA2289" s="3" t="s">
        <v>71</v>
      </c>
      <c r="AB2289" s="3">
        <v>0</v>
      </c>
      <c r="AC2289" s="3" t="s">
        <v>71</v>
      </c>
      <c r="AD2289" s="6">
        <v>0</v>
      </c>
      <c r="AE2289" s="7"/>
      <c r="AF2289" s="7"/>
      <c r="AG2289" s="6">
        <f>Tabla4[[#This Row],[Tiempo Parada de Reloj]]+Tabla4[[#This Row],[Tiempo Autorizado por Telefonica (no Máximo)]]</f>
        <v>0</v>
      </c>
      <c r="AH2289" s="7">
        <f t="shared" ca="1" si="282"/>
        <v>7.7777777776645962E-2</v>
      </c>
      <c r="AI2289" s="8">
        <f t="shared" si="283"/>
        <v>0</v>
      </c>
      <c r="AJ2289" s="8">
        <f t="shared" ca="1" si="284"/>
        <v>1.8666666666395031</v>
      </c>
      <c r="AK2289" s="23" t="s">
        <v>1349</v>
      </c>
      <c r="AL2289" s="23" t="s">
        <v>71</v>
      </c>
      <c r="AM2289" s="23" t="s">
        <v>88</v>
      </c>
      <c r="AN2289" s="23" t="s">
        <v>88</v>
      </c>
      <c r="AO2289" s="3" t="s">
        <v>87</v>
      </c>
      <c r="AP2289" s="3" t="s">
        <v>87</v>
      </c>
      <c r="AQ2289" s="23">
        <v>45442.68472222222</v>
      </c>
      <c r="AR2289" s="3"/>
      <c r="AS2289" s="23"/>
      <c r="AT2289" s="23"/>
      <c r="AU2289" s="3" t="s">
        <v>298</v>
      </c>
      <c r="AV2289" s="3" t="s">
        <v>10482</v>
      </c>
      <c r="AW2289" s="3" t="s">
        <v>10483</v>
      </c>
      <c r="AX2289" s="3">
        <v>4.5264800000000003</v>
      </c>
      <c r="AY2289" s="3">
        <v>-74.11403</v>
      </c>
      <c r="AZ2289" s="8" t="str">
        <f>+CONCATENATE("Reportan apertura en el enlace ",Tabla4[[#This Row],[Enlace]]," en el ",Tabla4[[#This Row],[Distancia óptica]]," ocasionado por ",Tabla4[[#This Row],[Causa del daño]])</f>
        <v>Reportan apertura en el enlace Bogotá - Villavicencio en el  Km 15 desde bogota ocasionado por Vandalismo</v>
      </c>
      <c r="BA2289" s="8" t="str">
        <f>+CONCATENATE("Para dar solución al incidente ",Tabla4[[#This Row],[Solución]])</f>
        <v>Para dar solución al incidente se recuperan 10 metros de reserva y se crea un empalme de continuidad de 48 hilos</v>
      </c>
      <c r="BB2289" s="3" t="str">
        <f>+_xlfn.CONCAT(Tabla4[[#This Row],[Causa Raiz]]," ",Tabla4[[#This Row],[Solución2]]," (",Tabla4[[#This Row],[Anillo]],"- Cabecera: ",Tabla4[[#This Row],[Cabecera]],"- Operador: ",Tabla4[[#This Row],[Operador]],")")</f>
        <v>Reportan apertura en el enlace Bogotá - Villavicencio en el  Km 15 desde bogota ocasionado por Vandalismo Para dar solución al incidente se recuperan 10 metros de reserva y se crea un empalme de continuidad de 48 hilos (Toncal- Cabecera: Progreso centro- Operador: Colombia Telecomunicaciones)</v>
      </c>
    </row>
    <row r="2290" spans="1:54" ht="228">
      <c r="A2290" s="38">
        <f t="shared" si="285"/>
        <v>2289</v>
      </c>
      <c r="B2290" s="3">
        <v>8644332</v>
      </c>
      <c r="C2290" s="3" t="s">
        <v>136</v>
      </c>
      <c r="D2290" s="23">
        <v>45441.614583333336</v>
      </c>
      <c r="E2290" s="23">
        <v>45441.788194444445</v>
      </c>
      <c r="F2290" s="1">
        <f t="shared" ca="1" si="303"/>
        <v>0.17361111110949423</v>
      </c>
      <c r="G2290" s="3" t="s">
        <v>55</v>
      </c>
      <c r="H2290" s="41"/>
      <c r="I2290" s="40"/>
      <c r="J2290" s="5" t="s">
        <v>137</v>
      </c>
      <c r="K2290" s="3" t="s">
        <v>359</v>
      </c>
      <c r="L2290" s="9" t="s">
        <v>78</v>
      </c>
      <c r="M2290" s="3" t="s">
        <v>360</v>
      </c>
      <c r="N2290" s="3" t="s">
        <v>10484</v>
      </c>
      <c r="O2290" s="3" t="s">
        <v>10485</v>
      </c>
      <c r="P2290" s="3" t="s">
        <v>10486</v>
      </c>
      <c r="Q2290" s="4" t="s">
        <v>10487</v>
      </c>
      <c r="R2290" s="3" t="s">
        <v>1420</v>
      </c>
      <c r="S2290" s="3" t="s">
        <v>366</v>
      </c>
      <c r="T2290" s="9" t="s">
        <v>116</v>
      </c>
      <c r="U2290" s="3" t="s">
        <v>10488</v>
      </c>
      <c r="V2290" s="22" t="str">
        <f t="shared" si="304"/>
        <v>RBHFO; Hora de aviso: 14:45 29/05/2024; Solución: se realiza tendido de fibra de 300 Mts de una fo de hilos 144 Hilos y dos cajas de empalmes de 36 hilos de continuidad; Hora de solución: 18:55 29/05/2024; Causa: Hurto</v>
      </c>
      <c r="W2290" s="4" t="s">
        <v>423</v>
      </c>
      <c r="X2290" s="3"/>
      <c r="Y2290" s="3"/>
      <c r="Z2290" s="3" t="s">
        <v>69</v>
      </c>
      <c r="AA2290" s="3" t="s">
        <v>71</v>
      </c>
      <c r="AB2290" s="3">
        <v>0</v>
      </c>
      <c r="AC2290" s="3" t="s">
        <v>71</v>
      </c>
      <c r="AD2290" s="6">
        <v>0</v>
      </c>
      <c r="AE2290" s="7"/>
      <c r="AF2290" s="7"/>
      <c r="AG2290" s="6">
        <f>Tabla4[[#This Row],[Tiempo Parada de Reloj]]+Tabla4[[#This Row],[Tiempo Autorizado por Telefonica (no Máximo)]]</f>
        <v>0</v>
      </c>
      <c r="AH2290" s="7">
        <f t="shared" ca="1" si="282"/>
        <v>0.17361111110949423</v>
      </c>
      <c r="AI2290" s="8">
        <f t="shared" si="283"/>
        <v>0</v>
      </c>
      <c r="AJ2290" s="8">
        <f t="shared" ca="1" si="284"/>
        <v>4.1666666666278616</v>
      </c>
      <c r="AK2290" s="23" t="s">
        <v>88</v>
      </c>
      <c r="AL2290" s="23" t="s">
        <v>71</v>
      </c>
      <c r="AM2290" s="23" t="s">
        <v>88</v>
      </c>
      <c r="AN2290" s="23" t="s">
        <v>88</v>
      </c>
      <c r="AO2290" s="3" t="s">
        <v>87</v>
      </c>
      <c r="AP2290" s="3" t="s">
        <v>87</v>
      </c>
      <c r="AQ2290" s="23">
        <v>45443.410416666666</v>
      </c>
      <c r="AR2290" s="3"/>
      <c r="AS2290" s="23"/>
      <c r="AT2290" s="23"/>
      <c r="AU2290" s="3" t="s">
        <v>424</v>
      </c>
      <c r="AV2290" s="3" t="s">
        <v>10489</v>
      </c>
      <c r="AW2290" s="3" t="s">
        <v>10490</v>
      </c>
      <c r="AX2290" s="3">
        <v>6.1516200000000003</v>
      </c>
      <c r="AY2290" s="3">
        <v>-75.396109999999993</v>
      </c>
      <c r="AZ2290" s="8" t="str">
        <f>+CONCATENATE("Reportan apertura en el enlace ",Tabla4[[#This Row],[Enlace]]," en el ",Tabla4[[#This Row],[Distancia óptica]]," ocasionado por ",Tabla4[[#This Row],[Causa del daño]])</f>
        <v>Reportan apertura en el enlace Anillo Rionegro II Lado A - Anillo Rionegro II Lado B en el km 6.5 desde Rionegro centro ocasionado por Hurto</v>
      </c>
      <c r="BA2290" s="8" t="str">
        <f>+CONCATENATE("Para dar solución al incidente ",Tabla4[[#This Row],[Solución]])</f>
        <v>Para dar solución al incidente se realiza tendido de fibra de 300 Mts de una fo de hilos 144 Hilos y dos cajas de empalmes de 36 hilos de continuidad</v>
      </c>
      <c r="BB2290" s="3" t="str">
        <f>+_xlfn.CONCAT(Tabla4[[#This Row],[Causa Raiz]]," ",Tabla4[[#This Row],[Solución2]]," (",Tabla4[[#This Row],[Anillo]],"- Cabecera: ",Tabla4[[#This Row],[Cabecera]],"- Operador: ",Tabla4[[#This Row],[Operador]],")")</f>
        <v>Reportan apertura en el enlace Anillo Rionegro II Lado A - Anillo Rionegro II Lado B en el km 6.5 desde Rionegro centro ocasionado por Hurto Para dar solución al incidente se realiza tendido de fibra de 300 Mts de una fo de hilos 144 Hilos y dos cajas de empalmes de 36 hilos de continuidad (Anillo Rionegro II- Cabecera: Rionegro- Operador: Infraco)</v>
      </c>
    </row>
    <row r="2291" spans="1:54" ht="185.25">
      <c r="A2291" s="38">
        <f t="shared" si="285"/>
        <v>2290</v>
      </c>
      <c r="B2291" s="3">
        <v>8644587</v>
      </c>
      <c r="C2291" s="3" t="s">
        <v>92</v>
      </c>
      <c r="D2291" s="23">
        <v>45441.583333333336</v>
      </c>
      <c r="E2291" s="23">
        <v>45441.875</v>
      </c>
      <c r="F2291" s="1">
        <f t="shared" ca="1" si="303"/>
        <v>0.29166666666424135</v>
      </c>
      <c r="G2291" s="3" t="s">
        <v>164</v>
      </c>
      <c r="H2291" s="41" t="s">
        <v>165</v>
      </c>
      <c r="I2291" s="40"/>
      <c r="J2291" s="5" t="s">
        <v>167</v>
      </c>
      <c r="K2291" s="3" t="s">
        <v>168</v>
      </c>
      <c r="L2291" s="9" t="s">
        <v>58</v>
      </c>
      <c r="M2291" s="3" t="s">
        <v>1429</v>
      </c>
      <c r="N2291" s="3" t="s">
        <v>4917</v>
      </c>
      <c r="O2291" s="3" t="s">
        <v>1431</v>
      </c>
      <c r="P2291" s="3" t="s">
        <v>10491</v>
      </c>
      <c r="Q2291" s="4" t="s">
        <v>10492</v>
      </c>
      <c r="R2291" s="3" t="s">
        <v>1555</v>
      </c>
      <c r="S2291" s="3" t="s">
        <v>175</v>
      </c>
      <c r="T2291" s="9" t="s">
        <v>513</v>
      </c>
      <c r="U2291" s="3" t="s">
        <v>10493</v>
      </c>
      <c r="V2291" s="22" t="str">
        <f t="shared" si="304"/>
        <v>RTNFO; Hora de aviso: 14:00 29/05/2024; Solución: Se realiza tendido de 2 empalmes labores ejecutadas por claro; Hora de solución: 21:00 29/05/2024; Causa: Desastre Natural</v>
      </c>
      <c r="W2291" s="4" t="s">
        <v>178</v>
      </c>
      <c r="X2291" s="3"/>
      <c r="Y2291" s="3"/>
      <c r="Z2291" s="3" t="s">
        <v>69</v>
      </c>
      <c r="AA2291" s="3" t="s">
        <v>71</v>
      </c>
      <c r="AB2291" s="3">
        <v>0</v>
      </c>
      <c r="AC2291" s="3" t="s">
        <v>71</v>
      </c>
      <c r="AD2291" s="6">
        <v>0</v>
      </c>
      <c r="AE2291" s="7"/>
      <c r="AF2291" s="7"/>
      <c r="AG2291" s="6">
        <f>Tabla4[[#This Row],[Tiempo Parada de Reloj]]+Tabla4[[#This Row],[Tiempo Autorizado por Telefonica (no Máximo)]]</f>
        <v>0</v>
      </c>
      <c r="AH2291" s="7">
        <f t="shared" ca="1" si="282"/>
        <v>0.29166666666424135</v>
      </c>
      <c r="AI2291" s="8">
        <f t="shared" si="283"/>
        <v>0</v>
      </c>
      <c r="AJ2291" s="8">
        <f t="shared" ca="1" si="284"/>
        <v>6.9999999999417923</v>
      </c>
      <c r="AK2291" s="23" t="s">
        <v>88</v>
      </c>
      <c r="AL2291" s="23" t="s">
        <v>70</v>
      </c>
      <c r="AM2291" s="23" t="s">
        <v>119</v>
      </c>
      <c r="AN2291" s="23" t="s">
        <v>119</v>
      </c>
      <c r="AQ2291" s="23">
        <f t="shared" ref="AQ2291" ca="1" si="305">NOW()</f>
        <v>45503.69683483796</v>
      </c>
      <c r="AR2291" s="3"/>
      <c r="AS2291" s="23"/>
      <c r="AT2291" s="23"/>
      <c r="AU2291" s="3" t="s">
        <v>168</v>
      </c>
      <c r="AV2291" s="3" t="s">
        <v>6900</v>
      </c>
      <c r="AW2291" s="3" t="s">
        <v>1323</v>
      </c>
      <c r="AX2291" s="3" t="s">
        <v>69</v>
      </c>
      <c r="AY2291" s="3" t="s">
        <v>69</v>
      </c>
      <c r="AZ2291" s="8" t="str">
        <f>+CONCATENATE("Reportan apertura en el enlace ",Tabla4[[#This Row],[Enlace]]," en el ",Tabla4[[#This Row],[Distancia óptica]]," ocasionado por ",Tabla4[[#This Row],[Causa del daño]])</f>
        <v>Reportan apertura en el enlace Tunja - Sogamoso en el Km 20 desde Sogamoso ocasionado por Desastre Natural</v>
      </c>
      <c r="BA2291" s="8" t="str">
        <f>+CONCATENATE("Para dar solución al incidente ",Tabla4[[#This Row],[Solución]])</f>
        <v>Para dar solución al incidente Se realiza tendido de 2 empalmes labores ejecutadas por claro</v>
      </c>
      <c r="BB2291" s="3" t="str">
        <f>+_xlfn.CONCAT(Tabla4[[#This Row],[Causa Raiz]]," ",Tabla4[[#This Row],[Solución2]]," (",Tabla4[[#This Row],[Anillo]],"- Cabecera: ",Tabla4[[#This Row],[Cabecera]],"- Operador: ",Tabla4[[#This Row],[Operador]],")")</f>
        <v>Reportan apertura en el enlace Tunja - Sogamoso en el Km 20 desde Sogamoso ocasionado por Desastre Natural Para dar solución al incidente Se realiza tendido de 2 empalmes labores ejecutadas por claro (TRONCAL- Cabecera: SOGAMOSO- Operador: Telmex - Claro)</v>
      </c>
    </row>
    <row r="2292" spans="1:54" ht="213.75">
      <c r="A2292" s="38">
        <f t="shared" si="285"/>
        <v>2291</v>
      </c>
      <c r="B2292" s="3">
        <v>8644691</v>
      </c>
      <c r="C2292" s="3" t="s">
        <v>163</v>
      </c>
      <c r="D2292" s="23">
        <v>45441.666666666664</v>
      </c>
      <c r="E2292" s="23">
        <v>45442.611111111109</v>
      </c>
      <c r="F2292" s="1">
        <f t="shared" ca="1" si="303"/>
        <v>0.94444444444525288</v>
      </c>
      <c r="G2292" s="3" t="s">
        <v>55</v>
      </c>
      <c r="H2292" s="41"/>
      <c r="I2292" s="40"/>
      <c r="J2292" s="5" t="s">
        <v>56</v>
      </c>
      <c r="K2292" s="3" t="s">
        <v>138</v>
      </c>
      <c r="L2292" s="9" t="s">
        <v>58</v>
      </c>
      <c r="M2292" s="3" t="s">
        <v>139</v>
      </c>
      <c r="N2292" s="3" t="s">
        <v>2690</v>
      </c>
      <c r="O2292" s="3" t="s">
        <v>10494</v>
      </c>
      <c r="P2292" s="3" t="s">
        <v>10495</v>
      </c>
      <c r="Q2292" s="4" t="s">
        <v>10496</v>
      </c>
      <c r="R2292" s="3" t="s">
        <v>3310</v>
      </c>
      <c r="S2292" s="3" t="s">
        <v>145</v>
      </c>
      <c r="T2292" s="9" t="s">
        <v>66</v>
      </c>
      <c r="U2292" s="3" t="s">
        <v>10497</v>
      </c>
      <c r="V2292" s="22" t="str">
        <f t="shared" si="304"/>
        <v>RDFO; Hora de aviso: 16:00 29/05/2024; Solución: Se recupera 10 metros a 200 metros atrás se está realizando sangríade para un empalme de 96 Hilos; Hora de solución: 14:40 30/05/2024; Causa: Vandalismo</v>
      </c>
      <c r="W2292" s="4" t="s">
        <v>10405</v>
      </c>
      <c r="X2292" s="3"/>
      <c r="Y2292" s="3"/>
      <c r="Z2292" s="3" t="s">
        <v>69</v>
      </c>
      <c r="AA2292" s="3" t="s">
        <v>71</v>
      </c>
      <c r="AB2292" s="3">
        <v>0</v>
      </c>
      <c r="AC2292" s="3" t="s">
        <v>71</v>
      </c>
      <c r="AD2292" s="6">
        <v>0.7416666666666667</v>
      </c>
      <c r="AE2292" s="7"/>
      <c r="AF2292" s="7"/>
      <c r="AG2292" s="6">
        <f>Tabla4[[#This Row],[Tiempo Parada de Reloj]]+Tabla4[[#This Row],[Tiempo Autorizado por Telefonica (no Máximo)]]</f>
        <v>0.7416666666666667</v>
      </c>
      <c r="AH2292" s="7">
        <f t="shared" ca="1" si="282"/>
        <v>0.20277777777858619</v>
      </c>
      <c r="AI2292" s="8">
        <f t="shared" si="283"/>
        <v>17.8</v>
      </c>
      <c r="AJ2292" s="8">
        <f t="shared" ca="1" si="284"/>
        <v>4.8666666666860685</v>
      </c>
      <c r="AK2292" s="23" t="s">
        <v>88</v>
      </c>
      <c r="AL2292" s="23" t="s">
        <v>70</v>
      </c>
      <c r="AM2292" s="23" t="s">
        <v>98</v>
      </c>
      <c r="AN2292" s="23" t="s">
        <v>98</v>
      </c>
      <c r="AO2292" s="3" t="s">
        <v>87</v>
      </c>
      <c r="AP2292" s="3" t="s">
        <v>106</v>
      </c>
      <c r="AQ2292" s="23">
        <v>45447.873611111114</v>
      </c>
      <c r="AR2292" s="3"/>
      <c r="AS2292" s="23"/>
      <c r="AT2292" s="23"/>
      <c r="AU2292" s="3" t="s">
        <v>149</v>
      </c>
      <c r="AV2292" s="3" t="s">
        <v>863</v>
      </c>
      <c r="AW2292" s="3" t="s">
        <v>135</v>
      </c>
      <c r="AX2292" s="3">
        <v>3.4114870000000002</v>
      </c>
      <c r="AY2292" s="3">
        <v>-76.516041000000001</v>
      </c>
      <c r="AZ2292" s="8" t="str">
        <f>+CONCATENATE("Reportan apertura en el enlace ",Tabla4[[#This Row],[Enlace]]," en el ",Tabla4[[#This Row],[Distancia óptica]]," ocasionado por ",Tabla4[[#This Row],[Causa del daño]])</f>
        <v>Reportan apertura en el enlace Acopi - Antonio Nariño en el KM 15.2  desde ACOPI II ocasionado por Vandalismo</v>
      </c>
      <c r="BA2292" s="8" t="str">
        <f>+CONCATENATE("Para dar solución al incidente ",Tabla4[[#This Row],[Solución]])</f>
        <v>Para dar solución al incidente Se recupera 10 metros a 200 metros atrás se está realizando sangríade para un empalme de 96 Hilos</v>
      </c>
      <c r="BB2292" s="3" t="str">
        <f>+_xlfn.CONCAT(Tabla4[[#This Row],[Causa Raiz]]," ",Tabla4[[#This Row],[Solución2]]," (",Tabla4[[#This Row],[Anillo]],"- Cabecera: ",Tabla4[[#This Row],[Cabecera]],"- Operador: ",Tabla4[[#This Row],[Operador]],")")</f>
        <v>Reportan apertura en el enlace Acopi - Antonio Nariño en el KM 15.2  desde ACOPI II ocasionado por Vandalismo Para dar solución al incidente Se recupera 10 metros a 200 metros atrás se está realizando sangríade para un empalme de 96 Hilos (Lineal- Cabecera: Acopi- Operador: Colombia Telecomunicaciones)</v>
      </c>
    </row>
    <row r="2293" spans="1:54" ht="199.5">
      <c r="A2293" s="38">
        <f t="shared" si="285"/>
        <v>2292</v>
      </c>
      <c r="B2293" s="3">
        <v>8644708</v>
      </c>
      <c r="C2293" s="3" t="s">
        <v>54</v>
      </c>
      <c r="D2293" s="23">
        <v>45441.552083333336</v>
      </c>
      <c r="E2293" s="23">
        <v>45442.5</v>
      </c>
      <c r="F2293" s="1">
        <f t="shared" ca="1" si="303"/>
        <v>0.94791666666424135</v>
      </c>
      <c r="G2293" s="3" t="s">
        <v>55</v>
      </c>
      <c r="H2293" s="41"/>
      <c r="I2293" s="40"/>
      <c r="J2293" s="5" t="s">
        <v>56</v>
      </c>
      <c r="K2293" s="3" t="s">
        <v>108</v>
      </c>
      <c r="L2293" s="9" t="s">
        <v>78</v>
      </c>
      <c r="M2293" s="3" t="s">
        <v>109</v>
      </c>
      <c r="N2293" s="3" t="s">
        <v>3024</v>
      </c>
      <c r="O2293" s="3" t="s">
        <v>10354</v>
      </c>
      <c r="P2293" s="3" t="s">
        <v>10498</v>
      </c>
      <c r="Q2293" s="4" t="s">
        <v>10499</v>
      </c>
      <c r="R2293" s="3" t="s">
        <v>327</v>
      </c>
      <c r="S2293" s="3" t="s">
        <v>115</v>
      </c>
      <c r="T2293" s="9" t="s">
        <v>66</v>
      </c>
      <c r="U2293" s="3" t="s">
        <v>10500</v>
      </c>
      <c r="V2293" s="22" t="str">
        <f t="shared" si="304"/>
        <v>RLFO; Hora de aviso: 13:15 29/05/2024; Solución: Se recupera 30 metros de Reserva y se crea un empalme de 36 hilos; Hora de solución: 12:00 30/05/2024; Causa: Vandalismo</v>
      </c>
      <c r="W2293" s="4" t="s">
        <v>10501</v>
      </c>
      <c r="X2293" s="3" t="s">
        <v>10502</v>
      </c>
      <c r="Y2293" s="3" t="s">
        <v>10503</v>
      </c>
      <c r="Z2293" s="3" t="s">
        <v>120</v>
      </c>
      <c r="AA2293" s="3" t="s">
        <v>70</v>
      </c>
      <c r="AB2293" s="3">
        <v>8637825</v>
      </c>
      <c r="AC2293" s="3" t="s">
        <v>71</v>
      </c>
      <c r="AD2293" s="6">
        <v>0.78472222222222221</v>
      </c>
      <c r="AE2293" s="7"/>
      <c r="AF2293" s="7"/>
      <c r="AG2293" s="6">
        <f>Tabla4[[#This Row],[Tiempo Parada de Reloj]]+Tabla4[[#This Row],[Tiempo Autorizado por Telefonica (no Máximo)]]</f>
        <v>0.78472222222222221</v>
      </c>
      <c r="AH2293" s="7">
        <f t="shared" ca="1" si="282"/>
        <v>0.16319444444201914</v>
      </c>
      <c r="AI2293" s="8">
        <f t="shared" si="283"/>
        <v>18.833333333333332</v>
      </c>
      <c r="AJ2293" s="8">
        <f t="shared" ca="1" si="284"/>
        <v>3.9166666666084593</v>
      </c>
      <c r="AK2293" s="23" t="s">
        <v>106</v>
      </c>
      <c r="AL2293" s="23" t="s">
        <v>70</v>
      </c>
      <c r="AM2293" s="23" t="s">
        <v>88</v>
      </c>
      <c r="AN2293" s="23" t="s">
        <v>88</v>
      </c>
      <c r="AO2293" s="3" t="s">
        <v>87</v>
      </c>
      <c r="AP2293" s="3" t="s">
        <v>87</v>
      </c>
      <c r="AQ2293" s="23">
        <v>45444.370833333334</v>
      </c>
      <c r="AR2293" s="3"/>
      <c r="AS2293" s="23"/>
      <c r="AT2293" s="23"/>
      <c r="AU2293" s="3" t="s">
        <v>192</v>
      </c>
      <c r="AV2293" s="3" t="s">
        <v>10504</v>
      </c>
      <c r="AW2293" s="3" t="s">
        <v>370</v>
      </c>
      <c r="AX2293" s="3">
        <v>10.454330000000001</v>
      </c>
      <c r="AY2293" s="3">
        <v>-73.268799999999999</v>
      </c>
      <c r="AZ2293" s="8" t="str">
        <f>+CONCATENATE("Reportan apertura en el enlace ",Tabla4[[#This Row],[Enlace]]," en el ",Tabla4[[#This Row],[Distancia óptica]]," ocasionado por ",Tabla4[[#This Row],[Causa del daño]])</f>
        <v>Reportan apertura en el enlace Mov. Guacharaca - Mov. Santander en el km 5.5 desde Mov Guatapuri ocasionado por Vandalismo</v>
      </c>
      <c r="BA2293" s="8" t="str">
        <f>+CONCATENATE("Para dar solución al incidente ",Tabla4[[#This Row],[Solución]])</f>
        <v>Para dar solución al incidente Se recupera 30 metros de Reserva y se crea un empalme de 36 hilos</v>
      </c>
      <c r="BB2293" s="3" t="str">
        <f>+_xlfn.CONCAT(Tabla4[[#This Row],[Causa Raiz]]," ",Tabla4[[#This Row],[Solución2]]," (",Tabla4[[#This Row],[Anillo]],"- Cabecera: ",Tabla4[[#This Row],[Cabecera]],"- Operador: ",Tabla4[[#This Row],[Operador]],")")</f>
        <v>Reportan apertura en el enlace Mov. Guacharaca - Mov. Santander en el km 5.5 desde Mov Guatapuri ocasionado por Vandalismo Para dar solución al incidente Se recupera 30 metros de Reserva y se crea un empalme de 36 hilos (lineal- Cabecera: Mov Gutapuri- Operador: Colombia Telecomunicaciones)</v>
      </c>
    </row>
    <row r="2294" spans="1:54" ht="185.25">
      <c r="A2294" s="38">
        <f t="shared" si="285"/>
        <v>2293</v>
      </c>
      <c r="B2294" s="3">
        <v>8644904</v>
      </c>
      <c r="C2294" s="3" t="s">
        <v>92</v>
      </c>
      <c r="D2294" s="23">
        <v>45441.681944444441</v>
      </c>
      <c r="E2294" s="23">
        <v>45441.844444444447</v>
      </c>
      <c r="F2294" s="1">
        <f t="shared" ref="F2294:F2298" ca="1" si="306">IF(ISBLANK(E2294),IF(ISBLANK(D2294),0,NOW()-D2294),E2294-D2294)</f>
        <v>0.16250000000582077</v>
      </c>
      <c r="G2294" s="3" t="s">
        <v>55</v>
      </c>
      <c r="H2294" s="41"/>
      <c r="I2294" s="40"/>
      <c r="J2294" s="5" t="s">
        <v>56</v>
      </c>
      <c r="K2294" s="3" t="s">
        <v>93</v>
      </c>
      <c r="L2294" s="9" t="s">
        <v>58</v>
      </c>
      <c r="M2294" s="3" t="s">
        <v>59</v>
      </c>
      <c r="N2294" s="3" t="s">
        <v>60</v>
      </c>
      <c r="O2294" s="3" t="s">
        <v>375</v>
      </c>
      <c r="P2294" s="3" t="s">
        <v>10505</v>
      </c>
      <c r="Q2294" s="4" t="s">
        <v>10506</v>
      </c>
      <c r="R2294" s="3" t="s">
        <v>980</v>
      </c>
      <c r="S2294" s="3" t="s">
        <v>65</v>
      </c>
      <c r="T2294" s="3" t="s">
        <v>256</v>
      </c>
      <c r="U2294" s="3" t="s">
        <v>212</v>
      </c>
      <c r="V2294" s="22" t="str">
        <f t="shared" ref="V2294:V2298" si="307">C2294&amp;"; Hora de aviso: "&amp;TEXT(D2294,"h:mm dd/mm/yyyy")&amp;"; Solución: "&amp;U2294&amp;"; Hora de solución: "&amp;TEXT(E2294,"h:mm dd/mm/yyyy")&amp;"; Causa: "&amp;T2294</f>
        <v>RTNFO; Hora de aviso: 16:22 29/05/2024; Solución: Migracion de hilos entre empalmes; Hora de solución: 20:16 29/05/2024; Causa: Falla de Empalme de FiOp</v>
      </c>
      <c r="W2294" s="4" t="s">
        <v>68</v>
      </c>
      <c r="X2294" s="3"/>
      <c r="Y2294" s="3"/>
      <c r="Z2294" s="3" t="s">
        <v>69</v>
      </c>
      <c r="AA2294" s="3" t="s">
        <v>71</v>
      </c>
      <c r="AB2294" s="3">
        <v>0</v>
      </c>
      <c r="AC2294" s="3" t="s">
        <v>71</v>
      </c>
      <c r="AD2294" s="6">
        <v>0</v>
      </c>
      <c r="AE2294" s="7"/>
      <c r="AF2294" s="7"/>
      <c r="AG2294" s="6">
        <f>Tabla4[[#This Row],[Tiempo Parada de Reloj]]+Tabla4[[#This Row],[Tiempo Autorizado por Telefonica (no Máximo)]]</f>
        <v>0</v>
      </c>
      <c r="AH2294" s="7">
        <f t="shared" ca="1" si="282"/>
        <v>0.16250000000582077</v>
      </c>
      <c r="AI2294" s="8">
        <f t="shared" si="283"/>
        <v>0</v>
      </c>
      <c r="AJ2294" s="8">
        <f t="shared" ca="1" si="284"/>
        <v>3.9000000001396984</v>
      </c>
      <c r="AK2294" s="23" t="s">
        <v>1349</v>
      </c>
      <c r="AL2294" s="23" t="s">
        <v>71</v>
      </c>
      <c r="AM2294" s="23" t="s">
        <v>88</v>
      </c>
      <c r="AN2294" s="23" t="s">
        <v>88</v>
      </c>
      <c r="AO2294" s="3" t="s">
        <v>106</v>
      </c>
      <c r="AP2294" s="3" t="s">
        <v>120</v>
      </c>
      <c r="AQ2294" s="23">
        <v>45449.463194444441</v>
      </c>
      <c r="AR2294" s="3"/>
      <c r="AS2294" s="23"/>
      <c r="AT2294" s="23"/>
      <c r="AU2294" s="3" t="s">
        <v>298</v>
      </c>
      <c r="AV2294" s="3" t="s">
        <v>10507</v>
      </c>
      <c r="AW2294" s="3" t="s">
        <v>1323</v>
      </c>
      <c r="AX2294" s="3">
        <v>4.4758300000000002</v>
      </c>
      <c r="AY2294" s="3">
        <v>-74.093350000000001</v>
      </c>
      <c r="AZ2294" s="8" t="str">
        <f>+CONCATENATE("Reportan apertura en el enlace ",Tabla4[[#This Row],[Enlace]]," en el ",Tabla4[[#This Row],[Distancia óptica]]," ocasionado por ",Tabla4[[#This Row],[Causa del daño]])</f>
        <v>Reportan apertura en el enlace Bogotá - Villavicencio en el Km 24.4desde Bogota  ocasionado por Falla de Empalme de FiOp</v>
      </c>
      <c r="BA2294" s="8" t="str">
        <f>+CONCATENATE("Para dar solución al incidente ",Tabla4[[#This Row],[Solución]])</f>
        <v>Para dar solución al incidente Migracion de hilos entre empalmes</v>
      </c>
      <c r="BB2294" s="3" t="str">
        <f>+_xlfn.CONCAT(Tabla4[[#This Row],[Causa Raiz]]," ",Tabla4[[#This Row],[Solución2]]," (",Tabla4[[#This Row],[Anillo]],"- Cabecera: ",Tabla4[[#This Row],[Cabecera]],"- Operador: ",Tabla4[[#This Row],[Operador]],")")</f>
        <v>Reportan apertura en el enlace Bogotá - Villavicencio en el Km 24.4desde Bogota  ocasionado por Falla de Empalme de FiOp Para dar solución al incidente Migracion de hilos entre empalmes (TRONCAL- Cabecera: Bogota Progreso- Operador: Colombia Telecomunicaciones)</v>
      </c>
    </row>
    <row r="2295" spans="1:54" ht="156.75">
      <c r="A2295" s="38">
        <f t="shared" si="285"/>
        <v>2294</v>
      </c>
      <c r="B2295" s="3">
        <v>8645335</v>
      </c>
      <c r="C2295" s="3" t="s">
        <v>54</v>
      </c>
      <c r="D2295" s="23">
        <v>45441.875</v>
      </c>
      <c r="E2295" s="23">
        <v>45442.041666666664</v>
      </c>
      <c r="F2295" s="1">
        <f t="shared" ca="1" si="306"/>
        <v>0.16666666666424135</v>
      </c>
      <c r="G2295" s="3" t="s">
        <v>55</v>
      </c>
      <c r="H2295" s="41"/>
      <c r="I2295" s="40"/>
      <c r="J2295" s="5" t="s">
        <v>56</v>
      </c>
      <c r="K2295" s="3" t="s">
        <v>138</v>
      </c>
      <c r="L2295" s="9" t="s">
        <v>78</v>
      </c>
      <c r="M2295" s="3" t="s">
        <v>139</v>
      </c>
      <c r="N2295" s="3" t="s">
        <v>140</v>
      </c>
      <c r="O2295" s="3" t="s">
        <v>10508</v>
      </c>
      <c r="P2295" s="3" t="s">
        <v>325</v>
      </c>
      <c r="Q2295" s="4" t="s">
        <v>10509</v>
      </c>
      <c r="R2295" s="3" t="s">
        <v>725</v>
      </c>
      <c r="S2295" s="3" t="s">
        <v>145</v>
      </c>
      <c r="T2295" s="9" t="s">
        <v>146</v>
      </c>
      <c r="U2295" s="3" t="s">
        <v>10510</v>
      </c>
      <c r="V2295" s="22" t="str">
        <f t="shared" si="307"/>
        <v>RLFO; Hora de aviso: 21:00 29/05/2024; Solución: Para dar solucion se refusiona pigetil en odf; Hora de solución: 1:00 30/05/2024; Causa: Falla en la Red FiOp</v>
      </c>
      <c r="W2295" s="4" t="s">
        <v>199</v>
      </c>
      <c r="X2295" s="3"/>
      <c r="Y2295" s="3"/>
      <c r="Z2295" s="3" t="s">
        <v>69</v>
      </c>
      <c r="AA2295" s="3" t="s">
        <v>70</v>
      </c>
      <c r="AB2295" s="3">
        <v>0</v>
      </c>
      <c r="AC2295" s="3" t="s">
        <v>71</v>
      </c>
      <c r="AD2295" s="6">
        <v>0</v>
      </c>
      <c r="AE2295" s="7"/>
      <c r="AF2295" s="7"/>
      <c r="AG2295" s="6">
        <f>Tabla4[[#This Row],[Tiempo Parada de Reloj]]+Tabla4[[#This Row],[Tiempo Autorizado por Telefonica (no Máximo)]]</f>
        <v>0</v>
      </c>
      <c r="AH2295" s="7">
        <f t="shared" ca="1" si="282"/>
        <v>0.16666666666424135</v>
      </c>
      <c r="AI2295" s="8">
        <f t="shared" si="283"/>
        <v>0</v>
      </c>
      <c r="AJ2295" s="8">
        <f t="shared" ca="1" si="284"/>
        <v>3.9999999999417923</v>
      </c>
      <c r="AK2295" s="23" t="s">
        <v>119</v>
      </c>
      <c r="AL2295" s="23" t="s">
        <v>70</v>
      </c>
      <c r="AM2295" s="23" t="s">
        <v>87</v>
      </c>
      <c r="AN2295" s="23" t="s">
        <v>87</v>
      </c>
      <c r="AO2295" s="3" t="s">
        <v>87</v>
      </c>
      <c r="AP2295" s="3" t="s">
        <v>87</v>
      </c>
      <c r="AQ2295" s="23">
        <v>45446.55972222222</v>
      </c>
      <c r="AR2295" s="3"/>
      <c r="AS2295" s="23"/>
      <c r="AT2295" s="23"/>
      <c r="AU2295" s="3" t="s">
        <v>481</v>
      </c>
      <c r="AV2295" s="3" t="s">
        <v>10511</v>
      </c>
      <c r="AW2295" s="3" t="s">
        <v>370</v>
      </c>
      <c r="AX2295" s="3">
        <v>4.0835299999999997</v>
      </c>
      <c r="AY2295" s="3">
        <v>-76.197500000000005</v>
      </c>
      <c r="AZ2295" s="8" t="str">
        <f>+CONCATENATE("Reportan apertura en el enlace ",Tabla4[[#This Row],[Enlace]]," en el ",Tabla4[[#This Row],[Distancia óptica]]," ocasionado por ",Tabla4[[#This Row],[Causa del daño]])</f>
        <v>Reportan apertura en el enlace Mov. Nariño - Mov. Tulua en el Km 0 ocasionado por Falla en la Red FiOp</v>
      </c>
      <c r="BA2295" s="8" t="str">
        <f>+CONCATENATE("Para dar solución al incidente ",Tabla4[[#This Row],[Solución]])</f>
        <v>Para dar solución al incidente Para dar solucion se refusiona pigetil en odf</v>
      </c>
      <c r="BB2295" s="3" t="str">
        <f>+_xlfn.CONCAT(Tabla4[[#This Row],[Causa Raiz]]," ",Tabla4[[#This Row],[Solución2]]," (",Tabla4[[#This Row],[Anillo]],"- Cabecera: ",Tabla4[[#This Row],[Cabecera]],"- Operador: ",Tabla4[[#This Row],[Operador]],")")</f>
        <v>Reportan apertura en el enlace Mov. Nariño - Mov. Tulua en el Km 0 ocasionado por Falla en la Red FiOp Para dar solución al incidente Para dar solucion se refusiona pigetil en odf (lineal- Cabecera: Tulua - Operador: Colombia Telecomunicaciones)</v>
      </c>
    </row>
    <row r="2296" spans="1:54" ht="199.5">
      <c r="A2296" s="38">
        <f t="shared" si="285"/>
        <v>2295</v>
      </c>
      <c r="B2296" s="3">
        <v>8645902</v>
      </c>
      <c r="C2296" s="3" t="s">
        <v>92</v>
      </c>
      <c r="D2296" s="23">
        <v>45442.131944444445</v>
      </c>
      <c r="E2296" s="23">
        <v>45442.361111111109</v>
      </c>
      <c r="F2296" s="1">
        <f t="shared" ca="1" si="306"/>
        <v>0.22916666666424135</v>
      </c>
      <c r="G2296" s="3" t="s">
        <v>55</v>
      </c>
      <c r="H2296" s="41"/>
      <c r="I2296" s="40"/>
      <c r="J2296" s="5" t="s">
        <v>56</v>
      </c>
      <c r="K2296" s="3" t="s">
        <v>77</v>
      </c>
      <c r="L2296" s="9" t="s">
        <v>58</v>
      </c>
      <c r="M2296" s="3" t="s">
        <v>152</v>
      </c>
      <c r="N2296" s="3" t="s">
        <v>153</v>
      </c>
      <c r="O2296" s="3" t="s">
        <v>3123</v>
      </c>
      <c r="P2296" s="3" t="s">
        <v>10512</v>
      </c>
      <c r="Q2296" s="4" t="s">
        <v>10513</v>
      </c>
      <c r="R2296" s="3" t="s">
        <v>725</v>
      </c>
      <c r="S2296" s="3" t="s">
        <v>158</v>
      </c>
      <c r="T2296" s="9" t="s">
        <v>66</v>
      </c>
      <c r="U2296" s="3" t="s">
        <v>10514</v>
      </c>
      <c r="V2296" s="22" t="str">
        <f t="shared" si="307"/>
        <v>RTNFO; Hora de aviso: 3:10 30/05/2024; Solución: Para dar solucion  recuperación de 100 metros de reserva de 24 hilos para un empalme ; Hora de solución: 8:40 30/05/2024; Causa: Vandalismo</v>
      </c>
      <c r="W2296" s="4" t="s">
        <v>160</v>
      </c>
      <c r="X2296" s="3"/>
      <c r="Y2296" s="3"/>
      <c r="Z2296" s="3" t="s">
        <v>69</v>
      </c>
      <c r="AA2296" s="3" t="s">
        <v>71</v>
      </c>
      <c r="AB2296" s="3">
        <v>0</v>
      </c>
      <c r="AC2296" s="3" t="s">
        <v>71</v>
      </c>
      <c r="AD2296" s="6">
        <v>2.0833333333333332E-2</v>
      </c>
      <c r="AE2296" s="7"/>
      <c r="AF2296" s="7"/>
      <c r="AG2296" s="6">
        <f>Tabla4[[#This Row],[Tiempo Parada de Reloj]]+Tabla4[[#This Row],[Tiempo Autorizado por Telefonica (no Máximo)]]</f>
        <v>2.0833333333333332E-2</v>
      </c>
      <c r="AH2296" s="7">
        <f t="shared" ca="1" si="282"/>
        <v>0.208333333330908</v>
      </c>
      <c r="AI2296" s="8">
        <f t="shared" si="283"/>
        <v>0.5</v>
      </c>
      <c r="AJ2296" s="8">
        <f t="shared" ca="1" si="284"/>
        <v>4.9999999999417923</v>
      </c>
      <c r="AK2296" s="23" t="s">
        <v>87</v>
      </c>
      <c r="AL2296" s="23" t="s">
        <v>70</v>
      </c>
      <c r="AM2296" s="23" t="s">
        <v>88</v>
      </c>
      <c r="AN2296" s="23" t="s">
        <v>88</v>
      </c>
      <c r="AO2296" s="3" t="s">
        <v>87</v>
      </c>
      <c r="AP2296" s="3" t="s">
        <v>87</v>
      </c>
      <c r="AQ2296" s="23">
        <v>45443.679861111108</v>
      </c>
      <c r="AR2296" s="3"/>
      <c r="AS2296" s="23"/>
      <c r="AT2296" s="23"/>
      <c r="AU2296" s="3" t="s">
        <v>161</v>
      </c>
      <c r="AV2296" s="3" t="s">
        <v>2776</v>
      </c>
      <c r="AW2296" s="3" t="s">
        <v>1323</v>
      </c>
      <c r="AX2296" s="3">
        <v>1.21567</v>
      </c>
      <c r="AY2296" s="3">
        <v>-72.274699999999996</v>
      </c>
      <c r="AZ2296" s="8" t="str">
        <f>+CONCATENATE("Reportan apertura en el enlace ",Tabla4[[#This Row],[Enlace]]," en el ",Tabla4[[#This Row],[Distancia óptica]]," ocasionado por ",Tabla4[[#This Row],[Causa del daño]])</f>
        <v>Reportan apertura en el enlace Pasto - El Bordo en el Km 7,81 desde pasto centro ocasionado por Vandalismo</v>
      </c>
      <c r="BA2296" s="8" t="str">
        <f>+CONCATENATE("Para dar solución al incidente ",Tabla4[[#This Row],[Solución]])</f>
        <v xml:space="preserve">Para dar solución al incidente Para dar solucion  recuperación de 100 metros de reserva de 24 hilos para un empalme </v>
      </c>
      <c r="BB2296" s="3" t="str">
        <f>+_xlfn.CONCAT(Tabla4[[#This Row],[Causa Raiz]]," ",Tabla4[[#This Row],[Solución2]]," (",Tabla4[[#This Row],[Anillo]],"- Cabecera: ",Tabla4[[#This Row],[Cabecera]],"- Operador: ",Tabla4[[#This Row],[Operador]],")")</f>
        <v>Reportan apertura en el enlace Pasto - El Bordo en el Km 7,81 desde pasto centro ocasionado por Vandalismo Para dar solución al incidente Para dar solucion  recuperación de 100 metros de reserva de 24 hilos para un empalme  (TRONCAL- Cabecera: CENTRO - Operador: Colombia Telecomunicaciones)</v>
      </c>
    </row>
    <row r="2297" spans="1:54" ht="185.25">
      <c r="A2297" s="38">
        <f t="shared" si="285"/>
        <v>2296</v>
      </c>
      <c r="B2297" s="3">
        <v>8646009</v>
      </c>
      <c r="C2297" s="3" t="s">
        <v>54</v>
      </c>
      <c r="D2297" s="23">
        <v>45442.1875</v>
      </c>
      <c r="E2297" s="23">
        <v>45442.285416666666</v>
      </c>
      <c r="F2297" s="1">
        <f t="shared" ca="1" si="306"/>
        <v>9.7916666665696539E-2</v>
      </c>
      <c r="G2297" s="3" t="s">
        <v>55</v>
      </c>
      <c r="H2297" s="41"/>
      <c r="I2297" s="40"/>
      <c r="J2297" s="5" t="s">
        <v>56</v>
      </c>
      <c r="K2297" s="3" t="s">
        <v>203</v>
      </c>
      <c r="L2297" s="9" t="s">
        <v>58</v>
      </c>
      <c r="M2297" s="3" t="s">
        <v>204</v>
      </c>
      <c r="N2297" s="3" t="s">
        <v>2512</v>
      </c>
      <c r="O2297" s="3" t="s">
        <v>10515</v>
      </c>
      <c r="P2297" s="3" t="s">
        <v>10516</v>
      </c>
      <c r="Q2297" s="4" t="s">
        <v>10517</v>
      </c>
      <c r="R2297" s="3" t="s">
        <v>209</v>
      </c>
      <c r="S2297" s="3" t="s">
        <v>210</v>
      </c>
      <c r="T2297" s="9" t="s">
        <v>146</v>
      </c>
      <c r="U2297" s="3" t="s">
        <v>9574</v>
      </c>
      <c r="V2297" s="22" t="str">
        <f t="shared" si="307"/>
        <v>RLFO; Hora de aviso: 4:30 30/05/2024; Solución: Se realiza migracion de hilos entre nodos; Hora de solución: 6:51 30/05/2024; Causa: Falla en la Red FiOp</v>
      </c>
      <c r="W2297" s="4" t="s">
        <v>1987</v>
      </c>
      <c r="X2297" s="3"/>
      <c r="Y2297" s="3"/>
      <c r="Z2297" s="3" t="s">
        <v>69</v>
      </c>
      <c r="AA2297" s="3" t="s">
        <v>71</v>
      </c>
      <c r="AB2297" s="3">
        <v>0</v>
      </c>
      <c r="AC2297" s="3" t="s">
        <v>71</v>
      </c>
      <c r="AD2297" s="6">
        <v>0</v>
      </c>
      <c r="AE2297" s="7"/>
      <c r="AF2297" s="7"/>
      <c r="AG2297" s="6">
        <f>Tabla4[[#This Row],[Tiempo Parada de Reloj]]+Tabla4[[#This Row],[Tiempo Autorizado por Telefonica (no Máximo)]]</f>
        <v>0</v>
      </c>
      <c r="AH2297" s="7">
        <f t="shared" ca="1" si="282"/>
        <v>9.7916666665696539E-2</v>
      </c>
      <c r="AI2297" s="8">
        <f t="shared" si="283"/>
        <v>0</v>
      </c>
      <c r="AJ2297" s="8">
        <f t="shared" ca="1" si="284"/>
        <v>2.3499999999767169</v>
      </c>
      <c r="AK2297" s="23" t="s">
        <v>87</v>
      </c>
      <c r="AL2297" s="23" t="s">
        <v>70</v>
      </c>
      <c r="AM2297" s="23" t="s">
        <v>88</v>
      </c>
      <c r="AN2297" s="23" t="s">
        <v>88</v>
      </c>
      <c r="AO2297" s="3" t="s">
        <v>87</v>
      </c>
      <c r="AP2297" s="3" t="s">
        <v>87</v>
      </c>
      <c r="AQ2297" s="23">
        <v>45446.871527777781</v>
      </c>
      <c r="AR2297" s="3"/>
      <c r="AS2297" s="23"/>
      <c r="AT2297" s="23"/>
      <c r="AU2297" s="3" t="s">
        <v>501</v>
      </c>
      <c r="AV2297" s="3" t="s">
        <v>9510</v>
      </c>
      <c r="AW2297" s="3" t="s">
        <v>2450</v>
      </c>
      <c r="AX2297" s="3">
        <v>6.5538699999999999</v>
      </c>
      <c r="AY2297" s="3">
        <v>-73.131510000000006</v>
      </c>
      <c r="AZ2297" s="8" t="str">
        <f>+CONCATENATE("Reportan apertura en el enlace ",Tabla4[[#This Row],[Enlace]]," en el ",Tabla4[[#This Row],[Distancia óptica]]," ocasionado por ",Tabla4[[#This Row],[Causa del daño]])</f>
        <v>Reportan apertura en el enlace San gil - Piedecuesta en el Km 64.3 desde Sangil ocasionado por Falla en la Red FiOp</v>
      </c>
      <c r="BA2297" s="8" t="str">
        <f>+CONCATENATE("Para dar solución al incidente ",Tabla4[[#This Row],[Solución]])</f>
        <v>Para dar solución al incidente Se realiza migracion de hilos entre nodos</v>
      </c>
      <c r="BB2297" s="3" t="str">
        <f>+_xlfn.CONCAT(Tabla4[[#This Row],[Causa Raiz]]," ",Tabla4[[#This Row],[Solución2]]," (",Tabla4[[#This Row],[Anillo]],"- Cabecera: ",Tabla4[[#This Row],[Cabecera]],"- Operador: ",Tabla4[[#This Row],[Operador]],")")</f>
        <v>Reportan apertura en el enlace San gil - Piedecuesta en el Km 64.3 desde Sangil ocasionado por Falla en la Red FiOp Para dar solución al incidente Se realiza migracion de hilos entre nodos (troncal- Cabecera: Piedecuesta centro- Operador: Colombia Telecomunicaciones)</v>
      </c>
    </row>
    <row r="2298" spans="1:54" ht="171">
      <c r="A2298" s="38">
        <f t="shared" si="285"/>
        <v>2297</v>
      </c>
      <c r="B2298" s="3">
        <v>8645159</v>
      </c>
      <c r="C2298" s="3" t="s">
        <v>54</v>
      </c>
      <c r="D2298" s="23">
        <v>45442.354166666664</v>
      </c>
      <c r="E2298" s="23">
        <v>45442.833333333336</v>
      </c>
      <c r="F2298" s="1">
        <f t="shared" ca="1" si="306"/>
        <v>0.47916666667151731</v>
      </c>
      <c r="G2298" s="3" t="s">
        <v>55</v>
      </c>
      <c r="H2298" s="41"/>
      <c r="I2298" s="40"/>
      <c r="J2298" s="5" t="s">
        <v>56</v>
      </c>
      <c r="K2298" s="3" t="s">
        <v>93</v>
      </c>
      <c r="L2298" s="9" t="s">
        <v>58</v>
      </c>
      <c r="M2298" s="3" t="s">
        <v>59</v>
      </c>
      <c r="N2298" s="3" t="s">
        <v>60</v>
      </c>
      <c r="O2298" s="3" t="s">
        <v>10518</v>
      </c>
      <c r="P2298" s="3" t="s">
        <v>10519</v>
      </c>
      <c r="Q2298" s="4" t="s">
        <v>10520</v>
      </c>
      <c r="R2298" s="3" t="s">
        <v>10521</v>
      </c>
      <c r="S2298" s="3" t="s">
        <v>65</v>
      </c>
      <c r="T2298" s="3" t="s">
        <v>256</v>
      </c>
      <c r="U2298" s="3" t="s">
        <v>10522</v>
      </c>
      <c r="V2298" s="22" t="str">
        <f t="shared" si="307"/>
        <v>RLFO; Hora de aviso: 8:30 30/05/2024; Solución: Se enruta hilo en empalme; Hora de solución: 20:00 30/05/2024; Causa: Falla de Empalme de FiOp</v>
      </c>
      <c r="W2298" s="4" t="s">
        <v>68</v>
      </c>
      <c r="X2298" s="3"/>
      <c r="Y2298" s="3"/>
      <c r="Z2298" s="3" t="s">
        <v>69</v>
      </c>
      <c r="AA2298" s="3" t="s">
        <v>70</v>
      </c>
      <c r="AB2298" s="3">
        <v>8645159</v>
      </c>
      <c r="AC2298" s="3" t="s">
        <v>71</v>
      </c>
      <c r="AD2298" s="6">
        <v>0.3125</v>
      </c>
      <c r="AE2298" s="7"/>
      <c r="AF2298" s="7"/>
      <c r="AG2298" s="6">
        <f>Tabla4[[#This Row],[Tiempo Parada de Reloj]]+Tabla4[[#This Row],[Tiempo Autorizado por Telefonica (no Máximo)]]</f>
        <v>0.3125</v>
      </c>
      <c r="AH2298" s="7">
        <f t="shared" ca="1" si="282"/>
        <v>0.16666666667151731</v>
      </c>
      <c r="AI2298" s="8">
        <f t="shared" si="283"/>
        <v>7.5</v>
      </c>
      <c r="AJ2298" s="8">
        <f t="shared" ca="1" si="284"/>
        <v>4.0000000001164153</v>
      </c>
      <c r="AK2298" s="23" t="s">
        <v>88</v>
      </c>
      <c r="AL2298" s="23" t="s">
        <v>70</v>
      </c>
      <c r="AM2298" s="23" t="s">
        <v>98</v>
      </c>
      <c r="AN2298" s="23" t="s">
        <v>73</v>
      </c>
      <c r="AO2298" s="3" t="s">
        <v>87</v>
      </c>
      <c r="AP2298" s="3" t="s">
        <v>87</v>
      </c>
      <c r="AQ2298" s="23">
        <v>45443.665972222225</v>
      </c>
      <c r="AR2298" s="3"/>
      <c r="AS2298" s="23"/>
      <c r="AT2298" s="23"/>
      <c r="AU2298" s="3" t="s">
        <v>100</v>
      </c>
      <c r="AV2298" s="3" t="s">
        <v>2311</v>
      </c>
      <c r="AW2298" s="3" t="s">
        <v>10523</v>
      </c>
      <c r="AX2298" s="3">
        <v>4.64534</v>
      </c>
      <c r="AY2298" s="3">
        <v>-74.131730000000005</v>
      </c>
      <c r="AZ2298" s="8" t="str">
        <f>+CONCATENATE("Reportan apertura en el enlace ",Tabla4[[#This Row],[Enlace]]," en el ",Tabla4[[#This Row],[Distancia óptica]]," ocasionado por ",Tabla4[[#This Row],[Causa del daño]])</f>
        <v>Reportan apertura en el enlace 48002 - OLT Bgo 52000 en el Km 6 desde Asturias ocasionado por Falla de Empalme de FiOp</v>
      </c>
      <c r="BA2298" s="8" t="str">
        <f>+CONCATENATE("Para dar solución al incidente ",Tabla4[[#This Row],[Solución]])</f>
        <v>Para dar solución al incidente Se enruta hilo en empalme</v>
      </c>
      <c r="BB2298" s="3" t="str">
        <f>+_xlfn.CONCAT(Tabla4[[#This Row],[Causa Raiz]]," ",Tabla4[[#This Row],[Solución2]]," (",Tabla4[[#This Row],[Anillo]],"- Cabecera: ",Tabla4[[#This Row],[Cabecera]],"- Operador: ",Tabla4[[#This Row],[Operador]],")")</f>
        <v>Reportan apertura en el enlace 48002 - OLT Bgo 52000 en el Km 6 desde Asturias ocasionado por Falla de Empalme de FiOp Para dar solución al incidente Se enruta hilo en empalme (Uk ANILLO 47- Cabecera: AUTOPISTA- Operador: Colombia Telecomunicaciones)</v>
      </c>
    </row>
    <row r="2299" spans="1:54" ht="199.5">
      <c r="A2299" s="38">
        <f t="shared" si="285"/>
        <v>2298</v>
      </c>
      <c r="B2299" s="3">
        <v>8646557</v>
      </c>
      <c r="C2299" s="3" t="s">
        <v>54</v>
      </c>
      <c r="D2299" s="23">
        <v>45442.385416666664</v>
      </c>
      <c r="E2299" s="23">
        <v>45442.416666666664</v>
      </c>
      <c r="F2299" s="1">
        <f t="shared" ref="F2299:F2308" ca="1" si="308">IF(ISBLANK(E2299),IF(ISBLANK(D2299),0,NOW()-D2299),E2299-D2299)</f>
        <v>3.125E-2</v>
      </c>
      <c r="G2299" s="3" t="s">
        <v>55</v>
      </c>
      <c r="H2299" s="41"/>
      <c r="I2299" s="40"/>
      <c r="J2299" s="5" t="s">
        <v>56</v>
      </c>
      <c r="K2299" s="3" t="s">
        <v>57</v>
      </c>
      <c r="L2299" s="9" t="s">
        <v>78</v>
      </c>
      <c r="M2299" s="3" t="s">
        <v>59</v>
      </c>
      <c r="N2299" s="3" t="s">
        <v>60</v>
      </c>
      <c r="O2299" s="3" t="s">
        <v>10524</v>
      </c>
      <c r="P2299" s="3" t="s">
        <v>10525</v>
      </c>
      <c r="Q2299" s="4" t="s">
        <v>10526</v>
      </c>
      <c r="R2299" s="3" t="s">
        <v>10521</v>
      </c>
      <c r="S2299" s="3" t="s">
        <v>65</v>
      </c>
      <c r="T2299" s="9" t="s">
        <v>256</v>
      </c>
      <c r="U2299" s="3" t="s">
        <v>4973</v>
      </c>
      <c r="V2299" s="22" t="str">
        <f t="shared" ref="V2299:V2308" si="309">C2299&amp;"; Hora de aviso: "&amp;TEXT(D2299,"h:mm dd/mm/yyyy")&amp;"; Solución: "&amp;U2299&amp;"; Hora de solución: "&amp;TEXT(E2299,"h:mm dd/mm/yyyy")&amp;"; Causa: "&amp;T2299</f>
        <v>RLFO; Hora de aviso: 9:15 30/05/2024; Solución: se refusionan hilos abiertos en caja de empalme; Hora de solución: 10:00 30/05/2024; Causa: Falla de Empalme de FiOp</v>
      </c>
      <c r="W2299" s="4" t="s">
        <v>68</v>
      </c>
      <c r="X2299" s="3"/>
      <c r="Y2299" s="3"/>
      <c r="Z2299" s="3" t="s">
        <v>69</v>
      </c>
      <c r="AA2299" s="3" t="s">
        <v>70</v>
      </c>
      <c r="AB2299" s="3" t="s">
        <v>10527</v>
      </c>
      <c r="AC2299" s="3" t="s">
        <v>71</v>
      </c>
      <c r="AD2299" s="6">
        <v>0</v>
      </c>
      <c r="AE2299" s="7"/>
      <c r="AF2299" s="7"/>
      <c r="AG2299" s="6">
        <f>Tabla4[[#This Row],[Tiempo Parada de Reloj]]+Tabla4[[#This Row],[Tiempo Autorizado por Telefonica (no Máximo)]]</f>
        <v>0</v>
      </c>
      <c r="AH2299" s="7">
        <f t="shared" ca="1" si="282"/>
        <v>3.125E-2</v>
      </c>
      <c r="AI2299" s="8">
        <f t="shared" si="283"/>
        <v>0</v>
      </c>
      <c r="AJ2299" s="8">
        <f t="shared" ca="1" si="284"/>
        <v>0.75</v>
      </c>
      <c r="AK2299" s="23" t="s">
        <v>1349</v>
      </c>
      <c r="AL2299" s="23" t="s">
        <v>70</v>
      </c>
      <c r="AM2299" s="23" t="s">
        <v>98</v>
      </c>
      <c r="AN2299" s="23" t="s">
        <v>119</v>
      </c>
      <c r="AO2299" s="3" t="s">
        <v>73</v>
      </c>
      <c r="AP2299" s="3" t="s">
        <v>73</v>
      </c>
      <c r="AQ2299" s="23">
        <v>45460.451388888891</v>
      </c>
      <c r="AR2299" s="3"/>
      <c r="AS2299" s="23"/>
      <c r="AT2299" s="23"/>
      <c r="AU2299" s="3" t="s">
        <v>100</v>
      </c>
      <c r="AV2299" s="3" t="s">
        <v>2352</v>
      </c>
      <c r="AW2299" s="3" t="s">
        <v>1311</v>
      </c>
      <c r="AX2299" s="3">
        <v>4.6760299999999999</v>
      </c>
      <c r="AY2299" s="3">
        <v>-74.086519999999993</v>
      </c>
      <c r="AZ2299" s="8" t="str">
        <f>+CONCATENATE("Reportan apertura en el enlace ",Tabla4[[#This Row],[Enlace]]," en el ",Tabla4[[#This Row],[Distancia óptica]]," ocasionado por ",Tabla4[[#This Row],[Causa del daño]])</f>
        <v>Reportan apertura en el enlace Mov. Jac San Joaquin - Mov. Alkosto 68 II en el Km 3.3 desde Mov. Jac San Joaquin ocasionado por Falla de Empalme de FiOp</v>
      </c>
      <c r="BA2299" s="8" t="str">
        <f>+CONCATENATE("Para dar solución al incidente ",Tabla4[[#This Row],[Solución]])</f>
        <v>Para dar solución al incidente se refusionan hilos abiertos en caja de empalme</v>
      </c>
      <c r="BB2299" s="3" t="str">
        <f>+_xlfn.CONCAT(Tabla4[[#This Row],[Causa Raiz]]," ",Tabla4[[#This Row],[Solución2]]," (",Tabla4[[#This Row],[Anillo]],"- Cabecera: ",Tabla4[[#This Row],[Cabecera]],"- Operador: ",Tabla4[[#This Row],[Operador]],")")</f>
        <v>Reportan apertura en el enlace Mov. Jac San Joaquin - Mov. Alkosto 68 II en el Km 3.3 desde Mov. Jac San Joaquin ocasionado por Falla de Empalme de FiOp Para dar solución al incidente se refusionan hilos abiertos en caja de empalme (UK- Cabecera: SALITRE- Operador: Colombia Telecomunicaciones)</v>
      </c>
    </row>
    <row r="2300" spans="1:54" ht="156.75">
      <c r="A2300" s="38">
        <f t="shared" si="285"/>
        <v>2299</v>
      </c>
      <c r="B2300" s="3">
        <v>8646584</v>
      </c>
      <c r="C2300" s="3" t="s">
        <v>54</v>
      </c>
      <c r="D2300" s="23">
        <v>45442.385416666664</v>
      </c>
      <c r="E2300" s="23">
        <v>45442.386805555558</v>
      </c>
      <c r="F2300" s="1">
        <f t="shared" ca="1" si="308"/>
        <v>1.3888888934161514E-3</v>
      </c>
      <c r="G2300" s="3" t="s">
        <v>55</v>
      </c>
      <c r="H2300" s="41"/>
      <c r="I2300" s="40"/>
      <c r="J2300" s="5" t="s">
        <v>56</v>
      </c>
      <c r="K2300" s="3" t="s">
        <v>57</v>
      </c>
      <c r="L2300" s="9" t="s">
        <v>78</v>
      </c>
      <c r="M2300" s="3" t="s">
        <v>59</v>
      </c>
      <c r="N2300" s="3" t="s">
        <v>60</v>
      </c>
      <c r="O2300" s="3" t="s">
        <v>10528</v>
      </c>
      <c r="P2300" s="3" t="s">
        <v>10529</v>
      </c>
      <c r="Q2300" s="4" t="s">
        <v>10530</v>
      </c>
      <c r="R2300" s="3" t="s">
        <v>10521</v>
      </c>
      <c r="S2300" s="3" t="s">
        <v>65</v>
      </c>
      <c r="T2300" s="9" t="s">
        <v>104</v>
      </c>
      <c r="U2300" s="3" t="s">
        <v>10531</v>
      </c>
      <c r="V2300" s="22" t="str">
        <f t="shared" si="309"/>
        <v>RLFO; Hora de aviso: 9:15 30/05/2024; Solución: Hilos trocados en la central; Hora de solución: 9:17 30/05/2024; Causa: Visita Fallida</v>
      </c>
      <c r="W2300" s="4" t="s">
        <v>68</v>
      </c>
      <c r="X2300" s="3"/>
      <c r="Y2300" s="3"/>
      <c r="Z2300" s="3" t="s">
        <v>69</v>
      </c>
      <c r="AA2300" s="3" t="s">
        <v>71</v>
      </c>
      <c r="AB2300" s="3">
        <v>0</v>
      </c>
      <c r="AC2300" s="3" t="s">
        <v>71</v>
      </c>
      <c r="AD2300" s="6">
        <v>0</v>
      </c>
      <c r="AE2300" s="7"/>
      <c r="AF2300" s="7"/>
      <c r="AG2300" s="6">
        <f>Tabla4[[#This Row],[Tiempo Parada de Reloj]]+Tabla4[[#This Row],[Tiempo Autorizado por Telefonica (no Máximo)]]</f>
        <v>0</v>
      </c>
      <c r="AH2300" s="7">
        <f t="shared" ca="1" si="282"/>
        <v>1.3888888934161514E-3</v>
      </c>
      <c r="AI2300" s="8">
        <f t="shared" si="283"/>
        <v>0</v>
      </c>
      <c r="AJ2300" s="8">
        <f t="shared" ca="1" si="284"/>
        <v>3.3333333441987634E-2</v>
      </c>
      <c r="AK2300" s="23" t="s">
        <v>1349</v>
      </c>
      <c r="AL2300" s="23" t="s">
        <v>71</v>
      </c>
      <c r="AM2300" s="23" t="s">
        <v>87</v>
      </c>
      <c r="AN2300" s="23" t="s">
        <v>87</v>
      </c>
      <c r="AO2300" s="3" t="s">
        <v>87</v>
      </c>
      <c r="AP2300" s="3" t="s">
        <v>87</v>
      </c>
      <c r="AQ2300" s="23">
        <v>45442.386805555558</v>
      </c>
      <c r="AR2300" s="3"/>
      <c r="AS2300" s="23"/>
      <c r="AT2300" s="23"/>
      <c r="AU2300" s="3" t="s">
        <v>298</v>
      </c>
      <c r="AV2300" s="3" t="s">
        <v>69</v>
      </c>
      <c r="AW2300" s="3" t="s">
        <v>69</v>
      </c>
      <c r="AX2300" s="3" t="s">
        <v>69</v>
      </c>
      <c r="AY2300" s="3" t="s">
        <v>69</v>
      </c>
      <c r="AZ2300" s="8" t="str">
        <f>+CONCATENATE("Reportan apertura en el enlace ",Tabla4[[#This Row],[Enlace]]," en el ",Tabla4[[#This Row],[Distancia óptica]]," ocasionado por ",Tabla4[[#This Row],[Causa del daño]])</f>
        <v>Reportan apertura en el enlace Mov. Chico Norte - Mov. Cabrera en el km  0 desde Chico norte ocasionado por Visita Fallida</v>
      </c>
      <c r="BA2300" s="8" t="str">
        <f>+CONCATENATE("Para dar solución al incidente ",Tabla4[[#This Row],[Solución]])</f>
        <v>Para dar solución al incidente Hilos trocados en la central</v>
      </c>
      <c r="BB2300" s="3" t="str">
        <f>+_xlfn.CONCAT(Tabla4[[#This Row],[Causa Raiz]]," ",Tabla4[[#This Row],[Solución2]]," (",Tabla4[[#This Row],[Anillo]],"- Cabecera: ",Tabla4[[#This Row],[Cabecera]],"- Operador: ",Tabla4[[#This Row],[Operador]],")")</f>
        <v>Reportan apertura en el enlace Mov. Chico Norte - Mov. Cabrera en el km  0 desde Chico norte ocasionado por Visita Fallida Para dar solución al incidente Hilos trocados en la central (NA- Cabecera: NA- Operador: Colombia Telecomunicaciones)</v>
      </c>
    </row>
    <row r="2301" spans="1:54" ht="156.75">
      <c r="A2301" s="38">
        <f t="shared" si="285"/>
        <v>2300</v>
      </c>
      <c r="B2301" s="3">
        <v>8646855</v>
      </c>
      <c r="C2301" s="3" t="s">
        <v>92</v>
      </c>
      <c r="D2301" s="23">
        <v>45442.454861111109</v>
      </c>
      <c r="E2301" s="23">
        <v>45442.722222222219</v>
      </c>
      <c r="F2301" s="1">
        <f t="shared" ca="1" si="308"/>
        <v>0.26736111110949423</v>
      </c>
      <c r="G2301" s="3" t="s">
        <v>55</v>
      </c>
      <c r="H2301" s="41"/>
      <c r="I2301" s="40">
        <v>1334121</v>
      </c>
      <c r="J2301" s="5" t="s">
        <v>568</v>
      </c>
      <c r="K2301" s="3" t="s">
        <v>568</v>
      </c>
      <c r="L2301" s="9" t="s">
        <v>58</v>
      </c>
      <c r="M2301" s="3" t="s">
        <v>3421</v>
      </c>
      <c r="N2301" s="3" t="s">
        <v>3421</v>
      </c>
      <c r="O2301" s="3" t="s">
        <v>958</v>
      </c>
      <c r="P2301" s="3" t="s">
        <v>10532</v>
      </c>
      <c r="Q2301" s="4" t="s">
        <v>10533</v>
      </c>
      <c r="R2301" s="3" t="s">
        <v>5094</v>
      </c>
      <c r="S2301" s="3" t="s">
        <v>574</v>
      </c>
      <c r="T2301" s="9" t="s">
        <v>513</v>
      </c>
      <c r="U2301" s="3" t="s">
        <v>674</v>
      </c>
      <c r="V2301" s="22" t="str">
        <f t="shared" si="309"/>
        <v>RTNFO; Hora de aviso: 10:55 30/05/2024; Solución: Se recupera reserva y se hace un empalme; Hora de solución: 17:20 30/05/2024; Causa: Desastre Natural</v>
      </c>
      <c r="W2301" s="4" t="s">
        <v>576</v>
      </c>
      <c r="X2301" s="3"/>
      <c r="Y2301" s="3"/>
      <c r="Z2301" s="3" t="s">
        <v>69</v>
      </c>
      <c r="AA2301" s="3" t="s">
        <v>70</v>
      </c>
      <c r="AB2301" s="3">
        <v>0</v>
      </c>
      <c r="AC2301" s="3" t="s">
        <v>71</v>
      </c>
      <c r="AD2301" s="6">
        <v>0</v>
      </c>
      <c r="AE2301" s="7"/>
      <c r="AF2301" s="7"/>
      <c r="AG2301" s="6">
        <f>Tabla4[[#This Row],[Tiempo Parada de Reloj]]+Tabla4[[#This Row],[Tiempo Autorizado por Telefonica (no Máximo)]]</f>
        <v>0</v>
      </c>
      <c r="AH2301" s="7">
        <f t="shared" ca="1" si="282"/>
        <v>0.26736111110949423</v>
      </c>
      <c r="AI2301" s="8">
        <f t="shared" si="283"/>
        <v>0</v>
      </c>
      <c r="AJ2301" s="8">
        <f t="shared" ca="1" si="284"/>
        <v>6.4166666666278616</v>
      </c>
      <c r="AK2301" s="23" t="s">
        <v>1349</v>
      </c>
      <c r="AL2301" s="23" t="s">
        <v>70</v>
      </c>
      <c r="AM2301" s="23" t="s">
        <v>98</v>
      </c>
      <c r="AN2301" s="23" t="s">
        <v>98</v>
      </c>
      <c r="AO2301" s="3" t="s">
        <v>87</v>
      </c>
      <c r="AP2301" s="3" t="s">
        <v>87</v>
      </c>
      <c r="AQ2301" s="23">
        <v>45443.45416666667</v>
      </c>
      <c r="AR2301" s="3"/>
      <c r="AS2301" s="23"/>
      <c r="AT2301" s="23"/>
      <c r="AU2301" s="3" t="s">
        <v>568</v>
      </c>
      <c r="AV2301" s="3" t="s">
        <v>10051</v>
      </c>
      <c r="AW2301" s="3" t="s">
        <v>2450</v>
      </c>
      <c r="AX2301" s="3">
        <v>5.5693999999999999</v>
      </c>
      <c r="AY2301" s="3">
        <v>-72.1601</v>
      </c>
      <c r="AZ2301" s="8" t="str">
        <f>+CONCATENATE("Reportan apertura en el enlace ",Tabla4[[#This Row],[Enlace]]," en el ",Tabla4[[#This Row],[Distancia óptica]]," ocasionado por ",Tabla4[[#This Row],[Causa del daño]])</f>
        <v>Reportan apertura en el enlace Sogamoso - Arauca en el Km 53,4 dese Yopal ocasionado por Desastre Natural</v>
      </c>
      <c r="BA2301" s="8" t="str">
        <f>+CONCATENATE("Para dar solución al incidente ",Tabla4[[#This Row],[Solución]])</f>
        <v>Para dar solución al incidente Se recupera reserva y se hace un empalme</v>
      </c>
      <c r="BB2301" s="3" t="str">
        <f>+_xlfn.CONCAT(Tabla4[[#This Row],[Causa Raiz]]," ",Tabla4[[#This Row],[Solución2]]," (",Tabla4[[#This Row],[Anillo]],"- Cabecera: ",Tabla4[[#This Row],[Cabecera]],"- Operador: ",Tabla4[[#This Row],[Operador]],")")</f>
        <v>Reportan apertura en el enlace Sogamoso - Arauca en el Km 53,4 dese Yopal ocasionado por Desastre Natural Para dar solución al incidente Se recupera reserva y se hace un empalme (troncal- Cabecera: Yopal centro- Operador: Azteca)</v>
      </c>
    </row>
    <row r="2302" spans="1:54" ht="199.5">
      <c r="A2302" s="38">
        <f t="shared" si="285"/>
        <v>2301</v>
      </c>
      <c r="B2302" s="3">
        <v>8646787</v>
      </c>
      <c r="C2302" s="3" t="s">
        <v>54</v>
      </c>
      <c r="D2302" s="23">
        <v>45442.458333333336</v>
      </c>
      <c r="E2302" s="23">
        <v>45442.5625</v>
      </c>
      <c r="F2302" s="1">
        <f t="shared" ca="1" si="308"/>
        <v>0.10416666666424135</v>
      </c>
      <c r="G2302" s="3" t="s">
        <v>55</v>
      </c>
      <c r="H2302" s="41"/>
      <c r="I2302" s="40"/>
      <c r="J2302" s="5" t="s">
        <v>56</v>
      </c>
      <c r="K2302" s="3" t="s">
        <v>77</v>
      </c>
      <c r="L2302" s="9" t="s">
        <v>78</v>
      </c>
      <c r="M2302" s="3" t="s">
        <v>152</v>
      </c>
      <c r="N2302" s="3" t="s">
        <v>153</v>
      </c>
      <c r="O2302" s="3" t="s">
        <v>10534</v>
      </c>
      <c r="P2302" s="3" t="s">
        <v>10535</v>
      </c>
      <c r="Q2302" s="4" t="s">
        <v>10536</v>
      </c>
      <c r="R2302" s="3" t="s">
        <v>1178</v>
      </c>
      <c r="S2302" s="3" t="s">
        <v>158</v>
      </c>
      <c r="T2302" s="9" t="s">
        <v>66</v>
      </c>
      <c r="U2302" s="3" t="s">
        <v>10537</v>
      </c>
      <c r="V2302" s="22" t="str">
        <f t="shared" si="309"/>
        <v>RLFO; Hora de aviso: 11:00 30/05/2024; Solución: Se recuperan 100 mts de reserva de 8 hilos y se realiza un empalme de 24 Hilos; Hora de solución: 13:30 30/05/2024; Causa: Vandalismo</v>
      </c>
      <c r="W2302" s="4" t="s">
        <v>160</v>
      </c>
      <c r="X2302" s="3"/>
      <c r="Y2302" s="3"/>
      <c r="Z2302" s="3" t="s">
        <v>69</v>
      </c>
      <c r="AA2302" s="3" t="s">
        <v>71</v>
      </c>
      <c r="AB2302" s="3">
        <v>0</v>
      </c>
      <c r="AC2302" s="3" t="s">
        <v>71</v>
      </c>
      <c r="AD2302" s="6">
        <v>0</v>
      </c>
      <c r="AE2302" s="7"/>
      <c r="AF2302" s="7"/>
      <c r="AG2302" s="6">
        <f>Tabla4[[#This Row],[Tiempo Parada de Reloj]]+Tabla4[[#This Row],[Tiempo Autorizado por Telefonica (no Máximo)]]</f>
        <v>0</v>
      </c>
      <c r="AH2302" s="7">
        <f t="shared" ca="1" si="282"/>
        <v>0.10416666666424135</v>
      </c>
      <c r="AI2302" s="8">
        <f t="shared" si="283"/>
        <v>0</v>
      </c>
      <c r="AJ2302" s="8">
        <f t="shared" ca="1" si="284"/>
        <v>2.4999999999417923</v>
      </c>
      <c r="AK2302" s="23" t="s">
        <v>1349</v>
      </c>
      <c r="AL2302" s="23" t="s">
        <v>71</v>
      </c>
      <c r="AM2302" s="23" t="s">
        <v>69</v>
      </c>
      <c r="AN2302" s="23" t="s">
        <v>73</v>
      </c>
      <c r="AO2302" s="3" t="s">
        <v>87</v>
      </c>
      <c r="AP2302" s="3" t="s">
        <v>87</v>
      </c>
      <c r="AQ2302" s="23">
        <v>45443.702777777777</v>
      </c>
      <c r="AR2302" s="3"/>
      <c r="AS2302" s="23"/>
      <c r="AT2302" s="23"/>
      <c r="AU2302" s="3" t="s">
        <v>161</v>
      </c>
      <c r="AV2302" s="3" t="s">
        <v>75</v>
      </c>
      <c r="AW2302" s="3" t="s">
        <v>307</v>
      </c>
      <c r="AX2302" s="3">
        <v>1.1915789999999999</v>
      </c>
      <c r="AY2302" s="3">
        <v>-77.273116999999999</v>
      </c>
      <c r="AZ2302" s="8" t="str">
        <f>+CONCATENATE("Reportan apertura en el enlace ",Tabla4[[#This Row],[Enlace]]," en el ",Tabla4[[#This Row],[Distancia óptica]]," ocasionado por ",Tabla4[[#This Row],[Causa del daño]])</f>
        <v>Reportan apertura en el enlace Mov. Pasto centro - Mov. Tamasagra II en el Km 4,4 desde Pasto centro ocasionado por Vandalismo</v>
      </c>
      <c r="BA2302" s="8" t="str">
        <f>+CONCATENATE("Para dar solución al incidente ",Tabla4[[#This Row],[Solución]])</f>
        <v>Para dar solución al incidente Se recuperan 100 mts de reserva de 8 hilos y se realiza un empalme de 24 Hilos</v>
      </c>
      <c r="BB2302" s="3" t="str">
        <f>+_xlfn.CONCAT(Tabla4[[#This Row],[Causa Raiz]]," ",Tabla4[[#This Row],[Solución2]]," (",Tabla4[[#This Row],[Anillo]],"- Cabecera: ",Tabla4[[#This Row],[Cabecera]],"- Operador: ",Tabla4[[#This Row],[Operador]],")")</f>
        <v>Reportan apertura en el enlace Mov. Pasto centro - Mov. Tamasagra II en el Km 4,4 desde Pasto centro ocasionado por Vandalismo Para dar solución al incidente Se recuperan 100 mts de reserva de 8 hilos y se realiza un empalme de 24 Hilos (LINEAL- Cabecera: CENTRO- Operador: Colombia Telecomunicaciones)</v>
      </c>
    </row>
    <row r="2303" spans="1:54" ht="156.75">
      <c r="A2303" s="38">
        <f t="shared" si="285"/>
        <v>2302</v>
      </c>
      <c r="B2303" s="3">
        <v>8646929</v>
      </c>
      <c r="C2303" s="3" t="s">
        <v>163</v>
      </c>
      <c r="D2303" s="23">
        <v>45442.486111111109</v>
      </c>
      <c r="E2303" s="23">
        <v>45443.517361111109</v>
      </c>
      <c r="F2303" s="1">
        <f t="shared" ca="1" si="308"/>
        <v>1.03125</v>
      </c>
      <c r="G2303" s="3" t="s">
        <v>164</v>
      </c>
      <c r="H2303" s="41" t="s">
        <v>165</v>
      </c>
      <c r="I2303" s="3"/>
      <c r="J2303" s="5" t="s">
        <v>167</v>
      </c>
      <c r="K2303" s="3" t="s">
        <v>168</v>
      </c>
      <c r="L2303" s="9" t="s">
        <v>58</v>
      </c>
      <c r="M2303" s="3" t="s">
        <v>169</v>
      </c>
      <c r="N2303" s="3" t="s">
        <v>9385</v>
      </c>
      <c r="O2303" s="3" t="s">
        <v>171</v>
      </c>
      <c r="P2303" s="3" t="s">
        <v>10538</v>
      </c>
      <c r="Q2303" s="4" t="s">
        <v>10539</v>
      </c>
      <c r="R2303" s="3" t="s">
        <v>174</v>
      </c>
      <c r="S2303" s="3" t="s">
        <v>175</v>
      </c>
      <c r="T2303" s="9" t="s">
        <v>176</v>
      </c>
      <c r="U2303" s="3" t="s">
        <v>674</v>
      </c>
      <c r="V2303" s="22" t="str">
        <f t="shared" si="309"/>
        <v>RDFO; Hora de aviso: 11:40 30/05/2024; Solución: Se recupera reserva y se hace un empalme; Hora de solución: 12:25 31/05/2024; Causa: Intervención de Terceros. No Identificados</v>
      </c>
      <c r="W2303" s="4" t="s">
        <v>178</v>
      </c>
      <c r="X2303" s="3"/>
      <c r="Y2303" s="3"/>
      <c r="Z2303" s="3" t="s">
        <v>69</v>
      </c>
      <c r="AA2303" s="3" t="s">
        <v>71</v>
      </c>
      <c r="AB2303" s="3">
        <v>0</v>
      </c>
      <c r="AC2303" s="3" t="s">
        <v>71</v>
      </c>
      <c r="AD2303" s="6">
        <v>0</v>
      </c>
      <c r="AE2303" s="7"/>
      <c r="AF2303" s="7"/>
      <c r="AG2303" s="6">
        <f>Tabla4[[#This Row],[Tiempo Parada de Reloj]]+Tabla4[[#This Row],[Tiempo Autorizado por Telefonica (no Máximo)]]</f>
        <v>0</v>
      </c>
      <c r="AH2303" s="7">
        <f t="shared" ca="1" si="282"/>
        <v>1.03125</v>
      </c>
      <c r="AI2303" s="8">
        <f t="shared" si="283"/>
        <v>0</v>
      </c>
      <c r="AJ2303" s="8">
        <f t="shared" ca="1" si="284"/>
        <v>24.75</v>
      </c>
      <c r="AK2303" s="23" t="s">
        <v>1349</v>
      </c>
      <c r="AL2303" s="23" t="s">
        <v>70</v>
      </c>
      <c r="AM2303" s="23" t="s">
        <v>98</v>
      </c>
      <c r="AN2303" s="23" t="s">
        <v>98</v>
      </c>
      <c r="AQ2303" s="23">
        <f t="shared" ref="AQ2303:AQ2304" ca="1" si="310">NOW()</f>
        <v>45503.69683483796</v>
      </c>
      <c r="AR2303" s="3"/>
      <c r="AS2303" s="23"/>
      <c r="AT2303" s="23"/>
      <c r="AU2303" s="3" t="s">
        <v>168</v>
      </c>
      <c r="AV2303" s="3" t="s">
        <v>69</v>
      </c>
      <c r="AW2303" s="3" t="s">
        <v>69</v>
      </c>
      <c r="AX2303" s="3" t="s">
        <v>69</v>
      </c>
      <c r="AY2303" s="3" t="s">
        <v>69</v>
      </c>
      <c r="AZ2303" s="8" t="str">
        <f>+CONCATENATE("Reportan apertura en el enlace ",Tabla4[[#This Row],[Enlace]]," en el ",Tabla4[[#This Row],[Distancia óptica]]," ocasionado por ",Tabla4[[#This Row],[Causa del daño]])</f>
        <v>Reportan apertura en el enlace Zulia - Sardinata  en el Km 16 desde Zulia ocasionado por Intervención de Terceros. No Identificados</v>
      </c>
      <c r="BA2303" s="8" t="str">
        <f>+CONCATENATE("Para dar solución al incidente ",Tabla4[[#This Row],[Solución]])</f>
        <v>Para dar solución al incidente Se recupera reserva y se hace un empalme</v>
      </c>
      <c r="BB2303" s="3" t="str">
        <f>+_xlfn.CONCAT(Tabla4[[#This Row],[Causa Raiz]]," ",Tabla4[[#This Row],[Solución2]]," (",Tabla4[[#This Row],[Anillo]],"- Cabecera: ",Tabla4[[#This Row],[Cabecera]],"- Operador: ",Tabla4[[#This Row],[Operador]],")")</f>
        <v>Reportan apertura en el enlace Zulia - Sardinata  en el Km 16 desde Zulia ocasionado por Intervención de Terceros. No Identificados Para dar solución al incidente Se recupera reserva y se hace un empalme (NA- Cabecera: NA- Operador: Telmex - Claro)</v>
      </c>
    </row>
    <row r="2304" spans="1:54" ht="171">
      <c r="A2304" s="38">
        <f t="shared" si="285"/>
        <v>2303</v>
      </c>
      <c r="B2304" s="3">
        <v>8647576</v>
      </c>
      <c r="C2304" s="3" t="s">
        <v>92</v>
      </c>
      <c r="D2304" s="23">
        <v>45442.583333333336</v>
      </c>
      <c r="E2304" s="23">
        <v>45442.784722222219</v>
      </c>
      <c r="F2304" s="1">
        <f t="shared" ca="1" si="308"/>
        <v>0.20138888888322981</v>
      </c>
      <c r="G2304" s="3" t="s">
        <v>164</v>
      </c>
      <c r="H2304" s="41" t="s">
        <v>165</v>
      </c>
      <c r="I2304" s="40" t="s">
        <v>10540</v>
      </c>
      <c r="J2304" s="5" t="s">
        <v>167</v>
      </c>
      <c r="K2304" s="3" t="s">
        <v>168</v>
      </c>
      <c r="L2304" s="9" t="s">
        <v>58</v>
      </c>
      <c r="M2304" s="3" t="s">
        <v>1429</v>
      </c>
      <c r="N2304" s="3" t="s">
        <v>4917</v>
      </c>
      <c r="O2304" s="3" t="s">
        <v>1431</v>
      </c>
      <c r="P2304" s="3" t="s">
        <v>10541</v>
      </c>
      <c r="Q2304" s="4" t="s">
        <v>10542</v>
      </c>
      <c r="R2304" s="3" t="s">
        <v>1555</v>
      </c>
      <c r="S2304" s="3" t="s">
        <v>175</v>
      </c>
      <c r="T2304" s="9" t="s">
        <v>176</v>
      </c>
      <c r="U2304" s="3" t="s">
        <v>674</v>
      </c>
      <c r="V2304" s="22" t="str">
        <f t="shared" si="309"/>
        <v>RTNFO; Hora de aviso: 14:00 30/05/2024; Solución: Se recupera reserva y se hace un empalme; Hora de solución: 18:50 30/05/2024; Causa: Intervención de Terceros. No Identificados</v>
      </c>
      <c r="W2304" s="4" t="s">
        <v>178</v>
      </c>
      <c r="X2304" s="3"/>
      <c r="Y2304" s="3"/>
      <c r="Z2304" s="3" t="s">
        <v>69</v>
      </c>
      <c r="AA2304" s="3" t="s">
        <v>71</v>
      </c>
      <c r="AB2304" s="3">
        <v>0</v>
      </c>
      <c r="AC2304" s="3" t="s">
        <v>71</v>
      </c>
      <c r="AD2304" s="6">
        <v>0</v>
      </c>
      <c r="AE2304" s="7"/>
      <c r="AF2304" s="7"/>
      <c r="AG2304" s="6">
        <f>Tabla4[[#This Row],[Tiempo Parada de Reloj]]+Tabla4[[#This Row],[Tiempo Autorizado por Telefonica (no Máximo)]]</f>
        <v>0</v>
      </c>
      <c r="AH2304" s="7">
        <f t="shared" ca="1" si="282"/>
        <v>0.20138888888322981</v>
      </c>
      <c r="AI2304" s="8">
        <f t="shared" si="283"/>
        <v>0</v>
      </c>
      <c r="AJ2304" s="8">
        <f t="shared" ca="1" si="284"/>
        <v>4.8333333331975155</v>
      </c>
      <c r="AK2304" s="23" t="s">
        <v>119</v>
      </c>
      <c r="AL2304" s="23" t="s">
        <v>71</v>
      </c>
      <c r="AM2304" s="23" t="s">
        <v>69</v>
      </c>
      <c r="AN2304" s="23" t="s">
        <v>98</v>
      </c>
      <c r="AQ2304" s="23">
        <f t="shared" ca="1" si="310"/>
        <v>45503.69683483796</v>
      </c>
      <c r="AR2304" s="3"/>
      <c r="AS2304" s="23"/>
      <c r="AT2304" s="23"/>
      <c r="AU2304" s="3" t="s">
        <v>168</v>
      </c>
      <c r="AV2304" s="3" t="s">
        <v>69</v>
      </c>
      <c r="AW2304" s="3" t="s">
        <v>69</v>
      </c>
      <c r="AX2304" s="3" t="s">
        <v>69</v>
      </c>
      <c r="AY2304" s="3" t="s">
        <v>69</v>
      </c>
      <c r="AZ2304" s="8" t="str">
        <f>+CONCATENATE("Reportan apertura en el enlace ",Tabla4[[#This Row],[Enlace]]," en el ",Tabla4[[#This Row],[Distancia óptica]]," ocasionado por ",Tabla4[[#This Row],[Causa del daño]])</f>
        <v>Reportan apertura en el enlace Tunja - Sogamoso en el km 81.44 desde Tunja ocasionado por Intervención de Terceros. No Identificados</v>
      </c>
      <c r="BA2304" s="8" t="str">
        <f>+CONCATENATE("Para dar solución al incidente ",Tabla4[[#This Row],[Solución]])</f>
        <v>Para dar solución al incidente Se recupera reserva y se hace un empalme</v>
      </c>
      <c r="BB2304" s="3" t="str">
        <f>+_xlfn.CONCAT(Tabla4[[#This Row],[Causa Raiz]]," ",Tabla4[[#This Row],[Solución2]]," (",Tabla4[[#This Row],[Anillo]],"- Cabecera: ",Tabla4[[#This Row],[Cabecera]],"- Operador: ",Tabla4[[#This Row],[Operador]],")")</f>
        <v>Reportan apertura en el enlace Tunja - Sogamoso en el km 81.44 desde Tunja ocasionado por Intervención de Terceros. No Identificados Para dar solución al incidente Se recupera reserva y se hace un empalme (NA- Cabecera: NA- Operador: Telmex - Claro)</v>
      </c>
    </row>
    <row r="2305" spans="1:54" ht="199.5">
      <c r="A2305" s="38">
        <f t="shared" si="285"/>
        <v>2304</v>
      </c>
      <c r="B2305" s="3">
        <v>8647652</v>
      </c>
      <c r="C2305" s="3" t="s">
        <v>54</v>
      </c>
      <c r="D2305" s="23">
        <v>45442.645833333336</v>
      </c>
      <c r="E2305" s="23">
        <v>45443.4375</v>
      </c>
      <c r="F2305" s="1">
        <f t="shared" ca="1" si="308"/>
        <v>0.79166666666424135</v>
      </c>
      <c r="G2305" s="3" t="s">
        <v>55</v>
      </c>
      <c r="H2305" s="41"/>
      <c r="I2305" s="40"/>
      <c r="J2305" s="5" t="s">
        <v>56</v>
      </c>
      <c r="K2305" s="3" t="s">
        <v>93</v>
      </c>
      <c r="L2305" s="9" t="s">
        <v>58</v>
      </c>
      <c r="M2305" s="3" t="s">
        <v>59</v>
      </c>
      <c r="N2305" s="3" t="s">
        <v>60</v>
      </c>
      <c r="O2305" s="3" t="s">
        <v>10543</v>
      </c>
      <c r="P2305" s="23" t="s">
        <v>10544</v>
      </c>
      <c r="Q2305" s="4" t="s">
        <v>10545</v>
      </c>
      <c r="R2305" s="3" t="s">
        <v>378</v>
      </c>
      <c r="S2305" s="3" t="s">
        <v>65</v>
      </c>
      <c r="T2305" s="9" t="s">
        <v>66</v>
      </c>
      <c r="U2305" s="3" t="s">
        <v>10546</v>
      </c>
      <c r="V2305" s="22" t="str">
        <f t="shared" si="309"/>
        <v>RLFO; Hora de aviso: 15:30 30/05/2024; Solución: Se recuperan 50 mts de reserva y se realiza empalme de 48 Hilos; Hora de solución: 10:30 31/05/2024; Causa: Vandalismo</v>
      </c>
      <c r="W2305" s="4" t="s">
        <v>68</v>
      </c>
      <c r="X2305" s="3"/>
      <c r="Y2305" s="3"/>
      <c r="Z2305" s="3" t="s">
        <v>69</v>
      </c>
      <c r="AA2305" s="3" t="s">
        <v>71</v>
      </c>
      <c r="AB2305" s="3">
        <v>0</v>
      </c>
      <c r="AC2305" s="3" t="s">
        <v>71</v>
      </c>
      <c r="AD2305" s="6">
        <v>0.625</v>
      </c>
      <c r="AE2305" s="7"/>
      <c r="AF2305" s="7"/>
      <c r="AG2305" s="6">
        <f>Tabla4[[#This Row],[Tiempo Parada de Reloj]]+Tabla4[[#This Row],[Tiempo Autorizado por Telefonica (no Máximo)]]</f>
        <v>0.625</v>
      </c>
      <c r="AH2305" s="7">
        <f t="shared" ca="1" si="282"/>
        <v>0.16666666666424135</v>
      </c>
      <c r="AI2305" s="8">
        <f t="shared" si="283"/>
        <v>15</v>
      </c>
      <c r="AJ2305" s="8">
        <f t="shared" ca="1" si="284"/>
        <v>3.9999999999417923</v>
      </c>
      <c r="AK2305" s="23" t="s">
        <v>119</v>
      </c>
      <c r="AL2305" s="23" t="s">
        <v>70</v>
      </c>
      <c r="AM2305" s="23" t="s">
        <v>460</v>
      </c>
      <c r="AN2305" s="23" t="s">
        <v>73</v>
      </c>
      <c r="AO2305" s="3" t="s">
        <v>87</v>
      </c>
      <c r="AP2305" s="3" t="s">
        <v>87</v>
      </c>
      <c r="AQ2305" s="23">
        <v>45444.509027777778</v>
      </c>
      <c r="AR2305" s="3"/>
      <c r="AS2305" s="23"/>
      <c r="AT2305" s="23"/>
      <c r="AU2305" s="3" t="s">
        <v>298</v>
      </c>
      <c r="AV2305" s="3" t="s">
        <v>10482</v>
      </c>
      <c r="AW2305" s="3" t="s">
        <v>1311</v>
      </c>
      <c r="AX2305" s="3">
        <v>4.6072100000000002</v>
      </c>
      <c r="AY2305" s="3">
        <v>-74.101780000000005</v>
      </c>
      <c r="AZ2305" s="8" t="str">
        <f>+CONCATENATE("Reportan apertura en el enlace ",Tabla4[[#This Row],[Enlace]]," en el ",Tabla4[[#This Row],[Distancia óptica]]," ocasionado por ",Tabla4[[#This Row],[Causa del daño]])</f>
        <v>Reportan apertura en el enlace Ricaute – Progreso en el Km 2,7 desde Progreso ocasionado por Vandalismo</v>
      </c>
      <c r="BA2305" s="8" t="str">
        <f>+CONCATENATE("Para dar solución al incidente ",Tabla4[[#This Row],[Solución]])</f>
        <v>Para dar solución al incidente Se recuperan 50 mts de reserva y se realiza empalme de 48 Hilos</v>
      </c>
      <c r="BB2305" s="3" t="str">
        <f>+_xlfn.CONCAT(Tabla4[[#This Row],[Causa Raiz]]," ",Tabla4[[#This Row],[Solución2]]," (",Tabla4[[#This Row],[Anillo]],"- Cabecera: ",Tabla4[[#This Row],[Cabecera]],"- Operador: ",Tabla4[[#This Row],[Operador]],")")</f>
        <v>Reportan apertura en el enlace Ricaute – Progreso en el Km 2,7 desde Progreso ocasionado por Vandalismo Para dar solución al incidente Se recuperan 50 mts de reserva y se realiza empalme de 48 Hilos (UK- Cabecera: Progreso centro- Operador: Colombia Telecomunicaciones)</v>
      </c>
    </row>
    <row r="2306" spans="1:54" ht="199.5">
      <c r="A2306" s="38">
        <f t="shared" si="285"/>
        <v>2305</v>
      </c>
      <c r="B2306" s="3">
        <v>8647701</v>
      </c>
      <c r="C2306" s="3" t="s">
        <v>163</v>
      </c>
      <c r="D2306" s="23">
        <v>45442.652777777781</v>
      </c>
      <c r="E2306" s="23">
        <v>45442.881944444445</v>
      </c>
      <c r="F2306" s="1">
        <f t="shared" ca="1" si="308"/>
        <v>0.22916666666424135</v>
      </c>
      <c r="G2306" s="3" t="s">
        <v>55</v>
      </c>
      <c r="H2306" s="41"/>
      <c r="I2306" s="40"/>
      <c r="J2306" s="5" t="s">
        <v>56</v>
      </c>
      <c r="K2306" s="3" t="s">
        <v>77</v>
      </c>
      <c r="L2306" s="9" t="s">
        <v>58</v>
      </c>
      <c r="M2306" s="3" t="s">
        <v>152</v>
      </c>
      <c r="N2306" s="3" t="s">
        <v>153</v>
      </c>
      <c r="O2306" s="3" t="s">
        <v>10547</v>
      </c>
      <c r="P2306" s="3" t="s">
        <v>10548</v>
      </c>
      <c r="Q2306" s="4" t="s">
        <v>10549</v>
      </c>
      <c r="R2306" s="3" t="s">
        <v>725</v>
      </c>
      <c r="S2306" s="3" t="s">
        <v>158</v>
      </c>
      <c r="T2306" s="9" t="s">
        <v>66</v>
      </c>
      <c r="U2306" s="3" t="s">
        <v>10550</v>
      </c>
      <c r="V2306" s="22" t="str">
        <f t="shared" si="309"/>
        <v>RDFO; Hora de aviso: 15:40 30/05/2024; Solución: Se recupera 200 mts de Reserva y se hace un empalme de 24 hilos; Hora de solución: 21:10 30/05/2024; Causa: Vandalismo</v>
      </c>
      <c r="W2306" s="4" t="s">
        <v>160</v>
      </c>
      <c r="X2306" s="3"/>
      <c r="Y2306" s="3"/>
      <c r="Z2306" s="3" t="s">
        <v>69</v>
      </c>
      <c r="AA2306" s="3" t="s">
        <v>71</v>
      </c>
      <c r="AB2306" s="3">
        <v>0</v>
      </c>
      <c r="AC2306" s="3" t="s">
        <v>71</v>
      </c>
      <c r="AD2306" s="6">
        <v>2.2916666666666665E-2</v>
      </c>
      <c r="AE2306" s="7"/>
      <c r="AF2306" s="7"/>
      <c r="AG2306" s="6">
        <f>Tabla4[[#This Row],[Tiempo Parada de Reloj]]+Tabla4[[#This Row],[Tiempo Autorizado por Telefonica (no Máximo)]]</f>
        <v>2.2916666666666665E-2</v>
      </c>
      <c r="AH2306" s="7">
        <f t="shared" ref="AH2306:AH2369" ca="1" si="311">F2306-$AD2306</f>
        <v>0.20624999999757468</v>
      </c>
      <c r="AI2306" s="8">
        <f t="shared" ref="AI2306:AI2369" si="312">AD2306*24</f>
        <v>0.54999999999999993</v>
      </c>
      <c r="AJ2306" s="8">
        <f t="shared" ref="AJ2306:AJ2369" ca="1" si="313">AH2306*24</f>
        <v>4.9499999999417925</v>
      </c>
      <c r="AK2306" s="23" t="s">
        <v>1349</v>
      </c>
      <c r="AL2306" s="23" t="s">
        <v>71</v>
      </c>
      <c r="AM2306" s="23" t="s">
        <v>69</v>
      </c>
      <c r="AN2306" s="23" t="s">
        <v>98</v>
      </c>
      <c r="AO2306" s="3" t="s">
        <v>87</v>
      </c>
      <c r="AP2306" s="3" t="s">
        <v>87</v>
      </c>
      <c r="AQ2306" s="23">
        <v>45443.743750000001</v>
      </c>
      <c r="AR2306" s="3"/>
      <c r="AS2306" s="23"/>
      <c r="AT2306" s="23"/>
      <c r="AU2306" s="3" t="s">
        <v>161</v>
      </c>
      <c r="AV2306" s="3" t="s">
        <v>2407</v>
      </c>
      <c r="AW2306" s="3" t="s">
        <v>135</v>
      </c>
      <c r="AX2306" s="3">
        <v>1.2212769999999999</v>
      </c>
      <c r="AY2306" s="3">
        <v>-77.280722999999995</v>
      </c>
      <c r="AZ2306" s="8" t="str">
        <f>+CONCATENATE("Reportan apertura en el enlace ",Tabla4[[#This Row],[Enlace]]," en el ",Tabla4[[#This Row],[Distancia óptica]]," ocasionado por ",Tabla4[[#This Row],[Causa del daño]])</f>
        <v>Reportan apertura en el enlace Pasto Centro - Fatima en el Km 1,3 desde Pasto Centro ocasionado por Vandalismo</v>
      </c>
      <c r="BA2306" s="8" t="str">
        <f>+CONCATENATE("Para dar solución al incidente ",Tabla4[[#This Row],[Solución]])</f>
        <v>Para dar solución al incidente Se recupera 200 mts de Reserva y se hace un empalme de 24 hilos</v>
      </c>
      <c r="BB2306" s="3" t="str">
        <f>+_xlfn.CONCAT(Tabla4[[#This Row],[Causa Raiz]]," ",Tabla4[[#This Row],[Solución2]]," (",Tabla4[[#This Row],[Anillo]],"- Cabecera: ",Tabla4[[#This Row],[Cabecera]],"- Operador: ",Tabla4[[#This Row],[Operador]],")")</f>
        <v>Reportan apertura en el enlace Pasto Centro - Fatima en el Km 1,3 desde Pasto Centro ocasionado por Vandalismo Para dar solución al incidente Se recupera 200 mts de Reserva y se hace un empalme de 24 hilos (Lineal- Cabecera: Pasto Centro- Operador: Colombia Telecomunicaciones)</v>
      </c>
    </row>
    <row r="2307" spans="1:54" ht="199.5">
      <c r="A2307" s="38">
        <f t="shared" ref="A2307:A2370" si="314">A2306+1</f>
        <v>2306</v>
      </c>
      <c r="B2307" s="3">
        <v>8647131</v>
      </c>
      <c r="C2307" s="3" t="s">
        <v>54</v>
      </c>
      <c r="D2307" s="23">
        <v>45442.791666666664</v>
      </c>
      <c r="E2307" s="23">
        <v>45443.333333333336</v>
      </c>
      <c r="F2307" s="1">
        <f t="shared" ca="1" si="308"/>
        <v>0.54166666667151731</v>
      </c>
      <c r="G2307" s="3" t="s">
        <v>55</v>
      </c>
      <c r="H2307" s="41"/>
      <c r="I2307" s="40"/>
      <c r="J2307" s="5" t="s">
        <v>56</v>
      </c>
      <c r="K2307" s="3" t="s">
        <v>122</v>
      </c>
      <c r="L2307" s="9" t="s">
        <v>58</v>
      </c>
      <c r="M2307" s="3" t="s">
        <v>123</v>
      </c>
      <c r="N2307" s="3" t="s">
        <v>124</v>
      </c>
      <c r="O2307" s="3" t="s">
        <v>10551</v>
      </c>
      <c r="P2307" s="3" t="s">
        <v>10552</v>
      </c>
      <c r="Q2307" s="4" t="s">
        <v>10553</v>
      </c>
      <c r="R2307" s="3" t="s">
        <v>505</v>
      </c>
      <c r="S2307" s="3" t="s">
        <v>129</v>
      </c>
      <c r="T2307" s="9" t="s">
        <v>66</v>
      </c>
      <c r="U2307" s="3" t="s">
        <v>10554</v>
      </c>
      <c r="V2307" s="22" t="str">
        <f t="shared" si="309"/>
        <v>RLFO; Hora de aviso: 19:00 30/05/2024; Solución: Se recupera 30 mts d ereserva y se realiza un emplame de 24 Hilos ; Hora de solución: 8:00 31/05/2024; Causa: Vandalismo</v>
      </c>
      <c r="W2307" s="4" t="s">
        <v>132</v>
      </c>
      <c r="X2307" s="3"/>
      <c r="Y2307" s="3"/>
      <c r="Z2307" s="3" t="s">
        <v>69</v>
      </c>
      <c r="AA2307" s="3" t="s">
        <v>70</v>
      </c>
      <c r="AB2307" s="3">
        <v>8647131</v>
      </c>
      <c r="AC2307" s="3" t="s">
        <v>71</v>
      </c>
      <c r="AD2307" s="6">
        <v>0.45833333333333331</v>
      </c>
      <c r="AE2307" s="7"/>
      <c r="AF2307" s="7"/>
      <c r="AG2307" s="6">
        <f>Tabla4[[#This Row],[Tiempo Parada de Reloj]]+Tabla4[[#This Row],[Tiempo Autorizado por Telefonica (no Máximo)]]</f>
        <v>0.45833333333333331</v>
      </c>
      <c r="AH2307" s="7">
        <f t="shared" ca="1" si="311"/>
        <v>8.333333333818399E-2</v>
      </c>
      <c r="AI2307" s="8">
        <f t="shared" si="312"/>
        <v>11</v>
      </c>
      <c r="AJ2307" s="8">
        <f t="shared" ca="1" si="313"/>
        <v>2.0000000001164158</v>
      </c>
      <c r="AK2307" s="23" t="s">
        <v>98</v>
      </c>
      <c r="AL2307" s="23" t="s">
        <v>70</v>
      </c>
      <c r="AM2307" s="23" t="s">
        <v>460</v>
      </c>
      <c r="AN2307" s="23" t="s">
        <v>73</v>
      </c>
      <c r="AO2307" s="3" t="s">
        <v>87</v>
      </c>
      <c r="AP2307" s="3" t="s">
        <v>87</v>
      </c>
      <c r="AQ2307" s="23">
        <v>45445.363194444442</v>
      </c>
      <c r="AR2307" s="3"/>
      <c r="AS2307" s="23"/>
      <c r="AT2307" s="23"/>
      <c r="AU2307" s="3" t="s">
        <v>467</v>
      </c>
      <c r="AV2307" s="3" t="s">
        <v>926</v>
      </c>
      <c r="AW2307" s="3" t="s">
        <v>307</v>
      </c>
      <c r="AX2307" s="3">
        <v>10.891207</v>
      </c>
      <c r="AY2307" s="3">
        <v>-74.803867999999994</v>
      </c>
      <c r="AZ2307" s="8" t="str">
        <f>+CONCATENATE("Reportan apertura en el enlace ",Tabla4[[#This Row],[Enlace]]," en el ",Tabla4[[#This Row],[Distancia óptica]]," ocasionado por ",Tabla4[[#This Row],[Causa del daño]])</f>
        <v>Reportan apertura en el enlace Gran Abastos - Victoria en el Km 0,583 desde Gran Abastos ocasionado por Vandalismo</v>
      </c>
      <c r="BA2307" s="8" t="str">
        <f>+CONCATENATE("Para dar solución al incidente ",Tabla4[[#This Row],[Solución]])</f>
        <v xml:space="preserve">Para dar solución al incidente Se recupera 30 mts d ereserva y se realiza un emplame de 24 Hilos </v>
      </c>
      <c r="BB2307" s="3" t="str">
        <f>+_xlfn.CONCAT(Tabla4[[#This Row],[Causa Raiz]]," ",Tabla4[[#This Row],[Solución2]]," (",Tabla4[[#This Row],[Anillo]],"- Cabecera: ",Tabla4[[#This Row],[Cabecera]],"- Operador: ",Tabla4[[#This Row],[Operador]],")")</f>
        <v>Reportan apertura en el enlace Gran Abastos - Victoria en el Km 0,583 desde Gran Abastos ocasionado por Vandalismo Para dar solución al incidente Se recupera 30 mts d ereserva y se realiza un emplame de 24 Hilos  (LINEAL- Cabecera: VICTORIA- Operador: Colombia Telecomunicaciones)</v>
      </c>
    </row>
    <row r="2308" spans="1:54" ht="156.75">
      <c r="A2308" s="38">
        <f t="shared" si="314"/>
        <v>2307</v>
      </c>
      <c r="B2308" s="3">
        <v>8648191</v>
      </c>
      <c r="C2308" s="3" t="s">
        <v>54</v>
      </c>
      <c r="D2308" s="23">
        <v>45442.802083333336</v>
      </c>
      <c r="E2308" s="23">
        <v>45442.916666666664</v>
      </c>
      <c r="F2308" s="1">
        <f t="shared" ca="1" si="308"/>
        <v>0.11458333332848269</v>
      </c>
      <c r="G2308" s="3" t="s">
        <v>55</v>
      </c>
      <c r="H2308" s="41"/>
      <c r="I2308" s="40"/>
      <c r="J2308" s="5" t="s">
        <v>56</v>
      </c>
      <c r="K2308" s="3" t="s">
        <v>93</v>
      </c>
      <c r="L2308" s="9" t="s">
        <v>58</v>
      </c>
      <c r="M2308" s="3" t="s">
        <v>59</v>
      </c>
      <c r="N2308" s="3" t="s">
        <v>60</v>
      </c>
      <c r="O2308" s="3" t="s">
        <v>10555</v>
      </c>
      <c r="P2308" s="3" t="s">
        <v>10556</v>
      </c>
      <c r="Q2308" s="4" t="s">
        <v>10557</v>
      </c>
      <c r="R2308" s="3" t="s">
        <v>378</v>
      </c>
      <c r="S2308" s="3" t="s">
        <v>65</v>
      </c>
      <c r="T2308" s="9" t="s">
        <v>146</v>
      </c>
      <c r="U2308" s="3" t="s">
        <v>4347</v>
      </c>
      <c r="V2308" s="22" t="str">
        <f t="shared" si="309"/>
        <v>RLFO; Hora de aviso: 19:15 30/05/2024; Solución: Se realiza migracion entre nodos; Hora de solución: 22:00 30/05/2024; Causa: Falla en la Red FiOp</v>
      </c>
      <c r="W2308" s="4" t="s">
        <v>68</v>
      </c>
      <c r="X2308" s="3"/>
      <c r="Y2308" s="3"/>
      <c r="Z2308" s="3" t="s">
        <v>69</v>
      </c>
      <c r="AA2308" s="3" t="s">
        <v>71</v>
      </c>
      <c r="AB2308" s="3">
        <v>0</v>
      </c>
      <c r="AC2308" s="3" t="s">
        <v>70</v>
      </c>
      <c r="AD2308" s="6">
        <v>0</v>
      </c>
      <c r="AE2308" s="7"/>
      <c r="AF2308" s="7"/>
      <c r="AG2308" s="6">
        <f>Tabla4[[#This Row],[Tiempo Parada de Reloj]]+Tabla4[[#This Row],[Tiempo Autorizado por Telefonica (no Máximo)]]</f>
        <v>0</v>
      </c>
      <c r="AH2308" s="7">
        <f t="shared" ca="1" si="311"/>
        <v>0.11458333332848269</v>
      </c>
      <c r="AI2308" s="8">
        <f t="shared" si="312"/>
        <v>0</v>
      </c>
      <c r="AJ2308" s="8">
        <f t="shared" ca="1" si="313"/>
        <v>2.7499999998835847</v>
      </c>
      <c r="AK2308" s="23" t="s">
        <v>119</v>
      </c>
      <c r="AL2308" s="23" t="s">
        <v>70</v>
      </c>
      <c r="AM2308" s="23" t="s">
        <v>460</v>
      </c>
      <c r="AN2308" s="23" t="s">
        <v>460</v>
      </c>
      <c r="AO2308" s="3" t="s">
        <v>120</v>
      </c>
      <c r="AP2308" s="3" t="s">
        <v>120</v>
      </c>
      <c r="AQ2308" s="23">
        <v>45448.5</v>
      </c>
      <c r="AR2308" s="3"/>
      <c r="AS2308" s="23"/>
      <c r="AT2308" s="23"/>
      <c r="AU2308" s="3" t="s">
        <v>100</v>
      </c>
      <c r="AV2308" s="3" t="s">
        <v>69</v>
      </c>
      <c r="AW2308" s="3" t="s">
        <v>69</v>
      </c>
      <c r="AX2308" s="3" t="s">
        <v>69</v>
      </c>
      <c r="AY2308" s="3" t="s">
        <v>69</v>
      </c>
      <c r="AZ2308" s="8" t="str">
        <f>+CONCATENATE("Reportan apertura en el enlace ",Tabla4[[#This Row],[Enlace]]," en el ",Tabla4[[#This Row],[Distancia óptica]]," ocasionado por ",Tabla4[[#This Row],[Causa del daño]])</f>
        <v>Reportan apertura en el enlace Progreso – Salitre en el Km 8,276 desde Salitre ocasionado por Falla en la Red FiOp</v>
      </c>
      <c r="BA2308" s="8" t="str">
        <f>+CONCATENATE("Para dar solución al incidente ",Tabla4[[#This Row],[Solución]])</f>
        <v>Para dar solución al incidente Se realiza migracion entre nodos</v>
      </c>
      <c r="BB2308" s="3" t="str">
        <f>+_xlfn.CONCAT(Tabla4[[#This Row],[Causa Raiz]]," ",Tabla4[[#This Row],[Solución2]]," (",Tabla4[[#This Row],[Anillo]],"- Cabecera: ",Tabla4[[#This Row],[Cabecera]],"- Operador: ",Tabla4[[#This Row],[Operador]],")")</f>
        <v>Reportan apertura en el enlace Progreso – Salitre en el Km 8,276 desde Salitre ocasionado por Falla en la Red FiOp Para dar solución al incidente Se realiza migracion entre nodos (NA- Cabecera: NA- Operador: Colombia Telecomunicaciones)</v>
      </c>
    </row>
    <row r="2309" spans="1:54" ht="171">
      <c r="A2309" s="38">
        <f t="shared" si="314"/>
        <v>2308</v>
      </c>
      <c r="B2309" s="3">
        <v>8648400</v>
      </c>
      <c r="C2309" s="3" t="s">
        <v>163</v>
      </c>
      <c r="D2309" s="23">
        <v>45442.923611111109</v>
      </c>
      <c r="E2309" s="23">
        <v>45442.925000000003</v>
      </c>
      <c r="F2309" s="1">
        <f t="shared" ref="F2309:F2315" ca="1" si="315">IF(ISBLANK(E2309),IF(ISBLANK(D2309),0,NOW()-D2309),E2309-D2309)</f>
        <v>1.3888888934161514E-3</v>
      </c>
      <c r="G2309" s="3" t="s">
        <v>55</v>
      </c>
      <c r="H2309" s="41"/>
      <c r="I2309" s="40"/>
      <c r="J2309" s="5" t="s">
        <v>56</v>
      </c>
      <c r="K2309" s="3" t="s">
        <v>77</v>
      </c>
      <c r="L2309" s="9" t="s">
        <v>78</v>
      </c>
      <c r="M2309" s="3" t="s">
        <v>79</v>
      </c>
      <c r="N2309" s="3" t="s">
        <v>6203</v>
      </c>
      <c r="O2309" s="3" t="s">
        <v>8890</v>
      </c>
      <c r="P2309" s="3"/>
      <c r="Q2309" s="4" t="s">
        <v>10558</v>
      </c>
      <c r="R2309" s="3" t="s">
        <v>741</v>
      </c>
      <c r="S2309" s="3" t="s">
        <v>85</v>
      </c>
      <c r="T2309" s="9" t="s">
        <v>104</v>
      </c>
      <c r="U2309" s="3" t="s">
        <v>10559</v>
      </c>
      <c r="V2309" s="22" t="str">
        <f t="shared" ref="V2309:V2315" si="316">C2309&amp;"; Hora de aviso: "&amp;TEXT(D2309,"h:mm dd/mm/yyyy")&amp;"; Solución: "&amp;U2309&amp;"; Hora de solución: "&amp;TEXT(E2309,"h:mm dd/mm/yyyy")&amp;"; Causa: "&amp;T2309</f>
        <v>RDFO; Hora de aviso: 22:10 30/05/2024; Solución: se informa que esta personal de corporativos vm ; Hora de solución: 22:12 30/05/2024; Causa: Visita Fallida</v>
      </c>
      <c r="W2309" s="4" t="s">
        <v>160</v>
      </c>
      <c r="X2309" s="3"/>
      <c r="Y2309" s="3"/>
      <c r="Z2309" s="3" t="s">
        <v>69</v>
      </c>
      <c r="AA2309" s="3" t="s">
        <v>70</v>
      </c>
      <c r="AB2309" s="3" t="s">
        <v>10560</v>
      </c>
      <c r="AC2309" s="3" t="s">
        <v>71</v>
      </c>
      <c r="AD2309" s="6">
        <v>0</v>
      </c>
      <c r="AE2309" s="7"/>
      <c r="AF2309" s="7"/>
      <c r="AG2309" s="6">
        <f>Tabla4[[#This Row],[Tiempo Parada de Reloj]]+Tabla4[[#This Row],[Tiempo Autorizado por Telefonica (no Máximo)]]</f>
        <v>0</v>
      </c>
      <c r="AH2309" s="7">
        <f t="shared" ca="1" si="311"/>
        <v>1.3888888934161514E-3</v>
      </c>
      <c r="AI2309" s="8">
        <f t="shared" si="312"/>
        <v>0</v>
      </c>
      <c r="AJ2309" s="8">
        <f t="shared" ca="1" si="313"/>
        <v>3.3333333441987634E-2</v>
      </c>
      <c r="AK2309" s="23" t="s">
        <v>98</v>
      </c>
      <c r="AL2309" s="23" t="s">
        <v>70</v>
      </c>
      <c r="AM2309" s="23" t="s">
        <v>460</v>
      </c>
      <c r="AN2309" s="23" t="s">
        <v>460</v>
      </c>
      <c r="AO2309" s="3" t="s">
        <v>460</v>
      </c>
      <c r="AP2309" s="3" t="s">
        <v>460</v>
      </c>
      <c r="AQ2309" s="23">
        <v>45442.925000000003</v>
      </c>
      <c r="AR2309" s="3"/>
      <c r="AS2309" s="23"/>
      <c r="AT2309" s="23"/>
      <c r="AU2309" s="3" t="s">
        <v>313</v>
      </c>
      <c r="AV2309" s="3" t="s">
        <v>69</v>
      </c>
      <c r="AW2309" s="3" t="s">
        <v>69</v>
      </c>
      <c r="AX2309" s="3" t="s">
        <v>69</v>
      </c>
      <c r="AY2309" s="3" t="s">
        <v>69</v>
      </c>
      <c r="AZ2309" s="8" t="str">
        <f>+CONCATENATE("Reportan apertura en el enlace ",Tabla4[[#This Row],[Enlace]]," en el ",Tabla4[[#This Row],[Distancia óptica]]," ocasionado por ",Tabla4[[#This Row],[Causa del daño]])</f>
        <v>Reportan apertura en el enlace Mov. Madrid Centro - Mov. La Esperanza en el  ocasionado por Visita Fallida</v>
      </c>
      <c r="BA2309" s="8" t="str">
        <f>+CONCATENATE("Para dar solución al incidente ",Tabla4[[#This Row],[Solución]])</f>
        <v xml:space="preserve">Para dar solución al incidente se informa que esta personal de corporativos vm </v>
      </c>
      <c r="BB2309" s="3" t="str">
        <f>+_xlfn.CONCAT(Tabla4[[#This Row],[Causa Raiz]]," ",Tabla4[[#This Row],[Solución2]]," (",Tabla4[[#This Row],[Anillo]],"- Cabecera: ",Tabla4[[#This Row],[Cabecera]],"- Operador: ",Tabla4[[#This Row],[Operador]],")")</f>
        <v>Reportan apertura en el enlace Mov. Madrid Centro - Mov. La Esperanza en el  ocasionado por Visita Fallida Para dar solución al incidente se informa que esta personal de corporativos vm  (NA- Cabecera: NA- Operador: Colombia Telecomunicaciones)</v>
      </c>
    </row>
    <row r="2310" spans="1:54" ht="156.75">
      <c r="A2310" s="38">
        <f t="shared" si="314"/>
        <v>2309</v>
      </c>
      <c r="B2310" s="3">
        <v>8648636</v>
      </c>
      <c r="C2310" s="3" t="s">
        <v>92</v>
      </c>
      <c r="D2310" s="23">
        <v>45442.989583333336</v>
      </c>
      <c r="E2310" s="23">
        <v>45443.041666666664</v>
      </c>
      <c r="F2310" s="1">
        <f t="shared" ca="1" si="315"/>
        <v>5.2083333328482695E-2</v>
      </c>
      <c r="G2310" s="3" t="s">
        <v>55</v>
      </c>
      <c r="H2310" s="41"/>
      <c r="I2310" s="40">
        <v>1334364</v>
      </c>
      <c r="J2310" s="5" t="s">
        <v>568</v>
      </c>
      <c r="K2310" s="3" t="s">
        <v>568</v>
      </c>
      <c r="L2310" s="9" t="s">
        <v>58</v>
      </c>
      <c r="M2310" s="3" t="s">
        <v>656</v>
      </c>
      <c r="N2310" s="3" t="s">
        <v>657</v>
      </c>
      <c r="O2310" s="3" t="s">
        <v>571</v>
      </c>
      <c r="P2310" s="3" t="s">
        <v>10561</v>
      </c>
      <c r="Q2310" s="4" t="s">
        <v>10562</v>
      </c>
      <c r="R2310" s="3" t="s">
        <v>2716</v>
      </c>
      <c r="S2310" s="3" t="s">
        <v>574</v>
      </c>
      <c r="T2310" s="9" t="s">
        <v>66</v>
      </c>
      <c r="U2310" s="3" t="s">
        <v>10563</v>
      </c>
      <c r="V2310" s="22" t="str">
        <f t="shared" si="316"/>
        <v>RTNFO; Hora de aviso: 23:45 30/05/2024; Solución: se recupera reserva y se hace un empalme ; Hora de solución: 1:00 31/05/2024; Causa: Vandalismo</v>
      </c>
      <c r="W2310" s="4" t="s">
        <v>576</v>
      </c>
      <c r="X2310" s="3"/>
      <c r="Y2310" s="3"/>
      <c r="Z2310" s="3" t="s">
        <v>69</v>
      </c>
      <c r="AA2310" s="3" t="s">
        <v>71</v>
      </c>
      <c r="AB2310" s="3">
        <v>0</v>
      </c>
      <c r="AC2310" s="3" t="s">
        <v>71</v>
      </c>
      <c r="AD2310" s="6">
        <v>0</v>
      </c>
      <c r="AE2310" s="7"/>
      <c r="AF2310" s="7"/>
      <c r="AG2310" s="6">
        <f>Tabla4[[#This Row],[Tiempo Parada de Reloj]]+Tabla4[[#This Row],[Tiempo Autorizado por Telefonica (no Máximo)]]</f>
        <v>0</v>
      </c>
      <c r="AH2310" s="7">
        <f t="shared" ca="1" si="311"/>
        <v>5.2083333328482695E-2</v>
      </c>
      <c r="AI2310" s="8">
        <f t="shared" si="312"/>
        <v>0</v>
      </c>
      <c r="AJ2310" s="8">
        <f t="shared" ca="1" si="313"/>
        <v>1.2499999998835847</v>
      </c>
      <c r="AK2310" s="23" t="s">
        <v>460</v>
      </c>
      <c r="AL2310" s="23" t="s">
        <v>70</v>
      </c>
      <c r="AM2310" s="23" t="s">
        <v>460</v>
      </c>
      <c r="AN2310" s="23" t="s">
        <v>460</v>
      </c>
      <c r="AO2310" s="3" t="s">
        <v>87</v>
      </c>
      <c r="AP2310" s="3" t="s">
        <v>87</v>
      </c>
      <c r="AQ2310" s="23">
        <v>45443.45416666667</v>
      </c>
      <c r="AR2310" s="3"/>
      <c r="AS2310" s="23"/>
      <c r="AT2310" s="23"/>
      <c r="AU2310" s="3" t="s">
        <v>568</v>
      </c>
      <c r="AV2310" s="3" t="s">
        <v>577</v>
      </c>
      <c r="AW2310" s="3" t="s">
        <v>1323</v>
      </c>
      <c r="AX2310" s="3">
        <v>5.2222</v>
      </c>
      <c r="AY2310" s="3">
        <v>-76.025800000000004</v>
      </c>
      <c r="AZ2310" s="8" t="str">
        <f>+CONCATENATE("Reportan apertura en el enlace ",Tabla4[[#This Row],[Enlace]]," en el ",Tabla4[[#This Row],[Distancia óptica]]," ocasionado por ",Tabla4[[#This Row],[Causa del daño]])</f>
        <v>Reportan apertura en el enlace Manizales - Quibdó en el Km 85,7 desde Tado ocasionado por Vandalismo</v>
      </c>
      <c r="BA2310" s="8" t="str">
        <f>+CONCATENATE("Para dar solución al incidente ",Tabla4[[#This Row],[Solución]])</f>
        <v xml:space="preserve">Para dar solución al incidente se recupera reserva y se hace un empalme </v>
      </c>
      <c r="BB2310" s="3" t="str">
        <f>+_xlfn.CONCAT(Tabla4[[#This Row],[Causa Raiz]]," ",Tabla4[[#This Row],[Solución2]]," (",Tabla4[[#This Row],[Anillo]],"- Cabecera: ",Tabla4[[#This Row],[Cabecera]],"- Operador: ",Tabla4[[#This Row],[Operador]],")")</f>
        <v>Reportan apertura en el enlace Manizales - Quibdó en el Km 85,7 desde Tado ocasionado por Vandalismo Para dar solución al incidente se recupera reserva y se hace un empalme  (TRONCAL- Cabecera: TADO- Operador: Azteca)</v>
      </c>
    </row>
    <row r="2311" spans="1:54" ht="185.25">
      <c r="A2311" s="38">
        <f t="shared" si="314"/>
        <v>2310</v>
      </c>
      <c r="B2311" s="3">
        <v>8649210</v>
      </c>
      <c r="C2311" s="3" t="s">
        <v>163</v>
      </c>
      <c r="D2311" s="23">
        <v>45443.270833333336</v>
      </c>
      <c r="E2311" s="23">
        <v>45443.395833333336</v>
      </c>
      <c r="F2311" s="1">
        <f t="shared" ca="1" si="315"/>
        <v>0.125</v>
      </c>
      <c r="G2311" s="3" t="s">
        <v>55</v>
      </c>
      <c r="H2311" s="41"/>
      <c r="I2311" s="40"/>
      <c r="J2311" s="5" t="s">
        <v>56</v>
      </c>
      <c r="K2311" s="3" t="s">
        <v>108</v>
      </c>
      <c r="L2311" s="9" t="s">
        <v>58</v>
      </c>
      <c r="M2311" s="3" t="s">
        <v>431</v>
      </c>
      <c r="N2311" s="3" t="s">
        <v>664</v>
      </c>
      <c r="O2311" s="3" t="s">
        <v>1172</v>
      </c>
      <c r="P2311" s="3" t="s">
        <v>10564</v>
      </c>
      <c r="Q2311" s="4" t="s">
        <v>10565</v>
      </c>
      <c r="R2311" s="3" t="s">
        <v>114</v>
      </c>
      <c r="S2311" s="3" t="s">
        <v>115</v>
      </c>
      <c r="T2311" s="3" t="s">
        <v>256</v>
      </c>
      <c r="U2311" s="3" t="s">
        <v>10566</v>
      </c>
      <c r="V2311" s="22" t="str">
        <f t="shared" si="316"/>
        <v>RDFO; Hora de aviso: 6:30 31/05/2024; Solución: Se realiza refusion d ehilo en caja de empalme; Hora de solución: 9:30 31/05/2024; Causa: Falla de Empalme de FiOp</v>
      </c>
      <c r="W2311" s="4" t="s">
        <v>118</v>
      </c>
      <c r="X2311" s="3"/>
      <c r="Y2311" s="3"/>
      <c r="Z2311" s="3" t="s">
        <v>69</v>
      </c>
      <c r="AA2311" s="3" t="s">
        <v>71</v>
      </c>
      <c r="AB2311" s="3">
        <v>0</v>
      </c>
      <c r="AC2311" s="3" t="s">
        <v>71</v>
      </c>
      <c r="AD2311" s="6">
        <v>0</v>
      </c>
      <c r="AE2311" s="7"/>
      <c r="AF2311" s="7"/>
      <c r="AG2311" s="6">
        <f>Tabla4[[#This Row],[Tiempo Parada de Reloj]]+Tabla4[[#This Row],[Tiempo Autorizado por Telefonica (no Máximo)]]</f>
        <v>0</v>
      </c>
      <c r="AH2311" s="7">
        <f t="shared" ca="1" si="311"/>
        <v>0.125</v>
      </c>
      <c r="AI2311" s="8">
        <f t="shared" si="312"/>
        <v>0</v>
      </c>
      <c r="AJ2311" s="8">
        <f t="shared" ca="1" si="313"/>
        <v>3</v>
      </c>
      <c r="AK2311" s="23" t="s">
        <v>73</v>
      </c>
      <c r="AL2311" s="23" t="s">
        <v>71</v>
      </c>
      <c r="AM2311" s="23" t="s">
        <v>73</v>
      </c>
      <c r="AN2311" s="23" t="s">
        <v>73</v>
      </c>
      <c r="AO2311" s="3" t="s">
        <v>87</v>
      </c>
      <c r="AP2311" s="3" t="s">
        <v>87</v>
      </c>
      <c r="AQ2311" s="23">
        <v>45443.616666666669</v>
      </c>
      <c r="AR2311" s="3"/>
      <c r="AS2311" s="23"/>
      <c r="AT2311" s="23"/>
      <c r="AU2311" s="3" t="s">
        <v>637</v>
      </c>
      <c r="AV2311" s="3" t="s">
        <v>664</v>
      </c>
      <c r="AW2311" s="3" t="s">
        <v>307</v>
      </c>
      <c r="AX2311" s="3">
        <v>11.27407</v>
      </c>
      <c r="AY2311" s="3">
        <v>-72.360600000000005</v>
      </c>
      <c r="AZ2311" s="8" t="str">
        <f>+CONCATENATE("Reportan apertura en el enlace ",Tabla4[[#This Row],[Enlace]]," en el ",Tabla4[[#This Row],[Distancia óptica]]," ocasionado por ",Tabla4[[#This Row],[Causa del daño]])</f>
        <v>Reportan apertura en el enlace Fonseca - Mushaisa en el Km 48,3 desde Maicao  ocasionado por Falla de Empalme de FiOp</v>
      </c>
      <c r="BA2311" s="8" t="str">
        <f>+CONCATENATE("Para dar solución al incidente ",Tabla4[[#This Row],[Solución]])</f>
        <v>Para dar solución al incidente Se realiza refusion d ehilo en caja de empalme</v>
      </c>
      <c r="BB2311" s="3" t="str">
        <f>+_xlfn.CONCAT(Tabla4[[#This Row],[Causa Raiz]]," ",Tabla4[[#This Row],[Solución2]]," (",Tabla4[[#This Row],[Anillo]],"- Cabecera: ",Tabla4[[#This Row],[Cabecera]],"- Operador: ",Tabla4[[#This Row],[Operador]],")")</f>
        <v>Reportan apertura en el enlace Fonseca - Mushaisa en el Km 48,3 desde Maicao  ocasionado por Falla de Empalme de FiOp Para dar solución al incidente Se realiza refusion d ehilo en caja de empalme (LINEAL- Cabecera: MAICAO- Operador: Colombia Telecomunicaciones)</v>
      </c>
    </row>
    <row r="2312" spans="1:54" ht="185.25">
      <c r="A2312" s="38">
        <f t="shared" si="314"/>
        <v>2311</v>
      </c>
      <c r="B2312" s="3">
        <v>8649378</v>
      </c>
      <c r="C2312" s="3" t="s">
        <v>92</v>
      </c>
      <c r="D2312" s="23">
        <v>45443.329861111109</v>
      </c>
      <c r="E2312" s="23">
        <v>45443.583333333336</v>
      </c>
      <c r="F2312" s="1">
        <f t="shared" ca="1" si="315"/>
        <v>0.25347222222626442</v>
      </c>
      <c r="G2312" s="3" t="s">
        <v>55</v>
      </c>
      <c r="H2312" s="41"/>
      <c r="I2312" s="40"/>
      <c r="J2312" s="5" t="s">
        <v>56</v>
      </c>
      <c r="K2312" s="3" t="s">
        <v>77</v>
      </c>
      <c r="L2312" s="9" t="s">
        <v>58</v>
      </c>
      <c r="M2312" s="3" t="s">
        <v>283</v>
      </c>
      <c r="N2312" s="3" t="s">
        <v>404</v>
      </c>
      <c r="O2312" s="3" t="s">
        <v>895</v>
      </c>
      <c r="P2312" s="3" t="s">
        <v>10567</v>
      </c>
      <c r="Q2312" s="4" t="s">
        <v>10568</v>
      </c>
      <c r="R2312" s="3" t="s">
        <v>750</v>
      </c>
      <c r="S2312" s="3" t="s">
        <v>9317</v>
      </c>
      <c r="T2312" s="9" t="s">
        <v>146</v>
      </c>
      <c r="U2312" s="3" t="s">
        <v>10569</v>
      </c>
      <c r="V2312" s="22" t="str">
        <f t="shared" si="316"/>
        <v>RTNFO; Hora de aviso: 7:55 31/05/2024; Solución: Se habilita tendido de 1000 mts y se hacen dos empalmes de 36 hilos; Hora de solución: 14:00 31/05/2024; Causa: Falla en la Red FiOp</v>
      </c>
      <c r="W2312" s="4" t="s">
        <v>160</v>
      </c>
      <c r="X2312" s="3"/>
      <c r="Y2312" s="3"/>
      <c r="Z2312" s="3" t="s">
        <v>69</v>
      </c>
      <c r="AA2312" s="3" t="s">
        <v>71</v>
      </c>
      <c r="AB2312" s="3">
        <v>0</v>
      </c>
      <c r="AC2312" s="3" t="s">
        <v>71</v>
      </c>
      <c r="AD2312" s="6">
        <v>4.5138888888888888E-2</v>
      </c>
      <c r="AE2312" s="7"/>
      <c r="AF2312" s="7"/>
      <c r="AG2312" s="6">
        <f>Tabla4[[#This Row],[Tiempo Parada de Reloj]]+Tabla4[[#This Row],[Tiempo Autorizado por Telefonica (no Máximo)]]</f>
        <v>4.5138888888888888E-2</v>
      </c>
      <c r="AH2312" s="7">
        <f t="shared" ca="1" si="311"/>
        <v>0.20833333333737553</v>
      </c>
      <c r="AI2312" s="8">
        <f t="shared" si="312"/>
        <v>1.0833333333333333</v>
      </c>
      <c r="AJ2312" s="8">
        <f t="shared" ca="1" si="313"/>
        <v>5.0000000000970122</v>
      </c>
      <c r="AK2312" s="23" t="s">
        <v>120</v>
      </c>
      <c r="AL2312" s="23" t="s">
        <v>70</v>
      </c>
      <c r="AM2312" s="23" t="s">
        <v>98</v>
      </c>
      <c r="AN2312" s="23" t="s">
        <v>98</v>
      </c>
      <c r="AO2312" s="3" t="s">
        <v>87</v>
      </c>
      <c r="AP2312" s="3" t="s">
        <v>87</v>
      </c>
      <c r="AQ2312" s="23">
        <v>45445.744444444441</v>
      </c>
      <c r="AR2312" s="3"/>
      <c r="AS2312" s="23"/>
      <c r="AT2312" s="23"/>
      <c r="AU2312" s="3" t="s">
        <v>404</v>
      </c>
      <c r="AV2312" s="3" t="s">
        <v>284</v>
      </c>
      <c r="AW2312" s="3" t="s">
        <v>1323</v>
      </c>
      <c r="AX2312" s="3">
        <v>4.4366000000000003</v>
      </c>
      <c r="AY2312" s="3">
        <v>-75.494299999999996</v>
      </c>
      <c r="AZ2312" s="8" t="str">
        <f>+CONCATENATE("Reportan apertura en el enlace ",Tabla4[[#This Row],[Enlace]]," en el ",Tabla4[[#This Row],[Distancia óptica]]," ocasionado por ",Tabla4[[#This Row],[Causa del daño]])</f>
        <v>Reportan apertura en el enlace Armenia - Ibagué en el Km 34 desde Armenia ocasionado por Falla en la Red FiOp</v>
      </c>
      <c r="BA2312" s="8" t="str">
        <f>+CONCATENATE("Para dar solución al incidente ",Tabla4[[#This Row],[Solución]])</f>
        <v>Para dar solución al incidente Se habilita tendido de 1000 mts y se hacen dos empalmes de 36 hilos</v>
      </c>
      <c r="BB2312" s="3" t="str">
        <f>+_xlfn.CONCAT(Tabla4[[#This Row],[Causa Raiz]]," ",Tabla4[[#This Row],[Solución2]]," (",Tabla4[[#This Row],[Anillo]],"- Cabecera: ",Tabla4[[#This Row],[Cabecera]],"- Operador: ",Tabla4[[#This Row],[Operador]],")")</f>
        <v>Reportan apertura en el enlace Armenia - Ibagué en el Km 34 desde Armenia ocasionado por Falla en la Red FiOp Para dar solución al incidente Se habilita tendido de 1000 mts y se hacen dos empalmes de 36 hilos (TRONCAL- Cabecera: ARMENIA- Operador: Colombia Telecomunicaciones)</v>
      </c>
    </row>
    <row r="2313" spans="1:54" ht="171">
      <c r="A2313" s="38">
        <f t="shared" si="314"/>
        <v>2312</v>
      </c>
      <c r="B2313" s="3">
        <v>8649374</v>
      </c>
      <c r="C2313" s="3" t="s">
        <v>54</v>
      </c>
      <c r="D2313" s="23">
        <v>45443.34375</v>
      </c>
      <c r="E2313" s="23">
        <v>45443.345138888886</v>
      </c>
      <c r="F2313" s="1">
        <f t="shared" ca="1" si="315"/>
        <v>1.3888888861401938E-3</v>
      </c>
      <c r="G2313" s="3" t="s">
        <v>55</v>
      </c>
      <c r="H2313" s="41"/>
      <c r="I2313" s="40"/>
      <c r="J2313" s="5" t="s">
        <v>56</v>
      </c>
      <c r="K2313" s="3" t="s">
        <v>203</v>
      </c>
      <c r="L2313" s="9" t="s">
        <v>58</v>
      </c>
      <c r="M2313" s="3" t="s">
        <v>204</v>
      </c>
      <c r="N2313" s="3" t="s">
        <v>332</v>
      </c>
      <c r="O2313" s="3" t="s">
        <v>10570</v>
      </c>
      <c r="P2313" s="3" t="s">
        <v>10571</v>
      </c>
      <c r="Q2313" s="4" t="s">
        <v>10572</v>
      </c>
      <c r="R2313" s="3" t="s">
        <v>209</v>
      </c>
      <c r="S2313" s="3" t="s">
        <v>210</v>
      </c>
      <c r="T2313" s="9" t="s">
        <v>104</v>
      </c>
      <c r="U2313" s="3" t="s">
        <v>10573</v>
      </c>
      <c r="V2313" s="22" t="str">
        <f t="shared" si="316"/>
        <v>RLFO; Hora de aviso: 8:15 31/05/2024; Solución: Se miden los hilos y estan dando completos; Hora de solución: 8:17 31/05/2024; Causa: Visita Fallida</v>
      </c>
      <c r="W2313" s="4" t="s">
        <v>1987</v>
      </c>
      <c r="X2313" s="3"/>
      <c r="Y2313" s="3"/>
      <c r="Z2313" s="3" t="s">
        <v>69</v>
      </c>
      <c r="AA2313" s="3" t="s">
        <v>71</v>
      </c>
      <c r="AB2313" s="3">
        <v>0</v>
      </c>
      <c r="AC2313" s="3" t="s">
        <v>71</v>
      </c>
      <c r="AD2313" s="6">
        <v>0</v>
      </c>
      <c r="AE2313" s="7"/>
      <c r="AF2313" s="7"/>
      <c r="AG2313" s="6">
        <f>Tabla4[[#This Row],[Tiempo Parada de Reloj]]+Tabla4[[#This Row],[Tiempo Autorizado por Telefonica (no Máximo)]]</f>
        <v>0</v>
      </c>
      <c r="AH2313" s="7">
        <f t="shared" ca="1" si="311"/>
        <v>1.3888888861401938E-3</v>
      </c>
      <c r="AI2313" s="8">
        <f t="shared" si="312"/>
        <v>0</v>
      </c>
      <c r="AJ2313" s="8">
        <f t="shared" ca="1" si="313"/>
        <v>3.3333333267364651E-2</v>
      </c>
      <c r="AK2313" s="23" t="s">
        <v>73</v>
      </c>
      <c r="AL2313" s="23" t="s">
        <v>70</v>
      </c>
      <c r="AM2313" s="23" t="s">
        <v>69</v>
      </c>
      <c r="AN2313" s="23" t="s">
        <v>73</v>
      </c>
      <c r="AO2313" s="3" t="s">
        <v>87</v>
      </c>
      <c r="AP2313" s="3" t="s">
        <v>87</v>
      </c>
      <c r="AQ2313" s="23">
        <v>45443.345138888886</v>
      </c>
      <c r="AR2313" s="3"/>
      <c r="AS2313" s="23"/>
      <c r="AT2313" s="23"/>
      <c r="AU2313" s="3" t="s">
        <v>356</v>
      </c>
      <c r="AV2313" s="3" t="s">
        <v>69</v>
      </c>
      <c r="AW2313" s="3" t="s">
        <v>69</v>
      </c>
      <c r="AX2313" s="3" t="s">
        <v>69</v>
      </c>
      <c r="AY2313" s="3" t="s">
        <v>69</v>
      </c>
      <c r="AZ2313" s="8" t="str">
        <f>+CONCATENATE("Reportan apertura en el enlace ",Tabla4[[#This Row],[Enlace]]," en el ",Tabla4[[#This Row],[Distancia óptica]]," ocasionado por ",Tabla4[[#This Row],[Causa del daño]])</f>
        <v>Reportan apertura en el enlace Interconexion Tigo - La Joya en el Km 10 desde la Joya ocasionado por Visita Fallida</v>
      </c>
      <c r="BA2313" s="8" t="str">
        <f>+CONCATENATE("Para dar solución al incidente ",Tabla4[[#This Row],[Solución]])</f>
        <v>Para dar solución al incidente Se miden los hilos y estan dando completos</v>
      </c>
      <c r="BB2313" s="3" t="str">
        <f>+_xlfn.CONCAT(Tabla4[[#This Row],[Causa Raiz]]," ",Tabla4[[#This Row],[Solución2]]," (",Tabla4[[#This Row],[Anillo]],"- Cabecera: ",Tabla4[[#This Row],[Cabecera]],"- Operador: ",Tabla4[[#This Row],[Operador]],")")</f>
        <v>Reportan apertura en el enlace Interconexion Tigo - La Joya en el Km 10 desde la Joya ocasionado por Visita Fallida Para dar solución al incidente Se miden los hilos y estan dando completos (NA- Cabecera: NA- Operador: Colombia Telecomunicaciones)</v>
      </c>
    </row>
    <row r="2314" spans="1:54" ht="228">
      <c r="A2314" s="38">
        <f t="shared" si="314"/>
        <v>2313</v>
      </c>
      <c r="B2314" s="3">
        <v>8649533</v>
      </c>
      <c r="C2314" s="3" t="s">
        <v>54</v>
      </c>
      <c r="D2314" s="23">
        <v>45443.395833333336</v>
      </c>
      <c r="E2314" s="23">
        <v>45443.465277777781</v>
      </c>
      <c r="F2314" s="1">
        <f t="shared" ca="1" si="315"/>
        <v>6.9444444445252884E-2</v>
      </c>
      <c r="G2314" s="3" t="s">
        <v>55</v>
      </c>
      <c r="H2314" s="41"/>
      <c r="I2314" s="40"/>
      <c r="J2314" s="5" t="s">
        <v>56</v>
      </c>
      <c r="K2314" s="3" t="s">
        <v>122</v>
      </c>
      <c r="L2314" s="9" t="s">
        <v>78</v>
      </c>
      <c r="M2314" s="3" t="s">
        <v>123</v>
      </c>
      <c r="N2314" s="3" t="s">
        <v>921</v>
      </c>
      <c r="O2314" s="3" t="s">
        <v>7190</v>
      </c>
      <c r="P2314" s="3" t="s">
        <v>10574</v>
      </c>
      <c r="Q2314" s="4" t="s">
        <v>10575</v>
      </c>
      <c r="R2314" s="3" t="s">
        <v>465</v>
      </c>
      <c r="S2314" s="3" t="s">
        <v>129</v>
      </c>
      <c r="T2314" s="3" t="s">
        <v>256</v>
      </c>
      <c r="U2314" s="3" t="s">
        <v>10576</v>
      </c>
      <c r="V2314" s="22" t="str">
        <f t="shared" si="316"/>
        <v>RLFO; Hora de aviso: 9:30 31/05/2024; Solución: Se recuperan 20 mts de reserva y se realiza empalme nuevo de 48 Hilos; Hora de solución: 11:10 31/05/2024; Causa: Falla de Empalme de FiOp</v>
      </c>
      <c r="W2314" s="4" t="s">
        <v>132</v>
      </c>
      <c r="X2314" s="3"/>
      <c r="Y2314" s="3"/>
      <c r="Z2314" s="3" t="s">
        <v>69</v>
      </c>
      <c r="AA2314" s="3" t="s">
        <v>71</v>
      </c>
      <c r="AB2314" s="3">
        <v>0</v>
      </c>
      <c r="AC2314" s="3" t="s">
        <v>71</v>
      </c>
      <c r="AD2314" s="6">
        <v>0</v>
      </c>
      <c r="AE2314" s="7"/>
      <c r="AF2314" s="7"/>
      <c r="AG2314" s="6">
        <f>Tabla4[[#This Row],[Tiempo Parada de Reloj]]+Tabla4[[#This Row],[Tiempo Autorizado por Telefonica (no Máximo)]]</f>
        <v>0</v>
      </c>
      <c r="AH2314" s="7">
        <f t="shared" ca="1" si="311"/>
        <v>6.9444444445252884E-2</v>
      </c>
      <c r="AI2314" s="8">
        <f t="shared" si="312"/>
        <v>0</v>
      </c>
      <c r="AJ2314" s="8">
        <f t="shared" ca="1" si="313"/>
        <v>1.6666666666860692</v>
      </c>
      <c r="AK2314" s="23" t="s">
        <v>120</v>
      </c>
      <c r="AL2314" s="23" t="s">
        <v>71</v>
      </c>
      <c r="AM2314" s="23" t="s">
        <v>73</v>
      </c>
      <c r="AN2314" s="23" t="s">
        <v>73</v>
      </c>
      <c r="AO2314" s="3" t="s">
        <v>87</v>
      </c>
      <c r="AP2314" s="3" t="s">
        <v>87</v>
      </c>
      <c r="AQ2314" s="23">
        <v>45445.480555555558</v>
      </c>
      <c r="AR2314" s="3"/>
      <c r="AS2314" s="23"/>
      <c r="AT2314" s="23"/>
      <c r="AU2314" s="3" t="s">
        <v>467</v>
      </c>
      <c r="AV2314" s="3" t="s">
        <v>10577</v>
      </c>
      <c r="AW2314" s="3" t="s">
        <v>10578</v>
      </c>
      <c r="AX2314" s="3">
        <v>10.901669999999999</v>
      </c>
      <c r="AY2314" s="3">
        <v>-74.778400000000005</v>
      </c>
      <c r="AZ2314" s="8" t="str">
        <f>+CONCATENATE("Reportan apertura en el enlace ",Tabla4[[#This Row],[Enlace]]," en el ",Tabla4[[#This Row],[Distancia óptica]]," ocasionado por ",Tabla4[[#This Row],[Causa del daño]])</f>
        <v>Reportan apertura en el enlace Mov. Villa Adela - Mov. Calle 30 en el Km 3,186 desde calle 30 ocasionado por Falla de Empalme de FiOp</v>
      </c>
      <c r="BA2314" s="8" t="str">
        <f>+CONCATENATE("Para dar solución al incidente ",Tabla4[[#This Row],[Solución]])</f>
        <v>Para dar solución al incidente Se recuperan 20 mts de reserva y se realiza empalme nuevo de 48 Hilos</v>
      </c>
      <c r="BB2314" s="3" t="str">
        <f>+_xlfn.CONCAT(Tabla4[[#This Row],[Causa Raiz]]," ",Tabla4[[#This Row],[Solución2]]," (",Tabla4[[#This Row],[Anillo]],"- Cabecera: ",Tabla4[[#This Row],[Cabecera]],"- Operador: ",Tabla4[[#This Row],[Operador]],")")</f>
        <v>Reportan apertura en el enlace Mov. Villa Adela - Mov. Calle 30 en el Km 3,186 desde calle 30 ocasionado por Falla de Empalme de FiOp Para dar solución al incidente Se recuperan 20 mts de reserva y se realiza empalme nuevo de 48 Hilos (ANILLO DE MOVILES SOLEDAD- Cabecera: MOVIL SOLEDAD- Operador: Colombia Telecomunicaciones)</v>
      </c>
    </row>
    <row r="2315" spans="1:54" ht="156.75">
      <c r="A2315" s="38">
        <f t="shared" si="314"/>
        <v>2314</v>
      </c>
      <c r="B2315" s="3">
        <v>8649547</v>
      </c>
      <c r="C2315" s="3" t="s">
        <v>92</v>
      </c>
      <c r="D2315" s="23">
        <v>45443.395833333336</v>
      </c>
      <c r="E2315" s="23">
        <v>45443.520833333336</v>
      </c>
      <c r="F2315" s="1">
        <f t="shared" ca="1" si="315"/>
        <v>0.125</v>
      </c>
      <c r="G2315" s="3" t="s">
        <v>55</v>
      </c>
      <c r="H2315" s="41"/>
      <c r="I2315" s="40"/>
      <c r="J2315" s="5" t="s">
        <v>56</v>
      </c>
      <c r="K2315" s="3" t="s">
        <v>108</v>
      </c>
      <c r="L2315" s="9" t="s">
        <v>58</v>
      </c>
      <c r="M2315" s="3" t="s">
        <v>431</v>
      </c>
      <c r="N2315" s="3" t="s">
        <v>664</v>
      </c>
      <c r="O2315" s="3" t="s">
        <v>1753</v>
      </c>
      <c r="P2315" s="3" t="s">
        <v>10579</v>
      </c>
      <c r="Q2315" s="4" t="s">
        <v>10580</v>
      </c>
      <c r="R2315" s="3" t="s">
        <v>114</v>
      </c>
      <c r="S2315" s="3" t="s">
        <v>115</v>
      </c>
      <c r="T2315" s="9" t="s">
        <v>130</v>
      </c>
      <c r="U2315" s="3" t="s">
        <v>212</v>
      </c>
      <c r="V2315" s="22" t="str">
        <f t="shared" si="316"/>
        <v>RTNFO; Hora de aviso: 9:30 31/05/2024; Solución: Migracion de hilos entre empalmes; Hora de solución: 12:30 31/05/2024; Causa: Plagas</v>
      </c>
      <c r="W2315" s="4" t="s">
        <v>118</v>
      </c>
      <c r="X2315" s="3"/>
      <c r="Y2315" s="3"/>
      <c r="Z2315" s="3" t="s">
        <v>69</v>
      </c>
      <c r="AA2315" s="3" t="s">
        <v>71</v>
      </c>
      <c r="AB2315" s="3">
        <v>0</v>
      </c>
      <c r="AC2315" s="3" t="s">
        <v>70</v>
      </c>
      <c r="AD2315" s="6">
        <v>0</v>
      </c>
      <c r="AE2315" s="7"/>
      <c r="AF2315" s="7"/>
      <c r="AG2315" s="6">
        <f>Tabla4[[#This Row],[Tiempo Parada de Reloj]]+Tabla4[[#This Row],[Tiempo Autorizado por Telefonica (no Máximo)]]</f>
        <v>0</v>
      </c>
      <c r="AH2315" s="7">
        <f t="shared" ca="1" si="311"/>
        <v>0.125</v>
      </c>
      <c r="AI2315" s="8">
        <f t="shared" si="312"/>
        <v>0</v>
      </c>
      <c r="AJ2315" s="8">
        <f t="shared" ca="1" si="313"/>
        <v>3</v>
      </c>
      <c r="AK2315" s="23" t="s">
        <v>73</v>
      </c>
      <c r="AL2315" s="23" t="s">
        <v>70</v>
      </c>
      <c r="AM2315" s="23" t="s">
        <v>120</v>
      </c>
      <c r="AN2315" s="23" t="s">
        <v>120</v>
      </c>
      <c r="AO2315" s="3" t="s">
        <v>87</v>
      </c>
      <c r="AP2315" s="3" t="s">
        <v>87</v>
      </c>
      <c r="AQ2315" s="23">
        <v>45444.662499999999</v>
      </c>
      <c r="AR2315" s="3"/>
      <c r="AS2315" s="23"/>
      <c r="AT2315" s="23"/>
      <c r="AU2315" s="3" t="s">
        <v>637</v>
      </c>
      <c r="AV2315" s="3" t="s">
        <v>664</v>
      </c>
      <c r="AW2315" s="3" t="s">
        <v>307</v>
      </c>
      <c r="AX2315" s="3">
        <v>11.174720000000001</v>
      </c>
      <c r="AY2315" s="3">
        <v>-72.614508000000001</v>
      </c>
      <c r="AZ2315" s="8" t="str">
        <f>+CONCATENATE("Reportan apertura en el enlace ",Tabla4[[#This Row],[Enlace]]," en el ",Tabla4[[#This Row],[Distancia óptica]]," ocasionado por ",Tabla4[[#This Row],[Causa del daño]])</f>
        <v>Reportan apertura en el enlace Fonseca - Maicao en el Km 66 ,7 desde Fonseca ocasionado por Plagas</v>
      </c>
      <c r="BA2315" s="8" t="str">
        <f>+CONCATENATE("Para dar solución al incidente ",Tabla4[[#This Row],[Solución]])</f>
        <v>Para dar solución al incidente Migracion de hilos entre empalmes</v>
      </c>
      <c r="BB2315" s="3" t="str">
        <f>+_xlfn.CONCAT(Tabla4[[#This Row],[Causa Raiz]]," ",Tabla4[[#This Row],[Solución2]]," (",Tabla4[[#This Row],[Anillo]],"- Cabecera: ",Tabla4[[#This Row],[Cabecera]],"- Operador: ",Tabla4[[#This Row],[Operador]],")")</f>
        <v>Reportan apertura en el enlace Fonseca - Maicao en el Km 66 ,7 desde Fonseca ocasionado por Plagas Para dar solución al incidente Migracion de hilos entre empalmes (LINEAL- Cabecera: MAICAO- Operador: Colombia Telecomunicaciones)</v>
      </c>
    </row>
    <row r="2316" spans="1:54" ht="213.75">
      <c r="A2316" s="38">
        <f t="shared" si="314"/>
        <v>2315</v>
      </c>
      <c r="B2316" s="3">
        <v>8648532</v>
      </c>
      <c r="C2316" s="3" t="s">
        <v>163</v>
      </c>
      <c r="D2316" s="23">
        <v>45443.46875</v>
      </c>
      <c r="E2316" s="23">
        <v>45443.743055555555</v>
      </c>
      <c r="F2316" s="1">
        <f t="shared" ref="F2316:F2322" ca="1" si="317">IF(ISBLANK(E2316),IF(ISBLANK(D2316),0,NOW()-D2316),E2316-D2316)</f>
        <v>0.27430555555474712</v>
      </c>
      <c r="G2316" s="3" t="s">
        <v>55</v>
      </c>
      <c r="H2316" s="41"/>
      <c r="I2316" s="40"/>
      <c r="J2316" s="5" t="s">
        <v>56</v>
      </c>
      <c r="K2316" s="3" t="s">
        <v>122</v>
      </c>
      <c r="L2316" s="9" t="s">
        <v>78</v>
      </c>
      <c r="M2316" s="3" t="s">
        <v>123</v>
      </c>
      <c r="N2316" s="3" t="s">
        <v>124</v>
      </c>
      <c r="O2316" s="3" t="s">
        <v>10581</v>
      </c>
      <c r="P2316" s="3" t="s">
        <v>10582</v>
      </c>
      <c r="Q2316" s="4" t="s">
        <v>10583</v>
      </c>
      <c r="R2316" s="3" t="s">
        <v>505</v>
      </c>
      <c r="S2316" s="3" t="s">
        <v>129</v>
      </c>
      <c r="T2316" s="9" t="s">
        <v>380</v>
      </c>
      <c r="U2316" s="3" t="s">
        <v>10584</v>
      </c>
      <c r="V2316" s="22" t="str">
        <f t="shared" ref="V2316:V2322" si="318">C2316&amp;"; Hora de aviso: "&amp;TEXT(D2316,"h:mm dd/mm/yyyy")&amp;"; Solución: "&amp;U2316&amp;"; Hora de solución: "&amp;TEXT(E2316,"h:mm dd/mm/yyyy")&amp;"; Causa: "&amp;T2316</f>
        <v>RDFO; Hora de aviso: 11:15 31/05/2024; Solución: Se realiza un tendido de 100 mts y se hacen dos empalmes de 24 hilos; Hora de solución: 17:50 31/05/2024; Causa: Corto Circuito</v>
      </c>
      <c r="W2316" s="4" t="s">
        <v>132</v>
      </c>
      <c r="X2316" s="3"/>
      <c r="Y2316" s="3"/>
      <c r="Z2316" s="3" t="s">
        <v>69</v>
      </c>
      <c r="AA2316" s="3" t="s">
        <v>70</v>
      </c>
      <c r="AB2316" s="3">
        <v>8648531</v>
      </c>
      <c r="AC2316" s="3" t="s">
        <v>71</v>
      </c>
      <c r="AD2316" s="6">
        <v>6.6666666666666666E-2</v>
      </c>
      <c r="AE2316" s="7"/>
      <c r="AF2316" s="7"/>
      <c r="AG2316" s="6">
        <f>Tabla4[[#This Row],[Tiempo Parada de Reloj]]+Tabla4[[#This Row],[Tiempo Autorizado por Telefonica (no Máximo)]]</f>
        <v>6.6666666666666666E-2</v>
      </c>
      <c r="AH2316" s="7">
        <f t="shared" ca="1" si="311"/>
        <v>0.20763888888808046</v>
      </c>
      <c r="AI2316" s="8">
        <f t="shared" si="312"/>
        <v>1.6</v>
      </c>
      <c r="AJ2316" s="8">
        <f t="shared" ca="1" si="313"/>
        <v>4.9833333333139311</v>
      </c>
      <c r="AK2316" s="23" t="s">
        <v>73</v>
      </c>
      <c r="AL2316" s="23" t="s">
        <v>70</v>
      </c>
      <c r="AM2316" s="23" t="s">
        <v>98</v>
      </c>
      <c r="AN2316" s="23" t="s">
        <v>98</v>
      </c>
      <c r="AO2316" s="3" t="s">
        <v>87</v>
      </c>
      <c r="AP2316" s="3" t="s">
        <v>87</v>
      </c>
      <c r="AQ2316" s="23">
        <v>45414.557638888888</v>
      </c>
      <c r="AR2316" s="3"/>
      <c r="AS2316" s="23"/>
      <c r="AT2316" s="23"/>
      <c r="AU2316" s="3" t="s">
        <v>271</v>
      </c>
      <c r="AV2316" s="3" t="s">
        <v>10585</v>
      </c>
      <c r="AW2316" s="3" t="s">
        <v>135</v>
      </c>
      <c r="AX2316" s="3">
        <v>10.753304999999999</v>
      </c>
      <c r="AY2316" s="3">
        <v>-74.754186000000004</v>
      </c>
      <c r="AZ2316" s="8" t="str">
        <f>+CONCATENATE("Reportan apertura en el enlace ",Tabla4[[#This Row],[Enlace]]," en el ",Tabla4[[#This Row],[Distancia óptica]]," ocasionado por ",Tabla4[[#This Row],[Causa del daño]])</f>
        <v>Reportan apertura en el enlace Mov. Santo Tomas Fija - Mov. Santo Tomas en el Km 1,156 desde Santo Thomas Móvil ocasionado por Corto Circuito</v>
      </c>
      <c r="BA2316" s="8" t="str">
        <f>+CONCATENATE("Para dar solución al incidente ",Tabla4[[#This Row],[Solución]])</f>
        <v>Para dar solución al incidente Se realiza un tendido de 100 mts y se hacen dos empalmes de 24 hilos</v>
      </c>
      <c r="BB2316" s="3" t="str">
        <f>+_xlfn.CONCAT(Tabla4[[#This Row],[Causa Raiz]]," ",Tabla4[[#This Row],[Solución2]]," (",Tabla4[[#This Row],[Anillo]],"- Cabecera: ",Tabla4[[#This Row],[Cabecera]],"- Operador: ",Tabla4[[#This Row],[Operador]],")")</f>
        <v>Reportan apertura en el enlace Mov. Santo Tomas Fija - Mov. Santo Tomas en el Km 1,156 desde Santo Thomas Móvil ocasionado por Corto Circuito Para dar solución al incidente Se realiza un tendido de 100 mts y se hacen dos empalmes de 24 hilos (Lineal- Cabecera: Santo Tomas Fija- Operador: Colombia Telecomunicaciones)</v>
      </c>
    </row>
    <row r="2317" spans="1:54" ht="185.25">
      <c r="A2317" s="38">
        <f t="shared" si="314"/>
        <v>2316</v>
      </c>
      <c r="B2317" s="3">
        <v>8649309</v>
      </c>
      <c r="C2317" s="3" t="s">
        <v>54</v>
      </c>
      <c r="D2317" s="23">
        <v>45443.458333333336</v>
      </c>
      <c r="E2317" s="23">
        <v>45443.611111111109</v>
      </c>
      <c r="F2317" s="1">
        <f t="shared" ca="1" si="317"/>
        <v>0.15277777777373558</v>
      </c>
      <c r="G2317" s="3" t="s">
        <v>55</v>
      </c>
      <c r="H2317" s="41"/>
      <c r="I2317" s="40"/>
      <c r="J2317" s="5" t="s">
        <v>56</v>
      </c>
      <c r="K2317" s="3" t="s">
        <v>57</v>
      </c>
      <c r="L2317" s="9" t="s">
        <v>58</v>
      </c>
      <c r="M2317" s="3" t="s">
        <v>59</v>
      </c>
      <c r="N2317" s="3" t="s">
        <v>60</v>
      </c>
      <c r="O2317" s="3" t="s">
        <v>10586</v>
      </c>
      <c r="P2317" s="3" t="s">
        <v>10587</v>
      </c>
      <c r="Q2317" s="4" t="s">
        <v>10588</v>
      </c>
      <c r="R2317" s="3" t="s">
        <v>980</v>
      </c>
      <c r="S2317" s="3" t="s">
        <v>65</v>
      </c>
      <c r="T2317" s="9" t="s">
        <v>66</v>
      </c>
      <c r="U2317" s="3" t="s">
        <v>10589</v>
      </c>
      <c r="V2317" s="22" t="str">
        <f t="shared" si="318"/>
        <v>RLFO; Hora de aviso: 11:00 31/05/2024; Solución: Se rehace empalme de 48 hilos; Hora de solución: 14:40 31/05/2024; Causa: Vandalismo</v>
      </c>
      <c r="W2317" s="4" t="s">
        <v>68</v>
      </c>
      <c r="X2317" s="3"/>
      <c r="Y2317" s="3"/>
      <c r="Z2317" s="3" t="s">
        <v>69</v>
      </c>
      <c r="AA2317" s="3" t="s">
        <v>70</v>
      </c>
      <c r="AB2317" s="3">
        <v>0</v>
      </c>
      <c r="AC2317" s="3" t="s">
        <v>71</v>
      </c>
      <c r="AD2317" s="6">
        <v>0</v>
      </c>
      <c r="AE2317" s="7"/>
      <c r="AF2317" s="7"/>
      <c r="AG2317" s="6">
        <f>Tabla4[[#This Row],[Tiempo Parada de Reloj]]+Tabla4[[#This Row],[Tiempo Autorizado por Telefonica (no Máximo)]]</f>
        <v>0</v>
      </c>
      <c r="AH2317" s="7">
        <f t="shared" ca="1" si="311"/>
        <v>0.15277777777373558</v>
      </c>
      <c r="AI2317" s="8">
        <f t="shared" si="312"/>
        <v>0</v>
      </c>
      <c r="AJ2317" s="8">
        <f t="shared" ca="1" si="313"/>
        <v>3.6666666665696539</v>
      </c>
      <c r="AK2317" s="23" t="s">
        <v>73</v>
      </c>
      <c r="AL2317" s="23" t="s">
        <v>70</v>
      </c>
      <c r="AM2317" s="23" t="s">
        <v>98</v>
      </c>
      <c r="AN2317" s="23" t="s">
        <v>98</v>
      </c>
      <c r="AO2317" s="3" t="s">
        <v>87</v>
      </c>
      <c r="AP2317" s="3" t="s">
        <v>120</v>
      </c>
      <c r="AQ2317" s="23">
        <v>45447.364583333336</v>
      </c>
      <c r="AR2317" s="3"/>
      <c r="AS2317" s="23"/>
      <c r="AT2317" s="23"/>
      <c r="AU2317" s="3" t="s">
        <v>298</v>
      </c>
      <c r="AV2317" s="3" t="s">
        <v>785</v>
      </c>
      <c r="AW2317" s="3" t="s">
        <v>10590</v>
      </c>
      <c r="AX2317" s="3">
        <v>4.7401090000000003</v>
      </c>
      <c r="AY2317" s="3">
        <v>-74.057533000000006</v>
      </c>
      <c r="AZ2317" s="8" t="str">
        <f>+CONCATENATE("Reportan apertura en el enlace ",Tabla4[[#This Row],[Enlace]]," en el ",Tabla4[[#This Row],[Distancia óptica]]," ocasionado por ",Tabla4[[#This Row],[Causa del daño]])</f>
        <v>Reportan apertura en el enlace Mediterraneo - Toberin en el Km 6,2 desde Utopista ocasionado por Vandalismo</v>
      </c>
      <c r="BA2317" s="8" t="str">
        <f>+CONCATENATE("Para dar solución al incidente ",Tabla4[[#This Row],[Solución]])</f>
        <v>Para dar solución al incidente Se rehace empalme de 48 hilos</v>
      </c>
      <c r="BB2317" s="3" t="str">
        <f>+_xlfn.CONCAT(Tabla4[[#This Row],[Causa Raiz]]," ",Tabla4[[#This Row],[Solución2]]," (",Tabla4[[#This Row],[Anillo]],"- Cabecera: ",Tabla4[[#This Row],[Cabecera]],"- Operador: ",Tabla4[[#This Row],[Operador]],")")</f>
        <v>Reportan apertura en el enlace Mediterraneo - Toberin en el Km 6,2 desde Utopista ocasionado por Vandalismo Para dar solución al incidente Se rehace empalme de 48 hilos (Anillo Occidente Gpon- Cabecera: Autopista- Operador: Colombia Telecomunicaciones)</v>
      </c>
    </row>
    <row r="2318" spans="1:54" ht="185.25">
      <c r="A2318" s="38">
        <f t="shared" si="314"/>
        <v>2317</v>
      </c>
      <c r="B2318" s="3">
        <v>8649832</v>
      </c>
      <c r="C2318" s="3" t="s">
        <v>92</v>
      </c>
      <c r="D2318" s="23">
        <v>45443.475694444445</v>
      </c>
      <c r="E2318" s="23">
        <v>45444.0625</v>
      </c>
      <c r="F2318" s="1">
        <f t="shared" ca="1" si="317"/>
        <v>0.58680555555474712</v>
      </c>
      <c r="G2318" s="3" t="s">
        <v>55</v>
      </c>
      <c r="H2318" s="41"/>
      <c r="I2318" s="40"/>
      <c r="J2318" s="5" t="s">
        <v>56</v>
      </c>
      <c r="K2318" s="3" t="s">
        <v>203</v>
      </c>
      <c r="L2318" s="9" t="s">
        <v>58</v>
      </c>
      <c r="M2318" s="3" t="s">
        <v>169</v>
      </c>
      <c r="N2318" s="3" t="s">
        <v>437</v>
      </c>
      <c r="O2318" s="3" t="s">
        <v>3528</v>
      </c>
      <c r="P2318" s="3" t="s">
        <v>10102</v>
      </c>
      <c r="Q2318" s="4" t="s">
        <v>10591</v>
      </c>
      <c r="R2318" s="3" t="s">
        <v>1082</v>
      </c>
      <c r="S2318" s="3" t="s">
        <v>210</v>
      </c>
      <c r="T2318" s="9" t="s">
        <v>146</v>
      </c>
      <c r="U2318" s="3" t="s">
        <v>10592</v>
      </c>
      <c r="V2318" s="22" t="str">
        <f t="shared" si="318"/>
        <v>RTNFO; Hora de aviso: 11:25 31/05/2024; Solución: Se realiza migracion entre un empalme y Cerro Oriente; Hora de solución: 1:30 01/06/2024; Causa: Falla en la Red FiOp</v>
      </c>
      <c r="W2318" s="4" t="s">
        <v>10593</v>
      </c>
      <c r="X2318" s="3" t="s">
        <v>10594</v>
      </c>
      <c r="Y2318" s="3" t="s">
        <v>10595</v>
      </c>
      <c r="Z2318" s="3" t="s">
        <v>120</v>
      </c>
      <c r="AA2318" s="3" t="s">
        <v>70</v>
      </c>
      <c r="AB2318" s="3">
        <v>8651349</v>
      </c>
      <c r="AC2318" s="3" t="s">
        <v>70</v>
      </c>
      <c r="AD2318" s="6">
        <v>0</v>
      </c>
      <c r="AE2318" s="7"/>
      <c r="AF2318" s="7"/>
      <c r="AG2318" s="6">
        <f>Tabla4[[#This Row],[Tiempo Parada de Reloj]]+Tabla4[[#This Row],[Tiempo Autorizado por Telefonica (no Máximo)]]</f>
        <v>0</v>
      </c>
      <c r="AH2318" s="7">
        <f t="shared" ca="1" si="311"/>
        <v>0.58680555555474712</v>
      </c>
      <c r="AI2318" s="8">
        <f t="shared" si="312"/>
        <v>0</v>
      </c>
      <c r="AJ2318" s="8">
        <f t="shared" ca="1" si="313"/>
        <v>14.083333333313931</v>
      </c>
      <c r="AK2318" s="23" t="s">
        <v>73</v>
      </c>
      <c r="AL2318" s="23" t="s">
        <v>70</v>
      </c>
      <c r="AM2318" s="23" t="s">
        <v>98</v>
      </c>
      <c r="AN2318" s="23" t="s">
        <v>87</v>
      </c>
      <c r="AO2318" s="3" t="s">
        <v>87</v>
      </c>
      <c r="AP2318" s="3" t="s">
        <v>87</v>
      </c>
      <c r="AQ2318" s="23">
        <v>45446.022916666669</v>
      </c>
      <c r="AR2318" s="3"/>
      <c r="AS2318" s="23"/>
      <c r="AT2318" s="23"/>
      <c r="AU2318" s="3" t="s">
        <v>192</v>
      </c>
      <c r="AV2318" s="3" t="s">
        <v>6701</v>
      </c>
      <c r="AW2318" s="3" t="s">
        <v>2450</v>
      </c>
      <c r="AX2318" s="3">
        <v>7.3776140000000003</v>
      </c>
      <c r="AY2318" s="3">
        <v>-72.653226000000004</v>
      </c>
      <c r="AZ2318" s="8" t="str">
        <f>+CONCATENATE("Reportan apertura en el enlace ",Tabla4[[#This Row],[Enlace]]," en el ",Tabla4[[#This Row],[Distancia óptica]]," ocasionado por ",Tabla4[[#This Row],[Causa del daño]])</f>
        <v>Reportan apertura en el enlace Cerro Oriente - Cúcuta en el Km 86,9 desde Cucuta ocasionado por Falla en la Red FiOp</v>
      </c>
      <c r="BA2318" s="8" t="str">
        <f>+CONCATENATE("Para dar solución al incidente ",Tabla4[[#This Row],[Solución]])</f>
        <v>Para dar solución al incidente Se realiza migracion entre un empalme y Cerro Oriente</v>
      </c>
      <c r="BB2318" s="3" t="str">
        <f>+_xlfn.CONCAT(Tabla4[[#This Row],[Causa Raiz]]," ",Tabla4[[#This Row],[Solución2]]," (",Tabla4[[#This Row],[Anillo]],"- Cabecera: ",Tabla4[[#This Row],[Cabecera]],"- Operador: ",Tabla4[[#This Row],[Operador]],")")</f>
        <v>Reportan apertura en el enlace Cerro Oriente - Cúcuta en el Km 86,9 desde Cucuta ocasionado por Falla en la Red FiOp Para dar solución al incidente Se realiza migracion entre un empalme y Cerro Oriente (troncal- Cabecera: AV CERO- Operador: Colombia Telecomunicaciones)</v>
      </c>
    </row>
    <row r="2319" spans="1:54" ht="213.75">
      <c r="A2319" s="38">
        <f t="shared" si="314"/>
        <v>2318</v>
      </c>
      <c r="B2319" s="3">
        <v>8649286</v>
      </c>
      <c r="C2319" s="3" t="s">
        <v>54</v>
      </c>
      <c r="D2319" s="23">
        <v>45443.506944444445</v>
      </c>
      <c r="E2319" s="23">
        <v>45443.645833333336</v>
      </c>
      <c r="F2319" s="1">
        <f t="shared" ca="1" si="317"/>
        <v>0.13888888889050577</v>
      </c>
      <c r="G2319" s="3" t="s">
        <v>55</v>
      </c>
      <c r="H2319" s="41"/>
      <c r="I2319" s="40"/>
      <c r="J2319" s="5" t="s">
        <v>56</v>
      </c>
      <c r="K2319" s="3" t="s">
        <v>138</v>
      </c>
      <c r="L2319" s="9" t="s">
        <v>78</v>
      </c>
      <c r="M2319" s="3" t="s">
        <v>139</v>
      </c>
      <c r="N2319" s="3" t="s">
        <v>721</v>
      </c>
      <c r="O2319" s="3" t="s">
        <v>10596</v>
      </c>
      <c r="P2319" s="3" t="s">
        <v>10597</v>
      </c>
      <c r="Q2319" s="4" t="s">
        <v>10598</v>
      </c>
      <c r="R2319" s="3" t="s">
        <v>10599</v>
      </c>
      <c r="S2319" s="3" t="s">
        <v>145</v>
      </c>
      <c r="T2319" s="9" t="s">
        <v>176</v>
      </c>
      <c r="U2319" s="3" t="s">
        <v>10600</v>
      </c>
      <c r="V2319" s="22" t="str">
        <f t="shared" si="318"/>
        <v>RLFO; Hora de aviso: 12:10 31/05/2024; Solución: Se recupera 15 mts de reserva y se hace un empalme de 24 hilos; Hora de solución: 15:30 31/05/2024; Causa: Intervención de Terceros. No Identificados</v>
      </c>
      <c r="W2319" s="4" t="s">
        <v>10601</v>
      </c>
      <c r="X2319" s="3"/>
      <c r="Y2319" s="3"/>
      <c r="Z2319" s="3" t="s">
        <v>69</v>
      </c>
      <c r="AA2319" s="3" t="s">
        <v>70</v>
      </c>
      <c r="AB2319" s="3">
        <v>0</v>
      </c>
      <c r="AC2319" s="3" t="s">
        <v>71</v>
      </c>
      <c r="AD2319" s="6">
        <v>0</v>
      </c>
      <c r="AE2319" s="7"/>
      <c r="AF2319" s="7"/>
      <c r="AG2319" s="6">
        <f>Tabla4[[#This Row],[Tiempo Parada de Reloj]]+Tabla4[[#This Row],[Tiempo Autorizado por Telefonica (no Máximo)]]</f>
        <v>0</v>
      </c>
      <c r="AH2319" s="7">
        <f t="shared" ca="1" si="311"/>
        <v>0.13888888889050577</v>
      </c>
      <c r="AI2319" s="8">
        <f t="shared" si="312"/>
        <v>0</v>
      </c>
      <c r="AJ2319" s="8">
        <f t="shared" ca="1" si="313"/>
        <v>3.3333333333721384</v>
      </c>
      <c r="AK2319" s="23" t="s">
        <v>73</v>
      </c>
      <c r="AL2319" s="23" t="s">
        <v>70</v>
      </c>
      <c r="AM2319" s="23" t="s">
        <v>98</v>
      </c>
      <c r="AN2319" s="23" t="s">
        <v>98</v>
      </c>
      <c r="AO2319" s="3" t="s">
        <v>120</v>
      </c>
      <c r="AP2319" s="3" t="s">
        <v>120</v>
      </c>
      <c r="AQ2319" s="23">
        <v>45451.790277777778</v>
      </c>
      <c r="AR2319" s="3"/>
      <c r="AS2319" s="23"/>
      <c r="AT2319" s="23"/>
      <c r="AU2319" s="3" t="s">
        <v>481</v>
      </c>
      <c r="AV2319" s="3" t="s">
        <v>6620</v>
      </c>
      <c r="AW2319" s="3" t="s">
        <v>135</v>
      </c>
      <c r="AX2319" s="3">
        <v>3.2134179999999999</v>
      </c>
      <c r="AY2319" s="3">
        <v>-76.578556000000006</v>
      </c>
      <c r="AZ2319" s="8" t="str">
        <f>+CONCATENATE("Reportan apertura en el enlace ",Tabla4[[#This Row],[Enlace]]," en el ",Tabla4[[#This Row],[Distancia óptica]]," ocasionado por ",Tabla4[[#This Row],[Causa del daño]])</f>
        <v>Reportan apertura en el enlace Mov. Alfaguara - Mov. Jamundi Potrerito en el Km 0,140 desde Potrerito ocasionado por Intervención de Terceros. No Identificados</v>
      </c>
      <c r="BA2319" s="8" t="str">
        <f>+CONCATENATE("Para dar solución al incidente ",Tabla4[[#This Row],[Solución]])</f>
        <v>Para dar solución al incidente Se recupera 15 mts de reserva y se hace un empalme de 24 hilos</v>
      </c>
      <c r="BB2319" s="3" t="str">
        <f>+_xlfn.CONCAT(Tabla4[[#This Row],[Causa Raiz]]," ",Tabla4[[#This Row],[Solución2]]," (",Tabla4[[#This Row],[Anillo]],"- Cabecera: ",Tabla4[[#This Row],[Cabecera]],"- Operador: ",Tabla4[[#This Row],[Operador]],")")</f>
        <v>Reportan apertura en el enlace Mov. Alfaguara - Mov. Jamundi Potrerito en el Km 0,140 desde Potrerito ocasionado por Intervención de Terceros. No Identificados Para dar solución al incidente Se recupera 15 mts de reserva y se hace un empalme de 24 hilos (Lineal- Cabecera: JAMUNDI CENTRO - Operador: Colombia Telecomunicaciones)</v>
      </c>
    </row>
    <row r="2320" spans="1:54" ht="171">
      <c r="A2320" s="38">
        <f t="shared" si="314"/>
        <v>2319</v>
      </c>
      <c r="B2320" s="3">
        <v>8650064</v>
      </c>
      <c r="C2320" s="3" t="s">
        <v>136</v>
      </c>
      <c r="D2320" s="23">
        <v>45443.541666666664</v>
      </c>
      <c r="E2320" s="23">
        <v>45443.611111111109</v>
      </c>
      <c r="F2320" s="1">
        <f t="shared" ca="1" si="317"/>
        <v>6.9444444445252884E-2</v>
      </c>
      <c r="G2320" s="3" t="s">
        <v>55</v>
      </c>
      <c r="H2320" s="41"/>
      <c r="I2320" s="40"/>
      <c r="J2320" s="5" t="s">
        <v>137</v>
      </c>
      <c r="K2320" s="3" t="s">
        <v>93</v>
      </c>
      <c r="L2320" s="9" t="s">
        <v>78</v>
      </c>
      <c r="M2320" s="3" t="s">
        <v>59</v>
      </c>
      <c r="N2320" s="3" t="s">
        <v>60</v>
      </c>
      <c r="O2320" s="3" t="s">
        <v>10602</v>
      </c>
      <c r="P2320" s="3" t="s">
        <v>10603</v>
      </c>
      <c r="Q2320" s="4" t="s">
        <v>10604</v>
      </c>
      <c r="R2320" s="3" t="s">
        <v>947</v>
      </c>
      <c r="S2320" s="3" t="s">
        <v>65</v>
      </c>
      <c r="T2320" s="3" t="s">
        <v>256</v>
      </c>
      <c r="U2320" s="3" t="s">
        <v>10605</v>
      </c>
      <c r="V2320" s="22" t="str">
        <f t="shared" si="318"/>
        <v>RBHFO; Hora de aviso: 13:00 31/05/2024; Solución: Se refusiona hilo en la sangria ; Hora de solución: 14:40 31/05/2024; Causa: Falla de Empalme de FiOp</v>
      </c>
      <c r="W2320" s="4" t="s">
        <v>68</v>
      </c>
      <c r="X2320" s="3"/>
      <c r="Y2320" s="3"/>
      <c r="Z2320" s="3" t="s">
        <v>69</v>
      </c>
      <c r="AA2320" s="3" t="s">
        <v>71</v>
      </c>
      <c r="AB2320" s="3">
        <v>0</v>
      </c>
      <c r="AC2320" s="3" t="s">
        <v>71</v>
      </c>
      <c r="AD2320" s="6">
        <v>0</v>
      </c>
      <c r="AE2320" s="7"/>
      <c r="AF2320" s="7"/>
      <c r="AG2320" s="6">
        <f>Tabla4[[#This Row],[Tiempo Parada de Reloj]]+Tabla4[[#This Row],[Tiempo Autorizado por Telefonica (no Máximo)]]</f>
        <v>0</v>
      </c>
      <c r="AH2320" s="7">
        <f t="shared" ca="1" si="311"/>
        <v>6.9444444445252884E-2</v>
      </c>
      <c r="AI2320" s="8">
        <f t="shared" si="312"/>
        <v>0</v>
      </c>
      <c r="AJ2320" s="8">
        <f t="shared" ca="1" si="313"/>
        <v>1.6666666666860692</v>
      </c>
      <c r="AK2320" s="23" t="s">
        <v>73</v>
      </c>
      <c r="AL2320" s="23" t="s">
        <v>70</v>
      </c>
      <c r="AM2320" s="23" t="s">
        <v>98</v>
      </c>
      <c r="AN2320" s="23" t="s">
        <v>98</v>
      </c>
      <c r="AO2320" s="3" t="s">
        <v>87</v>
      </c>
      <c r="AP2320" s="3" t="s">
        <v>87</v>
      </c>
      <c r="AQ2320" s="23">
        <v>45444.511111111111</v>
      </c>
      <c r="AR2320" s="3"/>
      <c r="AS2320" s="23"/>
      <c r="AT2320" s="23"/>
      <c r="AU2320" s="3" t="s">
        <v>107</v>
      </c>
      <c r="AV2320" s="3" t="s">
        <v>757</v>
      </c>
      <c r="AW2320" s="3" t="s">
        <v>10606</v>
      </c>
      <c r="AX2320" s="3">
        <v>4.64215</v>
      </c>
      <c r="AY2320" s="3">
        <v>-74.154390000000006</v>
      </c>
      <c r="AZ2320" s="8" t="str">
        <f>+CONCATENATE("Reportan apertura en el enlace ",Tabla4[[#This Row],[Enlace]]," en el ",Tabla4[[#This Row],[Distancia óptica]]," ocasionado por ",Tabla4[[#This Row],[Causa del daño]])</f>
        <v>Reportan apertura en el enlace Mov. Almendros - Mov. Asturias en el Km 1,7 desde Almendros ocasionado por Falla de Empalme de FiOp</v>
      </c>
      <c r="BA2320" s="8" t="str">
        <f>+CONCATENATE("Para dar solución al incidente ",Tabla4[[#This Row],[Solución]])</f>
        <v xml:space="preserve">Para dar solución al incidente Se refusiona hilo en la sangria </v>
      </c>
      <c r="BB2320" s="3" t="str">
        <f>+_xlfn.CONCAT(Tabla4[[#This Row],[Causa Raiz]]," ",Tabla4[[#This Row],[Solución2]]," (",Tabla4[[#This Row],[Anillo]],"- Cabecera: ",Tabla4[[#This Row],[Cabecera]],"- Operador: ",Tabla4[[#This Row],[Operador]],")")</f>
        <v>Reportan apertura en el enlace Mov. Almendros - Mov. Asturias en el Km 1,7 desde Almendros ocasionado por Falla de Empalme de FiOp Para dar solución al incidente Se refusiona hilo en la sangria  (47 Repotenciado- Cabecera: Asturias- Operador: Infraco)</v>
      </c>
    </row>
    <row r="2321" spans="1:54" ht="199.5">
      <c r="A2321" s="38">
        <f t="shared" si="314"/>
        <v>2320</v>
      </c>
      <c r="B2321" s="3">
        <v>8650075</v>
      </c>
      <c r="C2321" s="3" t="s">
        <v>54</v>
      </c>
      <c r="D2321" s="23">
        <v>45443.5</v>
      </c>
      <c r="E2321" s="23">
        <v>45443.722222222219</v>
      </c>
      <c r="F2321" s="1">
        <f t="shared" ca="1" si="317"/>
        <v>0.22222222221898846</v>
      </c>
      <c r="G2321" s="3" t="s">
        <v>55</v>
      </c>
      <c r="H2321" s="41"/>
      <c r="I2321" s="40"/>
      <c r="J2321" s="5" t="s">
        <v>56</v>
      </c>
      <c r="K2321" s="3" t="s">
        <v>122</v>
      </c>
      <c r="L2321" s="9" t="s">
        <v>58</v>
      </c>
      <c r="M2321" s="3" t="s">
        <v>383</v>
      </c>
      <c r="N2321" s="3" t="s">
        <v>384</v>
      </c>
      <c r="O2321" s="3" t="s">
        <v>2316</v>
      </c>
      <c r="P2321" s="3" t="s">
        <v>10607</v>
      </c>
      <c r="Q2321" s="4" t="s">
        <v>2318</v>
      </c>
      <c r="R2321" s="3" t="s">
        <v>388</v>
      </c>
      <c r="S2321" s="3" t="s">
        <v>129</v>
      </c>
      <c r="T2321" s="3" t="s">
        <v>256</v>
      </c>
      <c r="U2321" s="3" t="s">
        <v>10608</v>
      </c>
      <c r="V2321" s="22" t="str">
        <f t="shared" si="318"/>
        <v>RLFO; Hora de aviso: 12:00 31/05/2024; Solución: Se recupera 30 mts de reserva y se hace un empalme de 8 hilos; Hora de solución: 17:20 31/05/2024; Causa: Falla de Empalme de FiOp</v>
      </c>
      <c r="W2321" s="4" t="s">
        <v>132</v>
      </c>
      <c r="X2321" s="3"/>
      <c r="Y2321" s="3"/>
      <c r="Z2321" s="3" t="s">
        <v>69</v>
      </c>
      <c r="AA2321" s="3" t="s">
        <v>71</v>
      </c>
      <c r="AB2321" s="3">
        <v>0</v>
      </c>
      <c r="AC2321" s="3" t="s">
        <v>71</v>
      </c>
      <c r="AD2321" s="6">
        <v>5.5555555555555552E-2</v>
      </c>
      <c r="AE2321" s="7"/>
      <c r="AF2321" s="7"/>
      <c r="AG2321" s="6">
        <f>Tabla4[[#This Row],[Tiempo Parada de Reloj]]+Tabla4[[#This Row],[Tiempo Autorizado por Telefonica (no Máximo)]]</f>
        <v>5.5555555555555552E-2</v>
      </c>
      <c r="AH2321" s="7">
        <f t="shared" ca="1" si="311"/>
        <v>0.16666666666343291</v>
      </c>
      <c r="AI2321" s="8">
        <f t="shared" si="312"/>
        <v>1.3333333333333333</v>
      </c>
      <c r="AJ2321" s="8">
        <f t="shared" ca="1" si="313"/>
        <v>3.9999999999223901</v>
      </c>
      <c r="AK2321" s="23" t="s">
        <v>120</v>
      </c>
      <c r="AL2321" s="23" t="s">
        <v>70</v>
      </c>
      <c r="AM2321" s="23" t="s">
        <v>98</v>
      </c>
      <c r="AN2321" s="23" t="s">
        <v>98</v>
      </c>
      <c r="AO2321" s="3" t="s">
        <v>120</v>
      </c>
      <c r="AP2321" s="3" t="s">
        <v>120</v>
      </c>
      <c r="AQ2321" s="23">
        <v>45444.532638888886</v>
      </c>
      <c r="AR2321" s="3"/>
      <c r="AS2321" s="23"/>
      <c r="AT2321" s="23"/>
      <c r="AU2321" s="3" t="s">
        <v>392</v>
      </c>
      <c r="AV2321" s="3" t="s">
        <v>9625</v>
      </c>
      <c r="AW2321" s="3" t="s">
        <v>135</v>
      </c>
      <c r="AX2321" s="3">
        <v>10.335789</v>
      </c>
      <c r="AY2321" s="3">
        <v>-75.413039999999995</v>
      </c>
      <c r="AZ2321" s="8" t="str">
        <f>+CONCATENATE("Reportan apertura en el enlace ",Tabla4[[#This Row],[Enlace]]," en el ",Tabla4[[#This Row],[Distancia óptica]]," ocasionado por ",Tabla4[[#This Row],[Causa del daño]])</f>
        <v>Reportan apertura en el enlace Mov. Badel - Mov. Turbaco en el Km 1,2 desde Turbaco Fija ocasionado por Falla de Empalme de FiOp</v>
      </c>
      <c r="BA2321" s="8" t="str">
        <f>+CONCATENATE("Para dar solución al incidente ",Tabla4[[#This Row],[Solución]])</f>
        <v>Para dar solución al incidente Se recupera 30 mts de reserva y se hace un empalme de 8 hilos</v>
      </c>
      <c r="BB2321" s="3" t="str">
        <f>+_xlfn.CONCAT(Tabla4[[#This Row],[Causa Raiz]]," ",Tabla4[[#This Row],[Solución2]]," (",Tabla4[[#This Row],[Anillo]],"- Cabecera: ",Tabla4[[#This Row],[Cabecera]],"- Operador: ",Tabla4[[#This Row],[Operador]],")")</f>
        <v>Reportan apertura en el enlace Mov. Badel - Mov. Turbaco en el Km 1,2 desde Turbaco Fija ocasionado por Falla de Empalme de FiOp Para dar solución al incidente Se recupera 30 mts de reserva y se hace un empalme de 8 hilos (Lineal- Cabecera: BADEL - Operador: Colombia Telecomunicaciones)</v>
      </c>
    </row>
    <row r="2322" spans="1:54" ht="185.25">
      <c r="A2322" s="38">
        <f t="shared" si="314"/>
        <v>2321</v>
      </c>
      <c r="B2322" s="3">
        <v>8650807</v>
      </c>
      <c r="C2322" s="3" t="s">
        <v>163</v>
      </c>
      <c r="D2322" s="23">
        <v>45443.583333333336</v>
      </c>
      <c r="E2322" s="23">
        <v>45444.125</v>
      </c>
      <c r="F2322" s="1">
        <f t="shared" ca="1" si="317"/>
        <v>0.54166666666424135</v>
      </c>
      <c r="G2322" s="3" t="s">
        <v>55</v>
      </c>
      <c r="H2322" s="41"/>
      <c r="I2322" s="40"/>
      <c r="J2322" s="5" t="s">
        <v>56</v>
      </c>
      <c r="K2322" s="3" t="s">
        <v>77</v>
      </c>
      <c r="L2322" s="9" t="s">
        <v>58</v>
      </c>
      <c r="M2322" s="3" t="s">
        <v>79</v>
      </c>
      <c r="N2322" s="3" t="s">
        <v>3608</v>
      </c>
      <c r="O2322" s="3" t="s">
        <v>9166</v>
      </c>
      <c r="P2322" s="3" t="s">
        <v>10609</v>
      </c>
      <c r="Q2322" s="4" t="s">
        <v>10610</v>
      </c>
      <c r="R2322" s="3" t="s">
        <v>741</v>
      </c>
      <c r="S2322" s="3" t="s">
        <v>85</v>
      </c>
      <c r="T2322" s="9" t="s">
        <v>176</v>
      </c>
      <c r="U2322" s="3" t="s">
        <v>6904</v>
      </c>
      <c r="V2322" s="22" t="str">
        <f t="shared" si="318"/>
        <v>RDFO; Hora de aviso: 14:00 31/05/2024; Solución: Se realiza un tendido de 160 mts y se hacen dos empalmes de 48 hilos; Hora de solución: 3:00 01/06/2024; Causa: Intervención de Terceros. No Identificados</v>
      </c>
      <c r="W2322" s="4" t="s">
        <v>160</v>
      </c>
      <c r="X2322" s="3"/>
      <c r="Y2322" s="3"/>
      <c r="Z2322" s="3" t="s">
        <v>69</v>
      </c>
      <c r="AA2322" s="3" t="s">
        <v>71</v>
      </c>
      <c r="AB2322" s="3">
        <v>0</v>
      </c>
      <c r="AC2322" s="3" t="s">
        <v>71</v>
      </c>
      <c r="AD2322" s="6">
        <v>0.3347222222222222</v>
      </c>
      <c r="AE2322" s="7"/>
      <c r="AF2322" s="7"/>
      <c r="AG2322" s="6">
        <f>Tabla4[[#This Row],[Tiempo Parada de Reloj]]+Tabla4[[#This Row],[Tiempo Autorizado por Telefonica (no Máximo)]]</f>
        <v>0.3347222222222222</v>
      </c>
      <c r="AH2322" s="7">
        <f t="shared" ca="1" si="311"/>
        <v>0.20694444444201915</v>
      </c>
      <c r="AI2322" s="8">
        <f t="shared" si="312"/>
        <v>8.0333333333333332</v>
      </c>
      <c r="AJ2322" s="8">
        <f t="shared" ca="1" si="313"/>
        <v>4.9666666666084591</v>
      </c>
      <c r="AK2322" s="23" t="s">
        <v>106</v>
      </c>
      <c r="AL2322" s="23" t="s">
        <v>70</v>
      </c>
      <c r="AM2322" s="23" t="s">
        <v>87</v>
      </c>
      <c r="AN2322" s="23" t="s">
        <v>87</v>
      </c>
      <c r="AO2322" s="3" t="s">
        <v>106</v>
      </c>
      <c r="AP2322" s="3" t="s">
        <v>73</v>
      </c>
      <c r="AQ2322" s="23">
        <v>45454.988194444442</v>
      </c>
      <c r="AR2322" s="3"/>
      <c r="AS2322" s="23"/>
      <c r="AT2322" s="23"/>
      <c r="AU2322" s="3" t="s">
        <v>89</v>
      </c>
      <c r="AV2322" s="3" t="s">
        <v>10611</v>
      </c>
      <c r="AW2322" s="3" t="s">
        <v>135</v>
      </c>
      <c r="AX2322" s="3">
        <v>4.820614</v>
      </c>
      <c r="AY2322" s="3">
        <v>-74.132565</v>
      </c>
      <c r="AZ2322" s="8" t="str">
        <f>+CONCATENATE("Reportan apertura en el enlace ",Tabla4[[#This Row],[Enlace]]," en el ",Tabla4[[#This Row],[Distancia óptica]]," ocasionado por ",Tabla4[[#This Row],[Causa del daño]])</f>
        <v>Reportan apertura en el enlace Celta - Tenjo en el km 7,5 desde Tenjo  ocasionado por Intervención de Terceros. No Identificados</v>
      </c>
      <c r="BA2322" s="8" t="str">
        <f>+CONCATENATE("Para dar solución al incidente ",Tabla4[[#This Row],[Solución]])</f>
        <v>Para dar solución al incidente Se realiza un tendido de 160 mts y se hacen dos empalmes de 48 hilos</v>
      </c>
      <c r="BB2322" s="3" t="str">
        <f>+_xlfn.CONCAT(Tabla4[[#This Row],[Causa Raiz]]," ",Tabla4[[#This Row],[Solución2]]," (",Tabla4[[#This Row],[Anillo]],"- Cabecera: ",Tabla4[[#This Row],[Cabecera]],"- Operador: ",Tabla4[[#This Row],[Operador]],")")</f>
        <v>Reportan apertura en el enlace Celta - Tenjo en el km 7,5 desde Tenjo  ocasionado por Intervención de Terceros. No Identificados Para dar solución al incidente Se realiza un tendido de 160 mts y se hacen dos empalmes de 48 hilos (Lineal- Cabecera: Tenjo - Operador: Colombia Telecomunicaciones)</v>
      </c>
    </row>
    <row r="2323" spans="1:54" ht="199.5">
      <c r="A2323" s="38">
        <f t="shared" si="314"/>
        <v>2322</v>
      </c>
      <c r="B2323" s="3">
        <v>8651086</v>
      </c>
      <c r="C2323" s="3" t="s">
        <v>163</v>
      </c>
      <c r="D2323" s="23">
        <v>45443.645833333336</v>
      </c>
      <c r="E2323" s="23">
        <v>45447.604166666664</v>
      </c>
      <c r="F2323" s="1">
        <f t="shared" ref="F2323:F2327" ca="1" si="319">IF(ISBLANK(E2323),IF(ISBLANK(D2323),0,NOW()-D2323),E2323-D2323)</f>
        <v>3.9583333333284827</v>
      </c>
      <c r="G2323" s="3" t="s">
        <v>55</v>
      </c>
      <c r="H2323" s="41"/>
      <c r="I2323" s="40"/>
      <c r="J2323" s="5" t="s">
        <v>56</v>
      </c>
      <c r="K2323" s="3" t="s">
        <v>138</v>
      </c>
      <c r="L2323" s="9" t="s">
        <v>78</v>
      </c>
      <c r="M2323" s="3" t="s">
        <v>139</v>
      </c>
      <c r="N2323" s="3" t="s">
        <v>721</v>
      </c>
      <c r="O2323" s="3" t="s">
        <v>10596</v>
      </c>
      <c r="P2323" s="3" t="s">
        <v>10612</v>
      </c>
      <c r="Q2323" s="4" t="s">
        <v>10613</v>
      </c>
      <c r="R2323" s="3" t="s">
        <v>725</v>
      </c>
      <c r="S2323" s="3" t="s">
        <v>145</v>
      </c>
      <c r="T2323" s="3" t="s">
        <v>256</v>
      </c>
      <c r="U2323" s="3" t="s">
        <v>10614</v>
      </c>
      <c r="V2323" s="22" t="str">
        <f t="shared" ref="V2323:V2328" si="320">C2323&amp;"; Hora de aviso: "&amp;TEXT(D2323,"h:mm dd/mm/yyyy")&amp;"; Solución: "&amp;U2323&amp;"; Hora de solución: "&amp;TEXT(E2323,"h:mm dd/mm/yyyy")&amp;"; Causa: "&amp;T2323</f>
        <v>RDFO; Hora de aviso: 15:30 31/05/2024; Solución: Empalme botado en el piso se refuiona hilos en empalme; Hora de solución: 14:30 04/06/2024; Causa: Falla de Empalme de FiOp</v>
      </c>
      <c r="W2323" s="4" t="s">
        <v>199</v>
      </c>
      <c r="X2323" s="3"/>
      <c r="Y2323" s="3"/>
      <c r="Z2323" s="3" t="s">
        <v>69</v>
      </c>
      <c r="AA2323" s="3" t="s">
        <v>71</v>
      </c>
      <c r="AB2323" s="3">
        <v>0</v>
      </c>
      <c r="AC2323" s="3" t="s">
        <v>71</v>
      </c>
      <c r="AD2323" s="6">
        <v>3.7569444444444446</v>
      </c>
      <c r="AE2323" s="7"/>
      <c r="AF2323" s="7"/>
      <c r="AG2323" s="6">
        <f>Tabla4[[#This Row],[Tiempo Parada de Reloj]]+Tabla4[[#This Row],[Tiempo Autorizado por Telefonica (no Máximo)]]</f>
        <v>3.7569444444444446</v>
      </c>
      <c r="AH2323" s="7">
        <f t="shared" ca="1" si="311"/>
        <v>0.20138888888403805</v>
      </c>
      <c r="AI2323" s="8">
        <f t="shared" si="312"/>
        <v>90.166666666666671</v>
      </c>
      <c r="AJ2323" s="8">
        <f t="shared" ca="1" si="313"/>
        <v>4.8333333332169133</v>
      </c>
      <c r="AK2323" s="23" t="s">
        <v>98</v>
      </c>
      <c r="AL2323" s="23" t="s">
        <v>70</v>
      </c>
      <c r="AM2323" s="23" t="s">
        <v>87</v>
      </c>
      <c r="AN2323" s="23" t="s">
        <v>73</v>
      </c>
      <c r="AO2323" s="3" t="s">
        <v>106</v>
      </c>
      <c r="AP2323" s="3" t="s">
        <v>106</v>
      </c>
      <c r="AQ2323" s="23">
        <v>45452.800694444442</v>
      </c>
      <c r="AR2323" s="3"/>
      <c r="AS2323" s="23"/>
      <c r="AT2323" s="23"/>
      <c r="AU2323" s="3" t="s">
        <v>481</v>
      </c>
      <c r="AV2323" s="3" t="s">
        <v>6620</v>
      </c>
      <c r="AX2323" s="3">
        <v>3.2169469999999998</v>
      </c>
      <c r="AY2323" s="3">
        <v>-76.581464999999994</v>
      </c>
      <c r="AZ2323" s="8" t="str">
        <f>+CONCATENATE("Reportan apertura en el enlace ",Tabla4[[#This Row],[Enlace]]," en el ",Tabla4[[#This Row],[Distancia óptica]]," ocasionado por ",Tabla4[[#This Row],[Causa del daño]])</f>
        <v>Reportan apertura en el enlace Mov. Alfaguara - Mov. Jamundi Potrerito en el Km 0,9 desde Potrerito ocasionado por Falla de Empalme de FiOp</v>
      </c>
      <c r="BA2323" s="8" t="str">
        <f>+CONCATENATE("Para dar solución al incidente ",Tabla4[[#This Row],[Solución]])</f>
        <v>Para dar solución al incidente Empalme botado en el piso se refuiona hilos en empalme</v>
      </c>
      <c r="BB2323" s="3" t="str">
        <f>+_xlfn.CONCAT(Tabla4[[#This Row],[Causa Raiz]]," ",Tabla4[[#This Row],[Solución2]]," (",Tabla4[[#This Row],[Anillo]],"- Cabecera: ",Tabla4[[#This Row],[Cabecera]],"- Operador: ",Tabla4[[#This Row],[Operador]],")")</f>
        <v>Reportan apertura en el enlace Mov. Alfaguara - Mov. Jamundi Potrerito en el Km 0,9 desde Potrerito ocasionado por Falla de Empalme de FiOp Para dar solución al incidente Empalme botado en el piso se refuiona hilos en empalme (- Cabecera: JAMUNDI CENTRO - Operador: Colombia Telecomunicaciones)</v>
      </c>
    </row>
    <row r="2324" spans="1:54" ht="185.25">
      <c r="A2324" s="38">
        <f t="shared" si="314"/>
        <v>2323</v>
      </c>
      <c r="B2324" s="3">
        <v>8649572</v>
      </c>
      <c r="C2324" s="3" t="s">
        <v>163</v>
      </c>
      <c r="D2324" s="23">
        <v>45443.666666666664</v>
      </c>
      <c r="E2324" s="23">
        <v>45443.668055555558</v>
      </c>
      <c r="F2324" s="1">
        <f t="shared" ca="1" si="319"/>
        <v>1.3888888934161514E-3</v>
      </c>
      <c r="G2324" s="3" t="s">
        <v>55</v>
      </c>
      <c r="H2324" s="41"/>
      <c r="I2324" s="40"/>
      <c r="J2324" s="5" t="s">
        <v>56</v>
      </c>
      <c r="K2324" s="3" t="s">
        <v>122</v>
      </c>
      <c r="L2324" s="9" t="s">
        <v>78</v>
      </c>
      <c r="M2324" s="3" t="s">
        <v>123</v>
      </c>
      <c r="N2324" s="3" t="s">
        <v>124</v>
      </c>
      <c r="O2324" s="3" t="s">
        <v>10615</v>
      </c>
      <c r="P2324" s="3" t="s">
        <v>10616</v>
      </c>
      <c r="Q2324" s="4" t="s">
        <v>10617</v>
      </c>
      <c r="R2324" s="3" t="s">
        <v>505</v>
      </c>
      <c r="S2324" s="3" t="s">
        <v>129</v>
      </c>
      <c r="T2324" s="9" t="s">
        <v>104</v>
      </c>
      <c r="U2324" s="3" t="s">
        <v>10618</v>
      </c>
      <c r="V2324" s="22" t="str">
        <f t="shared" si="320"/>
        <v>RDFO; Hora de aviso: 16:00 31/05/2024; Solución: Se realizan medidas desde Colina campestre y Zofracar y se presenta problemas de FO; Hora de solución: 16:02 31/05/2024; Causa: Visita Fallida</v>
      </c>
      <c r="W2324" s="4" t="s">
        <v>132</v>
      </c>
      <c r="X2324" s="3"/>
      <c r="Y2324" s="3"/>
      <c r="Z2324" s="3" t="s">
        <v>69</v>
      </c>
      <c r="AA2324" s="3" t="s">
        <v>71</v>
      </c>
      <c r="AB2324" s="3">
        <v>8649572</v>
      </c>
      <c r="AC2324" s="3" t="s">
        <v>71</v>
      </c>
      <c r="AD2324" s="6">
        <v>0</v>
      </c>
      <c r="AE2324" s="7"/>
      <c r="AF2324" s="7"/>
      <c r="AG2324" s="6">
        <f>Tabla4[[#This Row],[Tiempo Parada de Reloj]]+Tabla4[[#This Row],[Tiempo Autorizado por Telefonica (no Máximo)]]</f>
        <v>0</v>
      </c>
      <c r="AH2324" s="7">
        <f t="shared" ca="1" si="311"/>
        <v>1.3888888934161514E-3</v>
      </c>
      <c r="AI2324" s="8">
        <f t="shared" si="312"/>
        <v>0</v>
      </c>
      <c r="AJ2324" s="8">
        <f t="shared" ca="1" si="313"/>
        <v>3.3333333441987634E-2</v>
      </c>
      <c r="AK2324" s="23" t="s">
        <v>1349</v>
      </c>
      <c r="AL2324" s="23" t="s">
        <v>71</v>
      </c>
      <c r="AM2324" s="23" t="s">
        <v>69</v>
      </c>
      <c r="AN2324" s="23" t="s">
        <v>98</v>
      </c>
      <c r="AO2324" s="3" t="s">
        <v>98</v>
      </c>
      <c r="AP2324" s="3" t="s">
        <v>98</v>
      </c>
      <c r="AQ2324" s="23">
        <v>45443.668055555558</v>
      </c>
      <c r="AR2324" s="3"/>
      <c r="AS2324" s="23"/>
      <c r="AT2324" s="23"/>
      <c r="AU2324" s="3" t="s">
        <v>271</v>
      </c>
      <c r="AV2324" s="3" t="s">
        <v>69</v>
      </c>
      <c r="AW2324" s="3" t="s">
        <v>69</v>
      </c>
      <c r="AX2324" s="3" t="s">
        <v>69</v>
      </c>
      <c r="AY2324" s="3" t="s">
        <v>69</v>
      </c>
      <c r="AZ2324" s="8" t="str">
        <f>+CONCATENATE("Reportan apertura en el enlace ",Tabla4[[#This Row],[Enlace]]," en el ",Tabla4[[#This Row],[Distancia óptica]]," ocasionado por ",Tabla4[[#This Row],[Causa del daño]])</f>
        <v>Reportan apertura en el enlace Mov. Zofracar - Mov. Tecniamsa en el Km 0 desde Zofracar ocasionado por Visita Fallida</v>
      </c>
      <c r="BA2324" s="8" t="str">
        <f>+CONCATENATE("Para dar solución al incidente ",Tabla4[[#This Row],[Solución]])</f>
        <v>Para dar solución al incidente Se realizan medidas desde Colina campestre y Zofracar y se presenta problemas de FO</v>
      </c>
      <c r="BB2324" s="3" t="str">
        <f>+_xlfn.CONCAT(Tabla4[[#This Row],[Causa Raiz]]," ",Tabla4[[#This Row],[Solución2]]," (",Tabla4[[#This Row],[Anillo]],"- Cabecera: ",Tabla4[[#This Row],[Cabecera]],"- Operador: ",Tabla4[[#This Row],[Operador]],")")</f>
        <v>Reportan apertura en el enlace Mov. Zofracar - Mov. Tecniamsa en el Km 0 desde Zofracar ocasionado por Visita Fallida Para dar solución al incidente Se realizan medidas desde Colina campestre y Zofracar y se presenta problemas de FO (NA- Cabecera: NA- Operador: Colombia Telecomunicaciones)</v>
      </c>
    </row>
    <row r="2325" spans="1:54" ht="185.25">
      <c r="A2325" s="38">
        <f t="shared" si="314"/>
        <v>2324</v>
      </c>
      <c r="B2325" s="3">
        <v>8651190</v>
      </c>
      <c r="C2325" s="3" t="s">
        <v>54</v>
      </c>
      <c r="D2325" s="23">
        <v>45443.666666666664</v>
      </c>
      <c r="E2325" s="23">
        <v>45443.697916666664</v>
      </c>
      <c r="F2325" s="1">
        <f t="shared" ca="1" si="319"/>
        <v>3.125E-2</v>
      </c>
      <c r="G2325" s="3" t="s">
        <v>55</v>
      </c>
      <c r="H2325" s="41"/>
      <c r="I2325" s="40"/>
      <c r="J2325" s="5" t="s">
        <v>56</v>
      </c>
      <c r="K2325" s="3" t="s">
        <v>122</v>
      </c>
      <c r="L2325" s="9" t="s">
        <v>78</v>
      </c>
      <c r="M2325" s="3" t="s">
        <v>123</v>
      </c>
      <c r="N2325" s="3" t="s">
        <v>921</v>
      </c>
      <c r="O2325" s="3" t="s">
        <v>10619</v>
      </c>
      <c r="P2325" s="3" t="s">
        <v>10620</v>
      </c>
      <c r="Q2325" s="4" t="s">
        <v>10621</v>
      </c>
      <c r="R2325" s="3" t="s">
        <v>505</v>
      </c>
      <c r="S2325" s="3" t="s">
        <v>129</v>
      </c>
      <c r="T2325" s="9" t="s">
        <v>211</v>
      </c>
      <c r="U2325" s="3" t="s">
        <v>10622</v>
      </c>
      <c r="V2325" s="22" t="str">
        <f t="shared" si="320"/>
        <v>RLFO; Hora de aviso: 16:00 31/05/2024; Solución: Se Recupera 150 mts de reserva y se hace un empalme de 24 hilos; Hora de solución: 16:45 31/05/2024; Causa: Podas</v>
      </c>
      <c r="W2325" s="4" t="s">
        <v>132</v>
      </c>
      <c r="X2325" s="3"/>
      <c r="Y2325" s="3"/>
      <c r="Z2325" s="3" t="s">
        <v>69</v>
      </c>
      <c r="AA2325" s="3" t="s">
        <v>71</v>
      </c>
      <c r="AB2325" s="3">
        <v>0</v>
      </c>
      <c r="AC2325" s="3" t="s">
        <v>71</v>
      </c>
      <c r="AD2325" s="6">
        <v>0</v>
      </c>
      <c r="AE2325" s="7"/>
      <c r="AF2325" s="7"/>
      <c r="AG2325" s="6">
        <f>Tabla4[[#This Row],[Tiempo Parada de Reloj]]+Tabla4[[#This Row],[Tiempo Autorizado por Telefonica (no Máximo)]]</f>
        <v>0</v>
      </c>
      <c r="AH2325" s="7">
        <f t="shared" ca="1" si="311"/>
        <v>3.125E-2</v>
      </c>
      <c r="AI2325" s="8">
        <f t="shared" si="312"/>
        <v>0</v>
      </c>
      <c r="AJ2325" s="8">
        <f t="shared" ca="1" si="313"/>
        <v>0.75</v>
      </c>
      <c r="AK2325" s="23" t="s">
        <v>1349</v>
      </c>
      <c r="AL2325" s="23" t="s">
        <v>71</v>
      </c>
      <c r="AM2325" s="23" t="s">
        <v>98</v>
      </c>
      <c r="AN2325" s="23" t="s">
        <v>98</v>
      </c>
      <c r="AO2325" s="3" t="s">
        <v>87</v>
      </c>
      <c r="AP2325" s="3" t="s">
        <v>87</v>
      </c>
      <c r="AQ2325" s="23">
        <v>45445.602083333331</v>
      </c>
      <c r="AR2325" s="3"/>
      <c r="AS2325" s="23"/>
      <c r="AT2325" s="23"/>
      <c r="AU2325" s="3" t="s">
        <v>133</v>
      </c>
      <c r="AV2325" s="3" t="s">
        <v>593</v>
      </c>
      <c r="AW2325" s="3" t="s">
        <v>151</v>
      </c>
      <c r="AX2325" s="3">
        <v>10.93031</v>
      </c>
      <c r="AY2325" s="3">
        <v>-74.790000000000006</v>
      </c>
      <c r="AZ2325" s="8" t="str">
        <f>+CONCATENATE("Reportan apertura en el enlace ",Tabla4[[#This Row],[Enlace]]," en el ",Tabla4[[#This Row],[Distancia óptica]]," ocasionado por ",Tabla4[[#This Row],[Causa del daño]])</f>
        <v>Reportan apertura en el enlace Mov. Las Moras - Mov. Villa Linda en el Km 0,747 desde villa linda  ocasionado por Podas</v>
      </c>
      <c r="BA2325" s="8" t="str">
        <f>+CONCATENATE("Para dar solución al incidente ",Tabla4[[#This Row],[Solución]])</f>
        <v>Para dar solución al incidente Se Recupera 150 mts de reserva y se hace un empalme de 24 hilos</v>
      </c>
      <c r="BB2325" s="3" t="str">
        <f>+_xlfn.CONCAT(Tabla4[[#This Row],[Causa Raiz]]," ",Tabla4[[#This Row],[Solución2]]," (",Tabla4[[#This Row],[Anillo]],"- Cabecera: ",Tabla4[[#This Row],[Cabecera]],"- Operador: ",Tabla4[[#This Row],[Operador]],")")</f>
        <v>Reportan apertura en el enlace Mov. Las Moras - Mov. Villa Linda en el Km 0,747 desde villa linda  ocasionado por Podas Para dar solución al incidente Se Recupera 150 mts de reserva y se hace un empalme de 24 hilos (Lineal - Cabecera: Victoria- Operador: Colombia Telecomunicaciones)</v>
      </c>
    </row>
    <row r="2326" spans="1:54" ht="228">
      <c r="A2326" s="38">
        <f t="shared" si="314"/>
        <v>2325</v>
      </c>
      <c r="B2326" s="3">
        <v>8650686</v>
      </c>
      <c r="C2326" s="3" t="s">
        <v>54</v>
      </c>
      <c r="D2326" s="23">
        <v>45443.6875</v>
      </c>
      <c r="E2326" s="23">
        <v>45443.75</v>
      </c>
      <c r="F2326" s="1">
        <f t="shared" ca="1" si="319"/>
        <v>6.25E-2</v>
      </c>
      <c r="G2326" s="3" t="s">
        <v>55</v>
      </c>
      <c r="H2326" s="41"/>
      <c r="I2326" s="40"/>
      <c r="J2326" s="5" t="s">
        <v>56</v>
      </c>
      <c r="K2326" s="3" t="s">
        <v>77</v>
      </c>
      <c r="L2326" s="9" t="s">
        <v>78</v>
      </c>
      <c r="M2326" s="3" t="s">
        <v>987</v>
      </c>
      <c r="N2326" s="3" t="s">
        <v>988</v>
      </c>
      <c r="O2326" s="3" t="s">
        <v>10623</v>
      </c>
      <c r="P2326" s="3" t="s">
        <v>10624</v>
      </c>
      <c r="Q2326" s="4" t="s">
        <v>10625</v>
      </c>
      <c r="R2326" s="3" t="s">
        <v>1304</v>
      </c>
      <c r="S2326" s="3" t="s">
        <v>158</v>
      </c>
      <c r="T2326" s="9" t="s">
        <v>176</v>
      </c>
      <c r="U2326" s="3" t="s">
        <v>10626</v>
      </c>
      <c r="V2326" s="22" t="str">
        <f t="shared" si="320"/>
        <v>RLFO; Hora de aviso: 16:30 31/05/2024; Solución: Se recupero 100 mts de reserva y se hace un mepalme de 36 con caja de empalme de 48 hilos; Hora de solución: 18:00 31/05/2024; Causa: Intervención de Terceros. No Identificados</v>
      </c>
      <c r="W2326" s="4" t="s">
        <v>160</v>
      </c>
      <c r="X2326" s="3"/>
      <c r="Y2326" s="3"/>
      <c r="Z2326" s="3" t="s">
        <v>69</v>
      </c>
      <c r="AA2326" s="3" t="s">
        <v>70</v>
      </c>
      <c r="AB2326" s="3">
        <v>8650686</v>
      </c>
      <c r="AC2326" s="3" t="s">
        <v>71</v>
      </c>
      <c r="AD2326" s="6">
        <v>0</v>
      </c>
      <c r="AE2326" s="7"/>
      <c r="AF2326" s="7"/>
      <c r="AG2326" s="6">
        <f>Tabla4[[#This Row],[Tiempo Parada de Reloj]]+Tabla4[[#This Row],[Tiempo Autorizado por Telefonica (no Máximo)]]</f>
        <v>0</v>
      </c>
      <c r="AH2326" s="7">
        <f t="shared" ca="1" si="311"/>
        <v>6.25E-2</v>
      </c>
      <c r="AI2326" s="8">
        <f t="shared" si="312"/>
        <v>0</v>
      </c>
      <c r="AJ2326" s="8">
        <f t="shared" ca="1" si="313"/>
        <v>1.5</v>
      </c>
      <c r="AK2326" s="23" t="s">
        <v>1349</v>
      </c>
      <c r="AL2326" s="23" t="s">
        <v>71</v>
      </c>
      <c r="AM2326" s="23" t="s">
        <v>98</v>
      </c>
      <c r="AN2326" s="23" t="s">
        <v>98</v>
      </c>
      <c r="AO2326" s="3" t="s">
        <v>87</v>
      </c>
      <c r="AP2326" s="3" t="s">
        <v>87</v>
      </c>
      <c r="AQ2326" s="23">
        <v>45444.357638888891</v>
      </c>
      <c r="AR2326" s="3"/>
      <c r="AS2326" s="23"/>
      <c r="AT2326" s="23"/>
      <c r="AU2326" s="3" t="s">
        <v>752</v>
      </c>
      <c r="AV2326" s="3" t="s">
        <v>994</v>
      </c>
      <c r="AW2326" s="3" t="s">
        <v>370</v>
      </c>
      <c r="AX2326" s="3">
        <v>1.617758</v>
      </c>
      <c r="AY2326" s="3">
        <v>-75.629847999999996</v>
      </c>
      <c r="AZ2326" s="8" t="str">
        <f>+CONCATENATE("Reportan apertura en el enlace ",Tabla4[[#This Row],[Enlace]]," en el ",Tabla4[[#This Row],[Distancia óptica]]," ocasionado por ",Tabla4[[#This Row],[Causa del daño]])</f>
        <v>Reportan apertura en el enlace Mov. Siglo XXI - Mov. Colonos en el Km 1,5 desde Siglo XXI ocasionado por Intervención de Terceros. No Identificados</v>
      </c>
      <c r="BA2326" s="8" t="str">
        <f>+CONCATENATE("Para dar solución al incidente ",Tabla4[[#This Row],[Solución]])</f>
        <v>Para dar solución al incidente Se recupero 100 mts de reserva y se hace un mepalme de 36 con caja de empalme de 48 hilos</v>
      </c>
      <c r="BB2326" s="3" t="str">
        <f>+_xlfn.CONCAT(Tabla4[[#This Row],[Causa Raiz]]," ",Tabla4[[#This Row],[Solución2]]," (",Tabla4[[#This Row],[Anillo]],"- Cabecera: ",Tabla4[[#This Row],[Cabecera]],"- Operador: ",Tabla4[[#This Row],[Operador]],")")</f>
        <v>Reportan apertura en el enlace Mov. Siglo XXI - Mov. Colonos en el Km 1,5 desde Siglo XXI ocasionado por Intervención de Terceros. No Identificados Para dar solución al incidente Se recupero 100 mts de reserva y se hace un mepalme de 36 con caja de empalme de 48 hilos (lineal- Cabecera: Colonos- Operador: Colombia Telecomunicaciones)</v>
      </c>
    </row>
    <row r="2327" spans="1:54" ht="213.75">
      <c r="A2327" s="38">
        <f t="shared" si="314"/>
        <v>2326</v>
      </c>
      <c r="B2327" s="3">
        <v>8649581</v>
      </c>
      <c r="C2327" s="3" t="s">
        <v>163</v>
      </c>
      <c r="D2327" s="23">
        <v>45443.694444444445</v>
      </c>
      <c r="E2327" s="23">
        <v>45444.020833333336</v>
      </c>
      <c r="F2327" s="1">
        <f t="shared" ca="1" si="319"/>
        <v>0.32638888889050577</v>
      </c>
      <c r="G2327" s="3" t="s">
        <v>164</v>
      </c>
      <c r="H2327" s="41" t="s">
        <v>3019</v>
      </c>
      <c r="I2327" s="40"/>
      <c r="J2327" s="5" t="s">
        <v>56</v>
      </c>
      <c r="K2327" s="3" t="s">
        <v>77</v>
      </c>
      <c r="L2327" s="9" t="s">
        <v>58</v>
      </c>
      <c r="M2327" s="3" t="s">
        <v>373</v>
      </c>
      <c r="N2327" s="3" t="s">
        <v>10627</v>
      </c>
      <c r="O2327" s="3" t="s">
        <v>10628</v>
      </c>
      <c r="P2327" s="3" t="s">
        <v>10629</v>
      </c>
      <c r="Q2327" s="4" t="s">
        <v>10630</v>
      </c>
      <c r="R2327" s="3" t="s">
        <v>992</v>
      </c>
      <c r="S2327" s="3" t="s">
        <v>85</v>
      </c>
      <c r="T2327" s="9" t="s">
        <v>176</v>
      </c>
      <c r="U2327" s="3" t="s">
        <v>10631</v>
      </c>
      <c r="V2327" s="22" t="str">
        <f t="shared" si="320"/>
        <v>RDFO; Hora de aviso: 16:40 31/05/2024; Solución: Recuperacion de 30 mts de reserva e instalacion de empalme de 48 hilos; Hora de solución: 0:30 01/06/2024; Causa: Intervención de Terceros. No Identificados</v>
      </c>
      <c r="W2327" s="4" t="s">
        <v>160</v>
      </c>
      <c r="X2327" s="3"/>
      <c r="Y2327" s="3"/>
      <c r="Z2327" s="3" t="s">
        <v>69</v>
      </c>
      <c r="AA2327" s="3" t="s">
        <v>70</v>
      </c>
      <c r="AB2327" s="3">
        <v>0</v>
      </c>
      <c r="AC2327" s="3" t="s">
        <v>71</v>
      </c>
      <c r="AD2327" s="6">
        <v>0.12083333333333333</v>
      </c>
      <c r="AE2327" s="7"/>
      <c r="AF2327" s="7"/>
      <c r="AG2327" s="6">
        <f>Tabla4[[#This Row],[Tiempo Parada de Reloj]]+Tabla4[[#This Row],[Tiempo Autorizado por Telefonica (no Máximo)]]</f>
        <v>0.12083333333333333</v>
      </c>
      <c r="AH2327" s="7">
        <f t="shared" ca="1" si="311"/>
        <v>0.20555555555717242</v>
      </c>
      <c r="AI2327" s="8">
        <f t="shared" si="312"/>
        <v>2.9</v>
      </c>
      <c r="AJ2327" s="8">
        <f t="shared" ca="1" si="313"/>
        <v>4.9333333333721381</v>
      </c>
      <c r="AK2327" s="23" t="s">
        <v>1349</v>
      </c>
      <c r="AL2327" s="23" t="s">
        <v>70</v>
      </c>
      <c r="AM2327" s="23" t="s">
        <v>87</v>
      </c>
      <c r="AN2327" s="23" t="s">
        <v>87</v>
      </c>
      <c r="AO2327" s="3" t="s">
        <v>120</v>
      </c>
      <c r="AQ2327" s="23">
        <f ca="1">NOW()</f>
        <v>45503.69683483796</v>
      </c>
      <c r="AR2327" s="3"/>
      <c r="AS2327" s="23"/>
      <c r="AT2327" s="23"/>
      <c r="AU2327" s="3" t="s">
        <v>1266</v>
      </c>
      <c r="AV2327" s="3" t="s">
        <v>10632</v>
      </c>
      <c r="AW2327" s="3" t="s">
        <v>370</v>
      </c>
      <c r="AX2327" s="3">
        <v>3.879238</v>
      </c>
      <c r="AY2327" s="3">
        <v>-73.769350000000003</v>
      </c>
      <c r="AZ2327" s="8" t="str">
        <f>+CONCATENATE("Reportan apertura en el enlace ",Tabla4[[#This Row],[Enlace]]," en el ",Tabla4[[#This Row],[Distancia óptica]]," ocasionado por ",Tabla4[[#This Row],[Causa del daño]])</f>
        <v>Reportan apertura en el enlace Acacias centro - Guamal en el Km 0,297 desde Guamal ocasionado por Intervención de Terceros. No Identificados</v>
      </c>
      <c r="BA2327" s="8" t="str">
        <f>+CONCATENATE("Para dar solución al incidente ",Tabla4[[#This Row],[Solución]])</f>
        <v>Para dar solución al incidente Recuperacion de 30 mts de reserva e instalacion de empalme de 48 hilos</v>
      </c>
      <c r="BB2327" s="3" t="str">
        <f>+_xlfn.CONCAT(Tabla4[[#This Row],[Causa Raiz]]," ",Tabla4[[#This Row],[Solución2]]," (",Tabla4[[#This Row],[Anillo]],"- Cabecera: ",Tabla4[[#This Row],[Cabecera]],"- Operador: ",Tabla4[[#This Row],[Operador]],")")</f>
        <v>Reportan apertura en el enlace Acacias centro - Guamal en el Km 0,297 desde Guamal ocasionado por Intervención de Terceros. No Identificados Para dar solución al incidente Recuperacion de 30 mts de reserva e instalacion de empalme de 48 hilos (lineal- Cabecera: guamal- Operador: Colombia Telecomunicaciones)</v>
      </c>
    </row>
    <row r="2328" spans="1:54" ht="199.5">
      <c r="A2328" s="38">
        <f t="shared" si="314"/>
        <v>2327</v>
      </c>
      <c r="B2328" s="3">
        <v>8651670</v>
      </c>
      <c r="C2328" s="3" t="s">
        <v>92</v>
      </c>
      <c r="D2328" s="23">
        <v>45443.850694444445</v>
      </c>
      <c r="E2328" s="23">
        <v>45444.413194444445</v>
      </c>
      <c r="F2328" s="1">
        <f ca="1">IF(ISBLANK(E2328),IF(ISBLANK(D2328),0,NOW()-D2328),E2328-D2328)</f>
        <v>0.5625</v>
      </c>
      <c r="G2328" s="3" t="s">
        <v>55</v>
      </c>
      <c r="H2328" s="41"/>
      <c r="I2328" s="40"/>
      <c r="J2328" s="5" t="s">
        <v>56</v>
      </c>
      <c r="K2328" s="3" t="s">
        <v>108</v>
      </c>
      <c r="L2328" s="9" t="s">
        <v>58</v>
      </c>
      <c r="M2328" s="3" t="s">
        <v>228</v>
      </c>
      <c r="N2328" s="3" t="s">
        <v>3598</v>
      </c>
      <c r="O2328" s="3" t="s">
        <v>712</v>
      </c>
      <c r="P2328" s="3" t="s">
        <v>10633</v>
      </c>
      <c r="Q2328" s="4" t="s">
        <v>10634</v>
      </c>
      <c r="R2328" s="3" t="s">
        <v>327</v>
      </c>
      <c r="S2328" s="3" t="s">
        <v>115</v>
      </c>
      <c r="T2328" s="9" t="s">
        <v>66</v>
      </c>
      <c r="U2328" s="3" t="s">
        <v>10635</v>
      </c>
      <c r="V2328" s="22" t="str">
        <f t="shared" si="320"/>
        <v>RTNFO; Hora de aviso: 20:25 31/05/2024; Solución: Recuperacion de 200 mts de reserva y un empalme de 36 hilos; Hora de solución: 9:55 01/06/2024; Causa: Vandalismo</v>
      </c>
      <c r="W2328" s="4" t="s">
        <v>118</v>
      </c>
      <c r="X2328" s="3"/>
      <c r="Y2328" s="3"/>
      <c r="Z2328" s="3" t="s">
        <v>69</v>
      </c>
      <c r="AA2328" s="3" t="s">
        <v>71</v>
      </c>
      <c r="AB2328" s="3">
        <v>0</v>
      </c>
      <c r="AC2328" s="3" t="s">
        <v>71</v>
      </c>
      <c r="AD2328" s="6">
        <v>0.37847222222222221</v>
      </c>
      <c r="AE2328" s="7"/>
      <c r="AF2328" s="7"/>
      <c r="AG2328" s="6">
        <f>Tabla4[[#This Row],[Tiempo Parada de Reloj]]+Tabla4[[#This Row],[Tiempo Autorizado por Telefonica (no Máximo)]]</f>
        <v>0.37847222222222221</v>
      </c>
      <c r="AH2328" s="7">
        <f t="shared" ca="1" si="311"/>
        <v>0.18402777777777779</v>
      </c>
      <c r="AI2328" s="8">
        <f t="shared" si="312"/>
        <v>9.0833333333333321</v>
      </c>
      <c r="AJ2328" s="8">
        <f t="shared" ca="1" si="313"/>
        <v>4.416666666666667</v>
      </c>
      <c r="AK2328" s="23" t="s">
        <v>98</v>
      </c>
      <c r="AL2328" s="23" t="s">
        <v>70</v>
      </c>
      <c r="AM2328" s="23" t="s">
        <v>87</v>
      </c>
      <c r="AN2328" s="23" t="s">
        <v>120</v>
      </c>
      <c r="AO2328" s="3" t="s">
        <v>87</v>
      </c>
      <c r="AP2328" s="3" t="s">
        <v>87</v>
      </c>
      <c r="AQ2328" s="23">
        <v>45444.498611111114</v>
      </c>
      <c r="AR2328" s="3"/>
      <c r="AS2328" s="23"/>
      <c r="AT2328" s="23"/>
      <c r="AU2328" s="3" t="s">
        <v>237</v>
      </c>
      <c r="AV2328" s="3" t="s">
        <v>282</v>
      </c>
      <c r="AW2328" s="3" t="s">
        <v>76</v>
      </c>
      <c r="AX2328" s="3">
        <v>10.445399999999999</v>
      </c>
      <c r="AY2328" s="3">
        <v>-74.1464</v>
      </c>
      <c r="AZ2328" s="8" t="str">
        <f>+CONCATENATE("Reportan apertura en el enlace ",Tabla4[[#This Row],[Enlace]]," en el ",Tabla4[[#This Row],[Distancia óptica]]," ocasionado por ",Tabla4[[#This Row],[Causa del daño]])</f>
        <v>Reportan apertura en el enlace Bosconia - Fundación en el Km 68.5 desde bosconia  ocasionado por Vandalismo</v>
      </c>
      <c r="BA2328" s="8" t="str">
        <f>+CONCATENATE("Para dar solución al incidente ",Tabla4[[#This Row],[Solución]])</f>
        <v>Para dar solución al incidente Recuperacion de 200 mts de reserva y un empalme de 36 hilos</v>
      </c>
      <c r="BB2328" s="3" t="str">
        <f>+_xlfn.CONCAT(Tabla4[[#This Row],[Causa Raiz]]," ",Tabla4[[#This Row],[Solución2]]," (",Tabla4[[#This Row],[Anillo]],"- Cabecera: ",Tabla4[[#This Row],[Cabecera]],"- Operador: ",Tabla4[[#This Row],[Operador]],")")</f>
        <v>Reportan apertura en el enlace Bosconia - Fundación en el Km 68.5 desde bosconia  ocasionado por Vandalismo Para dar solución al incidente Recuperacion de 200 mts de reserva y un empalme de 36 hilos (Troncal- Cabecera: Bosconia- Operador: Colombia Telecomunicaciones)</v>
      </c>
    </row>
    <row r="2329" spans="1:54" ht="185.25">
      <c r="A2329" s="38">
        <f t="shared" si="314"/>
        <v>2328</v>
      </c>
      <c r="B2329" s="3">
        <v>8652563</v>
      </c>
      <c r="C2329" s="3" t="s">
        <v>54</v>
      </c>
      <c r="D2329" s="23">
        <v>45444.291666666664</v>
      </c>
      <c r="E2329" s="23">
        <v>45444.434027777781</v>
      </c>
      <c r="F2329" s="1">
        <f ca="1">IF(ISBLANK(E2329),IF(ISBLANK(D2329),0,NOW()-D2329),E2329-D2329)</f>
        <v>0.14236111111677019</v>
      </c>
      <c r="G2329" s="3" t="s">
        <v>55</v>
      </c>
      <c r="H2329" s="41"/>
      <c r="I2329" s="40"/>
      <c r="J2329" s="5" t="s">
        <v>56</v>
      </c>
      <c r="K2329" s="3" t="s">
        <v>77</v>
      </c>
      <c r="L2329" s="9" t="s">
        <v>78</v>
      </c>
      <c r="M2329" s="3" t="s">
        <v>656</v>
      </c>
      <c r="N2329" s="3" t="s">
        <v>657</v>
      </c>
      <c r="O2329" s="3" t="s">
        <v>10636</v>
      </c>
      <c r="P2329" s="3" t="s">
        <v>10637</v>
      </c>
      <c r="Q2329" s="4" t="s">
        <v>10638</v>
      </c>
      <c r="R2329" s="3" t="s">
        <v>2716</v>
      </c>
      <c r="S2329" s="3" t="s">
        <v>9317</v>
      </c>
      <c r="T2329" s="9" t="s">
        <v>116</v>
      </c>
      <c r="U2329" s="3" t="s">
        <v>10639</v>
      </c>
      <c r="V2329" s="22" t="str">
        <f>C2329&amp;"; Hora de aviso: "&amp;TEXT(D2329,"h:mm dd/mm/yyyy")&amp;"; Solución: "&amp;U2329&amp;"; Hora de solución: "&amp;TEXT(E2329,"h:mm dd/mm/yyyy")&amp;"; Causa: "&amp;T2329</f>
        <v>RLFO; Hora de aviso: 7:00 01/06/2024; Solución: Se instala empalme de 48 Hilos en reserva existente; Hora de solución: 10:25 01/06/2024; Causa: Hurto</v>
      </c>
      <c r="W2329" s="4" t="s">
        <v>160</v>
      </c>
      <c r="X2329" s="3"/>
      <c r="Y2329" s="3"/>
      <c r="Z2329" s="3" t="s">
        <v>69</v>
      </c>
      <c r="AA2329" s="3" t="s">
        <v>70</v>
      </c>
      <c r="AB2329" s="3">
        <v>8652135</v>
      </c>
      <c r="AC2329" s="3" t="s">
        <v>71</v>
      </c>
      <c r="AD2329" s="6">
        <v>0</v>
      </c>
      <c r="AE2329" s="7"/>
      <c r="AF2329" s="7"/>
      <c r="AG2329" s="6">
        <f>Tabla4[[#This Row],[Tiempo Parada de Reloj]]+Tabla4[[#This Row],[Tiempo Autorizado por Telefonica (no Máximo)]]</f>
        <v>0</v>
      </c>
      <c r="AH2329" s="7">
        <f t="shared" ca="1" si="311"/>
        <v>0.14236111111677019</v>
      </c>
      <c r="AI2329" s="8">
        <f t="shared" si="312"/>
        <v>0</v>
      </c>
      <c r="AJ2329" s="8">
        <f t="shared" ca="1" si="313"/>
        <v>3.4166666668024845</v>
      </c>
      <c r="AK2329" s="23" t="s">
        <v>120</v>
      </c>
      <c r="AL2329" s="23" t="s">
        <v>71</v>
      </c>
      <c r="AM2329" s="23" t="s">
        <v>69</v>
      </c>
      <c r="AN2329" s="23" t="s">
        <v>120</v>
      </c>
      <c r="AO2329" s="3" t="s">
        <v>87</v>
      </c>
      <c r="AP2329" s="3" t="s">
        <v>87</v>
      </c>
      <c r="AQ2329" s="23">
        <v>45444.800694444442</v>
      </c>
      <c r="AR2329" s="3"/>
      <c r="AS2329" s="23"/>
      <c r="AT2329" s="23"/>
      <c r="AU2329" s="3" t="s">
        <v>662</v>
      </c>
      <c r="AV2329" s="3" t="s">
        <v>10640</v>
      </c>
      <c r="AW2329" s="3" t="s">
        <v>10641</v>
      </c>
      <c r="AX2329" s="3">
        <v>5.05959</v>
      </c>
      <c r="AY2329" s="3">
        <v>-75.483919999999998</v>
      </c>
      <c r="AZ2329" s="8" t="str">
        <f>+CONCATENATE("Reportan apertura en el enlace ",Tabla4[[#This Row],[Enlace]]," en el ",Tabla4[[#This Row],[Distancia óptica]]," ocasionado por ",Tabla4[[#This Row],[Causa del daño]])</f>
        <v>Reportan apertura en el enlace Mov. La Carola - Mov. Sultana II en el Km 1,76 desde Sultana II ocasionado por Hurto</v>
      </c>
      <c r="BA2329" s="8" t="str">
        <f>+CONCATENATE("Para dar solución al incidente ",Tabla4[[#This Row],[Solución]])</f>
        <v>Para dar solución al incidente Se instala empalme de 48 Hilos en reserva existente</v>
      </c>
      <c r="BB2329" s="3" t="str">
        <f>+_xlfn.CONCAT(Tabla4[[#This Row],[Causa Raiz]]," ",Tabla4[[#This Row],[Solución2]]," (",Tabla4[[#This Row],[Anillo]],"- Cabecera: ",Tabla4[[#This Row],[Cabecera]],"- Operador: ",Tabla4[[#This Row],[Operador]],")")</f>
        <v>Reportan apertura en el enlace Mov. La Carola - Mov. Sultana II en el Km 1,76 desde Sultana II ocasionado por Hurto Para dar solución al incidente Se instala empalme de 48 Hilos en reserva existente (Uk Sultana II- Cabecera: Sultana II- Operador: Colombia Telecomunicaciones)</v>
      </c>
    </row>
    <row r="2330" spans="1:54" ht="156.75">
      <c r="A2330" s="38">
        <f t="shared" si="314"/>
        <v>2329</v>
      </c>
      <c r="B2330" s="3">
        <v>8651321</v>
      </c>
      <c r="C2330" s="3" t="s">
        <v>54</v>
      </c>
      <c r="D2330" s="23">
        <v>45444.399305555555</v>
      </c>
      <c r="E2330" s="23">
        <v>45444.517361111109</v>
      </c>
      <c r="F2330" s="1">
        <f t="shared" ref="F2330" ca="1" si="321">IF(ISBLANK(E2330),IF(ISBLANK(D2330),0,NOW()-D2330),E2330-D2330)</f>
        <v>0.11805555555474712</v>
      </c>
      <c r="G2330" s="3" t="s">
        <v>55</v>
      </c>
      <c r="H2330" s="41"/>
      <c r="I2330" s="40"/>
      <c r="J2330" s="5" t="s">
        <v>56</v>
      </c>
      <c r="K2330" s="3" t="s">
        <v>122</v>
      </c>
      <c r="L2330" s="9" t="s">
        <v>58</v>
      </c>
      <c r="M2330" s="3" t="s">
        <v>123</v>
      </c>
      <c r="N2330" s="3" t="s">
        <v>461</v>
      </c>
      <c r="O2330" s="3" t="s">
        <v>10642</v>
      </c>
      <c r="P2330" s="3" t="s">
        <v>10643</v>
      </c>
      <c r="Q2330" s="4" t="s">
        <v>10644</v>
      </c>
      <c r="R2330" s="3" t="s">
        <v>465</v>
      </c>
      <c r="S2330" s="3" t="s">
        <v>129</v>
      </c>
      <c r="T2330" s="9" t="s">
        <v>146</v>
      </c>
      <c r="U2330" s="3" t="s">
        <v>10645</v>
      </c>
      <c r="V2330" s="22" t="str">
        <f t="shared" ref="V2330" si="322">C2330&amp;"; Hora de aviso: "&amp;TEXT(D2330,"h:mm dd/mm/yyyy")&amp;"; Solución: "&amp;U2330&amp;"; Hora de solución: "&amp;TEXT(E2330,"h:mm dd/mm/yyyy")&amp;"; Causa: "&amp;T2330</f>
        <v>RLFO; Hora de aviso: 9:35 01/06/2024; Solución: Migracion de hilos entre ODF ; Hora de solución: 12:25 01/06/2024; Causa: Falla en la Red FiOp</v>
      </c>
      <c r="W2330" s="4" t="s">
        <v>132</v>
      </c>
      <c r="X2330" s="3"/>
      <c r="Y2330" s="3"/>
      <c r="Z2330" s="3" t="s">
        <v>69</v>
      </c>
      <c r="AA2330" s="3" t="s">
        <v>70</v>
      </c>
      <c r="AB2330" s="3">
        <v>8651321</v>
      </c>
      <c r="AC2330" s="3" t="s">
        <v>70</v>
      </c>
      <c r="AD2330" s="6">
        <v>0</v>
      </c>
      <c r="AE2330" s="7"/>
      <c r="AF2330" s="7"/>
      <c r="AG2330" s="6">
        <f>Tabla4[[#This Row],[Tiempo Parada de Reloj]]+Tabla4[[#This Row],[Tiempo Autorizado por Telefonica (no Máximo)]]</f>
        <v>0</v>
      </c>
      <c r="AH2330" s="7">
        <f t="shared" ca="1" si="311"/>
        <v>0.11805555555474712</v>
      </c>
      <c r="AI2330" s="8">
        <f t="shared" si="312"/>
        <v>0</v>
      </c>
      <c r="AJ2330" s="8">
        <f t="shared" ca="1" si="313"/>
        <v>2.8333333333139308</v>
      </c>
      <c r="AK2330" s="23" t="s">
        <v>120</v>
      </c>
      <c r="AL2330" s="23" t="s">
        <v>71</v>
      </c>
      <c r="AM2330" s="23" t="s">
        <v>69</v>
      </c>
      <c r="AN2330" s="23" t="s">
        <v>120</v>
      </c>
      <c r="AO2330" s="3" t="s">
        <v>87</v>
      </c>
      <c r="AP2330" s="3" t="s">
        <v>87</v>
      </c>
      <c r="AQ2330" s="23">
        <v>45446.640972222223</v>
      </c>
      <c r="AR2330" s="3"/>
      <c r="AS2330" s="23"/>
      <c r="AT2330" s="23"/>
      <c r="AU2330" s="3" t="s">
        <v>467</v>
      </c>
      <c r="AV2330" s="3" t="s">
        <v>468</v>
      </c>
      <c r="AW2330" s="3" t="s">
        <v>135</v>
      </c>
      <c r="AX2330" s="3">
        <v>11.01807</v>
      </c>
      <c r="AY2330" s="3">
        <v>-74.861879999999999</v>
      </c>
      <c r="AZ2330" s="8" t="str">
        <f>+CONCATENATE("Reportan apertura en el enlace ",Tabla4[[#This Row],[Enlace]]," en el ",Tabla4[[#This Row],[Distancia óptica]]," ocasionado por ",Tabla4[[#This Row],[Causa del daño]])</f>
        <v>Reportan apertura en el enlace Corales - Caribe en el Km 14,89 desde Corales ocasionado por Falla en la Red FiOp</v>
      </c>
      <c r="BA2330" s="8" t="str">
        <f>+CONCATENATE("Para dar solución al incidente ",Tabla4[[#This Row],[Solución]])</f>
        <v xml:space="preserve">Para dar solución al incidente Migracion de hilos entre ODF </v>
      </c>
      <c r="BB2330" s="3" t="str">
        <f>+_xlfn.CONCAT(Tabla4[[#This Row],[Causa Raiz]]," ",Tabla4[[#This Row],[Solución2]]," (",Tabla4[[#This Row],[Anillo]],"- Cabecera: ",Tabla4[[#This Row],[Cabecera]],"- Operador: ",Tabla4[[#This Row],[Operador]],")")</f>
        <v>Reportan apertura en el enlace Corales - Caribe en el Km 14,89 desde Corales ocasionado por Falla en la Red FiOp Para dar solución al incidente Migracion de hilos entre ODF  (Lineal- Cabecera: Caribe- Operador: Colombia Telecomunicaciones)</v>
      </c>
    </row>
    <row r="2331" spans="1:54" ht="185.25">
      <c r="A2331" s="38">
        <f t="shared" si="314"/>
        <v>2330</v>
      </c>
      <c r="B2331" s="3">
        <v>8652862</v>
      </c>
      <c r="C2331" s="3" t="s">
        <v>92</v>
      </c>
      <c r="D2331" s="23">
        <v>45444.416666666664</v>
      </c>
      <c r="E2331" s="23">
        <v>45444.576388888891</v>
      </c>
      <c r="F2331" s="1">
        <f t="shared" ref="F2331:F2342" ca="1" si="323">IF(ISBLANK(E2331),IF(ISBLANK(D2331),0,NOW()-D2331),E2331-D2331)</f>
        <v>0.15972222222626442</v>
      </c>
      <c r="G2331" s="3" t="s">
        <v>55</v>
      </c>
      <c r="H2331" s="41"/>
      <c r="I2331" s="40">
        <v>33822608</v>
      </c>
      <c r="J2331" s="5" t="s">
        <v>2815</v>
      </c>
      <c r="K2331" s="3" t="s">
        <v>2815</v>
      </c>
      <c r="L2331" s="9" t="s">
        <v>58</v>
      </c>
      <c r="M2331" s="3" t="s">
        <v>79</v>
      </c>
      <c r="N2331" s="3" t="s">
        <v>1922</v>
      </c>
      <c r="O2331" s="3" t="s">
        <v>10646</v>
      </c>
      <c r="P2331" s="3" t="s">
        <v>10647</v>
      </c>
      <c r="Q2331" s="4" t="s">
        <v>10648</v>
      </c>
      <c r="R2331" s="3" t="s">
        <v>741</v>
      </c>
      <c r="S2331" s="3" t="s">
        <v>2820</v>
      </c>
      <c r="T2331" s="9" t="s">
        <v>176</v>
      </c>
      <c r="U2331" s="3" t="s">
        <v>4948</v>
      </c>
      <c r="V2331" s="22" t="str">
        <f t="shared" ref="V2331:V2342" si="324">C2331&amp;"; Hora de aviso: "&amp;TEXT(D2331,"h:mm dd/mm/yyyy")&amp;"; Solución: "&amp;U2331&amp;"; Hora de solución: "&amp;TEXT(E2331,"h:mm dd/mm/yyyy")&amp;"; Causa: "&amp;T2331</f>
        <v>RTNFO; Hora de aviso: 10:00 01/06/2024; Solución: Recuperacion de reserva e instalacion de empalme; Hora de solución: 13:50 01/06/2024; Causa: Intervención de Terceros. No Identificados</v>
      </c>
      <c r="W2331" s="4" t="s">
        <v>7457</v>
      </c>
      <c r="X2331" s="3"/>
      <c r="Y2331" s="3"/>
      <c r="Z2331" s="3" t="s">
        <v>69</v>
      </c>
      <c r="AA2331" s="3" t="s">
        <v>71</v>
      </c>
      <c r="AB2331" s="3">
        <v>0</v>
      </c>
      <c r="AC2331" s="3" t="s">
        <v>71</v>
      </c>
      <c r="AD2331" s="6">
        <v>0</v>
      </c>
      <c r="AE2331" s="7"/>
      <c r="AF2331" s="7"/>
      <c r="AG2331" s="6">
        <f>Tabla4[[#This Row],[Tiempo Parada de Reloj]]+Tabla4[[#This Row],[Tiempo Autorizado por Telefonica (no Máximo)]]</f>
        <v>0</v>
      </c>
      <c r="AH2331" s="7">
        <f t="shared" ca="1" si="311"/>
        <v>0.15972222222626442</v>
      </c>
      <c r="AI2331" s="8">
        <f t="shared" si="312"/>
        <v>0</v>
      </c>
      <c r="AJ2331" s="8">
        <f t="shared" ca="1" si="313"/>
        <v>3.8333333334303461</v>
      </c>
      <c r="AK2331" s="23" t="s">
        <v>120</v>
      </c>
      <c r="AL2331" s="23" t="s">
        <v>70</v>
      </c>
      <c r="AM2331" s="23" t="s">
        <v>69</v>
      </c>
      <c r="AN2331" s="23" t="s">
        <v>120</v>
      </c>
      <c r="AO2331" s="3" t="s">
        <v>120</v>
      </c>
      <c r="AP2331" s="3" t="s">
        <v>120</v>
      </c>
      <c r="AQ2331" s="23">
        <v>45444.634027777778</v>
      </c>
      <c r="AR2331" s="3"/>
      <c r="AS2331" s="23"/>
      <c r="AT2331" s="23"/>
      <c r="AU2331" s="3" t="s">
        <v>2822</v>
      </c>
      <c r="AV2331" s="3" t="s">
        <v>69</v>
      </c>
      <c r="AW2331" s="3" t="s">
        <v>69</v>
      </c>
      <c r="AX2331" s="3" t="s">
        <v>69</v>
      </c>
      <c r="AY2331" s="3" t="s">
        <v>69</v>
      </c>
      <c r="AZ2331" s="8" t="str">
        <f>+CONCATENATE("Reportan apertura en el enlace ",Tabla4[[#This Row],[Enlace]]," en el ",Tabla4[[#This Row],[Distancia óptica]]," ocasionado por ",Tabla4[[#This Row],[Causa del daño]])</f>
        <v>Reportan apertura en el enlace La Mesa - Girardot en el Km 8,4 desde anapoima ocasionado por Intervención de Terceros. No Identificados</v>
      </c>
      <c r="BA2331" s="8" t="str">
        <f>+CONCATENATE("Para dar solución al incidente ",Tabla4[[#This Row],[Solución]])</f>
        <v>Para dar solución al incidente Recuperacion de reserva e instalacion de empalme</v>
      </c>
      <c r="BB2331" s="3" t="str">
        <f>+_xlfn.CONCAT(Tabla4[[#This Row],[Causa Raiz]]," ",Tabla4[[#This Row],[Solución2]]," (",Tabla4[[#This Row],[Anillo]],"- Cabecera: ",Tabla4[[#This Row],[Cabecera]],"- Operador: ",Tabla4[[#This Row],[Operador]],")")</f>
        <v>Reportan apertura en el enlace La Mesa - Girardot en el Km 8,4 desde anapoima ocasionado por Intervención de Terceros. No Identificados Para dar solución al incidente Recuperacion de reserva e instalacion de empalme (NA- Cabecera: NA- Operador: MediaCommerce)</v>
      </c>
    </row>
    <row r="2332" spans="1:54" ht="213.75">
      <c r="A2332" s="38">
        <f t="shared" si="314"/>
        <v>2331</v>
      </c>
      <c r="B2332" s="3">
        <v>8652865</v>
      </c>
      <c r="C2332" s="3" t="s">
        <v>92</v>
      </c>
      <c r="D2332" s="23">
        <v>45444.4375</v>
      </c>
      <c r="E2332" s="23">
        <v>45444.65625</v>
      </c>
      <c r="F2332" s="1">
        <f t="shared" ca="1" si="323"/>
        <v>0.21875</v>
      </c>
      <c r="G2332" s="3" t="s">
        <v>55</v>
      </c>
      <c r="H2332" s="41"/>
      <c r="I2332" s="40"/>
      <c r="J2332" s="5" t="s">
        <v>56</v>
      </c>
      <c r="K2332" s="3" t="s">
        <v>108</v>
      </c>
      <c r="L2332" s="9" t="s">
        <v>58</v>
      </c>
      <c r="M2332" s="3" t="s">
        <v>109</v>
      </c>
      <c r="N2332" s="3" t="s">
        <v>110</v>
      </c>
      <c r="O2332" s="3" t="s">
        <v>111</v>
      </c>
      <c r="P2332" s="3" t="s">
        <v>10649</v>
      </c>
      <c r="Q2332" s="4" t="s">
        <v>10650</v>
      </c>
      <c r="R2332" s="3" t="s">
        <v>327</v>
      </c>
      <c r="S2332" s="3" t="s">
        <v>115</v>
      </c>
      <c r="T2332" s="9" t="s">
        <v>513</v>
      </c>
      <c r="U2332" s="3" t="s">
        <v>10651</v>
      </c>
      <c r="V2332" s="22" t="str">
        <f t="shared" si="324"/>
        <v>RTNFO; Hora de aviso: 10:30 01/06/2024; Solución: Se recuperan 200 metros de reserva y se hace un empalme de 36 hilos, se instala una caja empalme de 48; Hora de solución: 15:45 01/06/2024; Causa: Desastre Natural</v>
      </c>
      <c r="W2332" s="4" t="s">
        <v>118</v>
      </c>
      <c r="X2332" s="3"/>
      <c r="Y2332" s="3"/>
      <c r="Z2332" s="3" t="s">
        <v>69</v>
      </c>
      <c r="AA2332" s="3" t="s">
        <v>71</v>
      </c>
      <c r="AB2332" s="3">
        <v>0</v>
      </c>
      <c r="AC2332" s="3" t="s">
        <v>71</v>
      </c>
      <c r="AD2332" s="6">
        <v>0</v>
      </c>
      <c r="AE2332" s="7">
        <v>1.0416666666666666E-2</v>
      </c>
      <c r="AF2332" s="7" t="s">
        <v>4651</v>
      </c>
      <c r="AG2332" s="6">
        <f>Tabla4[[#This Row],[Tiempo Parada de Reloj]]+Tabla4[[#This Row],[Tiempo Autorizado por Telefonica (no Máximo)]]</f>
        <v>1.0416666666666666E-2</v>
      </c>
      <c r="AH2332" s="7">
        <f t="shared" ca="1" si="311"/>
        <v>0.21875</v>
      </c>
      <c r="AI2332" s="8">
        <f t="shared" si="312"/>
        <v>0</v>
      </c>
      <c r="AJ2332" s="8">
        <f t="shared" ca="1" si="313"/>
        <v>5.25</v>
      </c>
      <c r="AK2332" s="23" t="s">
        <v>120</v>
      </c>
      <c r="AL2332" s="23" t="s">
        <v>70</v>
      </c>
      <c r="AM2332" s="23" t="s">
        <v>106</v>
      </c>
      <c r="AN2332" s="23" t="s">
        <v>106</v>
      </c>
      <c r="AO2332" s="3" t="s">
        <v>120</v>
      </c>
      <c r="AP2332" s="3" t="s">
        <v>120</v>
      </c>
      <c r="AQ2332" s="23">
        <v>45447.377083333333</v>
      </c>
      <c r="AR2332" s="3"/>
      <c r="AT2332" s="23"/>
      <c r="AU2332" s="3" t="s">
        <v>121</v>
      </c>
      <c r="AV2332" s="3" t="s">
        <v>282</v>
      </c>
      <c r="AW2332" s="3" t="s">
        <v>76</v>
      </c>
      <c r="AX2332" s="3">
        <v>9.5314200000000007</v>
      </c>
      <c r="AY2332" s="3">
        <v>-73.578734999999995</v>
      </c>
      <c r="AZ2332" s="8" t="str">
        <f>+CONCATENATE("Reportan apertura en el enlace ",Tabla4[[#This Row],[Enlace]]," en el ",Tabla4[[#This Row],[Distancia óptica]]," ocasionado por ",Tabla4[[#This Row],[Causa del daño]])</f>
        <v>Reportan apertura en el enlace Bosconia - Curumaní en el Km 71,1 desde Bosconia ocasionado por Desastre Natural</v>
      </c>
      <c r="BA2332" s="8" t="str">
        <f>+CONCATENATE("Para dar solución al incidente ",Tabla4[[#This Row],[Solución]])</f>
        <v>Para dar solución al incidente Se recuperan 200 metros de reserva y se hace un empalme de 36 hilos, se instala una caja empalme de 48</v>
      </c>
      <c r="BB2332" s="3" t="str">
        <f>+_xlfn.CONCAT(Tabla4[[#This Row],[Causa Raiz]]," ",Tabla4[[#This Row],[Solución2]]," (",Tabla4[[#This Row],[Anillo]],"- Cabecera: ",Tabla4[[#This Row],[Cabecera]],"- Operador: ",Tabla4[[#This Row],[Operador]],")")</f>
        <v>Reportan apertura en el enlace Bosconia - Curumaní en el Km 71,1 desde Bosconia ocasionado por Desastre Natural Para dar solución al incidente Se recuperan 200 metros de reserva y se hace un empalme de 36 hilos, se instala una caja empalme de 48 (Troncal- Cabecera: Bosconia- Operador: Colombia Telecomunicaciones)</v>
      </c>
    </row>
    <row r="2333" spans="1:54" ht="199.5">
      <c r="A2333" s="38">
        <f t="shared" si="314"/>
        <v>2332</v>
      </c>
      <c r="B2333" s="3">
        <v>8652973</v>
      </c>
      <c r="C2333" s="3" t="s">
        <v>54</v>
      </c>
      <c r="D2333" s="23">
        <v>45444.479166666664</v>
      </c>
      <c r="E2333" s="23">
        <v>45444.729166666664</v>
      </c>
      <c r="F2333" s="1">
        <f t="shared" ca="1" si="323"/>
        <v>0.25</v>
      </c>
      <c r="G2333" s="3" t="s">
        <v>55</v>
      </c>
      <c r="H2333" s="41"/>
      <c r="I2333" s="40"/>
      <c r="J2333" s="5" t="s">
        <v>56</v>
      </c>
      <c r="K2333" s="3" t="s">
        <v>122</v>
      </c>
      <c r="L2333" s="9" t="s">
        <v>58</v>
      </c>
      <c r="M2333" s="3" t="s">
        <v>123</v>
      </c>
      <c r="N2333" s="3" t="s">
        <v>124</v>
      </c>
      <c r="O2333" s="3" t="s">
        <v>10652</v>
      </c>
      <c r="P2333" s="3" t="s">
        <v>10653</v>
      </c>
      <c r="Q2333" s="4" t="s">
        <v>10654</v>
      </c>
      <c r="R2333" s="3" t="s">
        <v>128</v>
      </c>
      <c r="S2333" s="3" t="s">
        <v>129</v>
      </c>
      <c r="T2333" s="9" t="s">
        <v>66</v>
      </c>
      <c r="U2333" s="3" t="s">
        <v>10655</v>
      </c>
      <c r="V2333" s="22" t="str">
        <f t="shared" si="324"/>
        <v>RLFO; Hora de aviso: 11:30 01/06/2024; Solución: Se recuperan 100 metros de F.O de 48 hilos y se crea un empalme nuevo ; Hora de solución: 17:30 01/06/2024; Causa: Vandalismo</v>
      </c>
      <c r="W2333" s="4" t="s">
        <v>132</v>
      </c>
      <c r="X2333" s="3"/>
      <c r="Y2333" s="3"/>
      <c r="Z2333" s="3" t="s">
        <v>69</v>
      </c>
      <c r="AA2333" s="3" t="s">
        <v>70</v>
      </c>
      <c r="AB2333" s="3">
        <v>8652953</v>
      </c>
      <c r="AC2333" s="3" t="s">
        <v>71</v>
      </c>
      <c r="AD2333" s="6">
        <v>8.3333333333333329E-2</v>
      </c>
      <c r="AE2333" s="7"/>
      <c r="AF2333" s="7"/>
      <c r="AG2333" s="6">
        <f>Tabla4[[#This Row],[Tiempo Parada de Reloj]]+Tabla4[[#This Row],[Tiempo Autorizado por Telefonica (no Máximo)]]</f>
        <v>8.3333333333333329E-2</v>
      </c>
      <c r="AH2333" s="7">
        <f t="shared" ca="1" si="311"/>
        <v>0.16666666666666669</v>
      </c>
      <c r="AI2333" s="8">
        <f t="shared" si="312"/>
        <v>2</v>
      </c>
      <c r="AJ2333" s="8">
        <f t="shared" ca="1" si="313"/>
        <v>4</v>
      </c>
      <c r="AK2333" s="23" t="s">
        <v>120</v>
      </c>
      <c r="AL2333" s="23" t="s">
        <v>70</v>
      </c>
      <c r="AM2333" s="23" t="s">
        <v>106</v>
      </c>
      <c r="AN2333" s="23" t="s">
        <v>106</v>
      </c>
      <c r="AO2333" s="3" t="s">
        <v>87</v>
      </c>
      <c r="AP2333" s="3" t="s">
        <v>87</v>
      </c>
      <c r="AQ2333" s="23">
        <v>45446.706944444442</v>
      </c>
      <c r="AR2333" s="3"/>
      <c r="AS2333" s="23"/>
      <c r="AT2333" s="23"/>
      <c r="AU2333" s="3" t="s">
        <v>133</v>
      </c>
      <c r="AV2333" s="3" t="s">
        <v>593</v>
      </c>
      <c r="AW2333" s="3" t="s">
        <v>370</v>
      </c>
      <c r="AX2333" s="3">
        <v>10.9229</v>
      </c>
      <c r="AY2333" s="3">
        <v>-74.802400000000006</v>
      </c>
      <c r="AZ2333" s="8" t="str">
        <f>+CONCATENATE("Reportan apertura en el enlace ",Tabla4[[#This Row],[Enlace]]," en el ",Tabla4[[#This Row],[Distancia óptica]]," ocasionado por ",Tabla4[[#This Row],[Causa del daño]])</f>
        <v>Reportan apertura en el enlace Victoria - Terminal de Transporte en el Km 6,24 desde Victoria ocasionado por Vandalismo</v>
      </c>
      <c r="BA2333" s="8" t="str">
        <f>+CONCATENATE("Para dar solución al incidente ",Tabla4[[#This Row],[Solución]])</f>
        <v xml:space="preserve">Para dar solución al incidente Se recuperan 100 metros de F.O de 48 hilos y se crea un empalme nuevo </v>
      </c>
      <c r="BB2333" s="3" t="str">
        <f>+_xlfn.CONCAT(Tabla4[[#This Row],[Causa Raiz]]," ",Tabla4[[#This Row],[Solución2]]," (",Tabla4[[#This Row],[Anillo]],"- Cabecera: ",Tabla4[[#This Row],[Cabecera]],"- Operador: ",Tabla4[[#This Row],[Operador]],")")</f>
        <v>Reportan apertura en el enlace Victoria - Terminal de Transporte en el Km 6,24 desde Victoria ocasionado por Vandalismo Para dar solución al incidente Se recuperan 100 metros de F.O de 48 hilos y se crea un empalme nuevo  (lineal- Cabecera: Victoria- Operador: Colombia Telecomunicaciones)</v>
      </c>
    </row>
    <row r="2334" spans="1:54" ht="185.25">
      <c r="A2334" s="38">
        <f t="shared" si="314"/>
        <v>2333</v>
      </c>
      <c r="B2334" s="3">
        <v>8652999</v>
      </c>
      <c r="C2334" s="3" t="s">
        <v>136</v>
      </c>
      <c r="D2334" s="23">
        <v>45444.493055555555</v>
      </c>
      <c r="E2334" s="23">
        <v>45444.65625</v>
      </c>
      <c r="F2334" s="1">
        <f t="shared" ca="1" si="323"/>
        <v>0.16319444444525288</v>
      </c>
      <c r="G2334" s="3" t="s">
        <v>55</v>
      </c>
      <c r="H2334" s="41"/>
      <c r="I2334" s="40"/>
      <c r="J2334" s="5" t="s">
        <v>137</v>
      </c>
      <c r="K2334" s="3" t="s">
        <v>93</v>
      </c>
      <c r="L2334" s="9" t="s">
        <v>78</v>
      </c>
      <c r="M2334" s="3" t="s">
        <v>59</v>
      </c>
      <c r="N2334" s="3" t="s">
        <v>60</v>
      </c>
      <c r="O2334" s="3" t="s">
        <v>10656</v>
      </c>
      <c r="P2334" s="3" t="s">
        <v>10657</v>
      </c>
      <c r="Q2334" s="4" t="s">
        <v>10658</v>
      </c>
      <c r="R2334" s="3" t="s">
        <v>947</v>
      </c>
      <c r="S2334" s="3" t="s">
        <v>65</v>
      </c>
      <c r="T2334" s="9" t="s">
        <v>276</v>
      </c>
      <c r="U2334" s="3" t="s">
        <v>10659</v>
      </c>
      <c r="V2334" s="22" t="str">
        <f t="shared" si="324"/>
        <v>RBHFO; Hora de aviso: 11:50 01/06/2024; Solución: Tendido de 20 mts de FO y dos enpales de 48 hilos; Hora de solución: 15:45 01/06/2024; Causa: Intervención de Terceros</v>
      </c>
      <c r="W2334" s="4" t="s">
        <v>68</v>
      </c>
      <c r="X2334" s="3"/>
      <c r="Y2334" s="3"/>
      <c r="Z2334" s="3" t="s">
        <v>69</v>
      </c>
      <c r="AA2334" s="3" t="s">
        <v>70</v>
      </c>
      <c r="AB2334" s="3">
        <v>8652710</v>
      </c>
      <c r="AC2334" s="3" t="s">
        <v>71</v>
      </c>
      <c r="AD2334" s="6">
        <v>0</v>
      </c>
      <c r="AE2334" s="7"/>
      <c r="AF2334" s="7"/>
      <c r="AG2334" s="6">
        <f>Tabla4[[#This Row],[Tiempo Parada de Reloj]]+Tabla4[[#This Row],[Tiempo Autorizado por Telefonica (no Máximo)]]</f>
        <v>0</v>
      </c>
      <c r="AH2334" s="7">
        <f t="shared" ca="1" si="311"/>
        <v>0.16319444444525288</v>
      </c>
      <c r="AI2334" s="8">
        <f t="shared" si="312"/>
        <v>0</v>
      </c>
      <c r="AJ2334" s="8">
        <f t="shared" ca="1" si="313"/>
        <v>3.9166666666860692</v>
      </c>
      <c r="AK2334" s="23" t="s">
        <v>120</v>
      </c>
      <c r="AL2334" s="23" t="s">
        <v>70</v>
      </c>
      <c r="AM2334" s="23" t="s">
        <v>106</v>
      </c>
      <c r="AN2334" s="23" t="s">
        <v>106</v>
      </c>
      <c r="AO2334" s="3" t="s">
        <v>87</v>
      </c>
      <c r="AP2334" s="3" t="s">
        <v>106</v>
      </c>
      <c r="AQ2334" s="23">
        <v>45447.378472222219</v>
      </c>
      <c r="AR2334" s="3"/>
      <c r="AS2334" s="23"/>
      <c r="AT2334" s="23"/>
      <c r="AU2334" s="3" t="s">
        <v>100</v>
      </c>
      <c r="AV2334" s="3" t="s">
        <v>526</v>
      </c>
      <c r="AW2334" s="3" t="s">
        <v>10660</v>
      </c>
      <c r="AX2334" s="3">
        <v>4.5495000000000001</v>
      </c>
      <c r="AY2334" s="3">
        <v>-74.113399999999999</v>
      </c>
      <c r="AZ2334" s="8" t="str">
        <f>+CONCATENATE("Reportan apertura en el enlace ",Tabla4[[#This Row],[Enlace]]," en el ",Tabla4[[#This Row],[Distancia óptica]]," ocasionado por ",Tabla4[[#This Row],[Causa del daño]])</f>
        <v>Reportan apertura en el enlace Mov. Guacamayas - Mov. Marruecos en el Km 1,5 desde Marruecos ocasionado por Intervención de Terceros</v>
      </c>
      <c r="BA2334" s="8" t="str">
        <f>+CONCATENATE("Para dar solución al incidente ",Tabla4[[#This Row],[Solución]])</f>
        <v>Para dar solución al incidente Tendido de 20 mts de FO y dos enpales de 48 hilos</v>
      </c>
      <c r="BB2334" s="3" t="str">
        <f>+_xlfn.CONCAT(Tabla4[[#This Row],[Causa Raiz]]," ",Tabla4[[#This Row],[Solución2]]," (",Tabla4[[#This Row],[Anillo]],"- Cabecera: ",Tabla4[[#This Row],[Cabecera]],"- Operador: ",Tabla4[[#This Row],[Operador]],")")</f>
        <v>Reportan apertura en el enlace Mov. Guacamayas - Mov. Marruecos en el Km 1,5 desde Marruecos ocasionado por Intervención de Terceros Para dar solución al incidente Tendido de 20 mts de FO y dos enpales de 48 hilos (Anillo 65- Cabecera: Marruecos- Operador: Infraco)</v>
      </c>
    </row>
    <row r="2335" spans="1:54" ht="199.5">
      <c r="A2335" s="38">
        <f t="shared" si="314"/>
        <v>2334</v>
      </c>
      <c r="B2335" s="3">
        <v>8653012</v>
      </c>
      <c r="C2335" s="3" t="s">
        <v>54</v>
      </c>
      <c r="D2335" s="23">
        <v>45444.496527777781</v>
      </c>
      <c r="E2335" s="23">
        <v>45444.864583333336</v>
      </c>
      <c r="F2335" s="1">
        <f t="shared" ca="1" si="323"/>
        <v>0.36805555555474712</v>
      </c>
      <c r="G2335" s="3" t="s">
        <v>55</v>
      </c>
      <c r="H2335" s="41"/>
      <c r="I2335" s="40"/>
      <c r="J2335" s="5" t="s">
        <v>137</v>
      </c>
      <c r="K2335" s="3" t="s">
        <v>93</v>
      </c>
      <c r="L2335" s="9" t="s">
        <v>58</v>
      </c>
      <c r="M2335" s="3" t="s">
        <v>59</v>
      </c>
      <c r="N2335" s="3" t="s">
        <v>60</v>
      </c>
      <c r="O2335" s="3" t="s">
        <v>6576</v>
      </c>
      <c r="P2335" s="3" t="s">
        <v>10661</v>
      </c>
      <c r="Q2335" s="4" t="s">
        <v>10662</v>
      </c>
      <c r="R2335" s="3" t="s">
        <v>947</v>
      </c>
      <c r="S2335" s="3" t="s">
        <v>65</v>
      </c>
      <c r="T2335" s="9" t="s">
        <v>176</v>
      </c>
      <c r="U2335" s="3" t="s">
        <v>10663</v>
      </c>
      <c r="V2335" s="22" t="str">
        <f t="shared" si="324"/>
        <v>RLFO; Hora de aviso: 11:55 01/06/2024; Solución: Se realiza tendido de 250 metros de F.O de  144 Hilos y 2 empalmes ; Hora de solución: 20:45 01/06/2024; Causa: Intervención de Terceros. No Identificados</v>
      </c>
      <c r="W2335" s="4" t="s">
        <v>68</v>
      </c>
      <c r="X2335" s="3"/>
      <c r="Y2335" s="3"/>
      <c r="Z2335" s="3" t="s">
        <v>69</v>
      </c>
      <c r="AA2335" s="3" t="s">
        <v>70</v>
      </c>
      <c r="AB2335" s="3">
        <v>8653088</v>
      </c>
      <c r="AC2335" s="3" t="s">
        <v>71</v>
      </c>
      <c r="AD2335" s="6">
        <v>0.2048611111111111</v>
      </c>
      <c r="AE2335" s="7"/>
      <c r="AF2335" s="7"/>
      <c r="AG2335" s="6">
        <f>Tabla4[[#This Row],[Tiempo Parada de Reloj]]+Tabla4[[#This Row],[Tiempo Autorizado por Telefonica (no Máximo)]]</f>
        <v>0.2048611111111111</v>
      </c>
      <c r="AH2335" s="7">
        <f t="shared" ca="1" si="311"/>
        <v>0.16319444444363601</v>
      </c>
      <c r="AI2335" s="8">
        <f t="shared" si="312"/>
        <v>4.9166666666666661</v>
      </c>
      <c r="AJ2335" s="8">
        <f t="shared" ca="1" si="313"/>
        <v>3.9166666666472643</v>
      </c>
      <c r="AK2335" s="23" t="s">
        <v>120</v>
      </c>
      <c r="AL2335" s="23" t="s">
        <v>70</v>
      </c>
      <c r="AM2335" s="23" t="s">
        <v>106</v>
      </c>
      <c r="AN2335" s="23" t="s">
        <v>106</v>
      </c>
      <c r="AO2335" s="3" t="s">
        <v>87</v>
      </c>
      <c r="AP2335" s="3" t="s">
        <v>120</v>
      </c>
      <c r="AQ2335" s="23">
        <v>45449.466666666667</v>
      </c>
      <c r="AR2335" s="3"/>
      <c r="AS2335" s="23"/>
      <c r="AT2335" s="23"/>
      <c r="AU2335" s="3" t="s">
        <v>264</v>
      </c>
      <c r="AV2335" s="3" t="s">
        <v>10664</v>
      </c>
      <c r="AW2335" s="3" t="s">
        <v>3862</v>
      </c>
      <c r="AX2335" s="3">
        <v>4.7411000000000003</v>
      </c>
      <c r="AY2335" s="3">
        <v>-74.057199999999995</v>
      </c>
      <c r="AZ2335" s="8" t="str">
        <f>+CONCATENATE("Reportan apertura en el enlace ",Tabla4[[#This Row],[Enlace]]," en el ",Tabla4[[#This Row],[Distancia óptica]]," ocasionado por ",Tabla4[[#This Row],[Causa del daño]])</f>
        <v>Reportan apertura en el enlace Santa Carolina - Comcel Prado en el Km 8,69 desde Santa Carolina ocasionado por Intervención de Terceros. No Identificados</v>
      </c>
      <c r="BA2335" s="8" t="str">
        <f>+CONCATENATE("Para dar solución al incidente ",Tabla4[[#This Row],[Solución]])</f>
        <v xml:space="preserve">Para dar solución al incidente Se realiza tendido de 250 metros de F.O de  144 Hilos y 2 empalmes </v>
      </c>
      <c r="BB2335" s="3" t="str">
        <f>+_xlfn.CONCAT(Tabla4[[#This Row],[Causa Raiz]]," ",Tabla4[[#This Row],[Solución2]]," (",Tabla4[[#This Row],[Anillo]],"- Cabecera: ",Tabla4[[#This Row],[Cabecera]],"- Operador: ",Tabla4[[#This Row],[Operador]],")")</f>
        <v>Reportan apertura en el enlace Santa Carolina - Comcel Prado en el Km 8,69 desde Santa Carolina ocasionado por Intervención de Terceros. No Identificados Para dar solución al incidente Se realiza tendido de 250 metros de F.O de  144 Hilos y 2 empalmes  (Anillo 45- Cabecera: Autopista - Operador: Infraco)</v>
      </c>
    </row>
    <row r="2336" spans="1:54" ht="199.5">
      <c r="A2336" s="38">
        <f t="shared" si="314"/>
        <v>2335</v>
      </c>
      <c r="B2336" s="3">
        <v>8653047</v>
      </c>
      <c r="C2336" s="3" t="s">
        <v>163</v>
      </c>
      <c r="D2336" s="23">
        <v>45444.496527777781</v>
      </c>
      <c r="E2336" s="23">
        <v>45444.625</v>
      </c>
      <c r="F2336" s="1">
        <f t="shared" ca="1" si="323"/>
        <v>0.12847222221898846</v>
      </c>
      <c r="G2336" s="3" t="s">
        <v>55</v>
      </c>
      <c r="H2336" s="41"/>
      <c r="I2336" s="40"/>
      <c r="J2336" s="5" t="s">
        <v>56</v>
      </c>
      <c r="K2336" s="3" t="s">
        <v>108</v>
      </c>
      <c r="L2336" s="9" t="s">
        <v>78</v>
      </c>
      <c r="M2336" s="3" t="s">
        <v>109</v>
      </c>
      <c r="N2336" s="3" t="s">
        <v>10665</v>
      </c>
      <c r="O2336" s="3" t="s">
        <v>10666</v>
      </c>
      <c r="P2336" s="3" t="s">
        <v>10667</v>
      </c>
      <c r="Q2336" s="4" t="s">
        <v>10668</v>
      </c>
      <c r="R2336" s="3" t="s">
        <v>327</v>
      </c>
      <c r="S2336" s="3" t="s">
        <v>115</v>
      </c>
      <c r="T2336" s="9" t="s">
        <v>211</v>
      </c>
      <c r="U2336" s="3" t="s">
        <v>10669</v>
      </c>
      <c r="V2336" s="22" t="str">
        <f t="shared" si="324"/>
        <v>RDFO; Hora de aviso: 11:55 01/06/2024; Solución: se recuperan 180 metros de reserva y se hace un empalme de 8 hilos, se instala una caja empalme de 48 hilos; Hora de solución: 15:00 01/06/2024; Causa: Podas</v>
      </c>
      <c r="W2336" s="4" t="s">
        <v>118</v>
      </c>
      <c r="X2336" s="3"/>
      <c r="Y2336" s="3"/>
      <c r="Z2336" s="3" t="s">
        <v>69</v>
      </c>
      <c r="AA2336" s="3" t="s">
        <v>70</v>
      </c>
      <c r="AB2336" s="3">
        <v>8652596</v>
      </c>
      <c r="AC2336" s="3" t="s">
        <v>71</v>
      </c>
      <c r="AD2336" s="6">
        <v>0</v>
      </c>
      <c r="AE2336" s="7"/>
      <c r="AF2336" s="7"/>
      <c r="AG2336" s="6">
        <f>Tabla4[[#This Row],[Tiempo Parada de Reloj]]+Tabla4[[#This Row],[Tiempo Autorizado por Telefonica (no Máximo)]]</f>
        <v>0</v>
      </c>
      <c r="AH2336" s="7">
        <f t="shared" ca="1" si="311"/>
        <v>0.12847222221898846</v>
      </c>
      <c r="AI2336" s="8">
        <f t="shared" si="312"/>
        <v>0</v>
      </c>
      <c r="AJ2336" s="8">
        <f t="shared" ca="1" si="313"/>
        <v>3.0833333332557231</v>
      </c>
      <c r="AK2336" s="23" t="s">
        <v>120</v>
      </c>
      <c r="AL2336" s="23" t="s">
        <v>70</v>
      </c>
      <c r="AM2336" s="23" t="s">
        <v>106</v>
      </c>
      <c r="AN2336" s="23" t="s">
        <v>106</v>
      </c>
      <c r="AO2336" s="3" t="s">
        <v>87</v>
      </c>
      <c r="AP2336" s="3" t="s">
        <v>87</v>
      </c>
      <c r="AQ2336" s="23">
        <v>45444.722222222219</v>
      </c>
      <c r="AR2336" s="3"/>
      <c r="AS2336" s="23"/>
      <c r="AT2336" s="23"/>
      <c r="AU2336" s="3" t="s">
        <v>637</v>
      </c>
      <c r="AV2336" s="3" t="s">
        <v>8113</v>
      </c>
      <c r="AW2336" s="3" t="s">
        <v>1311</v>
      </c>
      <c r="AX2336" s="3">
        <v>8.9625000000000004</v>
      </c>
      <c r="AY2336" s="3">
        <v>-73.6233</v>
      </c>
      <c r="AZ2336" s="8" t="str">
        <f>+CONCATENATE("Reportan apertura en el enlace ",Tabla4[[#This Row],[Enlace]]," en el ",Tabla4[[#This Row],[Distancia óptica]]," ocasionado por ",Tabla4[[#This Row],[Causa del daño]])</f>
        <v>Reportan apertura en el enlace Mov. Pailitas - Mov. El Burro en el Km 1,4 desde Mov. Pailitas ocasionado por Podas</v>
      </c>
      <c r="BA2336" s="8" t="str">
        <f>+CONCATENATE("Para dar solución al incidente ",Tabla4[[#This Row],[Solución]])</f>
        <v>Para dar solución al incidente se recuperan 180 metros de reserva y se hace un empalme de 8 hilos, se instala una caja empalme de 48 hilos</v>
      </c>
      <c r="BB2336" s="3" t="str">
        <f>+_xlfn.CONCAT(Tabla4[[#This Row],[Causa Raiz]]," ",Tabla4[[#This Row],[Solución2]]," (",Tabla4[[#This Row],[Anillo]],"- Cabecera: ",Tabla4[[#This Row],[Cabecera]],"- Operador: ",Tabla4[[#This Row],[Operador]],")")</f>
        <v>Reportan apertura en el enlace Mov. Pailitas - Mov. El Burro en el Km 1,4 desde Mov. Pailitas ocasionado por Podas Para dar solución al incidente se recuperan 180 metros de reserva y se hace un empalme de 8 hilos, se instala una caja empalme de 48 hilos (UK- Cabecera: Pelaya- Operador: Colombia Telecomunicaciones)</v>
      </c>
    </row>
    <row r="2337" spans="1:54" ht="185.25">
      <c r="A2337" s="38">
        <f t="shared" si="314"/>
        <v>2336</v>
      </c>
      <c r="B2337" s="3">
        <v>8653187</v>
      </c>
      <c r="C2337" s="3" t="s">
        <v>136</v>
      </c>
      <c r="D2337" s="23">
        <v>45444.541666666664</v>
      </c>
      <c r="E2337" s="23">
        <v>45444.75</v>
      </c>
      <c r="F2337" s="1">
        <f t="shared" ca="1" si="323"/>
        <v>0.20833333333575865</v>
      </c>
      <c r="G2337" s="3" t="s">
        <v>55</v>
      </c>
      <c r="H2337" s="41"/>
      <c r="I2337" s="40"/>
      <c r="J2337" s="5" t="s">
        <v>137</v>
      </c>
      <c r="K2337" s="3" t="s">
        <v>77</v>
      </c>
      <c r="L2337" s="9" t="s">
        <v>78</v>
      </c>
      <c r="M2337" s="3" t="s">
        <v>79</v>
      </c>
      <c r="N2337" s="3" t="s">
        <v>3608</v>
      </c>
      <c r="O2337" s="3" t="s">
        <v>10670</v>
      </c>
      <c r="P2337" s="3" t="s">
        <v>10671</v>
      </c>
      <c r="Q2337" s="4" t="s">
        <v>10672</v>
      </c>
      <c r="R2337" s="3" t="s">
        <v>741</v>
      </c>
      <c r="S2337" s="3" t="s">
        <v>85</v>
      </c>
      <c r="T2337" s="3" t="s">
        <v>256</v>
      </c>
      <c r="U2337" s="3" t="s">
        <v>10673</v>
      </c>
      <c r="V2337" s="22" t="str">
        <f t="shared" si="324"/>
        <v>RBHFO; Hora de aviso: 13:00 01/06/2024; Solución: Se refusionan hilos en servicio ubicados en el empalme del lugar de la medida; Hora de solución: 18:00 01/06/2024; Causa: Falla de Empalme de FiOp</v>
      </c>
      <c r="W2337" s="4" t="s">
        <v>160</v>
      </c>
      <c r="X2337" s="3"/>
      <c r="Y2337" s="3"/>
      <c r="Z2337" s="3" t="s">
        <v>69</v>
      </c>
      <c r="AA2337" s="3" t="s">
        <v>71</v>
      </c>
      <c r="AB2337" s="3">
        <v>0</v>
      </c>
      <c r="AC2337" s="3" t="s">
        <v>71</v>
      </c>
      <c r="AD2337" s="6">
        <v>0</v>
      </c>
      <c r="AE2337" s="7"/>
      <c r="AF2337" s="7"/>
      <c r="AG2337" s="6">
        <f>Tabla4[[#This Row],[Tiempo Parada de Reloj]]+Tabla4[[#This Row],[Tiempo Autorizado por Telefonica (no Máximo)]]</f>
        <v>0</v>
      </c>
      <c r="AH2337" s="7">
        <f t="shared" ca="1" si="311"/>
        <v>0.20833333333575865</v>
      </c>
      <c r="AI2337" s="8">
        <f t="shared" si="312"/>
        <v>0</v>
      </c>
      <c r="AJ2337" s="8">
        <f t="shared" ca="1" si="313"/>
        <v>5.0000000000582077</v>
      </c>
      <c r="AK2337" s="23" t="s">
        <v>120</v>
      </c>
      <c r="AL2337" s="23" t="s">
        <v>70</v>
      </c>
      <c r="AM2337" s="23" t="s">
        <v>106</v>
      </c>
      <c r="AN2337" s="23" t="s">
        <v>106</v>
      </c>
      <c r="AO2337" s="3" t="s">
        <v>106</v>
      </c>
      <c r="AP2337" s="3" t="s">
        <v>73</v>
      </c>
      <c r="AQ2337" s="23">
        <v>45455.008333333331</v>
      </c>
      <c r="AR2337" s="3"/>
      <c r="AS2337" s="23"/>
      <c r="AT2337" s="23"/>
      <c r="AU2337" s="3" t="s">
        <v>313</v>
      </c>
      <c r="AV2337" s="3" t="s">
        <v>10674</v>
      </c>
      <c r="AW2337" s="3" t="s">
        <v>10675</v>
      </c>
      <c r="AX2337" s="3">
        <v>4.7309000000000001</v>
      </c>
      <c r="AY2337" s="3">
        <v>-74.251499999999993</v>
      </c>
      <c r="AZ2337" s="8" t="str">
        <f>+CONCATENATE("Reportan apertura en el enlace ",Tabla4[[#This Row],[Enlace]]," en el ",Tabla4[[#This Row],[Distancia óptica]]," ocasionado por ",Tabla4[[#This Row],[Causa del daño]])</f>
        <v>Reportan apertura en el enlace Mov. Madrid. Mov. Alhambra en el Km 4 desde Alhambra ocasionado por Falla de Empalme de FiOp</v>
      </c>
      <c r="BA2337" s="8" t="str">
        <f>+CONCATENATE("Para dar solución al incidente ",Tabla4[[#This Row],[Solución]])</f>
        <v>Para dar solución al incidente Se refusionan hilos en servicio ubicados en el empalme del lugar de la medida</v>
      </c>
      <c r="BB2337" s="3" t="str">
        <f>+_xlfn.CONCAT(Tabla4[[#This Row],[Causa Raiz]]," ",Tabla4[[#This Row],[Solución2]]," (",Tabla4[[#This Row],[Anillo]],"- Cabecera: ",Tabla4[[#This Row],[Cabecera]],"- Operador: ",Tabla4[[#This Row],[Operador]],")")</f>
        <v>Reportan apertura en el enlace Mov. Madrid. Mov. Alhambra en el Km 4 desde Alhambra ocasionado por Falla de Empalme de FiOp Para dar solución al incidente Se refusionan hilos en servicio ubicados en el empalme del lugar de la medida (anillo 1 Madrid- Cabecera: Central Madrid- Operador: Infraco)</v>
      </c>
    </row>
    <row r="2338" spans="1:54" ht="213.75">
      <c r="A2338" s="38">
        <f t="shared" si="314"/>
        <v>2337</v>
      </c>
      <c r="B2338" s="3">
        <v>8653184</v>
      </c>
      <c r="C2338" s="3" t="s">
        <v>54</v>
      </c>
      <c r="D2338" s="23">
        <v>45444.552083333336</v>
      </c>
      <c r="E2338" s="23">
        <v>45444.854166666664</v>
      </c>
      <c r="F2338" s="1">
        <f t="shared" ca="1" si="323"/>
        <v>0.30208333332848269</v>
      </c>
      <c r="G2338" s="3" t="s">
        <v>55</v>
      </c>
      <c r="H2338" s="41"/>
      <c r="I2338" s="40"/>
      <c r="J2338" s="5" t="s">
        <v>56</v>
      </c>
      <c r="K2338" s="3" t="s">
        <v>77</v>
      </c>
      <c r="L2338" s="9" t="s">
        <v>78</v>
      </c>
      <c r="M2338" s="3" t="s">
        <v>283</v>
      </c>
      <c r="N2338" s="3" t="s">
        <v>1858</v>
      </c>
      <c r="O2338" s="3" t="s">
        <v>10676</v>
      </c>
      <c r="P2338" s="3" t="s">
        <v>10677</v>
      </c>
      <c r="Q2338" s="4" t="s">
        <v>10678</v>
      </c>
      <c r="R2338" s="3" t="s">
        <v>2716</v>
      </c>
      <c r="S2338" s="3" t="s">
        <v>9317</v>
      </c>
      <c r="T2338" s="9" t="s">
        <v>66</v>
      </c>
      <c r="U2338" s="3" t="s">
        <v>10679</v>
      </c>
      <c r="V2338" s="22" t="str">
        <f t="shared" si="324"/>
        <v>RLFO; Hora de aviso: 13:15 01/06/2024; Solución: Se recuperan 5 metros de Reserva para preparar extremo e ingresar nuevamente al armario vandalizado ; Hora de solución: 20:30 01/06/2024; Causa: Vandalismo</v>
      </c>
      <c r="W2338" s="4" t="s">
        <v>160</v>
      </c>
      <c r="X2338" s="3"/>
      <c r="Y2338" s="3"/>
      <c r="Z2338" s="3" t="s">
        <v>69</v>
      </c>
      <c r="AA2338" s="3" t="s">
        <v>70</v>
      </c>
      <c r="AB2338" s="3">
        <v>8648994</v>
      </c>
      <c r="AC2338" s="3" t="s">
        <v>71</v>
      </c>
      <c r="AD2338" s="6">
        <v>0.13680555555555557</v>
      </c>
      <c r="AE2338" s="7"/>
      <c r="AF2338" s="7"/>
      <c r="AG2338" s="6">
        <f>Tabla4[[#This Row],[Tiempo Parada de Reloj]]+Tabla4[[#This Row],[Tiempo Autorizado por Telefonica (no Máximo)]]</f>
        <v>0.13680555555555557</v>
      </c>
      <c r="AH2338" s="7">
        <f t="shared" ca="1" si="311"/>
        <v>0.16527777777292713</v>
      </c>
      <c r="AI2338" s="8">
        <f t="shared" si="312"/>
        <v>3.2833333333333337</v>
      </c>
      <c r="AJ2338" s="8">
        <f t="shared" ca="1" si="313"/>
        <v>3.966666666550251</v>
      </c>
      <c r="AK2338" s="23" t="s">
        <v>120</v>
      </c>
      <c r="AL2338" s="23" t="s">
        <v>70</v>
      </c>
      <c r="AM2338" s="23" t="s">
        <v>106</v>
      </c>
      <c r="AN2338" s="23" t="s">
        <v>8652</v>
      </c>
      <c r="AO2338" s="3" t="s">
        <v>120</v>
      </c>
      <c r="AP2338" s="3" t="s">
        <v>120</v>
      </c>
      <c r="AQ2338" s="23">
        <v>45449.473611111112</v>
      </c>
      <c r="AR2338" s="3"/>
      <c r="AS2338" s="23"/>
      <c r="AT2338" s="23"/>
      <c r="AU2338" s="3" t="s">
        <v>404</v>
      </c>
      <c r="AV2338" s="3" t="s">
        <v>10680</v>
      </c>
      <c r="AW2338" s="3" t="s">
        <v>135</v>
      </c>
      <c r="AX2338" s="3">
        <v>4.5194000000000001</v>
      </c>
      <c r="AY2338" s="3">
        <v>-75.708399999999997</v>
      </c>
      <c r="AZ2338" s="8" t="str">
        <f>+CONCATENATE("Reportan apertura en el enlace ",Tabla4[[#This Row],[Enlace]]," en el ",Tabla4[[#This Row],[Distancia óptica]]," ocasionado por ",Tabla4[[#This Row],[Causa del daño]])</f>
        <v>Reportan apertura en el enlace Mov. Manatiales - Mov. EL carmen en el km 5,2 desde el carmen ocasionado por Vandalismo</v>
      </c>
      <c r="BA2338" s="8" t="str">
        <f>+CONCATENATE("Para dar solución al incidente ",Tabla4[[#This Row],[Solución]])</f>
        <v xml:space="preserve">Para dar solución al incidente Se recuperan 5 metros de Reserva para preparar extremo e ingresar nuevamente al armario vandalizado </v>
      </c>
      <c r="BB2338" s="3" t="str">
        <f>+_xlfn.CONCAT(Tabla4[[#This Row],[Causa Raiz]]," ",Tabla4[[#This Row],[Solución2]]," (",Tabla4[[#This Row],[Anillo]],"- Cabecera: ",Tabla4[[#This Row],[Cabecera]],"- Operador: ",Tabla4[[#This Row],[Operador]],")")</f>
        <v>Reportan apertura en el enlace Mov. Manatiales - Mov. EL carmen en el km 5,2 desde el carmen ocasionado por Vandalismo Para dar solución al incidente Se recuperan 5 metros de Reserva para preparar extremo e ingresar nuevamente al armario vandalizado  (Lineal- Cabecera: Carmen- Operador: Colombia Telecomunicaciones)</v>
      </c>
    </row>
    <row r="2339" spans="1:54" ht="171">
      <c r="A2339" s="38">
        <f t="shared" si="314"/>
        <v>2338</v>
      </c>
      <c r="B2339" s="3">
        <v>8653210</v>
      </c>
      <c r="C2339" s="3" t="s">
        <v>54</v>
      </c>
      <c r="D2339" s="23">
        <v>45444.698611111111</v>
      </c>
      <c r="E2339" s="23">
        <v>45444.7</v>
      </c>
      <c r="F2339" s="1">
        <f t="shared" ca="1" si="323"/>
        <v>1.3888888861401938E-3</v>
      </c>
      <c r="G2339" s="3" t="s">
        <v>55</v>
      </c>
      <c r="H2339" s="41"/>
      <c r="I2339" s="40"/>
      <c r="J2339" s="5" t="s">
        <v>56</v>
      </c>
      <c r="K2339" s="3" t="s">
        <v>77</v>
      </c>
      <c r="L2339" s="9" t="s">
        <v>78</v>
      </c>
      <c r="M2339" s="3" t="s">
        <v>507</v>
      </c>
      <c r="N2339" s="3" t="s">
        <v>888</v>
      </c>
      <c r="O2339" s="3" t="s">
        <v>10681</v>
      </c>
      <c r="P2339" s="3" t="s">
        <v>10682</v>
      </c>
      <c r="Q2339" s="4" t="s">
        <v>10683</v>
      </c>
      <c r="R2339" s="3" t="s">
        <v>725</v>
      </c>
      <c r="S2339" s="3" t="s">
        <v>158</v>
      </c>
      <c r="T2339" s="9" t="s">
        <v>104</v>
      </c>
      <c r="U2339" s="3" t="s">
        <v>10684</v>
      </c>
      <c r="V2339" s="22" t="str">
        <f t="shared" si="324"/>
        <v>RLFO; Hora de aviso: 16:46 01/06/2024; Solución: Se realiza la certificacion de fo esta okay; Hora de solución: 16:48 01/06/2024; Causa: Visita Fallida</v>
      </c>
      <c r="W2339" s="4" t="s">
        <v>160</v>
      </c>
      <c r="X2339" s="3"/>
      <c r="Y2339" s="3"/>
      <c r="Z2339" s="3" t="s">
        <v>69</v>
      </c>
      <c r="AA2339" s="3" t="s">
        <v>71</v>
      </c>
      <c r="AB2339" s="3">
        <v>0</v>
      </c>
      <c r="AC2339" s="3" t="s">
        <v>71</v>
      </c>
      <c r="AD2339" s="6">
        <v>0</v>
      </c>
      <c r="AE2339" s="7"/>
      <c r="AF2339" s="7"/>
      <c r="AG2339" s="6">
        <f>Tabla4[[#This Row],[Tiempo Parada de Reloj]]+Tabla4[[#This Row],[Tiempo Autorizado por Telefonica (no Máximo)]]</f>
        <v>0</v>
      </c>
      <c r="AH2339" s="7">
        <f t="shared" ca="1" si="311"/>
        <v>1.3888888861401938E-3</v>
      </c>
      <c r="AI2339" s="8">
        <f t="shared" si="312"/>
        <v>0</v>
      </c>
      <c r="AJ2339" s="8">
        <f t="shared" ca="1" si="313"/>
        <v>3.3333333267364651E-2</v>
      </c>
      <c r="AK2339" s="23" t="s">
        <v>106</v>
      </c>
      <c r="AL2339" s="23" t="s">
        <v>70</v>
      </c>
      <c r="AM2339" s="23" t="s">
        <v>87</v>
      </c>
      <c r="AN2339" s="23" t="s">
        <v>87</v>
      </c>
      <c r="AO2339" s="3" t="s">
        <v>87</v>
      </c>
      <c r="AP2339" s="3" t="s">
        <v>87</v>
      </c>
      <c r="AQ2339" s="23">
        <v>45444.7</v>
      </c>
      <c r="AR2339" s="3"/>
      <c r="AS2339" s="23"/>
      <c r="AT2339" s="23"/>
      <c r="AU2339" s="3" t="s">
        <v>515</v>
      </c>
      <c r="AV2339" s="3" t="s">
        <v>69</v>
      </c>
      <c r="AW2339" s="3" t="s">
        <v>69</v>
      </c>
      <c r="AX2339" s="3" t="s">
        <v>69</v>
      </c>
      <c r="AY2339" s="3" t="s">
        <v>69</v>
      </c>
      <c r="AZ2339" s="8" t="str">
        <f>+CONCATENATE("Reportan apertura en el enlace ",Tabla4[[#This Row],[Enlace]]," en el ",Tabla4[[#This Row],[Distancia óptica]]," ocasionado por ",Tabla4[[#This Row],[Causa del daño]])</f>
        <v>Reportan apertura en el enlace Mov. Popayan Centro - Mov. Chayani en el km 0,912 desde Chayani ocasionado por Visita Fallida</v>
      </c>
      <c r="BA2339" s="8" t="str">
        <f>+CONCATENATE("Para dar solución al incidente ",Tabla4[[#This Row],[Solución]])</f>
        <v>Para dar solución al incidente Se realiza la certificacion de fo esta okay</v>
      </c>
      <c r="BB2339" s="3" t="str">
        <f>+_xlfn.CONCAT(Tabla4[[#This Row],[Causa Raiz]]," ",Tabla4[[#This Row],[Solución2]]," (",Tabla4[[#This Row],[Anillo]],"- Cabecera: ",Tabla4[[#This Row],[Cabecera]],"- Operador: ",Tabla4[[#This Row],[Operador]],")")</f>
        <v>Reportan apertura en el enlace Mov. Popayan Centro - Mov. Chayani en el km 0,912 desde Chayani ocasionado por Visita Fallida Para dar solución al incidente Se realiza la certificacion de fo esta okay (NA- Cabecera: NA- Operador: Colombia Telecomunicaciones)</v>
      </c>
    </row>
    <row r="2340" spans="1:54" ht="171">
      <c r="A2340" s="38">
        <f t="shared" si="314"/>
        <v>2339</v>
      </c>
      <c r="B2340" s="3">
        <v>8653582</v>
      </c>
      <c r="C2340" s="3" t="s">
        <v>92</v>
      </c>
      <c r="D2340" s="23">
        <v>45444.65625</v>
      </c>
      <c r="E2340" s="23">
        <v>45445.368055555555</v>
      </c>
      <c r="F2340" s="1">
        <f t="shared" ca="1" si="323"/>
        <v>0.71180555555474712</v>
      </c>
      <c r="G2340" s="3" t="s">
        <v>55</v>
      </c>
      <c r="H2340" s="41"/>
      <c r="I2340" s="40"/>
      <c r="J2340" s="5" t="s">
        <v>56</v>
      </c>
      <c r="K2340" s="3" t="s">
        <v>108</v>
      </c>
      <c r="L2340" s="9" t="s">
        <v>58</v>
      </c>
      <c r="M2340" s="3" t="s">
        <v>109</v>
      </c>
      <c r="N2340" s="3" t="s">
        <v>110</v>
      </c>
      <c r="O2340" s="3" t="s">
        <v>111</v>
      </c>
      <c r="P2340" s="3" t="s">
        <v>10685</v>
      </c>
      <c r="Q2340" s="4" t="s">
        <v>10686</v>
      </c>
      <c r="R2340" s="3" t="s">
        <v>327</v>
      </c>
      <c r="S2340" s="3" t="s">
        <v>115</v>
      </c>
      <c r="T2340" s="3" t="s">
        <v>256</v>
      </c>
      <c r="U2340" s="3" t="s">
        <v>10687</v>
      </c>
      <c r="V2340" s="22" t="str">
        <f t="shared" si="324"/>
        <v>RTNFO; Hora de aviso: 15:45 01/06/2024; Solución: Se refusiona Hilo en Empalme; Hora de solución: 8:50 02/06/2024; Causa: Falla de Empalme de FiOp</v>
      </c>
      <c r="W2340" s="4" t="s">
        <v>118</v>
      </c>
      <c r="X2340" s="3"/>
      <c r="Y2340" s="3"/>
      <c r="Z2340" s="3" t="s">
        <v>69</v>
      </c>
      <c r="AA2340" s="3" t="s">
        <v>71</v>
      </c>
      <c r="AB2340" s="3">
        <v>0</v>
      </c>
      <c r="AC2340" s="3" t="s">
        <v>71</v>
      </c>
      <c r="AD2340" s="6">
        <v>0.60416666666666663</v>
      </c>
      <c r="AE2340" s="7"/>
      <c r="AF2340" s="7"/>
      <c r="AG2340" s="6">
        <f>Tabla4[[#This Row],[Tiempo Parada de Reloj]]+Tabla4[[#This Row],[Tiempo Autorizado por Telefonica (no Máximo)]]</f>
        <v>0.60416666666666663</v>
      </c>
      <c r="AH2340" s="7">
        <f t="shared" ca="1" si="311"/>
        <v>0.10763888888808049</v>
      </c>
      <c r="AI2340" s="8">
        <f t="shared" si="312"/>
        <v>14.5</v>
      </c>
      <c r="AJ2340" s="8">
        <f t="shared" ca="1" si="313"/>
        <v>2.5833333333139317</v>
      </c>
      <c r="AK2340" s="23" t="s">
        <v>106</v>
      </c>
      <c r="AL2340" s="23" t="s">
        <v>70</v>
      </c>
      <c r="AM2340" s="23" t="s">
        <v>73</v>
      </c>
      <c r="AN2340" s="23" t="s">
        <v>73</v>
      </c>
      <c r="AO2340" s="3" t="s">
        <v>106</v>
      </c>
      <c r="AP2340" s="3" t="s">
        <v>106</v>
      </c>
      <c r="AQ2340" s="23">
        <v>45447.404861111114</v>
      </c>
      <c r="AR2340" s="3"/>
      <c r="AS2340" s="23"/>
      <c r="AT2340" s="23"/>
      <c r="AU2340" s="3" t="s">
        <v>121</v>
      </c>
      <c r="AV2340" s="3" t="s">
        <v>110</v>
      </c>
      <c r="AW2340" s="3" t="s">
        <v>1323</v>
      </c>
      <c r="AX2340" s="3">
        <v>9.9158329999999992</v>
      </c>
      <c r="AY2340" s="3">
        <v>-73.848901999999995</v>
      </c>
      <c r="AZ2340" s="8" t="str">
        <f>+CONCATENATE("Reportan apertura en el enlace ",Tabla4[[#This Row],[Enlace]]," en el ",Tabla4[[#This Row],[Distancia óptica]]," ocasionado por ",Tabla4[[#This Row],[Causa del daño]])</f>
        <v>Reportan apertura en el enlace Bosconia - Curumaní en el km 9 desde Bosconia  ocasionado por Falla de Empalme de FiOp</v>
      </c>
      <c r="BA2340" s="8" t="str">
        <f>+CONCATENATE("Para dar solución al incidente ",Tabla4[[#This Row],[Solución]])</f>
        <v>Para dar solución al incidente Se refusiona Hilo en Empalme</v>
      </c>
      <c r="BB2340" s="3" t="str">
        <f>+_xlfn.CONCAT(Tabla4[[#This Row],[Causa Raiz]]," ",Tabla4[[#This Row],[Solución2]]," (",Tabla4[[#This Row],[Anillo]],"- Cabecera: ",Tabla4[[#This Row],[Cabecera]],"- Operador: ",Tabla4[[#This Row],[Operador]],")")</f>
        <v>Reportan apertura en el enlace Bosconia - Curumaní en el km 9 desde Bosconia  ocasionado por Falla de Empalme de FiOp Para dar solución al incidente Se refusiona Hilo en Empalme (TRONCAL- Cabecera: BOSCONIA- Operador: Colombia Telecomunicaciones)</v>
      </c>
    </row>
    <row r="2341" spans="1:54" ht="171">
      <c r="A2341" s="38">
        <f t="shared" si="314"/>
        <v>2340</v>
      </c>
      <c r="B2341" s="3">
        <v>8654059</v>
      </c>
      <c r="C2341" s="3" t="s">
        <v>163</v>
      </c>
      <c r="D2341" s="23">
        <v>45444.965277777781</v>
      </c>
      <c r="E2341" s="23">
        <v>45445.381944444445</v>
      </c>
      <c r="F2341" s="1">
        <f t="shared" ca="1" si="323"/>
        <v>0.41666666666424135</v>
      </c>
      <c r="G2341" s="3" t="s">
        <v>55</v>
      </c>
      <c r="H2341" s="41"/>
      <c r="I2341" s="40"/>
      <c r="J2341" s="5" t="s">
        <v>56</v>
      </c>
      <c r="K2341" s="3" t="s">
        <v>108</v>
      </c>
      <c r="L2341" s="9" t="s">
        <v>78</v>
      </c>
      <c r="M2341" s="3" t="s">
        <v>228</v>
      </c>
      <c r="N2341" s="3" t="s">
        <v>315</v>
      </c>
      <c r="O2341" s="3" t="s">
        <v>10688</v>
      </c>
      <c r="P2341" s="3" t="s">
        <v>10689</v>
      </c>
      <c r="Q2341" s="4" t="s">
        <v>10690</v>
      </c>
      <c r="R2341" s="3" t="s">
        <v>233</v>
      </c>
      <c r="S2341" s="3" t="s">
        <v>115</v>
      </c>
      <c r="T2341" s="9" t="s">
        <v>146</v>
      </c>
      <c r="U2341" s="3" t="s">
        <v>459</v>
      </c>
      <c r="V2341" s="22" t="str">
        <f t="shared" si="324"/>
        <v>RDFO; Hora de aviso: 23:10 01/06/2024; Solución: Se realiza migración entre empalmes; Hora de solución: 9:10 02/06/2024; Causa: Falla en la Red FiOp</v>
      </c>
      <c r="W2341" s="4" t="s">
        <v>118</v>
      </c>
      <c r="X2341" s="3"/>
      <c r="Y2341" s="3"/>
      <c r="Z2341" s="3" t="s">
        <v>69</v>
      </c>
      <c r="AA2341" s="3" t="s">
        <v>70</v>
      </c>
      <c r="AB2341" s="3">
        <v>8653706</v>
      </c>
      <c r="AC2341" s="3" t="s">
        <v>71</v>
      </c>
      <c r="AD2341" s="6">
        <v>0.27430555555555558</v>
      </c>
      <c r="AE2341" s="7"/>
      <c r="AF2341" s="7"/>
      <c r="AG2341" s="6">
        <f>Tabla4[[#This Row],[Tiempo Parada de Reloj]]+Tabla4[[#This Row],[Tiempo Autorizado por Telefonica (no Máximo)]]</f>
        <v>0.27430555555555558</v>
      </c>
      <c r="AH2341" s="7">
        <f t="shared" ca="1" si="311"/>
        <v>0.14236111110868577</v>
      </c>
      <c r="AI2341" s="8">
        <f t="shared" si="312"/>
        <v>6.5833333333333339</v>
      </c>
      <c r="AJ2341" s="8">
        <f t="shared" ca="1" si="313"/>
        <v>3.4166666666084584</v>
      </c>
      <c r="AK2341" s="23" t="s">
        <v>87</v>
      </c>
      <c r="AL2341" s="23" t="s">
        <v>70</v>
      </c>
      <c r="AM2341" s="23" t="s">
        <v>73</v>
      </c>
      <c r="AN2341" s="23" t="s">
        <v>73</v>
      </c>
      <c r="AO2341" s="3" t="s">
        <v>87</v>
      </c>
      <c r="AP2341" s="3" t="s">
        <v>87</v>
      </c>
      <c r="AQ2341" s="23">
        <v>45446.666666666664</v>
      </c>
      <c r="AR2341" s="3"/>
      <c r="AS2341" s="23"/>
      <c r="AT2341" s="23"/>
      <c r="AU2341" s="3" t="s">
        <v>237</v>
      </c>
      <c r="AV2341" s="3" t="s">
        <v>598</v>
      </c>
      <c r="AW2341" s="3" t="s">
        <v>307</v>
      </c>
      <c r="AX2341" s="3">
        <v>11.284202000000001</v>
      </c>
      <c r="AY2341" s="3">
        <v>-73.996054999999998</v>
      </c>
      <c r="AZ2341" s="8" t="str">
        <f>+CONCATENATE("Reportan apertura en el enlace ",Tabla4[[#This Row],[Enlace]]," en el ",Tabla4[[#This Row],[Distancia óptica]]," ocasionado por ",Tabla4[[#This Row],[Causa del daño]])</f>
        <v>Reportan apertura en el enlace Mov. Calle 13 - Mov.Mendihuaca en el Km 40,5 desde calle 13  ocasionado por Falla en la Red FiOp</v>
      </c>
      <c r="BA2341" s="8" t="str">
        <f>+CONCATENATE("Para dar solución al incidente ",Tabla4[[#This Row],[Solución]])</f>
        <v>Para dar solución al incidente Se realiza migración entre empalmes</v>
      </c>
      <c r="BB2341" s="3" t="str">
        <f>+_xlfn.CONCAT(Tabla4[[#This Row],[Causa Raiz]]," ",Tabla4[[#This Row],[Solución2]]," (",Tabla4[[#This Row],[Anillo]],"- Cabecera: ",Tabla4[[#This Row],[Cabecera]],"- Operador: ",Tabla4[[#This Row],[Operador]],")")</f>
        <v>Reportan apertura en el enlace Mov. Calle 13 - Mov.Mendihuaca en el Km 40,5 desde calle 13  ocasionado por Falla en la Red FiOp Para dar solución al incidente Se realiza migración entre empalmes (LINEAL- Cabecera: CALLE 13- Operador: Colombia Telecomunicaciones)</v>
      </c>
    </row>
    <row r="2342" spans="1:54" ht="185.25">
      <c r="A2342" s="38">
        <f t="shared" si="314"/>
        <v>2341</v>
      </c>
      <c r="B2342" s="3">
        <v>8654557</v>
      </c>
      <c r="C2342" s="3" t="s">
        <v>54</v>
      </c>
      <c r="D2342" s="23">
        <v>45445.21875</v>
      </c>
      <c r="E2342" s="23">
        <v>45445.416666666664</v>
      </c>
      <c r="F2342" s="1">
        <f t="shared" ca="1" si="323"/>
        <v>0.19791666666424135</v>
      </c>
      <c r="G2342" s="3" t="s">
        <v>55</v>
      </c>
      <c r="H2342" s="41"/>
      <c r="I2342" s="40"/>
      <c r="J2342" s="5" t="s">
        <v>56</v>
      </c>
      <c r="K2342" s="3" t="s">
        <v>57</v>
      </c>
      <c r="L2342" s="9" t="s">
        <v>58</v>
      </c>
      <c r="M2342" s="3" t="s">
        <v>59</v>
      </c>
      <c r="N2342" s="3" t="s">
        <v>60</v>
      </c>
      <c r="O2342" s="3" t="s">
        <v>10691</v>
      </c>
      <c r="P2342" s="3" t="s">
        <v>10692</v>
      </c>
      <c r="Q2342" s="4" t="s">
        <v>10693</v>
      </c>
      <c r="R2342" s="3" t="s">
        <v>947</v>
      </c>
      <c r="S2342" s="3" t="s">
        <v>65</v>
      </c>
      <c r="T2342" s="9" t="s">
        <v>66</v>
      </c>
      <c r="U2342" s="3" t="s">
        <v>10694</v>
      </c>
      <c r="V2342" s="22" t="str">
        <f t="shared" si="324"/>
        <v>RLFO; Hora de aviso: 5:15 02/06/2024; Solución: Se quita estrés de la fibra y se deja Fibra entablillada; Hora de solución: 10:00 02/06/2024; Causa: Vandalismo</v>
      </c>
      <c r="W2342" s="4" t="s">
        <v>68</v>
      </c>
      <c r="X2342" s="3"/>
      <c r="Y2342" s="3"/>
      <c r="Z2342" s="3" t="s">
        <v>69</v>
      </c>
      <c r="AA2342" s="3" t="s">
        <v>71</v>
      </c>
      <c r="AB2342" s="3">
        <v>0</v>
      </c>
      <c r="AC2342" s="3" t="s">
        <v>71</v>
      </c>
      <c r="AD2342" s="6">
        <v>4.8611111111111112E-2</v>
      </c>
      <c r="AE2342" s="7"/>
      <c r="AF2342" s="7"/>
      <c r="AG2342" s="6">
        <f>Tabla4[[#This Row],[Tiempo Parada de Reloj]]+Tabla4[[#This Row],[Tiempo Autorizado por Telefonica (no Máximo)]]</f>
        <v>4.8611111111111112E-2</v>
      </c>
      <c r="AH2342" s="7">
        <f t="shared" ca="1" si="311"/>
        <v>0.14930555555313024</v>
      </c>
      <c r="AI2342" s="8">
        <f t="shared" si="312"/>
        <v>1.1666666666666667</v>
      </c>
      <c r="AJ2342" s="8">
        <f t="shared" ca="1" si="313"/>
        <v>3.5833333332751258</v>
      </c>
      <c r="AK2342" s="23" t="s">
        <v>87</v>
      </c>
      <c r="AL2342" s="23" t="s">
        <v>70</v>
      </c>
      <c r="AM2342" s="23" t="s">
        <v>73</v>
      </c>
      <c r="AN2342" s="23" t="s">
        <v>73</v>
      </c>
      <c r="AO2342" s="3" t="s">
        <v>87</v>
      </c>
      <c r="AP2342" s="3" t="s">
        <v>87</v>
      </c>
      <c r="AQ2342" s="23">
        <v>45446.941666666666</v>
      </c>
      <c r="AR2342" s="3"/>
      <c r="AS2342" s="23"/>
      <c r="AT2342" s="23"/>
      <c r="AU2342" s="3" t="s">
        <v>100</v>
      </c>
      <c r="AV2342" s="3" t="s">
        <v>10695</v>
      </c>
      <c r="AW2342" s="3" t="s">
        <v>307</v>
      </c>
      <c r="AX2342" s="3">
        <v>4.6173000000000002</v>
      </c>
      <c r="AY2342" s="3">
        <v>-74.074299999999994</v>
      </c>
      <c r="AZ2342" s="8" t="str">
        <f>+CONCATENATE("Reportan apertura en el enlace ",Tabla4[[#This Row],[Enlace]]," en el ",Tabla4[[#This Row],[Distancia óptica]]," ocasionado por ",Tabla4[[#This Row],[Causa del daño]])</f>
        <v>Reportan apertura en el enlace Bogota centro - Ortezal en el Km 1,432 desde Bogota Centro ocasionado por Vandalismo</v>
      </c>
      <c r="BA2342" s="8" t="str">
        <f>+CONCATENATE("Para dar solución al incidente ",Tabla4[[#This Row],[Solución]])</f>
        <v>Para dar solución al incidente Se quita estrés de la fibra y se deja Fibra entablillada</v>
      </c>
      <c r="BB2342" s="3" t="str">
        <f>+_xlfn.CONCAT(Tabla4[[#This Row],[Causa Raiz]]," ",Tabla4[[#This Row],[Solución2]]," (",Tabla4[[#This Row],[Anillo]],"- Cabecera: ",Tabla4[[#This Row],[Cabecera]],"- Operador: ",Tabla4[[#This Row],[Operador]],")")</f>
        <v>Reportan apertura en el enlace Bogota centro - Ortezal en el Km 1,432 desde Bogota Centro ocasionado por Vandalismo Para dar solución al incidente Se quita estrés de la fibra y se deja Fibra entablillada (LINEAL- Cabecera: TELECOM CENTRO- Operador: Colombia Telecomunicaciones)</v>
      </c>
    </row>
    <row r="2343" spans="1:54" ht="142.5">
      <c r="A2343" s="38">
        <f t="shared" si="314"/>
        <v>2342</v>
      </c>
      <c r="B2343" s="3">
        <v>8654698</v>
      </c>
      <c r="C2343" s="3" t="s">
        <v>92</v>
      </c>
      <c r="D2343" s="23">
        <v>45445.291666666664</v>
      </c>
      <c r="E2343" s="23">
        <v>45445.652777777781</v>
      </c>
      <c r="F2343" s="1">
        <f t="shared" ref="F2343:F2350" ca="1" si="325">IF(ISBLANK(E2343),IF(ISBLANK(D2343),0,NOW()-D2343),E2343-D2343)</f>
        <v>0.36111111111677019</v>
      </c>
      <c r="G2343" s="3" t="s">
        <v>55</v>
      </c>
      <c r="H2343" s="41"/>
      <c r="I2343" s="40" t="s">
        <v>10696</v>
      </c>
      <c r="J2343" s="5" t="s">
        <v>322</v>
      </c>
      <c r="K2343" s="3" t="s">
        <v>322</v>
      </c>
      <c r="L2343" s="9" t="s">
        <v>58</v>
      </c>
      <c r="M2343" s="3" t="s">
        <v>656</v>
      </c>
      <c r="N2343" s="3" t="s">
        <v>1505</v>
      </c>
      <c r="O2343" s="3" t="s">
        <v>5468</v>
      </c>
      <c r="P2343" s="3" t="s">
        <v>10697</v>
      </c>
      <c r="Q2343" s="4" t="s">
        <v>10698</v>
      </c>
      <c r="R2343" s="3" t="s">
        <v>741</v>
      </c>
      <c r="S2343" s="3" t="s">
        <v>328</v>
      </c>
      <c r="T2343" s="9" t="s">
        <v>130</v>
      </c>
      <c r="U2343" s="3" t="s">
        <v>10699</v>
      </c>
      <c r="V2343" s="22" t="str">
        <f t="shared" ref="V2343:V2350" si="326">C2343&amp;"; Hora de aviso: "&amp;TEXT(D2343,"h:mm dd/mm/yyyy")&amp;"; Solución: "&amp;U2343&amp;"; Hora de solución: "&amp;TEXT(E2343,"h:mm dd/mm/yyyy")&amp;"; Causa: "&amp;T2343</f>
        <v>RTNFO; Hora de aviso: 7:00 02/06/2024; Solución: Se realiza un empalme  con reserva existente ; Hora de solución: 15:40 02/06/2024; Causa: Plagas</v>
      </c>
      <c r="W2343" s="4" t="s">
        <v>6836</v>
      </c>
      <c r="X2343" s="3"/>
      <c r="Y2343" s="3"/>
      <c r="Z2343" s="3" t="s">
        <v>69</v>
      </c>
      <c r="AA2343" s="3" t="s">
        <v>71</v>
      </c>
      <c r="AB2343" s="3">
        <v>0</v>
      </c>
      <c r="AC2343" s="3" t="s">
        <v>71</v>
      </c>
      <c r="AD2343" s="6">
        <v>0</v>
      </c>
      <c r="AE2343" s="7"/>
      <c r="AF2343" s="7"/>
      <c r="AG2343" s="6">
        <f>Tabla4[[#This Row],[Tiempo Parada de Reloj]]+Tabla4[[#This Row],[Tiempo Autorizado por Telefonica (no Máximo)]]</f>
        <v>0</v>
      </c>
      <c r="AH2343" s="7">
        <f t="shared" ca="1" si="311"/>
        <v>0.36111111111677019</v>
      </c>
      <c r="AI2343" s="8">
        <f t="shared" si="312"/>
        <v>0</v>
      </c>
      <c r="AJ2343" s="8">
        <f t="shared" ca="1" si="313"/>
        <v>8.6666666668024845</v>
      </c>
      <c r="AK2343" s="23" t="s">
        <v>73</v>
      </c>
      <c r="AL2343" s="23" t="s">
        <v>70</v>
      </c>
      <c r="AM2343" s="23" t="s">
        <v>98</v>
      </c>
      <c r="AN2343" s="23" t="s">
        <v>98</v>
      </c>
      <c r="AO2343" s="3" t="s">
        <v>120</v>
      </c>
      <c r="AP2343" s="3" t="s">
        <v>120</v>
      </c>
      <c r="AQ2343" s="23">
        <v>45448.479166666664</v>
      </c>
      <c r="AR2343" s="3"/>
      <c r="AS2343" s="23"/>
      <c r="AT2343" s="23"/>
      <c r="AU2343" s="3" t="s">
        <v>322</v>
      </c>
      <c r="AV2343" s="3" t="s">
        <v>5472</v>
      </c>
      <c r="AW2343" s="3" t="s">
        <v>76</v>
      </c>
      <c r="AX2343" s="3">
        <v>5.3510470000000003</v>
      </c>
      <c r="AY2343" s="3">
        <v>-74.730654999999999</v>
      </c>
      <c r="AZ2343" s="8" t="str">
        <f>+CONCATENATE("Reportan apertura en el enlace ",Tabla4[[#This Row],[Enlace]]," en el ",Tabla4[[#This Row],[Distancia óptica]]," ocasionado por ",Tabla4[[#This Row],[Causa del daño]])</f>
        <v>Reportan apertura en el enlace Villeta - Pto Salgar en el Km 82,5 desde Villeta ocasionado por Plagas</v>
      </c>
      <c r="BA2343" s="8" t="str">
        <f>+CONCATENATE("Para dar solución al incidente ",Tabla4[[#This Row],[Solución]])</f>
        <v xml:space="preserve">Para dar solución al incidente Se realiza un empalme  con reserva existente </v>
      </c>
      <c r="BB2343" s="3" t="str">
        <f>+_xlfn.CONCAT(Tabla4[[#This Row],[Causa Raiz]]," ",Tabla4[[#This Row],[Solución2]]," (",Tabla4[[#This Row],[Anillo]],"- Cabecera: ",Tabla4[[#This Row],[Cabecera]],"- Operador: ",Tabla4[[#This Row],[Operador]],")")</f>
        <v>Reportan apertura en el enlace Villeta - Pto Salgar en el Km 82,5 desde Villeta ocasionado por Plagas Para dar solución al incidente Se realiza un empalme  con reserva existente  (Troncal- Cabecera: Villeta- Operador: Ufinet)</v>
      </c>
    </row>
    <row r="2344" spans="1:54" ht="213.75">
      <c r="A2344" s="38">
        <f t="shared" si="314"/>
        <v>2343</v>
      </c>
      <c r="B2344" s="3">
        <v>8655026</v>
      </c>
      <c r="C2344" s="3" t="s">
        <v>54</v>
      </c>
      <c r="D2344" s="23">
        <v>45445.416666666664</v>
      </c>
      <c r="E2344" s="23">
        <v>45445.5</v>
      </c>
      <c r="F2344" s="1">
        <f t="shared" ca="1" si="325"/>
        <v>8.3333333335758653E-2</v>
      </c>
      <c r="G2344" s="3" t="s">
        <v>55</v>
      </c>
      <c r="H2344" s="41"/>
      <c r="I2344" s="40"/>
      <c r="J2344" s="5" t="s">
        <v>56</v>
      </c>
      <c r="K2344" s="3" t="s">
        <v>57</v>
      </c>
      <c r="L2344" s="9" t="s">
        <v>58</v>
      </c>
      <c r="M2344" s="3" t="s">
        <v>59</v>
      </c>
      <c r="N2344" s="3" t="s">
        <v>60</v>
      </c>
      <c r="O2344" s="3" t="s">
        <v>5401</v>
      </c>
      <c r="P2344" s="3" t="s">
        <v>10700</v>
      </c>
      <c r="Q2344" s="4" t="s">
        <v>10701</v>
      </c>
      <c r="R2344" s="3" t="s">
        <v>947</v>
      </c>
      <c r="S2344" s="3" t="s">
        <v>65</v>
      </c>
      <c r="T2344" s="9" t="s">
        <v>66</v>
      </c>
      <c r="U2344" s="3" t="s">
        <v>10702</v>
      </c>
      <c r="V2344" s="22" t="str">
        <f t="shared" si="326"/>
        <v>RLFO; Hora de aviso: 10:00 02/06/2024; Solución: Se realiza 110 mts de tendido de fibra de 144 Hilos y dos empalmes de 48 Hilos; Hora de solución: 12:00 02/06/2024; Causa: Vandalismo</v>
      </c>
      <c r="W2344" s="4" t="s">
        <v>68</v>
      </c>
      <c r="X2344" s="3"/>
      <c r="Y2344" s="3"/>
      <c r="Z2344" s="3" t="s">
        <v>69</v>
      </c>
      <c r="AA2344" s="3" t="s">
        <v>71</v>
      </c>
      <c r="AB2344" s="3">
        <v>0</v>
      </c>
      <c r="AC2344" s="3" t="s">
        <v>71</v>
      </c>
      <c r="AD2344" s="6">
        <v>0</v>
      </c>
      <c r="AE2344" s="7"/>
      <c r="AF2344" s="7"/>
      <c r="AG2344" s="6">
        <f>Tabla4[[#This Row],[Tiempo Parada de Reloj]]+Tabla4[[#This Row],[Tiempo Autorizado por Telefonica (no Máximo)]]</f>
        <v>0</v>
      </c>
      <c r="AH2344" s="7">
        <f t="shared" ca="1" si="311"/>
        <v>8.3333333335758653E-2</v>
      </c>
      <c r="AI2344" s="8">
        <f t="shared" si="312"/>
        <v>0</v>
      </c>
      <c r="AJ2344" s="8">
        <f t="shared" ca="1" si="313"/>
        <v>2.0000000000582077</v>
      </c>
      <c r="AK2344" s="23" t="s">
        <v>73</v>
      </c>
      <c r="AL2344" s="23" t="s">
        <v>70</v>
      </c>
      <c r="AM2344" s="23" t="s">
        <v>73</v>
      </c>
      <c r="AN2344" s="23" t="s">
        <v>73</v>
      </c>
      <c r="AO2344" s="3" t="s">
        <v>87</v>
      </c>
      <c r="AP2344" s="3" t="s">
        <v>106</v>
      </c>
      <c r="AQ2344" s="23">
        <v>45448.517361111109</v>
      </c>
      <c r="AR2344" s="3"/>
      <c r="AS2344" s="23"/>
      <c r="AT2344" s="23"/>
      <c r="AU2344" s="3" t="s">
        <v>100</v>
      </c>
      <c r="AV2344" s="3" t="s">
        <v>10695</v>
      </c>
      <c r="AW2344" s="3" t="s">
        <v>307</v>
      </c>
      <c r="AX2344" s="3">
        <v>4.6284000000000001</v>
      </c>
      <c r="AY2344" s="3">
        <v>-74.095399999999998</v>
      </c>
      <c r="AZ2344" s="8" t="str">
        <f>+CONCATENATE("Reportan apertura en el enlace ",Tabla4[[#This Row],[Enlace]]," en el ",Tabla4[[#This Row],[Distancia óptica]]," ocasionado por ",Tabla4[[#This Row],[Causa del daño]])</f>
        <v>Reportan apertura en el enlace Bogota Centro - Ortezal en el Km 6,5 desde Bogota Centro ocasionado por Vandalismo</v>
      </c>
      <c r="BA2344" s="8" t="str">
        <f>+CONCATENATE("Para dar solución al incidente ",Tabla4[[#This Row],[Solución]])</f>
        <v>Para dar solución al incidente Se realiza 110 mts de tendido de fibra de 144 Hilos y dos empalmes de 48 Hilos</v>
      </c>
      <c r="BB2344" s="3" t="str">
        <f>+_xlfn.CONCAT(Tabla4[[#This Row],[Causa Raiz]]," ",Tabla4[[#This Row],[Solución2]]," (",Tabla4[[#This Row],[Anillo]],"- Cabecera: ",Tabla4[[#This Row],[Cabecera]],"- Operador: ",Tabla4[[#This Row],[Operador]],")")</f>
        <v>Reportan apertura en el enlace Bogota Centro - Ortezal en el Km 6,5 desde Bogota Centro ocasionado por Vandalismo Para dar solución al incidente Se realiza 110 mts de tendido de fibra de 144 Hilos y dos empalmes de 48 Hilos (LINEAL- Cabecera: TELECOM CENTRO- Operador: Colombia Telecomunicaciones)</v>
      </c>
    </row>
    <row r="2345" spans="1:54" ht="185.25">
      <c r="A2345" s="38">
        <f t="shared" si="314"/>
        <v>2344</v>
      </c>
      <c r="B2345" s="3">
        <v>8655434</v>
      </c>
      <c r="C2345" s="3" t="s">
        <v>163</v>
      </c>
      <c r="D2345" s="23">
        <v>45445.71875</v>
      </c>
      <c r="E2345" s="23">
        <v>45447.708333333336</v>
      </c>
      <c r="F2345" s="1">
        <f t="shared" ca="1" si="325"/>
        <v>1.9895833333357587</v>
      </c>
      <c r="G2345" s="3" t="s">
        <v>55</v>
      </c>
      <c r="H2345" s="41"/>
      <c r="I2345" s="40"/>
      <c r="J2345" s="5" t="s">
        <v>56</v>
      </c>
      <c r="K2345" s="3" t="s">
        <v>77</v>
      </c>
      <c r="L2345" s="9" t="s">
        <v>58</v>
      </c>
      <c r="M2345" s="3" t="s">
        <v>79</v>
      </c>
      <c r="N2345" s="3" t="s">
        <v>771</v>
      </c>
      <c r="O2345" s="3" t="s">
        <v>10703</v>
      </c>
      <c r="P2345" s="3" t="s">
        <v>10704</v>
      </c>
      <c r="Q2345" s="4" t="s">
        <v>10705</v>
      </c>
      <c r="R2345" s="3" t="s">
        <v>741</v>
      </c>
      <c r="S2345" s="3" t="s">
        <v>85</v>
      </c>
      <c r="T2345" s="9" t="s">
        <v>66</v>
      </c>
      <c r="U2345" s="3" t="s">
        <v>10706</v>
      </c>
      <c r="V2345" s="22" t="str">
        <f t="shared" si="326"/>
        <v>RDFO; Hora de aviso: 17:15 02/06/2024; Solución: Tendido de 100 mts de Fo y dos empalmes de 24 hilos ; Hora de solución: 17:00 04/06/2024; Causa: Vandalismo</v>
      </c>
      <c r="W2345" s="4" t="s">
        <v>160</v>
      </c>
      <c r="X2345" s="3"/>
      <c r="Y2345" s="3"/>
      <c r="Z2345" s="3" t="s">
        <v>69</v>
      </c>
      <c r="AA2345" s="3" t="s">
        <v>70</v>
      </c>
      <c r="AB2345" s="3">
        <v>8655434</v>
      </c>
      <c r="AC2345" s="3" t="s">
        <v>71</v>
      </c>
      <c r="AD2345" s="6">
        <v>1.7895833333333333</v>
      </c>
      <c r="AE2345" s="7"/>
      <c r="AF2345" s="7"/>
      <c r="AG2345" s="6">
        <f>Tabla4[[#This Row],[Tiempo Parada de Reloj]]+Tabla4[[#This Row],[Tiempo Autorizado por Telefonica (no Máximo)]]</f>
        <v>1.7895833333333333</v>
      </c>
      <c r="AH2345" s="7">
        <f t="shared" ca="1" si="311"/>
        <v>0.20000000000242535</v>
      </c>
      <c r="AI2345" s="8">
        <f t="shared" si="312"/>
        <v>42.95</v>
      </c>
      <c r="AJ2345" s="8">
        <f t="shared" ca="1" si="313"/>
        <v>4.8000000000582084</v>
      </c>
      <c r="AK2345" s="23" t="s">
        <v>98</v>
      </c>
      <c r="AL2345" s="23" t="s">
        <v>70</v>
      </c>
      <c r="AM2345" s="23" t="s">
        <v>87</v>
      </c>
      <c r="AN2345" s="23" t="s">
        <v>73</v>
      </c>
      <c r="AO2345" s="3" t="s">
        <v>106</v>
      </c>
      <c r="AP2345" s="3" t="s">
        <v>106</v>
      </c>
      <c r="AQ2345" s="23">
        <v>45449.995833333334</v>
      </c>
      <c r="AR2345" s="3"/>
      <c r="AS2345" s="23"/>
      <c r="AT2345" s="23"/>
      <c r="AU2345" s="3" t="s">
        <v>89</v>
      </c>
      <c r="AV2345" s="3" t="s">
        <v>778</v>
      </c>
      <c r="AW2345" s="3" t="s">
        <v>135</v>
      </c>
      <c r="AX2345" s="3">
        <v>4.5739999999999998</v>
      </c>
      <c r="AY2345" s="3">
        <v>-74.225999999999999</v>
      </c>
      <c r="AZ2345" s="8" t="str">
        <f>+CONCATENATE("Reportan apertura en el enlace ",Tabla4[[#This Row],[Enlace]]," en el ",Tabla4[[#This Row],[Distancia óptica]]," ocasionado por ",Tabla4[[#This Row],[Causa del daño]])</f>
        <v>Reportan apertura en el enlace San Nicolas - Soacha en el Km 2,7 desde Soacha ocasionado por Vandalismo</v>
      </c>
      <c r="BA2345" s="8" t="str">
        <f>+CONCATENATE("Para dar solución al incidente ",Tabla4[[#This Row],[Solución]])</f>
        <v xml:space="preserve">Para dar solución al incidente Tendido de 100 mts de Fo y dos empalmes de 24 hilos </v>
      </c>
      <c r="BB2345" s="3" t="str">
        <f>+_xlfn.CONCAT(Tabla4[[#This Row],[Causa Raiz]]," ",Tabla4[[#This Row],[Solución2]]," (",Tabla4[[#This Row],[Anillo]],"- Cabecera: ",Tabla4[[#This Row],[Cabecera]],"- Operador: ",Tabla4[[#This Row],[Operador]],")")</f>
        <v>Reportan apertura en el enlace San Nicolas - Soacha en el Km 2,7 desde Soacha ocasionado por Vandalismo Para dar solución al incidente Tendido de 100 mts de Fo y dos empalmes de 24 hilos  (Lineal- Cabecera: Soacha- Operador: Colombia Telecomunicaciones)</v>
      </c>
    </row>
    <row r="2346" spans="1:54" ht="213.75">
      <c r="A2346" s="38">
        <f t="shared" si="314"/>
        <v>2345</v>
      </c>
      <c r="B2346" s="3">
        <v>8656152</v>
      </c>
      <c r="C2346" s="3" t="s">
        <v>163</v>
      </c>
      <c r="D2346" s="23">
        <v>45445.954861111109</v>
      </c>
      <c r="E2346" s="23">
        <v>45446.208333333336</v>
      </c>
      <c r="F2346" s="1">
        <f t="shared" ca="1" si="325"/>
        <v>0.25347222222626442</v>
      </c>
      <c r="G2346" s="3" t="s">
        <v>55</v>
      </c>
      <c r="H2346" s="41"/>
      <c r="I2346" s="40"/>
      <c r="J2346" s="5" t="s">
        <v>56</v>
      </c>
      <c r="K2346" s="3" t="s">
        <v>77</v>
      </c>
      <c r="L2346" s="9" t="s">
        <v>78</v>
      </c>
      <c r="M2346" s="3" t="s">
        <v>79</v>
      </c>
      <c r="N2346" s="3" t="s">
        <v>6203</v>
      </c>
      <c r="O2346" s="3" t="s">
        <v>10707</v>
      </c>
      <c r="P2346" s="3" t="s">
        <v>10708</v>
      </c>
      <c r="Q2346" s="4" t="s">
        <v>10709</v>
      </c>
      <c r="R2346" s="3" t="s">
        <v>741</v>
      </c>
      <c r="S2346" s="3" t="s">
        <v>85</v>
      </c>
      <c r="T2346" s="9" t="s">
        <v>513</v>
      </c>
      <c r="U2346" s="3" t="s">
        <v>10710</v>
      </c>
      <c r="V2346" s="22" t="str">
        <f t="shared" si="326"/>
        <v>RDFO; Hora de aviso: 22:55 02/06/2024; Solución: Para dar solucion recupera 30 mts de reserva 15 mts  de cada una de las fibras y un empalme de 24 hilos; Hora de solución: 5:00 03/06/2024; Causa: Desastre Natural</v>
      </c>
      <c r="W2346" s="4" t="s">
        <v>160</v>
      </c>
      <c r="X2346" s="3"/>
      <c r="Y2346" s="3"/>
      <c r="Z2346" s="3" t="s">
        <v>69</v>
      </c>
      <c r="AA2346" s="3" t="s">
        <v>70</v>
      </c>
      <c r="AB2346" s="3" t="s">
        <v>10711</v>
      </c>
      <c r="AC2346" s="3" t="s">
        <v>71</v>
      </c>
      <c r="AD2346" s="6">
        <v>4.5138888888888888E-2</v>
      </c>
      <c r="AE2346" s="7"/>
      <c r="AF2346" s="7"/>
      <c r="AG2346" s="6">
        <f>Tabla4[[#This Row],[Tiempo Parada de Reloj]]+Tabla4[[#This Row],[Tiempo Autorizado por Telefonica (no Máximo)]]</f>
        <v>4.5138888888888888E-2</v>
      </c>
      <c r="AH2346" s="7">
        <f t="shared" ca="1" si="311"/>
        <v>0.20833333333737553</v>
      </c>
      <c r="AI2346" s="8">
        <f t="shared" si="312"/>
        <v>1.0833333333333333</v>
      </c>
      <c r="AJ2346" s="8">
        <f t="shared" ca="1" si="313"/>
        <v>5.0000000000970122</v>
      </c>
      <c r="AK2346" s="23" t="s">
        <v>87</v>
      </c>
      <c r="AL2346" s="23" t="s">
        <v>71</v>
      </c>
      <c r="AM2346" s="23" t="s">
        <v>87</v>
      </c>
      <c r="AN2346" s="23" t="s">
        <v>87</v>
      </c>
      <c r="AO2346" s="3" t="s">
        <v>106</v>
      </c>
      <c r="AP2346" s="3" t="s">
        <v>73</v>
      </c>
      <c r="AQ2346" s="23">
        <v>45460.975694444445</v>
      </c>
      <c r="AR2346" s="3"/>
      <c r="AS2346" s="23"/>
      <c r="AT2346" s="23"/>
      <c r="AU2346" s="3" t="s">
        <v>89</v>
      </c>
      <c r="AV2346" s="3" t="s">
        <v>8893</v>
      </c>
      <c r="AW2346" s="3" t="s">
        <v>307</v>
      </c>
      <c r="AX2346" s="3">
        <v>4.7329999999999997</v>
      </c>
      <c r="AY2346" s="3">
        <v>-74.253</v>
      </c>
      <c r="AZ2346" s="8" t="str">
        <f>+CONCATENATE("Reportan apertura en el enlace ",Tabla4[[#This Row],[Enlace]]," en el ",Tabla4[[#This Row],[Distancia óptica]]," ocasionado por ",Tabla4[[#This Row],[Causa del daño]])</f>
        <v>Reportan apertura en el enlace Mov. Madrid - Mov. Madrid centro en el Km 5,77 desde madrid  ocasionado por Desastre Natural</v>
      </c>
      <c r="BA2346" s="8" t="str">
        <f>+CONCATENATE("Para dar solución al incidente ",Tabla4[[#This Row],[Solución]])</f>
        <v>Para dar solución al incidente Para dar solucion recupera 30 mts de reserva 15 mts  de cada una de las fibras y un empalme de 24 hilos</v>
      </c>
      <c r="BB2346" s="3" t="str">
        <f>+_xlfn.CONCAT(Tabla4[[#This Row],[Causa Raiz]]," ",Tabla4[[#This Row],[Solución2]]," (",Tabla4[[#This Row],[Anillo]],"- Cabecera: ",Tabla4[[#This Row],[Cabecera]],"- Operador: ",Tabla4[[#This Row],[Operador]],")")</f>
        <v>Reportan apertura en el enlace Mov. Madrid - Mov. Madrid centro en el Km 5,77 desde madrid  ocasionado por Desastre Natural Para dar solución al incidente Para dar solucion recupera 30 mts de reserva 15 mts  de cada una de las fibras y un empalme de 24 hilos (LINEAL- Cabecera: Madrid Centro- Operador: Colombia Telecomunicaciones)</v>
      </c>
    </row>
    <row r="2347" spans="1:54" ht="171">
      <c r="A2347" s="38">
        <f t="shared" si="314"/>
        <v>2346</v>
      </c>
      <c r="B2347" s="3">
        <v>8656881</v>
      </c>
      <c r="C2347" s="3" t="s">
        <v>92</v>
      </c>
      <c r="D2347" s="23">
        <v>45446.243055555555</v>
      </c>
      <c r="E2347" s="23">
        <v>45446.357638888891</v>
      </c>
      <c r="F2347" s="1">
        <f t="shared" ca="1" si="325"/>
        <v>0.11458333333575865</v>
      </c>
      <c r="G2347" s="3" t="s">
        <v>55</v>
      </c>
      <c r="H2347" s="41"/>
      <c r="I2347" s="40"/>
      <c r="J2347" s="5" t="s">
        <v>56</v>
      </c>
      <c r="K2347" s="3" t="s">
        <v>108</v>
      </c>
      <c r="L2347" s="9" t="s">
        <v>58</v>
      </c>
      <c r="M2347" s="3" t="s">
        <v>431</v>
      </c>
      <c r="N2347" s="3" t="s">
        <v>432</v>
      </c>
      <c r="O2347" s="3" t="s">
        <v>1753</v>
      </c>
      <c r="P2347" s="3" t="s">
        <v>10712</v>
      </c>
      <c r="Q2347" s="4" t="s">
        <v>10713</v>
      </c>
      <c r="R2347" s="3" t="s">
        <v>327</v>
      </c>
      <c r="S2347" s="3" t="s">
        <v>115</v>
      </c>
      <c r="T2347" s="9" t="s">
        <v>146</v>
      </c>
      <c r="U2347" s="3" t="s">
        <v>212</v>
      </c>
      <c r="V2347" s="22" t="str">
        <f t="shared" si="326"/>
        <v>RTNFO; Hora de aviso: 5:50 03/06/2024; Solución: Migracion de hilos entre empalmes; Hora de solución: 8:35 03/06/2024; Causa: Falla en la Red FiOp</v>
      </c>
      <c r="W2347" s="4" t="s">
        <v>542</v>
      </c>
      <c r="X2347" s="3"/>
      <c r="Y2347" s="3"/>
      <c r="Z2347" s="3" t="s">
        <v>69</v>
      </c>
      <c r="AA2347" s="3" t="s">
        <v>71</v>
      </c>
      <c r="AB2347" s="3">
        <v>0</v>
      </c>
      <c r="AC2347" s="3" t="s">
        <v>70</v>
      </c>
      <c r="AD2347" s="6">
        <v>0</v>
      </c>
      <c r="AE2347" s="7"/>
      <c r="AF2347" s="7"/>
      <c r="AG2347" s="6">
        <f>Tabla4[[#This Row],[Tiempo Parada de Reloj]]+Tabla4[[#This Row],[Tiempo Autorizado por Telefonica (no Máximo)]]</f>
        <v>0</v>
      </c>
      <c r="AH2347" s="7">
        <f t="shared" ca="1" si="311"/>
        <v>0.11458333333575865</v>
      </c>
      <c r="AI2347" s="8">
        <f t="shared" si="312"/>
        <v>0</v>
      </c>
      <c r="AJ2347" s="8">
        <f t="shared" ca="1" si="313"/>
        <v>2.7500000000582077</v>
      </c>
      <c r="AK2347" s="23" t="s">
        <v>87</v>
      </c>
      <c r="AL2347" s="23" t="s">
        <v>70</v>
      </c>
      <c r="AM2347" s="23" t="s">
        <v>120</v>
      </c>
      <c r="AN2347" s="23" t="s">
        <v>120</v>
      </c>
      <c r="AO2347" s="3" t="s">
        <v>120</v>
      </c>
      <c r="AP2347" s="3" t="s">
        <v>120</v>
      </c>
      <c r="AQ2347" s="23">
        <v>45447.365972222222</v>
      </c>
      <c r="AR2347" s="3"/>
      <c r="AS2347" s="23"/>
      <c r="AT2347" s="23"/>
      <c r="AU2347" s="3" t="s">
        <v>436</v>
      </c>
      <c r="AV2347" s="3" t="s">
        <v>4949</v>
      </c>
      <c r="AW2347" s="3" t="s">
        <v>76</v>
      </c>
      <c r="AX2347" s="3">
        <v>11.182793</v>
      </c>
      <c r="AY2347" s="3">
        <v>-72.536742000000004</v>
      </c>
      <c r="AZ2347" s="8" t="str">
        <f>+CONCATENATE("Reportan apertura en el enlace ",Tabla4[[#This Row],[Enlace]]," en el ",Tabla4[[#This Row],[Distancia óptica]]," ocasionado por ",Tabla4[[#This Row],[Causa del daño]])</f>
        <v>Reportan apertura en el enlace Fonseca - Maicao en el Km 48,9 desde Maicao ocasionado por Falla en la Red FiOp</v>
      </c>
      <c r="BA2347" s="8" t="str">
        <f>+CONCATENATE("Para dar solución al incidente ",Tabla4[[#This Row],[Solución]])</f>
        <v>Para dar solución al incidente Migracion de hilos entre empalmes</v>
      </c>
      <c r="BB2347" s="3" t="str">
        <f>+_xlfn.CONCAT(Tabla4[[#This Row],[Causa Raiz]]," ",Tabla4[[#This Row],[Solución2]]," (",Tabla4[[#This Row],[Anillo]],"- Cabecera: ",Tabla4[[#This Row],[Cabecera]],"- Operador: ",Tabla4[[#This Row],[Operador]],")")</f>
        <v>Reportan apertura en el enlace Fonseca - Maicao en el Km 48,9 desde Maicao ocasionado por Falla en la Red FiOp Para dar solución al incidente Migracion de hilos entre empalmes (Troncal- Cabecera: Maicao- Operador: Colombia Telecomunicaciones)</v>
      </c>
    </row>
    <row r="2348" spans="1:54" ht="185.25">
      <c r="A2348" s="38">
        <f t="shared" si="314"/>
        <v>2347</v>
      </c>
      <c r="B2348" s="3">
        <v>8657088</v>
      </c>
      <c r="C2348" s="3" t="s">
        <v>92</v>
      </c>
      <c r="D2348" s="23">
        <v>45446.319444444445</v>
      </c>
      <c r="E2348" s="23">
        <v>45446.635416666664</v>
      </c>
      <c r="F2348" s="1">
        <f t="shared" ca="1" si="325"/>
        <v>0.31597222221898846</v>
      </c>
      <c r="G2348" s="3" t="s">
        <v>55</v>
      </c>
      <c r="H2348" s="41"/>
      <c r="I2348" s="40"/>
      <c r="J2348" s="5" t="s">
        <v>56</v>
      </c>
      <c r="K2348" s="3" t="s">
        <v>77</v>
      </c>
      <c r="L2348" s="9" t="s">
        <v>58</v>
      </c>
      <c r="M2348" s="3" t="s">
        <v>656</v>
      </c>
      <c r="N2348" s="3" t="s">
        <v>1505</v>
      </c>
      <c r="O2348" s="3" t="s">
        <v>1506</v>
      </c>
      <c r="P2348" s="3" t="s">
        <v>10714</v>
      </c>
      <c r="Q2348" s="4" t="s">
        <v>10715</v>
      </c>
      <c r="R2348" s="3" t="s">
        <v>2716</v>
      </c>
      <c r="S2348" s="3" t="s">
        <v>85</v>
      </c>
      <c r="T2348" s="3" t="s">
        <v>256</v>
      </c>
      <c r="U2348" s="3" t="s">
        <v>10716</v>
      </c>
      <c r="V2348" s="22" t="str">
        <f t="shared" si="326"/>
        <v>RTNFO; Hora de aviso: 7:40 03/06/2024; Solución: Se Re fusiona hilo en emaplme ubicado en el lugar de la medida ; Hora de solución: 15:15 03/06/2024; Causa: Falla de Empalme de FiOp</v>
      </c>
      <c r="W2348" s="4" t="s">
        <v>160</v>
      </c>
      <c r="X2348" s="3"/>
      <c r="Y2348" s="3"/>
      <c r="Z2348" s="3" t="s">
        <v>69</v>
      </c>
      <c r="AA2348" s="3" t="s">
        <v>71</v>
      </c>
      <c r="AB2348" s="3">
        <v>0</v>
      </c>
      <c r="AC2348" s="3" t="s">
        <v>71</v>
      </c>
      <c r="AD2348" s="6">
        <v>0.19652777777777777</v>
      </c>
      <c r="AE2348" s="7"/>
      <c r="AF2348" s="7"/>
      <c r="AG2348" s="6">
        <f>Tabla4[[#This Row],[Tiempo Parada de Reloj]]+Tabla4[[#This Row],[Tiempo Autorizado por Telefonica (no Máximo)]]</f>
        <v>0.19652777777777777</v>
      </c>
      <c r="AH2348" s="7">
        <f t="shared" ca="1" si="311"/>
        <v>0.11944444444121069</v>
      </c>
      <c r="AI2348" s="8">
        <f t="shared" si="312"/>
        <v>4.7166666666666668</v>
      </c>
      <c r="AJ2348" s="8">
        <f t="shared" ca="1" si="313"/>
        <v>2.8666666665890563</v>
      </c>
      <c r="AK2348" s="23" t="s">
        <v>120</v>
      </c>
      <c r="AL2348" s="23" t="s">
        <v>70</v>
      </c>
      <c r="AM2348" s="23" t="s">
        <v>106</v>
      </c>
      <c r="AN2348" s="23" t="s">
        <v>106</v>
      </c>
      <c r="AO2348" s="3" t="s">
        <v>106</v>
      </c>
      <c r="AP2348" s="3" t="s">
        <v>106</v>
      </c>
      <c r="AQ2348" s="23">
        <v>45448.913888888892</v>
      </c>
      <c r="AR2348" s="3"/>
      <c r="AS2348" s="23"/>
      <c r="AT2348" s="23"/>
      <c r="AU2348" s="3" t="s">
        <v>862</v>
      </c>
      <c r="AV2348" s="3" t="s">
        <v>5472</v>
      </c>
      <c r="AW2348" s="3" t="s">
        <v>1323</v>
      </c>
      <c r="AX2348" s="3">
        <v>5.3483000000000001</v>
      </c>
      <c r="AY2348" s="3">
        <v>-74.732600000000005</v>
      </c>
      <c r="AZ2348" s="8" t="str">
        <f>+CONCATENATE("Reportan apertura en el enlace ",Tabla4[[#This Row],[Enlace]]," en el ",Tabla4[[#This Row],[Distancia óptica]]," ocasionado por ",Tabla4[[#This Row],[Causa del daño]])</f>
        <v>Reportan apertura en el enlace Honda - La Dorada en el Km 8,3 desde Honda ocasionado por Falla de Empalme de FiOp</v>
      </c>
      <c r="BA2348" s="8" t="str">
        <f>+CONCATENATE("Para dar solución al incidente ",Tabla4[[#This Row],[Solución]])</f>
        <v xml:space="preserve">Para dar solución al incidente Se Re fusiona hilo en emaplme ubicado en el lugar de la medida </v>
      </c>
      <c r="BB2348" s="3" t="str">
        <f>+_xlfn.CONCAT(Tabla4[[#This Row],[Causa Raiz]]," ",Tabla4[[#This Row],[Solución2]]," (",Tabla4[[#This Row],[Anillo]],"- Cabecera: ",Tabla4[[#This Row],[Cabecera]],"- Operador: ",Tabla4[[#This Row],[Operador]],")")</f>
        <v>Reportan apertura en el enlace Honda - La Dorada en el Km 8,3 desde Honda ocasionado por Falla de Empalme de FiOp Para dar solución al incidente Se Re fusiona hilo en emaplme ubicado en el lugar de la medida  (TRONCAL- Cabecera: Villeta- Operador: Colombia Telecomunicaciones)</v>
      </c>
    </row>
    <row r="2349" spans="1:54" ht="128.25">
      <c r="A2349" s="38">
        <f t="shared" si="314"/>
        <v>2348</v>
      </c>
      <c r="B2349" s="3">
        <v>8657229</v>
      </c>
      <c r="C2349" s="3" t="s">
        <v>163</v>
      </c>
      <c r="D2349" s="23">
        <v>45446.333333333336</v>
      </c>
      <c r="E2349" s="23"/>
      <c r="F2349" s="1">
        <f t="shared" ca="1" si="325"/>
        <v>57.363501504623855</v>
      </c>
      <c r="G2349" s="3" t="s">
        <v>164</v>
      </c>
      <c r="H2349" s="41" t="s">
        <v>165</v>
      </c>
      <c r="I2349" s="40"/>
      <c r="J2349" s="5" t="s">
        <v>56</v>
      </c>
      <c r="K2349" s="3" t="s">
        <v>77</v>
      </c>
      <c r="L2349" s="9" t="s">
        <v>78</v>
      </c>
      <c r="M2349" s="3" t="s">
        <v>283</v>
      </c>
      <c r="N2349" s="3" t="s">
        <v>284</v>
      </c>
      <c r="O2349" s="3" t="s">
        <v>10717</v>
      </c>
      <c r="P2349" s="3" t="s">
        <v>10718</v>
      </c>
      <c r="Q2349" s="4" t="s">
        <v>10719</v>
      </c>
      <c r="R2349" s="3" t="s">
        <v>1828</v>
      </c>
      <c r="S2349" s="3" t="s">
        <v>289</v>
      </c>
      <c r="T2349" s="9"/>
      <c r="U2349" s="3"/>
      <c r="V2349" s="22" t="str">
        <f t="shared" si="326"/>
        <v xml:space="preserve">RDFO; Hora de aviso: 8:00 03/06/2024; Solución: ; Hora de solución: 0:00 00/01/1900; Causa: </v>
      </c>
      <c r="W2349" s="4" t="s">
        <v>160</v>
      </c>
      <c r="X2349" s="3"/>
      <c r="Y2349" s="3"/>
      <c r="Z2349" s="3" t="s">
        <v>69</v>
      </c>
      <c r="AA2349" s="3" t="s">
        <v>71</v>
      </c>
      <c r="AB2349" s="3">
        <v>0</v>
      </c>
      <c r="AD2349" s="6" t="s">
        <v>6874</v>
      </c>
      <c r="AE2349" s="7"/>
      <c r="AF2349" s="7"/>
      <c r="AG2349" s="6" t="e">
        <f>Tabla4[[#This Row],[Tiempo Parada de Reloj]]+Tabla4[[#This Row],[Tiempo Autorizado por Telefonica (no Máximo)]]</f>
        <v>#VALUE!</v>
      </c>
      <c r="AH2349" s="7" t="e">
        <f t="shared" ca="1" si="311"/>
        <v>#VALUE!</v>
      </c>
      <c r="AI2349" s="8" t="e">
        <f t="shared" si="312"/>
        <v>#VALUE!</v>
      </c>
      <c r="AJ2349" s="8" t="e">
        <f t="shared" ca="1" si="313"/>
        <v>#VALUE!</v>
      </c>
      <c r="AK2349" s="23" t="s">
        <v>120</v>
      </c>
      <c r="AL2349" s="3" t="s">
        <v>70</v>
      </c>
      <c r="AM2349" s="3" t="s">
        <v>106</v>
      </c>
      <c r="AN2349" s="23"/>
      <c r="AQ2349" s="23">
        <f t="shared" ref="AQ2349" ca="1" si="327">NOW()</f>
        <v>45503.69683483796</v>
      </c>
      <c r="AR2349" s="3"/>
      <c r="AS2349" s="23"/>
      <c r="AT2349" s="23"/>
      <c r="AU2349" s="3" t="s">
        <v>404</v>
      </c>
      <c r="AX2349" s="3" t="s">
        <v>69</v>
      </c>
      <c r="AY2349" s="3" t="s">
        <v>69</v>
      </c>
      <c r="AZ2349" s="8" t="str">
        <f>+CONCATENATE("Reportan apertura en el enlace ",Tabla4[[#This Row],[Enlace]]," en el ",Tabla4[[#This Row],[Distancia óptica]]," ocasionado por ",Tabla4[[#This Row],[Causa del daño]])</f>
        <v xml:space="preserve">Reportan apertura en el enlace Mov. Cajamarca - Mov. Piedra Pintada en el Km 11,24 desde cajamarca ocasionado por </v>
      </c>
      <c r="BA2349" s="8" t="str">
        <f>+CONCATENATE("Para dar solución al incidente ",Tabla4[[#This Row],[Solución]])</f>
        <v xml:space="preserve">Para dar solución al incidente </v>
      </c>
      <c r="BB2349" s="3" t="str">
        <f>+_xlfn.CONCAT(Tabla4[[#This Row],[Causa Raiz]]," ",Tabla4[[#This Row],[Solución2]]," (",Tabla4[[#This Row],[Anillo]],"- Cabecera: ",Tabla4[[#This Row],[Cabecera]],"- Operador: ",Tabla4[[#This Row],[Operador]],")")</f>
        <v>Reportan apertura en el enlace Mov. Cajamarca - Mov. Piedra Pintada en el Km 11,24 desde cajamarca ocasionado por  Para dar solución al incidente  (- Cabecera: - Operador: Colombia Telecomunicaciones)</v>
      </c>
    </row>
    <row r="2350" spans="1:54" ht="213.75">
      <c r="A2350" s="38">
        <f t="shared" si="314"/>
        <v>2349</v>
      </c>
      <c r="B2350" s="3">
        <v>8656557</v>
      </c>
      <c r="C2350" s="3" t="s">
        <v>54</v>
      </c>
      <c r="D2350" s="23">
        <v>45446.361111111109</v>
      </c>
      <c r="E2350" s="23">
        <v>45446.520833333336</v>
      </c>
      <c r="F2350" s="1">
        <f t="shared" ca="1" si="325"/>
        <v>0.15972222222626442</v>
      </c>
      <c r="G2350" s="3" t="s">
        <v>55</v>
      </c>
      <c r="H2350" s="41"/>
      <c r="I2350" s="40"/>
      <c r="J2350" s="5" t="s">
        <v>56</v>
      </c>
      <c r="K2350" s="3" t="s">
        <v>138</v>
      </c>
      <c r="L2350" s="9" t="s">
        <v>78</v>
      </c>
      <c r="M2350" s="3" t="s">
        <v>139</v>
      </c>
      <c r="N2350" s="3" t="s">
        <v>140</v>
      </c>
      <c r="O2350" s="3" t="s">
        <v>10720</v>
      </c>
      <c r="P2350" s="3" t="s">
        <v>10721</v>
      </c>
      <c r="Q2350" s="4" t="s">
        <v>10722</v>
      </c>
      <c r="R2350" s="3" t="s">
        <v>725</v>
      </c>
      <c r="S2350" s="3" t="s">
        <v>145</v>
      </c>
      <c r="T2350" s="9" t="s">
        <v>116</v>
      </c>
      <c r="U2350" s="3" t="s">
        <v>10723</v>
      </c>
      <c r="V2350" s="22" t="str">
        <f t="shared" si="326"/>
        <v>RLFO; Hora de aviso: 8:40 03/06/2024; Solución: Instalacion de empalme de 24 hilos en reserva existente; Hora de solución: 12:30 03/06/2024; Causa: Hurto</v>
      </c>
      <c r="W2350" s="4" t="s">
        <v>10141</v>
      </c>
      <c r="X2350" s="3"/>
      <c r="Y2350" s="3"/>
      <c r="Z2350" s="3" t="s">
        <v>69</v>
      </c>
      <c r="AA2350" s="3" t="s">
        <v>70</v>
      </c>
      <c r="AB2350" s="3">
        <v>8656463</v>
      </c>
      <c r="AC2350" s="3" t="s">
        <v>71</v>
      </c>
      <c r="AD2350" s="6">
        <v>0</v>
      </c>
      <c r="AE2350" s="7"/>
      <c r="AF2350" s="7"/>
      <c r="AG2350" s="6">
        <f>Tabla4[[#This Row],[Tiempo Parada de Reloj]]+Tabla4[[#This Row],[Tiempo Autorizado por Telefonica (no Máximo)]]</f>
        <v>0</v>
      </c>
      <c r="AH2350" s="7">
        <f t="shared" ca="1" si="311"/>
        <v>0.15972222222626442</v>
      </c>
      <c r="AI2350" s="8">
        <f t="shared" si="312"/>
        <v>0</v>
      </c>
      <c r="AJ2350" s="8">
        <f t="shared" ca="1" si="313"/>
        <v>3.8333333334303461</v>
      </c>
      <c r="AK2350" s="23" t="s">
        <v>120</v>
      </c>
      <c r="AL2350" s="23" t="s">
        <v>71</v>
      </c>
      <c r="AM2350" s="23" t="s">
        <v>120</v>
      </c>
      <c r="AN2350" s="23" t="s">
        <v>120</v>
      </c>
      <c r="AO2350" s="3" t="s">
        <v>106</v>
      </c>
      <c r="AP2350" s="3" t="s">
        <v>106</v>
      </c>
      <c r="AQ2350" s="23">
        <v>45451.811111111114</v>
      </c>
      <c r="AR2350" s="3"/>
      <c r="AS2350" s="23"/>
      <c r="AT2350" s="23"/>
      <c r="AU2350" s="3" t="s">
        <v>149</v>
      </c>
      <c r="AV2350" s="3" t="s">
        <v>558</v>
      </c>
      <c r="AW2350" s="3" t="s">
        <v>10724</v>
      </c>
      <c r="AX2350" s="3">
        <v>3.3655740000000001</v>
      </c>
      <c r="AY2350" s="3">
        <v>-76.560096999999999</v>
      </c>
      <c r="AZ2350" s="8" t="str">
        <f>+CONCATENATE("Reportan apertura en el enlace ",Tabla4[[#This Row],[Enlace]]," en el ",Tabla4[[#This Row],[Distancia óptica]]," ocasionado por ",Tabla4[[#This Row],[Causa del daño]])</f>
        <v>Reportan apertura en el enlace Mov. Buitrera Campestre - Mov. Makrocaney en el Km 0,56 desde Buitrera Campestre ocasionado por Hurto</v>
      </c>
      <c r="BA2350" s="8" t="str">
        <f>+CONCATENATE("Para dar solución al incidente ",Tabla4[[#This Row],[Solución]])</f>
        <v>Para dar solución al incidente Instalacion de empalme de 24 hilos en reserva existente</v>
      </c>
      <c r="BB2350" s="3" t="str">
        <f>+_xlfn.CONCAT(Tabla4[[#This Row],[Causa Raiz]]," ",Tabla4[[#This Row],[Solución2]]," (",Tabla4[[#This Row],[Anillo]],"- Cabecera: ",Tabla4[[#This Row],[Cabecera]],"- Operador: ",Tabla4[[#This Row],[Operador]],")")</f>
        <v>Reportan apertura en el enlace Mov. Buitrera Campestre - Mov. Makrocaney en el Km 0,56 desde Buitrera Campestre ocasionado por Hurto Para dar solución al incidente Instalacion de empalme de 24 hilos en reserva existente (Uk Buitrera Campestre- Cabecera: Makrocaney- Operador: Colombia Telecomunicaciones)</v>
      </c>
    </row>
    <row r="2351" spans="1:54" ht="185.25">
      <c r="A2351" s="38">
        <f t="shared" si="314"/>
        <v>2350</v>
      </c>
      <c r="B2351" s="3">
        <v>8657528</v>
      </c>
      <c r="C2351" s="3" t="s">
        <v>54</v>
      </c>
      <c r="D2351" s="23">
        <v>45446.472222222219</v>
      </c>
      <c r="E2351" s="23">
        <v>45446.579861111109</v>
      </c>
      <c r="F2351" s="1">
        <f t="shared" ref="F2351" ca="1" si="328">IF(ISBLANK(E2351),IF(ISBLANK(D2351),0,NOW()-D2351),E2351-D2351)</f>
        <v>0.10763888889050577</v>
      </c>
      <c r="G2351" s="3" t="s">
        <v>55</v>
      </c>
      <c r="H2351" s="41"/>
      <c r="I2351" s="40"/>
      <c r="J2351" s="5" t="s">
        <v>56</v>
      </c>
      <c r="K2351" s="3" t="s">
        <v>77</v>
      </c>
      <c r="L2351" s="9" t="s">
        <v>78</v>
      </c>
      <c r="M2351" s="3" t="s">
        <v>838</v>
      </c>
      <c r="N2351" s="3" t="s">
        <v>839</v>
      </c>
      <c r="O2351" s="3" t="s">
        <v>10725</v>
      </c>
      <c r="P2351" s="3" t="s">
        <v>10726</v>
      </c>
      <c r="Q2351" s="4" t="s">
        <v>10727</v>
      </c>
      <c r="R2351" s="3" t="s">
        <v>2716</v>
      </c>
      <c r="S2351" s="3" t="s">
        <v>9317</v>
      </c>
      <c r="T2351" s="9" t="s">
        <v>66</v>
      </c>
      <c r="U2351" s="3" t="s">
        <v>10728</v>
      </c>
      <c r="V2351" s="22" t="str">
        <f t="shared" ref="V2351" si="329">C2351&amp;"; Hora de aviso: "&amp;TEXT(D2351,"h:mm dd/mm/yyyy")&amp;"; Solución: "&amp;U2351&amp;"; Hora de solución: "&amp;TEXT(E2351,"h:mm dd/mm/yyyy")&amp;"; Causa: "&amp;T2351</f>
        <v>RLFO; Hora de aviso: 11:20 03/06/2024; Solución: se instala empalme de 8 hilos en reserva existente; Hora de solución: 13:55 03/06/2024; Causa: Vandalismo</v>
      </c>
      <c r="W2351" s="4" t="s">
        <v>160</v>
      </c>
      <c r="X2351" s="3"/>
      <c r="Y2351" s="3"/>
      <c r="Z2351" s="3" t="s">
        <v>69</v>
      </c>
      <c r="AA2351" s="3" t="s">
        <v>70</v>
      </c>
      <c r="AB2351" s="3">
        <v>8656777</v>
      </c>
      <c r="AC2351" s="3" t="s">
        <v>71</v>
      </c>
      <c r="AD2351" s="6">
        <v>0</v>
      </c>
      <c r="AE2351" s="7"/>
      <c r="AF2351" s="7"/>
      <c r="AG2351" s="6">
        <f>Tabla4[[#This Row],[Tiempo Parada de Reloj]]+Tabla4[[#This Row],[Tiempo Autorizado por Telefonica (no Máximo)]]</f>
        <v>0</v>
      </c>
      <c r="AH2351" s="7">
        <f t="shared" ca="1" si="311"/>
        <v>0.10763888889050577</v>
      </c>
      <c r="AI2351" s="8">
        <f t="shared" si="312"/>
        <v>0</v>
      </c>
      <c r="AJ2351" s="8">
        <f t="shared" ca="1" si="313"/>
        <v>2.5833333333721384</v>
      </c>
      <c r="AK2351" s="23" t="s">
        <v>120</v>
      </c>
      <c r="AL2351" s="23" t="s">
        <v>71</v>
      </c>
      <c r="AM2351" s="23" t="s">
        <v>69</v>
      </c>
      <c r="AN2351" s="23" t="s">
        <v>120</v>
      </c>
      <c r="AO2351" s="3" t="s">
        <v>106</v>
      </c>
      <c r="AP2351" s="3" t="s">
        <v>106</v>
      </c>
      <c r="AQ2351" s="23">
        <v>45447.67083333333</v>
      </c>
      <c r="AR2351" s="3"/>
      <c r="AS2351" s="23"/>
      <c r="AT2351" s="23"/>
      <c r="AU2351" s="3" t="s">
        <v>404</v>
      </c>
      <c r="AV2351" s="3" t="s">
        <v>7480</v>
      </c>
      <c r="AW2351" s="3" t="s">
        <v>10729</v>
      </c>
      <c r="AX2351" s="3">
        <v>4.8019400000000001</v>
      </c>
      <c r="AY2351" s="3">
        <v>-75.705560000000006</v>
      </c>
      <c r="AZ2351" s="8" t="str">
        <f>+CONCATENATE("Reportan apertura en el enlace ",Tabla4[[#This Row],[Enlace]]," en el ",Tabla4[[#This Row],[Distancia óptica]]," ocasionado por ",Tabla4[[#This Row],[Causa del daño]])</f>
        <v>Reportan apertura en el enlace Mov. Samaria - Mov. Homecenter en el Km 1,01 desde Samaria ocasionado por Vandalismo</v>
      </c>
      <c r="BA2351" s="8" t="str">
        <f>+CONCATENATE("Para dar solución al incidente ",Tabla4[[#This Row],[Solución]])</f>
        <v>Para dar solución al incidente se instala empalme de 8 hilos en reserva existente</v>
      </c>
      <c r="BB2351" s="3" t="str">
        <f>+_xlfn.CONCAT(Tabla4[[#This Row],[Causa Raiz]]," ",Tabla4[[#This Row],[Solución2]]," (",Tabla4[[#This Row],[Anillo]],"- Cabecera: ",Tabla4[[#This Row],[Cabecera]],"- Operador: ",Tabla4[[#This Row],[Operador]],")")</f>
        <v>Reportan apertura en el enlace Mov. Samaria - Mov. Homecenter en el Km 1,01 desde Samaria ocasionado por Vandalismo Para dar solución al incidente se instala empalme de 8 hilos en reserva existente (Uk Samaria- Cabecera: Pereira centro- Operador: Colombia Telecomunicaciones)</v>
      </c>
    </row>
    <row r="2352" spans="1:54" ht="199.5">
      <c r="A2352" s="38">
        <f t="shared" si="314"/>
        <v>2351</v>
      </c>
      <c r="B2352" s="3">
        <v>8657673</v>
      </c>
      <c r="C2352" s="3" t="s">
        <v>92</v>
      </c>
      <c r="D2352" s="23">
        <v>45446.527777777781</v>
      </c>
      <c r="E2352" s="23">
        <v>45447.166666666664</v>
      </c>
      <c r="F2352" s="1">
        <f t="shared" ref="F2352:F2363" ca="1" si="330">IF(ISBLANK(E2352),IF(ISBLANK(D2352),0,NOW()-D2352),E2352-D2352)</f>
        <v>0.63888888888322981</v>
      </c>
      <c r="G2352" s="3" t="s">
        <v>55</v>
      </c>
      <c r="H2352" s="41"/>
      <c r="I2352" s="40"/>
      <c r="J2352" s="5" t="s">
        <v>56</v>
      </c>
      <c r="K2352" s="3" t="s">
        <v>203</v>
      </c>
      <c r="L2352" s="9" t="s">
        <v>58</v>
      </c>
      <c r="M2352" s="3" t="s">
        <v>204</v>
      </c>
      <c r="N2352" s="3" t="s">
        <v>332</v>
      </c>
      <c r="O2352" s="3" t="s">
        <v>2154</v>
      </c>
      <c r="P2352" s="3" t="s">
        <v>10730</v>
      </c>
      <c r="Q2352" s="4" t="s">
        <v>10731</v>
      </c>
      <c r="R2352" s="3" t="s">
        <v>2183</v>
      </c>
      <c r="S2352" s="3" t="s">
        <v>221</v>
      </c>
      <c r="T2352" s="9" t="s">
        <v>211</v>
      </c>
      <c r="U2352" s="3" t="s">
        <v>10732</v>
      </c>
      <c r="V2352" s="22" t="str">
        <f t="shared" ref="V2352:V2363" si="331">C2352&amp;"; Hora de aviso: "&amp;TEXT(D2352,"h:mm dd/mm/yyyy")&amp;"; Solución: "&amp;U2352&amp;"; Hora de solución: "&amp;TEXT(E2352,"h:mm dd/mm/yyyy")&amp;"; Causa: "&amp;T2352</f>
        <v>RTNFO; Hora de aviso: 12:40 03/06/2024; Solución: Para dar solucion se corre 5 mtrs de reserva y un empalme de 48 hilos ; Hora de solución: 4:00 04/06/2024; Causa: Podas</v>
      </c>
      <c r="W2352" s="4" t="s">
        <v>213</v>
      </c>
      <c r="X2352" s="3"/>
      <c r="Y2352" s="3"/>
      <c r="Z2352" s="3" t="s">
        <v>69</v>
      </c>
      <c r="AA2352" s="3" t="s">
        <v>71</v>
      </c>
      <c r="AB2352" s="3">
        <v>0</v>
      </c>
      <c r="AC2352" s="3" t="s">
        <v>70</v>
      </c>
      <c r="AD2352" s="6">
        <v>0.15625</v>
      </c>
      <c r="AE2352" s="7"/>
      <c r="AF2352" s="7"/>
      <c r="AG2352" s="6">
        <f>Tabla4[[#This Row],[Tiempo Parada de Reloj]]+Tabla4[[#This Row],[Tiempo Autorizado por Telefonica (no Máximo)]]</f>
        <v>0.15625</v>
      </c>
      <c r="AH2352" s="7">
        <f t="shared" ca="1" si="311"/>
        <v>0.48263888888322981</v>
      </c>
      <c r="AI2352" s="8">
        <f t="shared" si="312"/>
        <v>3.75</v>
      </c>
      <c r="AJ2352" s="8">
        <f t="shared" ca="1" si="313"/>
        <v>11.583333333197515</v>
      </c>
      <c r="AK2352" s="23" t="s">
        <v>120</v>
      </c>
      <c r="AL2352" s="23" t="s">
        <v>70</v>
      </c>
      <c r="AM2352" s="23" t="s">
        <v>87</v>
      </c>
      <c r="AN2352" s="23" t="s">
        <v>87</v>
      </c>
      <c r="AO2352" s="3" t="s">
        <v>106</v>
      </c>
      <c r="AP2352" s="3" t="s">
        <v>106</v>
      </c>
      <c r="AQ2352" s="23">
        <v>45449.96597222222</v>
      </c>
      <c r="AR2352" s="3"/>
      <c r="AS2352" s="23"/>
      <c r="AT2352" s="23"/>
      <c r="AU2352" s="3" t="s">
        <v>214</v>
      </c>
      <c r="AV2352" s="3" t="s">
        <v>332</v>
      </c>
      <c r="AW2352" s="3" t="s">
        <v>10733</v>
      </c>
      <c r="AX2352" s="3">
        <v>7.2884000000000002</v>
      </c>
      <c r="AY2352" s="3">
        <v>-72.745599999999996</v>
      </c>
      <c r="AZ2352" s="8" t="str">
        <f>+CONCATENATE("Reportan apertura en el enlace ",Tabla4[[#This Row],[Enlace]]," en el ",Tabla4[[#This Row],[Distancia óptica]]," ocasionado por ",Tabla4[[#This Row],[Causa del daño]])</f>
        <v>Reportan apertura en el enlace Bucaramanga - Cerro Oriente en el km 15,4 desde Cerro Oriente  ocasionado por Podas</v>
      </c>
      <c r="BA2352" s="8" t="str">
        <f>+CONCATENATE("Para dar solución al incidente ",Tabla4[[#This Row],[Solución]])</f>
        <v xml:space="preserve">Para dar solución al incidente Para dar solucion se corre 5 mtrs de reserva y un empalme de 48 hilos </v>
      </c>
      <c r="BB2352" s="3" t="str">
        <f>+_xlfn.CONCAT(Tabla4[[#This Row],[Causa Raiz]]," ",Tabla4[[#This Row],[Solución2]]," (",Tabla4[[#This Row],[Anillo]],"- Cabecera: ",Tabla4[[#This Row],[Cabecera]],"- Operador: ",Tabla4[[#This Row],[Operador]],")")</f>
        <v>Reportan apertura en el enlace Bucaramanga - Cerro Oriente en el km 15,4 desde Cerro Oriente  ocasionado por Podas Para dar solución al incidente Para dar solucion se corre 5 mtrs de reserva y un empalme de 48 hilos  (TronCAL- Cabecera: BUCARAMANGA- Operador: Colombia Telecomunicaciones)</v>
      </c>
    </row>
    <row r="2353" spans="1:54" ht="199.5">
      <c r="A2353" s="38">
        <f t="shared" si="314"/>
        <v>2352</v>
      </c>
      <c r="B2353" s="3">
        <v>8657208</v>
      </c>
      <c r="C2353" s="3" t="s">
        <v>54</v>
      </c>
      <c r="D2353" s="23">
        <v>45446.541666666664</v>
      </c>
      <c r="E2353" s="23">
        <v>45446.543055555558</v>
      </c>
      <c r="F2353" s="1">
        <f t="shared" ca="1" si="330"/>
        <v>1.3888888934161514E-3</v>
      </c>
      <c r="G2353" s="3" t="s">
        <v>55</v>
      </c>
      <c r="H2353" s="41"/>
      <c r="I2353" s="40"/>
      <c r="J2353" s="5" t="s">
        <v>56</v>
      </c>
      <c r="K2353" s="3" t="s">
        <v>122</v>
      </c>
      <c r="L2353" s="9" t="s">
        <v>58</v>
      </c>
      <c r="M2353" s="3" t="s">
        <v>383</v>
      </c>
      <c r="N2353" s="3" t="s">
        <v>384</v>
      </c>
      <c r="O2353" s="3" t="s">
        <v>10734</v>
      </c>
      <c r="P2353" s="3" t="s">
        <v>1865</v>
      </c>
      <c r="Q2353" s="4" t="s">
        <v>10735</v>
      </c>
      <c r="R2353" s="3" t="s">
        <v>388</v>
      </c>
      <c r="S2353" s="3" t="s">
        <v>10736</v>
      </c>
      <c r="T2353" s="9" t="s">
        <v>104</v>
      </c>
      <c r="U2353" s="3" t="s">
        <v>10737</v>
      </c>
      <c r="V2353" s="22" t="str">
        <f t="shared" si="331"/>
        <v>RLFO; Hora de aviso: 13:00 03/06/2024; Solución: Personal de F.O realiza medida y certifica enlace no hay apertura solo realizan el cambio de un  Pacht Cord Apc-Apc a un Apc- SC; Hora de solución: 13:02 03/06/2024; Causa: Visita Fallida</v>
      </c>
      <c r="W2353" s="4" t="s">
        <v>213</v>
      </c>
      <c r="X2353" s="3"/>
      <c r="Y2353" s="3"/>
      <c r="Z2353" s="3" t="s">
        <v>69</v>
      </c>
      <c r="AA2353" s="3" t="s">
        <v>70</v>
      </c>
      <c r="AB2353" s="3">
        <v>0</v>
      </c>
      <c r="AC2353" s="3" t="s">
        <v>71</v>
      </c>
      <c r="AD2353" s="6">
        <v>0</v>
      </c>
      <c r="AE2353" s="7"/>
      <c r="AF2353" s="7"/>
      <c r="AG2353" s="6">
        <f>Tabla4[[#This Row],[Tiempo Parada de Reloj]]+Tabla4[[#This Row],[Tiempo Autorizado por Telefonica (no Máximo)]]</f>
        <v>0</v>
      </c>
      <c r="AH2353" s="7">
        <f t="shared" ca="1" si="311"/>
        <v>1.3888888934161514E-3</v>
      </c>
      <c r="AI2353" s="8">
        <f t="shared" si="312"/>
        <v>0</v>
      </c>
      <c r="AJ2353" s="8">
        <f t="shared" ca="1" si="313"/>
        <v>3.3333333441987634E-2</v>
      </c>
      <c r="AK2353" s="23" t="s">
        <v>120</v>
      </c>
      <c r="AL2353" s="23" t="s">
        <v>70</v>
      </c>
      <c r="AM2353" s="23" t="s">
        <v>106</v>
      </c>
      <c r="AN2353" s="23" t="s">
        <v>106</v>
      </c>
      <c r="AO2353" s="3" t="s">
        <v>106</v>
      </c>
      <c r="AP2353" s="3" t="s">
        <v>106</v>
      </c>
      <c r="AQ2353" s="23">
        <v>45446.543055555558</v>
      </c>
      <c r="AR2353" s="3"/>
      <c r="AS2353" s="23"/>
      <c r="AT2353" s="23"/>
      <c r="AU2353" s="3" t="s">
        <v>392</v>
      </c>
      <c r="AV2353" s="3" t="s">
        <v>69</v>
      </c>
      <c r="AW2353" s="3" t="s">
        <v>69</v>
      </c>
      <c r="AX2353" s="3" t="s">
        <v>69</v>
      </c>
      <c r="AY2353" s="3" t="s">
        <v>69</v>
      </c>
      <c r="AZ2353" s="8" t="str">
        <f>+CONCATENATE("Reportan apertura en el enlace ",Tabla4[[#This Row],[Enlace]]," en el ",Tabla4[[#This Row],[Distancia óptica]]," ocasionado por ",Tabla4[[#This Row],[Causa del daño]])</f>
        <v>Reportan apertura en el enlace Bocagrande - Almendralejo en el km 0 ocasionado por Visita Fallida</v>
      </c>
      <c r="BA2353" s="8" t="str">
        <f>+CONCATENATE("Para dar solución al incidente ",Tabla4[[#This Row],[Solución]])</f>
        <v>Para dar solución al incidente Personal de F.O realiza medida y certifica enlace no hay apertura solo realizan el cambio de un  Pacht Cord Apc-Apc a un Apc- SC</v>
      </c>
      <c r="BB2353" s="3" t="str">
        <f>+_xlfn.CONCAT(Tabla4[[#This Row],[Causa Raiz]]," ",Tabla4[[#This Row],[Solución2]]," (",Tabla4[[#This Row],[Anillo]],"- Cabecera: ",Tabla4[[#This Row],[Cabecera]],"- Operador: ",Tabla4[[#This Row],[Operador]],")")</f>
        <v>Reportan apertura en el enlace Bocagrande - Almendralejo en el km 0 ocasionado por Visita Fallida Para dar solución al incidente Personal de F.O realiza medida y certifica enlace no hay apertura solo realizan el cambio de un  Pacht Cord Apc-Apc a un Apc- SC (NA- Cabecera: NA- Operador: Colombia Telecomunicaciones)</v>
      </c>
    </row>
    <row r="2354" spans="1:54" ht="128.25">
      <c r="A2354" s="38">
        <f t="shared" si="314"/>
        <v>2353</v>
      </c>
      <c r="B2354" s="3">
        <v>8659806</v>
      </c>
      <c r="C2354" s="3" t="s">
        <v>92</v>
      </c>
      <c r="D2354" s="23">
        <v>45447.260416666664</v>
      </c>
      <c r="E2354" s="23"/>
      <c r="F2354" s="1">
        <f t="shared" ca="1" si="330"/>
        <v>56.436418171295372</v>
      </c>
      <c r="G2354" s="3" t="s">
        <v>164</v>
      </c>
      <c r="H2354" s="41" t="s">
        <v>165</v>
      </c>
      <c r="I2354" s="40"/>
      <c r="J2354" s="5" t="s">
        <v>56</v>
      </c>
      <c r="K2354" s="3" t="s">
        <v>77</v>
      </c>
      <c r="L2354" s="9" t="s">
        <v>58</v>
      </c>
      <c r="M2354" s="3" t="s">
        <v>79</v>
      </c>
      <c r="N2354" s="3" t="s">
        <v>1261</v>
      </c>
      <c r="O2354" s="3" t="s">
        <v>375</v>
      </c>
      <c r="P2354" s="3" t="s">
        <v>10738</v>
      </c>
      <c r="Q2354" s="4" t="s">
        <v>10739</v>
      </c>
      <c r="R2354" s="3" t="s">
        <v>346</v>
      </c>
      <c r="S2354" s="3" t="s">
        <v>85</v>
      </c>
      <c r="T2354" s="9" t="s">
        <v>513</v>
      </c>
      <c r="U2354" s="3"/>
      <c r="V2354" s="22" t="str">
        <f t="shared" si="331"/>
        <v>RTNFO; Hora de aviso: 6:15 04/06/2024; Solución: ; Hora de solución: 0:00 00/01/1900; Causa: Desastre Natural</v>
      </c>
      <c r="W2354" s="4" t="s">
        <v>160</v>
      </c>
      <c r="X2354" s="3"/>
      <c r="Y2354" s="3"/>
      <c r="Z2354" s="3" t="s">
        <v>69</v>
      </c>
      <c r="AA2354" s="3" t="s">
        <v>71</v>
      </c>
      <c r="AB2354" s="3">
        <v>0</v>
      </c>
      <c r="AD2354" s="6" t="s">
        <v>10740</v>
      </c>
      <c r="AE2354" s="7"/>
      <c r="AF2354" s="7"/>
      <c r="AG2354" s="6" t="e">
        <f>Tabla4[[#This Row],[Tiempo Parada de Reloj]]+Tabla4[[#This Row],[Tiempo Autorizado por Telefonica (no Máximo)]]</f>
        <v>#VALUE!</v>
      </c>
      <c r="AH2354" s="7" t="e">
        <f t="shared" ca="1" si="311"/>
        <v>#VALUE!</v>
      </c>
      <c r="AI2354" s="8" t="e">
        <f t="shared" si="312"/>
        <v>#VALUE!</v>
      </c>
      <c r="AJ2354" s="8" t="e">
        <f t="shared" ca="1" si="313"/>
        <v>#VALUE!</v>
      </c>
      <c r="AK2354" s="23" t="s">
        <v>88</v>
      </c>
      <c r="AL2354" s="3" t="s">
        <v>70</v>
      </c>
      <c r="AM2354" s="3" t="s">
        <v>106</v>
      </c>
      <c r="AN2354" s="23"/>
      <c r="AQ2354" s="23">
        <f t="shared" ref="AQ2354:AQ2356" ca="1" si="332">NOW()</f>
        <v>45503.69683483796</v>
      </c>
      <c r="AR2354" s="3"/>
      <c r="AS2354" s="23"/>
      <c r="AT2354" s="23"/>
      <c r="AU2354" s="3" t="s">
        <v>89</v>
      </c>
      <c r="AX2354" s="3" t="s">
        <v>69</v>
      </c>
      <c r="AY2354" s="3" t="s">
        <v>69</v>
      </c>
      <c r="AZ2354" s="8" t="str">
        <f>+CONCATENATE("Reportan apertura en el enlace ",Tabla4[[#This Row],[Enlace]]," en el ",Tabla4[[#This Row],[Distancia óptica]]," ocasionado por ",Tabla4[[#This Row],[Causa del daño]])</f>
        <v>Reportan apertura en el enlace Bogotá - Villavicencio en el KM 66 desde Progreso ocasionado por Desastre Natural</v>
      </c>
      <c r="BA2354" s="8" t="str">
        <f>+CONCATENATE("Para dar solución al incidente ",Tabla4[[#This Row],[Solución]])</f>
        <v xml:space="preserve">Para dar solución al incidente </v>
      </c>
      <c r="BB2354" s="3" t="str">
        <f>+_xlfn.CONCAT(Tabla4[[#This Row],[Causa Raiz]]," ",Tabla4[[#This Row],[Solución2]]," (",Tabla4[[#This Row],[Anillo]],"- Cabecera: ",Tabla4[[#This Row],[Cabecera]],"- Operador: ",Tabla4[[#This Row],[Operador]],")")</f>
        <v>Reportan apertura en el enlace Bogotá - Villavicencio en el KM 66 desde Progreso ocasionado por Desastre Natural Para dar solución al incidente  (- Cabecera: - Operador: Colombia Telecomunicaciones)</v>
      </c>
    </row>
    <row r="2355" spans="1:54" ht="185.25">
      <c r="A2355" s="38">
        <f t="shared" si="314"/>
        <v>2354</v>
      </c>
      <c r="B2355" s="3">
        <v>8659816</v>
      </c>
      <c r="C2355" s="3" t="s">
        <v>92</v>
      </c>
      <c r="D2355" s="23">
        <v>45447.270833333336</v>
      </c>
      <c r="E2355" s="23">
        <v>45447.46875</v>
      </c>
      <c r="F2355" s="1">
        <f t="shared" ca="1" si="330"/>
        <v>0.19791666666424135</v>
      </c>
      <c r="G2355" s="3" t="s">
        <v>55</v>
      </c>
      <c r="H2355" s="41"/>
      <c r="I2355" s="40"/>
      <c r="J2355" s="5" t="s">
        <v>56</v>
      </c>
      <c r="K2355" s="3" t="s">
        <v>77</v>
      </c>
      <c r="L2355" s="9" t="s">
        <v>58</v>
      </c>
      <c r="M2355" s="3" t="s">
        <v>745</v>
      </c>
      <c r="N2355" s="3" t="s">
        <v>746</v>
      </c>
      <c r="O2355" s="3" t="s">
        <v>3756</v>
      </c>
      <c r="P2355" s="3" t="s">
        <v>10741</v>
      </c>
      <c r="Q2355" s="4" t="s">
        <v>10742</v>
      </c>
      <c r="R2355" s="3" t="s">
        <v>750</v>
      </c>
      <c r="S2355" s="3" t="s">
        <v>158</v>
      </c>
      <c r="T2355" s="9" t="s">
        <v>130</v>
      </c>
      <c r="U2355" s="3" t="s">
        <v>10743</v>
      </c>
      <c r="V2355" s="22" t="str">
        <f t="shared" si="331"/>
        <v>RTNFO; Hora de aviso: 6:30 04/06/2024; Solución: Se recupera 100 metros de reserva fibra de 36 Hilos para hacer empalme de 36; Hora de solución: 11:15 04/06/2024; Causa: Plagas</v>
      </c>
      <c r="W2355" s="4" t="s">
        <v>160</v>
      </c>
      <c r="X2355" s="3"/>
      <c r="Y2355" s="3"/>
      <c r="Z2355" s="3" t="s">
        <v>69</v>
      </c>
      <c r="AA2355" s="3" t="s">
        <v>71</v>
      </c>
      <c r="AB2355" s="3">
        <v>0</v>
      </c>
      <c r="AC2355" s="3" t="s">
        <v>71</v>
      </c>
      <c r="AD2355" s="6">
        <v>0</v>
      </c>
      <c r="AE2355" s="7"/>
      <c r="AF2355" s="7"/>
      <c r="AG2355" s="6">
        <f>Tabla4[[#This Row],[Tiempo Parada de Reloj]]+Tabla4[[#This Row],[Tiempo Autorizado por Telefonica (no Máximo)]]</f>
        <v>0</v>
      </c>
      <c r="AH2355" s="7">
        <f t="shared" ca="1" si="311"/>
        <v>0.19791666666424135</v>
      </c>
      <c r="AI2355" s="8">
        <f t="shared" si="312"/>
        <v>0</v>
      </c>
      <c r="AJ2355" s="8">
        <f t="shared" ca="1" si="313"/>
        <v>4.7499999999417923</v>
      </c>
      <c r="AK2355" s="23" t="s">
        <v>88</v>
      </c>
      <c r="AL2355" s="23" t="s">
        <v>70</v>
      </c>
      <c r="AM2355" s="23" t="s">
        <v>73</v>
      </c>
      <c r="AN2355" s="23" t="s">
        <v>73</v>
      </c>
      <c r="AO2355" s="3" t="s">
        <v>120</v>
      </c>
      <c r="AP2355" s="3" t="s">
        <v>120</v>
      </c>
      <c r="AQ2355" s="23">
        <v>45448.40347222222</v>
      </c>
      <c r="AR2355" s="3"/>
      <c r="AS2355" s="23"/>
      <c r="AT2355" s="23"/>
      <c r="AU2355" s="3" t="s">
        <v>752</v>
      </c>
      <c r="AV2355" s="3" t="s">
        <v>753</v>
      </c>
      <c r="AW2355" s="3" t="s">
        <v>76</v>
      </c>
      <c r="AX2355" s="3">
        <v>2.3858619999999999</v>
      </c>
      <c r="AY2355" s="3">
        <v>-75.452211000000005</v>
      </c>
      <c r="AZ2355" s="8" t="str">
        <f>+CONCATENATE("Reportan apertura en el enlace ",Tabla4[[#This Row],[Enlace]]," en el ",Tabla4[[#This Row],[Distancia óptica]]," ocasionado por ",Tabla4[[#This Row],[Causa del daño]])</f>
        <v>Reportan apertura en el enlace Neiva - Garzón en el Km 61.1 desde Neiva ocasionado por Plagas</v>
      </c>
      <c r="BA2355" s="8" t="str">
        <f>+CONCATENATE("Para dar solución al incidente ",Tabla4[[#This Row],[Solución]])</f>
        <v>Para dar solución al incidente Se recupera 100 metros de reserva fibra de 36 Hilos para hacer empalme de 36</v>
      </c>
      <c r="BB2355" s="3" t="str">
        <f>+_xlfn.CONCAT(Tabla4[[#This Row],[Causa Raiz]]," ",Tabla4[[#This Row],[Solución2]]," (",Tabla4[[#This Row],[Anillo]],"- Cabecera: ",Tabla4[[#This Row],[Cabecera]],"- Operador: ",Tabla4[[#This Row],[Operador]],")")</f>
        <v>Reportan apertura en el enlace Neiva - Garzón en el Km 61.1 desde Neiva ocasionado por Plagas Para dar solución al incidente Se recupera 100 metros de reserva fibra de 36 Hilos para hacer empalme de 36 (Troncal- Cabecera: Neiva Centro- Operador: Colombia Telecomunicaciones)</v>
      </c>
    </row>
    <row r="2356" spans="1:54" ht="128.25">
      <c r="A2356" s="38">
        <f t="shared" si="314"/>
        <v>2355</v>
      </c>
      <c r="B2356" s="3">
        <v>8660054</v>
      </c>
      <c r="C2356" s="3" t="s">
        <v>92</v>
      </c>
      <c r="D2356" s="23">
        <v>45447.371527777781</v>
      </c>
      <c r="E2356" s="23">
        <v>45447.395833333336</v>
      </c>
      <c r="F2356" s="1">
        <f t="shared" ca="1" si="330"/>
        <v>2.4305555554747116E-2</v>
      </c>
      <c r="G2356" s="3" t="s">
        <v>164</v>
      </c>
      <c r="H2356" s="41" t="s">
        <v>165</v>
      </c>
      <c r="I2356" s="40" t="s">
        <v>10744</v>
      </c>
      <c r="J2356" s="5" t="s">
        <v>322</v>
      </c>
      <c r="K2356" s="3" t="s">
        <v>322</v>
      </c>
      <c r="L2356" s="9" t="s">
        <v>58</v>
      </c>
      <c r="M2356" s="3" t="s">
        <v>109</v>
      </c>
      <c r="N2356" s="3" t="s">
        <v>633</v>
      </c>
      <c r="O2356" s="3" t="s">
        <v>2992</v>
      </c>
      <c r="P2356" s="3" t="s">
        <v>325</v>
      </c>
      <c r="Q2356" s="4" t="s">
        <v>10745</v>
      </c>
      <c r="R2356" s="3" t="s">
        <v>327</v>
      </c>
      <c r="S2356" s="3" t="s">
        <v>328</v>
      </c>
      <c r="T2356" s="9" t="s">
        <v>146</v>
      </c>
      <c r="U2356" s="3" t="s">
        <v>10746</v>
      </c>
      <c r="V2356" s="22" t="str">
        <f t="shared" si="331"/>
        <v>RTNFO; Hora de aviso: 8:55 04/06/2024; Solución: En espera de Actividades de Ufinet; Hora de solución: 9:30 04/06/2024; Causa: Falla en la Red FiOp</v>
      </c>
      <c r="W2356" s="4" t="s">
        <v>6836</v>
      </c>
      <c r="X2356" s="3"/>
      <c r="Y2356" s="3"/>
      <c r="Z2356" s="3" t="s">
        <v>69</v>
      </c>
      <c r="AA2356" s="3" t="s">
        <v>71</v>
      </c>
      <c r="AB2356" s="3">
        <v>0</v>
      </c>
      <c r="AC2356" s="3" t="s">
        <v>71</v>
      </c>
      <c r="AD2356" s="6">
        <v>0</v>
      </c>
      <c r="AE2356" s="7"/>
      <c r="AF2356" s="7"/>
      <c r="AG2356" s="6">
        <f>Tabla4[[#This Row],[Tiempo Parada de Reloj]]+Tabla4[[#This Row],[Tiempo Autorizado por Telefonica (no Máximo)]]</f>
        <v>0</v>
      </c>
      <c r="AH2356" s="7">
        <f t="shared" ca="1" si="311"/>
        <v>2.4305555554747116E-2</v>
      </c>
      <c r="AI2356" s="8">
        <f t="shared" si="312"/>
        <v>0</v>
      </c>
      <c r="AJ2356" s="8">
        <f t="shared" ca="1" si="313"/>
        <v>0.58333333331393078</v>
      </c>
      <c r="AK2356" s="23" t="s">
        <v>1349</v>
      </c>
      <c r="AL2356" s="23" t="s">
        <v>70</v>
      </c>
      <c r="AM2356" s="23" t="s">
        <v>73</v>
      </c>
      <c r="AN2356" s="23" t="s">
        <v>73</v>
      </c>
      <c r="AQ2356" s="23">
        <f t="shared" ca="1" si="332"/>
        <v>45503.69683483796</v>
      </c>
      <c r="AR2356" s="3"/>
      <c r="AS2356" s="23"/>
      <c r="AT2356" s="23"/>
      <c r="AU2356" s="3" t="s">
        <v>322</v>
      </c>
      <c r="AV2356" s="3" t="s">
        <v>69</v>
      </c>
      <c r="AW2356" s="3" t="s">
        <v>69</v>
      </c>
      <c r="AX2356" s="3" t="s">
        <v>69</v>
      </c>
      <c r="AY2356" s="3" t="s">
        <v>69</v>
      </c>
      <c r="AZ2356" s="8" t="str">
        <f>+CONCATENATE("Reportan apertura en el enlace ",Tabla4[[#This Row],[Enlace]]," en el ",Tabla4[[#This Row],[Distancia óptica]]," ocasionado por ",Tabla4[[#This Row],[Causa del daño]])</f>
        <v>Reportan apertura en el enlace Curumaní - Pelaya en el Km 0 ocasionado por Falla en la Red FiOp</v>
      </c>
      <c r="BA2356" s="8" t="str">
        <f>+CONCATENATE("Para dar solución al incidente ",Tabla4[[#This Row],[Solución]])</f>
        <v>Para dar solución al incidente En espera de Actividades de Ufinet</v>
      </c>
      <c r="BB2356" s="3" t="str">
        <f>+_xlfn.CONCAT(Tabla4[[#This Row],[Causa Raiz]]," ",Tabla4[[#This Row],[Solución2]]," (",Tabla4[[#This Row],[Anillo]],"- Cabecera: ",Tabla4[[#This Row],[Cabecera]],"- Operador: ",Tabla4[[#This Row],[Operador]],")")</f>
        <v>Reportan apertura en el enlace Curumaní - Pelaya en el Km 0 ocasionado por Falla en la Red FiOp Para dar solución al incidente En espera de Actividades de Ufinet (NA- Cabecera: NA- Operador: Ufinet)</v>
      </c>
    </row>
    <row r="2357" spans="1:54" ht="213.75">
      <c r="A2357" s="38">
        <f t="shared" si="314"/>
        <v>2356</v>
      </c>
      <c r="B2357" s="3">
        <v>8657424</v>
      </c>
      <c r="C2357" s="3" t="s">
        <v>54</v>
      </c>
      <c r="D2357" s="23">
        <v>45447.371527777781</v>
      </c>
      <c r="E2357" s="23">
        <v>45447.475694444445</v>
      </c>
      <c r="F2357" s="1">
        <f t="shared" ca="1" si="330"/>
        <v>0.10416666666424135</v>
      </c>
      <c r="G2357" s="3" t="s">
        <v>1465</v>
      </c>
      <c r="H2357" s="41"/>
      <c r="I2357" s="40"/>
      <c r="J2357" s="5" t="s">
        <v>56</v>
      </c>
      <c r="K2357" s="3" t="s">
        <v>122</v>
      </c>
      <c r="L2357" s="9" t="s">
        <v>78</v>
      </c>
      <c r="M2357" s="3" t="s">
        <v>644</v>
      </c>
      <c r="N2357" s="3" t="s">
        <v>645</v>
      </c>
      <c r="O2357" s="3" t="s">
        <v>10747</v>
      </c>
      <c r="P2357" s="3" t="s">
        <v>10748</v>
      </c>
      <c r="Q2357" s="4" t="s">
        <v>10749</v>
      </c>
      <c r="R2357" s="3" t="s">
        <v>649</v>
      </c>
      <c r="S2357" s="3" t="s">
        <v>129</v>
      </c>
      <c r="T2357" s="9" t="s">
        <v>66</v>
      </c>
      <c r="U2357" s="3" t="s">
        <v>10750</v>
      </c>
      <c r="V2357" s="22" t="str">
        <f t="shared" si="331"/>
        <v>RLFO; Hora de aviso: 8:55 04/06/2024; Solución: se recuperan 70 metros de reserva y se hace un empalme de 24 hilos; Hora de solución: 11:25 04/06/2024; Causa: Vandalismo</v>
      </c>
      <c r="W2357" s="4" t="s">
        <v>10751</v>
      </c>
      <c r="X2357" s="3"/>
      <c r="Y2357" s="3"/>
      <c r="Z2357" s="3" t="s">
        <v>69</v>
      </c>
      <c r="AA2357" s="3" t="s">
        <v>70</v>
      </c>
      <c r="AB2357" s="3">
        <v>8657424</v>
      </c>
      <c r="AC2357" s="3" t="s">
        <v>71</v>
      </c>
      <c r="AD2357" s="6">
        <v>0</v>
      </c>
      <c r="AE2357" s="7"/>
      <c r="AF2357" s="7"/>
      <c r="AG2357" s="6">
        <f>Tabla4[[#This Row],[Tiempo Parada de Reloj]]+Tabla4[[#This Row],[Tiempo Autorizado por Telefonica (no Máximo)]]</f>
        <v>0</v>
      </c>
      <c r="AH2357" s="7">
        <f t="shared" ca="1" si="311"/>
        <v>0.10416666666424135</v>
      </c>
      <c r="AI2357" s="8">
        <f t="shared" si="312"/>
        <v>0</v>
      </c>
      <c r="AJ2357" s="8">
        <f t="shared" ca="1" si="313"/>
        <v>2.4999999999417923</v>
      </c>
      <c r="AK2357" s="23" t="s">
        <v>88</v>
      </c>
      <c r="AL2357" s="23" t="s">
        <v>71</v>
      </c>
      <c r="AM2357" s="23" t="s">
        <v>69</v>
      </c>
      <c r="AN2357" s="23" t="s">
        <v>88</v>
      </c>
      <c r="AO2357" s="3" t="s">
        <v>106</v>
      </c>
      <c r="AP2357" s="3" t="s">
        <v>120</v>
      </c>
      <c r="AQ2357" s="23">
        <v>45448.854861111111</v>
      </c>
      <c r="AR2357" s="3"/>
      <c r="AS2357" s="23"/>
      <c r="AT2357" s="23"/>
      <c r="AU2357" s="3" t="s">
        <v>655</v>
      </c>
      <c r="AV2357" s="3" t="s">
        <v>10752</v>
      </c>
      <c r="AW2357" s="3" t="s">
        <v>307</v>
      </c>
      <c r="AX2357" s="3">
        <v>8.7158999999999995</v>
      </c>
      <c r="AY2357" s="3">
        <v>-75.890600000000006</v>
      </c>
      <c r="AZ2357" s="8" t="str">
        <f>+CONCATENATE("Reportan apertura en el enlace ",Tabla4[[#This Row],[Enlace]]," en el ",Tabla4[[#This Row],[Distancia óptica]]," ocasionado por ",Tabla4[[#This Row],[Causa del daño]])</f>
        <v>Reportan apertura en el enlace Mov Sinu - Mov Urbanización los recuerdos en el kom 0.550 desde BTS los recuerdo ocasionado por Vandalismo</v>
      </c>
      <c r="BA2357" s="8" t="str">
        <f>+CONCATENATE("Para dar solución al incidente ",Tabla4[[#This Row],[Solución]])</f>
        <v>Para dar solución al incidente se recuperan 70 metros de reserva y se hace un empalme de 24 hilos</v>
      </c>
      <c r="BB2357" s="3" t="str">
        <f>+_xlfn.CONCAT(Tabla4[[#This Row],[Causa Raiz]]," ",Tabla4[[#This Row],[Solución2]]," (",Tabla4[[#This Row],[Anillo]],"- Cabecera: ",Tabla4[[#This Row],[Cabecera]],"- Operador: ",Tabla4[[#This Row],[Operador]],")")</f>
        <v>Reportan apertura en el enlace Mov Sinu - Mov Urbanización los recuerdos en el kom 0.550 desde BTS los recuerdo ocasionado por Vandalismo Para dar solución al incidente se recuperan 70 metros de reserva y se hace un empalme de 24 hilos (LINEAL- Cabecera: Movil Sinu- Operador: Colombia Telecomunicaciones)</v>
      </c>
    </row>
    <row r="2358" spans="1:54" ht="199.5">
      <c r="A2358" s="38">
        <f t="shared" si="314"/>
        <v>2357</v>
      </c>
      <c r="B2358" s="3">
        <v>8660469</v>
      </c>
      <c r="C2358" s="3" t="s">
        <v>92</v>
      </c>
      <c r="D2358" s="23">
        <v>45447.46875</v>
      </c>
      <c r="E2358" s="23">
        <v>45447.729166666664</v>
      </c>
      <c r="F2358" s="1">
        <f t="shared" ca="1" si="330"/>
        <v>0.26041666666424135</v>
      </c>
      <c r="G2358" s="3" t="s">
        <v>55</v>
      </c>
      <c r="H2358" s="41"/>
      <c r="I2358" s="40"/>
      <c r="J2358" s="5" t="s">
        <v>56</v>
      </c>
      <c r="K2358" s="3" t="s">
        <v>340</v>
      </c>
      <c r="L2358" s="9" t="s">
        <v>58</v>
      </c>
      <c r="M2358" s="3" t="s">
        <v>341</v>
      </c>
      <c r="N2358" s="3" t="s">
        <v>342</v>
      </c>
      <c r="O2358" s="3" t="s">
        <v>10753</v>
      </c>
      <c r="P2358" s="3" t="s">
        <v>10754</v>
      </c>
      <c r="Q2358" s="4" t="s">
        <v>10755</v>
      </c>
      <c r="R2358" s="3" t="s">
        <v>934</v>
      </c>
      <c r="S2358" s="3" t="s">
        <v>347</v>
      </c>
      <c r="T2358" s="9" t="s">
        <v>513</v>
      </c>
      <c r="U2358" s="3" t="s">
        <v>10756</v>
      </c>
      <c r="V2358" s="22" t="str">
        <f t="shared" si="331"/>
        <v>RTNFO; Hora de aviso: 11:15 04/06/2024; Solución: Se realiza tendido de 500 mts de Fibra de 36 Hilos y dos empalmes de 36 Hilos; Hora de solución: 17:30 04/06/2024; Causa: Desastre Natural</v>
      </c>
      <c r="W2358" s="4" t="s">
        <v>349</v>
      </c>
      <c r="X2358" s="3"/>
      <c r="Y2358" s="3"/>
      <c r="Z2358" s="3" t="s">
        <v>69</v>
      </c>
      <c r="AA2358" s="3" t="s">
        <v>71</v>
      </c>
      <c r="AB2358" s="3">
        <v>0</v>
      </c>
      <c r="AC2358" s="3" t="s">
        <v>71</v>
      </c>
      <c r="AD2358" s="6">
        <v>5.2083333333333336E-2</v>
      </c>
      <c r="AE2358" s="7"/>
      <c r="AF2358" s="7"/>
      <c r="AG2358" s="6">
        <f>Tabla4[[#This Row],[Tiempo Parada de Reloj]]+Tabla4[[#This Row],[Tiempo Autorizado por Telefonica (no Máximo)]]</f>
        <v>5.2083333333333336E-2</v>
      </c>
      <c r="AH2358" s="7">
        <f t="shared" ca="1" si="311"/>
        <v>0.208333333330908</v>
      </c>
      <c r="AI2358" s="8">
        <f t="shared" si="312"/>
        <v>1.25</v>
      </c>
      <c r="AJ2358" s="8">
        <f t="shared" ca="1" si="313"/>
        <v>4.9999999999417923</v>
      </c>
      <c r="AK2358" s="23" t="s">
        <v>1349</v>
      </c>
      <c r="AL2358" s="23" t="s">
        <v>70</v>
      </c>
      <c r="AM2358" s="23" t="s">
        <v>73</v>
      </c>
      <c r="AN2358" s="23" t="s">
        <v>73</v>
      </c>
      <c r="AO2358" s="3" t="s">
        <v>106</v>
      </c>
      <c r="AP2358" s="3" t="s">
        <v>106</v>
      </c>
      <c r="AQ2358" s="23">
        <v>45448.631944444445</v>
      </c>
      <c r="AR2358" s="3"/>
      <c r="AS2358" s="23"/>
      <c r="AT2358" s="23"/>
      <c r="AU2358" s="3" t="s">
        <v>351</v>
      </c>
      <c r="AV2358" s="3" t="s">
        <v>4195</v>
      </c>
      <c r="AW2358" s="3" t="s">
        <v>151</v>
      </c>
      <c r="AX2358" s="3">
        <v>5.1212999999999997</v>
      </c>
      <c r="AY2358" s="3">
        <v>-74.897599999999997</v>
      </c>
      <c r="AZ2358" s="8" t="str">
        <f>+CONCATENATE("Reportan apertura en el enlace ",Tabla4[[#This Row],[Enlace]]," en el ",Tabla4[[#This Row],[Distancia óptica]]," ocasionado por ",Tabla4[[#This Row],[Causa del daño]])</f>
        <v>Reportan apertura en el enlace Guayabal - Mariquita en el km 11,3 desde Mariquita ocasionado por Desastre Natural</v>
      </c>
      <c r="BA2358" s="8" t="str">
        <f>+CONCATENATE("Para dar solución al incidente ",Tabla4[[#This Row],[Solución]])</f>
        <v>Para dar solución al incidente Se realiza tendido de 500 mts de Fibra de 36 Hilos y dos empalmes de 36 Hilos</v>
      </c>
      <c r="BB2358" s="3" t="str">
        <f>+_xlfn.CONCAT(Tabla4[[#This Row],[Causa Raiz]]," ",Tabla4[[#This Row],[Solución2]]," (",Tabla4[[#This Row],[Anillo]],"- Cabecera: ",Tabla4[[#This Row],[Cabecera]],"- Operador: ",Tabla4[[#This Row],[Operador]],")")</f>
        <v>Reportan apertura en el enlace Guayabal - Mariquita en el km 11,3 desde Mariquita ocasionado por Desastre Natural Para dar solución al incidente Se realiza tendido de 500 mts de Fibra de 36 Hilos y dos empalmes de 36 Hilos (Lineal - Cabecera: Guayabal- Operador: Colombia Telecomunicaciones)</v>
      </c>
    </row>
    <row r="2359" spans="1:54" ht="171">
      <c r="A2359" s="38">
        <f t="shared" si="314"/>
        <v>2358</v>
      </c>
      <c r="B2359" s="3">
        <v>8660598</v>
      </c>
      <c r="C2359" s="3" t="s">
        <v>92</v>
      </c>
      <c r="D2359" s="23">
        <v>45447.5</v>
      </c>
      <c r="E2359" s="23">
        <v>45447.673611111109</v>
      </c>
      <c r="F2359" s="1">
        <f t="shared" ca="1" si="330"/>
        <v>0.17361111110949423</v>
      </c>
      <c r="G2359" s="3" t="s">
        <v>55</v>
      </c>
      <c r="H2359" s="41"/>
      <c r="I2359" s="40"/>
      <c r="J2359" s="5" t="s">
        <v>56</v>
      </c>
      <c r="K2359" s="3" t="s">
        <v>203</v>
      </c>
      <c r="L2359" s="9" t="s">
        <v>58</v>
      </c>
      <c r="M2359" s="3" t="s">
        <v>204</v>
      </c>
      <c r="N2359" s="3" t="s">
        <v>2512</v>
      </c>
      <c r="O2359" s="3" t="s">
        <v>10757</v>
      </c>
      <c r="P2359" s="3" t="s">
        <v>10758</v>
      </c>
      <c r="Q2359" s="4" t="s">
        <v>10759</v>
      </c>
      <c r="R2359" s="3" t="s">
        <v>1082</v>
      </c>
      <c r="S2359" s="3" t="s">
        <v>210</v>
      </c>
      <c r="T2359" s="9" t="s">
        <v>146</v>
      </c>
      <c r="U2359" s="3" t="s">
        <v>10760</v>
      </c>
      <c r="V2359" s="22" t="str">
        <f t="shared" si="331"/>
        <v>RTNFO; Hora de aviso: 12:00 04/06/2024; Solución: Se realiza migración de hilo entre Nodos; Hora de solución: 16:10 04/06/2024; Causa: Falla en la Red FiOp</v>
      </c>
      <c r="W2359" s="4" t="s">
        <v>1987</v>
      </c>
      <c r="X2359" s="3"/>
      <c r="Y2359" s="3"/>
      <c r="Z2359" s="3" t="s">
        <v>69</v>
      </c>
      <c r="AA2359" s="3" t="s">
        <v>71</v>
      </c>
      <c r="AB2359" s="3">
        <v>0</v>
      </c>
      <c r="AC2359" s="3" t="s">
        <v>71</v>
      </c>
      <c r="AD2359" s="6">
        <v>0</v>
      </c>
      <c r="AE2359" s="7"/>
      <c r="AF2359" s="7"/>
      <c r="AG2359" s="6">
        <f>Tabla4[[#This Row],[Tiempo Parada de Reloj]]+Tabla4[[#This Row],[Tiempo Autorizado por Telefonica (no Máximo)]]</f>
        <v>0</v>
      </c>
      <c r="AH2359" s="7">
        <f t="shared" ca="1" si="311"/>
        <v>0.17361111110949423</v>
      </c>
      <c r="AI2359" s="8">
        <f t="shared" si="312"/>
        <v>0</v>
      </c>
      <c r="AJ2359" s="8">
        <f t="shared" ca="1" si="313"/>
        <v>4.1666666666278616</v>
      </c>
      <c r="AK2359" s="23" t="s">
        <v>88</v>
      </c>
      <c r="AL2359" s="23" t="s">
        <v>70</v>
      </c>
      <c r="AM2359" s="23" t="s">
        <v>73</v>
      </c>
      <c r="AN2359" s="23" t="s">
        <v>73</v>
      </c>
      <c r="AO2359" s="3" t="s">
        <v>120</v>
      </c>
      <c r="AP2359" s="3" t="s">
        <v>120</v>
      </c>
      <c r="AQ2359" s="23">
        <v>45451.646527777775</v>
      </c>
      <c r="AR2359" s="3"/>
      <c r="AS2359" s="23"/>
      <c r="AT2359" s="23"/>
      <c r="AU2359" s="3" t="s">
        <v>501</v>
      </c>
      <c r="AV2359" s="3" t="s">
        <v>9994</v>
      </c>
      <c r="AW2359" s="3" t="s">
        <v>1323</v>
      </c>
      <c r="AX2359" s="3">
        <v>6.4705833999999998</v>
      </c>
      <c r="AY2359" s="3">
        <v>-73.261284000000003</v>
      </c>
      <c r="AZ2359" s="8" t="str">
        <f>+CONCATENATE("Reportan apertura en el enlace ",Tabla4[[#This Row],[Enlace]]," en el ",Tabla4[[#This Row],[Distancia óptica]]," ocasionado por ",Tabla4[[#This Row],[Causa del daño]])</f>
        <v>Reportan apertura en el enlace San Gil - Socorro en el Km 131 desde San Gil ocasionado por Falla en la Red FiOp</v>
      </c>
      <c r="BA2359" s="8" t="str">
        <f>+CONCATENATE("Para dar solución al incidente ",Tabla4[[#This Row],[Solución]])</f>
        <v>Para dar solución al incidente Se realiza migración de hilo entre Nodos</v>
      </c>
      <c r="BB2359" s="3" t="str">
        <f>+_xlfn.CONCAT(Tabla4[[#This Row],[Causa Raiz]]," ",Tabla4[[#This Row],[Solución2]]," (",Tabla4[[#This Row],[Anillo]],"- Cabecera: ",Tabla4[[#This Row],[Cabecera]],"- Operador: ",Tabla4[[#This Row],[Operador]],")")</f>
        <v>Reportan apertura en el enlace San Gil - Socorro en el Km 131 desde San Gil ocasionado por Falla en la Red FiOp Para dar solución al incidente Se realiza migración de hilo entre Nodos (TRONCAL- Cabecera: Socorro Centro - Operador: Colombia Telecomunicaciones)</v>
      </c>
    </row>
    <row r="2360" spans="1:54" ht="128.25">
      <c r="A2360" s="38">
        <f t="shared" si="314"/>
        <v>2359</v>
      </c>
      <c r="B2360" s="3">
        <v>8660540</v>
      </c>
      <c r="C2360" s="3" t="s">
        <v>163</v>
      </c>
      <c r="D2360" s="23">
        <v>45447.493055555555</v>
      </c>
      <c r="E2360" s="23">
        <v>45447.494444444441</v>
      </c>
      <c r="F2360" s="1">
        <f t="shared" ca="1" si="330"/>
        <v>1.3888888861401938E-3</v>
      </c>
      <c r="G2360" s="3" t="s">
        <v>55</v>
      </c>
      <c r="H2360" s="41"/>
      <c r="I2360" s="40" t="s">
        <v>10761</v>
      </c>
      <c r="J2360" s="5" t="s">
        <v>322</v>
      </c>
      <c r="K2360" s="3" t="s">
        <v>322</v>
      </c>
      <c r="L2360" s="9" t="s">
        <v>58</v>
      </c>
      <c r="M2360" s="3" t="s">
        <v>360</v>
      </c>
      <c r="N2360" s="3" t="s">
        <v>483</v>
      </c>
      <c r="O2360" s="3" t="s">
        <v>10762</v>
      </c>
      <c r="P2360" s="3" t="s">
        <v>325</v>
      </c>
      <c r="Q2360" s="4" t="s">
        <v>10763</v>
      </c>
      <c r="R2360" s="3" t="s">
        <v>1420</v>
      </c>
      <c r="S2360" s="3" t="s">
        <v>328</v>
      </c>
      <c r="T2360" s="3" t="s">
        <v>104</v>
      </c>
      <c r="U2360" s="3" t="s">
        <v>3953</v>
      </c>
      <c r="V2360" s="22" t="str">
        <f t="shared" si="331"/>
        <v>RDFO; Hora de aviso: 11:50 04/06/2024; Solución: Sube enlace sin manipulacion ; Hora de solución: 11:52 04/06/2024; Causa: Visita Fallida</v>
      </c>
      <c r="W2360" s="4" t="s">
        <v>6836</v>
      </c>
      <c r="X2360" s="3"/>
      <c r="Y2360" s="3"/>
      <c r="Z2360" s="3" t="s">
        <v>69</v>
      </c>
      <c r="AA2360" s="3" t="s">
        <v>70</v>
      </c>
      <c r="AB2360" s="3">
        <v>8657568</v>
      </c>
      <c r="AC2360" s="3" t="s">
        <v>71</v>
      </c>
      <c r="AD2360" s="6">
        <v>0</v>
      </c>
      <c r="AE2360" s="7"/>
      <c r="AF2360" s="7"/>
      <c r="AG2360" s="6">
        <f>Tabla4[[#This Row],[Tiempo Parada de Reloj]]+Tabla4[[#This Row],[Tiempo Autorizado por Telefonica (no Máximo)]]</f>
        <v>0</v>
      </c>
      <c r="AH2360" s="7">
        <f t="shared" ca="1" si="311"/>
        <v>1.3888888861401938E-3</v>
      </c>
      <c r="AI2360" s="8">
        <f t="shared" si="312"/>
        <v>0</v>
      </c>
      <c r="AJ2360" s="8">
        <f t="shared" ca="1" si="313"/>
        <v>3.3333333267364651E-2</v>
      </c>
      <c r="AK2360" s="23" t="s">
        <v>98</v>
      </c>
      <c r="AL2360" s="23" t="s">
        <v>70</v>
      </c>
      <c r="AM2360" s="23" t="s">
        <v>73</v>
      </c>
      <c r="AN2360" s="23" t="s">
        <v>73</v>
      </c>
      <c r="AO2360" s="23" t="s">
        <v>73</v>
      </c>
      <c r="AP2360" s="23" t="s">
        <v>73</v>
      </c>
      <c r="AQ2360" s="23">
        <v>45447.631944444445</v>
      </c>
      <c r="AR2360" s="3"/>
      <c r="AS2360" s="23"/>
      <c r="AT2360" s="23"/>
      <c r="AU2360" s="3" t="s">
        <v>322</v>
      </c>
      <c r="AV2360" s="3" t="s">
        <v>69</v>
      </c>
      <c r="AW2360" s="3" t="s">
        <v>69</v>
      </c>
      <c r="AX2360" s="3" t="s">
        <v>69</v>
      </c>
      <c r="AY2360" s="3" t="s">
        <v>69</v>
      </c>
      <c r="AZ2360" s="8" t="str">
        <f>+CONCATENATE("Reportan apertura en el enlace ",Tabla4[[#This Row],[Enlace]]," en el ",Tabla4[[#This Row],[Distancia óptica]]," ocasionado por ",Tabla4[[#This Row],[Causa del daño]])</f>
        <v>Reportan apertura en el enlace Tarapaca - Bello en el Km 0 ocasionado por Visita Fallida</v>
      </c>
      <c r="BA2360" s="8" t="str">
        <f>+CONCATENATE("Para dar solución al incidente ",Tabla4[[#This Row],[Solución]])</f>
        <v xml:space="preserve">Para dar solución al incidente Sube enlace sin manipulacion </v>
      </c>
      <c r="BB2360" s="3" t="str">
        <f>+_xlfn.CONCAT(Tabla4[[#This Row],[Causa Raiz]]," ",Tabla4[[#This Row],[Solución2]]," (",Tabla4[[#This Row],[Anillo]],"- Cabecera: ",Tabla4[[#This Row],[Cabecera]],"- Operador: ",Tabla4[[#This Row],[Operador]],")")</f>
        <v>Reportan apertura en el enlace Tarapaca - Bello en el Km 0 ocasionado por Visita Fallida Para dar solución al incidente Sube enlace sin manipulacion  (NA- Cabecera: NA- Operador: Ufinet)</v>
      </c>
    </row>
    <row r="2361" spans="1:54" ht="199.5">
      <c r="A2361" s="38">
        <f t="shared" si="314"/>
        <v>2360</v>
      </c>
      <c r="B2361" s="3">
        <v>8660622</v>
      </c>
      <c r="C2361" s="3" t="s">
        <v>54</v>
      </c>
      <c r="D2361" s="23">
        <v>45447.513888888891</v>
      </c>
      <c r="E2361" s="23">
        <v>45448.552083333336</v>
      </c>
      <c r="F2361" s="1">
        <f t="shared" ca="1" si="330"/>
        <v>1.0381944444452529</v>
      </c>
      <c r="G2361" s="3" t="s">
        <v>55</v>
      </c>
      <c r="H2361" s="41"/>
      <c r="I2361" s="40"/>
      <c r="J2361" s="5" t="s">
        <v>56</v>
      </c>
      <c r="K2361" s="3" t="s">
        <v>77</v>
      </c>
      <c r="L2361" s="9" t="s">
        <v>78</v>
      </c>
      <c r="M2361" s="3" t="s">
        <v>838</v>
      </c>
      <c r="N2361" s="3" t="s">
        <v>839</v>
      </c>
      <c r="O2361" s="3" t="s">
        <v>10764</v>
      </c>
      <c r="P2361" s="3" t="s">
        <v>10765</v>
      </c>
      <c r="Q2361" s="4" t="s">
        <v>10766</v>
      </c>
      <c r="R2361" s="3" t="s">
        <v>2716</v>
      </c>
      <c r="S2361" s="3" t="s">
        <v>9317</v>
      </c>
      <c r="T2361" s="9" t="s">
        <v>146</v>
      </c>
      <c r="U2361" s="3" t="s">
        <v>10767</v>
      </c>
      <c r="V2361" s="22" t="str">
        <f t="shared" si="331"/>
        <v>RLFO; Hora de aviso: 12:20 04/06/2024; Solución: Se realiza migracion entre un empalme y el nodo Industriales ; Hora de solución: 13:15 05/06/2024; Causa: Falla en la Red FiOp</v>
      </c>
      <c r="W2361" s="4" t="s">
        <v>160</v>
      </c>
      <c r="X2361" s="3"/>
      <c r="Y2361" s="3"/>
      <c r="Z2361" s="3" t="s">
        <v>69</v>
      </c>
      <c r="AA2361" s="3" t="s">
        <v>71</v>
      </c>
      <c r="AB2361" s="3">
        <v>0</v>
      </c>
      <c r="AC2361" s="3" t="s">
        <v>70</v>
      </c>
      <c r="AD2361" s="6">
        <v>0.89583333333333337</v>
      </c>
      <c r="AE2361" s="7"/>
      <c r="AF2361" s="7"/>
      <c r="AG2361" s="6">
        <f>Tabla4[[#This Row],[Tiempo Parada de Reloj]]+Tabla4[[#This Row],[Tiempo Autorizado por Telefonica (no Máximo)]]</f>
        <v>0.89583333333333337</v>
      </c>
      <c r="AH2361" s="7">
        <f t="shared" ca="1" si="311"/>
        <v>0.14236111111191951</v>
      </c>
      <c r="AI2361" s="8">
        <f t="shared" si="312"/>
        <v>21.5</v>
      </c>
      <c r="AJ2361" s="8">
        <f t="shared" ca="1" si="313"/>
        <v>3.4166666666860683</v>
      </c>
      <c r="AK2361" s="23" t="s">
        <v>88</v>
      </c>
      <c r="AL2361" s="23" t="s">
        <v>70</v>
      </c>
      <c r="AM2361" s="23" t="s">
        <v>106</v>
      </c>
      <c r="AN2361" s="23" t="s">
        <v>8652</v>
      </c>
      <c r="AO2361" s="3" t="s">
        <v>120</v>
      </c>
      <c r="AP2361" s="3" t="s">
        <v>120</v>
      </c>
      <c r="AQ2361" s="23">
        <v>45450.379861111112</v>
      </c>
      <c r="AR2361" s="3"/>
      <c r="AS2361" s="23"/>
      <c r="AT2361" s="23"/>
      <c r="AU2361" s="3" t="s">
        <v>833</v>
      </c>
      <c r="AV2361" s="3" t="s">
        <v>10768</v>
      </c>
      <c r="AW2361" s="3" t="s">
        <v>10769</v>
      </c>
      <c r="AX2361" s="3">
        <v>4.51</v>
      </c>
      <c r="AY2361" s="3">
        <v>-75.69</v>
      </c>
      <c r="AZ2361" s="8" t="str">
        <f>+CONCATENATE("Reportan apertura en el enlace ",Tabla4[[#This Row],[Enlace]]," en el ",Tabla4[[#This Row],[Distancia óptica]]," ocasionado por ",Tabla4[[#This Row],[Causa del daño]])</f>
        <v>Reportan apertura en el enlace Mov Castilla - Mov Industriales en el Km 1.89 desde castilla ocasionado por Falla en la Red FiOp</v>
      </c>
      <c r="BA2361" s="8" t="str">
        <f>+CONCATENATE("Para dar solución al incidente ",Tabla4[[#This Row],[Solución]])</f>
        <v xml:space="preserve">Para dar solución al incidente Se realiza migracion entre un empalme y el nodo Industriales </v>
      </c>
      <c r="BB2361" s="3" t="str">
        <f>+_xlfn.CONCAT(Tabla4[[#This Row],[Causa Raiz]]," ",Tabla4[[#This Row],[Solución2]]," (",Tabla4[[#This Row],[Anillo]],"- Cabecera: ",Tabla4[[#This Row],[Cabecera]],"- Operador: ",Tabla4[[#This Row],[Operador]],")")</f>
        <v>Reportan apertura en el enlace Mov Castilla - Mov Industriales en el Km 1.89 desde castilla ocasionado por Falla en la Red FiOp Para dar solución al incidente Se realiza migracion entre un empalme y el nodo Industriales  (Uk Industriales- Cabecera: pereira- Operador: Colombia Telecomunicaciones)</v>
      </c>
    </row>
    <row r="2362" spans="1:54" ht="156.75">
      <c r="A2362" s="38">
        <f t="shared" si="314"/>
        <v>2361</v>
      </c>
      <c r="B2362" s="3">
        <v>8660648</v>
      </c>
      <c r="C2362" s="3" t="s">
        <v>54</v>
      </c>
      <c r="D2362" s="23">
        <v>45447.513888888891</v>
      </c>
      <c r="E2362" s="23">
        <v>45447.515277777777</v>
      </c>
      <c r="F2362" s="1">
        <f t="shared" ca="1" si="330"/>
        <v>1.3888888861401938E-3</v>
      </c>
      <c r="G2362" s="3" t="s">
        <v>55</v>
      </c>
      <c r="H2362" s="41"/>
      <c r="I2362" s="40"/>
      <c r="J2362" s="5" t="s">
        <v>56</v>
      </c>
      <c r="K2362" s="3" t="s">
        <v>57</v>
      </c>
      <c r="L2362" s="9" t="s">
        <v>58</v>
      </c>
      <c r="M2362" s="3" t="s">
        <v>59</v>
      </c>
      <c r="N2362" s="3" t="s">
        <v>60</v>
      </c>
      <c r="O2362" s="3" t="s">
        <v>10770</v>
      </c>
      <c r="P2362" s="3" t="s">
        <v>325</v>
      </c>
      <c r="Q2362" s="4" t="s">
        <v>10771</v>
      </c>
      <c r="R2362" s="3" t="s">
        <v>304</v>
      </c>
      <c r="S2362" s="3" t="s">
        <v>65</v>
      </c>
      <c r="T2362" s="9" t="s">
        <v>104</v>
      </c>
      <c r="U2362" s="3" t="s">
        <v>7573</v>
      </c>
      <c r="V2362" s="22" t="str">
        <f t="shared" si="331"/>
        <v>RLFO; Hora de aviso: 12:20 04/06/2024; Solución: Se certifica fibra con pruebas, hilos continuos; Hora de solución: 12:22 04/06/2024; Causa: Visita Fallida</v>
      </c>
      <c r="W2362" s="4" t="s">
        <v>68</v>
      </c>
      <c r="X2362" s="3"/>
      <c r="Y2362" s="3"/>
      <c r="Z2362" s="3" t="s">
        <v>69</v>
      </c>
      <c r="AA2362" s="3" t="s">
        <v>71</v>
      </c>
      <c r="AB2362" s="3">
        <v>0</v>
      </c>
      <c r="AC2362" s="3" t="s">
        <v>71</v>
      </c>
      <c r="AD2362" s="6">
        <v>0</v>
      </c>
      <c r="AE2362" s="7"/>
      <c r="AF2362" s="7"/>
      <c r="AG2362" s="6">
        <f>Tabla4[[#This Row],[Tiempo Parada de Reloj]]+Tabla4[[#This Row],[Tiempo Autorizado por Telefonica (no Máximo)]]</f>
        <v>0</v>
      </c>
      <c r="AH2362" s="7">
        <f t="shared" ca="1" si="311"/>
        <v>1.3888888861401938E-3</v>
      </c>
      <c r="AI2362" s="8">
        <f t="shared" si="312"/>
        <v>0</v>
      </c>
      <c r="AJ2362" s="8">
        <f t="shared" ca="1" si="313"/>
        <v>3.3333333267364651E-2</v>
      </c>
      <c r="AK2362" s="23" t="s">
        <v>88</v>
      </c>
      <c r="AL2362" s="23" t="s">
        <v>70</v>
      </c>
      <c r="AM2362" s="23" t="s">
        <v>73</v>
      </c>
      <c r="AN2362" s="23" t="s">
        <v>73</v>
      </c>
      <c r="AO2362" s="3" t="s">
        <v>73</v>
      </c>
      <c r="AP2362" s="3" t="s">
        <v>73</v>
      </c>
      <c r="AQ2362" s="23">
        <v>45447.729166666664</v>
      </c>
      <c r="AR2362" s="3"/>
      <c r="AS2362" s="23"/>
      <c r="AT2362" s="23"/>
      <c r="AU2362" s="3" t="s">
        <v>467</v>
      </c>
      <c r="AV2362" s="3" t="s">
        <v>69</v>
      </c>
      <c r="AW2362" s="3" t="s">
        <v>69</v>
      </c>
      <c r="AX2362" s="3" t="s">
        <v>69</v>
      </c>
      <c r="AY2362" s="3" t="s">
        <v>69</v>
      </c>
      <c r="AZ2362" s="8" t="str">
        <f>+CONCATENATE("Reportan apertura en el enlace ",Tabla4[[#This Row],[Enlace]]," en el ",Tabla4[[#This Row],[Distancia óptica]]," ocasionado por ",Tabla4[[#This Row],[Causa del daño]])</f>
        <v>Reportan apertura en el enlace Sita group - Cabrera en el Km 0 ocasionado por Visita Fallida</v>
      </c>
      <c r="BA2362" s="8" t="str">
        <f>+CONCATENATE("Para dar solución al incidente ",Tabla4[[#This Row],[Solución]])</f>
        <v>Para dar solución al incidente Se certifica fibra con pruebas, hilos continuos</v>
      </c>
      <c r="BB2362" s="3" t="str">
        <f>+_xlfn.CONCAT(Tabla4[[#This Row],[Causa Raiz]]," ",Tabla4[[#This Row],[Solución2]]," (",Tabla4[[#This Row],[Anillo]],"- Cabecera: ",Tabla4[[#This Row],[Cabecera]],"- Operador: ",Tabla4[[#This Row],[Operador]],")")</f>
        <v>Reportan apertura en el enlace Sita group - Cabrera en el Km 0 ocasionado por Visita Fallida Para dar solución al incidente Se certifica fibra con pruebas, hilos continuos (NA- Cabecera: NA- Operador: Colombia Telecomunicaciones)</v>
      </c>
    </row>
    <row r="2363" spans="1:54" ht="199.5">
      <c r="A2363" s="38">
        <f t="shared" si="314"/>
        <v>2362</v>
      </c>
      <c r="B2363" s="3">
        <v>8660604</v>
      </c>
      <c r="C2363" s="3" t="s">
        <v>163</v>
      </c>
      <c r="D2363" s="23">
        <v>45447.569444444445</v>
      </c>
      <c r="E2363" s="23">
        <v>45447.777777777781</v>
      </c>
      <c r="F2363" s="1">
        <f t="shared" ca="1" si="330"/>
        <v>0.20833333333575865</v>
      </c>
      <c r="G2363" s="3" t="s">
        <v>55</v>
      </c>
      <c r="H2363" s="41"/>
      <c r="I2363" s="40"/>
      <c r="J2363" s="5" t="s">
        <v>56</v>
      </c>
      <c r="K2363" s="3" t="s">
        <v>203</v>
      </c>
      <c r="L2363" s="9" t="s">
        <v>78</v>
      </c>
      <c r="M2363" s="3" t="s">
        <v>204</v>
      </c>
      <c r="N2363" s="3" t="s">
        <v>332</v>
      </c>
      <c r="O2363" s="3" t="s">
        <v>10772</v>
      </c>
      <c r="P2363" s="3" t="s">
        <v>10773</v>
      </c>
      <c r="Q2363" s="4" t="s">
        <v>10774</v>
      </c>
      <c r="R2363" s="3" t="s">
        <v>1082</v>
      </c>
      <c r="S2363" s="3" t="s">
        <v>221</v>
      </c>
      <c r="T2363" s="9" t="s">
        <v>66</v>
      </c>
      <c r="U2363" s="3" t="s">
        <v>10775</v>
      </c>
      <c r="V2363" s="22" t="str">
        <f t="shared" si="331"/>
        <v>RDFO; Hora de aviso: 13:40 04/06/2024; Solución: Se realiza tendido de 200 mts de Fibra de 8 Hilos  y dos empalmes de 48 Hilos; Hora de solución: 18:40 04/06/2024; Causa: Vandalismo</v>
      </c>
      <c r="W2363" s="4" t="s">
        <v>213</v>
      </c>
      <c r="X2363" s="3"/>
      <c r="Y2363" s="3"/>
      <c r="Z2363" s="3" t="s">
        <v>69</v>
      </c>
      <c r="AA2363" s="3" t="s">
        <v>70</v>
      </c>
      <c r="AB2363" s="3">
        <v>8660604</v>
      </c>
      <c r="AC2363" s="3" t="s">
        <v>71</v>
      </c>
      <c r="AD2363" s="6">
        <v>0</v>
      </c>
      <c r="AE2363" s="7"/>
      <c r="AF2363" s="7"/>
      <c r="AG2363" s="6">
        <f>Tabla4[[#This Row],[Tiempo Parada de Reloj]]+Tabla4[[#This Row],[Tiempo Autorizado por Telefonica (no Máximo)]]</f>
        <v>0</v>
      </c>
      <c r="AH2363" s="7">
        <f t="shared" ca="1" si="311"/>
        <v>0.20833333333575865</v>
      </c>
      <c r="AI2363" s="8">
        <f t="shared" si="312"/>
        <v>0</v>
      </c>
      <c r="AJ2363" s="8">
        <f t="shared" ca="1" si="313"/>
        <v>5.0000000000582077</v>
      </c>
      <c r="AK2363" s="23" t="s">
        <v>98</v>
      </c>
      <c r="AL2363" s="23" t="s">
        <v>70</v>
      </c>
      <c r="AM2363" s="23" t="s">
        <v>73</v>
      </c>
      <c r="AN2363" s="23" t="s">
        <v>73</v>
      </c>
      <c r="AO2363" s="3" t="s">
        <v>120</v>
      </c>
      <c r="AP2363" s="3" t="s">
        <v>120</v>
      </c>
      <c r="AQ2363" s="23">
        <v>45451.680555555555</v>
      </c>
      <c r="AR2363" s="3"/>
      <c r="AS2363" s="23"/>
      <c r="AT2363" s="23"/>
      <c r="AU2363" s="3" t="s">
        <v>356</v>
      </c>
      <c r="AV2363" s="3" t="s">
        <v>10776</v>
      </c>
      <c r="AW2363" s="3" t="s">
        <v>48</v>
      </c>
      <c r="AX2363" s="3">
        <v>7.0090500000000002</v>
      </c>
      <c r="AY2363" s="3">
        <v>-73.125870000000006</v>
      </c>
      <c r="AZ2363" s="8" t="str">
        <f>+CONCATENATE("Reportan apertura en el enlace ",Tabla4[[#This Row],[Enlace]]," en el ",Tabla4[[#This Row],[Distancia óptica]]," ocasionado por ",Tabla4[[#This Row],[Causa del daño]])</f>
        <v>Reportan apertura en el enlace Mov. Acapulco - Mov. Mesa de Ruitoque en el Km 2 desde Acapulco ocasionado por Vandalismo</v>
      </c>
      <c r="BA2363" s="8" t="str">
        <f>+CONCATENATE("Para dar solución al incidente ",Tabla4[[#This Row],[Solución]])</f>
        <v>Para dar solución al incidente Se realiza tendido de 200 mts de Fibra de 8 Hilos  y dos empalmes de 48 Hilos</v>
      </c>
      <c r="BB2363" s="3" t="str">
        <f>+_xlfn.CONCAT(Tabla4[[#This Row],[Causa Raiz]]," ",Tabla4[[#This Row],[Solución2]]," (",Tabla4[[#This Row],[Anillo]],"- Cabecera: ",Tabla4[[#This Row],[Cabecera]],"- Operador: ",Tabla4[[#This Row],[Operador]],")")</f>
        <v>Reportan apertura en el enlace Mov. Acapulco - Mov. Mesa de Ruitoque en el Km 2 desde Acapulco ocasionado por Vandalismo Para dar solución al incidente Se realiza tendido de 200 mts de Fibra de 8 Hilos  y dos empalmes de 48 Hilos (Anillo- Cabecera: Acapulco- Operador: Colombia Telecomunicaciones)</v>
      </c>
    </row>
    <row r="2364" spans="1:54" ht="228">
      <c r="A2364" s="38">
        <f t="shared" si="314"/>
        <v>2363</v>
      </c>
      <c r="B2364" s="3">
        <v>8660227</v>
      </c>
      <c r="C2364" s="3" t="s">
        <v>54</v>
      </c>
      <c r="D2364" s="23">
        <v>45447.583333333336</v>
      </c>
      <c r="E2364" s="23">
        <v>45447.677083333336</v>
      </c>
      <c r="F2364" s="1">
        <f t="shared" ref="F2364:F2371" ca="1" si="333">IF(ISBLANK(E2364),IF(ISBLANK(D2364),0,NOW()-D2364),E2364-D2364)</f>
        <v>9.375E-2</v>
      </c>
      <c r="G2364" s="3" t="s">
        <v>55</v>
      </c>
      <c r="H2364" s="41" t="s">
        <v>1551</v>
      </c>
      <c r="I2364" s="40"/>
      <c r="J2364" s="5" t="s">
        <v>56</v>
      </c>
      <c r="K2364" s="3" t="s">
        <v>93</v>
      </c>
      <c r="L2364" s="9" t="s">
        <v>78</v>
      </c>
      <c r="M2364" s="3" t="s">
        <v>59</v>
      </c>
      <c r="N2364" s="3" t="s">
        <v>60</v>
      </c>
      <c r="O2364" s="3" t="s">
        <v>10777</v>
      </c>
      <c r="P2364" s="3" t="s">
        <v>10778</v>
      </c>
      <c r="Q2364" s="4" t="s">
        <v>10779</v>
      </c>
      <c r="R2364" s="3" t="s">
        <v>775</v>
      </c>
      <c r="S2364" s="3" t="s">
        <v>65</v>
      </c>
      <c r="T2364" s="9" t="s">
        <v>176</v>
      </c>
      <c r="U2364" s="3" t="s">
        <v>10780</v>
      </c>
      <c r="V2364" s="22" t="str">
        <f t="shared" ref="V2364:V2365" si="334">C2364&amp;"; Hora de aviso: "&amp;TEXT(D2364,"h:mm dd/mm/yyyy")&amp;"; Solución: "&amp;U2364&amp;"; Hora de solución: "&amp;TEXT(E2364,"h:mm dd/mm/yyyy")&amp;"; Causa: "&amp;T2364</f>
        <v>RLFO; Hora de aviso: 14:00 04/06/2024; Solución: Se realiza tendido de 80 mts de fibra de 8 Hilos y dos empalmes de 24 Hilos ; Hora de solución: 16:15 04/06/2024; Causa: Intervención de Terceros. No Identificados</v>
      </c>
      <c r="W2364" s="4" t="s">
        <v>68</v>
      </c>
      <c r="X2364" s="3"/>
      <c r="Y2364" s="3"/>
      <c r="Z2364" s="3" t="s">
        <v>69</v>
      </c>
      <c r="AA2364" s="3" t="s">
        <v>70</v>
      </c>
      <c r="AB2364" s="3">
        <v>8660227</v>
      </c>
      <c r="AC2364" s="3" t="s">
        <v>71</v>
      </c>
      <c r="AD2364" s="6">
        <v>0</v>
      </c>
      <c r="AE2364" s="7"/>
      <c r="AF2364" s="7"/>
      <c r="AG2364" s="6">
        <f>Tabla4[[#This Row],[Tiempo Parada de Reloj]]+Tabla4[[#This Row],[Tiempo Autorizado por Telefonica (no Máximo)]]</f>
        <v>0</v>
      </c>
      <c r="AH2364" s="7">
        <f t="shared" ca="1" si="311"/>
        <v>9.375E-2</v>
      </c>
      <c r="AI2364" s="8">
        <f t="shared" si="312"/>
        <v>0</v>
      </c>
      <c r="AJ2364" s="8">
        <f t="shared" ca="1" si="313"/>
        <v>2.25</v>
      </c>
      <c r="AK2364" s="23" t="s">
        <v>98</v>
      </c>
      <c r="AL2364" s="23" t="s">
        <v>70</v>
      </c>
      <c r="AM2364" s="23" t="s">
        <v>73</v>
      </c>
      <c r="AN2364" s="23" t="s">
        <v>73</v>
      </c>
      <c r="AO2364" s="3" t="s">
        <v>106</v>
      </c>
      <c r="AP2364" s="3" t="s">
        <v>106</v>
      </c>
      <c r="AQ2364" s="23">
        <v>45450.424305555556</v>
      </c>
      <c r="AR2364" s="3"/>
      <c r="AS2364" s="23"/>
      <c r="AT2364" s="23"/>
      <c r="AU2364" s="3" t="s">
        <v>74</v>
      </c>
      <c r="AV2364" s="3" t="s">
        <v>720</v>
      </c>
      <c r="AW2364" s="3" t="s">
        <v>1311</v>
      </c>
      <c r="AX2364" s="3">
        <v>4.63131</v>
      </c>
      <c r="AY2364" s="3">
        <v>-74.168199999999999</v>
      </c>
      <c r="AZ2364" s="8" t="str">
        <f>+CONCATENATE("Reportan apertura en el enlace ",Tabla4[[#This Row],[Enlace]]," en el ",Tabla4[[#This Row],[Distancia óptica]]," ocasionado por ",Tabla4[[#This Row],[Causa del daño]])</f>
        <v>Reportan apertura en el enlace Mov. Portal de las Americas - Mov. Patio Bonito II en el Km 0,585 desde Patio Bonito  ocasionado por Intervención de Terceros. No Identificados</v>
      </c>
      <c r="BA2364" s="8" t="str">
        <f>+CONCATENATE("Para dar solución al incidente ",Tabla4[[#This Row],[Solución]])</f>
        <v xml:space="preserve">Para dar solución al incidente Se realiza tendido de 80 mts de fibra de 8 Hilos y dos empalmes de 24 Hilos </v>
      </c>
      <c r="BB2364" s="3" t="str">
        <f>+_xlfn.CONCAT(Tabla4[[#This Row],[Causa Raiz]]," ",Tabla4[[#This Row],[Solución2]]," (",Tabla4[[#This Row],[Anillo]],"- Cabecera: ",Tabla4[[#This Row],[Cabecera]],"- Operador: ",Tabla4[[#This Row],[Operador]],")")</f>
        <v>Reportan apertura en el enlace Mov. Portal de las Americas - Mov. Patio Bonito II en el Km 0,585 desde Patio Bonito  ocasionado por Intervención de Terceros. No Identificados Para dar solución al incidente Se realiza tendido de 80 mts de fibra de 8 Hilos y dos empalmes de 24 Hilos  (UK- Cabecera: ASTURIAS- Operador: Colombia Telecomunicaciones)</v>
      </c>
    </row>
    <row r="2365" spans="1:54" ht="171">
      <c r="A2365" s="38">
        <f t="shared" si="314"/>
        <v>2364</v>
      </c>
      <c r="B2365" s="3">
        <v>8660939</v>
      </c>
      <c r="C2365" s="3" t="s">
        <v>92</v>
      </c>
      <c r="D2365" s="23">
        <v>45447.645833333336</v>
      </c>
      <c r="E2365" s="23">
        <v>45447.708333333336</v>
      </c>
      <c r="F2365" s="1">
        <f t="shared" ca="1" si="333"/>
        <v>6.25E-2</v>
      </c>
      <c r="G2365" s="3" t="s">
        <v>55</v>
      </c>
      <c r="H2365" s="41"/>
      <c r="I2365" s="40"/>
      <c r="J2365" s="5" t="s">
        <v>56</v>
      </c>
      <c r="K2365" s="3" t="s">
        <v>340</v>
      </c>
      <c r="L2365" s="9" t="s">
        <v>58</v>
      </c>
      <c r="M2365" s="3" t="s">
        <v>341</v>
      </c>
      <c r="N2365" s="3" t="s">
        <v>342</v>
      </c>
      <c r="O2365" s="3" t="s">
        <v>2228</v>
      </c>
      <c r="P2365" s="3" t="s">
        <v>10781</v>
      </c>
      <c r="Q2365" s="4" t="s">
        <v>10782</v>
      </c>
      <c r="R2365" s="3" t="s">
        <v>9874</v>
      </c>
      <c r="S2365" s="3" t="s">
        <v>347</v>
      </c>
      <c r="T2365" s="9" t="s">
        <v>146</v>
      </c>
      <c r="U2365" s="3" t="s">
        <v>2122</v>
      </c>
      <c r="V2365" s="22" t="str">
        <f t="shared" si="334"/>
        <v>RTNFO; Hora de aviso: 15:30 04/06/2024; Solución: se realiza migracion entre nodos ; Hora de solución: 17:00 04/06/2024; Causa: Falla en la Red FiOp</v>
      </c>
      <c r="W2365" s="4" t="s">
        <v>349</v>
      </c>
      <c r="X2365" s="3"/>
      <c r="Y2365" s="3"/>
      <c r="Z2365" s="3" t="s">
        <v>69</v>
      </c>
      <c r="AA2365" s="3" t="s">
        <v>71</v>
      </c>
      <c r="AB2365" s="3">
        <v>0</v>
      </c>
      <c r="AC2365" s="3" t="s">
        <v>70</v>
      </c>
      <c r="AD2365" s="6">
        <v>0</v>
      </c>
      <c r="AE2365" s="7"/>
      <c r="AF2365" s="7"/>
      <c r="AG2365" s="6">
        <f>Tabla4[[#This Row],[Tiempo Parada de Reloj]]+Tabla4[[#This Row],[Tiempo Autorizado por Telefonica (no Máximo)]]</f>
        <v>0</v>
      </c>
      <c r="AH2365" s="7">
        <f t="shared" ca="1" si="311"/>
        <v>6.25E-2</v>
      </c>
      <c r="AI2365" s="8">
        <f t="shared" si="312"/>
        <v>0</v>
      </c>
      <c r="AJ2365" s="8">
        <f t="shared" ca="1" si="313"/>
        <v>1.5</v>
      </c>
      <c r="AK2365" s="23" t="s">
        <v>119</v>
      </c>
      <c r="AL2365" s="23" t="s">
        <v>70</v>
      </c>
      <c r="AM2365" s="23" t="s">
        <v>73</v>
      </c>
      <c r="AN2365" s="23" t="s">
        <v>119</v>
      </c>
      <c r="AO2365" s="3" t="s">
        <v>120</v>
      </c>
      <c r="AP2365" s="3" t="s">
        <v>120</v>
      </c>
      <c r="AQ2365" s="23">
        <v>45449.431944444441</v>
      </c>
      <c r="AR2365" s="3"/>
      <c r="AS2365" s="23"/>
      <c r="AT2365" s="23"/>
      <c r="AU2365" s="3" t="s">
        <v>351</v>
      </c>
      <c r="AV2365" s="3" t="s">
        <v>1662</v>
      </c>
      <c r="AW2365" s="3" t="s">
        <v>76</v>
      </c>
      <c r="AX2365" s="3">
        <v>4.1534000000000004</v>
      </c>
      <c r="AY2365" s="3">
        <v>-74.881600000000006</v>
      </c>
      <c r="AZ2365" s="8" t="str">
        <f>+CONCATENATE("Reportan apertura en el enlace ",Tabla4[[#This Row],[Enlace]]," en el ",Tabla4[[#This Row],[Distancia óptica]]," ocasionado por ",Tabla4[[#This Row],[Causa del daño]])</f>
        <v>Reportan apertura en el enlace Girardot - Ibagué en el  km 45.7 desde ibague ocasionado por Falla en la Red FiOp</v>
      </c>
      <c r="BA2365" s="8" t="str">
        <f>+CONCATENATE("Para dar solución al incidente ",Tabla4[[#This Row],[Solución]])</f>
        <v xml:space="preserve">Para dar solución al incidente se realiza migracion entre nodos </v>
      </c>
      <c r="BB2365" s="3" t="str">
        <f>+_xlfn.CONCAT(Tabla4[[#This Row],[Causa Raiz]]," ",Tabla4[[#This Row],[Solución2]]," (",Tabla4[[#This Row],[Anillo]],"- Cabecera: ",Tabla4[[#This Row],[Cabecera]],"- Operador: ",Tabla4[[#This Row],[Operador]],")")</f>
        <v>Reportan apertura en el enlace Girardot - Ibagué en el  km 45.7 desde ibague ocasionado por Falla en la Red FiOp Para dar solución al incidente se realiza migracion entre nodos  (Troncal- Cabecera: Ibague- Operador: Colombia Telecomunicaciones)</v>
      </c>
    </row>
    <row r="2366" spans="1:54" ht="142.5">
      <c r="A2366" s="38">
        <f t="shared" si="314"/>
        <v>2365</v>
      </c>
      <c r="B2366" s="3">
        <v>8661106</v>
      </c>
      <c r="C2366" s="3" t="s">
        <v>163</v>
      </c>
      <c r="D2366" s="23">
        <v>45447.6875</v>
      </c>
      <c r="E2366" s="23">
        <v>45447.688888888886</v>
      </c>
      <c r="F2366" s="1">
        <f t="shared" ca="1" si="333"/>
        <v>1.3888888861401938E-3</v>
      </c>
      <c r="G2366" s="3" t="s">
        <v>55</v>
      </c>
      <c r="H2366" s="41"/>
      <c r="I2366" s="40"/>
      <c r="J2366" s="5" t="s">
        <v>56</v>
      </c>
      <c r="K2366" s="3" t="s">
        <v>122</v>
      </c>
      <c r="L2366" s="9" t="s">
        <v>78</v>
      </c>
      <c r="M2366" s="3" t="s">
        <v>383</v>
      </c>
      <c r="N2366" s="3" t="s">
        <v>384</v>
      </c>
      <c r="O2366" s="3" t="s">
        <v>10783</v>
      </c>
      <c r="P2366" s="3" t="s">
        <v>325</v>
      </c>
      <c r="Q2366" s="4" t="s">
        <v>10784</v>
      </c>
      <c r="R2366" s="3" t="s">
        <v>388</v>
      </c>
      <c r="S2366" s="3" t="s">
        <v>129</v>
      </c>
      <c r="T2366" s="9" t="s">
        <v>104</v>
      </c>
      <c r="U2366" s="3" t="s">
        <v>10785</v>
      </c>
      <c r="V2366" s="22" t="str">
        <f t="shared" ref="V2366:V2397" si="335">C2366&amp;"; Hora de aviso: "&amp;TEXT(D2366,"h:mm dd/mm/yyyy")&amp;"; Solución: "&amp;U2366&amp;"; Hora de solución: "&amp;TEXT(E2366,"h:mm dd/mm/yyyy")&amp;"; Causa: "&amp;T2366</f>
        <v>RDFO; Hora de aviso: 16:30 04/06/2024; Solución: Se realiza limpieza en cruzadas; Hora de solución: 16:32 04/06/2024; Causa: Visita Fallida</v>
      </c>
      <c r="W2366" s="4" t="s">
        <v>132</v>
      </c>
      <c r="X2366" s="3"/>
      <c r="Y2366" s="3"/>
      <c r="Z2366" s="3" t="s">
        <v>69</v>
      </c>
      <c r="AA2366" s="3" t="s">
        <v>71</v>
      </c>
      <c r="AB2366" s="3">
        <v>0</v>
      </c>
      <c r="AC2366" s="3" t="s">
        <v>71</v>
      </c>
      <c r="AD2366" s="6">
        <v>0</v>
      </c>
      <c r="AE2366" s="7"/>
      <c r="AF2366" s="7"/>
      <c r="AG2366" s="6">
        <f>Tabla4[[#This Row],[Tiempo Parada de Reloj]]+Tabla4[[#This Row],[Tiempo Autorizado por Telefonica (no Máximo)]]</f>
        <v>0</v>
      </c>
      <c r="AH2366" s="7">
        <f t="shared" ca="1" si="311"/>
        <v>1.3888888861401938E-3</v>
      </c>
      <c r="AI2366" s="8">
        <f t="shared" si="312"/>
        <v>0</v>
      </c>
      <c r="AJ2366" s="8">
        <f t="shared" ca="1" si="313"/>
        <v>3.3333333267364651E-2</v>
      </c>
      <c r="AK2366" s="23" t="s">
        <v>119</v>
      </c>
      <c r="AL2366" s="23" t="s">
        <v>70</v>
      </c>
      <c r="AM2366" s="23" t="s">
        <v>73</v>
      </c>
      <c r="AN2366" s="23" t="s">
        <v>73</v>
      </c>
      <c r="AO2366" s="3" t="s">
        <v>73</v>
      </c>
      <c r="AP2366" s="3" t="s">
        <v>73</v>
      </c>
      <c r="AQ2366" s="23">
        <v>45447.8125</v>
      </c>
      <c r="AR2366" s="3"/>
      <c r="AS2366" s="23"/>
      <c r="AT2366" s="23"/>
      <c r="AU2366" s="3" t="s">
        <v>392</v>
      </c>
      <c r="AV2366" s="3" t="s">
        <v>69</v>
      </c>
      <c r="AW2366" s="3" t="s">
        <v>69</v>
      </c>
      <c r="AX2366" s="3" t="s">
        <v>69</v>
      </c>
      <c r="AY2366" s="3" t="s">
        <v>69</v>
      </c>
      <c r="AZ2366" s="8" t="str">
        <f>+CONCATENATE("Reportan apertura en el enlace ",Tabla4[[#This Row],[Enlace]]," en el ",Tabla4[[#This Row],[Distancia óptica]]," ocasionado por ",Tabla4[[#This Row],[Causa del daño]])</f>
        <v>Reportan apertura en el enlace Mov. Badel - Mov. Turbaco Centro en el Km 0 ocasionado por Visita Fallida</v>
      </c>
      <c r="BA2366" s="8" t="str">
        <f>+CONCATENATE("Para dar solución al incidente ",Tabla4[[#This Row],[Solución]])</f>
        <v>Para dar solución al incidente Se realiza limpieza en cruzadas</v>
      </c>
      <c r="BB2366" s="3" t="str">
        <f>+_xlfn.CONCAT(Tabla4[[#This Row],[Causa Raiz]]," ",Tabla4[[#This Row],[Solución2]]," (",Tabla4[[#This Row],[Anillo]],"- Cabecera: ",Tabla4[[#This Row],[Cabecera]],"- Operador: ",Tabla4[[#This Row],[Operador]],")")</f>
        <v>Reportan apertura en el enlace Mov. Badel - Mov. Turbaco Centro en el Km 0 ocasionado por Visita Fallida Para dar solución al incidente Se realiza limpieza en cruzadas (NA- Cabecera: NA- Operador: Colombia Telecomunicaciones)</v>
      </c>
    </row>
    <row r="2367" spans="1:54" ht="213.75">
      <c r="A2367" s="38">
        <f t="shared" si="314"/>
        <v>2366</v>
      </c>
      <c r="B2367" s="3">
        <v>8661229</v>
      </c>
      <c r="C2367" s="3" t="s">
        <v>54</v>
      </c>
      <c r="D2367" s="23">
        <v>45447.722222222219</v>
      </c>
      <c r="E2367" s="23">
        <v>45448.444444444445</v>
      </c>
      <c r="F2367" s="1">
        <f t="shared" ca="1" si="333"/>
        <v>0.72222222222626442</v>
      </c>
      <c r="G2367" s="3" t="s">
        <v>55</v>
      </c>
      <c r="H2367" s="41"/>
      <c r="I2367" s="40"/>
      <c r="J2367" s="5" t="s">
        <v>56</v>
      </c>
      <c r="K2367" s="3" t="s">
        <v>77</v>
      </c>
      <c r="L2367" s="9" t="s">
        <v>58</v>
      </c>
      <c r="M2367" s="3" t="s">
        <v>139</v>
      </c>
      <c r="N2367" s="3" t="s">
        <v>447</v>
      </c>
      <c r="O2367" s="3" t="s">
        <v>5752</v>
      </c>
      <c r="P2367" s="3" t="s">
        <v>10786</v>
      </c>
      <c r="Q2367" s="4" t="s">
        <v>10787</v>
      </c>
      <c r="R2367" s="3" t="s">
        <v>479</v>
      </c>
      <c r="S2367" s="3" t="s">
        <v>9317</v>
      </c>
      <c r="T2367" s="9" t="s">
        <v>66</v>
      </c>
      <c r="U2367" s="3" t="s">
        <v>2105</v>
      </c>
      <c r="V2367" s="22" t="str">
        <f t="shared" si="335"/>
        <v>RLFO; Hora de aviso: 17:20 04/06/2024; Solución: Se recupero 30 mts de reserva y se hace un empalme de 48 hilos; Hora de solución: 10:40 05/06/2024; Causa: Vandalismo</v>
      </c>
      <c r="W2367" s="4" t="s">
        <v>160</v>
      </c>
      <c r="X2367" s="3"/>
      <c r="Y2367" s="3"/>
      <c r="Z2367" s="3" t="s">
        <v>69</v>
      </c>
      <c r="AA2367" s="3" t="s">
        <v>71</v>
      </c>
      <c r="AB2367" s="3">
        <v>0</v>
      </c>
      <c r="AC2367" s="3" t="s">
        <v>71</v>
      </c>
      <c r="AD2367" s="6">
        <v>0.5625</v>
      </c>
      <c r="AE2367" s="7"/>
      <c r="AF2367" s="7"/>
      <c r="AG2367" s="6">
        <f>Tabla4[[#This Row],[Tiempo Parada de Reloj]]+Tabla4[[#This Row],[Tiempo Autorizado por Telefonica (no Máximo)]]</f>
        <v>0.5625</v>
      </c>
      <c r="AH2367" s="7">
        <f t="shared" ca="1" si="311"/>
        <v>0.15972222222626442</v>
      </c>
      <c r="AI2367" s="8">
        <f t="shared" si="312"/>
        <v>13.5</v>
      </c>
      <c r="AJ2367" s="8">
        <f t="shared" ca="1" si="313"/>
        <v>3.8333333334303461</v>
      </c>
      <c r="AK2367" s="23" t="s">
        <v>119</v>
      </c>
      <c r="AL2367" s="23" t="s">
        <v>70</v>
      </c>
      <c r="AM2367" s="23" t="s">
        <v>73</v>
      </c>
      <c r="AN2367" s="23" t="s">
        <v>8652</v>
      </c>
      <c r="AO2367" s="3" t="s">
        <v>120</v>
      </c>
      <c r="AP2367" s="3" t="s">
        <v>120</v>
      </c>
      <c r="AQ2367" s="23">
        <v>45451.369444444441</v>
      </c>
      <c r="AR2367" s="3"/>
      <c r="AS2367" s="23"/>
      <c r="AT2367" s="23"/>
      <c r="AU2367" s="3" t="s">
        <v>455</v>
      </c>
      <c r="AV2367" s="3" t="s">
        <v>5066</v>
      </c>
      <c r="AW2367" s="3" t="s">
        <v>5432</v>
      </c>
      <c r="AX2367" s="3">
        <v>3.883</v>
      </c>
      <c r="AY2367" s="3">
        <v>-77.069879999999998</v>
      </c>
      <c r="AZ2367" s="8" t="str">
        <f>+CONCATENATE("Reportan apertura en el enlace ",Tabla4[[#This Row],[Enlace]]," en el ",Tabla4[[#This Row],[Distancia óptica]]," ocasionado por ",Tabla4[[#This Row],[Causa del daño]])</f>
        <v>Reportan apertura en el enlace Buenaventura centro - Buenaventura 4 en el km 0,120  desde Buenaventura4 ocasionado por Vandalismo</v>
      </c>
      <c r="BA2367" s="8" t="str">
        <f>+CONCATENATE("Para dar solución al incidente ",Tabla4[[#This Row],[Solución]])</f>
        <v>Para dar solución al incidente Se recupero 30 mts de reserva y se hace un empalme de 48 hilos</v>
      </c>
      <c r="BB2367" s="3" t="str">
        <f>+_xlfn.CONCAT(Tabla4[[#This Row],[Causa Raiz]]," ",Tabla4[[#This Row],[Solución2]]," (",Tabla4[[#This Row],[Anillo]],"- Cabecera: ",Tabla4[[#This Row],[Cabecera]],"- Operador: ",Tabla4[[#This Row],[Operador]],")")</f>
        <v>Reportan apertura en el enlace Buenaventura centro - Buenaventura 4 en el km 0,120  desde Buenaventura4 ocasionado por Vandalismo Para dar solución al incidente Se recupero 30 mts de reserva y se hace un empalme de 48 hilos (Lienal- Cabecera: Buenaventura centro- Operador: Colombia Telecomunicaciones)</v>
      </c>
    </row>
    <row r="2368" spans="1:54" ht="185.25">
      <c r="A2368" s="38">
        <f t="shared" si="314"/>
        <v>2367</v>
      </c>
      <c r="B2368" s="3">
        <v>8661255</v>
      </c>
      <c r="C2368" s="3" t="s">
        <v>92</v>
      </c>
      <c r="D2368" s="23">
        <v>45447.729166666664</v>
      </c>
      <c r="E2368" s="23">
        <v>45448.489583333336</v>
      </c>
      <c r="F2368" s="1">
        <f t="shared" ca="1" si="333"/>
        <v>0.76041666667151731</v>
      </c>
      <c r="G2368" s="3" t="s">
        <v>55</v>
      </c>
      <c r="H2368" s="41"/>
      <c r="I2368" s="40"/>
      <c r="J2368" s="5" t="s">
        <v>56</v>
      </c>
      <c r="K2368" s="3" t="s">
        <v>77</v>
      </c>
      <c r="L2368" s="9" t="s">
        <v>58</v>
      </c>
      <c r="M2368" s="3" t="s">
        <v>656</v>
      </c>
      <c r="N2368" s="3" t="s">
        <v>1505</v>
      </c>
      <c r="O2368" s="3" t="s">
        <v>1506</v>
      </c>
      <c r="P2368" s="3" t="s">
        <v>10788</v>
      </c>
      <c r="Q2368" s="4" t="s">
        <v>10789</v>
      </c>
      <c r="R2368" s="3" t="s">
        <v>1828</v>
      </c>
      <c r="S2368" s="3" t="s">
        <v>85</v>
      </c>
      <c r="T2368" s="9" t="s">
        <v>513</v>
      </c>
      <c r="U2368" s="3" t="s">
        <v>10790</v>
      </c>
      <c r="V2368" s="22" t="str">
        <f t="shared" si="335"/>
        <v>RTNFO; Hora de aviso: 17:30 04/06/2024; Solución: Se recupera 20 mts de reserva y se hace un empalme de 36 hilos; Hora de solución: 11:45 05/06/2024; Causa: Desastre Natural</v>
      </c>
      <c r="W2368" s="4" t="s">
        <v>160</v>
      </c>
      <c r="X2368" s="3"/>
      <c r="Y2368" s="3"/>
      <c r="Z2368" s="3" t="s">
        <v>69</v>
      </c>
      <c r="AA2368" s="3" t="s">
        <v>71</v>
      </c>
      <c r="AB2368" s="3">
        <v>0</v>
      </c>
      <c r="AC2368" s="3" t="s">
        <v>71</v>
      </c>
      <c r="AD2368" s="6">
        <v>0.55486111111111114</v>
      </c>
      <c r="AE2368" s="7"/>
      <c r="AF2368" s="7"/>
      <c r="AG2368" s="6">
        <f>Tabla4[[#This Row],[Tiempo Parada de Reloj]]+Tabla4[[#This Row],[Tiempo Autorizado por Telefonica (no Máximo)]]</f>
        <v>0.55486111111111114</v>
      </c>
      <c r="AH2368" s="7">
        <f t="shared" ca="1" si="311"/>
        <v>0.20555555556040617</v>
      </c>
      <c r="AI2368" s="8">
        <f t="shared" si="312"/>
        <v>13.316666666666666</v>
      </c>
      <c r="AJ2368" s="8">
        <f t="shared" ca="1" si="313"/>
        <v>4.933333333449748</v>
      </c>
      <c r="AK2368" s="23" t="s">
        <v>119</v>
      </c>
      <c r="AL2368" s="23" t="s">
        <v>70</v>
      </c>
      <c r="AM2368" s="23" t="s">
        <v>73</v>
      </c>
      <c r="AN2368" s="23" t="s">
        <v>8652</v>
      </c>
      <c r="AO2368" s="3" t="s">
        <v>106</v>
      </c>
      <c r="AP2368" s="3" t="s">
        <v>106</v>
      </c>
      <c r="AQ2368" s="23">
        <v>45450.010416666664</v>
      </c>
      <c r="AR2368" s="3"/>
      <c r="AS2368" s="23"/>
      <c r="AT2368" s="23"/>
      <c r="AU2368" s="3" t="s">
        <v>862</v>
      </c>
      <c r="AV2368" s="3" t="s">
        <v>1511</v>
      </c>
      <c r="AW2368" s="3" t="s">
        <v>1323</v>
      </c>
      <c r="AX2368" s="3">
        <v>5.2864240000000002</v>
      </c>
      <c r="AY2368" s="3">
        <v>-74.734223999999998</v>
      </c>
      <c r="AZ2368" s="8" t="str">
        <f>+CONCATENATE("Reportan apertura en el enlace ",Tabla4[[#This Row],[Enlace]]," en el ",Tabla4[[#This Row],[Distancia óptica]]," ocasionado por ",Tabla4[[#This Row],[Causa del daño]])</f>
        <v>Reportan apertura en el enlace Honda - La Dorada en el Km 28,9 desde la Dorada ocasionado por Desastre Natural</v>
      </c>
      <c r="BA2368" s="8" t="str">
        <f>+CONCATENATE("Para dar solución al incidente ",Tabla4[[#This Row],[Solución]])</f>
        <v>Para dar solución al incidente Se recupera 20 mts de reserva y se hace un empalme de 36 hilos</v>
      </c>
      <c r="BB2368" s="3" t="str">
        <f>+_xlfn.CONCAT(Tabla4[[#This Row],[Causa Raiz]]," ",Tabla4[[#This Row],[Solución2]]," (",Tabla4[[#This Row],[Anillo]],"- Cabecera: ",Tabla4[[#This Row],[Cabecera]],"- Operador: ",Tabla4[[#This Row],[Operador]],")")</f>
        <v>Reportan apertura en el enlace Honda - La Dorada en el Km 28,9 desde la Dorada ocasionado por Desastre Natural Para dar solución al incidente Se recupera 20 mts de reserva y se hace un empalme de 36 hilos (TRONCAL- Cabecera: Dorada- Operador: Colombia Telecomunicaciones)</v>
      </c>
    </row>
    <row r="2369" spans="1:54" ht="185.25">
      <c r="A2369" s="38">
        <f t="shared" si="314"/>
        <v>2368</v>
      </c>
      <c r="B2369" s="3">
        <v>8661365</v>
      </c>
      <c r="C2369" s="3" t="s">
        <v>54</v>
      </c>
      <c r="D2369" s="23">
        <v>45447.708333333336</v>
      </c>
      <c r="E2369" s="23">
        <v>45448.729166666664</v>
      </c>
      <c r="F2369" s="1">
        <f t="shared" ca="1" si="333"/>
        <v>1.0208333333284827</v>
      </c>
      <c r="G2369" s="3" t="s">
        <v>164</v>
      </c>
      <c r="H2369" s="41" t="s">
        <v>3019</v>
      </c>
      <c r="I2369" s="40"/>
      <c r="J2369" s="5" t="s">
        <v>56</v>
      </c>
      <c r="K2369" s="3" t="s">
        <v>77</v>
      </c>
      <c r="L2369" s="9" t="s">
        <v>58</v>
      </c>
      <c r="M2369" s="3" t="s">
        <v>79</v>
      </c>
      <c r="N2369" s="3" t="s">
        <v>771</v>
      </c>
      <c r="O2369" s="3" t="s">
        <v>10791</v>
      </c>
      <c r="P2369" s="3" t="s">
        <v>10792</v>
      </c>
      <c r="Q2369" s="4" t="s">
        <v>10793</v>
      </c>
      <c r="R2369" s="3" t="s">
        <v>741</v>
      </c>
      <c r="S2369" s="3" t="s">
        <v>85</v>
      </c>
      <c r="T2369" s="3" t="s">
        <v>256</v>
      </c>
      <c r="U2369" s="3" t="s">
        <v>10794</v>
      </c>
      <c r="V2369" s="22" t="str">
        <f t="shared" si="335"/>
        <v>RLFO; Hora de aviso: 17:00 04/06/2024; Solución: Se quita estrés de los hilos en empalme; Hora de solución: 17:30 05/06/2024; Causa: Falla de Empalme de FiOp</v>
      </c>
      <c r="W2369" s="4" t="s">
        <v>160</v>
      </c>
      <c r="X2369" s="3"/>
      <c r="Y2369" s="3"/>
      <c r="Z2369" s="3" t="s">
        <v>69</v>
      </c>
      <c r="AA2369" s="3" t="s">
        <v>70</v>
      </c>
      <c r="AB2369" s="3">
        <v>8662552</v>
      </c>
      <c r="AC2369" s="3" t="s">
        <v>71</v>
      </c>
      <c r="AD2369" s="6">
        <v>0.75</v>
      </c>
      <c r="AE2369" s="7"/>
      <c r="AF2369" s="7"/>
      <c r="AG2369" s="6">
        <f>Tabla4[[#This Row],[Tiempo Parada de Reloj]]+Tabla4[[#This Row],[Tiempo Autorizado por Telefonica (no Máximo)]]</f>
        <v>0.75</v>
      </c>
      <c r="AH2369" s="7">
        <f t="shared" ca="1" si="311"/>
        <v>0.27083333332848269</v>
      </c>
      <c r="AI2369" s="8">
        <f t="shared" si="312"/>
        <v>18</v>
      </c>
      <c r="AJ2369" s="8">
        <f t="shared" ca="1" si="313"/>
        <v>6.4999999998835847</v>
      </c>
      <c r="AK2369" s="23" t="s">
        <v>73</v>
      </c>
      <c r="AL2369" s="23" t="s">
        <v>70</v>
      </c>
      <c r="AM2369" s="23" t="s">
        <v>106</v>
      </c>
      <c r="AN2369" s="23" t="s">
        <v>73</v>
      </c>
      <c r="AO2369" s="3" t="s">
        <v>73</v>
      </c>
      <c r="AQ2369" s="23">
        <f t="shared" ref="AQ2369" ca="1" si="336">NOW()</f>
        <v>45503.69683483796</v>
      </c>
      <c r="AR2369" s="3"/>
      <c r="AS2369" s="23"/>
      <c r="AT2369" s="23"/>
      <c r="AU2369" s="3" t="s">
        <v>313</v>
      </c>
      <c r="AV2369" s="3" t="s">
        <v>8523</v>
      </c>
      <c r="AW2369" s="3" t="s">
        <v>135</v>
      </c>
      <c r="AX2369" s="3">
        <v>4.5673550000000001</v>
      </c>
      <c r="AY2369" s="3">
        <v>-74.228077999999996</v>
      </c>
      <c r="AZ2369" s="8" t="str">
        <f>+CONCATENATE("Reportan apertura en el enlace ",Tabla4[[#This Row],[Enlace]]," en el ",Tabla4[[#This Row],[Distancia óptica]]," ocasionado por ",Tabla4[[#This Row],[Causa del daño]])</f>
        <v>Reportan apertura en el enlace Soacha - San Nicolas en el Km 2,5 desde San Nicolas ocasionado por Falla de Empalme de FiOp</v>
      </c>
      <c r="BA2369" s="8" t="str">
        <f>+CONCATENATE("Para dar solución al incidente ",Tabla4[[#This Row],[Solución]])</f>
        <v>Para dar solución al incidente Se quita estrés de los hilos en empalme</v>
      </c>
      <c r="BB2369" s="3" t="str">
        <f>+_xlfn.CONCAT(Tabla4[[#This Row],[Causa Raiz]]," ",Tabla4[[#This Row],[Solución2]]," (",Tabla4[[#This Row],[Anillo]],"- Cabecera: ",Tabla4[[#This Row],[Cabecera]],"- Operador: ",Tabla4[[#This Row],[Operador]],")")</f>
        <v>Reportan apertura en el enlace Soacha - San Nicolas en el Km 2,5 desde San Nicolas ocasionado por Falla de Empalme de FiOp Para dar solución al incidente Se quita estrés de los hilos en empalme (Lineal- Cabecera: Soacha Centro- Operador: Colombia Telecomunicaciones)</v>
      </c>
    </row>
    <row r="2370" spans="1:54" ht="185.25">
      <c r="A2370" s="38">
        <f t="shared" si="314"/>
        <v>2369</v>
      </c>
      <c r="B2370" s="3">
        <v>8661534</v>
      </c>
      <c r="C2370" s="3" t="s">
        <v>92</v>
      </c>
      <c r="D2370" s="23">
        <v>45447.881944444445</v>
      </c>
      <c r="E2370" s="23">
        <v>45448.604166666664</v>
      </c>
      <c r="F2370" s="1">
        <f t="shared" ca="1" si="333"/>
        <v>0.72222222221898846</v>
      </c>
      <c r="G2370" s="3" t="s">
        <v>55</v>
      </c>
      <c r="H2370" s="41"/>
      <c r="I2370" s="40"/>
      <c r="J2370" s="5" t="s">
        <v>56</v>
      </c>
      <c r="K2370" s="3" t="s">
        <v>203</v>
      </c>
      <c r="L2370" s="9" t="s">
        <v>58</v>
      </c>
      <c r="M2370" s="3" t="s">
        <v>204</v>
      </c>
      <c r="N2370" s="3" t="s">
        <v>2622</v>
      </c>
      <c r="O2370" s="3" t="s">
        <v>4693</v>
      </c>
      <c r="P2370" s="3" t="s">
        <v>10795</v>
      </c>
      <c r="Q2370" s="4" t="s">
        <v>10796</v>
      </c>
      <c r="R2370" s="3" t="s">
        <v>1082</v>
      </c>
      <c r="S2370" s="3" t="s">
        <v>210</v>
      </c>
      <c r="T2370" s="9" t="s">
        <v>130</v>
      </c>
      <c r="U2370" s="3" t="s">
        <v>348</v>
      </c>
      <c r="V2370" s="22" t="str">
        <f t="shared" si="335"/>
        <v>RTNFO; Hora de aviso: 21:10 04/06/2024; Solución: Se realiza tendido de 500 mts y dos empalmes de 48 hilos ; Hora de solución: 14:30 05/06/2024; Causa: Plagas</v>
      </c>
      <c r="W2370" s="4" t="s">
        <v>213</v>
      </c>
      <c r="X2370" s="3"/>
      <c r="Y2370" s="3"/>
      <c r="Z2370" s="3" t="s">
        <v>69</v>
      </c>
      <c r="AA2370" s="3" t="s">
        <v>71</v>
      </c>
      <c r="AB2370" s="3">
        <v>0</v>
      </c>
      <c r="AC2370" s="3" t="s">
        <v>71</v>
      </c>
      <c r="AD2370" s="6">
        <v>0.52083333333333337</v>
      </c>
      <c r="AE2370" s="7"/>
      <c r="AF2370" s="7"/>
      <c r="AG2370" s="6">
        <f>Tabla4[[#This Row],[Tiempo Parada de Reloj]]+Tabla4[[#This Row],[Tiempo Autorizado por Telefonica (no Máximo)]]</f>
        <v>0.52083333333333337</v>
      </c>
      <c r="AH2370" s="7">
        <f t="shared" ref="AH2370:AH2433" ca="1" si="337">F2370-$AD2370</f>
        <v>0.20138888888565509</v>
      </c>
      <c r="AI2370" s="8">
        <f t="shared" ref="AI2370:AI2433" si="338">AD2370*24</f>
        <v>12.5</v>
      </c>
      <c r="AJ2370" s="8">
        <f t="shared" ref="AJ2370:AJ2433" ca="1" si="339">AH2370*24</f>
        <v>4.8333333332557222</v>
      </c>
      <c r="AK2370" s="23" t="s">
        <v>73</v>
      </c>
      <c r="AL2370" s="23" t="s">
        <v>70</v>
      </c>
      <c r="AM2370" s="23" t="s">
        <v>106</v>
      </c>
      <c r="AN2370" s="23" t="s">
        <v>119</v>
      </c>
      <c r="AO2370" s="3" t="s">
        <v>120</v>
      </c>
      <c r="AP2370" s="3" t="s">
        <v>120</v>
      </c>
      <c r="AQ2370" s="23">
        <v>45451.696527777778</v>
      </c>
      <c r="AR2370" s="3"/>
      <c r="AS2370" s="23"/>
      <c r="AT2370" s="23"/>
      <c r="AU2370" s="3" t="s">
        <v>501</v>
      </c>
      <c r="AV2370" s="3" t="s">
        <v>2622</v>
      </c>
      <c r="AW2370" s="3" t="s">
        <v>1323</v>
      </c>
      <c r="AX2370" s="3">
        <v>6.0175154800000001</v>
      </c>
      <c r="AY2370" s="3">
        <v>-73.540492740000005</v>
      </c>
      <c r="AZ2370" s="8" t="str">
        <f>+CONCATENATE("Reportan apertura en el enlace ",Tabla4[[#This Row],[Enlace]]," en el ",Tabla4[[#This Row],[Distancia óptica]]," ocasionado por ",Tabla4[[#This Row],[Causa del daño]])</f>
        <v>Reportan apertura en el enlace Barbosa - Socorro en el Km 19,2 desde barbosa ocasionado por Plagas</v>
      </c>
      <c r="BA2370" s="8" t="str">
        <f>+CONCATENATE("Para dar solución al incidente ",Tabla4[[#This Row],[Solución]])</f>
        <v xml:space="preserve">Para dar solución al incidente Se realiza tendido de 500 mts y dos empalmes de 48 hilos </v>
      </c>
      <c r="BB2370" s="3" t="str">
        <f>+_xlfn.CONCAT(Tabla4[[#This Row],[Causa Raiz]]," ",Tabla4[[#This Row],[Solución2]]," (",Tabla4[[#This Row],[Anillo]],"- Cabecera: ",Tabla4[[#This Row],[Cabecera]],"- Operador: ",Tabla4[[#This Row],[Operador]],")")</f>
        <v>Reportan apertura en el enlace Barbosa - Socorro en el Km 19,2 desde barbosa ocasionado por Plagas Para dar solución al incidente Se realiza tendido de 500 mts y dos empalmes de 48 hilos  (TRONCAL- Cabecera: BARBOSA- Operador: Colombia Telecomunicaciones)</v>
      </c>
    </row>
    <row r="2371" spans="1:54" ht="199.5">
      <c r="A2371" s="38">
        <f t="shared" ref="A2371:A2434" si="340">A2370+1</f>
        <v>2370</v>
      </c>
      <c r="B2371" s="3">
        <v>8660708</v>
      </c>
      <c r="C2371" s="3" t="s">
        <v>163</v>
      </c>
      <c r="D2371" s="23">
        <v>45447.90625</v>
      </c>
      <c r="E2371" s="23">
        <v>45448.451388888891</v>
      </c>
      <c r="F2371" s="1">
        <f t="shared" ca="1" si="333"/>
        <v>0.54513888889050577</v>
      </c>
      <c r="G2371" s="3" t="s">
        <v>1465</v>
      </c>
      <c r="H2371" s="41" t="s">
        <v>1551</v>
      </c>
      <c r="I2371" s="40"/>
      <c r="J2371" s="5" t="s">
        <v>56</v>
      </c>
      <c r="K2371" s="3" t="s">
        <v>108</v>
      </c>
      <c r="L2371" s="9" t="s">
        <v>58</v>
      </c>
      <c r="M2371" s="3" t="s">
        <v>228</v>
      </c>
      <c r="N2371" s="3" t="s">
        <v>315</v>
      </c>
      <c r="O2371" s="3" t="s">
        <v>10797</v>
      </c>
      <c r="P2371" s="3" t="s">
        <v>10798</v>
      </c>
      <c r="Q2371" s="4" t="s">
        <v>10799</v>
      </c>
      <c r="R2371" s="3" t="s">
        <v>233</v>
      </c>
      <c r="S2371" s="3" t="s">
        <v>115</v>
      </c>
      <c r="T2371" s="9" t="s">
        <v>513</v>
      </c>
      <c r="U2371" s="3" t="s">
        <v>10800</v>
      </c>
      <c r="V2371" s="22" t="str">
        <f t="shared" si="335"/>
        <v>RDFO; Hora de aviso: 21:45 04/06/2024; Solución: Se instalaN 180 metros de fibra y se hacen 2 empalmes de continuidad 36 hilos cada uno; Hora de solución: 10:50 05/06/2024; Causa: Desastre Natural</v>
      </c>
      <c r="W2371" s="4" t="s">
        <v>7194</v>
      </c>
      <c r="X2371" s="3"/>
      <c r="Y2371" s="3"/>
      <c r="Z2371" s="3" t="s">
        <v>69</v>
      </c>
      <c r="AA2371" s="3" t="s">
        <v>70</v>
      </c>
      <c r="AB2371" s="3">
        <v>8660708</v>
      </c>
      <c r="AC2371" s="3" t="s">
        <v>71</v>
      </c>
      <c r="AD2371" s="6">
        <v>0.36458333333333331</v>
      </c>
      <c r="AE2371" s="7"/>
      <c r="AF2371" s="7"/>
      <c r="AG2371" s="6">
        <f>Tabla4[[#This Row],[Tiempo Parada de Reloj]]+Tabla4[[#This Row],[Tiempo Autorizado por Telefonica (no Máximo)]]</f>
        <v>0.36458333333333331</v>
      </c>
      <c r="AH2371" s="7">
        <f t="shared" ca="1" si="337"/>
        <v>0.18055555555717245</v>
      </c>
      <c r="AI2371" s="8">
        <f t="shared" si="338"/>
        <v>8.75</v>
      </c>
      <c r="AJ2371" s="8">
        <f t="shared" ca="1" si="339"/>
        <v>4.3333333333721384</v>
      </c>
      <c r="AK2371" s="23" t="s">
        <v>73</v>
      </c>
      <c r="AL2371" s="23" t="s">
        <v>70</v>
      </c>
      <c r="AM2371" s="23" t="s">
        <v>88</v>
      </c>
      <c r="AN2371" s="23" t="s">
        <v>88</v>
      </c>
      <c r="AO2371" s="3" t="s">
        <v>120</v>
      </c>
      <c r="AP2371" s="3" t="s">
        <v>120</v>
      </c>
      <c r="AQ2371" s="23">
        <v>45450.340277777781</v>
      </c>
      <c r="AR2371" s="3"/>
      <c r="AS2371" s="23"/>
      <c r="AT2371" s="23"/>
      <c r="AU2371" s="3" t="s">
        <v>237</v>
      </c>
      <c r="AV2371" s="3" t="s">
        <v>320</v>
      </c>
      <c r="AW2371" s="3" t="s">
        <v>135</v>
      </c>
      <c r="AX2371" s="3">
        <v>11.286473000000001</v>
      </c>
      <c r="AY2371" s="3">
        <v>-73.884399999999999</v>
      </c>
      <c r="AZ2371" s="8" t="str">
        <f>+CONCATENATE("Reportan apertura en el enlace ",Tabla4[[#This Row],[Enlace]]," en el ",Tabla4[[#This Row],[Distancia óptica]]," ocasionado por ",Tabla4[[#This Row],[Causa del daño]])</f>
        <v>Reportan apertura en el enlace Calle 13 - Mendihuaca en el Km 43,1 desde Calle 13 ocasionado por Desastre Natural</v>
      </c>
      <c r="BA2371" s="8" t="str">
        <f>+CONCATENATE("Para dar solución al incidente ",Tabla4[[#This Row],[Solución]])</f>
        <v>Para dar solución al incidente Se instalaN 180 metros de fibra y se hacen 2 empalmes de continuidad 36 hilos cada uno</v>
      </c>
      <c r="BB2371" s="3" t="str">
        <f>+_xlfn.CONCAT(Tabla4[[#This Row],[Causa Raiz]]," ",Tabla4[[#This Row],[Solución2]]," (",Tabla4[[#This Row],[Anillo]],"- Cabecera: ",Tabla4[[#This Row],[Cabecera]],"- Operador: ",Tabla4[[#This Row],[Operador]],")")</f>
        <v>Reportan apertura en el enlace Calle 13 - Mendihuaca en el Km 43,1 desde Calle 13 ocasionado por Desastre Natural Para dar solución al incidente Se instalaN 180 metros de fibra y se hacen 2 empalmes de continuidad 36 hilos cada uno (Lineal- Cabecera: Calle 13- Operador: Colombia Telecomunicaciones)</v>
      </c>
    </row>
    <row r="2372" spans="1:54" ht="185.25">
      <c r="A2372" s="38">
        <f t="shared" si="340"/>
        <v>2371</v>
      </c>
      <c r="B2372" s="3">
        <v>8661822</v>
      </c>
      <c r="C2372" s="3" t="s">
        <v>92</v>
      </c>
      <c r="D2372" s="23">
        <v>45448.072916666664</v>
      </c>
      <c r="E2372" s="23">
        <v>45448.347222222219</v>
      </c>
      <c r="F2372" s="1">
        <f t="shared" ref="F2372:F2385" ca="1" si="341">IF(ISBLANK(E2372),IF(ISBLANK(D2372),0,NOW()-D2372),E2372-D2372)</f>
        <v>0.27430555555474712</v>
      </c>
      <c r="G2372" s="3" t="s">
        <v>55</v>
      </c>
      <c r="H2372" s="41"/>
      <c r="I2372" s="40"/>
      <c r="J2372" s="5" t="s">
        <v>56</v>
      </c>
      <c r="K2372" s="3" t="s">
        <v>108</v>
      </c>
      <c r="L2372" s="9" t="s">
        <v>58</v>
      </c>
      <c r="M2372" s="3" t="s">
        <v>109</v>
      </c>
      <c r="N2372" s="3" t="s">
        <v>110</v>
      </c>
      <c r="O2372" s="3" t="s">
        <v>111</v>
      </c>
      <c r="P2372" s="3" t="s">
        <v>10801</v>
      </c>
      <c r="Q2372" s="4" t="s">
        <v>10802</v>
      </c>
      <c r="R2372" s="3" t="s">
        <v>327</v>
      </c>
      <c r="S2372" s="3" t="s">
        <v>115</v>
      </c>
      <c r="T2372" s="3" t="s">
        <v>256</v>
      </c>
      <c r="U2372" s="3" t="s">
        <v>2089</v>
      </c>
      <c r="V2372" s="22" t="str">
        <f t="shared" si="335"/>
        <v>RTNFO; Hora de aviso: 1:45 05/06/2024; Solución: Se refusiona hilo en empalme existente; Hora de solución: 8:20 05/06/2024; Causa: Falla de Empalme de FiOp</v>
      </c>
      <c r="W2372" s="4" t="s">
        <v>7194</v>
      </c>
      <c r="X2372" s="3"/>
      <c r="Y2372" s="3"/>
      <c r="Z2372" s="3" t="s">
        <v>69</v>
      </c>
      <c r="AA2372" s="3" t="s">
        <v>71</v>
      </c>
      <c r="AB2372" s="3">
        <v>0</v>
      </c>
      <c r="AC2372" s="3" t="s">
        <v>71</v>
      </c>
      <c r="AD2372" s="6">
        <v>8.3333333333333329E-2</v>
      </c>
      <c r="AE2372" s="7"/>
      <c r="AF2372" s="7"/>
      <c r="AG2372" s="6">
        <f>Tabla4[[#This Row],[Tiempo Parada de Reloj]]+Tabla4[[#This Row],[Tiempo Autorizado por Telefonica (no Máximo)]]</f>
        <v>8.3333333333333329E-2</v>
      </c>
      <c r="AH2372" s="7">
        <f t="shared" ca="1" si="337"/>
        <v>0.1909722222214138</v>
      </c>
      <c r="AI2372" s="8">
        <f t="shared" si="338"/>
        <v>2</v>
      </c>
      <c r="AJ2372" s="8">
        <f t="shared" ca="1" si="339"/>
        <v>4.5833333333139308</v>
      </c>
      <c r="AK2372" s="23" t="s">
        <v>106</v>
      </c>
      <c r="AL2372" s="23" t="s">
        <v>70</v>
      </c>
      <c r="AM2372" s="23" t="s">
        <v>98</v>
      </c>
      <c r="AN2372" s="23" t="s">
        <v>98</v>
      </c>
      <c r="AO2372" s="3" t="s">
        <v>120</v>
      </c>
      <c r="AP2372" s="3" t="s">
        <v>120</v>
      </c>
      <c r="AQ2372" s="23">
        <v>45449.379861111112</v>
      </c>
      <c r="AR2372" s="3"/>
      <c r="AS2372" s="23"/>
      <c r="AT2372" s="23"/>
      <c r="AU2372" s="3" t="s">
        <v>121</v>
      </c>
      <c r="AV2372" s="3" t="s">
        <v>282</v>
      </c>
      <c r="AW2372" s="3" t="s">
        <v>1323</v>
      </c>
      <c r="AX2372" s="3">
        <v>9.9158150000000003</v>
      </c>
      <c r="AY2372" s="3">
        <v>-73.848973000000001</v>
      </c>
      <c r="AZ2372" s="8" t="str">
        <f>+CONCATENATE("Reportan apertura en el enlace ",Tabla4[[#This Row],[Enlace]]," en el ",Tabla4[[#This Row],[Distancia óptica]]," ocasionado por ",Tabla4[[#This Row],[Causa del daño]])</f>
        <v>Reportan apertura en el enlace Bosconia - Curumaní en el Km  9,3 desde Bosconia ocasionado por Falla de Empalme de FiOp</v>
      </c>
      <c r="BA2372" s="8" t="str">
        <f>+CONCATENATE("Para dar solución al incidente ",Tabla4[[#This Row],[Solución]])</f>
        <v>Para dar solución al incidente Se refusiona hilo en empalme existente</v>
      </c>
      <c r="BB2372" s="3" t="str">
        <f>+_xlfn.CONCAT(Tabla4[[#This Row],[Causa Raiz]]," ",Tabla4[[#This Row],[Solución2]]," (",Tabla4[[#This Row],[Anillo]],"- Cabecera: ",Tabla4[[#This Row],[Cabecera]],"- Operador: ",Tabla4[[#This Row],[Operador]],")")</f>
        <v>Reportan apertura en el enlace Bosconia - Curumaní en el Km  9,3 desde Bosconia ocasionado por Falla de Empalme de FiOp Para dar solución al incidente Se refusiona hilo en empalme existente (TRONCAL- Cabecera: Bosconia- Operador: Colombia Telecomunicaciones)</v>
      </c>
    </row>
    <row r="2373" spans="1:54" ht="156.75">
      <c r="A2373" s="38">
        <f t="shared" si="340"/>
        <v>2372</v>
      </c>
      <c r="B2373" s="3">
        <v>8662172</v>
      </c>
      <c r="C2373" s="3" t="s">
        <v>163</v>
      </c>
      <c r="D2373" s="23">
        <v>45448.3125</v>
      </c>
      <c r="E2373" s="23">
        <v>45448.541666666664</v>
      </c>
      <c r="F2373" s="1">
        <f t="shared" ca="1" si="341"/>
        <v>0.22916666666424135</v>
      </c>
      <c r="G2373" s="3" t="s">
        <v>55</v>
      </c>
      <c r="H2373" s="41"/>
      <c r="I2373" s="40"/>
      <c r="J2373" s="5" t="s">
        <v>56</v>
      </c>
      <c r="K2373" s="3" t="s">
        <v>77</v>
      </c>
      <c r="L2373" s="9" t="s">
        <v>58</v>
      </c>
      <c r="M2373" s="3" t="s">
        <v>79</v>
      </c>
      <c r="N2373" s="3" t="s">
        <v>771</v>
      </c>
      <c r="O2373" s="3" t="s">
        <v>10803</v>
      </c>
      <c r="P2373" s="3" t="s">
        <v>10804</v>
      </c>
      <c r="Q2373" s="4" t="s">
        <v>10805</v>
      </c>
      <c r="R2373" s="3" t="s">
        <v>947</v>
      </c>
      <c r="S2373" s="3" t="s">
        <v>85</v>
      </c>
      <c r="T2373" s="9" t="s">
        <v>146</v>
      </c>
      <c r="U2373" s="3" t="s">
        <v>10806</v>
      </c>
      <c r="V2373" s="22" t="str">
        <f t="shared" si="335"/>
        <v>RDFO; Hora de aviso: 7:30 05/06/2024; Solución: Se realiza migracion entre nodos a otra ruta; Hora de solución: 13:00 05/06/2024; Causa: Falla en la Red FiOp</v>
      </c>
      <c r="W2373" s="4" t="s">
        <v>118</v>
      </c>
      <c r="X2373" s="3"/>
      <c r="Y2373" s="3"/>
      <c r="Z2373" s="3" t="s">
        <v>69</v>
      </c>
      <c r="AA2373" s="3" t="s">
        <v>71</v>
      </c>
      <c r="AB2373" s="3">
        <v>0</v>
      </c>
      <c r="AC2373" s="3" t="s">
        <v>70</v>
      </c>
      <c r="AD2373" s="6">
        <v>3.4722222222222224E-2</v>
      </c>
      <c r="AE2373" s="7"/>
      <c r="AF2373" s="7"/>
      <c r="AG2373" s="6">
        <f>Tabla4[[#This Row],[Tiempo Parada de Reloj]]+Tabla4[[#This Row],[Tiempo Autorizado por Telefonica (no Máximo)]]</f>
        <v>3.4722222222222224E-2</v>
      </c>
      <c r="AH2373" s="7">
        <f t="shared" ca="1" si="337"/>
        <v>0.19444444444201914</v>
      </c>
      <c r="AI2373" s="8">
        <f t="shared" si="338"/>
        <v>0.83333333333333337</v>
      </c>
      <c r="AJ2373" s="8">
        <f t="shared" ca="1" si="339"/>
        <v>4.6666666666084593</v>
      </c>
      <c r="AK2373" s="23" t="s">
        <v>98</v>
      </c>
      <c r="AL2373" s="23" t="s">
        <v>71</v>
      </c>
      <c r="AM2373" s="23" t="s">
        <v>69</v>
      </c>
      <c r="AN2373" s="23" t="s">
        <v>8652</v>
      </c>
      <c r="AO2373" s="3" t="s">
        <v>73</v>
      </c>
      <c r="AP2373" s="3" t="s">
        <v>73</v>
      </c>
      <c r="AQ2373" s="23">
        <v>45454.824305555558</v>
      </c>
      <c r="AR2373" s="3"/>
      <c r="AS2373" s="23"/>
      <c r="AT2373" s="23"/>
      <c r="AU2373" s="3" t="s">
        <v>710</v>
      </c>
      <c r="AV2373" s="3" t="s">
        <v>10807</v>
      </c>
      <c r="AW2373" s="3" t="s">
        <v>151</v>
      </c>
      <c r="AX2373" s="3">
        <v>4.6224999999999996</v>
      </c>
      <c r="AY2373" s="3">
        <v>-75.184600000000003</v>
      </c>
      <c r="AZ2373" s="8" t="str">
        <f>+CONCATENATE("Reportan apertura en el enlace ",Tabla4[[#This Row],[Enlace]]," en el ",Tabla4[[#This Row],[Distancia óptica]]," ocasionado por ",Tabla4[[#This Row],[Causa del daño]])</f>
        <v>Reportan apertura en el enlace Asturias – CG2 en el  km 17,8 desde CG2 ocasionado por Falla en la Red FiOp</v>
      </c>
      <c r="BA2373" s="8" t="str">
        <f>+CONCATENATE("Para dar solución al incidente ",Tabla4[[#This Row],[Solución]])</f>
        <v>Para dar solución al incidente Se realiza migracion entre nodos a otra ruta</v>
      </c>
      <c r="BB2373" s="3" t="str">
        <f>+_xlfn.CONCAT(Tabla4[[#This Row],[Causa Raiz]]," ",Tabla4[[#This Row],[Solución2]]," (",Tabla4[[#This Row],[Anillo]],"- Cabecera: ",Tabla4[[#This Row],[Cabecera]],"- Operador: ",Tabla4[[#This Row],[Operador]],")")</f>
        <v>Reportan apertura en el enlace Asturias – CG2 en el  km 17,8 desde CG2 ocasionado por Falla en la Red FiOp Para dar solución al incidente Se realiza migracion entre nodos a otra ruta (Lineal - Cabecera: Asturia - Operador: Colombia Telecomunicaciones)</v>
      </c>
    </row>
    <row r="2374" spans="1:54" ht="156.75">
      <c r="A2374" s="38">
        <f t="shared" si="340"/>
        <v>2373</v>
      </c>
      <c r="B2374" s="3">
        <v>8662263</v>
      </c>
      <c r="C2374" s="3" t="s">
        <v>92</v>
      </c>
      <c r="D2374" s="23">
        <v>45448.368055555555</v>
      </c>
      <c r="E2374" s="23">
        <v>45448.6875</v>
      </c>
      <c r="F2374" s="1">
        <f t="shared" ca="1" si="341"/>
        <v>0.31944444444525288</v>
      </c>
      <c r="G2374" s="3" t="s">
        <v>55</v>
      </c>
      <c r="H2374" s="41"/>
      <c r="I2374" s="40" t="s">
        <v>10808</v>
      </c>
      <c r="J2374" s="5" t="s">
        <v>568</v>
      </c>
      <c r="K2374" s="3" t="s">
        <v>568</v>
      </c>
      <c r="L2374" s="9" t="s">
        <v>58</v>
      </c>
      <c r="M2374" s="3" t="s">
        <v>1429</v>
      </c>
      <c r="N2374" s="3" t="s">
        <v>6900</v>
      </c>
      <c r="O2374" s="3" t="s">
        <v>958</v>
      </c>
      <c r="P2374" s="3" t="s">
        <v>10809</v>
      </c>
      <c r="Q2374" s="4" t="s">
        <v>10810</v>
      </c>
      <c r="R2374" s="3" t="s">
        <v>174</v>
      </c>
      <c r="S2374" s="3" t="s">
        <v>574</v>
      </c>
      <c r="T2374" s="9" t="s">
        <v>211</v>
      </c>
      <c r="U2374" s="3" t="s">
        <v>2029</v>
      </c>
      <c r="V2374" s="22" t="str">
        <f t="shared" si="335"/>
        <v>RTNFO; Hora de aviso: 8:50 05/06/2024; Solución: se recupera reserva y se realiza un empalme ; Hora de solución: 16:30 05/06/2024; Causa: Podas</v>
      </c>
      <c r="W2374" s="4" t="s">
        <v>576</v>
      </c>
      <c r="X2374" s="3"/>
      <c r="Y2374" s="3"/>
      <c r="Z2374" s="3" t="s">
        <v>69</v>
      </c>
      <c r="AA2374" s="3" t="s">
        <v>71</v>
      </c>
      <c r="AB2374" s="3">
        <v>0</v>
      </c>
      <c r="AC2374" s="3" t="s">
        <v>71</v>
      </c>
      <c r="AD2374" s="6">
        <v>0</v>
      </c>
      <c r="AE2374" s="7"/>
      <c r="AF2374" s="7"/>
      <c r="AG2374" s="6">
        <f>Tabla4[[#This Row],[Tiempo Parada de Reloj]]+Tabla4[[#This Row],[Tiempo Autorizado por Telefonica (no Máximo)]]</f>
        <v>0</v>
      </c>
      <c r="AH2374" s="7">
        <f t="shared" ca="1" si="337"/>
        <v>0.31944444444525288</v>
      </c>
      <c r="AI2374" s="8">
        <f t="shared" si="338"/>
        <v>0</v>
      </c>
      <c r="AJ2374" s="8">
        <f t="shared" ca="1" si="339"/>
        <v>7.6666666666860692</v>
      </c>
      <c r="AK2374" s="23" t="s">
        <v>88</v>
      </c>
      <c r="AL2374" s="23" t="s">
        <v>70</v>
      </c>
      <c r="AM2374" s="23" t="s">
        <v>119</v>
      </c>
      <c r="AN2374" s="23" t="s">
        <v>119</v>
      </c>
      <c r="AO2374" s="3" t="s">
        <v>120</v>
      </c>
      <c r="AP2374" s="3" t="s">
        <v>120</v>
      </c>
      <c r="AQ2374" s="23">
        <v>45450.588194444441</v>
      </c>
      <c r="AR2374" s="3"/>
      <c r="AS2374" s="23"/>
      <c r="AT2374" s="23"/>
      <c r="AU2374" s="3" t="s">
        <v>568</v>
      </c>
      <c r="AV2374" s="3" t="s">
        <v>10811</v>
      </c>
      <c r="AW2374" s="3" t="s">
        <v>76</v>
      </c>
      <c r="AX2374" s="3">
        <v>6.42028</v>
      </c>
      <c r="AY2374" s="3">
        <v>-74.695689999999999</v>
      </c>
      <c r="AZ2374" s="8" t="str">
        <f>+CONCATENATE("Reportan apertura en el enlace ",Tabla4[[#This Row],[Enlace]]," en el ",Tabla4[[#This Row],[Distancia óptica]]," ocasionado por ",Tabla4[[#This Row],[Causa del daño]])</f>
        <v>Reportan apertura en el enlace Sogamoso - Arauca en el Km 7,5 desde Tame ocasionado por Podas</v>
      </c>
      <c r="BA2374" s="8" t="str">
        <f>+CONCATENATE("Para dar solución al incidente ",Tabla4[[#This Row],[Solución]])</f>
        <v xml:space="preserve">Para dar solución al incidente se recupera reserva y se realiza un empalme </v>
      </c>
      <c r="BB2374" s="3" t="str">
        <f>+_xlfn.CONCAT(Tabla4[[#This Row],[Causa Raiz]]," ",Tabla4[[#This Row],[Solución2]]," (",Tabla4[[#This Row],[Anillo]],"- Cabecera: ",Tabla4[[#This Row],[Cabecera]],"- Operador: ",Tabla4[[#This Row],[Operador]],")")</f>
        <v>Reportan apertura en el enlace Sogamoso - Arauca en el Km 7,5 desde Tame ocasionado por Podas Para dar solución al incidente se recupera reserva y se realiza un empalme  (Troncal- Cabecera: Sogamoso- Operador: Azteca)</v>
      </c>
    </row>
    <row r="2375" spans="1:54" ht="199.5">
      <c r="A2375" s="38">
        <f t="shared" si="340"/>
        <v>2374</v>
      </c>
      <c r="B2375" s="3">
        <v>8661932</v>
      </c>
      <c r="C2375" s="3" t="s">
        <v>163</v>
      </c>
      <c r="D2375" s="23">
        <v>45448.375</v>
      </c>
      <c r="E2375" s="23">
        <v>45448.659722222219</v>
      </c>
      <c r="F2375" s="1">
        <f t="shared" ca="1" si="341"/>
        <v>0.28472222221898846</v>
      </c>
      <c r="G2375" s="3" t="s">
        <v>55</v>
      </c>
      <c r="H2375" s="41"/>
      <c r="I2375" s="40"/>
      <c r="J2375" s="5" t="s">
        <v>56</v>
      </c>
      <c r="K2375" s="3" t="s">
        <v>77</v>
      </c>
      <c r="L2375" s="9" t="s">
        <v>78</v>
      </c>
      <c r="M2375" s="3" t="s">
        <v>283</v>
      </c>
      <c r="N2375" s="3" t="s">
        <v>4858</v>
      </c>
      <c r="O2375" s="3" t="s">
        <v>10812</v>
      </c>
      <c r="P2375" s="3" t="s">
        <v>10813</v>
      </c>
      <c r="Q2375" s="4" t="s">
        <v>10814</v>
      </c>
      <c r="R2375" s="3" t="s">
        <v>400</v>
      </c>
      <c r="S2375" s="3" t="s">
        <v>9317</v>
      </c>
      <c r="T2375" s="9" t="s">
        <v>66</v>
      </c>
      <c r="U2375" s="3" t="s">
        <v>726</v>
      </c>
      <c r="V2375" s="22" t="str">
        <f t="shared" si="335"/>
        <v>RDFO; Hora de aviso: 9:00 05/06/2024; Solución: se recupera 20 mts de reserva y se realiza un empalme de 24 hilos; Hora de solución: 15:50 05/06/2024; Causa: Vandalismo</v>
      </c>
      <c r="W2375" s="4" t="s">
        <v>160</v>
      </c>
      <c r="X2375" s="3"/>
      <c r="Y2375" s="3"/>
      <c r="Z2375" s="3" t="s">
        <v>69</v>
      </c>
      <c r="AA2375" s="3" t="s">
        <v>70</v>
      </c>
      <c r="AB2375" s="3">
        <v>8661932</v>
      </c>
      <c r="AC2375" s="3" t="s">
        <v>71</v>
      </c>
      <c r="AD2375" s="6">
        <v>7.7083333333333337E-2</v>
      </c>
      <c r="AE2375" s="7"/>
      <c r="AF2375" s="7"/>
      <c r="AG2375" s="6">
        <f>Tabla4[[#This Row],[Tiempo Parada de Reloj]]+Tabla4[[#This Row],[Tiempo Autorizado por Telefonica (no Máximo)]]</f>
        <v>7.7083333333333337E-2</v>
      </c>
      <c r="AH2375" s="7">
        <f t="shared" ca="1" si="337"/>
        <v>0.20763888888565513</v>
      </c>
      <c r="AI2375" s="8">
        <f t="shared" si="338"/>
        <v>1.85</v>
      </c>
      <c r="AJ2375" s="8">
        <f t="shared" ca="1" si="339"/>
        <v>4.9833333332557235</v>
      </c>
      <c r="AK2375" s="23" t="s">
        <v>88</v>
      </c>
      <c r="AL2375" s="23" t="s">
        <v>70</v>
      </c>
      <c r="AM2375" s="23" t="s">
        <v>119</v>
      </c>
      <c r="AN2375" s="23" t="s">
        <v>119</v>
      </c>
      <c r="AO2375" s="3" t="s">
        <v>120</v>
      </c>
      <c r="AP2375" s="3" t="s">
        <v>120</v>
      </c>
      <c r="AQ2375" s="23">
        <v>45451.382638888892</v>
      </c>
      <c r="AR2375" s="3"/>
      <c r="AS2375" s="23"/>
      <c r="AT2375" s="23"/>
      <c r="AU2375" s="3" t="s">
        <v>404</v>
      </c>
      <c r="AV2375" s="3" t="s">
        <v>4858</v>
      </c>
      <c r="AW2375" s="3" t="s">
        <v>135</v>
      </c>
      <c r="AX2375" s="3">
        <v>4.5190999999999999</v>
      </c>
      <c r="AY2375" s="3">
        <v>-75.651200000000003</v>
      </c>
      <c r="AZ2375" s="8" t="str">
        <f>+CONCATENATE("Reportan apertura en el enlace ",Tabla4[[#This Row],[Enlace]]," en el ",Tabla4[[#This Row],[Distancia óptica]]," ocasionado por ",Tabla4[[#This Row],[Causa del daño]])</f>
        <v>Reportan apertura en el enlace Mov Calarca sur - Mov Telecalarca en el Km 1 desde Mov Chambranas ocasionado por Vandalismo</v>
      </c>
      <c r="BA2375" s="8" t="str">
        <f>+CONCATENATE("Para dar solución al incidente ",Tabla4[[#This Row],[Solución]])</f>
        <v>Para dar solución al incidente se recupera 20 mts de reserva y se realiza un empalme de 24 hilos</v>
      </c>
      <c r="BB2375" s="3" t="str">
        <f>+_xlfn.CONCAT(Tabla4[[#This Row],[Causa Raiz]]," ",Tabla4[[#This Row],[Solución2]]," (",Tabla4[[#This Row],[Anillo]],"- Cabecera: ",Tabla4[[#This Row],[Cabecera]],"- Operador: ",Tabla4[[#This Row],[Operador]],")")</f>
        <v>Reportan apertura en el enlace Mov Calarca sur - Mov Telecalarca en el Km 1 desde Mov Chambranas ocasionado por Vandalismo Para dar solución al incidente se recupera 20 mts de reserva y se realiza un empalme de 24 hilos (Lineal- Cabecera: CALARCA- Operador: Colombia Telecomunicaciones)</v>
      </c>
    </row>
    <row r="2376" spans="1:54" ht="199.5">
      <c r="A2376" s="38">
        <f t="shared" si="340"/>
        <v>2375</v>
      </c>
      <c r="B2376" s="3">
        <v>8662443</v>
      </c>
      <c r="C2376" s="3" t="s">
        <v>54</v>
      </c>
      <c r="D2376" s="23">
        <v>45448.388888888891</v>
      </c>
      <c r="E2376" s="23">
        <v>45448.604166666664</v>
      </c>
      <c r="F2376" s="1">
        <f t="shared" ca="1" si="341"/>
        <v>0.21527777777373558</v>
      </c>
      <c r="G2376" s="3" t="s">
        <v>55</v>
      </c>
      <c r="H2376" s="41"/>
      <c r="I2376" s="40"/>
      <c r="J2376" s="5" t="s">
        <v>56</v>
      </c>
      <c r="K2376" s="3" t="s">
        <v>93</v>
      </c>
      <c r="L2376" s="9" t="s">
        <v>78</v>
      </c>
      <c r="M2376" s="3" t="s">
        <v>59</v>
      </c>
      <c r="N2376" s="3" t="s">
        <v>60</v>
      </c>
      <c r="O2376" s="3" t="s">
        <v>10815</v>
      </c>
      <c r="P2376" s="3" t="s">
        <v>10816</v>
      </c>
      <c r="Q2376" s="4" t="s">
        <v>10817</v>
      </c>
      <c r="R2376" s="3" t="s">
        <v>775</v>
      </c>
      <c r="S2376" s="3" t="s">
        <v>65</v>
      </c>
      <c r="T2376" s="9" t="s">
        <v>66</v>
      </c>
      <c r="U2376" s="3" t="s">
        <v>7083</v>
      </c>
      <c r="V2376" s="22" t="str">
        <f t="shared" si="335"/>
        <v>RLFO; Hora de aviso: 9:20 05/06/2024; Solución: Se recuperan 100 metros de F.O de 144 hilos y se crea un empalme nuevo ; Hora de solución: 14:30 05/06/2024; Causa: Vandalismo</v>
      </c>
      <c r="W2376" s="4" t="s">
        <v>68</v>
      </c>
      <c r="X2376" s="3"/>
      <c r="Y2376" s="3"/>
      <c r="Z2376" s="3" t="s">
        <v>69</v>
      </c>
      <c r="AA2376" s="3" t="s">
        <v>71</v>
      </c>
      <c r="AB2376" s="3">
        <v>0</v>
      </c>
      <c r="AC2376" s="3" t="s">
        <v>71</v>
      </c>
      <c r="AD2376" s="6">
        <v>5.2083333333333336E-2</v>
      </c>
      <c r="AE2376" s="7"/>
      <c r="AF2376" s="7"/>
      <c r="AG2376" s="6">
        <f>Tabla4[[#This Row],[Tiempo Parada de Reloj]]+Tabla4[[#This Row],[Tiempo Autorizado por Telefonica (no Máximo)]]</f>
        <v>5.2083333333333336E-2</v>
      </c>
      <c r="AH2376" s="7">
        <f t="shared" ca="1" si="337"/>
        <v>0.16319444444040224</v>
      </c>
      <c r="AI2376" s="8">
        <f t="shared" si="338"/>
        <v>1.25</v>
      </c>
      <c r="AJ2376" s="8">
        <f t="shared" ca="1" si="339"/>
        <v>3.9166666665696539</v>
      </c>
      <c r="AK2376" s="23" t="s">
        <v>88</v>
      </c>
      <c r="AL2376" s="23" t="s">
        <v>71</v>
      </c>
      <c r="AM2376" s="23" t="s">
        <v>69</v>
      </c>
      <c r="AN2376" s="23" t="s">
        <v>1349</v>
      </c>
      <c r="AO2376" s="3" t="s">
        <v>106</v>
      </c>
      <c r="AP2376" s="3" t="s">
        <v>106</v>
      </c>
      <c r="AQ2376" s="23">
        <v>45450.552083333336</v>
      </c>
      <c r="AR2376" s="3"/>
      <c r="AS2376" s="23"/>
      <c r="AT2376" s="23"/>
      <c r="AU2376" s="3" t="s">
        <v>100</v>
      </c>
      <c r="AV2376" s="3" t="s">
        <v>757</v>
      </c>
      <c r="AW2376" s="3" t="s">
        <v>5994</v>
      </c>
      <c r="AX2376" s="3">
        <v>4.6119000000000003</v>
      </c>
      <c r="AY2376" s="3">
        <v>-74.149600000000007</v>
      </c>
      <c r="AZ2376" s="8" t="str">
        <f>+CONCATENATE("Reportan apertura en el enlace ",Tabla4[[#This Row],[Enlace]]," en el ",Tabla4[[#This Row],[Distancia óptica]]," ocasionado por ",Tabla4[[#This Row],[Causa del daño]])</f>
        <v>Reportan apertura en el enlace Mov Asturias - Mov Rubi en el Km 0.983 desde Asturias ocasionado por Vandalismo</v>
      </c>
      <c r="BA2376" s="8" t="str">
        <f>+CONCATENATE("Para dar solución al incidente ",Tabla4[[#This Row],[Solución]])</f>
        <v xml:space="preserve">Para dar solución al incidente Se recuperan 100 metros de F.O de 144 hilos y se crea un empalme nuevo </v>
      </c>
      <c r="BB2376" s="3" t="str">
        <f>+_xlfn.CONCAT(Tabla4[[#This Row],[Causa Raiz]]," ",Tabla4[[#This Row],[Solución2]]," (",Tabla4[[#This Row],[Anillo]],"- Cabecera: ",Tabla4[[#This Row],[Cabecera]],"- Operador: ",Tabla4[[#This Row],[Operador]],")")</f>
        <v>Reportan apertura en el enlace Mov Asturias - Mov Rubi en el Km 0.983 desde Asturias ocasionado por Vandalismo Para dar solución al incidente Se recuperan 100 metros de F.O de 144 hilos y se crea un empalme nuevo  (Anillo 48 A- Cabecera: Asturias- Operador: Colombia Telecomunicaciones)</v>
      </c>
    </row>
    <row r="2377" spans="1:54" ht="213.75">
      <c r="A2377" s="38">
        <f t="shared" si="340"/>
        <v>2376</v>
      </c>
      <c r="B2377" s="3">
        <v>8662445</v>
      </c>
      <c r="C2377" s="3" t="s">
        <v>163</v>
      </c>
      <c r="D2377" s="23">
        <v>45448.375</v>
      </c>
      <c r="E2377" s="23">
        <v>45448.472222222219</v>
      </c>
      <c r="F2377" s="1">
        <f t="shared" ca="1" si="341"/>
        <v>9.7222222218988463E-2</v>
      </c>
      <c r="G2377" s="3" t="s">
        <v>55</v>
      </c>
      <c r="H2377" s="41"/>
      <c r="I2377" s="40"/>
      <c r="J2377" s="5" t="s">
        <v>56</v>
      </c>
      <c r="K2377" s="3" t="s">
        <v>203</v>
      </c>
      <c r="L2377" s="9" t="s">
        <v>78</v>
      </c>
      <c r="M2377" s="3" t="s">
        <v>204</v>
      </c>
      <c r="N2377" s="3" t="s">
        <v>1982</v>
      </c>
      <c r="O2377" s="3" t="s">
        <v>10818</v>
      </c>
      <c r="P2377" s="3" t="s">
        <v>10819</v>
      </c>
      <c r="Q2377" s="4" t="s">
        <v>10820</v>
      </c>
      <c r="R2377" s="3" t="s">
        <v>1082</v>
      </c>
      <c r="S2377" s="3" t="s">
        <v>221</v>
      </c>
      <c r="T2377" s="9" t="s">
        <v>66</v>
      </c>
      <c r="U2377" s="3" t="s">
        <v>10821</v>
      </c>
      <c r="V2377" s="22" t="str">
        <f t="shared" si="335"/>
        <v>RDFO; Hora de aviso: 9:00 05/06/2024; Solución: Se realizo un tendido de 150 mts y se hacen dos empalmes de 48 hilos; Hora de solución: 11:20 05/06/2024; Causa: Vandalismo</v>
      </c>
      <c r="W2377" s="4" t="s">
        <v>213</v>
      </c>
      <c r="X2377" s="3"/>
      <c r="Y2377" s="3"/>
      <c r="Z2377" s="3" t="s">
        <v>69</v>
      </c>
      <c r="AA2377" s="3" t="s">
        <v>71</v>
      </c>
      <c r="AB2377" s="3">
        <v>0</v>
      </c>
      <c r="AC2377" s="3" t="s">
        <v>71</v>
      </c>
      <c r="AD2377" s="6">
        <v>0</v>
      </c>
      <c r="AE2377" s="7"/>
      <c r="AF2377" s="7"/>
      <c r="AG2377" s="6">
        <f>Tabla4[[#This Row],[Tiempo Parada de Reloj]]+Tabla4[[#This Row],[Tiempo Autorizado por Telefonica (no Máximo)]]</f>
        <v>0</v>
      </c>
      <c r="AH2377" s="7">
        <f t="shared" ca="1" si="337"/>
        <v>9.7222222218988463E-2</v>
      </c>
      <c r="AI2377" s="8">
        <f t="shared" si="338"/>
        <v>0</v>
      </c>
      <c r="AJ2377" s="8">
        <f t="shared" ca="1" si="339"/>
        <v>2.3333333332557231</v>
      </c>
      <c r="AK2377" s="23" t="s">
        <v>98</v>
      </c>
      <c r="AL2377" s="23" t="s">
        <v>71</v>
      </c>
      <c r="AM2377" s="23" t="s">
        <v>69</v>
      </c>
      <c r="AN2377" s="23" t="s">
        <v>8652</v>
      </c>
      <c r="AO2377" s="3" t="s">
        <v>120</v>
      </c>
      <c r="AP2377" s="3" t="s">
        <v>120</v>
      </c>
      <c r="AQ2377" s="23">
        <v>45451.752083333333</v>
      </c>
      <c r="AR2377" s="3"/>
      <c r="AS2377" s="23"/>
      <c r="AT2377" s="23"/>
      <c r="AU2377" s="3" t="s">
        <v>356</v>
      </c>
      <c r="AV2377" s="3" t="s">
        <v>10822</v>
      </c>
      <c r="AW2377" s="3" t="s">
        <v>10823</v>
      </c>
      <c r="AX2377" s="3">
        <v>7.0386889999999998</v>
      </c>
      <c r="AY2377" s="3">
        <v>-73.117987999999997</v>
      </c>
      <c r="AZ2377" s="8" t="str">
        <f>+CONCATENATE("Reportan apertura en el enlace ",Tabla4[[#This Row],[Enlace]]," en el ",Tabla4[[#This Row],[Distancia óptica]]," ocasionado por ",Tabla4[[#This Row],[Causa del daño]])</f>
        <v>Reportan apertura en el enlace Mov. Ruitoque Bajo II Movil – Mov. Ruitoque Bajo II en el Km 2,133 desde Ruitoque Bajo II Movil ocasionado por Vandalismo</v>
      </c>
      <c r="BA2377" s="8" t="str">
        <f>+CONCATENATE("Para dar solución al incidente ",Tabla4[[#This Row],[Solución]])</f>
        <v>Para dar solución al incidente Se realizo un tendido de 150 mts y se hacen dos empalmes de 48 hilos</v>
      </c>
      <c r="BB2377" s="3" t="str">
        <f>+_xlfn.CONCAT(Tabla4[[#This Row],[Causa Raiz]]," ",Tabla4[[#This Row],[Solución2]]," (",Tabla4[[#This Row],[Anillo]],"- Cabecera: ",Tabla4[[#This Row],[Cabecera]],"- Operador: ",Tabla4[[#This Row],[Operador]],")")</f>
        <v>Reportan apertura en el enlace Mov. Ruitoque Bajo II Movil – Mov. Ruitoque Bajo II en el Km 2,133 desde Ruitoque Bajo II Movil ocasionado por Vandalismo Para dar solución al incidente Se realizo un tendido de 150 mts y se hacen dos empalmes de 48 hilos (Uk Ruitoque Bajo II Movil- Cabecera: Central Lago- Operador: Colombia Telecomunicaciones)</v>
      </c>
    </row>
    <row r="2378" spans="1:54" ht="185.25">
      <c r="A2378" s="38">
        <f t="shared" si="340"/>
        <v>2377</v>
      </c>
      <c r="B2378" s="3">
        <v>8661913</v>
      </c>
      <c r="C2378" s="3" t="s">
        <v>163</v>
      </c>
      <c r="D2378" s="23">
        <v>45448.395833333336</v>
      </c>
      <c r="E2378" s="23">
        <v>45448.618055555555</v>
      </c>
      <c r="F2378" s="1">
        <f t="shared" ca="1" si="341"/>
        <v>0.22222222221898846</v>
      </c>
      <c r="G2378" s="3" t="s">
        <v>55</v>
      </c>
      <c r="H2378" s="41"/>
      <c r="I2378" s="40"/>
      <c r="J2378" s="5" t="s">
        <v>56</v>
      </c>
      <c r="K2378" s="3" t="s">
        <v>77</v>
      </c>
      <c r="L2378" s="9" t="s">
        <v>78</v>
      </c>
      <c r="M2378" s="3" t="s">
        <v>373</v>
      </c>
      <c r="N2378" s="3" t="s">
        <v>3118</v>
      </c>
      <c r="O2378" s="3" t="s">
        <v>10824</v>
      </c>
      <c r="P2378" s="3" t="s">
        <v>10825</v>
      </c>
      <c r="Q2378" s="4" t="s">
        <v>10826</v>
      </c>
      <c r="R2378" s="3" t="s">
        <v>992</v>
      </c>
      <c r="S2378" s="3" t="s">
        <v>85</v>
      </c>
      <c r="T2378" s="9" t="s">
        <v>66</v>
      </c>
      <c r="U2378" s="3" t="s">
        <v>10827</v>
      </c>
      <c r="V2378" s="22" t="str">
        <f t="shared" si="335"/>
        <v>RDFO; Hora de aviso: 9:30 05/06/2024; Solución: se rehace caja OBF debido a que fue vandalizada ; Hora de solución: 14:50 05/06/2024; Causa: Vandalismo</v>
      </c>
      <c r="W2378" s="4" t="s">
        <v>160</v>
      </c>
      <c r="X2378" s="3"/>
      <c r="Y2378" s="3"/>
      <c r="Z2378" s="3" t="s">
        <v>69</v>
      </c>
      <c r="AA2378" s="3" t="s">
        <v>70</v>
      </c>
      <c r="AB2378" s="3">
        <v>8661913</v>
      </c>
      <c r="AC2378" s="3" t="s">
        <v>71</v>
      </c>
      <c r="AD2378" s="6">
        <v>0</v>
      </c>
      <c r="AE2378" s="7">
        <v>1.3888888888888888E-2</v>
      </c>
      <c r="AF2378" s="7" t="s">
        <v>3305</v>
      </c>
      <c r="AG2378" s="6">
        <f>Tabla4[[#This Row],[Tiempo Parada de Reloj]]+Tabla4[[#This Row],[Tiempo Autorizado por Telefonica (no Máximo)]]</f>
        <v>1.3888888888888888E-2</v>
      </c>
      <c r="AH2378" s="7">
        <f t="shared" ca="1" si="337"/>
        <v>0.22222222221898846</v>
      </c>
      <c r="AI2378" s="8">
        <f t="shared" si="338"/>
        <v>0</v>
      </c>
      <c r="AJ2378" s="8">
        <f t="shared" ca="1" si="339"/>
        <v>5.3333333332557231</v>
      </c>
      <c r="AK2378" s="23" t="s">
        <v>98</v>
      </c>
      <c r="AL2378" s="23" t="s">
        <v>70</v>
      </c>
      <c r="AM2378" s="23" t="s">
        <v>119</v>
      </c>
      <c r="AN2378" s="23" t="s">
        <v>119</v>
      </c>
      <c r="AO2378" s="3" t="s">
        <v>106</v>
      </c>
      <c r="AP2378" s="3" t="s">
        <v>120</v>
      </c>
      <c r="AQ2378" s="23">
        <v>45451.331250000003</v>
      </c>
      <c r="AR2378" s="3"/>
      <c r="AS2378" s="23"/>
      <c r="AT2378" s="23"/>
      <c r="AU2378" s="3" t="s">
        <v>1266</v>
      </c>
      <c r="AV2378" s="3" t="s">
        <v>3118</v>
      </c>
      <c r="AW2378" s="3" t="s">
        <v>307</v>
      </c>
      <c r="AX2378" s="3">
        <v>3.5696870000000001</v>
      </c>
      <c r="AY2378" s="3">
        <v>-73.718031999999994</v>
      </c>
      <c r="AZ2378" s="8" t="str">
        <f>+CONCATENATE("Reportan apertura en el enlace ",Tabla4[[#This Row],[Enlace]]," en el ",Tabla4[[#This Row],[Distancia óptica]]," ocasionado por ",Tabla4[[#This Row],[Causa del daño]])</f>
        <v>Reportan apertura en el enlace Mov. Granada Meta - Mov. Granada Centro en el Km 0  en armario  ocasionado por Vandalismo</v>
      </c>
      <c r="BA2378" s="8" t="str">
        <f>+CONCATENATE("Para dar solución al incidente ",Tabla4[[#This Row],[Solución]])</f>
        <v xml:space="preserve">Para dar solución al incidente se rehace caja OBF debido a que fue vandalizada </v>
      </c>
      <c r="BB2378" s="3" t="str">
        <f>+_xlfn.CONCAT(Tabla4[[#This Row],[Causa Raiz]]," ",Tabla4[[#This Row],[Solución2]]," (",Tabla4[[#This Row],[Anillo]],"- Cabecera: ",Tabla4[[#This Row],[Cabecera]],"- Operador: ",Tabla4[[#This Row],[Operador]],")")</f>
        <v>Reportan apertura en el enlace Mov. Granada Meta - Mov. Granada Centro en el Km 0  en armario  ocasionado por Vandalismo Para dar solución al incidente se rehace caja OBF debido a que fue vandalizada  (LINEAL- Cabecera: GRANADA- Operador: Colombia Telecomunicaciones)</v>
      </c>
    </row>
    <row r="2379" spans="1:54" ht="199.5">
      <c r="A2379" s="38">
        <f t="shared" si="340"/>
        <v>2378</v>
      </c>
      <c r="B2379" s="3">
        <v>8662800</v>
      </c>
      <c r="C2379" s="3" t="s">
        <v>54</v>
      </c>
      <c r="D2379" s="23">
        <v>45448.479166666664</v>
      </c>
      <c r="E2379" s="23">
        <v>45448.677083333336</v>
      </c>
      <c r="F2379" s="1">
        <f t="shared" ca="1" si="341"/>
        <v>0.19791666667151731</v>
      </c>
      <c r="G2379" s="3" t="s">
        <v>55</v>
      </c>
      <c r="H2379" s="41"/>
      <c r="I2379" s="40"/>
      <c r="J2379" s="5" t="s">
        <v>56</v>
      </c>
      <c r="K2379" s="3" t="s">
        <v>93</v>
      </c>
      <c r="L2379" s="9" t="s">
        <v>58</v>
      </c>
      <c r="M2379" s="3" t="s">
        <v>59</v>
      </c>
      <c r="N2379" s="3" t="s">
        <v>60</v>
      </c>
      <c r="O2379" s="3" t="s">
        <v>10828</v>
      </c>
      <c r="P2379" s="3" t="s">
        <v>10829</v>
      </c>
      <c r="Q2379" s="4" t="s">
        <v>10830</v>
      </c>
      <c r="R2379" s="3" t="s">
        <v>378</v>
      </c>
      <c r="S2379" s="3" t="s">
        <v>65</v>
      </c>
      <c r="T2379" s="9" t="s">
        <v>66</v>
      </c>
      <c r="U2379" s="3" t="s">
        <v>10831</v>
      </c>
      <c r="V2379" s="22" t="str">
        <f t="shared" si="335"/>
        <v>RLFO; Hora de aviso: 11:30 05/06/2024; Solución: Se realiza empalme de de 96 Hilos con empalme existente ; Hora de solución: 16:15 05/06/2024; Causa: Vandalismo</v>
      </c>
      <c r="W2379" s="4" t="s">
        <v>68</v>
      </c>
      <c r="X2379" s="3"/>
      <c r="Y2379" s="3"/>
      <c r="Z2379" s="3" t="s">
        <v>69</v>
      </c>
      <c r="AA2379" s="3" t="s">
        <v>71</v>
      </c>
      <c r="AB2379" s="3">
        <v>0</v>
      </c>
      <c r="AC2379" s="3" t="s">
        <v>71</v>
      </c>
      <c r="AD2379" s="6">
        <v>3.125E-2</v>
      </c>
      <c r="AE2379" s="7"/>
      <c r="AF2379" s="7"/>
      <c r="AG2379" s="6">
        <f>Tabla4[[#This Row],[Tiempo Parada de Reloj]]+Tabla4[[#This Row],[Tiempo Autorizado por Telefonica (no Máximo)]]</f>
        <v>3.125E-2</v>
      </c>
      <c r="AH2379" s="7">
        <f t="shared" ca="1" si="337"/>
        <v>0.16666666667151731</v>
      </c>
      <c r="AI2379" s="8">
        <f t="shared" si="338"/>
        <v>0.75</v>
      </c>
      <c r="AJ2379" s="8">
        <f t="shared" ca="1" si="339"/>
        <v>4.0000000001164153</v>
      </c>
      <c r="AK2379" s="23" t="s">
        <v>98</v>
      </c>
      <c r="AL2379" s="23" t="s">
        <v>70</v>
      </c>
      <c r="AM2379" s="23" t="s">
        <v>73</v>
      </c>
      <c r="AN2379" s="23" t="s">
        <v>73</v>
      </c>
      <c r="AO2379" s="3" t="s">
        <v>106</v>
      </c>
      <c r="AP2379" s="3" t="s">
        <v>106</v>
      </c>
      <c r="AQ2379" s="23">
        <v>45449.90347222222</v>
      </c>
      <c r="AR2379" s="3"/>
      <c r="AS2379" s="23"/>
      <c r="AT2379" s="23"/>
      <c r="AU2379" s="3" t="s">
        <v>264</v>
      </c>
      <c r="AV2379" s="3" t="s">
        <v>10832</v>
      </c>
      <c r="AW2379" s="3" t="s">
        <v>135</v>
      </c>
      <c r="AX2379" s="3">
        <v>4.6071808000000001</v>
      </c>
      <c r="AY2379" s="3">
        <v>-74.098278399999998</v>
      </c>
      <c r="AZ2379" s="8" t="str">
        <f>+CONCATENATE("Reportan apertura en el enlace ",Tabla4[[#This Row],[Enlace]]," en el ",Tabla4[[#This Row],[Distancia óptica]]," ocasionado por ",Tabla4[[#This Row],[Causa del daño]])</f>
        <v>Reportan apertura en el enlace Bogota Centro - Progreso en el km 0,921 desde Progreso ocasionado por Vandalismo</v>
      </c>
      <c r="BA2379" s="8" t="str">
        <f>+CONCATENATE("Para dar solución al incidente ",Tabla4[[#This Row],[Solución]])</f>
        <v xml:space="preserve">Para dar solución al incidente Se realiza empalme de de 96 Hilos con empalme existente </v>
      </c>
      <c r="BB2379" s="3" t="str">
        <f>+_xlfn.CONCAT(Tabla4[[#This Row],[Causa Raiz]]," ",Tabla4[[#This Row],[Solución2]]," (",Tabla4[[#This Row],[Anillo]],"- Cabecera: ",Tabla4[[#This Row],[Cabecera]],"- Operador: ",Tabla4[[#This Row],[Operador]],")")</f>
        <v>Reportan apertura en el enlace Bogota Centro - Progreso en el km 0,921 desde Progreso ocasionado por Vandalismo Para dar solución al incidente Se realiza empalme de de 96 Hilos con empalme existente  (Lineal- Cabecera: Telecom Centro- Operador: Colombia Telecomunicaciones)</v>
      </c>
    </row>
    <row r="2380" spans="1:54" ht="185.25">
      <c r="A2380" s="38">
        <f t="shared" si="340"/>
        <v>2379</v>
      </c>
      <c r="B2380" s="3">
        <v>8662675</v>
      </c>
      <c r="C2380" s="3" t="s">
        <v>92</v>
      </c>
      <c r="D2380" s="23">
        <v>45448.461805555555</v>
      </c>
      <c r="E2380" s="23">
        <v>45448.597222222219</v>
      </c>
      <c r="F2380" s="1">
        <f t="shared" ca="1" si="341"/>
        <v>0.13541666666424135</v>
      </c>
      <c r="G2380" s="3" t="s">
        <v>55</v>
      </c>
      <c r="H2380" s="41"/>
      <c r="I2380" s="40"/>
      <c r="J2380" s="5" t="s">
        <v>56</v>
      </c>
      <c r="K2380" s="3" t="s">
        <v>359</v>
      </c>
      <c r="L2380" s="9" t="s">
        <v>58</v>
      </c>
      <c r="M2380" s="3" t="s">
        <v>360</v>
      </c>
      <c r="N2380" s="3" t="s">
        <v>361</v>
      </c>
      <c r="O2380" s="3" t="s">
        <v>793</v>
      </c>
      <c r="P2380" s="3" t="s">
        <v>10833</v>
      </c>
      <c r="Q2380" s="4" t="s">
        <v>10834</v>
      </c>
      <c r="R2380" s="3" t="s">
        <v>2716</v>
      </c>
      <c r="S2380" s="3" t="s">
        <v>366</v>
      </c>
      <c r="T2380" s="9" t="s">
        <v>130</v>
      </c>
      <c r="U2380" s="3" t="s">
        <v>10835</v>
      </c>
      <c r="V2380" s="22" t="str">
        <f t="shared" si="335"/>
        <v>RTNFO; Hora de aviso: 11:05 05/06/2024; Solución: Se refusiona Hilos abiertos en empalme por hormigas; Hora de solución: 14:20 05/06/2024; Causa: Plagas</v>
      </c>
      <c r="W2380" s="4" t="s">
        <v>423</v>
      </c>
      <c r="X2380" s="3"/>
      <c r="Y2380" s="3"/>
      <c r="Z2380" s="3" t="s">
        <v>69</v>
      </c>
      <c r="AA2380" s="3" t="s">
        <v>71</v>
      </c>
      <c r="AB2380" s="3">
        <v>0</v>
      </c>
      <c r="AC2380" s="3" t="s">
        <v>71</v>
      </c>
      <c r="AD2380" s="6">
        <v>0</v>
      </c>
      <c r="AE2380" s="7"/>
      <c r="AF2380" s="7"/>
      <c r="AG2380" s="6">
        <f>Tabla4[[#This Row],[Tiempo Parada de Reloj]]+Tabla4[[#This Row],[Tiempo Autorizado por Telefonica (no Máximo)]]</f>
        <v>0</v>
      </c>
      <c r="AH2380" s="7">
        <f t="shared" ca="1" si="337"/>
        <v>0.13541666666424135</v>
      </c>
      <c r="AI2380" s="8">
        <f t="shared" si="338"/>
        <v>0</v>
      </c>
      <c r="AJ2380" s="8">
        <f t="shared" ca="1" si="339"/>
        <v>3.2499999999417923</v>
      </c>
      <c r="AK2380" s="23" t="s">
        <v>98</v>
      </c>
      <c r="AL2380" s="23" t="s">
        <v>70</v>
      </c>
      <c r="AM2380" s="23" t="s">
        <v>119</v>
      </c>
      <c r="AN2380" s="23" t="s">
        <v>73</v>
      </c>
      <c r="AO2380" s="3" t="s">
        <v>106</v>
      </c>
      <c r="AP2380" s="3" t="s">
        <v>106</v>
      </c>
      <c r="AQ2380" s="23">
        <v>45448.906944444447</v>
      </c>
      <c r="AR2380" s="3"/>
      <c r="AS2380" s="23"/>
      <c r="AT2380" s="23"/>
      <c r="AU2380" s="3" t="s">
        <v>662</v>
      </c>
      <c r="AV2380" s="3" t="s">
        <v>10836</v>
      </c>
      <c r="AW2380" s="3" t="s">
        <v>1323</v>
      </c>
      <c r="AX2380" s="3">
        <v>5.6783999999999999</v>
      </c>
      <c r="AY2380" s="3">
        <v>-75.599050000000005</v>
      </c>
      <c r="AZ2380" s="8" t="str">
        <f>+CONCATENATE("Reportan apertura en el enlace ",Tabla4[[#This Row],[Enlace]]," en el ",Tabla4[[#This Row],[Distancia óptica]]," ocasionado por ",Tabla4[[#This Row],[Causa del daño]])</f>
        <v>Reportan apertura en el enlace Manizales - La Pintada en el Km 8.7 desde pintada ocasionado por Plagas</v>
      </c>
      <c r="BA2380" s="8" t="str">
        <f>+CONCATENATE("Para dar solución al incidente ",Tabla4[[#This Row],[Solución]])</f>
        <v>Para dar solución al incidente Se refusiona Hilos abiertos en empalme por hormigas</v>
      </c>
      <c r="BB2380" s="3" t="str">
        <f>+_xlfn.CONCAT(Tabla4[[#This Row],[Causa Raiz]]," ",Tabla4[[#This Row],[Solución2]]," (",Tabla4[[#This Row],[Anillo]],"- Cabecera: ",Tabla4[[#This Row],[Cabecera]],"- Operador: ",Tabla4[[#This Row],[Operador]],")")</f>
        <v>Reportan apertura en el enlace Manizales - La Pintada en el Km 8.7 desde pintada ocasionado por Plagas Para dar solución al incidente Se refusiona Hilos abiertos en empalme por hormigas (TRONCAL- Cabecera: La pintada- Operador: Colombia Telecomunicaciones)</v>
      </c>
    </row>
    <row r="2381" spans="1:54" ht="156.75">
      <c r="A2381" s="38">
        <f t="shared" si="340"/>
        <v>2380</v>
      </c>
      <c r="B2381" s="3">
        <v>8662919</v>
      </c>
      <c r="C2381" s="3" t="s">
        <v>92</v>
      </c>
      <c r="D2381" s="23">
        <v>45448.461805555555</v>
      </c>
      <c r="E2381" s="23">
        <v>45448.75</v>
      </c>
      <c r="F2381" s="1">
        <f t="shared" ca="1" si="341"/>
        <v>0.28819444444525288</v>
      </c>
      <c r="G2381" s="3" t="s">
        <v>55</v>
      </c>
      <c r="H2381" s="41"/>
      <c r="I2381" s="40"/>
      <c r="J2381" s="5" t="s">
        <v>56</v>
      </c>
      <c r="K2381" s="3" t="s">
        <v>138</v>
      </c>
      <c r="L2381" s="9" t="s">
        <v>58</v>
      </c>
      <c r="M2381" s="3" t="s">
        <v>139</v>
      </c>
      <c r="N2381" s="3" t="s">
        <v>140</v>
      </c>
      <c r="O2381" s="3" t="s">
        <v>1536</v>
      </c>
      <c r="P2381" s="3" t="s">
        <v>10837</v>
      </c>
      <c r="Q2381" s="4" t="s">
        <v>10838</v>
      </c>
      <c r="R2381" s="3" t="s">
        <v>1178</v>
      </c>
      <c r="S2381" s="3" t="s">
        <v>145</v>
      </c>
      <c r="T2381" s="3" t="s">
        <v>256</v>
      </c>
      <c r="U2381" s="3" t="s">
        <v>10839</v>
      </c>
      <c r="V2381" s="22" t="str">
        <f t="shared" si="335"/>
        <v>RTNFO; Hora de aviso: 11:05 05/06/2024; Solución: Refusion de hilo en caja de empalme; Hora de solución: 18:00 05/06/2024; Causa: Falla de Empalme de FiOp</v>
      </c>
      <c r="W2381" s="4" t="s">
        <v>1219</v>
      </c>
      <c r="X2381" s="3"/>
      <c r="Y2381" s="3"/>
      <c r="Z2381" s="3" t="s">
        <v>69</v>
      </c>
      <c r="AA2381" s="3" t="s">
        <v>71</v>
      </c>
      <c r="AB2381" s="3">
        <v>0</v>
      </c>
      <c r="AC2381" s="3" t="s">
        <v>71</v>
      </c>
      <c r="AD2381" s="6">
        <v>8.1944444444444445E-2</v>
      </c>
      <c r="AE2381" s="7"/>
      <c r="AF2381" s="7"/>
      <c r="AG2381" s="6">
        <f>Tabla4[[#This Row],[Tiempo Parada de Reloj]]+Tabla4[[#This Row],[Tiempo Autorizado por Telefonica (no Máximo)]]</f>
        <v>8.1944444444444445E-2</v>
      </c>
      <c r="AH2381" s="7">
        <f t="shared" ca="1" si="337"/>
        <v>0.20625000000080845</v>
      </c>
      <c r="AI2381" s="8">
        <f t="shared" si="338"/>
        <v>1.9666666666666668</v>
      </c>
      <c r="AJ2381" s="8">
        <f t="shared" ca="1" si="339"/>
        <v>4.9500000000194024</v>
      </c>
      <c r="AK2381" s="23" t="s">
        <v>88</v>
      </c>
      <c r="AL2381" s="23" t="s">
        <v>70</v>
      </c>
      <c r="AM2381" s="23" t="s">
        <v>73</v>
      </c>
      <c r="AN2381" s="23" t="s">
        <v>73</v>
      </c>
      <c r="AO2381" s="3" t="s">
        <v>106</v>
      </c>
      <c r="AP2381" s="3" t="s">
        <v>106</v>
      </c>
      <c r="AQ2381" s="23">
        <v>45451.835416666669</v>
      </c>
      <c r="AR2381" s="3"/>
      <c r="AS2381" s="23"/>
      <c r="AT2381" s="23"/>
      <c r="AU2381" s="3" t="s">
        <v>149</v>
      </c>
      <c r="AV2381" s="3" t="s">
        <v>10110</v>
      </c>
      <c r="AW2381" s="3" t="s">
        <v>76</v>
      </c>
      <c r="AX2381" s="3">
        <v>3.7608830000000002</v>
      </c>
      <c r="AY2381" s="3">
        <v>-76.326837999999995</v>
      </c>
      <c r="AZ2381" s="8" t="str">
        <f>+CONCATENATE("Reportan apertura en el enlace ",Tabla4[[#This Row],[Enlace]]," en el ",Tabla4[[#This Row],[Distancia óptica]]," ocasionado por ",Tabla4[[#This Row],[Causa del daño]])</f>
        <v>Reportan apertura en el enlace Cali - Tuluá en el Km 60,2 desde Cali ocasionado por Falla de Empalme de FiOp</v>
      </c>
      <c r="BA2381" s="8" t="str">
        <f>+CONCATENATE("Para dar solución al incidente ",Tabla4[[#This Row],[Solución]])</f>
        <v>Para dar solución al incidente Refusion de hilo en caja de empalme</v>
      </c>
      <c r="BB2381" s="3" t="str">
        <f>+_xlfn.CONCAT(Tabla4[[#This Row],[Causa Raiz]]," ",Tabla4[[#This Row],[Solución2]]," (",Tabla4[[#This Row],[Anillo]],"- Cabecera: ",Tabla4[[#This Row],[Cabecera]],"- Operador: ",Tabla4[[#This Row],[Operador]],")")</f>
        <v>Reportan apertura en el enlace Cali - Tuluá en el Km 60,2 desde Cali ocasionado por Falla de Empalme de FiOp Para dar solución al incidente Refusion de hilo en caja de empalme (Troncal- Cabecera: Cali Centro - Operador: Colombia Telecomunicaciones)</v>
      </c>
    </row>
    <row r="2382" spans="1:54" ht="213.75">
      <c r="A2382" s="38">
        <f t="shared" si="340"/>
        <v>2381</v>
      </c>
      <c r="B2382" s="3">
        <v>8663220</v>
      </c>
      <c r="C2382" s="3" t="s">
        <v>163</v>
      </c>
      <c r="D2382" s="23">
        <v>45448.548611111109</v>
      </c>
      <c r="E2382" s="23">
        <v>45448.784722222219</v>
      </c>
      <c r="F2382" s="1">
        <f t="shared" ca="1" si="341"/>
        <v>0.23611111110949423</v>
      </c>
      <c r="G2382" s="3" t="s">
        <v>55</v>
      </c>
      <c r="H2382" s="41"/>
      <c r="I2382" s="40"/>
      <c r="J2382" s="5" t="s">
        <v>56</v>
      </c>
      <c r="K2382" s="3" t="s">
        <v>203</v>
      </c>
      <c r="L2382" s="9" t="s">
        <v>58</v>
      </c>
      <c r="M2382" s="3" t="s">
        <v>79</v>
      </c>
      <c r="N2382" s="3" t="s">
        <v>3100</v>
      </c>
      <c r="O2382" s="3" t="s">
        <v>10840</v>
      </c>
      <c r="P2382" s="3" t="s">
        <v>10841</v>
      </c>
      <c r="Q2382" s="4" t="s">
        <v>10842</v>
      </c>
      <c r="R2382" s="3" t="s">
        <v>741</v>
      </c>
      <c r="S2382" s="3" t="s">
        <v>210</v>
      </c>
      <c r="T2382" s="9" t="s">
        <v>176</v>
      </c>
      <c r="U2382" s="3" t="s">
        <v>10843</v>
      </c>
      <c r="V2382" s="22" t="str">
        <f t="shared" si="335"/>
        <v>RDFO; Hora de aviso: 13:10 05/06/2024; Solución: Se recupera 20 mts de reserva y se realiza un empalme de 48 hilos ; Hora de solución: 18:50 05/06/2024; Causa: Intervención de Terceros. No Identificados</v>
      </c>
      <c r="W2382" s="4" t="s">
        <v>213</v>
      </c>
      <c r="X2382" s="3"/>
      <c r="Y2382" s="3"/>
      <c r="Z2382" s="3" t="s">
        <v>69</v>
      </c>
      <c r="AA2382" s="3" t="s">
        <v>71</v>
      </c>
      <c r="AB2382" s="3">
        <v>0</v>
      </c>
      <c r="AC2382" s="3" t="s">
        <v>71</v>
      </c>
      <c r="AD2382" s="6">
        <v>0</v>
      </c>
      <c r="AE2382" s="7"/>
      <c r="AF2382" s="7"/>
      <c r="AG2382" s="6">
        <f>Tabla4[[#This Row],[Tiempo Parada de Reloj]]+Tabla4[[#This Row],[Tiempo Autorizado por Telefonica (no Máximo)]]</f>
        <v>0</v>
      </c>
      <c r="AH2382" s="7">
        <f t="shared" ca="1" si="337"/>
        <v>0.23611111110949423</v>
      </c>
      <c r="AI2382" s="8">
        <f t="shared" si="338"/>
        <v>0</v>
      </c>
      <c r="AJ2382" s="8">
        <f t="shared" ca="1" si="339"/>
        <v>5.6666666666278616</v>
      </c>
      <c r="AK2382" s="23" t="s">
        <v>8652</v>
      </c>
      <c r="AL2382" s="23" t="s">
        <v>70</v>
      </c>
      <c r="AM2382" s="23" t="s">
        <v>119</v>
      </c>
      <c r="AN2382" s="23" t="s">
        <v>119</v>
      </c>
      <c r="AO2382" s="3" t="s">
        <v>106</v>
      </c>
      <c r="AP2382" s="3" t="s">
        <v>106</v>
      </c>
      <c r="AQ2382" s="23">
        <v>45452.73333333333</v>
      </c>
      <c r="AR2382" s="3"/>
      <c r="AS2382" s="23"/>
      <c r="AT2382" s="23"/>
      <c r="AU2382" s="3" t="s">
        <v>743</v>
      </c>
      <c r="AV2382" s="3" t="s">
        <v>6530</v>
      </c>
      <c r="AW2382" s="3" t="s">
        <v>307</v>
      </c>
      <c r="AX2382" s="3">
        <v>4.9705579999999996</v>
      </c>
      <c r="AY2382" s="3">
        <v>-73.914686000000003</v>
      </c>
      <c r="AZ2382" s="8" t="str">
        <f>+CONCATENATE("Reportan apertura en el enlace ",Tabla4[[#This Row],[Enlace]]," en el ",Tabla4[[#This Row],[Distancia óptica]]," ocasionado por ",Tabla4[[#This Row],[Causa del daño]])</f>
        <v>Reportan apertura en el enlace Zipa 2 – Tocancipa en el Km 15,2 desde zipaquirá ocasionado por Intervención de Terceros. No Identificados</v>
      </c>
      <c r="BA2382" s="8" t="str">
        <f>+CONCATENATE("Para dar solución al incidente ",Tabla4[[#This Row],[Solución]])</f>
        <v xml:space="preserve">Para dar solución al incidente Se recupera 20 mts de reserva y se realiza un empalme de 48 hilos </v>
      </c>
      <c r="BB2382" s="3" t="str">
        <f>+_xlfn.CONCAT(Tabla4[[#This Row],[Causa Raiz]]," ",Tabla4[[#This Row],[Solución2]]," (",Tabla4[[#This Row],[Anillo]],"- Cabecera: ",Tabla4[[#This Row],[Cabecera]],"- Operador: ",Tabla4[[#This Row],[Operador]],")")</f>
        <v>Reportan apertura en el enlace Zipa 2 – Tocancipa en el Km 15,2 desde zipaquirá ocasionado por Intervención de Terceros. No Identificados Para dar solución al incidente Se recupera 20 mts de reserva y se realiza un empalme de 48 hilos  (LINEAL- Cabecera: Zipaquira Centro- Operador: Colombia Telecomunicaciones)</v>
      </c>
    </row>
    <row r="2383" spans="1:54" ht="185.25">
      <c r="A2383" s="38">
        <f t="shared" si="340"/>
        <v>2382</v>
      </c>
      <c r="B2383" s="3">
        <v>8663222</v>
      </c>
      <c r="C2383" s="3" t="s">
        <v>163</v>
      </c>
      <c r="D2383" s="23">
        <v>45448.552083333336</v>
      </c>
      <c r="E2383" s="23">
        <v>45449.645833333336</v>
      </c>
      <c r="F2383" s="1">
        <f t="shared" ca="1" si="341"/>
        <v>1.09375</v>
      </c>
      <c r="G2383" s="3" t="s">
        <v>55</v>
      </c>
      <c r="H2383" s="41"/>
      <c r="I2383" s="40"/>
      <c r="J2383" s="5" t="s">
        <v>56</v>
      </c>
      <c r="K2383" s="3" t="s">
        <v>203</v>
      </c>
      <c r="L2383" s="9" t="s">
        <v>58</v>
      </c>
      <c r="M2383" s="3" t="s">
        <v>204</v>
      </c>
      <c r="N2383" s="3" t="s">
        <v>332</v>
      </c>
      <c r="O2383" s="3" t="s">
        <v>10844</v>
      </c>
      <c r="P2383" s="3" t="s">
        <v>10845</v>
      </c>
      <c r="Q2383" s="4" t="s">
        <v>10846</v>
      </c>
      <c r="R2383" s="3" t="s">
        <v>1082</v>
      </c>
      <c r="S2383" s="3" t="s">
        <v>221</v>
      </c>
      <c r="T2383" s="3" t="s">
        <v>256</v>
      </c>
      <c r="U2383" s="3" t="s">
        <v>2334</v>
      </c>
      <c r="V2383" s="22" t="str">
        <f t="shared" si="335"/>
        <v>RDFO; Hora de aviso: 13:15 05/06/2024; Solución: se refusiona hilo abierto en caja de empalme; Hora de solución: 15:30 06/06/2024; Causa: Falla de Empalme de FiOp</v>
      </c>
      <c r="W2383" s="4" t="s">
        <v>213</v>
      </c>
      <c r="X2383" s="3"/>
      <c r="Y2383" s="3"/>
      <c r="Z2383" s="3" t="s">
        <v>69</v>
      </c>
      <c r="AA2383" s="3" t="s">
        <v>71</v>
      </c>
      <c r="AB2383" s="3">
        <v>0</v>
      </c>
      <c r="AC2383" s="3" t="s">
        <v>71</v>
      </c>
      <c r="AD2383" s="6">
        <v>0.875</v>
      </c>
      <c r="AE2383" s="7">
        <v>1.0416666666666666E-2</v>
      </c>
      <c r="AF2383" s="7" t="s">
        <v>3354</v>
      </c>
      <c r="AG2383" s="6">
        <f>Tabla4[[#This Row],[Tiempo Parada de Reloj]]+Tabla4[[#This Row],[Tiempo Autorizado por Telefonica (no Máximo)]]</f>
        <v>0.88541666666666663</v>
      </c>
      <c r="AH2383" s="7">
        <f t="shared" ca="1" si="337"/>
        <v>0.21875</v>
      </c>
      <c r="AI2383" s="8">
        <f t="shared" si="338"/>
        <v>21</v>
      </c>
      <c r="AJ2383" s="8">
        <f t="shared" ca="1" si="339"/>
        <v>5.25</v>
      </c>
      <c r="AK2383" s="23" t="s">
        <v>88</v>
      </c>
      <c r="AL2383" s="23" t="s">
        <v>70</v>
      </c>
      <c r="AM2383" s="23" t="s">
        <v>120</v>
      </c>
      <c r="AN2383" s="23" t="s">
        <v>73</v>
      </c>
      <c r="AO2383" s="3" t="s">
        <v>120</v>
      </c>
      <c r="AP2383" s="3" t="s">
        <v>120</v>
      </c>
      <c r="AQ2383" s="23">
        <v>45451.788194444445</v>
      </c>
      <c r="AR2383" s="3"/>
      <c r="AS2383" s="23"/>
      <c r="AT2383" s="23"/>
      <c r="AU2383" s="3" t="s">
        <v>356</v>
      </c>
      <c r="AV2383" s="3" t="s">
        <v>10847</v>
      </c>
      <c r="AW2383" s="3" t="s">
        <v>1311</v>
      </c>
      <c r="AX2383" s="3">
        <v>7.1330999999999998</v>
      </c>
      <c r="AY2383" s="3">
        <v>-73.128799999999998</v>
      </c>
      <c r="AZ2383" s="8" t="str">
        <f>+CONCATENATE("Reportan apertura en el enlace ",Tabla4[[#This Row],[Enlace]]," en el ",Tabla4[[#This Row],[Distancia óptica]]," ocasionado por ",Tabla4[[#This Row],[Causa del daño]])</f>
        <v>Reportan apertura en el enlace Francisco – Interconexion Tigo en el Km 1,2 desde Tigo ocasionado por Falla de Empalme de FiOp</v>
      </c>
      <c r="BA2383" s="8" t="str">
        <f>+CONCATENATE("Para dar solución al incidente ",Tabla4[[#This Row],[Solución]])</f>
        <v>Para dar solución al incidente se refusiona hilo abierto en caja de empalme</v>
      </c>
      <c r="BB2383" s="3" t="str">
        <f>+_xlfn.CONCAT(Tabla4[[#This Row],[Causa Raiz]]," ",Tabla4[[#This Row],[Solución2]]," (",Tabla4[[#This Row],[Anillo]],"- Cabecera: ",Tabla4[[#This Row],[Cabecera]],"- Operador: ",Tabla4[[#This Row],[Operador]],")")</f>
        <v>Reportan apertura en el enlace Francisco – Interconexion Tigo en el Km 1,2 desde Tigo ocasionado por Falla de Empalme de FiOp Para dar solución al incidente se refusiona hilo abierto en caja de empalme (UK- Cabecera: San Francisco - Operador: Colombia Telecomunicaciones)</v>
      </c>
    </row>
    <row r="2384" spans="1:54" ht="199.5">
      <c r="A2384" s="38">
        <f t="shared" si="340"/>
        <v>2383</v>
      </c>
      <c r="B2384" s="3">
        <v>8663121</v>
      </c>
      <c r="C2384" s="3" t="s">
        <v>54</v>
      </c>
      <c r="D2384" s="23">
        <v>45448.5625</v>
      </c>
      <c r="E2384" s="23">
        <v>45448.875</v>
      </c>
      <c r="F2384" s="1">
        <f t="shared" ca="1" si="341"/>
        <v>0.3125</v>
      </c>
      <c r="G2384" s="3" t="s">
        <v>55</v>
      </c>
      <c r="H2384" s="41"/>
      <c r="I2384" s="40"/>
      <c r="J2384" s="5" t="s">
        <v>56</v>
      </c>
      <c r="K2384" s="3" t="s">
        <v>122</v>
      </c>
      <c r="L2384" s="9" t="s">
        <v>78</v>
      </c>
      <c r="M2384" s="3" t="s">
        <v>383</v>
      </c>
      <c r="N2384" s="3" t="s">
        <v>384</v>
      </c>
      <c r="O2384" s="3" t="s">
        <v>10848</v>
      </c>
      <c r="P2384" s="3" t="s">
        <v>10849</v>
      </c>
      <c r="Q2384" s="4" t="s">
        <v>10850</v>
      </c>
      <c r="R2384" s="3" t="s">
        <v>388</v>
      </c>
      <c r="S2384" s="3" t="s">
        <v>10736</v>
      </c>
      <c r="T2384" s="9" t="s">
        <v>176</v>
      </c>
      <c r="U2384" s="3" t="s">
        <v>10851</v>
      </c>
      <c r="V2384" s="22" t="str">
        <f t="shared" si="335"/>
        <v>RLFO; Hora de aviso: 13:30 05/06/2024; Solución: se realiza tendido de 150 mts  y dos empalmes de 24 hilos; Hora de solución: 21:00 05/06/2024; Causa: Intervención de Terceros. No Identificados</v>
      </c>
      <c r="W2384" s="4" t="s">
        <v>10852</v>
      </c>
      <c r="X2384" s="3"/>
      <c r="Y2384" s="3"/>
      <c r="Z2384" s="3" t="s">
        <v>69</v>
      </c>
      <c r="AA2384" s="3" t="s">
        <v>70</v>
      </c>
      <c r="AB2384" s="3">
        <v>8663121</v>
      </c>
      <c r="AC2384" s="3" t="s">
        <v>71</v>
      </c>
      <c r="AD2384" s="6">
        <v>0.14583333333333334</v>
      </c>
      <c r="AE2384" s="7"/>
      <c r="AF2384" s="7"/>
      <c r="AG2384" s="6">
        <f>Tabla4[[#This Row],[Tiempo Parada de Reloj]]+Tabla4[[#This Row],[Tiempo Autorizado por Telefonica (no Máximo)]]</f>
        <v>0.14583333333333334</v>
      </c>
      <c r="AH2384" s="7">
        <f t="shared" ca="1" si="337"/>
        <v>0.16666666666666666</v>
      </c>
      <c r="AI2384" s="8">
        <f t="shared" si="338"/>
        <v>3.5</v>
      </c>
      <c r="AJ2384" s="8">
        <f t="shared" ca="1" si="339"/>
        <v>4</v>
      </c>
      <c r="AK2384" s="23" t="s">
        <v>88</v>
      </c>
      <c r="AL2384" s="23" t="s">
        <v>70</v>
      </c>
      <c r="AM2384" s="23" t="s">
        <v>119</v>
      </c>
      <c r="AN2384" s="23" t="s">
        <v>119</v>
      </c>
      <c r="AO2384" s="3" t="s">
        <v>120</v>
      </c>
      <c r="AP2384" s="3" t="s">
        <v>120</v>
      </c>
      <c r="AQ2384" s="23">
        <v>45451.234027777777</v>
      </c>
      <c r="AR2384" s="3"/>
      <c r="AS2384" s="23"/>
      <c r="AT2384" s="23"/>
      <c r="AU2384" s="3" t="s">
        <v>392</v>
      </c>
      <c r="AV2384" s="3" t="s">
        <v>3883</v>
      </c>
      <c r="AW2384" s="3" t="s">
        <v>1311</v>
      </c>
      <c r="AX2384" s="3">
        <v>10.324916999999999</v>
      </c>
      <c r="AY2384" s="3">
        <v>-75.503314000000003</v>
      </c>
      <c r="AZ2384" s="8" t="str">
        <f>+CONCATENATE("Reportan apertura en el enlace ",Tabla4[[#This Row],[Enlace]]," en el ",Tabla4[[#This Row],[Distancia óptica]]," ocasionado por ",Tabla4[[#This Row],[Causa del daño]])</f>
        <v>Reportan apertura en el enlace Mov. Propilco - Mov. Mamonal en el Km 0,5 desde Propilco ocasionado por Intervención de Terceros. No Identificados</v>
      </c>
      <c r="BA2384" s="8" t="str">
        <f>+CONCATENATE("Para dar solución al incidente ",Tabla4[[#This Row],[Solución]])</f>
        <v>Para dar solución al incidente se realiza tendido de 150 mts  y dos empalmes de 24 hilos</v>
      </c>
      <c r="BB2384" s="3" t="str">
        <f>+_xlfn.CONCAT(Tabla4[[#This Row],[Causa Raiz]]," ",Tabla4[[#This Row],[Solución2]]," (",Tabla4[[#This Row],[Anillo]],"- Cabecera: ",Tabla4[[#This Row],[Cabecera]],"- Operador: ",Tabla4[[#This Row],[Operador]],")")</f>
        <v>Reportan apertura en el enlace Mov. Propilco - Mov. Mamonal en el Km 0,5 desde Propilco ocasionado por Intervención de Terceros. No Identificados Para dar solución al incidente se realiza tendido de 150 mts  y dos empalmes de 24 hilos (UK- Cabecera: MAMONAL- Operador: Colombia Telecomunicaciones)</v>
      </c>
    </row>
    <row r="2385" spans="1:54" ht="185.25">
      <c r="A2385" s="38">
        <f t="shared" si="340"/>
        <v>2384</v>
      </c>
      <c r="B2385" s="3">
        <v>8663456</v>
      </c>
      <c r="C2385" s="3" t="s">
        <v>92</v>
      </c>
      <c r="D2385" s="23">
        <v>45448.565972222219</v>
      </c>
      <c r="E2385" s="23">
        <v>45448.71875</v>
      </c>
      <c r="F2385" s="1">
        <f t="shared" ca="1" si="341"/>
        <v>0.15277777778101154</v>
      </c>
      <c r="G2385" s="3" t="s">
        <v>55</v>
      </c>
      <c r="H2385" s="41"/>
      <c r="I2385" s="40"/>
      <c r="J2385" s="5" t="s">
        <v>56</v>
      </c>
      <c r="K2385" s="3" t="s">
        <v>93</v>
      </c>
      <c r="L2385" s="9" t="s">
        <v>58</v>
      </c>
      <c r="M2385" s="3" t="s">
        <v>59</v>
      </c>
      <c r="N2385" s="3" t="s">
        <v>60</v>
      </c>
      <c r="O2385" s="3" t="s">
        <v>10853</v>
      </c>
      <c r="P2385" s="3" t="s">
        <v>10854</v>
      </c>
      <c r="Q2385" s="4" t="s">
        <v>10855</v>
      </c>
      <c r="R2385" s="3" t="s">
        <v>947</v>
      </c>
      <c r="S2385" s="3" t="s">
        <v>65</v>
      </c>
      <c r="T2385" s="9" t="s">
        <v>682</v>
      </c>
      <c r="U2385" s="3" t="s">
        <v>10856</v>
      </c>
      <c r="V2385" s="22" t="str">
        <f t="shared" si="335"/>
        <v>RTNFO; Hora de aviso: 13:35 05/06/2024; Solución: Se realiza cambio de pigtail en ODF toberin hacia Chia; Hora de solución: 17:15 05/06/2024; Causa: Falla en ODF Planta Externa</v>
      </c>
      <c r="W2385" s="4" t="s">
        <v>10857</v>
      </c>
      <c r="X2385" s="3"/>
      <c r="Y2385" s="3"/>
      <c r="Z2385" s="3" t="s">
        <v>69</v>
      </c>
      <c r="AA2385" s="3" t="s">
        <v>71</v>
      </c>
      <c r="AB2385" s="3">
        <v>0</v>
      </c>
      <c r="AC2385" s="3" t="s">
        <v>71</v>
      </c>
      <c r="AD2385" s="6">
        <v>0</v>
      </c>
      <c r="AE2385" s="7"/>
      <c r="AF2385" s="7"/>
      <c r="AG2385" s="6">
        <f>Tabla4[[#This Row],[Tiempo Parada de Reloj]]+Tabla4[[#This Row],[Tiempo Autorizado por Telefonica (no Máximo)]]</f>
        <v>0</v>
      </c>
      <c r="AH2385" s="7">
        <f t="shared" ca="1" si="337"/>
        <v>0.15277777778101154</v>
      </c>
      <c r="AI2385" s="8">
        <f t="shared" si="338"/>
        <v>0</v>
      </c>
      <c r="AJ2385" s="8">
        <f t="shared" ca="1" si="339"/>
        <v>3.6666666667442769</v>
      </c>
      <c r="AK2385" s="23" t="s">
        <v>88</v>
      </c>
      <c r="AL2385" s="23" t="s">
        <v>70</v>
      </c>
      <c r="AM2385" s="23" t="s">
        <v>73</v>
      </c>
      <c r="AN2385" s="23" t="s">
        <v>73</v>
      </c>
      <c r="AO2385" s="3" t="s">
        <v>106</v>
      </c>
      <c r="AP2385" s="3" t="s">
        <v>106</v>
      </c>
      <c r="AQ2385" s="23">
        <v>45450.931944444441</v>
      </c>
      <c r="AR2385" s="3"/>
      <c r="AS2385" s="23"/>
      <c r="AT2385" s="23"/>
      <c r="AU2385" s="3" t="s">
        <v>298</v>
      </c>
      <c r="AV2385" s="3" t="s">
        <v>2311</v>
      </c>
      <c r="AW2385" s="3" t="s">
        <v>307</v>
      </c>
      <c r="AX2385" s="3">
        <v>4.74716</v>
      </c>
      <c r="AY2385" s="3">
        <v>-74.042460000000005</v>
      </c>
      <c r="AZ2385" s="8" t="str">
        <f>+CONCATENATE("Reportan apertura en el enlace ",Tabla4[[#This Row],[Enlace]]," en el ",Tabla4[[#This Row],[Distancia óptica]]," ocasionado por ",Tabla4[[#This Row],[Causa del daño]])</f>
        <v>Reportan apertura en el enlace Autopista – Chia en el Km 0 desde Toberin ocasionado por Falla en ODF Planta Externa</v>
      </c>
      <c r="BA2385" s="8" t="str">
        <f>+CONCATENATE("Para dar solución al incidente ",Tabla4[[#This Row],[Solución]])</f>
        <v>Para dar solución al incidente Se realiza cambio de pigtail en ODF toberin hacia Chia</v>
      </c>
      <c r="BB2385" s="3" t="str">
        <f>+_xlfn.CONCAT(Tabla4[[#This Row],[Causa Raiz]]," ",Tabla4[[#This Row],[Solución2]]," (",Tabla4[[#This Row],[Anillo]],"- Cabecera: ",Tabla4[[#This Row],[Cabecera]],"- Operador: ",Tabla4[[#This Row],[Operador]],")")</f>
        <v>Reportan apertura en el enlace Autopista – Chia en el Km 0 desde Toberin ocasionado por Falla en ODF Planta Externa Para dar solución al incidente Se realiza cambio de pigtail en ODF toberin hacia Chia (LINEAL- Cabecera: AUTOPISTA- Operador: Colombia Telecomunicaciones)</v>
      </c>
    </row>
    <row r="2386" spans="1:54" ht="185.25">
      <c r="A2386" s="38">
        <f t="shared" si="340"/>
        <v>2385</v>
      </c>
      <c r="B2386" s="3">
        <v>8663618</v>
      </c>
      <c r="C2386" s="3" t="s">
        <v>163</v>
      </c>
      <c r="D2386" s="23">
        <v>45448.604166666664</v>
      </c>
      <c r="E2386" s="23">
        <v>45448.954861111109</v>
      </c>
      <c r="F2386" s="1">
        <f ca="1">IF(ISBLANK(E2386),IF(ISBLANK(D2386),0,NOW()-D2386),E2386-D2386)</f>
        <v>0.35069444444525288</v>
      </c>
      <c r="G2386" s="3" t="s">
        <v>55</v>
      </c>
      <c r="H2386" s="41"/>
      <c r="I2386" s="40"/>
      <c r="J2386" s="5" t="s">
        <v>56</v>
      </c>
      <c r="K2386" s="3" t="s">
        <v>138</v>
      </c>
      <c r="L2386" s="9" t="s">
        <v>58</v>
      </c>
      <c r="M2386" s="3" t="s">
        <v>139</v>
      </c>
      <c r="N2386" s="3" t="s">
        <v>10858</v>
      </c>
      <c r="O2386" s="3" t="s">
        <v>10859</v>
      </c>
      <c r="P2386" s="3" t="s">
        <v>10860</v>
      </c>
      <c r="Q2386" s="4" t="s">
        <v>10861</v>
      </c>
      <c r="R2386" s="3" t="s">
        <v>479</v>
      </c>
      <c r="S2386" s="3" t="s">
        <v>145</v>
      </c>
      <c r="T2386" s="9" t="s">
        <v>211</v>
      </c>
      <c r="U2386" s="3" t="s">
        <v>10862</v>
      </c>
      <c r="V2386" s="22" t="str">
        <f t="shared" si="335"/>
        <v>RDFO; Hora de aviso: 14:30 05/06/2024; Solución: Recuperacion de 400 mts de reserva y un empalme de 8 hilos en caja empalme de 24; Hora de solución: 22:55 05/06/2024; Causa: Podas</v>
      </c>
      <c r="W2386" s="4" t="s">
        <v>199</v>
      </c>
      <c r="X2386" s="3"/>
      <c r="Y2386" s="3"/>
      <c r="Z2386" s="3" t="s">
        <v>69</v>
      </c>
      <c r="AA2386" s="3" t="s">
        <v>70</v>
      </c>
      <c r="AB2386" s="3">
        <v>8663618</v>
      </c>
      <c r="AC2386" s="3" t="s">
        <v>71</v>
      </c>
      <c r="AD2386" s="6">
        <v>0.14374999999999999</v>
      </c>
      <c r="AE2386" s="7"/>
      <c r="AF2386" s="7"/>
      <c r="AG2386" s="6">
        <f>Tabla4[[#This Row],[Tiempo Parada de Reloj]]+Tabla4[[#This Row],[Tiempo Autorizado por Telefonica (no Máximo)]]</f>
        <v>0.14374999999999999</v>
      </c>
      <c r="AH2386" s="7">
        <f t="shared" ca="1" si="337"/>
        <v>0.2069444444452529</v>
      </c>
      <c r="AI2386" s="8">
        <f t="shared" si="338"/>
        <v>3.4499999999999997</v>
      </c>
      <c r="AJ2386" s="8">
        <f t="shared" ca="1" si="339"/>
        <v>4.9666666666860699</v>
      </c>
      <c r="AK2386" s="23" t="s">
        <v>119</v>
      </c>
      <c r="AL2386" s="23" t="s">
        <v>70</v>
      </c>
      <c r="AM2386" s="23" t="s">
        <v>120</v>
      </c>
      <c r="AN2386" s="23" t="s">
        <v>120</v>
      </c>
      <c r="AO2386" s="3" t="s">
        <v>106</v>
      </c>
      <c r="AP2386" s="3" t="s">
        <v>106</v>
      </c>
      <c r="AQ2386" s="23">
        <v>45451.851388888892</v>
      </c>
      <c r="AR2386" s="3"/>
      <c r="AS2386" s="23"/>
      <c r="AT2386" s="23"/>
      <c r="AU2386" s="3" t="s">
        <v>1040</v>
      </c>
      <c r="AV2386" s="3" t="s">
        <v>201</v>
      </c>
      <c r="AW2386" s="3" t="s">
        <v>135</v>
      </c>
      <c r="AX2386" s="3">
        <v>3.89175</v>
      </c>
      <c r="AY2386" s="3">
        <v>-76.329300000000003</v>
      </c>
      <c r="AZ2386" s="8" t="str">
        <f>+CONCATENATE("Reportan apertura en el enlace ",Tabla4[[#This Row],[Enlace]]," en el ",Tabla4[[#This Row],[Distancia óptica]]," ocasionado por ",Tabla4[[#This Row],[Causa del daño]])</f>
        <v>Reportan apertura en el enlace Yotoco - Buga en el Km 4,356 desde buga ocasionado por Podas</v>
      </c>
      <c r="BA2386" s="8" t="str">
        <f>+CONCATENATE("Para dar solución al incidente ",Tabla4[[#This Row],[Solución]])</f>
        <v>Para dar solución al incidente Recuperacion de 400 mts de reserva y un empalme de 8 hilos en caja empalme de 24</v>
      </c>
      <c r="BB2386" s="3" t="str">
        <f>+_xlfn.CONCAT(Tabla4[[#This Row],[Causa Raiz]]," ",Tabla4[[#This Row],[Solución2]]," (",Tabla4[[#This Row],[Anillo]],"- Cabecera: ",Tabla4[[#This Row],[Cabecera]],"- Operador: ",Tabla4[[#This Row],[Operador]],")")</f>
        <v>Reportan apertura en el enlace Yotoco - Buga en el Km 4,356 desde buga ocasionado por Podas Para dar solución al incidente Recuperacion de 400 mts de reserva y un empalme de 8 hilos en caja empalme de 24 (Lineal- Cabecera: Buga centro- Operador: Colombia Telecomunicaciones)</v>
      </c>
    </row>
    <row r="2387" spans="1:54" ht="199.5">
      <c r="A2387" s="38">
        <f t="shared" si="340"/>
        <v>2386</v>
      </c>
      <c r="B2387" s="3">
        <v>8663775</v>
      </c>
      <c r="C2387" s="3" t="s">
        <v>92</v>
      </c>
      <c r="D2387" s="23">
        <v>45448.625</v>
      </c>
      <c r="E2387" s="23">
        <v>45451.541666666664</v>
      </c>
      <c r="F2387" s="1">
        <f ca="1">IF(ISBLANK(E2387),IF(ISBLANK(D2387),0,NOW()-D2387),E2387-D2387)</f>
        <v>2.9166666666642413</v>
      </c>
      <c r="G2387" s="3" t="s">
        <v>55</v>
      </c>
      <c r="H2387" s="41"/>
      <c r="I2387" s="40"/>
      <c r="J2387" s="5" t="s">
        <v>56</v>
      </c>
      <c r="K2387" s="3" t="s">
        <v>203</v>
      </c>
      <c r="L2387" s="9" t="s">
        <v>58</v>
      </c>
      <c r="M2387" s="3" t="s">
        <v>169</v>
      </c>
      <c r="N2387" s="3" t="s">
        <v>3835</v>
      </c>
      <c r="O2387" s="3" t="s">
        <v>3528</v>
      </c>
      <c r="P2387" s="3" t="s">
        <v>10863</v>
      </c>
      <c r="Q2387" s="4" t="s">
        <v>10864</v>
      </c>
      <c r="R2387" s="3" t="s">
        <v>2183</v>
      </c>
      <c r="S2387" s="3" t="s">
        <v>210</v>
      </c>
      <c r="T2387" s="9" t="s">
        <v>146</v>
      </c>
      <c r="U2387" s="3" t="s">
        <v>10865</v>
      </c>
      <c r="V2387" s="22" t="str">
        <f t="shared" si="335"/>
        <v>RTNFO; Hora de aviso: 15:00 05/06/2024; Solución: Se realiza tendido de 700 mts y 2 cajas de empalmes; Hora de solución: 13:00 08/06/2024; Causa: Falla en la Red FiOp</v>
      </c>
      <c r="W2387" s="4" t="s">
        <v>10866</v>
      </c>
      <c r="X2387" s="3" t="s">
        <v>10867</v>
      </c>
      <c r="Y2387" s="3" t="s">
        <v>10868</v>
      </c>
      <c r="Z2387" s="3" t="s">
        <v>98</v>
      </c>
      <c r="AA2387" s="3" t="s">
        <v>71</v>
      </c>
      <c r="AB2387" s="3">
        <v>0</v>
      </c>
      <c r="AC2387" s="3" t="s">
        <v>71</v>
      </c>
      <c r="AD2387" s="6">
        <v>1.6041666666666667</v>
      </c>
      <c r="AE2387" s="7"/>
      <c r="AF2387" s="7"/>
      <c r="AG2387" s="6">
        <f>Tabla4[[#This Row],[Tiempo Parada de Reloj]]+Tabla4[[#This Row],[Tiempo Autorizado por Telefonica (no Máximo)]]</f>
        <v>1.6041666666666667</v>
      </c>
      <c r="AH2387" s="7">
        <f t="shared" ca="1" si="337"/>
        <v>1.3124999999975746</v>
      </c>
      <c r="AI2387" s="8">
        <f t="shared" si="338"/>
        <v>38.5</v>
      </c>
      <c r="AJ2387" s="8">
        <f t="shared" ca="1" si="339"/>
        <v>31.499999999941792</v>
      </c>
      <c r="AK2387" s="23" t="s">
        <v>1349</v>
      </c>
      <c r="AL2387" s="23" t="s">
        <v>70</v>
      </c>
      <c r="AM2387" s="23" t="s">
        <v>120</v>
      </c>
      <c r="AN2387" s="23" t="s">
        <v>73</v>
      </c>
      <c r="AO2387" s="3" t="s">
        <v>73</v>
      </c>
      <c r="AP2387" s="3" t="s">
        <v>73</v>
      </c>
      <c r="AQ2387" s="23">
        <v>45455.011111111111</v>
      </c>
      <c r="AR2387" s="3"/>
      <c r="AS2387" s="23"/>
      <c r="AT2387" s="23"/>
      <c r="AU2387" s="3" t="s">
        <v>192</v>
      </c>
      <c r="AV2387" s="3" t="s">
        <v>10869</v>
      </c>
      <c r="AW2387" s="3" t="s">
        <v>1323</v>
      </c>
      <c r="AX2387" s="3">
        <v>7.5471000000000004</v>
      </c>
      <c r="AY2387" s="3">
        <v>-72.636099999999999</v>
      </c>
      <c r="AZ2387" s="8" t="str">
        <f>+CONCATENATE("Reportan apertura en el enlace ",Tabla4[[#This Row],[Enlace]]," en el ",Tabla4[[#This Row],[Distancia óptica]]," ocasionado por ",Tabla4[[#This Row],[Causa del daño]])</f>
        <v>Reportan apertura en el enlace Cerro Oriente - Cúcuta en el Km 55,2 desde Cucuta ocasionado por Falla en la Red FiOp</v>
      </c>
      <c r="BA2387" s="8" t="str">
        <f>+CONCATENATE("Para dar solución al incidente ",Tabla4[[#This Row],[Solución]])</f>
        <v>Para dar solución al incidente Se realiza tendido de 700 mts y 2 cajas de empalmes</v>
      </c>
      <c r="BB2387" s="3" t="str">
        <f>+_xlfn.CONCAT(Tabla4[[#This Row],[Causa Raiz]]," ",Tabla4[[#This Row],[Solución2]]," (",Tabla4[[#This Row],[Anillo]],"- Cabecera: ",Tabla4[[#This Row],[Cabecera]],"- Operador: ",Tabla4[[#This Row],[Operador]],")")</f>
        <v>Reportan apertura en el enlace Cerro Oriente - Cúcuta en el Km 55,2 desde Cucuta ocasionado por Falla en la Red FiOp Para dar solución al incidente Se realiza tendido de 700 mts y 2 cajas de empalmes (TRONCAL- Cabecera: AV Cero- Operador: Colombia Telecomunicaciones)</v>
      </c>
    </row>
    <row r="2388" spans="1:54" ht="171">
      <c r="A2388" s="38">
        <f t="shared" si="340"/>
        <v>2387</v>
      </c>
      <c r="B2388" s="3">
        <v>8663338</v>
      </c>
      <c r="C2388" s="3" t="s">
        <v>54</v>
      </c>
      <c r="D2388" s="23">
        <v>45448.673611111109</v>
      </c>
      <c r="E2388" s="23">
        <v>45449.40625</v>
      </c>
      <c r="F2388" s="1">
        <f ca="1">IF(ISBLANK(E2388),IF(ISBLANK(D2388),0,NOW()-D2388),E2388-D2388)</f>
        <v>0.73263888889050577</v>
      </c>
      <c r="G2388" s="3" t="s">
        <v>55</v>
      </c>
      <c r="H2388" s="41"/>
      <c r="I2388" s="40"/>
      <c r="J2388" s="5" t="s">
        <v>56</v>
      </c>
      <c r="K2388" s="3" t="s">
        <v>93</v>
      </c>
      <c r="L2388" s="9" t="s">
        <v>58</v>
      </c>
      <c r="M2388" s="3" t="s">
        <v>59</v>
      </c>
      <c r="N2388" s="3" t="s">
        <v>60</v>
      </c>
      <c r="O2388" s="3" t="s">
        <v>10870</v>
      </c>
      <c r="P2388" s="3" t="s">
        <v>10871</v>
      </c>
      <c r="Q2388" s="4" t="s">
        <v>10872</v>
      </c>
      <c r="R2388" s="3" t="s">
        <v>947</v>
      </c>
      <c r="S2388" s="3" t="s">
        <v>65</v>
      </c>
      <c r="T2388" s="9" t="s">
        <v>146</v>
      </c>
      <c r="U2388" s="3" t="s">
        <v>10873</v>
      </c>
      <c r="V2388" s="22" t="str">
        <f t="shared" si="335"/>
        <v>RLFO; Hora de aviso: 16:10 05/06/2024; Solución: Se realiza miegracion entre un empalme y salitre; Hora de solución: 9:45 06/06/2024; Causa: Falla en la Red FiOp</v>
      </c>
      <c r="W2388" s="4" t="s">
        <v>10857</v>
      </c>
      <c r="X2388" s="3"/>
      <c r="Y2388" s="3"/>
      <c r="Z2388" s="3" t="s">
        <v>69</v>
      </c>
      <c r="AA2388" s="3" t="s">
        <v>70</v>
      </c>
      <c r="AB2388" s="3">
        <v>8663338</v>
      </c>
      <c r="AC2388" s="3" t="s">
        <v>70</v>
      </c>
      <c r="AD2388" s="6">
        <v>0.56597222222222221</v>
      </c>
      <c r="AE2388" s="7"/>
      <c r="AF2388" s="7"/>
      <c r="AG2388" s="6">
        <f>Tabla4[[#This Row],[Tiempo Parada de Reloj]]+Tabla4[[#This Row],[Tiempo Autorizado por Telefonica (no Máximo)]]</f>
        <v>0.56597222222222221</v>
      </c>
      <c r="AH2388" s="7">
        <f t="shared" ca="1" si="337"/>
        <v>0.16666666666828356</v>
      </c>
      <c r="AI2388" s="8">
        <f t="shared" si="338"/>
        <v>13.583333333333332</v>
      </c>
      <c r="AJ2388" s="8">
        <f t="shared" ca="1" si="339"/>
        <v>4.0000000000388054</v>
      </c>
      <c r="AK2388" s="23" t="s">
        <v>73</v>
      </c>
      <c r="AL2388" s="23" t="s">
        <v>70</v>
      </c>
      <c r="AM2388" s="23" t="s">
        <v>120</v>
      </c>
      <c r="AN2388" s="23" t="s">
        <v>8652</v>
      </c>
      <c r="AO2388" s="3" t="s">
        <v>106</v>
      </c>
      <c r="AP2388" s="3" t="s">
        <v>106</v>
      </c>
      <c r="AQ2388" s="23">
        <v>45449.896527777775</v>
      </c>
      <c r="AR2388" s="3"/>
      <c r="AS2388" s="23"/>
      <c r="AT2388" s="23"/>
      <c r="AU2388" s="3" t="s">
        <v>264</v>
      </c>
      <c r="AV2388" s="3" t="s">
        <v>950</v>
      </c>
      <c r="AW2388" s="3" t="s">
        <v>135</v>
      </c>
      <c r="AX2388" s="3">
        <v>4.6459099999999998</v>
      </c>
      <c r="AY2388" s="3">
        <v>-74.131600000000006</v>
      </c>
      <c r="AZ2388" s="8" t="str">
        <f>+CONCATENATE("Reportan apertura en el enlace ",Tabla4[[#This Row],[Enlace]]," en el ",Tabla4[[#This Row],[Distancia óptica]]," ocasionado por ",Tabla4[[#This Row],[Causa del daño]])</f>
        <v>Reportan apertura en el enlace techo - salitre en el Km 5.201 desde Salitre  ocasionado por Falla en la Red FiOp</v>
      </c>
      <c r="BA2388" s="8" t="str">
        <f>+CONCATENATE("Para dar solución al incidente ",Tabla4[[#This Row],[Solución]])</f>
        <v>Para dar solución al incidente Se realiza miegracion entre un empalme y salitre</v>
      </c>
      <c r="BB2388" s="3" t="str">
        <f>+_xlfn.CONCAT(Tabla4[[#This Row],[Causa Raiz]]," ",Tabla4[[#This Row],[Solución2]]," (",Tabla4[[#This Row],[Anillo]],"- Cabecera: ",Tabla4[[#This Row],[Cabecera]],"- Operador: ",Tabla4[[#This Row],[Operador]],")")</f>
        <v>Reportan apertura en el enlace techo - salitre en el Km 5.201 desde Salitre  ocasionado por Falla en la Red FiOp Para dar solución al incidente Se realiza miegracion entre un empalme y salitre (Lineal- Cabecera: Salitre- Operador: Colombia Telecomunicaciones)</v>
      </c>
    </row>
    <row r="2389" spans="1:54" ht="199.5">
      <c r="A2389" s="38">
        <f t="shared" si="340"/>
        <v>2388</v>
      </c>
      <c r="B2389" s="3">
        <v>8663100</v>
      </c>
      <c r="C2389" s="3" t="s">
        <v>54</v>
      </c>
      <c r="D2389" s="23">
        <v>45448.763888888891</v>
      </c>
      <c r="E2389" s="23">
        <v>45448.982638888891</v>
      </c>
      <c r="F2389" s="1">
        <f t="shared" ref="F2389" ca="1" si="342">IF(ISBLANK(E2389),IF(ISBLANK(D2389),0,NOW()-D2389),E2389-D2389)</f>
        <v>0.21875</v>
      </c>
      <c r="G2389" s="3" t="s">
        <v>55</v>
      </c>
      <c r="H2389" s="41"/>
      <c r="I2389" s="40"/>
      <c r="J2389" s="5" t="s">
        <v>56</v>
      </c>
      <c r="K2389" s="3" t="s">
        <v>57</v>
      </c>
      <c r="L2389" s="9" t="s">
        <v>78</v>
      </c>
      <c r="M2389" s="3" t="s">
        <v>59</v>
      </c>
      <c r="N2389" s="3" t="s">
        <v>60</v>
      </c>
      <c r="O2389" s="3" t="s">
        <v>10874</v>
      </c>
      <c r="P2389" s="3" t="s">
        <v>10875</v>
      </c>
      <c r="Q2389" s="4" t="s">
        <v>10876</v>
      </c>
      <c r="R2389" s="3" t="s">
        <v>378</v>
      </c>
      <c r="S2389" s="3" t="s">
        <v>65</v>
      </c>
      <c r="T2389" s="9" t="s">
        <v>116</v>
      </c>
      <c r="U2389" s="3" t="s">
        <v>10877</v>
      </c>
      <c r="V2389" s="22" t="str">
        <f t="shared" si="335"/>
        <v>RLFO; Hora de aviso: 18:20 05/06/2024; Solución: Se realiza tendido de 230 mts de F0  de 24 y dos empalmes de de 24 hilos; Hora de solución: 23:35 05/06/2024; Causa: Hurto</v>
      </c>
      <c r="W2389" s="4" t="s">
        <v>10857</v>
      </c>
      <c r="X2389" s="3"/>
      <c r="Y2389" s="3"/>
      <c r="Z2389" s="3" t="s">
        <v>69</v>
      </c>
      <c r="AA2389" s="3" t="s">
        <v>70</v>
      </c>
      <c r="AB2389" s="3">
        <v>8663100</v>
      </c>
      <c r="AC2389" s="3" t="s">
        <v>71</v>
      </c>
      <c r="AD2389" s="6">
        <v>5.2083333333333336E-2</v>
      </c>
      <c r="AE2389" s="7"/>
      <c r="AF2389" s="7"/>
      <c r="AG2389" s="6">
        <f>Tabla4[[#This Row],[Tiempo Parada de Reloj]]+Tabla4[[#This Row],[Tiempo Autorizado por Telefonica (no Máximo)]]</f>
        <v>5.2083333333333336E-2</v>
      </c>
      <c r="AH2389" s="7">
        <f t="shared" ca="1" si="337"/>
        <v>0.16666666666666666</v>
      </c>
      <c r="AI2389" s="8">
        <f t="shared" si="338"/>
        <v>1.25</v>
      </c>
      <c r="AJ2389" s="8">
        <f t="shared" ca="1" si="339"/>
        <v>4</v>
      </c>
      <c r="AK2389" s="23" t="s">
        <v>73</v>
      </c>
      <c r="AL2389" s="23" t="s">
        <v>70</v>
      </c>
      <c r="AM2389" s="23" t="s">
        <v>120</v>
      </c>
      <c r="AN2389" s="23" t="s">
        <v>120</v>
      </c>
      <c r="AO2389" s="3" t="s">
        <v>106</v>
      </c>
      <c r="AP2389" s="3" t="s">
        <v>106</v>
      </c>
      <c r="AQ2389" s="23">
        <v>45449.88958333333</v>
      </c>
      <c r="AR2389" s="3"/>
      <c r="AS2389" s="23"/>
      <c r="AT2389" s="23"/>
      <c r="AU2389" s="3" t="s">
        <v>1202</v>
      </c>
      <c r="AV2389" s="3" t="s">
        <v>757</v>
      </c>
      <c r="AW2389" s="3" t="s">
        <v>10878</v>
      </c>
      <c r="AX2389" s="3">
        <v>4.6070399999999996</v>
      </c>
      <c r="AY2389" s="3">
        <v>-74.116259999999997</v>
      </c>
      <c r="AZ2389" s="8" t="str">
        <f>+CONCATENATE("Reportan apertura en el enlace ",Tabla4[[#This Row],[Enlace]]," en el ",Tabla4[[#This Row],[Distancia óptica]]," ocasionado por ",Tabla4[[#This Row],[Causa del daño]])</f>
        <v>Reportan apertura en el enlace Mov. San Eusebio - Mov. Jazmin en el Km 0,414 desde Mov Eusebio  ocasionado por Hurto</v>
      </c>
      <c r="BA2389" s="8" t="str">
        <f>+CONCATENATE("Para dar solución al incidente ",Tabla4[[#This Row],[Solución]])</f>
        <v>Para dar solución al incidente Se realiza tendido de 230 mts de F0  de 24 y dos empalmes de de 24 hilos</v>
      </c>
      <c r="BB2389" s="3" t="str">
        <f>+_xlfn.CONCAT(Tabla4[[#This Row],[Causa Raiz]]," ",Tabla4[[#This Row],[Solución2]]," (",Tabla4[[#This Row],[Anillo]],"- Cabecera: ",Tabla4[[#This Row],[Cabecera]],"- Operador: ",Tabla4[[#This Row],[Operador]],")")</f>
        <v>Reportan apertura en el enlace Mov. San Eusebio - Mov. Jazmin en el Km 0,414 desde Mov Eusebio  ocasionado por Hurto Para dar solución al incidente Se realiza tendido de 230 mts de F0  de 24 y dos empalmes de de 24 hilos (Uk san Eusebio- Cabecera: Asturias- Operador: Colombia Telecomunicaciones)</v>
      </c>
    </row>
    <row r="2390" spans="1:54" ht="185.25">
      <c r="A2390" s="38">
        <f t="shared" si="340"/>
        <v>2389</v>
      </c>
      <c r="B2390" s="3">
        <v>8664444</v>
      </c>
      <c r="C2390" s="3" t="s">
        <v>54</v>
      </c>
      <c r="D2390" s="23">
        <v>45448.84375</v>
      </c>
      <c r="E2390" s="23">
        <v>45448.972222222219</v>
      </c>
      <c r="F2390" s="1">
        <f t="shared" ref="F2390:F2403" ca="1" si="343">IF(ISBLANK(E2390),IF(ISBLANK(D2390),0,NOW()-D2390),E2390-D2390)</f>
        <v>0.12847222221898846</v>
      </c>
      <c r="G2390" s="3" t="s">
        <v>55</v>
      </c>
      <c r="H2390" s="41"/>
      <c r="I2390" s="40"/>
      <c r="J2390" s="5" t="s">
        <v>56</v>
      </c>
      <c r="K2390" s="3" t="s">
        <v>108</v>
      </c>
      <c r="L2390" s="9" t="s">
        <v>78</v>
      </c>
      <c r="M2390" s="3" t="s">
        <v>431</v>
      </c>
      <c r="N2390" s="3" t="s">
        <v>2978</v>
      </c>
      <c r="O2390" s="3" t="s">
        <v>10879</v>
      </c>
      <c r="P2390" s="3" t="s">
        <v>10880</v>
      </c>
      <c r="Q2390" s="4" t="s">
        <v>10881</v>
      </c>
      <c r="R2390" s="3" t="s">
        <v>114</v>
      </c>
      <c r="S2390" s="3" t="s">
        <v>115</v>
      </c>
      <c r="T2390" s="9" t="s">
        <v>682</v>
      </c>
      <c r="U2390" s="3" t="s">
        <v>10882</v>
      </c>
      <c r="V2390" s="22" t="str">
        <f t="shared" si="335"/>
        <v>RLFO; Hora de aviso: 20:15 05/06/2024; Solución: Refusion de 12 hilos en ODF nuevo faro; Hora de solución: 23:20 05/06/2024; Causa: Falla en ODF Planta Externa</v>
      </c>
      <c r="W2390" s="4" t="s">
        <v>10883</v>
      </c>
      <c r="X2390" s="3" t="s">
        <v>10884</v>
      </c>
      <c r="Y2390" s="3" t="s">
        <v>10885</v>
      </c>
      <c r="Z2390" s="3" t="s">
        <v>98</v>
      </c>
      <c r="AA2390" s="3" t="s">
        <v>71</v>
      </c>
      <c r="AB2390" s="3">
        <v>0</v>
      </c>
      <c r="AC2390" s="3" t="s">
        <v>71</v>
      </c>
      <c r="AD2390" s="6">
        <v>0</v>
      </c>
      <c r="AE2390" s="7"/>
      <c r="AF2390" s="7"/>
      <c r="AG2390" s="6">
        <f>Tabla4[[#This Row],[Tiempo Parada de Reloj]]+Tabla4[[#This Row],[Tiempo Autorizado por Telefonica (no Máximo)]]</f>
        <v>0</v>
      </c>
      <c r="AH2390" s="7">
        <f t="shared" ca="1" si="337"/>
        <v>0.12847222221898846</v>
      </c>
      <c r="AI2390" s="8">
        <f t="shared" si="338"/>
        <v>0</v>
      </c>
      <c r="AJ2390" s="8">
        <f t="shared" ca="1" si="339"/>
        <v>3.0833333332557231</v>
      </c>
      <c r="AK2390" s="23" t="s">
        <v>119</v>
      </c>
      <c r="AL2390" s="23" t="s">
        <v>70</v>
      </c>
      <c r="AM2390" s="23" t="s">
        <v>120</v>
      </c>
      <c r="AN2390" s="23" t="s">
        <v>8652</v>
      </c>
      <c r="AO2390" s="3" t="s">
        <v>120</v>
      </c>
      <c r="AP2390" s="3" t="s">
        <v>106</v>
      </c>
      <c r="AQ2390" s="23">
        <v>45452.788194444445</v>
      </c>
      <c r="AR2390" s="3"/>
      <c r="AS2390" s="23"/>
      <c r="AT2390" s="23"/>
      <c r="AU2390" s="3" t="s">
        <v>192</v>
      </c>
      <c r="AV2390" s="3" t="s">
        <v>10886</v>
      </c>
      <c r="AW2390" s="3" t="s">
        <v>10887</v>
      </c>
      <c r="AX2390" s="3">
        <v>11.540101</v>
      </c>
      <c r="AY2390" s="3">
        <v>-72.930042999999998</v>
      </c>
      <c r="AZ2390" s="8" t="str">
        <f>+CONCATENATE("Reportan apertura en el enlace ",Tabla4[[#This Row],[Enlace]]," en el ",Tabla4[[#This Row],[Distancia óptica]]," ocasionado por ",Tabla4[[#This Row],[Causa del daño]])</f>
        <v>Reportan apertura en el enlace Mov. Las Tunas - Mov. Nuevo Faro en el Km 0 desde nuevo faro ocasionado por Falla en ODF Planta Externa</v>
      </c>
      <c r="BA2390" s="8" t="str">
        <f>+CONCATENATE("Para dar solución al incidente ",Tabla4[[#This Row],[Solución]])</f>
        <v>Para dar solución al incidente Refusion de 12 hilos en ODF nuevo faro</v>
      </c>
      <c r="BB2390" s="3" t="str">
        <f>+_xlfn.CONCAT(Tabla4[[#This Row],[Causa Raiz]]," ",Tabla4[[#This Row],[Solución2]]," (",Tabla4[[#This Row],[Anillo]],"- Cabecera: ",Tabla4[[#This Row],[Cabecera]],"- Operador: ",Tabla4[[#This Row],[Operador]],")")</f>
        <v>Reportan apertura en el enlace Mov. Las Tunas - Mov. Nuevo Faro en el Km 0 desde nuevo faro ocasionado por Falla en ODF Planta Externa Para dar solución al incidente Refusion de 12 hilos en ODF nuevo faro (Uk Nuevo Faro- Cabecera: La tuna- Operador: Colombia Telecomunicaciones)</v>
      </c>
    </row>
    <row r="2391" spans="1:54" ht="142.5">
      <c r="A2391" s="38">
        <f t="shared" si="340"/>
        <v>2390</v>
      </c>
      <c r="B2391" s="3">
        <v>8664303</v>
      </c>
      <c r="C2391" s="3" t="s">
        <v>54</v>
      </c>
      <c r="D2391" s="23">
        <v>45448.875</v>
      </c>
      <c r="E2391" s="23">
        <v>45448.876388888886</v>
      </c>
      <c r="F2391" s="1">
        <f t="shared" ca="1" si="343"/>
        <v>1.3888888861401938E-3</v>
      </c>
      <c r="G2391" s="3" t="s">
        <v>55</v>
      </c>
      <c r="H2391" s="41"/>
      <c r="I2391" s="40"/>
      <c r="J2391" s="5" t="s">
        <v>56</v>
      </c>
      <c r="K2391" s="3" t="s">
        <v>77</v>
      </c>
      <c r="L2391" s="9" t="s">
        <v>58</v>
      </c>
      <c r="M2391" s="3" t="s">
        <v>373</v>
      </c>
      <c r="N2391" s="3" t="s">
        <v>374</v>
      </c>
      <c r="O2391" s="3" t="s">
        <v>10888</v>
      </c>
      <c r="P2391" s="3" t="s">
        <v>325</v>
      </c>
      <c r="Q2391" s="4" t="s">
        <v>10889</v>
      </c>
      <c r="R2391" s="3" t="s">
        <v>992</v>
      </c>
      <c r="S2391" s="3" t="s">
        <v>10375</v>
      </c>
      <c r="T2391" s="9" t="s">
        <v>104</v>
      </c>
      <c r="U2391" s="3" t="s">
        <v>10890</v>
      </c>
      <c r="V2391" s="22" t="str">
        <f t="shared" si="335"/>
        <v>RLFO; Hora de aviso: 21:00 05/06/2024; Solución: Cambio de patchcord en Catama; Hora de solución: 21:02 05/06/2024; Causa: Visita Fallida</v>
      </c>
      <c r="W2391" s="4" t="s">
        <v>10891</v>
      </c>
      <c r="X2391" s="3"/>
      <c r="Y2391" s="3"/>
      <c r="Z2391" s="3" t="s">
        <v>69</v>
      </c>
      <c r="AA2391" s="3" t="s">
        <v>70</v>
      </c>
      <c r="AB2391" s="3">
        <v>0</v>
      </c>
      <c r="AC2391" s="3" t="s">
        <v>71</v>
      </c>
      <c r="AD2391" s="6">
        <v>0</v>
      </c>
      <c r="AE2391" s="7"/>
      <c r="AF2391" s="7"/>
      <c r="AG2391" s="6">
        <f>Tabla4[[#This Row],[Tiempo Parada de Reloj]]+Tabla4[[#This Row],[Tiempo Autorizado por Telefonica (no Máximo)]]</f>
        <v>0</v>
      </c>
      <c r="AH2391" s="7">
        <f t="shared" ca="1" si="337"/>
        <v>1.3888888861401938E-3</v>
      </c>
      <c r="AI2391" s="8">
        <f t="shared" si="338"/>
        <v>0</v>
      </c>
      <c r="AJ2391" s="8">
        <f t="shared" ca="1" si="339"/>
        <v>3.3333333267364651E-2</v>
      </c>
      <c r="AK2391" s="23" t="s">
        <v>119</v>
      </c>
      <c r="AL2391" s="23" t="s">
        <v>70</v>
      </c>
      <c r="AM2391" s="23" t="s">
        <v>120</v>
      </c>
      <c r="AN2391" s="23" t="s">
        <v>120</v>
      </c>
      <c r="AO2391" s="3" t="s">
        <v>120</v>
      </c>
      <c r="AP2391" s="3" t="s">
        <v>120</v>
      </c>
      <c r="AQ2391" s="23">
        <v>45448.958333333336</v>
      </c>
      <c r="AR2391" s="3"/>
      <c r="AS2391" s="23"/>
      <c r="AT2391" s="23"/>
      <c r="AU2391" s="3" t="s">
        <v>1266</v>
      </c>
      <c r="AV2391" s="3" t="s">
        <v>8776</v>
      </c>
      <c r="AW2391" s="3" t="s">
        <v>135</v>
      </c>
      <c r="AX2391" s="3" t="s">
        <v>69</v>
      </c>
      <c r="AY2391" s="3" t="s">
        <v>69</v>
      </c>
      <c r="AZ2391" s="8" t="str">
        <f>+CONCATENATE("Reportan apertura en el enlace ",Tabla4[[#This Row],[Enlace]]," en el ",Tabla4[[#This Row],[Distancia óptica]]," ocasionado por ",Tabla4[[#This Row],[Causa del daño]])</f>
        <v>Reportan apertura en el enlace Villavicencio Ceiba - Catama en el Km 0 ocasionado por Visita Fallida</v>
      </c>
      <c r="BA2391" s="8" t="str">
        <f>+CONCATENATE("Para dar solución al incidente ",Tabla4[[#This Row],[Solución]])</f>
        <v>Para dar solución al incidente Cambio de patchcord en Catama</v>
      </c>
      <c r="BB2391" s="3" t="str">
        <f>+_xlfn.CONCAT(Tabla4[[#This Row],[Causa Raiz]]," ",Tabla4[[#This Row],[Solución2]]," (",Tabla4[[#This Row],[Anillo]],"- Cabecera: ",Tabla4[[#This Row],[Cabecera]],"- Operador: ",Tabla4[[#This Row],[Operador]],")")</f>
        <v>Reportan apertura en el enlace Villavicencio Ceiba - Catama en el Km 0 ocasionado por Visita Fallida Para dar solución al incidente Cambio de patchcord en Catama (Lineal- Cabecera: Ceiba - Operador: Colombia Telecomunicaciones)</v>
      </c>
    </row>
    <row r="2392" spans="1:54" ht="185.25">
      <c r="A2392" s="38">
        <f t="shared" si="340"/>
        <v>2391</v>
      </c>
      <c r="B2392" s="3">
        <v>8662606</v>
      </c>
      <c r="C2392" s="3" t="s">
        <v>54</v>
      </c>
      <c r="D2392" s="23">
        <v>45448.875</v>
      </c>
      <c r="E2392" s="23">
        <v>45448.993055555555</v>
      </c>
      <c r="F2392" s="1">
        <f t="shared" ca="1" si="343"/>
        <v>0.11805555555474712</v>
      </c>
      <c r="G2392" s="3" t="s">
        <v>55</v>
      </c>
      <c r="H2392" s="41"/>
      <c r="I2392" s="40"/>
      <c r="J2392" s="5" t="s">
        <v>56</v>
      </c>
      <c r="K2392" s="3" t="s">
        <v>108</v>
      </c>
      <c r="L2392" s="9" t="s">
        <v>78</v>
      </c>
      <c r="M2392" s="3" t="s">
        <v>109</v>
      </c>
      <c r="N2392" s="3" t="s">
        <v>3024</v>
      </c>
      <c r="O2392" s="3" t="s">
        <v>10892</v>
      </c>
      <c r="P2392" s="3" t="s">
        <v>10893</v>
      </c>
      <c r="Q2392" s="4" t="s">
        <v>10894</v>
      </c>
      <c r="R2392" s="3" t="s">
        <v>327</v>
      </c>
      <c r="S2392" s="3" t="s">
        <v>115</v>
      </c>
      <c r="T2392" s="9" t="s">
        <v>66</v>
      </c>
      <c r="U2392" s="3" t="s">
        <v>10895</v>
      </c>
      <c r="V2392" s="22" t="str">
        <f t="shared" si="335"/>
        <v>RLFO; Hora de aviso: 21:00 05/06/2024; Solución: Recuperacion de 400 mts de Fo y un empalme de 24 hilos; Hora de solución: 23:50 05/06/2024; Causa: Vandalismo</v>
      </c>
      <c r="W2392" s="4" t="s">
        <v>10896</v>
      </c>
      <c r="X2392" s="3" t="s">
        <v>10897</v>
      </c>
      <c r="Y2392" s="3" t="s">
        <v>10898</v>
      </c>
      <c r="Z2392" s="3" t="s">
        <v>98</v>
      </c>
      <c r="AA2392" s="3" t="s">
        <v>70</v>
      </c>
      <c r="AB2392" s="3">
        <v>8662606</v>
      </c>
      <c r="AC2392" s="3" t="s">
        <v>71</v>
      </c>
      <c r="AD2392" s="6">
        <v>0</v>
      </c>
      <c r="AE2392" s="7"/>
      <c r="AF2392" s="7"/>
      <c r="AG2392" s="6">
        <f>Tabla4[[#This Row],[Tiempo Parada de Reloj]]+Tabla4[[#This Row],[Tiempo Autorizado por Telefonica (no Máximo)]]</f>
        <v>0</v>
      </c>
      <c r="AH2392" s="7">
        <f t="shared" ca="1" si="337"/>
        <v>0.11805555555474712</v>
      </c>
      <c r="AI2392" s="8">
        <f t="shared" si="338"/>
        <v>0</v>
      </c>
      <c r="AJ2392" s="8">
        <f t="shared" ca="1" si="339"/>
        <v>2.8333333333139308</v>
      </c>
      <c r="AK2392" s="23" t="s">
        <v>119</v>
      </c>
      <c r="AL2392" s="23" t="s">
        <v>70</v>
      </c>
      <c r="AM2392" s="23" t="s">
        <v>120</v>
      </c>
      <c r="AN2392" s="23" t="s">
        <v>120</v>
      </c>
      <c r="AO2392" s="3" t="s">
        <v>120</v>
      </c>
      <c r="AP2392" s="3" t="s">
        <v>120</v>
      </c>
      <c r="AQ2392" s="23">
        <v>45449.443749999999</v>
      </c>
      <c r="AR2392" s="3"/>
      <c r="AS2392" s="23"/>
      <c r="AT2392" s="23"/>
      <c r="AU2392" s="3" t="s">
        <v>192</v>
      </c>
      <c r="AV2392" s="3" t="s">
        <v>3583</v>
      </c>
      <c r="AW2392" s="3" t="s">
        <v>135</v>
      </c>
      <c r="AX2392" s="3">
        <v>10.473984</v>
      </c>
      <c r="AY2392" s="3">
        <v>-73.256353000000004</v>
      </c>
      <c r="AZ2392" s="8" t="str">
        <f>+CONCATENATE("Reportan apertura en el enlace ",Tabla4[[#This Row],[Enlace]]," en el ",Tabla4[[#This Row],[Distancia óptica]]," ocasionado por ",Tabla4[[#This Row],[Causa del daño]])</f>
        <v>Reportan apertura en el enlace Mov. La Elvira - Mov. Alfonso Lopez en el km 0,416 desde Alfonso Lopez ocasionado por Vandalismo</v>
      </c>
      <c r="BA2392" s="8" t="str">
        <f>+CONCATENATE("Para dar solución al incidente ",Tabla4[[#This Row],[Solución]])</f>
        <v>Para dar solución al incidente Recuperacion de 400 mts de Fo y un empalme de 24 hilos</v>
      </c>
      <c r="BB2392" s="3" t="str">
        <f>+_xlfn.CONCAT(Tabla4[[#This Row],[Causa Raiz]]," ",Tabla4[[#This Row],[Solución2]]," (",Tabla4[[#This Row],[Anillo]],"- Cabecera: ",Tabla4[[#This Row],[Cabecera]],"- Operador: ",Tabla4[[#This Row],[Operador]],")")</f>
        <v>Reportan apertura en el enlace Mov. La Elvira - Mov. Alfonso Lopez en el km 0,416 desde Alfonso Lopez ocasionado por Vandalismo Para dar solución al incidente Recuperacion de 400 mts de Fo y un empalme de 24 hilos (Lineal- Cabecera: Simon Bolivar- Operador: Colombia Telecomunicaciones)</v>
      </c>
    </row>
    <row r="2393" spans="1:54" ht="171">
      <c r="A2393" s="38">
        <f t="shared" si="340"/>
        <v>2392</v>
      </c>
      <c r="B2393" s="3">
        <v>8664960</v>
      </c>
      <c r="C2393" s="3" t="s">
        <v>92</v>
      </c>
      <c r="D2393" s="23">
        <v>45449.222222222219</v>
      </c>
      <c r="E2393" s="23">
        <v>45449.520833333336</v>
      </c>
      <c r="F2393" s="1">
        <f t="shared" ca="1" si="343"/>
        <v>0.29861111111677019</v>
      </c>
      <c r="G2393" s="3" t="s">
        <v>55</v>
      </c>
      <c r="H2393" s="41"/>
      <c r="I2393" s="40"/>
      <c r="J2393" s="5" t="s">
        <v>56</v>
      </c>
      <c r="K2393" s="3" t="s">
        <v>203</v>
      </c>
      <c r="L2393" s="9" t="s">
        <v>58</v>
      </c>
      <c r="M2393" s="3" t="s">
        <v>204</v>
      </c>
      <c r="N2393" s="3" t="s">
        <v>2622</v>
      </c>
      <c r="O2393" s="3" t="s">
        <v>4693</v>
      </c>
      <c r="P2393" s="3" t="s">
        <v>10899</v>
      </c>
      <c r="Q2393" s="4" t="s">
        <v>10900</v>
      </c>
      <c r="R2393" s="3" t="s">
        <v>1082</v>
      </c>
      <c r="S2393" s="3" t="s">
        <v>221</v>
      </c>
      <c r="T2393" s="9" t="s">
        <v>130</v>
      </c>
      <c r="U2393" s="3" t="s">
        <v>10901</v>
      </c>
      <c r="V2393" s="22" t="str">
        <f t="shared" si="335"/>
        <v>RTNFO; Hora de aviso: 5:20 06/06/2024; Solución: Se realiza empalme sangria; Hora de solución: 12:30 06/06/2024; Causa: Plagas</v>
      </c>
      <c r="W2393" s="4" t="s">
        <v>213</v>
      </c>
      <c r="X2393" s="3"/>
      <c r="Y2393" s="3"/>
      <c r="Z2393" s="3" t="s">
        <v>69</v>
      </c>
      <c r="AA2393" s="3" t="s">
        <v>71</v>
      </c>
      <c r="AB2393" s="3">
        <v>0</v>
      </c>
      <c r="AC2393" s="3" t="s">
        <v>71</v>
      </c>
      <c r="AD2393" s="6">
        <v>9.583333333333334E-2</v>
      </c>
      <c r="AE2393" s="7"/>
      <c r="AF2393" s="7"/>
      <c r="AG2393" s="6">
        <f>Tabla4[[#This Row],[Tiempo Parada de Reloj]]+Tabla4[[#This Row],[Tiempo Autorizado por Telefonica (no Máximo)]]</f>
        <v>9.583333333333334E-2</v>
      </c>
      <c r="AH2393" s="7">
        <f t="shared" ca="1" si="337"/>
        <v>0.20277777778343686</v>
      </c>
      <c r="AI2393" s="8">
        <f t="shared" si="338"/>
        <v>2.3000000000000003</v>
      </c>
      <c r="AJ2393" s="8">
        <f t="shared" ca="1" si="339"/>
        <v>4.8666666668024847</v>
      </c>
      <c r="AK2393" s="23" t="s">
        <v>120</v>
      </c>
      <c r="AL2393" s="23" t="s">
        <v>70</v>
      </c>
      <c r="AM2393" s="23" t="s">
        <v>8652</v>
      </c>
      <c r="AN2393" s="23" t="s">
        <v>8652</v>
      </c>
      <c r="AO2393" s="3" t="s">
        <v>106</v>
      </c>
      <c r="AP2393" s="3" t="s">
        <v>106</v>
      </c>
      <c r="AQ2393" s="23">
        <v>45451.831250000003</v>
      </c>
      <c r="AR2393" s="3"/>
      <c r="AS2393" s="23"/>
      <c r="AT2393" s="23"/>
      <c r="AU2393" s="3" t="s">
        <v>501</v>
      </c>
      <c r="AV2393" s="3" t="s">
        <v>2622</v>
      </c>
      <c r="AW2393" s="3" t="s">
        <v>1323</v>
      </c>
      <c r="AX2393" s="3">
        <v>6.0167520000000003</v>
      </c>
      <c r="AY2393" s="3">
        <v>-73.537505999999993</v>
      </c>
      <c r="AZ2393" s="8" t="str">
        <f>+CONCATENATE("Reportan apertura en el enlace ",Tabla4[[#This Row],[Enlace]]," en el ",Tabla4[[#This Row],[Distancia óptica]]," ocasionado por ",Tabla4[[#This Row],[Causa del daño]])</f>
        <v>Reportan apertura en el enlace Barbosa - Socorro en el Km 19,3 desde barbosa ocasionado por Plagas</v>
      </c>
      <c r="BA2393" s="8" t="str">
        <f>+CONCATENATE("Para dar solución al incidente ",Tabla4[[#This Row],[Solución]])</f>
        <v>Para dar solución al incidente Se realiza empalme sangria</v>
      </c>
      <c r="BB2393" s="3" t="str">
        <f>+_xlfn.CONCAT(Tabla4[[#This Row],[Causa Raiz]]," ",Tabla4[[#This Row],[Solución2]]," (",Tabla4[[#This Row],[Anillo]],"- Cabecera: ",Tabla4[[#This Row],[Cabecera]],"- Operador: ",Tabla4[[#This Row],[Operador]],")")</f>
        <v>Reportan apertura en el enlace Barbosa - Socorro en el Km 19,3 desde barbosa ocasionado por Plagas Para dar solución al incidente Se realiza empalme sangria (TRONCAL- Cabecera: BARBOSA- Operador: Colombia Telecomunicaciones)</v>
      </c>
    </row>
    <row r="2394" spans="1:54" ht="156.75">
      <c r="A2394" s="38">
        <f t="shared" si="340"/>
        <v>2393</v>
      </c>
      <c r="B2394" s="3">
        <v>8664975</v>
      </c>
      <c r="C2394" s="3" t="s">
        <v>163</v>
      </c>
      <c r="D2394" s="23">
        <v>45449.243055555555</v>
      </c>
      <c r="E2394" s="23">
        <v>45449.510416666664</v>
      </c>
      <c r="F2394" s="1">
        <f t="shared" ca="1" si="343"/>
        <v>0.26736111110949423</v>
      </c>
      <c r="G2394" s="3" t="s">
        <v>55</v>
      </c>
      <c r="H2394" s="41"/>
      <c r="I2394" s="40"/>
      <c r="J2394" s="5" t="s">
        <v>56</v>
      </c>
      <c r="K2394" s="3" t="s">
        <v>138</v>
      </c>
      <c r="L2394" s="9" t="s">
        <v>58</v>
      </c>
      <c r="M2394" s="3" t="s">
        <v>139</v>
      </c>
      <c r="N2394" s="3" t="s">
        <v>4416</v>
      </c>
      <c r="O2394" s="3" t="s">
        <v>4412</v>
      </c>
      <c r="P2394" s="3" t="s">
        <v>10902</v>
      </c>
      <c r="Q2394" s="4" t="s">
        <v>10900</v>
      </c>
      <c r="R2394" s="3" t="s">
        <v>451</v>
      </c>
      <c r="S2394" s="3" t="s">
        <v>145</v>
      </c>
      <c r="T2394" s="9" t="s">
        <v>130</v>
      </c>
      <c r="U2394" s="3" t="s">
        <v>10903</v>
      </c>
      <c r="V2394" s="22" t="str">
        <f t="shared" si="335"/>
        <v>RDFO; Hora de aviso: 5:50 06/06/2024; Solución: Se refuiona hilo en empalme existente; Hora de solución: 12:15 06/06/2024; Causa: Plagas</v>
      </c>
      <c r="W2394" s="4" t="s">
        <v>1219</v>
      </c>
      <c r="X2394" s="3"/>
      <c r="Y2394" s="3"/>
      <c r="Z2394" s="3" t="s">
        <v>69</v>
      </c>
      <c r="AA2394" s="3" t="s">
        <v>71</v>
      </c>
      <c r="AB2394" s="3">
        <v>0</v>
      </c>
      <c r="AC2394" s="3" t="s">
        <v>71</v>
      </c>
      <c r="AD2394" s="6">
        <v>6.805555555555555E-2</v>
      </c>
      <c r="AE2394" s="7"/>
      <c r="AF2394" s="7"/>
      <c r="AG2394" s="6">
        <f>Tabla4[[#This Row],[Tiempo Parada de Reloj]]+Tabla4[[#This Row],[Tiempo Autorizado por Telefonica (no Máximo)]]</f>
        <v>6.805555555555555E-2</v>
      </c>
      <c r="AH2394" s="7">
        <f t="shared" ca="1" si="337"/>
        <v>0.1993055555539387</v>
      </c>
      <c r="AI2394" s="8">
        <f t="shared" si="338"/>
        <v>1.6333333333333333</v>
      </c>
      <c r="AJ2394" s="8">
        <f t="shared" ca="1" si="339"/>
        <v>4.7833333332945287</v>
      </c>
      <c r="AK2394" s="23" t="s">
        <v>120</v>
      </c>
      <c r="AL2394" s="23" t="s">
        <v>70</v>
      </c>
      <c r="AM2394" s="23" t="s">
        <v>8652</v>
      </c>
      <c r="AN2394" s="23" t="s">
        <v>8652</v>
      </c>
      <c r="AO2394" s="3" t="s">
        <v>120</v>
      </c>
      <c r="AP2394" s="3" t="s">
        <v>120</v>
      </c>
      <c r="AQ2394" s="23">
        <v>45453.572222222225</v>
      </c>
      <c r="AR2394" s="3"/>
      <c r="AS2394" s="23"/>
      <c r="AT2394" s="23"/>
      <c r="AU2394" s="3" t="s">
        <v>149</v>
      </c>
      <c r="AV2394" s="3" t="s">
        <v>10904</v>
      </c>
      <c r="AW2394" s="3" t="s">
        <v>370</v>
      </c>
      <c r="AX2394" s="3">
        <v>3.3722099999999999</v>
      </c>
      <c r="AY2394" s="3">
        <v>-76.256180000000001</v>
      </c>
      <c r="AZ2394" s="8" t="str">
        <f>+CONCATENATE("Reportan apertura en el enlace ",Tabla4[[#This Row],[Enlace]]," en el ",Tabla4[[#This Row],[Distancia óptica]]," ocasionado por ",Tabla4[[#This Row],[Causa del daño]])</f>
        <v>Reportan apertura en el enlace Pradera - Florida en el Km 8,699 desde Florida ocasionado por Plagas</v>
      </c>
      <c r="BA2394" s="8" t="str">
        <f>+CONCATENATE("Para dar solución al incidente ",Tabla4[[#This Row],[Solución]])</f>
        <v>Para dar solución al incidente Se refuiona hilo en empalme existente</v>
      </c>
      <c r="BB2394" s="3" t="str">
        <f>+_xlfn.CONCAT(Tabla4[[#This Row],[Causa Raiz]]," ",Tabla4[[#This Row],[Solución2]]," (",Tabla4[[#This Row],[Anillo]],"- Cabecera: ",Tabla4[[#This Row],[Cabecera]],"- Operador: ",Tabla4[[#This Row],[Operador]],")")</f>
        <v>Reportan apertura en el enlace Pradera - Florida en el Km 8,699 desde Florida ocasionado por Plagas Para dar solución al incidente Se refuiona hilo en empalme existente (lineal- Cabecera: Pradera- Operador: Colombia Telecomunicaciones)</v>
      </c>
    </row>
    <row r="2395" spans="1:54" ht="199.5">
      <c r="A2395" s="38">
        <f t="shared" si="340"/>
        <v>2394</v>
      </c>
      <c r="B2395" s="3">
        <v>8664830</v>
      </c>
      <c r="C2395" s="3" t="s">
        <v>54</v>
      </c>
      <c r="D2395" s="23">
        <v>45449.329861111109</v>
      </c>
      <c r="E2395" s="23">
        <v>45449.416666666664</v>
      </c>
      <c r="F2395" s="1">
        <f t="shared" ca="1" si="343"/>
        <v>8.6805555554747116E-2</v>
      </c>
      <c r="G2395" s="3" t="s">
        <v>55</v>
      </c>
      <c r="H2395" s="41"/>
      <c r="I2395" s="40"/>
      <c r="J2395" s="5" t="s">
        <v>56</v>
      </c>
      <c r="K2395" s="3" t="s">
        <v>108</v>
      </c>
      <c r="L2395" s="9" t="s">
        <v>78</v>
      </c>
      <c r="M2395" s="3" t="s">
        <v>431</v>
      </c>
      <c r="N2395" s="3" t="s">
        <v>1105</v>
      </c>
      <c r="O2395" s="3" t="s">
        <v>10905</v>
      </c>
      <c r="P2395" s="3" t="s">
        <v>10906</v>
      </c>
      <c r="Q2395" s="4" t="s">
        <v>10907</v>
      </c>
      <c r="R2395" s="3" t="s">
        <v>114</v>
      </c>
      <c r="S2395" s="3" t="s">
        <v>115</v>
      </c>
      <c r="T2395" s="9" t="s">
        <v>66</v>
      </c>
      <c r="U2395" s="3" t="s">
        <v>10908</v>
      </c>
      <c r="V2395" s="22" t="str">
        <f t="shared" si="335"/>
        <v>RLFO; Hora de aviso: 7:55 06/06/2024; Solución: Recuperacion de 100 mts de reserva y se rearma ODF de 8 hilos; Hora de solución: 10:00 06/06/2024; Causa: Vandalismo</v>
      </c>
      <c r="W2395" s="4" t="s">
        <v>118</v>
      </c>
      <c r="X2395" s="3"/>
      <c r="Y2395" s="3"/>
      <c r="Z2395" s="3" t="s">
        <v>69</v>
      </c>
      <c r="AA2395" s="3" t="s">
        <v>70</v>
      </c>
      <c r="AB2395" s="3">
        <v>8664830</v>
      </c>
      <c r="AC2395" s="3" t="s">
        <v>71</v>
      </c>
      <c r="AD2395" s="6">
        <v>0</v>
      </c>
      <c r="AE2395" s="7"/>
      <c r="AF2395" s="7"/>
      <c r="AG2395" s="6">
        <f>Tabla4[[#This Row],[Tiempo Parada de Reloj]]+Tabla4[[#This Row],[Tiempo Autorizado por Telefonica (no Máximo)]]</f>
        <v>0</v>
      </c>
      <c r="AH2395" s="7">
        <f t="shared" ca="1" si="337"/>
        <v>8.6805555554747116E-2</v>
      </c>
      <c r="AI2395" s="8">
        <f t="shared" si="338"/>
        <v>0</v>
      </c>
      <c r="AJ2395" s="8">
        <f t="shared" ca="1" si="339"/>
        <v>2.0833333333139308</v>
      </c>
      <c r="AK2395" s="23" t="s">
        <v>8652</v>
      </c>
      <c r="AL2395" s="23" t="s">
        <v>71</v>
      </c>
      <c r="AM2395" s="23" t="s">
        <v>69</v>
      </c>
      <c r="AN2395" s="23" t="s">
        <v>8652</v>
      </c>
      <c r="AO2395" s="3" t="s">
        <v>120</v>
      </c>
      <c r="AP2395" s="3" t="s">
        <v>120</v>
      </c>
      <c r="AQ2395" s="23">
        <v>45450.32708333333</v>
      </c>
      <c r="AR2395" s="3"/>
      <c r="AS2395" s="23"/>
      <c r="AT2395" s="23"/>
      <c r="AU2395" s="3" t="s">
        <v>436</v>
      </c>
      <c r="AV2395" s="3" t="s">
        <v>10909</v>
      </c>
      <c r="AW2395" s="3" t="s">
        <v>135</v>
      </c>
      <c r="AX2395" s="3">
        <v>11.16</v>
      </c>
      <c r="AY2395" s="3">
        <v>-72.59</v>
      </c>
      <c r="AZ2395" s="8" t="str">
        <f>+CONCATENATE("Reportan apertura en el enlace ",Tabla4[[#This Row],[Enlace]]," en el ",Tabla4[[#This Row],[Distancia óptica]]," ocasionado por ",Tabla4[[#This Row],[Causa del daño]])</f>
        <v>Reportan apertura en el enlace Mov. La Mina - Mov. Albania en el Km 0 desde Mov. Albania ocasionado por Vandalismo</v>
      </c>
      <c r="BA2395" s="8" t="str">
        <f>+CONCATENATE("Para dar solución al incidente ",Tabla4[[#This Row],[Solución]])</f>
        <v>Para dar solución al incidente Recuperacion de 100 mts de reserva y se rearma ODF de 8 hilos</v>
      </c>
      <c r="BB2395" s="3" t="str">
        <f>+_xlfn.CONCAT(Tabla4[[#This Row],[Causa Raiz]]," ",Tabla4[[#This Row],[Solución2]]," (",Tabla4[[#This Row],[Anillo]],"- Cabecera: ",Tabla4[[#This Row],[Cabecera]],"- Operador: ",Tabla4[[#This Row],[Operador]],")")</f>
        <v>Reportan apertura en el enlace Mov. La Mina - Mov. Albania en el Km 0 desde Mov. Albania ocasionado por Vandalismo Para dar solución al incidente Recuperacion de 100 mts de reserva y se rearma ODF de 8 hilos (Lineal- Cabecera: Mov. Albania- Operador: Colombia Telecomunicaciones)</v>
      </c>
    </row>
    <row r="2396" spans="1:54" ht="185.25">
      <c r="A2396" s="38">
        <f t="shared" si="340"/>
        <v>2395</v>
      </c>
      <c r="B2396" s="3">
        <v>8664797</v>
      </c>
      <c r="C2396" s="3" t="s">
        <v>54</v>
      </c>
      <c r="D2396" s="23">
        <v>45449.333333333336</v>
      </c>
      <c r="E2396" s="23">
        <v>45449.46875</v>
      </c>
      <c r="F2396" s="1">
        <f t="shared" ca="1" si="343"/>
        <v>0.13541666666424135</v>
      </c>
      <c r="G2396" s="3" t="s">
        <v>55</v>
      </c>
      <c r="H2396" s="41"/>
      <c r="I2396" s="40"/>
      <c r="J2396" s="5" t="s">
        <v>56</v>
      </c>
      <c r="K2396" s="3" t="s">
        <v>77</v>
      </c>
      <c r="L2396" s="9" t="s">
        <v>78</v>
      </c>
      <c r="M2396" s="3" t="s">
        <v>152</v>
      </c>
      <c r="N2396" s="3" t="s">
        <v>153</v>
      </c>
      <c r="O2396" s="3" t="s">
        <v>10910</v>
      </c>
      <c r="P2396" s="3" t="s">
        <v>10911</v>
      </c>
      <c r="Q2396" s="4" t="s">
        <v>10912</v>
      </c>
      <c r="R2396" s="3" t="s">
        <v>479</v>
      </c>
      <c r="S2396" s="3" t="s">
        <v>158</v>
      </c>
      <c r="T2396" s="9" t="s">
        <v>66</v>
      </c>
      <c r="U2396" s="3" t="s">
        <v>10913</v>
      </c>
      <c r="V2396" s="22" t="str">
        <f t="shared" si="335"/>
        <v>RLFO; Hora de aviso: 8:00 06/06/2024; Solución: Se realizo un tendido de 140 mts y se hacen dos empalmes de 24 hilos; Hora de solución: 11:15 06/06/2024; Causa: Vandalismo</v>
      </c>
      <c r="W2396" s="4" t="s">
        <v>160</v>
      </c>
      <c r="X2396" s="3"/>
      <c r="Y2396" s="3"/>
      <c r="Z2396" s="3" t="s">
        <v>69</v>
      </c>
      <c r="AA2396" s="3" t="s">
        <v>70</v>
      </c>
      <c r="AB2396" s="3">
        <v>8664797</v>
      </c>
      <c r="AC2396" s="3" t="s">
        <v>71</v>
      </c>
      <c r="AD2396" s="6">
        <v>0</v>
      </c>
      <c r="AE2396" s="7"/>
      <c r="AF2396" s="7"/>
      <c r="AG2396" s="6">
        <f>Tabla4[[#This Row],[Tiempo Parada de Reloj]]+Tabla4[[#This Row],[Tiempo Autorizado por Telefonica (no Máximo)]]</f>
        <v>0</v>
      </c>
      <c r="AH2396" s="7">
        <f t="shared" ca="1" si="337"/>
        <v>0.13541666666424135</v>
      </c>
      <c r="AI2396" s="8">
        <f t="shared" si="338"/>
        <v>0</v>
      </c>
      <c r="AJ2396" s="8">
        <f t="shared" ca="1" si="339"/>
        <v>3.2499999999417923</v>
      </c>
      <c r="AK2396" s="23" t="s">
        <v>8652</v>
      </c>
      <c r="AL2396" s="23" t="s">
        <v>71</v>
      </c>
      <c r="AM2396" s="23" t="s">
        <v>69</v>
      </c>
      <c r="AN2396" s="23" t="s">
        <v>8652</v>
      </c>
      <c r="AO2396" s="3" t="s">
        <v>106</v>
      </c>
      <c r="AP2396" s="3" t="s">
        <v>106</v>
      </c>
      <c r="AQ2396" s="23">
        <v>45450.816666666666</v>
      </c>
      <c r="AR2396" s="3"/>
      <c r="AS2396" s="23"/>
      <c r="AT2396" s="23"/>
      <c r="AU2396" s="3" t="s">
        <v>161</v>
      </c>
      <c r="AV2396" s="3" t="s">
        <v>9905</v>
      </c>
      <c r="AW2396" s="3" t="s">
        <v>1951</v>
      </c>
      <c r="AX2396" s="3">
        <v>1.213929</v>
      </c>
      <c r="AY2396" s="3">
        <v>-77.297234000000003</v>
      </c>
      <c r="AZ2396" s="8" t="str">
        <f>+CONCATENATE("Reportan apertura en el enlace ",Tabla4[[#This Row],[Enlace]]," en el ",Tabla4[[#This Row],[Distancia óptica]]," ocasionado por ",Tabla4[[#This Row],[Causa del daño]])</f>
        <v>Reportan apertura en el enlace Mov. Las Palmas - Mov. Volcan Galeras en el Km 0,394 desde Volcan ocasionado por Vandalismo</v>
      </c>
      <c r="BA2396" s="8" t="str">
        <f>+CONCATENATE("Para dar solución al incidente ",Tabla4[[#This Row],[Solución]])</f>
        <v>Para dar solución al incidente Se realizo un tendido de 140 mts y se hacen dos empalmes de 24 hilos</v>
      </c>
      <c r="BB2396" s="3" t="str">
        <f>+_xlfn.CONCAT(Tabla4[[#This Row],[Causa Raiz]]," ",Tabla4[[#This Row],[Solución2]]," (",Tabla4[[#This Row],[Anillo]],"- Cabecera: ",Tabla4[[#This Row],[Cabecera]],"- Operador: ",Tabla4[[#This Row],[Operador]],")")</f>
        <v>Reportan apertura en el enlace Mov. Las Palmas - Mov. Volcan Galeras en el Km 0,394 desde Volcan ocasionado por Vandalismo Para dar solución al incidente Se realizo un tendido de 140 mts y se hacen dos empalmes de 24 hilos (uk- Cabecera: Acacias- Operador: Colombia Telecomunicaciones)</v>
      </c>
    </row>
    <row r="2397" spans="1:54" ht="185.25">
      <c r="A2397" s="38">
        <f t="shared" si="340"/>
        <v>2396</v>
      </c>
      <c r="B2397" s="3">
        <v>8665197</v>
      </c>
      <c r="C2397" s="3" t="s">
        <v>92</v>
      </c>
      <c r="D2397" s="23">
        <v>45449.361111111109</v>
      </c>
      <c r="E2397" s="23">
        <v>45449.479166666664</v>
      </c>
      <c r="F2397" s="1">
        <f t="shared" ca="1" si="343"/>
        <v>0.11805555555474712</v>
      </c>
      <c r="G2397" s="3" t="s">
        <v>55</v>
      </c>
      <c r="H2397" s="41"/>
      <c r="I2397" s="40"/>
      <c r="J2397" s="5" t="s">
        <v>56</v>
      </c>
      <c r="K2397" s="3" t="s">
        <v>108</v>
      </c>
      <c r="L2397" s="9" t="s">
        <v>58</v>
      </c>
      <c r="M2397" s="3" t="s">
        <v>109</v>
      </c>
      <c r="N2397" s="3" t="s">
        <v>110</v>
      </c>
      <c r="O2397" s="3" t="s">
        <v>111</v>
      </c>
      <c r="P2397" s="3" t="s">
        <v>10914</v>
      </c>
      <c r="Q2397" s="4" t="s">
        <v>10915</v>
      </c>
      <c r="R2397" s="3" t="s">
        <v>327</v>
      </c>
      <c r="S2397" s="3" t="s">
        <v>115</v>
      </c>
      <c r="T2397" s="9" t="s">
        <v>116</v>
      </c>
      <c r="U2397" s="3" t="s">
        <v>10916</v>
      </c>
      <c r="V2397" s="22" t="str">
        <f t="shared" si="335"/>
        <v>RTNFO; Hora de aviso: 8:40 06/06/2024; Solución: Se instala una caja de empalme de 48 hilos y se haen 36 fusiones; Hora de solución: 11:30 06/06/2024; Causa: Hurto</v>
      </c>
      <c r="W2397" s="4" t="s">
        <v>118</v>
      </c>
      <c r="X2397" s="3"/>
      <c r="Y2397" s="3"/>
      <c r="Z2397" s="3" t="s">
        <v>69</v>
      </c>
      <c r="AA2397" s="3" t="s">
        <v>70</v>
      </c>
      <c r="AB2397" s="3">
        <v>8665165</v>
      </c>
      <c r="AC2397" s="3" t="s">
        <v>71</v>
      </c>
      <c r="AD2397" s="6">
        <v>0</v>
      </c>
      <c r="AE2397" s="7"/>
      <c r="AF2397" s="7"/>
      <c r="AG2397" s="6">
        <f>Tabla4[[#This Row],[Tiempo Parada de Reloj]]+Tabla4[[#This Row],[Tiempo Autorizado por Telefonica (no Máximo)]]</f>
        <v>0</v>
      </c>
      <c r="AH2397" s="7">
        <f t="shared" ca="1" si="337"/>
        <v>0.11805555555474712</v>
      </c>
      <c r="AI2397" s="8">
        <f t="shared" si="338"/>
        <v>0</v>
      </c>
      <c r="AJ2397" s="8">
        <f t="shared" ca="1" si="339"/>
        <v>2.8333333333139308</v>
      </c>
      <c r="AK2397" s="23" t="s">
        <v>98</v>
      </c>
      <c r="AL2397" s="23" t="s">
        <v>71</v>
      </c>
      <c r="AM2397" s="23" t="s">
        <v>69</v>
      </c>
      <c r="AN2397" s="23" t="s">
        <v>8652</v>
      </c>
      <c r="AO2397" s="3" t="s">
        <v>106</v>
      </c>
      <c r="AP2397" s="3" t="s">
        <v>106</v>
      </c>
      <c r="AQ2397" s="23">
        <v>45450.664583333331</v>
      </c>
      <c r="AR2397" s="3"/>
      <c r="AS2397" s="23"/>
      <c r="AT2397" s="23"/>
      <c r="AU2397" s="3" t="s">
        <v>121</v>
      </c>
      <c r="AV2397" s="3" t="s">
        <v>282</v>
      </c>
      <c r="AW2397" s="3" t="s">
        <v>2450</v>
      </c>
      <c r="AX2397" s="3">
        <v>9.9157080000000004</v>
      </c>
      <c r="AY2397" s="3">
        <v>-73.848890999999995</v>
      </c>
      <c r="AZ2397" s="8" t="str">
        <f>+CONCATENATE("Reportan apertura en el enlace ",Tabla4[[#This Row],[Enlace]]," en el ",Tabla4[[#This Row],[Distancia óptica]]," ocasionado por ",Tabla4[[#This Row],[Causa del daño]])</f>
        <v>Reportan apertura en el enlace Bosconia - Curumaní en el Km 9,323 desde Bosconia ocasionado por Hurto</v>
      </c>
      <c r="BA2397" s="8" t="str">
        <f>+CONCATENATE("Para dar solución al incidente ",Tabla4[[#This Row],[Solución]])</f>
        <v>Para dar solución al incidente Se instala una caja de empalme de 48 hilos y se haen 36 fusiones</v>
      </c>
      <c r="BB2397" s="3" t="str">
        <f>+_xlfn.CONCAT(Tabla4[[#This Row],[Causa Raiz]]," ",Tabla4[[#This Row],[Solución2]]," (",Tabla4[[#This Row],[Anillo]],"- Cabecera: ",Tabla4[[#This Row],[Cabecera]],"- Operador: ",Tabla4[[#This Row],[Operador]],")")</f>
        <v>Reportan apertura en el enlace Bosconia - Curumaní en el Km 9,323 desde Bosconia ocasionado por Hurto Para dar solución al incidente Se instala una caja de empalme de 48 hilos y se haen 36 fusiones (troncal- Cabecera: Bosconia- Operador: Colombia Telecomunicaciones)</v>
      </c>
    </row>
    <row r="2398" spans="1:54" ht="185.25">
      <c r="A2398" s="38">
        <f t="shared" si="340"/>
        <v>2397</v>
      </c>
      <c r="B2398" s="3">
        <v>8665202</v>
      </c>
      <c r="C2398" s="3" t="s">
        <v>54</v>
      </c>
      <c r="D2398" s="23">
        <v>45449.368055555555</v>
      </c>
      <c r="E2398" s="23">
        <v>45449.451388888891</v>
      </c>
      <c r="F2398" s="1">
        <f t="shared" ca="1" si="343"/>
        <v>8.3333333335758653E-2</v>
      </c>
      <c r="G2398" s="3" t="s">
        <v>55</v>
      </c>
      <c r="H2398" s="41"/>
      <c r="I2398" s="40"/>
      <c r="J2398" s="5" t="s">
        <v>56</v>
      </c>
      <c r="K2398" s="3" t="s">
        <v>93</v>
      </c>
      <c r="L2398" s="9" t="s">
        <v>78</v>
      </c>
      <c r="M2398" s="3" t="s">
        <v>59</v>
      </c>
      <c r="N2398" s="3" t="s">
        <v>60</v>
      </c>
      <c r="O2398" s="3" t="s">
        <v>10917</v>
      </c>
      <c r="P2398" s="3" t="s">
        <v>10918</v>
      </c>
      <c r="Q2398" s="4" t="s">
        <v>10919</v>
      </c>
      <c r="R2398" s="3" t="s">
        <v>980</v>
      </c>
      <c r="S2398" s="3" t="s">
        <v>65</v>
      </c>
      <c r="T2398" s="3" t="s">
        <v>256</v>
      </c>
      <c r="U2398" s="3" t="s">
        <v>10920</v>
      </c>
      <c r="V2398" s="22" t="str">
        <f t="shared" ref="V2398:V2429" si="344">C2398&amp;"; Hora de aviso: "&amp;TEXT(D2398,"h:mm dd/mm/yyyy")&amp;"; Solución: "&amp;U2398&amp;"; Hora de solución: "&amp;TEXT(E2398,"h:mm dd/mm/yyyy")&amp;"; Causa: "&amp;T2398</f>
        <v>RLFO; Hora de aviso: 8:50 06/06/2024; Solución: Se refusiona caja de empalme ; Hora de solución: 10:50 06/06/2024; Causa: Falla de Empalme de FiOp</v>
      </c>
      <c r="W2398" s="4" t="s">
        <v>68</v>
      </c>
      <c r="X2398" s="3"/>
      <c r="Y2398" s="3"/>
      <c r="Z2398" s="3" t="s">
        <v>69</v>
      </c>
      <c r="AA2398" s="3" t="s">
        <v>71</v>
      </c>
      <c r="AB2398" s="3">
        <v>0</v>
      </c>
      <c r="AC2398" s="3" t="s">
        <v>71</v>
      </c>
      <c r="AD2398" s="6">
        <v>0</v>
      </c>
      <c r="AE2398" s="7"/>
      <c r="AF2398" s="7"/>
      <c r="AG2398" s="6">
        <f>Tabla4[[#This Row],[Tiempo Parada de Reloj]]+Tabla4[[#This Row],[Tiempo Autorizado por Telefonica (no Máximo)]]</f>
        <v>0</v>
      </c>
      <c r="AH2398" s="7">
        <f t="shared" ca="1" si="337"/>
        <v>8.3333333335758653E-2</v>
      </c>
      <c r="AI2398" s="8">
        <f t="shared" si="338"/>
        <v>0</v>
      </c>
      <c r="AJ2398" s="8">
        <f t="shared" ca="1" si="339"/>
        <v>2.0000000000582077</v>
      </c>
      <c r="AK2398" s="23" t="s">
        <v>98</v>
      </c>
      <c r="AL2398" s="23" t="s">
        <v>71</v>
      </c>
      <c r="AM2398" s="23" t="s">
        <v>69</v>
      </c>
      <c r="AN2398" s="23" t="s">
        <v>8652</v>
      </c>
      <c r="AO2398" s="3" t="s">
        <v>106</v>
      </c>
      <c r="AP2398" s="3" t="s">
        <v>106</v>
      </c>
      <c r="AQ2398" s="23">
        <v>45450.938194444447</v>
      </c>
      <c r="AR2398" s="3"/>
      <c r="AS2398" s="23"/>
      <c r="AT2398" s="23"/>
      <c r="AU2398" s="3" t="s">
        <v>264</v>
      </c>
      <c r="AV2398" s="3" t="s">
        <v>183</v>
      </c>
      <c r="AW2398" s="3" t="s">
        <v>9983</v>
      </c>
      <c r="AX2398" s="3">
        <v>4.7740200000000002</v>
      </c>
      <c r="AY2398" s="3">
        <v>-74.026399999999995</v>
      </c>
      <c r="AZ2398" s="8" t="str">
        <f>+CONCATENATE("Reportan apertura en el enlace ",Tabla4[[#This Row],[Enlace]]," en el ",Tabla4[[#This Row],[Distancia óptica]]," ocasionado por ",Tabla4[[#This Row],[Causa del daño]])</f>
        <v>Reportan apertura en el enlace Mov. El Cerezo Bogota – Mov. Aeropuerto Guaymaral en el Km 0,702 desde el cerezo ocasionado por Falla de Empalme de FiOp</v>
      </c>
      <c r="BA2398" s="8" t="str">
        <f>+CONCATENATE("Para dar solución al incidente ",Tabla4[[#This Row],[Solución]])</f>
        <v xml:space="preserve">Para dar solución al incidente Se refusiona caja de empalme </v>
      </c>
      <c r="BB2398" s="3" t="str">
        <f>+_xlfn.CONCAT(Tabla4[[#This Row],[Causa Raiz]]," ",Tabla4[[#This Row],[Solución2]]," (",Tabla4[[#This Row],[Anillo]],"- Cabecera: ",Tabla4[[#This Row],[Cabecera]],"- Operador: ",Tabla4[[#This Row],[Operador]],")")</f>
        <v>Reportan apertura en el enlace Mov. El Cerezo Bogota – Mov. Aeropuerto Guaymaral en el Km 0,702 desde el cerezo ocasionado por Falla de Empalme de FiOp Para dar solución al incidente Se refusiona caja de empalme  (Anillo 62- Cabecera: Toberin- Operador: Colombia Telecomunicaciones)</v>
      </c>
    </row>
    <row r="2399" spans="1:54" ht="171">
      <c r="A2399" s="38">
        <f t="shared" si="340"/>
        <v>2398</v>
      </c>
      <c r="B2399" s="3">
        <v>8665199</v>
      </c>
      <c r="C2399" s="3" t="s">
        <v>54</v>
      </c>
      <c r="D2399" s="23">
        <v>45449.368055555555</v>
      </c>
      <c r="E2399" s="23">
        <v>45449.583333333336</v>
      </c>
      <c r="F2399" s="1">
        <f t="shared" ca="1" si="343"/>
        <v>0.21527777778101154</v>
      </c>
      <c r="G2399" s="3" t="s">
        <v>55</v>
      </c>
      <c r="H2399" s="41"/>
      <c r="I2399" s="40"/>
      <c r="J2399" s="5" t="s">
        <v>56</v>
      </c>
      <c r="K2399" s="3" t="s">
        <v>138</v>
      </c>
      <c r="L2399" s="9" t="s">
        <v>78</v>
      </c>
      <c r="M2399" s="3" t="s">
        <v>139</v>
      </c>
      <c r="N2399" s="3" t="s">
        <v>140</v>
      </c>
      <c r="O2399" s="3" t="s">
        <v>6472</v>
      </c>
      <c r="P2399" s="3" t="s">
        <v>10921</v>
      </c>
      <c r="Q2399" s="4" t="s">
        <v>10922</v>
      </c>
      <c r="R2399" s="3" t="s">
        <v>479</v>
      </c>
      <c r="S2399" s="3" t="s">
        <v>145</v>
      </c>
      <c r="T2399" s="9" t="s">
        <v>146</v>
      </c>
      <c r="U2399" s="3" t="s">
        <v>10923</v>
      </c>
      <c r="V2399" s="22" t="str">
        <f t="shared" si="344"/>
        <v>RLFO; Hora de aviso: 8:50 06/06/2024; Solución: Se Migraron Hilos entre empalmes ; Hora de solución: 14:00 06/06/2024; Causa: Falla en la Red FiOp</v>
      </c>
      <c r="W2399" s="4" t="s">
        <v>1219</v>
      </c>
      <c r="X2399" s="3"/>
      <c r="Y2399" s="3"/>
      <c r="Z2399" s="3" t="s">
        <v>69</v>
      </c>
      <c r="AA2399" s="3" t="s">
        <v>71</v>
      </c>
      <c r="AB2399" s="3">
        <v>0</v>
      </c>
      <c r="AC2399" s="3" t="s">
        <v>70</v>
      </c>
      <c r="AD2399" s="6">
        <v>0.05</v>
      </c>
      <c r="AE2399" s="7"/>
      <c r="AF2399" s="7"/>
      <c r="AG2399" s="6">
        <f>Tabla4[[#This Row],[Tiempo Parada de Reloj]]+Tabla4[[#This Row],[Tiempo Autorizado por Telefonica (no Máximo)]]</f>
        <v>0.05</v>
      </c>
      <c r="AH2399" s="7">
        <f t="shared" ca="1" si="337"/>
        <v>0.16527777778101155</v>
      </c>
      <c r="AI2399" s="8">
        <f t="shared" si="338"/>
        <v>1.2000000000000002</v>
      </c>
      <c r="AJ2399" s="8">
        <f t="shared" ca="1" si="339"/>
        <v>3.9666666667442771</v>
      </c>
      <c r="AK2399" s="23" t="s">
        <v>1349</v>
      </c>
      <c r="AL2399" s="23" t="s">
        <v>70</v>
      </c>
      <c r="AM2399" s="23" t="s">
        <v>106</v>
      </c>
      <c r="AN2399" s="23" t="s">
        <v>119</v>
      </c>
      <c r="AO2399" s="3" t="s">
        <v>106</v>
      </c>
      <c r="AP2399" s="3" t="s">
        <v>106</v>
      </c>
      <c r="AQ2399" s="23">
        <v>45453.868055555555</v>
      </c>
      <c r="AR2399" s="3"/>
      <c r="AS2399" s="23"/>
      <c r="AT2399" s="23"/>
      <c r="AU2399" s="3" t="s">
        <v>481</v>
      </c>
      <c r="AV2399" s="3" t="s">
        <v>863</v>
      </c>
      <c r="AW2399" s="3" t="s">
        <v>6478</v>
      </c>
      <c r="AX2399" s="3">
        <v>3.4739420000000001</v>
      </c>
      <c r="AY2399" s="3">
        <v>-76.513356000000002</v>
      </c>
      <c r="AZ2399" s="8" t="str">
        <f>+CONCATENATE("Reportan apertura en el enlace ",Tabla4[[#This Row],[Enlace]]," en el ",Tabla4[[#This Row],[Distancia óptica]]," ocasionado por ",Tabla4[[#This Row],[Causa del daño]])</f>
        <v>Reportan apertura en el enlace Mov. Evaristo - Mov. Pacara en el Km 1,3 desde Evaristo ocasionado por Falla en la Red FiOp</v>
      </c>
      <c r="BA2399" s="8" t="str">
        <f>+CONCATENATE("Para dar solución al incidente ",Tabla4[[#This Row],[Solución]])</f>
        <v xml:space="preserve">Para dar solución al incidente Se Migraron Hilos entre empalmes </v>
      </c>
      <c r="BB2399" s="3" t="str">
        <f>+_xlfn.CONCAT(Tabla4[[#This Row],[Causa Raiz]]," ",Tabla4[[#This Row],[Solución2]]," (",Tabla4[[#This Row],[Anillo]],"- Cabecera: ",Tabla4[[#This Row],[Cabecera]],"- Operador: ",Tabla4[[#This Row],[Operador]],")")</f>
        <v>Reportan apertura en el enlace Mov. Evaristo - Mov. Pacara en el Km 1,3 desde Evaristo ocasionado por Falla en la Red FiOp Para dar solución al incidente Se Migraron Hilos entre empalmes  (Anillo Acopi- Cabecera: Acopi- Operador: Colombia Telecomunicaciones)</v>
      </c>
    </row>
    <row r="2400" spans="1:54" ht="199.5">
      <c r="A2400" s="38">
        <f t="shared" si="340"/>
        <v>2399</v>
      </c>
      <c r="B2400" s="3">
        <v>8665415</v>
      </c>
      <c r="C2400" s="3" t="s">
        <v>136</v>
      </c>
      <c r="D2400" s="23">
        <v>45449.451388888891</v>
      </c>
      <c r="E2400" s="23">
        <v>45449.677083333336</v>
      </c>
      <c r="F2400" s="1">
        <f t="shared" ca="1" si="343"/>
        <v>0.22569444444525288</v>
      </c>
      <c r="G2400" s="3" t="s">
        <v>55</v>
      </c>
      <c r="H2400" s="41"/>
      <c r="I2400" s="40"/>
      <c r="J2400" s="5" t="s">
        <v>137</v>
      </c>
      <c r="K2400" s="3" t="s">
        <v>93</v>
      </c>
      <c r="L2400" s="9" t="s">
        <v>78</v>
      </c>
      <c r="M2400" s="3" t="s">
        <v>59</v>
      </c>
      <c r="N2400" s="3" t="s">
        <v>60</v>
      </c>
      <c r="O2400" s="3" t="s">
        <v>10917</v>
      </c>
      <c r="P2400" s="3" t="s">
        <v>10924</v>
      </c>
      <c r="Q2400" s="4" t="s">
        <v>10925</v>
      </c>
      <c r="R2400" s="3" t="s">
        <v>980</v>
      </c>
      <c r="S2400" s="3" t="s">
        <v>65</v>
      </c>
      <c r="T2400" s="9" t="s">
        <v>66</v>
      </c>
      <c r="U2400" s="3" t="s">
        <v>10926</v>
      </c>
      <c r="V2400" s="22" t="str">
        <f t="shared" si="344"/>
        <v>RBHFO; Hora de aviso: 10:50 06/06/2024; Solución: Se realiza tendido de 150 mts y dos empalmes de 96 hilos en cajas de 144 ; Hora de solución: 16:15 06/06/2024; Causa: Vandalismo</v>
      </c>
      <c r="W2400" s="4" t="s">
        <v>68</v>
      </c>
      <c r="X2400" s="3"/>
      <c r="Y2400" s="3"/>
      <c r="Z2400" s="3" t="s">
        <v>69</v>
      </c>
      <c r="AA2400" s="3" t="s">
        <v>71</v>
      </c>
      <c r="AB2400" s="3">
        <v>0</v>
      </c>
      <c r="AC2400" s="3" t="s">
        <v>71</v>
      </c>
      <c r="AD2400" s="6">
        <v>1.8055555555555554E-2</v>
      </c>
      <c r="AE2400" s="7"/>
      <c r="AF2400" s="7"/>
      <c r="AG2400" s="6">
        <f>Tabla4[[#This Row],[Tiempo Parada de Reloj]]+Tabla4[[#This Row],[Tiempo Autorizado por Telefonica (no Máximo)]]</f>
        <v>1.8055555555555554E-2</v>
      </c>
      <c r="AH2400" s="7">
        <f t="shared" ca="1" si="337"/>
        <v>0.20763888888969734</v>
      </c>
      <c r="AI2400" s="8">
        <f t="shared" si="338"/>
        <v>0.43333333333333329</v>
      </c>
      <c r="AJ2400" s="8">
        <f t="shared" ca="1" si="339"/>
        <v>4.9833333333527357</v>
      </c>
      <c r="AK2400" s="23" t="s">
        <v>98</v>
      </c>
      <c r="AL2400" s="23" t="s">
        <v>70</v>
      </c>
      <c r="AM2400" s="23" t="s">
        <v>8652</v>
      </c>
      <c r="AN2400" s="23" t="s">
        <v>119</v>
      </c>
      <c r="AO2400" s="3" t="s">
        <v>106</v>
      </c>
      <c r="AP2400" s="3" t="s">
        <v>106</v>
      </c>
      <c r="AQ2400" s="23">
        <v>45452.79791666667</v>
      </c>
      <c r="AR2400" s="3"/>
      <c r="AS2400" s="23"/>
      <c r="AT2400" s="23"/>
      <c r="AU2400" s="3" t="s">
        <v>264</v>
      </c>
      <c r="AV2400" s="3" t="s">
        <v>10927</v>
      </c>
      <c r="AW2400" s="3" t="s">
        <v>9983</v>
      </c>
      <c r="AX2400" s="3">
        <v>4.7740960000000001</v>
      </c>
      <c r="AY2400" s="3">
        <v>-74.026413000000005</v>
      </c>
      <c r="AZ2400" s="8" t="str">
        <f>+CONCATENATE("Reportan apertura en el enlace ",Tabla4[[#This Row],[Enlace]]," en el ",Tabla4[[#This Row],[Distancia óptica]]," ocasionado por ",Tabla4[[#This Row],[Causa del daño]])</f>
        <v>Reportan apertura en el enlace Mov. El Cerezo Bogota – Mov. Aeropuerto Guaymaral en el Km 2,466 desde Cerezo  ocasionado por Vandalismo</v>
      </c>
      <c r="BA2400" s="8" t="str">
        <f>+CONCATENATE("Para dar solución al incidente ",Tabla4[[#This Row],[Solución]])</f>
        <v xml:space="preserve">Para dar solución al incidente Se realiza tendido de 150 mts y dos empalmes de 96 hilos en cajas de 144 </v>
      </c>
      <c r="BB2400" s="3" t="str">
        <f>+_xlfn.CONCAT(Tabla4[[#This Row],[Causa Raiz]]," ",Tabla4[[#This Row],[Solución2]]," (",Tabla4[[#This Row],[Anillo]],"- Cabecera: ",Tabla4[[#This Row],[Cabecera]],"- Operador: ",Tabla4[[#This Row],[Operador]],")")</f>
        <v>Reportan apertura en el enlace Mov. El Cerezo Bogota – Mov. Aeropuerto Guaymaral en el Km 2,466 desde Cerezo  ocasionado por Vandalismo Para dar solución al incidente Se realiza tendido de 150 mts y dos empalmes de 96 hilos en cajas de 144  (Anillo 62- Cabecera: TOberin- Operador: Infraco)</v>
      </c>
    </row>
    <row r="2401" spans="1:54" ht="228">
      <c r="A2401" s="38">
        <f t="shared" si="340"/>
        <v>2400</v>
      </c>
      <c r="B2401" s="3">
        <v>8665453</v>
      </c>
      <c r="C2401" s="3" t="s">
        <v>54</v>
      </c>
      <c r="D2401" s="23">
        <v>45449.458333333336</v>
      </c>
      <c r="E2401" s="23">
        <v>45449.708333333336</v>
      </c>
      <c r="F2401" s="1">
        <f t="shared" ca="1" si="343"/>
        <v>0.25</v>
      </c>
      <c r="G2401" s="3" t="s">
        <v>55</v>
      </c>
      <c r="H2401" s="41"/>
      <c r="I2401" s="40"/>
      <c r="J2401" s="5" t="s">
        <v>56</v>
      </c>
      <c r="K2401" s="3" t="s">
        <v>77</v>
      </c>
      <c r="L2401" s="9" t="s">
        <v>78</v>
      </c>
      <c r="M2401" s="3" t="s">
        <v>745</v>
      </c>
      <c r="N2401" s="3" t="s">
        <v>746</v>
      </c>
      <c r="O2401" s="3" t="s">
        <v>10928</v>
      </c>
      <c r="P2401" s="3" t="s">
        <v>10929</v>
      </c>
      <c r="Q2401" s="4" t="s">
        <v>10930</v>
      </c>
      <c r="R2401" s="3" t="s">
        <v>750</v>
      </c>
      <c r="S2401" s="3" t="s">
        <v>158</v>
      </c>
      <c r="T2401" s="9" t="s">
        <v>176</v>
      </c>
      <c r="U2401" s="3" t="s">
        <v>10931</v>
      </c>
      <c r="V2401" s="22" t="str">
        <f t="shared" si="344"/>
        <v>RLFO; Hora de aviso: 11:00 06/06/2024; Solución: se recupera 100 mts de reserva y se realiza un empalme de 8 hilos ; Hora de solución: 17:00 06/06/2024; Causa: Intervención de Terceros. No Identificados</v>
      </c>
      <c r="W2401" s="4" t="s">
        <v>160</v>
      </c>
      <c r="X2401" s="3"/>
      <c r="Y2401" s="3"/>
      <c r="Z2401" s="3" t="s">
        <v>69</v>
      </c>
      <c r="AA2401" s="3" t="s">
        <v>70</v>
      </c>
      <c r="AB2401" s="3">
        <v>8665453</v>
      </c>
      <c r="AC2401" s="3" t="s">
        <v>71</v>
      </c>
      <c r="AD2401" s="6">
        <v>8.6805555555555552E-2</v>
      </c>
      <c r="AE2401" s="7"/>
      <c r="AF2401" s="7"/>
      <c r="AG2401" s="6">
        <f>Tabla4[[#This Row],[Tiempo Parada de Reloj]]+Tabla4[[#This Row],[Tiempo Autorizado por Telefonica (no Máximo)]]</f>
        <v>8.6805555555555552E-2</v>
      </c>
      <c r="AH2401" s="7">
        <f t="shared" ca="1" si="337"/>
        <v>0.16319444444444445</v>
      </c>
      <c r="AI2401" s="8">
        <f t="shared" si="338"/>
        <v>2.083333333333333</v>
      </c>
      <c r="AJ2401" s="8">
        <f t="shared" ca="1" si="339"/>
        <v>3.916666666666667</v>
      </c>
      <c r="AK2401" s="23" t="s">
        <v>1349</v>
      </c>
      <c r="AL2401" s="23" t="s">
        <v>70</v>
      </c>
      <c r="AM2401" s="23" t="s">
        <v>8652</v>
      </c>
      <c r="AN2401" s="23" t="s">
        <v>119</v>
      </c>
      <c r="AO2401" s="3" t="s">
        <v>120</v>
      </c>
      <c r="AP2401" s="3" t="s">
        <v>120</v>
      </c>
      <c r="AQ2401" s="23">
        <v>45451.390277777777</v>
      </c>
      <c r="AR2401" s="3"/>
      <c r="AS2401" s="23"/>
      <c r="AT2401" s="23"/>
      <c r="AU2401" s="3" t="s">
        <v>752</v>
      </c>
      <c r="AV2401" s="3" t="s">
        <v>10932</v>
      </c>
      <c r="AW2401" s="3" t="s">
        <v>10933</v>
      </c>
      <c r="AX2401" s="3">
        <v>2.9113850000000001</v>
      </c>
      <c r="AY2401" s="3">
        <v>-75.276833100000005</v>
      </c>
      <c r="AZ2401" s="8" t="str">
        <f>+CONCATENATE("Reportan apertura en el enlace ",Tabla4[[#This Row],[Enlace]]," en el ",Tabla4[[#This Row],[Distancia óptica]]," ocasionado por ",Tabla4[[#This Row],[Causa del daño]])</f>
        <v>Reportan apertura en el enlace Mov. Alfonso Lopez - Mov. Manzanares en el Km 1,3 desde Manzanares ocasionado por Intervención de Terceros. No Identificados</v>
      </c>
      <c r="BA2401" s="8" t="str">
        <f>+CONCATENATE("Para dar solución al incidente ",Tabla4[[#This Row],[Solución]])</f>
        <v xml:space="preserve">Para dar solución al incidente se recupera 100 mts de reserva y se realiza un empalme de 8 hilos </v>
      </c>
      <c r="BB2401" s="3" t="str">
        <f>+_xlfn.CONCAT(Tabla4[[#This Row],[Causa Raiz]]," ",Tabla4[[#This Row],[Solución2]]," (",Tabla4[[#This Row],[Anillo]],"- Cabecera: ",Tabla4[[#This Row],[Cabecera]],"- Operador: ",Tabla4[[#This Row],[Operador]],")")</f>
        <v>Reportan apertura en el enlace Mov. Alfonso Lopez - Mov. Manzanares en el Km 1,3 desde Manzanares ocasionado por Intervención de Terceros. No Identificados Para dar solución al incidente se recupera 100 mts de reserva y se realiza un empalme de 8 hilos  (Uk manzanarez- Cabecera: NODO CENTRO- Operador: Colombia Telecomunicaciones)</v>
      </c>
    </row>
    <row r="2402" spans="1:54" ht="171">
      <c r="A2402" s="38">
        <f t="shared" si="340"/>
        <v>2401</v>
      </c>
      <c r="B2402" s="3">
        <v>8665558</v>
      </c>
      <c r="C2402" s="3" t="s">
        <v>92</v>
      </c>
      <c r="D2402" s="23">
        <v>45449.472222222219</v>
      </c>
      <c r="E2402" s="23">
        <v>45449.708333333336</v>
      </c>
      <c r="F2402" s="1">
        <f t="shared" ca="1" si="343"/>
        <v>0.23611111111677019</v>
      </c>
      <c r="G2402" s="3" t="s">
        <v>55</v>
      </c>
      <c r="H2402" s="41"/>
      <c r="I2402" s="40" t="s">
        <v>10934</v>
      </c>
      <c r="J2402" s="5" t="s">
        <v>322</v>
      </c>
      <c r="K2402" s="3" t="s">
        <v>322</v>
      </c>
      <c r="L2402" s="9" t="s">
        <v>58</v>
      </c>
      <c r="M2402" s="3" t="s">
        <v>1429</v>
      </c>
      <c r="N2402" s="3" t="s">
        <v>7052</v>
      </c>
      <c r="O2402" s="3" t="s">
        <v>7053</v>
      </c>
      <c r="P2402" s="3" t="s">
        <v>10935</v>
      </c>
      <c r="Q2402" s="4" t="s">
        <v>10936</v>
      </c>
      <c r="R2402" s="3" t="s">
        <v>1082</v>
      </c>
      <c r="S2402" s="3" t="s">
        <v>328</v>
      </c>
      <c r="T2402" s="9" t="s">
        <v>211</v>
      </c>
      <c r="U2402" s="3" t="s">
        <v>4724</v>
      </c>
      <c r="V2402" s="22" t="str">
        <f t="shared" si="344"/>
        <v>RTNFO; Hora de aviso: 11:20 06/06/2024; Solución: Se recupera reserva y se realiza un empalme; Hora de solución: 17:00 06/06/2024; Causa: Podas</v>
      </c>
      <c r="W2402" s="4" t="s">
        <v>6836</v>
      </c>
      <c r="X2402" s="3"/>
      <c r="Y2402" s="3"/>
      <c r="Z2402" s="3" t="s">
        <v>69</v>
      </c>
      <c r="AA2402" s="3" t="s">
        <v>70</v>
      </c>
      <c r="AB2402" s="3">
        <v>8665558</v>
      </c>
      <c r="AC2402" s="3" t="s">
        <v>71</v>
      </c>
      <c r="AD2402" s="6">
        <v>0</v>
      </c>
      <c r="AE2402" s="7"/>
      <c r="AF2402" s="7"/>
      <c r="AG2402" s="6">
        <f>Tabla4[[#This Row],[Tiempo Parada de Reloj]]+Tabla4[[#This Row],[Tiempo Autorizado por Telefonica (no Máximo)]]</f>
        <v>0</v>
      </c>
      <c r="AH2402" s="7">
        <f t="shared" ca="1" si="337"/>
        <v>0.23611111111677019</v>
      </c>
      <c r="AI2402" s="8">
        <f t="shared" si="338"/>
        <v>0</v>
      </c>
      <c r="AJ2402" s="8">
        <f t="shared" ca="1" si="339"/>
        <v>5.6666666668024845</v>
      </c>
      <c r="AK2402" s="23" t="s">
        <v>1349</v>
      </c>
      <c r="AL2402" s="23" t="s">
        <v>70</v>
      </c>
      <c r="AM2402" s="23" t="s">
        <v>8652</v>
      </c>
      <c r="AN2402" s="23" t="s">
        <v>119</v>
      </c>
      <c r="AO2402" s="3" t="s">
        <v>106</v>
      </c>
      <c r="AP2402" s="3" t="s">
        <v>106</v>
      </c>
      <c r="AQ2402" s="23">
        <v>45450.62222222222</v>
      </c>
      <c r="AR2402" s="3"/>
      <c r="AS2402" s="23"/>
      <c r="AT2402" s="23"/>
      <c r="AU2402" s="3" t="s">
        <v>322</v>
      </c>
      <c r="AV2402" s="3" t="s">
        <v>6319</v>
      </c>
      <c r="AW2402" s="3" t="s">
        <v>76</v>
      </c>
      <c r="AX2402" s="3">
        <v>6.042891</v>
      </c>
      <c r="AY2402" s="3">
        <v>-74.549148000000002</v>
      </c>
      <c r="AZ2402" s="8" t="str">
        <f>+CONCATENATE("Reportan apertura en el enlace ",Tabla4[[#This Row],[Enlace]]," en el ",Tabla4[[#This Row],[Distancia óptica]]," ocasionado por ",Tabla4[[#This Row],[Causa del daño]])</f>
        <v>Reportan apertura en el enlace Pto Araujo - Pto Boyacá en el Km 109,9 desde puerto araujo ocasionado por Podas</v>
      </c>
      <c r="BA2402" s="8" t="str">
        <f>+CONCATENATE("Para dar solución al incidente ",Tabla4[[#This Row],[Solución]])</f>
        <v>Para dar solución al incidente Se recupera reserva y se realiza un empalme</v>
      </c>
      <c r="BB2402" s="3" t="str">
        <f>+_xlfn.CONCAT(Tabla4[[#This Row],[Causa Raiz]]," ",Tabla4[[#This Row],[Solución2]]," (",Tabla4[[#This Row],[Anillo]],"- Cabecera: ",Tabla4[[#This Row],[Cabecera]],"- Operador: ",Tabla4[[#This Row],[Operador]],")")</f>
        <v>Reportan apertura en el enlace Pto Araujo - Pto Boyacá en el Km 109,9 desde puerto araujo ocasionado por Podas Para dar solución al incidente Se recupera reserva y se realiza un empalme (Troncal- Cabecera: Barrancabermeja- Operador: Ufinet)</v>
      </c>
    </row>
    <row r="2403" spans="1:54" ht="199.5">
      <c r="A2403" s="38">
        <f t="shared" si="340"/>
        <v>2402</v>
      </c>
      <c r="B2403" s="3">
        <v>8665395</v>
      </c>
      <c r="C2403" s="3" t="s">
        <v>163</v>
      </c>
      <c r="D2403" s="23">
        <v>45449.541666666664</v>
      </c>
      <c r="E2403" s="23">
        <v>45449.583333333336</v>
      </c>
      <c r="F2403" s="1">
        <f t="shared" ca="1" si="343"/>
        <v>4.1666666671517305E-2</v>
      </c>
      <c r="G2403" s="3" t="s">
        <v>1465</v>
      </c>
      <c r="H2403" s="41" t="s">
        <v>1551</v>
      </c>
      <c r="I2403" s="40"/>
      <c r="J2403" s="5" t="s">
        <v>56</v>
      </c>
      <c r="K2403" s="3" t="s">
        <v>108</v>
      </c>
      <c r="L2403" s="9" t="s">
        <v>78</v>
      </c>
      <c r="M2403" s="3" t="s">
        <v>228</v>
      </c>
      <c r="N2403" s="3" t="s">
        <v>315</v>
      </c>
      <c r="O2403" s="3" t="s">
        <v>316</v>
      </c>
      <c r="P2403" s="3" t="s">
        <v>10937</v>
      </c>
      <c r="Q2403" s="4" t="s">
        <v>10938</v>
      </c>
      <c r="R2403" s="3" t="s">
        <v>233</v>
      </c>
      <c r="S2403" s="3" t="s">
        <v>115</v>
      </c>
      <c r="T2403" s="9" t="s">
        <v>380</v>
      </c>
      <c r="U2403" s="3" t="s">
        <v>10939</v>
      </c>
      <c r="V2403" s="22" t="str">
        <f t="shared" si="344"/>
        <v>RDFO; Hora de aviso: 13:00 06/06/2024; Solución: Se realiza un tendido de 460 mts y se hacen dos empalmes de 36 hilos; Hora de solución: 14:00 06/06/2024; Causa: Corto Circuito</v>
      </c>
      <c r="W2403" s="4" t="s">
        <v>160</v>
      </c>
      <c r="X2403" s="3"/>
      <c r="Y2403" s="3"/>
      <c r="Z2403" s="3" t="s">
        <v>69</v>
      </c>
      <c r="AA2403" s="3" t="s">
        <v>70</v>
      </c>
      <c r="AB2403" s="3">
        <v>8665395</v>
      </c>
      <c r="AC2403" s="3" t="s">
        <v>71</v>
      </c>
      <c r="AD2403" s="6">
        <v>0</v>
      </c>
      <c r="AE2403" s="7"/>
      <c r="AF2403" s="7"/>
      <c r="AG2403" s="6">
        <f>Tabla4[[#This Row],[Tiempo Parada de Reloj]]+Tabla4[[#This Row],[Tiempo Autorizado por Telefonica (no Máximo)]]</f>
        <v>0</v>
      </c>
      <c r="AH2403" s="7">
        <f t="shared" ca="1" si="337"/>
        <v>4.1666666671517305E-2</v>
      </c>
      <c r="AI2403" s="8">
        <f t="shared" si="338"/>
        <v>0</v>
      </c>
      <c r="AJ2403" s="8">
        <f t="shared" ca="1" si="339"/>
        <v>1.0000000001164153</v>
      </c>
      <c r="AK2403" s="23" t="s">
        <v>8652</v>
      </c>
      <c r="AL2403" s="23" t="s">
        <v>70</v>
      </c>
      <c r="AM2403" s="23" t="s">
        <v>119</v>
      </c>
      <c r="AN2403" s="23" t="s">
        <v>119</v>
      </c>
      <c r="AO2403" s="3" t="s">
        <v>106</v>
      </c>
      <c r="AP2403" s="3" t="s">
        <v>106</v>
      </c>
      <c r="AQ2403" s="23">
        <v>45450.736805555556</v>
      </c>
      <c r="AR2403" s="3"/>
      <c r="AS2403" s="23"/>
      <c r="AT2403" s="23"/>
      <c r="AU2403" s="3" t="s">
        <v>237</v>
      </c>
      <c r="AV2403" s="3" t="s">
        <v>598</v>
      </c>
      <c r="AW2403" s="3" t="s">
        <v>307</v>
      </c>
      <c r="AX2403" s="3">
        <v>11.280601000000001</v>
      </c>
      <c r="AY2403" s="3">
        <v>-73.915413000000001</v>
      </c>
      <c r="AZ2403" s="8" t="str">
        <f>+CONCATENATE("Reportan apertura en el enlace ",Tabla4[[#This Row],[Enlace]]," en el ",Tabla4[[#This Row],[Distancia óptica]]," ocasionado por ",Tabla4[[#This Row],[Causa del daño]])</f>
        <v>Reportan apertura en el enlace Santa Marta - Guachaca en el Km 44 desde santa marta ocasionado por Corto Circuito</v>
      </c>
      <c r="BA2403" s="8" t="str">
        <f>+CONCATENATE("Para dar solución al incidente ",Tabla4[[#This Row],[Solución]])</f>
        <v>Para dar solución al incidente Se realiza un tendido de 460 mts y se hacen dos empalmes de 36 hilos</v>
      </c>
      <c r="BB2403" s="3" t="str">
        <f>+_xlfn.CONCAT(Tabla4[[#This Row],[Causa Raiz]]," ",Tabla4[[#This Row],[Solución2]]," (",Tabla4[[#This Row],[Anillo]],"- Cabecera: ",Tabla4[[#This Row],[Cabecera]],"- Operador: ",Tabla4[[#This Row],[Operador]],")")</f>
        <v>Reportan apertura en el enlace Santa Marta - Guachaca en el Km 44 desde santa marta ocasionado por Corto Circuito Para dar solución al incidente Se realiza un tendido de 460 mts y se hacen dos empalmes de 36 hilos (LINEAL- Cabecera: CALLE 13- Operador: Colombia Telecomunicaciones)</v>
      </c>
    </row>
    <row r="2404" spans="1:54" ht="213.75">
      <c r="A2404" s="38">
        <f t="shared" si="340"/>
        <v>2403</v>
      </c>
      <c r="B2404" s="3">
        <v>8665938</v>
      </c>
      <c r="C2404" s="3" t="s">
        <v>54</v>
      </c>
      <c r="D2404" s="23">
        <v>45449.611111111109</v>
      </c>
      <c r="E2404" s="23">
        <v>45450.75</v>
      </c>
      <c r="F2404" s="1">
        <f t="shared" ref="F2404:F2410" ca="1" si="345">IF(ISBLANK(E2404),IF(ISBLANK(D2404),0,NOW()-D2404),E2404-D2404)</f>
        <v>1.1388888888905058</v>
      </c>
      <c r="G2404" s="3" t="s">
        <v>55</v>
      </c>
      <c r="H2404" s="41"/>
      <c r="I2404" s="40"/>
      <c r="J2404" s="5" t="s">
        <v>56</v>
      </c>
      <c r="K2404" s="3" t="s">
        <v>122</v>
      </c>
      <c r="L2404" s="9" t="s">
        <v>58</v>
      </c>
      <c r="M2404" s="3" t="s">
        <v>185</v>
      </c>
      <c r="N2404" s="3" t="s">
        <v>186</v>
      </c>
      <c r="O2404" s="3" t="s">
        <v>10940</v>
      </c>
      <c r="P2404" s="3" t="s">
        <v>10941</v>
      </c>
      <c r="Q2404" s="4" t="s">
        <v>10942</v>
      </c>
      <c r="R2404" s="3" t="s">
        <v>189</v>
      </c>
      <c r="S2404" s="3" t="s">
        <v>129</v>
      </c>
      <c r="T2404" s="9" t="s">
        <v>66</v>
      </c>
      <c r="U2404" s="3" t="s">
        <v>10943</v>
      </c>
      <c r="V2404" s="22" t="str">
        <f t="shared" si="344"/>
        <v>RLFO; Hora de aviso: 14:40 06/06/2024; Solución: Tendido de 600 mts de fo de 24 hilos y dos empalmes de 24 hilos; Hora de solución: 18:00 07/06/2024; Causa: Vandalismo</v>
      </c>
      <c r="W2404" s="4" t="s">
        <v>10944</v>
      </c>
      <c r="X2404" s="3" t="s">
        <v>10945</v>
      </c>
      <c r="Y2404" s="3" t="s">
        <v>10946</v>
      </c>
      <c r="Z2404" s="3" t="s">
        <v>120</v>
      </c>
      <c r="AA2404" s="3" t="s">
        <v>71</v>
      </c>
      <c r="AB2404" s="3">
        <v>0</v>
      </c>
      <c r="AC2404" s="3" t="s">
        <v>71</v>
      </c>
      <c r="AD2404" s="6">
        <v>0.9770833333333333</v>
      </c>
      <c r="AE2404" s="7"/>
      <c r="AF2404" s="7"/>
      <c r="AG2404" s="6">
        <f>Tabla4[[#This Row],[Tiempo Parada de Reloj]]+Tabla4[[#This Row],[Tiempo Autorizado por Telefonica (no Máximo)]]</f>
        <v>0.9770833333333333</v>
      </c>
      <c r="AH2404" s="7">
        <f t="shared" ca="1" si="337"/>
        <v>0.16180555555717246</v>
      </c>
      <c r="AI2404" s="8">
        <f t="shared" si="338"/>
        <v>23.45</v>
      </c>
      <c r="AJ2404" s="8">
        <f t="shared" ca="1" si="339"/>
        <v>3.8833333333721392</v>
      </c>
      <c r="AK2404" s="23" t="s">
        <v>119</v>
      </c>
      <c r="AL2404" s="23" t="s">
        <v>70</v>
      </c>
      <c r="AM2404" s="23" t="s">
        <v>106</v>
      </c>
      <c r="AN2404" s="23" t="s">
        <v>119</v>
      </c>
      <c r="AO2404" s="3" t="s">
        <v>106</v>
      </c>
      <c r="AP2404" s="3" t="s">
        <v>106</v>
      </c>
      <c r="AQ2404" s="23">
        <v>45452.828472222223</v>
      </c>
      <c r="AR2404" s="3"/>
      <c r="AS2404" s="23"/>
      <c r="AT2404" s="23"/>
      <c r="AU2404" s="3" t="s">
        <v>192</v>
      </c>
      <c r="AV2404" s="3" t="s">
        <v>10947</v>
      </c>
      <c r="AW2404" s="3" t="s">
        <v>307</v>
      </c>
      <c r="AX2404" s="3">
        <v>12.5869444</v>
      </c>
      <c r="AY2404" s="3">
        <v>-81.713888879999999</v>
      </c>
      <c r="AZ2404" s="8" t="str">
        <f>+CONCATENATE("Reportan apertura en el enlace ",Tabla4[[#This Row],[Enlace]]," en el ",Tabla4[[#This Row],[Distancia óptica]]," ocasionado por ",Tabla4[[#This Row],[Causa del daño]])</f>
        <v>Reportan apertura en el enlace San Andres Islas Centro - Morrisland en el Km 3,4 desde San Andres Islas Centro ocasionado por Vandalismo</v>
      </c>
      <c r="BA2404" s="8" t="str">
        <f>+CONCATENATE("Para dar solución al incidente ",Tabla4[[#This Row],[Solución]])</f>
        <v>Para dar solución al incidente Tendido de 600 mts de fo de 24 hilos y dos empalmes de 24 hilos</v>
      </c>
      <c r="BB2404" s="3" t="str">
        <f>+_xlfn.CONCAT(Tabla4[[#This Row],[Causa Raiz]]," ",Tabla4[[#This Row],[Solución2]]," (",Tabla4[[#This Row],[Anillo]],"- Cabecera: ",Tabla4[[#This Row],[Cabecera]],"- Operador: ",Tabla4[[#This Row],[Operador]],")")</f>
        <v>Reportan apertura en el enlace San Andres Islas Centro - Morrisland en el Km 3,4 desde San Andres Islas Centro ocasionado por Vandalismo Para dar solución al incidente Tendido de 600 mts de fo de 24 hilos y dos empalmes de 24 hilos (LINEAL- Cabecera: SAN ANDRES CENTRO- Operador: Colombia Telecomunicaciones)</v>
      </c>
    </row>
    <row r="2405" spans="1:54" ht="199.5">
      <c r="A2405" s="38">
        <f t="shared" si="340"/>
        <v>2404</v>
      </c>
      <c r="B2405" s="3">
        <v>8666000</v>
      </c>
      <c r="C2405" s="3" t="s">
        <v>54</v>
      </c>
      <c r="D2405" s="23">
        <v>45449.611111111109</v>
      </c>
      <c r="E2405" s="23">
        <v>45449.8125</v>
      </c>
      <c r="F2405" s="1">
        <f t="shared" ca="1" si="345"/>
        <v>0.20138888889050577</v>
      </c>
      <c r="G2405" s="3" t="s">
        <v>55</v>
      </c>
      <c r="H2405" s="41"/>
      <c r="I2405" s="40"/>
      <c r="J2405" s="5" t="s">
        <v>56</v>
      </c>
      <c r="K2405" s="3" t="s">
        <v>77</v>
      </c>
      <c r="L2405" s="9" t="s">
        <v>58</v>
      </c>
      <c r="M2405" s="3" t="s">
        <v>283</v>
      </c>
      <c r="N2405" s="3" t="s">
        <v>284</v>
      </c>
      <c r="O2405" s="3" t="s">
        <v>10948</v>
      </c>
      <c r="P2405" s="3" t="s">
        <v>10949</v>
      </c>
      <c r="Q2405" s="4" t="s">
        <v>10950</v>
      </c>
      <c r="R2405" s="3" t="s">
        <v>400</v>
      </c>
      <c r="S2405" s="3" t="s">
        <v>9317</v>
      </c>
      <c r="T2405" s="9" t="s">
        <v>380</v>
      </c>
      <c r="U2405" s="3" t="s">
        <v>10951</v>
      </c>
      <c r="V2405" s="22" t="str">
        <f t="shared" si="344"/>
        <v>RLFO; Hora de aviso: 14:40 06/06/2024; Solución: se realiza tendido de 70 mts de fo de 36 y dos empalmes de 36 hilos; Hora de solución: 19:30 06/06/2024; Causa: Corto Circuito</v>
      </c>
      <c r="W2405" s="4" t="s">
        <v>160</v>
      </c>
      <c r="X2405" s="3"/>
      <c r="Y2405" s="3"/>
      <c r="Z2405" s="3" t="s">
        <v>69</v>
      </c>
      <c r="AA2405" s="3" t="s">
        <v>70</v>
      </c>
      <c r="AB2405" s="3">
        <v>8666000</v>
      </c>
      <c r="AC2405" s="3" t="s">
        <v>71</v>
      </c>
      <c r="AD2405" s="6">
        <v>3.6805555555555557E-2</v>
      </c>
      <c r="AE2405" s="7"/>
      <c r="AF2405" s="7"/>
      <c r="AG2405" s="6">
        <f>Tabla4[[#This Row],[Tiempo Parada de Reloj]]+Tabla4[[#This Row],[Tiempo Autorizado por Telefonica (no Máximo)]]</f>
        <v>3.6805555555555557E-2</v>
      </c>
      <c r="AH2405" s="7">
        <f t="shared" ca="1" si="337"/>
        <v>0.1645833333349502</v>
      </c>
      <c r="AI2405" s="8">
        <f t="shared" si="338"/>
        <v>0.8833333333333333</v>
      </c>
      <c r="AJ2405" s="8">
        <f t="shared" ca="1" si="339"/>
        <v>3.9500000000388047</v>
      </c>
      <c r="AK2405" s="23" t="s">
        <v>119</v>
      </c>
      <c r="AL2405" s="23" t="s">
        <v>71</v>
      </c>
      <c r="AM2405" s="23" t="s">
        <v>69</v>
      </c>
      <c r="AN2405" s="23" t="s">
        <v>119</v>
      </c>
      <c r="AO2405" s="3" t="s">
        <v>106</v>
      </c>
      <c r="AP2405" s="3" t="s">
        <v>106</v>
      </c>
      <c r="AQ2405" s="23">
        <v>45450.713888888888</v>
      </c>
      <c r="AR2405" s="3"/>
      <c r="AS2405" s="23"/>
      <c r="AT2405" s="23"/>
      <c r="AU2405" s="3" t="s">
        <v>404</v>
      </c>
      <c r="AV2405" s="3" t="s">
        <v>10952</v>
      </c>
      <c r="AW2405" s="3" t="s">
        <v>307</v>
      </c>
      <c r="AX2405" s="3">
        <v>4.5353000000000003</v>
      </c>
      <c r="AY2405" s="3">
        <v>-75.677999999999997</v>
      </c>
      <c r="AZ2405" s="8" t="str">
        <f>+CONCATENATE("Reportan apertura en el enlace ",Tabla4[[#This Row],[Enlace]]," en el ",Tabla4[[#This Row],[Distancia óptica]]," ocasionado por ",Tabla4[[#This Row],[Causa del daño]])</f>
        <v>Reportan apertura en el enlace Armenia Galan - Bosque en el Km 13,4 desde Armenia Galan  ocasionado por Corto Circuito</v>
      </c>
      <c r="BA2405" s="8" t="str">
        <f>+CONCATENATE("Para dar solución al incidente ",Tabla4[[#This Row],[Solución]])</f>
        <v>Para dar solución al incidente se realiza tendido de 70 mts de fo de 36 y dos empalmes de 36 hilos</v>
      </c>
      <c r="BB2405" s="3" t="str">
        <f>+_xlfn.CONCAT(Tabla4[[#This Row],[Causa Raiz]]," ",Tabla4[[#This Row],[Solución2]]," (",Tabla4[[#This Row],[Anillo]],"- Cabecera: ",Tabla4[[#This Row],[Cabecera]],"- Operador: ",Tabla4[[#This Row],[Operador]],")")</f>
        <v>Reportan apertura en el enlace Armenia Galan - Bosque en el Km 13,4 desde Armenia Galan  ocasionado por Corto Circuito Para dar solución al incidente se realiza tendido de 70 mts de fo de 36 y dos empalmes de 36 hilos (LINEAL- Cabecera: ARMENIA GALAN - Operador: Colombia Telecomunicaciones)</v>
      </c>
    </row>
    <row r="2406" spans="1:54" ht="171">
      <c r="A2406" s="38">
        <f t="shared" si="340"/>
        <v>2405</v>
      </c>
      <c r="B2406" s="3">
        <v>8666013</v>
      </c>
      <c r="C2406" s="3" t="s">
        <v>92</v>
      </c>
      <c r="D2406" s="23">
        <v>45449.625</v>
      </c>
      <c r="E2406" s="23">
        <v>45450.080555555556</v>
      </c>
      <c r="F2406" s="1">
        <f t="shared" ca="1" si="345"/>
        <v>0.45555555555620231</v>
      </c>
      <c r="G2406" s="3" t="s">
        <v>55</v>
      </c>
      <c r="H2406" s="41"/>
      <c r="I2406" s="40">
        <v>1336069</v>
      </c>
      <c r="J2406" s="5" t="s">
        <v>568</v>
      </c>
      <c r="K2406" s="3" t="s">
        <v>568</v>
      </c>
      <c r="L2406" s="9" t="s">
        <v>58</v>
      </c>
      <c r="M2406" s="3" t="s">
        <v>569</v>
      </c>
      <c r="N2406" s="3" t="s">
        <v>577</v>
      </c>
      <c r="O2406" s="3" t="s">
        <v>571</v>
      </c>
      <c r="P2406" s="3" t="s">
        <v>10953</v>
      </c>
      <c r="Q2406" s="4" t="s">
        <v>10954</v>
      </c>
      <c r="R2406" s="3" t="s">
        <v>2742</v>
      </c>
      <c r="S2406" s="3" t="s">
        <v>574</v>
      </c>
      <c r="T2406" s="9" t="s">
        <v>66</v>
      </c>
      <c r="U2406" s="3" t="s">
        <v>1737</v>
      </c>
      <c r="V2406" s="22" t="str">
        <f t="shared" si="344"/>
        <v>RTNFO; Hora de aviso: 15:00 06/06/2024; Solución: se recupero 100 metros de reserva y se hace un emaplme de 48 hilos; Hora de solución: 1:56 07/06/2024; Causa: Vandalismo</v>
      </c>
      <c r="W2406" s="4" t="s">
        <v>576</v>
      </c>
      <c r="X2406" s="3"/>
      <c r="Y2406" s="3"/>
      <c r="Z2406" s="3" t="s">
        <v>69</v>
      </c>
      <c r="AA2406" s="3" t="s">
        <v>70</v>
      </c>
      <c r="AB2406" s="3" t="s">
        <v>10955</v>
      </c>
      <c r="AC2406" s="3" t="s">
        <v>71</v>
      </c>
      <c r="AD2406" s="6">
        <v>0.25416666666666665</v>
      </c>
      <c r="AE2406" s="7"/>
      <c r="AF2406" s="7"/>
      <c r="AG2406" s="6">
        <f>Tabla4[[#This Row],[Tiempo Parada de Reloj]]+Tabla4[[#This Row],[Tiempo Autorizado por Telefonica (no Máximo)]]</f>
        <v>0.25416666666666665</v>
      </c>
      <c r="AH2406" s="7">
        <f t="shared" ca="1" si="337"/>
        <v>0.20138888888953566</v>
      </c>
      <c r="AI2406" s="8">
        <f t="shared" si="338"/>
        <v>6.1</v>
      </c>
      <c r="AJ2406" s="8">
        <f t="shared" ca="1" si="339"/>
        <v>4.8333333333488557</v>
      </c>
      <c r="AK2406" s="23" t="s">
        <v>119</v>
      </c>
      <c r="AL2406" s="23" t="s">
        <v>70</v>
      </c>
      <c r="AM2406" s="23" t="s">
        <v>106</v>
      </c>
      <c r="AN2406" s="23" t="s">
        <v>106</v>
      </c>
      <c r="AO2406" s="3" t="s">
        <v>120</v>
      </c>
      <c r="AP2406" s="3" t="s">
        <v>120</v>
      </c>
      <c r="AQ2406" s="23">
        <v>45450.588194444441</v>
      </c>
      <c r="AR2406" s="3"/>
      <c r="AS2406" s="23"/>
      <c r="AT2406" s="23"/>
      <c r="AU2406" s="3" t="s">
        <v>568</v>
      </c>
      <c r="AV2406" s="3" t="s">
        <v>663</v>
      </c>
      <c r="AW2406" s="3" t="s">
        <v>76</v>
      </c>
      <c r="AX2406" s="3">
        <v>5.26694</v>
      </c>
      <c r="AY2406" s="3">
        <v>-76.552220000000005</v>
      </c>
      <c r="AZ2406" s="8" t="str">
        <f>+CONCATENATE("Reportan apertura en el enlace ",Tabla4[[#This Row],[Enlace]]," en el ",Tabla4[[#This Row],[Distancia óptica]]," ocasionado por ",Tabla4[[#This Row],[Causa del daño]])</f>
        <v>Reportan apertura en el enlace Manizales - Quibdó en el km 1,7 desde Tado ocasionado por Vandalismo</v>
      </c>
      <c r="BA2406" s="8" t="str">
        <f>+CONCATENATE("Para dar solución al incidente ",Tabla4[[#This Row],[Solución]])</f>
        <v>Para dar solución al incidente se recupero 100 metros de reserva y se hace un emaplme de 48 hilos</v>
      </c>
      <c r="BB2406" s="3" t="str">
        <f>+_xlfn.CONCAT(Tabla4[[#This Row],[Causa Raiz]]," ",Tabla4[[#This Row],[Solución2]]," (",Tabla4[[#This Row],[Anillo]],"- Cabecera: ",Tabla4[[#This Row],[Cabecera]],"- Operador: ",Tabla4[[#This Row],[Operador]],")")</f>
        <v>Reportan apertura en el enlace Manizales - Quibdó en el km 1,7 desde Tado ocasionado por Vandalismo Para dar solución al incidente se recupero 100 metros de reserva y se hace un emaplme de 48 hilos (Troncal- Cabecera: Manizales- Operador: Azteca)</v>
      </c>
    </row>
    <row r="2407" spans="1:54" ht="185.25">
      <c r="A2407" s="38">
        <f t="shared" si="340"/>
        <v>2406</v>
      </c>
      <c r="B2407" s="3">
        <v>8666220</v>
      </c>
      <c r="C2407" s="3" t="s">
        <v>54</v>
      </c>
      <c r="D2407" s="23">
        <v>45449.645833333336</v>
      </c>
      <c r="E2407" s="23">
        <v>45449.736111111109</v>
      </c>
      <c r="F2407" s="1">
        <f t="shared" ca="1" si="345"/>
        <v>9.0277777773735579E-2</v>
      </c>
      <c r="G2407" s="3" t="s">
        <v>55</v>
      </c>
      <c r="H2407" s="41"/>
      <c r="I2407" s="40"/>
      <c r="J2407" s="5" t="s">
        <v>56</v>
      </c>
      <c r="K2407" s="3" t="s">
        <v>57</v>
      </c>
      <c r="L2407" s="9" t="s">
        <v>58</v>
      </c>
      <c r="M2407" s="3" t="s">
        <v>59</v>
      </c>
      <c r="N2407" s="3" t="s">
        <v>60</v>
      </c>
      <c r="O2407" s="3" t="s">
        <v>10956</v>
      </c>
      <c r="P2407" s="3" t="s">
        <v>4820</v>
      </c>
      <c r="Q2407" s="4" t="s">
        <v>10957</v>
      </c>
      <c r="R2407" s="3" t="s">
        <v>947</v>
      </c>
      <c r="S2407" s="3" t="s">
        <v>65</v>
      </c>
      <c r="T2407" s="9" t="s">
        <v>146</v>
      </c>
      <c r="U2407" s="3" t="s">
        <v>1399</v>
      </c>
      <c r="V2407" s="22" t="str">
        <f t="shared" si="344"/>
        <v>RLFO; Hora de aviso: 15:30 06/06/2024; Solución: se realiza migracion de hilos entre empalmes; Hora de solución: 17:40 06/06/2024; Causa: Falla en la Red FiOp</v>
      </c>
      <c r="W2407" s="4" t="s">
        <v>68</v>
      </c>
      <c r="X2407" s="3"/>
      <c r="Y2407" s="3"/>
      <c r="Z2407" s="3" t="s">
        <v>69</v>
      </c>
      <c r="AA2407" s="3" t="s">
        <v>70</v>
      </c>
      <c r="AB2407" s="3">
        <v>8666220</v>
      </c>
      <c r="AC2407" s="3" t="s">
        <v>71</v>
      </c>
      <c r="AD2407" s="6">
        <v>0</v>
      </c>
      <c r="AE2407" s="7"/>
      <c r="AF2407" s="7"/>
      <c r="AG2407" s="6">
        <f>Tabla4[[#This Row],[Tiempo Parada de Reloj]]+Tabla4[[#This Row],[Tiempo Autorizado por Telefonica (no Máximo)]]</f>
        <v>0</v>
      </c>
      <c r="AH2407" s="7">
        <f t="shared" ca="1" si="337"/>
        <v>9.0277777773735579E-2</v>
      </c>
      <c r="AI2407" s="8">
        <f t="shared" si="338"/>
        <v>0</v>
      </c>
      <c r="AJ2407" s="8">
        <f t="shared" ca="1" si="339"/>
        <v>2.1666666665696539</v>
      </c>
      <c r="AK2407" s="23" t="s">
        <v>119</v>
      </c>
      <c r="AL2407" s="23" t="s">
        <v>71</v>
      </c>
      <c r="AM2407" s="23" t="s">
        <v>69</v>
      </c>
      <c r="AN2407" s="23" t="s">
        <v>119</v>
      </c>
      <c r="AO2407" s="3" t="s">
        <v>106</v>
      </c>
      <c r="AP2407" s="3" t="s">
        <v>106</v>
      </c>
      <c r="AQ2407" s="23">
        <v>45449.910416666666</v>
      </c>
      <c r="AR2407" s="3"/>
      <c r="AS2407" s="23"/>
      <c r="AT2407" s="23"/>
      <c r="AU2407" s="3" t="s">
        <v>107</v>
      </c>
      <c r="AV2407" s="3" t="s">
        <v>2352</v>
      </c>
      <c r="AW2407" s="3" t="s">
        <v>307</v>
      </c>
      <c r="AX2407" s="3">
        <v>4.6454000000000004</v>
      </c>
      <c r="AY2407" s="3">
        <v>-74.131799999999998</v>
      </c>
      <c r="AZ2407" s="8" t="str">
        <f>+CONCATENATE("Reportan apertura en el enlace ",Tabla4[[#This Row],[Enlace]]," en el ",Tabla4[[#This Row],[Distancia óptica]]," ocasionado por ",Tabla4[[#This Row],[Causa del daño]])</f>
        <v>Reportan apertura en el enlace Central Salitre - Rincon de Techo salitre en el Km 5,2 desde Salitre ocasionado por Falla en la Red FiOp</v>
      </c>
      <c r="BA2407" s="8" t="str">
        <f>+CONCATENATE("Para dar solución al incidente ",Tabla4[[#This Row],[Solución]])</f>
        <v>Para dar solución al incidente se realiza migracion de hilos entre empalmes</v>
      </c>
      <c r="BB2407" s="3" t="str">
        <f>+_xlfn.CONCAT(Tabla4[[#This Row],[Causa Raiz]]," ",Tabla4[[#This Row],[Solución2]]," (",Tabla4[[#This Row],[Anillo]],"- Cabecera: ",Tabla4[[#This Row],[Cabecera]],"- Operador: ",Tabla4[[#This Row],[Operador]],")")</f>
        <v>Reportan apertura en el enlace Central Salitre - Rincon de Techo salitre en el Km 5,2 desde Salitre ocasionado por Falla en la Red FiOp Para dar solución al incidente se realiza migracion de hilos entre empalmes (LINEAL- Cabecera: SALITRE- Operador: Colombia Telecomunicaciones)</v>
      </c>
    </row>
    <row r="2408" spans="1:54" ht="185.25">
      <c r="A2408" s="38">
        <f t="shared" si="340"/>
        <v>2407</v>
      </c>
      <c r="B2408" s="3">
        <v>8665725</v>
      </c>
      <c r="C2408" s="3" t="s">
        <v>54</v>
      </c>
      <c r="D2408" s="23">
        <v>45449.743055555555</v>
      </c>
      <c r="E2408" s="23">
        <v>45450.534722222219</v>
      </c>
      <c r="F2408" s="1">
        <f t="shared" ca="1" si="345"/>
        <v>0.79166666666424135</v>
      </c>
      <c r="G2408" s="3" t="s">
        <v>55</v>
      </c>
      <c r="H2408" s="41"/>
      <c r="I2408" s="40"/>
      <c r="J2408" s="5" t="s">
        <v>56</v>
      </c>
      <c r="K2408" s="3" t="s">
        <v>108</v>
      </c>
      <c r="L2408" s="9" t="s">
        <v>78</v>
      </c>
      <c r="M2408" s="3" t="s">
        <v>431</v>
      </c>
      <c r="N2408" s="3" t="s">
        <v>2978</v>
      </c>
      <c r="O2408" s="3" t="s">
        <v>10958</v>
      </c>
      <c r="P2408" s="3" t="s">
        <v>10959</v>
      </c>
      <c r="Q2408" s="4" t="s">
        <v>10960</v>
      </c>
      <c r="R2408" s="3" t="s">
        <v>114</v>
      </c>
      <c r="S2408" s="3" t="s">
        <v>115</v>
      </c>
      <c r="T2408" s="9" t="s">
        <v>513</v>
      </c>
      <c r="U2408" s="3" t="s">
        <v>10961</v>
      </c>
      <c r="V2408" s="22" t="str">
        <f t="shared" si="344"/>
        <v>RLFO; Hora de aviso: 17:50 06/06/2024; Solución: Se recupera 50 metros de  reserva y se hace un empallme de 24 hilos; Hora de solución: 12:50 07/06/2024; Causa: Desastre Natural</v>
      </c>
      <c r="W2408" s="4" t="s">
        <v>10962</v>
      </c>
      <c r="X2408" s="3" t="s">
        <v>10963</v>
      </c>
      <c r="Y2408" s="3" t="s">
        <v>10964</v>
      </c>
      <c r="Z2408" s="3" t="s">
        <v>120</v>
      </c>
      <c r="AA2408" s="3" t="s">
        <v>70</v>
      </c>
      <c r="AB2408" s="3">
        <v>8665725</v>
      </c>
      <c r="AC2408" s="3" t="s">
        <v>71</v>
      </c>
      <c r="AD2408" s="6">
        <v>0.625</v>
      </c>
      <c r="AE2408" s="7"/>
      <c r="AF2408" s="7"/>
      <c r="AG2408" s="6">
        <f>Tabla4[[#This Row],[Tiempo Parada de Reloj]]+Tabla4[[#This Row],[Tiempo Autorizado por Telefonica (no Máximo)]]</f>
        <v>0.625</v>
      </c>
      <c r="AH2408" s="7">
        <f t="shared" ca="1" si="337"/>
        <v>0.16666666666424135</v>
      </c>
      <c r="AI2408" s="8">
        <f t="shared" si="338"/>
        <v>15</v>
      </c>
      <c r="AJ2408" s="8">
        <f t="shared" ca="1" si="339"/>
        <v>3.9999999999417923</v>
      </c>
      <c r="AK2408" s="23" t="s">
        <v>73</v>
      </c>
      <c r="AL2408" s="23" t="s">
        <v>70</v>
      </c>
      <c r="AM2408" s="23" t="s">
        <v>106</v>
      </c>
      <c r="AN2408" s="23" t="s">
        <v>8652</v>
      </c>
      <c r="AO2408" s="3" t="s">
        <v>120</v>
      </c>
      <c r="AP2408" s="3" t="s">
        <v>106</v>
      </c>
      <c r="AQ2408" s="23">
        <v>45452.808333333334</v>
      </c>
      <c r="AR2408" s="3"/>
      <c r="AS2408" s="23"/>
      <c r="AT2408" s="23"/>
      <c r="AU2408" s="3" t="s">
        <v>436</v>
      </c>
      <c r="AV2408" s="3" t="s">
        <v>10965</v>
      </c>
      <c r="AW2408" s="3" t="s">
        <v>135</v>
      </c>
      <c r="AX2408" s="3">
        <v>11.541774</v>
      </c>
      <c r="AY2408" s="3">
        <v>-72.923310999999998</v>
      </c>
      <c r="AZ2408" s="8" t="str">
        <f>+CONCATENATE("Reportan apertura en el enlace ",Tabla4[[#This Row],[Enlace]]," en el ",Tabla4[[#This Row],[Distancia óptica]]," ocasionado por ",Tabla4[[#This Row],[Causa del daño]])</f>
        <v>Reportan apertura en el enlace Mov. Nuevo Faro - Mov. La Tuna en el km 0,919 desdee El Faro ocasionado por Desastre Natural</v>
      </c>
      <c r="BA2408" s="8" t="str">
        <f>+CONCATENATE("Para dar solución al incidente ",Tabla4[[#This Row],[Solución]])</f>
        <v>Para dar solución al incidente Se recupera 50 metros de  reserva y se hace un empallme de 24 hilos</v>
      </c>
      <c r="BB2408" s="3" t="str">
        <f>+_xlfn.CONCAT(Tabla4[[#This Row],[Causa Raiz]]," ",Tabla4[[#This Row],[Solución2]]," (",Tabla4[[#This Row],[Anillo]],"- Cabecera: ",Tabla4[[#This Row],[Cabecera]],"- Operador: ",Tabla4[[#This Row],[Operador]],")")</f>
        <v>Reportan apertura en el enlace Mov. Nuevo Faro - Mov. La Tuna en el km 0,919 desdee El Faro ocasionado por Desastre Natural Para dar solución al incidente Se recupera 50 metros de  reserva y se hace un empallme de 24 hilos (Lineal- Cabecera: Riohacha  Fija- Operador: Colombia Telecomunicaciones)</v>
      </c>
    </row>
    <row r="2409" spans="1:54" ht="213.75">
      <c r="A2409" s="38">
        <f t="shared" si="340"/>
        <v>2408</v>
      </c>
      <c r="B2409" s="3">
        <v>8666545</v>
      </c>
      <c r="C2409" s="3" t="s">
        <v>54</v>
      </c>
      <c r="D2409" s="23">
        <v>45449.854166666664</v>
      </c>
      <c r="E2409" s="23">
        <v>45450.416666666664</v>
      </c>
      <c r="F2409" s="1">
        <f t="shared" ca="1" si="345"/>
        <v>0.5625</v>
      </c>
      <c r="G2409" s="3" t="s">
        <v>55</v>
      </c>
      <c r="H2409" s="41"/>
      <c r="I2409" s="40"/>
      <c r="J2409" s="5" t="s">
        <v>56</v>
      </c>
      <c r="K2409" s="3" t="s">
        <v>77</v>
      </c>
      <c r="L2409" s="9" t="s">
        <v>78</v>
      </c>
      <c r="M2409" s="3" t="s">
        <v>745</v>
      </c>
      <c r="N2409" s="3" t="s">
        <v>746</v>
      </c>
      <c r="O2409" s="3" t="s">
        <v>10966</v>
      </c>
      <c r="P2409" s="3" t="s">
        <v>10967</v>
      </c>
      <c r="Q2409" s="4" t="s">
        <v>10968</v>
      </c>
      <c r="R2409" s="3" t="s">
        <v>750</v>
      </c>
      <c r="S2409" s="3" t="s">
        <v>158</v>
      </c>
      <c r="T2409" s="9" t="s">
        <v>66</v>
      </c>
      <c r="U2409" s="3" t="s">
        <v>3219</v>
      </c>
      <c r="V2409" s="22" t="str">
        <f t="shared" si="344"/>
        <v>RLFO; Hora de aviso: 20:30 06/06/2024; Solución: Se recupera 20 mts de reserva y se hace un empalme de 36 hilos con caja de empalme de 48 hilos; Hora de solución: 10:00 07/06/2024; Causa: Vandalismo</v>
      </c>
      <c r="W2409" s="4" t="s">
        <v>160</v>
      </c>
      <c r="X2409" s="3"/>
      <c r="Y2409" s="3"/>
      <c r="Z2409" s="3" t="s">
        <v>69</v>
      </c>
      <c r="AA2409" s="3" t="s">
        <v>70</v>
      </c>
      <c r="AB2409" s="3" t="s">
        <v>10969</v>
      </c>
      <c r="AC2409" s="3" t="s">
        <v>71</v>
      </c>
      <c r="AD2409" s="6">
        <v>0.41666666666666669</v>
      </c>
      <c r="AE2409" s="7"/>
      <c r="AF2409" s="7"/>
      <c r="AG2409" s="6">
        <f>Tabla4[[#This Row],[Tiempo Parada de Reloj]]+Tabla4[[#This Row],[Tiempo Autorizado por Telefonica (no Máximo)]]</f>
        <v>0.41666666666666669</v>
      </c>
      <c r="AH2409" s="7">
        <f t="shared" ca="1" si="337"/>
        <v>0.14583333333333331</v>
      </c>
      <c r="AI2409" s="8">
        <f t="shared" si="338"/>
        <v>10</v>
      </c>
      <c r="AJ2409" s="8">
        <f t="shared" ca="1" si="339"/>
        <v>3.4999999999999996</v>
      </c>
      <c r="AK2409" s="23" t="s">
        <v>73</v>
      </c>
      <c r="AL2409" s="23" t="s">
        <v>70</v>
      </c>
      <c r="AM2409" s="23" t="s">
        <v>106</v>
      </c>
      <c r="AN2409" s="23" t="s">
        <v>8652</v>
      </c>
      <c r="AO2409" s="3" t="s">
        <v>120</v>
      </c>
      <c r="AP2409" s="3" t="s">
        <v>120</v>
      </c>
      <c r="AQ2409" s="23">
        <v>45451.460416666669</v>
      </c>
      <c r="AR2409" s="3"/>
      <c r="AS2409" s="23"/>
      <c r="AT2409" s="23"/>
      <c r="AU2409" s="3" t="s">
        <v>752</v>
      </c>
      <c r="AV2409" s="3" t="s">
        <v>3486</v>
      </c>
      <c r="AW2409" s="3" t="s">
        <v>135</v>
      </c>
      <c r="AX2409" s="3">
        <v>2.9101750000000002</v>
      </c>
      <c r="AY2409" s="3">
        <v>-75.277806999999996</v>
      </c>
      <c r="AZ2409" s="8" t="str">
        <f>+CONCATENATE("Reportan apertura en el enlace ",Tabla4[[#This Row],[Enlace]]," en el ",Tabla4[[#This Row],[Distancia óptica]]," ocasionado por ",Tabla4[[#This Row],[Causa del daño]])</f>
        <v>Reportan apertura en el enlace Neiva Telehuila - El Limonar 3 en el Km 2,3 desde Limonar 3 ocasionado por Vandalismo</v>
      </c>
      <c r="BA2409" s="8" t="str">
        <f>+CONCATENATE("Para dar solución al incidente ",Tabla4[[#This Row],[Solución]])</f>
        <v>Para dar solución al incidente Se recupera 20 mts de reserva y se hace un empalme de 36 hilos con caja de empalme de 48 hilos</v>
      </c>
      <c r="BB2409" s="3" t="str">
        <f>+_xlfn.CONCAT(Tabla4[[#This Row],[Causa Raiz]]," ",Tabla4[[#This Row],[Solución2]]," (",Tabla4[[#This Row],[Anillo]],"- Cabecera: ",Tabla4[[#This Row],[Cabecera]],"- Operador: ",Tabla4[[#This Row],[Operador]],")")</f>
        <v>Reportan apertura en el enlace Neiva Telehuila - El Limonar 3 en el Km 2,3 desde Limonar 3 ocasionado por Vandalismo Para dar solución al incidente Se recupera 20 mts de reserva y se hace un empalme de 36 hilos con caja de empalme de 48 hilos (Lineal- Cabecera: Telehuila- Operador: Colombia Telecomunicaciones)</v>
      </c>
    </row>
    <row r="2410" spans="1:54" ht="228">
      <c r="A2410" s="38">
        <f t="shared" si="340"/>
        <v>2409</v>
      </c>
      <c r="B2410" s="3">
        <v>8666670</v>
      </c>
      <c r="C2410" s="3" t="s">
        <v>163</v>
      </c>
      <c r="D2410" s="23">
        <v>45449.881944444445</v>
      </c>
      <c r="E2410" s="23">
        <v>45450.322916666664</v>
      </c>
      <c r="F2410" s="1">
        <f t="shared" ca="1" si="345"/>
        <v>0.44097222221898846</v>
      </c>
      <c r="G2410" s="3" t="s">
        <v>55</v>
      </c>
      <c r="H2410" s="41"/>
      <c r="I2410" s="40"/>
      <c r="J2410" s="5" t="s">
        <v>56</v>
      </c>
      <c r="K2410" s="3" t="s">
        <v>203</v>
      </c>
      <c r="L2410" s="9" t="s">
        <v>58</v>
      </c>
      <c r="M2410" s="3" t="s">
        <v>204</v>
      </c>
      <c r="N2410" s="3" t="s">
        <v>332</v>
      </c>
      <c r="O2410" s="3" t="s">
        <v>692</v>
      </c>
      <c r="P2410" s="3" t="s">
        <v>10970</v>
      </c>
      <c r="Q2410" s="4" t="s">
        <v>10971</v>
      </c>
      <c r="R2410" s="3" t="s">
        <v>1082</v>
      </c>
      <c r="S2410" s="3" t="s">
        <v>221</v>
      </c>
      <c r="T2410" s="9" t="s">
        <v>146</v>
      </c>
      <c r="U2410" s="3" t="s">
        <v>10972</v>
      </c>
      <c r="V2410" s="22" t="str">
        <f t="shared" si="344"/>
        <v>RDFO; Hora de aviso: 21:10 06/06/2024; Solución: Se realiza migracion entre Bucaramanga Lago - Piedecuesta y Bucaramanga Centro - Piedecuesta; Hora de solución: 7:45 07/06/2024; Causa: Falla en la Red FiOp</v>
      </c>
      <c r="W2410" s="4" t="s">
        <v>213</v>
      </c>
      <c r="X2410" s="3"/>
      <c r="Y2410" s="3"/>
      <c r="Z2410" s="3" t="s">
        <v>69</v>
      </c>
      <c r="AA2410" s="3" t="s">
        <v>71</v>
      </c>
      <c r="AB2410" s="3">
        <v>0</v>
      </c>
      <c r="AC2410" s="3" t="s">
        <v>70</v>
      </c>
      <c r="AD2410" s="6">
        <v>0</v>
      </c>
      <c r="AE2410" s="7"/>
      <c r="AF2410" s="7"/>
      <c r="AG2410" s="6">
        <f>Tabla4[[#This Row],[Tiempo Parada de Reloj]]+Tabla4[[#This Row],[Tiempo Autorizado por Telefonica (no Máximo)]]</f>
        <v>0</v>
      </c>
      <c r="AH2410" s="7">
        <f t="shared" ca="1" si="337"/>
        <v>0.44097222221898846</v>
      </c>
      <c r="AI2410" s="8">
        <f t="shared" si="338"/>
        <v>0</v>
      </c>
      <c r="AJ2410" s="8">
        <f t="shared" ca="1" si="339"/>
        <v>10.583333333255723</v>
      </c>
      <c r="AK2410" s="23" t="s">
        <v>119</v>
      </c>
      <c r="AL2410" s="23" t="s">
        <v>70</v>
      </c>
      <c r="AM2410" s="23" t="s">
        <v>106</v>
      </c>
      <c r="AN2410" s="23" t="s">
        <v>8652</v>
      </c>
      <c r="AO2410" s="3" t="s">
        <v>106</v>
      </c>
      <c r="AP2410" s="3" t="s">
        <v>106</v>
      </c>
      <c r="AQ2410" s="23">
        <v>45451.857638888891</v>
      </c>
      <c r="AR2410" s="3"/>
      <c r="AS2410" s="23"/>
      <c r="AT2410" s="23"/>
      <c r="AU2410" s="3" t="s">
        <v>214</v>
      </c>
      <c r="AV2410" s="3" t="s">
        <v>697</v>
      </c>
      <c r="AW2410" s="3" t="s">
        <v>2450</v>
      </c>
      <c r="AX2410" s="3">
        <v>7.1188000000000002</v>
      </c>
      <c r="AY2410" s="3">
        <v>-73.124200000000002</v>
      </c>
      <c r="AZ2410" s="8" t="str">
        <f>+CONCATENATE("Reportan apertura en el enlace ",Tabla4[[#This Row],[Enlace]]," en el ",Tabla4[[#This Row],[Distancia óptica]]," ocasionado por ",Tabla4[[#This Row],[Causa del daño]])</f>
        <v>Reportan apertura en el enlace Bucaramanga - Piedecuesta en el Km 4,3 desde Bmga centro ocasionado por Falla en la Red FiOp</v>
      </c>
      <c r="BA2410" s="8" t="str">
        <f>+CONCATENATE("Para dar solución al incidente ",Tabla4[[#This Row],[Solución]])</f>
        <v>Para dar solución al incidente Se realiza migracion entre Bucaramanga Lago - Piedecuesta y Bucaramanga Centro - Piedecuesta</v>
      </c>
      <c r="BB2410" s="3" t="str">
        <f>+_xlfn.CONCAT(Tabla4[[#This Row],[Causa Raiz]]," ",Tabla4[[#This Row],[Solución2]]," (",Tabla4[[#This Row],[Anillo]],"- Cabecera: ",Tabla4[[#This Row],[Cabecera]],"- Operador: ",Tabla4[[#This Row],[Operador]],")")</f>
        <v>Reportan apertura en el enlace Bucaramanga - Piedecuesta en el Km 4,3 desde Bmga centro ocasionado por Falla en la Red FiOp Para dar solución al incidente Se realiza migracion entre Bucaramanga Lago - Piedecuesta y Bucaramanga Centro - Piedecuesta (troncal- Cabecera: Bucaramanga centro- Operador: Colombia Telecomunicaciones)</v>
      </c>
    </row>
    <row r="2411" spans="1:54" ht="171">
      <c r="A2411" s="38">
        <f t="shared" si="340"/>
        <v>2410</v>
      </c>
      <c r="B2411" s="3">
        <v>8666947</v>
      </c>
      <c r="C2411" s="3" t="s">
        <v>92</v>
      </c>
      <c r="D2411" s="23">
        <v>45450.09375</v>
      </c>
      <c r="E2411" s="23">
        <v>45450.416666666664</v>
      </c>
      <c r="F2411" s="1">
        <f t="shared" ref="F2411:F2418" ca="1" si="346">IF(ISBLANK(E2411),IF(ISBLANK(D2411),0,NOW()-D2411),E2411-D2411)</f>
        <v>0.32291666666424135</v>
      </c>
      <c r="G2411" s="3" t="s">
        <v>55</v>
      </c>
      <c r="H2411" s="41"/>
      <c r="I2411" s="40"/>
      <c r="J2411" s="5" t="s">
        <v>56</v>
      </c>
      <c r="K2411" s="3" t="s">
        <v>108</v>
      </c>
      <c r="L2411" s="9" t="s">
        <v>58</v>
      </c>
      <c r="M2411" s="3" t="s">
        <v>431</v>
      </c>
      <c r="N2411" s="3" t="s">
        <v>432</v>
      </c>
      <c r="O2411" s="3" t="s">
        <v>1753</v>
      </c>
      <c r="P2411" s="3" t="s">
        <v>10973</v>
      </c>
      <c r="Q2411" s="4" t="s">
        <v>10974</v>
      </c>
      <c r="R2411" s="3" t="s">
        <v>114</v>
      </c>
      <c r="S2411" s="3" t="s">
        <v>115</v>
      </c>
      <c r="T2411" s="9" t="s">
        <v>146</v>
      </c>
      <c r="U2411" s="3" t="s">
        <v>1345</v>
      </c>
      <c r="V2411" s="22" t="str">
        <f t="shared" si="344"/>
        <v>RTNFO; Hora de aviso: 2:15 07/06/2024; Solución: Se realiza migracion entre empalmes; Hora de solución: 10:00 07/06/2024; Causa: Falla en la Red FiOp</v>
      </c>
      <c r="W2411" s="4" t="s">
        <v>542</v>
      </c>
      <c r="X2411" s="3"/>
      <c r="Y2411" s="3"/>
      <c r="Z2411" s="3" t="s">
        <v>69</v>
      </c>
      <c r="AA2411" s="3" t="s">
        <v>70</v>
      </c>
      <c r="AB2411" s="3">
        <v>8666925</v>
      </c>
      <c r="AC2411" s="3" t="s">
        <v>70</v>
      </c>
      <c r="AD2411" s="6">
        <v>0.1875</v>
      </c>
      <c r="AE2411" s="7"/>
      <c r="AF2411" s="7"/>
      <c r="AG2411" s="6">
        <f>Tabla4[[#This Row],[Tiempo Parada de Reloj]]+Tabla4[[#This Row],[Tiempo Autorizado por Telefonica (no Máximo)]]</f>
        <v>0.1875</v>
      </c>
      <c r="AH2411" s="7">
        <f t="shared" ca="1" si="337"/>
        <v>0.13541666666424135</v>
      </c>
      <c r="AI2411" s="8">
        <f t="shared" si="338"/>
        <v>4.5</v>
      </c>
      <c r="AJ2411" s="8">
        <f t="shared" ca="1" si="339"/>
        <v>3.2499999999417923</v>
      </c>
      <c r="AK2411" s="23" t="s">
        <v>106</v>
      </c>
      <c r="AL2411" s="23" t="s">
        <v>70</v>
      </c>
      <c r="AM2411" s="23" t="s">
        <v>8652</v>
      </c>
      <c r="AN2411" s="23" t="s">
        <v>8652</v>
      </c>
      <c r="AO2411" s="3" t="s">
        <v>120</v>
      </c>
      <c r="AP2411" s="3" t="s">
        <v>120</v>
      </c>
      <c r="AQ2411" s="23">
        <v>45451.354166666664</v>
      </c>
      <c r="AR2411" s="3"/>
      <c r="AS2411" s="23"/>
      <c r="AT2411" s="23"/>
      <c r="AU2411" s="3" t="s">
        <v>436</v>
      </c>
      <c r="AV2411" s="3" t="s">
        <v>4949</v>
      </c>
      <c r="AW2411" s="3" t="s">
        <v>307</v>
      </c>
      <c r="AX2411" s="3">
        <v>11.183438000000001</v>
      </c>
      <c r="AY2411" s="3">
        <v>-72.536897999999994</v>
      </c>
      <c r="AZ2411" s="8" t="str">
        <f>+CONCATENATE("Reportan apertura en el enlace ",Tabla4[[#This Row],[Enlace]]," en el ",Tabla4[[#This Row],[Distancia óptica]]," ocasionado por ",Tabla4[[#This Row],[Causa del daño]])</f>
        <v>Reportan apertura en el enlace Fonseca - Maicao en el km 49,3 desde Maicao ocasionado por Falla en la Red FiOp</v>
      </c>
      <c r="BA2411" s="8" t="str">
        <f>+CONCATENATE("Para dar solución al incidente ",Tabla4[[#This Row],[Solución]])</f>
        <v>Para dar solución al incidente Se realiza migracion entre empalmes</v>
      </c>
      <c r="BB2411" s="3" t="str">
        <f>+_xlfn.CONCAT(Tabla4[[#This Row],[Causa Raiz]]," ",Tabla4[[#This Row],[Solución2]]," (",Tabla4[[#This Row],[Anillo]],"- Cabecera: ",Tabla4[[#This Row],[Cabecera]],"- Operador: ",Tabla4[[#This Row],[Operador]],")")</f>
        <v>Reportan apertura en el enlace Fonseca - Maicao en el km 49,3 desde Maicao ocasionado por Falla en la Red FiOp Para dar solución al incidente Se realiza migracion entre empalmes (LINEAL- Cabecera: Maicao- Operador: Colombia Telecomunicaciones)</v>
      </c>
    </row>
    <row r="2412" spans="1:54" ht="199.5">
      <c r="A2412" s="38">
        <f t="shared" si="340"/>
        <v>2411</v>
      </c>
      <c r="B2412" s="3">
        <v>8666999</v>
      </c>
      <c r="C2412" s="3" t="s">
        <v>92</v>
      </c>
      <c r="D2412" s="23">
        <v>45450.159722222219</v>
      </c>
      <c r="E2412" s="23">
        <v>45450.25</v>
      </c>
      <c r="F2412" s="1">
        <f t="shared" ca="1" si="346"/>
        <v>9.0277777781011537E-2</v>
      </c>
      <c r="G2412" s="3" t="s">
        <v>55</v>
      </c>
      <c r="H2412" s="41"/>
      <c r="I2412" s="40"/>
      <c r="J2412" s="5" t="s">
        <v>56</v>
      </c>
      <c r="K2412" s="3" t="s">
        <v>203</v>
      </c>
      <c r="L2412" s="9" t="s">
        <v>58</v>
      </c>
      <c r="M2412" s="3" t="s">
        <v>204</v>
      </c>
      <c r="N2412" s="3" t="s">
        <v>2622</v>
      </c>
      <c r="O2412" s="3" t="s">
        <v>4693</v>
      </c>
      <c r="P2412" s="3" t="s">
        <v>10975</v>
      </c>
      <c r="Q2412" s="4" t="s">
        <v>10976</v>
      </c>
      <c r="R2412" s="3" t="s">
        <v>1082</v>
      </c>
      <c r="S2412" s="3" t="s">
        <v>221</v>
      </c>
      <c r="T2412" s="9" t="s">
        <v>130</v>
      </c>
      <c r="U2412" s="3" t="s">
        <v>10977</v>
      </c>
      <c r="V2412" s="22" t="str">
        <f t="shared" si="344"/>
        <v>RTNFO; Hora de aviso: 3:50 07/06/2024; Solución: Se recupera 50 metros de reserva de F.O de 24 hilos  y se crea un empalme de 24 hilos; Hora de solución: 6:00 07/06/2024; Causa: Plagas</v>
      </c>
      <c r="W2412" s="4" t="s">
        <v>213</v>
      </c>
      <c r="X2412" s="3"/>
      <c r="Y2412" s="3"/>
      <c r="Z2412" s="3" t="s">
        <v>69</v>
      </c>
      <c r="AA2412" s="3" t="s">
        <v>70</v>
      </c>
      <c r="AB2412" s="3">
        <v>8667027</v>
      </c>
      <c r="AC2412" s="3" t="s">
        <v>71</v>
      </c>
      <c r="AD2412" s="6">
        <v>0</v>
      </c>
      <c r="AE2412" s="7"/>
      <c r="AF2412" s="7"/>
      <c r="AG2412" s="6">
        <f>Tabla4[[#This Row],[Tiempo Parada de Reloj]]+Tabla4[[#This Row],[Tiempo Autorizado por Telefonica (no Máximo)]]</f>
        <v>0</v>
      </c>
      <c r="AH2412" s="7">
        <f t="shared" ca="1" si="337"/>
        <v>9.0277777781011537E-2</v>
      </c>
      <c r="AI2412" s="8">
        <f t="shared" si="338"/>
        <v>0</v>
      </c>
      <c r="AJ2412" s="8">
        <f t="shared" ca="1" si="339"/>
        <v>2.1666666667442769</v>
      </c>
      <c r="AK2412" s="23" t="s">
        <v>106</v>
      </c>
      <c r="AL2412" s="23" t="s">
        <v>70</v>
      </c>
      <c r="AM2412" s="23" t="s">
        <v>8652</v>
      </c>
      <c r="AN2412" s="23" t="s">
        <v>8652</v>
      </c>
      <c r="AO2412" s="3" t="s">
        <v>106</v>
      </c>
      <c r="AP2412" s="3" t="s">
        <v>106</v>
      </c>
      <c r="AQ2412" s="23">
        <v>45451.888888888891</v>
      </c>
      <c r="AR2412" s="3"/>
      <c r="AS2412" s="23"/>
      <c r="AT2412" s="23"/>
      <c r="AU2412" s="3" t="s">
        <v>501</v>
      </c>
      <c r="AV2412" s="3" t="s">
        <v>2622</v>
      </c>
      <c r="AW2412" s="3" t="s">
        <v>76</v>
      </c>
      <c r="AX2412" s="70">
        <v>6.0167520000000003</v>
      </c>
      <c r="AY2412" s="70">
        <v>-73.537505999999993</v>
      </c>
      <c r="AZ2412" s="8" t="str">
        <f>+CONCATENATE("Reportan apertura en el enlace ",Tabla4[[#This Row],[Enlace]]," en el ",Tabla4[[#This Row],[Distancia óptica]]," ocasionado por ",Tabla4[[#This Row],[Causa del daño]])</f>
        <v>Reportan apertura en el enlace Barbosa - Socorro en el km 19,3 desde Barbosa ocasionado por Plagas</v>
      </c>
      <c r="BA2412" s="8" t="str">
        <f>+CONCATENATE("Para dar solución al incidente ",Tabla4[[#This Row],[Solución]])</f>
        <v>Para dar solución al incidente Se recupera 50 metros de reserva de F.O de 24 hilos  y se crea un empalme de 24 hilos</v>
      </c>
      <c r="BB2412" s="3" t="str">
        <f>+_xlfn.CONCAT(Tabla4[[#This Row],[Causa Raiz]]," ",Tabla4[[#This Row],[Solución2]]," (",Tabla4[[#This Row],[Anillo]],"- Cabecera: ",Tabla4[[#This Row],[Cabecera]],"- Operador: ",Tabla4[[#This Row],[Operador]],")")</f>
        <v>Reportan apertura en el enlace Barbosa - Socorro en el km 19,3 desde Barbosa ocasionado por Plagas Para dar solución al incidente Se recupera 50 metros de reserva de F.O de 24 hilos  y se crea un empalme de 24 hilos (Troncal- Cabecera: BARBOSA- Operador: Colombia Telecomunicaciones)</v>
      </c>
    </row>
    <row r="2413" spans="1:54" ht="199.5">
      <c r="A2413" s="38">
        <f t="shared" si="340"/>
        <v>2412</v>
      </c>
      <c r="B2413" s="3">
        <v>8667068</v>
      </c>
      <c r="C2413" s="3" t="s">
        <v>92</v>
      </c>
      <c r="D2413" s="23">
        <v>45450.25</v>
      </c>
      <c r="E2413" s="23">
        <v>45450.638888888891</v>
      </c>
      <c r="F2413" s="1">
        <f t="shared" ca="1" si="346"/>
        <v>0.38888888889050577</v>
      </c>
      <c r="G2413" s="3" t="s">
        <v>55</v>
      </c>
      <c r="H2413" s="41"/>
      <c r="I2413" s="40"/>
      <c r="J2413" s="5" t="s">
        <v>56</v>
      </c>
      <c r="K2413" s="3" t="s">
        <v>108</v>
      </c>
      <c r="L2413" s="9" t="s">
        <v>58</v>
      </c>
      <c r="M2413" s="3" t="s">
        <v>109</v>
      </c>
      <c r="N2413" s="3" t="s">
        <v>110</v>
      </c>
      <c r="O2413" s="3" t="s">
        <v>712</v>
      </c>
      <c r="P2413" s="3" t="s">
        <v>10978</v>
      </c>
      <c r="Q2413" s="4" t="s">
        <v>10979</v>
      </c>
      <c r="R2413" s="3" t="s">
        <v>327</v>
      </c>
      <c r="S2413" s="3" t="s">
        <v>115</v>
      </c>
      <c r="T2413" s="9" t="s">
        <v>513</v>
      </c>
      <c r="U2413" s="3" t="s">
        <v>10980</v>
      </c>
      <c r="V2413" s="22" t="str">
        <f t="shared" si="344"/>
        <v>RTNFO; Hora de aviso: 6:00 07/06/2024; Solución: se liberas estrés ocasionado por ramas y enredaderas de arboles en la FO; Hora de solución: 15:20 07/06/2024; Causa: Desastre Natural</v>
      </c>
      <c r="W2413" s="4" t="s">
        <v>542</v>
      </c>
      <c r="X2413" s="3"/>
      <c r="Y2413" s="3"/>
      <c r="Z2413" s="3" t="s">
        <v>69</v>
      </c>
      <c r="AA2413" s="3" t="s">
        <v>71</v>
      </c>
      <c r="AB2413" s="3">
        <v>0</v>
      </c>
      <c r="AC2413" s="3" t="s">
        <v>71</v>
      </c>
      <c r="AD2413" s="6">
        <v>0.1701388888888889</v>
      </c>
      <c r="AE2413" s="7">
        <v>1.0416666666666666E-2</v>
      </c>
      <c r="AF2413" s="7" t="s">
        <v>10981</v>
      </c>
      <c r="AG2413" s="6">
        <f>Tabla4[[#This Row],[Tiempo Parada de Reloj]]+Tabla4[[#This Row],[Tiempo Autorizado por Telefonica (no Máximo)]]</f>
        <v>0.18055555555555555</v>
      </c>
      <c r="AH2413" s="7">
        <f t="shared" ca="1" si="337"/>
        <v>0.21875000000161687</v>
      </c>
      <c r="AI2413" s="8">
        <f t="shared" si="338"/>
        <v>4.0833333333333339</v>
      </c>
      <c r="AJ2413" s="8">
        <f t="shared" ca="1" si="339"/>
        <v>5.2500000000388045</v>
      </c>
      <c r="AK2413" s="23" t="s">
        <v>106</v>
      </c>
      <c r="AL2413" s="23" t="s">
        <v>70</v>
      </c>
      <c r="AM2413" s="23" t="s">
        <v>8652</v>
      </c>
      <c r="AN2413" s="23" t="s">
        <v>119</v>
      </c>
      <c r="AO2413" s="3" t="s">
        <v>120</v>
      </c>
      <c r="AP2413" s="3" t="s">
        <v>120</v>
      </c>
      <c r="AQ2413" s="23">
        <v>45451.754166666666</v>
      </c>
      <c r="AR2413" s="3"/>
      <c r="AS2413" s="23"/>
      <c r="AT2413" s="23"/>
      <c r="AU2413" s="3" t="s">
        <v>237</v>
      </c>
      <c r="AV2413" s="3" t="s">
        <v>238</v>
      </c>
      <c r="AW2413" s="3" t="s">
        <v>1323</v>
      </c>
      <c r="AX2413" s="3">
        <v>10.444800000000001</v>
      </c>
      <c r="AY2413" s="3">
        <v>-74.1464</v>
      </c>
      <c r="AZ2413" s="8" t="str">
        <f>+CONCATENATE("Reportan apertura en el enlace ",Tabla4[[#This Row],[Enlace]]," en el ",Tabla4[[#This Row],[Distancia óptica]]," ocasionado por ",Tabla4[[#This Row],[Causa del daño]])</f>
        <v>Reportan apertura en el enlace Bosconia - Fundación en el Km 12,96 desde  Fundacion  ocasionado por Desastre Natural</v>
      </c>
      <c r="BA2413" s="8" t="str">
        <f>+CONCATENATE("Para dar solución al incidente ",Tabla4[[#This Row],[Solución]])</f>
        <v>Para dar solución al incidente se liberas estrés ocasionado por ramas y enredaderas de arboles en la FO</v>
      </c>
      <c r="BB2413" s="3" t="str">
        <f>+_xlfn.CONCAT(Tabla4[[#This Row],[Causa Raiz]]," ",Tabla4[[#This Row],[Solución2]]," (",Tabla4[[#This Row],[Anillo]],"- Cabecera: ",Tabla4[[#This Row],[Cabecera]],"- Operador: ",Tabla4[[#This Row],[Operador]],")")</f>
        <v>Reportan apertura en el enlace Bosconia - Fundación en el Km 12,96 desde  Fundacion  ocasionado por Desastre Natural Para dar solución al incidente se liberas estrés ocasionado por ramas y enredaderas de arboles en la FO (TRONCAL- Cabecera: Fundacion- Operador: Colombia Telecomunicaciones)</v>
      </c>
    </row>
    <row r="2414" spans="1:54" ht="185.25">
      <c r="A2414" s="38">
        <f t="shared" si="340"/>
        <v>2413</v>
      </c>
      <c r="B2414" s="3">
        <v>8667148</v>
      </c>
      <c r="C2414" s="3" t="s">
        <v>163</v>
      </c>
      <c r="D2414" s="23">
        <v>45450.3125</v>
      </c>
      <c r="E2414" s="23">
        <v>45450.5</v>
      </c>
      <c r="F2414" s="1">
        <f t="shared" ca="1" si="346"/>
        <v>0.1875</v>
      </c>
      <c r="G2414" s="3" t="s">
        <v>55</v>
      </c>
      <c r="H2414" s="41"/>
      <c r="I2414" s="40"/>
      <c r="J2414" s="5" t="s">
        <v>56</v>
      </c>
      <c r="K2414" s="3" t="s">
        <v>122</v>
      </c>
      <c r="L2414" s="9" t="s">
        <v>58</v>
      </c>
      <c r="M2414" s="3" t="s">
        <v>123</v>
      </c>
      <c r="N2414" s="3" t="s">
        <v>6786</v>
      </c>
      <c r="O2414" s="3" t="s">
        <v>8874</v>
      </c>
      <c r="P2414" s="3" t="s">
        <v>10982</v>
      </c>
      <c r="Q2414" s="4" t="s">
        <v>10983</v>
      </c>
      <c r="R2414" s="3" t="s">
        <v>128</v>
      </c>
      <c r="S2414" s="3" t="s">
        <v>129</v>
      </c>
      <c r="T2414" s="9" t="s">
        <v>146</v>
      </c>
      <c r="U2414" s="3" t="s">
        <v>10984</v>
      </c>
      <c r="V2414" s="22" t="str">
        <f t="shared" si="344"/>
        <v>RDFO; Hora de aviso: 7:30 07/06/2024; Solución: Se realiza migracion entre empalmes de hilo en servicio; Hora de solución: 12:00 07/06/2024; Causa: Falla en la Red FiOp</v>
      </c>
      <c r="W2414" s="4" t="s">
        <v>132</v>
      </c>
      <c r="X2414" s="3"/>
      <c r="Y2414" s="3"/>
      <c r="Z2414" s="3" t="s">
        <v>69</v>
      </c>
      <c r="AA2414" s="3" t="s">
        <v>71</v>
      </c>
      <c r="AB2414" s="3">
        <v>0</v>
      </c>
      <c r="AC2414" s="3" t="s">
        <v>71</v>
      </c>
      <c r="AD2414" s="6">
        <v>0</v>
      </c>
      <c r="AE2414" s="7"/>
      <c r="AF2414" s="7"/>
      <c r="AG2414" s="6">
        <f>Tabla4[[#This Row],[Tiempo Parada de Reloj]]+Tabla4[[#This Row],[Tiempo Autorizado por Telefonica (no Máximo)]]</f>
        <v>0</v>
      </c>
      <c r="AH2414" s="7">
        <f t="shared" ca="1" si="337"/>
        <v>0.1875</v>
      </c>
      <c r="AI2414" s="8">
        <f t="shared" si="338"/>
        <v>0</v>
      </c>
      <c r="AJ2414" s="8">
        <f t="shared" ca="1" si="339"/>
        <v>4.5</v>
      </c>
      <c r="AK2414" s="23" t="s">
        <v>106</v>
      </c>
      <c r="AL2414" s="23" t="s">
        <v>70</v>
      </c>
      <c r="AM2414" s="23" t="s">
        <v>8652</v>
      </c>
      <c r="AN2414" s="23" t="s">
        <v>8652</v>
      </c>
      <c r="AO2414" s="3" t="s">
        <v>120</v>
      </c>
      <c r="AP2414" s="3" t="s">
        <v>120</v>
      </c>
      <c r="AQ2414" s="23">
        <v>45452.382638888892</v>
      </c>
      <c r="AR2414" s="3"/>
      <c r="AS2414" s="23"/>
      <c r="AT2414" s="23"/>
      <c r="AU2414" s="3" t="s">
        <v>467</v>
      </c>
      <c r="AV2414" s="3" t="s">
        <v>6786</v>
      </c>
      <c r="AW2414" s="3" t="s">
        <v>307</v>
      </c>
      <c r="AX2414" s="3">
        <v>10.6782</v>
      </c>
      <c r="AY2414" s="3">
        <v>-74.904499999999999</v>
      </c>
      <c r="AZ2414" s="8" t="str">
        <f>+CONCATENATE("Reportan apertura en el enlace ",Tabla4[[#This Row],[Enlace]]," en el ",Tabla4[[#This Row],[Distancia óptica]]," ocasionado por ",Tabla4[[#This Row],[Causa del daño]])</f>
        <v>Reportan apertura en el enlace Baranoa - Sabanalarga en el KM 18.234 desde Baranoa ocasionado por Falla en la Red FiOp</v>
      </c>
      <c r="BA2414" s="8" t="str">
        <f>+CONCATENATE("Para dar solución al incidente ",Tabla4[[#This Row],[Solución]])</f>
        <v>Para dar solución al incidente Se realiza migracion entre empalmes de hilo en servicio</v>
      </c>
      <c r="BB2414" s="3" t="str">
        <f>+_xlfn.CONCAT(Tabla4[[#This Row],[Causa Raiz]]," ",Tabla4[[#This Row],[Solución2]]," (",Tabla4[[#This Row],[Anillo]],"- Cabecera: ",Tabla4[[#This Row],[Cabecera]],"- Operador: ",Tabla4[[#This Row],[Operador]],")")</f>
        <v>Reportan apertura en el enlace Baranoa - Sabanalarga en el KM 18.234 desde Baranoa ocasionado por Falla en la Red FiOp Para dar solución al incidente Se realiza migracion entre empalmes de hilo en servicio (LINEAL- Cabecera: BARANOA- Operador: Colombia Telecomunicaciones)</v>
      </c>
    </row>
    <row r="2415" spans="1:54" ht="213.75">
      <c r="A2415" s="38">
        <f t="shared" si="340"/>
        <v>2414</v>
      </c>
      <c r="B2415" s="3">
        <v>8667150</v>
      </c>
      <c r="C2415" s="3" t="s">
        <v>92</v>
      </c>
      <c r="D2415" s="23">
        <v>45450.25</v>
      </c>
      <c r="E2415" s="23">
        <v>45450.541666666664</v>
      </c>
      <c r="F2415" s="1">
        <f t="shared" ca="1" si="346"/>
        <v>0.29166666666424135</v>
      </c>
      <c r="G2415" s="3" t="s">
        <v>55</v>
      </c>
      <c r="H2415" s="41"/>
      <c r="I2415" s="40"/>
      <c r="J2415" s="5" t="s">
        <v>56</v>
      </c>
      <c r="K2415" s="3" t="s">
        <v>77</v>
      </c>
      <c r="L2415" s="9" t="s">
        <v>58</v>
      </c>
      <c r="M2415" s="3" t="s">
        <v>79</v>
      </c>
      <c r="N2415" s="3" t="s">
        <v>244</v>
      </c>
      <c r="O2415" s="3" t="s">
        <v>603</v>
      </c>
      <c r="P2415" s="3" t="s">
        <v>10985</v>
      </c>
      <c r="Q2415" s="4" t="s">
        <v>10986</v>
      </c>
      <c r="R2415" s="3" t="s">
        <v>248</v>
      </c>
      <c r="S2415" s="3" t="s">
        <v>85</v>
      </c>
      <c r="T2415" s="9" t="s">
        <v>1509</v>
      </c>
      <c r="U2415" s="3" t="s">
        <v>10987</v>
      </c>
      <c r="V2415" s="22" t="str">
        <f t="shared" si="344"/>
        <v>RTNFO; Hora de aviso: 6:00 07/06/2024; Solución: Se realiza refusion de hilos en Empalme; Hora de solución: 13:00 07/06/2024; Causa: EPRO - Falla Generada Por Trabajo Programado</v>
      </c>
      <c r="W2415" s="4" t="s">
        <v>160</v>
      </c>
      <c r="X2415" s="3"/>
      <c r="Y2415" s="3"/>
      <c r="Z2415" s="3" t="s">
        <v>69</v>
      </c>
      <c r="AA2415" s="3" t="s">
        <v>71</v>
      </c>
      <c r="AB2415" s="3">
        <v>0</v>
      </c>
      <c r="AC2415" s="3" t="s">
        <v>71</v>
      </c>
      <c r="AD2415" s="6">
        <v>0</v>
      </c>
      <c r="AE2415" s="7"/>
      <c r="AF2415" s="7"/>
      <c r="AG2415" s="6">
        <f>Tabla4[[#This Row],[Tiempo Parada de Reloj]]+Tabla4[[#This Row],[Tiempo Autorizado por Telefonica (no Máximo)]]</f>
        <v>0</v>
      </c>
      <c r="AH2415" s="7">
        <f t="shared" ca="1" si="337"/>
        <v>0.29166666666424135</v>
      </c>
      <c r="AI2415" s="8">
        <f t="shared" si="338"/>
        <v>0</v>
      </c>
      <c r="AJ2415" s="8">
        <f t="shared" ca="1" si="339"/>
        <v>6.9999999999417923</v>
      </c>
      <c r="AK2415" s="23" t="s">
        <v>98</v>
      </c>
      <c r="AL2415" s="23" t="s">
        <v>71</v>
      </c>
      <c r="AM2415" s="23" t="s">
        <v>69</v>
      </c>
      <c r="AN2415" s="23" t="s">
        <v>98</v>
      </c>
      <c r="AO2415" s="3" t="s">
        <v>73</v>
      </c>
      <c r="AP2415" s="3" t="s">
        <v>73</v>
      </c>
      <c r="AQ2415" s="23">
        <v>45454.84375</v>
      </c>
      <c r="AR2415" s="3"/>
      <c r="AS2415" s="23"/>
      <c r="AT2415" s="23"/>
      <c r="AU2415" s="3" t="s">
        <v>313</v>
      </c>
      <c r="AV2415" s="3" t="s">
        <v>244</v>
      </c>
      <c r="AW2415" s="3" t="s">
        <v>1323</v>
      </c>
      <c r="AX2415" s="3">
        <v>4.3409000000000004</v>
      </c>
      <c r="AY2415" s="3">
        <v>-74.362700000000004</v>
      </c>
      <c r="AZ2415" s="8" t="str">
        <f>+CONCATENATE("Reportan apertura en el enlace ",Tabla4[[#This Row],[Enlace]]," en el ",Tabla4[[#This Row],[Distancia óptica]]," ocasionado por ",Tabla4[[#This Row],[Causa del daño]])</f>
        <v>Reportan apertura en el enlace Fusagasugá - Girardot en el Km 0 desde Fusagasuga ocasionado por EPRO - Falla Generada Por Trabajo Programado</v>
      </c>
      <c r="BA2415" s="8" t="str">
        <f>+CONCATENATE("Para dar solución al incidente ",Tabla4[[#This Row],[Solución]])</f>
        <v>Para dar solución al incidente Se realiza refusion de hilos en Empalme</v>
      </c>
      <c r="BB2415" s="3" t="str">
        <f>+_xlfn.CONCAT(Tabla4[[#This Row],[Causa Raiz]]," ",Tabla4[[#This Row],[Solución2]]," (",Tabla4[[#This Row],[Anillo]],"- Cabecera: ",Tabla4[[#This Row],[Cabecera]],"- Operador: ",Tabla4[[#This Row],[Operador]],")")</f>
        <v>Reportan apertura en el enlace Fusagasugá - Girardot en el Km 0 desde Fusagasuga ocasionado por EPRO - Falla Generada Por Trabajo Programado Para dar solución al incidente Se realiza refusion de hilos en Empalme (TRONCAL- Cabecera: FUSAGASUGA- Operador: Colombia Telecomunicaciones)</v>
      </c>
    </row>
    <row r="2416" spans="1:54" ht="228">
      <c r="A2416" s="38">
        <f t="shared" si="340"/>
        <v>2415</v>
      </c>
      <c r="B2416" s="3">
        <v>8667067</v>
      </c>
      <c r="C2416" s="3" t="s">
        <v>163</v>
      </c>
      <c r="D2416" s="23">
        <v>45450.322916666664</v>
      </c>
      <c r="E2416" s="23">
        <v>45450.625</v>
      </c>
      <c r="F2416" s="1">
        <f t="shared" ca="1" si="346"/>
        <v>0.30208333333575865</v>
      </c>
      <c r="G2416" s="3" t="s">
        <v>55</v>
      </c>
      <c r="H2416" s="41"/>
      <c r="I2416" s="40"/>
      <c r="J2416" s="5" t="s">
        <v>56</v>
      </c>
      <c r="K2416" s="3" t="s">
        <v>77</v>
      </c>
      <c r="L2416" s="9" t="s">
        <v>78</v>
      </c>
      <c r="M2416" s="3" t="s">
        <v>507</v>
      </c>
      <c r="N2416" s="3" t="s">
        <v>508</v>
      </c>
      <c r="O2416" s="3" t="s">
        <v>10988</v>
      </c>
      <c r="P2416" s="3" t="s">
        <v>10989</v>
      </c>
      <c r="Q2416" s="4" t="s">
        <v>10990</v>
      </c>
      <c r="R2416" s="3" t="s">
        <v>451</v>
      </c>
      <c r="S2416" s="3" t="s">
        <v>158</v>
      </c>
      <c r="T2416" s="9" t="s">
        <v>66</v>
      </c>
      <c r="U2416" s="3" t="s">
        <v>10991</v>
      </c>
      <c r="V2416" s="22" t="str">
        <f t="shared" si="344"/>
        <v>RDFO; Hora de aviso: 7:45 07/06/2024; Solución: se realiza tendido de 100 mts de fo de 48 y  se van a emplazar 2 cajas de empalme de 48 f.o; Hora de solución: 15:00 07/06/2024; Causa: Vandalismo</v>
      </c>
      <c r="W2416" s="4" t="s">
        <v>160</v>
      </c>
      <c r="X2416" s="3"/>
      <c r="Y2416" s="3"/>
      <c r="Z2416" s="3" t="s">
        <v>69</v>
      </c>
      <c r="AA2416" s="3" t="s">
        <v>70</v>
      </c>
      <c r="AB2416" s="3" t="s">
        <v>10992</v>
      </c>
      <c r="AC2416" s="3" t="s">
        <v>71</v>
      </c>
      <c r="AD2416" s="6">
        <v>9.4444444444444442E-2</v>
      </c>
      <c r="AE2416" s="7"/>
      <c r="AF2416" s="7"/>
      <c r="AG2416" s="6">
        <f>Tabla4[[#This Row],[Tiempo Parada de Reloj]]+Tabla4[[#This Row],[Tiempo Autorizado por Telefonica (no Máximo)]]</f>
        <v>9.4444444444444442E-2</v>
      </c>
      <c r="AH2416" s="7">
        <f t="shared" ca="1" si="337"/>
        <v>0.20763888889131421</v>
      </c>
      <c r="AI2416" s="8">
        <f t="shared" si="338"/>
        <v>2.2666666666666666</v>
      </c>
      <c r="AJ2416" s="8">
        <f t="shared" ca="1" si="339"/>
        <v>4.9833333333915411</v>
      </c>
      <c r="AK2416" s="23" t="s">
        <v>106</v>
      </c>
      <c r="AL2416" s="23" t="s">
        <v>70</v>
      </c>
      <c r="AM2416" s="23" t="s">
        <v>8652</v>
      </c>
      <c r="AN2416" s="23" t="s">
        <v>119</v>
      </c>
      <c r="AO2416" s="3" t="s">
        <v>120</v>
      </c>
      <c r="AP2416" s="3" t="s">
        <v>120</v>
      </c>
      <c r="AQ2416" s="23">
        <v>45452.468055555553</v>
      </c>
      <c r="AR2416" s="3"/>
      <c r="AS2416" s="23"/>
      <c r="AT2416" s="23"/>
      <c r="AU2416" s="3" t="s">
        <v>515</v>
      </c>
      <c r="AV2416" s="3" t="s">
        <v>10932</v>
      </c>
      <c r="AW2416" s="3" t="s">
        <v>1644</v>
      </c>
      <c r="AX2416" s="3">
        <v>3.0074999999999998</v>
      </c>
      <c r="AY2416" s="3">
        <v>-76.486940000000004</v>
      </c>
      <c r="AZ2416" s="8" t="str">
        <f>+CONCATENATE("Reportan apertura en el enlace ",Tabla4[[#This Row],[Enlace]]," en el ",Tabla4[[#This Row],[Distancia óptica]]," ocasionado por ",Tabla4[[#This Row],[Causa del daño]])</f>
        <v>Reportan apertura en el enlace Mov. Quilichao TT - Mov. Santander de Quilichao en el Km 0,643 desde Santander ocasionado por Vandalismo</v>
      </c>
      <c r="BA2416" s="8" t="str">
        <f>+CONCATENATE("Para dar solución al incidente ",Tabla4[[#This Row],[Solución]])</f>
        <v>Para dar solución al incidente se realiza tendido de 100 mts de fo de 48 y  se van a emplazar 2 cajas de empalme de 48 f.o</v>
      </c>
      <c r="BB2416" s="3" t="str">
        <f>+_xlfn.CONCAT(Tabla4[[#This Row],[Causa Raiz]]," ",Tabla4[[#This Row],[Solución2]]," (",Tabla4[[#This Row],[Anillo]],"- Cabecera: ",Tabla4[[#This Row],[Cabecera]],"- Operador: ",Tabla4[[#This Row],[Operador]],")")</f>
        <v>Reportan apertura en el enlace Mov. Quilichao TT - Mov. Santander de Quilichao en el Km 0,643 desde Santander ocasionado por Vandalismo Para dar solución al incidente se realiza tendido de 100 mts de fo de 48 y  se van a emplazar 2 cajas de empalme de 48 f.o (Anillo 1- Cabecera: NODO CENTRO- Operador: Colombia Telecomunicaciones)</v>
      </c>
    </row>
    <row r="2417" spans="1:54" ht="213.75">
      <c r="A2417" s="38">
        <f t="shared" si="340"/>
        <v>2416</v>
      </c>
      <c r="B2417" s="3">
        <v>8667492</v>
      </c>
      <c r="C2417" s="3" t="s">
        <v>136</v>
      </c>
      <c r="D2417" s="23">
        <v>45450.333333333336</v>
      </c>
      <c r="E2417" s="23">
        <v>45450.4375</v>
      </c>
      <c r="F2417" s="1">
        <f t="shared" ca="1" si="346"/>
        <v>0.10416666666424135</v>
      </c>
      <c r="G2417" s="3" t="s">
        <v>55</v>
      </c>
      <c r="H2417" s="41"/>
      <c r="I2417" s="40"/>
      <c r="J2417" s="5" t="s">
        <v>137</v>
      </c>
      <c r="K2417" s="3" t="s">
        <v>77</v>
      </c>
      <c r="L2417" s="9" t="s">
        <v>78</v>
      </c>
      <c r="M2417" s="3" t="s">
        <v>838</v>
      </c>
      <c r="N2417" s="3" t="s">
        <v>839</v>
      </c>
      <c r="O2417" s="3" t="s">
        <v>10993</v>
      </c>
      <c r="P2417" s="3" t="s">
        <v>10994</v>
      </c>
      <c r="Q2417" s="4" t="s">
        <v>10995</v>
      </c>
      <c r="R2417" s="3" t="s">
        <v>400</v>
      </c>
      <c r="S2417" s="3" t="s">
        <v>9317</v>
      </c>
      <c r="T2417" s="9" t="s">
        <v>66</v>
      </c>
      <c r="U2417" s="3" t="s">
        <v>10996</v>
      </c>
      <c r="V2417" s="22" t="str">
        <f t="shared" si="344"/>
        <v>RBHFO; Hora de aviso: 8:00 07/06/2024; Solución: Se recupera 10 mts de reserva a una distancia de 30 mts y se hace un empalme de 48 hilos; Hora de solución: 10:30 07/06/2024; Causa: Vandalismo</v>
      </c>
      <c r="W2417" s="4" t="s">
        <v>160</v>
      </c>
      <c r="X2417" s="3"/>
      <c r="Y2417" s="3"/>
      <c r="Z2417" s="3" t="s">
        <v>69</v>
      </c>
      <c r="AA2417" s="3" t="s">
        <v>70</v>
      </c>
      <c r="AB2417" s="3">
        <v>8666524</v>
      </c>
      <c r="AC2417" s="3" t="s">
        <v>71</v>
      </c>
      <c r="AD2417" s="6">
        <v>0</v>
      </c>
      <c r="AE2417" s="7"/>
      <c r="AF2417" s="7"/>
      <c r="AG2417" s="6">
        <f>Tabla4[[#This Row],[Tiempo Parada de Reloj]]+Tabla4[[#This Row],[Tiempo Autorizado por Telefonica (no Máximo)]]</f>
        <v>0</v>
      </c>
      <c r="AH2417" s="7">
        <f t="shared" ca="1" si="337"/>
        <v>0.10416666666424135</v>
      </c>
      <c r="AI2417" s="8">
        <f t="shared" si="338"/>
        <v>0</v>
      </c>
      <c r="AJ2417" s="8">
        <f t="shared" ca="1" si="339"/>
        <v>2.4999999999417923</v>
      </c>
      <c r="AK2417" s="23" t="s">
        <v>1349</v>
      </c>
      <c r="AL2417" s="23" t="s">
        <v>71</v>
      </c>
      <c r="AM2417" s="23" t="s">
        <v>69</v>
      </c>
      <c r="AN2417" s="23" t="s">
        <v>8652</v>
      </c>
      <c r="AO2417" s="3" t="s">
        <v>120</v>
      </c>
      <c r="AP2417" s="3" t="s">
        <v>120</v>
      </c>
      <c r="AQ2417" s="23">
        <v>45451.662499999999</v>
      </c>
      <c r="AR2417" s="3"/>
      <c r="AS2417" s="23"/>
      <c r="AT2417" s="23"/>
      <c r="AU2417" s="3" t="s">
        <v>833</v>
      </c>
      <c r="AV2417" s="3" t="s">
        <v>2502</v>
      </c>
      <c r="AW2417" s="3" t="s">
        <v>7419</v>
      </c>
      <c r="AX2417" s="3">
        <v>4.8316699999999999</v>
      </c>
      <c r="AY2417" s="3">
        <v>-75.68083</v>
      </c>
      <c r="AZ2417" s="8" t="str">
        <f>+CONCATENATE("Reportan apertura en el enlace ",Tabla4[[#This Row],[Enlace]]," en el ",Tabla4[[#This Row],[Distancia óptica]]," ocasionado por ",Tabla4[[#This Row],[Causa del daño]])</f>
        <v>Reportan apertura en el enlace Mov. Los Campestres - Mov. Central Santa Isabel en el Km 0,390 desde Santa Isabel ocasionado por Vandalismo</v>
      </c>
      <c r="BA2417" s="8" t="str">
        <f>+CONCATENATE("Para dar solución al incidente ",Tabla4[[#This Row],[Solución]])</f>
        <v>Para dar solución al incidente Se recupera 10 mts de reserva a una distancia de 30 mts y se hace un empalme de 48 hilos</v>
      </c>
      <c r="BB2417" s="3" t="str">
        <f>+_xlfn.CONCAT(Tabla4[[#This Row],[Causa Raiz]]," ",Tabla4[[#This Row],[Solución2]]," (",Tabla4[[#This Row],[Anillo]],"- Cabecera: ",Tabla4[[#This Row],[Cabecera]],"- Operador: ",Tabla4[[#This Row],[Operador]],")")</f>
        <v>Reportan apertura en el enlace Mov. Los Campestres - Mov. Central Santa Isabel en el Km 0,390 desde Santa Isabel ocasionado por Vandalismo Para dar solución al incidente Se recupera 10 mts de reserva a una distancia de 30 mts y se hace un empalme de 48 hilos (Anillo 2 Backhaul- Cabecera: Santa Isabel - Operador: Infraco)</v>
      </c>
    </row>
    <row r="2418" spans="1:54" ht="213.75">
      <c r="A2418" s="38">
        <f t="shared" si="340"/>
        <v>2417</v>
      </c>
      <c r="B2418" s="3">
        <v>8667488</v>
      </c>
      <c r="C2418" s="3" t="s">
        <v>54</v>
      </c>
      <c r="D2418" s="23">
        <v>45450.416666666664</v>
      </c>
      <c r="E2418" s="23">
        <v>45450.541666666664</v>
      </c>
      <c r="F2418" s="1">
        <f t="shared" ca="1" si="346"/>
        <v>0.125</v>
      </c>
      <c r="G2418" s="3" t="s">
        <v>55</v>
      </c>
      <c r="H2418" s="41"/>
      <c r="I2418" s="40"/>
      <c r="J2418" s="5" t="s">
        <v>56</v>
      </c>
      <c r="K2418" s="3" t="s">
        <v>93</v>
      </c>
      <c r="L2418" s="9" t="s">
        <v>78</v>
      </c>
      <c r="M2418" s="3" t="s">
        <v>59</v>
      </c>
      <c r="N2418" s="3" t="s">
        <v>60</v>
      </c>
      <c r="O2418" s="3" t="s">
        <v>10997</v>
      </c>
      <c r="P2418" s="3" t="s">
        <v>10998</v>
      </c>
      <c r="Q2418" s="4" t="s">
        <v>10999</v>
      </c>
      <c r="R2418" s="3" t="s">
        <v>980</v>
      </c>
      <c r="S2418" s="3" t="s">
        <v>65</v>
      </c>
      <c r="T2418" s="9" t="s">
        <v>66</v>
      </c>
      <c r="U2418" s="3" t="s">
        <v>11000</v>
      </c>
      <c r="V2418" s="22" t="str">
        <f t="shared" si="344"/>
        <v>RLFO; Hora de aviso: 10:00 07/06/2024; Solución: Se instaló una caja de empalme 24 hilos con la reserva que había en la cámara; Hora de solución: 13:00 07/06/2024; Causa: Vandalismo</v>
      </c>
      <c r="W2418" s="4" t="s">
        <v>68</v>
      </c>
      <c r="X2418" s="3"/>
      <c r="Y2418" s="3"/>
      <c r="Z2418" s="3" t="s">
        <v>69</v>
      </c>
      <c r="AA2418" s="3" t="s">
        <v>70</v>
      </c>
      <c r="AB2418" s="3">
        <v>8660478</v>
      </c>
      <c r="AC2418" s="3" t="s">
        <v>71</v>
      </c>
      <c r="AD2418" s="6">
        <v>0</v>
      </c>
      <c r="AE2418" s="7"/>
      <c r="AF2418" s="7"/>
      <c r="AG2418" s="6">
        <f>Tabla4[[#This Row],[Tiempo Parada de Reloj]]+Tabla4[[#This Row],[Tiempo Autorizado por Telefonica (no Máximo)]]</f>
        <v>0</v>
      </c>
      <c r="AH2418" s="7">
        <f t="shared" ca="1" si="337"/>
        <v>0.125</v>
      </c>
      <c r="AI2418" s="8">
        <f t="shared" si="338"/>
        <v>0</v>
      </c>
      <c r="AJ2418" s="8">
        <f t="shared" ca="1" si="339"/>
        <v>3</v>
      </c>
      <c r="AK2418" s="23" t="s">
        <v>1349</v>
      </c>
      <c r="AL2418" s="23" t="s">
        <v>70</v>
      </c>
      <c r="AM2418" s="23" t="s">
        <v>8652</v>
      </c>
      <c r="AN2418" s="23" t="s">
        <v>8652</v>
      </c>
      <c r="AO2418" s="3" t="s">
        <v>106</v>
      </c>
      <c r="AP2418" s="3" t="s">
        <v>106</v>
      </c>
      <c r="AQ2418" s="23">
        <v>45450.93472222222</v>
      </c>
      <c r="AR2418" s="3"/>
      <c r="AS2418" s="23"/>
      <c r="AT2418" s="23"/>
      <c r="AU2418" s="3" t="s">
        <v>100</v>
      </c>
      <c r="AV2418" s="3" t="s">
        <v>11001</v>
      </c>
      <c r="AW2418" s="3" t="s">
        <v>11002</v>
      </c>
      <c r="AX2418" s="3">
        <v>4.6491699999999998</v>
      </c>
      <c r="AY2418" s="3">
        <v>-74.125559999999993</v>
      </c>
      <c r="AZ2418" s="8" t="str">
        <f>+CONCATENATE("Reportan apertura en el enlace ",Tabla4[[#This Row],[Enlace]]," en el ",Tabla4[[#This Row],[Distancia óptica]]," ocasionado por ",Tabla4[[#This Row],[Causa del daño]])</f>
        <v>Reportan apertura en el enlace Mov. Modelia 3 Elefantes - Mov. Industrial Montevideo en el  km 0,137 desde Modelia ocasionado por Vandalismo</v>
      </c>
      <c r="BA2418" s="8" t="str">
        <f>+CONCATENATE("Para dar solución al incidente ",Tabla4[[#This Row],[Solución]])</f>
        <v>Para dar solución al incidente Se instaló una caja de empalme 24 hilos con la reserva que había en la cámara</v>
      </c>
      <c r="BB2418" s="3" t="str">
        <f>+_xlfn.CONCAT(Tabla4[[#This Row],[Causa Raiz]]," ",Tabla4[[#This Row],[Solución2]]," (",Tabla4[[#This Row],[Anillo]],"- Cabecera: ",Tabla4[[#This Row],[Cabecera]],"- Operador: ",Tabla4[[#This Row],[Operador]],")")</f>
        <v>Reportan apertura en el enlace Mov. Modelia 3 Elefantes - Mov. Industrial Montevideo en el  km 0,137 desde Modelia ocasionado por Vandalismo Para dar solución al incidente Se instaló una caja de empalme 24 hilos con la reserva que había en la cámara (Uk Modelia - Cabecera: Alpina - Operador: Colombia Telecomunicaciones)</v>
      </c>
    </row>
    <row r="2419" spans="1:54" ht="142.5">
      <c r="A2419" s="38">
        <f t="shared" si="340"/>
        <v>2418</v>
      </c>
      <c r="B2419" s="3">
        <v>8667718</v>
      </c>
      <c r="C2419" s="3" t="s">
        <v>92</v>
      </c>
      <c r="D2419" s="23">
        <v>45450.5</v>
      </c>
      <c r="E2419" s="23">
        <v>45450.708333333336</v>
      </c>
      <c r="F2419" s="1">
        <f t="shared" ref="F2419:F2432" ca="1" si="347">IF(ISBLANK(E2419),IF(ISBLANK(D2419),0,NOW()-D2419),E2419-D2419)</f>
        <v>0.20833333333575865</v>
      </c>
      <c r="G2419" s="3" t="s">
        <v>55</v>
      </c>
      <c r="H2419" s="41"/>
      <c r="I2419" s="40" t="s">
        <v>11003</v>
      </c>
      <c r="J2419" s="5" t="s">
        <v>568</v>
      </c>
      <c r="K2419" s="3" t="s">
        <v>568</v>
      </c>
      <c r="L2419" s="9" t="s">
        <v>58</v>
      </c>
      <c r="M2419" s="3" t="s">
        <v>569</v>
      </c>
      <c r="N2419" s="3" t="s">
        <v>570</v>
      </c>
      <c r="O2419" s="3" t="s">
        <v>571</v>
      </c>
      <c r="P2419" s="3" t="s">
        <v>11004</v>
      </c>
      <c r="Q2419" s="4" t="s">
        <v>11005</v>
      </c>
      <c r="R2419" s="3" t="s">
        <v>2742</v>
      </c>
      <c r="S2419" s="3" t="s">
        <v>574</v>
      </c>
      <c r="T2419" s="9" t="s">
        <v>211</v>
      </c>
      <c r="U2419" s="3" t="s">
        <v>11006</v>
      </c>
      <c r="V2419" s="22" t="str">
        <f t="shared" si="344"/>
        <v>RTNFO; Hora de aviso: 12:00 07/06/2024; Solución: se realiza tendido y dos empalmes ; Hora de solución: 17:00 07/06/2024; Causa: Podas</v>
      </c>
      <c r="W2419" s="4" t="s">
        <v>576</v>
      </c>
      <c r="X2419" s="3"/>
      <c r="Y2419" s="3"/>
      <c r="Z2419" s="3" t="s">
        <v>69</v>
      </c>
      <c r="AA2419" s="3" t="s">
        <v>70</v>
      </c>
      <c r="AB2419" s="3">
        <v>8667718</v>
      </c>
      <c r="AC2419" s="3" t="s">
        <v>71</v>
      </c>
      <c r="AD2419" s="6">
        <v>0</v>
      </c>
      <c r="AE2419" s="7"/>
      <c r="AF2419" s="7"/>
      <c r="AG2419" s="6">
        <f>Tabla4[[#This Row],[Tiempo Parada de Reloj]]+Tabla4[[#This Row],[Tiempo Autorizado por Telefonica (no Máximo)]]</f>
        <v>0</v>
      </c>
      <c r="AH2419" s="7">
        <f t="shared" ca="1" si="337"/>
        <v>0.20833333333575865</v>
      </c>
      <c r="AI2419" s="8">
        <f t="shared" si="338"/>
        <v>0</v>
      </c>
      <c r="AJ2419" s="8">
        <f t="shared" ca="1" si="339"/>
        <v>5.0000000000582077</v>
      </c>
      <c r="AK2419" s="23" t="s">
        <v>8652</v>
      </c>
      <c r="AL2419" s="23" t="s">
        <v>70</v>
      </c>
      <c r="AM2419" s="23" t="s">
        <v>119</v>
      </c>
      <c r="AN2419" s="23" t="s">
        <v>119</v>
      </c>
      <c r="AO2419" s="3" t="s">
        <v>73</v>
      </c>
      <c r="AP2419" s="3" t="s">
        <v>73</v>
      </c>
      <c r="AQ2419" s="23">
        <v>45454.634722222225</v>
      </c>
      <c r="AR2419" s="3"/>
      <c r="AS2419" s="23"/>
      <c r="AT2419" s="23"/>
      <c r="AU2419" s="3" t="s">
        <v>568</v>
      </c>
      <c r="AV2419" s="3" t="s">
        <v>69</v>
      </c>
      <c r="AW2419" s="3" t="s">
        <v>69</v>
      </c>
      <c r="AX2419" s="3">
        <v>5.0856000000000003</v>
      </c>
      <c r="AY2419" s="3">
        <v>-75.629599999999996</v>
      </c>
      <c r="AZ2419" s="8" t="str">
        <f>+CONCATENATE("Reportan apertura en el enlace ",Tabla4[[#This Row],[Enlace]]," en el ",Tabla4[[#This Row],[Distancia óptica]]," ocasionado por ",Tabla4[[#This Row],[Causa del daño]])</f>
        <v>Reportan apertura en el enlace Manizales - Quibdó en el Km 3,610 desde BTS Alta Mar ocasionado por Podas</v>
      </c>
      <c r="BA2419" s="8" t="str">
        <f>+CONCATENATE("Para dar solución al incidente ",Tabla4[[#This Row],[Solución]])</f>
        <v xml:space="preserve">Para dar solución al incidente se realiza tendido y dos empalmes </v>
      </c>
      <c r="BB2419" s="3" t="str">
        <f>+_xlfn.CONCAT(Tabla4[[#This Row],[Causa Raiz]]," ",Tabla4[[#This Row],[Solución2]]," (",Tabla4[[#This Row],[Anillo]],"- Cabecera: ",Tabla4[[#This Row],[Cabecera]],"- Operador: ",Tabla4[[#This Row],[Operador]],")")</f>
        <v>Reportan apertura en el enlace Manizales - Quibdó en el Km 3,610 desde BTS Alta Mar ocasionado por Podas Para dar solución al incidente se realiza tendido y dos empalmes  (NA- Cabecera: NA- Operador: Azteca)</v>
      </c>
    </row>
    <row r="2420" spans="1:54" ht="185.25">
      <c r="A2420" s="38">
        <f t="shared" si="340"/>
        <v>2419</v>
      </c>
      <c r="B2420" s="3">
        <v>8667358</v>
      </c>
      <c r="C2420" s="3" t="s">
        <v>54</v>
      </c>
      <c r="D2420" s="23">
        <v>45450.680555555555</v>
      </c>
      <c r="E2420" s="23">
        <v>45450.875</v>
      </c>
      <c r="F2420" s="1">
        <f t="shared" ca="1" si="347"/>
        <v>0.19444444444525288</v>
      </c>
      <c r="G2420" s="3" t="s">
        <v>1465</v>
      </c>
      <c r="H2420" s="41"/>
      <c r="I2420" s="40"/>
      <c r="J2420" s="5" t="s">
        <v>56</v>
      </c>
      <c r="K2420" s="3" t="s">
        <v>122</v>
      </c>
      <c r="L2420" s="9" t="s">
        <v>58</v>
      </c>
      <c r="M2420" s="3" t="s">
        <v>644</v>
      </c>
      <c r="N2420" s="3" t="s">
        <v>645</v>
      </c>
      <c r="O2420" s="3" t="s">
        <v>11007</v>
      </c>
      <c r="P2420" s="3" t="s">
        <v>11008</v>
      </c>
      <c r="Q2420" s="4" t="s">
        <v>11009</v>
      </c>
      <c r="R2420" s="3" t="s">
        <v>649</v>
      </c>
      <c r="S2420" s="3" t="s">
        <v>129</v>
      </c>
      <c r="T2420" s="9" t="s">
        <v>66</v>
      </c>
      <c r="U2420" s="3" t="s">
        <v>11010</v>
      </c>
      <c r="V2420" s="22" t="str">
        <f t="shared" si="344"/>
        <v>RLFO; Hora de aviso: 16:20 07/06/2024; Solución: se realiza tendido de 900 mts y dos empalmes de 24 hilos; Hora de solución: 21:00 07/06/2024; Causa: Vandalismo</v>
      </c>
      <c r="W2420" s="4" t="s">
        <v>11011</v>
      </c>
      <c r="X2420" s="3" t="s">
        <v>11012</v>
      </c>
      <c r="Y2420" s="3" t="s">
        <v>11013</v>
      </c>
      <c r="Z2420" s="3" t="s">
        <v>120</v>
      </c>
      <c r="AA2420" s="3" t="s">
        <v>70</v>
      </c>
      <c r="AB2420" s="3">
        <v>8667358</v>
      </c>
      <c r="AC2420" s="3" t="s">
        <v>71</v>
      </c>
      <c r="AD2420" s="6">
        <v>3.125E-2</v>
      </c>
      <c r="AE2420" s="7"/>
      <c r="AF2420" s="7"/>
      <c r="AG2420" s="6">
        <f>Tabla4[[#This Row],[Tiempo Parada de Reloj]]+Tabla4[[#This Row],[Tiempo Autorizado por Telefonica (no Máximo)]]</f>
        <v>3.125E-2</v>
      </c>
      <c r="AH2420" s="7">
        <f t="shared" ca="1" si="337"/>
        <v>0.16319444444525288</v>
      </c>
      <c r="AI2420" s="8">
        <f t="shared" si="338"/>
        <v>0.75</v>
      </c>
      <c r="AJ2420" s="8">
        <f t="shared" ca="1" si="339"/>
        <v>3.9166666666860692</v>
      </c>
      <c r="AK2420" s="23" t="s">
        <v>1349</v>
      </c>
      <c r="AL2420" s="23" t="s">
        <v>70</v>
      </c>
      <c r="AM2420" s="23" t="s">
        <v>119</v>
      </c>
      <c r="AN2420" s="23" t="s">
        <v>119</v>
      </c>
      <c r="AO2420" s="3" t="s">
        <v>120</v>
      </c>
      <c r="AP2420" s="3" t="s">
        <v>120</v>
      </c>
      <c r="AQ2420" s="23">
        <v>45452.525694444441</v>
      </c>
      <c r="AR2420" s="3"/>
      <c r="AS2420" s="23"/>
      <c r="AT2420" s="23"/>
      <c r="AU2420" s="3" t="s">
        <v>192</v>
      </c>
      <c r="AV2420" s="3" t="s">
        <v>4791</v>
      </c>
      <c r="AW2420" s="3" t="s">
        <v>307</v>
      </c>
      <c r="AX2420" s="3">
        <v>8.7581740000000003</v>
      </c>
      <c r="AY2420" s="3">
        <v>-75.870735999999994</v>
      </c>
      <c r="AZ2420" s="8" t="str">
        <f>+CONCATENATE("Reportan apertura en el enlace ",Tabla4[[#This Row],[Enlace]]," en el ",Tabla4[[#This Row],[Distancia óptica]]," ocasionado por ",Tabla4[[#This Row],[Causa del daño]])</f>
        <v>Reportan apertura en el enlace Terminal - Castellana en el Km 0,800 desde Terminal ocasionado por Vandalismo</v>
      </c>
      <c r="BA2420" s="8" t="str">
        <f>+CONCATENATE("Para dar solución al incidente ",Tabla4[[#This Row],[Solución]])</f>
        <v>Para dar solución al incidente se realiza tendido de 900 mts y dos empalmes de 24 hilos</v>
      </c>
      <c r="BB2420" s="3" t="str">
        <f>+_xlfn.CONCAT(Tabla4[[#This Row],[Causa Raiz]]," ",Tabla4[[#This Row],[Solución2]]," (",Tabla4[[#This Row],[Anillo]],"- Cabecera: ",Tabla4[[#This Row],[Cabecera]],"- Operador: ",Tabla4[[#This Row],[Operador]],")")</f>
        <v>Reportan apertura en el enlace Terminal - Castellana en el Km 0,800 desde Terminal ocasionado por Vandalismo Para dar solución al incidente se realiza tendido de 900 mts y dos empalmes de 24 hilos (LINEAL- Cabecera: centro- Operador: Colombia Telecomunicaciones)</v>
      </c>
    </row>
    <row r="2421" spans="1:54" ht="199.5">
      <c r="A2421" s="38">
        <f t="shared" si="340"/>
        <v>2420</v>
      </c>
      <c r="B2421" s="3">
        <v>8668186</v>
      </c>
      <c r="C2421" s="3" t="s">
        <v>92</v>
      </c>
      <c r="D2421" s="23">
        <v>45450.680555555555</v>
      </c>
      <c r="E2421" s="23">
        <v>45451.597222222219</v>
      </c>
      <c r="F2421" s="1">
        <f t="shared" ca="1" si="347"/>
        <v>0.91666666666424135</v>
      </c>
      <c r="G2421" s="3" t="s">
        <v>55</v>
      </c>
      <c r="H2421" s="41"/>
      <c r="I2421" s="40"/>
      <c r="J2421" s="5" t="s">
        <v>56</v>
      </c>
      <c r="K2421" s="3" t="s">
        <v>77</v>
      </c>
      <c r="L2421" s="9" t="s">
        <v>58</v>
      </c>
      <c r="M2421" s="3" t="s">
        <v>507</v>
      </c>
      <c r="N2421" s="3" t="s">
        <v>2654</v>
      </c>
      <c r="O2421" s="3" t="s">
        <v>2655</v>
      </c>
      <c r="P2421" s="3" t="s">
        <v>11014</v>
      </c>
      <c r="Q2421" s="4" t="s">
        <v>11015</v>
      </c>
      <c r="R2421" s="3" t="s">
        <v>725</v>
      </c>
      <c r="S2421" s="3" t="s">
        <v>158</v>
      </c>
      <c r="T2421" s="9" t="s">
        <v>276</v>
      </c>
      <c r="U2421" s="3" t="s">
        <v>11016</v>
      </c>
      <c r="V2421" s="22" t="str">
        <f t="shared" si="344"/>
        <v>RTNFO; Hora de aviso: 16:20 07/06/2024; Solución: Se recuperan 5 mtrs de reserva y se utiliza una caja de empalme de 48 f.o; Hora de solución: 14:20 08/06/2024; Causa: Intervención de Terceros</v>
      </c>
      <c r="W2421" s="4" t="s">
        <v>160</v>
      </c>
      <c r="X2421" s="3"/>
      <c r="Y2421" s="3"/>
      <c r="Z2421" s="3" t="s">
        <v>69</v>
      </c>
      <c r="AA2421" s="3" t="s">
        <v>71</v>
      </c>
      <c r="AB2421" s="3">
        <v>0</v>
      </c>
      <c r="AC2421" s="3" t="s">
        <v>71</v>
      </c>
      <c r="AD2421" s="6">
        <v>0.4375</v>
      </c>
      <c r="AE2421" s="7"/>
      <c r="AF2421" s="7"/>
      <c r="AG2421" s="6">
        <f>Tabla4[[#This Row],[Tiempo Parada de Reloj]]+Tabla4[[#This Row],[Tiempo Autorizado por Telefonica (no Máximo)]]</f>
        <v>0.4375</v>
      </c>
      <c r="AH2421" s="7">
        <f t="shared" ca="1" si="337"/>
        <v>0.47916666666424135</v>
      </c>
      <c r="AI2421" s="8">
        <f t="shared" si="338"/>
        <v>10.5</v>
      </c>
      <c r="AJ2421" s="8">
        <f t="shared" ca="1" si="339"/>
        <v>11.499999999941792</v>
      </c>
      <c r="AK2421" s="23" t="s">
        <v>1349</v>
      </c>
      <c r="AL2421" s="23" t="s">
        <v>70</v>
      </c>
      <c r="AM2421" s="23" t="s">
        <v>73</v>
      </c>
      <c r="AN2421" s="23" t="s">
        <v>73</v>
      </c>
      <c r="AO2421" s="3" t="s">
        <v>120</v>
      </c>
      <c r="AP2421" s="3" t="s">
        <v>120</v>
      </c>
      <c r="AQ2421" s="23">
        <v>45452.580555555556</v>
      </c>
      <c r="AR2421" s="3"/>
      <c r="AS2421" s="23"/>
      <c r="AT2421" s="23"/>
      <c r="AU2421" s="3" t="s">
        <v>515</v>
      </c>
      <c r="AV2421" s="3" t="s">
        <v>3113</v>
      </c>
      <c r="AW2421" s="3" t="s">
        <v>76</v>
      </c>
      <c r="AX2421" s="3">
        <v>4.3175834999999996</v>
      </c>
      <c r="AY2421" s="3">
        <v>-74.782879199999996</v>
      </c>
      <c r="AZ2421" s="8" t="str">
        <f>+CONCATENATE("Reportan apertura en el enlace ",Tabla4[[#This Row],[Enlace]]," en el ",Tabla4[[#This Row],[Distancia óptica]]," ocasionado por ",Tabla4[[#This Row],[Causa del daño]])</f>
        <v>Reportan apertura en el enlace Popayán - El Bordo en el Km 19 desde Popayan ocasionado por Intervención de Terceros</v>
      </c>
      <c r="BA2421" s="8" t="str">
        <f>+CONCATENATE("Para dar solución al incidente ",Tabla4[[#This Row],[Solución]])</f>
        <v>Para dar solución al incidente Se recuperan 5 mtrs de reserva y se utiliza una caja de empalme de 48 f.o</v>
      </c>
      <c r="BB2421" s="3" t="str">
        <f>+_xlfn.CONCAT(Tabla4[[#This Row],[Causa Raiz]]," ",Tabla4[[#This Row],[Solución2]]," (",Tabla4[[#This Row],[Anillo]],"- Cabecera: ",Tabla4[[#This Row],[Cabecera]],"- Operador: ",Tabla4[[#This Row],[Operador]],")")</f>
        <v>Reportan apertura en el enlace Popayán - El Bordo en el Km 19 desde Popayan ocasionado por Intervención de Terceros Para dar solución al incidente Se recuperan 5 mtrs de reserva y se utiliza una caja de empalme de 48 f.o (Troncal- Cabecera: Popayan centro- Operador: Colombia Telecomunicaciones)</v>
      </c>
    </row>
    <row r="2422" spans="1:54" ht="185.25">
      <c r="A2422" s="38">
        <f t="shared" si="340"/>
        <v>2421</v>
      </c>
      <c r="B2422" s="3">
        <v>8668212</v>
      </c>
      <c r="C2422" s="3" t="s">
        <v>92</v>
      </c>
      <c r="D2422" s="23">
        <v>45450.6875</v>
      </c>
      <c r="E2422" s="23">
        <v>45450.729166666664</v>
      </c>
      <c r="F2422" s="1">
        <f t="shared" ca="1" si="347"/>
        <v>4.1666666664241347E-2</v>
      </c>
      <c r="G2422" s="3" t="s">
        <v>55</v>
      </c>
      <c r="H2422" s="41"/>
      <c r="I2422" s="40"/>
      <c r="J2422" s="5" t="s">
        <v>56</v>
      </c>
      <c r="K2422" s="3" t="s">
        <v>203</v>
      </c>
      <c r="L2422" s="9" t="s">
        <v>58</v>
      </c>
      <c r="M2422" s="3" t="s">
        <v>204</v>
      </c>
      <c r="N2422" s="3" t="s">
        <v>2622</v>
      </c>
      <c r="O2422" s="3" t="s">
        <v>4693</v>
      </c>
      <c r="P2422" s="3" t="s">
        <v>11017</v>
      </c>
      <c r="Q2422" s="4" t="s">
        <v>11018</v>
      </c>
      <c r="R2422" s="3" t="s">
        <v>1082</v>
      </c>
      <c r="S2422" s="3" t="s">
        <v>221</v>
      </c>
      <c r="T2422" s="9" t="s">
        <v>130</v>
      </c>
      <c r="U2422" s="3" t="s">
        <v>4456</v>
      </c>
      <c r="V2422" s="22" t="str">
        <f t="shared" si="344"/>
        <v>RTNFO; Hora de aviso: 16:30 07/06/2024; Solución: se recupera 200 mts de reserva y se realiza un empalme de 36 hilos; Hora de solución: 17:30 07/06/2024; Causa: Plagas</v>
      </c>
      <c r="W2422" s="4" t="s">
        <v>213</v>
      </c>
      <c r="X2422" s="3"/>
      <c r="Y2422" s="3"/>
      <c r="Z2422" s="3" t="s">
        <v>69</v>
      </c>
      <c r="AA2422" s="3" t="s">
        <v>71</v>
      </c>
      <c r="AB2422" s="3">
        <v>0</v>
      </c>
      <c r="AC2422" s="3" t="s">
        <v>71</v>
      </c>
      <c r="AD2422" s="6">
        <v>0</v>
      </c>
      <c r="AE2422" s="7"/>
      <c r="AF2422" s="7"/>
      <c r="AG2422" s="6">
        <f>Tabla4[[#This Row],[Tiempo Parada de Reloj]]+Tabla4[[#This Row],[Tiempo Autorizado por Telefonica (no Máximo)]]</f>
        <v>0</v>
      </c>
      <c r="AH2422" s="7">
        <f t="shared" ca="1" si="337"/>
        <v>4.1666666664241347E-2</v>
      </c>
      <c r="AI2422" s="8">
        <f t="shared" si="338"/>
        <v>0</v>
      </c>
      <c r="AJ2422" s="8">
        <f t="shared" ca="1" si="339"/>
        <v>0.99999999994179234</v>
      </c>
      <c r="AK2422" s="23" t="s">
        <v>73</v>
      </c>
      <c r="AL2422" s="23" t="s">
        <v>70</v>
      </c>
      <c r="AM2422" s="23" t="s">
        <v>119</v>
      </c>
      <c r="AN2422" s="23" t="s">
        <v>119</v>
      </c>
      <c r="AO2422" s="3" t="s">
        <v>98</v>
      </c>
      <c r="AP2422" s="3" t="s">
        <v>98</v>
      </c>
      <c r="AQ2422" s="23">
        <v>45457.012499999997</v>
      </c>
      <c r="AR2422" s="3"/>
      <c r="AS2422" s="23"/>
      <c r="AT2422" s="23"/>
      <c r="AU2422" s="3" t="s">
        <v>501</v>
      </c>
      <c r="AV2422" s="3" t="s">
        <v>2622</v>
      </c>
      <c r="AW2422" s="3" t="s">
        <v>1323</v>
      </c>
      <c r="AX2422" s="3">
        <v>6.01741232</v>
      </c>
      <c r="AY2422" s="3">
        <v>-73.540485720000007</v>
      </c>
      <c r="AZ2422" s="8" t="str">
        <f>+CONCATENATE("Reportan apertura en el enlace ",Tabla4[[#This Row],[Enlace]]," en el ",Tabla4[[#This Row],[Distancia óptica]]," ocasionado por ",Tabla4[[#This Row],[Causa del daño]])</f>
        <v>Reportan apertura en el enlace Barbosa - Socorro en el Km 19 desde Barbosa ocasionado por Plagas</v>
      </c>
      <c r="BA2422" s="8" t="str">
        <f>+CONCATENATE("Para dar solución al incidente ",Tabla4[[#This Row],[Solución]])</f>
        <v>Para dar solución al incidente se recupera 200 mts de reserva y se realiza un empalme de 36 hilos</v>
      </c>
      <c r="BB2422" s="3" t="str">
        <f>+_xlfn.CONCAT(Tabla4[[#This Row],[Causa Raiz]]," ",Tabla4[[#This Row],[Solución2]]," (",Tabla4[[#This Row],[Anillo]],"- Cabecera: ",Tabla4[[#This Row],[Cabecera]],"- Operador: ",Tabla4[[#This Row],[Operador]],")")</f>
        <v>Reportan apertura en el enlace Barbosa - Socorro en el Km 19 desde Barbosa ocasionado por Plagas Para dar solución al incidente se recupera 200 mts de reserva y se realiza un empalme de 36 hilos (TRONCAL- Cabecera: BARBOSA- Operador: Colombia Telecomunicaciones)</v>
      </c>
    </row>
    <row r="2423" spans="1:54" ht="228">
      <c r="A2423" s="38">
        <f t="shared" si="340"/>
        <v>2422</v>
      </c>
      <c r="B2423" s="3">
        <v>8654367</v>
      </c>
      <c r="C2423" s="3" t="s">
        <v>54</v>
      </c>
      <c r="D2423" s="23">
        <v>45450.6875</v>
      </c>
      <c r="E2423" s="23">
        <v>45450.763888888891</v>
      </c>
      <c r="F2423" s="1">
        <f t="shared" ca="1" si="347"/>
        <v>7.6388888890505768E-2</v>
      </c>
      <c r="G2423" s="3" t="s">
        <v>55</v>
      </c>
      <c r="H2423" s="41"/>
      <c r="I2423" s="40"/>
      <c r="J2423" s="5" t="s">
        <v>56</v>
      </c>
      <c r="K2423" s="3" t="s">
        <v>57</v>
      </c>
      <c r="L2423" s="9" t="s">
        <v>78</v>
      </c>
      <c r="M2423" s="3" t="s">
        <v>59</v>
      </c>
      <c r="N2423" s="3" t="s">
        <v>60</v>
      </c>
      <c r="O2423" s="3" t="s">
        <v>11019</v>
      </c>
      <c r="P2423" s="3" t="s">
        <v>11020</v>
      </c>
      <c r="Q2423" s="4" t="s">
        <v>11021</v>
      </c>
      <c r="R2423" s="3" t="s">
        <v>980</v>
      </c>
      <c r="S2423" s="3" t="s">
        <v>65</v>
      </c>
      <c r="T2423" s="9" t="s">
        <v>66</v>
      </c>
      <c r="U2423" s="3" t="s">
        <v>11022</v>
      </c>
      <c r="V2423" s="22" t="str">
        <f t="shared" si="344"/>
        <v>RLFO; Hora de aviso: 16:30 07/06/2024; Solución: Se realiza tendido de 120 mts de fo de 24 hilos y se realizan dos empalmes de 24 hilos y se fusionan 16 hilos; Hora de solución: 18:20 07/06/2024; Causa: Vandalismo</v>
      </c>
      <c r="W2423" s="4" t="s">
        <v>68</v>
      </c>
      <c r="X2423" s="3"/>
      <c r="Y2423" s="3"/>
      <c r="Z2423" s="3" t="s">
        <v>69</v>
      </c>
      <c r="AA2423" s="3" t="s">
        <v>70</v>
      </c>
      <c r="AB2423" s="3">
        <v>8654367</v>
      </c>
      <c r="AC2423" s="3" t="s">
        <v>71</v>
      </c>
      <c r="AD2423" s="6">
        <v>0</v>
      </c>
      <c r="AE2423" s="7"/>
      <c r="AF2423" s="7"/>
      <c r="AG2423" s="6">
        <f>Tabla4[[#This Row],[Tiempo Parada de Reloj]]+Tabla4[[#This Row],[Tiempo Autorizado por Telefonica (no Máximo)]]</f>
        <v>0</v>
      </c>
      <c r="AH2423" s="7">
        <f t="shared" ca="1" si="337"/>
        <v>7.6388888890505768E-2</v>
      </c>
      <c r="AI2423" s="8">
        <f t="shared" si="338"/>
        <v>0</v>
      </c>
      <c r="AJ2423" s="8">
        <f t="shared" ca="1" si="339"/>
        <v>1.8333333333721384</v>
      </c>
      <c r="AK2423" s="23" t="s">
        <v>119</v>
      </c>
      <c r="AL2423" s="23" t="s">
        <v>71</v>
      </c>
      <c r="AM2423" s="23" t="s">
        <v>69</v>
      </c>
      <c r="AN2423" s="23" t="s">
        <v>119</v>
      </c>
      <c r="AO2423" s="3" t="s">
        <v>98</v>
      </c>
      <c r="AP2423" s="3" t="s">
        <v>98</v>
      </c>
      <c r="AQ2423" s="23">
        <v>45455.679861111108</v>
      </c>
      <c r="AR2423" s="3"/>
      <c r="AS2423" s="23"/>
      <c r="AT2423" s="23"/>
      <c r="AU2423" s="3" t="s">
        <v>74</v>
      </c>
      <c r="AV2423" s="3" t="s">
        <v>11023</v>
      </c>
      <c r="AW2423" s="3" t="s">
        <v>11024</v>
      </c>
      <c r="AX2423" s="3">
        <v>4.62866</v>
      </c>
      <c r="AY2423" s="3">
        <v>-74.096140000000005</v>
      </c>
      <c r="AZ2423" s="8" t="str">
        <f>+CONCATENATE("Reportan apertura en el enlace ",Tabla4[[#This Row],[Enlace]]," en el ",Tabla4[[#This Row],[Distancia óptica]]," ocasionado por ",Tabla4[[#This Row],[Causa del daño]])</f>
        <v>Reportan apertura en el enlace Mov. Oxymaster - Mov. ICBF en el Km 0,492 desde Mov. Oxymaster ocasionado por Vandalismo</v>
      </c>
      <c r="BA2423" s="8" t="str">
        <f>+CONCATENATE("Para dar solución al incidente ",Tabla4[[#This Row],[Solución]])</f>
        <v>Para dar solución al incidente Se realiza tendido de 120 mts de fo de 24 hilos y se realizan dos empalmes de 24 hilos y se fusionan 16 hilos</v>
      </c>
      <c r="BB2423" s="3" t="str">
        <f>+_xlfn.CONCAT(Tabla4[[#This Row],[Causa Raiz]]," ",Tabla4[[#This Row],[Solución2]]," (",Tabla4[[#This Row],[Anillo]],"- Cabecera: ",Tabla4[[#This Row],[Cabecera]],"- Operador: ",Tabla4[[#This Row],[Operador]],")")</f>
        <v>Reportan apertura en el enlace Mov. Oxymaster - Mov. ICBF en el Km 0,492 desde Mov. Oxymaster ocasionado por Vandalismo Para dar solución al incidente Se realiza tendido de 120 mts de fo de 24 hilos y se realizan dos empalmes de 24 hilos y se fusionan 16 hilos (UK Mov. Oxymaster- Cabecera: MOV OXYMASTER- Operador: Colombia Telecomunicaciones)</v>
      </c>
    </row>
    <row r="2424" spans="1:54" ht="270.75">
      <c r="A2424" s="38">
        <f t="shared" si="340"/>
        <v>2423</v>
      </c>
      <c r="B2424" s="3">
        <v>8668190</v>
      </c>
      <c r="C2424" s="3" t="s">
        <v>54</v>
      </c>
      <c r="D2424" s="23">
        <v>45450.708333333336</v>
      </c>
      <c r="E2424" s="23">
        <v>45455</v>
      </c>
      <c r="F2424" s="1">
        <f t="shared" ca="1" si="347"/>
        <v>4.2916666666642413</v>
      </c>
      <c r="G2424" s="3" t="s">
        <v>55</v>
      </c>
      <c r="H2424" s="41"/>
      <c r="I2424" s="40"/>
      <c r="J2424" s="5" t="s">
        <v>56</v>
      </c>
      <c r="K2424" s="3" t="s">
        <v>57</v>
      </c>
      <c r="L2424" s="9" t="s">
        <v>78</v>
      </c>
      <c r="M2424" s="3" t="s">
        <v>59</v>
      </c>
      <c r="N2424" s="3" t="s">
        <v>60</v>
      </c>
      <c r="O2424" s="3" t="s">
        <v>11025</v>
      </c>
      <c r="P2424" s="3" t="s">
        <v>11026</v>
      </c>
      <c r="Q2424" s="4" t="s">
        <v>11027</v>
      </c>
      <c r="R2424" s="3" t="s">
        <v>980</v>
      </c>
      <c r="S2424" s="3" t="s">
        <v>65</v>
      </c>
      <c r="T2424" s="9" t="s">
        <v>276</v>
      </c>
      <c r="U2424" s="3" t="s">
        <v>11028</v>
      </c>
      <c r="V2424" s="22" t="str">
        <f t="shared" si="344"/>
        <v>RLFO; Hora de aviso: 17:00 07/06/2024; Solución: se realiza tendido de 3 cables de 96 hilos 1 de 500 metros de 96 
1 de 267 metros de 96
1 de 267 metros de 96 y se realizan 6 empalmes de 96 hilos; Hora de solución: 0:00 12/06/2024; Causa: Intervención de Terceros</v>
      </c>
      <c r="W2424" s="4" t="s">
        <v>68</v>
      </c>
      <c r="X2424" s="3"/>
      <c r="Y2424" s="3"/>
      <c r="Z2424" s="3" t="s">
        <v>69</v>
      </c>
      <c r="AA2424" s="3" t="s">
        <v>70</v>
      </c>
      <c r="AB2424" s="3">
        <v>8668190</v>
      </c>
      <c r="AC2424" s="3" t="s">
        <v>71</v>
      </c>
      <c r="AD2424" s="6">
        <v>4.135416666666667</v>
      </c>
      <c r="AE2424" s="7"/>
      <c r="AF2424" s="7"/>
      <c r="AG2424" s="6">
        <f>Tabla4[[#This Row],[Tiempo Parada de Reloj]]+Tabla4[[#This Row],[Tiempo Autorizado por Telefonica (no Máximo)]]</f>
        <v>4.135416666666667</v>
      </c>
      <c r="AH2424" s="7">
        <f t="shared" ca="1" si="337"/>
        <v>0.15624999999757438</v>
      </c>
      <c r="AI2424" s="8">
        <f t="shared" si="338"/>
        <v>99.25</v>
      </c>
      <c r="AJ2424" s="8">
        <f t="shared" ca="1" si="339"/>
        <v>3.7499999999417852</v>
      </c>
      <c r="AK2424" s="23" t="s">
        <v>73</v>
      </c>
      <c r="AL2424" s="23" t="s">
        <v>70</v>
      </c>
      <c r="AM2424" s="23" t="s">
        <v>87</v>
      </c>
      <c r="AN2424" s="23" t="s">
        <v>119</v>
      </c>
      <c r="AO2424" s="3" t="s">
        <v>98</v>
      </c>
      <c r="AP2424" s="3" t="s">
        <v>98</v>
      </c>
      <c r="AQ2424" s="23">
        <v>45458.499305555553</v>
      </c>
      <c r="AR2424" s="3"/>
      <c r="AS2424" s="23"/>
      <c r="AT2424" s="23"/>
      <c r="AU2424" s="3" t="s">
        <v>298</v>
      </c>
      <c r="AV2424" s="3" t="s">
        <v>950</v>
      </c>
      <c r="AW2424" s="3" t="s">
        <v>135</v>
      </c>
      <c r="AX2424" s="3">
        <v>4.6463900000000002</v>
      </c>
      <c r="AY2424" s="3">
        <v>-74.130769999999998</v>
      </c>
      <c r="AZ2424" s="8" t="str">
        <f>+CONCATENATE("Reportan apertura en el enlace ",Tabla4[[#This Row],[Enlace]]," en el ",Tabla4[[#This Row],[Distancia óptica]]," ocasionado por ",Tabla4[[#This Row],[Causa del daño]])</f>
        <v>Reportan apertura en el enlace Mov. C.C Multiplaza - Mov. C.C Multiplaza Bogota Indoor en el Km 5,3 desde Mov. Andaluca  ocasionado por Intervención de Terceros</v>
      </c>
      <c r="BA2424" s="8" t="str">
        <f>+CONCATENATE("Para dar solución al incidente ",Tabla4[[#This Row],[Solución]])</f>
        <v>Para dar solución al incidente se realiza tendido de 3 cables de 96 hilos 1 de 500 metros de 96 
1 de 267 metros de 96
1 de 267 metros de 96 y se realizan 6 empalmes de 96 hilos</v>
      </c>
      <c r="BB2424" s="3" t="str">
        <f>+_xlfn.CONCAT(Tabla4[[#This Row],[Causa Raiz]]," ",Tabla4[[#This Row],[Solución2]]," (",Tabla4[[#This Row],[Anillo]],"- Cabecera: ",Tabla4[[#This Row],[Cabecera]],"- Operador: ",Tabla4[[#This Row],[Operador]],")")</f>
        <v>Reportan apertura en el enlace Mov. C.C Multiplaza - Mov. C.C Multiplaza Bogota Indoor en el Km 5,3 desde Mov. Andaluca  ocasionado por Intervención de Terceros Para dar solución al incidente se realiza tendido de 3 cables de 96 hilos 1 de 500 metros de 96 
1 de 267 metros de 96
1 de 267 metros de 96 y se realizan 6 empalmes de 96 hilos (Lineal- Cabecera: Salitre- Operador: Colombia Telecomunicaciones)</v>
      </c>
    </row>
    <row r="2425" spans="1:54" ht="213.75">
      <c r="A2425" s="38">
        <f t="shared" si="340"/>
        <v>2424</v>
      </c>
      <c r="B2425" s="3">
        <v>8668314</v>
      </c>
      <c r="C2425" s="3" t="s">
        <v>163</v>
      </c>
      <c r="D2425" s="23">
        <v>45450.416666666664</v>
      </c>
      <c r="E2425" s="23">
        <v>45452.458333333336</v>
      </c>
      <c r="F2425" s="1">
        <f t="shared" ca="1" si="347"/>
        <v>2.0416666666715173</v>
      </c>
      <c r="G2425" s="3" t="s">
        <v>55</v>
      </c>
      <c r="H2425" s="41"/>
      <c r="I2425" s="40"/>
      <c r="J2425" s="5" t="s">
        <v>56</v>
      </c>
      <c r="K2425" s="3" t="s">
        <v>108</v>
      </c>
      <c r="L2425" s="9" t="s">
        <v>78</v>
      </c>
      <c r="M2425" s="3" t="s">
        <v>431</v>
      </c>
      <c r="N2425" s="3" t="s">
        <v>664</v>
      </c>
      <c r="O2425" s="3" t="s">
        <v>11029</v>
      </c>
      <c r="P2425" s="3" t="s">
        <v>11030</v>
      </c>
      <c r="Q2425" s="4" t="s">
        <v>11031</v>
      </c>
      <c r="R2425" s="3" t="s">
        <v>114</v>
      </c>
      <c r="S2425" s="3" t="s">
        <v>115</v>
      </c>
      <c r="T2425" s="3" t="s">
        <v>256</v>
      </c>
      <c r="U2425" s="3" t="s">
        <v>9296</v>
      </c>
      <c r="V2425" s="22" t="str">
        <f t="shared" si="344"/>
        <v>RDFO; Hora de aviso: 10:00 07/06/2024; Solución: se re fusiona hilo en servicio en empalme ubicado en el lugar de la medida ; Hora de solución: 11:00 09/06/2024; Causa: Falla de Empalme de FiOp</v>
      </c>
      <c r="W2425" s="4" t="s">
        <v>118</v>
      </c>
      <c r="X2425" s="3"/>
      <c r="Y2425" s="3"/>
      <c r="Z2425" s="3" t="s">
        <v>69</v>
      </c>
      <c r="AA2425" s="3" t="s">
        <v>71</v>
      </c>
      <c r="AB2425" s="3">
        <v>0</v>
      </c>
      <c r="AC2425" s="3" t="s">
        <v>71</v>
      </c>
      <c r="AD2425" s="6">
        <v>1.8333333333333333</v>
      </c>
      <c r="AE2425" s="7"/>
      <c r="AF2425" s="7"/>
      <c r="AG2425" s="6">
        <f>Tabla4[[#This Row],[Tiempo Parada de Reloj]]+Tabla4[[#This Row],[Tiempo Autorizado por Telefonica (no Máximo)]]</f>
        <v>1.8333333333333333</v>
      </c>
      <c r="AH2425" s="7">
        <f t="shared" ca="1" si="337"/>
        <v>0.20833333333818405</v>
      </c>
      <c r="AI2425" s="8">
        <f t="shared" si="338"/>
        <v>44</v>
      </c>
      <c r="AJ2425" s="8">
        <f t="shared" ca="1" si="339"/>
        <v>5.0000000001164171</v>
      </c>
      <c r="AK2425" s="23" t="s">
        <v>119</v>
      </c>
      <c r="AL2425" s="23" t="s">
        <v>70</v>
      </c>
      <c r="AM2425" s="23" t="s">
        <v>120</v>
      </c>
      <c r="AN2425" s="23" t="s">
        <v>8652</v>
      </c>
      <c r="AO2425" s="3" t="s">
        <v>120</v>
      </c>
      <c r="AP2425" s="3" t="s">
        <v>73</v>
      </c>
      <c r="AQ2425" s="23">
        <v>45454.331944444442</v>
      </c>
      <c r="AR2425" s="3"/>
      <c r="AS2425" s="23"/>
      <c r="AT2425" s="23"/>
      <c r="AU2425" s="3" t="s">
        <v>436</v>
      </c>
      <c r="AV2425" s="3" t="s">
        <v>4949</v>
      </c>
      <c r="AW2425" s="3" t="s">
        <v>76</v>
      </c>
      <c r="AX2425" s="3">
        <v>11.181597</v>
      </c>
      <c r="AY2425" s="3">
        <v>-72.605374999999995</v>
      </c>
      <c r="AZ2425" s="8" t="str">
        <f>+CONCATENATE("Reportan apertura en el enlace ",Tabla4[[#This Row],[Enlace]]," en el ",Tabla4[[#This Row],[Distancia óptica]]," ocasionado por ",Tabla4[[#This Row],[Causa del daño]])</f>
        <v>Reportan apertura en el enlace Mov. Cuestecitas - Mov. Maicao centro en el Km 11 desde Mov. Cuestecitas ocasionado por Falla de Empalme de FiOp</v>
      </c>
      <c r="BA2425" s="8" t="str">
        <f>+CONCATENATE("Para dar solución al incidente ",Tabla4[[#This Row],[Solución]])</f>
        <v xml:space="preserve">Para dar solución al incidente se re fusiona hilo en servicio en empalme ubicado en el lugar de la medida </v>
      </c>
      <c r="BB2425" s="3" t="str">
        <f>+_xlfn.CONCAT(Tabla4[[#This Row],[Causa Raiz]]," ",Tabla4[[#This Row],[Solución2]]," (",Tabla4[[#This Row],[Anillo]],"- Cabecera: ",Tabla4[[#This Row],[Cabecera]],"- Operador: ",Tabla4[[#This Row],[Operador]],")")</f>
        <v>Reportan apertura en el enlace Mov. Cuestecitas - Mov. Maicao centro en el Km 11 desde Mov. Cuestecitas ocasionado por Falla de Empalme de FiOp Para dar solución al incidente se re fusiona hilo en servicio en empalme ubicado en el lugar de la medida  (Troncal- Cabecera: Maicao- Operador: Colombia Telecomunicaciones)</v>
      </c>
    </row>
    <row r="2426" spans="1:54" ht="171">
      <c r="A2426" s="38">
        <f t="shared" si="340"/>
        <v>2425</v>
      </c>
      <c r="B2426" s="3">
        <v>8668332</v>
      </c>
      <c r="C2426" s="3" t="s">
        <v>54</v>
      </c>
      <c r="D2426" s="23">
        <v>45450.729166666664</v>
      </c>
      <c r="E2426" s="23">
        <v>45450.8125</v>
      </c>
      <c r="F2426" s="1">
        <f t="shared" ca="1" si="347"/>
        <v>8.3333333335758653E-2</v>
      </c>
      <c r="G2426" s="3" t="s">
        <v>55</v>
      </c>
      <c r="H2426" s="41"/>
      <c r="I2426" s="40"/>
      <c r="J2426" s="5" t="s">
        <v>56</v>
      </c>
      <c r="K2426" s="3" t="s">
        <v>57</v>
      </c>
      <c r="L2426" s="9" t="s">
        <v>58</v>
      </c>
      <c r="M2426" s="3" t="s">
        <v>59</v>
      </c>
      <c r="N2426" s="3" t="s">
        <v>60</v>
      </c>
      <c r="O2426" s="3" t="s">
        <v>11032</v>
      </c>
      <c r="P2426" s="3" t="s">
        <v>6621</v>
      </c>
      <c r="Q2426" s="4" t="s">
        <v>11033</v>
      </c>
      <c r="R2426" s="3" t="s">
        <v>980</v>
      </c>
      <c r="S2426" s="3" t="s">
        <v>65</v>
      </c>
      <c r="T2426" s="3" t="s">
        <v>256</v>
      </c>
      <c r="U2426" s="3" t="s">
        <v>2334</v>
      </c>
      <c r="V2426" s="22" t="str">
        <f t="shared" si="344"/>
        <v>RLFO; Hora de aviso: 17:30 07/06/2024; Solución: se refusiona hilo abierto en caja de empalme; Hora de solución: 19:30 07/06/2024; Causa: Falla de Empalme de FiOp</v>
      </c>
      <c r="W2426" s="4" t="s">
        <v>68</v>
      </c>
      <c r="X2426" s="3"/>
      <c r="Y2426" s="3"/>
      <c r="Z2426" s="3" t="s">
        <v>69</v>
      </c>
      <c r="AA2426" s="3" t="s">
        <v>71</v>
      </c>
      <c r="AB2426" s="3">
        <v>0</v>
      </c>
      <c r="AC2426" s="3" t="s">
        <v>71</v>
      </c>
      <c r="AD2426" s="6">
        <v>0</v>
      </c>
      <c r="AE2426" s="7"/>
      <c r="AF2426" s="7"/>
      <c r="AG2426" s="6">
        <f>Tabla4[[#This Row],[Tiempo Parada de Reloj]]+Tabla4[[#This Row],[Tiempo Autorizado por Telefonica (no Máximo)]]</f>
        <v>0</v>
      </c>
      <c r="AH2426" s="7">
        <f t="shared" ca="1" si="337"/>
        <v>8.3333333335758653E-2</v>
      </c>
      <c r="AI2426" s="8">
        <f t="shared" si="338"/>
        <v>0</v>
      </c>
      <c r="AJ2426" s="8">
        <f t="shared" ca="1" si="339"/>
        <v>2.0000000000582077</v>
      </c>
      <c r="AK2426" s="23" t="s">
        <v>119</v>
      </c>
      <c r="AL2426" s="23" t="s">
        <v>71</v>
      </c>
      <c r="AM2426" s="23" t="s">
        <v>69</v>
      </c>
      <c r="AN2426" s="23" t="s">
        <v>119</v>
      </c>
      <c r="AO2426" s="3" t="s">
        <v>106</v>
      </c>
      <c r="AP2426" s="3" t="s">
        <v>106</v>
      </c>
      <c r="AQ2426" s="23">
        <v>45452.786111111112</v>
      </c>
      <c r="AR2426" s="3"/>
      <c r="AS2426" s="23"/>
      <c r="AT2426" s="23"/>
      <c r="AU2426" s="3" t="s">
        <v>298</v>
      </c>
      <c r="AV2426" s="3" t="s">
        <v>720</v>
      </c>
      <c r="AW2426" s="3" t="s">
        <v>307</v>
      </c>
      <c r="AX2426" s="3">
        <v>4.6253000000000002</v>
      </c>
      <c r="AY2426" s="3">
        <v>-74.124099999999999</v>
      </c>
      <c r="AZ2426" s="8" t="str">
        <f>+CONCATENATE("Reportan apertura en el enlace ",Tabla4[[#This Row],[Enlace]]," en el ",Tabla4[[#This Row],[Distancia óptica]]," ocasionado por ",Tabla4[[#This Row],[Causa del daño]])</f>
        <v>Reportan apertura en el enlace Asturias - EWBP en el Km 5,5 desde Asturias ocasionado por Falla de Empalme de FiOp</v>
      </c>
      <c r="BA2426" s="8" t="str">
        <f>+CONCATENATE("Para dar solución al incidente ",Tabla4[[#This Row],[Solución]])</f>
        <v>Para dar solución al incidente se refusiona hilo abierto en caja de empalme</v>
      </c>
      <c r="BB2426" s="3" t="str">
        <f>+_xlfn.CONCAT(Tabla4[[#This Row],[Causa Raiz]]," ",Tabla4[[#This Row],[Solución2]]," (",Tabla4[[#This Row],[Anillo]],"- Cabecera: ",Tabla4[[#This Row],[Cabecera]],"- Operador: ",Tabla4[[#This Row],[Operador]],")")</f>
        <v>Reportan apertura en el enlace Asturias - EWBP en el Km 5,5 desde Asturias ocasionado por Falla de Empalme de FiOp Para dar solución al incidente se refusiona hilo abierto en caja de empalme (LINEAL- Cabecera: ASTURIAS- Operador: Colombia Telecomunicaciones)</v>
      </c>
    </row>
    <row r="2427" spans="1:54" ht="213.75">
      <c r="A2427" s="38">
        <f t="shared" si="340"/>
        <v>2426</v>
      </c>
      <c r="B2427" s="3">
        <v>8668379</v>
      </c>
      <c r="C2427" s="3" t="s">
        <v>54</v>
      </c>
      <c r="D2427" s="23">
        <v>45450.78125</v>
      </c>
      <c r="E2427" s="23">
        <v>45451.479166666664</v>
      </c>
      <c r="F2427" s="1">
        <f t="shared" ca="1" si="347"/>
        <v>0.69791666666424135</v>
      </c>
      <c r="G2427" s="3" t="s">
        <v>55</v>
      </c>
      <c r="H2427" s="41"/>
      <c r="I2427" s="40"/>
      <c r="J2427" s="5" t="s">
        <v>56</v>
      </c>
      <c r="K2427" s="3" t="s">
        <v>77</v>
      </c>
      <c r="L2427" s="9" t="s">
        <v>58</v>
      </c>
      <c r="M2427" s="3" t="s">
        <v>656</v>
      </c>
      <c r="N2427" s="3" t="s">
        <v>657</v>
      </c>
      <c r="O2427" s="3" t="s">
        <v>11034</v>
      </c>
      <c r="P2427" s="3" t="s">
        <v>11035</v>
      </c>
      <c r="Q2427" s="4" t="s">
        <v>11036</v>
      </c>
      <c r="R2427" s="3" t="s">
        <v>400</v>
      </c>
      <c r="S2427" s="3" t="s">
        <v>9317</v>
      </c>
      <c r="T2427" s="9" t="s">
        <v>66</v>
      </c>
      <c r="U2427" s="3" t="s">
        <v>11037</v>
      </c>
      <c r="V2427" s="22" t="str">
        <f t="shared" si="344"/>
        <v>RLFO; Hora de aviso: 18:45 07/06/2024; Solución:  se recupera reseva de 70 mts de F.O de 96 hilos y se utiliza caja de empalme de 48; Hora de solución: 11:30 08/06/2024; Causa: Vandalismo</v>
      </c>
      <c r="W2427" s="4" t="s">
        <v>160</v>
      </c>
      <c r="X2427" s="3"/>
      <c r="Y2427" s="3"/>
      <c r="Z2427" s="3" t="s">
        <v>69</v>
      </c>
      <c r="AA2427" s="3" t="s">
        <v>71</v>
      </c>
      <c r="AB2427" s="3">
        <v>0</v>
      </c>
      <c r="AC2427" s="3" t="s">
        <v>71</v>
      </c>
      <c r="AD2427" s="6">
        <v>0.53125</v>
      </c>
      <c r="AE2427" s="7"/>
      <c r="AF2427" s="7"/>
      <c r="AG2427" s="6">
        <f>Tabla4[[#This Row],[Tiempo Parada de Reloj]]+Tabla4[[#This Row],[Tiempo Autorizado por Telefonica (no Máximo)]]</f>
        <v>0.53125</v>
      </c>
      <c r="AH2427" s="7">
        <f t="shared" ca="1" si="337"/>
        <v>0.16666666666424135</v>
      </c>
      <c r="AI2427" s="8">
        <f t="shared" si="338"/>
        <v>12.75</v>
      </c>
      <c r="AJ2427" s="8">
        <f t="shared" ca="1" si="339"/>
        <v>3.9999999999417923</v>
      </c>
      <c r="AK2427" s="23" t="s">
        <v>73</v>
      </c>
      <c r="AL2427" s="23" t="s">
        <v>70</v>
      </c>
      <c r="AM2427" s="23" t="s">
        <v>120</v>
      </c>
      <c r="AN2427" s="23" t="s">
        <v>8652</v>
      </c>
      <c r="AO2427" s="3" t="s">
        <v>106</v>
      </c>
      <c r="AP2427" s="3" t="s">
        <v>120</v>
      </c>
      <c r="AQ2427" s="23">
        <v>45452.495833333334</v>
      </c>
      <c r="AR2427" s="3"/>
      <c r="AS2427" s="23"/>
      <c r="AT2427" s="23"/>
      <c r="AU2427" s="3" t="s">
        <v>862</v>
      </c>
      <c r="AV2427" s="3" t="s">
        <v>663</v>
      </c>
      <c r="AW2427" s="3" t="s">
        <v>11038</v>
      </c>
      <c r="AX2427" s="3">
        <v>5.0632000000000001</v>
      </c>
      <c r="AY2427" s="3">
        <v>-75.514600000000002</v>
      </c>
      <c r="AZ2427" s="8" t="str">
        <f>+CONCATENATE("Reportan apertura en el enlace ",Tabla4[[#This Row],[Enlace]]," en el ",Tabla4[[#This Row],[Distancia óptica]]," ocasionado por ",Tabla4[[#This Row],[Causa del daño]])</f>
        <v>Reportan apertura en el enlace Manizales Centro - Shelter Man 107 en el Km 1,7 desde Shelter Man 107 ocasionado por Vandalismo</v>
      </c>
      <c r="BA2427" s="8" t="str">
        <f>+CONCATENATE("Para dar solución al incidente ",Tabla4[[#This Row],[Solución]])</f>
        <v>Para dar solución al incidente  se recupera reseva de 70 mts de F.O de 96 hilos y se utiliza caja de empalme de 48</v>
      </c>
      <c r="BB2427" s="3" t="str">
        <f>+_xlfn.CONCAT(Tabla4[[#This Row],[Causa Raiz]]," ",Tabla4[[#This Row],[Solución2]]," (",Tabla4[[#This Row],[Anillo]],"- Cabecera: ",Tabla4[[#This Row],[Cabecera]],"- Operador: ",Tabla4[[#This Row],[Operador]],")")</f>
        <v>Reportan apertura en el enlace Manizales Centro - Shelter Man 107 en el Km 1,7 desde Shelter Man 107 ocasionado por Vandalismo Para dar solución al incidente  se recupera reseva de 70 mts de F.O de 96 hilos y se utiliza caja de empalme de 48 ( 6 sheltter- Cabecera: Manizales- Operador: Colombia Telecomunicaciones)</v>
      </c>
    </row>
    <row r="2428" spans="1:54" ht="199.5">
      <c r="A2428" s="38">
        <f t="shared" si="340"/>
        <v>2427</v>
      </c>
      <c r="B2428" s="3">
        <v>8668477</v>
      </c>
      <c r="C2428" s="3" t="s">
        <v>163</v>
      </c>
      <c r="D2428" s="23">
        <v>45450.826388888891</v>
      </c>
      <c r="E2428" s="23">
        <v>45450.916666666664</v>
      </c>
      <c r="F2428" s="1">
        <f t="shared" ca="1" si="347"/>
        <v>9.0277777773735579E-2</v>
      </c>
      <c r="G2428" s="3" t="s">
        <v>55</v>
      </c>
      <c r="H2428" s="41"/>
      <c r="I2428" s="40"/>
      <c r="J2428" s="5" t="s">
        <v>56</v>
      </c>
      <c r="K2428" s="3" t="s">
        <v>203</v>
      </c>
      <c r="L2428" s="9" t="s">
        <v>58</v>
      </c>
      <c r="M2428" s="3" t="s">
        <v>204</v>
      </c>
      <c r="N2428" s="3" t="s">
        <v>332</v>
      </c>
      <c r="O2428" s="3" t="s">
        <v>692</v>
      </c>
      <c r="P2428" s="3" t="s">
        <v>11039</v>
      </c>
      <c r="Q2428" s="4" t="s">
        <v>11040</v>
      </c>
      <c r="R2428" s="3" t="s">
        <v>1082</v>
      </c>
      <c r="S2428" s="3" t="s">
        <v>210</v>
      </c>
      <c r="T2428" s="9" t="s">
        <v>130</v>
      </c>
      <c r="U2428" s="3" t="s">
        <v>11041</v>
      </c>
      <c r="V2428" s="22" t="str">
        <f t="shared" si="344"/>
        <v>RDFO; Hora de aviso: 19:50 07/06/2024; Solución: Se realiza tendido de 300 mts y dos empalmes de 36 hilos en caja de 48 hilos; Hora de solución: 22:00 07/06/2024; Causa: Plagas</v>
      </c>
      <c r="W2428" s="4" t="s">
        <v>213</v>
      </c>
      <c r="X2428" s="3"/>
      <c r="Y2428" s="3"/>
      <c r="Z2428" s="3" t="s">
        <v>69</v>
      </c>
      <c r="AA2428" s="3" t="s">
        <v>71</v>
      </c>
      <c r="AB2428" s="3">
        <v>0</v>
      </c>
      <c r="AC2428" s="3" t="s">
        <v>71</v>
      </c>
      <c r="AD2428" s="6">
        <v>0</v>
      </c>
      <c r="AE2428" s="7"/>
      <c r="AF2428" s="7"/>
      <c r="AG2428" s="6">
        <f>Tabla4[[#This Row],[Tiempo Parada de Reloj]]+Tabla4[[#This Row],[Tiempo Autorizado por Telefonica (no Máximo)]]</f>
        <v>0</v>
      </c>
      <c r="AH2428" s="7">
        <f t="shared" ca="1" si="337"/>
        <v>9.0277777773735579E-2</v>
      </c>
      <c r="AI2428" s="8">
        <f t="shared" si="338"/>
        <v>0</v>
      </c>
      <c r="AJ2428" s="8">
        <f t="shared" ca="1" si="339"/>
        <v>2.1666666665696539</v>
      </c>
      <c r="AK2428" s="23" t="s">
        <v>73</v>
      </c>
      <c r="AL2428" s="23" t="s">
        <v>70</v>
      </c>
      <c r="AM2428" s="23" t="s">
        <v>119</v>
      </c>
      <c r="AN2428" s="23" t="s">
        <v>120</v>
      </c>
      <c r="AO2428" s="3" t="s">
        <v>98</v>
      </c>
      <c r="AP2428" s="3" t="s">
        <v>98</v>
      </c>
      <c r="AQ2428" s="23">
        <v>45456.460416666669</v>
      </c>
      <c r="AR2428" s="3"/>
      <c r="AS2428" s="23"/>
      <c r="AT2428" s="23"/>
      <c r="AU2428" s="3" t="s">
        <v>214</v>
      </c>
      <c r="AV2428" s="3" t="s">
        <v>11042</v>
      </c>
      <c r="AW2428" s="3" t="s">
        <v>76</v>
      </c>
      <c r="AX2428" s="3">
        <v>7.0222670000000003</v>
      </c>
      <c r="AY2428" s="3">
        <v>-73.060698000000002</v>
      </c>
      <c r="AZ2428" s="8" t="str">
        <f>+CONCATENATE("Reportan apertura en el enlace ",Tabla4[[#This Row],[Enlace]]," en el ",Tabla4[[#This Row],[Distancia óptica]]," ocasionado por ",Tabla4[[#This Row],[Causa del daño]])</f>
        <v>Reportan apertura en el enlace Bucaramanga - Piedecuesta en el Km 10 desde Bucaramanga Lago  ocasionado por Plagas</v>
      </c>
      <c r="BA2428" s="8" t="str">
        <f>+CONCATENATE("Para dar solución al incidente ",Tabla4[[#This Row],[Solución]])</f>
        <v>Para dar solución al incidente Se realiza tendido de 300 mts y dos empalmes de 36 hilos en caja de 48 hilos</v>
      </c>
      <c r="BB2428" s="3" t="str">
        <f>+_xlfn.CONCAT(Tabla4[[#This Row],[Causa Raiz]]," ",Tabla4[[#This Row],[Solución2]]," (",Tabla4[[#This Row],[Anillo]],"- Cabecera: ",Tabla4[[#This Row],[Cabecera]],"- Operador: ",Tabla4[[#This Row],[Operador]],")")</f>
        <v>Reportan apertura en el enlace Bucaramanga - Piedecuesta en el Km 10 desde Bucaramanga Lago  ocasionado por Plagas Para dar solución al incidente Se realiza tendido de 300 mts y dos empalmes de 36 hilos en caja de 48 hilos (Troncal- Cabecera: Bucaramanga centro - Operador: Colombia Telecomunicaciones)</v>
      </c>
    </row>
    <row r="2429" spans="1:54" ht="171">
      <c r="A2429" s="38">
        <f t="shared" si="340"/>
        <v>2428</v>
      </c>
      <c r="B2429" s="3">
        <v>8668484</v>
      </c>
      <c r="C2429" s="3" t="s">
        <v>92</v>
      </c>
      <c r="D2429" s="23">
        <v>45450.833333333336</v>
      </c>
      <c r="E2429" s="23">
        <v>45451.145833333336</v>
      </c>
      <c r="F2429" s="1">
        <f t="shared" ca="1" si="347"/>
        <v>0.3125</v>
      </c>
      <c r="G2429" s="3" t="s">
        <v>164</v>
      </c>
      <c r="H2429" s="41" t="s">
        <v>3019</v>
      </c>
      <c r="I2429" s="40"/>
      <c r="J2429" s="5" t="s">
        <v>56</v>
      </c>
      <c r="K2429" s="3" t="s">
        <v>77</v>
      </c>
      <c r="L2429" s="9" t="s">
        <v>58</v>
      </c>
      <c r="M2429" s="3" t="s">
        <v>79</v>
      </c>
      <c r="N2429" s="3" t="s">
        <v>2053</v>
      </c>
      <c r="O2429" s="3" t="s">
        <v>3728</v>
      </c>
      <c r="P2429" s="3" t="s">
        <v>11043</v>
      </c>
      <c r="Q2429" s="4" t="s">
        <v>11044</v>
      </c>
      <c r="R2429" s="3" t="s">
        <v>248</v>
      </c>
      <c r="S2429" s="3" t="s">
        <v>85</v>
      </c>
      <c r="T2429" s="9" t="s">
        <v>66</v>
      </c>
      <c r="U2429" s="3" t="s">
        <v>10062</v>
      </c>
      <c r="V2429" s="22" t="str">
        <f t="shared" si="344"/>
        <v>RTNFO; Hora de aviso: 20:00 07/06/2024; Solución: Recuperacion de 30 mts de reserva y un empalme de 36 hilos; Hora de solución: 3:30 08/06/2024; Causa: Vandalismo</v>
      </c>
      <c r="W2429" s="4" t="s">
        <v>160</v>
      </c>
      <c r="X2429" s="3"/>
      <c r="Y2429" s="3"/>
      <c r="Z2429" s="3" t="s">
        <v>69</v>
      </c>
      <c r="AA2429" s="3" t="s">
        <v>71</v>
      </c>
      <c r="AB2429" s="3">
        <v>0</v>
      </c>
      <c r="AC2429" s="3" t="s">
        <v>71</v>
      </c>
      <c r="AD2429" s="6">
        <v>0.10902777777777778</v>
      </c>
      <c r="AE2429" s="7"/>
      <c r="AF2429" s="7"/>
      <c r="AG2429" s="6">
        <f>Tabla4[[#This Row],[Tiempo Parada de Reloj]]+Tabla4[[#This Row],[Tiempo Autorizado por Telefonica (no Máximo)]]</f>
        <v>0.10902777777777778</v>
      </c>
      <c r="AH2429" s="7">
        <f t="shared" ca="1" si="337"/>
        <v>0.20347222222222222</v>
      </c>
      <c r="AI2429" s="8">
        <f t="shared" si="338"/>
        <v>2.6166666666666667</v>
      </c>
      <c r="AJ2429" s="8">
        <f t="shared" ca="1" si="339"/>
        <v>4.8833333333333329</v>
      </c>
      <c r="AK2429" s="23" t="s">
        <v>73</v>
      </c>
      <c r="AL2429" s="23" t="s">
        <v>70</v>
      </c>
      <c r="AM2429" s="23" t="s">
        <v>119</v>
      </c>
      <c r="AN2429" s="23" t="s">
        <v>120</v>
      </c>
      <c r="AO2429" s="3" t="s">
        <v>120</v>
      </c>
      <c r="AQ2429" s="23">
        <f t="shared" ref="AQ2429" ca="1" si="348">NOW()</f>
        <v>45503.69683483796</v>
      </c>
      <c r="AR2429" s="3"/>
      <c r="AS2429" s="23"/>
      <c r="AT2429" s="23"/>
      <c r="AU2429" s="3" t="s">
        <v>610</v>
      </c>
      <c r="AV2429" s="3" t="s">
        <v>5472</v>
      </c>
      <c r="AW2429" s="3" t="s">
        <v>76</v>
      </c>
      <c r="AX2429" s="3">
        <v>5.0089439999999996</v>
      </c>
      <c r="AY2429" s="3">
        <v>-74.529857000000007</v>
      </c>
      <c r="AZ2429" s="8" t="str">
        <f>+CONCATENATE("Reportan apertura en el enlace ",Tabla4[[#This Row],[Enlace]]," en el ",Tabla4[[#This Row],[Distancia óptica]]," ocasionado por ",Tabla4[[#This Row],[Causa del daño]])</f>
        <v>Reportan apertura en el enlace Villeta - Honda en el km 13,8 desde Villeta ocasionado por Vandalismo</v>
      </c>
      <c r="BA2429" s="8" t="str">
        <f>+CONCATENATE("Para dar solución al incidente ",Tabla4[[#This Row],[Solución]])</f>
        <v>Para dar solución al incidente Recuperacion de 30 mts de reserva y un empalme de 36 hilos</v>
      </c>
      <c r="BB2429" s="3" t="str">
        <f>+_xlfn.CONCAT(Tabla4[[#This Row],[Causa Raiz]]," ",Tabla4[[#This Row],[Solución2]]," (",Tabla4[[#This Row],[Anillo]],"- Cabecera: ",Tabla4[[#This Row],[Cabecera]],"- Operador: ",Tabla4[[#This Row],[Operador]],")")</f>
        <v>Reportan apertura en el enlace Villeta - Honda en el km 13,8 desde Villeta ocasionado por Vandalismo Para dar solución al incidente Recuperacion de 30 mts de reserva y un empalme de 36 hilos (Troncal- Cabecera: Villeta- Operador: Colombia Telecomunicaciones)</v>
      </c>
    </row>
    <row r="2430" spans="1:54" ht="199.5">
      <c r="A2430" s="38">
        <f t="shared" si="340"/>
        <v>2429</v>
      </c>
      <c r="B2430" s="3">
        <v>8668499</v>
      </c>
      <c r="C2430" s="3" t="s">
        <v>54</v>
      </c>
      <c r="D2430" s="23">
        <v>45450.75</v>
      </c>
      <c r="E2430" s="23">
        <v>45450.875</v>
      </c>
      <c r="F2430" s="1">
        <f t="shared" ca="1" si="347"/>
        <v>0.125</v>
      </c>
      <c r="G2430" s="3" t="s">
        <v>55</v>
      </c>
      <c r="H2430" s="41"/>
      <c r="I2430" s="40"/>
      <c r="J2430" s="5" t="s">
        <v>56</v>
      </c>
      <c r="K2430" s="3" t="s">
        <v>122</v>
      </c>
      <c r="L2430" s="9" t="s">
        <v>78</v>
      </c>
      <c r="M2430" s="3" t="s">
        <v>123</v>
      </c>
      <c r="N2430" s="3" t="s">
        <v>124</v>
      </c>
      <c r="O2430" s="3" t="s">
        <v>11045</v>
      </c>
      <c r="P2430" s="3" t="s">
        <v>11046</v>
      </c>
      <c r="Q2430" s="4" t="s">
        <v>11047</v>
      </c>
      <c r="R2430" s="3" t="s">
        <v>128</v>
      </c>
      <c r="S2430" s="3" t="s">
        <v>129</v>
      </c>
      <c r="T2430" s="9" t="s">
        <v>66</v>
      </c>
      <c r="U2430" s="3" t="s">
        <v>3137</v>
      </c>
      <c r="V2430" s="22" t="str">
        <f t="shared" ref="V2430:V2453" si="349">C2430&amp;"; Hora de aviso: "&amp;TEXT(D2430,"h:mm dd/mm/yyyy")&amp;"; Solución: "&amp;U2430&amp;"; Hora de solución: "&amp;TEXT(E2430,"h:mm dd/mm/yyyy")&amp;"; Causa: "&amp;T2430</f>
        <v>RLFO; Hora de aviso: 18:00 07/06/2024; Solución: se recupera 30 mts de reserva y se realiza un empalme de 48 hilos; Hora de solución: 21:00 07/06/2024; Causa: Vandalismo</v>
      </c>
      <c r="W2430" s="4" t="s">
        <v>132</v>
      </c>
      <c r="X2430" s="3"/>
      <c r="Y2430" s="3"/>
      <c r="Z2430" s="3" t="s">
        <v>69</v>
      </c>
      <c r="AA2430" s="3" t="s">
        <v>71</v>
      </c>
      <c r="AB2430" s="3">
        <v>0</v>
      </c>
      <c r="AC2430" s="3" t="s">
        <v>71</v>
      </c>
      <c r="AD2430" s="6">
        <v>0</v>
      </c>
      <c r="AE2430" s="7"/>
      <c r="AF2430" s="7"/>
      <c r="AG2430" s="6">
        <f>Tabla4[[#This Row],[Tiempo Parada de Reloj]]+Tabla4[[#This Row],[Tiempo Autorizado por Telefonica (no Máximo)]]</f>
        <v>0</v>
      </c>
      <c r="AH2430" s="7">
        <f t="shared" ca="1" si="337"/>
        <v>0.125</v>
      </c>
      <c r="AI2430" s="8">
        <f t="shared" si="338"/>
        <v>0</v>
      </c>
      <c r="AJ2430" s="8">
        <f t="shared" ca="1" si="339"/>
        <v>3</v>
      </c>
      <c r="AK2430" s="23" t="s">
        <v>73</v>
      </c>
      <c r="AL2430" s="23" t="s">
        <v>70</v>
      </c>
      <c r="AM2430" s="23" t="s">
        <v>119</v>
      </c>
      <c r="AN2430" s="23" t="s">
        <v>119</v>
      </c>
      <c r="AO2430" s="3" t="s">
        <v>106</v>
      </c>
      <c r="AP2430" s="3" t="s">
        <v>106</v>
      </c>
      <c r="AQ2430" s="23">
        <v>45452.59652777778</v>
      </c>
      <c r="AR2430" s="3"/>
      <c r="AS2430" s="23"/>
      <c r="AT2430" s="23"/>
      <c r="AU2430" s="3" t="s">
        <v>133</v>
      </c>
      <c r="AV2430" s="3" t="s">
        <v>11048</v>
      </c>
      <c r="AW2430" s="3" t="s">
        <v>307</v>
      </c>
      <c r="AX2430" s="3">
        <v>10.972179000000001</v>
      </c>
      <c r="AY2430" s="3">
        <v>-74.836633000000006</v>
      </c>
      <c r="AZ2430" s="8" t="str">
        <f>+CONCATENATE("Reportan apertura en el enlace ",Tabla4[[#This Row],[Enlace]]," en el ",Tabla4[[#This Row],[Distancia óptica]]," ocasionado por ",Tabla4[[#This Row],[Causa del daño]])</f>
        <v>Reportan apertura en el enlace Mov. Pradera - Mov. Olivo en el Km 1,848 desde movil los olivos ocasionado por Vandalismo</v>
      </c>
      <c r="BA2430" s="8" t="str">
        <f>+CONCATENATE("Para dar solución al incidente ",Tabla4[[#This Row],[Solución]])</f>
        <v>Para dar solución al incidente se recupera 30 mts de reserva y se realiza un empalme de 48 hilos</v>
      </c>
      <c r="BB2430" s="3" t="str">
        <f>+_xlfn.CONCAT(Tabla4[[#This Row],[Causa Raiz]]," ",Tabla4[[#This Row],[Solución2]]," (",Tabla4[[#This Row],[Anillo]],"- Cabecera: ",Tabla4[[#This Row],[Cabecera]],"- Operador: ",Tabla4[[#This Row],[Operador]],")")</f>
        <v>Reportan apertura en el enlace Mov. Pradera - Mov. Olivo en el Km 1,848 desde movil los olivos ocasionado por Vandalismo Para dar solución al incidente se recupera 30 mts de reserva y se realiza un empalme de 48 hilos (LINEAL- Cabecera: ESTADIO - Operador: Colombia Telecomunicaciones)</v>
      </c>
    </row>
    <row r="2431" spans="1:54" ht="185.25">
      <c r="A2431" s="38">
        <f t="shared" si="340"/>
        <v>2430</v>
      </c>
      <c r="B2431" s="3">
        <v>8668685</v>
      </c>
      <c r="C2431" s="3" t="s">
        <v>92</v>
      </c>
      <c r="D2431" s="23">
        <v>45451</v>
      </c>
      <c r="E2431" s="23">
        <v>45451.579861111109</v>
      </c>
      <c r="F2431" s="1">
        <f t="shared" ca="1" si="347"/>
        <v>0.57986111110949423</v>
      </c>
      <c r="G2431" s="3" t="s">
        <v>55</v>
      </c>
      <c r="H2431" s="41"/>
      <c r="I2431" s="40"/>
      <c r="J2431" s="5" t="s">
        <v>56</v>
      </c>
      <c r="K2431" s="3" t="s">
        <v>108</v>
      </c>
      <c r="L2431" s="9" t="s">
        <v>58</v>
      </c>
      <c r="M2431" s="3" t="s">
        <v>431</v>
      </c>
      <c r="N2431" s="3" t="s">
        <v>432</v>
      </c>
      <c r="O2431" s="3" t="s">
        <v>1753</v>
      </c>
      <c r="P2431" s="3" t="s">
        <v>10973</v>
      </c>
      <c r="Q2431" s="4" t="s">
        <v>11049</v>
      </c>
      <c r="R2431" s="3" t="s">
        <v>114</v>
      </c>
      <c r="S2431" s="3" t="s">
        <v>115</v>
      </c>
      <c r="T2431" s="9" t="s">
        <v>130</v>
      </c>
      <c r="U2431" s="3" t="s">
        <v>11050</v>
      </c>
      <c r="V2431" s="22" t="str">
        <f t="shared" si="349"/>
        <v>RTNFO; Hora de aviso: 0:00 08/06/2024; Solución: Se realiza tendido de 1000 mts d efibra de 36 Hilos y dos emplames de 36 Hilos; Hora de solución: 13:55 08/06/2024; Causa: Plagas</v>
      </c>
      <c r="W2431" s="4" t="s">
        <v>11051</v>
      </c>
      <c r="X2431" s="3" t="s">
        <v>11052</v>
      </c>
      <c r="Y2431" s="3" t="s">
        <v>11053</v>
      </c>
      <c r="Z2431" s="3" t="s">
        <v>119</v>
      </c>
      <c r="AA2431" s="3" t="s">
        <v>70</v>
      </c>
      <c r="AB2431" s="3">
        <v>8668839</v>
      </c>
      <c r="AC2431" s="3" t="s">
        <v>71</v>
      </c>
      <c r="AD2431" s="6">
        <v>0.37152777777777779</v>
      </c>
      <c r="AE2431" s="7"/>
      <c r="AF2431" s="7"/>
      <c r="AG2431" s="6">
        <f>Tabla4[[#This Row],[Tiempo Parada de Reloj]]+Tabla4[[#This Row],[Tiempo Autorizado por Telefonica (no Máximo)]]</f>
        <v>0.37152777777777779</v>
      </c>
      <c r="AH2431" s="7">
        <f t="shared" ca="1" si="337"/>
        <v>0.20833333333171644</v>
      </c>
      <c r="AI2431" s="8">
        <f t="shared" si="338"/>
        <v>8.9166666666666679</v>
      </c>
      <c r="AJ2431" s="8">
        <f t="shared" ca="1" si="339"/>
        <v>4.9999999999611946</v>
      </c>
      <c r="AK2431" s="23" t="s">
        <v>106</v>
      </c>
      <c r="AL2431" s="23" t="s">
        <v>70</v>
      </c>
      <c r="AM2431" s="23" t="s">
        <v>73</v>
      </c>
      <c r="AN2431" s="23" t="s">
        <v>73</v>
      </c>
      <c r="AO2431" s="3" t="s">
        <v>120</v>
      </c>
      <c r="AP2431" s="3" t="s">
        <v>120</v>
      </c>
      <c r="AQ2431" s="23">
        <v>45453.597916666666</v>
      </c>
      <c r="AR2431" s="3"/>
      <c r="AS2431" s="23"/>
      <c r="AT2431" s="23"/>
      <c r="AU2431" s="3" t="s">
        <v>436</v>
      </c>
      <c r="AV2431" s="3" t="s">
        <v>4949</v>
      </c>
      <c r="AW2431" s="3" t="s">
        <v>76</v>
      </c>
      <c r="AX2431" s="3">
        <v>11.1833636</v>
      </c>
      <c r="AY2431" s="3">
        <v>-72.535280439999994</v>
      </c>
      <c r="AZ2431" s="8" t="str">
        <f>+CONCATENATE("Reportan apertura en el enlace ",Tabla4[[#This Row],[Enlace]]," en el ",Tabla4[[#This Row],[Distancia óptica]]," ocasionado por ",Tabla4[[#This Row],[Causa del daño]])</f>
        <v>Reportan apertura en el enlace Fonseca - Maicao en el km 49,3 desde Maicao ocasionado por Plagas</v>
      </c>
      <c r="BA2431" s="8" t="str">
        <f>+CONCATENATE("Para dar solución al incidente ",Tabla4[[#This Row],[Solución]])</f>
        <v>Para dar solución al incidente Se realiza tendido de 1000 mts d efibra de 36 Hilos y dos emplames de 36 Hilos</v>
      </c>
      <c r="BB2431" s="3" t="str">
        <f>+_xlfn.CONCAT(Tabla4[[#This Row],[Causa Raiz]]," ",Tabla4[[#This Row],[Solución2]]," (",Tabla4[[#This Row],[Anillo]],"- Cabecera: ",Tabla4[[#This Row],[Cabecera]],"- Operador: ",Tabla4[[#This Row],[Operador]],")")</f>
        <v>Reportan apertura en el enlace Fonseca - Maicao en el km 49,3 desde Maicao ocasionado por Plagas Para dar solución al incidente Se realiza tendido de 1000 mts d efibra de 36 Hilos y dos emplames de 36 Hilos (Troncal- Cabecera: Maicao- Operador: Colombia Telecomunicaciones)</v>
      </c>
    </row>
    <row r="2432" spans="1:54" ht="199.5">
      <c r="A2432" s="38">
        <f t="shared" si="340"/>
        <v>2431</v>
      </c>
      <c r="B2432" s="3">
        <v>8668629</v>
      </c>
      <c r="C2432" s="3" t="s">
        <v>54</v>
      </c>
      <c r="D2432" s="23">
        <v>45451.208333333336</v>
      </c>
      <c r="E2432" s="23">
        <v>45451.416666666664</v>
      </c>
      <c r="F2432" s="1">
        <f t="shared" ca="1" si="347"/>
        <v>0.20833333332848269</v>
      </c>
      <c r="G2432" s="3" t="s">
        <v>55</v>
      </c>
      <c r="H2432" s="41"/>
      <c r="I2432" s="40"/>
      <c r="J2432" s="5" t="s">
        <v>56</v>
      </c>
      <c r="K2432" s="3" t="s">
        <v>77</v>
      </c>
      <c r="L2432" s="9" t="s">
        <v>78</v>
      </c>
      <c r="M2432" s="3" t="s">
        <v>152</v>
      </c>
      <c r="N2432" s="3" t="s">
        <v>153</v>
      </c>
      <c r="O2432" s="3" t="s">
        <v>10910</v>
      </c>
      <c r="P2432" s="3" t="s">
        <v>11054</v>
      </c>
      <c r="Q2432" s="4" t="s">
        <v>10912</v>
      </c>
      <c r="R2432" s="3" t="s">
        <v>451</v>
      </c>
      <c r="S2432" s="3" t="s">
        <v>158</v>
      </c>
      <c r="T2432" s="9" t="s">
        <v>66</v>
      </c>
      <c r="U2432" s="3" t="s">
        <v>11055</v>
      </c>
      <c r="V2432" s="22" t="str">
        <f t="shared" si="349"/>
        <v>RLFO; Hora de aviso: 5:00 08/06/2024; Solución: se habilita tendido de 750 mts de fo de 24 hilos y se realizan dos empalmes de 24 hilos; Hora de solución: 10:00 08/06/2024; Causa: Vandalismo</v>
      </c>
      <c r="W2432" s="4" t="s">
        <v>160</v>
      </c>
      <c r="X2432" s="3"/>
      <c r="Y2432" s="3"/>
      <c r="Z2432" s="3" t="s">
        <v>69</v>
      </c>
      <c r="AA2432" s="3" t="s">
        <v>70</v>
      </c>
      <c r="AB2432" s="3">
        <v>8668629</v>
      </c>
      <c r="AC2432" s="3" t="s">
        <v>71</v>
      </c>
      <c r="AD2432" s="6">
        <v>4.1666666666666664E-2</v>
      </c>
      <c r="AE2432" s="7"/>
      <c r="AF2432" s="7"/>
      <c r="AG2432" s="6">
        <f>Tabla4[[#This Row],[Tiempo Parada de Reloj]]+Tabla4[[#This Row],[Tiempo Autorizado por Telefonica (no Máximo)]]</f>
        <v>4.1666666666666664E-2</v>
      </c>
      <c r="AH2432" s="7">
        <f t="shared" ca="1" si="337"/>
        <v>0.16666666666181604</v>
      </c>
      <c r="AI2432" s="8">
        <f t="shared" si="338"/>
        <v>1</v>
      </c>
      <c r="AJ2432" s="8">
        <f t="shared" ca="1" si="339"/>
        <v>3.9999999998835847</v>
      </c>
      <c r="AK2432" s="23" t="s">
        <v>120</v>
      </c>
      <c r="AL2432" s="23" t="s">
        <v>70</v>
      </c>
      <c r="AM2432" s="23" t="s">
        <v>8652</v>
      </c>
      <c r="AN2432" s="23" t="s">
        <v>8652</v>
      </c>
      <c r="AO2432" s="3" t="s">
        <v>106</v>
      </c>
      <c r="AP2432" s="3" t="s">
        <v>106</v>
      </c>
      <c r="AQ2432" s="23">
        <v>45452.595833333333</v>
      </c>
      <c r="AR2432" s="3"/>
      <c r="AS2432" s="23"/>
      <c r="AT2432" s="23"/>
      <c r="AU2432" s="3" t="s">
        <v>161</v>
      </c>
      <c r="AV2432" s="3" t="s">
        <v>9905</v>
      </c>
      <c r="AW2432" s="3" t="s">
        <v>91</v>
      </c>
      <c r="AX2432" s="3">
        <v>1.2140759999999999</v>
      </c>
      <c r="AY2432" s="3">
        <v>-77.294685999999999</v>
      </c>
      <c r="AZ2432" s="8" t="str">
        <f>+CONCATENATE("Reportan apertura en el enlace ",Tabla4[[#This Row],[Enlace]]," en el ",Tabla4[[#This Row],[Distancia óptica]]," ocasionado por ",Tabla4[[#This Row],[Causa del daño]])</f>
        <v>Reportan apertura en el enlace Mov. Las Palmas - Mov. Volcan Galeras en el Km 0,74 desde Volcan Galera ocasionado por Vandalismo</v>
      </c>
      <c r="BA2432" s="8" t="str">
        <f>+CONCATENATE("Para dar solución al incidente ",Tabla4[[#This Row],[Solución]])</f>
        <v>Para dar solución al incidente se habilita tendido de 750 mts de fo de 24 hilos y se realizan dos empalmes de 24 hilos</v>
      </c>
      <c r="BB2432" s="3" t="str">
        <f>+_xlfn.CONCAT(Tabla4[[#This Row],[Causa Raiz]]," ",Tabla4[[#This Row],[Solución2]]," (",Tabla4[[#This Row],[Anillo]],"- Cabecera: ",Tabla4[[#This Row],[Cabecera]],"- Operador: ",Tabla4[[#This Row],[Operador]],")")</f>
        <v>Reportan apertura en el enlace Mov. Las Palmas - Mov. Volcan Galeras en el Km 0,74 desde Volcan Galera ocasionado por Vandalismo Para dar solución al incidente se habilita tendido de 750 mts de fo de 24 hilos y se realizan dos empalmes de 24 hilos (Uk- Cabecera: Acacias- Operador: Colombia Telecomunicaciones)</v>
      </c>
    </row>
    <row r="2433" spans="1:54" ht="199.5">
      <c r="A2433" s="38">
        <f t="shared" si="340"/>
        <v>2432</v>
      </c>
      <c r="B2433" s="3">
        <v>8668910</v>
      </c>
      <c r="C2433" s="3" t="s">
        <v>54</v>
      </c>
      <c r="D2433" s="23">
        <v>45451.215277777781</v>
      </c>
      <c r="E2433" s="23">
        <v>45451.572916666664</v>
      </c>
      <c r="F2433" s="1">
        <f ca="1">IF(ISBLANK(E2433),IF(ISBLANK(D2433),0,NOW()-D2433),E2433-D2433)</f>
        <v>0.35763888888322981</v>
      </c>
      <c r="G2433" s="3" t="s">
        <v>55</v>
      </c>
      <c r="H2433" s="41"/>
      <c r="I2433" s="40"/>
      <c r="J2433" s="5" t="s">
        <v>56</v>
      </c>
      <c r="K2433" s="3" t="s">
        <v>57</v>
      </c>
      <c r="L2433" s="9" t="s">
        <v>78</v>
      </c>
      <c r="M2433" s="3" t="s">
        <v>59</v>
      </c>
      <c r="N2433" s="3" t="s">
        <v>60</v>
      </c>
      <c r="O2433" s="3" t="s">
        <v>11056</v>
      </c>
      <c r="P2433" s="3" t="s">
        <v>11057</v>
      </c>
      <c r="Q2433" s="4" t="s">
        <v>11058</v>
      </c>
      <c r="R2433" s="3" t="s">
        <v>980</v>
      </c>
      <c r="S2433" s="3" t="s">
        <v>65</v>
      </c>
      <c r="T2433" s="9" t="s">
        <v>66</v>
      </c>
      <c r="U2433" s="3" t="s">
        <v>11059</v>
      </c>
      <c r="V2433" s="22" t="str">
        <f t="shared" si="349"/>
        <v>RLFO; Hora de aviso: 5:10 08/06/2024; Solución: Se recupera 200 mts de reserva de F.O 96 hilos  y se realiza un empalme de 96 Hilos; Hora de solución: 13:45 08/06/2024; Causa: Vandalismo</v>
      </c>
      <c r="W2433" s="4" t="s">
        <v>949</v>
      </c>
      <c r="X2433" s="3"/>
      <c r="Y2433" s="3"/>
      <c r="Z2433" s="3" t="s">
        <v>69</v>
      </c>
      <c r="AA2433" s="3" t="s">
        <v>70</v>
      </c>
      <c r="AB2433" s="3">
        <v>8668878</v>
      </c>
      <c r="AC2433" s="3" t="s">
        <v>71</v>
      </c>
      <c r="AD2433" s="6">
        <v>0.19097222222222221</v>
      </c>
      <c r="AE2433" s="7"/>
      <c r="AF2433" s="7"/>
      <c r="AG2433" s="6">
        <f>Tabla4[[#This Row],[Tiempo Parada de Reloj]]+Tabla4[[#This Row],[Tiempo Autorizado por Telefonica (no Máximo)]]</f>
        <v>0.19097222222222221</v>
      </c>
      <c r="AH2433" s="7">
        <f t="shared" ca="1" si="337"/>
        <v>0.1666666666610076</v>
      </c>
      <c r="AI2433" s="8">
        <f t="shared" si="338"/>
        <v>4.583333333333333</v>
      </c>
      <c r="AJ2433" s="8">
        <f t="shared" ca="1" si="339"/>
        <v>3.9999999998641824</v>
      </c>
      <c r="AK2433" s="23" t="s">
        <v>120</v>
      </c>
      <c r="AL2433" s="23" t="s">
        <v>70</v>
      </c>
      <c r="AM2433" s="23" t="s">
        <v>73</v>
      </c>
      <c r="AN2433" s="23" t="s">
        <v>73</v>
      </c>
      <c r="AO2433" s="3" t="s">
        <v>106</v>
      </c>
      <c r="AP2433" s="3" t="s">
        <v>106</v>
      </c>
      <c r="AQ2433" s="23">
        <v>45452.790972222225</v>
      </c>
      <c r="AR2433" s="3"/>
      <c r="AS2433" s="23"/>
      <c r="AT2433" s="23"/>
      <c r="AU2433" s="3" t="s">
        <v>100</v>
      </c>
      <c r="AV2433" s="3" t="s">
        <v>11060</v>
      </c>
      <c r="AW2433" s="3" t="s">
        <v>11061</v>
      </c>
      <c r="AX2433" s="3">
        <v>4.6951000000000001</v>
      </c>
      <c r="AY2433" s="3">
        <v>-74.112099999999998</v>
      </c>
      <c r="AZ2433" s="8" t="str">
        <f>+CONCATENATE("Reportan apertura en el enlace ",Tabla4[[#This Row],[Enlace]]," en el ",Tabla4[[#This Row],[Distancia óptica]]," ocasionado por ",Tabla4[[#This Row],[Causa del daño]])</f>
        <v>Reportan apertura en el enlace Mov. Chapinero - Mov. Zarzamora en el KM 0.487 desde DTO  31037 ocasionado por Vandalismo</v>
      </c>
      <c r="BA2433" s="8" t="str">
        <f>+CONCATENATE("Para dar solución al incidente ",Tabla4[[#This Row],[Solución]])</f>
        <v>Para dar solución al incidente Se recupera 200 mts de reserva de F.O 96 hilos  y se realiza un empalme de 96 Hilos</v>
      </c>
      <c r="BB2433" s="3" t="str">
        <f>+_xlfn.CONCAT(Tabla4[[#This Row],[Causa Raiz]]," ",Tabla4[[#This Row],[Solución2]]," (",Tabla4[[#This Row],[Anillo]],"- Cabecera: ",Tabla4[[#This Row],[Cabecera]],"- Operador: ",Tabla4[[#This Row],[Operador]],")")</f>
        <v>Reportan apertura en el enlace Mov. Chapinero - Mov. Zarzamora en el KM 0.487 desde DTO  31037 ocasionado por Vandalismo Para dar solución al incidente Se recupera 200 mts de reserva de F.O 96 hilos  y se realiza un empalme de 96 Hilos (ANILLO 24A- Cabecera: NORMANDIA- Operador: Colombia Telecomunicaciones)</v>
      </c>
    </row>
    <row r="2434" spans="1:54" ht="199.5">
      <c r="A2434" s="38">
        <f t="shared" si="340"/>
        <v>2433</v>
      </c>
      <c r="B2434" s="3">
        <v>8668912</v>
      </c>
      <c r="C2434" s="3" t="s">
        <v>54</v>
      </c>
      <c r="D2434" s="23">
        <v>45451.21875</v>
      </c>
      <c r="E2434" s="23">
        <v>45451.5</v>
      </c>
      <c r="F2434" s="1">
        <f t="shared" ref="F2434:F2435" ca="1" si="350">IF(ISBLANK(E2434),IF(ISBLANK(D2434),0,NOW()-D2434),E2434-D2434)</f>
        <v>0.28125</v>
      </c>
      <c r="G2434" s="3" t="s">
        <v>55</v>
      </c>
      <c r="H2434" s="41"/>
      <c r="I2434" s="40"/>
      <c r="J2434" s="5" t="s">
        <v>56</v>
      </c>
      <c r="K2434" s="3" t="s">
        <v>122</v>
      </c>
      <c r="L2434" s="9" t="s">
        <v>78</v>
      </c>
      <c r="M2434" s="3" t="s">
        <v>185</v>
      </c>
      <c r="N2434" s="3" t="s">
        <v>186</v>
      </c>
      <c r="O2434" s="3" t="s">
        <v>11062</v>
      </c>
      <c r="P2434" s="3" t="s">
        <v>11063</v>
      </c>
      <c r="Q2434" s="4" t="s">
        <v>11064</v>
      </c>
      <c r="R2434" s="3" t="s">
        <v>189</v>
      </c>
      <c r="S2434" s="3" t="s">
        <v>129</v>
      </c>
      <c r="T2434" s="9" t="s">
        <v>66</v>
      </c>
      <c r="U2434" s="3" t="s">
        <v>242</v>
      </c>
      <c r="V2434" s="22" t="str">
        <f t="shared" si="349"/>
        <v>RLFO; Hora de aviso: 5:15 08/06/2024; Solución: Recuperacion de 200 mts de reserva y un empalme de 24 hilos; Hora de solución: 12:00 08/06/2024; Causa: Vandalismo</v>
      </c>
      <c r="W2434" s="4" t="s">
        <v>11065</v>
      </c>
      <c r="X2434" s="3" t="s">
        <v>11066</v>
      </c>
      <c r="Y2434" s="3" t="s">
        <v>11067</v>
      </c>
      <c r="Z2434" s="3" t="s">
        <v>120</v>
      </c>
      <c r="AA2434" s="3" t="s">
        <v>71</v>
      </c>
      <c r="AB2434" s="3">
        <v>0</v>
      </c>
      <c r="AC2434" s="3" t="s">
        <v>71</v>
      </c>
      <c r="AD2434" s="6">
        <v>0.11458333333333333</v>
      </c>
      <c r="AE2434" s="7"/>
      <c r="AF2434" s="7"/>
      <c r="AG2434" s="6">
        <f>Tabla4[[#This Row],[Tiempo Parada de Reloj]]+Tabla4[[#This Row],[Tiempo Autorizado por Telefonica (no Máximo)]]</f>
        <v>0.11458333333333333</v>
      </c>
      <c r="AH2434" s="7">
        <f t="shared" ref="AH2434:AH2497" ca="1" si="351">F2434-$AD2434</f>
        <v>0.16666666666666669</v>
      </c>
      <c r="AI2434" s="8">
        <f t="shared" ref="AI2434:AI2497" si="352">AD2434*24</f>
        <v>2.75</v>
      </c>
      <c r="AJ2434" s="8">
        <f ca="1">AH2434*24</f>
        <v>4</v>
      </c>
      <c r="AK2434" s="23" t="s">
        <v>119</v>
      </c>
      <c r="AL2434" s="23" t="s">
        <v>70</v>
      </c>
      <c r="AM2434" s="23" t="s">
        <v>106</v>
      </c>
      <c r="AN2434" s="23" t="s">
        <v>8652</v>
      </c>
      <c r="AO2434" s="3" t="s">
        <v>120</v>
      </c>
      <c r="AP2434" s="3" t="s">
        <v>120</v>
      </c>
      <c r="AQ2434" s="23">
        <v>45453.638888888891</v>
      </c>
      <c r="AR2434" s="3"/>
      <c r="AS2434" s="23"/>
      <c r="AT2434" s="23"/>
      <c r="AU2434" s="3" t="s">
        <v>192</v>
      </c>
      <c r="AV2434" s="3" t="s">
        <v>10947</v>
      </c>
      <c r="AW2434" s="3" t="s">
        <v>307</v>
      </c>
      <c r="AX2434" s="3">
        <v>12.5869444</v>
      </c>
      <c r="AY2434" s="3">
        <v>-81.713888879999999</v>
      </c>
      <c r="AZ2434" s="8" t="str">
        <f>+CONCATENATE("Reportan apertura en el enlace ",Tabla4[[#This Row],[Enlace]]," en el ",Tabla4[[#This Row],[Distancia óptica]]," ocasionado por ",Tabla4[[#This Row],[Causa del daño]])</f>
        <v>Reportan apertura en el enlace Mov. Black Dog - Mov. Iron Shoal en el Km 1,6 desde Morrislanding  ocasionado por Vandalismo</v>
      </c>
      <c r="BA2434" s="8" t="str">
        <f>+CONCATENATE("Para dar solución al incidente ",Tabla4[[#This Row],[Solución]])</f>
        <v>Para dar solución al incidente Recuperacion de 200 mts de reserva y un empalme de 24 hilos</v>
      </c>
      <c r="BB2434" s="3" t="str">
        <f>+_xlfn.CONCAT(Tabla4[[#This Row],[Causa Raiz]]," ",Tabla4[[#This Row],[Solución2]]," (",Tabla4[[#This Row],[Anillo]],"- Cabecera: ",Tabla4[[#This Row],[Cabecera]],"- Operador: ",Tabla4[[#This Row],[Operador]],")")</f>
        <v>Reportan apertura en el enlace Mov. Black Dog - Mov. Iron Shoal en el Km 1,6 desde Morrislanding  ocasionado por Vandalismo Para dar solución al incidente Recuperacion de 200 mts de reserva y un empalme de 24 hilos (LINEAL- Cabecera: SAN ANDRES CENTRO- Operador: Colombia Telecomunicaciones)</v>
      </c>
    </row>
    <row r="2435" spans="1:54" ht="228">
      <c r="A2435" s="38">
        <f t="shared" ref="A2435:A2498" si="353">A2434+1</f>
        <v>2434</v>
      </c>
      <c r="B2435" s="3">
        <v>8668914</v>
      </c>
      <c r="C2435" s="3" t="s">
        <v>163</v>
      </c>
      <c r="D2435" s="23">
        <v>45451.229166666664</v>
      </c>
      <c r="E2435" s="23">
        <v>45451.631944444445</v>
      </c>
      <c r="F2435" s="1">
        <f t="shared" ca="1" si="350"/>
        <v>0.40277777778101154</v>
      </c>
      <c r="G2435" s="3" t="s">
        <v>55</v>
      </c>
      <c r="H2435" s="41"/>
      <c r="I2435" s="40"/>
      <c r="J2435" s="5" t="s">
        <v>56</v>
      </c>
      <c r="K2435" s="3" t="s">
        <v>203</v>
      </c>
      <c r="L2435" s="9" t="s">
        <v>58</v>
      </c>
      <c r="M2435" s="3" t="s">
        <v>204</v>
      </c>
      <c r="N2435" s="3" t="s">
        <v>332</v>
      </c>
      <c r="O2435" s="3" t="s">
        <v>692</v>
      </c>
      <c r="P2435" s="3" t="s">
        <v>11068</v>
      </c>
      <c r="Q2435" s="4" t="s">
        <v>11069</v>
      </c>
      <c r="R2435" s="3" t="s">
        <v>336</v>
      </c>
      <c r="S2435" s="3" t="s">
        <v>221</v>
      </c>
      <c r="T2435" s="9" t="s">
        <v>130</v>
      </c>
      <c r="U2435" s="3" t="s">
        <v>11070</v>
      </c>
      <c r="V2435" s="22" t="str">
        <f t="shared" si="349"/>
        <v>RDFO; Hora de aviso: 5:30 08/06/2024; Solución:   Se realiza  un tendido de  400 metros de fibra de 48 hilos canalizada y dos empalmes de 48 hilos,; Hora de solución: 15:10 08/06/2024; Causa: Plagas</v>
      </c>
      <c r="W2435" s="4" t="s">
        <v>213</v>
      </c>
      <c r="X2435" s="3"/>
      <c r="Y2435" s="3"/>
      <c r="Z2435" s="3" t="s">
        <v>69</v>
      </c>
      <c r="AA2435" s="3" t="s">
        <v>71</v>
      </c>
      <c r="AB2435" s="3">
        <v>0</v>
      </c>
      <c r="AC2435" s="3" t="s">
        <v>71</v>
      </c>
      <c r="AD2435" s="6">
        <v>0.19444444444444445</v>
      </c>
      <c r="AE2435" s="7"/>
      <c r="AF2435" s="7"/>
      <c r="AG2435" s="6">
        <f>Tabla4[[#This Row],[Tiempo Parada de Reloj]]+Tabla4[[#This Row],[Tiempo Autorizado por Telefonica (no Máximo)]]</f>
        <v>0.19444444444444445</v>
      </c>
      <c r="AH2435" s="7">
        <f t="shared" ca="1" si="351"/>
        <v>0.20833333333656709</v>
      </c>
      <c r="AI2435" s="8">
        <f t="shared" si="352"/>
        <v>4.666666666666667</v>
      </c>
      <c r="AJ2435" s="8">
        <f t="shared" ref="AJ2435:AJ2497" ca="1" si="354">AH2435*24</f>
        <v>5.0000000000776099</v>
      </c>
      <c r="AK2435" s="23" t="s">
        <v>120</v>
      </c>
      <c r="AL2435" s="23" t="s">
        <v>70</v>
      </c>
      <c r="AM2435" s="23" t="s">
        <v>73</v>
      </c>
      <c r="AN2435" s="23" t="s">
        <v>73</v>
      </c>
      <c r="AO2435" s="3" t="s">
        <v>98</v>
      </c>
      <c r="AP2435" s="3" t="s">
        <v>98</v>
      </c>
      <c r="AQ2435" s="23">
        <v>45457.297222222223</v>
      </c>
      <c r="AR2435" s="3"/>
      <c r="AS2435" s="23"/>
      <c r="AT2435" s="23"/>
      <c r="AU2435" s="3" t="s">
        <v>214</v>
      </c>
      <c r="AV2435" s="3" t="s">
        <v>1988</v>
      </c>
      <c r="AW2435" s="3" t="s">
        <v>76</v>
      </c>
      <c r="AX2435" s="3">
        <v>7.0095000000000001</v>
      </c>
      <c r="AY2435" s="3">
        <v>-73.055800000000005</v>
      </c>
      <c r="AZ2435" s="8" t="str">
        <f>+CONCATENATE("Reportan apertura en el enlace ",Tabla4[[#This Row],[Enlace]]," en el ",Tabla4[[#This Row],[Distancia óptica]]," ocasionado por ",Tabla4[[#This Row],[Causa del daño]])</f>
        <v>Reportan apertura en el enlace Bucaramanga - Piedecuesta en el Km 11,9 desde Bucaramanga Lago  ocasionado por Plagas</v>
      </c>
      <c r="BA2435" s="8" t="str">
        <f>+CONCATENATE("Para dar solución al incidente ",Tabla4[[#This Row],[Solución]])</f>
        <v>Para dar solución al incidente   Se realiza  un tendido de  400 metros de fibra de 48 hilos canalizada y dos empalmes de 48 hilos,</v>
      </c>
      <c r="BB2435" s="3" t="str">
        <f>+_xlfn.CONCAT(Tabla4[[#This Row],[Causa Raiz]]," ",Tabla4[[#This Row],[Solución2]]," (",Tabla4[[#This Row],[Anillo]],"- Cabecera: ",Tabla4[[#This Row],[Cabecera]],"- Operador: ",Tabla4[[#This Row],[Operador]],")")</f>
        <v>Reportan apertura en el enlace Bucaramanga - Piedecuesta en el Km 11,9 desde Bucaramanga Lago  ocasionado por Plagas Para dar solución al incidente   Se realiza  un tendido de  400 metros de fibra de 48 hilos canalizada y dos empalmes de 48 hilos, (Troncal- Cabecera: Bucaramanga Lago- Operador: Colombia Telecomunicaciones)</v>
      </c>
    </row>
    <row r="2436" spans="1:54" ht="185.25">
      <c r="A2436" s="38">
        <f t="shared" si="353"/>
        <v>2435</v>
      </c>
      <c r="B2436" s="3">
        <v>8668986</v>
      </c>
      <c r="C2436" s="3" t="s">
        <v>92</v>
      </c>
      <c r="D2436" s="23">
        <v>45451.25</v>
      </c>
      <c r="E2436" s="23">
        <v>45451.715277777781</v>
      </c>
      <c r="F2436" s="1">
        <f t="shared" ref="F2436:F2443" ca="1" si="355">IF(ISBLANK(E2436),IF(ISBLANK(D2436),0,NOW()-D2436),E2436-D2436)</f>
        <v>0.46527777778101154</v>
      </c>
      <c r="G2436" s="3" t="s">
        <v>55</v>
      </c>
      <c r="H2436" s="41"/>
      <c r="I2436" s="40"/>
      <c r="J2436" s="5" t="s">
        <v>56</v>
      </c>
      <c r="K2436" s="3" t="s">
        <v>122</v>
      </c>
      <c r="L2436" s="9" t="s">
        <v>58</v>
      </c>
      <c r="M2436" s="3" t="s">
        <v>383</v>
      </c>
      <c r="N2436" s="3" t="s">
        <v>384</v>
      </c>
      <c r="O2436" s="3" t="s">
        <v>2817</v>
      </c>
      <c r="P2436" s="3" t="s">
        <v>11071</v>
      </c>
      <c r="Q2436" s="4" t="s">
        <v>11072</v>
      </c>
      <c r="R2436" s="3" t="s">
        <v>388</v>
      </c>
      <c r="S2436" s="3" t="s">
        <v>10736</v>
      </c>
      <c r="T2436" s="9" t="s">
        <v>66</v>
      </c>
      <c r="U2436" s="3" t="s">
        <v>11073</v>
      </c>
      <c r="V2436" s="22" t="str">
        <f t="shared" si="349"/>
        <v>RTNFO; Hora de aviso: 6:00 08/06/2024; Solución: Se rehace empalme de 36 Hilos con reserva existente; Hora de solución: 17:10 08/06/2024; Causa: Vandalismo</v>
      </c>
      <c r="W2436" s="4" t="s">
        <v>11074</v>
      </c>
      <c r="X2436" s="3" t="s">
        <v>11075</v>
      </c>
      <c r="Y2436" s="3" t="s">
        <v>11076</v>
      </c>
      <c r="Z2436" s="3" t="s">
        <v>98</v>
      </c>
      <c r="AA2436" s="3" t="s">
        <v>71</v>
      </c>
      <c r="AB2436" s="3">
        <v>0</v>
      </c>
      <c r="AC2436" s="3" t="s">
        <v>71</v>
      </c>
      <c r="AD2436" s="6">
        <v>0.375</v>
      </c>
      <c r="AE2436" s="7"/>
      <c r="AF2436" s="7"/>
      <c r="AG2436" s="6">
        <f>Tabla4[[#This Row],[Tiempo Parada de Reloj]]+Tabla4[[#This Row],[Tiempo Autorizado por Telefonica (no Máximo)]]</f>
        <v>0.375</v>
      </c>
      <c r="AH2436" s="7">
        <f t="shared" ca="1" si="351"/>
        <v>9.0277777781011537E-2</v>
      </c>
      <c r="AI2436" s="8">
        <f t="shared" si="352"/>
        <v>9</v>
      </c>
      <c r="AJ2436" s="8">
        <f t="shared" ca="1" si="354"/>
        <v>2.1666666667442769</v>
      </c>
      <c r="AK2436" s="23" t="s">
        <v>8652</v>
      </c>
      <c r="AL2436" s="23" t="s">
        <v>70</v>
      </c>
      <c r="AM2436" s="23" t="s">
        <v>73</v>
      </c>
      <c r="AN2436" s="23" t="s">
        <v>73</v>
      </c>
      <c r="AO2436" s="3" t="s">
        <v>106</v>
      </c>
      <c r="AP2436" s="3" t="s">
        <v>106</v>
      </c>
      <c r="AQ2436" s="23">
        <v>45451.838888888888</v>
      </c>
      <c r="AR2436" s="3"/>
      <c r="AS2436" s="23"/>
      <c r="AT2436" s="23"/>
      <c r="AU2436" s="3" t="s">
        <v>192</v>
      </c>
      <c r="AV2436" s="3" t="s">
        <v>11077</v>
      </c>
      <c r="AW2436" s="3" t="s">
        <v>1323</v>
      </c>
      <c r="AX2436" s="3">
        <v>10.398382</v>
      </c>
      <c r="AY2436" s="3">
        <v>-75.518131999999994</v>
      </c>
      <c r="AZ2436" s="8" t="str">
        <f>+CONCATENATE("Reportan apertura en el enlace ",Tabla4[[#This Row],[Enlace]]," en el ",Tabla4[[#This Row],[Distancia óptica]]," ocasionado por ",Tabla4[[#This Row],[Causa del daño]])</f>
        <v>Reportan apertura en el enlace Cartagena - Carmen de Bolívar en el Km 6,4 desde Cartagena ocasionado por Vandalismo</v>
      </c>
      <c r="BA2436" s="8" t="str">
        <f>+CONCATENATE("Para dar solución al incidente ",Tabla4[[#This Row],[Solución]])</f>
        <v>Para dar solución al incidente Se rehace empalme de 36 Hilos con reserva existente</v>
      </c>
      <c r="BB2436" s="3" t="str">
        <f>+_xlfn.CONCAT(Tabla4[[#This Row],[Causa Raiz]]," ",Tabla4[[#This Row],[Solución2]]," (",Tabla4[[#This Row],[Anillo]],"- Cabecera: ",Tabla4[[#This Row],[Cabecera]],"- Operador: ",Tabla4[[#This Row],[Operador]],")")</f>
        <v>Reportan apertura en el enlace Cartagena - Carmen de Bolívar en el Km 6,4 desde Cartagena ocasionado por Vandalismo Para dar solución al incidente Se rehace empalme de 36 Hilos con reserva existente (TRONCAL- Cabecera: HEREDIA - Operador: Colombia Telecomunicaciones)</v>
      </c>
    </row>
    <row r="2437" spans="1:54" ht="185.25">
      <c r="A2437" s="38">
        <f t="shared" si="353"/>
        <v>2436</v>
      </c>
      <c r="B2437" s="3">
        <v>8668988</v>
      </c>
      <c r="C2437" s="3" t="s">
        <v>163</v>
      </c>
      <c r="D2437" s="23">
        <v>45451.291666666664</v>
      </c>
      <c r="E2437" s="23">
        <v>45451.6875</v>
      </c>
      <c r="F2437" s="1">
        <f t="shared" ca="1" si="355"/>
        <v>0.39583333333575865</v>
      </c>
      <c r="G2437" s="3" t="s">
        <v>55</v>
      </c>
      <c r="H2437" s="41"/>
      <c r="I2437" s="40"/>
      <c r="J2437" s="5" t="s">
        <v>56</v>
      </c>
      <c r="K2437" s="3" t="s">
        <v>340</v>
      </c>
      <c r="L2437" s="9" t="s">
        <v>58</v>
      </c>
      <c r="M2437" s="3" t="s">
        <v>341</v>
      </c>
      <c r="N2437" s="3" t="s">
        <v>342</v>
      </c>
      <c r="O2437" s="3" t="s">
        <v>343</v>
      </c>
      <c r="P2437" s="3" t="s">
        <v>11078</v>
      </c>
      <c r="Q2437" s="4" t="s">
        <v>11079</v>
      </c>
      <c r="R2437" s="3" t="s">
        <v>750</v>
      </c>
      <c r="S2437" s="3" t="s">
        <v>347</v>
      </c>
      <c r="T2437" s="9" t="s">
        <v>513</v>
      </c>
      <c r="U2437" s="3" t="s">
        <v>11080</v>
      </c>
      <c r="V2437" s="22" t="str">
        <f t="shared" si="349"/>
        <v>RDFO; Hora de aviso: 7:00 08/06/2024; Solución: Se realiza tendido de 380 mts de Fibra de 36 Hilos y se realiza dos emplames de 24 Hilos; Hora de solución: 16:30 08/06/2024; Causa: Desastre Natural</v>
      </c>
      <c r="W2437" s="4" t="s">
        <v>349</v>
      </c>
      <c r="X2437" s="3"/>
      <c r="Y2437" s="3"/>
      <c r="Z2437" s="3" t="s">
        <v>69</v>
      </c>
      <c r="AA2437" s="3" t="s">
        <v>71</v>
      </c>
      <c r="AB2437" s="3">
        <v>0</v>
      </c>
      <c r="AC2437" s="3" t="s">
        <v>71</v>
      </c>
      <c r="AD2437" s="6">
        <v>0.18888888888888888</v>
      </c>
      <c r="AE2437" s="7"/>
      <c r="AF2437" s="7"/>
      <c r="AG2437" s="6">
        <f>Tabla4[[#This Row],[Tiempo Parada de Reloj]]+Tabla4[[#This Row],[Tiempo Autorizado por Telefonica (no Máximo)]]</f>
        <v>0.18888888888888888</v>
      </c>
      <c r="AH2437" s="7">
        <f t="shared" ca="1" si="351"/>
        <v>0.20694444444686977</v>
      </c>
      <c r="AI2437" s="8">
        <f t="shared" si="352"/>
        <v>4.5333333333333332</v>
      </c>
      <c r="AJ2437" s="8">
        <f t="shared" ca="1" si="354"/>
        <v>4.9666666667248744</v>
      </c>
      <c r="AK2437" s="23" t="s">
        <v>8652</v>
      </c>
      <c r="AL2437" s="23" t="s">
        <v>70</v>
      </c>
      <c r="AM2437" s="23" t="s">
        <v>73</v>
      </c>
      <c r="AN2437" s="23" t="s">
        <v>73</v>
      </c>
      <c r="AO2437" s="3" t="s">
        <v>106</v>
      </c>
      <c r="AP2437" s="3" t="s">
        <v>106</v>
      </c>
      <c r="AQ2437" s="23">
        <v>45453.539583333331</v>
      </c>
      <c r="AR2437" s="3"/>
      <c r="AS2437" s="23"/>
      <c r="AT2437" s="23"/>
      <c r="AU2437" s="3" t="s">
        <v>351</v>
      </c>
      <c r="AV2437" s="3" t="s">
        <v>4463</v>
      </c>
      <c r="AW2437" s="3" t="s">
        <v>76</v>
      </c>
      <c r="AX2437" s="3">
        <v>5.0025000000000004</v>
      </c>
      <c r="AY2437" s="3">
        <v>-74.898799999999994</v>
      </c>
      <c r="AZ2437" s="8" t="str">
        <f>+CONCATENATE("Reportan apertura en el enlace ",Tabla4[[#This Row],[Enlace]]," en el ",Tabla4[[#This Row],[Distancia óptica]]," ocasionado por ",Tabla4[[#This Row],[Causa del daño]])</f>
        <v>Reportan apertura en el enlace Ibague - Libano en el Km 39,5 desde Libano ocasionado por Desastre Natural</v>
      </c>
      <c r="BA2437" s="8" t="str">
        <f>+CONCATENATE("Para dar solución al incidente ",Tabla4[[#This Row],[Solución]])</f>
        <v>Para dar solución al incidente Se realiza tendido de 380 mts de Fibra de 36 Hilos y se realiza dos emplames de 24 Hilos</v>
      </c>
      <c r="BB2437" s="3" t="str">
        <f>+_xlfn.CONCAT(Tabla4[[#This Row],[Causa Raiz]]," ",Tabla4[[#This Row],[Solución2]]," (",Tabla4[[#This Row],[Anillo]],"- Cabecera: ",Tabla4[[#This Row],[Cabecera]],"- Operador: ",Tabla4[[#This Row],[Operador]],")")</f>
        <v>Reportan apertura en el enlace Ibague - Libano en el Km 39,5 desde Libano ocasionado por Desastre Natural Para dar solución al incidente Se realiza tendido de 380 mts de Fibra de 36 Hilos y se realiza dos emplames de 24 Hilos (Troncal- Cabecera: MARIQUITA- Operador: Colombia Telecomunicaciones)</v>
      </c>
    </row>
    <row r="2438" spans="1:54" ht="199.5">
      <c r="A2438" s="38">
        <f t="shared" si="353"/>
        <v>2437</v>
      </c>
      <c r="B2438" s="3">
        <v>8668734</v>
      </c>
      <c r="C2438" s="3" t="s">
        <v>54</v>
      </c>
      <c r="D2438" s="23">
        <v>45451.291666666664</v>
      </c>
      <c r="E2438" s="23">
        <v>45451.4375</v>
      </c>
      <c r="F2438" s="1">
        <f t="shared" ca="1" si="355"/>
        <v>0.14583333333575865</v>
      </c>
      <c r="G2438" s="3" t="s">
        <v>55</v>
      </c>
      <c r="H2438" s="41"/>
      <c r="I2438" s="40"/>
      <c r="J2438" s="5" t="s">
        <v>56</v>
      </c>
      <c r="K2438" s="3" t="s">
        <v>340</v>
      </c>
      <c r="L2438" s="9" t="s">
        <v>58</v>
      </c>
      <c r="M2438" s="3" t="s">
        <v>341</v>
      </c>
      <c r="N2438" s="3" t="s">
        <v>342</v>
      </c>
      <c r="O2438" s="3" t="s">
        <v>11081</v>
      </c>
      <c r="P2438" s="3" t="s">
        <v>11082</v>
      </c>
      <c r="Q2438" s="4" t="s">
        <v>11083</v>
      </c>
      <c r="R2438" s="3" t="s">
        <v>750</v>
      </c>
      <c r="S2438" s="3" t="s">
        <v>347</v>
      </c>
      <c r="T2438" s="9" t="s">
        <v>66</v>
      </c>
      <c r="U2438" s="3" t="s">
        <v>11084</v>
      </c>
      <c r="V2438" s="22" t="str">
        <f t="shared" si="349"/>
        <v>RLFO; Hora de aviso: 7:00 08/06/2024; Solución: se recupera 20 mts de reseva a una distancia de 120 mts, 3 empalmes x 24; Hora de solución: 10:30 08/06/2024; Causa: Vandalismo</v>
      </c>
      <c r="W2438" s="4" t="s">
        <v>349</v>
      </c>
      <c r="X2438" s="3"/>
      <c r="Y2438" s="3"/>
      <c r="Z2438" s="3" t="s">
        <v>69</v>
      </c>
      <c r="AA2438" s="3" t="s">
        <v>70</v>
      </c>
      <c r="AB2438" s="3">
        <v>8668735</v>
      </c>
      <c r="AC2438" s="3" t="s">
        <v>71</v>
      </c>
      <c r="AD2438" s="6">
        <v>0</v>
      </c>
      <c r="AE2438" s="7"/>
      <c r="AF2438" s="7"/>
      <c r="AG2438" s="6">
        <f>Tabla4[[#This Row],[Tiempo Parada de Reloj]]+Tabla4[[#This Row],[Tiempo Autorizado por Telefonica (no Máximo)]]</f>
        <v>0</v>
      </c>
      <c r="AH2438" s="7">
        <f t="shared" ca="1" si="351"/>
        <v>0.14583333333575865</v>
      </c>
      <c r="AI2438" s="8">
        <f t="shared" si="352"/>
        <v>0</v>
      </c>
      <c r="AJ2438" s="8">
        <f t="shared" ca="1" si="354"/>
        <v>3.5000000000582077</v>
      </c>
      <c r="AK2438" s="23" t="s">
        <v>8652</v>
      </c>
      <c r="AL2438" s="23" t="s">
        <v>71</v>
      </c>
      <c r="AM2438" s="23" t="s">
        <v>69</v>
      </c>
      <c r="AN2438" s="23" t="s">
        <v>8652</v>
      </c>
      <c r="AO2438" s="3" t="s">
        <v>106</v>
      </c>
      <c r="AP2438" s="3" t="s">
        <v>106</v>
      </c>
      <c r="AQ2438" s="23">
        <v>45453.913194444445</v>
      </c>
      <c r="AR2438" s="3"/>
      <c r="AS2438" s="23"/>
      <c r="AT2438" s="23"/>
      <c r="AU2438" s="3" t="s">
        <v>2267</v>
      </c>
      <c r="AV2438" s="3" t="s">
        <v>11085</v>
      </c>
      <c r="AW2438" s="3" t="s">
        <v>307</v>
      </c>
      <c r="AX2438" s="3">
        <v>4.4370000000000003</v>
      </c>
      <c r="AY2438" s="3">
        <v>-75.227800000000002</v>
      </c>
      <c r="AZ2438" s="8" t="str">
        <f>+CONCATENATE("Reportan apertura en el enlace ",Tabla4[[#This Row],[Enlace]]," en el ",Tabla4[[#This Row],[Distancia óptica]]," ocasionado por ",Tabla4[[#This Row],[Causa del daño]])</f>
        <v>Reportan apertura en el enlace FTTC Las Ferias - Piedra Pintada en el Km 2,2 desde FTTC Las Ferias ocasionado por Vandalismo</v>
      </c>
      <c r="BA2438" s="8" t="str">
        <f>+CONCATENATE("Para dar solución al incidente ",Tabla4[[#This Row],[Solución]])</f>
        <v>Para dar solución al incidente se recupera 20 mts de reseva a una distancia de 120 mts, 3 empalmes x 24</v>
      </c>
      <c r="BB2438" s="3" t="str">
        <f>+_xlfn.CONCAT(Tabla4[[#This Row],[Causa Raiz]]," ",Tabla4[[#This Row],[Solución2]]," (",Tabla4[[#This Row],[Anillo]],"- Cabecera: ",Tabla4[[#This Row],[Cabecera]],"- Operador: ",Tabla4[[#This Row],[Operador]],")")</f>
        <v>Reportan apertura en el enlace FTTC Las Ferias - Piedra Pintada en el Km 2,2 desde FTTC Las Ferias ocasionado por Vandalismo Para dar solución al incidente se recupera 20 mts de reseva a una distancia de 120 mts, 3 empalmes x 24 (LINEAL- Cabecera: FTTC LAS FERIAS- Operador: Colombia Telecomunicaciones)</v>
      </c>
    </row>
    <row r="2439" spans="1:54" ht="199.5">
      <c r="A2439" s="38">
        <f t="shared" si="353"/>
        <v>2438</v>
      </c>
      <c r="B2439" s="3">
        <v>8668994</v>
      </c>
      <c r="C2439" s="3" t="s">
        <v>54</v>
      </c>
      <c r="D2439" s="23">
        <v>45451.319444444445</v>
      </c>
      <c r="E2439" s="23">
        <v>45451.597222222219</v>
      </c>
      <c r="F2439" s="1">
        <f t="shared" ca="1" si="355"/>
        <v>0.27777777777373558</v>
      </c>
      <c r="G2439" s="3" t="s">
        <v>55</v>
      </c>
      <c r="H2439" s="41"/>
      <c r="I2439" s="40"/>
      <c r="J2439" s="5" t="s">
        <v>56</v>
      </c>
      <c r="K2439" s="3" t="s">
        <v>138</v>
      </c>
      <c r="L2439" s="9" t="s">
        <v>78</v>
      </c>
      <c r="M2439" s="3" t="s">
        <v>139</v>
      </c>
      <c r="N2439" s="3" t="s">
        <v>140</v>
      </c>
      <c r="O2439" s="3" t="s">
        <v>11086</v>
      </c>
      <c r="P2439" s="3" t="s">
        <v>11087</v>
      </c>
      <c r="Q2439" s="4" t="s">
        <v>11088</v>
      </c>
      <c r="R2439" s="3" t="s">
        <v>479</v>
      </c>
      <c r="S2439" s="3" t="s">
        <v>145</v>
      </c>
      <c r="T2439" s="9" t="s">
        <v>146</v>
      </c>
      <c r="U2439" s="3" t="s">
        <v>11089</v>
      </c>
      <c r="V2439" s="22" t="str">
        <f t="shared" si="349"/>
        <v>RLFO; Hora de aviso: 7:40 08/06/2024; Solución: Se realiza migración de hilos entre empalmes; Hora de solución: 14:20 08/06/2024; Causa: Falla en la Red FiOp</v>
      </c>
      <c r="W2439" s="4" t="s">
        <v>199</v>
      </c>
      <c r="X2439" s="3"/>
      <c r="Y2439" s="3"/>
      <c r="Z2439" s="3" t="s">
        <v>69</v>
      </c>
      <c r="AA2439" s="3" t="s">
        <v>71</v>
      </c>
      <c r="AB2439" s="3">
        <v>8668956</v>
      </c>
      <c r="AC2439" s="3" t="s">
        <v>70</v>
      </c>
      <c r="AD2439" s="6">
        <v>0.11388888888888889</v>
      </c>
      <c r="AE2439" s="7"/>
      <c r="AF2439" s="7"/>
      <c r="AG2439" s="6">
        <f>Tabla4[[#This Row],[Tiempo Parada de Reloj]]+Tabla4[[#This Row],[Tiempo Autorizado por Telefonica (no Máximo)]]</f>
        <v>0.11388888888888889</v>
      </c>
      <c r="AH2439" s="7">
        <f t="shared" ca="1" si="351"/>
        <v>0.16388888888484671</v>
      </c>
      <c r="AI2439" s="8">
        <f t="shared" si="352"/>
        <v>2.7333333333333334</v>
      </c>
      <c r="AJ2439" s="8">
        <f t="shared" ca="1" si="354"/>
        <v>3.933333333236321</v>
      </c>
      <c r="AK2439" s="23" t="s">
        <v>8652</v>
      </c>
      <c r="AL2439" s="23" t="s">
        <v>70</v>
      </c>
      <c r="AM2439" s="23" t="s">
        <v>73</v>
      </c>
      <c r="AN2439" s="23" t="s">
        <v>73</v>
      </c>
      <c r="AO2439" s="3" t="s">
        <v>106</v>
      </c>
      <c r="AP2439" s="3" t="s">
        <v>106</v>
      </c>
      <c r="AQ2439" s="23">
        <v>45453.940972222219</v>
      </c>
      <c r="AR2439" s="3"/>
      <c r="AS2439" s="23"/>
      <c r="AT2439" s="23"/>
      <c r="AU2439" s="3" t="s">
        <v>1040</v>
      </c>
      <c r="AV2439" s="3" t="s">
        <v>791</v>
      </c>
      <c r="AW2439" s="3" t="s">
        <v>11090</v>
      </c>
      <c r="AX2439" s="3">
        <v>3.4414400000000001</v>
      </c>
      <c r="AY2439" s="3">
        <v>-76.516360000000006</v>
      </c>
      <c r="AZ2439" s="8" t="str">
        <f>+CONCATENATE("Reportan apertura en el enlace ",Tabla4[[#This Row],[Enlace]]," en el ",Tabla4[[#This Row],[Distancia óptica]]," ocasionado por ",Tabla4[[#This Row],[Causa del daño]])</f>
        <v>Reportan apertura en el enlace Mov. Benjamin - Mov. Base Aerea en el Km 1,5 desde Mov. Benjamin  ocasionado por Falla en la Red FiOp</v>
      </c>
      <c r="BA2439" s="8" t="str">
        <f>+CONCATENATE("Para dar solución al incidente ",Tabla4[[#This Row],[Solución]])</f>
        <v>Para dar solución al incidente Se realiza migración de hilos entre empalmes</v>
      </c>
      <c r="BB2439" s="3" t="str">
        <f>+_xlfn.CONCAT(Tabla4[[#This Row],[Causa Raiz]]," ",Tabla4[[#This Row],[Solución2]]," (",Tabla4[[#This Row],[Anillo]],"- Cabecera: ",Tabla4[[#This Row],[Cabecera]],"- Operador: ",Tabla4[[#This Row],[Operador]],")")</f>
        <v>Reportan apertura en el enlace Mov. Benjamin - Mov. Base Aerea en el Km 1,5 desde Mov. Benjamin  ocasionado por Falla en la Red FiOp Para dar solución al incidente Se realiza migración de hilos entre empalmes (UK Benjamin Herrera- Cabecera: Cali Centro- Operador: Colombia Telecomunicaciones)</v>
      </c>
    </row>
    <row r="2440" spans="1:54" ht="242.25">
      <c r="A2440" s="38">
        <f t="shared" si="353"/>
        <v>2439</v>
      </c>
      <c r="B2440" s="3">
        <v>8668998</v>
      </c>
      <c r="C2440" s="3" t="s">
        <v>54</v>
      </c>
      <c r="D2440" s="23">
        <v>45451.326388888891</v>
      </c>
      <c r="E2440" s="23">
        <v>45484.25</v>
      </c>
      <c r="F2440" s="1">
        <f t="shared" ca="1" si="355"/>
        <v>32.923611111109494</v>
      </c>
      <c r="G2440" s="3" t="s">
        <v>55</v>
      </c>
      <c r="H2440" s="41"/>
      <c r="I2440" s="40"/>
      <c r="J2440" s="5" t="s">
        <v>56</v>
      </c>
      <c r="K2440" s="3" t="s">
        <v>77</v>
      </c>
      <c r="L2440" s="9" t="s">
        <v>58</v>
      </c>
      <c r="M2440" s="3" t="s">
        <v>283</v>
      </c>
      <c r="N2440" s="3" t="s">
        <v>284</v>
      </c>
      <c r="O2440" s="3" t="s">
        <v>11091</v>
      </c>
      <c r="P2440" s="3" t="s">
        <v>11092</v>
      </c>
      <c r="Q2440" s="4" t="s">
        <v>11093</v>
      </c>
      <c r="R2440" s="3" t="s">
        <v>400</v>
      </c>
      <c r="S2440" s="3" t="s">
        <v>9317</v>
      </c>
      <c r="T2440" s="9" t="s">
        <v>146</v>
      </c>
      <c r="U2440" s="3" t="s">
        <v>11094</v>
      </c>
      <c r="V2440" s="22" t="str">
        <f t="shared" si="349"/>
        <v>RLFO; Hora de aviso: 7:50 08/06/2024; Solución: Se realiza un tendido de 1200 mts de f.o de 144 hilos y se arman 2 ODFS de 144 puertos, y se realiza depuracion de eventos para recuperar los hilos de la ruta backaup; Hora de solución: 6:00 11/07/2024; Causa: Falla en la Red FiOp</v>
      </c>
      <c r="W2440" s="4" t="s">
        <v>160</v>
      </c>
      <c r="X2440" s="3"/>
      <c r="Y2440" s="3"/>
      <c r="Z2440" s="3" t="s">
        <v>69</v>
      </c>
      <c r="AA2440" s="3" t="s">
        <v>71</v>
      </c>
      <c r="AB2440" s="3">
        <v>0</v>
      </c>
      <c r="AC2440" s="3" t="s">
        <v>71</v>
      </c>
      <c r="AD2440" s="6">
        <v>3.8958333333333335</v>
      </c>
      <c r="AE2440" s="7"/>
      <c r="AF2440" s="7"/>
      <c r="AG2440" s="6">
        <f>Tabla4[[#This Row],[Tiempo Parada de Reloj]]+Tabla4[[#This Row],[Tiempo Autorizado por Telefonica (no Máximo)]]</f>
        <v>3.8958333333333335</v>
      </c>
      <c r="AH2440" s="7">
        <f t="shared" ca="1" si="351"/>
        <v>29.027777777776162</v>
      </c>
      <c r="AI2440" s="8">
        <f t="shared" si="352"/>
        <v>93.5</v>
      </c>
      <c r="AJ2440" s="8">
        <f t="shared" ca="1" si="354"/>
        <v>696.66666666662786</v>
      </c>
      <c r="AK2440" s="23" t="s">
        <v>8652</v>
      </c>
      <c r="AL2440" s="3" t="s">
        <v>70</v>
      </c>
      <c r="AM2440" s="3" t="s">
        <v>120</v>
      </c>
      <c r="AN2440" s="23" t="s">
        <v>87</v>
      </c>
      <c r="AO2440" s="3" t="s">
        <v>98</v>
      </c>
      <c r="AP2440" s="3" t="s">
        <v>98</v>
      </c>
      <c r="AQ2440" s="23">
        <v>45485.474305555559</v>
      </c>
      <c r="AR2440" s="3"/>
      <c r="AS2440" s="23"/>
      <c r="AT2440" s="23"/>
      <c r="AU2440" s="3" t="s">
        <v>404</v>
      </c>
      <c r="AV2440" s="3" t="s">
        <v>404</v>
      </c>
      <c r="AW2440" s="3" t="s">
        <v>11095</v>
      </c>
      <c r="AX2440" s="3">
        <v>4.5309799999999996</v>
      </c>
      <c r="AY2440" s="3">
        <v>-75.678520000000006</v>
      </c>
      <c r="AZ2440" s="8" t="str">
        <f>+CONCATENATE("Reportan apertura en el enlace ",Tabla4[[#This Row],[Enlace]]," en el ",Tabla4[[#This Row],[Distancia óptica]]," ocasionado por ",Tabla4[[#This Row],[Causa del daño]])</f>
        <v>Reportan apertura en el enlace Armenia sur - Galan en el km 2,5desde Galan ocasionado por Falla en la Red FiOp</v>
      </c>
      <c r="BA2440" s="8" t="str">
        <f>+CONCATENATE("Para dar solución al incidente ",Tabla4[[#This Row],[Solución]])</f>
        <v>Para dar solución al incidente Se realiza un tendido de 1200 mts de f.o de 144 hilos y se arman 2 ODFS de 144 puertos, y se realiza depuracion de eventos para recuperar los hilos de la ruta backaup</v>
      </c>
      <c r="BB2440" s="3" t="str">
        <f>+_xlfn.CONCAT(Tabla4[[#This Row],[Causa Raiz]]," ",Tabla4[[#This Row],[Solución2]]," (",Tabla4[[#This Row],[Anillo]],"- Cabecera: ",Tabla4[[#This Row],[Cabecera]],"- Operador: ",Tabla4[[#This Row],[Operador]],")")</f>
        <v>Reportan apertura en el enlace Armenia sur - Galan en el km 2,5desde Galan ocasionado por Falla en la Red FiOp Para dar solución al incidente Se realiza un tendido de 1200 mts de f.o de 144 hilos y se arman 2 ODFS de 144 puertos, y se realiza depuracion de eventos para recuperar los hilos de la ruta backaup (Local- Cabecera: Armenia- Operador: Colombia Telecomunicaciones)</v>
      </c>
    </row>
    <row r="2441" spans="1:54" ht="213.75">
      <c r="A2441" s="38">
        <f t="shared" si="353"/>
        <v>2440</v>
      </c>
      <c r="B2441" s="3">
        <v>8669093</v>
      </c>
      <c r="C2441" s="3" t="s">
        <v>54</v>
      </c>
      <c r="D2441" s="23">
        <v>45451.409722222219</v>
      </c>
      <c r="E2441" s="23">
        <v>45451.888888888891</v>
      </c>
      <c r="F2441" s="1">
        <f t="shared" ca="1" si="355"/>
        <v>0.47916666667151731</v>
      </c>
      <c r="G2441" s="3" t="s">
        <v>55</v>
      </c>
      <c r="H2441" s="41"/>
      <c r="I2441" s="40"/>
      <c r="J2441" s="5" t="s">
        <v>56</v>
      </c>
      <c r="K2441" s="3" t="s">
        <v>57</v>
      </c>
      <c r="L2441" s="9" t="s">
        <v>58</v>
      </c>
      <c r="M2441" s="3" t="s">
        <v>59</v>
      </c>
      <c r="N2441" s="3" t="s">
        <v>60</v>
      </c>
      <c r="O2441" s="3" t="s">
        <v>11096</v>
      </c>
      <c r="P2441" s="3" t="s">
        <v>11097</v>
      </c>
      <c r="Q2441" s="4" t="s">
        <v>11098</v>
      </c>
      <c r="R2441" s="3" t="s">
        <v>980</v>
      </c>
      <c r="S2441" s="3" t="s">
        <v>65</v>
      </c>
      <c r="T2441" s="9" t="s">
        <v>276</v>
      </c>
      <c r="U2441" s="3" t="s">
        <v>11099</v>
      </c>
      <c r="V2441" s="22" t="str">
        <f t="shared" si="349"/>
        <v>RLFO; Hora de aviso: 9:50 08/06/2024; Solución: Se realiza migración a nuevo cable tendido de 800 mts y se hacen dos empalmes de 96 Hilos por cuadrilla de corporativos ; Hora de solución: 21:20 08/06/2024; Causa: Intervención de Terceros</v>
      </c>
      <c r="W2441" s="4" t="s">
        <v>2237</v>
      </c>
      <c r="X2441" s="3"/>
      <c r="Y2441" s="3"/>
      <c r="Z2441" s="3" t="s">
        <v>69</v>
      </c>
      <c r="AA2441" s="3" t="s">
        <v>71</v>
      </c>
      <c r="AB2441" s="3">
        <v>0</v>
      </c>
      <c r="AC2441" s="3" t="s">
        <v>71</v>
      </c>
      <c r="AD2441" s="6">
        <v>0.31805555555555554</v>
      </c>
      <c r="AE2441" s="7"/>
      <c r="AF2441" s="7"/>
      <c r="AG2441" s="6">
        <f>Tabla4[[#This Row],[Tiempo Parada de Reloj]]+Tabla4[[#This Row],[Tiempo Autorizado por Telefonica (no Máximo)]]</f>
        <v>0.31805555555555554</v>
      </c>
      <c r="AH2441" s="7">
        <f t="shared" ca="1" si="351"/>
        <v>0.16111111111596177</v>
      </c>
      <c r="AI2441" s="8">
        <f t="shared" si="352"/>
        <v>7.6333333333333329</v>
      </c>
      <c r="AJ2441" s="8">
        <f t="shared" ca="1" si="354"/>
        <v>3.8666666667830825</v>
      </c>
      <c r="AK2441" s="23" t="s">
        <v>8652</v>
      </c>
      <c r="AL2441" s="23" t="s">
        <v>70</v>
      </c>
      <c r="AM2441" s="23" t="s">
        <v>73</v>
      </c>
      <c r="AN2441" s="23" t="s">
        <v>106</v>
      </c>
      <c r="AO2441" s="3" t="s">
        <v>98</v>
      </c>
      <c r="AP2441" s="3" t="s">
        <v>98</v>
      </c>
      <c r="AQ2441" s="23">
        <v>45457.385416666664</v>
      </c>
      <c r="AR2441" s="3"/>
      <c r="AS2441" s="23"/>
      <c r="AT2441" s="23"/>
      <c r="AU2441" s="3" t="s">
        <v>100</v>
      </c>
      <c r="AV2441" s="3" t="s">
        <v>950</v>
      </c>
      <c r="AW2441" s="3" t="s">
        <v>370</v>
      </c>
      <c r="AX2441" s="3">
        <v>4.6207900000000004</v>
      </c>
      <c r="AY2441" s="3">
        <v>-74.125190000000003</v>
      </c>
      <c r="AZ2441" s="8" t="str">
        <f>+CONCATENATE("Reportan apertura en el enlace ",Tabla4[[#This Row],[Enlace]]," en el ",Tabla4[[#This Row],[Distancia óptica]]," ocasionado por ",Tabla4[[#This Row],[Causa del daño]])</f>
        <v>Reportan apertura en el enlace Salitre -Progreso en el Km 7,1 desde Progreso ocasionado por Intervención de Terceros</v>
      </c>
      <c r="BA2441" s="8" t="str">
        <f>+CONCATENATE("Para dar solución al incidente ",Tabla4[[#This Row],[Solución]])</f>
        <v xml:space="preserve">Para dar solución al incidente Se realiza migración a nuevo cable tendido de 800 mts y se hacen dos empalmes de 96 Hilos por cuadrilla de corporativos </v>
      </c>
      <c r="BB2441" s="3" t="str">
        <f>+_xlfn.CONCAT(Tabla4[[#This Row],[Causa Raiz]]," ",Tabla4[[#This Row],[Solución2]]," (",Tabla4[[#This Row],[Anillo]],"- Cabecera: ",Tabla4[[#This Row],[Cabecera]],"- Operador: ",Tabla4[[#This Row],[Operador]],")")</f>
        <v>Reportan apertura en el enlace Salitre -Progreso en el Km 7,1 desde Progreso ocasionado por Intervención de Terceros Para dar solución al incidente Se realiza migración a nuevo cable tendido de 800 mts y se hacen dos empalmes de 96 Hilos por cuadrilla de corporativos  (lineal- Cabecera: Salitre- Operador: Colombia Telecomunicaciones)</v>
      </c>
    </row>
    <row r="2442" spans="1:54" ht="199.5">
      <c r="A2442" s="38">
        <f t="shared" si="353"/>
        <v>2441</v>
      </c>
      <c r="B2442" s="3">
        <v>8668231</v>
      </c>
      <c r="C2442" s="3" t="s">
        <v>54</v>
      </c>
      <c r="D2442" s="23">
        <v>45451.493055555555</v>
      </c>
      <c r="E2442" s="23">
        <v>45451.611111111109</v>
      </c>
      <c r="F2442" s="1">
        <f t="shared" ca="1" si="355"/>
        <v>0.11805555555474712</v>
      </c>
      <c r="G2442" s="3" t="s">
        <v>55</v>
      </c>
      <c r="H2442" s="41"/>
      <c r="I2442" s="40"/>
      <c r="J2442" s="5" t="s">
        <v>56</v>
      </c>
      <c r="K2442" s="3" t="s">
        <v>122</v>
      </c>
      <c r="L2442" s="9" t="s">
        <v>78</v>
      </c>
      <c r="M2442" s="3" t="s">
        <v>123</v>
      </c>
      <c r="N2442" s="3" t="s">
        <v>461</v>
      </c>
      <c r="O2442" s="3" t="s">
        <v>11100</v>
      </c>
      <c r="P2442" s="3" t="s">
        <v>11101</v>
      </c>
      <c r="Q2442" s="4" t="s">
        <v>11102</v>
      </c>
      <c r="R2442" s="3" t="s">
        <v>128</v>
      </c>
      <c r="S2442" s="3" t="s">
        <v>129</v>
      </c>
      <c r="T2442" s="9" t="s">
        <v>66</v>
      </c>
      <c r="U2442" s="3" t="s">
        <v>11103</v>
      </c>
      <c r="V2442" s="22" t="str">
        <f t="shared" si="349"/>
        <v>RLFO; Hora de aviso: 11:50 08/06/2024; Solución: Se recuperan 50 mts de reserva y se realiza un emplame de 36 Hilos; Hora de solución: 14:40 08/06/2024; Causa: Vandalismo</v>
      </c>
      <c r="W2442" s="4" t="s">
        <v>132</v>
      </c>
      <c r="X2442" s="3"/>
      <c r="Y2442" s="3"/>
      <c r="Z2442" s="3" t="s">
        <v>69</v>
      </c>
      <c r="AA2442" s="3" t="s">
        <v>70</v>
      </c>
      <c r="AB2442" s="3">
        <v>8668231</v>
      </c>
      <c r="AC2442" s="3" t="s">
        <v>71</v>
      </c>
      <c r="AD2442" s="6">
        <v>0</v>
      </c>
      <c r="AE2442" s="7"/>
      <c r="AF2442" s="7"/>
      <c r="AG2442" s="6">
        <f>Tabla4[[#This Row],[Tiempo Parada de Reloj]]+Tabla4[[#This Row],[Tiempo Autorizado por Telefonica (no Máximo)]]</f>
        <v>0</v>
      </c>
      <c r="AH2442" s="7">
        <f t="shared" ca="1" si="351"/>
        <v>0.11805555555474712</v>
      </c>
      <c r="AI2442" s="8">
        <f t="shared" si="352"/>
        <v>0</v>
      </c>
      <c r="AJ2442" s="8">
        <f t="shared" ca="1" si="354"/>
        <v>2.8333333333139308</v>
      </c>
      <c r="AK2442" s="23" t="s">
        <v>8652</v>
      </c>
      <c r="AL2442" s="23" t="s">
        <v>70</v>
      </c>
      <c r="AM2442" s="23" t="s">
        <v>73</v>
      </c>
      <c r="AN2442" s="23" t="s">
        <v>73</v>
      </c>
      <c r="AO2442" s="3" t="s">
        <v>120</v>
      </c>
      <c r="AP2442" s="3" t="s">
        <v>120</v>
      </c>
      <c r="AQ2442" s="23">
        <v>45453.708333333336</v>
      </c>
      <c r="AR2442" s="3"/>
      <c r="AS2442" s="23"/>
      <c r="AT2442" s="23"/>
      <c r="AU2442" s="3" t="s">
        <v>133</v>
      </c>
      <c r="AV2442" s="3" t="s">
        <v>11104</v>
      </c>
      <c r="AW2442" s="3" t="s">
        <v>11105</v>
      </c>
      <c r="AX2442" s="3">
        <v>11.033588999999999</v>
      </c>
      <c r="AY2442" s="3">
        <v>-74.919431000000003</v>
      </c>
      <c r="AZ2442" s="8" t="str">
        <f>+CONCATENATE("Reportan apertura en el enlace ",Tabla4[[#This Row],[Enlace]]," en el ",Tabla4[[#This Row],[Distancia óptica]]," ocasionado por ",Tabla4[[#This Row],[Causa del daño]])</f>
        <v>Reportan apertura en el enlace Mov. Seminario - Mov. Puerto Colombia en el Km 1.258 desde Semninario ocasionado por Vandalismo</v>
      </c>
      <c r="BA2442" s="8" t="str">
        <f>+CONCATENATE("Para dar solución al incidente ",Tabla4[[#This Row],[Solución]])</f>
        <v>Para dar solución al incidente Se recuperan 50 mts de reserva y se realiza un emplame de 36 Hilos</v>
      </c>
      <c r="BB2442" s="3" t="str">
        <f>+_xlfn.CONCAT(Tabla4[[#This Row],[Causa Raiz]]," ",Tabla4[[#This Row],[Solución2]]," (",Tabla4[[#This Row],[Anillo]],"- Cabecera: ",Tabla4[[#This Row],[Cabecera]],"- Operador: ",Tabla4[[#This Row],[Operador]],")")</f>
        <v>Reportan apertura en el enlace Mov. Seminario - Mov. Puerto Colombia en el Km 1.258 desde Semninario ocasionado por Vandalismo Para dar solución al incidente Se recuperan 50 mts de reserva y se realiza un emplame de 36 Hilos (Uk seminario- Cabecera: Puerto Colombia- Operador: Colombia Telecomunicaciones)</v>
      </c>
    </row>
    <row r="2443" spans="1:54" ht="185.25">
      <c r="A2443" s="38">
        <f t="shared" si="353"/>
        <v>2442</v>
      </c>
      <c r="B2443" s="3">
        <v>8669194</v>
      </c>
      <c r="C2443" s="3" t="s">
        <v>54</v>
      </c>
      <c r="D2443" s="23">
        <v>45451.416666666664</v>
      </c>
      <c r="E2443" s="23">
        <v>45451.493055555555</v>
      </c>
      <c r="F2443" s="1">
        <f t="shared" ca="1" si="355"/>
        <v>7.6388888890505768E-2</v>
      </c>
      <c r="G2443" s="3" t="s">
        <v>55</v>
      </c>
      <c r="H2443" s="41"/>
      <c r="I2443" s="40"/>
      <c r="J2443" s="5" t="s">
        <v>56</v>
      </c>
      <c r="K2443" s="3" t="s">
        <v>77</v>
      </c>
      <c r="L2443" s="9" t="s">
        <v>78</v>
      </c>
      <c r="M2443" s="3" t="s">
        <v>152</v>
      </c>
      <c r="N2443" s="3" t="s">
        <v>153</v>
      </c>
      <c r="O2443" s="3" t="s">
        <v>10910</v>
      </c>
      <c r="P2443" s="3" t="s">
        <v>11106</v>
      </c>
      <c r="Q2443" s="4" t="s">
        <v>11107</v>
      </c>
      <c r="R2443" s="3" t="s">
        <v>479</v>
      </c>
      <c r="S2443" s="3" t="s">
        <v>158</v>
      </c>
      <c r="T2443" s="9" t="s">
        <v>66</v>
      </c>
      <c r="U2443" s="3" t="s">
        <v>11108</v>
      </c>
      <c r="V2443" s="22" t="str">
        <f t="shared" si="349"/>
        <v>RLFO; Hora de aviso: 10:00 08/06/2024; Solución: se recupera 40 mts de reserva y se realiza un empalme de 8 hilos; Hora de solución: 11:50 08/06/2024; Causa: Vandalismo</v>
      </c>
      <c r="W2443" s="4" t="s">
        <v>160</v>
      </c>
      <c r="X2443" s="3"/>
      <c r="Y2443" s="3"/>
      <c r="Z2443" s="3" t="s">
        <v>69</v>
      </c>
      <c r="AA2443" s="3" t="s">
        <v>70</v>
      </c>
      <c r="AB2443" s="3">
        <v>8669194</v>
      </c>
      <c r="AC2443" s="3" t="s">
        <v>71</v>
      </c>
      <c r="AD2443" s="6">
        <v>0</v>
      </c>
      <c r="AE2443" s="7"/>
      <c r="AF2443" s="7"/>
      <c r="AG2443" s="6">
        <f>Tabla4[[#This Row],[Tiempo Parada de Reloj]]+Tabla4[[#This Row],[Tiempo Autorizado por Telefonica (no Máximo)]]</f>
        <v>0</v>
      </c>
      <c r="AH2443" s="7">
        <f t="shared" ca="1" si="351"/>
        <v>7.6388888890505768E-2</v>
      </c>
      <c r="AI2443" s="8">
        <f t="shared" si="352"/>
        <v>0</v>
      </c>
      <c r="AJ2443" s="8">
        <f t="shared" ca="1" si="354"/>
        <v>1.8333333333721384</v>
      </c>
      <c r="AK2443" s="23" t="s">
        <v>8652</v>
      </c>
      <c r="AL2443" s="23" t="s">
        <v>71</v>
      </c>
      <c r="AM2443" s="23" t="s">
        <v>69</v>
      </c>
      <c r="AN2443" s="23" t="s">
        <v>8652</v>
      </c>
      <c r="AO2443" s="3" t="s">
        <v>106</v>
      </c>
      <c r="AP2443" s="3" t="s">
        <v>73</v>
      </c>
      <c r="AQ2443" s="23">
        <v>45454.361805555556</v>
      </c>
      <c r="AR2443" s="3"/>
      <c r="AS2443" s="23"/>
      <c r="AT2443" s="23"/>
      <c r="AU2443" s="3" t="s">
        <v>161</v>
      </c>
      <c r="AV2443" s="3" t="s">
        <v>5223</v>
      </c>
      <c r="AW2443" s="3" t="s">
        <v>1311</v>
      </c>
      <c r="AX2443" s="3">
        <v>1.2138</v>
      </c>
      <c r="AY2443" s="3">
        <v>-77.292699999999996</v>
      </c>
      <c r="AZ2443" s="8" t="str">
        <f>+CONCATENATE("Reportan apertura en el enlace ",Tabla4[[#This Row],[Enlace]]," en el ",Tabla4[[#This Row],[Distancia óptica]]," ocasionado por ",Tabla4[[#This Row],[Causa del daño]])</f>
        <v>Reportan apertura en el enlace Mov. Las Palmas - Mov. Volcan Galeras en el Km 1,5 desde Mov. Galeras ocasionado por Vandalismo</v>
      </c>
      <c r="BA2443" s="8" t="str">
        <f>+CONCATENATE("Para dar solución al incidente ",Tabla4[[#This Row],[Solución]])</f>
        <v>Para dar solución al incidente se recupera 40 mts de reserva y se realiza un empalme de 8 hilos</v>
      </c>
      <c r="BB2443" s="3" t="str">
        <f>+_xlfn.CONCAT(Tabla4[[#This Row],[Causa Raiz]]," ",Tabla4[[#This Row],[Solución2]]," (",Tabla4[[#This Row],[Anillo]],"- Cabecera: ",Tabla4[[#This Row],[Cabecera]],"- Operador: ",Tabla4[[#This Row],[Operador]],")")</f>
        <v>Reportan apertura en el enlace Mov. Las Palmas - Mov. Volcan Galeras en el Km 1,5 desde Mov. Galeras ocasionado por Vandalismo Para dar solución al incidente se recupera 40 mts de reserva y se realiza un empalme de 8 hilos (UK- Cabecera: ACACIAS- Operador: Colombia Telecomunicaciones)</v>
      </c>
    </row>
    <row r="2444" spans="1:54" ht="213.75">
      <c r="A2444" s="38">
        <f t="shared" si="353"/>
        <v>2443</v>
      </c>
      <c r="B2444" s="3">
        <v>8669086</v>
      </c>
      <c r="C2444" s="3" t="s">
        <v>136</v>
      </c>
      <c r="D2444" s="23">
        <v>45451.729166666664</v>
      </c>
      <c r="E2444" s="23">
        <v>45452.104166666664</v>
      </c>
      <c r="F2444" s="1">
        <f t="shared" ref="F2444:F2449" ca="1" si="356">IF(ISBLANK(E2444),IF(ISBLANK(D2444),0,NOW()-D2444),E2444-D2444)</f>
        <v>0.375</v>
      </c>
      <c r="G2444" s="3" t="s">
        <v>55</v>
      </c>
      <c r="H2444" s="41"/>
      <c r="I2444" s="40"/>
      <c r="J2444" s="5" t="s">
        <v>137</v>
      </c>
      <c r="K2444" s="3" t="s">
        <v>138</v>
      </c>
      <c r="L2444" s="9" t="s">
        <v>78</v>
      </c>
      <c r="M2444" s="3" t="s">
        <v>139</v>
      </c>
      <c r="N2444" s="3" t="s">
        <v>140</v>
      </c>
      <c r="O2444" s="3" t="s">
        <v>11109</v>
      </c>
      <c r="P2444" s="3" t="s">
        <v>11110</v>
      </c>
      <c r="Q2444" s="4" t="s">
        <v>11111</v>
      </c>
      <c r="R2444" s="3" t="s">
        <v>479</v>
      </c>
      <c r="S2444" s="3" t="s">
        <v>145</v>
      </c>
      <c r="T2444" s="9" t="s">
        <v>66</v>
      </c>
      <c r="U2444" s="3" t="s">
        <v>11112</v>
      </c>
      <c r="V2444" s="22" t="str">
        <f t="shared" si="349"/>
        <v>RBHFO; Hora de aviso: 17:30 08/06/2024; Solución: Se realiza tendido de 150 metros de Fibra de 48 Hilos y se instala una caja de empalme nueva y se ingresa extremo a caja de empalme Existente ; Hora de solución: 2:30 09/06/2024; Causa: Vandalismo</v>
      </c>
      <c r="W2444" s="4" t="s">
        <v>132</v>
      </c>
      <c r="X2444" s="3"/>
      <c r="Y2444" s="3"/>
      <c r="Z2444" s="3" t="s">
        <v>69</v>
      </c>
      <c r="AA2444" s="3" t="s">
        <v>70</v>
      </c>
      <c r="AB2444" s="3">
        <v>8669086</v>
      </c>
      <c r="AC2444" s="3" t="s">
        <v>71</v>
      </c>
      <c r="AD2444" s="6">
        <v>0.17291666666666666</v>
      </c>
      <c r="AE2444" s="7"/>
      <c r="AF2444" s="7"/>
      <c r="AG2444" s="6">
        <f>Tabla4[[#This Row],[Tiempo Parada de Reloj]]+Tabla4[[#This Row],[Tiempo Autorizado por Telefonica (no Máximo)]]</f>
        <v>0.17291666666666666</v>
      </c>
      <c r="AH2444" s="7">
        <f t="shared" ca="1" si="351"/>
        <v>0.20208333333333334</v>
      </c>
      <c r="AI2444" s="8">
        <f t="shared" si="352"/>
        <v>4.1500000000000004</v>
      </c>
      <c r="AJ2444" s="8">
        <f t="shared" ca="1" si="354"/>
        <v>4.8499999999999996</v>
      </c>
      <c r="AK2444" s="23" t="s">
        <v>98</v>
      </c>
      <c r="AL2444" s="23" t="s">
        <v>70</v>
      </c>
      <c r="AM2444" s="23" t="s">
        <v>106</v>
      </c>
      <c r="AN2444" s="23" t="s">
        <v>106</v>
      </c>
      <c r="AO2444" s="3" t="s">
        <v>98</v>
      </c>
      <c r="AP2444" s="3" t="s">
        <v>98</v>
      </c>
      <c r="AQ2444" s="23">
        <v>45456.436805555553</v>
      </c>
      <c r="AR2444" s="3"/>
      <c r="AS2444" s="23"/>
      <c r="AT2444" s="23"/>
      <c r="AU2444" s="3" t="s">
        <v>1040</v>
      </c>
      <c r="AV2444" s="3" t="s">
        <v>2690</v>
      </c>
      <c r="AW2444" s="3" t="s">
        <v>1644</v>
      </c>
      <c r="AX2444" s="3">
        <v>3.4998999999999998</v>
      </c>
      <c r="AY2444" s="3">
        <v>-76.506299999999996</v>
      </c>
      <c r="AZ2444" s="8" t="str">
        <f>+CONCATENATE("Reportan apertura en el enlace ",Tabla4[[#This Row],[Enlace]]," en el ",Tabla4[[#This Row],[Distancia óptica]]," ocasionado por ",Tabla4[[#This Row],[Causa del daño]])</f>
        <v>Reportan apertura en el enlace Mov Acopi - Mov Ferrogruas en el Km 3,8 desde Acopi ocasionado por Vandalismo</v>
      </c>
      <c r="BA2444" s="8" t="str">
        <f>+CONCATENATE("Para dar solución al incidente ",Tabla4[[#This Row],[Solución]])</f>
        <v xml:space="preserve">Para dar solución al incidente Se realiza tendido de 150 metros de Fibra de 48 Hilos y se instala una caja de empalme nueva y se ingresa extremo a caja de empalme Existente </v>
      </c>
      <c r="BB2444" s="3" t="str">
        <f>+_xlfn.CONCAT(Tabla4[[#This Row],[Causa Raiz]]," ",Tabla4[[#This Row],[Solución2]]," (",Tabla4[[#This Row],[Anillo]],"- Cabecera: ",Tabla4[[#This Row],[Cabecera]],"- Operador: ",Tabla4[[#This Row],[Operador]],")")</f>
        <v>Reportan apertura en el enlace Mov Acopi - Mov Ferrogruas en el Km 3,8 desde Acopi ocasionado por Vandalismo Para dar solución al incidente Se realiza tendido de 150 metros de Fibra de 48 Hilos y se instala una caja de empalme nueva y se ingresa extremo a caja de empalme Existente  (Anillo 1- Cabecera: ACOPI- Operador: Infraco)</v>
      </c>
    </row>
    <row r="2445" spans="1:54" ht="185.25">
      <c r="A2445" s="38">
        <f t="shared" si="353"/>
        <v>2444</v>
      </c>
      <c r="B2445" s="3">
        <v>8669501</v>
      </c>
      <c r="C2445" s="3" t="s">
        <v>92</v>
      </c>
      <c r="D2445" s="23">
        <v>45451.541666666664</v>
      </c>
      <c r="E2445" s="23">
        <v>45452.451388888891</v>
      </c>
      <c r="F2445" s="1">
        <f t="shared" ca="1" si="356"/>
        <v>0.90972222222626442</v>
      </c>
      <c r="G2445" s="3" t="s">
        <v>55</v>
      </c>
      <c r="H2445" s="41"/>
      <c r="I2445" s="40"/>
      <c r="J2445" s="5" t="s">
        <v>56</v>
      </c>
      <c r="K2445" s="3" t="s">
        <v>203</v>
      </c>
      <c r="L2445" s="9" t="s">
        <v>58</v>
      </c>
      <c r="M2445" s="3" t="s">
        <v>169</v>
      </c>
      <c r="N2445" s="3" t="s">
        <v>3835</v>
      </c>
      <c r="O2445" s="3" t="s">
        <v>3528</v>
      </c>
      <c r="P2445" s="3" t="s">
        <v>11113</v>
      </c>
      <c r="Q2445" s="4" t="s">
        <v>11114</v>
      </c>
      <c r="R2445" s="3" t="s">
        <v>1082</v>
      </c>
      <c r="S2445" s="3" t="s">
        <v>210</v>
      </c>
      <c r="T2445" s="9" t="s">
        <v>146</v>
      </c>
      <c r="U2445" s="3" t="s">
        <v>11115</v>
      </c>
      <c r="V2445" s="22" t="str">
        <f t="shared" si="349"/>
        <v>RTNFO; Hora de aviso: 13:00 08/06/2024; Solución: Se realiza migracion ente un empalme y Cerro Oriente; Hora de solución: 10:50 09/06/2024; Causa: Falla en la Red FiOp</v>
      </c>
      <c r="W2445" s="4" t="s">
        <v>11116</v>
      </c>
      <c r="X2445" s="3" t="s">
        <v>11117</v>
      </c>
      <c r="Y2445" s="3" t="s">
        <v>11118</v>
      </c>
      <c r="Z2445" s="3" t="s">
        <v>98</v>
      </c>
      <c r="AA2445" s="3" t="s">
        <v>71</v>
      </c>
      <c r="AB2445" s="3">
        <v>0</v>
      </c>
      <c r="AC2445" s="3" t="s">
        <v>70</v>
      </c>
      <c r="AD2445" s="6">
        <v>0.69444444444444453</v>
      </c>
      <c r="AE2445" s="7">
        <v>6.9444444444444441E-3</v>
      </c>
      <c r="AF2445" s="7" t="s">
        <v>3354</v>
      </c>
      <c r="AG2445" s="6">
        <f>Tabla4[[#This Row],[Tiempo Parada de Reloj]]+Tabla4[[#This Row],[Tiempo Autorizado por Telefonica (no Máximo)]]</f>
        <v>0.70138888888888895</v>
      </c>
      <c r="AH2445" s="7">
        <f t="shared" ca="1" si="351"/>
        <v>0.21527777778181989</v>
      </c>
      <c r="AI2445" s="8">
        <f t="shared" si="352"/>
        <v>16.666666666666668</v>
      </c>
      <c r="AJ2445" s="8">
        <f t="shared" ca="1" si="354"/>
        <v>5.1666666667636774</v>
      </c>
      <c r="AK2445" s="23" t="s">
        <v>73</v>
      </c>
      <c r="AL2445" s="23" t="s">
        <v>70</v>
      </c>
      <c r="AM2445" s="23" t="s">
        <v>106</v>
      </c>
      <c r="AN2445" s="23" t="s">
        <v>8652</v>
      </c>
      <c r="AO2445" s="3" t="s">
        <v>73</v>
      </c>
      <c r="AP2445" s="3" t="s">
        <v>73</v>
      </c>
      <c r="AQ2445" s="23">
        <v>45455.472916666666</v>
      </c>
      <c r="AR2445" s="3"/>
      <c r="AS2445" s="23"/>
      <c r="AT2445" s="23"/>
      <c r="AU2445" s="3" t="s">
        <v>192</v>
      </c>
      <c r="AV2445" s="3" t="s">
        <v>437</v>
      </c>
      <c r="AW2445" s="3" t="s">
        <v>10733</v>
      </c>
      <c r="AX2445" s="3">
        <v>7.3775000000000004</v>
      </c>
      <c r="AY2445" s="3">
        <v>-72.653199999999998</v>
      </c>
      <c r="AZ2445" s="8" t="str">
        <f>+CONCATENATE("Reportan apertura en el enlace ",Tabla4[[#This Row],[Enlace]]," en el ",Tabla4[[#This Row],[Distancia óptica]]," ocasionado por ",Tabla4[[#This Row],[Causa del daño]])</f>
        <v>Reportan apertura en el enlace Cerro Oriente - Cúcuta en el Km 87,1 desde Cucuta ocasionado por Falla en la Red FiOp</v>
      </c>
      <c r="BA2445" s="8" t="str">
        <f>+CONCATENATE("Para dar solución al incidente ",Tabla4[[#This Row],[Solución]])</f>
        <v>Para dar solución al incidente Se realiza migracion ente un empalme y Cerro Oriente</v>
      </c>
      <c r="BB2445" s="3" t="str">
        <f>+_xlfn.CONCAT(Tabla4[[#This Row],[Causa Raiz]]," ",Tabla4[[#This Row],[Solución2]]," (",Tabla4[[#This Row],[Anillo]],"- Cabecera: ",Tabla4[[#This Row],[Cabecera]],"- Operador: ",Tabla4[[#This Row],[Operador]],")")</f>
        <v>Reportan apertura en el enlace Cerro Oriente - Cúcuta en el Km 87,1 desde Cucuta ocasionado por Falla en la Red FiOp Para dar solución al incidente Se realiza migracion ente un empalme y Cerro Oriente (TronCAL- Cabecera: CUCUTA- Operador: Colombia Telecomunicaciones)</v>
      </c>
    </row>
    <row r="2446" spans="1:54" ht="156.75">
      <c r="A2446" s="38">
        <f t="shared" si="353"/>
        <v>2445</v>
      </c>
      <c r="B2446" s="3">
        <v>8669236</v>
      </c>
      <c r="C2446" s="3" t="s">
        <v>54</v>
      </c>
      <c r="D2446" s="23">
        <v>45451.75</v>
      </c>
      <c r="E2446" s="23">
        <v>45451.751388888886</v>
      </c>
      <c r="F2446" s="1">
        <f t="shared" ca="1" si="356"/>
        <v>1.3888888861401938E-3</v>
      </c>
      <c r="G2446" s="3" t="s">
        <v>55</v>
      </c>
      <c r="H2446" s="41"/>
      <c r="I2446" s="40"/>
      <c r="J2446" s="5" t="s">
        <v>56</v>
      </c>
      <c r="K2446" s="3" t="s">
        <v>203</v>
      </c>
      <c r="L2446" s="9" t="s">
        <v>58</v>
      </c>
      <c r="M2446" s="3" t="s">
        <v>169</v>
      </c>
      <c r="N2446" s="3" t="s">
        <v>437</v>
      </c>
      <c r="O2446" s="3" t="s">
        <v>11119</v>
      </c>
      <c r="P2446" s="3" t="s">
        <v>325</v>
      </c>
      <c r="Q2446" s="4" t="s">
        <v>11120</v>
      </c>
      <c r="R2446" s="3" t="s">
        <v>174</v>
      </c>
      <c r="S2446" s="3" t="s">
        <v>210</v>
      </c>
      <c r="T2446" s="9" t="s">
        <v>104</v>
      </c>
      <c r="U2446" s="3" t="s">
        <v>11121</v>
      </c>
      <c r="V2446" s="22" t="str">
        <f t="shared" si="349"/>
        <v>RLFO; Hora de aviso: 18:00 08/06/2024; Solución: Armario Sin energía, falla en la zona; Hora de solución: 18:02 08/06/2024; Causa: Visita Fallida</v>
      </c>
      <c r="W2446" s="4" t="s">
        <v>11122</v>
      </c>
      <c r="X2446" s="3" t="s">
        <v>11123</v>
      </c>
      <c r="Y2446" s="3" t="s">
        <v>11124</v>
      </c>
      <c r="Z2446" s="3" t="s">
        <v>98</v>
      </c>
      <c r="AA2446" s="3" t="s">
        <v>71</v>
      </c>
      <c r="AB2446" s="3">
        <v>0</v>
      </c>
      <c r="AC2446" s="3" t="s">
        <v>71</v>
      </c>
      <c r="AD2446" s="6">
        <v>0</v>
      </c>
      <c r="AE2446" s="7"/>
      <c r="AF2446" s="7"/>
      <c r="AG2446" s="6">
        <f>Tabla4[[#This Row],[Tiempo Parada de Reloj]]+Tabla4[[#This Row],[Tiempo Autorizado por Telefonica (no Máximo)]]</f>
        <v>0</v>
      </c>
      <c r="AH2446" s="7">
        <f t="shared" ca="1" si="351"/>
        <v>1.3888888861401938E-3</v>
      </c>
      <c r="AI2446" s="8">
        <f t="shared" si="352"/>
        <v>0</v>
      </c>
      <c r="AJ2446" s="8">
        <f t="shared" ca="1" si="354"/>
        <v>3.3333333267364651E-2</v>
      </c>
      <c r="AK2446" s="23" t="s">
        <v>73</v>
      </c>
      <c r="AL2446" s="23" t="s">
        <v>71</v>
      </c>
      <c r="AM2446" s="23" t="s">
        <v>69</v>
      </c>
      <c r="AN2446" s="23" t="s">
        <v>73</v>
      </c>
      <c r="AO2446" s="3" t="s">
        <v>106</v>
      </c>
      <c r="AP2446" s="3" t="s">
        <v>106</v>
      </c>
      <c r="AQ2446" s="23">
        <v>45453.916666666664</v>
      </c>
      <c r="AR2446" s="3"/>
      <c r="AS2446" s="23"/>
      <c r="AT2446" s="23"/>
      <c r="AU2446" s="3" t="s">
        <v>192</v>
      </c>
      <c r="AV2446" s="3" t="s">
        <v>69</v>
      </c>
      <c r="AW2446" s="3" t="s">
        <v>69</v>
      </c>
      <c r="AX2446" s="3" t="s">
        <v>69</v>
      </c>
      <c r="AY2446" s="3" t="s">
        <v>69</v>
      </c>
      <c r="AZ2446" s="8" t="str">
        <f>+CONCATENATE("Reportan apertura en el enlace ",Tabla4[[#This Row],[Enlace]]," en el ",Tabla4[[#This Row],[Distancia óptica]]," ocasionado por ",Tabla4[[#This Row],[Causa del daño]])</f>
        <v>Reportan apertura en el enlace Armario 11 Rumichaca - Olt Nuevo Patio en el Km 0 ocasionado por Visita Fallida</v>
      </c>
      <c r="BA2446" s="8" t="str">
        <f>+CONCATENATE("Para dar solución al incidente ",Tabla4[[#This Row],[Solución]])</f>
        <v>Para dar solución al incidente Armario Sin energía, falla en la zona</v>
      </c>
      <c r="BB2446" s="3" t="str">
        <f>+_xlfn.CONCAT(Tabla4[[#This Row],[Causa Raiz]]," ",Tabla4[[#This Row],[Solución2]]," (",Tabla4[[#This Row],[Anillo]],"- Cabecera: ",Tabla4[[#This Row],[Cabecera]],"- Operador: ",Tabla4[[#This Row],[Operador]],")")</f>
        <v>Reportan apertura en el enlace Armario 11 Rumichaca - Olt Nuevo Patio en el Km 0 ocasionado por Visita Fallida Para dar solución al incidente Armario Sin energía, falla en la zona (NA- Cabecera: NA- Operador: Colombia Telecomunicaciones)</v>
      </c>
    </row>
    <row r="2447" spans="1:54" ht="156.75">
      <c r="A2447" s="38">
        <f t="shared" si="353"/>
        <v>2446</v>
      </c>
      <c r="B2447" s="3">
        <v>8669401</v>
      </c>
      <c r="C2447" s="3" t="s">
        <v>163</v>
      </c>
      <c r="D2447" s="23">
        <v>45451.805555555555</v>
      </c>
      <c r="E2447" s="23">
        <v>45454.375</v>
      </c>
      <c r="F2447" s="1">
        <f t="shared" ca="1" si="356"/>
        <v>2.5694444444452529</v>
      </c>
      <c r="G2447" s="3" t="s">
        <v>164</v>
      </c>
      <c r="H2447" s="41" t="s">
        <v>165</v>
      </c>
      <c r="I2447" s="40" t="s">
        <v>11125</v>
      </c>
      <c r="J2447" s="5" t="s">
        <v>167</v>
      </c>
      <c r="K2447" s="3" t="s">
        <v>168</v>
      </c>
      <c r="L2447" s="9" t="s">
        <v>58</v>
      </c>
      <c r="M2447" s="3" t="s">
        <v>169</v>
      </c>
      <c r="N2447" s="3" t="s">
        <v>9385</v>
      </c>
      <c r="O2447" s="3" t="s">
        <v>171</v>
      </c>
      <c r="P2447" s="3" t="s">
        <v>11126</v>
      </c>
      <c r="Q2447" s="4" t="s">
        <v>11127</v>
      </c>
      <c r="R2447" s="3" t="s">
        <v>174</v>
      </c>
      <c r="S2447" s="3" t="s">
        <v>175</v>
      </c>
      <c r="T2447" s="9" t="s">
        <v>513</v>
      </c>
      <c r="U2447" s="3" t="s">
        <v>1399</v>
      </c>
      <c r="V2447" s="22" t="str">
        <f t="shared" si="349"/>
        <v>RDFO; Hora de aviso: 19:20 08/06/2024; Solución: se realiza migracion de hilos entre empalmes; Hora de solución: 9:00 11/06/2024; Causa: Desastre Natural</v>
      </c>
      <c r="W2447" s="4" t="s">
        <v>10400</v>
      </c>
      <c r="X2447" s="3"/>
      <c r="Y2447" s="3"/>
      <c r="Z2447" s="3" t="s">
        <v>69</v>
      </c>
      <c r="AA2447" s="3" t="s">
        <v>71</v>
      </c>
      <c r="AB2447" s="3">
        <v>0</v>
      </c>
      <c r="AC2447" s="3" t="s">
        <v>71</v>
      </c>
      <c r="AD2447" s="6">
        <v>0</v>
      </c>
      <c r="AE2447" s="7"/>
      <c r="AF2447" s="7"/>
      <c r="AG2447" s="6">
        <f>Tabla4[[#This Row],[Tiempo Parada de Reloj]]+Tabla4[[#This Row],[Tiempo Autorizado por Telefonica (no Máximo)]]</f>
        <v>0</v>
      </c>
      <c r="AH2447" s="7">
        <f t="shared" ca="1" si="351"/>
        <v>2.5694444444452529</v>
      </c>
      <c r="AI2447" s="8">
        <f t="shared" si="352"/>
        <v>0</v>
      </c>
      <c r="AJ2447" s="8">
        <f t="shared" ca="1" si="354"/>
        <v>61.666666666686069</v>
      </c>
      <c r="AK2447" s="23" t="s">
        <v>98</v>
      </c>
      <c r="AL2447" s="23" t="s">
        <v>70</v>
      </c>
      <c r="AM2447" s="23" t="s">
        <v>106</v>
      </c>
      <c r="AN2447" s="23" t="s">
        <v>119</v>
      </c>
      <c r="AQ2447" s="23">
        <f t="shared" ref="AQ2447" ca="1" si="357">NOW()</f>
        <v>45503.69683483796</v>
      </c>
      <c r="AR2447" s="3"/>
      <c r="AS2447" s="23"/>
      <c r="AT2447" s="23"/>
      <c r="AU2447" s="3" t="s">
        <v>168</v>
      </c>
      <c r="AV2447" s="3" t="s">
        <v>69</v>
      </c>
      <c r="AW2447" s="3" t="s">
        <v>69</v>
      </c>
      <c r="AX2447" s="3" t="s">
        <v>69</v>
      </c>
      <c r="AY2447" s="3" t="s">
        <v>69</v>
      </c>
      <c r="AZ2447" s="8" t="str">
        <f>+CONCATENATE("Reportan apertura en el enlace ",Tabla4[[#This Row],[Enlace]]," en el ",Tabla4[[#This Row],[Distancia óptica]]," ocasionado por ",Tabla4[[#This Row],[Causa del daño]])</f>
        <v>Reportan apertura en el enlace Zulia - Sardinata  en el Km 0,700 desde zulia ocasionado por Desastre Natural</v>
      </c>
      <c r="BA2447" s="8" t="str">
        <f>+CONCATENATE("Para dar solución al incidente ",Tabla4[[#This Row],[Solución]])</f>
        <v>Para dar solución al incidente se realiza migracion de hilos entre empalmes</v>
      </c>
      <c r="BB2447" s="3" t="str">
        <f>+_xlfn.CONCAT(Tabla4[[#This Row],[Causa Raiz]]," ",Tabla4[[#This Row],[Solución2]]," (",Tabla4[[#This Row],[Anillo]],"- Cabecera: ",Tabla4[[#This Row],[Cabecera]],"- Operador: ",Tabla4[[#This Row],[Operador]],")")</f>
        <v>Reportan apertura en el enlace Zulia - Sardinata  en el Km 0,700 desde zulia ocasionado por Desastre Natural Para dar solución al incidente se realiza migracion de hilos entre empalmes (NA- Cabecera: NA- Operador: Telmex - Claro)</v>
      </c>
    </row>
    <row r="2448" spans="1:54" ht="185.25">
      <c r="A2448" s="38">
        <f t="shared" si="353"/>
        <v>2447</v>
      </c>
      <c r="B2448" s="3">
        <v>8669714</v>
      </c>
      <c r="C2448" s="3" t="s">
        <v>54</v>
      </c>
      <c r="D2448" s="23">
        <v>45451.888888888891</v>
      </c>
      <c r="E2448" s="23">
        <v>45452.520833333336</v>
      </c>
      <c r="F2448" s="1">
        <f t="shared" ca="1" si="356"/>
        <v>0.63194444444525288</v>
      </c>
      <c r="G2448" s="3" t="s">
        <v>55</v>
      </c>
      <c r="H2448" s="41"/>
      <c r="I2448" s="40"/>
      <c r="J2448" s="5" t="s">
        <v>56</v>
      </c>
      <c r="K2448" s="3" t="s">
        <v>57</v>
      </c>
      <c r="L2448" s="9" t="s">
        <v>58</v>
      </c>
      <c r="M2448" s="3" t="s">
        <v>59</v>
      </c>
      <c r="N2448" s="3" t="s">
        <v>60</v>
      </c>
      <c r="O2448" s="3" t="s">
        <v>11128</v>
      </c>
      <c r="P2448" s="3" t="s">
        <v>11129</v>
      </c>
      <c r="Q2448" s="4" t="s">
        <v>11130</v>
      </c>
      <c r="R2448" s="3" t="s">
        <v>980</v>
      </c>
      <c r="S2448" s="3" t="s">
        <v>65</v>
      </c>
      <c r="T2448" s="9" t="s">
        <v>66</v>
      </c>
      <c r="U2448" s="3" t="s">
        <v>11131</v>
      </c>
      <c r="V2448" s="22" t="str">
        <f t="shared" si="349"/>
        <v>RLFO; Hora de aviso: 21:20 08/06/2024; Solución: Se recupera 50 mts de reserva y se hace un empalme de continuidad de 36 hilos; Hora de solución: 12:30 09/06/2024; Causa: Vandalismo</v>
      </c>
      <c r="W2448" s="4" t="s">
        <v>2237</v>
      </c>
      <c r="X2448" s="3"/>
      <c r="Y2448" s="3"/>
      <c r="Z2448" s="3" t="s">
        <v>69</v>
      </c>
      <c r="AA2448" s="3" t="s">
        <v>71</v>
      </c>
      <c r="AB2448" s="3">
        <v>0</v>
      </c>
      <c r="AC2448" s="3" t="s">
        <v>71</v>
      </c>
      <c r="AD2448" s="6">
        <v>0.46736111111111112</v>
      </c>
      <c r="AE2448" s="7"/>
      <c r="AF2448" s="7"/>
      <c r="AG2448" s="6">
        <f>Tabla4[[#This Row],[Tiempo Parada de Reloj]]+Tabla4[[#This Row],[Tiempo Autorizado por Telefonica (no Máximo)]]</f>
        <v>0.46736111111111112</v>
      </c>
      <c r="AH2448" s="7">
        <f t="shared" ca="1" si="351"/>
        <v>0.16458333333414177</v>
      </c>
      <c r="AI2448" s="8">
        <f t="shared" si="352"/>
        <v>11.216666666666667</v>
      </c>
      <c r="AJ2448" s="8">
        <f t="shared" ca="1" si="354"/>
        <v>3.9500000000194024</v>
      </c>
      <c r="AK2448" s="23" t="s">
        <v>106</v>
      </c>
      <c r="AL2448" s="23" t="s">
        <v>70</v>
      </c>
      <c r="AM2448" s="23" t="s">
        <v>8652</v>
      </c>
      <c r="AN2448" s="23" t="s">
        <v>73</v>
      </c>
      <c r="AO2448" s="3" t="s">
        <v>106</v>
      </c>
      <c r="AP2448" s="3" t="s">
        <v>106</v>
      </c>
      <c r="AQ2448" s="23">
        <v>45453.836805555555</v>
      </c>
      <c r="AR2448" s="3"/>
      <c r="AS2448" s="23"/>
      <c r="AT2448" s="23"/>
      <c r="AU2448" s="3" t="s">
        <v>74</v>
      </c>
      <c r="AV2448" s="3" t="s">
        <v>950</v>
      </c>
      <c r="AW2448" s="3" t="s">
        <v>135</v>
      </c>
      <c r="AX2448" s="3">
        <v>4.6168370000000003</v>
      </c>
      <c r="AY2448" s="3">
        <v>-74.126863999999998</v>
      </c>
      <c r="AZ2448" s="8" t="str">
        <f>+CONCATENATE("Reportan apertura en el enlace ",Tabla4[[#This Row],[Enlace]]," en el ",Tabla4[[#This Row],[Distancia óptica]]," ocasionado por ",Tabla4[[#This Row],[Causa del daño]])</f>
        <v>Reportan apertura en el enlace Salitre - Progreso en el km 9,717 desde Salitre ocasionado por Vandalismo</v>
      </c>
      <c r="BA2448" s="8" t="str">
        <f>+CONCATENATE("Para dar solución al incidente ",Tabla4[[#This Row],[Solución]])</f>
        <v>Para dar solución al incidente Se recupera 50 mts de reserva y se hace un empalme de continuidad de 36 hilos</v>
      </c>
      <c r="BB2448" s="3" t="str">
        <f>+_xlfn.CONCAT(Tabla4[[#This Row],[Causa Raiz]]," ",Tabla4[[#This Row],[Solución2]]," (",Tabla4[[#This Row],[Anillo]],"- Cabecera: ",Tabla4[[#This Row],[Cabecera]],"- Operador: ",Tabla4[[#This Row],[Operador]],")")</f>
        <v>Reportan apertura en el enlace Salitre - Progreso en el km 9,717 desde Salitre ocasionado por Vandalismo Para dar solución al incidente Se recupera 50 mts de reserva y se hace un empalme de continuidad de 36 hilos (Lineal- Cabecera: Salitre- Operador: Colombia Telecomunicaciones)</v>
      </c>
    </row>
    <row r="2449" spans="1:54" ht="213.75">
      <c r="A2449" s="38">
        <f t="shared" si="353"/>
        <v>2448</v>
      </c>
      <c r="B2449" s="3">
        <v>8669750</v>
      </c>
      <c r="C2449" s="3" t="s">
        <v>54</v>
      </c>
      <c r="D2449" s="23">
        <v>45451.96875</v>
      </c>
      <c r="E2449" s="23">
        <v>45452.666666666664</v>
      </c>
      <c r="F2449" s="1">
        <f t="shared" ca="1" si="356"/>
        <v>0.69791666666424135</v>
      </c>
      <c r="G2449" s="3" t="s">
        <v>55</v>
      </c>
      <c r="H2449" s="41"/>
      <c r="I2449" s="40"/>
      <c r="J2449" s="5" t="s">
        <v>56</v>
      </c>
      <c r="K2449" s="3" t="s">
        <v>138</v>
      </c>
      <c r="L2449" s="9" t="s">
        <v>58</v>
      </c>
      <c r="M2449" s="3" t="s">
        <v>139</v>
      </c>
      <c r="N2449" s="3" t="s">
        <v>140</v>
      </c>
      <c r="O2449" s="3" t="s">
        <v>11132</v>
      </c>
      <c r="P2449" s="3" t="s">
        <v>11133</v>
      </c>
      <c r="Q2449" s="4" t="s">
        <v>11134</v>
      </c>
      <c r="R2449" s="3" t="s">
        <v>479</v>
      </c>
      <c r="S2449" s="3" t="s">
        <v>145</v>
      </c>
      <c r="T2449" s="9" t="s">
        <v>66</v>
      </c>
      <c r="U2449" s="3" t="s">
        <v>11135</v>
      </c>
      <c r="V2449" s="22" t="str">
        <f t="shared" si="349"/>
        <v>RLFO; Hora de aviso: 23:15 08/06/2024; Solución: Se recupera 45 mts de Cable en total para los tres cables y se utiliza 3 empalmes de 144 Hilos ; Hora de solución: 16:00 09/06/2024; Causa: Vandalismo</v>
      </c>
      <c r="W2449" s="4" t="s">
        <v>199</v>
      </c>
      <c r="X2449" s="3"/>
      <c r="Y2449" s="3"/>
      <c r="Z2449" s="3" t="s">
        <v>69</v>
      </c>
      <c r="AA2449" s="3" t="s">
        <v>70</v>
      </c>
      <c r="AB2449" s="3">
        <v>8669856</v>
      </c>
      <c r="AC2449" s="3" t="s">
        <v>71</v>
      </c>
      <c r="AD2449" s="6">
        <v>0.53125</v>
      </c>
      <c r="AE2449" s="7"/>
      <c r="AF2449" s="7"/>
      <c r="AG2449" s="6">
        <f>Tabla4[[#This Row],[Tiempo Parada de Reloj]]+Tabla4[[#This Row],[Tiempo Autorizado por Telefonica (no Máximo)]]</f>
        <v>0.53125</v>
      </c>
      <c r="AH2449" s="7">
        <f t="shared" ca="1" si="351"/>
        <v>0.16666666666424135</v>
      </c>
      <c r="AI2449" s="8">
        <f t="shared" si="352"/>
        <v>12.75</v>
      </c>
      <c r="AJ2449" s="8">
        <f t="shared" ca="1" si="354"/>
        <v>3.9999999999417923</v>
      </c>
      <c r="AK2449" s="23" t="s">
        <v>106</v>
      </c>
      <c r="AL2449" s="23" t="s">
        <v>70</v>
      </c>
      <c r="AM2449" s="23" t="s">
        <v>8652</v>
      </c>
      <c r="AN2449" s="23" t="s">
        <v>73</v>
      </c>
      <c r="AO2449" s="3" t="s">
        <v>98</v>
      </c>
      <c r="AP2449" s="3" t="s">
        <v>98</v>
      </c>
      <c r="AQ2449" s="23">
        <v>45457.821527777778</v>
      </c>
      <c r="AR2449" s="3"/>
      <c r="AS2449" s="23"/>
      <c r="AT2449" s="23"/>
      <c r="AU2449" s="3" t="s">
        <v>200</v>
      </c>
      <c r="AV2449" s="3" t="s">
        <v>2690</v>
      </c>
      <c r="AW2449" s="3" t="s">
        <v>151</v>
      </c>
      <c r="AX2449" s="3">
        <v>4.4523999999999999</v>
      </c>
      <c r="AY2449" s="3">
        <v>-74.145099999999999</v>
      </c>
      <c r="AZ2449" s="8" t="str">
        <f>+CONCATENATE("Reportan apertura en el enlace ",Tabla4[[#This Row],[Enlace]]," en el ",Tabla4[[#This Row],[Distancia óptica]]," ocasionado por ",Tabla4[[#This Row],[Causa del daño]])</f>
        <v>Reportan apertura en el enlace Alfonso Bonilla - Republica de Israel en el Km 4,267 desde Antonio Nariño ocasionado por Vandalismo</v>
      </c>
      <c r="BA2449" s="8" t="str">
        <f>+CONCATENATE("Para dar solución al incidente ",Tabla4[[#This Row],[Solución]])</f>
        <v xml:space="preserve">Para dar solución al incidente Se recupera 45 mts de Cable en total para los tres cables y se utiliza 3 empalmes de 144 Hilos </v>
      </c>
      <c r="BB2449" s="3" t="str">
        <f>+_xlfn.CONCAT(Tabla4[[#This Row],[Causa Raiz]]," ",Tabla4[[#This Row],[Solución2]]," (",Tabla4[[#This Row],[Anillo]],"- Cabecera: ",Tabla4[[#This Row],[Cabecera]],"- Operador: ",Tabla4[[#This Row],[Operador]],")")</f>
        <v>Reportan apertura en el enlace Alfonso Bonilla - Republica de Israel en el Km 4,267 desde Antonio Nariño ocasionado por Vandalismo Para dar solución al incidente Se recupera 45 mts de Cable en total para los tres cables y se utiliza 3 empalmes de 144 Hilos  (Lineal - Cabecera: ACOPI- Operador: Colombia Telecomunicaciones)</v>
      </c>
    </row>
    <row r="2450" spans="1:54" ht="199.5">
      <c r="A2450" s="38">
        <f t="shared" si="353"/>
        <v>2449</v>
      </c>
      <c r="B2450" s="3">
        <v>8670129</v>
      </c>
      <c r="C2450" s="3" t="s">
        <v>54</v>
      </c>
      <c r="D2450" s="23">
        <v>45452.354166666664</v>
      </c>
      <c r="E2450" s="23">
        <v>45452.569444444445</v>
      </c>
      <c r="F2450" s="1">
        <f t="shared" ref="F2450:F2456" ca="1" si="358">IF(ISBLANK(E2450),IF(ISBLANK(D2450),0,NOW()-D2450),E2450-D2450)</f>
        <v>0.21527777778101154</v>
      </c>
      <c r="G2450" s="3" t="s">
        <v>55</v>
      </c>
      <c r="H2450" s="41"/>
      <c r="I2450" s="40"/>
      <c r="J2450" s="5" t="s">
        <v>56</v>
      </c>
      <c r="K2450" s="3" t="s">
        <v>57</v>
      </c>
      <c r="L2450" s="9" t="s">
        <v>58</v>
      </c>
      <c r="M2450" s="3" t="s">
        <v>59</v>
      </c>
      <c r="N2450" s="3" t="s">
        <v>60</v>
      </c>
      <c r="O2450" s="3" t="s">
        <v>11136</v>
      </c>
      <c r="P2450" s="3" t="s">
        <v>11137</v>
      </c>
      <c r="Q2450" s="4" t="s">
        <v>11138</v>
      </c>
      <c r="R2450" s="3" t="s">
        <v>980</v>
      </c>
      <c r="S2450" s="3" t="s">
        <v>65</v>
      </c>
      <c r="T2450" s="9" t="s">
        <v>66</v>
      </c>
      <c r="U2450" s="3" t="s">
        <v>11139</v>
      </c>
      <c r="V2450" s="22" t="str">
        <f t="shared" si="349"/>
        <v>RLFO; Hora de aviso: 8:30 09/06/2024; Solución: Se recupera 200 mts de reserva y se hace un empalme existente de 48 hilos; Hora de solución: 13:40 09/06/2024; Causa: Vandalismo</v>
      </c>
      <c r="W2450" s="4" t="s">
        <v>2237</v>
      </c>
      <c r="X2450" s="3"/>
      <c r="Y2450" s="3"/>
      <c r="Z2450" s="3" t="s">
        <v>69</v>
      </c>
      <c r="AA2450" s="3" t="s">
        <v>71</v>
      </c>
      <c r="AB2450" s="3">
        <v>0</v>
      </c>
      <c r="AC2450" s="3" t="s">
        <v>71</v>
      </c>
      <c r="AD2450" s="6">
        <v>3.8194444444444448E-2</v>
      </c>
      <c r="AE2450" s="7">
        <v>1.0416666666666666E-2</v>
      </c>
      <c r="AF2450" s="7" t="s">
        <v>2677</v>
      </c>
      <c r="AG2450" s="6">
        <f>Tabla4[[#This Row],[Tiempo Parada de Reloj]]+Tabla4[[#This Row],[Tiempo Autorizado por Telefonica (no Máximo)]]</f>
        <v>4.8611111111111112E-2</v>
      </c>
      <c r="AH2450" s="7">
        <f t="shared" ca="1" si="351"/>
        <v>0.17708333333656709</v>
      </c>
      <c r="AI2450" s="8">
        <f t="shared" si="352"/>
        <v>0.91666666666666674</v>
      </c>
      <c r="AJ2450" s="8">
        <f t="shared" ca="1" si="354"/>
        <v>4.2500000000776099</v>
      </c>
      <c r="AK2450" s="23" t="s">
        <v>8652</v>
      </c>
      <c r="AL2450" s="23" t="s">
        <v>70</v>
      </c>
      <c r="AM2450" s="23" t="s">
        <v>73</v>
      </c>
      <c r="AN2450" s="23" t="s">
        <v>73</v>
      </c>
      <c r="AO2450" s="3" t="s">
        <v>120</v>
      </c>
      <c r="AP2450" s="3" t="s">
        <v>73</v>
      </c>
      <c r="AQ2450" s="23">
        <v>45454.352777777778</v>
      </c>
      <c r="AR2450" s="3"/>
      <c r="AS2450" s="23"/>
      <c r="AT2450" s="23"/>
      <c r="AU2450" s="3" t="s">
        <v>1202</v>
      </c>
      <c r="AV2450" s="3" t="s">
        <v>183</v>
      </c>
      <c r="AW2450" s="3" t="s">
        <v>9850</v>
      </c>
      <c r="AX2450" s="3">
        <v>4.4524999999999997</v>
      </c>
      <c r="AY2450" s="3">
        <v>-74.145300000000006</v>
      </c>
      <c r="AZ2450" s="8" t="str">
        <f>+CONCATENATE("Reportan apertura en el enlace ",Tabla4[[#This Row],[Enlace]]," en el ",Tabla4[[#This Row],[Distancia óptica]]," ocasionado por ",Tabla4[[#This Row],[Causa del daño]])</f>
        <v>Reportan apertura en el enlace Liberia - Ayamonte en el Km 5,610 desde Liberia ocasionado por Vandalismo</v>
      </c>
      <c r="BA2450" s="8" t="str">
        <f>+CONCATENATE("Para dar solución al incidente ",Tabla4[[#This Row],[Solución]])</f>
        <v>Para dar solución al incidente Se recupera 200 mts de reserva y se hace un empalme existente de 48 hilos</v>
      </c>
      <c r="BB2450" s="3" t="str">
        <f>+_xlfn.CONCAT(Tabla4[[#This Row],[Causa Raiz]]," ",Tabla4[[#This Row],[Solución2]]," (",Tabla4[[#This Row],[Anillo]],"- Cabecera: ",Tabla4[[#This Row],[Cabecera]],"- Operador: ",Tabla4[[#This Row],[Operador]],")")</f>
        <v>Reportan apertura en el enlace Liberia - Ayamonte en el Km 5,610 desde Liberia ocasionado por Vandalismo Para dar solución al incidente Se recupera 200 mts de reserva y se hace un empalme existente de 48 hilos ( lineal- Cabecera: Toberin- Operador: Colombia Telecomunicaciones)</v>
      </c>
    </row>
    <row r="2451" spans="1:54" ht="199.5">
      <c r="A2451" s="38">
        <f t="shared" si="353"/>
        <v>2450</v>
      </c>
      <c r="B2451" s="3">
        <v>8670309</v>
      </c>
      <c r="C2451" s="3" t="s">
        <v>92</v>
      </c>
      <c r="D2451" s="23">
        <v>45452.461805555555</v>
      </c>
      <c r="E2451" s="23">
        <v>45452.604166666664</v>
      </c>
      <c r="F2451" s="1">
        <f t="shared" ca="1" si="358"/>
        <v>0.14236111110949423</v>
      </c>
      <c r="G2451" s="3" t="s">
        <v>55</v>
      </c>
      <c r="H2451" s="41"/>
      <c r="I2451" s="40"/>
      <c r="J2451" s="5" t="s">
        <v>56</v>
      </c>
      <c r="K2451" s="3" t="s">
        <v>359</v>
      </c>
      <c r="L2451" s="9" t="s">
        <v>58</v>
      </c>
      <c r="M2451" s="3" t="s">
        <v>360</v>
      </c>
      <c r="N2451" s="3" t="s">
        <v>3746</v>
      </c>
      <c r="O2451" s="3" t="s">
        <v>939</v>
      </c>
      <c r="P2451" s="3" t="s">
        <v>11140</v>
      </c>
      <c r="Q2451" s="4" t="s">
        <v>11141</v>
      </c>
      <c r="R2451" s="3" t="s">
        <v>365</v>
      </c>
      <c r="S2451" s="3" t="s">
        <v>366</v>
      </c>
      <c r="T2451" s="9" t="s">
        <v>176</v>
      </c>
      <c r="U2451" s="3" t="s">
        <v>11142</v>
      </c>
      <c r="V2451" s="22" t="str">
        <f t="shared" si="349"/>
        <v>RTNFO; Hora de aviso: 11:05 09/06/2024; Solución: Se recupera 50 mts de reserva y se hace un empalme existente  de 36 hilos; Hora de solución: 14:30 09/06/2024; Causa: Intervención de Terceros. No Identificados</v>
      </c>
      <c r="W2451" s="4" t="s">
        <v>368</v>
      </c>
      <c r="X2451" s="3"/>
      <c r="Y2451" s="3"/>
      <c r="Z2451" s="3" t="s">
        <v>69</v>
      </c>
      <c r="AA2451" s="3" t="s">
        <v>71</v>
      </c>
      <c r="AB2451" s="3">
        <v>0</v>
      </c>
      <c r="AC2451" s="3" t="s">
        <v>71</v>
      </c>
      <c r="AD2451" s="6">
        <v>0</v>
      </c>
      <c r="AE2451" s="7"/>
      <c r="AF2451" s="7"/>
      <c r="AG2451" s="6">
        <f>Tabla4[[#This Row],[Tiempo Parada de Reloj]]+Tabla4[[#This Row],[Tiempo Autorizado por Telefonica (no Máximo)]]</f>
        <v>0</v>
      </c>
      <c r="AH2451" s="7">
        <f t="shared" ca="1" si="351"/>
        <v>0.14236111110949423</v>
      </c>
      <c r="AI2451" s="8">
        <f t="shared" si="352"/>
        <v>0</v>
      </c>
      <c r="AJ2451" s="8">
        <f t="shared" ca="1" si="354"/>
        <v>3.4166666666278616</v>
      </c>
      <c r="AK2451" s="23" t="s">
        <v>8652</v>
      </c>
      <c r="AL2451" s="23" t="s">
        <v>70</v>
      </c>
      <c r="AM2451" s="23" t="s">
        <v>73</v>
      </c>
      <c r="AN2451" s="23" t="s">
        <v>73</v>
      </c>
      <c r="AO2451" s="3" t="s">
        <v>120</v>
      </c>
      <c r="AP2451" s="3" t="s">
        <v>120</v>
      </c>
      <c r="AQ2451" s="23">
        <v>45453.415972222225</v>
      </c>
      <c r="AR2451" s="3"/>
      <c r="AS2451" s="23"/>
      <c r="AT2451" s="23"/>
      <c r="AU2451" s="3" t="s">
        <v>369</v>
      </c>
      <c r="AV2451" s="3" t="s">
        <v>3746</v>
      </c>
      <c r="AW2451" s="3" t="s">
        <v>1323</v>
      </c>
      <c r="AX2451" s="3">
        <v>7.1290199999999997</v>
      </c>
      <c r="AY2451" s="3">
        <v>-75.462360000000004</v>
      </c>
      <c r="AZ2451" s="8" t="str">
        <f>+CONCATENATE("Reportan apertura en el enlace ",Tabla4[[#This Row],[Enlace]]," en el ",Tabla4[[#This Row],[Distancia óptica]]," ocasionado por ",Tabla4[[#This Row],[Causa del daño]])</f>
        <v>Reportan apertura en el enlace Tarazá - Yarumal en el Km 29,8 desde Yarumal ocasionado por Intervención de Terceros. No Identificados</v>
      </c>
      <c r="BA2451" s="8" t="str">
        <f>+CONCATENATE("Para dar solución al incidente ",Tabla4[[#This Row],[Solución]])</f>
        <v>Para dar solución al incidente Se recupera 50 mts de reserva y se hace un empalme existente  de 36 hilos</v>
      </c>
      <c r="BB2451" s="3" t="str">
        <f>+_xlfn.CONCAT(Tabla4[[#This Row],[Causa Raiz]]," ",Tabla4[[#This Row],[Solución2]]," (",Tabla4[[#This Row],[Anillo]],"- Cabecera: ",Tabla4[[#This Row],[Cabecera]],"- Operador: ",Tabla4[[#This Row],[Operador]],")")</f>
        <v>Reportan apertura en el enlace Tarazá - Yarumal en el Km 29,8 desde Yarumal ocasionado por Intervención de Terceros. No Identificados Para dar solución al incidente Se recupera 50 mts de reserva y se hace un empalme existente  de 36 hilos (TRONCAL- Cabecera: YARUMAL- Operador: Colombia Telecomunicaciones)</v>
      </c>
    </row>
    <row r="2452" spans="1:54" ht="171">
      <c r="A2452" s="38">
        <f t="shared" si="353"/>
        <v>2451</v>
      </c>
      <c r="B2452" s="3">
        <v>8670393</v>
      </c>
      <c r="C2452" s="3" t="s">
        <v>163</v>
      </c>
      <c r="D2452" s="23">
        <v>45452.527777777781</v>
      </c>
      <c r="E2452" s="23">
        <v>45452.59375</v>
      </c>
      <c r="F2452" s="1">
        <f t="shared" ca="1" si="358"/>
        <v>6.5972222218988463E-2</v>
      </c>
      <c r="G2452" s="3" t="s">
        <v>55</v>
      </c>
      <c r="H2452" s="41"/>
      <c r="I2452" s="40"/>
      <c r="J2452" s="5" t="s">
        <v>56</v>
      </c>
      <c r="K2452" s="3" t="s">
        <v>122</v>
      </c>
      <c r="L2452" s="9" t="s">
        <v>58</v>
      </c>
      <c r="M2452" s="3" t="s">
        <v>123</v>
      </c>
      <c r="N2452" s="3" t="s">
        <v>124</v>
      </c>
      <c r="O2452" s="3" t="s">
        <v>7250</v>
      </c>
      <c r="P2452" s="3" t="s">
        <v>11143</v>
      </c>
      <c r="Q2452" s="4" t="s">
        <v>11144</v>
      </c>
      <c r="R2452" s="3" t="s">
        <v>128</v>
      </c>
      <c r="S2452" s="3" t="s">
        <v>129</v>
      </c>
      <c r="T2452" s="9" t="s">
        <v>146</v>
      </c>
      <c r="U2452" s="3" t="s">
        <v>11145</v>
      </c>
      <c r="V2452" s="22" t="str">
        <f t="shared" si="349"/>
        <v>RDFO; Hora de aviso: 12:40 09/06/2024; Solución: Se realiza migración de Hilos entre nodos; Hora de solución: 14:15 09/06/2024; Causa: Falla en la Red FiOp</v>
      </c>
      <c r="W2452" s="4" t="s">
        <v>132</v>
      </c>
      <c r="X2452" s="3"/>
      <c r="Y2452" s="3"/>
      <c r="Z2452" s="3" t="s">
        <v>69</v>
      </c>
      <c r="AA2452" s="3" t="s">
        <v>71</v>
      </c>
      <c r="AB2452" s="3">
        <v>0</v>
      </c>
      <c r="AC2452" s="3" t="s">
        <v>71</v>
      </c>
      <c r="AD2452" s="6">
        <v>0</v>
      </c>
      <c r="AE2452" s="7"/>
      <c r="AF2452" s="7"/>
      <c r="AG2452" s="6">
        <f>Tabla4[[#This Row],[Tiempo Parada de Reloj]]+Tabla4[[#This Row],[Tiempo Autorizado por Telefonica (no Máximo)]]</f>
        <v>0</v>
      </c>
      <c r="AH2452" s="7">
        <f t="shared" ca="1" si="351"/>
        <v>6.5972222218988463E-2</v>
      </c>
      <c r="AI2452" s="8">
        <f t="shared" si="352"/>
        <v>0</v>
      </c>
      <c r="AJ2452" s="8">
        <f t="shared" ca="1" si="354"/>
        <v>1.5833333332557231</v>
      </c>
      <c r="AK2452" s="3" t="s">
        <v>8652</v>
      </c>
      <c r="AL2452" s="3" t="s">
        <v>70</v>
      </c>
      <c r="AM2452" s="3" t="s">
        <v>73</v>
      </c>
      <c r="AN2452" s="3" t="s">
        <v>73</v>
      </c>
      <c r="AO2452" s="3" t="s">
        <v>106</v>
      </c>
      <c r="AP2452" s="3" t="s">
        <v>106</v>
      </c>
      <c r="AQ2452" s="23">
        <v>45453.836111111108</v>
      </c>
      <c r="AR2452" s="3"/>
      <c r="AS2452" s="23"/>
      <c r="AT2452" s="23"/>
      <c r="AU2452" s="3" t="s">
        <v>133</v>
      </c>
      <c r="AV2452" s="3" t="s">
        <v>1342</v>
      </c>
      <c r="AW2452" s="3" t="s">
        <v>135</v>
      </c>
      <c r="AX2452" s="3">
        <v>11.018102000000001</v>
      </c>
      <c r="AY2452" s="3">
        <v>-74.872260999999995</v>
      </c>
      <c r="AZ2452" s="8" t="str">
        <f>+CONCATENATE("Reportan apertura en el enlace ",Tabla4[[#This Row],[Enlace]]," en el ",Tabla4[[#This Row],[Distancia óptica]]," ocasionado por ",Tabla4[[#This Row],[Causa del daño]])</f>
        <v>Reportan apertura en el enlace Mov. Pelu - Mov. Tabor en el  Km 2,388 desde Pelu  ocasionado por Falla en la Red FiOp</v>
      </c>
      <c r="BA2452" s="8" t="str">
        <f>+CONCATENATE("Para dar solución al incidente ",Tabla4[[#This Row],[Solución]])</f>
        <v>Para dar solución al incidente Se realiza migración de Hilos entre nodos</v>
      </c>
      <c r="BB2452" s="3" t="str">
        <f>+_xlfn.CONCAT(Tabla4[[#This Row],[Causa Raiz]]," ",Tabla4[[#This Row],[Solución2]]," (",Tabla4[[#This Row],[Anillo]],"- Cabecera: ",Tabla4[[#This Row],[Cabecera]],"- Operador: ",Tabla4[[#This Row],[Operador]],")")</f>
        <v>Reportan apertura en el enlace Mov. Pelu - Mov. Tabor en el  Km 2,388 desde Pelu  ocasionado por Falla en la Red FiOp Para dar solución al incidente Se realiza migración de Hilos entre nodos (Lineal- Cabecera: Pelu- Operador: Colombia Telecomunicaciones)</v>
      </c>
    </row>
    <row r="2453" spans="1:54" ht="185.25">
      <c r="A2453" s="38">
        <f t="shared" si="353"/>
        <v>2452</v>
      </c>
      <c r="B2453" s="3">
        <v>8670606</v>
      </c>
      <c r="C2453" s="3" t="s">
        <v>163</v>
      </c>
      <c r="D2453" s="23">
        <v>45452.583333333336</v>
      </c>
      <c r="E2453" s="23">
        <v>45452.826388888891</v>
      </c>
      <c r="F2453" s="1">
        <f t="shared" ca="1" si="358"/>
        <v>0.24305555555474712</v>
      </c>
      <c r="G2453" s="3" t="s">
        <v>55</v>
      </c>
      <c r="H2453" s="41"/>
      <c r="I2453" s="40"/>
      <c r="J2453" s="5" t="s">
        <v>56</v>
      </c>
      <c r="K2453" s="3" t="s">
        <v>138</v>
      </c>
      <c r="L2453" s="9" t="s">
        <v>78</v>
      </c>
      <c r="M2453" s="3" t="s">
        <v>139</v>
      </c>
      <c r="N2453" s="3" t="s">
        <v>140</v>
      </c>
      <c r="O2453" s="3" t="s">
        <v>11146</v>
      </c>
      <c r="P2453" s="3" t="s">
        <v>11147</v>
      </c>
      <c r="Q2453" s="4" t="s">
        <v>11148</v>
      </c>
      <c r="R2453" s="3" t="s">
        <v>479</v>
      </c>
      <c r="S2453" s="3" t="s">
        <v>145</v>
      </c>
      <c r="T2453" s="9" t="s">
        <v>130</v>
      </c>
      <c r="U2453" s="3" t="s">
        <v>11149</v>
      </c>
      <c r="V2453" s="22" t="str">
        <f t="shared" si="349"/>
        <v>RDFO; Hora de aviso: 14:00 09/06/2024; Solución: Se rehace empalme en caja de empalme existente ; Hora de solución: 19:50 09/06/2024; Causa: Plagas</v>
      </c>
      <c r="W2453" s="4" t="s">
        <v>11150</v>
      </c>
      <c r="X2453" s="3"/>
      <c r="Y2453" s="3"/>
      <c r="Z2453" s="3" t="s">
        <v>69</v>
      </c>
      <c r="AA2453" s="3" t="s">
        <v>71</v>
      </c>
      <c r="AB2453" s="3">
        <v>0</v>
      </c>
      <c r="AC2453" s="3" t="s">
        <v>71</v>
      </c>
      <c r="AD2453" s="6">
        <v>0.15625</v>
      </c>
      <c r="AE2453" s="7"/>
      <c r="AF2453" s="7"/>
      <c r="AG2453" s="6">
        <f>Tabla4[[#This Row],[Tiempo Parada de Reloj]]+Tabla4[[#This Row],[Tiempo Autorizado por Telefonica (no Máximo)]]</f>
        <v>0.15625</v>
      </c>
      <c r="AH2453" s="7">
        <f t="shared" ca="1" si="351"/>
        <v>8.6805555554747116E-2</v>
      </c>
      <c r="AI2453" s="8">
        <f t="shared" si="352"/>
        <v>3.75</v>
      </c>
      <c r="AJ2453" s="8">
        <f t="shared" ca="1" si="354"/>
        <v>2.0833333333139308</v>
      </c>
      <c r="AK2453" s="3" t="s">
        <v>98</v>
      </c>
      <c r="AL2453" s="3" t="s">
        <v>70</v>
      </c>
      <c r="AM2453" s="3" t="s">
        <v>73</v>
      </c>
      <c r="AN2453" s="3" t="s">
        <v>73</v>
      </c>
      <c r="AO2453" s="3" t="s">
        <v>98</v>
      </c>
      <c r="AP2453" s="3" t="s">
        <v>98</v>
      </c>
      <c r="AQ2453" s="23">
        <v>45456.450694444444</v>
      </c>
      <c r="AR2453" s="3"/>
      <c r="AS2453" s="23"/>
      <c r="AT2453" s="23"/>
      <c r="AU2453" s="3" t="s">
        <v>1040</v>
      </c>
      <c r="AV2453" s="3" t="s">
        <v>482</v>
      </c>
      <c r="AW2453" s="3" t="s">
        <v>11151</v>
      </c>
      <c r="AX2453" s="3">
        <v>3.45878</v>
      </c>
      <c r="AY2453" s="3">
        <v>-76.550089999999997</v>
      </c>
      <c r="AZ2453" s="8" t="str">
        <f>+CONCATENATE("Reportan apertura en el enlace ",Tabla4[[#This Row],[Enlace]]," en el ",Tabla4[[#This Row],[Distancia óptica]]," ocasionado por ",Tabla4[[#This Row],[Causa del daño]])</f>
        <v>Reportan apertura en el enlace Mov. Cali Centro - Mov. Montebello en el Km 2,9 desde Terron ocasionado por Plagas</v>
      </c>
      <c r="BA2453" s="8" t="str">
        <f>+CONCATENATE("Para dar solución al incidente ",Tabla4[[#This Row],[Solución]])</f>
        <v xml:space="preserve">Para dar solución al incidente Se rehace empalme en caja de empalme existente </v>
      </c>
      <c r="BB2453" s="3" t="str">
        <f>+_xlfn.CONCAT(Tabla4[[#This Row],[Causa Raiz]]," ",Tabla4[[#This Row],[Solución2]]," (",Tabla4[[#This Row],[Anillo]],"- Cabecera: ",Tabla4[[#This Row],[Cabecera]],"- Operador: ",Tabla4[[#This Row],[Operador]],")")</f>
        <v>Reportan apertura en el enlace Mov. Cali Centro - Mov. Montebello en el Km 2,9 desde Terron ocasionado por Plagas Para dar solución al incidente Se rehace empalme en caja de empalme existente  (Uk Terron- Cabecera: Centro- Operador: Colombia Telecomunicaciones)</v>
      </c>
    </row>
    <row r="2454" spans="1:54" ht="171">
      <c r="A2454" s="38">
        <f t="shared" si="353"/>
        <v>2453</v>
      </c>
      <c r="B2454" s="3">
        <v>8670618</v>
      </c>
      <c r="C2454" s="3" t="s">
        <v>54</v>
      </c>
      <c r="D2454" s="23">
        <v>45452.65625</v>
      </c>
      <c r="E2454" s="23">
        <v>45452.763888888891</v>
      </c>
      <c r="F2454" s="1">
        <f t="shared" ca="1" si="358"/>
        <v>0.10763888889050577</v>
      </c>
      <c r="G2454" s="3" t="s">
        <v>55</v>
      </c>
      <c r="H2454" s="41"/>
      <c r="I2454" s="40"/>
      <c r="J2454" s="5" t="s">
        <v>56</v>
      </c>
      <c r="K2454" s="3" t="s">
        <v>57</v>
      </c>
      <c r="L2454" s="9" t="s">
        <v>58</v>
      </c>
      <c r="M2454" s="3" t="s">
        <v>59</v>
      </c>
      <c r="N2454" s="3" t="s">
        <v>60</v>
      </c>
      <c r="O2454" s="3" t="s">
        <v>11152</v>
      </c>
      <c r="P2454" s="3" t="s">
        <v>11153</v>
      </c>
      <c r="Q2454" s="4" t="s">
        <v>11154</v>
      </c>
      <c r="R2454" s="3" t="s">
        <v>980</v>
      </c>
      <c r="S2454" s="3" t="s">
        <v>65</v>
      </c>
      <c r="T2454" s="9" t="s">
        <v>146</v>
      </c>
      <c r="U2454" s="3" t="s">
        <v>11155</v>
      </c>
      <c r="V2454" s="22" t="str">
        <f t="shared" ref="V2454:V2464" si="359">C2454&amp;"; Hora de aviso: "&amp;TEXT(D2454,"h:mm dd/mm/yyyy")&amp;"; Solución: "&amp;U2454&amp;"; Hora de solución: "&amp;TEXT(E2454,"h:mm dd/mm/yyyy")&amp;"; Causa: "&amp;T2454</f>
        <v>RLFO; Hora de aviso: 15:45 09/06/2024; Solución: Se realiza migración de Hilos entre empalmes; Hora de solución: 18:20 09/06/2024; Causa: Falla en la Red FiOp</v>
      </c>
      <c r="W2454" s="4" t="s">
        <v>2237</v>
      </c>
      <c r="X2454" s="3"/>
      <c r="Y2454" s="3"/>
      <c r="Z2454" s="3" t="s">
        <v>69</v>
      </c>
      <c r="AA2454" s="3" t="s">
        <v>71</v>
      </c>
      <c r="AB2454" s="3">
        <v>0</v>
      </c>
      <c r="AC2454" s="3" t="s">
        <v>70</v>
      </c>
      <c r="AD2454" s="6">
        <v>0</v>
      </c>
      <c r="AE2454" s="7"/>
      <c r="AF2454" s="7"/>
      <c r="AG2454" s="6">
        <f>Tabla4[[#This Row],[Tiempo Parada de Reloj]]+Tabla4[[#This Row],[Tiempo Autorizado por Telefonica (no Máximo)]]</f>
        <v>0</v>
      </c>
      <c r="AH2454" s="7">
        <f t="shared" ca="1" si="351"/>
        <v>0.10763888889050577</v>
      </c>
      <c r="AI2454" s="8">
        <f t="shared" si="352"/>
        <v>0</v>
      </c>
      <c r="AJ2454" s="8">
        <f t="shared" ca="1" si="354"/>
        <v>2.5833333333721384</v>
      </c>
      <c r="AK2454" s="3" t="s">
        <v>119</v>
      </c>
      <c r="AL2454" s="3" t="s">
        <v>71</v>
      </c>
      <c r="AM2454" s="3" t="s">
        <v>73</v>
      </c>
      <c r="AN2454" s="3" t="s">
        <v>73</v>
      </c>
      <c r="AO2454" s="3" t="s">
        <v>73</v>
      </c>
      <c r="AP2454" s="3" t="s">
        <v>73</v>
      </c>
      <c r="AQ2454" s="23">
        <v>45454.349305555559</v>
      </c>
      <c r="AR2454" s="3"/>
      <c r="AS2454" s="23"/>
      <c r="AT2454" s="23"/>
      <c r="AU2454" s="3" t="s">
        <v>298</v>
      </c>
      <c r="AV2454" s="3" t="s">
        <v>1675</v>
      </c>
      <c r="AW2454" s="3" t="s">
        <v>370</v>
      </c>
      <c r="AX2454" s="3">
        <v>4.4443424</v>
      </c>
      <c r="AY2454" s="3">
        <v>-75.187357700000007</v>
      </c>
      <c r="AZ2454" s="8" t="str">
        <f>+CONCATENATE("Reportan apertura en el enlace ",Tabla4[[#This Row],[Enlace]]," en el ",Tabla4[[#This Row],[Distancia óptica]]," ocasionado por ",Tabla4[[#This Row],[Causa del daño]])</f>
        <v>Reportan apertura en el enlace Iglesia Antioquia - Corpotaxi en el Km 6,5 desde Iglesia ocasionado por Falla en la Red FiOp</v>
      </c>
      <c r="BA2454" s="8" t="str">
        <f>+CONCATENATE("Para dar solución al incidente ",Tabla4[[#This Row],[Solución]])</f>
        <v>Para dar solución al incidente Se realiza migración de Hilos entre empalmes</v>
      </c>
      <c r="BB2454" s="3" t="str">
        <f>+_xlfn.CONCAT(Tabla4[[#This Row],[Causa Raiz]]," ",Tabla4[[#This Row],[Solución2]]," (",Tabla4[[#This Row],[Anillo]],"- Cabecera: ",Tabla4[[#This Row],[Cabecera]],"- Operador: ",Tabla4[[#This Row],[Operador]],")")</f>
        <v>Reportan apertura en el enlace Iglesia Antioquia - Corpotaxi en el Km 6,5 desde Iglesia ocasionado por Falla en la Red FiOp Para dar solución al incidente Se realiza migración de Hilos entre empalmes (lineal- Cabecera: Asturias - Operador: Colombia Telecomunicaciones)</v>
      </c>
    </row>
    <row r="2455" spans="1:54" ht="199.5">
      <c r="A2455" s="38">
        <f t="shared" si="353"/>
        <v>2454</v>
      </c>
      <c r="B2455" s="3">
        <v>8670629</v>
      </c>
      <c r="C2455" s="3" t="s">
        <v>92</v>
      </c>
      <c r="D2455" s="23">
        <v>45452.697916666664</v>
      </c>
      <c r="E2455" s="23">
        <v>45452.881944444445</v>
      </c>
      <c r="F2455" s="1">
        <f t="shared" ca="1" si="358"/>
        <v>0.18402777778101154</v>
      </c>
      <c r="G2455" s="3" t="s">
        <v>55</v>
      </c>
      <c r="H2455" s="41"/>
      <c r="I2455" s="40"/>
      <c r="J2455" s="5" t="s">
        <v>56</v>
      </c>
      <c r="K2455" s="3" t="s">
        <v>57</v>
      </c>
      <c r="L2455" s="9" t="s">
        <v>58</v>
      </c>
      <c r="M2455" s="3" t="s">
        <v>59</v>
      </c>
      <c r="N2455" s="3" t="s">
        <v>60</v>
      </c>
      <c r="O2455" s="3" t="s">
        <v>94</v>
      </c>
      <c r="P2455" s="3" t="s">
        <v>11156</v>
      </c>
      <c r="Q2455" s="4" t="s">
        <v>11157</v>
      </c>
      <c r="R2455" s="3" t="s">
        <v>980</v>
      </c>
      <c r="S2455" s="3" t="s">
        <v>65</v>
      </c>
      <c r="T2455" s="9" t="s">
        <v>66</v>
      </c>
      <c r="U2455" s="3" t="s">
        <v>11158</v>
      </c>
      <c r="V2455" s="22" t="str">
        <f t="shared" si="359"/>
        <v>RTNFO; Hora de aviso: 16:45 09/06/2024; Solución: Se realiza empalme de 36 Hilos Con reserva existente ; Hora de solución: 21:10 09/06/2024; Causa: Vandalismo</v>
      </c>
      <c r="W2455" s="4" t="s">
        <v>2237</v>
      </c>
      <c r="X2455" s="3"/>
      <c r="Y2455" s="3"/>
      <c r="Z2455" s="3" t="s">
        <v>69</v>
      </c>
      <c r="AA2455" s="3" t="s">
        <v>70</v>
      </c>
      <c r="AB2455" s="3">
        <v>8670793</v>
      </c>
      <c r="AC2455" s="3" t="s">
        <v>71</v>
      </c>
      <c r="AD2455" s="6">
        <v>0</v>
      </c>
      <c r="AE2455" s="7"/>
      <c r="AF2455" s="7"/>
      <c r="AG2455" s="6">
        <f>Tabla4[[#This Row],[Tiempo Parada de Reloj]]+Tabla4[[#This Row],[Tiempo Autorizado por Telefonica (no Máximo)]]</f>
        <v>0</v>
      </c>
      <c r="AH2455" s="7">
        <f t="shared" ca="1" si="351"/>
        <v>0.18402777778101154</v>
      </c>
      <c r="AI2455" s="8">
        <f t="shared" si="352"/>
        <v>0</v>
      </c>
      <c r="AJ2455" s="8">
        <f t="shared" ca="1" si="354"/>
        <v>4.4166666667442769</v>
      </c>
      <c r="AK2455" s="3" t="s">
        <v>119</v>
      </c>
      <c r="AL2455" s="3" t="s">
        <v>71</v>
      </c>
      <c r="AM2455" s="3" t="s">
        <v>73</v>
      </c>
      <c r="AN2455" s="3" t="s">
        <v>73</v>
      </c>
      <c r="AO2455" s="3" t="s">
        <v>98</v>
      </c>
      <c r="AP2455" s="3" t="s">
        <v>98</v>
      </c>
      <c r="AQ2455" s="23">
        <v>45456.480555555558</v>
      </c>
      <c r="AR2455" s="3"/>
      <c r="AS2455" s="23"/>
      <c r="AT2455" s="23"/>
      <c r="AU2455" s="3" t="s">
        <v>100</v>
      </c>
      <c r="AV2455" s="3" t="s">
        <v>3707</v>
      </c>
      <c r="AW2455" s="3" t="s">
        <v>76</v>
      </c>
      <c r="AX2455" s="3">
        <v>4.6202983</v>
      </c>
      <c r="AY2455" s="3">
        <v>-74.125749999999996</v>
      </c>
      <c r="AZ2455" s="8" t="str">
        <f>+CONCATENATE("Reportan apertura en el enlace ",Tabla4[[#This Row],[Enlace]]," en el ",Tabla4[[#This Row],[Distancia óptica]]," ocasionado por ",Tabla4[[#This Row],[Causa del daño]])</f>
        <v>Reportan apertura en el enlace Bogotá - Fusagasugá en el Km 11,1 desde Bogota centro ocasionado por Vandalismo</v>
      </c>
      <c r="BA2455" s="8" t="str">
        <f>+CONCATENATE("Para dar solución al incidente ",Tabla4[[#This Row],[Solución]])</f>
        <v xml:space="preserve">Para dar solución al incidente Se realiza empalme de 36 Hilos Con reserva existente </v>
      </c>
      <c r="BB2455" s="3" t="str">
        <f>+_xlfn.CONCAT(Tabla4[[#This Row],[Causa Raiz]]," ",Tabla4[[#This Row],[Solución2]]," (",Tabla4[[#This Row],[Anillo]],"- Cabecera: ",Tabla4[[#This Row],[Cabecera]],"- Operador: ",Tabla4[[#This Row],[Operador]],")")</f>
        <v>Reportan apertura en el enlace Bogotá - Fusagasugá en el Km 11,1 desde Bogota centro ocasionado por Vandalismo Para dar solución al incidente Se realiza empalme de 36 Hilos Con reserva existente  (Troncal- Cabecera: BOGOTA CENTRO- Operador: Colombia Telecomunicaciones)</v>
      </c>
    </row>
    <row r="2456" spans="1:54" ht="185.25">
      <c r="A2456" s="38">
        <f t="shared" si="353"/>
        <v>2455</v>
      </c>
      <c r="B2456" s="3">
        <v>8670434</v>
      </c>
      <c r="C2456" s="3" t="s">
        <v>136</v>
      </c>
      <c r="D2456" s="23">
        <v>45452.701388888891</v>
      </c>
      <c r="E2456" s="23">
        <v>45452.850694444445</v>
      </c>
      <c r="F2456" s="1">
        <f t="shared" ca="1" si="358"/>
        <v>0.14930555555474712</v>
      </c>
      <c r="G2456" s="3" t="s">
        <v>55</v>
      </c>
      <c r="H2456" s="41"/>
      <c r="I2456" s="40"/>
      <c r="J2456" s="5" t="s">
        <v>137</v>
      </c>
      <c r="K2456" s="3" t="s">
        <v>77</v>
      </c>
      <c r="L2456" s="9" t="s">
        <v>78</v>
      </c>
      <c r="M2456" s="3" t="s">
        <v>5776</v>
      </c>
      <c r="N2456" s="3" t="s">
        <v>6203</v>
      </c>
      <c r="O2456" s="3" t="s">
        <v>11159</v>
      </c>
      <c r="P2456" s="3" t="s">
        <v>11160</v>
      </c>
      <c r="Q2456" s="4" t="s">
        <v>11161</v>
      </c>
      <c r="R2456" s="3" t="s">
        <v>248</v>
      </c>
      <c r="S2456" s="3" t="s">
        <v>85</v>
      </c>
      <c r="T2456" s="3" t="s">
        <v>256</v>
      </c>
      <c r="U2456" s="3" t="s">
        <v>11162</v>
      </c>
      <c r="V2456" s="22" t="str">
        <f t="shared" si="359"/>
        <v>RBHFO; Hora de aviso: 16:50 09/06/2024; Solución: Se realiza refusion de hilo en Empalme  ; Hora de solución: 20:25 09/06/2024; Causa: Falla de Empalme de FiOp</v>
      </c>
      <c r="W2456" s="4" t="s">
        <v>160</v>
      </c>
      <c r="X2456" s="3"/>
      <c r="Y2456" s="3"/>
      <c r="Z2456" s="3" t="s">
        <v>69</v>
      </c>
      <c r="AA2456" s="3" t="s">
        <v>70</v>
      </c>
      <c r="AB2456" s="3">
        <v>8670439</v>
      </c>
      <c r="AC2456" s="3" t="s">
        <v>71</v>
      </c>
      <c r="AD2456" s="6">
        <v>0</v>
      </c>
      <c r="AE2456" s="7"/>
      <c r="AF2456" s="7"/>
      <c r="AG2456" s="6">
        <f>Tabla4[[#This Row],[Tiempo Parada de Reloj]]+Tabla4[[#This Row],[Tiempo Autorizado por Telefonica (no Máximo)]]</f>
        <v>0</v>
      </c>
      <c r="AH2456" s="7">
        <f t="shared" ca="1" si="351"/>
        <v>0.14930555555474712</v>
      </c>
      <c r="AI2456" s="8">
        <f t="shared" si="352"/>
        <v>0</v>
      </c>
      <c r="AJ2456" s="8">
        <f t="shared" ca="1" si="354"/>
        <v>3.5833333333139308</v>
      </c>
      <c r="AK2456" s="3" t="s">
        <v>119</v>
      </c>
      <c r="AL2456" s="3" t="s">
        <v>71</v>
      </c>
      <c r="AM2456" s="3" t="s">
        <v>73</v>
      </c>
      <c r="AN2456" s="3" t="s">
        <v>73</v>
      </c>
      <c r="AO2456" s="3" t="s">
        <v>73</v>
      </c>
      <c r="AP2456" s="3" t="s">
        <v>73</v>
      </c>
      <c r="AQ2456" s="23">
        <v>45454.956250000003</v>
      </c>
      <c r="AR2456" s="3"/>
      <c r="AS2456" s="23"/>
      <c r="AT2456" s="23"/>
      <c r="AU2456" s="3" t="s">
        <v>89</v>
      </c>
      <c r="AV2456" s="3" t="s">
        <v>8893</v>
      </c>
      <c r="AW2456" s="3" t="s">
        <v>1644</v>
      </c>
      <c r="AX2456" s="3">
        <v>4.7351616659999998</v>
      </c>
      <c r="AY2456" s="3">
        <v>-74.269166666999993</v>
      </c>
      <c r="AZ2456" s="8" t="str">
        <f>+CONCATENATE("Reportan apertura en el enlace ",Tabla4[[#This Row],[Enlace]]," en el ",Tabla4[[#This Row],[Distancia óptica]]," ocasionado por ",Tabla4[[#This Row],[Causa del daño]])</f>
        <v>Reportan apertura en el enlace Mov. Madrid - Mov. Escuela Suboficiales en el Km 1 desde Madrid fija ocasionado por Falla de Empalme de FiOp</v>
      </c>
      <c r="BA2456" s="8" t="str">
        <f>+CONCATENATE("Para dar solución al incidente ",Tabla4[[#This Row],[Solución]])</f>
        <v xml:space="preserve">Para dar solución al incidente Se realiza refusion de hilo en Empalme  </v>
      </c>
      <c r="BB2456" s="3" t="str">
        <f>+_xlfn.CONCAT(Tabla4[[#This Row],[Causa Raiz]]," ",Tabla4[[#This Row],[Solución2]]," (",Tabla4[[#This Row],[Anillo]],"- Cabecera: ",Tabla4[[#This Row],[Cabecera]],"- Operador: ",Tabla4[[#This Row],[Operador]],")")</f>
        <v>Reportan apertura en el enlace Mov. Madrid - Mov. Escuela Suboficiales en el Km 1 desde Madrid fija ocasionado por Falla de Empalme de FiOp Para dar solución al incidente Se realiza refusion de hilo en Empalme   (Anillo 1- Cabecera: Madrid Centro- Operador: Infraco)</v>
      </c>
    </row>
    <row r="2457" spans="1:54" ht="199.5">
      <c r="A2457" s="38">
        <f t="shared" si="353"/>
        <v>2456</v>
      </c>
      <c r="B2457" s="3">
        <v>8670786</v>
      </c>
      <c r="C2457" s="3" t="s">
        <v>54</v>
      </c>
      <c r="D2457" s="23">
        <v>45453.277777777781</v>
      </c>
      <c r="E2457" s="23">
        <v>45453.472222222219</v>
      </c>
      <c r="F2457" s="1">
        <f t="shared" ref="F2457:F2464" ca="1" si="360">IF(ISBLANK(E2457),IF(ISBLANK(D2457),0,NOW()-D2457),E2457-D2457)</f>
        <v>0.19444444443797693</v>
      </c>
      <c r="G2457" s="3" t="s">
        <v>55</v>
      </c>
      <c r="H2457" s="41"/>
      <c r="I2457" s="40"/>
      <c r="J2457" s="5" t="s">
        <v>56</v>
      </c>
      <c r="K2457" s="3" t="s">
        <v>138</v>
      </c>
      <c r="L2457" s="9" t="s">
        <v>78</v>
      </c>
      <c r="M2457" s="3" t="s">
        <v>139</v>
      </c>
      <c r="N2457" s="3" t="s">
        <v>140</v>
      </c>
      <c r="O2457" s="3" t="s">
        <v>11163</v>
      </c>
      <c r="P2457" s="3" t="s">
        <v>11164</v>
      </c>
      <c r="Q2457" s="4" t="s">
        <v>11165</v>
      </c>
      <c r="R2457" s="3" t="s">
        <v>479</v>
      </c>
      <c r="S2457" s="3" t="s">
        <v>145</v>
      </c>
      <c r="T2457" s="9" t="s">
        <v>66</v>
      </c>
      <c r="U2457" s="3" t="s">
        <v>11166</v>
      </c>
      <c r="V2457" s="22" t="str">
        <f t="shared" si="359"/>
        <v>RLFO; Hora de aviso: 6:40 10/06/2024; Solución: Se recupera 20 Mts de reserva de 24 hilos y se cambia caja de empalme ; Hora de solución: 11:20 10/06/2024; Causa: Vandalismo</v>
      </c>
      <c r="W2457" s="4" t="s">
        <v>11150</v>
      </c>
      <c r="X2457" s="3"/>
      <c r="Y2457" s="3"/>
      <c r="Z2457" s="3" t="s">
        <v>69</v>
      </c>
      <c r="AA2457" s="3" t="s">
        <v>70</v>
      </c>
      <c r="AB2457" s="3">
        <v>8670786</v>
      </c>
      <c r="AC2457" s="3" t="s">
        <v>71</v>
      </c>
      <c r="AD2457" s="6">
        <v>0</v>
      </c>
      <c r="AE2457" s="7"/>
      <c r="AF2457" s="7"/>
      <c r="AG2457" s="6">
        <f>Tabla4[[#This Row],[Tiempo Parada de Reloj]]+Tabla4[[#This Row],[Tiempo Autorizado por Telefonica (no Máximo)]]</f>
        <v>0</v>
      </c>
      <c r="AH2457" s="7">
        <f t="shared" ca="1" si="351"/>
        <v>0.19444444443797693</v>
      </c>
      <c r="AI2457" s="8">
        <f t="shared" si="352"/>
        <v>0</v>
      </c>
      <c r="AJ2457" s="8">
        <f t="shared" ca="1" si="354"/>
        <v>4.6666666665114462</v>
      </c>
      <c r="AK2457" s="3" t="s">
        <v>8652</v>
      </c>
      <c r="AL2457" s="3" t="s">
        <v>71</v>
      </c>
      <c r="AM2457" s="3" t="s">
        <v>69</v>
      </c>
      <c r="AN2457" s="3" t="s">
        <v>8652</v>
      </c>
      <c r="AO2457" s="3" t="s">
        <v>98</v>
      </c>
      <c r="AP2457" s="3" t="s">
        <v>98</v>
      </c>
      <c r="AQ2457" s="23">
        <v>45456.479166666664</v>
      </c>
      <c r="AR2457" s="3"/>
      <c r="AS2457" s="23"/>
      <c r="AT2457" s="23"/>
      <c r="AU2457" s="3" t="s">
        <v>1040</v>
      </c>
      <c r="AV2457" s="3" t="s">
        <v>6974</v>
      </c>
      <c r="AW2457" s="3" t="s">
        <v>11167</v>
      </c>
      <c r="AX2457" s="3">
        <v>3.4054099999999998</v>
      </c>
      <c r="AY2457" s="3">
        <v>-76.549580000000006</v>
      </c>
      <c r="AZ2457" s="8" t="str">
        <f>+CONCATENATE("Reportan apertura en el enlace ",Tabla4[[#This Row],[Enlace]]," en el ",Tabla4[[#This Row],[Distancia óptica]]," ocasionado por ",Tabla4[[#This Row],[Causa del daño]])</f>
        <v>Reportan apertura en el enlace Mov. Siloe - Mov. Tequendama en el Km 0,174 desde Siloe ocasionado por Vandalismo</v>
      </c>
      <c r="BA2457" s="8" t="str">
        <f>+CONCATENATE("Para dar solución al incidente ",Tabla4[[#This Row],[Solución]])</f>
        <v xml:space="preserve">Para dar solución al incidente Se recupera 20 Mts de reserva de 24 hilos y se cambia caja de empalme </v>
      </c>
      <c r="BB2457" s="3" t="str">
        <f>+_xlfn.CONCAT(Tabla4[[#This Row],[Causa Raiz]]," ",Tabla4[[#This Row],[Solución2]]," (",Tabla4[[#This Row],[Anillo]],"- Cabecera: ",Tabla4[[#This Row],[Cabecera]],"- Operador: ",Tabla4[[#This Row],[Operador]],")")</f>
        <v>Reportan apertura en el enlace Mov. Siloe - Mov. Tequendama en el Km 0,174 desde Siloe ocasionado por Vandalismo Para dar solución al incidente Se recupera 20 Mts de reserva de 24 hilos y se cambia caja de empalme  (Uk Siloe- Cabecera: TEQUENDAMA- Operador: Colombia Telecomunicaciones)</v>
      </c>
    </row>
    <row r="2458" spans="1:54" ht="242.25">
      <c r="A2458" s="38">
        <f t="shared" si="353"/>
        <v>2457</v>
      </c>
      <c r="B2458" s="3">
        <v>8671549</v>
      </c>
      <c r="C2458" s="3" t="s">
        <v>54</v>
      </c>
      <c r="D2458" s="23">
        <v>45453.354166666664</v>
      </c>
      <c r="E2458" s="23">
        <v>45453.590277777781</v>
      </c>
      <c r="F2458" s="1">
        <f t="shared" ca="1" si="360"/>
        <v>0.23611111111677019</v>
      </c>
      <c r="G2458" s="3" t="s">
        <v>55</v>
      </c>
      <c r="H2458" s="41"/>
      <c r="I2458" s="40"/>
      <c r="J2458" s="5" t="s">
        <v>56</v>
      </c>
      <c r="K2458" s="3" t="s">
        <v>203</v>
      </c>
      <c r="L2458" s="9" t="s">
        <v>58</v>
      </c>
      <c r="M2458" s="3" t="s">
        <v>204</v>
      </c>
      <c r="N2458" s="3" t="s">
        <v>691</v>
      </c>
      <c r="O2458" s="3" t="s">
        <v>11168</v>
      </c>
      <c r="P2458" s="3" t="s">
        <v>11169</v>
      </c>
      <c r="Q2458" s="4" t="s">
        <v>11170</v>
      </c>
      <c r="R2458" s="3" t="s">
        <v>336</v>
      </c>
      <c r="S2458" s="3" t="s">
        <v>221</v>
      </c>
      <c r="T2458" s="9" t="s">
        <v>66</v>
      </c>
      <c r="U2458" s="3" t="s">
        <v>11171</v>
      </c>
      <c r="V2458" s="22" t="str">
        <f t="shared" si="359"/>
        <v>RLFO; Hora de aviso: 8:30 10/06/2024; Solución: Se realiza un tendido de 230 mts  de Fo canalizada  de 48 hilos y se hacen 2 empalmes de 48 hilos; Hora de solución: 14:10 10/06/2024; Causa: Vandalismo</v>
      </c>
      <c r="W2458" s="4" t="s">
        <v>213</v>
      </c>
      <c r="X2458" s="3"/>
      <c r="Y2458" s="3"/>
      <c r="Z2458" s="3" t="s">
        <v>69</v>
      </c>
      <c r="AA2458" s="3" t="s">
        <v>71</v>
      </c>
      <c r="AB2458" s="3">
        <v>0</v>
      </c>
      <c r="AC2458" s="3" t="s">
        <v>71</v>
      </c>
      <c r="AD2458" s="6">
        <v>6.9444444444444448E-2</v>
      </c>
      <c r="AE2458" s="7"/>
      <c r="AF2458" s="7"/>
      <c r="AG2458" s="6">
        <f>Tabla4[[#This Row],[Tiempo Parada de Reloj]]+Tabla4[[#This Row],[Tiempo Autorizado por Telefonica (no Máximo)]]</f>
        <v>6.9444444444444448E-2</v>
      </c>
      <c r="AH2458" s="7">
        <f t="shared" ca="1" si="351"/>
        <v>0.16666666667232574</v>
      </c>
      <c r="AI2458" s="8">
        <f t="shared" si="352"/>
        <v>1.6666666666666667</v>
      </c>
      <c r="AJ2458" s="8">
        <f t="shared" ca="1" si="354"/>
        <v>4.0000000001358176</v>
      </c>
      <c r="AK2458" s="3" t="s">
        <v>8652</v>
      </c>
      <c r="AL2458" s="3" t="s">
        <v>70</v>
      </c>
      <c r="AM2458" s="3" t="s">
        <v>73</v>
      </c>
      <c r="AN2458" s="3" t="s">
        <v>73</v>
      </c>
      <c r="AO2458" s="3" t="s">
        <v>119</v>
      </c>
      <c r="AP2458" s="3" t="s">
        <v>119</v>
      </c>
      <c r="AQ2458" s="23">
        <v>45464.406944444447</v>
      </c>
      <c r="AR2458" s="3"/>
      <c r="AS2458" s="23"/>
      <c r="AT2458" s="23"/>
      <c r="AU2458" s="3" t="s">
        <v>214</v>
      </c>
      <c r="AV2458" s="3" t="s">
        <v>11172</v>
      </c>
      <c r="AW2458" s="3" t="s">
        <v>11173</v>
      </c>
      <c r="AX2458" s="3">
        <v>6.9878</v>
      </c>
      <c r="AY2458" s="3">
        <v>-73.0428</v>
      </c>
      <c r="AZ2458" s="8" t="str">
        <f>+CONCATENATE("Reportan apertura en el enlace ",Tabla4[[#This Row],[Enlace]]," en el ",Tabla4[[#This Row],[Distancia óptica]]," ocasionado por ",Tabla4[[#This Row],[Causa del daño]])</f>
        <v>Reportan apertura en el enlace Mov. Piedecuesta Centro II - Mov. Barrio Molino en el  Km 1.6  desde barrio molino ocasionado por Vandalismo</v>
      </c>
      <c r="BA2458" s="8" t="str">
        <f>+CONCATENATE("Para dar solución al incidente ",Tabla4[[#This Row],[Solución]])</f>
        <v>Para dar solución al incidente Se realiza un tendido de 230 mts  de Fo canalizada  de 48 hilos y se hacen 2 empalmes de 48 hilos</v>
      </c>
      <c r="BB2458" s="3" t="str">
        <f>+_xlfn.CONCAT(Tabla4[[#This Row],[Causa Raiz]]," ",Tabla4[[#This Row],[Solución2]]," (",Tabla4[[#This Row],[Anillo]],"- Cabecera: ",Tabla4[[#This Row],[Cabecera]],"- Operador: ",Tabla4[[#This Row],[Operador]],")")</f>
        <v>Reportan apertura en el enlace Mov. Piedecuesta Centro II - Mov. Barrio Molino en el  Km 1.6  desde barrio molino ocasionado por Vandalismo Para dar solución al incidente Se realiza un tendido de 230 mts  de Fo canalizada  de 48 hilos y se hacen 2 empalmes de 48 hilos (Moviles Piedecuesta Sur- Cabecera: Central piedecuesta- Operador: Colombia Telecomunicaciones)</v>
      </c>
    </row>
    <row r="2459" spans="1:54" ht="213.75">
      <c r="A2459" s="38">
        <f t="shared" si="353"/>
        <v>2458</v>
      </c>
      <c r="B2459" s="3">
        <v>8671551</v>
      </c>
      <c r="C2459" s="3" t="s">
        <v>54</v>
      </c>
      <c r="D2459" s="23">
        <v>45453.333333333336</v>
      </c>
      <c r="E2459" s="23">
        <v>45453.520833333336</v>
      </c>
      <c r="F2459" s="1">
        <f t="shared" ca="1" si="360"/>
        <v>0.1875</v>
      </c>
      <c r="G2459" s="3" t="s">
        <v>55</v>
      </c>
      <c r="H2459" s="41"/>
      <c r="I2459" s="40"/>
      <c r="J2459" s="5" t="s">
        <v>56</v>
      </c>
      <c r="K2459" s="3" t="s">
        <v>57</v>
      </c>
      <c r="L2459" s="9" t="s">
        <v>78</v>
      </c>
      <c r="M2459" s="3" t="s">
        <v>59</v>
      </c>
      <c r="N2459" s="3" t="s">
        <v>60</v>
      </c>
      <c r="O2459" s="3" t="s">
        <v>11174</v>
      </c>
      <c r="P2459" s="3" t="s">
        <v>11175</v>
      </c>
      <c r="Q2459" s="4" t="s">
        <v>11176</v>
      </c>
      <c r="R2459" s="3" t="s">
        <v>980</v>
      </c>
      <c r="S2459" s="3" t="s">
        <v>65</v>
      </c>
      <c r="T2459" s="9" t="s">
        <v>276</v>
      </c>
      <c r="U2459" s="3" t="s">
        <v>11177</v>
      </c>
      <c r="V2459" s="22" t="str">
        <f t="shared" si="359"/>
        <v>RLFO; Hora de aviso: 8:00 10/06/2024; Solución: Se realiza un tendido de 160 mts y se hacen dos empalmes de continuidad de 24 hilos  ; Hora de solución: 12:30 10/06/2024; Causa: Intervención de Terceros</v>
      </c>
      <c r="W2459" s="4" t="s">
        <v>2237</v>
      </c>
      <c r="X2459" s="3"/>
      <c r="Y2459" s="3"/>
      <c r="Z2459" s="3" t="s">
        <v>69</v>
      </c>
      <c r="AA2459" s="3" t="s">
        <v>71</v>
      </c>
      <c r="AB2459" s="3">
        <v>0</v>
      </c>
      <c r="AC2459" s="3" t="s">
        <v>71</v>
      </c>
      <c r="AD2459" s="6">
        <v>2.0833333333333332E-2</v>
      </c>
      <c r="AE2459" s="7"/>
      <c r="AF2459" s="7"/>
      <c r="AG2459" s="6">
        <f>Tabla4[[#This Row],[Tiempo Parada de Reloj]]+Tabla4[[#This Row],[Tiempo Autorizado por Telefonica (no Máximo)]]</f>
        <v>2.0833333333333332E-2</v>
      </c>
      <c r="AH2459" s="7">
        <f t="shared" ca="1" si="351"/>
        <v>0.16666666666666666</v>
      </c>
      <c r="AI2459" s="8">
        <f t="shared" si="352"/>
        <v>0.5</v>
      </c>
      <c r="AJ2459" s="8">
        <f t="shared" ca="1" si="354"/>
        <v>4</v>
      </c>
      <c r="AK2459" s="3" t="s">
        <v>8652</v>
      </c>
      <c r="AL2459" s="3" t="s">
        <v>71</v>
      </c>
      <c r="AM2459" s="3" t="s">
        <v>69</v>
      </c>
      <c r="AN2459" s="3" t="s">
        <v>8652</v>
      </c>
      <c r="AO2459" s="3" t="s">
        <v>73</v>
      </c>
      <c r="AP2459" s="3" t="s">
        <v>73</v>
      </c>
      <c r="AQ2459" s="23">
        <v>45457.869444444441</v>
      </c>
      <c r="AR2459" s="3"/>
      <c r="AS2459" s="23"/>
      <c r="AT2459" s="23"/>
      <c r="AU2459" s="3" t="s">
        <v>100</v>
      </c>
      <c r="AV2459" s="3" t="s">
        <v>183</v>
      </c>
      <c r="AW2459" s="3" t="s">
        <v>11178</v>
      </c>
      <c r="AX2459" s="3">
        <v>4.7642800000000003</v>
      </c>
      <c r="AY2459" s="3">
        <v>-74.062780000000004</v>
      </c>
      <c r="AZ2459" s="8" t="str">
        <f>+CONCATENATE("Reportan apertura en el enlace ",Tabla4[[#This Row],[Enlace]]," en el ",Tabla4[[#This Row],[Distancia óptica]]," ocasionado por ",Tabla4[[#This Row],[Causa del daño]])</f>
        <v>Reportan apertura en el enlace Mov. La Conejera - Mov CC Santa Fe en el Km 3,930 desde CC Santa Fe ocasionado por Intervención de Terceros</v>
      </c>
      <c r="BA2459" s="8" t="str">
        <f>+CONCATENATE("Para dar solución al incidente ",Tabla4[[#This Row],[Solución]])</f>
        <v xml:space="preserve">Para dar solución al incidente Se realiza un tendido de 160 mts y se hacen dos empalmes de continuidad de 24 hilos  </v>
      </c>
      <c r="BB2459" s="3" t="str">
        <f>+_xlfn.CONCAT(Tabla4[[#This Row],[Causa Raiz]]," ",Tabla4[[#This Row],[Solución2]]," (",Tabla4[[#This Row],[Anillo]],"- Cabecera: ",Tabla4[[#This Row],[Cabecera]],"- Operador: ",Tabla4[[#This Row],[Operador]],")")</f>
        <v>Reportan apertura en el enlace Mov. La Conejera - Mov CC Santa Fe en el Km 3,930 desde CC Santa Fe ocasionado por Intervención de Terceros Para dar solución al incidente Se realiza un tendido de 160 mts y se hacen dos empalmes de continuidad de 24 hilos   (Uk Bima- Cabecera: Toberin- Operador: Colombia Telecomunicaciones)</v>
      </c>
    </row>
    <row r="2460" spans="1:54" ht="171">
      <c r="A2460" s="38">
        <f t="shared" si="353"/>
        <v>2459</v>
      </c>
      <c r="B2460" s="3">
        <v>8671614</v>
      </c>
      <c r="C2460" s="3" t="s">
        <v>54</v>
      </c>
      <c r="D2460" s="23">
        <v>45453.388888888891</v>
      </c>
      <c r="E2460" s="23">
        <v>45453.390277777777</v>
      </c>
      <c r="F2460" s="1">
        <f t="shared" ca="1" si="360"/>
        <v>1.3888888861401938E-3</v>
      </c>
      <c r="G2460" s="3" t="s">
        <v>55</v>
      </c>
      <c r="H2460" s="41"/>
      <c r="I2460" s="40"/>
      <c r="J2460" s="5" t="s">
        <v>56</v>
      </c>
      <c r="K2460" s="3" t="s">
        <v>57</v>
      </c>
      <c r="L2460" s="9" t="s">
        <v>78</v>
      </c>
      <c r="M2460" s="3" t="s">
        <v>59</v>
      </c>
      <c r="N2460" s="3" t="s">
        <v>60</v>
      </c>
      <c r="O2460" s="3" t="s">
        <v>11179</v>
      </c>
      <c r="P2460" s="3" t="s">
        <v>11180</v>
      </c>
      <c r="Q2460" s="4" t="s">
        <v>11181</v>
      </c>
      <c r="R2460" s="3" t="s">
        <v>980</v>
      </c>
      <c r="S2460" s="3" t="s">
        <v>65</v>
      </c>
      <c r="T2460" s="9" t="s">
        <v>104</v>
      </c>
      <c r="U2460" s="3" t="s">
        <v>11182</v>
      </c>
      <c r="V2460" s="22" t="str">
        <f t="shared" si="359"/>
        <v>RLFO; Hora de aviso: 9:20 10/06/2024; Solución: Enlace sube sin manipulacion por parte de personal de Fibra; Hora de solución: 9:22 10/06/2024; Causa: Visita Fallida</v>
      </c>
      <c r="W2460" s="4" t="s">
        <v>2237</v>
      </c>
      <c r="X2460" s="3"/>
      <c r="Y2460" s="3"/>
      <c r="Z2460" s="3" t="s">
        <v>69</v>
      </c>
      <c r="AA2460" s="3" t="s">
        <v>71</v>
      </c>
      <c r="AB2460" s="3">
        <v>0</v>
      </c>
      <c r="AC2460" s="3" t="s">
        <v>71</v>
      </c>
      <c r="AD2460" s="6">
        <v>0</v>
      </c>
      <c r="AE2460" s="7"/>
      <c r="AF2460" s="7"/>
      <c r="AG2460" s="6">
        <f>Tabla4[[#This Row],[Tiempo Parada de Reloj]]+Tabla4[[#This Row],[Tiempo Autorizado por Telefonica (no Máximo)]]</f>
        <v>0</v>
      </c>
      <c r="AH2460" s="7">
        <f t="shared" ca="1" si="351"/>
        <v>1.3888888861401938E-3</v>
      </c>
      <c r="AI2460" s="8">
        <f t="shared" si="352"/>
        <v>0</v>
      </c>
      <c r="AJ2460" s="8">
        <f t="shared" ca="1" si="354"/>
        <v>3.3333333267364651E-2</v>
      </c>
      <c r="AK2460" s="3" t="s">
        <v>8652</v>
      </c>
      <c r="AL2460" s="3" t="s">
        <v>70</v>
      </c>
      <c r="AM2460" s="3" t="s">
        <v>119</v>
      </c>
      <c r="AN2460" s="3" t="s">
        <v>106</v>
      </c>
      <c r="AO2460" s="3" t="s">
        <v>106</v>
      </c>
      <c r="AP2460" s="3" t="s">
        <v>106</v>
      </c>
      <c r="AQ2460" s="23">
        <v>45453.556944444441</v>
      </c>
      <c r="AR2460" s="3"/>
      <c r="AS2460" s="23"/>
      <c r="AT2460" s="23"/>
      <c r="AU2460" s="3" t="s">
        <v>107</v>
      </c>
      <c r="AV2460" s="3" t="s">
        <v>69</v>
      </c>
      <c r="AW2460" s="3" t="s">
        <v>69</v>
      </c>
      <c r="AX2460" s="3" t="s">
        <v>69</v>
      </c>
      <c r="AY2460" s="3" t="s">
        <v>69</v>
      </c>
      <c r="AZ2460" s="8" t="str">
        <f>+CONCATENATE("Reportan apertura en el enlace ",Tabla4[[#This Row],[Enlace]]," en el ",Tabla4[[#This Row],[Distancia óptica]]," ocasionado por ",Tabla4[[#This Row],[Causa del daño]])</f>
        <v>Reportan apertura en el enlace Mov. Salitre - Mov. Paulo VI en el Km 4,9 desde Salitre ocasionado por Visita Fallida</v>
      </c>
      <c r="BA2460" s="8" t="str">
        <f>+CONCATENATE("Para dar solución al incidente ",Tabla4[[#This Row],[Solución]])</f>
        <v>Para dar solución al incidente Enlace sube sin manipulacion por parte de personal de Fibra</v>
      </c>
      <c r="BB2460" s="3" t="str">
        <f>+_xlfn.CONCAT(Tabla4[[#This Row],[Causa Raiz]]," ",Tabla4[[#This Row],[Solución2]]," (",Tabla4[[#This Row],[Anillo]],"- Cabecera: ",Tabla4[[#This Row],[Cabecera]],"- Operador: ",Tabla4[[#This Row],[Operador]],")")</f>
        <v>Reportan apertura en el enlace Mov. Salitre - Mov. Paulo VI en el Km 4,9 desde Salitre ocasionado por Visita Fallida Para dar solución al incidente Enlace sube sin manipulacion por parte de personal de Fibra (NA- Cabecera: NA- Operador: Colombia Telecomunicaciones)</v>
      </c>
    </row>
    <row r="2461" spans="1:54" ht="185.25">
      <c r="A2461" s="38">
        <f t="shared" si="353"/>
        <v>2460</v>
      </c>
      <c r="B2461" s="3">
        <v>8671713</v>
      </c>
      <c r="C2461" s="3" t="s">
        <v>54</v>
      </c>
      <c r="D2461" s="23">
        <v>45453.451388888891</v>
      </c>
      <c r="E2461" s="23">
        <v>45453.572916666664</v>
      </c>
      <c r="F2461" s="1">
        <f t="shared" ca="1" si="360"/>
        <v>0.12152777777373558</v>
      </c>
      <c r="G2461" s="3" t="s">
        <v>55</v>
      </c>
      <c r="H2461" s="41"/>
      <c r="I2461" s="40"/>
      <c r="J2461" s="5" t="s">
        <v>56</v>
      </c>
      <c r="K2461" s="3" t="s">
        <v>122</v>
      </c>
      <c r="L2461" s="9" t="s">
        <v>78</v>
      </c>
      <c r="M2461" s="3" t="s">
        <v>383</v>
      </c>
      <c r="N2461" s="3" t="s">
        <v>384</v>
      </c>
      <c r="O2461" s="3" t="s">
        <v>11183</v>
      </c>
      <c r="P2461" s="3" t="s">
        <v>11184</v>
      </c>
      <c r="Q2461" s="4" t="s">
        <v>11185</v>
      </c>
      <c r="R2461" s="3" t="s">
        <v>388</v>
      </c>
      <c r="S2461" s="3" t="s">
        <v>10736</v>
      </c>
      <c r="T2461" s="3" t="s">
        <v>256</v>
      </c>
      <c r="U2461" s="3" t="s">
        <v>11186</v>
      </c>
      <c r="V2461" s="22" t="str">
        <f t="shared" si="359"/>
        <v>RLFO; Hora de aviso: 10:50 10/06/2024; Solución: Refusionan hilo en empalme existente; Hora de solución: 13:45 10/06/2024; Causa: Falla de Empalme de FiOp</v>
      </c>
      <c r="W2461" s="4" t="s">
        <v>3492</v>
      </c>
      <c r="X2461" s="3"/>
      <c r="Y2461" s="3"/>
      <c r="Z2461" s="3" t="s">
        <v>69</v>
      </c>
      <c r="AA2461" s="3" t="s">
        <v>70</v>
      </c>
      <c r="AB2461" s="3" t="s">
        <v>11187</v>
      </c>
      <c r="AC2461" s="3" t="s">
        <v>71</v>
      </c>
      <c r="AD2461" s="6">
        <v>0</v>
      </c>
      <c r="AE2461" s="7"/>
      <c r="AF2461" s="7"/>
      <c r="AG2461" s="6">
        <f>Tabla4[[#This Row],[Tiempo Parada de Reloj]]+Tabla4[[#This Row],[Tiempo Autorizado por Telefonica (no Máximo)]]</f>
        <v>0</v>
      </c>
      <c r="AH2461" s="7">
        <f t="shared" ca="1" si="351"/>
        <v>0.12152777777373558</v>
      </c>
      <c r="AI2461" s="8">
        <f t="shared" si="352"/>
        <v>0</v>
      </c>
      <c r="AJ2461" s="8">
        <f t="shared" ca="1" si="354"/>
        <v>2.9166666665696539</v>
      </c>
      <c r="AK2461" s="3" t="s">
        <v>98</v>
      </c>
      <c r="AL2461" s="3" t="s">
        <v>71</v>
      </c>
      <c r="AM2461" s="3" t="s">
        <v>69</v>
      </c>
      <c r="AN2461" s="3" t="s">
        <v>8652</v>
      </c>
      <c r="AO2461" s="3" t="s">
        <v>73</v>
      </c>
      <c r="AP2461" s="3" t="s">
        <v>73</v>
      </c>
      <c r="AQ2461" s="23">
        <v>45455.436111111114</v>
      </c>
      <c r="AR2461" s="3"/>
      <c r="AS2461" s="23"/>
      <c r="AT2461" s="23"/>
      <c r="AU2461" s="3" t="s">
        <v>392</v>
      </c>
      <c r="AV2461" s="3" t="s">
        <v>393</v>
      </c>
      <c r="AW2461" s="3" t="s">
        <v>11188</v>
      </c>
      <c r="AX2461" s="3">
        <v>10.324849</v>
      </c>
      <c r="AY2461" s="3">
        <v>-75.502937000000003</v>
      </c>
      <c r="AZ2461" s="8" t="str">
        <f>+CONCATENATE("Reportan apertura en el enlace ",Tabla4[[#This Row],[Enlace]]," en el ",Tabla4[[#This Row],[Distancia óptica]]," ocasionado por ",Tabla4[[#This Row],[Causa del daño]])</f>
        <v>Reportan apertura en el enlace Mov. Propilco - Mov. Ecopetrol en el Km 0.069 desde Propilco ocasionado por Falla de Empalme de FiOp</v>
      </c>
      <c r="BA2461" s="8" t="str">
        <f>+CONCATENATE("Para dar solución al incidente ",Tabla4[[#This Row],[Solución]])</f>
        <v>Para dar solución al incidente Refusionan hilo en empalme existente</v>
      </c>
      <c r="BB2461" s="3" t="str">
        <f>+_xlfn.CONCAT(Tabla4[[#This Row],[Causa Raiz]]," ",Tabla4[[#This Row],[Solución2]]," (",Tabla4[[#This Row],[Anillo]],"- Cabecera: ",Tabla4[[#This Row],[Cabecera]],"- Operador: ",Tabla4[[#This Row],[Operador]],")")</f>
        <v>Reportan apertura en el enlace Mov. Propilco - Mov. Ecopetrol en el Km 0.069 desde Propilco ocasionado por Falla de Empalme de FiOp Para dar solución al incidente Refusionan hilo en empalme existente (Uk  Propilco- Cabecera: Mamonal- Operador: Colombia Telecomunicaciones)</v>
      </c>
    </row>
    <row r="2462" spans="1:54" ht="185.25">
      <c r="A2462" s="38">
        <f t="shared" si="353"/>
        <v>2461</v>
      </c>
      <c r="B2462" s="3">
        <v>8671779</v>
      </c>
      <c r="C2462" s="3" t="s">
        <v>92</v>
      </c>
      <c r="D2462" s="23">
        <v>45453.479166666664</v>
      </c>
      <c r="E2462" s="23">
        <v>45453.638888888891</v>
      </c>
      <c r="F2462" s="1">
        <f t="shared" ca="1" si="360"/>
        <v>0.15972222222626442</v>
      </c>
      <c r="G2462" s="3" t="s">
        <v>1465</v>
      </c>
      <c r="H2462" s="41"/>
      <c r="I2462" s="40">
        <v>1337111</v>
      </c>
      <c r="J2462" s="5" t="s">
        <v>568</v>
      </c>
      <c r="K2462" s="3" t="s">
        <v>568</v>
      </c>
      <c r="L2462" s="9" t="s">
        <v>58</v>
      </c>
      <c r="M2462" s="3" t="s">
        <v>569</v>
      </c>
      <c r="N2462" s="3" t="s">
        <v>570</v>
      </c>
      <c r="O2462" s="3" t="s">
        <v>571</v>
      </c>
      <c r="P2462" s="3" t="s">
        <v>11189</v>
      </c>
      <c r="Q2462" s="4" t="s">
        <v>11190</v>
      </c>
      <c r="R2462" s="3" t="s">
        <v>2742</v>
      </c>
      <c r="S2462" s="3" t="s">
        <v>574</v>
      </c>
      <c r="T2462" s="9" t="s">
        <v>176</v>
      </c>
      <c r="U2462" s="3" t="s">
        <v>11191</v>
      </c>
      <c r="V2462" s="22" t="str">
        <f t="shared" si="359"/>
        <v>RTNFO; Hora de aviso: 11:30 10/06/2024; Solución: Se recupera 30 mts de reserva y se realiza un empalme; Hora de solución: 15:20 10/06/2024; Causa: Intervención de Terceros. No Identificados</v>
      </c>
      <c r="W2462" s="4" t="s">
        <v>11192</v>
      </c>
      <c r="X2462" s="3"/>
      <c r="Y2462" s="3"/>
      <c r="Z2462" s="3" t="s">
        <v>69</v>
      </c>
      <c r="AA2462" s="3" t="s">
        <v>70</v>
      </c>
      <c r="AB2462" s="3">
        <v>8671779</v>
      </c>
      <c r="AC2462" s="3" t="s">
        <v>71</v>
      </c>
      <c r="AD2462" s="6">
        <v>0</v>
      </c>
      <c r="AE2462" s="7"/>
      <c r="AF2462" s="7"/>
      <c r="AG2462" s="6">
        <f>Tabla4[[#This Row],[Tiempo Parada de Reloj]]+Tabla4[[#This Row],[Tiempo Autorizado por Telefonica (no Máximo)]]</f>
        <v>0</v>
      </c>
      <c r="AH2462" s="7">
        <f t="shared" ca="1" si="351"/>
        <v>0.15972222222626442</v>
      </c>
      <c r="AI2462" s="8">
        <f t="shared" si="352"/>
        <v>0</v>
      </c>
      <c r="AJ2462" s="8">
        <f t="shared" ca="1" si="354"/>
        <v>3.8333333334303461</v>
      </c>
      <c r="AK2462" s="3" t="s">
        <v>98</v>
      </c>
      <c r="AL2462" s="3" t="s">
        <v>70</v>
      </c>
      <c r="AM2462" s="3" t="s">
        <v>73</v>
      </c>
      <c r="AN2462" s="3" t="s">
        <v>73</v>
      </c>
      <c r="AO2462" s="3" t="s">
        <v>120</v>
      </c>
      <c r="AP2462" s="3" t="s">
        <v>120</v>
      </c>
      <c r="AQ2462" s="23">
        <v>45453.677777777775</v>
      </c>
      <c r="AR2462" s="3"/>
      <c r="AS2462" s="23"/>
      <c r="AT2462" s="23"/>
      <c r="AU2462" s="3" t="s">
        <v>568</v>
      </c>
      <c r="AV2462" s="3" t="s">
        <v>11193</v>
      </c>
      <c r="AW2462" s="3" t="s">
        <v>76</v>
      </c>
      <c r="AX2462" s="3">
        <v>5.15726</v>
      </c>
      <c r="AY2462" s="3">
        <v>-76.687139999999999</v>
      </c>
      <c r="AZ2462" s="8" t="str">
        <f>+CONCATENATE("Reportan apertura en el enlace ",Tabla4[[#This Row],[Enlace]]," en el ",Tabla4[[#This Row],[Distancia óptica]]," ocasionado por ",Tabla4[[#This Row],[Causa del daño]])</f>
        <v>Reportan apertura en el enlace Manizales - Quibdó en el Km 36,1 desde Tado ocasionado por Intervención de Terceros. No Identificados</v>
      </c>
      <c r="BA2462" s="8" t="str">
        <f>+CONCATENATE("Para dar solución al incidente ",Tabla4[[#This Row],[Solución]])</f>
        <v>Para dar solución al incidente Se recupera 30 mts de reserva y se realiza un empalme</v>
      </c>
      <c r="BB2462" s="3" t="str">
        <f>+_xlfn.CONCAT(Tabla4[[#This Row],[Causa Raiz]]," ",Tabla4[[#This Row],[Solución2]]," (",Tabla4[[#This Row],[Anillo]],"- Cabecera: ",Tabla4[[#This Row],[Cabecera]],"- Operador: ",Tabla4[[#This Row],[Operador]],")")</f>
        <v>Reportan apertura en el enlace Manizales - Quibdó en el Km 36,1 desde Tado ocasionado por Intervención de Terceros. No Identificados Para dar solución al incidente Se recupera 30 mts de reserva y se realiza un empalme (Troncal- Cabecera: Tado- Operador: Azteca)</v>
      </c>
    </row>
    <row r="2463" spans="1:54" ht="199.5">
      <c r="A2463" s="38">
        <f t="shared" si="353"/>
        <v>2462</v>
      </c>
      <c r="B2463" s="3">
        <v>8671879</v>
      </c>
      <c r="C2463" s="3" t="s">
        <v>92</v>
      </c>
      <c r="D2463" s="23">
        <v>45453.527777777781</v>
      </c>
      <c r="E2463" s="23">
        <v>45453.684027777781</v>
      </c>
      <c r="F2463" s="1">
        <f t="shared" ca="1" si="360"/>
        <v>0.15625</v>
      </c>
      <c r="G2463" s="3" t="s">
        <v>55</v>
      </c>
      <c r="H2463" s="41"/>
      <c r="I2463" s="40"/>
      <c r="J2463" s="5" t="s">
        <v>56</v>
      </c>
      <c r="K2463" s="3" t="s">
        <v>108</v>
      </c>
      <c r="L2463" s="9" t="s">
        <v>58</v>
      </c>
      <c r="M2463" s="3" t="s">
        <v>431</v>
      </c>
      <c r="N2463" s="3" t="s">
        <v>432</v>
      </c>
      <c r="O2463" s="3" t="s">
        <v>1753</v>
      </c>
      <c r="P2463" s="3" t="s">
        <v>11194</v>
      </c>
      <c r="Q2463" s="4" t="s">
        <v>11195</v>
      </c>
      <c r="R2463" s="3" t="s">
        <v>114</v>
      </c>
      <c r="S2463" s="3" t="s">
        <v>115</v>
      </c>
      <c r="T2463" s="9" t="s">
        <v>130</v>
      </c>
      <c r="U2463" s="3" t="s">
        <v>2580</v>
      </c>
      <c r="V2463" s="22" t="str">
        <f t="shared" si="359"/>
        <v>RTNFO; Hora de aviso: 12:40 10/06/2024; Solución: Se recuperan 250 mts de reserva y se realiza un empalme de 36 Hilos; Hora de solución: 16:25 10/06/2024; Causa: Plagas</v>
      </c>
      <c r="W2463" s="4" t="s">
        <v>3603</v>
      </c>
      <c r="X2463" s="3"/>
      <c r="Y2463" s="3"/>
      <c r="Z2463" s="3" t="s">
        <v>69</v>
      </c>
      <c r="AA2463" s="3" t="s">
        <v>70</v>
      </c>
      <c r="AB2463" s="3">
        <v>8671874</v>
      </c>
      <c r="AC2463" s="3" t="s">
        <v>71</v>
      </c>
      <c r="AD2463" s="6">
        <v>0</v>
      </c>
      <c r="AE2463" s="7"/>
      <c r="AF2463" s="7"/>
      <c r="AG2463" s="6">
        <f>Tabla4[[#This Row],[Tiempo Parada de Reloj]]+Tabla4[[#This Row],[Tiempo Autorizado por Telefonica (no Máximo)]]</f>
        <v>0</v>
      </c>
      <c r="AH2463" s="7">
        <f t="shared" ca="1" si="351"/>
        <v>0.15625</v>
      </c>
      <c r="AI2463" s="8">
        <f t="shared" si="352"/>
        <v>0</v>
      </c>
      <c r="AJ2463" s="8">
        <f t="shared" ca="1" si="354"/>
        <v>3.75</v>
      </c>
      <c r="AK2463" s="3" t="s">
        <v>98</v>
      </c>
      <c r="AL2463" s="3" t="s">
        <v>70</v>
      </c>
      <c r="AM2463" s="3" t="s">
        <v>73</v>
      </c>
      <c r="AN2463" s="3" t="s">
        <v>73</v>
      </c>
      <c r="AO2463" s="3" t="s">
        <v>73</v>
      </c>
      <c r="AP2463" s="3" t="s">
        <v>73</v>
      </c>
      <c r="AQ2463" s="23">
        <v>45455.331944444442</v>
      </c>
      <c r="AR2463" s="3"/>
      <c r="AS2463" s="23"/>
      <c r="AT2463" s="23"/>
      <c r="AU2463" s="3" t="s">
        <v>436</v>
      </c>
      <c r="AV2463" s="3" t="s">
        <v>432</v>
      </c>
      <c r="AW2463" s="3" t="s">
        <v>1323</v>
      </c>
      <c r="AX2463" s="3">
        <v>11.181611999999999</v>
      </c>
      <c r="AY2463" s="3">
        <v>-72.551468</v>
      </c>
      <c r="AZ2463" s="8" t="str">
        <f>+CONCATENATE("Reportan apertura en el enlace ",Tabla4[[#This Row],[Enlace]]," en el ",Tabla4[[#This Row],[Distancia óptica]]," ocasionado por ",Tabla4[[#This Row],[Causa del daño]])</f>
        <v>Reportan apertura en el enlace Fonseca - Maicao en el Km 50,6 desde Maicao ocasionado por Plagas</v>
      </c>
      <c r="BA2463" s="8" t="str">
        <f>+CONCATENATE("Para dar solución al incidente ",Tabla4[[#This Row],[Solución]])</f>
        <v>Para dar solución al incidente Se recuperan 250 mts de reserva y se realiza un empalme de 36 Hilos</v>
      </c>
      <c r="BB2463" s="3" t="str">
        <f>+_xlfn.CONCAT(Tabla4[[#This Row],[Causa Raiz]]," ",Tabla4[[#This Row],[Solución2]]," (",Tabla4[[#This Row],[Anillo]],"- Cabecera: ",Tabla4[[#This Row],[Cabecera]],"- Operador: ",Tabla4[[#This Row],[Operador]],")")</f>
        <v>Reportan apertura en el enlace Fonseca - Maicao en el Km 50,6 desde Maicao ocasionado por Plagas Para dar solución al incidente Se recuperan 250 mts de reserva y se realiza un empalme de 36 Hilos (TRONCAL- Cabecera: FONSECA- Operador: Colombia Telecomunicaciones)</v>
      </c>
    </row>
    <row r="2464" spans="1:54" ht="213.75">
      <c r="A2464" s="38">
        <f t="shared" si="353"/>
        <v>2463</v>
      </c>
      <c r="B2464" s="3">
        <v>8671880</v>
      </c>
      <c r="C2464" s="3" t="s">
        <v>54</v>
      </c>
      <c r="D2464" s="23">
        <v>45453.572916666664</v>
      </c>
      <c r="E2464" s="23">
        <v>45453.864583333336</v>
      </c>
      <c r="F2464" s="1">
        <f t="shared" ca="1" si="360"/>
        <v>0.29166666667151731</v>
      </c>
      <c r="G2464" s="3" t="s">
        <v>55</v>
      </c>
      <c r="H2464" s="41"/>
      <c r="I2464" s="40"/>
      <c r="J2464" s="5" t="s">
        <v>56</v>
      </c>
      <c r="K2464" s="3" t="s">
        <v>138</v>
      </c>
      <c r="L2464" s="9" t="s">
        <v>78</v>
      </c>
      <c r="M2464" s="3" t="s">
        <v>139</v>
      </c>
      <c r="N2464" s="3" t="s">
        <v>140</v>
      </c>
      <c r="O2464" s="3" t="s">
        <v>11196</v>
      </c>
      <c r="P2464" s="3" t="s">
        <v>11197</v>
      </c>
      <c r="Q2464" s="4" t="s">
        <v>11198</v>
      </c>
      <c r="R2464" s="3" t="s">
        <v>479</v>
      </c>
      <c r="S2464" s="3" t="s">
        <v>145</v>
      </c>
      <c r="T2464" s="9" t="s">
        <v>66</v>
      </c>
      <c r="U2464" s="3" t="s">
        <v>11199</v>
      </c>
      <c r="V2464" s="22" t="str">
        <f t="shared" si="359"/>
        <v>RLFO; Hora de aviso: 13:45 10/06/2024; Solución: Se recuperan 8 metrso de reserva de 8 hilos y se realiza un empalme de 24 Hilos ; Hora de solución: 20:45 10/06/2024; Causa: Vandalismo</v>
      </c>
      <c r="W2464" s="4" t="s">
        <v>11150</v>
      </c>
      <c r="X2464" s="3"/>
      <c r="Y2464" s="3"/>
      <c r="Z2464" s="3" t="s">
        <v>69</v>
      </c>
      <c r="AA2464" s="3" t="s">
        <v>71</v>
      </c>
      <c r="AB2464" s="3">
        <v>0</v>
      </c>
      <c r="AC2464" s="3" t="s">
        <v>71</v>
      </c>
      <c r="AD2464" s="6">
        <v>0.13055555555555556</v>
      </c>
      <c r="AE2464" s="7"/>
      <c r="AF2464" s="7"/>
      <c r="AG2464" s="6">
        <f>Tabla4[[#This Row],[Tiempo Parada de Reloj]]+Tabla4[[#This Row],[Tiempo Autorizado por Telefonica (no Máximo)]]</f>
        <v>0.13055555555555556</v>
      </c>
      <c r="AH2464" s="7">
        <f t="shared" ca="1" si="351"/>
        <v>0.16111111111596174</v>
      </c>
      <c r="AI2464" s="8">
        <f t="shared" si="352"/>
        <v>3.1333333333333337</v>
      </c>
      <c r="AJ2464" s="8">
        <f t="shared" ca="1" si="354"/>
        <v>3.8666666667830816</v>
      </c>
      <c r="AK2464" s="3" t="s">
        <v>8652</v>
      </c>
      <c r="AL2464" s="3" t="s">
        <v>70</v>
      </c>
      <c r="AM2464" s="3" t="s">
        <v>73</v>
      </c>
      <c r="AN2464" s="3" t="s">
        <v>73</v>
      </c>
      <c r="AO2464" s="3" t="s">
        <v>73</v>
      </c>
      <c r="AP2464" s="3" t="s">
        <v>73</v>
      </c>
      <c r="AQ2464" s="23">
        <v>45456.54791666667</v>
      </c>
      <c r="AR2464" s="3"/>
      <c r="AS2464" s="23"/>
      <c r="AT2464" s="23"/>
      <c r="AU2464" s="3" t="s">
        <v>1040</v>
      </c>
      <c r="AV2464" s="3" t="s">
        <v>582</v>
      </c>
      <c r="AW2464" s="3" t="s">
        <v>1311</v>
      </c>
      <c r="AX2464" s="3">
        <v>3.4148499999999999</v>
      </c>
      <c r="AY2464" s="3">
        <v>-76.528149999999997</v>
      </c>
      <c r="AZ2464" s="8" t="str">
        <f>+CONCATENATE("Reportan apertura en el enlace ",Tabla4[[#This Row],[Enlace]]," en el ",Tabla4[[#This Row],[Distancia óptica]]," ocasionado por ",Tabla4[[#This Row],[Causa del daño]])</f>
        <v>Reportan apertura en el enlace Mov. San Fernando - Mov. Departamental en el Km 4,9 desde san fernando ocasionado por Vandalismo</v>
      </c>
      <c r="BA2464" s="8" t="str">
        <f>+CONCATENATE("Para dar solución al incidente ",Tabla4[[#This Row],[Solución]])</f>
        <v xml:space="preserve">Para dar solución al incidente Se recuperan 8 metrso de reserva de 8 hilos y se realiza un empalme de 24 Hilos </v>
      </c>
      <c r="BB2464" s="3" t="str">
        <f>+_xlfn.CONCAT(Tabla4[[#This Row],[Causa Raiz]]," ",Tabla4[[#This Row],[Solución2]]," (",Tabla4[[#This Row],[Anillo]],"- Cabecera: ",Tabla4[[#This Row],[Cabecera]],"- Operador: ",Tabla4[[#This Row],[Operador]],")")</f>
        <v>Reportan apertura en el enlace Mov. San Fernando - Mov. Departamental en el Km 4,9 desde san fernando ocasionado por Vandalismo Para dar solución al incidente Se recuperan 8 metrso de reserva de 8 hilos y se realiza un empalme de 24 Hilos  (UK- Cabecera: Tequendama- Operador: Colombia Telecomunicaciones)</v>
      </c>
    </row>
    <row r="2465" spans="1:54" ht="185.25">
      <c r="A2465" s="38">
        <f t="shared" si="353"/>
        <v>2464</v>
      </c>
      <c r="B2465" s="3">
        <v>8671948</v>
      </c>
      <c r="C2465" s="3" t="s">
        <v>163</v>
      </c>
      <c r="D2465" s="23">
        <v>45453.65625</v>
      </c>
      <c r="E2465" s="23">
        <v>45454.583333333336</v>
      </c>
      <c r="F2465" s="1">
        <f t="shared" ref="F2465:F2471" ca="1" si="361">IF(ISBLANK(E2465),IF(ISBLANK(D2465),0,NOW()-D2465),E2465-D2465)</f>
        <v>0.92708333333575865</v>
      </c>
      <c r="G2465" s="3" t="s">
        <v>55</v>
      </c>
      <c r="H2465" s="41"/>
      <c r="I2465" s="40"/>
      <c r="J2465" s="5" t="s">
        <v>56</v>
      </c>
      <c r="K2465" s="3" t="s">
        <v>340</v>
      </c>
      <c r="L2465" s="9" t="s">
        <v>78</v>
      </c>
      <c r="M2465" s="3" t="s">
        <v>341</v>
      </c>
      <c r="N2465" s="3" t="s">
        <v>8565</v>
      </c>
      <c r="O2465" s="3" t="s">
        <v>11200</v>
      </c>
      <c r="P2465" s="3" t="s">
        <v>11201</v>
      </c>
      <c r="Q2465" s="4" t="s">
        <v>11202</v>
      </c>
      <c r="R2465" s="3" t="s">
        <v>750</v>
      </c>
      <c r="S2465" s="3" t="s">
        <v>347</v>
      </c>
      <c r="T2465" s="9" t="s">
        <v>513</v>
      </c>
      <c r="U2465" s="3" t="s">
        <v>11203</v>
      </c>
      <c r="V2465" s="22" t="str">
        <f t="shared" ref="V2465:V2471" si="362">C2465&amp;"; Hora de aviso: "&amp;TEXT(D2465,"h:mm dd/mm/yyyy")&amp;"; Solución: "&amp;U2465&amp;"; Hora de solución: "&amp;TEXT(E2465,"h:mm dd/mm/yyyy")&amp;"; Causa: "&amp;T2465</f>
        <v>RDFO; Hora de aviso: 15:45 10/06/2024; Solución: Se recuperan 300 mts de reserva en empalme existente; Hora de solución: 14:00 11/06/2024; Causa: Desastre Natural</v>
      </c>
      <c r="W2465" s="4" t="s">
        <v>349</v>
      </c>
      <c r="X2465" s="3"/>
      <c r="Y2465" s="3"/>
      <c r="Z2465" s="3" t="s">
        <v>69</v>
      </c>
      <c r="AA2465" s="3" t="s">
        <v>70</v>
      </c>
      <c r="AB2465" s="3">
        <v>8671948</v>
      </c>
      <c r="AC2465" s="3" t="s">
        <v>71</v>
      </c>
      <c r="AD2465" s="6">
        <v>0.72499999999999998</v>
      </c>
      <c r="AE2465" s="7"/>
      <c r="AF2465" s="7"/>
      <c r="AG2465" s="6">
        <f>Tabla4[[#This Row],[Tiempo Parada de Reloj]]+Tabla4[[#This Row],[Tiempo Autorizado por Telefonica (no Máximo)]]</f>
        <v>0.72499999999999998</v>
      </c>
      <c r="AH2465" s="7">
        <f t="shared" ca="1" si="351"/>
        <v>0.20208333333575867</v>
      </c>
      <c r="AI2465" s="8">
        <f t="shared" si="352"/>
        <v>17.399999999999999</v>
      </c>
      <c r="AJ2465" s="8">
        <f t="shared" ca="1" si="354"/>
        <v>4.8500000000582082</v>
      </c>
      <c r="AK2465" s="3" t="s">
        <v>119</v>
      </c>
      <c r="AL2465" s="3" t="s">
        <v>70</v>
      </c>
      <c r="AM2465" s="3" t="s">
        <v>73</v>
      </c>
      <c r="AN2465" s="3" t="s">
        <v>460</v>
      </c>
      <c r="AO2465" s="3" t="s">
        <v>73</v>
      </c>
      <c r="AP2465" s="3" t="s">
        <v>73</v>
      </c>
      <c r="AQ2465" s="23">
        <v>45456.663194444445</v>
      </c>
      <c r="AR2465" s="3"/>
      <c r="AS2465" s="23"/>
      <c r="AT2465" s="23"/>
      <c r="AU2465" s="3" t="s">
        <v>351</v>
      </c>
      <c r="AV2465" s="3" t="s">
        <v>8331</v>
      </c>
      <c r="AW2465" s="3" t="s">
        <v>307</v>
      </c>
      <c r="AX2465" s="3">
        <v>4.2445000000000004</v>
      </c>
      <c r="AY2465" s="3">
        <v>-75.003200000000007</v>
      </c>
      <c r="AZ2465" s="8" t="str">
        <f>+CONCATENATE("Reportan apertura en el enlace ",Tabla4[[#This Row],[Enlace]]," en el ",Tabla4[[#This Row],[Distancia óptica]]," ocasionado por ",Tabla4[[#This Row],[Causa del daño]])</f>
        <v>Reportan apertura en el enlace Mov. Cenop Remoto - Mov. Chicoral en el Km 6,9 desde Chicoral ocasionado por Desastre Natural</v>
      </c>
      <c r="BA2465" s="8" t="str">
        <f>+CONCATENATE("Para dar solución al incidente ",Tabla4[[#This Row],[Solución]])</f>
        <v>Para dar solución al incidente Se recuperan 300 mts de reserva en empalme existente</v>
      </c>
      <c r="BB2465" s="3" t="str">
        <f>+_xlfn.CONCAT(Tabla4[[#This Row],[Causa Raiz]]," ",Tabla4[[#This Row],[Solución2]]," (",Tabla4[[#This Row],[Anillo]],"- Cabecera: ",Tabla4[[#This Row],[Cabecera]],"- Operador: ",Tabla4[[#This Row],[Operador]],")")</f>
        <v>Reportan apertura en el enlace Mov. Cenop Remoto - Mov. Chicoral en el Km 6,9 desde Chicoral ocasionado por Desastre Natural Para dar solución al incidente Se recuperan 300 mts de reserva en empalme existente (LINEAL- Cabecera: CHICORAL- Operador: Colombia Telecomunicaciones)</v>
      </c>
    </row>
    <row r="2466" spans="1:54" ht="213.75">
      <c r="A2466" s="38">
        <f t="shared" si="353"/>
        <v>2465</v>
      </c>
      <c r="B2466" s="3">
        <v>8672288</v>
      </c>
      <c r="C2466" s="3" t="s">
        <v>163</v>
      </c>
      <c r="D2466" s="23">
        <v>45453.763888888891</v>
      </c>
      <c r="E2466" s="23">
        <v>45455.020833333336</v>
      </c>
      <c r="F2466" s="1">
        <f t="shared" ca="1" si="361"/>
        <v>1.2569444444452529</v>
      </c>
      <c r="G2466" s="3" t="s">
        <v>55</v>
      </c>
      <c r="H2466" s="41"/>
      <c r="I2466" s="40"/>
      <c r="J2466" s="5" t="s">
        <v>56</v>
      </c>
      <c r="K2466" s="3" t="s">
        <v>122</v>
      </c>
      <c r="L2466" s="9" t="s">
        <v>78</v>
      </c>
      <c r="M2466" s="3" t="s">
        <v>123</v>
      </c>
      <c r="N2466" s="3" t="s">
        <v>124</v>
      </c>
      <c r="O2466" s="3" t="s">
        <v>5012</v>
      </c>
      <c r="P2466" s="3" t="s">
        <v>11204</v>
      </c>
      <c r="Q2466" s="4" t="s">
        <v>11205</v>
      </c>
      <c r="R2466" s="3" t="s">
        <v>128</v>
      </c>
      <c r="S2466" s="3" t="s">
        <v>129</v>
      </c>
      <c r="T2466" s="9" t="s">
        <v>66</v>
      </c>
      <c r="U2466" s="3" t="s">
        <v>11206</v>
      </c>
      <c r="V2466" s="22" t="str">
        <f t="shared" si="362"/>
        <v>RDFO; Hora de aviso: 18:20 10/06/2024; Solución: Se recuperaron 50 metros de reserva de F.O de 36 hilos  y se realiza un empalme de 48 hilos; Hora de solución: 0:30 12/06/2024; Causa: Vandalismo</v>
      </c>
      <c r="W2466" s="4" t="s">
        <v>132</v>
      </c>
      <c r="X2466" s="3"/>
      <c r="Y2466" s="3"/>
      <c r="Z2466" s="3" t="s">
        <v>69</v>
      </c>
      <c r="AA2466" s="3" t="s">
        <v>71</v>
      </c>
      <c r="AB2466" s="3">
        <v>0</v>
      </c>
      <c r="AC2466" s="3" t="s">
        <v>71</v>
      </c>
      <c r="AD2466" s="6">
        <v>1.0486111111111112</v>
      </c>
      <c r="AE2466" s="7"/>
      <c r="AF2466" s="7"/>
      <c r="AG2466" s="6">
        <f>Tabla4[[#This Row],[Tiempo Parada de Reloj]]+Tabla4[[#This Row],[Tiempo Autorizado por Telefonica (no Máximo)]]</f>
        <v>1.0486111111111112</v>
      </c>
      <c r="AH2466" s="7">
        <f t="shared" ca="1" si="351"/>
        <v>0.20833333333414172</v>
      </c>
      <c r="AI2466" s="8">
        <f t="shared" si="352"/>
        <v>25.166666666666668</v>
      </c>
      <c r="AJ2466" s="8">
        <f t="shared" ca="1" si="354"/>
        <v>5.0000000000194014</v>
      </c>
      <c r="AK2466" s="3" t="s">
        <v>73</v>
      </c>
      <c r="AL2466" s="3" t="s">
        <v>70</v>
      </c>
      <c r="AM2466" s="3" t="s">
        <v>106</v>
      </c>
      <c r="AN2466" s="3" t="s">
        <v>87</v>
      </c>
      <c r="AO2466" s="3" t="s">
        <v>119</v>
      </c>
      <c r="AP2466" s="3" t="s">
        <v>119</v>
      </c>
      <c r="AQ2466" s="23">
        <v>45466.292361111111</v>
      </c>
      <c r="AR2466" s="3"/>
      <c r="AS2466" s="23"/>
      <c r="AT2466" s="23"/>
      <c r="AU2466" s="3" t="s">
        <v>467</v>
      </c>
      <c r="AV2466" s="3" t="s">
        <v>593</v>
      </c>
      <c r="AW2466" s="3" t="s">
        <v>135</v>
      </c>
      <c r="AX2466" s="3">
        <v>10.8256</v>
      </c>
      <c r="AY2466" s="3">
        <v>-74.768000000000001</v>
      </c>
      <c r="AZ2466" s="8" t="str">
        <f>+CONCATENATE("Reportan apertura en el enlace ",Tabla4[[#This Row],[Enlace]]," en el ",Tabla4[[#This Row],[Distancia óptica]]," ocasionado por ",Tabla4[[#This Row],[Causa del daño]])</f>
        <v>Reportan apertura en el enlace Mov. Victoria - Mov. Santo Tomás en el Km 24,360 desde Victoria ocasionado por Vandalismo</v>
      </c>
      <c r="BA2466" s="8" t="str">
        <f>+CONCATENATE("Para dar solución al incidente ",Tabla4[[#This Row],[Solución]])</f>
        <v>Para dar solución al incidente Se recuperaron 50 metros de reserva de F.O de 36 hilos  y se realiza un empalme de 48 hilos</v>
      </c>
      <c r="BB2466" s="3" t="str">
        <f>+_xlfn.CONCAT(Tabla4[[#This Row],[Causa Raiz]]," ",Tabla4[[#This Row],[Solución2]]," (",Tabla4[[#This Row],[Anillo]],"- Cabecera: ",Tabla4[[#This Row],[Cabecera]],"- Operador: ",Tabla4[[#This Row],[Operador]],")")</f>
        <v>Reportan apertura en el enlace Mov. Victoria - Mov. Santo Tomás en el Km 24,360 desde Victoria ocasionado por Vandalismo Para dar solución al incidente Se recuperaron 50 metros de reserva de F.O de 36 hilos  y se realiza un empalme de 48 hilos (Lineal- Cabecera: Victoria- Operador: Colombia Telecomunicaciones)</v>
      </c>
    </row>
    <row r="2467" spans="1:54" ht="228">
      <c r="A2467" s="38">
        <f t="shared" si="353"/>
        <v>2466</v>
      </c>
      <c r="B2467" s="3">
        <v>8672485</v>
      </c>
      <c r="C2467" s="3" t="s">
        <v>163</v>
      </c>
      <c r="D2467" s="23">
        <v>45453.899305555555</v>
      </c>
      <c r="E2467" s="23">
        <v>45455.708333333336</v>
      </c>
      <c r="F2467" s="1">
        <f t="shared" ca="1" si="361"/>
        <v>1.8090277777810115</v>
      </c>
      <c r="G2467" s="3" t="s">
        <v>55</v>
      </c>
      <c r="H2467" s="41"/>
      <c r="I2467" s="40"/>
      <c r="J2467" s="5" t="s">
        <v>56</v>
      </c>
      <c r="K2467" s="3" t="s">
        <v>203</v>
      </c>
      <c r="L2467" s="9" t="s">
        <v>78</v>
      </c>
      <c r="M2467" s="3" t="s">
        <v>956</v>
      </c>
      <c r="N2467" s="3" t="s">
        <v>1695</v>
      </c>
      <c r="O2467" s="3" t="s">
        <v>11207</v>
      </c>
      <c r="P2467" s="3" t="s">
        <v>11208</v>
      </c>
      <c r="Q2467" s="4" t="s">
        <v>11209</v>
      </c>
      <c r="R2467" s="3" t="s">
        <v>934</v>
      </c>
      <c r="S2467" s="3" t="s">
        <v>210</v>
      </c>
      <c r="T2467" s="9" t="s">
        <v>176</v>
      </c>
      <c r="U2467" s="3" t="s">
        <v>11210</v>
      </c>
      <c r="V2467" s="22" t="str">
        <f t="shared" si="362"/>
        <v>RDFO; Hora de aviso: 21:35 10/06/2024; Solución: Se realiza tendido de 220 Mts 2 caja empalme de 24 hilos y 12 retenciónes; Hora de solución: 17:00 12/06/2024; Causa: Intervención de Terceros. No Identificados</v>
      </c>
      <c r="W2467" s="4" t="s">
        <v>11211</v>
      </c>
      <c r="X2467" s="3" t="s">
        <v>11212</v>
      </c>
      <c r="Y2467" s="3" t="s">
        <v>11213</v>
      </c>
      <c r="Z2467" s="3" t="s">
        <v>73</v>
      </c>
      <c r="AA2467" s="3" t="s">
        <v>70</v>
      </c>
      <c r="AB2467" s="3">
        <v>8672156</v>
      </c>
      <c r="AC2467" s="3" t="s">
        <v>71</v>
      </c>
      <c r="AD2467" s="6">
        <v>1.6041666666666667</v>
      </c>
      <c r="AE2467" s="7"/>
      <c r="AF2467" s="7"/>
      <c r="AG2467" s="6">
        <f>Tabla4[[#This Row],[Tiempo Parada de Reloj]]+Tabla4[[#This Row],[Tiempo Autorizado por Telefonica (no Máximo)]]</f>
        <v>1.6041666666666667</v>
      </c>
      <c r="AH2467" s="7">
        <f t="shared" ca="1" si="351"/>
        <v>0.2048611111143448</v>
      </c>
      <c r="AI2467" s="8">
        <f t="shared" si="352"/>
        <v>38.5</v>
      </c>
      <c r="AJ2467" s="8">
        <f t="shared" ca="1" si="354"/>
        <v>4.9166666667442751</v>
      </c>
      <c r="AK2467" s="3" t="s">
        <v>73</v>
      </c>
      <c r="AL2467" s="3" t="s">
        <v>70</v>
      </c>
      <c r="AM2467" s="3" t="s">
        <v>8652</v>
      </c>
      <c r="AN2467" s="3" t="s">
        <v>460</v>
      </c>
      <c r="AO2467" s="3" t="s">
        <v>87</v>
      </c>
      <c r="AP2467" s="3" t="s">
        <v>120</v>
      </c>
      <c r="AQ2467" s="23">
        <v>45476.606249999997</v>
      </c>
      <c r="AR2467" s="3"/>
      <c r="AS2467" s="23"/>
      <c r="AT2467" s="23"/>
      <c r="AU2467" s="3" t="s">
        <v>192</v>
      </c>
      <c r="AV2467" s="3" t="s">
        <v>11214</v>
      </c>
      <c r="AW2467" s="3" t="s">
        <v>135</v>
      </c>
      <c r="AX2467" s="3">
        <v>5.0810199999999996</v>
      </c>
      <c r="AY2467" s="3">
        <v>-73.036600000000007</v>
      </c>
      <c r="AZ2467" s="8" t="str">
        <f>+CONCATENATE("Reportan apertura en el enlace ",Tabla4[[#This Row],[Enlace]]," en el ",Tabla4[[#This Row],[Distancia óptica]]," ocasionado por ",Tabla4[[#This Row],[Causa del daño]])</f>
        <v>Reportan apertura en el enlace Mov. Villanueva Centro - Mov. Barranca De Upia en el km 6,3 desde Barranca de Upia ocasionado por Intervención de Terceros. No Identificados</v>
      </c>
      <c r="BA2467" s="8" t="str">
        <f>+CONCATENATE("Para dar solución al incidente ",Tabla4[[#This Row],[Solución]])</f>
        <v>Para dar solución al incidente Se realiza tendido de 220 Mts 2 caja empalme de 24 hilos y 12 retenciónes</v>
      </c>
      <c r="BB2467" s="3" t="str">
        <f>+_xlfn.CONCAT(Tabla4[[#This Row],[Causa Raiz]]," ",Tabla4[[#This Row],[Solución2]]," (",Tabla4[[#This Row],[Anillo]],"- Cabecera: ",Tabla4[[#This Row],[Cabecera]],"- Operador: ",Tabla4[[#This Row],[Operador]],")")</f>
        <v>Reportan apertura en el enlace Mov. Villanueva Centro - Mov. Barranca De Upia en el km 6,3 desde Barranca de Upia ocasionado por Intervención de Terceros. No Identificados Para dar solución al incidente Se realiza tendido de 220 Mts 2 caja empalme de 24 hilos y 12 retenciónes (Lineal- Cabecera: Barranca de upia- Operador: Colombia Telecomunicaciones)</v>
      </c>
    </row>
    <row r="2468" spans="1:54" ht="185.25">
      <c r="A2468" s="38">
        <f t="shared" si="353"/>
        <v>2467</v>
      </c>
      <c r="B2468" s="3">
        <v>8672451</v>
      </c>
      <c r="C2468" s="3" t="s">
        <v>54</v>
      </c>
      <c r="D2468" s="23">
        <v>45453.916666666664</v>
      </c>
      <c r="E2468" s="23">
        <v>45454.052083333336</v>
      </c>
      <c r="F2468" s="1">
        <f t="shared" ca="1" si="361"/>
        <v>0.13541666667151731</v>
      </c>
      <c r="G2468" s="3" t="s">
        <v>55</v>
      </c>
      <c r="H2468" s="41"/>
      <c r="I2468" s="40"/>
      <c r="J2468" s="5" t="s">
        <v>56</v>
      </c>
      <c r="K2468" s="3" t="s">
        <v>138</v>
      </c>
      <c r="L2468" s="9" t="s">
        <v>78</v>
      </c>
      <c r="M2468" s="3" t="s">
        <v>139</v>
      </c>
      <c r="N2468" s="3" t="s">
        <v>140</v>
      </c>
      <c r="O2468" s="3" t="s">
        <v>11215</v>
      </c>
      <c r="P2468" s="3" t="s">
        <v>11216</v>
      </c>
      <c r="Q2468" s="4" t="s">
        <v>11217</v>
      </c>
      <c r="R2468" s="3" t="s">
        <v>479</v>
      </c>
      <c r="S2468" s="3" t="s">
        <v>145</v>
      </c>
      <c r="T2468" s="3" t="s">
        <v>256</v>
      </c>
      <c r="U2468" s="3" t="s">
        <v>11218</v>
      </c>
      <c r="V2468" s="22" t="str">
        <f t="shared" si="362"/>
        <v>RLFO; Hora de aviso: 22:00 10/06/2024; Solución: Se re fusiona hilos en empalme existente; Hora de solución: 1:15 11/06/2024; Causa: Falla de Empalme de FiOp</v>
      </c>
      <c r="W2468" s="4" t="s">
        <v>199</v>
      </c>
      <c r="X2468" s="3"/>
      <c r="Y2468" s="3"/>
      <c r="Z2468" s="3" t="s">
        <v>69</v>
      </c>
      <c r="AA2468" s="3" t="s">
        <v>70</v>
      </c>
      <c r="AB2468" s="3">
        <v>8672458</v>
      </c>
      <c r="AC2468" s="3" t="s">
        <v>71</v>
      </c>
      <c r="AD2468" s="6">
        <v>0</v>
      </c>
      <c r="AE2468" s="7"/>
      <c r="AF2468" s="7"/>
      <c r="AG2468" s="6">
        <f>Tabla4[[#This Row],[Tiempo Parada de Reloj]]+Tabla4[[#This Row],[Tiempo Autorizado por Telefonica (no Máximo)]]</f>
        <v>0</v>
      </c>
      <c r="AH2468" s="7">
        <f t="shared" ca="1" si="351"/>
        <v>0.13541666667151731</v>
      </c>
      <c r="AI2468" s="8">
        <f t="shared" si="352"/>
        <v>0</v>
      </c>
      <c r="AJ2468" s="8">
        <f t="shared" ca="1" si="354"/>
        <v>3.2500000001164153</v>
      </c>
      <c r="AK2468" s="3" t="s">
        <v>73</v>
      </c>
      <c r="AL2468" s="3" t="s">
        <v>70</v>
      </c>
      <c r="AM2468" s="3" t="s">
        <v>106</v>
      </c>
      <c r="AN2468" s="3" t="s">
        <v>106</v>
      </c>
      <c r="AO2468" s="3" t="s">
        <v>98</v>
      </c>
      <c r="AP2468" s="3" t="s">
        <v>98</v>
      </c>
      <c r="AQ2468" s="23">
        <v>45457.820138888892</v>
      </c>
      <c r="AR2468" s="3"/>
      <c r="AS2468" s="23"/>
      <c r="AT2468" s="23"/>
      <c r="AU2468" s="3" t="s">
        <v>862</v>
      </c>
      <c r="AV2468" s="3" t="s">
        <v>11219</v>
      </c>
      <c r="AW2468" s="3" t="s">
        <v>11220</v>
      </c>
      <c r="AX2468" s="3">
        <v>3.4544000000000001</v>
      </c>
      <c r="AY2468" s="3">
        <v>-76.519199999999998</v>
      </c>
      <c r="AZ2468" s="8" t="str">
        <f>+CONCATENATE("Reportan apertura en el enlace ",Tabla4[[#This Row],[Enlace]]," en el ",Tabla4[[#This Row],[Distancia óptica]]," ocasionado por ",Tabla4[[#This Row],[Causa del daño]])</f>
        <v>Reportan apertura en el enlace Mov. Marco Fidel Vipasa - Mov. Acopi en el km 3,123 desde el nodo Vipasa ocasionado por Falla de Empalme de FiOp</v>
      </c>
      <c r="BA2468" s="8" t="str">
        <f>+CONCATENATE("Para dar solución al incidente ",Tabla4[[#This Row],[Solución]])</f>
        <v>Para dar solución al incidente Se re fusiona hilos en empalme existente</v>
      </c>
      <c r="BB2468" s="3" t="str">
        <f>+_xlfn.CONCAT(Tabla4[[#This Row],[Causa Raiz]]," ",Tabla4[[#This Row],[Solución2]]," (",Tabla4[[#This Row],[Anillo]],"- Cabecera: ",Tabla4[[#This Row],[Cabecera]],"- Operador: ",Tabla4[[#This Row],[Operador]],")")</f>
        <v>Reportan apertura en el enlace Mov. Marco Fidel Vipasa - Mov. Acopi en el km 3,123 desde el nodo Vipasa ocasionado por Falla de Empalme de FiOp Para dar solución al incidente Se re fusiona hilos en empalme existente (SubAnillo Acopi- Cabecera: Calitel- Operador: Colombia Telecomunicaciones)</v>
      </c>
    </row>
    <row r="2469" spans="1:54" ht="199.5">
      <c r="A2469" s="38">
        <f t="shared" si="353"/>
        <v>2468</v>
      </c>
      <c r="B2469" s="3">
        <v>8673038</v>
      </c>
      <c r="C2469" s="3" t="s">
        <v>163</v>
      </c>
      <c r="D2469" s="23">
        <v>45454.274305555555</v>
      </c>
      <c r="E2469" s="23">
        <v>45454.625</v>
      </c>
      <c r="F2469" s="1">
        <f t="shared" ca="1" si="361"/>
        <v>0.35069444444525288</v>
      </c>
      <c r="G2469" s="3" t="s">
        <v>55</v>
      </c>
      <c r="H2469" s="41"/>
      <c r="I2469" s="40"/>
      <c r="J2469" s="5" t="s">
        <v>56</v>
      </c>
      <c r="K2469" s="3" t="s">
        <v>122</v>
      </c>
      <c r="L2469" s="9" t="s">
        <v>58</v>
      </c>
      <c r="M2469" s="3" t="s">
        <v>123</v>
      </c>
      <c r="N2469" s="3" t="s">
        <v>124</v>
      </c>
      <c r="O2469" s="3" t="s">
        <v>2223</v>
      </c>
      <c r="P2469" s="3" t="s">
        <v>11221</v>
      </c>
      <c r="Q2469" s="4" t="s">
        <v>11222</v>
      </c>
      <c r="R2469" s="3" t="s">
        <v>128</v>
      </c>
      <c r="S2469" s="3" t="s">
        <v>129</v>
      </c>
      <c r="T2469" s="9" t="s">
        <v>66</v>
      </c>
      <c r="U2469" s="3" t="s">
        <v>5384</v>
      </c>
      <c r="V2469" s="22" t="str">
        <f t="shared" si="362"/>
        <v>RDFO; Hora de aviso: 6:35 11/06/2024; Solución: se recupera 100 mts de reserva y se realiza un empalme de 24 hilos; Hora de solución: 15:00 11/06/2024; Causa: Vandalismo</v>
      </c>
      <c r="W2469" s="4" t="s">
        <v>132</v>
      </c>
      <c r="X2469" s="3"/>
      <c r="Y2469" s="3"/>
      <c r="Z2469" s="3" t="s">
        <v>69</v>
      </c>
      <c r="AA2469" s="3" t="s">
        <v>71</v>
      </c>
      <c r="AB2469" s="3">
        <v>0</v>
      </c>
      <c r="AC2469" s="3" t="s">
        <v>71</v>
      </c>
      <c r="AD2469" s="6">
        <v>0.27083333333333331</v>
      </c>
      <c r="AE2469" s="7"/>
      <c r="AF2469" s="7"/>
      <c r="AG2469" s="6">
        <f>Tabla4[[#This Row],[Tiempo Parada de Reloj]]+Tabla4[[#This Row],[Tiempo Autorizado por Telefonica (no Máximo)]]</f>
        <v>0.27083333333333331</v>
      </c>
      <c r="AH2469" s="7">
        <f t="shared" ca="1" si="351"/>
        <v>7.9861111111919569E-2</v>
      </c>
      <c r="AI2469" s="8">
        <f t="shared" si="352"/>
        <v>6.5</v>
      </c>
      <c r="AJ2469" s="8">
        <f t="shared" ca="1" si="354"/>
        <v>1.9166666666860697</v>
      </c>
      <c r="AK2469" s="3" t="s">
        <v>119</v>
      </c>
      <c r="AL2469" s="3" t="s">
        <v>71</v>
      </c>
      <c r="AM2469" s="3" t="s">
        <v>69</v>
      </c>
      <c r="AN2469" s="3" t="s">
        <v>119</v>
      </c>
      <c r="AO2469" s="3" t="s">
        <v>98</v>
      </c>
      <c r="AP2469" s="3" t="s">
        <v>98</v>
      </c>
      <c r="AQ2469" s="23">
        <v>45456.489583333336</v>
      </c>
      <c r="AR2469" s="3"/>
      <c r="AS2469" s="23"/>
      <c r="AT2469" s="23"/>
      <c r="AU2469" s="3" t="s">
        <v>133</v>
      </c>
      <c r="AV2469" s="3" t="s">
        <v>1436</v>
      </c>
      <c r="AW2469" s="3" t="s">
        <v>307</v>
      </c>
      <c r="AX2469" s="3">
        <v>10.635939</v>
      </c>
      <c r="AY2469" s="3">
        <v>-74.911006999999998</v>
      </c>
      <c r="AZ2469" s="8" t="str">
        <f>+CONCATENATE("Reportan apertura en el enlace ",Tabla4[[#This Row],[Enlace]]," en el ",Tabla4[[#This Row],[Distancia óptica]]," ocasionado por ",Tabla4[[#This Row],[Causa del daño]])</f>
        <v>Reportan apertura en el enlace Ponedera - Sabanalarga en el Km 1,821 desde Sabanalarga ocasionado por Vandalismo</v>
      </c>
      <c r="BA2469" s="8" t="str">
        <f>+CONCATENATE("Para dar solución al incidente ",Tabla4[[#This Row],[Solución]])</f>
        <v>Para dar solución al incidente se recupera 100 mts de reserva y se realiza un empalme de 24 hilos</v>
      </c>
      <c r="BB2469" s="3" t="str">
        <f>+_xlfn.CONCAT(Tabla4[[#This Row],[Causa Raiz]]," ",Tabla4[[#This Row],[Solución2]]," (",Tabla4[[#This Row],[Anillo]],"- Cabecera: ",Tabla4[[#This Row],[Cabecera]],"- Operador: ",Tabla4[[#This Row],[Operador]],")")</f>
        <v>Reportan apertura en el enlace Ponedera - Sabanalarga en el Km 1,821 desde Sabanalarga ocasionado por Vandalismo Para dar solución al incidente se recupera 100 mts de reserva y se realiza un empalme de 24 hilos (LINEAL- Cabecera: SABANALARGA- Operador: Colombia Telecomunicaciones)</v>
      </c>
    </row>
    <row r="2470" spans="1:54" ht="199.5">
      <c r="A2470" s="38">
        <f t="shared" si="353"/>
        <v>2469</v>
      </c>
      <c r="B2470" s="3">
        <v>8672995</v>
      </c>
      <c r="C2470" s="3" t="s">
        <v>54</v>
      </c>
      <c r="D2470" s="23">
        <v>45454.274305555555</v>
      </c>
      <c r="E2470" s="23">
        <v>45454.506944444445</v>
      </c>
      <c r="F2470" s="1">
        <f t="shared" ca="1" si="361"/>
        <v>0.23263888889050577</v>
      </c>
      <c r="G2470" s="3" t="s">
        <v>55</v>
      </c>
      <c r="H2470" s="41"/>
      <c r="I2470" s="40"/>
      <c r="J2470" s="5" t="s">
        <v>56</v>
      </c>
      <c r="K2470" s="3" t="s">
        <v>138</v>
      </c>
      <c r="L2470" s="9" t="s">
        <v>78</v>
      </c>
      <c r="M2470" s="3" t="s">
        <v>139</v>
      </c>
      <c r="N2470" s="3" t="s">
        <v>140</v>
      </c>
      <c r="O2470" s="3" t="s">
        <v>11223</v>
      </c>
      <c r="P2470" s="3" t="s">
        <v>11224</v>
      </c>
      <c r="Q2470" s="4" t="s">
        <v>11225</v>
      </c>
      <c r="R2470" s="3" t="s">
        <v>479</v>
      </c>
      <c r="S2470" s="3" t="s">
        <v>145</v>
      </c>
      <c r="T2470" s="9" t="s">
        <v>66</v>
      </c>
      <c r="U2470" s="3" t="s">
        <v>2474</v>
      </c>
      <c r="V2470" s="22" t="str">
        <f t="shared" si="362"/>
        <v>RLFO; Hora de aviso: 6:35 11/06/2024; Solución: se realiza tendido de 200 mts de fo de 24 hilos y dos empalmes de 24 hilos; Hora de solución: 12:10 11/06/2024; Causa: Vandalismo</v>
      </c>
      <c r="W2470" s="4" t="s">
        <v>199</v>
      </c>
      <c r="X2470" s="3"/>
      <c r="Y2470" s="3"/>
      <c r="Z2470" s="3" t="s">
        <v>69</v>
      </c>
      <c r="AA2470" s="3" t="s">
        <v>71</v>
      </c>
      <c r="AB2470" s="3">
        <v>0</v>
      </c>
      <c r="AC2470" s="3" t="s">
        <v>71</v>
      </c>
      <c r="AD2470" s="6">
        <v>6.9444444444444448E-2</v>
      </c>
      <c r="AE2470" s="7"/>
      <c r="AF2470" s="7"/>
      <c r="AG2470" s="6">
        <f>Tabla4[[#This Row],[Tiempo Parada de Reloj]]+Tabla4[[#This Row],[Tiempo Autorizado por Telefonica (no Máximo)]]</f>
        <v>6.9444444444444448E-2</v>
      </c>
      <c r="AH2470" s="7">
        <f t="shared" ca="1" si="351"/>
        <v>0.16319444444606132</v>
      </c>
      <c r="AI2470" s="8">
        <f t="shared" si="352"/>
        <v>1.6666666666666667</v>
      </c>
      <c r="AJ2470" s="8">
        <f t="shared" ca="1" si="354"/>
        <v>3.9166666667054715</v>
      </c>
      <c r="AK2470" s="3" t="s">
        <v>119</v>
      </c>
      <c r="AL2470" s="3" t="s">
        <v>71</v>
      </c>
      <c r="AM2470" s="3" t="s">
        <v>69</v>
      </c>
      <c r="AN2470" s="3" t="s">
        <v>119</v>
      </c>
      <c r="AO2470" s="3" t="s">
        <v>73</v>
      </c>
      <c r="AP2470" s="3" t="s">
        <v>73</v>
      </c>
      <c r="AQ2470" s="23">
        <v>45457.84375</v>
      </c>
      <c r="AR2470" s="3"/>
      <c r="AS2470" s="23"/>
      <c r="AT2470" s="23"/>
      <c r="AU2470" s="3" t="s">
        <v>481</v>
      </c>
      <c r="AV2470" s="3" t="s">
        <v>6974</v>
      </c>
      <c r="AW2470" s="3" t="s">
        <v>11226</v>
      </c>
      <c r="AX2470" s="3">
        <v>3.4220899999999999</v>
      </c>
      <c r="AY2470" s="3">
        <v>-76.548432000000005</v>
      </c>
      <c r="AZ2470" s="8" t="str">
        <f>+CONCATENATE("Reportan apertura en el enlace ",Tabla4[[#This Row],[Enlace]]," en el ",Tabla4[[#This Row],[Distancia óptica]]," ocasionado por ",Tabla4[[#This Row],[Causa del daño]])</f>
        <v>Reportan apertura en el enlace Mov. Tequendama - Mov. Lido en el Km 0,711 desde Mov. Lido  ocasionado por Vandalismo</v>
      </c>
      <c r="BA2470" s="8" t="str">
        <f>+CONCATENATE("Para dar solución al incidente ",Tabla4[[#This Row],[Solución]])</f>
        <v>Para dar solución al incidente se realiza tendido de 200 mts de fo de 24 hilos y dos empalmes de 24 hilos</v>
      </c>
      <c r="BB2470" s="3" t="str">
        <f>+_xlfn.CONCAT(Tabla4[[#This Row],[Causa Raiz]]," ",Tabla4[[#This Row],[Solución2]]," (",Tabla4[[#This Row],[Anillo]],"- Cabecera: ",Tabla4[[#This Row],[Cabecera]],"- Operador: ",Tabla4[[#This Row],[Operador]],")")</f>
        <v>Reportan apertura en el enlace Mov. Tequendama - Mov. Lido en el Km 0,711 desde Mov. Lido  ocasionado por Vandalismo Para dar solución al incidente se realiza tendido de 200 mts de fo de 24 hilos y dos empalmes de 24 hilos (Uk lido- Cabecera: TEQUENDAMA- Operador: Colombia Telecomunicaciones)</v>
      </c>
    </row>
    <row r="2471" spans="1:54" ht="185.25">
      <c r="A2471" s="38">
        <f t="shared" si="353"/>
        <v>2470</v>
      </c>
      <c r="B2471" s="3">
        <v>8673001</v>
      </c>
      <c r="C2471" s="3" t="s">
        <v>136</v>
      </c>
      <c r="D2471" s="23">
        <v>45454.274305555555</v>
      </c>
      <c r="E2471" s="23">
        <v>45454.520833333336</v>
      </c>
      <c r="F2471" s="1">
        <f t="shared" ca="1" si="361"/>
        <v>0.24652777778101154</v>
      </c>
      <c r="G2471" s="3" t="s">
        <v>55</v>
      </c>
      <c r="H2471" s="41"/>
      <c r="I2471" s="40"/>
      <c r="J2471" s="5" t="s">
        <v>137</v>
      </c>
      <c r="K2471" s="3" t="s">
        <v>138</v>
      </c>
      <c r="L2471" s="9" t="s">
        <v>78</v>
      </c>
      <c r="M2471" s="3" t="s">
        <v>139</v>
      </c>
      <c r="N2471" s="3" t="s">
        <v>140</v>
      </c>
      <c r="O2471" s="3" t="s">
        <v>11227</v>
      </c>
      <c r="P2471" s="3" t="s">
        <v>11228</v>
      </c>
      <c r="Q2471" s="4" t="s">
        <v>11229</v>
      </c>
      <c r="R2471" s="3" t="s">
        <v>479</v>
      </c>
      <c r="S2471" s="3" t="s">
        <v>145</v>
      </c>
      <c r="T2471" s="3" t="s">
        <v>256</v>
      </c>
      <c r="U2471" s="3" t="s">
        <v>2334</v>
      </c>
      <c r="V2471" s="22" t="str">
        <f t="shared" si="362"/>
        <v>RBHFO; Hora de aviso: 6:35 11/06/2024; Solución: se refusiona hilo abierto en caja de empalme; Hora de solución: 12:30 11/06/2024; Causa: Falla de Empalme de FiOp</v>
      </c>
      <c r="W2471" s="4" t="s">
        <v>199</v>
      </c>
      <c r="X2471" s="3"/>
      <c r="Y2471" s="3"/>
      <c r="Z2471" s="3" t="s">
        <v>69</v>
      </c>
      <c r="AA2471" s="3" t="s">
        <v>71</v>
      </c>
      <c r="AB2471" s="3">
        <v>0</v>
      </c>
      <c r="AC2471" s="3" t="s">
        <v>71</v>
      </c>
      <c r="AD2471" s="6">
        <v>3.8194444444444448E-2</v>
      </c>
      <c r="AE2471" s="7"/>
      <c r="AF2471" s="7"/>
      <c r="AG2471" s="6">
        <f>Tabla4[[#This Row],[Tiempo Parada de Reloj]]+Tabla4[[#This Row],[Tiempo Autorizado por Telefonica (no Máximo)]]</f>
        <v>3.8194444444444448E-2</v>
      </c>
      <c r="AH2471" s="7">
        <f t="shared" ca="1" si="351"/>
        <v>0.20833333333656709</v>
      </c>
      <c r="AI2471" s="8">
        <f t="shared" si="352"/>
        <v>0.91666666666666674</v>
      </c>
      <c r="AJ2471" s="8">
        <f t="shared" ca="1" si="354"/>
        <v>5.0000000000776099</v>
      </c>
      <c r="AK2471" s="3" t="s">
        <v>119</v>
      </c>
      <c r="AL2471" s="3" t="s">
        <v>71</v>
      </c>
      <c r="AM2471" s="3" t="s">
        <v>69</v>
      </c>
      <c r="AN2471" s="3" t="s">
        <v>119</v>
      </c>
      <c r="AO2471" s="3" t="s">
        <v>98</v>
      </c>
      <c r="AP2471" s="3" t="s">
        <v>98</v>
      </c>
      <c r="AQ2471" s="23">
        <v>45459.811805555553</v>
      </c>
      <c r="AR2471" s="3"/>
      <c r="AS2471" s="23"/>
      <c r="AT2471" s="23"/>
      <c r="AU2471" s="3" t="s">
        <v>200</v>
      </c>
      <c r="AV2471" s="3" t="s">
        <v>8457</v>
      </c>
      <c r="AW2471" s="3" t="s">
        <v>11230</v>
      </c>
      <c r="AX2471" s="3">
        <v>3.448699</v>
      </c>
      <c r="AY2471" s="3">
        <v>-76.517870000000002</v>
      </c>
      <c r="AZ2471" s="8" t="str">
        <f>+CONCATENATE("Reportan apertura en el enlace ",Tabla4[[#This Row],[Enlace]]," en el ",Tabla4[[#This Row],[Distancia óptica]]," ocasionado por ",Tabla4[[#This Row],[Causa del daño]])</f>
        <v>Reportan apertura en el enlace Mov. Benjamin Cali - Mov. Base Aerea en el Km 0,822 desde Mov Benjamin ocasionado por Falla de Empalme de FiOp</v>
      </c>
      <c r="BA2471" s="8" t="str">
        <f>+CONCATENATE("Para dar solución al incidente ",Tabla4[[#This Row],[Solución]])</f>
        <v>Para dar solución al incidente se refusiona hilo abierto en caja de empalme</v>
      </c>
      <c r="BB2471" s="3" t="str">
        <f>+_xlfn.CONCAT(Tabla4[[#This Row],[Causa Raiz]]," ",Tabla4[[#This Row],[Solución2]]," (",Tabla4[[#This Row],[Anillo]],"- Cabecera: ",Tabla4[[#This Row],[Cabecera]],"- Operador: ",Tabla4[[#This Row],[Operador]],")")</f>
        <v>Reportan apertura en el enlace Mov. Benjamin Cali - Mov. Base Aerea en el Km 0,822 desde Mov Benjamin ocasionado por Falla de Empalme de FiOp Para dar solución al incidente se refusiona hilo abierto en caja de empalme (ANILLO 2 B - Cabecera: CALI CENTRO - Operador: Infraco)</v>
      </c>
    </row>
    <row r="2472" spans="1:54" ht="185.25">
      <c r="A2472" s="38">
        <f t="shared" si="353"/>
        <v>2471</v>
      </c>
      <c r="B2472" s="3">
        <v>8673281</v>
      </c>
      <c r="C2472" s="3" t="s">
        <v>163</v>
      </c>
      <c r="D2472" s="23">
        <v>45454.25</v>
      </c>
      <c r="E2472" s="23">
        <v>45454.645833333336</v>
      </c>
      <c r="F2472" s="1">
        <f t="shared" ref="F2472:F2481" ca="1" si="363">IF(ISBLANK(E2472),IF(ISBLANK(D2472),0,NOW()-D2472),E2472-D2472)</f>
        <v>0.39583333333575865</v>
      </c>
      <c r="G2472" s="3" t="s">
        <v>55</v>
      </c>
      <c r="H2472" s="41"/>
      <c r="I2472" s="40"/>
      <c r="J2472" s="5" t="s">
        <v>56</v>
      </c>
      <c r="K2472" s="3" t="s">
        <v>122</v>
      </c>
      <c r="L2472" s="9" t="s">
        <v>58</v>
      </c>
      <c r="M2472" s="3" t="s">
        <v>644</v>
      </c>
      <c r="N2472" s="3" t="s">
        <v>2665</v>
      </c>
      <c r="O2472" s="3" t="s">
        <v>11231</v>
      </c>
      <c r="P2472" s="3" t="s">
        <v>11232</v>
      </c>
      <c r="Q2472" s="4" t="s">
        <v>11233</v>
      </c>
      <c r="R2472" s="3" t="s">
        <v>805</v>
      </c>
      <c r="S2472" s="3" t="s">
        <v>129</v>
      </c>
      <c r="T2472" s="3" t="s">
        <v>256</v>
      </c>
      <c r="U2472" s="3" t="s">
        <v>11234</v>
      </c>
      <c r="V2472" s="22" t="str">
        <f t="shared" ref="V2472:V2481" si="364">C2472&amp;"; Hora de aviso: "&amp;TEXT(D2472,"h:mm dd/mm/yyyy")&amp;"; Solución: "&amp;U2472&amp;"; Hora de solución: "&amp;TEXT(E2472,"h:mm dd/mm/yyyy")&amp;"; Causa: "&amp;T2472</f>
        <v>RDFO; Hora de aviso: 6:00 11/06/2024; Solución: se refusionan hilos en empalme existente; Hora de solución: 15:30 11/06/2024; Causa: Falla de Empalme de FiOp</v>
      </c>
      <c r="W2472" s="4" t="s">
        <v>11235</v>
      </c>
      <c r="X2472" s="3" t="s">
        <v>11236</v>
      </c>
      <c r="Y2472" s="3" t="s">
        <v>11237</v>
      </c>
      <c r="Z2472" s="3" t="s">
        <v>98</v>
      </c>
      <c r="AA2472" s="3" t="s">
        <v>70</v>
      </c>
      <c r="AB2472" s="3">
        <v>8672678</v>
      </c>
      <c r="AC2472" s="3" t="s">
        <v>71</v>
      </c>
      <c r="AD2472" s="6">
        <v>0.18055555555555555</v>
      </c>
      <c r="AE2472" s="7">
        <v>6.9444444444444441E-3</v>
      </c>
      <c r="AF2472" s="7" t="s">
        <v>9831</v>
      </c>
      <c r="AG2472" s="6">
        <f>Tabla4[[#This Row],[Tiempo Parada de Reloj]]+Tabla4[[#This Row],[Tiempo Autorizado por Telefonica (no Máximo)]]</f>
        <v>0.1875</v>
      </c>
      <c r="AH2472" s="7">
        <f t="shared" ca="1" si="351"/>
        <v>0.2152777777802031</v>
      </c>
      <c r="AI2472" s="8">
        <f t="shared" si="352"/>
        <v>4.333333333333333</v>
      </c>
      <c r="AJ2472" s="8">
        <f t="shared" ca="1" si="354"/>
        <v>5.1666666667248746</v>
      </c>
      <c r="AK2472" s="3" t="s">
        <v>87</v>
      </c>
      <c r="AL2472" s="3" t="s">
        <v>70</v>
      </c>
      <c r="AM2472" s="3" t="s">
        <v>460</v>
      </c>
      <c r="AN2472" s="3" t="s">
        <v>460</v>
      </c>
      <c r="AO2472" s="3" t="s">
        <v>73</v>
      </c>
      <c r="AP2472" s="3" t="s">
        <v>98</v>
      </c>
      <c r="AQ2472" s="23">
        <v>45457.470138888886</v>
      </c>
      <c r="AR2472" s="3"/>
      <c r="AS2472" s="23"/>
      <c r="AT2472" s="23"/>
      <c r="AU2472" s="3" t="s">
        <v>192</v>
      </c>
      <c r="AV2472" s="3" t="s">
        <v>11238</v>
      </c>
      <c r="AW2472" s="3" t="s">
        <v>1323</v>
      </c>
      <c r="AX2472" s="3">
        <v>8.8774350000000002</v>
      </c>
      <c r="AY2472" s="3">
        <v>-75.623536000000001</v>
      </c>
      <c r="AZ2472" s="8" t="str">
        <f>+CONCATENATE("Reportan apertura en el enlace ",Tabla4[[#This Row],[Enlace]]," en el ",Tabla4[[#This Row],[Distancia óptica]]," ocasionado por ",Tabla4[[#This Row],[Causa del daño]])</f>
        <v>Reportan apertura en el enlace Sahagun centro - Sahagun en el km 20,1 desde Sahgun ocasionado por Falla de Empalme de FiOp</v>
      </c>
      <c r="BA2472" s="8" t="str">
        <f>+CONCATENATE("Para dar solución al incidente ",Tabla4[[#This Row],[Solución]])</f>
        <v>Para dar solución al incidente se refusionan hilos en empalme existente</v>
      </c>
      <c r="BB2472" s="3" t="str">
        <f>+_xlfn.CONCAT(Tabla4[[#This Row],[Causa Raiz]]," ",Tabla4[[#This Row],[Solución2]]," (",Tabla4[[#This Row],[Anillo]],"- Cabecera: ",Tabla4[[#This Row],[Cabecera]],"- Operador: ",Tabla4[[#This Row],[Operador]],")")</f>
        <v>Reportan apertura en el enlace Sahagun centro - Sahagun en el km 20,1 desde Sahgun ocasionado por Falla de Empalme de FiOp Para dar solución al incidente se refusionan hilos en empalme existente (TRONCAL- Cabecera: Sahagun- Operador: Colombia Telecomunicaciones)</v>
      </c>
    </row>
    <row r="2473" spans="1:54" ht="213.75">
      <c r="A2473" s="38">
        <f t="shared" si="353"/>
        <v>2472</v>
      </c>
      <c r="B2473" s="3">
        <v>8673393</v>
      </c>
      <c r="C2473" s="3" t="s">
        <v>92</v>
      </c>
      <c r="D2473" s="23">
        <v>45454.458333333336</v>
      </c>
      <c r="E2473" s="23">
        <v>45454.5625</v>
      </c>
      <c r="F2473" s="1">
        <f t="shared" ca="1" si="363"/>
        <v>0.10416666666424135</v>
      </c>
      <c r="G2473" s="3" t="s">
        <v>55</v>
      </c>
      <c r="H2473" s="41"/>
      <c r="I2473" s="40"/>
      <c r="J2473" s="5" t="s">
        <v>56</v>
      </c>
      <c r="K2473" s="3" t="s">
        <v>108</v>
      </c>
      <c r="L2473" s="9" t="s">
        <v>58</v>
      </c>
      <c r="M2473" s="3" t="s">
        <v>109</v>
      </c>
      <c r="N2473" s="3" t="s">
        <v>7784</v>
      </c>
      <c r="O2473" s="3" t="s">
        <v>2992</v>
      </c>
      <c r="P2473" s="3" t="s">
        <v>11239</v>
      </c>
      <c r="Q2473" s="4" t="s">
        <v>11240</v>
      </c>
      <c r="R2473" s="3" t="s">
        <v>327</v>
      </c>
      <c r="S2473" s="3" t="s">
        <v>115</v>
      </c>
      <c r="T2473" s="9" t="s">
        <v>66</v>
      </c>
      <c r="U2473" s="3" t="s">
        <v>11241</v>
      </c>
      <c r="V2473" s="22" t="str">
        <f t="shared" si="364"/>
        <v>RTNFO; Hora de aviso: 11:00 11/06/2024; Solución: se recupera 300 mts de reserva y se realiza un empalme de 36 hilos en caja de 48 hilos; Hora de solución: 13:30 11/06/2024; Causa: Vandalismo</v>
      </c>
      <c r="W2473" s="4" t="s">
        <v>118</v>
      </c>
      <c r="X2473" s="3"/>
      <c r="Y2473" s="3"/>
      <c r="Z2473" s="3" t="s">
        <v>69</v>
      </c>
      <c r="AA2473" s="3" t="s">
        <v>71</v>
      </c>
      <c r="AB2473" s="3">
        <v>0</v>
      </c>
      <c r="AC2473" s="3" t="s">
        <v>71</v>
      </c>
      <c r="AD2473" s="6">
        <v>0</v>
      </c>
      <c r="AE2473" s="7"/>
      <c r="AF2473" s="7"/>
      <c r="AG2473" s="6">
        <f>Tabla4[[#This Row],[Tiempo Parada de Reloj]]+Tabla4[[#This Row],[Tiempo Autorizado por Telefonica (no Máximo)]]</f>
        <v>0</v>
      </c>
      <c r="AH2473" s="7">
        <f t="shared" ca="1" si="351"/>
        <v>0.10416666666424135</v>
      </c>
      <c r="AI2473" s="8">
        <f t="shared" si="352"/>
        <v>0</v>
      </c>
      <c r="AJ2473" s="8">
        <f t="shared" ca="1" si="354"/>
        <v>2.4999999999417923</v>
      </c>
      <c r="AK2473" s="3" t="s">
        <v>87</v>
      </c>
      <c r="AL2473" s="3" t="s">
        <v>70</v>
      </c>
      <c r="AM2473" s="3" t="s">
        <v>119</v>
      </c>
      <c r="AN2473" s="3" t="s">
        <v>119</v>
      </c>
      <c r="AO2473" s="3" t="s">
        <v>98</v>
      </c>
      <c r="AP2473" s="3" t="s">
        <v>98</v>
      </c>
      <c r="AQ2473" s="23">
        <v>45455.684027777781</v>
      </c>
      <c r="AR2473" s="3"/>
      <c r="AS2473" s="23"/>
      <c r="AT2473" s="23"/>
      <c r="AU2473" s="3" t="s">
        <v>121</v>
      </c>
      <c r="AV2473" s="3" t="s">
        <v>7784</v>
      </c>
      <c r="AW2473" s="3" t="s">
        <v>1323</v>
      </c>
      <c r="AX2473" s="3">
        <v>8.7628249999999994</v>
      </c>
      <c r="AY2473" s="3">
        <v>-73.683559000000002</v>
      </c>
      <c r="AZ2473" s="8" t="str">
        <f>+CONCATENATE("Reportan apertura en el enlace ",Tabla4[[#This Row],[Enlace]]," en el ",Tabla4[[#This Row],[Distancia óptica]]," ocasionado por ",Tabla4[[#This Row],[Causa del daño]])</f>
        <v>Reportan apertura en el enlace Curumaní - Pelaya en el Km 8,8 desde Pelaya ocasionado por Vandalismo</v>
      </c>
      <c r="BA2473" s="8" t="str">
        <f>+CONCATENATE("Para dar solución al incidente ",Tabla4[[#This Row],[Solución]])</f>
        <v>Para dar solución al incidente se recupera 300 mts de reserva y se realiza un empalme de 36 hilos en caja de 48 hilos</v>
      </c>
      <c r="BB2473" s="3" t="str">
        <f>+_xlfn.CONCAT(Tabla4[[#This Row],[Causa Raiz]]," ",Tabla4[[#This Row],[Solución2]]," (",Tabla4[[#This Row],[Anillo]],"- Cabecera: ",Tabla4[[#This Row],[Cabecera]],"- Operador: ",Tabla4[[#This Row],[Operador]],")")</f>
        <v>Reportan apertura en el enlace Curumaní - Pelaya en el Km 8,8 desde Pelaya ocasionado por Vandalismo Para dar solución al incidente se recupera 300 mts de reserva y se realiza un empalme de 36 hilos en caja de 48 hilos (TRONCAL- Cabecera: PELAYA- Operador: Colombia Telecomunicaciones)</v>
      </c>
    </row>
    <row r="2474" spans="1:54" ht="213.75">
      <c r="A2474" s="38">
        <f t="shared" si="353"/>
        <v>2473</v>
      </c>
      <c r="B2474" s="3">
        <v>8673445</v>
      </c>
      <c r="C2474" s="3" t="s">
        <v>54</v>
      </c>
      <c r="D2474" s="23">
        <v>45454.458333333336</v>
      </c>
      <c r="E2474" s="23">
        <v>45454.673611111109</v>
      </c>
      <c r="F2474" s="1">
        <f t="shared" ca="1" si="363"/>
        <v>0.21527777777373558</v>
      </c>
      <c r="G2474" s="3" t="s">
        <v>55</v>
      </c>
      <c r="H2474" s="41"/>
      <c r="I2474" s="40"/>
      <c r="J2474" s="5" t="s">
        <v>56</v>
      </c>
      <c r="K2474" s="3" t="s">
        <v>203</v>
      </c>
      <c r="L2474" s="9" t="s">
        <v>78</v>
      </c>
      <c r="M2474" s="3" t="s">
        <v>204</v>
      </c>
      <c r="N2474" s="3" t="s">
        <v>332</v>
      </c>
      <c r="O2474" s="3" t="s">
        <v>11242</v>
      </c>
      <c r="P2474" s="3" t="s">
        <v>11243</v>
      </c>
      <c r="Q2474" s="4" t="s">
        <v>11244</v>
      </c>
      <c r="R2474" s="3" t="s">
        <v>336</v>
      </c>
      <c r="S2474" s="3" t="s">
        <v>221</v>
      </c>
      <c r="T2474" s="9" t="s">
        <v>176</v>
      </c>
      <c r="U2474" s="3" t="s">
        <v>11245</v>
      </c>
      <c r="V2474" s="22" t="str">
        <f t="shared" si="364"/>
        <v>RLFO; Hora de aviso: 11:00 11/06/2024; Solución: se realiza tendido de 310 mts y dos empalmes de 48 hilos ; Hora de solución: 16:10 11/06/2024; Causa: Intervención de Terceros. No Identificados</v>
      </c>
      <c r="W2474" s="4" t="s">
        <v>213</v>
      </c>
      <c r="X2474" s="3"/>
      <c r="Y2474" s="3"/>
      <c r="Z2474" s="3" t="s">
        <v>69</v>
      </c>
      <c r="AA2474" s="3" t="s">
        <v>70</v>
      </c>
      <c r="AB2474" s="3">
        <v>8673154</v>
      </c>
      <c r="AC2474" s="3" t="s">
        <v>71</v>
      </c>
      <c r="AD2474" s="6">
        <v>4.8611111111111112E-2</v>
      </c>
      <c r="AE2474" s="7"/>
      <c r="AF2474" s="7"/>
      <c r="AG2474" s="6">
        <f>Tabla4[[#This Row],[Tiempo Parada de Reloj]]+Tabla4[[#This Row],[Tiempo Autorizado por Telefonica (no Máximo)]]</f>
        <v>4.8611111111111112E-2</v>
      </c>
      <c r="AH2474" s="7">
        <f t="shared" ca="1" si="351"/>
        <v>0.16666666666262447</v>
      </c>
      <c r="AI2474" s="8">
        <f t="shared" si="352"/>
        <v>1.1666666666666667</v>
      </c>
      <c r="AJ2474" s="8">
        <f t="shared" ca="1" si="354"/>
        <v>3.9999999999029874</v>
      </c>
      <c r="AK2474" s="3" t="s">
        <v>87</v>
      </c>
      <c r="AL2474" s="3" t="s">
        <v>70</v>
      </c>
      <c r="AM2474" s="3" t="s">
        <v>8652</v>
      </c>
      <c r="AN2474" s="3" t="s">
        <v>119</v>
      </c>
      <c r="AO2474" s="3" t="s">
        <v>73</v>
      </c>
      <c r="AP2474" s="3" t="s">
        <v>73</v>
      </c>
      <c r="AQ2474" s="23">
        <v>45456.521527777775</v>
      </c>
      <c r="AR2474" s="3"/>
      <c r="AS2474" s="23"/>
      <c r="AT2474" s="23"/>
      <c r="AU2474" s="3" t="s">
        <v>356</v>
      </c>
      <c r="AV2474" s="3" t="s">
        <v>11246</v>
      </c>
      <c r="AW2474" s="3" t="s">
        <v>11247</v>
      </c>
      <c r="AX2474" s="3">
        <v>7.1010879999999998</v>
      </c>
      <c r="AY2474" s="3">
        <v>-73.109896000000006</v>
      </c>
      <c r="AZ2474" s="8" t="str">
        <f>+CONCATENATE("Reportan apertura en el enlace ",Tabla4[[#This Row],[Enlace]]," en el ",Tabla4[[#This Row],[Distancia óptica]]," ocasionado por ",Tabla4[[#This Row],[Causa del daño]])</f>
        <v>Reportan apertura en el enlace Mov. Conucos - Mov. Viaducto en el Km 0,600 desde Mov. Canucos  ocasionado por Intervención de Terceros. No Identificados</v>
      </c>
      <c r="BA2474" s="8" t="str">
        <f>+CONCATENATE("Para dar solución al incidente ",Tabla4[[#This Row],[Solución]])</f>
        <v xml:space="preserve">Para dar solución al incidente se realiza tendido de 310 mts y dos empalmes de 48 hilos </v>
      </c>
      <c r="BB2474" s="3" t="str">
        <f>+_xlfn.CONCAT(Tabla4[[#This Row],[Causa Raiz]]," ",Tabla4[[#This Row],[Solución2]]," (",Tabla4[[#This Row],[Anillo]],"- Cabecera: ",Tabla4[[#This Row],[Cabecera]],"- Operador: ",Tabla4[[#This Row],[Operador]],")")</f>
        <v>Reportan apertura en el enlace Mov. Conucos - Mov. Viaducto en el Km 0,600 desde Mov. Canucos  ocasionado por Intervención de Terceros. No Identificados Para dar solución al incidente se realiza tendido de 310 mts y dos empalmes de 48 hilos  (Uk Conucos- Cabecera: Conucos- Operador: Colombia Telecomunicaciones)</v>
      </c>
    </row>
    <row r="2475" spans="1:54" ht="185.25">
      <c r="A2475" s="38">
        <f t="shared" si="353"/>
        <v>2474</v>
      </c>
      <c r="B2475" s="3">
        <v>8673500</v>
      </c>
      <c r="C2475" s="3" t="s">
        <v>54</v>
      </c>
      <c r="D2475" s="23">
        <v>45454.458333333336</v>
      </c>
      <c r="E2475" s="23">
        <v>45454.5</v>
      </c>
      <c r="F2475" s="1">
        <f t="shared" ca="1" si="363"/>
        <v>4.1666666664241347E-2</v>
      </c>
      <c r="G2475" s="3" t="s">
        <v>55</v>
      </c>
      <c r="H2475" s="41"/>
      <c r="I2475" s="40"/>
      <c r="J2475" s="5" t="s">
        <v>56</v>
      </c>
      <c r="K2475" s="3" t="s">
        <v>138</v>
      </c>
      <c r="L2475" s="9" t="s">
        <v>78</v>
      </c>
      <c r="M2475" s="3" t="s">
        <v>139</v>
      </c>
      <c r="N2475" s="3" t="s">
        <v>140</v>
      </c>
      <c r="O2475" s="3" t="s">
        <v>9173</v>
      </c>
      <c r="P2475" s="3" t="s">
        <v>11248</v>
      </c>
      <c r="Q2475" s="4" t="s">
        <v>11249</v>
      </c>
      <c r="R2475" s="3" t="s">
        <v>479</v>
      </c>
      <c r="S2475" s="3" t="s">
        <v>145</v>
      </c>
      <c r="T2475" s="9" t="s">
        <v>682</v>
      </c>
      <c r="U2475" s="3" t="s">
        <v>11250</v>
      </c>
      <c r="V2475" s="22" t="str">
        <f t="shared" si="364"/>
        <v>RLFO; Hora de aviso: 11:00 11/06/2024; Solución: se refusiona hilo abierto en ODF ; Hora de solución: 12:00 11/06/2024; Causa: Falla en ODF Planta Externa</v>
      </c>
      <c r="W2475" s="4" t="s">
        <v>199</v>
      </c>
      <c r="X2475" s="3"/>
      <c r="Y2475" s="3"/>
      <c r="Z2475" s="3" t="s">
        <v>69</v>
      </c>
      <c r="AA2475" s="3" t="s">
        <v>71</v>
      </c>
      <c r="AB2475" s="3">
        <v>0</v>
      </c>
      <c r="AC2475" s="3" t="s">
        <v>71</v>
      </c>
      <c r="AD2475" s="6">
        <v>0</v>
      </c>
      <c r="AE2475" s="7"/>
      <c r="AF2475" s="7"/>
      <c r="AG2475" s="6">
        <f>Tabla4[[#This Row],[Tiempo Parada de Reloj]]+Tabla4[[#This Row],[Tiempo Autorizado por Telefonica (no Máximo)]]</f>
        <v>0</v>
      </c>
      <c r="AH2475" s="7">
        <f t="shared" ca="1" si="351"/>
        <v>4.1666666664241347E-2</v>
      </c>
      <c r="AI2475" s="8">
        <f t="shared" si="352"/>
        <v>0</v>
      </c>
      <c r="AJ2475" s="8">
        <f t="shared" ca="1" si="354"/>
        <v>0.99999999994179234</v>
      </c>
      <c r="AK2475" s="3" t="s">
        <v>87</v>
      </c>
      <c r="AL2475" s="3" t="s">
        <v>70</v>
      </c>
      <c r="AM2475" s="3" t="s">
        <v>119</v>
      </c>
      <c r="AN2475" s="3" t="s">
        <v>119</v>
      </c>
      <c r="AO2475" s="3" t="s">
        <v>98</v>
      </c>
      <c r="AP2475" s="3" t="s">
        <v>98</v>
      </c>
      <c r="AQ2475" s="23">
        <v>45459.819444444445</v>
      </c>
      <c r="AR2475" s="3"/>
      <c r="AS2475" s="23"/>
      <c r="AT2475" s="23"/>
      <c r="AU2475" s="3" t="s">
        <v>1040</v>
      </c>
      <c r="AV2475" s="3" t="s">
        <v>2690</v>
      </c>
      <c r="AW2475" s="3" t="s">
        <v>11251</v>
      </c>
      <c r="AX2475" s="3">
        <v>3.5050300000000001</v>
      </c>
      <c r="AY2475" s="3">
        <v>-76.501959999999997</v>
      </c>
      <c r="AZ2475" s="8" t="str">
        <f>+CONCATENATE("Reportan apertura en el enlace ",Tabla4[[#This Row],[Enlace]]," en el ",Tabla4[[#This Row],[Distancia óptica]]," ocasionado por ",Tabla4[[#This Row],[Causa del daño]])</f>
        <v>Reportan apertura en el enlace Mov. Colinas II - Mov. Icoltrans en el Km 0 desde Icoltrans ocasionado por Falla en ODF Planta Externa</v>
      </c>
      <c r="BA2475" s="8" t="str">
        <f>+CONCATENATE("Para dar solución al incidente ",Tabla4[[#This Row],[Solución]])</f>
        <v xml:space="preserve">Para dar solución al incidente se refusiona hilo abierto en ODF </v>
      </c>
      <c r="BB2475" s="3" t="str">
        <f>+_xlfn.CONCAT(Tabla4[[#This Row],[Causa Raiz]]," ",Tabla4[[#This Row],[Solución2]]," (",Tabla4[[#This Row],[Anillo]],"- Cabecera: ",Tabla4[[#This Row],[Cabecera]],"- Operador: ",Tabla4[[#This Row],[Operador]],")")</f>
        <v>Reportan apertura en el enlace Mov. Colinas II - Mov. Icoltrans en el Km 0 desde Icoltrans ocasionado por Falla en ODF Planta Externa Para dar solución al incidente se refusiona hilo abierto en ODF  (ANILLO 1A YUMBO- Cabecera: ACOPI- Operador: Colombia Telecomunicaciones)</v>
      </c>
    </row>
    <row r="2476" spans="1:54" ht="213.75">
      <c r="A2476" s="38">
        <f t="shared" si="353"/>
        <v>2475</v>
      </c>
      <c r="B2476" s="3">
        <v>8673646</v>
      </c>
      <c r="C2476" s="3" t="s">
        <v>54</v>
      </c>
      <c r="D2476" s="23">
        <v>45454.489583333336</v>
      </c>
      <c r="E2476" s="23">
        <v>45454.888888888891</v>
      </c>
      <c r="F2476" s="1">
        <f t="shared" ca="1" si="363"/>
        <v>0.39930555555474712</v>
      </c>
      <c r="G2476" s="3" t="s">
        <v>55</v>
      </c>
      <c r="H2476" s="41"/>
      <c r="I2476" s="40"/>
      <c r="J2476" s="5" t="s">
        <v>56</v>
      </c>
      <c r="K2476" s="3" t="s">
        <v>77</v>
      </c>
      <c r="L2476" s="9" t="s">
        <v>78</v>
      </c>
      <c r="M2476" s="3" t="s">
        <v>838</v>
      </c>
      <c r="N2476" s="3" t="s">
        <v>9934</v>
      </c>
      <c r="O2476" s="3" t="s">
        <v>11252</v>
      </c>
      <c r="P2476" s="3" t="s">
        <v>11253</v>
      </c>
      <c r="Q2476" s="4" t="s">
        <v>11254</v>
      </c>
      <c r="R2476" s="3" t="s">
        <v>288</v>
      </c>
      <c r="S2476" s="3" t="s">
        <v>9317</v>
      </c>
      <c r="T2476" s="9" t="s">
        <v>211</v>
      </c>
      <c r="U2476" s="3" t="s">
        <v>11255</v>
      </c>
      <c r="V2476" s="22" t="str">
        <f t="shared" si="364"/>
        <v>RLFO; Hora de aviso: 11:45 11/06/2024; Solución: se realiza tendido de  200 mts de fibra y dos empalmes de 36 hilos; Hora de solución: 21:20 11/06/2024; Causa: Podas</v>
      </c>
      <c r="W2476" s="4" t="s">
        <v>1775</v>
      </c>
      <c r="X2476" s="3"/>
      <c r="Y2476" s="3"/>
      <c r="Z2476" s="3" t="s">
        <v>69</v>
      </c>
      <c r="AA2476" s="3" t="s">
        <v>71</v>
      </c>
      <c r="AB2476" s="3">
        <v>0</v>
      </c>
      <c r="AC2476" s="3" t="s">
        <v>71</v>
      </c>
      <c r="AD2476" s="6">
        <v>0</v>
      </c>
      <c r="AE2476" s="7"/>
      <c r="AF2476" s="7"/>
      <c r="AG2476" s="6">
        <f>Tabla4[[#This Row],[Tiempo Parada de Reloj]]+Tabla4[[#This Row],[Tiempo Autorizado por Telefonica (no Máximo)]]</f>
        <v>0</v>
      </c>
      <c r="AH2476" s="7">
        <f t="shared" ca="1" si="351"/>
        <v>0.39930555555474712</v>
      </c>
      <c r="AI2476" s="8">
        <f t="shared" si="352"/>
        <v>0</v>
      </c>
      <c r="AJ2476" s="8">
        <f t="shared" ca="1" si="354"/>
        <v>9.5833333333139308</v>
      </c>
      <c r="AK2476" s="3" t="s">
        <v>87</v>
      </c>
      <c r="AL2476" s="3" t="s">
        <v>70</v>
      </c>
      <c r="AM2476" s="3" t="s">
        <v>8652</v>
      </c>
      <c r="AN2476" s="3" t="s">
        <v>98</v>
      </c>
      <c r="AO2476" s="3" t="s">
        <v>98</v>
      </c>
      <c r="AP2476" s="3" t="s">
        <v>98</v>
      </c>
      <c r="AQ2476" s="23">
        <v>45457.518055555556</v>
      </c>
      <c r="AR2476" s="3"/>
      <c r="AS2476" s="23"/>
      <c r="AT2476" s="23"/>
      <c r="AU2476" s="3" t="s">
        <v>833</v>
      </c>
      <c r="AV2476" s="3" t="s">
        <v>11256</v>
      </c>
      <c r="AW2476" s="3" t="s">
        <v>370</v>
      </c>
      <c r="AX2476" s="3">
        <v>4.8113888999999999</v>
      </c>
      <c r="AY2476" s="3">
        <v>-75.808611099999993</v>
      </c>
      <c r="AZ2476" s="8" t="str">
        <f>+CONCATENATE("Reportan apertura en el enlace ",Tabla4[[#This Row],[Enlace]]," en el ",Tabla4[[#This Row],[Distancia óptica]]," ocasionado por ",Tabla4[[#This Row],[Causa del daño]])</f>
        <v>Reportan apertura en el enlace Mov. Club campestre - Mov. Alameda en el Km 9,5 desde Mov. Estadio ocasionado por Podas</v>
      </c>
      <c r="BA2476" s="8" t="str">
        <f>+CONCATENATE("Para dar solución al incidente ",Tabla4[[#This Row],[Solución]])</f>
        <v>Para dar solución al incidente se realiza tendido de  200 mts de fibra y dos empalmes de 36 hilos</v>
      </c>
      <c r="BB2476" s="3" t="str">
        <f>+_xlfn.CONCAT(Tabla4[[#This Row],[Causa Raiz]]," ",Tabla4[[#This Row],[Solución2]]," (",Tabla4[[#This Row],[Anillo]],"- Cabecera: ",Tabla4[[#This Row],[Cabecera]],"- Operador: ",Tabla4[[#This Row],[Operador]],")")</f>
        <v>Reportan apertura en el enlace Mov. Club campestre - Mov. Alameda en el Km 9,5 desde Mov. Estadio ocasionado por Podas Para dar solución al incidente se realiza tendido de  200 mts de fibra y dos empalmes de 36 hilos (lineal- Cabecera: Pereira Centro- Operador: Colombia Telecomunicaciones)</v>
      </c>
    </row>
    <row r="2477" spans="1:54" ht="156.75">
      <c r="A2477" s="38">
        <f t="shared" si="353"/>
        <v>2476</v>
      </c>
      <c r="B2477" s="3">
        <v>8673700</v>
      </c>
      <c r="C2477" s="3" t="s">
        <v>92</v>
      </c>
      <c r="D2477" s="23">
        <v>45454.520833333336</v>
      </c>
      <c r="E2477" s="23">
        <v>45454.522222222222</v>
      </c>
      <c r="F2477" s="1">
        <f t="shared" ca="1" si="363"/>
        <v>1.3888888861401938E-3</v>
      </c>
      <c r="G2477" s="3" t="s">
        <v>55</v>
      </c>
      <c r="H2477" s="41"/>
      <c r="I2477" s="40"/>
      <c r="J2477" s="5" t="s">
        <v>56</v>
      </c>
      <c r="K2477" s="3" t="s">
        <v>57</v>
      </c>
      <c r="L2477" s="9" t="s">
        <v>58</v>
      </c>
      <c r="M2477" s="3" t="s">
        <v>59</v>
      </c>
      <c r="N2477" s="3" t="s">
        <v>60</v>
      </c>
      <c r="O2477" s="3" t="s">
        <v>11257</v>
      </c>
      <c r="P2477" s="3" t="s">
        <v>325</v>
      </c>
      <c r="Q2477" s="4" t="s">
        <v>11258</v>
      </c>
      <c r="R2477" s="3" t="s">
        <v>947</v>
      </c>
      <c r="S2477" s="3" t="s">
        <v>65</v>
      </c>
      <c r="T2477" s="9" t="s">
        <v>104</v>
      </c>
      <c r="U2477" s="3" t="s">
        <v>11259</v>
      </c>
      <c r="V2477" s="22" t="str">
        <f t="shared" si="364"/>
        <v>RTNFO; Hora de aviso: 12:30 11/06/2024; Solución: Falla de patchord nose tienen eventos de FO; Hora de solución: 12:32 11/06/2024; Causa: Visita Fallida</v>
      </c>
      <c r="W2477" s="4" t="s">
        <v>68</v>
      </c>
      <c r="X2477" s="3"/>
      <c r="Y2477" s="3"/>
      <c r="Z2477" s="3" t="s">
        <v>69</v>
      </c>
      <c r="AA2477" s="3" t="s">
        <v>71</v>
      </c>
      <c r="AB2477" s="3">
        <v>0</v>
      </c>
      <c r="AC2477" s="3" t="s">
        <v>71</v>
      </c>
      <c r="AD2477" s="6">
        <v>0</v>
      </c>
      <c r="AE2477" s="7"/>
      <c r="AF2477" s="7"/>
      <c r="AG2477" s="6">
        <f>Tabla4[[#This Row],[Tiempo Parada de Reloj]]+Tabla4[[#This Row],[Tiempo Autorizado por Telefonica (no Máximo)]]</f>
        <v>0</v>
      </c>
      <c r="AH2477" s="7">
        <f t="shared" ca="1" si="351"/>
        <v>1.3888888861401938E-3</v>
      </c>
      <c r="AI2477" s="8">
        <f t="shared" si="352"/>
        <v>0</v>
      </c>
      <c r="AJ2477" s="8">
        <f t="shared" ca="1" si="354"/>
        <v>3.3333333267364651E-2</v>
      </c>
      <c r="AK2477" s="3" t="s">
        <v>119</v>
      </c>
      <c r="AL2477" s="3" t="s">
        <v>71</v>
      </c>
      <c r="AM2477" s="3" t="s">
        <v>69</v>
      </c>
      <c r="AN2477" s="3" t="s">
        <v>119</v>
      </c>
      <c r="AO2477" s="3" t="s">
        <v>119</v>
      </c>
      <c r="AP2477" s="3" t="s">
        <v>119</v>
      </c>
      <c r="AQ2477" s="23">
        <v>45454.523611111108</v>
      </c>
      <c r="AR2477" s="3"/>
      <c r="AS2477" s="23"/>
      <c r="AT2477" s="23"/>
      <c r="AU2477" s="3" t="s">
        <v>298</v>
      </c>
      <c r="AV2477" s="3" t="s">
        <v>69</v>
      </c>
      <c r="AW2477" s="3" t="s">
        <v>69</v>
      </c>
      <c r="AX2477" s="3" t="s">
        <v>69</v>
      </c>
      <c r="AY2477" s="3" t="s">
        <v>69</v>
      </c>
      <c r="AZ2477" s="8" t="str">
        <f>+CONCATENATE("Reportan apertura en el enlace ",Tabla4[[#This Row],[Enlace]]," en el ",Tabla4[[#This Row],[Distancia óptica]]," ocasionado por ",Tabla4[[#This Row],[Causa del daño]])</f>
        <v>Reportan apertura en el enlace RTDN morato - Los Pinos en el Km 0 ocasionado por Visita Fallida</v>
      </c>
      <c r="BA2477" s="8" t="str">
        <f>+CONCATENATE("Para dar solución al incidente ",Tabla4[[#This Row],[Solución]])</f>
        <v>Para dar solución al incidente Falla de patchord nose tienen eventos de FO</v>
      </c>
      <c r="BB2477" s="3" t="str">
        <f>+_xlfn.CONCAT(Tabla4[[#This Row],[Causa Raiz]]," ",Tabla4[[#This Row],[Solución2]]," (",Tabla4[[#This Row],[Anillo]],"- Cabecera: ",Tabla4[[#This Row],[Cabecera]],"- Operador: ",Tabla4[[#This Row],[Operador]],")")</f>
        <v>Reportan apertura en el enlace RTDN morato - Los Pinos en el Km 0 ocasionado por Visita Fallida Para dar solución al incidente Falla de patchord nose tienen eventos de FO (NA- Cabecera: NA- Operador: Colombia Telecomunicaciones)</v>
      </c>
    </row>
    <row r="2478" spans="1:54" ht="213.75">
      <c r="A2478" s="38">
        <f t="shared" si="353"/>
        <v>2477</v>
      </c>
      <c r="B2478" s="3">
        <v>8673725</v>
      </c>
      <c r="C2478" s="3" t="s">
        <v>92</v>
      </c>
      <c r="D2478" s="23">
        <v>45454.520833333336</v>
      </c>
      <c r="E2478" s="23">
        <v>45454.802083333336</v>
      </c>
      <c r="F2478" s="1">
        <f t="shared" ca="1" si="363"/>
        <v>0.28125</v>
      </c>
      <c r="G2478" s="3" t="s">
        <v>55</v>
      </c>
      <c r="H2478" s="41"/>
      <c r="I2478" s="40"/>
      <c r="J2478" s="5" t="s">
        <v>56</v>
      </c>
      <c r="K2478" s="3" t="s">
        <v>77</v>
      </c>
      <c r="L2478" s="9" t="s">
        <v>58</v>
      </c>
      <c r="M2478" s="3" t="s">
        <v>79</v>
      </c>
      <c r="N2478" s="3" t="s">
        <v>244</v>
      </c>
      <c r="O2478" s="3" t="s">
        <v>94</v>
      </c>
      <c r="P2478" s="3" t="s">
        <v>11260</v>
      </c>
      <c r="Q2478" s="4" t="s">
        <v>11261</v>
      </c>
      <c r="R2478" s="3" t="s">
        <v>248</v>
      </c>
      <c r="S2478" s="3" t="s">
        <v>85</v>
      </c>
      <c r="T2478" s="9" t="s">
        <v>276</v>
      </c>
      <c r="U2478" s="3" t="s">
        <v>11262</v>
      </c>
      <c r="V2478" s="22" t="str">
        <f t="shared" si="364"/>
        <v>RTNFO; Hora de aviso: 12:30 11/06/2024; Solución: se realiza tendido de 400 metros de fo y dos empalmes de 36 hilos; Hora de solución: 19:15 11/06/2024; Causa: Intervención de Terceros</v>
      </c>
      <c r="W2478" s="4" t="s">
        <v>160</v>
      </c>
      <c r="X2478" s="3"/>
      <c r="Y2478" s="3"/>
      <c r="Z2478" s="3" t="s">
        <v>69</v>
      </c>
      <c r="AA2478" s="3" t="s">
        <v>70</v>
      </c>
      <c r="AB2478" s="3" t="s">
        <v>11263</v>
      </c>
      <c r="AC2478" s="3" t="s">
        <v>71</v>
      </c>
      <c r="AD2478" s="6">
        <v>7.2916666666666671E-2</v>
      </c>
      <c r="AE2478" s="7"/>
      <c r="AF2478" s="7"/>
      <c r="AG2478" s="6">
        <f>Tabla4[[#This Row],[Tiempo Parada de Reloj]]+Tabla4[[#This Row],[Tiempo Autorizado por Telefonica (no Máximo)]]</f>
        <v>7.2916666666666671E-2</v>
      </c>
      <c r="AH2478" s="7">
        <f t="shared" ca="1" si="351"/>
        <v>0.20833333333333331</v>
      </c>
      <c r="AI2478" s="8">
        <f t="shared" si="352"/>
        <v>1.75</v>
      </c>
      <c r="AJ2478" s="8">
        <f t="shared" ca="1" si="354"/>
        <v>5</v>
      </c>
      <c r="AK2478" s="3" t="s">
        <v>87</v>
      </c>
      <c r="AL2478" s="3" t="s">
        <v>70</v>
      </c>
      <c r="AM2478" s="3" t="s">
        <v>8652</v>
      </c>
      <c r="AN2478" s="3" t="s">
        <v>460</v>
      </c>
      <c r="AO2478" s="3" t="s">
        <v>98</v>
      </c>
      <c r="AP2478" s="3" t="s">
        <v>106</v>
      </c>
      <c r="AQ2478" s="23">
        <v>45455.78125</v>
      </c>
      <c r="AR2478" s="3"/>
      <c r="AS2478" s="23"/>
      <c r="AT2478" s="23"/>
      <c r="AU2478" s="3" t="s">
        <v>313</v>
      </c>
      <c r="AV2478" s="3" t="s">
        <v>244</v>
      </c>
      <c r="AW2478" s="3" t="s">
        <v>1323</v>
      </c>
      <c r="AX2478" s="3">
        <v>4.5298499999999997</v>
      </c>
      <c r="AY2478" s="3">
        <v>-74.335905999999994</v>
      </c>
      <c r="AZ2478" s="8" t="str">
        <f>+CONCATENATE("Reportan apertura en el enlace ",Tabla4[[#This Row],[Enlace]]," en el ",Tabla4[[#This Row],[Distancia óptica]]," ocasionado por ",Tabla4[[#This Row],[Causa del daño]])</f>
        <v>Reportan apertura en el enlace Bogotá - Fusagasugá en el Km 37,8 desde fusagasuga ocasionado por Intervención de Terceros</v>
      </c>
      <c r="BA2478" s="8" t="str">
        <f>+CONCATENATE("Para dar solución al incidente ",Tabla4[[#This Row],[Solución]])</f>
        <v>Para dar solución al incidente se realiza tendido de 400 metros de fo y dos empalmes de 36 hilos</v>
      </c>
      <c r="BB2478" s="3" t="str">
        <f>+_xlfn.CONCAT(Tabla4[[#This Row],[Causa Raiz]]," ",Tabla4[[#This Row],[Solución2]]," (",Tabla4[[#This Row],[Anillo]],"- Cabecera: ",Tabla4[[#This Row],[Cabecera]],"- Operador: ",Tabla4[[#This Row],[Operador]],")")</f>
        <v>Reportan apertura en el enlace Bogotá - Fusagasugá en el Km 37,8 desde fusagasuga ocasionado por Intervención de Terceros Para dar solución al incidente se realiza tendido de 400 metros de fo y dos empalmes de 36 hilos (TRONCAL- Cabecera: FUSAGASUGA- Operador: Colombia Telecomunicaciones)</v>
      </c>
    </row>
    <row r="2479" spans="1:54" ht="185.25">
      <c r="A2479" s="38">
        <f t="shared" si="353"/>
        <v>2478</v>
      </c>
      <c r="B2479" s="3">
        <v>8673741</v>
      </c>
      <c r="C2479" s="3" t="s">
        <v>54</v>
      </c>
      <c r="D2479" s="23">
        <v>45454.534722222219</v>
      </c>
      <c r="E2479" s="23">
        <v>45454.583333333336</v>
      </c>
      <c r="F2479" s="1">
        <f t="shared" ca="1" si="363"/>
        <v>4.8611111116770189E-2</v>
      </c>
      <c r="G2479" s="3" t="s">
        <v>55</v>
      </c>
      <c r="H2479" s="41"/>
      <c r="I2479" s="40"/>
      <c r="J2479" s="5" t="s">
        <v>56</v>
      </c>
      <c r="K2479" s="3" t="s">
        <v>57</v>
      </c>
      <c r="L2479" s="9" t="s">
        <v>78</v>
      </c>
      <c r="M2479" s="3" t="s">
        <v>59</v>
      </c>
      <c r="N2479" s="3" t="s">
        <v>60</v>
      </c>
      <c r="O2479" s="3" t="s">
        <v>11264</v>
      </c>
      <c r="P2479" s="3" t="s">
        <v>11265</v>
      </c>
      <c r="Q2479" s="4" t="s">
        <v>11266</v>
      </c>
      <c r="R2479" s="3" t="s">
        <v>304</v>
      </c>
      <c r="S2479" s="3" t="s">
        <v>65</v>
      </c>
      <c r="T2479" s="3" t="s">
        <v>256</v>
      </c>
      <c r="U2479" s="3" t="s">
        <v>11267</v>
      </c>
      <c r="V2479" s="22" t="str">
        <f t="shared" si="364"/>
        <v>RLFO; Hora de aviso: 12:50 11/06/2024; Solución: se realiza refusion de hilos en empalme; Hora de solución: 14:00 11/06/2024; Causa: Falla de Empalme de FiOp</v>
      </c>
      <c r="W2479" s="4" t="s">
        <v>68</v>
      </c>
      <c r="X2479" s="3"/>
      <c r="Y2479" s="3"/>
      <c r="Z2479" s="3" t="s">
        <v>69</v>
      </c>
      <c r="AA2479" s="3" t="s">
        <v>70</v>
      </c>
      <c r="AB2479" s="3">
        <v>8673741</v>
      </c>
      <c r="AC2479" s="3" t="s">
        <v>71</v>
      </c>
      <c r="AD2479" s="6">
        <v>0</v>
      </c>
      <c r="AE2479" s="7"/>
      <c r="AF2479" s="7"/>
      <c r="AG2479" s="6">
        <f>Tabla4[[#This Row],[Tiempo Parada de Reloj]]+Tabla4[[#This Row],[Tiempo Autorizado por Telefonica (no Máximo)]]</f>
        <v>0</v>
      </c>
      <c r="AH2479" s="7">
        <f t="shared" ca="1" si="351"/>
        <v>4.8611111116770189E-2</v>
      </c>
      <c r="AI2479" s="8">
        <f t="shared" si="352"/>
        <v>0</v>
      </c>
      <c r="AJ2479" s="8">
        <f t="shared" ca="1" si="354"/>
        <v>1.1666666668024845</v>
      </c>
      <c r="AK2479" s="3" t="s">
        <v>87</v>
      </c>
      <c r="AL2479" s="3" t="s">
        <v>70</v>
      </c>
      <c r="AM2479" s="3" t="s">
        <v>119</v>
      </c>
      <c r="AN2479" s="3" t="s">
        <v>119</v>
      </c>
      <c r="AO2479" s="3" t="s">
        <v>98</v>
      </c>
      <c r="AP2479" s="3" t="s">
        <v>98</v>
      </c>
      <c r="AQ2479" s="23">
        <v>45455.695833333331</v>
      </c>
      <c r="AR2479" s="3"/>
      <c r="AS2479" s="23"/>
      <c r="AT2479" s="23"/>
      <c r="AU2479" s="3" t="s">
        <v>298</v>
      </c>
      <c r="AV2479" s="3" t="s">
        <v>10249</v>
      </c>
      <c r="AW2479" s="3" t="s">
        <v>11268</v>
      </c>
      <c r="AX2479" s="3">
        <v>4.7497999999999996</v>
      </c>
      <c r="AY2479" s="3">
        <v>-74.082899999999995</v>
      </c>
      <c r="AZ2479" s="8" t="str">
        <f>+CONCATENATE("Reportan apertura en el enlace ",Tabla4[[#This Row],[Enlace]]," en el ",Tabla4[[#This Row],[Distancia óptica]]," ocasionado por ",Tabla4[[#This Row],[Causa del daño]])</f>
        <v>Reportan apertura en el enlace Mov.Tuna baja II - Mov. Bosque san jorge en el Km 1,1 desde Mov. Tuna II ocasionado por Falla de Empalme de FiOp</v>
      </c>
      <c r="BA2479" s="8" t="str">
        <f>+CONCATENATE("Para dar solución al incidente ",Tabla4[[#This Row],[Solución]])</f>
        <v>Para dar solución al incidente se realiza refusion de hilos en empalme</v>
      </c>
      <c r="BB2479" s="3" t="str">
        <f>+_xlfn.CONCAT(Tabla4[[#This Row],[Causa Raiz]]," ",Tabla4[[#This Row],[Solución2]]," (",Tabla4[[#This Row],[Anillo]],"- Cabecera: ",Tabla4[[#This Row],[Cabecera]],"- Operador: ",Tabla4[[#This Row],[Operador]],")")</f>
        <v>Reportan apertura en el enlace Mov.Tuna baja II - Mov. Bosque san jorge en el Km 1,1 desde Mov. Tuna II ocasionado por Falla de Empalme de FiOp Para dar solución al incidente se realiza refusion de hilos en empalme (UK TUNA - Cabecera: VILLA MARIA- Operador: Colombia Telecomunicaciones)</v>
      </c>
    </row>
    <row r="2480" spans="1:54" ht="199.5">
      <c r="A2480" s="38">
        <f t="shared" si="353"/>
        <v>2479</v>
      </c>
      <c r="B2480" s="3">
        <v>8672734</v>
      </c>
      <c r="C2480" s="3" t="s">
        <v>54</v>
      </c>
      <c r="D2480" s="23">
        <v>45454.534722222219</v>
      </c>
      <c r="E2480" s="23">
        <v>45454.645833333336</v>
      </c>
      <c r="F2480" s="1">
        <f t="shared" ca="1" si="363"/>
        <v>0.11111111111677019</v>
      </c>
      <c r="G2480" s="3" t="s">
        <v>55</v>
      </c>
      <c r="H2480" s="41"/>
      <c r="I2480" s="40"/>
      <c r="J2480" s="5" t="s">
        <v>56</v>
      </c>
      <c r="K2480" s="3" t="s">
        <v>57</v>
      </c>
      <c r="L2480" s="9" t="s">
        <v>78</v>
      </c>
      <c r="M2480" s="3" t="s">
        <v>59</v>
      </c>
      <c r="N2480" s="3" t="s">
        <v>60</v>
      </c>
      <c r="O2480" s="3" t="s">
        <v>11269</v>
      </c>
      <c r="P2480" s="3" t="s">
        <v>11270</v>
      </c>
      <c r="Q2480" s="4" t="s">
        <v>11271</v>
      </c>
      <c r="R2480" s="3" t="s">
        <v>1476</v>
      </c>
      <c r="S2480" s="3" t="s">
        <v>65</v>
      </c>
      <c r="T2480" s="9" t="s">
        <v>66</v>
      </c>
      <c r="U2480" s="3" t="s">
        <v>11272</v>
      </c>
      <c r="V2480" s="22" t="str">
        <f t="shared" si="364"/>
        <v>RLFO; Hora de aviso: 12:50 11/06/2024; Solución: se recuperan 200 metros de reserva y se realiza un empalme de 8 hilos; Hora de solución: 15:30 11/06/2024; Causa: Vandalismo</v>
      </c>
      <c r="W2480" s="4" t="s">
        <v>68</v>
      </c>
      <c r="X2480" s="3"/>
      <c r="Y2480" s="3"/>
      <c r="Z2480" s="3" t="s">
        <v>69</v>
      </c>
      <c r="AA2480" s="3" t="s">
        <v>70</v>
      </c>
      <c r="AB2480" s="3">
        <v>8672734</v>
      </c>
      <c r="AC2480" s="3" t="s">
        <v>71</v>
      </c>
      <c r="AD2480" s="6">
        <v>0</v>
      </c>
      <c r="AE2480" s="7"/>
      <c r="AF2480" s="7"/>
      <c r="AG2480" s="6">
        <f>Tabla4[[#This Row],[Tiempo Parada de Reloj]]+Tabla4[[#This Row],[Tiempo Autorizado por Telefonica (no Máximo)]]</f>
        <v>0</v>
      </c>
      <c r="AH2480" s="7">
        <f t="shared" ca="1" si="351"/>
        <v>0.11111111111677019</v>
      </c>
      <c r="AI2480" s="8">
        <f t="shared" si="352"/>
        <v>0</v>
      </c>
      <c r="AJ2480" s="8">
        <f t="shared" ca="1" si="354"/>
        <v>2.6666666668024845</v>
      </c>
      <c r="AK2480" s="3" t="s">
        <v>87</v>
      </c>
      <c r="AL2480" s="3" t="s">
        <v>70</v>
      </c>
      <c r="AM2480" s="3" t="s">
        <v>8652</v>
      </c>
      <c r="AN2480" s="3" t="s">
        <v>460</v>
      </c>
      <c r="AO2480" s="3" t="s">
        <v>73</v>
      </c>
      <c r="AP2480" s="3" t="s">
        <v>73</v>
      </c>
      <c r="AQ2480" s="23">
        <v>45455.909722222219</v>
      </c>
      <c r="AR2480" s="3"/>
      <c r="AS2480" s="23"/>
      <c r="AT2480" s="23"/>
      <c r="AU2480" s="3" t="s">
        <v>107</v>
      </c>
      <c r="AV2480" s="3" t="s">
        <v>11273</v>
      </c>
      <c r="AW2480" s="3" t="s">
        <v>11274</v>
      </c>
      <c r="AX2480" s="3">
        <v>4.5900299999999996</v>
      </c>
      <c r="AY2480" s="3">
        <v>-74.073390000000003</v>
      </c>
      <c r="AZ2480" s="8" t="str">
        <f>+CONCATENATE("Reportan apertura en el enlace ",Tabla4[[#This Row],[Enlace]]," en el ",Tabla4[[#This Row],[Distancia óptica]]," ocasionado por ",Tabla4[[#This Row],[Causa del daño]])</f>
        <v>Reportan apertura en el enlace Mov.Laches - Mov. Uniandes en el km 2,2 desde Mov. Uniandes ocasionado por Vandalismo</v>
      </c>
      <c r="BA2480" s="8" t="str">
        <f>+CONCATENATE("Para dar solución al incidente ",Tabla4[[#This Row],[Solución]])</f>
        <v>Para dar solución al incidente se recuperan 200 metros de reserva y se realiza un empalme de 8 hilos</v>
      </c>
      <c r="BB2480" s="3" t="str">
        <f>+_xlfn.CONCAT(Tabla4[[#This Row],[Causa Raiz]]," ",Tabla4[[#This Row],[Solución2]]," (",Tabla4[[#This Row],[Anillo]],"- Cabecera: ",Tabla4[[#This Row],[Cabecera]],"- Operador: ",Tabla4[[#This Row],[Operador]],")")</f>
        <v>Reportan apertura en el enlace Mov.Laches - Mov. Uniandes en el km 2,2 desde Mov. Uniandes ocasionado por Vandalismo Para dar solución al incidente se recuperan 200 metros de reserva y se realiza un empalme de 8 hilos (Uk laches- Cabecera: Uniandes- Operador: Colombia Telecomunicaciones)</v>
      </c>
    </row>
    <row r="2481" spans="1:54" ht="213.75">
      <c r="A2481" s="38">
        <f t="shared" si="353"/>
        <v>2480</v>
      </c>
      <c r="B2481" s="3">
        <v>8673842</v>
      </c>
      <c r="C2481" s="3" t="s">
        <v>54</v>
      </c>
      <c r="D2481" s="23">
        <v>45454.333333333336</v>
      </c>
      <c r="E2481" s="23">
        <v>45454.625</v>
      </c>
      <c r="F2481" s="1">
        <f t="shared" ca="1" si="363"/>
        <v>0.29166666666424135</v>
      </c>
      <c r="G2481" s="3" t="s">
        <v>55</v>
      </c>
      <c r="H2481" s="41"/>
      <c r="I2481" s="40"/>
      <c r="J2481" s="5" t="s">
        <v>56</v>
      </c>
      <c r="K2481" s="3" t="s">
        <v>57</v>
      </c>
      <c r="L2481" s="9" t="s">
        <v>58</v>
      </c>
      <c r="M2481" s="3" t="s">
        <v>59</v>
      </c>
      <c r="N2481" s="3" t="s">
        <v>60</v>
      </c>
      <c r="O2481" s="3" t="s">
        <v>1422</v>
      </c>
      <c r="P2481" s="3" t="s">
        <v>11275</v>
      </c>
      <c r="Q2481" s="4" t="s">
        <v>11276</v>
      </c>
      <c r="R2481" s="3" t="s">
        <v>947</v>
      </c>
      <c r="S2481" s="3" t="s">
        <v>65</v>
      </c>
      <c r="T2481" s="9" t="s">
        <v>276</v>
      </c>
      <c r="U2481" s="3" t="s">
        <v>11277</v>
      </c>
      <c r="V2481" s="22" t="str">
        <f t="shared" si="364"/>
        <v>RLFO; Hora de aviso: 8:00 11/06/2024; Solución: se realiza migracion a tendido de 800 metros que realizo corporatvos y se hacen dos empalmes de 96 hilos; Hora de solución: 15:00 11/06/2024; Causa: Intervención de Terceros</v>
      </c>
      <c r="W2481" s="4" t="s">
        <v>68</v>
      </c>
      <c r="X2481" s="3"/>
      <c r="Y2481" s="3"/>
      <c r="Z2481" s="3" t="s">
        <v>69</v>
      </c>
      <c r="AA2481" s="3" t="s">
        <v>70</v>
      </c>
      <c r="AB2481" s="3">
        <v>8673347</v>
      </c>
      <c r="AC2481" s="3" t="s">
        <v>71</v>
      </c>
      <c r="AD2481" s="6">
        <v>0.125</v>
      </c>
      <c r="AE2481" s="7"/>
      <c r="AF2481" s="7"/>
      <c r="AG2481" s="6">
        <f>Tabla4[[#This Row],[Tiempo Parada de Reloj]]+Tabla4[[#This Row],[Tiempo Autorizado por Telefonica (no Máximo)]]</f>
        <v>0.125</v>
      </c>
      <c r="AH2481" s="7">
        <f t="shared" ca="1" si="351"/>
        <v>0.16666666666424135</v>
      </c>
      <c r="AI2481" s="8">
        <f t="shared" si="352"/>
        <v>3</v>
      </c>
      <c r="AJ2481" s="8">
        <f t="shared" ca="1" si="354"/>
        <v>3.9999999999417923</v>
      </c>
      <c r="AK2481" s="3" t="s">
        <v>87</v>
      </c>
      <c r="AL2481" s="3" t="s">
        <v>70</v>
      </c>
      <c r="AM2481" s="3" t="s">
        <v>119</v>
      </c>
      <c r="AN2481" s="3" t="s">
        <v>119</v>
      </c>
      <c r="AO2481" s="3" t="s">
        <v>73</v>
      </c>
      <c r="AP2481" s="3" t="s">
        <v>73</v>
      </c>
      <c r="AQ2481" s="23">
        <v>45457.890972222223</v>
      </c>
      <c r="AR2481" s="3"/>
      <c r="AS2481" s="23"/>
      <c r="AT2481" s="23"/>
      <c r="AU2481" s="3" t="s">
        <v>100</v>
      </c>
      <c r="AV2481" s="3" t="s">
        <v>2352</v>
      </c>
      <c r="AW2481" s="3" t="s">
        <v>307</v>
      </c>
      <c r="AX2481" s="3">
        <v>4.6204200000000002</v>
      </c>
      <c r="AY2481" s="3">
        <v>-74.12576</v>
      </c>
      <c r="AZ2481" s="8" t="str">
        <f>+CONCATENATE("Reportan apertura en el enlace ",Tabla4[[#This Row],[Enlace]]," en el ",Tabla4[[#This Row],[Distancia óptica]]," ocasionado por ",Tabla4[[#This Row],[Causa del daño]])</f>
        <v>Reportan apertura en el enlace Salitre - Asturias en el Km 7,1 desde salitre ocasionado por Intervención de Terceros</v>
      </c>
      <c r="BA2481" s="8" t="str">
        <f>+CONCATENATE("Para dar solución al incidente ",Tabla4[[#This Row],[Solución]])</f>
        <v>Para dar solución al incidente se realiza migracion a tendido de 800 metros que realizo corporatvos y se hacen dos empalmes de 96 hilos</v>
      </c>
      <c r="BB2481" s="3" t="str">
        <f>+_xlfn.CONCAT(Tabla4[[#This Row],[Causa Raiz]]," ",Tabla4[[#This Row],[Solución2]]," (",Tabla4[[#This Row],[Anillo]],"- Cabecera: ",Tabla4[[#This Row],[Cabecera]],"- Operador: ",Tabla4[[#This Row],[Operador]],")")</f>
        <v>Reportan apertura en el enlace Salitre - Asturias en el Km 7,1 desde salitre ocasionado por Intervención de Terceros Para dar solución al incidente se realiza migracion a tendido de 800 metros que realizo corporatvos y se hacen dos empalmes de 96 hilos (LINEAL- Cabecera: SALITRE- Operador: Colombia Telecomunicaciones)</v>
      </c>
    </row>
    <row r="2482" spans="1:54" ht="171">
      <c r="A2482" s="38">
        <f t="shared" si="353"/>
        <v>2481</v>
      </c>
      <c r="B2482" s="3">
        <v>8673965</v>
      </c>
      <c r="C2482" s="3" t="s">
        <v>163</v>
      </c>
      <c r="D2482" s="23">
        <v>45454.604166666664</v>
      </c>
      <c r="E2482" s="23">
        <v>45454.791666666664</v>
      </c>
      <c r="F2482" s="1">
        <f t="shared" ref="F2482:F2487" ca="1" si="365">IF(ISBLANK(E2482),IF(ISBLANK(D2482),0,NOW()-D2482),E2482-D2482)</f>
        <v>0.1875</v>
      </c>
      <c r="G2482" s="3" t="s">
        <v>55</v>
      </c>
      <c r="H2482" s="41"/>
      <c r="I2482" s="40"/>
      <c r="J2482" s="5" t="s">
        <v>56</v>
      </c>
      <c r="K2482" s="3" t="s">
        <v>340</v>
      </c>
      <c r="L2482" s="9" t="s">
        <v>58</v>
      </c>
      <c r="M2482" s="3" t="s">
        <v>341</v>
      </c>
      <c r="N2482" s="3" t="s">
        <v>4463</v>
      </c>
      <c r="O2482" s="3" t="s">
        <v>3314</v>
      </c>
      <c r="P2482" s="3" t="s">
        <v>11278</v>
      </c>
      <c r="Q2482" s="4" t="s">
        <v>11279</v>
      </c>
      <c r="R2482" s="3" t="s">
        <v>750</v>
      </c>
      <c r="S2482" s="3" t="s">
        <v>347</v>
      </c>
      <c r="T2482" s="9" t="s">
        <v>146</v>
      </c>
      <c r="U2482" s="3" t="s">
        <v>1046</v>
      </c>
      <c r="V2482" s="22" t="str">
        <f t="shared" ref="V2482:V2487" si="366">C2482&amp;"; Hora de aviso: "&amp;TEXT(D2482,"h:mm dd/mm/yyyy")&amp;"; Solución: "&amp;U2482&amp;"; Hora de solución: "&amp;TEXT(E2482,"h:mm dd/mm/yyyy")&amp;"; Causa: "&amp;T2482</f>
        <v>RDFO; Hora de aviso: 14:30 11/06/2024; Solución: se realiza migracion entre nodos; Hora de solución: 19:00 11/06/2024; Causa: Falla en la Red FiOp</v>
      </c>
      <c r="W2482" s="4" t="s">
        <v>349</v>
      </c>
      <c r="X2482" s="3"/>
      <c r="Y2482" s="3"/>
      <c r="Z2482" s="3" t="s">
        <v>69</v>
      </c>
      <c r="AA2482" s="3" t="s">
        <v>71</v>
      </c>
      <c r="AB2482" s="3">
        <v>0</v>
      </c>
      <c r="AC2482" s="3" t="s">
        <v>70</v>
      </c>
      <c r="AD2482" s="6">
        <v>0</v>
      </c>
      <c r="AE2482" s="7"/>
      <c r="AF2482" s="7"/>
      <c r="AG2482" s="6">
        <f>Tabla4[[#This Row],[Tiempo Parada de Reloj]]+Tabla4[[#This Row],[Tiempo Autorizado por Telefonica (no Máximo)]]</f>
        <v>0</v>
      </c>
      <c r="AH2482" s="7">
        <f t="shared" ca="1" si="351"/>
        <v>0.1875</v>
      </c>
      <c r="AI2482" s="8">
        <f t="shared" si="352"/>
        <v>0</v>
      </c>
      <c r="AJ2482" s="8">
        <f t="shared" ca="1" si="354"/>
        <v>4.5</v>
      </c>
      <c r="AK2482" s="3" t="s">
        <v>8652</v>
      </c>
      <c r="AL2482" s="3" t="s">
        <v>71</v>
      </c>
      <c r="AM2482" s="3" t="s">
        <v>460</v>
      </c>
      <c r="AN2482" s="3" t="s">
        <v>460</v>
      </c>
      <c r="AO2482" s="3" t="s">
        <v>73</v>
      </c>
      <c r="AP2482" s="3" t="s">
        <v>73</v>
      </c>
      <c r="AQ2482" s="23">
        <v>45456.686805555553</v>
      </c>
      <c r="AR2482" s="3"/>
      <c r="AS2482" s="23"/>
      <c r="AT2482" s="23"/>
      <c r="AU2482" s="3" t="s">
        <v>351</v>
      </c>
      <c r="AV2482" s="3" t="s">
        <v>4467</v>
      </c>
      <c r="AW2482" s="3" t="s">
        <v>1323</v>
      </c>
      <c r="AX2482" s="3">
        <v>5.1990999999999996</v>
      </c>
      <c r="AY2482" s="3">
        <v>-74.906000000000006</v>
      </c>
      <c r="AZ2482" s="8" t="str">
        <f>+CONCATENATE("Reportan apertura en el enlace ",Tabla4[[#This Row],[Enlace]]," en el ",Tabla4[[#This Row],[Distancia óptica]]," ocasionado por ",Tabla4[[#This Row],[Causa del daño]])</f>
        <v>Reportan apertura en el enlace Mariquita - Líbano en el Km 18,6 desde Guayabal ocasionado por Falla en la Red FiOp</v>
      </c>
      <c r="BA2482" s="8" t="str">
        <f>+CONCATENATE("Para dar solución al incidente ",Tabla4[[#This Row],[Solución]])</f>
        <v>Para dar solución al incidente se realiza migracion entre nodos</v>
      </c>
      <c r="BB2482" s="3" t="str">
        <f>+_xlfn.CONCAT(Tabla4[[#This Row],[Causa Raiz]]," ",Tabla4[[#This Row],[Solución2]]," (",Tabla4[[#This Row],[Anillo]],"- Cabecera: ",Tabla4[[#This Row],[Cabecera]],"- Operador: ",Tabla4[[#This Row],[Operador]],")")</f>
        <v>Reportan apertura en el enlace Mariquita - Líbano en el Km 18,6 desde Guayabal ocasionado por Falla en la Red FiOp Para dar solución al incidente se realiza migracion entre nodos (TRONCAL- Cabecera: Mariquita- Operador: Colombia Telecomunicaciones)</v>
      </c>
    </row>
    <row r="2483" spans="1:54" ht="213.75">
      <c r="A2483" s="38">
        <f t="shared" si="353"/>
        <v>2482</v>
      </c>
      <c r="B2483" s="3">
        <v>8674128</v>
      </c>
      <c r="C2483" s="3" t="s">
        <v>136</v>
      </c>
      <c r="D2483" s="23">
        <v>45454.645833333336</v>
      </c>
      <c r="E2483" s="23">
        <v>45454.90625</v>
      </c>
      <c r="F2483" s="1">
        <f t="shared" ca="1" si="365"/>
        <v>0.26041666666424135</v>
      </c>
      <c r="G2483" s="3" t="s">
        <v>55</v>
      </c>
      <c r="H2483" s="41"/>
      <c r="I2483" s="40"/>
      <c r="J2483" s="5" t="s">
        <v>137</v>
      </c>
      <c r="K2483" s="3" t="s">
        <v>138</v>
      </c>
      <c r="L2483" s="9" t="s">
        <v>78</v>
      </c>
      <c r="M2483" s="3" t="s">
        <v>139</v>
      </c>
      <c r="N2483" s="3" t="s">
        <v>140</v>
      </c>
      <c r="O2483" s="3" t="s">
        <v>11280</v>
      </c>
      <c r="P2483" s="3" t="s">
        <v>11281</v>
      </c>
      <c r="Q2483" s="4" t="s">
        <v>11282</v>
      </c>
      <c r="R2483" s="3" t="s">
        <v>479</v>
      </c>
      <c r="S2483" s="3" t="s">
        <v>145</v>
      </c>
      <c r="T2483" s="9" t="s">
        <v>176</v>
      </c>
      <c r="U2483" s="3" t="s">
        <v>11283</v>
      </c>
      <c r="V2483" s="22" t="str">
        <f t="shared" si="366"/>
        <v>RBHFO; Hora de aviso: 15:30 11/06/2024; Solución: Se recupera 50 mts de reserva y realiza fusiones en empalme existente de 144 hilos; Hora de solución: 21:45 11/06/2024; Causa: Intervención de Terceros. No Identificados</v>
      </c>
      <c r="W2483" s="4" t="s">
        <v>199</v>
      </c>
      <c r="X2483" s="3"/>
      <c r="Y2483" s="3"/>
      <c r="Z2483" s="3" t="s">
        <v>69</v>
      </c>
      <c r="AA2483" s="3" t="s">
        <v>70</v>
      </c>
      <c r="AB2483" s="3">
        <v>8673732</v>
      </c>
      <c r="AC2483" s="3" t="s">
        <v>71</v>
      </c>
      <c r="AD2483" s="6">
        <v>5.5555555555555552E-2</v>
      </c>
      <c r="AE2483" s="7"/>
      <c r="AF2483" s="7"/>
      <c r="AG2483" s="6">
        <f>Tabla4[[#This Row],[Tiempo Parada de Reloj]]+Tabla4[[#This Row],[Tiempo Autorizado por Telefonica (no Máximo)]]</f>
        <v>5.5555555555555552E-2</v>
      </c>
      <c r="AH2483" s="7">
        <f t="shared" ca="1" si="351"/>
        <v>0.20486111110868579</v>
      </c>
      <c r="AI2483" s="8">
        <f t="shared" si="352"/>
        <v>1.3333333333333333</v>
      </c>
      <c r="AJ2483" s="8">
        <f t="shared" ca="1" si="354"/>
        <v>4.9166666666084593</v>
      </c>
      <c r="AK2483" s="3" t="s">
        <v>8652</v>
      </c>
      <c r="AL2483" s="3" t="s">
        <v>70</v>
      </c>
      <c r="AM2483" s="3" t="s">
        <v>98</v>
      </c>
      <c r="AN2483" s="3" t="s">
        <v>98</v>
      </c>
      <c r="AO2483" s="3" t="s">
        <v>98</v>
      </c>
      <c r="AP2483" s="3" t="s">
        <v>98</v>
      </c>
      <c r="AQ2483" s="23">
        <v>45459.828472222223</v>
      </c>
      <c r="AR2483" s="3"/>
      <c r="AS2483" s="23"/>
      <c r="AT2483" s="23"/>
      <c r="AU2483" s="3" t="s">
        <v>200</v>
      </c>
      <c r="AV2483" s="3" t="s">
        <v>6974</v>
      </c>
      <c r="AW2483" s="3" t="s">
        <v>11284</v>
      </c>
      <c r="AX2483" s="3">
        <v>3.4208799999999999</v>
      </c>
      <c r="AY2483" s="3">
        <v>-76.544650000000004</v>
      </c>
      <c r="AZ2483" s="8" t="str">
        <f>+CONCATENATE("Reportan apertura en el enlace ",Tabla4[[#This Row],[Enlace]]," en el ",Tabla4[[#This Row],[Distancia óptica]]," ocasionado por ",Tabla4[[#This Row],[Causa del daño]])</f>
        <v>Reportan apertura en el enlace Mov. Cali Refugio - Mov. Camino Real en el Km 0,423 desde Tequendama ocasionado por Intervención de Terceros. No Identificados</v>
      </c>
      <c r="BA2483" s="8" t="str">
        <f>+CONCATENATE("Para dar solución al incidente ",Tabla4[[#This Row],[Solución]])</f>
        <v>Para dar solución al incidente Se recupera 50 mts de reserva y realiza fusiones en empalme existente de 144 hilos</v>
      </c>
      <c r="BB2483" s="3" t="str">
        <f>+_xlfn.CONCAT(Tabla4[[#This Row],[Causa Raiz]]," ",Tabla4[[#This Row],[Solución2]]," (",Tabla4[[#This Row],[Anillo]],"- Cabecera: ",Tabla4[[#This Row],[Cabecera]],"- Operador: ",Tabla4[[#This Row],[Operador]],")")</f>
        <v>Reportan apertura en el enlace Mov. Cali Refugio - Mov. Camino Real en el Km 0,423 desde Tequendama ocasionado por Intervención de Terceros. No Identificados Para dar solución al incidente Se recupera 50 mts de reserva y realiza fusiones en empalme existente de 144 hilos (5A- Cabecera: TEQUENDAMA- Operador: Infraco)</v>
      </c>
    </row>
    <row r="2484" spans="1:54" ht="242.25">
      <c r="A2484" s="38">
        <f t="shared" si="353"/>
        <v>2483</v>
      </c>
      <c r="B2484" s="3">
        <v>8670969</v>
      </c>
      <c r="C2484" s="3" t="s">
        <v>54</v>
      </c>
      <c r="D2484" s="23">
        <v>45454.666666666664</v>
      </c>
      <c r="E2484" s="23">
        <v>45455.697916666664</v>
      </c>
      <c r="F2484" s="1">
        <f t="shared" ca="1" si="365"/>
        <v>1.03125</v>
      </c>
      <c r="G2484" s="3" t="s">
        <v>55</v>
      </c>
      <c r="H2484" s="41"/>
      <c r="I2484" s="40"/>
      <c r="J2484" s="5" t="s">
        <v>56</v>
      </c>
      <c r="K2484" s="3" t="s">
        <v>122</v>
      </c>
      <c r="L2484" s="9" t="s">
        <v>78</v>
      </c>
      <c r="M2484" s="3" t="s">
        <v>123</v>
      </c>
      <c r="N2484" s="3" t="s">
        <v>124</v>
      </c>
      <c r="O2484" s="3" t="s">
        <v>11285</v>
      </c>
      <c r="P2484" s="3" t="s">
        <v>11286</v>
      </c>
      <c r="Q2484" s="4" t="s">
        <v>11287</v>
      </c>
      <c r="R2484" s="3" t="s">
        <v>505</v>
      </c>
      <c r="S2484" s="3" t="s">
        <v>129</v>
      </c>
      <c r="T2484" s="9" t="s">
        <v>176</v>
      </c>
      <c r="U2484" s="3" t="s">
        <v>11288</v>
      </c>
      <c r="V2484" s="22" t="str">
        <f t="shared" si="366"/>
        <v>RLFO; Hora de aviso: 16:00 11/06/2024; Solución: se realiza recuperacion de 200 metros de reserva y un empalme de 8 hilos en caja de 24 hilos; Hora de solución: 16:45 12/06/2024; Causa: Intervención de Terceros. No Identificados</v>
      </c>
      <c r="W2484" s="4" t="s">
        <v>11289</v>
      </c>
      <c r="X2484" s="3"/>
      <c r="Y2484" s="3"/>
      <c r="Z2484" s="3" t="s">
        <v>69</v>
      </c>
      <c r="AA2484" s="3" t="s">
        <v>70</v>
      </c>
      <c r="AB2484" s="3">
        <v>8670969</v>
      </c>
      <c r="AC2484" s="3" t="s">
        <v>71</v>
      </c>
      <c r="AD2484" s="6">
        <v>0.86944444444444446</v>
      </c>
      <c r="AE2484" s="7"/>
      <c r="AF2484" s="7"/>
      <c r="AG2484" s="6">
        <f>Tabla4[[#This Row],[Tiempo Parada de Reloj]]+Tabla4[[#This Row],[Tiempo Autorizado por Telefonica (no Máximo)]]</f>
        <v>0.86944444444444446</v>
      </c>
      <c r="AH2484" s="7">
        <f t="shared" ca="1" si="351"/>
        <v>0.16180555555555554</v>
      </c>
      <c r="AI2484" s="8">
        <f t="shared" si="352"/>
        <v>20.866666666666667</v>
      </c>
      <c r="AJ2484" s="8">
        <f t="shared" ca="1" si="354"/>
        <v>3.8833333333333329</v>
      </c>
      <c r="AK2484" s="3" t="s">
        <v>8652</v>
      </c>
      <c r="AL2484" s="3" t="s">
        <v>70</v>
      </c>
      <c r="AM2484" s="3" t="s">
        <v>98</v>
      </c>
      <c r="AN2484" s="3" t="s">
        <v>8652</v>
      </c>
      <c r="AO2484" s="3" t="s">
        <v>98</v>
      </c>
      <c r="AP2484" s="3" t="s">
        <v>98</v>
      </c>
      <c r="AQ2484" s="23">
        <v>45458.40625</v>
      </c>
      <c r="AR2484" s="3"/>
      <c r="AS2484" s="23"/>
      <c r="AT2484" s="23"/>
      <c r="AU2484" s="3" t="s">
        <v>133</v>
      </c>
      <c r="AV2484" s="3" t="s">
        <v>11290</v>
      </c>
      <c r="AW2484" s="3" t="s">
        <v>135</v>
      </c>
      <c r="AX2484" s="3">
        <v>10.970800000000001</v>
      </c>
      <c r="AY2484" s="3">
        <v>-74.764300000000006</v>
      </c>
      <c r="AZ2484" s="8" t="str">
        <f>+CONCATENATE("Reportan apertura en el enlace ",Tabla4[[#This Row],[Enlace]]," en el ",Tabla4[[#This Row],[Distancia óptica]]," ocasionado por ",Tabla4[[#This Row],[Causa del daño]])</f>
        <v>Reportan apertura en el enlace Mov. Sociedad Portuaria - Mov. SECTOR 009 en el Km 3,5625 desde Portuaria ocasionado por Intervención de Terceros. No Identificados</v>
      </c>
      <c r="BA2484" s="8" t="str">
        <f>+CONCATENATE("Para dar solución al incidente ",Tabla4[[#This Row],[Solución]])</f>
        <v>Para dar solución al incidente se realiza recuperacion de 200 metros de reserva y un empalme de 8 hilos en caja de 24 hilos</v>
      </c>
      <c r="BB2484" s="3" t="str">
        <f>+_xlfn.CONCAT(Tabla4[[#This Row],[Causa Raiz]]," ",Tabla4[[#This Row],[Solución2]]," (",Tabla4[[#This Row],[Anillo]],"- Cabecera: ",Tabla4[[#This Row],[Cabecera]],"- Operador: ",Tabla4[[#This Row],[Operador]],")")</f>
        <v>Reportan apertura en el enlace Mov. Sociedad Portuaria - Mov. SECTOR 009 en el Km 3,5625 desde Portuaria ocasionado por Intervención de Terceros. No Identificados Para dar solución al incidente se realiza recuperacion de 200 metros de reserva y un empalme de 8 hilos en caja de 24 hilos (Lineal- Cabecera: Pizano- Operador: Colombia Telecomunicaciones)</v>
      </c>
    </row>
    <row r="2485" spans="1:54" ht="199.5">
      <c r="A2485" s="38">
        <f t="shared" si="353"/>
        <v>2484</v>
      </c>
      <c r="B2485" s="3">
        <v>8674967</v>
      </c>
      <c r="C2485" s="3" t="s">
        <v>163</v>
      </c>
      <c r="D2485" s="23">
        <v>45454.888888888891</v>
      </c>
      <c r="E2485" s="23">
        <v>45455.541666666664</v>
      </c>
      <c r="F2485" s="1">
        <f t="shared" ca="1" si="365"/>
        <v>0.65277777777373558</v>
      </c>
      <c r="G2485" s="3" t="s">
        <v>55</v>
      </c>
      <c r="H2485" s="41"/>
      <c r="I2485" s="40"/>
      <c r="J2485" s="5" t="s">
        <v>56</v>
      </c>
      <c r="K2485" s="3" t="s">
        <v>77</v>
      </c>
      <c r="L2485" s="9" t="s">
        <v>78</v>
      </c>
      <c r="M2485" s="3" t="s">
        <v>838</v>
      </c>
      <c r="N2485" s="3" t="s">
        <v>839</v>
      </c>
      <c r="O2485" s="3" t="s">
        <v>11252</v>
      </c>
      <c r="P2485" s="3" t="s">
        <v>11291</v>
      </c>
      <c r="Q2485" s="4" t="s">
        <v>11292</v>
      </c>
      <c r="R2485" s="3" t="s">
        <v>400</v>
      </c>
      <c r="S2485" s="3" t="s">
        <v>9317</v>
      </c>
      <c r="T2485" s="9" t="s">
        <v>256</v>
      </c>
      <c r="U2485" s="3" t="s">
        <v>11293</v>
      </c>
      <c r="V2485" s="22" t="str">
        <f t="shared" si="366"/>
        <v>RDFO; Hora de aviso: 21:20 11/06/2024; Solución: Para dar solucion se realiza migracion entre empalmes; Hora de solución: 13:00 12/06/2024; Causa: Falla de Empalme de FiOp</v>
      </c>
      <c r="W2485" s="4" t="s">
        <v>2806</v>
      </c>
      <c r="X2485" s="3"/>
      <c r="Y2485" s="3"/>
      <c r="Z2485" s="3" t="s">
        <v>69</v>
      </c>
      <c r="AA2485" s="3" t="s">
        <v>71</v>
      </c>
      <c r="AB2485" s="3">
        <v>0</v>
      </c>
      <c r="AC2485" s="3" t="s">
        <v>71</v>
      </c>
      <c r="AD2485" s="6">
        <v>0.3888888888888889</v>
      </c>
      <c r="AE2485" s="7"/>
      <c r="AF2485" s="7"/>
      <c r="AG2485" s="6">
        <f>Tabla4[[#This Row],[Tiempo Parada de Reloj]]+Tabla4[[#This Row],[Tiempo Autorizado por Telefonica (no Máximo)]]</f>
        <v>0.3888888888888889</v>
      </c>
      <c r="AH2485" s="7">
        <f t="shared" ca="1" si="351"/>
        <v>0.26388888888484668</v>
      </c>
      <c r="AI2485" s="8">
        <f t="shared" si="352"/>
        <v>9.3333333333333339</v>
      </c>
      <c r="AJ2485" s="8">
        <f t="shared" ca="1" si="354"/>
        <v>6.33333333323632</v>
      </c>
      <c r="AK2485" s="3" t="s">
        <v>98</v>
      </c>
      <c r="AL2485" s="3" t="s">
        <v>70</v>
      </c>
      <c r="AM2485" s="3" t="s">
        <v>87</v>
      </c>
      <c r="AN2485" s="3" t="s">
        <v>87</v>
      </c>
      <c r="AO2485" s="3" t="s">
        <v>98</v>
      </c>
      <c r="AP2485" s="3" t="s">
        <v>98</v>
      </c>
      <c r="AQ2485" s="23">
        <v>45457.624305555553</v>
      </c>
      <c r="AR2485" s="3"/>
      <c r="AS2485" s="23"/>
      <c r="AT2485" s="23"/>
      <c r="AU2485" s="3" t="s">
        <v>833</v>
      </c>
      <c r="AV2485" s="3" t="s">
        <v>10768</v>
      </c>
      <c r="AW2485" s="3" t="s">
        <v>370</v>
      </c>
      <c r="AX2485" s="3">
        <v>4.7119</v>
      </c>
      <c r="AY2485" s="3">
        <v>-75.808049999999994</v>
      </c>
      <c r="AZ2485" s="8" t="str">
        <f>+CONCATENATE("Reportan apertura en el enlace ",Tabla4[[#This Row],[Enlace]]," en el ",Tabla4[[#This Row],[Distancia óptica]]," ocasionado por ",Tabla4[[#This Row],[Causa del daño]])</f>
        <v>Reportan apertura en el enlace Mov. Club campestre - Mov. Alameda en el Km 25,7 desde Pereira Centro ocasionado por Falla de Empalme de FiOp</v>
      </c>
      <c r="BA2485" s="8" t="str">
        <f>+CONCATENATE("Para dar solución al incidente ",Tabla4[[#This Row],[Solución]])</f>
        <v>Para dar solución al incidente Para dar solucion se realiza migracion entre empalmes</v>
      </c>
      <c r="BB2485" s="3" t="str">
        <f>+_xlfn.CONCAT(Tabla4[[#This Row],[Causa Raiz]]," ",Tabla4[[#This Row],[Solución2]]," (",Tabla4[[#This Row],[Anillo]],"- Cabecera: ",Tabla4[[#This Row],[Cabecera]],"- Operador: ",Tabla4[[#This Row],[Operador]],")")</f>
        <v>Reportan apertura en el enlace Mov. Club campestre - Mov. Alameda en el Km 25,7 desde Pereira Centro ocasionado por Falla de Empalme de FiOp Para dar solución al incidente Para dar solucion se realiza migracion entre empalmes (lineal- Cabecera: pereira- Operador: Colombia Telecomunicaciones)</v>
      </c>
    </row>
    <row r="2486" spans="1:54" ht="199.5">
      <c r="A2486" s="38">
        <f t="shared" si="353"/>
        <v>2485</v>
      </c>
      <c r="B2486" s="3">
        <v>8675223</v>
      </c>
      <c r="C2486" s="3" t="s">
        <v>163</v>
      </c>
      <c r="D2486" s="23">
        <v>45455.239583333336</v>
      </c>
      <c r="E2486" s="23">
        <v>45455.666666666664</v>
      </c>
      <c r="F2486" s="1">
        <f t="shared" ca="1" si="365"/>
        <v>0.42708333332848269</v>
      </c>
      <c r="G2486" s="3" t="s">
        <v>55</v>
      </c>
      <c r="H2486" s="41"/>
      <c r="I2486" s="40"/>
      <c r="J2486" s="5" t="s">
        <v>56</v>
      </c>
      <c r="K2486" s="3" t="s">
        <v>77</v>
      </c>
      <c r="L2486" s="9" t="s">
        <v>58</v>
      </c>
      <c r="M2486" s="3" t="s">
        <v>283</v>
      </c>
      <c r="N2486" s="3" t="s">
        <v>284</v>
      </c>
      <c r="O2486" s="3" t="s">
        <v>3795</v>
      </c>
      <c r="P2486" s="3" t="s">
        <v>11294</v>
      </c>
      <c r="Q2486" s="4" t="s">
        <v>11295</v>
      </c>
      <c r="R2486" s="3" t="s">
        <v>400</v>
      </c>
      <c r="S2486" s="3" t="s">
        <v>9317</v>
      </c>
      <c r="T2486" s="9" t="s">
        <v>66</v>
      </c>
      <c r="U2486" s="3" t="s">
        <v>11296</v>
      </c>
      <c r="V2486" s="22" t="str">
        <f t="shared" si="366"/>
        <v>RDFO; Hora de aviso: 5:45 12/06/2024; Solución: se hizo empalme de 24 hilos en caja de 48 hilos; Hora de solución: 16:00 12/06/2024; Causa: Vandalismo</v>
      </c>
      <c r="W2486" s="4" t="s">
        <v>2806</v>
      </c>
      <c r="X2486" s="3"/>
      <c r="Y2486" s="3"/>
      <c r="Z2486" s="3" t="s">
        <v>69</v>
      </c>
      <c r="AA2486" s="3" t="s">
        <v>71</v>
      </c>
      <c r="AB2486" s="3">
        <v>0</v>
      </c>
      <c r="AC2486" s="3" t="s">
        <v>71</v>
      </c>
      <c r="AD2486" s="6">
        <v>0.22013888888888888</v>
      </c>
      <c r="AE2486" s="7"/>
      <c r="AF2486" s="7"/>
      <c r="AG2486" s="6">
        <f>Tabla4[[#This Row],[Tiempo Parada de Reloj]]+Tabla4[[#This Row],[Tiempo Autorizado por Telefonica (no Máximo)]]</f>
        <v>0.22013888888888888</v>
      </c>
      <c r="AH2486" s="7">
        <f t="shared" ca="1" si="351"/>
        <v>0.20694444443959381</v>
      </c>
      <c r="AI2486" s="8">
        <f t="shared" si="352"/>
        <v>5.2833333333333332</v>
      </c>
      <c r="AJ2486" s="8">
        <f t="shared" ca="1" si="354"/>
        <v>4.9666666665502515</v>
      </c>
      <c r="AK2486" s="3" t="s">
        <v>98</v>
      </c>
      <c r="AL2486" s="3" t="s">
        <v>70</v>
      </c>
      <c r="AM2486" s="3" t="s">
        <v>87</v>
      </c>
      <c r="AN2486" s="3" t="s">
        <v>119</v>
      </c>
      <c r="AO2486" s="3" t="s">
        <v>98</v>
      </c>
      <c r="AP2486" s="3" t="s">
        <v>98</v>
      </c>
      <c r="AQ2486" s="23">
        <v>45456.469444444447</v>
      </c>
      <c r="AR2486" s="3"/>
      <c r="AS2486" s="23"/>
      <c r="AT2486" s="23"/>
      <c r="AU2486" s="3" t="s">
        <v>404</v>
      </c>
      <c r="AV2486" s="3" t="s">
        <v>4095</v>
      </c>
      <c r="AW2486" s="3" t="s">
        <v>307</v>
      </c>
      <c r="AX2486" s="3">
        <v>10.970800000000001</v>
      </c>
      <c r="AY2486" s="3">
        <v>-74.764300000000006</v>
      </c>
      <c r="AZ2486" s="8" t="str">
        <f>+CONCATENATE("Reportan apertura en el enlace ",Tabla4[[#This Row],[Enlace]]," en el ",Tabla4[[#This Row],[Distancia óptica]]," ocasionado por ",Tabla4[[#This Row],[Causa del daño]])</f>
        <v>Reportan apertura en el enlace Armenia Sur - Armenia Larga Distancia en el Km 1,7 desde armenia larga distancia  ocasionado por Vandalismo</v>
      </c>
      <c r="BA2486" s="8" t="str">
        <f>+CONCATENATE("Para dar solución al incidente ",Tabla4[[#This Row],[Solución]])</f>
        <v>Para dar solución al incidente se hizo empalme de 24 hilos en caja de 48 hilos</v>
      </c>
      <c r="BB2486" s="3" t="str">
        <f>+_xlfn.CONCAT(Tabla4[[#This Row],[Causa Raiz]]," ",Tabla4[[#This Row],[Solución2]]," (",Tabla4[[#This Row],[Anillo]],"- Cabecera: ",Tabla4[[#This Row],[Cabecera]],"- Operador: ",Tabla4[[#This Row],[Operador]],")")</f>
        <v>Reportan apertura en el enlace Armenia Sur - Armenia Larga Distancia en el Km 1,7 desde armenia larga distancia  ocasionado por Vandalismo Para dar solución al incidente se hizo empalme de 24 hilos en caja de 48 hilos (LINEAL- Cabecera: ARMENIA SUR- Operador: Colombia Telecomunicaciones)</v>
      </c>
    </row>
    <row r="2487" spans="1:54" ht="213.75">
      <c r="A2487" s="38">
        <f t="shared" si="353"/>
        <v>2486</v>
      </c>
      <c r="B2487" s="3">
        <v>8675225</v>
      </c>
      <c r="C2487" s="3" t="s">
        <v>163</v>
      </c>
      <c r="D2487" s="23">
        <v>45455.25</v>
      </c>
      <c r="E2487" s="23">
        <v>45455.645833333336</v>
      </c>
      <c r="F2487" s="1">
        <f t="shared" ca="1" si="365"/>
        <v>0.39583333333575865</v>
      </c>
      <c r="G2487" s="3" t="s">
        <v>55</v>
      </c>
      <c r="H2487" s="41"/>
      <c r="I2487" s="40"/>
      <c r="J2487" s="5" t="s">
        <v>56</v>
      </c>
      <c r="K2487" s="3" t="s">
        <v>359</v>
      </c>
      <c r="L2487" s="9" t="s">
        <v>58</v>
      </c>
      <c r="M2487" s="3" t="s">
        <v>360</v>
      </c>
      <c r="N2487" s="3" t="s">
        <v>483</v>
      </c>
      <c r="O2487" s="3" t="s">
        <v>11297</v>
      </c>
      <c r="P2487" s="3" t="s">
        <v>11298</v>
      </c>
      <c r="Q2487" s="4" t="s">
        <v>11299</v>
      </c>
      <c r="R2487" s="3" t="s">
        <v>1420</v>
      </c>
      <c r="S2487" s="3" t="s">
        <v>366</v>
      </c>
      <c r="T2487" s="9" t="s">
        <v>66</v>
      </c>
      <c r="U2487" s="3" t="s">
        <v>11300</v>
      </c>
      <c r="V2487" s="22" t="str">
        <f t="shared" si="366"/>
        <v>RDFO; Hora de aviso: 6:00 12/06/2024; Solución: Para dar solucion se realiza tendido de 350 mtrs y dos cajas de empalme de 36 hilos ; Hora de solución: 15:30 12/06/2024; Causa: Vandalismo</v>
      </c>
      <c r="W2487" s="4" t="s">
        <v>2785</v>
      </c>
      <c r="X2487" s="3"/>
      <c r="Y2487" s="3"/>
      <c r="Z2487" s="3" t="s">
        <v>69</v>
      </c>
      <c r="AA2487" s="3" t="s">
        <v>71</v>
      </c>
      <c r="AB2487" s="3">
        <v>0</v>
      </c>
      <c r="AC2487" s="3" t="s">
        <v>71</v>
      </c>
      <c r="AD2487" s="6">
        <v>0.1875</v>
      </c>
      <c r="AE2487" s="7"/>
      <c r="AF2487" s="7"/>
      <c r="AG2487" s="6">
        <f>Tabla4[[#This Row],[Tiempo Parada de Reloj]]+Tabla4[[#This Row],[Tiempo Autorizado por Telefonica (no Máximo)]]</f>
        <v>0.1875</v>
      </c>
      <c r="AH2487" s="7">
        <f t="shared" ca="1" si="351"/>
        <v>0.20833333333575865</v>
      </c>
      <c r="AI2487" s="8">
        <f t="shared" si="352"/>
        <v>4.5</v>
      </c>
      <c r="AJ2487" s="8">
        <f t="shared" ca="1" si="354"/>
        <v>5.0000000000582077</v>
      </c>
      <c r="AK2487" s="3" t="s">
        <v>98</v>
      </c>
      <c r="AL2487" s="3" t="s">
        <v>70</v>
      </c>
      <c r="AM2487" s="3" t="s">
        <v>87</v>
      </c>
      <c r="AN2487" s="3" t="s">
        <v>119</v>
      </c>
      <c r="AO2487" s="3" t="s">
        <v>73</v>
      </c>
      <c r="AP2487" s="3" t="s">
        <v>73</v>
      </c>
      <c r="AQ2487" s="23">
        <v>45457.609722222223</v>
      </c>
      <c r="AR2487" s="3"/>
      <c r="AS2487" s="23"/>
      <c r="AT2487" s="23"/>
      <c r="AU2487" s="3" t="s">
        <v>424</v>
      </c>
      <c r="AV2487" s="3" t="s">
        <v>489</v>
      </c>
      <c r="AW2487" s="3" t="s">
        <v>1323</v>
      </c>
      <c r="AX2487" s="3">
        <v>6.2343999999999999</v>
      </c>
      <c r="AY2487" s="3">
        <v>-75.577222000000006</v>
      </c>
      <c r="AZ2487" s="8" t="str">
        <f>+CONCATENATE("Reportan apertura en el enlace ",Tabla4[[#This Row],[Enlace]]," en el ",Tabla4[[#This Row],[Distancia óptica]]," ocasionado por ",Tabla4[[#This Row],[Causa del daño]])</f>
        <v>Reportan apertura en el enlace Medellin Centro - Guayabal en el Km 3,7desde centro  ocasionado por Vandalismo</v>
      </c>
      <c r="BA2487" s="8" t="str">
        <f>+CONCATENATE("Para dar solución al incidente ",Tabla4[[#This Row],[Solución]])</f>
        <v xml:space="preserve">Para dar solución al incidente Para dar solucion se realiza tendido de 350 mtrs y dos cajas de empalme de 36 hilos </v>
      </c>
      <c r="BB2487" s="3" t="str">
        <f>+_xlfn.CONCAT(Tabla4[[#This Row],[Causa Raiz]]," ",Tabla4[[#This Row],[Solución2]]," (",Tabla4[[#This Row],[Anillo]],"- Cabecera: ",Tabla4[[#This Row],[Cabecera]],"- Operador: ",Tabla4[[#This Row],[Operador]],")")</f>
        <v>Reportan apertura en el enlace Medellin Centro - Guayabal en el Km 3,7desde centro  ocasionado por Vandalismo Para dar solución al incidente Para dar solucion se realiza tendido de 350 mtrs y dos cajas de empalme de 36 hilos  (TRONCAL- Cabecera: Medellin centro- Operador: Colombia Telecomunicaciones)</v>
      </c>
    </row>
    <row r="2488" spans="1:54" ht="199.5">
      <c r="A2488" s="38">
        <f t="shared" si="353"/>
        <v>2487</v>
      </c>
      <c r="B2488" s="3">
        <v>8674365</v>
      </c>
      <c r="C2488" s="3" t="s">
        <v>54</v>
      </c>
      <c r="D2488" s="23">
        <v>45455.25</v>
      </c>
      <c r="E2488" s="23">
        <v>45455.430555555555</v>
      </c>
      <c r="F2488" s="1">
        <f t="shared" ref="F2488:F2500" ca="1" si="367">IF(ISBLANK(E2488),IF(ISBLANK(D2488),0,NOW()-D2488),E2488-D2488)</f>
        <v>0.18055555555474712</v>
      </c>
      <c r="G2488" s="3" t="s">
        <v>55</v>
      </c>
      <c r="H2488" s="41"/>
      <c r="I2488" s="40"/>
      <c r="J2488" s="5" t="s">
        <v>56</v>
      </c>
      <c r="K2488" s="3" t="s">
        <v>340</v>
      </c>
      <c r="L2488" s="9" t="s">
        <v>58</v>
      </c>
      <c r="M2488" s="3" t="s">
        <v>341</v>
      </c>
      <c r="N2488" s="3" t="s">
        <v>342</v>
      </c>
      <c r="O2488" s="3" t="s">
        <v>11301</v>
      </c>
      <c r="P2488" s="3" t="s">
        <v>11302</v>
      </c>
      <c r="Q2488" s="4" t="s">
        <v>11303</v>
      </c>
      <c r="R2488" s="3" t="s">
        <v>1828</v>
      </c>
      <c r="S2488" s="3" t="s">
        <v>347</v>
      </c>
      <c r="T2488" s="9" t="s">
        <v>66</v>
      </c>
      <c r="U2488" s="3" t="s">
        <v>11304</v>
      </c>
      <c r="V2488" s="22" t="str">
        <f t="shared" ref="V2488:V2500" si="368">C2488&amp;"; Hora de aviso: "&amp;TEXT(D2488,"h:mm dd/mm/yyyy")&amp;"; Solución: "&amp;U2488&amp;"; Hora de solución: "&amp;TEXT(E2488,"h:mm dd/mm/yyyy")&amp;"; Causa: "&amp;T2488</f>
        <v>RLFO; Hora de aviso: 6:00 12/06/2024; Solución: Para dar solucion se realiza un Tendido 150 mtrs  y 2 empalme de 48 hilos ; Hora de solución: 10:20 12/06/2024; Causa: Vandalismo</v>
      </c>
      <c r="W2488" s="4" t="s">
        <v>2842</v>
      </c>
      <c r="X2488" s="3"/>
      <c r="Y2488" s="3"/>
      <c r="Z2488" s="3" t="s">
        <v>69</v>
      </c>
      <c r="AA2488" s="3" t="s">
        <v>70</v>
      </c>
      <c r="AB2488" s="3">
        <v>8674365</v>
      </c>
      <c r="AC2488" s="3" t="s">
        <v>71</v>
      </c>
      <c r="AD2488" s="6">
        <v>1.3888888888888888E-2</v>
      </c>
      <c r="AE2488" s="7"/>
      <c r="AF2488" s="7"/>
      <c r="AG2488" s="6">
        <f>Tabla4[[#This Row],[Tiempo Parada de Reloj]]+Tabla4[[#This Row],[Tiempo Autorizado por Telefonica (no Máximo)]]</f>
        <v>1.3888888888888888E-2</v>
      </c>
      <c r="AH2488" s="7">
        <f t="shared" ca="1" si="351"/>
        <v>0.16666666666585822</v>
      </c>
      <c r="AI2488" s="8">
        <f t="shared" si="352"/>
        <v>0.33333333333333331</v>
      </c>
      <c r="AJ2488" s="8">
        <f t="shared" ca="1" si="354"/>
        <v>3.9999999999805973</v>
      </c>
      <c r="AK2488" s="3" t="s">
        <v>119</v>
      </c>
      <c r="AL2488" s="3" t="s">
        <v>71</v>
      </c>
      <c r="AM2488" s="3" t="s">
        <v>69</v>
      </c>
      <c r="AN2488" s="3" t="s">
        <v>119</v>
      </c>
      <c r="AO2488" s="3" t="s">
        <v>73</v>
      </c>
      <c r="AP2488" s="3" t="s">
        <v>73</v>
      </c>
      <c r="AQ2488" s="23">
        <v>45456.709722222222</v>
      </c>
      <c r="AR2488" s="3"/>
      <c r="AS2488" s="23"/>
      <c r="AT2488" s="23"/>
      <c r="AU2488" s="3" t="s">
        <v>351</v>
      </c>
      <c r="AV2488" s="3" t="s">
        <v>11305</v>
      </c>
      <c r="AW2488" s="3" t="s">
        <v>135</v>
      </c>
      <c r="AX2488" s="3">
        <v>4.4298999999999999</v>
      </c>
      <c r="AY2488" s="3">
        <v>-75.2166</v>
      </c>
      <c r="AZ2488" s="8" t="str">
        <f>+CONCATENATE("Reportan apertura en el enlace ",Tabla4[[#This Row],[Enlace]]," en el ",Tabla4[[#This Row],[Distancia óptica]]," ocasionado por ",Tabla4[[#This Row],[Causa del daño]])</f>
        <v>Reportan apertura en el enlace Martires - Piedra Pintada en el Km 0,3455 desde Martires ocasionado por Vandalismo</v>
      </c>
      <c r="BA2488" s="8" t="str">
        <f>+CONCATENATE("Para dar solución al incidente ",Tabla4[[#This Row],[Solución]])</f>
        <v xml:space="preserve">Para dar solución al incidente Para dar solucion se realiza un Tendido 150 mtrs  y 2 empalme de 48 hilos </v>
      </c>
      <c r="BB2488" s="3" t="str">
        <f>+_xlfn.CONCAT(Tabla4[[#This Row],[Causa Raiz]]," ",Tabla4[[#This Row],[Solución2]]," (",Tabla4[[#This Row],[Anillo]],"- Cabecera: ",Tabla4[[#This Row],[Cabecera]],"- Operador: ",Tabla4[[#This Row],[Operador]],")")</f>
        <v>Reportan apertura en el enlace Martires - Piedra Pintada en el Km 0,3455 desde Martires ocasionado por Vandalismo Para dar solución al incidente Para dar solucion se realiza un Tendido 150 mtrs  y 2 empalme de 48 hilos  (Lineal- Cabecera: Martines - Operador: Colombia Telecomunicaciones)</v>
      </c>
    </row>
    <row r="2489" spans="1:54" ht="199.5">
      <c r="A2489" s="38">
        <f t="shared" si="353"/>
        <v>2488</v>
      </c>
      <c r="B2489" s="3">
        <v>8675281</v>
      </c>
      <c r="C2489" s="3" t="s">
        <v>54</v>
      </c>
      <c r="D2489" s="23">
        <v>45455.291666666664</v>
      </c>
      <c r="E2489" s="23">
        <v>45455.552083333336</v>
      </c>
      <c r="F2489" s="1">
        <f t="shared" ca="1" si="367"/>
        <v>0.26041666667151731</v>
      </c>
      <c r="G2489" s="3" t="s">
        <v>55</v>
      </c>
      <c r="H2489" s="41"/>
      <c r="I2489" s="40"/>
      <c r="J2489" s="5" t="s">
        <v>56</v>
      </c>
      <c r="K2489" s="3" t="s">
        <v>77</v>
      </c>
      <c r="L2489" s="9" t="s">
        <v>78</v>
      </c>
      <c r="M2489" s="3" t="s">
        <v>152</v>
      </c>
      <c r="N2489" s="3" t="s">
        <v>153</v>
      </c>
      <c r="O2489" s="3" t="s">
        <v>11306</v>
      </c>
      <c r="P2489" s="3" t="s">
        <v>11307</v>
      </c>
      <c r="Q2489" s="4" t="s">
        <v>11308</v>
      </c>
      <c r="R2489" s="3" t="s">
        <v>1178</v>
      </c>
      <c r="S2489" s="3" t="s">
        <v>158</v>
      </c>
      <c r="T2489" s="9" t="s">
        <v>66</v>
      </c>
      <c r="U2489" s="3" t="s">
        <v>11309</v>
      </c>
      <c r="V2489" s="22" t="str">
        <f t="shared" si="368"/>
        <v>RLFO; Hora de aviso: 7:00 12/06/2024; Solución: se recupero reserva de 350 mtrs y se hace un empalme de 24 hilos ; Hora de solución: 13:15 12/06/2024; Causa: Vandalismo</v>
      </c>
      <c r="W2489" s="4" t="s">
        <v>2806</v>
      </c>
      <c r="X2489" s="3"/>
      <c r="Y2489" s="3"/>
      <c r="Z2489" s="3" t="s">
        <v>69</v>
      </c>
      <c r="AA2489" s="3" t="s">
        <v>70</v>
      </c>
      <c r="AB2489" s="3">
        <v>8675170</v>
      </c>
      <c r="AC2489" s="3" t="s">
        <v>71</v>
      </c>
      <c r="AD2489" s="6">
        <v>9.583333333333334E-2</v>
      </c>
      <c r="AE2489" s="7"/>
      <c r="AF2489" s="7"/>
      <c r="AG2489" s="6">
        <f>Tabla4[[#This Row],[Tiempo Parada de Reloj]]+Tabla4[[#This Row],[Tiempo Autorizado por Telefonica (no Máximo)]]</f>
        <v>9.583333333333334E-2</v>
      </c>
      <c r="AH2489" s="7">
        <f t="shared" ca="1" si="351"/>
        <v>0.16458333333818398</v>
      </c>
      <c r="AI2489" s="8">
        <f t="shared" si="352"/>
        <v>2.3000000000000003</v>
      </c>
      <c r="AJ2489" s="8">
        <f t="shared" ca="1" si="354"/>
        <v>3.9500000001164155</v>
      </c>
      <c r="AK2489" s="3" t="s">
        <v>119</v>
      </c>
      <c r="AL2489" s="3" t="s">
        <v>71</v>
      </c>
      <c r="AM2489" s="3" t="s">
        <v>87</v>
      </c>
      <c r="AN2489" s="3" t="s">
        <v>87</v>
      </c>
      <c r="AO2489" s="3" t="s">
        <v>98</v>
      </c>
      <c r="AP2489" s="3" t="s">
        <v>98</v>
      </c>
      <c r="AQ2489" s="23">
        <v>45456.368750000001</v>
      </c>
      <c r="AR2489" s="3"/>
      <c r="AS2489" s="23"/>
      <c r="AT2489" s="23"/>
      <c r="AU2489" s="3" t="s">
        <v>161</v>
      </c>
      <c r="AV2489" s="3" t="s">
        <v>75</v>
      </c>
      <c r="AW2489" s="3" t="s">
        <v>135</v>
      </c>
      <c r="AX2489" s="3">
        <v>1.2015670000000001</v>
      </c>
      <c r="AY2489" s="3">
        <v>-77.267527999999999</v>
      </c>
      <c r="AZ2489" s="8" t="str">
        <f>+CONCATENATE("Reportan apertura en el enlace ",Tabla4[[#This Row],[Enlace]]," en el ",Tabla4[[#This Row],[Distancia óptica]]," ocasionado por ",Tabla4[[#This Row],[Causa del daño]])</f>
        <v>Reportan apertura en el enlace Mov. Pasto Centro - Mov. Cantara en el Km 0,8 desde Cantarana  ocasionado por Vandalismo</v>
      </c>
      <c r="BA2489" s="8" t="str">
        <f>+CONCATENATE("Para dar solución al incidente ",Tabla4[[#This Row],[Solución]])</f>
        <v xml:space="preserve">Para dar solución al incidente se recupero reserva de 350 mtrs y se hace un empalme de 24 hilos </v>
      </c>
      <c r="BB2489" s="3" t="str">
        <f>+_xlfn.CONCAT(Tabla4[[#This Row],[Causa Raiz]]," ",Tabla4[[#This Row],[Solución2]]," (",Tabla4[[#This Row],[Anillo]],"- Cabecera: ",Tabla4[[#This Row],[Cabecera]],"- Operador: ",Tabla4[[#This Row],[Operador]],")")</f>
        <v>Reportan apertura en el enlace Mov. Pasto Centro - Mov. Cantara en el Km 0,8 desde Cantarana  ocasionado por Vandalismo Para dar solución al incidente se recupero reserva de 350 mtrs y se hace un empalme de 24 hilos  (Lineal- Cabecera: CENTRO- Operador: Colombia Telecomunicaciones)</v>
      </c>
    </row>
    <row r="2490" spans="1:54" ht="185.25">
      <c r="A2490" s="38">
        <f t="shared" si="353"/>
        <v>2489</v>
      </c>
      <c r="B2490" s="3">
        <v>8675308</v>
      </c>
      <c r="C2490" s="3" t="s">
        <v>163</v>
      </c>
      <c r="D2490" s="23">
        <v>45455.291666666664</v>
      </c>
      <c r="E2490" s="23">
        <v>45455.416666666664</v>
      </c>
      <c r="F2490" s="1">
        <f t="shared" ca="1" si="367"/>
        <v>0.125</v>
      </c>
      <c r="G2490" s="3" t="s">
        <v>55</v>
      </c>
      <c r="H2490" s="41"/>
      <c r="I2490" s="40"/>
      <c r="J2490" s="5" t="s">
        <v>56</v>
      </c>
      <c r="K2490" s="3" t="s">
        <v>138</v>
      </c>
      <c r="L2490" s="9" t="s">
        <v>78</v>
      </c>
      <c r="M2490" s="3" t="s">
        <v>139</v>
      </c>
      <c r="N2490" s="3" t="s">
        <v>140</v>
      </c>
      <c r="O2490" s="3" t="s">
        <v>11310</v>
      </c>
      <c r="P2490" s="3" t="s">
        <v>11311</v>
      </c>
      <c r="Q2490" s="4" t="s">
        <v>11312</v>
      </c>
      <c r="R2490" s="3" t="s">
        <v>1178</v>
      </c>
      <c r="S2490" s="3" t="s">
        <v>145</v>
      </c>
      <c r="T2490" s="9" t="s">
        <v>256</v>
      </c>
      <c r="U2490" s="3" t="s">
        <v>11313</v>
      </c>
      <c r="V2490" s="22" t="str">
        <f t="shared" si="368"/>
        <v>RDFO; Hora de aviso: 7:00 12/06/2024; Solución: Para dar solucion se refusiona hilo de servivio en la Sangria del anillo 1 ; Hora de solución: 10:00 12/06/2024; Causa: Falla de Empalme de FiOp</v>
      </c>
      <c r="W2490" s="4" t="s">
        <v>199</v>
      </c>
      <c r="X2490" s="3"/>
      <c r="Y2490" s="3"/>
      <c r="Z2490" s="3" t="s">
        <v>69</v>
      </c>
      <c r="AA2490" s="3" t="s">
        <v>71</v>
      </c>
      <c r="AB2490" s="3">
        <v>0</v>
      </c>
      <c r="AC2490" s="3" t="s">
        <v>71</v>
      </c>
      <c r="AD2490" s="6">
        <v>0</v>
      </c>
      <c r="AE2490" s="7"/>
      <c r="AF2490" s="7"/>
      <c r="AG2490" s="6">
        <f>Tabla4[[#This Row],[Tiempo Parada de Reloj]]+Tabla4[[#This Row],[Tiempo Autorizado por Telefonica (no Máximo)]]</f>
        <v>0</v>
      </c>
      <c r="AH2490" s="7">
        <f t="shared" ca="1" si="351"/>
        <v>0.125</v>
      </c>
      <c r="AI2490" s="8">
        <f t="shared" si="352"/>
        <v>0</v>
      </c>
      <c r="AJ2490" s="8">
        <f t="shared" ca="1" si="354"/>
        <v>3</v>
      </c>
      <c r="AK2490" s="3" t="s">
        <v>119</v>
      </c>
      <c r="AL2490" s="3" t="s">
        <v>71</v>
      </c>
      <c r="AM2490" s="3" t="s">
        <v>87</v>
      </c>
      <c r="AN2490" s="3" t="s">
        <v>87</v>
      </c>
      <c r="AO2490" s="3" t="s">
        <v>98</v>
      </c>
      <c r="AP2490" s="3" t="s">
        <v>98</v>
      </c>
      <c r="AQ2490" s="23">
        <v>45459.871527777781</v>
      </c>
      <c r="AR2490" s="3"/>
      <c r="AS2490" s="23"/>
      <c r="AT2490" s="23"/>
      <c r="AU2490" s="3" t="s">
        <v>1040</v>
      </c>
      <c r="AV2490" s="3" t="s">
        <v>11314</v>
      </c>
      <c r="AW2490" s="3" t="s">
        <v>11315</v>
      </c>
      <c r="AX2490" s="3">
        <v>3.4954999999999998</v>
      </c>
      <c r="AY2490" s="3">
        <v>-76.502600000000001</v>
      </c>
      <c r="AZ2490" s="8" t="str">
        <f>+CONCATENATE("Reportan apertura en el enlace ",Tabla4[[#This Row],[Enlace]]," en el ",Tabla4[[#This Row],[Distancia óptica]]," ocasionado por ",Tabla4[[#This Row],[Causa del daño]])</f>
        <v>Reportan apertura en el enlace Mov. Acopi - Mov. Ferrogruas en el Km 3,0 desde acopi ocasionado por Falla de Empalme de FiOp</v>
      </c>
      <c r="BA2490" s="8" t="str">
        <f>+CONCATENATE("Para dar solución al incidente ",Tabla4[[#This Row],[Solución]])</f>
        <v xml:space="preserve">Para dar solución al incidente Para dar solucion se refusiona hilo de servivio en la Sangria del anillo 1 </v>
      </c>
      <c r="BB2490" s="3" t="str">
        <f>+_xlfn.CONCAT(Tabla4[[#This Row],[Causa Raiz]]," ",Tabla4[[#This Row],[Solución2]]," (",Tabla4[[#This Row],[Anillo]],"- Cabecera: ",Tabla4[[#This Row],[Cabecera]],"- Operador: ",Tabla4[[#This Row],[Operador]],")")</f>
        <v>Reportan apertura en el enlace Mov. Acopi - Mov. Ferrogruas en el Km 3,0 desde acopi ocasionado por Falla de Empalme de FiOp Para dar solución al incidente Para dar solucion se refusiona hilo de servivio en la Sangria del anillo 1  (Anillo 1 - Cabecera: yumbo- Operador: Colombia Telecomunicaciones)</v>
      </c>
    </row>
    <row r="2491" spans="1:54" ht="128.25">
      <c r="A2491" s="38">
        <f t="shared" si="353"/>
        <v>2490</v>
      </c>
      <c r="B2491" s="3">
        <v>8674429</v>
      </c>
      <c r="C2491" s="3" t="s">
        <v>54</v>
      </c>
      <c r="D2491" s="23">
        <v>45455.291666666664</v>
      </c>
      <c r="E2491" s="23">
        <v>45455.293055555558</v>
      </c>
      <c r="F2491" s="1">
        <f t="shared" ca="1" si="367"/>
        <v>1.3888888934161514E-3</v>
      </c>
      <c r="G2491" s="3" t="s">
        <v>55</v>
      </c>
      <c r="H2491" s="41"/>
      <c r="I2491" s="40"/>
      <c r="J2491" s="5" t="s">
        <v>56</v>
      </c>
      <c r="K2491" s="3" t="s">
        <v>57</v>
      </c>
      <c r="L2491" s="9" t="s">
        <v>78</v>
      </c>
      <c r="M2491" s="3" t="s">
        <v>59</v>
      </c>
      <c r="N2491" s="3" t="s">
        <v>60</v>
      </c>
      <c r="O2491" s="3" t="s">
        <v>11316</v>
      </c>
      <c r="P2491" s="3" t="s">
        <v>325</v>
      </c>
      <c r="Q2491" s="4" t="s">
        <v>11317</v>
      </c>
      <c r="R2491" s="3" t="s">
        <v>84</v>
      </c>
      <c r="S2491" s="3" t="s">
        <v>65</v>
      </c>
      <c r="T2491" s="9" t="s">
        <v>104</v>
      </c>
      <c r="U2491" s="3" t="s">
        <v>7088</v>
      </c>
      <c r="V2491" s="22" t="str">
        <f t="shared" si="368"/>
        <v>RLFO; Hora de aviso: 7:00 12/06/2024; Solución: Falla de Energia; Hora de solución: 7:02 12/06/2024; Causa: Visita Fallida</v>
      </c>
      <c r="W2491" s="4" t="s">
        <v>68</v>
      </c>
      <c r="X2491" s="3"/>
      <c r="Y2491" s="3"/>
      <c r="Z2491" s="3" t="s">
        <v>69</v>
      </c>
      <c r="AA2491" s="3" t="s">
        <v>70</v>
      </c>
      <c r="AB2491" s="3">
        <v>0</v>
      </c>
      <c r="AC2491" s="3" t="s">
        <v>71</v>
      </c>
      <c r="AD2491" s="6">
        <v>0</v>
      </c>
      <c r="AE2491" s="7"/>
      <c r="AF2491" s="7"/>
      <c r="AG2491" s="6">
        <f>Tabla4[[#This Row],[Tiempo Parada de Reloj]]+Tabla4[[#This Row],[Tiempo Autorizado por Telefonica (no Máximo)]]</f>
        <v>0</v>
      </c>
      <c r="AH2491" s="7">
        <f t="shared" ca="1" si="351"/>
        <v>1.3888888934161514E-3</v>
      </c>
      <c r="AI2491" s="8">
        <f t="shared" si="352"/>
        <v>0</v>
      </c>
      <c r="AJ2491" s="8">
        <f t="shared" ca="1" si="354"/>
        <v>3.3333333441987634E-2</v>
      </c>
      <c r="AK2491" s="3" t="s">
        <v>119</v>
      </c>
      <c r="AL2491" s="3" t="s">
        <v>71</v>
      </c>
      <c r="AM2491" s="3" t="s">
        <v>69</v>
      </c>
      <c r="AN2491" s="3" t="s">
        <v>119</v>
      </c>
      <c r="AO2491" s="3" t="s">
        <v>119</v>
      </c>
      <c r="AP2491" s="3" t="s">
        <v>119</v>
      </c>
      <c r="AQ2491" s="23">
        <v>45455.361111111109</v>
      </c>
      <c r="AR2491" s="3"/>
      <c r="AS2491" s="23"/>
      <c r="AT2491" s="23"/>
      <c r="AU2491" s="3" t="s">
        <v>100</v>
      </c>
      <c r="AV2491" s="3" t="s">
        <v>69</v>
      </c>
      <c r="AW2491" s="3" t="s">
        <v>69</v>
      </c>
      <c r="AX2491" s="3" t="s">
        <v>69</v>
      </c>
      <c r="AY2491" s="3" t="s">
        <v>69</v>
      </c>
      <c r="AZ2491" s="8" t="str">
        <f>+CONCATENATE("Reportan apertura en el enlace ",Tabla4[[#This Row],[Enlace]]," en el ",Tabla4[[#This Row],[Distancia óptica]]," ocasionado por ",Tabla4[[#This Row],[Causa del daño]])</f>
        <v>Reportan apertura en el enlace Mov. Arrayanes II - Mov. Arrayanes en el Km 0 ocasionado por Visita Fallida</v>
      </c>
      <c r="BA2491" s="8" t="str">
        <f>+CONCATENATE("Para dar solución al incidente ",Tabla4[[#This Row],[Solución]])</f>
        <v>Para dar solución al incidente Falla de Energia</v>
      </c>
      <c r="BB2491" s="3" t="str">
        <f>+_xlfn.CONCAT(Tabla4[[#This Row],[Causa Raiz]]," ",Tabla4[[#This Row],[Solución2]]," (",Tabla4[[#This Row],[Anillo]],"- Cabecera: ",Tabla4[[#This Row],[Cabecera]],"- Operador: ",Tabla4[[#This Row],[Operador]],")")</f>
        <v>Reportan apertura en el enlace Mov. Arrayanes II - Mov. Arrayanes en el Km 0 ocasionado por Visita Fallida Para dar solución al incidente Falla de Energia (NA- Cabecera: NA- Operador: Colombia Telecomunicaciones)</v>
      </c>
    </row>
    <row r="2492" spans="1:54" ht="171">
      <c r="A2492" s="38">
        <f t="shared" si="353"/>
        <v>2491</v>
      </c>
      <c r="B2492" s="3">
        <v>8675324</v>
      </c>
      <c r="C2492" s="3" t="s">
        <v>136</v>
      </c>
      <c r="D2492" s="23">
        <v>45455.326388888891</v>
      </c>
      <c r="E2492" s="23">
        <v>45455.458333333336</v>
      </c>
      <c r="F2492" s="1">
        <f t="shared" ca="1" si="367"/>
        <v>0.13194444444525288</v>
      </c>
      <c r="G2492" s="3" t="s">
        <v>55</v>
      </c>
      <c r="H2492" s="41"/>
      <c r="I2492" s="40"/>
      <c r="J2492" s="5" t="s">
        <v>137</v>
      </c>
      <c r="K2492" s="3" t="s">
        <v>77</v>
      </c>
      <c r="L2492" s="9" t="s">
        <v>78</v>
      </c>
      <c r="M2492" s="3" t="s">
        <v>656</v>
      </c>
      <c r="N2492" s="3" t="s">
        <v>657</v>
      </c>
      <c r="O2492" s="3" t="s">
        <v>11318</v>
      </c>
      <c r="P2492" s="3" t="s">
        <v>11319</v>
      </c>
      <c r="Q2492" s="4" t="s">
        <v>11320</v>
      </c>
      <c r="R2492" s="3" t="s">
        <v>400</v>
      </c>
      <c r="S2492" s="3" t="s">
        <v>9317</v>
      </c>
      <c r="T2492" s="9" t="s">
        <v>66</v>
      </c>
      <c r="U2492" s="3" t="s">
        <v>11321</v>
      </c>
      <c r="V2492" s="22" t="str">
        <f t="shared" si="368"/>
        <v>RBHFO; Hora de aviso: 7:50 12/06/2024; Solución: Para dar solucion re rehace empalme ; Hora de solución: 11:00 12/06/2024; Causa: Vandalismo</v>
      </c>
      <c r="W2492" s="4" t="s">
        <v>160</v>
      </c>
      <c r="X2492" s="3"/>
      <c r="Y2492" s="3"/>
      <c r="Z2492" s="3" t="s">
        <v>69</v>
      </c>
      <c r="AA2492" s="3" t="s">
        <v>71</v>
      </c>
      <c r="AB2492" s="3">
        <v>0</v>
      </c>
      <c r="AC2492" s="3" t="s">
        <v>71</v>
      </c>
      <c r="AD2492" s="6">
        <v>0</v>
      </c>
      <c r="AE2492" s="7"/>
      <c r="AF2492" s="7"/>
      <c r="AG2492" s="6">
        <f>Tabla4[[#This Row],[Tiempo Parada de Reloj]]+Tabla4[[#This Row],[Tiempo Autorizado por Telefonica (no Máximo)]]</f>
        <v>0</v>
      </c>
      <c r="AH2492" s="7">
        <f t="shared" ca="1" si="351"/>
        <v>0.13194444444525288</v>
      </c>
      <c r="AI2492" s="8">
        <f t="shared" si="352"/>
        <v>0</v>
      </c>
      <c r="AJ2492" s="8">
        <f t="shared" ca="1" si="354"/>
        <v>3.1666666666860692</v>
      </c>
      <c r="AK2492" s="3" t="s">
        <v>119</v>
      </c>
      <c r="AL2492" s="3" t="s">
        <v>71</v>
      </c>
      <c r="AM2492" s="3" t="s">
        <v>87</v>
      </c>
      <c r="AN2492" s="3" t="s">
        <v>87</v>
      </c>
      <c r="AO2492" s="3" t="s">
        <v>73</v>
      </c>
      <c r="AP2492" s="3" t="s">
        <v>73</v>
      </c>
      <c r="AQ2492" s="23">
        <v>45455.506249999999</v>
      </c>
      <c r="AR2492" s="3"/>
      <c r="AS2492" s="23"/>
      <c r="AT2492" s="23"/>
      <c r="AU2492" s="3" t="s">
        <v>862</v>
      </c>
      <c r="AV2492" s="3" t="s">
        <v>663</v>
      </c>
      <c r="AW2492" s="3" t="s">
        <v>11322</v>
      </c>
      <c r="AX2492" s="3">
        <v>5.06365</v>
      </c>
      <c r="AY2492" s="3">
        <v>-75.507419999999996</v>
      </c>
      <c r="AZ2492" s="8" t="str">
        <f>+CONCATENATE("Reportan apertura en el enlace ",Tabla4[[#This Row],[Enlace]]," en el ",Tabla4[[#This Row],[Distancia óptica]]," ocasionado por ",Tabla4[[#This Row],[Causa del daño]])</f>
        <v>Reportan apertura en el enlace Mov. Manizales Centro - Mov. Centro de Especialistas en el Km 2,1 desde central manizales  ocasionado por Vandalismo</v>
      </c>
      <c r="BA2492" s="8" t="str">
        <f>+CONCATENATE("Para dar solución al incidente ",Tabla4[[#This Row],[Solución]])</f>
        <v xml:space="preserve">Para dar solución al incidente Para dar solucion re rehace empalme </v>
      </c>
      <c r="BB2492" s="3" t="str">
        <f>+_xlfn.CONCAT(Tabla4[[#This Row],[Causa Raiz]]," ",Tabla4[[#This Row],[Solución2]]," (",Tabla4[[#This Row],[Anillo]],"- Cabecera: ",Tabla4[[#This Row],[Cabecera]],"- Operador: ",Tabla4[[#This Row],[Operador]],")")</f>
        <v>Reportan apertura en el enlace Mov. Manizales Centro - Mov. Centro de Especialistas en el Km 2,1 desde central manizales  ocasionado por Vandalismo Para dar solución al incidente Para dar solucion re rehace empalme  (anillo6- Cabecera: Manizales- Operador: Infraco)</v>
      </c>
    </row>
    <row r="2493" spans="1:54" ht="199.5">
      <c r="A2493" s="38">
        <f t="shared" si="353"/>
        <v>2492</v>
      </c>
      <c r="B2493" s="3">
        <v>8675161</v>
      </c>
      <c r="C2493" s="3" t="s">
        <v>54</v>
      </c>
      <c r="D2493" s="23">
        <v>45455.326388888891</v>
      </c>
      <c r="E2493" s="23">
        <v>45456.1875</v>
      </c>
      <c r="F2493" s="1">
        <f t="shared" ca="1" si="367"/>
        <v>0.86111111110949423</v>
      </c>
      <c r="G2493" s="3" t="s">
        <v>55</v>
      </c>
      <c r="H2493" s="41"/>
      <c r="I2493" s="40"/>
      <c r="J2493" s="5" t="s">
        <v>56</v>
      </c>
      <c r="K2493" s="3" t="s">
        <v>77</v>
      </c>
      <c r="L2493" s="9" t="s">
        <v>58</v>
      </c>
      <c r="M2493" s="3" t="s">
        <v>79</v>
      </c>
      <c r="N2493" s="3" t="s">
        <v>771</v>
      </c>
      <c r="O2493" s="3" t="s">
        <v>11323</v>
      </c>
      <c r="P2493" s="3" t="s">
        <v>11324</v>
      </c>
      <c r="Q2493" s="4" t="s">
        <v>11325</v>
      </c>
      <c r="R2493" s="3" t="s">
        <v>708</v>
      </c>
      <c r="S2493" s="3" t="s">
        <v>85</v>
      </c>
      <c r="T2493" s="9" t="s">
        <v>66</v>
      </c>
      <c r="U2493" s="3" t="s">
        <v>11326</v>
      </c>
      <c r="V2493" s="22" t="str">
        <f t="shared" si="368"/>
        <v>RLFO; Hora de aviso: 7:50 12/06/2024; Solución: Se realiza un tendido de 160 Mts de Fo de 96  hilos y 2 empalmes  de 96 hilos; Hora de solución: 4:30 13/06/2024; Causa: Vandalismo</v>
      </c>
      <c r="W2493" s="4" t="s">
        <v>160</v>
      </c>
      <c r="X2493" s="3"/>
      <c r="Y2493" s="3"/>
      <c r="Z2493" s="3" t="s">
        <v>69</v>
      </c>
      <c r="AA2493" s="3" t="s">
        <v>70</v>
      </c>
      <c r="AB2493" s="3">
        <v>8675161</v>
      </c>
      <c r="AC2493" s="3" t="s">
        <v>71</v>
      </c>
      <c r="AD2493" s="6">
        <v>0</v>
      </c>
      <c r="AE2493" s="7"/>
      <c r="AF2493" s="7"/>
      <c r="AG2493" s="6">
        <f>Tabla4[[#This Row],[Tiempo Parada de Reloj]]+Tabla4[[#This Row],[Tiempo Autorizado por Telefonica (no Máximo)]]</f>
        <v>0</v>
      </c>
      <c r="AH2493" s="7">
        <f t="shared" ca="1" si="351"/>
        <v>0.86111111110949423</v>
      </c>
      <c r="AI2493" s="8">
        <f t="shared" si="352"/>
        <v>0</v>
      </c>
      <c r="AJ2493" s="8">
        <f t="shared" ca="1" si="354"/>
        <v>20.666666666627862</v>
      </c>
      <c r="AK2493" s="3" t="s">
        <v>119</v>
      </c>
      <c r="AL2493" s="3" t="s">
        <v>70</v>
      </c>
      <c r="AM2493" s="3" t="s">
        <v>8652</v>
      </c>
      <c r="AN2493" s="3" t="s">
        <v>73</v>
      </c>
      <c r="AO2493" s="3" t="s">
        <v>98</v>
      </c>
      <c r="AP2493" s="3" t="s">
        <v>98</v>
      </c>
      <c r="AQ2493" s="23">
        <v>45457.808333333334</v>
      </c>
      <c r="AR2493" s="23"/>
      <c r="AS2493" s="23"/>
      <c r="AT2493" s="23"/>
      <c r="AU2493" s="3" t="s">
        <v>89</v>
      </c>
      <c r="AV2493" s="3" t="s">
        <v>4729</v>
      </c>
      <c r="AW2493" s="3" t="s">
        <v>370</v>
      </c>
      <c r="AX2493" s="3">
        <v>4.5861099999999997</v>
      </c>
      <c r="AY2493" s="3">
        <v>-74.200833000000003</v>
      </c>
      <c r="AZ2493" s="8" t="str">
        <f>+CONCATENATE("Reportan apertura en el enlace ",Tabla4[[#This Row],[Enlace]]," en el ",Tabla4[[#This Row],[Distancia óptica]]," ocasionado por ",Tabla4[[#This Row],[Causa del daño]])</f>
        <v>Reportan apertura en el enlace Soacha Centro - Ciudad Verde en el Km 1,1 desde soacha centro ocasionado por Vandalismo</v>
      </c>
      <c r="BA2493" s="8" t="str">
        <f>+CONCATENATE("Para dar solución al incidente ",Tabla4[[#This Row],[Solución]])</f>
        <v>Para dar solución al incidente Se realiza un tendido de 160 Mts de Fo de 96  hilos y 2 empalmes  de 96 hilos</v>
      </c>
      <c r="BB2493" s="3" t="str">
        <f>+_xlfn.CONCAT(Tabla4[[#This Row],[Causa Raiz]]," ",Tabla4[[#This Row],[Solución2]]," (",Tabla4[[#This Row],[Anillo]],"- Cabecera: ",Tabla4[[#This Row],[Cabecera]],"- Operador: ",Tabla4[[#This Row],[Operador]],")")</f>
        <v>Reportan apertura en el enlace Soacha Centro - Ciudad Verde en el Km 1,1 desde soacha centro ocasionado por Vandalismo Para dar solución al incidente Se realiza un tendido de 160 Mts de Fo de 96  hilos y 2 empalmes  de 96 hilos (lineal- Cabecera: Soacha centro- Operador: Colombia Telecomunicaciones)</v>
      </c>
    </row>
    <row r="2494" spans="1:54" ht="213.75">
      <c r="A2494" s="38">
        <f t="shared" si="353"/>
        <v>2493</v>
      </c>
      <c r="B2494" s="3">
        <v>8675360</v>
      </c>
      <c r="C2494" s="3" t="s">
        <v>92</v>
      </c>
      <c r="D2494" s="23">
        <v>45455.340277777781</v>
      </c>
      <c r="E2494" s="23">
        <v>45455.53125</v>
      </c>
      <c r="F2494" s="1">
        <f t="shared" ca="1" si="367"/>
        <v>0.19097222221898846</v>
      </c>
      <c r="G2494" s="3" t="s">
        <v>55</v>
      </c>
      <c r="H2494" s="41"/>
      <c r="I2494" s="40"/>
      <c r="J2494" s="5" t="s">
        <v>56</v>
      </c>
      <c r="K2494" s="3" t="s">
        <v>108</v>
      </c>
      <c r="L2494" s="9" t="s">
        <v>58</v>
      </c>
      <c r="M2494" s="3" t="s">
        <v>109</v>
      </c>
      <c r="N2494" s="3" t="s">
        <v>110</v>
      </c>
      <c r="O2494" s="3" t="s">
        <v>111</v>
      </c>
      <c r="P2494" s="3" t="s">
        <v>11327</v>
      </c>
      <c r="Q2494" s="4" t="s">
        <v>11328</v>
      </c>
      <c r="R2494" s="3" t="s">
        <v>327</v>
      </c>
      <c r="S2494" s="3" t="s">
        <v>115</v>
      </c>
      <c r="T2494" s="9" t="s">
        <v>66</v>
      </c>
      <c r="U2494" s="3" t="s">
        <v>11329</v>
      </c>
      <c r="V2494" s="22" t="str">
        <f t="shared" si="368"/>
        <v>RTNFO; Hora de aviso: 8:10 12/06/2024; Solución: Se recuperan 300 metros de reserva y se hace un empalme de 36 hilos se instala una caja empalme de 48 hilos; Hora de solución: 12:45 12/06/2024; Causa: Vandalismo</v>
      </c>
      <c r="W2494" s="4" t="s">
        <v>118</v>
      </c>
      <c r="X2494" s="3"/>
      <c r="Y2494" s="3"/>
      <c r="Z2494" s="3" t="s">
        <v>69</v>
      </c>
      <c r="AA2494" s="3" t="s">
        <v>71</v>
      </c>
      <c r="AB2494" s="3">
        <v>0</v>
      </c>
      <c r="AC2494" s="3" t="s">
        <v>71</v>
      </c>
      <c r="AD2494" s="6">
        <v>0</v>
      </c>
      <c r="AE2494" s="7"/>
      <c r="AF2494" s="7"/>
      <c r="AG2494" s="6">
        <f>Tabla4[[#This Row],[Tiempo Parada de Reloj]]+Tabla4[[#This Row],[Tiempo Autorizado por Telefonica (no Máximo)]]</f>
        <v>0</v>
      </c>
      <c r="AH2494" s="7">
        <f t="shared" ca="1" si="351"/>
        <v>0.19097222221898846</v>
      </c>
      <c r="AI2494" s="8">
        <f t="shared" si="352"/>
        <v>0</v>
      </c>
      <c r="AJ2494" s="8">
        <f t="shared" ca="1" si="354"/>
        <v>4.5833333332557231</v>
      </c>
      <c r="AK2494" s="3" t="s">
        <v>119</v>
      </c>
      <c r="AL2494" s="3" t="s">
        <v>71</v>
      </c>
      <c r="AM2494" s="3" t="s">
        <v>87</v>
      </c>
      <c r="AN2494" s="3" t="s">
        <v>87</v>
      </c>
      <c r="AO2494" s="3" t="s">
        <v>98</v>
      </c>
      <c r="AP2494" s="3" t="s">
        <v>98</v>
      </c>
      <c r="AQ2494" s="23">
        <v>45456.481249999997</v>
      </c>
      <c r="AR2494" s="3"/>
      <c r="AS2494" s="23"/>
      <c r="AT2494" s="23"/>
      <c r="AU2494" s="3" t="s">
        <v>637</v>
      </c>
      <c r="AV2494" s="3" t="s">
        <v>110</v>
      </c>
      <c r="AW2494" s="3" t="s">
        <v>1323</v>
      </c>
      <c r="AX2494" s="3">
        <v>9.3957599999999992</v>
      </c>
      <c r="AY2494" s="3">
        <v>-73.540310000000005</v>
      </c>
      <c r="AZ2494" s="8" t="str">
        <f>+CONCATENATE("Reportan apertura en el enlace ",Tabla4[[#This Row],[Enlace]]," en el ",Tabla4[[#This Row],[Distancia óptica]]," ocasionado por ",Tabla4[[#This Row],[Causa del daño]])</f>
        <v>Reportan apertura en el enlace Bosconia - Curumaní en el Km 88 desde Bosconia ocasionado por Vandalismo</v>
      </c>
      <c r="BA2494" s="8" t="str">
        <f>+CONCATENATE("Para dar solución al incidente ",Tabla4[[#This Row],[Solución]])</f>
        <v>Para dar solución al incidente Se recuperan 300 metros de reserva y se hace un empalme de 36 hilos se instala una caja empalme de 48 hilos</v>
      </c>
      <c r="BB2494" s="3" t="str">
        <f>+_xlfn.CONCAT(Tabla4[[#This Row],[Causa Raiz]]," ",Tabla4[[#This Row],[Solución2]]," (",Tabla4[[#This Row],[Anillo]],"- Cabecera: ",Tabla4[[#This Row],[Cabecera]],"- Operador: ",Tabla4[[#This Row],[Operador]],")")</f>
        <v>Reportan apertura en el enlace Bosconia - Curumaní en el Km 88 desde Bosconia ocasionado por Vandalismo Para dar solución al incidente Se recuperan 300 metros de reserva y se hace un empalme de 36 hilos se instala una caja empalme de 48 hilos (TRONCAL- Cabecera: BOSCONIA- Operador: Colombia Telecomunicaciones)</v>
      </c>
    </row>
    <row r="2495" spans="1:54" ht="171">
      <c r="A2495" s="38">
        <f t="shared" si="353"/>
        <v>2494</v>
      </c>
      <c r="B2495" s="3">
        <v>8675398</v>
      </c>
      <c r="C2495" s="3" t="s">
        <v>54</v>
      </c>
      <c r="D2495" s="23">
        <v>45455.361111111109</v>
      </c>
      <c r="E2495" s="23">
        <v>45455.362500000003</v>
      </c>
      <c r="F2495" s="1">
        <f t="shared" ca="1" si="367"/>
        <v>1.3888888934161514E-3</v>
      </c>
      <c r="G2495" s="3" t="s">
        <v>55</v>
      </c>
      <c r="H2495" s="41"/>
      <c r="I2495" s="40"/>
      <c r="J2495" s="5" t="s">
        <v>56</v>
      </c>
      <c r="K2495" s="3" t="s">
        <v>138</v>
      </c>
      <c r="L2495" s="9" t="s">
        <v>78</v>
      </c>
      <c r="M2495" s="3" t="s">
        <v>139</v>
      </c>
      <c r="N2495" s="3" t="s">
        <v>140</v>
      </c>
      <c r="O2495" s="3" t="s">
        <v>11330</v>
      </c>
      <c r="P2495" s="3" t="s">
        <v>11331</v>
      </c>
      <c r="Q2495" s="4" t="s">
        <v>11332</v>
      </c>
      <c r="R2495" s="3" t="s">
        <v>1178</v>
      </c>
      <c r="S2495" s="3" t="s">
        <v>145</v>
      </c>
      <c r="T2495" s="9" t="s">
        <v>104</v>
      </c>
      <c r="U2495" s="3" t="s">
        <v>11333</v>
      </c>
      <c r="V2495" s="22" t="str">
        <f t="shared" si="368"/>
        <v>RLFO; Hora de aviso: 8:40 12/06/2024; Solución: Para dar solucion conectaron el odf; Hora de solución: 8:42 12/06/2024; Causa: Visita Fallida</v>
      </c>
      <c r="W2495" s="4" t="s">
        <v>199</v>
      </c>
      <c r="X2495" s="3"/>
      <c r="Y2495" s="3"/>
      <c r="Z2495" s="3" t="s">
        <v>69</v>
      </c>
      <c r="AA2495" s="3" t="s">
        <v>71</v>
      </c>
      <c r="AB2495" s="3">
        <v>0</v>
      </c>
      <c r="AC2495" s="3" t="s">
        <v>71</v>
      </c>
      <c r="AD2495" s="6">
        <v>0</v>
      </c>
      <c r="AE2495" s="7"/>
      <c r="AF2495" s="7"/>
      <c r="AG2495" s="6">
        <f>Tabla4[[#This Row],[Tiempo Parada de Reloj]]+Tabla4[[#This Row],[Tiempo Autorizado por Telefonica (no Máximo)]]</f>
        <v>0</v>
      </c>
      <c r="AH2495" s="7">
        <f t="shared" ca="1" si="351"/>
        <v>1.3888888934161514E-3</v>
      </c>
      <c r="AI2495" s="8">
        <f t="shared" si="352"/>
        <v>0</v>
      </c>
      <c r="AJ2495" s="8">
        <f t="shared" ca="1" si="354"/>
        <v>3.3333333441987634E-2</v>
      </c>
      <c r="AK2495" s="3" t="s">
        <v>119</v>
      </c>
      <c r="AL2495" s="3" t="s">
        <v>71</v>
      </c>
      <c r="AM2495" s="3" t="s">
        <v>87</v>
      </c>
      <c r="AN2495" s="3" t="s">
        <v>87</v>
      </c>
      <c r="AO2495" s="3" t="s">
        <v>87</v>
      </c>
      <c r="AP2495" s="3" t="s">
        <v>87</v>
      </c>
      <c r="AQ2495" s="23">
        <v>45455.362500000003</v>
      </c>
      <c r="AR2495" s="3"/>
      <c r="AS2495" s="23"/>
      <c r="AT2495" s="23"/>
      <c r="AU2495" s="3" t="s">
        <v>149</v>
      </c>
      <c r="AV2495" s="3" t="s">
        <v>69</v>
      </c>
      <c r="AW2495" s="3" t="s">
        <v>69</v>
      </c>
      <c r="AX2495" s="3" t="s">
        <v>69</v>
      </c>
      <c r="AY2495" s="3" t="s">
        <v>69</v>
      </c>
      <c r="AZ2495" s="8" t="str">
        <f>+CONCATENATE("Reportan apertura en el enlace ",Tabla4[[#This Row],[Enlace]]," en el ",Tabla4[[#This Row],[Distancia óptica]]," ocasionado por ",Tabla4[[#This Row],[Causa del daño]])</f>
        <v>Reportan apertura en el enlace Mov. Tequendama - Mov. Eucaristico en el Km 1,5 desde Tequendama  ocasionado por Visita Fallida</v>
      </c>
      <c r="BA2495" s="8" t="str">
        <f>+CONCATENATE("Para dar solución al incidente ",Tabla4[[#This Row],[Solución]])</f>
        <v>Para dar solución al incidente Para dar solucion conectaron el odf</v>
      </c>
      <c r="BB2495" s="3" t="str">
        <f>+_xlfn.CONCAT(Tabla4[[#This Row],[Causa Raiz]]," ",Tabla4[[#This Row],[Solución2]]," (",Tabla4[[#This Row],[Anillo]],"- Cabecera: ",Tabla4[[#This Row],[Cabecera]],"- Operador: ",Tabla4[[#This Row],[Operador]],")")</f>
        <v>Reportan apertura en el enlace Mov. Tequendama - Mov. Eucaristico en el Km 1,5 desde Tequendama  ocasionado por Visita Fallida Para dar solución al incidente Para dar solucion conectaron el odf (NA- Cabecera: NA- Operador: Colombia Telecomunicaciones)</v>
      </c>
    </row>
    <row r="2496" spans="1:54" ht="199.5">
      <c r="A2496" s="38">
        <f t="shared" si="353"/>
        <v>2495</v>
      </c>
      <c r="B2496" s="3">
        <v>8675402</v>
      </c>
      <c r="C2496" s="3" t="s">
        <v>54</v>
      </c>
      <c r="D2496" s="23">
        <v>45455.361111111109</v>
      </c>
      <c r="E2496" s="23">
        <v>45455.430555555555</v>
      </c>
      <c r="F2496" s="1">
        <f t="shared" ca="1" si="367"/>
        <v>6.9444444445252884E-2</v>
      </c>
      <c r="G2496" s="3" t="s">
        <v>55</v>
      </c>
      <c r="H2496" s="41"/>
      <c r="I2496" s="40"/>
      <c r="J2496" s="5" t="s">
        <v>56</v>
      </c>
      <c r="K2496" s="3" t="s">
        <v>138</v>
      </c>
      <c r="L2496" s="9" t="s">
        <v>78</v>
      </c>
      <c r="M2496" s="3" t="s">
        <v>139</v>
      </c>
      <c r="N2496" s="3" t="s">
        <v>4482</v>
      </c>
      <c r="O2496" s="3" t="s">
        <v>11334</v>
      </c>
      <c r="P2496" s="3" t="s">
        <v>11335</v>
      </c>
      <c r="Q2496" s="4" t="s">
        <v>11336</v>
      </c>
      <c r="R2496" s="3" t="s">
        <v>1178</v>
      </c>
      <c r="S2496" s="3" t="s">
        <v>145</v>
      </c>
      <c r="T2496" s="9" t="s">
        <v>256</v>
      </c>
      <c r="U2496" s="3" t="s">
        <v>11337</v>
      </c>
      <c r="V2496" s="22" t="str">
        <f t="shared" si="368"/>
        <v>RLFO; Hora de aviso: 8:40 12/06/2024; Solución: Se refusiona hilo abierto en caja de empalme; Hora de solución: 10:20 12/06/2024; Causa: Falla de Empalme de FiOp</v>
      </c>
      <c r="W2496" s="4" t="s">
        <v>199</v>
      </c>
      <c r="X2496" s="3"/>
      <c r="Y2496" s="3"/>
      <c r="Z2496" s="3" t="s">
        <v>69</v>
      </c>
      <c r="AA2496" s="3" t="s">
        <v>71</v>
      </c>
      <c r="AB2496" s="3">
        <v>0</v>
      </c>
      <c r="AC2496" s="3" t="s">
        <v>71</v>
      </c>
      <c r="AD2496" s="6">
        <v>0</v>
      </c>
      <c r="AE2496" s="7"/>
      <c r="AF2496" s="7"/>
      <c r="AG2496" s="6">
        <f>Tabla4[[#This Row],[Tiempo Parada de Reloj]]+Tabla4[[#This Row],[Tiempo Autorizado por Telefonica (no Máximo)]]</f>
        <v>0</v>
      </c>
      <c r="AH2496" s="7">
        <f t="shared" ca="1" si="351"/>
        <v>6.9444444445252884E-2</v>
      </c>
      <c r="AI2496" s="8">
        <f t="shared" si="352"/>
        <v>0</v>
      </c>
      <c r="AJ2496" s="8">
        <f t="shared" ca="1" si="354"/>
        <v>1.6666666666860692</v>
      </c>
      <c r="AK2496" s="3" t="s">
        <v>119</v>
      </c>
      <c r="AL2496" s="3" t="s">
        <v>71</v>
      </c>
      <c r="AM2496" s="3" t="s">
        <v>69</v>
      </c>
      <c r="AN2496" s="3" t="s">
        <v>119</v>
      </c>
      <c r="AO2496" s="3" t="s">
        <v>98</v>
      </c>
      <c r="AP2496" s="3" t="s">
        <v>98</v>
      </c>
      <c r="AQ2496" s="23">
        <v>45459.87777777778</v>
      </c>
      <c r="AR2496" s="3"/>
      <c r="AS2496" s="23"/>
      <c r="AT2496" s="23"/>
      <c r="AU2496" s="3" t="s">
        <v>481</v>
      </c>
      <c r="AV2496" s="3" t="s">
        <v>2690</v>
      </c>
      <c r="AW2496" s="3" t="s">
        <v>11338</v>
      </c>
      <c r="AX2496" s="3">
        <v>3.5927380000000002</v>
      </c>
      <c r="AY2496" s="3">
        <v>-76.484145999999996</v>
      </c>
      <c r="AZ2496" s="8" t="str">
        <f>+CONCATENATE("Reportan apertura en el enlace ",Tabla4[[#This Row],[Enlace]]," en el ",Tabla4[[#This Row],[Distancia óptica]]," ocasionado por ",Tabla4[[#This Row],[Causa del daño]])</f>
        <v>Reportan apertura en el enlace Mov. Pizarro Yumbo - Mov. Carton en el Km 0,096 desde Mov Pizarro ocasionado por Falla de Empalme de FiOp</v>
      </c>
      <c r="BA2496" s="8" t="str">
        <f>+CONCATENATE("Para dar solución al incidente ",Tabla4[[#This Row],[Solución]])</f>
        <v>Para dar solución al incidente Se refusiona hilo abierto en caja de empalme</v>
      </c>
      <c r="BB2496" s="3" t="str">
        <f>+_xlfn.CONCAT(Tabla4[[#This Row],[Causa Raiz]]," ",Tabla4[[#This Row],[Solución2]]," (",Tabla4[[#This Row],[Anillo]],"- Cabecera: ",Tabla4[[#This Row],[Cabecera]],"- Operador: ",Tabla4[[#This Row],[Operador]],")")</f>
        <v>Reportan apertura en el enlace Mov. Pizarro Yumbo - Mov. Carton en el Km 0,096 desde Mov Pizarro ocasionado por Falla de Empalme de FiOp Para dar solución al incidente Se refusiona hilo abierto en caja de empalme (UK Pizarro Yumbo- Cabecera: ACOPI- Operador: Colombia Telecomunicaciones)</v>
      </c>
    </row>
    <row r="2497" spans="1:54" ht="185.25">
      <c r="A2497" s="38">
        <f t="shared" si="353"/>
        <v>2496</v>
      </c>
      <c r="B2497" s="3">
        <v>8675177</v>
      </c>
      <c r="C2497" s="3" t="s">
        <v>54</v>
      </c>
      <c r="D2497" s="23">
        <v>45455.416666666664</v>
      </c>
      <c r="E2497" s="23">
        <v>45455.472222222219</v>
      </c>
      <c r="F2497" s="1">
        <f t="shared" ca="1" si="367"/>
        <v>5.5555555554747116E-2</v>
      </c>
      <c r="G2497" s="3" t="s">
        <v>55</v>
      </c>
      <c r="H2497" s="41"/>
      <c r="I2497" s="40"/>
      <c r="J2497" s="5" t="s">
        <v>56</v>
      </c>
      <c r="K2497" s="3" t="s">
        <v>57</v>
      </c>
      <c r="L2497" s="9" t="s">
        <v>78</v>
      </c>
      <c r="M2497" s="3" t="s">
        <v>59</v>
      </c>
      <c r="N2497" s="3" t="s">
        <v>60</v>
      </c>
      <c r="O2497" s="3" t="s">
        <v>11339</v>
      </c>
      <c r="P2497" s="3" t="s">
        <v>11340</v>
      </c>
      <c r="Q2497" s="4" t="s">
        <v>11341</v>
      </c>
      <c r="R2497" s="3" t="s">
        <v>980</v>
      </c>
      <c r="S2497" s="3" t="s">
        <v>65</v>
      </c>
      <c r="T2497" s="9" t="s">
        <v>146</v>
      </c>
      <c r="U2497" s="3" t="s">
        <v>11342</v>
      </c>
      <c r="V2497" s="22" t="str">
        <f t="shared" si="368"/>
        <v>RLFO; Hora de aviso: 10:00 12/06/2024; Solución: Para dar solucion se desdobla fo ; Hora de solución: 11:20 12/06/2024; Causa: Falla en la Red FiOp</v>
      </c>
      <c r="W2497" s="4" t="s">
        <v>68</v>
      </c>
      <c r="X2497" s="3"/>
      <c r="Y2497" s="3"/>
      <c r="Z2497" s="3" t="s">
        <v>69</v>
      </c>
      <c r="AA2497" s="3" t="s">
        <v>70</v>
      </c>
      <c r="AB2497" s="3">
        <v>8675177</v>
      </c>
      <c r="AC2497" s="3" t="s">
        <v>71</v>
      </c>
      <c r="AD2497" s="6">
        <v>0</v>
      </c>
      <c r="AE2497" s="7"/>
      <c r="AF2497" s="7"/>
      <c r="AG2497" s="6">
        <f>Tabla4[[#This Row],[Tiempo Parada de Reloj]]+Tabla4[[#This Row],[Tiempo Autorizado por Telefonica (no Máximo)]]</f>
        <v>0</v>
      </c>
      <c r="AH2497" s="7">
        <f t="shared" ca="1" si="351"/>
        <v>5.5555555554747116E-2</v>
      </c>
      <c r="AI2497" s="8">
        <f t="shared" si="352"/>
        <v>0</v>
      </c>
      <c r="AJ2497" s="8">
        <f t="shared" ca="1" si="354"/>
        <v>1.3333333333139308</v>
      </c>
      <c r="AK2497" s="3" t="s">
        <v>119</v>
      </c>
      <c r="AL2497" s="3" t="s">
        <v>71</v>
      </c>
      <c r="AM2497" s="3" t="s">
        <v>69</v>
      </c>
      <c r="AN2497" s="3" t="s">
        <v>119</v>
      </c>
      <c r="AO2497" s="3" t="s">
        <v>73</v>
      </c>
      <c r="AP2497" s="3" t="s">
        <v>73</v>
      </c>
      <c r="AQ2497" s="23">
        <v>45456.904861111114</v>
      </c>
      <c r="AR2497" s="3"/>
      <c r="AS2497" s="23"/>
      <c r="AT2497" s="23"/>
      <c r="AU2497" s="3" t="s">
        <v>264</v>
      </c>
      <c r="AV2497" s="3" t="s">
        <v>10664</v>
      </c>
      <c r="AW2497" s="3" t="s">
        <v>11343</v>
      </c>
      <c r="AX2497" s="3">
        <v>4.7416999999999998</v>
      </c>
      <c r="AY2497" s="3">
        <v>-74.046599999999998</v>
      </c>
      <c r="AZ2497" s="8" t="str">
        <f>+CONCATENATE("Reportan apertura en el enlace ",Tabla4[[#This Row],[Enlace]]," en el ",Tabla4[[#This Row],[Distancia óptica]]," ocasionado por ",Tabla4[[#This Row],[Causa del daño]])</f>
        <v>Reportan apertura en el enlace Mov. Villa Magdala - Mov. Margaritas en el km 0,75 desde villa magdala ocasionado por Falla en la Red FiOp</v>
      </c>
      <c r="BA2497" s="8" t="str">
        <f>+CONCATENATE("Para dar solución al incidente ",Tabla4[[#This Row],[Solución]])</f>
        <v xml:space="preserve">Para dar solución al incidente Para dar solucion se desdobla fo </v>
      </c>
      <c r="BB2497" s="3" t="str">
        <f>+_xlfn.CONCAT(Tabla4[[#This Row],[Causa Raiz]]," ",Tabla4[[#This Row],[Solución2]]," (",Tabla4[[#This Row],[Anillo]],"- Cabecera: ",Tabla4[[#This Row],[Cabecera]],"- Operador: ",Tabla4[[#This Row],[Operador]],")")</f>
        <v>Reportan apertura en el enlace Mov. Villa Magdala - Mov. Margaritas en el km 0,75 desde villa magdala ocasionado por Falla en la Red FiOp Para dar solución al incidente Para dar solucion se desdobla fo  (Anillo 36- Cabecera: Autopista - Operador: Colombia Telecomunicaciones)</v>
      </c>
    </row>
    <row r="2498" spans="1:54" ht="199.5">
      <c r="A2498" s="38">
        <f t="shared" si="353"/>
        <v>2497</v>
      </c>
      <c r="B2498" s="3">
        <v>8675680</v>
      </c>
      <c r="C2498" s="3" t="s">
        <v>54</v>
      </c>
      <c r="D2498" s="23">
        <v>45455.416666666664</v>
      </c>
      <c r="E2498" s="23">
        <v>45456.5</v>
      </c>
      <c r="F2498" s="1">
        <f t="shared" ca="1" si="367"/>
        <v>1.0833333333357587</v>
      </c>
      <c r="G2498" s="3" t="s">
        <v>55</v>
      </c>
      <c r="H2498" s="41"/>
      <c r="I2498" s="40"/>
      <c r="J2498" s="5" t="s">
        <v>56</v>
      </c>
      <c r="K2498" s="3" t="s">
        <v>57</v>
      </c>
      <c r="L2498" s="9" t="s">
        <v>78</v>
      </c>
      <c r="M2498" s="3" t="s">
        <v>59</v>
      </c>
      <c r="N2498" s="3" t="s">
        <v>60</v>
      </c>
      <c r="O2498" s="3" t="s">
        <v>11344</v>
      </c>
      <c r="P2498" s="3" t="s">
        <v>11345</v>
      </c>
      <c r="Q2498" s="4" t="s">
        <v>11346</v>
      </c>
      <c r="R2498" s="3" t="s">
        <v>947</v>
      </c>
      <c r="S2498" s="3" t="s">
        <v>65</v>
      </c>
      <c r="T2498" s="9" t="s">
        <v>176</v>
      </c>
      <c r="U2498" s="3" t="s">
        <v>10522</v>
      </c>
      <c r="V2498" s="22" t="str">
        <f t="shared" si="368"/>
        <v>RLFO; Hora de aviso: 10:00 12/06/2024; Solución: Se enruta hilo en empalme; Hora de solución: 12:00 13/06/2024; Causa: Intervención de Terceros. No Identificados</v>
      </c>
      <c r="W2498" s="4" t="s">
        <v>68</v>
      </c>
      <c r="X2498" s="3"/>
      <c r="Y2498" s="3"/>
      <c r="Z2498" s="3" t="s">
        <v>69</v>
      </c>
      <c r="AA2498" s="3" t="s">
        <v>71</v>
      </c>
      <c r="AB2498" s="3">
        <v>0</v>
      </c>
      <c r="AC2498" s="3" t="s">
        <v>71</v>
      </c>
      <c r="AD2498" s="6">
        <v>0.9194444444444444</v>
      </c>
      <c r="AE2498" s="7"/>
      <c r="AF2498" s="7"/>
      <c r="AG2498" s="6">
        <f>Tabla4[[#This Row],[Tiempo Parada de Reloj]]+Tabla4[[#This Row],[Tiempo Autorizado por Telefonica (no Máximo)]]</f>
        <v>0.9194444444444444</v>
      </c>
      <c r="AH2498" s="7">
        <f t="shared" ref="AH2498:AH2561" ca="1" si="369">F2498-$AD2498</f>
        <v>0.16388888889131425</v>
      </c>
      <c r="AI2498" s="8">
        <f t="shared" ref="AI2498:AI2561" si="370">AD2498*24</f>
        <v>22.066666666666666</v>
      </c>
      <c r="AJ2498" s="8">
        <f t="shared" ref="AJ2498:AJ2561" ca="1" si="371">AH2498*24</f>
        <v>3.9333333333915421</v>
      </c>
      <c r="AK2498" s="3" t="s">
        <v>119</v>
      </c>
      <c r="AL2498" s="3" t="s">
        <v>70</v>
      </c>
      <c r="AM2498" s="3" t="s">
        <v>8652</v>
      </c>
      <c r="AN2498" s="3" t="s">
        <v>119</v>
      </c>
      <c r="AO2498" s="3" t="s">
        <v>73</v>
      </c>
      <c r="AP2498" s="3" t="s">
        <v>73</v>
      </c>
      <c r="AQ2498" s="23">
        <v>45457.894444444442</v>
      </c>
      <c r="AR2498" s="3"/>
      <c r="AS2498" s="23"/>
      <c r="AT2498" s="23"/>
      <c r="AU2498" s="3" t="s">
        <v>100</v>
      </c>
      <c r="AV2498" s="3" t="s">
        <v>11347</v>
      </c>
      <c r="AW2498" s="3" t="s">
        <v>11348</v>
      </c>
      <c r="AX2498" s="3">
        <v>4.6425299999999998</v>
      </c>
      <c r="AY2498" s="3">
        <v>-74.11318</v>
      </c>
      <c r="AZ2498" s="8" t="str">
        <f>+CONCATENATE("Reportan apertura en el enlace ",Tabla4[[#This Row],[Enlace]]," en el ",Tabla4[[#This Row],[Distancia óptica]]," ocasionado por ",Tabla4[[#This Row],[Causa del daño]])</f>
        <v>Reportan apertura en el enlace Mov. Centro Industrial - Mov. La Felicidad 1 en el Km 1,9 desde felicidad 1 ocasionado por Intervención de Terceros. No Identificados</v>
      </c>
      <c r="BA2498" s="8" t="str">
        <f>+CONCATENATE("Para dar solución al incidente ",Tabla4[[#This Row],[Solución]])</f>
        <v>Para dar solución al incidente Se enruta hilo en empalme</v>
      </c>
      <c r="BB2498" s="3" t="str">
        <f>+_xlfn.CONCAT(Tabla4[[#This Row],[Causa Raiz]]," ",Tabla4[[#This Row],[Solución2]]," (",Tabla4[[#This Row],[Anillo]],"- Cabecera: ",Tabla4[[#This Row],[Cabecera]],"- Operador: ",Tabla4[[#This Row],[Operador]],")")</f>
        <v>Reportan apertura en el enlace Mov. Centro Industrial - Mov. La Felicidad 1 en el Km 1,9 desde felicidad 1 ocasionado por Intervención de Terceros. No Identificados Para dar solución al incidente Se enruta hilo en empalme (anillo 21- Cabecera: 41035 ALPINA- Operador: Colombia Telecomunicaciones)</v>
      </c>
    </row>
    <row r="2499" spans="1:54" ht="171">
      <c r="A2499" s="38">
        <f t="shared" ref="A2499:A2562" si="372">A2498+1</f>
        <v>2498</v>
      </c>
      <c r="B2499" s="3">
        <v>8675065</v>
      </c>
      <c r="C2499" s="3" t="s">
        <v>54</v>
      </c>
      <c r="D2499" s="23">
        <v>45455.5</v>
      </c>
      <c r="E2499" s="23">
        <v>45455.635416666664</v>
      </c>
      <c r="F2499" s="1">
        <f t="shared" ca="1" si="367"/>
        <v>0.13541666666424135</v>
      </c>
      <c r="G2499" s="3" t="s">
        <v>55</v>
      </c>
      <c r="H2499" s="41"/>
      <c r="I2499" s="40"/>
      <c r="J2499" s="5" t="s">
        <v>56</v>
      </c>
      <c r="K2499" s="3" t="s">
        <v>108</v>
      </c>
      <c r="L2499" s="9" t="s">
        <v>78</v>
      </c>
      <c r="M2499" s="3" t="s">
        <v>109</v>
      </c>
      <c r="N2499" s="3" t="s">
        <v>8114</v>
      </c>
      <c r="O2499" s="3" t="s">
        <v>11349</v>
      </c>
      <c r="P2499" s="3" t="s">
        <v>11350</v>
      </c>
      <c r="Q2499" s="4" t="s">
        <v>11351</v>
      </c>
      <c r="R2499" s="3" t="s">
        <v>327</v>
      </c>
      <c r="S2499" s="3" t="s">
        <v>115</v>
      </c>
      <c r="T2499" s="9" t="s">
        <v>116</v>
      </c>
      <c r="U2499" s="3" t="s">
        <v>2523</v>
      </c>
      <c r="V2499" s="22" t="str">
        <f t="shared" si="368"/>
        <v>RLFO; Hora de aviso: 12:00 12/06/2024; Solución: Se hace empalme de 8 hilos ; Hora de solución: 15:15 12/06/2024; Causa: Hurto</v>
      </c>
      <c r="W2499" s="4" t="s">
        <v>542</v>
      </c>
      <c r="X2499" s="3"/>
      <c r="Y2499" s="3"/>
      <c r="Z2499" s="3" t="s">
        <v>69</v>
      </c>
      <c r="AA2499" s="3" t="s">
        <v>70</v>
      </c>
      <c r="AB2499" s="3">
        <v>8675065</v>
      </c>
      <c r="AC2499" s="3" t="s">
        <v>71</v>
      </c>
      <c r="AD2499" s="6">
        <v>6.9444444444444448E-2</v>
      </c>
      <c r="AE2499" s="7"/>
      <c r="AF2499" s="7"/>
      <c r="AG2499" s="6">
        <f>Tabla4[[#This Row],[Tiempo Parada de Reloj]]+Tabla4[[#This Row],[Tiempo Autorizado por Telefonica (no Máximo)]]</f>
        <v>6.9444444444444448E-2</v>
      </c>
      <c r="AH2499" s="7">
        <f t="shared" ca="1" si="369"/>
        <v>6.59722222197969E-2</v>
      </c>
      <c r="AI2499" s="8">
        <f t="shared" si="370"/>
        <v>1.6666666666666667</v>
      </c>
      <c r="AJ2499" s="8">
        <f t="shared" ca="1" si="371"/>
        <v>1.5833333332751256</v>
      </c>
      <c r="AK2499" s="3" t="s">
        <v>87</v>
      </c>
      <c r="AL2499" s="3" t="s">
        <v>70</v>
      </c>
      <c r="AM2499" s="3" t="s">
        <v>8652</v>
      </c>
      <c r="AN2499" s="3" t="s">
        <v>460</v>
      </c>
      <c r="AO2499" s="3" t="s">
        <v>73</v>
      </c>
      <c r="AP2499" s="3" t="s">
        <v>98</v>
      </c>
      <c r="AQ2499" s="23">
        <v>45457.363194444442</v>
      </c>
      <c r="AR2499" s="3"/>
      <c r="AS2499" s="23"/>
      <c r="AT2499" s="23"/>
      <c r="AU2499" s="3" t="s">
        <v>637</v>
      </c>
      <c r="AV2499" s="3" t="s">
        <v>11352</v>
      </c>
      <c r="AW2499" s="3" t="s">
        <v>370</v>
      </c>
      <c r="AX2499" s="3">
        <v>9.6141000000000005</v>
      </c>
      <c r="AY2499" s="3">
        <v>-73.606800000000007</v>
      </c>
      <c r="AZ2499" s="8" t="str">
        <f>+CONCATENATE("Reportan apertura en el enlace ",Tabla4[[#This Row],[Enlace]]," en el ",Tabla4[[#This Row],[Distancia óptica]]," ocasionado por ",Tabla4[[#This Row],[Causa del daño]])</f>
        <v>Reportan apertura en el enlace Mov.Loma cen tro III - Mov.Loma centro en el Km 0,374 desde Loma Centro 3 ocasionado por Hurto</v>
      </c>
      <c r="BA2499" s="8" t="str">
        <f>+CONCATENATE("Para dar solución al incidente ",Tabla4[[#This Row],[Solución]])</f>
        <v xml:space="preserve">Para dar solución al incidente Se hace empalme de 8 hilos </v>
      </c>
      <c r="BB2499" s="3" t="str">
        <f>+_xlfn.CONCAT(Tabla4[[#This Row],[Causa Raiz]]," ",Tabla4[[#This Row],[Solución2]]," (",Tabla4[[#This Row],[Anillo]],"- Cabecera: ",Tabla4[[#This Row],[Cabecera]],"- Operador: ",Tabla4[[#This Row],[Operador]],")")</f>
        <v>Reportan apertura en el enlace Mov.Loma cen tro III - Mov.Loma centro en el Km 0,374 desde Loma Centro 3 ocasionado por Hurto Para dar solución al incidente Se hace empalme de 8 hilos  (lineal- Cabecera: Loma Centro 3- Operador: Colombia Telecomunicaciones)</v>
      </c>
    </row>
    <row r="2500" spans="1:54" ht="185.25">
      <c r="A2500" s="38">
        <f t="shared" si="372"/>
        <v>2499</v>
      </c>
      <c r="B2500" s="3">
        <v>8675389</v>
      </c>
      <c r="C2500" s="3" t="s">
        <v>54</v>
      </c>
      <c r="D2500" s="23">
        <v>45455.541666666664</v>
      </c>
      <c r="E2500" s="23">
        <v>45455.708333333336</v>
      </c>
      <c r="F2500" s="1">
        <f t="shared" ca="1" si="367"/>
        <v>0.16666666667151731</v>
      </c>
      <c r="G2500" s="3" t="s">
        <v>55</v>
      </c>
      <c r="H2500" s="41"/>
      <c r="I2500" s="40"/>
      <c r="J2500" s="5" t="s">
        <v>56</v>
      </c>
      <c r="K2500" s="3" t="s">
        <v>122</v>
      </c>
      <c r="L2500" s="9" t="s">
        <v>78</v>
      </c>
      <c r="M2500" s="3" t="s">
        <v>123</v>
      </c>
      <c r="N2500" s="3" t="s">
        <v>124</v>
      </c>
      <c r="O2500" s="3" t="s">
        <v>11353</v>
      </c>
      <c r="P2500" s="3" t="s">
        <v>11354</v>
      </c>
      <c r="Q2500" s="4" t="s">
        <v>11355</v>
      </c>
      <c r="R2500" s="3" t="s">
        <v>9471</v>
      </c>
      <c r="S2500" s="3" t="s">
        <v>129</v>
      </c>
      <c r="T2500" s="9" t="s">
        <v>116</v>
      </c>
      <c r="U2500" s="3" t="s">
        <v>11356</v>
      </c>
      <c r="V2500" s="22" t="str">
        <f t="shared" si="368"/>
        <v>RLFO; Hora de aviso: 13:00 12/06/2024; Solución: se  recupero 50 Mts de reserva  Y un empalme de 8 hilos; Hora de solución: 17:00 12/06/2024; Causa: Hurto</v>
      </c>
      <c r="W2500" s="4" t="s">
        <v>132</v>
      </c>
      <c r="X2500" s="3"/>
      <c r="Y2500" s="3"/>
      <c r="Z2500" s="3" t="s">
        <v>69</v>
      </c>
      <c r="AA2500" s="3" t="s">
        <v>70</v>
      </c>
      <c r="AB2500" s="3">
        <v>8675389</v>
      </c>
      <c r="AC2500" s="3" t="s">
        <v>71</v>
      </c>
      <c r="AD2500" s="6">
        <v>0</v>
      </c>
      <c r="AE2500" s="7"/>
      <c r="AF2500" s="7"/>
      <c r="AG2500" s="6">
        <f>Tabla4[[#This Row],[Tiempo Parada de Reloj]]+Tabla4[[#This Row],[Tiempo Autorizado por Telefonica (no Máximo)]]</f>
        <v>0</v>
      </c>
      <c r="AH2500" s="7">
        <f t="shared" ca="1" si="369"/>
        <v>0.16666666667151731</v>
      </c>
      <c r="AI2500" s="8">
        <f t="shared" si="370"/>
        <v>0</v>
      </c>
      <c r="AJ2500" s="8">
        <f t="shared" ca="1" si="371"/>
        <v>4.0000000001164153</v>
      </c>
      <c r="AK2500" s="3" t="s">
        <v>87</v>
      </c>
      <c r="AL2500" s="3" t="s">
        <v>70</v>
      </c>
      <c r="AM2500" s="3" t="s">
        <v>8652</v>
      </c>
      <c r="AN2500" s="3" t="s">
        <v>119</v>
      </c>
      <c r="AO2500" s="3" t="s">
        <v>119</v>
      </c>
      <c r="AP2500" s="3" t="s">
        <v>119</v>
      </c>
      <c r="AQ2500" s="23">
        <v>45466.292361111111</v>
      </c>
      <c r="AR2500" s="3"/>
      <c r="AS2500" s="23"/>
      <c r="AT2500" s="23"/>
      <c r="AU2500" s="3" t="s">
        <v>467</v>
      </c>
      <c r="AV2500" s="3" t="s">
        <v>926</v>
      </c>
      <c r="AW2500" s="3" t="s">
        <v>1311</v>
      </c>
      <c r="AX2500" s="3">
        <v>10.944599999999999</v>
      </c>
      <c r="AY2500" s="3">
        <v>-74.805999999999997</v>
      </c>
      <c r="AZ2500" s="8" t="str">
        <f>+CONCATENATE("Reportan apertura en el enlace ",Tabla4[[#This Row],[Enlace]]," en el ",Tabla4[[#This Row],[Distancia óptica]]," ocasionado por ",Tabla4[[#This Row],[Causa del daño]])</f>
        <v>Reportan apertura en el enlace Mov. Santo domingo - Mov.Victoria en el Km 0,666 desde Santo Domingo ocasionado por Hurto</v>
      </c>
      <c r="BA2500" s="8" t="str">
        <f>+CONCATENATE("Para dar solución al incidente ",Tabla4[[#This Row],[Solución]])</f>
        <v>Para dar solución al incidente se  recupero 50 Mts de reserva  Y un empalme de 8 hilos</v>
      </c>
      <c r="BB2500" s="3" t="str">
        <f>+_xlfn.CONCAT(Tabla4[[#This Row],[Causa Raiz]]," ",Tabla4[[#This Row],[Solución2]]," (",Tabla4[[#This Row],[Anillo]],"- Cabecera: ",Tabla4[[#This Row],[Cabecera]],"- Operador: ",Tabla4[[#This Row],[Operador]],")")</f>
        <v>Reportan apertura en el enlace Mov. Santo domingo - Mov.Victoria en el Km 0,666 desde Santo Domingo ocasionado por Hurto Para dar solución al incidente se  recupero 50 Mts de reserva  Y un empalme de 8 hilos (UK- Cabecera: VICTORIA- Operador: Colombia Telecomunicaciones)</v>
      </c>
    </row>
    <row r="2501" spans="1:54" ht="185.25">
      <c r="A2501" s="38">
        <f t="shared" si="372"/>
        <v>2500</v>
      </c>
      <c r="B2501" s="3">
        <v>8675992</v>
      </c>
      <c r="C2501" s="3" t="s">
        <v>136</v>
      </c>
      <c r="D2501" s="23">
        <v>45455.614583333336</v>
      </c>
      <c r="E2501" s="23">
        <v>45455.708333333336</v>
      </c>
      <c r="F2501" s="1">
        <f t="shared" ref="F2501:F2510" ca="1" si="373">IF(ISBLANK(E2501),IF(ISBLANK(D2501),0,NOW()-D2501),E2501-D2501)</f>
        <v>9.375E-2</v>
      </c>
      <c r="G2501" s="3" t="s">
        <v>55</v>
      </c>
      <c r="H2501" s="41"/>
      <c r="I2501" s="40"/>
      <c r="J2501" s="5" t="s">
        <v>137</v>
      </c>
      <c r="K2501" s="3" t="s">
        <v>57</v>
      </c>
      <c r="L2501" s="9" t="s">
        <v>78</v>
      </c>
      <c r="M2501" s="3" t="s">
        <v>59</v>
      </c>
      <c r="N2501" s="3" t="s">
        <v>60</v>
      </c>
      <c r="O2501" s="3" t="s">
        <v>8817</v>
      </c>
      <c r="P2501" s="3" t="s">
        <v>11357</v>
      </c>
      <c r="Q2501" s="4" t="s">
        <v>11358</v>
      </c>
      <c r="R2501" s="3" t="s">
        <v>947</v>
      </c>
      <c r="S2501" s="3" t="s">
        <v>65</v>
      </c>
      <c r="T2501" s="9" t="s">
        <v>256</v>
      </c>
      <c r="U2501" s="3" t="s">
        <v>11337</v>
      </c>
      <c r="V2501" s="22" t="str">
        <f t="shared" ref="V2501:V2510" si="374">C2501&amp;"; Hora de aviso: "&amp;TEXT(D2501,"h:mm dd/mm/yyyy")&amp;"; Solución: "&amp;U2501&amp;"; Hora de solución: "&amp;TEXT(E2501,"h:mm dd/mm/yyyy")&amp;"; Causa: "&amp;T2501</f>
        <v>RBHFO; Hora de aviso: 14:45 12/06/2024; Solución: Se refusiona hilo abierto en caja de empalme; Hora de solución: 17:00 12/06/2024; Causa: Falla de Empalme de FiOp</v>
      </c>
      <c r="W2501" s="4" t="s">
        <v>68</v>
      </c>
      <c r="X2501" s="3"/>
      <c r="Y2501" s="3"/>
      <c r="Z2501" s="3" t="s">
        <v>69</v>
      </c>
      <c r="AA2501" s="3" t="s">
        <v>70</v>
      </c>
      <c r="AB2501" s="3">
        <v>8675992</v>
      </c>
      <c r="AC2501" s="3" t="s">
        <v>71</v>
      </c>
      <c r="AD2501" s="6">
        <v>0</v>
      </c>
      <c r="AE2501" s="7"/>
      <c r="AF2501" s="7"/>
      <c r="AG2501" s="6">
        <f>Tabla4[[#This Row],[Tiempo Parada de Reloj]]+Tabla4[[#This Row],[Tiempo Autorizado por Telefonica (no Máximo)]]</f>
        <v>0</v>
      </c>
      <c r="AH2501" s="7">
        <f t="shared" ca="1" si="369"/>
        <v>9.375E-2</v>
      </c>
      <c r="AI2501" s="8">
        <f t="shared" si="370"/>
        <v>0</v>
      </c>
      <c r="AJ2501" s="8">
        <f t="shared" ca="1" si="371"/>
        <v>2.25</v>
      </c>
      <c r="AK2501" s="3" t="s">
        <v>460</v>
      </c>
      <c r="AL2501" s="3" t="s">
        <v>70</v>
      </c>
      <c r="AM2501" s="3" t="s">
        <v>8652</v>
      </c>
      <c r="AN2501" s="3" t="s">
        <v>8652</v>
      </c>
      <c r="AO2501" s="3" t="s">
        <v>98</v>
      </c>
      <c r="AP2501" s="3" t="s">
        <v>98</v>
      </c>
      <c r="AQ2501" s="23">
        <v>45455.89166666667</v>
      </c>
      <c r="AR2501" s="3"/>
      <c r="AS2501" s="23"/>
      <c r="AT2501" s="23"/>
      <c r="AU2501" s="3" t="s">
        <v>107</v>
      </c>
      <c r="AV2501" s="3" t="s">
        <v>11359</v>
      </c>
      <c r="AW2501" s="3" t="s">
        <v>11360</v>
      </c>
      <c r="AX2501" s="3">
        <v>4.6429472000000001</v>
      </c>
      <c r="AY2501" s="3">
        <v>-74.119200000000006</v>
      </c>
      <c r="AZ2501" s="8" t="str">
        <f>+CONCATENATE("Reportan apertura en el enlace ",Tabla4[[#This Row],[Enlace]]," en el ",Tabla4[[#This Row],[Distancia óptica]]," ocasionado por ",Tabla4[[#This Row],[Causa del daño]])</f>
        <v>Reportan apertura en el enlace Mov. Continental - Mov. Puente Aranda en el Km 3,048 desde Continental  ocasionado por Falla de Empalme de FiOp</v>
      </c>
      <c r="BA2501" s="8" t="str">
        <f>+CONCATENATE("Para dar solución al incidente ",Tabla4[[#This Row],[Solución]])</f>
        <v>Para dar solución al incidente Se refusiona hilo abierto en caja de empalme</v>
      </c>
      <c r="BB2501" s="3" t="str">
        <f>+_xlfn.CONCAT(Tabla4[[#This Row],[Causa Raiz]]," ",Tabla4[[#This Row],[Solución2]]," (",Tabla4[[#This Row],[Anillo]],"- Cabecera: ",Tabla4[[#This Row],[Cabecera]],"- Operador: ",Tabla4[[#This Row],[Operador]],")")</f>
        <v>Reportan apertura en el enlace Mov. Continental - Mov. Puente Aranda en el Km 3,048 desde Continental  ocasionado por Falla de Empalme de FiOp Para dar solución al incidente Se refusiona hilo abierto en caja de empalme (Anillo 12 - Cabecera: BTS BOMBEROS- Operador: Infraco)</v>
      </c>
    </row>
    <row r="2502" spans="1:54" ht="185.25">
      <c r="A2502" s="38">
        <f t="shared" si="372"/>
        <v>2501</v>
      </c>
      <c r="B2502" s="3">
        <v>8676259</v>
      </c>
      <c r="C2502" s="3" t="s">
        <v>54</v>
      </c>
      <c r="D2502" s="23">
        <v>45455.618055555555</v>
      </c>
      <c r="E2502" s="23">
        <v>45456.4375</v>
      </c>
      <c r="F2502" s="1">
        <f t="shared" ca="1" si="373"/>
        <v>0.81944444444525288</v>
      </c>
      <c r="G2502" s="3" t="s">
        <v>55</v>
      </c>
      <c r="H2502" s="41"/>
      <c r="I2502" s="40"/>
      <c r="J2502" s="5" t="s">
        <v>56</v>
      </c>
      <c r="K2502" s="3" t="s">
        <v>122</v>
      </c>
      <c r="L2502" s="9" t="s">
        <v>78</v>
      </c>
      <c r="M2502" s="3" t="s">
        <v>383</v>
      </c>
      <c r="N2502" s="3" t="s">
        <v>384</v>
      </c>
      <c r="O2502" s="3" t="s">
        <v>11361</v>
      </c>
      <c r="P2502" s="3" t="s">
        <v>11362</v>
      </c>
      <c r="Q2502" s="4" t="s">
        <v>11363</v>
      </c>
      <c r="R2502" s="3" t="s">
        <v>388</v>
      </c>
      <c r="S2502" s="3" t="s">
        <v>129</v>
      </c>
      <c r="T2502" s="9" t="s">
        <v>130</v>
      </c>
      <c r="U2502" s="3" t="s">
        <v>11364</v>
      </c>
      <c r="V2502" s="22" t="str">
        <f t="shared" si="374"/>
        <v>RLFO; Hora de aviso: 14:50 12/06/2024; Solución: se recupera 30 mts de reserva y se realiza un empalme de 24 hilos; Hora de solución: 10:30 13/06/2024; Causa: Plagas</v>
      </c>
      <c r="W2502" s="4" t="s">
        <v>132</v>
      </c>
      <c r="X2502" s="3"/>
      <c r="Y2502" s="3"/>
      <c r="Z2502" s="3" t="s">
        <v>69</v>
      </c>
      <c r="AA2502" s="3" t="s">
        <v>71</v>
      </c>
      <c r="AB2502" s="3">
        <v>0</v>
      </c>
      <c r="AC2502" s="3" t="s">
        <v>71</v>
      </c>
      <c r="AD2502" s="6">
        <v>0.65347222222222223</v>
      </c>
      <c r="AE2502" s="7"/>
      <c r="AF2502" s="7"/>
      <c r="AG2502" s="6">
        <f>Tabla4[[#This Row],[Tiempo Parada de Reloj]]+Tabla4[[#This Row],[Tiempo Autorizado por Telefonica (no Máximo)]]</f>
        <v>0.65347222222222223</v>
      </c>
      <c r="AH2502" s="7">
        <f t="shared" ca="1" si="369"/>
        <v>0.16597222222303065</v>
      </c>
      <c r="AI2502" s="8">
        <f t="shared" si="370"/>
        <v>15.683333333333334</v>
      </c>
      <c r="AJ2502" s="8">
        <f t="shared" ca="1" si="371"/>
        <v>3.9833333333527357</v>
      </c>
      <c r="AK2502" s="3" t="s">
        <v>460</v>
      </c>
      <c r="AL2502" s="3" t="s">
        <v>70</v>
      </c>
      <c r="AM2502" s="3" t="s">
        <v>119</v>
      </c>
      <c r="AN2502" s="3" t="s">
        <v>119</v>
      </c>
      <c r="AO2502" s="3" t="s">
        <v>73</v>
      </c>
      <c r="AP2502" s="3" t="s">
        <v>73</v>
      </c>
      <c r="AQ2502" s="23">
        <v>45460.280555555553</v>
      </c>
      <c r="AR2502" s="3"/>
      <c r="AS2502" s="23"/>
      <c r="AT2502" s="23"/>
      <c r="AU2502" s="3" t="s">
        <v>392</v>
      </c>
      <c r="AV2502" s="3" t="s">
        <v>3151</v>
      </c>
      <c r="AW2502" s="3" t="s">
        <v>1311</v>
      </c>
      <c r="AX2502" s="3">
        <v>10.404206</v>
      </c>
      <c r="AY2502" s="3">
        <v>-75.521299999999997</v>
      </c>
      <c r="AZ2502" s="8" t="str">
        <f>+CONCATENATE("Reportan apertura en el enlace ",Tabla4[[#This Row],[Enlace]]," en el ",Tabla4[[#This Row],[Distancia óptica]]," ocasionado por ",Tabla4[[#This Row],[Causa del daño]])</f>
        <v>Reportan apertura en el enlace Mov. Bosque Movistar - Mov. Bosque Claro en el Km 0,046  desde Claro ocasionado por Plagas</v>
      </c>
      <c r="BA2502" s="8" t="str">
        <f>+CONCATENATE("Para dar solución al incidente ",Tabla4[[#This Row],[Solución]])</f>
        <v>Para dar solución al incidente se recupera 30 mts de reserva y se realiza un empalme de 24 hilos</v>
      </c>
      <c r="BB2502" s="3" t="str">
        <f>+_xlfn.CONCAT(Tabla4[[#This Row],[Causa Raiz]]," ",Tabla4[[#This Row],[Solución2]]," (",Tabla4[[#This Row],[Anillo]],"- Cabecera: ",Tabla4[[#This Row],[Cabecera]],"- Operador: ",Tabla4[[#This Row],[Operador]],")")</f>
        <v>Reportan apertura en el enlace Mov. Bosque Movistar - Mov. Bosque Claro en el Km 0,046  desde Claro ocasionado por Plagas Para dar solución al incidente se recupera 30 mts de reserva y se realiza un empalme de 24 hilos (UK- Cabecera: BOSQUE- Operador: Colombia Telecomunicaciones)</v>
      </c>
    </row>
    <row r="2503" spans="1:54" ht="171">
      <c r="A2503" s="38">
        <f t="shared" si="372"/>
        <v>2502</v>
      </c>
      <c r="B2503" s="3">
        <v>8676270</v>
      </c>
      <c r="C2503" s="3" t="s">
        <v>92</v>
      </c>
      <c r="D2503" s="23">
        <v>45455.586805555555</v>
      </c>
      <c r="E2503" s="23">
        <v>45455.791666666664</v>
      </c>
      <c r="F2503" s="1">
        <f t="shared" ca="1" si="373"/>
        <v>0.20486111110949423</v>
      </c>
      <c r="G2503" s="3" t="s">
        <v>55</v>
      </c>
      <c r="H2503" s="41" t="s">
        <v>1551</v>
      </c>
      <c r="I2503" s="40">
        <v>1337655</v>
      </c>
      <c r="J2503" s="5" t="s">
        <v>568</v>
      </c>
      <c r="K2503" s="3" t="s">
        <v>568</v>
      </c>
      <c r="L2503" s="9" t="s">
        <v>58</v>
      </c>
      <c r="M2503" s="3" t="s">
        <v>3421</v>
      </c>
      <c r="N2503" s="3" t="s">
        <v>3421</v>
      </c>
      <c r="O2503" s="3" t="s">
        <v>958</v>
      </c>
      <c r="P2503" s="3" t="s">
        <v>11365</v>
      </c>
      <c r="Q2503" s="4" t="s">
        <v>11366</v>
      </c>
      <c r="R2503" s="3" t="s">
        <v>2183</v>
      </c>
      <c r="S2503" s="3" t="s">
        <v>574</v>
      </c>
      <c r="T2503" s="9" t="s">
        <v>256</v>
      </c>
      <c r="U2503" s="3" t="s">
        <v>11367</v>
      </c>
      <c r="V2503" s="22" t="str">
        <f t="shared" si="374"/>
        <v>RTNFO; Hora de aviso: 14:05 12/06/2024; Solución: se refusiona hilos en empalme existente; Hora de solución: 19:00 12/06/2024; Causa: Falla de Empalme de FiOp</v>
      </c>
      <c r="W2503" s="4" t="s">
        <v>11192</v>
      </c>
      <c r="X2503" s="3"/>
      <c r="Y2503" s="3"/>
      <c r="Z2503" s="3" t="s">
        <v>69</v>
      </c>
      <c r="AA2503" s="3" t="s">
        <v>70</v>
      </c>
      <c r="AB2503" s="3">
        <v>8676270</v>
      </c>
      <c r="AC2503" s="3" t="s">
        <v>71</v>
      </c>
      <c r="AD2503" s="6">
        <v>0</v>
      </c>
      <c r="AE2503" s="7"/>
      <c r="AF2503" s="7"/>
      <c r="AG2503" s="6">
        <f>Tabla4[[#This Row],[Tiempo Parada de Reloj]]+Tabla4[[#This Row],[Tiempo Autorizado por Telefonica (no Máximo)]]</f>
        <v>0</v>
      </c>
      <c r="AH2503" s="7">
        <f t="shared" ca="1" si="369"/>
        <v>0.20486111110949423</v>
      </c>
      <c r="AI2503" s="8">
        <f t="shared" si="370"/>
        <v>0</v>
      </c>
      <c r="AJ2503" s="8">
        <f t="shared" ca="1" si="371"/>
        <v>4.9166666666278616</v>
      </c>
      <c r="AK2503" s="3" t="s">
        <v>1349</v>
      </c>
      <c r="AL2503" s="3" t="s">
        <v>70</v>
      </c>
      <c r="AM2503" s="3" t="s">
        <v>8652</v>
      </c>
      <c r="AN2503" s="3" t="s">
        <v>8652</v>
      </c>
      <c r="AO2503" s="3" t="s">
        <v>98</v>
      </c>
      <c r="AP2503" s="3" t="s">
        <v>98</v>
      </c>
      <c r="AQ2503" s="23">
        <v>45457.581250000003</v>
      </c>
      <c r="AR2503" s="3"/>
      <c r="AS2503" s="23"/>
      <c r="AT2503" s="23"/>
      <c r="AU2503" s="3" t="s">
        <v>568</v>
      </c>
      <c r="AV2503" s="3" t="s">
        <v>3421</v>
      </c>
      <c r="AW2503" s="3" t="s">
        <v>1323</v>
      </c>
      <c r="AX2503" s="3">
        <v>6.8615297000000002</v>
      </c>
      <c r="AY2503" s="3">
        <v>-71.796441999999999</v>
      </c>
      <c r="AZ2503" s="8" t="str">
        <f>+CONCATENATE("Reportan apertura en el enlace ",Tabla4[[#This Row],[Enlace]]," en el ",Tabla4[[#This Row],[Distancia óptica]]," ocasionado por ",Tabla4[[#This Row],[Causa del daño]])</f>
        <v>Reportan apertura en el enlace Sogamoso - Arauca en el Km 19,4 desde saravena  ocasionado por Falla de Empalme de FiOp</v>
      </c>
      <c r="BA2503" s="8" t="str">
        <f>+CONCATENATE("Para dar solución al incidente ",Tabla4[[#This Row],[Solución]])</f>
        <v>Para dar solución al incidente se refusiona hilos en empalme existente</v>
      </c>
      <c r="BB2503" s="3" t="str">
        <f>+_xlfn.CONCAT(Tabla4[[#This Row],[Causa Raiz]]," ",Tabla4[[#This Row],[Solución2]]," (",Tabla4[[#This Row],[Anillo]],"- Cabecera: ",Tabla4[[#This Row],[Cabecera]],"- Operador: ",Tabla4[[#This Row],[Operador]],")")</f>
        <v>Reportan apertura en el enlace Sogamoso - Arauca en el Km 19,4 desde saravena  ocasionado por Falla de Empalme de FiOp Para dar solución al incidente se refusiona hilos en empalme existente (TRONCAL- Cabecera: ARAUCA- Operador: Azteca)</v>
      </c>
    </row>
    <row r="2504" spans="1:54" ht="171">
      <c r="A2504" s="38">
        <f t="shared" si="372"/>
        <v>2503</v>
      </c>
      <c r="B2504" s="3">
        <v>8676302</v>
      </c>
      <c r="C2504" s="3" t="s">
        <v>92</v>
      </c>
      <c r="D2504" s="23">
        <v>45455.586805555555</v>
      </c>
      <c r="E2504" s="23">
        <v>45456.430555555555</v>
      </c>
      <c r="F2504" s="1">
        <f t="shared" ca="1" si="373"/>
        <v>0.84375</v>
      </c>
      <c r="G2504" s="3" t="s">
        <v>164</v>
      </c>
      <c r="H2504" s="41" t="s">
        <v>165</v>
      </c>
      <c r="I2504" s="40" t="s">
        <v>11368</v>
      </c>
      <c r="J2504" s="5" t="s">
        <v>167</v>
      </c>
      <c r="K2504" s="3" t="s">
        <v>168</v>
      </c>
      <c r="L2504" s="9" t="s">
        <v>58</v>
      </c>
      <c r="M2504" s="3" t="s">
        <v>169</v>
      </c>
      <c r="N2504" s="3" t="s">
        <v>9385</v>
      </c>
      <c r="O2504" s="3" t="s">
        <v>171</v>
      </c>
      <c r="P2504" s="3" t="s">
        <v>11369</v>
      </c>
      <c r="Q2504" s="4" t="s">
        <v>11370</v>
      </c>
      <c r="R2504" s="3" t="s">
        <v>174</v>
      </c>
      <c r="S2504" s="3" t="s">
        <v>175</v>
      </c>
      <c r="T2504" s="9" t="s">
        <v>176</v>
      </c>
      <c r="U2504" s="3" t="s">
        <v>11371</v>
      </c>
      <c r="V2504" s="22" t="str">
        <f t="shared" si="374"/>
        <v>RTNFO; Hora de aviso: 14:05 12/06/2024; Solución: Se realiza un tendido y se hacen dos empalmes; Hora de solución: 10:20 13/06/2024; Causa: Intervención de Terceros. No Identificados</v>
      </c>
      <c r="W2504" s="4" t="s">
        <v>10400</v>
      </c>
      <c r="X2504" s="3"/>
      <c r="Y2504" s="3"/>
      <c r="Z2504" s="3" t="s">
        <v>69</v>
      </c>
      <c r="AA2504" s="3" t="s">
        <v>71</v>
      </c>
      <c r="AB2504" s="3">
        <v>0</v>
      </c>
      <c r="AC2504" s="3" t="s">
        <v>71</v>
      </c>
      <c r="AD2504" s="6">
        <v>0</v>
      </c>
      <c r="AE2504" s="7"/>
      <c r="AF2504" s="7"/>
      <c r="AG2504" s="6">
        <f>Tabla4[[#This Row],[Tiempo Parada de Reloj]]+Tabla4[[#This Row],[Tiempo Autorizado por Telefonica (no Máximo)]]</f>
        <v>0</v>
      </c>
      <c r="AH2504" s="7">
        <f t="shared" ca="1" si="369"/>
        <v>0.84375</v>
      </c>
      <c r="AI2504" s="8">
        <f t="shared" si="370"/>
        <v>0</v>
      </c>
      <c r="AJ2504" s="8">
        <f t="shared" ca="1" si="371"/>
        <v>20.25</v>
      </c>
      <c r="AK2504" s="3" t="s">
        <v>1349</v>
      </c>
      <c r="AL2504" s="3" t="s">
        <v>70</v>
      </c>
      <c r="AM2504" s="3" t="s">
        <v>8652</v>
      </c>
      <c r="AN2504" s="3" t="s">
        <v>8652</v>
      </c>
      <c r="AQ2504" s="23">
        <f t="shared" ref="AQ2504:AQ2505" ca="1" si="375">NOW()</f>
        <v>45503.69683483796</v>
      </c>
      <c r="AR2504" s="3"/>
      <c r="AS2504" s="23"/>
      <c r="AT2504" s="23"/>
      <c r="AU2504" s="3" t="s">
        <v>168</v>
      </c>
      <c r="AV2504" s="3" t="s">
        <v>69</v>
      </c>
      <c r="AW2504" s="3" t="s">
        <v>69</v>
      </c>
      <c r="AX2504" s="3" t="s">
        <v>69</v>
      </c>
      <c r="AY2504" s="3" t="s">
        <v>69</v>
      </c>
      <c r="AZ2504" s="8" t="str">
        <f>+CONCATENATE("Reportan apertura en el enlace ",Tabla4[[#This Row],[Enlace]]," en el ",Tabla4[[#This Row],[Distancia óptica]]," ocasionado por ",Tabla4[[#This Row],[Causa del daño]])</f>
        <v>Reportan apertura en el enlace Zulia - Sardinata  en el Km 35,3 desde Zulia  ocasionado por Intervención de Terceros. No Identificados</v>
      </c>
      <c r="BA2504" s="8" t="str">
        <f>+CONCATENATE("Para dar solución al incidente ",Tabla4[[#This Row],[Solución]])</f>
        <v>Para dar solución al incidente Se realiza un tendido y se hacen dos empalmes</v>
      </c>
      <c r="BB2504" s="3" t="str">
        <f>+_xlfn.CONCAT(Tabla4[[#This Row],[Causa Raiz]]," ",Tabla4[[#This Row],[Solución2]]," (",Tabla4[[#This Row],[Anillo]],"- Cabecera: ",Tabla4[[#This Row],[Cabecera]],"- Operador: ",Tabla4[[#This Row],[Operador]],")")</f>
        <v>Reportan apertura en el enlace Zulia - Sardinata  en el Km 35,3 desde Zulia  ocasionado por Intervención de Terceros. No Identificados Para dar solución al incidente Se realiza un tendido y se hacen dos empalmes (NA- Cabecera: NA- Operador: Telmex - Claro)</v>
      </c>
    </row>
    <row r="2505" spans="1:54" ht="171">
      <c r="A2505" s="38">
        <f t="shared" si="372"/>
        <v>2504</v>
      </c>
      <c r="B2505" s="3">
        <v>8676390</v>
      </c>
      <c r="C2505" s="3" t="s">
        <v>163</v>
      </c>
      <c r="D2505" s="23">
        <v>45455.645833333336</v>
      </c>
      <c r="E2505" s="23">
        <v>45457.541666666664</v>
      </c>
      <c r="F2505" s="1">
        <f t="shared" ca="1" si="373"/>
        <v>1.8958333333284827</v>
      </c>
      <c r="G2505" s="3" t="s">
        <v>164</v>
      </c>
      <c r="H2505" s="41" t="s">
        <v>165</v>
      </c>
      <c r="I2505" s="40"/>
      <c r="J2505" s="5" t="s">
        <v>167</v>
      </c>
      <c r="K2505" s="3" t="s">
        <v>168</v>
      </c>
      <c r="L2505" s="9" t="s">
        <v>58</v>
      </c>
      <c r="M2505" s="3" t="s">
        <v>360</v>
      </c>
      <c r="N2505" s="3" t="s">
        <v>483</v>
      </c>
      <c r="O2505" s="3" t="s">
        <v>9192</v>
      </c>
      <c r="P2505" s="3" t="s">
        <v>11372</v>
      </c>
      <c r="Q2505" s="4" t="s">
        <v>11373</v>
      </c>
      <c r="R2505" s="3" t="s">
        <v>1420</v>
      </c>
      <c r="S2505" s="3" t="s">
        <v>175</v>
      </c>
      <c r="T2505" s="9" t="s">
        <v>146</v>
      </c>
      <c r="U2505" s="3" t="s">
        <v>9664</v>
      </c>
      <c r="V2505" s="22" t="str">
        <f t="shared" si="374"/>
        <v>RDFO; Hora de aviso: 15:30 12/06/2024; Solución: A espera de causa y solucion por parte del operador; Hora de solución: 13:00 14/06/2024; Causa: Falla en la Red FiOp</v>
      </c>
      <c r="W2505" s="4" t="s">
        <v>10400</v>
      </c>
      <c r="X2505" s="3"/>
      <c r="Y2505" s="3"/>
      <c r="Z2505" s="3" t="s">
        <v>69</v>
      </c>
      <c r="AA2505" s="3" t="s">
        <v>71</v>
      </c>
      <c r="AB2505" s="3">
        <v>8681300</v>
      </c>
      <c r="AC2505" s="3" t="s">
        <v>71</v>
      </c>
      <c r="AD2505" s="6">
        <v>0</v>
      </c>
      <c r="AE2505" s="7"/>
      <c r="AF2505" s="7"/>
      <c r="AG2505" s="6">
        <f>Tabla4[[#This Row],[Tiempo Parada de Reloj]]+Tabla4[[#This Row],[Tiempo Autorizado por Telefonica (no Máximo)]]</f>
        <v>0</v>
      </c>
      <c r="AH2505" s="7">
        <f t="shared" ca="1" si="369"/>
        <v>1.8958333333284827</v>
      </c>
      <c r="AI2505" s="8">
        <f t="shared" si="370"/>
        <v>0</v>
      </c>
      <c r="AJ2505" s="8">
        <f t="shared" ca="1" si="371"/>
        <v>45.499999999883585</v>
      </c>
      <c r="AK2505" s="3" t="s">
        <v>460</v>
      </c>
      <c r="AL2505" s="3" t="s">
        <v>70</v>
      </c>
      <c r="AM2505" s="3" t="s">
        <v>8652</v>
      </c>
      <c r="AN2505" s="3" t="s">
        <v>8652</v>
      </c>
      <c r="AQ2505" s="23">
        <f t="shared" ca="1" si="375"/>
        <v>45503.69683483796</v>
      </c>
      <c r="AR2505" s="3"/>
      <c r="AS2505" s="23"/>
      <c r="AT2505" s="23"/>
      <c r="AU2505" s="3" t="s">
        <v>168</v>
      </c>
      <c r="AV2505" s="3" t="s">
        <v>69</v>
      </c>
      <c r="AW2505" s="3" t="s">
        <v>69</v>
      </c>
      <c r="AX2505" s="3" t="s">
        <v>69</v>
      </c>
      <c r="AY2505" s="3" t="s">
        <v>69</v>
      </c>
      <c r="AZ2505" s="8" t="str">
        <f>+CONCATENATE("Reportan apertura en el enlace ",Tabla4[[#This Row],[Enlace]]," en el ",Tabla4[[#This Row],[Distancia óptica]]," ocasionado por ",Tabla4[[#This Row],[Causa del daño]])</f>
        <v>Reportan apertura en el enlace Guatape - Alejandria en el Km 0 desde Guatape ocasionado por Falla en la Red FiOp</v>
      </c>
      <c r="BA2505" s="8" t="str">
        <f>+CONCATENATE("Para dar solución al incidente ",Tabla4[[#This Row],[Solución]])</f>
        <v>Para dar solución al incidente A espera de causa y solucion por parte del operador</v>
      </c>
      <c r="BB2505" s="3" t="str">
        <f>+_xlfn.CONCAT(Tabla4[[#This Row],[Causa Raiz]]," ",Tabla4[[#This Row],[Solución2]]," (",Tabla4[[#This Row],[Anillo]],"- Cabecera: ",Tabla4[[#This Row],[Cabecera]],"- Operador: ",Tabla4[[#This Row],[Operador]],")")</f>
        <v>Reportan apertura en el enlace Guatape - Alejandria en el Km 0 desde Guatape ocasionado por Falla en la Red FiOp Para dar solución al incidente A espera de causa y solucion por parte del operador (NA- Cabecera: NA- Operador: Telmex - Claro)</v>
      </c>
    </row>
    <row r="2506" spans="1:54" ht="199.5">
      <c r="A2506" s="38">
        <f t="shared" si="372"/>
        <v>2505</v>
      </c>
      <c r="B2506" s="3">
        <v>8676474</v>
      </c>
      <c r="C2506" s="3" t="s">
        <v>163</v>
      </c>
      <c r="D2506" s="23">
        <v>45455.645833333336</v>
      </c>
      <c r="E2506" s="23">
        <v>45456.076388888891</v>
      </c>
      <c r="F2506" s="1">
        <f t="shared" ca="1" si="373"/>
        <v>0.43055555555474712</v>
      </c>
      <c r="G2506" s="3" t="s">
        <v>55</v>
      </c>
      <c r="H2506" s="41"/>
      <c r="I2506" s="40"/>
      <c r="J2506" s="5" t="s">
        <v>56</v>
      </c>
      <c r="K2506" s="3" t="s">
        <v>359</v>
      </c>
      <c r="L2506" s="9" t="s">
        <v>58</v>
      </c>
      <c r="M2506" s="3" t="s">
        <v>360</v>
      </c>
      <c r="N2506" s="3" t="s">
        <v>483</v>
      </c>
      <c r="O2506" s="3" t="s">
        <v>11297</v>
      </c>
      <c r="P2506" s="3" t="s">
        <v>11374</v>
      </c>
      <c r="Q2506" s="4" t="s">
        <v>11375</v>
      </c>
      <c r="R2506" s="3" t="s">
        <v>1420</v>
      </c>
      <c r="S2506" s="3" t="s">
        <v>366</v>
      </c>
      <c r="T2506" s="9" t="s">
        <v>176</v>
      </c>
      <c r="U2506" s="3" t="s">
        <v>11376</v>
      </c>
      <c r="V2506" s="22" t="str">
        <f t="shared" si="374"/>
        <v>RDFO; Hora de aviso: 15:30 12/06/2024; Solución: Se realiza refusion de Hilo en Empalme; Hora de solución: 1:50 13/06/2024; Causa: Intervención de Terceros. No Identificados</v>
      </c>
      <c r="W2506" s="4" t="s">
        <v>11377</v>
      </c>
      <c r="X2506" s="3"/>
      <c r="Y2506" s="3"/>
      <c r="Z2506" s="3" t="s">
        <v>69</v>
      </c>
      <c r="AA2506" s="3" t="s">
        <v>71</v>
      </c>
      <c r="AB2506" s="3">
        <v>0</v>
      </c>
      <c r="AC2506" s="3" t="s">
        <v>71</v>
      </c>
      <c r="AD2506" s="6">
        <v>0.22916666666666666</v>
      </c>
      <c r="AE2506" s="7"/>
      <c r="AF2506" s="7"/>
      <c r="AG2506" s="6">
        <f>Tabla4[[#This Row],[Tiempo Parada de Reloj]]+Tabla4[[#This Row],[Tiempo Autorizado por Telefonica (no Máximo)]]</f>
        <v>0.22916666666666666</v>
      </c>
      <c r="AH2506" s="7">
        <f t="shared" ca="1" si="369"/>
        <v>0.20138888888808046</v>
      </c>
      <c r="AI2506" s="8">
        <f t="shared" si="370"/>
        <v>5.5</v>
      </c>
      <c r="AJ2506" s="8">
        <f t="shared" ca="1" si="371"/>
        <v>4.8333333333139308</v>
      </c>
      <c r="AK2506" s="3" t="s">
        <v>460</v>
      </c>
      <c r="AL2506" s="3" t="s">
        <v>70</v>
      </c>
      <c r="AM2506" s="3" t="s">
        <v>73</v>
      </c>
      <c r="AN2506" s="3" t="s">
        <v>73</v>
      </c>
      <c r="AO2506" s="3" t="s">
        <v>98</v>
      </c>
      <c r="AP2506" s="3" t="s">
        <v>119</v>
      </c>
      <c r="AQ2506" s="23">
        <v>45461.279166666667</v>
      </c>
      <c r="AR2506" s="3"/>
      <c r="AS2506" s="23"/>
      <c r="AT2506" s="23"/>
      <c r="AU2506" s="3" t="s">
        <v>622</v>
      </c>
      <c r="AV2506" s="3" t="s">
        <v>489</v>
      </c>
      <c r="AW2506" s="3" t="s">
        <v>135</v>
      </c>
      <c r="AX2506" s="3">
        <v>6.2326499999999996</v>
      </c>
      <c r="AY2506" s="3">
        <v>-75.577619999999996</v>
      </c>
      <c r="AZ2506" s="8" t="str">
        <f>+CONCATENATE("Reportan apertura en el enlace ",Tabla4[[#This Row],[Enlace]]," en el ",Tabla4[[#This Row],[Distancia óptica]]," ocasionado por ",Tabla4[[#This Row],[Causa del daño]])</f>
        <v>Reportan apertura en el enlace Medellin Centro - Guayabal en el Km 5,2 desde Centro  ocasionado por Intervención de Terceros. No Identificados</v>
      </c>
      <c r="BA2506" s="8" t="str">
        <f>+CONCATENATE("Para dar solución al incidente ",Tabla4[[#This Row],[Solución]])</f>
        <v>Para dar solución al incidente Se realiza refusion de Hilo en Empalme</v>
      </c>
      <c r="BB2506" s="3" t="str">
        <f>+_xlfn.CONCAT(Tabla4[[#This Row],[Causa Raiz]]," ",Tabla4[[#This Row],[Solución2]]," (",Tabla4[[#This Row],[Anillo]],"- Cabecera: ",Tabla4[[#This Row],[Cabecera]],"- Operador: ",Tabla4[[#This Row],[Operador]],")")</f>
        <v>Reportan apertura en el enlace Medellin Centro - Guayabal en el Km 5,2 desde Centro  ocasionado por Intervención de Terceros. No Identificados Para dar solución al incidente Se realiza refusion de Hilo en Empalme (Lineal- Cabecera: Medellin centro- Operador: Colombia Telecomunicaciones)</v>
      </c>
    </row>
    <row r="2507" spans="1:54" ht="171">
      <c r="A2507" s="38">
        <f t="shared" si="372"/>
        <v>2506</v>
      </c>
      <c r="B2507" s="3">
        <v>8676625</v>
      </c>
      <c r="C2507" s="3" t="s">
        <v>163</v>
      </c>
      <c r="D2507" s="23">
        <v>45455.677083333336</v>
      </c>
      <c r="E2507" s="23">
        <v>45455.75</v>
      </c>
      <c r="F2507" s="1">
        <f t="shared" ca="1" si="373"/>
        <v>7.2916666664241347E-2</v>
      </c>
      <c r="G2507" s="3" t="s">
        <v>55</v>
      </c>
      <c r="H2507" s="41"/>
      <c r="I2507" s="40"/>
      <c r="J2507" s="5" t="s">
        <v>56</v>
      </c>
      <c r="K2507" s="3" t="s">
        <v>108</v>
      </c>
      <c r="L2507" s="9" t="s">
        <v>78</v>
      </c>
      <c r="M2507" s="3" t="s">
        <v>109</v>
      </c>
      <c r="N2507" s="3" t="s">
        <v>8114</v>
      </c>
      <c r="O2507" s="3" t="s">
        <v>11378</v>
      </c>
      <c r="P2507" s="3" t="s">
        <v>11379</v>
      </c>
      <c r="Q2507" s="4" t="s">
        <v>11380</v>
      </c>
      <c r="R2507" s="3" t="s">
        <v>327</v>
      </c>
      <c r="S2507" s="3" t="s">
        <v>115</v>
      </c>
      <c r="T2507" s="9" t="s">
        <v>130</v>
      </c>
      <c r="U2507" s="3" t="s">
        <v>11381</v>
      </c>
      <c r="V2507" s="22" t="str">
        <f t="shared" si="374"/>
        <v>RDFO; Hora de aviso: 16:15 12/06/2024; Solución: Se refusioma hilos abiertos en caja mondragon; Hora de solución: 18:00 12/06/2024; Causa: Plagas</v>
      </c>
      <c r="W2507" s="4" t="s">
        <v>542</v>
      </c>
      <c r="X2507" s="3"/>
      <c r="Y2507" s="3"/>
      <c r="Z2507" s="3" t="s">
        <v>69</v>
      </c>
      <c r="AA2507" s="3" t="s">
        <v>71</v>
      </c>
      <c r="AB2507" s="3">
        <v>0</v>
      </c>
      <c r="AC2507" s="3" t="s">
        <v>71</v>
      </c>
      <c r="AD2507" s="6">
        <v>0</v>
      </c>
      <c r="AE2507" s="7"/>
      <c r="AF2507" s="7"/>
      <c r="AG2507" s="6">
        <f>Tabla4[[#This Row],[Tiempo Parada de Reloj]]+Tabla4[[#This Row],[Tiempo Autorizado por Telefonica (no Máximo)]]</f>
        <v>0</v>
      </c>
      <c r="AH2507" s="7">
        <f t="shared" ca="1" si="369"/>
        <v>7.2916666664241347E-2</v>
      </c>
      <c r="AI2507" s="8">
        <f t="shared" si="370"/>
        <v>0</v>
      </c>
      <c r="AJ2507" s="8">
        <f t="shared" ca="1" si="371"/>
        <v>1.7499999999417923</v>
      </c>
      <c r="AK2507" s="3" t="s">
        <v>460</v>
      </c>
      <c r="AL2507" s="3" t="s">
        <v>70</v>
      </c>
      <c r="AM2507" s="3" t="s">
        <v>8652</v>
      </c>
      <c r="AN2507" s="3" t="s">
        <v>8652</v>
      </c>
      <c r="AO2507" s="3" t="s">
        <v>98</v>
      </c>
      <c r="AP2507" s="3" t="s">
        <v>98</v>
      </c>
      <c r="AQ2507" s="23">
        <v>45458.335416666669</v>
      </c>
      <c r="AR2507" s="3"/>
      <c r="AS2507" s="23"/>
      <c r="AT2507" s="23"/>
      <c r="AU2507" s="3" t="s">
        <v>121</v>
      </c>
      <c r="AV2507" s="3" t="s">
        <v>11382</v>
      </c>
      <c r="AW2507" s="3" t="s">
        <v>135</v>
      </c>
      <c r="AX2507" s="3">
        <v>9.6182999999999996</v>
      </c>
      <c r="AY2507" s="3">
        <v>-73.5946</v>
      </c>
      <c r="AZ2507" s="8" t="str">
        <f>+CONCATENATE("Reportan apertura en el enlace ",Tabla4[[#This Row],[Enlace]]," en el ",Tabla4[[#This Row],[Distancia óptica]]," ocasionado por ",Tabla4[[#This Row],[Causa del daño]])</f>
        <v>Reportan apertura en el enlace Mov. Loma Centro - Mov. Loma Fija en el Km 0  desde la loma ocasionado por Plagas</v>
      </c>
      <c r="BA2507" s="8" t="str">
        <f>+CONCATENATE("Para dar solución al incidente ",Tabla4[[#This Row],[Solución]])</f>
        <v>Para dar solución al incidente Se refusioma hilos abiertos en caja mondragon</v>
      </c>
      <c r="BB2507" s="3" t="str">
        <f>+_xlfn.CONCAT(Tabla4[[#This Row],[Causa Raiz]]," ",Tabla4[[#This Row],[Solución2]]," (",Tabla4[[#This Row],[Anillo]],"- Cabecera: ",Tabla4[[#This Row],[Cabecera]],"- Operador: ",Tabla4[[#This Row],[Operador]],")")</f>
        <v>Reportan apertura en el enlace Mov. Loma Centro - Mov. Loma Fija en el Km 0  desde la loma ocasionado por Plagas Para dar solución al incidente Se refusioma hilos abiertos en caja mondragon (Lineal- Cabecera: La loma- Operador: Colombia Telecomunicaciones)</v>
      </c>
    </row>
    <row r="2508" spans="1:54" ht="156.75">
      <c r="A2508" s="38">
        <f t="shared" si="372"/>
        <v>2507</v>
      </c>
      <c r="B2508" s="3">
        <v>8676225</v>
      </c>
      <c r="C2508" s="3" t="s">
        <v>136</v>
      </c>
      <c r="D2508" s="23">
        <v>45455.71875</v>
      </c>
      <c r="E2508" s="23">
        <v>45456.513888888891</v>
      </c>
      <c r="F2508" s="1">
        <f t="shared" ca="1" si="373"/>
        <v>0.79513888889050577</v>
      </c>
      <c r="G2508" s="3" t="s">
        <v>55</v>
      </c>
      <c r="H2508" s="41"/>
      <c r="I2508" s="40"/>
      <c r="J2508" s="5" t="s">
        <v>137</v>
      </c>
      <c r="K2508" s="3" t="s">
        <v>93</v>
      </c>
      <c r="L2508" s="9" t="s">
        <v>78</v>
      </c>
      <c r="M2508" s="3" t="s">
        <v>59</v>
      </c>
      <c r="N2508" s="3" t="s">
        <v>60</v>
      </c>
      <c r="O2508" s="3" t="s">
        <v>11383</v>
      </c>
      <c r="P2508" s="3" t="s">
        <v>11384</v>
      </c>
      <c r="Q2508" s="4" t="s">
        <v>11385</v>
      </c>
      <c r="R2508" s="3" t="s">
        <v>378</v>
      </c>
      <c r="S2508" s="3" t="s">
        <v>65</v>
      </c>
      <c r="T2508" s="9" t="s">
        <v>146</v>
      </c>
      <c r="U2508" s="3" t="s">
        <v>11386</v>
      </c>
      <c r="V2508" s="22" t="str">
        <f t="shared" si="374"/>
        <v>RBHFO; Hora de aviso: 17:15 12/06/2024; Solución: se enruta los hilos en empalme; Hora de solución: 12:20 13/06/2024; Causa: Falla en la Red FiOp</v>
      </c>
      <c r="W2508" s="4" t="s">
        <v>68</v>
      </c>
      <c r="X2508" s="3"/>
      <c r="Y2508" s="3"/>
      <c r="Z2508" s="3" t="s">
        <v>69</v>
      </c>
      <c r="AA2508" s="3" t="s">
        <v>70</v>
      </c>
      <c r="AB2508" s="3">
        <v>8676225</v>
      </c>
      <c r="AC2508" s="3" t="s">
        <v>71</v>
      </c>
      <c r="AD2508" s="6">
        <v>0.60416666666666663</v>
      </c>
      <c r="AE2508" s="7"/>
      <c r="AF2508" s="7"/>
      <c r="AG2508" s="6">
        <f>Tabla4[[#This Row],[Tiempo Parada de Reloj]]+Tabla4[[#This Row],[Tiempo Autorizado por Telefonica (no Máximo)]]</f>
        <v>0.60416666666666663</v>
      </c>
      <c r="AH2508" s="7">
        <f t="shared" ca="1" si="369"/>
        <v>0.19097222222383914</v>
      </c>
      <c r="AI2508" s="8">
        <f t="shared" si="370"/>
        <v>14.5</v>
      </c>
      <c r="AJ2508" s="8">
        <f t="shared" ca="1" si="371"/>
        <v>4.5833333333721393</v>
      </c>
      <c r="AK2508" s="3" t="s">
        <v>1349</v>
      </c>
      <c r="AL2508" s="3" t="s">
        <v>70</v>
      </c>
      <c r="AM2508" s="3" t="s">
        <v>8652</v>
      </c>
      <c r="AN2508" s="3" t="s">
        <v>119</v>
      </c>
      <c r="AO2508" s="3" t="s">
        <v>73</v>
      </c>
      <c r="AP2508" s="3" t="s">
        <v>73</v>
      </c>
      <c r="AQ2508" s="23">
        <v>45457.896527777775</v>
      </c>
      <c r="AR2508" s="3"/>
      <c r="AS2508" s="23"/>
      <c r="AT2508" s="23"/>
      <c r="AU2508" s="3" t="s">
        <v>298</v>
      </c>
      <c r="AV2508" s="3" t="s">
        <v>720</v>
      </c>
      <c r="AW2508" s="3" t="s">
        <v>11387</v>
      </c>
      <c r="AX2508" s="3">
        <v>4.6208999999999998</v>
      </c>
      <c r="AY2508" s="3">
        <v>-74.125200000000007</v>
      </c>
      <c r="AZ2508" s="8" t="str">
        <f>+CONCATENATE("Reportan apertura en el enlace ",Tabla4[[#This Row],[Enlace]]," en el ",Tabla4[[#This Row],[Distancia óptica]]," ocasionado por ",Tabla4[[#This Row],[Causa del daño]])</f>
        <v>Reportan apertura en el enlace Mov. Asturias - Mov. Trinidad en el Km 1.235 desde trinidad ocasionado por Falla en la Red FiOp</v>
      </c>
      <c r="BA2508" s="8" t="str">
        <f>+CONCATENATE("Para dar solución al incidente ",Tabla4[[#This Row],[Solución]])</f>
        <v>Para dar solución al incidente se enruta los hilos en empalme</v>
      </c>
      <c r="BB2508" s="3" t="str">
        <f>+_xlfn.CONCAT(Tabla4[[#This Row],[Causa Raiz]]," ",Tabla4[[#This Row],[Solución2]]," (",Tabla4[[#This Row],[Anillo]],"- Cabecera: ",Tabla4[[#This Row],[Cabecera]],"- Operador: ",Tabla4[[#This Row],[Operador]],")")</f>
        <v>Reportan apertura en el enlace Mov. Asturias - Mov. Trinidad en el Km 1.235 desde trinidad ocasionado por Falla en la Red FiOp Para dar solución al incidente se enruta los hilos en empalme (ANILLO 59- Cabecera: ASTURIAS- Operador: Infraco)</v>
      </c>
    </row>
    <row r="2509" spans="1:54" ht="171">
      <c r="A2509" s="38">
        <f t="shared" si="372"/>
        <v>2508</v>
      </c>
      <c r="B2509" s="3">
        <v>8676927</v>
      </c>
      <c r="C2509" s="3" t="s">
        <v>54</v>
      </c>
      <c r="D2509" s="23">
        <v>45455.770833333336</v>
      </c>
      <c r="E2509" s="23">
        <v>45455.9375</v>
      </c>
      <c r="F2509" s="1">
        <f t="shared" ca="1" si="373"/>
        <v>0.16666666666424135</v>
      </c>
      <c r="G2509" s="3" t="s">
        <v>55</v>
      </c>
      <c r="H2509" s="41"/>
      <c r="I2509" s="40"/>
      <c r="J2509" s="5" t="s">
        <v>56</v>
      </c>
      <c r="K2509" s="3" t="s">
        <v>138</v>
      </c>
      <c r="L2509" s="9" t="s">
        <v>58</v>
      </c>
      <c r="M2509" s="3" t="s">
        <v>139</v>
      </c>
      <c r="N2509" s="3" t="s">
        <v>140</v>
      </c>
      <c r="O2509" s="3" t="s">
        <v>11388</v>
      </c>
      <c r="P2509" s="3" t="s">
        <v>11389</v>
      </c>
      <c r="Q2509" s="4" t="s">
        <v>11390</v>
      </c>
      <c r="R2509" s="3" t="s">
        <v>1178</v>
      </c>
      <c r="S2509" s="3" t="s">
        <v>145</v>
      </c>
      <c r="T2509" s="9" t="s">
        <v>256</v>
      </c>
      <c r="U2509" s="3" t="s">
        <v>11391</v>
      </c>
      <c r="V2509" s="22" t="str">
        <f t="shared" si="374"/>
        <v>RLFO; Hora de aviso: 18:30 12/06/2024; Solución: Se refusiona Hilo en Caka de empalme; Hora de solución: 22:30 12/06/2024; Causa: Falla de Empalme de FiOp</v>
      </c>
      <c r="W2509" s="4" t="s">
        <v>199</v>
      </c>
      <c r="X2509" s="3"/>
      <c r="Y2509" s="3"/>
      <c r="Z2509" s="3" t="s">
        <v>69</v>
      </c>
      <c r="AA2509" s="3" t="s">
        <v>70</v>
      </c>
      <c r="AB2509" s="3">
        <v>8676107</v>
      </c>
      <c r="AC2509" s="3" t="s">
        <v>71</v>
      </c>
      <c r="AD2509" s="6">
        <v>0</v>
      </c>
      <c r="AE2509" s="7"/>
      <c r="AF2509" s="7"/>
      <c r="AG2509" s="6">
        <f>Tabla4[[#This Row],[Tiempo Parada de Reloj]]+Tabla4[[#This Row],[Tiempo Autorizado por Telefonica (no Máximo)]]</f>
        <v>0</v>
      </c>
      <c r="AH2509" s="7">
        <f t="shared" ca="1" si="369"/>
        <v>0.16666666666424135</v>
      </c>
      <c r="AI2509" s="8">
        <f t="shared" si="370"/>
        <v>0</v>
      </c>
      <c r="AJ2509" s="8">
        <f t="shared" ca="1" si="371"/>
        <v>3.9999999999417923</v>
      </c>
      <c r="AK2509" s="3" t="s">
        <v>8652</v>
      </c>
      <c r="AL2509" s="3" t="s">
        <v>70</v>
      </c>
      <c r="AM2509" s="3" t="s">
        <v>73</v>
      </c>
      <c r="AN2509" s="3" t="s">
        <v>73</v>
      </c>
      <c r="AO2509" s="3" t="s">
        <v>119</v>
      </c>
      <c r="AP2509" s="3" t="s">
        <v>119</v>
      </c>
      <c r="AQ2509" s="23">
        <v>45461.865277777775</v>
      </c>
      <c r="AR2509" s="3"/>
      <c r="AS2509" s="23"/>
      <c r="AT2509" s="23"/>
      <c r="AU2509" s="3" t="s">
        <v>1040</v>
      </c>
      <c r="AV2509" s="3" t="s">
        <v>482</v>
      </c>
      <c r="AW2509" s="3" t="s">
        <v>135</v>
      </c>
      <c r="AX2509" s="3">
        <v>3.4486599999999998</v>
      </c>
      <c r="AY2509" s="3">
        <v>-76.518000000000001</v>
      </c>
      <c r="AZ2509" s="8" t="str">
        <f>+CONCATENATE("Reportan apertura en el enlace ",Tabla4[[#This Row],[Enlace]]," en el ",Tabla4[[#This Row],[Distancia óptica]]," ocasionado por ",Tabla4[[#This Row],[Causa del daño]])</f>
        <v>Reportan apertura en el enlace Cali Centro - Troncal en el  Km 2.690 desde  Troncal  ocasionado por Falla de Empalme de FiOp</v>
      </c>
      <c r="BA2509" s="8" t="str">
        <f>+CONCATENATE("Para dar solución al incidente ",Tabla4[[#This Row],[Solución]])</f>
        <v>Para dar solución al incidente Se refusiona Hilo en Caka de empalme</v>
      </c>
      <c r="BB2509" s="3" t="str">
        <f>+_xlfn.CONCAT(Tabla4[[#This Row],[Causa Raiz]]," ",Tabla4[[#This Row],[Solución2]]," (",Tabla4[[#This Row],[Anillo]],"- Cabecera: ",Tabla4[[#This Row],[Cabecera]],"- Operador: ",Tabla4[[#This Row],[Operador]],")")</f>
        <v>Reportan apertura en el enlace Cali Centro - Troncal en el  Km 2.690 desde  Troncal  ocasionado por Falla de Empalme de FiOp Para dar solución al incidente Se refusiona Hilo en Caka de empalme (Lineal- Cabecera: Centro- Operador: Colombia Telecomunicaciones)</v>
      </c>
    </row>
    <row r="2510" spans="1:54" ht="199.5">
      <c r="A2510" s="38">
        <f t="shared" si="372"/>
        <v>2509</v>
      </c>
      <c r="B2510" s="3">
        <v>8676909</v>
      </c>
      <c r="C2510" s="3" t="s">
        <v>54</v>
      </c>
      <c r="D2510" s="23">
        <v>45455.763888888891</v>
      </c>
      <c r="E2510" s="23">
        <v>45455.979166666664</v>
      </c>
      <c r="F2510" s="1">
        <f t="shared" ca="1" si="373"/>
        <v>0.21527777777373558</v>
      </c>
      <c r="G2510" s="3" t="s">
        <v>55</v>
      </c>
      <c r="H2510" s="41"/>
      <c r="I2510" s="40"/>
      <c r="J2510" s="5" t="s">
        <v>56</v>
      </c>
      <c r="K2510" s="3" t="s">
        <v>138</v>
      </c>
      <c r="L2510" s="9" t="s">
        <v>58</v>
      </c>
      <c r="M2510" s="3" t="s">
        <v>139</v>
      </c>
      <c r="N2510" s="3" t="s">
        <v>140</v>
      </c>
      <c r="O2510" s="3" t="s">
        <v>11392</v>
      </c>
      <c r="P2510" s="3" t="s">
        <v>11393</v>
      </c>
      <c r="Q2510" s="4" t="s">
        <v>11394</v>
      </c>
      <c r="R2510" s="3" t="s">
        <v>144</v>
      </c>
      <c r="S2510" s="3" t="s">
        <v>145</v>
      </c>
      <c r="T2510" s="9" t="s">
        <v>66</v>
      </c>
      <c r="U2510" s="3" t="s">
        <v>11395</v>
      </c>
      <c r="V2510" s="22" t="str">
        <f t="shared" si="374"/>
        <v>RLFO; Hora de aviso: 18:20 12/06/2024; Solución: Se recuperan 20 mteros de reserva y se realiza un empalme de 48 Hilos; Hora de solución: 23:30 12/06/2024; Causa: Vandalismo</v>
      </c>
      <c r="W2510" s="4" t="s">
        <v>199</v>
      </c>
      <c r="X2510" s="3"/>
      <c r="Y2510" s="3"/>
      <c r="Z2510" s="3" t="s">
        <v>69</v>
      </c>
      <c r="AA2510" s="3" t="s">
        <v>70</v>
      </c>
      <c r="AB2510" s="3">
        <v>8675806</v>
      </c>
      <c r="AC2510" s="3" t="s">
        <v>71</v>
      </c>
      <c r="AD2510" s="6">
        <v>0</v>
      </c>
      <c r="AE2510" s="7"/>
      <c r="AF2510" s="7"/>
      <c r="AG2510" s="6">
        <f>Tabla4[[#This Row],[Tiempo Parada de Reloj]]+Tabla4[[#This Row],[Tiempo Autorizado por Telefonica (no Máximo)]]</f>
        <v>0</v>
      </c>
      <c r="AH2510" s="7">
        <f t="shared" ca="1" si="369"/>
        <v>0.21527777777373558</v>
      </c>
      <c r="AI2510" s="8">
        <f t="shared" si="370"/>
        <v>0</v>
      </c>
      <c r="AJ2510" s="8">
        <f t="shared" ca="1" si="371"/>
        <v>5.1666666665696539</v>
      </c>
      <c r="AK2510" s="3" t="s">
        <v>8652</v>
      </c>
      <c r="AL2510" s="3" t="s">
        <v>70</v>
      </c>
      <c r="AM2510" s="3" t="s">
        <v>73</v>
      </c>
      <c r="AN2510" s="3" t="s">
        <v>73</v>
      </c>
      <c r="AO2510" s="3" t="s">
        <v>119</v>
      </c>
      <c r="AP2510" s="3" t="s">
        <v>119</v>
      </c>
      <c r="AQ2510" s="23">
        <v>45461.888888888891</v>
      </c>
      <c r="AR2510" s="3"/>
      <c r="AS2510" s="23"/>
      <c r="AT2510" s="23"/>
      <c r="AU2510" s="3" t="s">
        <v>200</v>
      </c>
      <c r="AV2510" s="3" t="s">
        <v>582</v>
      </c>
      <c r="AW2510" s="3" t="s">
        <v>11396</v>
      </c>
      <c r="AX2510" s="3">
        <v>3.4027400000000001</v>
      </c>
      <c r="AY2510" s="3">
        <v>-76.536490000000001</v>
      </c>
      <c r="AZ2510" s="8" t="str">
        <f>+CONCATENATE("Reportan apertura en el enlace ",Tabla4[[#This Row],[Enlace]]," en el ",Tabla4[[#This Row],[Distancia óptica]]," ocasionado por ",Tabla4[[#This Row],[Causa del daño]])</f>
        <v>Reportan apertura en el enlace Ciudad Jardin - Colon en el Km 4.6794 Desde Jardin  ocasionado por Vandalismo</v>
      </c>
      <c r="BA2510" s="8" t="str">
        <f>+CONCATENATE("Para dar solución al incidente ",Tabla4[[#This Row],[Solución]])</f>
        <v>Para dar solución al incidente Se recuperan 20 mteros de reserva y se realiza un empalme de 48 Hilos</v>
      </c>
      <c r="BB2510" s="3" t="str">
        <f>+_xlfn.CONCAT(Tabla4[[#This Row],[Causa Raiz]]," ",Tabla4[[#This Row],[Solución2]]," (",Tabla4[[#This Row],[Anillo]],"- Cabecera: ",Tabla4[[#This Row],[Cabecera]],"- Operador: ",Tabla4[[#This Row],[Operador]],")")</f>
        <v>Reportan apertura en el enlace Ciudad Jardin - Colon en el Km 4.6794 Desde Jardin  ocasionado por Vandalismo Para dar solución al incidente Se recuperan 20 mteros de reserva y se realiza un empalme de 48 Hilos (Anillo 3A- Cabecera: Tequendama- Operador: Colombia Telecomunicaciones)</v>
      </c>
    </row>
    <row r="2511" spans="1:54" ht="156.75">
      <c r="A2511" s="38">
        <f t="shared" si="372"/>
        <v>2510</v>
      </c>
      <c r="B2511" s="3">
        <v>8677532</v>
      </c>
      <c r="C2511" s="3" t="s">
        <v>54</v>
      </c>
      <c r="D2511" s="23">
        <v>45456.246527777781</v>
      </c>
      <c r="E2511" s="23">
        <v>45456.333333333336</v>
      </c>
      <c r="F2511" s="1">
        <f t="shared" ref="F2511:F2519" ca="1" si="376">IF(ISBLANK(E2511),IF(ISBLANK(D2511),0,NOW()-D2511),E2511-D2511)</f>
        <v>8.6805555554747116E-2</v>
      </c>
      <c r="G2511" s="3" t="s">
        <v>55</v>
      </c>
      <c r="H2511" s="41"/>
      <c r="I2511" s="40"/>
      <c r="J2511" s="5" t="s">
        <v>56</v>
      </c>
      <c r="K2511" s="3" t="s">
        <v>57</v>
      </c>
      <c r="L2511" s="9" t="s">
        <v>58</v>
      </c>
      <c r="M2511" s="3" t="s">
        <v>59</v>
      </c>
      <c r="N2511" s="3" t="s">
        <v>60</v>
      </c>
      <c r="O2511" s="3" t="s">
        <v>11397</v>
      </c>
      <c r="P2511" s="3" t="s">
        <v>11398</v>
      </c>
      <c r="Q2511" s="4" t="s">
        <v>11399</v>
      </c>
      <c r="R2511" s="3" t="s">
        <v>947</v>
      </c>
      <c r="S2511" s="3" t="s">
        <v>65</v>
      </c>
      <c r="T2511" s="9" t="s">
        <v>146</v>
      </c>
      <c r="U2511" s="3" t="s">
        <v>2633</v>
      </c>
      <c r="V2511" s="22" t="str">
        <f t="shared" ref="V2511:V2519" si="377">C2511&amp;"; Hora de aviso: "&amp;TEXT(D2511,"h:mm dd/mm/yyyy")&amp;"; Solución: "&amp;U2511&amp;"; Hora de solución: "&amp;TEXT(E2511,"h:mm dd/mm/yyyy")&amp;"; Causa: "&amp;T2511</f>
        <v>RLFO; Hora de aviso: 5:55 13/06/2024; Solución: se realiza migracion de hilos entre nodos; Hora de solución: 8:00 13/06/2024; Causa: Falla en la Red FiOp</v>
      </c>
      <c r="W2511" s="4" t="s">
        <v>68</v>
      </c>
      <c r="X2511" s="3"/>
      <c r="Y2511" s="3"/>
      <c r="Z2511" s="3" t="s">
        <v>69</v>
      </c>
      <c r="AA2511" s="3" t="s">
        <v>71</v>
      </c>
      <c r="AB2511" s="3">
        <v>0</v>
      </c>
      <c r="AC2511" s="3" t="s">
        <v>71</v>
      </c>
      <c r="AD2511" s="6">
        <v>0</v>
      </c>
      <c r="AE2511" s="7"/>
      <c r="AF2511" s="7"/>
      <c r="AG2511" s="6">
        <f>Tabla4[[#This Row],[Tiempo Parada de Reloj]]+Tabla4[[#This Row],[Tiempo Autorizado por Telefonica (no Máximo)]]</f>
        <v>0</v>
      </c>
      <c r="AH2511" s="7">
        <f t="shared" ca="1" si="369"/>
        <v>8.6805555554747116E-2</v>
      </c>
      <c r="AI2511" s="8">
        <f t="shared" si="370"/>
        <v>0</v>
      </c>
      <c r="AJ2511" s="8">
        <f t="shared" ca="1" si="371"/>
        <v>2.0833333333139308</v>
      </c>
      <c r="AK2511" s="3" t="s">
        <v>73</v>
      </c>
      <c r="AL2511" s="3" t="s">
        <v>70</v>
      </c>
      <c r="AM2511" s="3" t="s">
        <v>119</v>
      </c>
      <c r="AN2511" s="3" t="s">
        <v>119</v>
      </c>
      <c r="AO2511" s="3" t="s">
        <v>120</v>
      </c>
      <c r="AP2511" s="3" t="s">
        <v>120</v>
      </c>
      <c r="AQ2511" s="23">
        <v>45458.748611111114</v>
      </c>
      <c r="AR2511" s="3"/>
      <c r="AS2511" s="23"/>
      <c r="AT2511" s="23"/>
      <c r="AU2511" s="3" t="s">
        <v>74</v>
      </c>
      <c r="AV2511" s="3" t="s">
        <v>306</v>
      </c>
      <c r="AW2511" s="3" t="s">
        <v>307</v>
      </c>
      <c r="AX2511" s="3">
        <v>4.6742999999999997</v>
      </c>
      <c r="AY2511" s="3">
        <v>-74.087630000000004</v>
      </c>
      <c r="AZ2511" s="8" t="str">
        <f>+CONCATENATE("Reportan apertura en el enlace ",Tabla4[[#This Row],[Enlace]]," en el ",Tabla4[[#This Row],[Distancia óptica]]," ocasionado por ",Tabla4[[#This Row],[Causa del daño]])</f>
        <v>Reportan apertura en el enlace Morato - Salitre en el Km 7,5 desde Morato ocasionado por Falla en la Red FiOp</v>
      </c>
      <c r="BA2511" s="8" t="str">
        <f>+CONCATENATE("Para dar solución al incidente ",Tabla4[[#This Row],[Solución]])</f>
        <v>Para dar solución al incidente se realiza migracion de hilos entre nodos</v>
      </c>
      <c r="BB2511" s="3" t="str">
        <f>+_xlfn.CONCAT(Tabla4[[#This Row],[Causa Raiz]]," ",Tabla4[[#This Row],[Solución2]]," (",Tabla4[[#This Row],[Anillo]],"- Cabecera: ",Tabla4[[#This Row],[Cabecera]],"- Operador: ",Tabla4[[#This Row],[Operador]],")")</f>
        <v>Reportan apertura en el enlace Morato - Salitre en el Km 7,5 desde Morato ocasionado por Falla en la Red FiOp Para dar solución al incidente se realiza migracion de hilos entre nodos (LINEAL- Cabecera: MORATO- Operador: Colombia Telecomunicaciones)</v>
      </c>
    </row>
    <row r="2512" spans="1:54" ht="171">
      <c r="A2512" s="38">
        <f t="shared" si="372"/>
        <v>2511</v>
      </c>
      <c r="B2512" s="3">
        <v>8677609</v>
      </c>
      <c r="C2512" s="3" t="s">
        <v>92</v>
      </c>
      <c r="D2512" s="23">
        <v>45456.291666666664</v>
      </c>
      <c r="E2512" s="23">
        <v>45456.493055555555</v>
      </c>
      <c r="F2512" s="1">
        <f t="shared" ca="1" si="376"/>
        <v>0.20138888889050577</v>
      </c>
      <c r="G2512" s="3" t="s">
        <v>55</v>
      </c>
      <c r="H2512" s="41"/>
      <c r="I2512" s="40"/>
      <c r="J2512" s="5" t="s">
        <v>56</v>
      </c>
      <c r="K2512" s="3" t="s">
        <v>77</v>
      </c>
      <c r="L2512" s="9" t="s">
        <v>58</v>
      </c>
      <c r="M2512" s="3" t="s">
        <v>745</v>
      </c>
      <c r="N2512" s="3" t="s">
        <v>2592</v>
      </c>
      <c r="O2512" s="3" t="s">
        <v>7485</v>
      </c>
      <c r="P2512" s="3" t="s">
        <v>11400</v>
      </c>
      <c r="Q2512" s="4" t="s">
        <v>11401</v>
      </c>
      <c r="R2512" s="3" t="s">
        <v>750</v>
      </c>
      <c r="S2512" s="3" t="s">
        <v>158</v>
      </c>
      <c r="T2512" s="9" t="s">
        <v>146</v>
      </c>
      <c r="U2512" s="3" t="s">
        <v>11402</v>
      </c>
      <c r="V2512" s="22" t="str">
        <f t="shared" si="377"/>
        <v>RTNFO; Hora de aviso: 7:00 13/06/2024; Solución: se libera estrés en la FO; Hora de solución: 11:50 13/06/2024; Causa: Falla en la Red FiOp</v>
      </c>
      <c r="W2512" s="4" t="s">
        <v>160</v>
      </c>
      <c r="X2512" s="3"/>
      <c r="Y2512" s="3"/>
      <c r="Z2512" s="3" t="s">
        <v>69</v>
      </c>
      <c r="AA2512" s="3" t="s">
        <v>71</v>
      </c>
      <c r="AB2512" s="3">
        <v>0</v>
      </c>
      <c r="AC2512" s="3" t="s">
        <v>71</v>
      </c>
      <c r="AD2512" s="6">
        <v>0</v>
      </c>
      <c r="AE2512" s="7"/>
      <c r="AF2512" s="7"/>
      <c r="AG2512" s="6">
        <f>Tabla4[[#This Row],[Tiempo Parada de Reloj]]+Tabla4[[#This Row],[Tiempo Autorizado por Telefonica (no Máximo)]]</f>
        <v>0</v>
      </c>
      <c r="AH2512" s="7">
        <f t="shared" ca="1" si="369"/>
        <v>0.20138888889050577</v>
      </c>
      <c r="AI2512" s="8">
        <f t="shared" si="370"/>
        <v>0</v>
      </c>
      <c r="AJ2512" s="8">
        <f t="shared" ca="1" si="371"/>
        <v>4.8333333333721384</v>
      </c>
      <c r="AK2512" s="3" t="s">
        <v>119</v>
      </c>
      <c r="AL2512" s="3" t="s">
        <v>71</v>
      </c>
      <c r="AM2512" s="3" t="s">
        <v>69</v>
      </c>
      <c r="AN2512" s="3" t="s">
        <v>119</v>
      </c>
      <c r="AO2512" s="3" t="s">
        <v>73</v>
      </c>
      <c r="AP2512" s="3" t="s">
        <v>73</v>
      </c>
      <c r="AQ2512" s="23">
        <v>45456.729861111111</v>
      </c>
      <c r="AR2512" s="3"/>
      <c r="AS2512" s="23"/>
      <c r="AT2512" s="23"/>
      <c r="AU2512" s="3" t="s">
        <v>752</v>
      </c>
      <c r="AV2512" s="3" t="s">
        <v>988</v>
      </c>
      <c r="AW2512" s="3" t="s">
        <v>1323</v>
      </c>
      <c r="AX2512" s="3">
        <v>1.7247222</v>
      </c>
      <c r="AY2512" s="3">
        <v>-75.636388800000006</v>
      </c>
      <c r="AZ2512" s="8" t="str">
        <f>+CONCATENATE("Reportan apertura en el enlace ",Tabla4[[#This Row],[Enlace]]," en el ",Tabla4[[#This Row],[Distancia óptica]]," ocasionado por ",Tabla4[[#This Row],[Causa del daño]])</f>
        <v>Reportan apertura en el enlace Garzón - Florencia en el Km 22,1 desde Florencia ocasionado por Falla en la Red FiOp</v>
      </c>
      <c r="BA2512" s="8" t="str">
        <f>+CONCATENATE("Para dar solución al incidente ",Tabla4[[#This Row],[Solución]])</f>
        <v>Para dar solución al incidente se libera estrés en la FO</v>
      </c>
      <c r="BB2512" s="3" t="str">
        <f>+_xlfn.CONCAT(Tabla4[[#This Row],[Causa Raiz]]," ",Tabla4[[#This Row],[Solución2]]," (",Tabla4[[#This Row],[Anillo]],"- Cabecera: ",Tabla4[[#This Row],[Cabecera]],"- Operador: ",Tabla4[[#This Row],[Operador]],")")</f>
        <v>Reportan apertura en el enlace Garzón - Florencia en el Km 22,1 desde Florencia ocasionado por Falla en la Red FiOp Para dar solución al incidente se libera estrés en la FO (TRONCAL- Cabecera: FLORENCIA- Operador: Colombia Telecomunicaciones)</v>
      </c>
    </row>
    <row r="2513" spans="1:54" ht="199.5">
      <c r="A2513" s="38">
        <f t="shared" si="372"/>
        <v>2512</v>
      </c>
      <c r="B2513" s="3">
        <v>8677625</v>
      </c>
      <c r="C2513" s="3" t="s">
        <v>54</v>
      </c>
      <c r="D2513" s="23">
        <v>45456.291666666664</v>
      </c>
      <c r="E2513" s="23">
        <v>45456.677083333336</v>
      </c>
      <c r="F2513" s="1">
        <f t="shared" ca="1" si="376"/>
        <v>0.38541666667151731</v>
      </c>
      <c r="G2513" s="3" t="s">
        <v>55</v>
      </c>
      <c r="H2513" s="41"/>
      <c r="I2513" s="40"/>
      <c r="J2513" s="5" t="s">
        <v>56</v>
      </c>
      <c r="K2513" s="3" t="s">
        <v>77</v>
      </c>
      <c r="L2513" s="9" t="s">
        <v>78</v>
      </c>
      <c r="M2513" s="3" t="s">
        <v>838</v>
      </c>
      <c r="N2513" s="3" t="s">
        <v>839</v>
      </c>
      <c r="O2513" s="3" t="s">
        <v>11403</v>
      </c>
      <c r="P2513" s="3" t="s">
        <v>11404</v>
      </c>
      <c r="Q2513" s="4" t="s">
        <v>11405</v>
      </c>
      <c r="R2513" s="3" t="s">
        <v>6304</v>
      </c>
      <c r="S2513" s="3" t="s">
        <v>9317</v>
      </c>
      <c r="T2513" s="9" t="s">
        <v>256</v>
      </c>
      <c r="U2513" s="3" t="s">
        <v>11406</v>
      </c>
      <c r="V2513" s="22" t="str">
        <f t="shared" si="377"/>
        <v>RLFO; Hora de aviso: 7:00 13/06/2024; Solución: se realiza migracion entre empalmes para dar solucion ; Hora de solución: 16:15 13/06/2024; Causa: Falla de Empalme de FiOp</v>
      </c>
      <c r="W2513" s="4" t="s">
        <v>160</v>
      </c>
      <c r="X2513" s="3"/>
      <c r="Y2513" s="3"/>
      <c r="Z2513" s="3" t="s">
        <v>69</v>
      </c>
      <c r="AA2513" s="3" t="s">
        <v>70</v>
      </c>
      <c r="AB2513" s="3">
        <v>8678358</v>
      </c>
      <c r="AC2513" s="3" t="s">
        <v>70</v>
      </c>
      <c r="AD2513" s="6">
        <v>0.21875</v>
      </c>
      <c r="AE2513" s="7"/>
      <c r="AF2513" s="7"/>
      <c r="AG2513" s="6">
        <f>Tabla4[[#This Row],[Tiempo Parada de Reloj]]+Tabla4[[#This Row],[Tiempo Autorizado por Telefonica (no Máximo)]]</f>
        <v>0.21875</v>
      </c>
      <c r="AH2513" s="7">
        <f t="shared" ca="1" si="369"/>
        <v>0.16666666667151731</v>
      </c>
      <c r="AI2513" s="8">
        <f t="shared" si="370"/>
        <v>5.25</v>
      </c>
      <c r="AJ2513" s="8">
        <f t="shared" ca="1" si="371"/>
        <v>4.0000000001164153</v>
      </c>
      <c r="AK2513" s="3" t="s">
        <v>87</v>
      </c>
      <c r="AL2513" s="3" t="s">
        <v>70</v>
      </c>
      <c r="AM2513" s="3" t="s">
        <v>8652</v>
      </c>
      <c r="AN2513" s="3" t="s">
        <v>8652</v>
      </c>
      <c r="AO2513" s="3" t="s">
        <v>120</v>
      </c>
      <c r="AP2513" s="3" t="s">
        <v>120</v>
      </c>
      <c r="AQ2513" s="23">
        <v>45458.602083333331</v>
      </c>
      <c r="AR2513" s="3"/>
      <c r="AS2513" s="23"/>
      <c r="AT2513" s="23"/>
      <c r="AU2513" s="3" t="s">
        <v>833</v>
      </c>
      <c r="AV2513" s="3" t="s">
        <v>1658</v>
      </c>
      <c r="AW2513" s="3" t="s">
        <v>11407</v>
      </c>
      <c r="AX2513" s="3">
        <v>4.8013889000000001</v>
      </c>
      <c r="AY2513" s="3">
        <v>-75.749444444000005</v>
      </c>
      <c r="AZ2513" s="8" t="str">
        <f>+CONCATENATE("Reportan apertura en el enlace ",Tabla4[[#This Row],[Enlace]]," en el ",Tabla4[[#This Row],[Distancia óptica]]," ocasionado por ",Tabla4[[#This Row],[Causa del daño]])</f>
        <v>Reportan apertura en el enlace Mov.Nuevo sol - Mov.Corales en el Km 1,072 desde Mov. Corales ocasionado por Falla de Empalme de FiOp</v>
      </c>
      <c r="BA2513" s="8" t="str">
        <f>+CONCATENATE("Para dar solución al incidente ",Tabla4[[#This Row],[Solución]])</f>
        <v xml:space="preserve">Para dar solución al incidente se realiza migracion entre empalmes para dar solucion </v>
      </c>
      <c r="BB2513" s="3" t="str">
        <f>+_xlfn.CONCAT(Tabla4[[#This Row],[Causa Raiz]]," ",Tabla4[[#This Row],[Solución2]]," (",Tabla4[[#This Row],[Anillo]],"- Cabecera: ",Tabla4[[#This Row],[Cabecera]],"- Operador: ",Tabla4[[#This Row],[Operador]],")")</f>
        <v>Reportan apertura en el enlace Mov.Nuevo sol - Mov.Corales en el Km 1,072 desde Mov. Corales ocasionado por Falla de Empalme de FiOp Para dar solución al incidente se realiza migracion entre empalmes para dar solucion  (Uk corales- Cabecera: Carmelitas- Operador: Colombia Telecomunicaciones)</v>
      </c>
    </row>
    <row r="2514" spans="1:54" ht="213.75">
      <c r="A2514" s="38">
        <f t="shared" si="372"/>
        <v>2513</v>
      </c>
      <c r="B2514" s="3">
        <v>8677671</v>
      </c>
      <c r="C2514" s="3" t="s">
        <v>54</v>
      </c>
      <c r="D2514" s="23">
        <v>45456.298611111109</v>
      </c>
      <c r="E2514" s="23">
        <v>45456.458333333336</v>
      </c>
      <c r="F2514" s="1">
        <f t="shared" ca="1" si="376"/>
        <v>0.15972222222626442</v>
      </c>
      <c r="G2514" s="3" t="s">
        <v>55</v>
      </c>
      <c r="H2514" s="41"/>
      <c r="I2514" s="40"/>
      <c r="J2514" s="5" t="s">
        <v>56</v>
      </c>
      <c r="K2514" s="3" t="s">
        <v>122</v>
      </c>
      <c r="L2514" s="9" t="s">
        <v>78</v>
      </c>
      <c r="M2514" s="3" t="s">
        <v>123</v>
      </c>
      <c r="N2514" s="3" t="s">
        <v>124</v>
      </c>
      <c r="O2514" s="3" t="s">
        <v>11408</v>
      </c>
      <c r="P2514" s="3" t="s">
        <v>11409</v>
      </c>
      <c r="Q2514" s="4" t="s">
        <v>11410</v>
      </c>
      <c r="R2514" s="3" t="s">
        <v>128</v>
      </c>
      <c r="S2514" s="3" t="s">
        <v>129</v>
      </c>
      <c r="T2514" s="9" t="s">
        <v>176</v>
      </c>
      <c r="U2514" s="3" t="s">
        <v>6882</v>
      </c>
      <c r="V2514" s="22" t="str">
        <f t="shared" si="377"/>
        <v>RLFO; Hora de aviso: 7:10 13/06/2024; Solución: se recupera 200 mts de reserva y se realiza un empalme de 48 hilos; Hora de solución: 11:00 13/06/2024; Causa: Intervención de Terceros. No Identificados</v>
      </c>
      <c r="W2514" s="4" t="s">
        <v>7194</v>
      </c>
      <c r="X2514" s="3"/>
      <c r="Y2514" s="3"/>
      <c r="Z2514" s="3" t="s">
        <v>69</v>
      </c>
      <c r="AA2514" s="3" t="s">
        <v>71</v>
      </c>
      <c r="AB2514" s="3">
        <v>0</v>
      </c>
      <c r="AC2514" s="3" t="s">
        <v>71</v>
      </c>
      <c r="AD2514" s="6">
        <v>0</v>
      </c>
      <c r="AE2514" s="7"/>
      <c r="AF2514" s="7"/>
      <c r="AG2514" s="6">
        <f>Tabla4[[#This Row],[Tiempo Parada de Reloj]]+Tabla4[[#This Row],[Tiempo Autorizado por Telefonica (no Máximo)]]</f>
        <v>0</v>
      </c>
      <c r="AH2514" s="7">
        <f t="shared" ca="1" si="369"/>
        <v>0.15972222222626442</v>
      </c>
      <c r="AI2514" s="8">
        <f t="shared" si="370"/>
        <v>0</v>
      </c>
      <c r="AJ2514" s="8">
        <f t="shared" ca="1" si="371"/>
        <v>3.8333333334303461</v>
      </c>
      <c r="AK2514" s="3" t="s">
        <v>87</v>
      </c>
      <c r="AL2514" s="3" t="s">
        <v>70</v>
      </c>
      <c r="AM2514" s="3" t="s">
        <v>119</v>
      </c>
      <c r="AN2514" s="3" t="s">
        <v>119</v>
      </c>
      <c r="AO2514" s="3" t="s">
        <v>98</v>
      </c>
      <c r="AP2514" s="3" t="s">
        <v>73</v>
      </c>
      <c r="AQ2514" s="23">
        <v>45457.665972222225</v>
      </c>
      <c r="AR2514" s="3"/>
      <c r="AS2514" s="23"/>
      <c r="AT2514" s="23"/>
      <c r="AU2514" s="3" t="s">
        <v>133</v>
      </c>
      <c r="AV2514" s="3" t="s">
        <v>1212</v>
      </c>
      <c r="AW2514" s="3" t="s">
        <v>307</v>
      </c>
      <c r="AX2514" s="3">
        <v>11.007149999999999</v>
      </c>
      <c r="AY2514" s="3">
        <v>-74.830723000000006</v>
      </c>
      <c r="AZ2514" s="8" t="str">
        <f>+CONCATENATE("Reportan apertura en el enlace ",Tabla4[[#This Row],[Enlace]]," en el ",Tabla4[[#This Row],[Distancia óptica]]," ocasionado por ",Tabla4[[#This Row],[Causa del daño]])</f>
        <v>Reportan apertura en el enlace Mov. Tabor - Mov. Pelu en el Km 7,529 desde Mov. Pelu  ocasionado por Intervención de Terceros. No Identificados</v>
      </c>
      <c r="BA2514" s="8" t="str">
        <f>+CONCATENATE("Para dar solución al incidente ",Tabla4[[#This Row],[Solución]])</f>
        <v>Para dar solución al incidente se recupera 200 mts de reserva y se realiza un empalme de 48 hilos</v>
      </c>
      <c r="BB2514" s="3" t="str">
        <f>+_xlfn.CONCAT(Tabla4[[#This Row],[Causa Raiz]]," ",Tabla4[[#This Row],[Solución2]]," (",Tabla4[[#This Row],[Anillo]],"- Cabecera: ",Tabla4[[#This Row],[Cabecera]],"- Operador: ",Tabla4[[#This Row],[Operador]],")")</f>
        <v>Reportan apertura en el enlace Mov. Tabor - Mov. Pelu en el Km 7,529 desde Mov. Pelu  ocasionado por Intervención de Terceros. No Identificados Para dar solución al incidente se recupera 200 mts de reserva y se realiza un empalme de 48 hilos (LINEAL- Cabecera: PELU- Operador: Colombia Telecomunicaciones)</v>
      </c>
    </row>
    <row r="2515" spans="1:54" ht="171">
      <c r="A2515" s="38">
        <f t="shared" si="372"/>
        <v>2514</v>
      </c>
      <c r="B2515" s="3">
        <v>8676533</v>
      </c>
      <c r="C2515" s="3" t="s">
        <v>54</v>
      </c>
      <c r="D2515" s="23">
        <v>45456.291666666664</v>
      </c>
      <c r="E2515" s="23">
        <v>45456.388888888891</v>
      </c>
      <c r="F2515" s="1">
        <f t="shared" ca="1" si="376"/>
        <v>9.7222222226264421E-2</v>
      </c>
      <c r="G2515" s="3" t="s">
        <v>55</v>
      </c>
      <c r="H2515" s="41"/>
      <c r="I2515" s="40"/>
      <c r="J2515" s="5" t="s">
        <v>56</v>
      </c>
      <c r="K2515" s="3" t="s">
        <v>77</v>
      </c>
      <c r="L2515" s="9" t="s">
        <v>58</v>
      </c>
      <c r="M2515" s="3" t="s">
        <v>745</v>
      </c>
      <c r="N2515" s="3" t="s">
        <v>746</v>
      </c>
      <c r="O2515" s="3" t="s">
        <v>11411</v>
      </c>
      <c r="P2515" s="3" t="s">
        <v>11412</v>
      </c>
      <c r="Q2515" s="4" t="s">
        <v>11413</v>
      </c>
      <c r="R2515" s="3" t="s">
        <v>750</v>
      </c>
      <c r="S2515" s="3" t="s">
        <v>158</v>
      </c>
      <c r="T2515" s="9" t="s">
        <v>130</v>
      </c>
      <c r="U2515" s="3" t="s">
        <v>11414</v>
      </c>
      <c r="V2515" s="22" t="str">
        <f t="shared" si="377"/>
        <v>RLFO; Hora de aviso: 7:00 13/06/2024; Solución: se refusionan hilos en ODF ; Hora de solución: 9:20 13/06/2024; Causa: Plagas</v>
      </c>
      <c r="W2515" s="4" t="s">
        <v>160</v>
      </c>
      <c r="X2515" s="3"/>
      <c r="Y2515" s="3"/>
      <c r="Z2515" s="3" t="s">
        <v>69</v>
      </c>
      <c r="AA2515" s="3" t="s">
        <v>70</v>
      </c>
      <c r="AB2515" s="3">
        <v>8677703</v>
      </c>
      <c r="AC2515" s="3" t="s">
        <v>71</v>
      </c>
      <c r="AD2515" s="6">
        <v>0</v>
      </c>
      <c r="AE2515" s="7"/>
      <c r="AF2515" s="7"/>
      <c r="AG2515" s="6">
        <f>Tabla4[[#This Row],[Tiempo Parada de Reloj]]+Tabla4[[#This Row],[Tiempo Autorizado por Telefonica (no Máximo)]]</f>
        <v>0</v>
      </c>
      <c r="AH2515" s="7">
        <f t="shared" ca="1" si="369"/>
        <v>9.7222222226264421E-2</v>
      </c>
      <c r="AI2515" s="8">
        <f t="shared" si="370"/>
        <v>0</v>
      </c>
      <c r="AJ2515" s="8">
        <f t="shared" ca="1" si="371"/>
        <v>2.3333333334303461</v>
      </c>
      <c r="AK2515" s="3" t="s">
        <v>87</v>
      </c>
      <c r="AL2515" s="3" t="s">
        <v>70</v>
      </c>
      <c r="AM2515" s="3" t="s">
        <v>119</v>
      </c>
      <c r="AN2515" s="3" t="s">
        <v>119</v>
      </c>
      <c r="AO2515" s="3" t="s">
        <v>73</v>
      </c>
      <c r="AP2515" s="3" t="s">
        <v>73</v>
      </c>
      <c r="AQ2515" s="23">
        <v>45456.711805555555</v>
      </c>
      <c r="AR2515" s="3"/>
      <c r="AS2515" s="23"/>
      <c r="AT2515" s="23"/>
      <c r="AU2515" s="3" t="s">
        <v>752</v>
      </c>
      <c r="AV2515" s="3" t="s">
        <v>2262</v>
      </c>
      <c r="AW2515" s="3" t="s">
        <v>307</v>
      </c>
      <c r="AX2515" s="3">
        <v>2.8277770000000002</v>
      </c>
      <c r="AY2515" s="3">
        <v>-75.2922777</v>
      </c>
      <c r="AZ2515" s="8" t="str">
        <f>+CONCATENATE("Reportan apertura en el enlace ",Tabla4[[#This Row],[Enlace]]," en el ",Tabla4[[#This Row],[Distancia óptica]]," ocasionado por ",Tabla4[[#This Row],[Causa del daño]])</f>
        <v>Reportan apertura en el enlace Armario FTTC 312 - Ceagrodex en el Km 0 desde Armario FTTC 312 ocasionado por Plagas</v>
      </c>
      <c r="BA2515" s="8" t="str">
        <f>+CONCATENATE("Para dar solución al incidente ",Tabla4[[#This Row],[Solución]])</f>
        <v xml:space="preserve">Para dar solución al incidente se refusionan hilos en ODF </v>
      </c>
      <c r="BB2515" s="3" t="str">
        <f>+_xlfn.CONCAT(Tabla4[[#This Row],[Causa Raiz]]," ",Tabla4[[#This Row],[Solución2]]," (",Tabla4[[#This Row],[Anillo]],"- Cabecera: ",Tabla4[[#This Row],[Cabecera]],"- Operador: ",Tabla4[[#This Row],[Operador]],")")</f>
        <v>Reportan apertura en el enlace Armario FTTC 312 - Ceagrodex en el Km 0 desde Armario FTTC 312 ocasionado por Plagas Para dar solución al incidente se refusionan hilos en ODF  (LINEAL- Cabecera: TUQUILA- Operador: Colombia Telecomunicaciones)</v>
      </c>
    </row>
    <row r="2516" spans="1:54" ht="185.25">
      <c r="A2516" s="38">
        <f t="shared" si="372"/>
        <v>2515</v>
      </c>
      <c r="B2516" s="3">
        <v>8677804</v>
      </c>
      <c r="C2516" s="3" t="s">
        <v>163</v>
      </c>
      <c r="D2516" s="23">
        <v>45456.3125</v>
      </c>
      <c r="E2516" s="23">
        <v>45456.527777777781</v>
      </c>
      <c r="F2516" s="1">
        <f t="shared" ca="1" si="376"/>
        <v>0.21527777778101154</v>
      </c>
      <c r="G2516" s="3" t="s">
        <v>55</v>
      </c>
      <c r="H2516" s="41"/>
      <c r="I2516" s="40"/>
      <c r="J2516" s="5" t="s">
        <v>56</v>
      </c>
      <c r="K2516" s="3" t="s">
        <v>108</v>
      </c>
      <c r="L2516" s="9" t="s">
        <v>78</v>
      </c>
      <c r="M2516" s="3" t="s">
        <v>431</v>
      </c>
      <c r="N2516" s="3" t="s">
        <v>664</v>
      </c>
      <c r="O2516" s="3" t="s">
        <v>11415</v>
      </c>
      <c r="P2516" s="3" t="s">
        <v>11416</v>
      </c>
      <c r="Q2516" s="4" t="s">
        <v>11417</v>
      </c>
      <c r="R2516" s="3" t="s">
        <v>114</v>
      </c>
      <c r="S2516" s="3" t="s">
        <v>115</v>
      </c>
      <c r="T2516" s="9" t="s">
        <v>66</v>
      </c>
      <c r="U2516" s="3" t="s">
        <v>11418</v>
      </c>
      <c r="V2516" s="22" t="str">
        <f t="shared" si="377"/>
        <v>RDFO; Hora de aviso: 7:30 13/06/2024; Solución: se realiza una caja de Empalme de 48 Hilos; Hora de solución: 12:40 13/06/2024; Causa: Vandalismo</v>
      </c>
      <c r="W2516" s="4" t="s">
        <v>118</v>
      </c>
      <c r="X2516" s="3"/>
      <c r="Y2516" s="3"/>
      <c r="Z2516" s="3" t="s">
        <v>69</v>
      </c>
      <c r="AA2516" s="3" t="s">
        <v>70</v>
      </c>
      <c r="AB2516" s="3" t="s">
        <v>11419</v>
      </c>
      <c r="AC2516" s="3" t="s">
        <v>71</v>
      </c>
      <c r="AD2516" s="6">
        <v>0</v>
      </c>
      <c r="AE2516" s="7">
        <v>6.9444444444444441E-3</v>
      </c>
      <c r="AF2516" s="7" t="s">
        <v>4651</v>
      </c>
      <c r="AG2516" s="6">
        <f>Tabla4[[#This Row],[Tiempo Parada de Reloj]]+Tabla4[[#This Row],[Tiempo Autorizado por Telefonica (no Máximo)]]</f>
        <v>6.9444444444444441E-3</v>
      </c>
      <c r="AH2516" s="7">
        <f t="shared" ca="1" si="369"/>
        <v>0.21527777778101154</v>
      </c>
      <c r="AI2516" s="8">
        <f t="shared" si="370"/>
        <v>0</v>
      </c>
      <c r="AJ2516" s="8">
        <f t="shared" ca="1" si="371"/>
        <v>5.1666666667442769</v>
      </c>
      <c r="AK2516" s="3" t="s">
        <v>87</v>
      </c>
      <c r="AL2516" s="3" t="s">
        <v>70</v>
      </c>
      <c r="AM2516" s="3" t="s">
        <v>119</v>
      </c>
      <c r="AN2516" s="3" t="s">
        <v>119</v>
      </c>
      <c r="AO2516" s="3" t="s">
        <v>73</v>
      </c>
      <c r="AP2516" s="3" t="s">
        <v>73</v>
      </c>
      <c r="AQ2516" s="23">
        <v>45456.636111111111</v>
      </c>
      <c r="AR2516" s="3"/>
      <c r="AS2516" s="23"/>
      <c r="AT2516" s="23"/>
      <c r="AU2516" s="3" t="s">
        <v>436</v>
      </c>
      <c r="AV2516" s="3" t="s">
        <v>11420</v>
      </c>
      <c r="AW2516" s="3" t="s">
        <v>1916</v>
      </c>
      <c r="AX2516" s="3">
        <v>11.376263</v>
      </c>
      <c r="AY2516" s="3">
        <v>-72.236050000000006</v>
      </c>
      <c r="AZ2516" s="8" t="str">
        <f>+CONCATENATE("Reportan apertura en el enlace ",Tabla4[[#This Row],[Enlace]]," en el ",Tabla4[[#This Row],[Distancia óptica]]," ocasionado por ",Tabla4[[#This Row],[Causa del daño]])</f>
        <v>Reportan apertura en el enlace Mov.Maicao - Mov.La Carbonera en el Km 2,3 desde Maicao centro ocasionado por Vandalismo</v>
      </c>
      <c r="BA2516" s="8" t="str">
        <f>+CONCATENATE("Para dar solución al incidente ",Tabla4[[#This Row],[Solución]])</f>
        <v>Para dar solución al incidente se realiza una caja de Empalme de 48 Hilos</v>
      </c>
      <c r="BB2516" s="3" t="str">
        <f>+_xlfn.CONCAT(Tabla4[[#This Row],[Causa Raiz]]," ",Tabla4[[#This Row],[Solución2]]," (",Tabla4[[#This Row],[Anillo]],"- Cabecera: ",Tabla4[[#This Row],[Cabecera]],"- Operador: ",Tabla4[[#This Row],[Operador]],")")</f>
        <v>Reportan apertura en el enlace Mov.Maicao - Mov.La Carbonera en el Km 2,3 desde Maicao centro ocasionado por Vandalismo Para dar solución al incidente se realiza una caja de Empalme de 48 Hilos (LINEAL - Cabecera: MAICAO CENTRO - Operador: Colombia Telecomunicaciones)</v>
      </c>
    </row>
    <row r="2517" spans="1:54" ht="171">
      <c r="A2517" s="38">
        <f t="shared" si="372"/>
        <v>2516</v>
      </c>
      <c r="B2517" s="3">
        <v>8677928</v>
      </c>
      <c r="C2517" s="3" t="s">
        <v>92</v>
      </c>
      <c r="D2517" s="23">
        <v>45456.385416666664</v>
      </c>
      <c r="E2517" s="23">
        <v>45456.909722222219</v>
      </c>
      <c r="F2517" s="1">
        <f t="shared" ca="1" si="376"/>
        <v>0.52430555555474712</v>
      </c>
      <c r="G2517" s="3" t="s">
        <v>55</v>
      </c>
      <c r="H2517" s="41"/>
      <c r="I2517" s="40"/>
      <c r="J2517" s="5" t="s">
        <v>56</v>
      </c>
      <c r="K2517" s="3" t="s">
        <v>77</v>
      </c>
      <c r="L2517" s="9" t="s">
        <v>58</v>
      </c>
      <c r="M2517" s="3" t="s">
        <v>507</v>
      </c>
      <c r="N2517" s="3" t="s">
        <v>888</v>
      </c>
      <c r="O2517" s="3" t="s">
        <v>889</v>
      </c>
      <c r="P2517" s="3" t="s">
        <v>11421</v>
      </c>
      <c r="Q2517" s="4" t="s">
        <v>11422</v>
      </c>
      <c r="R2517" s="3" t="s">
        <v>144</v>
      </c>
      <c r="S2517" s="3" t="s">
        <v>158</v>
      </c>
      <c r="T2517" s="9" t="s">
        <v>146</v>
      </c>
      <c r="U2517" s="3" t="s">
        <v>1345</v>
      </c>
      <c r="V2517" s="22" t="str">
        <f t="shared" si="377"/>
        <v>RTNFO; Hora de aviso: 9:15 13/06/2024; Solución: Se realiza migracion entre empalmes; Hora de solución: 21:50 13/06/2024; Causa: Falla en la Red FiOp</v>
      </c>
      <c r="W2517" s="4" t="s">
        <v>199</v>
      </c>
      <c r="X2517" s="3"/>
      <c r="Y2517" s="3"/>
      <c r="Z2517" s="3" t="s">
        <v>69</v>
      </c>
      <c r="AA2517" s="3" t="s">
        <v>71</v>
      </c>
      <c r="AB2517" s="3">
        <v>0</v>
      </c>
      <c r="AC2517" s="3" t="s">
        <v>70</v>
      </c>
      <c r="AD2517" s="6">
        <v>0.31597222222222221</v>
      </c>
      <c r="AE2517" s="7"/>
      <c r="AF2517" s="7"/>
      <c r="AG2517" s="6">
        <f>Tabla4[[#This Row],[Tiempo Parada de Reloj]]+Tabla4[[#This Row],[Tiempo Autorizado por Telefonica (no Máximo)]]</f>
        <v>0.31597222222222221</v>
      </c>
      <c r="AH2517" s="7">
        <f t="shared" ca="1" si="369"/>
        <v>0.20833333333252491</v>
      </c>
      <c r="AI2517" s="8">
        <f t="shared" si="370"/>
        <v>7.583333333333333</v>
      </c>
      <c r="AJ2517" s="8">
        <f t="shared" ca="1" si="371"/>
        <v>4.9999999999805977</v>
      </c>
      <c r="AK2517" s="3" t="s">
        <v>87</v>
      </c>
      <c r="AL2517" s="3" t="s">
        <v>70</v>
      </c>
      <c r="AM2517" s="3" t="s">
        <v>8652</v>
      </c>
      <c r="AN2517" s="3" t="s">
        <v>98</v>
      </c>
      <c r="AO2517" s="3" t="s">
        <v>98</v>
      </c>
      <c r="AP2517" s="3" t="s">
        <v>98</v>
      </c>
      <c r="AQ2517" s="23">
        <v>45457.429861111108</v>
      </c>
      <c r="AR2517" s="3"/>
      <c r="AS2517" s="23"/>
      <c r="AT2517" s="23"/>
      <c r="AU2517" s="3" t="s">
        <v>515</v>
      </c>
      <c r="AV2517" s="3" t="s">
        <v>3113</v>
      </c>
      <c r="AW2517" s="3" t="s">
        <v>1323</v>
      </c>
      <c r="AX2517" s="3">
        <v>2.9483299999999999</v>
      </c>
      <c r="AY2517" s="3">
        <v>-76.528919999999999</v>
      </c>
      <c r="AZ2517" s="8" t="str">
        <f>+CONCATENATE("Reportan apertura en el enlace ",Tabla4[[#This Row],[Enlace]]," en el ",Tabla4[[#This Row],[Distancia óptica]]," ocasionado por ",Tabla4[[#This Row],[Causa del daño]])</f>
        <v>Reportan apertura en el enlace Cali - Popayán en el Km 81 desde Popayan ocasionado por Falla en la Red FiOp</v>
      </c>
      <c r="BA2517" s="8" t="str">
        <f>+CONCATENATE("Para dar solución al incidente ",Tabla4[[#This Row],[Solución]])</f>
        <v>Para dar solución al incidente Se realiza migracion entre empalmes</v>
      </c>
      <c r="BB2517" s="3" t="str">
        <f>+_xlfn.CONCAT(Tabla4[[#This Row],[Causa Raiz]]," ",Tabla4[[#This Row],[Solución2]]," (",Tabla4[[#This Row],[Anillo]],"- Cabecera: ",Tabla4[[#This Row],[Cabecera]],"- Operador: ",Tabla4[[#This Row],[Operador]],")")</f>
        <v>Reportan apertura en el enlace Cali - Popayán en el Km 81 desde Popayan ocasionado por Falla en la Red FiOp Para dar solución al incidente Se realiza migracion entre empalmes (TRONCAL- Cabecera: Popayan centro- Operador: Colombia Telecomunicaciones)</v>
      </c>
    </row>
    <row r="2518" spans="1:54" ht="213.75">
      <c r="A2518" s="38">
        <f t="shared" si="372"/>
        <v>2517</v>
      </c>
      <c r="B2518" s="3">
        <v>8677967</v>
      </c>
      <c r="C2518" s="3" t="s">
        <v>92</v>
      </c>
      <c r="D2518" s="23">
        <v>45456.395833333336</v>
      </c>
      <c r="E2518" s="23">
        <v>45456.597222222219</v>
      </c>
      <c r="F2518" s="1">
        <f t="shared" ca="1" si="376"/>
        <v>0.20138888888322981</v>
      </c>
      <c r="G2518" s="3" t="s">
        <v>55</v>
      </c>
      <c r="H2518" s="41"/>
      <c r="I2518" s="40"/>
      <c r="J2518" s="5" t="s">
        <v>56</v>
      </c>
      <c r="K2518" s="3" t="s">
        <v>203</v>
      </c>
      <c r="L2518" s="9" t="s">
        <v>58</v>
      </c>
      <c r="M2518" s="3" t="s">
        <v>1429</v>
      </c>
      <c r="N2518" s="3" t="s">
        <v>4917</v>
      </c>
      <c r="O2518" s="3" t="s">
        <v>1552</v>
      </c>
      <c r="P2518" s="3" t="s">
        <v>11423</v>
      </c>
      <c r="Q2518" s="4" t="s">
        <v>11424</v>
      </c>
      <c r="R2518" s="3" t="s">
        <v>1555</v>
      </c>
      <c r="S2518" s="3" t="s">
        <v>210</v>
      </c>
      <c r="T2518" s="9" t="s">
        <v>276</v>
      </c>
      <c r="U2518" s="3" t="s">
        <v>11425</v>
      </c>
      <c r="V2518" s="22" t="str">
        <f t="shared" si="377"/>
        <v>RTNFO; Hora de aviso: 9:30 13/06/2024; Solución: se recuperan 20 metros de fo de 36 hilos y se hace un empalme de 36 hilos en caja de 48 hilos; Hora de solución: 14:20 13/06/2024; Causa: Intervención de Terceros</v>
      </c>
      <c r="W2518" s="4" t="s">
        <v>213</v>
      </c>
      <c r="X2518" s="3"/>
      <c r="Y2518" s="3"/>
      <c r="Z2518" s="3" t="s">
        <v>69</v>
      </c>
      <c r="AA2518" s="3" t="s">
        <v>70</v>
      </c>
      <c r="AB2518" s="3">
        <v>8678449</v>
      </c>
      <c r="AC2518" s="3" t="s">
        <v>70</v>
      </c>
      <c r="AD2518" s="6">
        <v>0</v>
      </c>
      <c r="AE2518" s="7"/>
      <c r="AF2518" s="7"/>
      <c r="AG2518" s="6">
        <f>Tabla4[[#This Row],[Tiempo Parada de Reloj]]+Tabla4[[#This Row],[Tiempo Autorizado por Telefonica (no Máximo)]]</f>
        <v>0</v>
      </c>
      <c r="AH2518" s="7">
        <f t="shared" ca="1" si="369"/>
        <v>0.20138888888322981</v>
      </c>
      <c r="AI2518" s="8">
        <f t="shared" si="370"/>
        <v>0</v>
      </c>
      <c r="AJ2518" s="8">
        <f t="shared" ca="1" si="371"/>
        <v>4.8333333331975155</v>
      </c>
      <c r="AK2518" s="3" t="s">
        <v>87</v>
      </c>
      <c r="AL2518" s="3" t="s">
        <v>70</v>
      </c>
      <c r="AM2518" s="3" t="s">
        <v>460</v>
      </c>
      <c r="AN2518" s="3" t="s">
        <v>460</v>
      </c>
      <c r="AO2518" s="3" t="s">
        <v>73</v>
      </c>
      <c r="AP2518" s="3" t="s">
        <v>119</v>
      </c>
      <c r="AQ2518" s="23">
        <v>45460.390972222223</v>
      </c>
      <c r="AR2518" s="3"/>
      <c r="AS2518" s="23"/>
      <c r="AT2518" s="23"/>
      <c r="AU2518" s="3" t="s">
        <v>1557</v>
      </c>
      <c r="AV2518" s="3" t="s">
        <v>3429</v>
      </c>
      <c r="AW2518" s="3" t="s">
        <v>1323</v>
      </c>
      <c r="AX2518" s="3">
        <v>5.3524200000000004</v>
      </c>
      <c r="AY2518" s="3">
        <v>-73.527860000000004</v>
      </c>
      <c r="AZ2518" s="8" t="str">
        <f>+CONCATENATE("Reportan apertura en el enlace ",Tabla4[[#This Row],[Enlace]]," en el ",Tabla4[[#This Row],[Distancia óptica]]," ocasionado por ",Tabla4[[#This Row],[Causa del daño]])</f>
        <v>Reportan apertura en el enlace Chocontá - Tunja en el Km 57,4 desde Tunja ocasionado por Intervención de Terceros</v>
      </c>
      <c r="BA2518" s="8" t="str">
        <f>+CONCATENATE("Para dar solución al incidente ",Tabla4[[#This Row],[Solución]])</f>
        <v>Para dar solución al incidente se recuperan 20 metros de fo de 36 hilos y se hace un empalme de 36 hilos en caja de 48 hilos</v>
      </c>
      <c r="BB2518" s="3" t="str">
        <f>+_xlfn.CONCAT(Tabla4[[#This Row],[Causa Raiz]]," ",Tabla4[[#This Row],[Solución2]]," (",Tabla4[[#This Row],[Anillo]],"- Cabecera: ",Tabla4[[#This Row],[Cabecera]],"- Operador: ",Tabla4[[#This Row],[Operador]],")")</f>
        <v>Reportan apertura en el enlace Chocontá - Tunja en el Km 57,4 desde Tunja ocasionado por Intervención de Terceros Para dar solución al incidente se recuperan 20 metros de fo de 36 hilos y se hace un empalme de 36 hilos en caja de 48 hilos (TRONCAL- Cabecera: Tunja- Operador: Colombia Telecomunicaciones)</v>
      </c>
    </row>
    <row r="2519" spans="1:54" ht="185.25">
      <c r="A2519" s="38">
        <f t="shared" si="372"/>
        <v>2518</v>
      </c>
      <c r="B2519" s="3">
        <v>8678283</v>
      </c>
      <c r="C2519" s="3" t="s">
        <v>92</v>
      </c>
      <c r="D2519" s="23">
        <v>45456.5</v>
      </c>
      <c r="E2519" s="23">
        <v>45474.629166666666</v>
      </c>
      <c r="F2519" s="1">
        <f t="shared" ca="1" si="376"/>
        <v>18.129166666665697</v>
      </c>
      <c r="G2519" s="3" t="s">
        <v>55</v>
      </c>
      <c r="H2519" s="41"/>
      <c r="I2519" s="40"/>
      <c r="J2519" s="5" t="s">
        <v>56</v>
      </c>
      <c r="K2519" s="3" t="s">
        <v>77</v>
      </c>
      <c r="L2519" s="9" t="s">
        <v>58</v>
      </c>
      <c r="M2519" s="3" t="s">
        <v>283</v>
      </c>
      <c r="N2519" s="3" t="s">
        <v>284</v>
      </c>
      <c r="O2519" s="3" t="s">
        <v>895</v>
      </c>
      <c r="P2519" s="3" t="s">
        <v>11426</v>
      </c>
      <c r="Q2519" s="4" t="s">
        <v>11427</v>
      </c>
      <c r="R2519" s="3" t="s">
        <v>400</v>
      </c>
      <c r="S2519" s="3" t="s">
        <v>9317</v>
      </c>
      <c r="T2519" s="9" t="s">
        <v>256</v>
      </c>
      <c r="U2519" s="3" t="s">
        <v>11428</v>
      </c>
      <c r="V2519" s="22" t="str">
        <f t="shared" si="377"/>
        <v>RTNFO; Hora de aviso: 12:00 13/06/2024; Solución: Para dar solucion se refusina hilos en caja de empalme ; Hora de solución: 15:06 01/07/2024; Causa: Falla de Empalme de FiOp</v>
      </c>
      <c r="W2519" s="4" t="s">
        <v>160</v>
      </c>
      <c r="X2519" s="3"/>
      <c r="Y2519" s="3"/>
      <c r="Z2519" s="3" t="s">
        <v>69</v>
      </c>
      <c r="AA2519" s="3" t="s">
        <v>71</v>
      </c>
      <c r="AB2519" s="3">
        <v>0</v>
      </c>
      <c r="AC2519" s="3" t="s">
        <v>71</v>
      </c>
      <c r="AD2519" s="6">
        <v>17.923611111111111</v>
      </c>
      <c r="AE2519" s="7"/>
      <c r="AF2519" s="7"/>
      <c r="AG2519" s="6">
        <f>Tabla4[[#This Row],[Tiempo Parada de Reloj]]+Tabla4[[#This Row],[Tiempo Autorizado por Telefonica (no Máximo)]]</f>
        <v>17.923611111111111</v>
      </c>
      <c r="AH2519" s="7">
        <f t="shared" ca="1" si="369"/>
        <v>0.20555555555458582</v>
      </c>
      <c r="AI2519" s="8">
        <f t="shared" si="370"/>
        <v>430.16666666666663</v>
      </c>
      <c r="AJ2519" s="8">
        <f t="shared" ca="1" si="371"/>
        <v>4.9333333333100597</v>
      </c>
      <c r="AK2519" s="3" t="s">
        <v>1349</v>
      </c>
      <c r="AL2519" s="3" t="s">
        <v>70</v>
      </c>
      <c r="AM2519" s="3" t="s">
        <v>8652</v>
      </c>
      <c r="AN2519" s="3" t="s">
        <v>120</v>
      </c>
      <c r="AO2519" s="3" t="s">
        <v>106</v>
      </c>
      <c r="AP2519" s="3" t="s">
        <v>106</v>
      </c>
      <c r="AQ2519" s="23">
        <v>45475.712500000001</v>
      </c>
      <c r="AR2519" s="3"/>
      <c r="AS2519" s="23"/>
      <c r="AT2519" s="23"/>
      <c r="AU2519" s="3" t="s">
        <v>404</v>
      </c>
      <c r="AV2519" s="3" t="s">
        <v>284</v>
      </c>
      <c r="AW2519" s="3" t="s">
        <v>1323</v>
      </c>
      <c r="AX2519" s="3">
        <v>4.5297200000000002</v>
      </c>
      <c r="AY2519" s="3">
        <v>-75.635559999999998</v>
      </c>
      <c r="AZ2519" s="8" t="str">
        <f>+CONCATENATE("Reportan apertura en el enlace ",Tabla4[[#This Row],[Enlace]]," en el ",Tabla4[[#This Row],[Distancia óptica]]," ocasionado por ",Tabla4[[#This Row],[Causa del daño]])</f>
        <v>Reportan apertura en el enlace Armenia - Ibagué en el Km 6,2 desde Armenia ocasionado por Falla de Empalme de FiOp</v>
      </c>
      <c r="BA2519" s="8" t="str">
        <f>+CONCATENATE("Para dar solución al incidente ",Tabla4[[#This Row],[Solución]])</f>
        <v xml:space="preserve">Para dar solución al incidente Para dar solucion se refusina hilos en caja de empalme </v>
      </c>
      <c r="BB2519" s="3" t="str">
        <f>+_xlfn.CONCAT(Tabla4[[#This Row],[Causa Raiz]]," ",Tabla4[[#This Row],[Solución2]]," (",Tabla4[[#This Row],[Anillo]],"- Cabecera: ",Tabla4[[#This Row],[Cabecera]],"- Operador: ",Tabla4[[#This Row],[Operador]],")")</f>
        <v>Reportan apertura en el enlace Armenia - Ibagué en el Km 6,2 desde Armenia ocasionado por Falla de Empalme de FiOp Para dar solución al incidente Para dar solucion se refusina hilos en caja de empalme  (TRONCAL- Cabecera: ARMENIA- Operador: Colombia Telecomunicaciones)</v>
      </c>
    </row>
    <row r="2520" spans="1:54" ht="213.75">
      <c r="A2520" s="38">
        <f t="shared" si="372"/>
        <v>2519</v>
      </c>
      <c r="B2520" s="3">
        <v>8678441</v>
      </c>
      <c r="C2520" s="3" t="s">
        <v>92</v>
      </c>
      <c r="D2520" s="23">
        <v>45456.555555555555</v>
      </c>
      <c r="E2520" s="23">
        <v>45456.763888888891</v>
      </c>
      <c r="F2520" s="1">
        <f t="shared" ref="F2520:F2541" ca="1" si="378">IF(ISBLANK(E2520),IF(ISBLANK(D2520),0,NOW()-D2520),E2520-D2520)</f>
        <v>0.20833333333575865</v>
      </c>
      <c r="G2520" s="3" t="s">
        <v>55</v>
      </c>
      <c r="H2520" s="41"/>
      <c r="I2520" s="40"/>
      <c r="J2520" s="5" t="s">
        <v>56</v>
      </c>
      <c r="K2520" s="3" t="s">
        <v>77</v>
      </c>
      <c r="L2520" s="9" t="s">
        <v>58</v>
      </c>
      <c r="M2520" s="3" t="s">
        <v>79</v>
      </c>
      <c r="N2520" s="3" t="s">
        <v>244</v>
      </c>
      <c r="O2520" s="3" t="s">
        <v>94</v>
      </c>
      <c r="P2520" s="3" t="s">
        <v>11429</v>
      </c>
      <c r="Q2520" s="4" t="s">
        <v>11430</v>
      </c>
      <c r="R2520" s="3" t="s">
        <v>248</v>
      </c>
      <c r="S2520" s="3" t="s">
        <v>85</v>
      </c>
      <c r="T2520" s="9" t="s">
        <v>176</v>
      </c>
      <c r="U2520" s="3" t="s">
        <v>11431</v>
      </c>
      <c r="V2520" s="22" t="str">
        <f t="shared" ref="V2520:V2541" si="379">C2520&amp;"; Hora de aviso: "&amp;TEXT(D2520,"h:mm dd/mm/yyyy")&amp;"; Solución: "&amp;U2520&amp;"; Hora de solución: "&amp;TEXT(E2520,"h:mm dd/mm/yyyy")&amp;"; Causa: "&amp;T2520</f>
        <v>RTNFO; Hora de aviso: 13:20 13/06/2024; Solución:  Se realiza un tendido de 200 Mts  y 2 cajas de empalmes de 36 hilos; Hora de solución: 18:20 13/06/2024; Causa: Intervención de Terceros. No Identificados</v>
      </c>
      <c r="W2520" s="4" t="s">
        <v>160</v>
      </c>
      <c r="X2520" s="3"/>
      <c r="Y2520" s="3"/>
      <c r="Z2520" s="3" t="s">
        <v>69</v>
      </c>
      <c r="AA2520" s="3" t="s">
        <v>71</v>
      </c>
      <c r="AB2520" s="3">
        <v>0</v>
      </c>
      <c r="AC2520" s="3" t="s">
        <v>71</v>
      </c>
      <c r="AD2520" s="6">
        <v>0</v>
      </c>
      <c r="AE2520" s="7"/>
      <c r="AF2520" s="7"/>
      <c r="AG2520" s="6">
        <f>Tabla4[[#This Row],[Tiempo Parada de Reloj]]+Tabla4[[#This Row],[Tiempo Autorizado por Telefonica (no Máximo)]]</f>
        <v>0</v>
      </c>
      <c r="AH2520" s="7">
        <f t="shared" ca="1" si="369"/>
        <v>0.20833333333575865</v>
      </c>
      <c r="AI2520" s="8">
        <f t="shared" si="370"/>
        <v>0</v>
      </c>
      <c r="AJ2520" s="8">
        <f t="shared" ca="1" si="371"/>
        <v>5.0000000000582077</v>
      </c>
      <c r="AK2520" s="3" t="s">
        <v>119</v>
      </c>
      <c r="AL2520" s="3" t="s">
        <v>70</v>
      </c>
      <c r="AM2520" s="3" t="s">
        <v>8652</v>
      </c>
      <c r="AN2520" s="3" t="s">
        <v>460</v>
      </c>
      <c r="AO2520" s="3" t="s">
        <v>98</v>
      </c>
      <c r="AP2520" s="3" t="s">
        <v>98</v>
      </c>
      <c r="AQ2520" s="23">
        <v>45460.952777777777</v>
      </c>
      <c r="AR2520" s="23"/>
      <c r="AS2520" s="23"/>
      <c r="AT2520" s="23"/>
      <c r="AU2520" s="3" t="s">
        <v>710</v>
      </c>
      <c r="AV2520" s="3" t="s">
        <v>244</v>
      </c>
      <c r="AW2520" s="3" t="s">
        <v>1323</v>
      </c>
      <c r="AX2520" s="3">
        <v>4.5441250000000002</v>
      </c>
      <c r="AY2520" s="3">
        <v>-74.286515269999995</v>
      </c>
      <c r="AZ2520" s="8" t="str">
        <f>+CONCATENATE("Reportan apertura en el enlace ",Tabla4[[#This Row],[Enlace]]," en el ",Tabla4[[#This Row],[Distancia óptica]]," ocasionado por ",Tabla4[[#This Row],[Causa del daño]])</f>
        <v>Reportan apertura en el enlace Bogotá - Fusagasugá en el Km 42,2 desde Bogota ocasionado por Intervención de Terceros. No Identificados</v>
      </c>
      <c r="BA2520" s="8" t="str">
        <f>+CONCATENATE("Para dar solución al incidente ",Tabla4[[#This Row],[Solución]])</f>
        <v>Para dar solución al incidente  Se realiza un tendido de 200 Mts  y 2 cajas de empalmes de 36 hilos</v>
      </c>
      <c r="BB2520" s="3" t="str">
        <f>+_xlfn.CONCAT(Tabla4[[#This Row],[Causa Raiz]]," ",Tabla4[[#This Row],[Solución2]]," (",Tabla4[[#This Row],[Anillo]],"- Cabecera: ",Tabla4[[#This Row],[Cabecera]],"- Operador: ",Tabla4[[#This Row],[Operador]],")")</f>
        <v>Reportan apertura en el enlace Bogotá - Fusagasugá en el Km 42,2 desde Bogota ocasionado por Intervención de Terceros. No Identificados Para dar solución al incidente  Se realiza un tendido de 200 Mts  y 2 cajas de empalmes de 36 hilos (TRONCAL- Cabecera: FUSAGASUGA- Operador: Colombia Telecomunicaciones)</v>
      </c>
    </row>
    <row r="2521" spans="1:54" ht="171">
      <c r="A2521" s="38">
        <f t="shared" si="372"/>
        <v>2520</v>
      </c>
      <c r="B2521" s="3">
        <v>8678740</v>
      </c>
      <c r="C2521" s="3" t="s">
        <v>54</v>
      </c>
      <c r="D2521" s="23">
        <v>45456.635416666664</v>
      </c>
      <c r="E2521" s="23">
        <v>45456.739583333336</v>
      </c>
      <c r="F2521" s="1">
        <f t="shared" ca="1" si="378"/>
        <v>0.10416666667151731</v>
      </c>
      <c r="G2521" s="3" t="s">
        <v>55</v>
      </c>
      <c r="H2521" s="41"/>
      <c r="I2521" s="40"/>
      <c r="J2521" s="5" t="s">
        <v>56</v>
      </c>
      <c r="K2521" s="3" t="s">
        <v>57</v>
      </c>
      <c r="L2521" s="9" t="s">
        <v>78</v>
      </c>
      <c r="M2521" s="3" t="s">
        <v>59</v>
      </c>
      <c r="N2521" s="3" t="s">
        <v>60</v>
      </c>
      <c r="O2521" s="3" t="s">
        <v>11432</v>
      </c>
      <c r="P2521" s="3" t="s">
        <v>11433</v>
      </c>
      <c r="Q2521" s="4" t="s">
        <v>11434</v>
      </c>
      <c r="R2521" s="3" t="s">
        <v>378</v>
      </c>
      <c r="S2521" s="3" t="s">
        <v>65</v>
      </c>
      <c r="T2521" s="9" t="s">
        <v>682</v>
      </c>
      <c r="U2521" s="3" t="s">
        <v>8549</v>
      </c>
      <c r="V2521" s="22" t="str">
        <f t="shared" si="379"/>
        <v>RLFO; Hora de aviso: 15:15 13/06/2024; Solución: Se refusiona pigtail en ODF; Hora de solución: 17:45 13/06/2024; Causa: Falla en ODF Planta Externa</v>
      </c>
      <c r="W2521" s="4" t="s">
        <v>68</v>
      </c>
      <c r="X2521" s="3"/>
      <c r="Y2521" s="3"/>
      <c r="Z2521" s="3" t="s">
        <v>69</v>
      </c>
      <c r="AA2521" s="3" t="s">
        <v>71</v>
      </c>
      <c r="AB2521" s="3">
        <v>0</v>
      </c>
      <c r="AC2521" s="3" t="s">
        <v>71</v>
      </c>
      <c r="AD2521" s="6">
        <v>0</v>
      </c>
      <c r="AE2521" s="7"/>
      <c r="AF2521" s="7"/>
      <c r="AG2521" s="6">
        <f>Tabla4[[#This Row],[Tiempo Parada de Reloj]]+Tabla4[[#This Row],[Tiempo Autorizado por Telefonica (no Máximo)]]</f>
        <v>0</v>
      </c>
      <c r="AH2521" s="7">
        <f t="shared" ca="1" si="369"/>
        <v>0.10416666667151731</v>
      </c>
      <c r="AI2521" s="8">
        <f t="shared" si="370"/>
        <v>0</v>
      </c>
      <c r="AJ2521" s="8">
        <f t="shared" ca="1" si="371"/>
        <v>2.5000000001164153</v>
      </c>
      <c r="AK2521" s="3" t="s">
        <v>8652</v>
      </c>
      <c r="AL2521" s="3" t="s">
        <v>71</v>
      </c>
      <c r="AM2521" s="3" t="s">
        <v>8652</v>
      </c>
      <c r="AN2521" s="3" t="s">
        <v>8652</v>
      </c>
      <c r="AO2521" s="3" t="s">
        <v>120</v>
      </c>
      <c r="AP2521" s="3" t="s">
        <v>120</v>
      </c>
      <c r="AQ2521" s="23">
        <v>45458.763888888891</v>
      </c>
      <c r="AR2521" s="3"/>
      <c r="AS2521" s="23"/>
      <c r="AT2521" s="23"/>
      <c r="AU2521" s="3" t="s">
        <v>100</v>
      </c>
      <c r="AV2521" s="3" t="s">
        <v>757</v>
      </c>
      <c r="AW2521" s="3" t="s">
        <v>11435</v>
      </c>
      <c r="AX2521" s="3">
        <v>4.6181799999999997</v>
      </c>
      <c r="AY2521" s="3">
        <v>-74.120410000000007</v>
      </c>
      <c r="AZ2521" s="8" t="str">
        <f>+CONCATENATE("Reportan apertura en el enlace ",Tabla4[[#This Row],[Enlace]]," en el ",Tabla4[[#This Row],[Distancia óptica]]," ocasionado por ",Tabla4[[#This Row],[Causa del daño]])</f>
        <v>Reportan apertura en el enlace Mov. Jasmin - Mov. Galan en el Km 0,0 desde Galan ocasionado por Falla en ODF Planta Externa</v>
      </c>
      <c r="BA2521" s="8" t="str">
        <f>+CONCATENATE("Para dar solución al incidente ",Tabla4[[#This Row],[Solución]])</f>
        <v>Para dar solución al incidente Se refusiona pigtail en ODF</v>
      </c>
      <c r="BB2521" s="3" t="str">
        <f>+_xlfn.CONCAT(Tabla4[[#This Row],[Causa Raiz]]," ",Tabla4[[#This Row],[Solución2]]," (",Tabla4[[#This Row],[Anillo]],"- Cabecera: ",Tabla4[[#This Row],[Cabecera]],"- Operador: ",Tabla4[[#This Row],[Operador]],")")</f>
        <v>Reportan apertura en el enlace Mov. Jasmin - Mov. Galan en el Km 0,0 desde Galan ocasionado por Falla en ODF Planta Externa Para dar solución al incidente Se refusiona pigtail en ODF (UK de galan- Cabecera: Asturias- Operador: Colombia Telecomunicaciones)</v>
      </c>
    </row>
    <row r="2522" spans="1:54" ht="156.75">
      <c r="A2522" s="38">
        <f t="shared" si="372"/>
        <v>2521</v>
      </c>
      <c r="B2522" s="3">
        <v>8678762</v>
      </c>
      <c r="C2522" s="3" t="s">
        <v>92</v>
      </c>
      <c r="D2522" s="23">
        <v>45456.635416666664</v>
      </c>
      <c r="E2522" s="23">
        <v>45458.458333333336</v>
      </c>
      <c r="F2522" s="1">
        <f t="shared" ca="1" si="378"/>
        <v>1.8229166666715173</v>
      </c>
      <c r="G2522" s="3" t="s">
        <v>55</v>
      </c>
      <c r="H2522" s="41"/>
      <c r="I2522" s="40">
        <v>1338228</v>
      </c>
      <c r="J2522" s="5" t="s">
        <v>568</v>
      </c>
      <c r="K2522" s="3" t="s">
        <v>568</v>
      </c>
      <c r="L2522" s="9" t="s">
        <v>58</v>
      </c>
      <c r="M2522" s="3" t="s">
        <v>3421</v>
      </c>
      <c r="N2522" s="3" t="s">
        <v>3421</v>
      </c>
      <c r="O2522" s="3" t="s">
        <v>958</v>
      </c>
      <c r="P2522" s="3" t="s">
        <v>11436</v>
      </c>
      <c r="Q2522" s="4" t="s">
        <v>11437</v>
      </c>
      <c r="R2522" s="3" t="s">
        <v>174</v>
      </c>
      <c r="S2522" s="3" t="s">
        <v>574</v>
      </c>
      <c r="T2522" s="9" t="s">
        <v>211</v>
      </c>
      <c r="U2522" s="3" t="s">
        <v>10309</v>
      </c>
      <c r="V2522" s="22" t="str">
        <f t="shared" si="379"/>
        <v>RTNFO; Hora de aviso: 15:15 13/06/2024; Solución: Para dar solucion se rehace empalme; Hora de solución: 11:00 15/06/2024; Causa: Podas</v>
      </c>
      <c r="W2522" s="4" t="s">
        <v>576</v>
      </c>
      <c r="X2522" s="3"/>
      <c r="Y2522" s="3"/>
      <c r="Z2522" s="3" t="s">
        <v>69</v>
      </c>
      <c r="AA2522" s="3" t="s">
        <v>70</v>
      </c>
      <c r="AB2522" s="3">
        <v>8678808</v>
      </c>
      <c r="AC2522" s="3" t="s">
        <v>71</v>
      </c>
      <c r="AD2522" s="6">
        <v>0.53263888888888888</v>
      </c>
      <c r="AE2522" s="7"/>
      <c r="AF2522" s="7"/>
      <c r="AG2522" s="6">
        <f>Tabla4[[#This Row],[Tiempo Parada de Reloj]]+Tabla4[[#This Row],[Tiempo Autorizado por Telefonica (no Máximo)]]</f>
        <v>0.53263888888888888</v>
      </c>
      <c r="AH2522" s="7">
        <f t="shared" ca="1" si="369"/>
        <v>1.2902777777826284</v>
      </c>
      <c r="AI2522" s="8">
        <f t="shared" si="370"/>
        <v>12.783333333333333</v>
      </c>
      <c r="AJ2522" s="8">
        <f t="shared" ca="1" si="371"/>
        <v>30.966666666783084</v>
      </c>
      <c r="AK2522" s="3" t="s">
        <v>8652</v>
      </c>
      <c r="AL2522" s="3" t="s">
        <v>70</v>
      </c>
      <c r="AM2522" s="3" t="s">
        <v>87</v>
      </c>
      <c r="AN2522" s="3" t="s">
        <v>87</v>
      </c>
      <c r="AO2522" s="3" t="s">
        <v>73</v>
      </c>
      <c r="AP2522" s="3" t="s">
        <v>73</v>
      </c>
      <c r="AQ2522" s="23">
        <v>45460.697916666664</v>
      </c>
      <c r="AR2522" s="3"/>
      <c r="AS2522" s="23"/>
      <c r="AT2522" s="23"/>
      <c r="AU2522" s="3" t="s">
        <v>568</v>
      </c>
      <c r="AV2522" s="3" t="s">
        <v>11438</v>
      </c>
      <c r="AW2522" s="3" t="s">
        <v>76</v>
      </c>
      <c r="AX2522" s="3">
        <v>6.96</v>
      </c>
      <c r="AY2522" s="3">
        <v>-71.092200000000005</v>
      </c>
      <c r="AZ2522" s="8" t="str">
        <f>+CONCATENATE("Reportan apertura en el enlace ",Tabla4[[#This Row],[Enlace]]," en el ",Tabla4[[#This Row],[Distancia óptica]]," ocasionado por ",Tabla4[[#This Row],[Causa del daño]])</f>
        <v>Reportan apertura en el enlace Sogamoso - Arauca en el Km 54 desde Arauquita ocasionado por Podas</v>
      </c>
      <c r="BA2522" s="8" t="str">
        <f>+CONCATENATE("Para dar solución al incidente ",Tabla4[[#This Row],[Solución]])</f>
        <v>Para dar solución al incidente Para dar solucion se rehace empalme</v>
      </c>
      <c r="BB2522" s="3" t="str">
        <f>+_xlfn.CONCAT(Tabla4[[#This Row],[Causa Raiz]]," ",Tabla4[[#This Row],[Solución2]]," (",Tabla4[[#This Row],[Anillo]],"- Cabecera: ",Tabla4[[#This Row],[Cabecera]],"- Operador: ",Tabla4[[#This Row],[Operador]],")")</f>
        <v>Reportan apertura en el enlace Sogamoso - Arauca en el Km 54 desde Arauquita ocasionado por Podas Para dar solución al incidente Para dar solucion se rehace empalme (Troncal- Cabecera: Arauca- Operador: Azteca)</v>
      </c>
    </row>
    <row r="2523" spans="1:54" ht="228">
      <c r="A2523" s="38">
        <f t="shared" si="372"/>
        <v>2522</v>
      </c>
      <c r="B2523" s="3">
        <v>8676489</v>
      </c>
      <c r="C2523" s="3" t="s">
        <v>54</v>
      </c>
      <c r="D2523" s="23">
        <v>45456.583333333336</v>
      </c>
      <c r="E2523" s="23">
        <v>45456.729166666664</v>
      </c>
      <c r="F2523" s="1">
        <f t="shared" ca="1" si="378"/>
        <v>0.14583333332848269</v>
      </c>
      <c r="G2523" s="3" t="s">
        <v>55</v>
      </c>
      <c r="H2523" s="41"/>
      <c r="I2523" s="40"/>
      <c r="J2523" s="5" t="s">
        <v>56</v>
      </c>
      <c r="K2523" s="3" t="s">
        <v>108</v>
      </c>
      <c r="L2523" s="9" t="s">
        <v>58</v>
      </c>
      <c r="M2523" s="3" t="s">
        <v>109</v>
      </c>
      <c r="N2523" s="3" t="s">
        <v>3024</v>
      </c>
      <c r="O2523" s="3" t="s">
        <v>11439</v>
      </c>
      <c r="P2523" s="3" t="s">
        <v>11440</v>
      </c>
      <c r="Q2523" s="4" t="s">
        <v>11441</v>
      </c>
      <c r="R2523" s="3" t="s">
        <v>327</v>
      </c>
      <c r="S2523" s="3" t="s">
        <v>115</v>
      </c>
      <c r="T2523" s="9" t="s">
        <v>66</v>
      </c>
      <c r="U2523" s="3" t="s">
        <v>11442</v>
      </c>
      <c r="V2523" s="22" t="str">
        <f t="shared" si="379"/>
        <v>RLFO; Hora de aviso: 14:00 13/06/2024; Solución: Se recupera 100 metros de reserva para hacer un empalme de 8 hilos, se instala una caja empalme de 48 hilos; Hora de solución: 17:30 13/06/2024; Causa: Vandalismo</v>
      </c>
      <c r="W2523" s="4" t="s">
        <v>118</v>
      </c>
      <c r="X2523" s="3"/>
      <c r="Y2523" s="3"/>
      <c r="Z2523" s="3" t="s">
        <v>69</v>
      </c>
      <c r="AA2523" s="3" t="s">
        <v>70</v>
      </c>
      <c r="AB2523" s="3">
        <v>8676489</v>
      </c>
      <c r="AC2523" s="3" t="s">
        <v>71</v>
      </c>
      <c r="AD2523" s="6">
        <v>0</v>
      </c>
      <c r="AE2523" s="7"/>
      <c r="AF2523" s="7"/>
      <c r="AG2523" s="6">
        <f>Tabla4[[#This Row],[Tiempo Parada de Reloj]]+Tabla4[[#This Row],[Tiempo Autorizado por Telefonica (no Máximo)]]</f>
        <v>0</v>
      </c>
      <c r="AH2523" s="7">
        <f t="shared" ca="1" si="369"/>
        <v>0.14583333332848269</v>
      </c>
      <c r="AI2523" s="8">
        <f t="shared" si="370"/>
        <v>0</v>
      </c>
      <c r="AJ2523" s="8">
        <f t="shared" ca="1" si="371"/>
        <v>3.4999999998835847</v>
      </c>
      <c r="AK2523" s="3" t="s">
        <v>8652</v>
      </c>
      <c r="AL2523" s="3" t="s">
        <v>71</v>
      </c>
      <c r="AM2523" s="3" t="s">
        <v>8652</v>
      </c>
      <c r="AN2523" s="3" t="s">
        <v>8652</v>
      </c>
      <c r="AO2523" s="3" t="s">
        <v>98</v>
      </c>
      <c r="AP2523" s="3" t="s">
        <v>98</v>
      </c>
      <c r="AQ2523" s="23">
        <v>45458.404861111114</v>
      </c>
      <c r="AR2523" s="3"/>
      <c r="AS2523" s="23"/>
      <c r="AT2523" s="23"/>
      <c r="AU2523" s="3" t="s">
        <v>121</v>
      </c>
      <c r="AV2523" s="3" t="s">
        <v>3024</v>
      </c>
      <c r="AW2523" s="3" t="s">
        <v>307</v>
      </c>
      <c r="AX2523" s="3">
        <v>10.484109999999999</v>
      </c>
      <c r="AY2523" s="3">
        <v>-73.265533000000005</v>
      </c>
      <c r="AZ2523" s="8" t="str">
        <f>+CONCATENATE("Reportan apertura en el enlace ",Tabla4[[#This Row],[Enlace]]," en el ",Tabla4[[#This Row],[Distancia óptica]]," ocasionado por ",Tabla4[[#This Row],[Causa del daño]])</f>
        <v>Reportan apertura en el enlace Los cañaguates - Simon Bolivar en el Km 0,9 desde Ciudad Jardin ocasionado por Vandalismo</v>
      </c>
      <c r="BA2523" s="8" t="str">
        <f>+CONCATENATE("Para dar solución al incidente ",Tabla4[[#This Row],[Solución]])</f>
        <v>Para dar solución al incidente Se recupera 100 metros de reserva para hacer un empalme de 8 hilos, se instala una caja empalme de 48 hilos</v>
      </c>
      <c r="BB2523" s="3" t="str">
        <f>+_xlfn.CONCAT(Tabla4[[#This Row],[Causa Raiz]]," ",Tabla4[[#This Row],[Solución2]]," (",Tabla4[[#This Row],[Anillo]],"- Cabecera: ",Tabla4[[#This Row],[Cabecera]],"- Operador: ",Tabla4[[#This Row],[Operador]],")")</f>
        <v>Reportan apertura en el enlace Los cañaguates - Simon Bolivar en el Km 0,9 desde Ciudad Jardin ocasionado por Vandalismo Para dar solución al incidente Se recupera 100 metros de reserva para hacer un empalme de 8 hilos, se instala una caja empalme de 48 hilos (LINEAL- Cabecera: VALLEDUPAR- Operador: Colombia Telecomunicaciones)</v>
      </c>
    </row>
    <row r="2524" spans="1:54" ht="142.5">
      <c r="A2524" s="38">
        <f t="shared" si="372"/>
        <v>2523</v>
      </c>
      <c r="B2524" s="3">
        <v>8680817</v>
      </c>
      <c r="C2524" s="3" t="s">
        <v>92</v>
      </c>
      <c r="D2524" s="23">
        <v>45457.270833333336</v>
      </c>
      <c r="E2524" s="23">
        <v>45457.326388888891</v>
      </c>
      <c r="F2524" s="1">
        <f t="shared" ca="1" si="378"/>
        <v>5.5555555554747116E-2</v>
      </c>
      <c r="G2524" s="3" t="s">
        <v>164</v>
      </c>
      <c r="H2524" s="41" t="s">
        <v>165</v>
      </c>
      <c r="I2524" s="40" t="s">
        <v>11443</v>
      </c>
      <c r="J2524" s="5" t="s">
        <v>167</v>
      </c>
      <c r="K2524" s="3" t="s">
        <v>168</v>
      </c>
      <c r="L2524" s="9" t="s">
        <v>58</v>
      </c>
      <c r="M2524" s="3" t="s">
        <v>987</v>
      </c>
      <c r="N2524" s="3" t="s">
        <v>988</v>
      </c>
      <c r="O2524" s="3" t="s">
        <v>1403</v>
      </c>
      <c r="P2524" s="3" t="s">
        <v>325</v>
      </c>
      <c r="Q2524" s="4" t="s">
        <v>11444</v>
      </c>
      <c r="R2524" s="3" t="s">
        <v>992</v>
      </c>
      <c r="S2524" s="3" t="s">
        <v>175</v>
      </c>
      <c r="T2524" s="9" t="s">
        <v>146</v>
      </c>
      <c r="U2524" s="3" t="s">
        <v>9664</v>
      </c>
      <c r="V2524" s="22" t="str">
        <f t="shared" si="379"/>
        <v>RTNFO; Hora de aviso: 6:30 14/06/2024; Solución: A espera de causa y solucion por parte del operador; Hora de solución: 7:50 14/06/2024; Causa: Falla en la Red FiOp</v>
      </c>
      <c r="W2524" s="4" t="s">
        <v>178</v>
      </c>
      <c r="X2524" s="3"/>
      <c r="Y2524" s="3"/>
      <c r="Z2524" s="3" t="s">
        <v>69</v>
      </c>
      <c r="AA2524" s="3" t="s">
        <v>71</v>
      </c>
      <c r="AB2524" s="3">
        <v>0</v>
      </c>
      <c r="AC2524" s="3" t="s">
        <v>71</v>
      </c>
      <c r="AD2524" s="6">
        <v>0</v>
      </c>
      <c r="AE2524" s="7"/>
      <c r="AF2524" s="7"/>
      <c r="AG2524" s="6">
        <f>Tabla4[[#This Row],[Tiempo Parada de Reloj]]+Tabla4[[#This Row],[Tiempo Autorizado por Telefonica (no Máximo)]]</f>
        <v>0</v>
      </c>
      <c r="AH2524" s="7">
        <f t="shared" ca="1" si="369"/>
        <v>5.5555555554747116E-2</v>
      </c>
      <c r="AI2524" s="8">
        <f t="shared" si="370"/>
        <v>0</v>
      </c>
      <c r="AJ2524" s="8">
        <f t="shared" ca="1" si="371"/>
        <v>1.3333333333139308</v>
      </c>
      <c r="AK2524" s="3" t="s">
        <v>87</v>
      </c>
      <c r="AL2524" s="3" t="s">
        <v>70</v>
      </c>
      <c r="AM2524" s="3" t="s">
        <v>460</v>
      </c>
      <c r="AN2524" s="3" t="s">
        <v>8652</v>
      </c>
      <c r="AQ2524" s="23">
        <f t="shared" ref="AQ2524:AQ2535" ca="1" si="380">NOW()</f>
        <v>45503.69683483796</v>
      </c>
      <c r="AR2524" s="3"/>
      <c r="AS2524" s="23"/>
      <c r="AT2524" s="23"/>
      <c r="AU2524" s="3" t="s">
        <v>168</v>
      </c>
      <c r="AV2524" s="3" t="s">
        <v>69</v>
      </c>
      <c r="AW2524" s="3" t="s">
        <v>69</v>
      </c>
      <c r="AX2524" s="3" t="s">
        <v>69</v>
      </c>
      <c r="AY2524" s="3" t="s">
        <v>69</v>
      </c>
      <c r="AZ2524" s="8" t="str">
        <f>+CONCATENATE("Reportan apertura en el enlace ",Tabla4[[#This Row],[Enlace]]," en el ",Tabla4[[#This Row],[Distancia óptica]]," ocasionado por ",Tabla4[[#This Row],[Causa del daño]])</f>
        <v>Reportan apertura en el enlace Mocoa - Florencia en el Km 0 ocasionado por Falla en la Red FiOp</v>
      </c>
      <c r="BA2524" s="8" t="str">
        <f>+CONCATENATE("Para dar solución al incidente ",Tabla4[[#This Row],[Solución]])</f>
        <v>Para dar solución al incidente A espera de causa y solucion por parte del operador</v>
      </c>
      <c r="BB2524" s="3" t="str">
        <f>+_xlfn.CONCAT(Tabla4[[#This Row],[Causa Raiz]]," ",Tabla4[[#This Row],[Solución2]]," (",Tabla4[[#This Row],[Anillo]],"- Cabecera: ",Tabla4[[#This Row],[Cabecera]],"- Operador: ",Tabla4[[#This Row],[Operador]],")")</f>
        <v>Reportan apertura en el enlace Mocoa - Florencia en el Km 0 ocasionado por Falla en la Red FiOp Para dar solución al incidente A espera de causa y solucion por parte del operador (NA- Cabecera: NA- Operador: Telmex - Claro)</v>
      </c>
    </row>
    <row r="2525" spans="1:54" ht="242.25">
      <c r="A2525" s="38">
        <f t="shared" si="372"/>
        <v>2524</v>
      </c>
      <c r="B2525" s="3">
        <v>8680674</v>
      </c>
      <c r="C2525" s="3" t="s">
        <v>163</v>
      </c>
      <c r="D2525" s="23">
        <v>45457.284722222219</v>
      </c>
      <c r="E2525" s="23">
        <v>45457.416666666664</v>
      </c>
      <c r="F2525" s="1">
        <f t="shared" ca="1" si="378"/>
        <v>0.13194444444525288</v>
      </c>
      <c r="G2525" s="3" t="s">
        <v>55</v>
      </c>
      <c r="H2525" s="41"/>
      <c r="I2525" s="40"/>
      <c r="J2525" s="5" t="s">
        <v>56</v>
      </c>
      <c r="K2525" s="3" t="s">
        <v>203</v>
      </c>
      <c r="L2525" s="9" t="s">
        <v>78</v>
      </c>
      <c r="M2525" s="3" t="s">
        <v>169</v>
      </c>
      <c r="N2525" s="3" t="s">
        <v>437</v>
      </c>
      <c r="O2525" s="3" t="s">
        <v>11445</v>
      </c>
      <c r="P2525" s="3" t="s">
        <v>11446</v>
      </c>
      <c r="Q2525" s="4" t="s">
        <v>11447</v>
      </c>
      <c r="R2525" s="3" t="s">
        <v>2183</v>
      </c>
      <c r="S2525" s="3" t="s">
        <v>210</v>
      </c>
      <c r="T2525" s="9" t="s">
        <v>513</v>
      </c>
      <c r="U2525" s="3" t="s">
        <v>11448</v>
      </c>
      <c r="V2525" s="22" t="str">
        <f t="shared" si="379"/>
        <v>RDFO; Hora de aviso: 6:50 14/06/2024; Solución: Para dar solucion se realiza tendido de 100 mts de fo de 24hilos y se hacen 2 empalmes de 8 hilos con caja de empalme de 24 hilos; Hora de solución: 10:00 14/06/2024; Causa: Desastre Natural</v>
      </c>
      <c r="W2525" s="4" t="s">
        <v>11449</v>
      </c>
      <c r="X2525" s="3" t="s">
        <v>11450</v>
      </c>
      <c r="Y2525" s="3" t="s">
        <v>11451</v>
      </c>
      <c r="Z2525" s="3" t="s">
        <v>98</v>
      </c>
      <c r="AA2525" s="3" t="s">
        <v>70</v>
      </c>
      <c r="AB2525" s="3">
        <v>8680674</v>
      </c>
      <c r="AC2525" s="3" t="s">
        <v>71</v>
      </c>
      <c r="AD2525" s="6">
        <v>0</v>
      </c>
      <c r="AE2525" s="7"/>
      <c r="AF2525" s="7"/>
      <c r="AG2525" s="6">
        <f>Tabla4[[#This Row],[Tiempo Parada de Reloj]]+Tabla4[[#This Row],[Tiempo Autorizado por Telefonica (no Máximo)]]</f>
        <v>0</v>
      </c>
      <c r="AH2525" s="7">
        <f t="shared" ca="1" si="369"/>
        <v>0.13194444444525288</v>
      </c>
      <c r="AI2525" s="8">
        <f t="shared" si="370"/>
        <v>0</v>
      </c>
      <c r="AJ2525" s="8">
        <f t="shared" ca="1" si="371"/>
        <v>3.1666666666860692</v>
      </c>
      <c r="AK2525" s="3" t="s">
        <v>87</v>
      </c>
      <c r="AL2525" s="3" t="s">
        <v>71</v>
      </c>
      <c r="AM2525" s="3" t="s">
        <v>87</v>
      </c>
      <c r="AN2525" s="3" t="s">
        <v>87</v>
      </c>
      <c r="AO2525" s="3" t="s">
        <v>98</v>
      </c>
      <c r="AP2525" s="3" t="s">
        <v>98</v>
      </c>
      <c r="AQ2525" s="23">
        <v>45459.006249999999</v>
      </c>
      <c r="AR2525" s="3"/>
      <c r="AS2525" s="23"/>
      <c r="AT2525" s="23"/>
      <c r="AU2525" s="3" t="s">
        <v>192</v>
      </c>
      <c r="AV2525" s="3" t="s">
        <v>11452</v>
      </c>
      <c r="AW2525" s="3" t="s">
        <v>11453</v>
      </c>
      <c r="AX2525" s="3">
        <v>7.9036270000000002</v>
      </c>
      <c r="AY2525" s="3">
        <v>-72.492279999999994</v>
      </c>
      <c r="AZ2525" s="8" t="str">
        <f>+CONCATENATE("Reportan apertura en el enlace ",Tabla4[[#This Row],[Enlace]]," en el ",Tabla4[[#This Row],[Distancia óptica]]," ocasionado por ",Tabla4[[#This Row],[Causa del daño]])</f>
        <v>Reportan apertura en el enlace Mov.Guaimaral - Mov.San eduardo II en el Km 0,25 desde bts guaimaral ocasionado por Desastre Natural</v>
      </c>
      <c r="BA2525" s="8" t="str">
        <f>+CONCATENATE("Para dar solución al incidente ",Tabla4[[#This Row],[Solución]])</f>
        <v>Para dar solución al incidente Para dar solucion se realiza tendido de 100 mts de fo de 24hilos y se hacen 2 empalmes de 8 hilos con caja de empalme de 24 hilos</v>
      </c>
      <c r="BB2525" s="3" t="str">
        <f>+_xlfn.CONCAT(Tabla4[[#This Row],[Causa Raiz]]," ",Tabla4[[#This Row],[Solución2]]," (",Tabla4[[#This Row],[Anillo]],"- Cabecera: ",Tabla4[[#This Row],[Cabecera]],"- Operador: ",Tabla4[[#This Row],[Operador]],")")</f>
        <v>Reportan apertura en el enlace Mov.Guaimaral - Mov.San eduardo II en el Km 0,25 desde bts guaimaral ocasionado por Desastre Natural Para dar solución al incidente Para dar solucion se realiza tendido de 100 mts de fo de 24hilos y se hacen 2 empalmes de 8 hilos con caja de empalme de 24 hilos (uk Guaymaral- Cabecera: av cero- Operador: Colombia Telecomunicaciones)</v>
      </c>
    </row>
    <row r="2526" spans="1:54" ht="213.75">
      <c r="A2526" s="38">
        <f t="shared" si="372"/>
        <v>2525</v>
      </c>
      <c r="B2526" s="3">
        <v>8680710</v>
      </c>
      <c r="C2526" s="3" t="s">
        <v>54</v>
      </c>
      <c r="D2526" s="23">
        <v>45457.288194444445</v>
      </c>
      <c r="E2526" s="23">
        <v>45457.489583333336</v>
      </c>
      <c r="F2526" s="1">
        <f t="shared" ca="1" si="378"/>
        <v>0.20138888889050577</v>
      </c>
      <c r="G2526" s="3" t="s">
        <v>1465</v>
      </c>
      <c r="H2526" s="41"/>
      <c r="I2526" s="40"/>
      <c r="J2526" s="5" t="s">
        <v>56</v>
      </c>
      <c r="K2526" s="3" t="s">
        <v>122</v>
      </c>
      <c r="L2526" s="9" t="s">
        <v>78</v>
      </c>
      <c r="M2526" s="3" t="s">
        <v>800</v>
      </c>
      <c r="N2526" s="3" t="s">
        <v>801</v>
      </c>
      <c r="O2526" s="3" t="s">
        <v>11454</v>
      </c>
      <c r="P2526" s="3" t="s">
        <v>11455</v>
      </c>
      <c r="Q2526" s="4" t="s">
        <v>11456</v>
      </c>
      <c r="R2526" s="3" t="s">
        <v>649</v>
      </c>
      <c r="S2526" s="3" t="s">
        <v>129</v>
      </c>
      <c r="T2526" s="9" t="s">
        <v>176</v>
      </c>
      <c r="U2526" s="3" t="s">
        <v>11457</v>
      </c>
      <c r="V2526" s="22" t="str">
        <f t="shared" si="379"/>
        <v>RLFO; Hora de aviso: 6:55 14/06/2024; Solución: Para dar solucion se realiza un Tendido 400 mtrs y 2 empalmes de 36 hilos ; Hora de solución: 11:45 14/06/2024; Causa: Intervención de Terceros. No Identificados</v>
      </c>
      <c r="W2526" s="4" t="s">
        <v>11458</v>
      </c>
      <c r="X2526" s="3" t="s">
        <v>11459</v>
      </c>
      <c r="Y2526" s="3" t="s">
        <v>11460</v>
      </c>
      <c r="Z2526" s="3" t="s">
        <v>119</v>
      </c>
      <c r="AA2526" s="3" t="s">
        <v>70</v>
      </c>
      <c r="AB2526" s="3">
        <v>8680711</v>
      </c>
      <c r="AC2526" s="3" t="s">
        <v>71</v>
      </c>
      <c r="AD2526" s="6">
        <v>4.1666666666666664E-2</v>
      </c>
      <c r="AE2526" s="7"/>
      <c r="AF2526" s="7"/>
      <c r="AG2526" s="6">
        <f>Tabla4[[#This Row],[Tiempo Parada de Reloj]]+Tabla4[[#This Row],[Tiempo Autorizado por Telefonica (no Máximo)]]</f>
        <v>4.1666666666666664E-2</v>
      </c>
      <c r="AH2526" s="7">
        <f t="shared" ca="1" si="369"/>
        <v>0.15972222222383911</v>
      </c>
      <c r="AI2526" s="8">
        <f t="shared" si="370"/>
        <v>1</v>
      </c>
      <c r="AJ2526" s="8">
        <f t="shared" ca="1" si="371"/>
        <v>3.8333333333721384</v>
      </c>
      <c r="AK2526" s="3" t="s">
        <v>87</v>
      </c>
      <c r="AL2526" s="3" t="s">
        <v>71</v>
      </c>
      <c r="AM2526" s="3" t="s">
        <v>87</v>
      </c>
      <c r="AN2526" s="3" t="s">
        <v>87</v>
      </c>
      <c r="AO2526" s="3" t="s">
        <v>73</v>
      </c>
      <c r="AP2526" s="3" t="s">
        <v>73</v>
      </c>
      <c r="AQ2526" s="23">
        <v>45460.659722222219</v>
      </c>
      <c r="AR2526" s="3"/>
      <c r="AS2526" s="23"/>
      <c r="AT2526" s="23"/>
      <c r="AU2526" s="3" t="s">
        <v>192</v>
      </c>
      <c r="AV2526" s="3" t="s">
        <v>4791</v>
      </c>
      <c r="AW2526" s="3" t="s">
        <v>307</v>
      </c>
      <c r="AX2526" s="3">
        <v>9.3185540000000007</v>
      </c>
      <c r="AY2526" s="3">
        <v>-75.320184999999995</v>
      </c>
      <c r="AZ2526" s="8" t="str">
        <f>+CONCATENATE("Reportan apertura en el enlace ",Tabla4[[#This Row],[Enlace]]," en el ",Tabla4[[#This Row],[Distancia óptica]]," ocasionado por ",Tabla4[[#This Row],[Causa del daño]])</f>
        <v>Reportan apertura en el enlace Mov. Sincelejo - Mov.corozal en el Km 8 desde venecia ocasionado por Intervención de Terceros. No Identificados</v>
      </c>
      <c r="BA2526" s="8" t="str">
        <f>+CONCATENATE("Para dar solución al incidente ",Tabla4[[#This Row],[Solución]])</f>
        <v xml:space="preserve">Para dar solución al incidente Para dar solucion se realiza un Tendido 400 mtrs y 2 empalmes de 36 hilos </v>
      </c>
      <c r="BB2526" s="3" t="str">
        <f>+_xlfn.CONCAT(Tabla4[[#This Row],[Causa Raiz]]," ",Tabla4[[#This Row],[Solución2]]," (",Tabla4[[#This Row],[Anillo]],"- Cabecera: ",Tabla4[[#This Row],[Cabecera]],"- Operador: ",Tabla4[[#This Row],[Operador]],")")</f>
        <v>Reportan apertura en el enlace Mov. Sincelejo - Mov.corozal en el Km 8 desde venecia ocasionado por Intervención de Terceros. No Identificados Para dar solución al incidente Para dar solucion se realiza un Tendido 400 mtrs y 2 empalmes de 36 hilos  (LINEAL- Cabecera: centro- Operador: Colombia Telecomunicaciones)</v>
      </c>
    </row>
    <row r="2527" spans="1:54" ht="213.75">
      <c r="A2527" s="38">
        <f t="shared" si="372"/>
        <v>2526</v>
      </c>
      <c r="B2527" s="3">
        <v>8680877</v>
      </c>
      <c r="C2527" s="3" t="s">
        <v>54</v>
      </c>
      <c r="D2527" s="23">
        <v>45457.3125</v>
      </c>
      <c r="E2527" s="23">
        <v>45476.739583333336</v>
      </c>
      <c r="F2527" s="1">
        <f t="shared" ca="1" si="378"/>
        <v>19.427083333335759</v>
      </c>
      <c r="G2527" s="3" t="s">
        <v>55</v>
      </c>
      <c r="H2527" s="41"/>
      <c r="I2527" s="40"/>
      <c r="J2527" s="5" t="s">
        <v>56</v>
      </c>
      <c r="K2527" s="3" t="s">
        <v>57</v>
      </c>
      <c r="L2527" s="9" t="s">
        <v>78</v>
      </c>
      <c r="M2527" s="3" t="s">
        <v>59</v>
      </c>
      <c r="N2527" s="3" t="s">
        <v>60</v>
      </c>
      <c r="O2527" s="3" t="s">
        <v>11461</v>
      </c>
      <c r="P2527" s="3" t="s">
        <v>11462</v>
      </c>
      <c r="Q2527" s="4" t="s">
        <v>11463</v>
      </c>
      <c r="R2527" s="3" t="s">
        <v>775</v>
      </c>
      <c r="S2527" s="3" t="s">
        <v>65</v>
      </c>
      <c r="T2527" s="9" t="s">
        <v>276</v>
      </c>
      <c r="U2527" s="3" t="s">
        <v>11464</v>
      </c>
      <c r="V2527" s="22" t="str">
        <f t="shared" si="379"/>
        <v>RLFO; Hora de aviso: 7:30 14/06/2024; Solución: se realiza tendido de 50 mts de fo y dos empalmes de 24 hilos en caja de 48 hilos; Hora de solución: 17:45 03/07/2024; Causa: Intervención de Terceros</v>
      </c>
      <c r="W2527" s="4" t="s">
        <v>68</v>
      </c>
      <c r="X2527" s="3"/>
      <c r="Y2527" s="3"/>
      <c r="Z2527" s="3" t="s">
        <v>69</v>
      </c>
      <c r="AA2527" s="3" t="s">
        <v>71</v>
      </c>
      <c r="AB2527" s="3">
        <v>0</v>
      </c>
      <c r="AC2527" s="3" t="s">
        <v>70</v>
      </c>
      <c r="AD2527" s="6">
        <v>19.260416666666668</v>
      </c>
      <c r="AE2527" s="7"/>
      <c r="AF2527" s="7"/>
      <c r="AG2527" s="6">
        <f>Tabla4[[#This Row],[Tiempo Parada de Reloj]]+Tabla4[[#This Row],[Tiempo Autorizado por Telefonica (no Máximo)]]</f>
        <v>19.260416666666668</v>
      </c>
      <c r="AH2527" s="7">
        <f t="shared" ca="1" si="369"/>
        <v>0.1666666666690908</v>
      </c>
      <c r="AI2527" s="8">
        <f t="shared" si="370"/>
        <v>462.25</v>
      </c>
      <c r="AJ2527" s="8">
        <f t="shared" ca="1" si="371"/>
        <v>4.0000000000581792</v>
      </c>
      <c r="AK2527" s="3" t="s">
        <v>119</v>
      </c>
      <c r="AL2527" s="3" t="s">
        <v>70</v>
      </c>
      <c r="AM2527" s="3" t="s">
        <v>8652</v>
      </c>
      <c r="AN2527" s="3" t="s">
        <v>119</v>
      </c>
      <c r="AO2527" s="3" t="s">
        <v>106</v>
      </c>
      <c r="AP2527" s="3" t="s">
        <v>120</v>
      </c>
      <c r="AQ2527" s="23">
        <v>45481.402083333334</v>
      </c>
      <c r="AR2527" s="3"/>
      <c r="AS2527" s="23"/>
      <c r="AT2527" s="23"/>
      <c r="AU2527" s="3" t="s">
        <v>74</v>
      </c>
      <c r="AV2527" s="3" t="s">
        <v>757</v>
      </c>
      <c r="AW2527" s="3" t="s">
        <v>11465</v>
      </c>
      <c r="AX2527" s="3">
        <v>4.6050300000000002</v>
      </c>
      <c r="AY2527" s="3">
        <v>-74.131870000000006</v>
      </c>
      <c r="AZ2527" s="8" t="str">
        <f>+CONCATENATE("Reportan apertura en el enlace ",Tabla4[[#This Row],[Enlace]]," en el ",Tabla4[[#This Row],[Distancia óptica]]," ocasionado por ",Tabla4[[#This Row],[Causa del daño]])</f>
        <v>Reportan apertura en el enlace Mov. Alqueria -Mov. Colmotores II en el Km 0,5 desde alqueria  ocasionado por Intervención de Terceros</v>
      </c>
      <c r="BA2527" s="8" t="str">
        <f>+CONCATENATE("Para dar solución al incidente ",Tabla4[[#This Row],[Solución]])</f>
        <v>Para dar solución al incidente se realiza tendido de 50 mts de fo y dos empalmes de 24 hilos en caja de 48 hilos</v>
      </c>
      <c r="BB2527" s="3" t="str">
        <f>+_xlfn.CONCAT(Tabla4[[#This Row],[Causa Raiz]]," ",Tabla4[[#This Row],[Solución2]]," (",Tabla4[[#This Row],[Anillo]],"- Cabecera: ",Tabla4[[#This Row],[Cabecera]],"- Operador: ",Tabla4[[#This Row],[Operador]],")")</f>
        <v>Reportan apertura en el enlace Mov. Alqueria -Mov. Colmotores II en el Km 0,5 desde alqueria  ocasionado por Intervención de Terceros Para dar solución al incidente se realiza tendido de 50 mts de fo y dos empalmes de 24 hilos en caja de 48 hilos (UK Alqueria- Cabecera: Asturias- Operador: Colombia Telecomunicaciones)</v>
      </c>
    </row>
    <row r="2528" spans="1:54" ht="228">
      <c r="A2528" s="38">
        <f t="shared" si="372"/>
        <v>2527</v>
      </c>
      <c r="B2528" s="3">
        <v>8680718</v>
      </c>
      <c r="C2528" s="3" t="s">
        <v>54</v>
      </c>
      <c r="D2528" s="23">
        <v>45457.347222222219</v>
      </c>
      <c r="E2528" s="23">
        <v>45457.399305555555</v>
      </c>
      <c r="F2528" s="1">
        <f t="shared" ca="1" si="378"/>
        <v>5.2083333335758653E-2</v>
      </c>
      <c r="G2528" s="3" t="s">
        <v>55</v>
      </c>
      <c r="H2528" s="41"/>
      <c r="I2528" s="40"/>
      <c r="J2528" s="5" t="s">
        <v>56</v>
      </c>
      <c r="K2528" s="3" t="s">
        <v>340</v>
      </c>
      <c r="L2528" s="9" t="s">
        <v>58</v>
      </c>
      <c r="M2528" s="3" t="s">
        <v>341</v>
      </c>
      <c r="N2528" s="3" t="s">
        <v>342</v>
      </c>
      <c r="O2528" s="3" t="s">
        <v>11466</v>
      </c>
      <c r="P2528" s="3" t="s">
        <v>11467</v>
      </c>
      <c r="Q2528" s="4" t="s">
        <v>11468</v>
      </c>
      <c r="R2528" s="3" t="s">
        <v>1828</v>
      </c>
      <c r="S2528" s="3" t="s">
        <v>347</v>
      </c>
      <c r="T2528" s="9" t="s">
        <v>66</v>
      </c>
      <c r="U2528" s="3" t="s">
        <v>11469</v>
      </c>
      <c r="V2528" s="22" t="str">
        <f t="shared" si="379"/>
        <v>RLFO; Hora de aviso: 8:20 14/06/2024; Solución: Para dar solucion se corre reserva 30 mts reserva, se arma nuevamente bandeja odf armario fttc 143 la granga; Hora de solución: 9:35 14/06/2024; Causa: Vandalismo</v>
      </c>
      <c r="W2528" s="4" t="s">
        <v>349</v>
      </c>
      <c r="X2528" s="3"/>
      <c r="Y2528" s="3"/>
      <c r="Z2528" s="3" t="s">
        <v>69</v>
      </c>
      <c r="AA2528" s="3" t="s">
        <v>70</v>
      </c>
      <c r="AB2528" s="3">
        <v>8680718</v>
      </c>
      <c r="AC2528" s="3" t="s">
        <v>71</v>
      </c>
      <c r="AD2528" s="6">
        <v>0</v>
      </c>
      <c r="AE2528" s="7"/>
      <c r="AF2528" s="7"/>
      <c r="AG2528" s="6">
        <f>Tabla4[[#This Row],[Tiempo Parada de Reloj]]+Tabla4[[#This Row],[Tiempo Autorizado por Telefonica (no Máximo)]]</f>
        <v>0</v>
      </c>
      <c r="AH2528" s="7">
        <f t="shared" ca="1" si="369"/>
        <v>5.2083333335758653E-2</v>
      </c>
      <c r="AI2528" s="8">
        <f t="shared" si="370"/>
        <v>0</v>
      </c>
      <c r="AJ2528" s="8">
        <f t="shared" ca="1" si="371"/>
        <v>1.2500000000582077</v>
      </c>
      <c r="AK2528" s="3" t="s">
        <v>119</v>
      </c>
      <c r="AL2528" s="3" t="s">
        <v>70</v>
      </c>
      <c r="AM2528" s="3" t="s">
        <v>87</v>
      </c>
      <c r="AN2528" s="3" t="s">
        <v>87</v>
      </c>
      <c r="AO2528" s="3" t="s">
        <v>98</v>
      </c>
      <c r="AP2528" s="3" t="s">
        <v>98</v>
      </c>
      <c r="AQ2528" s="23">
        <v>45458.415972222225</v>
      </c>
      <c r="AR2528" s="3"/>
      <c r="AS2528" s="23"/>
      <c r="AT2528" s="23"/>
      <c r="AU2528" s="3" t="s">
        <v>351</v>
      </c>
      <c r="AV2528" s="3" t="s">
        <v>11470</v>
      </c>
      <c r="AW2528" s="3" t="s">
        <v>135</v>
      </c>
      <c r="AX2528" s="3">
        <v>4.4425999999999997</v>
      </c>
      <c r="AY2528" s="3">
        <v>-75.224299999999999</v>
      </c>
      <c r="AZ2528" s="8" t="str">
        <f>+CONCATENATE("Reportan apertura en el enlace ",Tabla4[[#This Row],[Enlace]]," en el ",Tabla4[[#This Row],[Distancia óptica]]," ocasionado por ",Tabla4[[#This Row],[Causa del daño]])</f>
        <v>Reportan apertura en el enlace FTTC La Granja - Piedra Pintada en el Km 0 fttc 143 la granja ocasionado por Vandalismo</v>
      </c>
      <c r="BA2528" s="8" t="str">
        <f>+CONCATENATE("Para dar solución al incidente ",Tabla4[[#This Row],[Solución]])</f>
        <v>Para dar solución al incidente Para dar solucion se corre reserva 30 mts reserva, se arma nuevamente bandeja odf armario fttc 143 la granga</v>
      </c>
      <c r="BB2528" s="3" t="str">
        <f>+_xlfn.CONCAT(Tabla4[[#This Row],[Causa Raiz]]," ",Tabla4[[#This Row],[Solución2]]," (",Tabla4[[#This Row],[Anillo]],"- Cabecera: ",Tabla4[[#This Row],[Cabecera]],"- Operador: ",Tabla4[[#This Row],[Operador]],")")</f>
        <v>Reportan apertura en el enlace FTTC La Granja - Piedra Pintada en el Km 0 fttc 143 la granja ocasionado por Vandalismo Para dar solución al incidente Para dar solucion se corre reserva 30 mts reserva, se arma nuevamente bandeja odf armario fttc 143 la granga (Lineal- Cabecera: FTTC 143 la granja- Operador: Colombia Telecomunicaciones)</v>
      </c>
    </row>
    <row r="2529" spans="1:54" ht="171">
      <c r="A2529" s="38">
        <f t="shared" si="372"/>
        <v>2528</v>
      </c>
      <c r="B2529" s="3">
        <v>8679123</v>
      </c>
      <c r="C2529" s="3" t="s">
        <v>54</v>
      </c>
      <c r="D2529" s="23">
        <v>45457.375</v>
      </c>
      <c r="E2529" s="23">
        <v>45457.416666666664</v>
      </c>
      <c r="F2529" s="1">
        <f t="shared" ca="1" si="378"/>
        <v>4.1666666664241347E-2</v>
      </c>
      <c r="G2529" s="3" t="s">
        <v>55</v>
      </c>
      <c r="H2529" s="41"/>
      <c r="I2529" s="40"/>
      <c r="J2529" s="5" t="s">
        <v>56</v>
      </c>
      <c r="K2529" s="3" t="s">
        <v>122</v>
      </c>
      <c r="L2529" s="9" t="s">
        <v>58</v>
      </c>
      <c r="M2529" s="3" t="s">
        <v>123</v>
      </c>
      <c r="N2529" s="3" t="s">
        <v>124</v>
      </c>
      <c r="O2529" s="3" t="s">
        <v>11471</v>
      </c>
      <c r="P2529" s="3" t="s">
        <v>11472</v>
      </c>
      <c r="Q2529" s="4" t="s">
        <v>11473</v>
      </c>
      <c r="R2529" s="3" t="s">
        <v>128</v>
      </c>
      <c r="S2529" s="3" t="s">
        <v>129</v>
      </c>
      <c r="T2529" s="9" t="s">
        <v>66</v>
      </c>
      <c r="U2529" s="3" t="s">
        <v>11474</v>
      </c>
      <c r="V2529" s="22" t="str">
        <f t="shared" si="379"/>
        <v>RLFO; Hora de aviso: 9:00 14/06/2024; Solución: Para dar solucion se recupera 100 mtrs y en empalme de 8 hilos ; Hora de solución: 10:00 14/06/2024; Causa: Vandalismo</v>
      </c>
      <c r="W2529" s="4" t="s">
        <v>132</v>
      </c>
      <c r="X2529" s="3"/>
      <c r="Y2529" s="3"/>
      <c r="Z2529" s="3" t="s">
        <v>69</v>
      </c>
      <c r="AA2529" s="3" t="s">
        <v>70</v>
      </c>
      <c r="AB2529" s="3">
        <v>8679123</v>
      </c>
      <c r="AC2529" s="3" t="s">
        <v>71</v>
      </c>
      <c r="AD2529" s="6">
        <v>0</v>
      </c>
      <c r="AE2529" s="7"/>
      <c r="AF2529" s="7"/>
      <c r="AG2529" s="6">
        <f>Tabla4[[#This Row],[Tiempo Parada de Reloj]]+Tabla4[[#This Row],[Tiempo Autorizado por Telefonica (no Máximo)]]</f>
        <v>0</v>
      </c>
      <c r="AH2529" s="7">
        <f t="shared" ca="1" si="369"/>
        <v>4.1666666664241347E-2</v>
      </c>
      <c r="AI2529" s="8">
        <f t="shared" si="370"/>
        <v>0</v>
      </c>
      <c r="AJ2529" s="8">
        <f t="shared" ca="1" si="371"/>
        <v>0.99999999994179234</v>
      </c>
      <c r="AK2529" s="3" t="s">
        <v>119</v>
      </c>
      <c r="AL2529" s="3" t="s">
        <v>70</v>
      </c>
      <c r="AM2529" s="3" t="s">
        <v>87</v>
      </c>
      <c r="AN2529" s="3" t="s">
        <v>87</v>
      </c>
      <c r="AO2529" s="3" t="s">
        <v>120</v>
      </c>
      <c r="AP2529" s="3" t="s">
        <v>120</v>
      </c>
      <c r="AQ2529" s="23">
        <v>45458.488194444442</v>
      </c>
      <c r="AR2529" s="3"/>
      <c r="AS2529" s="23"/>
      <c r="AT2529" s="23"/>
      <c r="AU2529" s="3" t="s">
        <v>467</v>
      </c>
      <c r="AV2529" s="3" t="s">
        <v>926</v>
      </c>
      <c r="AW2529" s="3" t="s">
        <v>307</v>
      </c>
      <c r="AX2529" s="3">
        <v>10.933457000000001</v>
      </c>
      <c r="AY2529" s="3">
        <v>-74.780775000000006</v>
      </c>
      <c r="AZ2529" s="8" t="str">
        <f>+CONCATENATE("Reportan apertura en el enlace ",Tabla4[[#This Row],[Enlace]]," en el ",Tabla4[[#This Row],[Distancia óptica]]," ocasionado por ",Tabla4[[#This Row],[Causa del daño]])</f>
        <v>Reportan apertura en el enlace Victoria - Estadio en el Km 0,7 desde armario 142 ocasionado por Vandalismo</v>
      </c>
      <c r="BA2529" s="8" t="str">
        <f>+CONCATENATE("Para dar solución al incidente ",Tabla4[[#This Row],[Solución]])</f>
        <v xml:space="preserve">Para dar solución al incidente Para dar solucion se recupera 100 mtrs y en empalme de 8 hilos </v>
      </c>
      <c r="BB2529" s="3" t="str">
        <f>+_xlfn.CONCAT(Tabla4[[#This Row],[Causa Raiz]]," ",Tabla4[[#This Row],[Solución2]]," (",Tabla4[[#This Row],[Anillo]],"- Cabecera: ",Tabla4[[#This Row],[Cabecera]],"- Operador: ",Tabla4[[#This Row],[Operador]],")")</f>
        <v>Reportan apertura en el enlace Victoria - Estadio en el Km 0,7 desde armario 142 ocasionado por Vandalismo Para dar solución al incidente Para dar solucion se recupera 100 mtrs y en empalme de 8 hilos  (LINEAL- Cabecera: VICTORIA- Operador: Colombia Telecomunicaciones)</v>
      </c>
    </row>
    <row r="2530" spans="1:54" ht="185.25">
      <c r="A2530" s="38">
        <f t="shared" si="372"/>
        <v>2529</v>
      </c>
      <c r="B2530" s="3">
        <v>8681188</v>
      </c>
      <c r="C2530" s="3" t="s">
        <v>92</v>
      </c>
      <c r="D2530" s="23">
        <v>45457.395833333336</v>
      </c>
      <c r="E2530" s="23">
        <v>45458</v>
      </c>
      <c r="F2530" s="1">
        <f t="shared" ca="1" si="378"/>
        <v>0.60416666666424135</v>
      </c>
      <c r="G2530" s="3" t="s">
        <v>55</v>
      </c>
      <c r="H2530" s="41"/>
      <c r="I2530" s="40" t="s">
        <v>11475</v>
      </c>
      <c r="J2530" s="5" t="s">
        <v>568</v>
      </c>
      <c r="K2530" s="3" t="s">
        <v>568</v>
      </c>
      <c r="L2530" s="9" t="s">
        <v>58</v>
      </c>
      <c r="M2530" s="3" t="s">
        <v>956</v>
      </c>
      <c r="N2530" s="3" t="s">
        <v>1695</v>
      </c>
      <c r="O2530" s="3" t="s">
        <v>1696</v>
      </c>
      <c r="P2530" s="3" t="s">
        <v>11476</v>
      </c>
      <c r="Q2530" s="4" t="s">
        <v>11477</v>
      </c>
      <c r="R2530" s="3" t="s">
        <v>992</v>
      </c>
      <c r="S2530" s="3" t="s">
        <v>574</v>
      </c>
      <c r="T2530" s="9" t="s">
        <v>176</v>
      </c>
      <c r="U2530" s="3" t="s">
        <v>11478</v>
      </c>
      <c r="V2530" s="22" t="str">
        <f t="shared" si="379"/>
        <v>RTNFO; Hora de aviso: 9:30 14/06/2024; Solución: se recupera reserva y se hace un emaplme ; Hora de solución: 0:00 15/06/2024; Causa: Intervención de Terceros. No Identificados</v>
      </c>
      <c r="W2530" s="4" t="s">
        <v>576</v>
      </c>
      <c r="X2530" s="3"/>
      <c r="Y2530" s="3"/>
      <c r="Z2530" s="3" t="s">
        <v>69</v>
      </c>
      <c r="AA2530" s="3" t="s">
        <v>71</v>
      </c>
      <c r="AB2530" s="3">
        <v>0</v>
      </c>
      <c r="AC2530" s="3" t="s">
        <v>71</v>
      </c>
      <c r="AD2530" s="6">
        <v>0</v>
      </c>
      <c r="AE2530" s="7"/>
      <c r="AF2530" s="7"/>
      <c r="AG2530" s="6">
        <f>Tabla4[[#This Row],[Tiempo Parada de Reloj]]+Tabla4[[#This Row],[Tiempo Autorizado por Telefonica (no Máximo)]]</f>
        <v>0</v>
      </c>
      <c r="AH2530" s="7">
        <f t="shared" ca="1" si="369"/>
        <v>0.60416666666424135</v>
      </c>
      <c r="AI2530" s="8">
        <f t="shared" si="370"/>
        <v>0</v>
      </c>
      <c r="AJ2530" s="8">
        <f t="shared" ca="1" si="371"/>
        <v>14.499999999941792</v>
      </c>
      <c r="AK2530" s="3" t="s">
        <v>119</v>
      </c>
      <c r="AL2530" s="3" t="s">
        <v>70</v>
      </c>
      <c r="AM2530" s="3" t="s">
        <v>87</v>
      </c>
      <c r="AN2530" s="3" t="s">
        <v>73</v>
      </c>
      <c r="AO2530" s="3" t="s">
        <v>73</v>
      </c>
      <c r="AP2530" s="3" t="s">
        <v>73</v>
      </c>
      <c r="AQ2530" s="23">
        <v>45460.697916666664</v>
      </c>
      <c r="AR2530" s="3"/>
      <c r="AS2530" s="23"/>
      <c r="AT2530" s="23"/>
      <c r="AU2530" s="3" t="s">
        <v>568</v>
      </c>
      <c r="AV2530" s="3" t="s">
        <v>2015</v>
      </c>
      <c r="AW2530" s="3" t="s">
        <v>76</v>
      </c>
      <c r="AX2530" s="3">
        <v>4.3826299999999998</v>
      </c>
      <c r="AY2530" s="3">
        <v>-73.200126999999995</v>
      </c>
      <c r="AZ2530" s="8" t="str">
        <f>+CONCATENATE("Reportan apertura en el enlace ",Tabla4[[#This Row],[Enlace]]," en el ",Tabla4[[#This Row],[Distancia óptica]]," ocasionado por ",Tabla4[[#This Row],[Causa del daño]])</f>
        <v>Reportan apertura en el enlace Villavicencio - Aguazul en el Km 56,6 desde villanueva ocasionado por Intervención de Terceros. No Identificados</v>
      </c>
      <c r="BA2530" s="8" t="str">
        <f>+CONCATENATE("Para dar solución al incidente ",Tabla4[[#This Row],[Solución]])</f>
        <v xml:space="preserve">Para dar solución al incidente se recupera reserva y se hace un emaplme </v>
      </c>
      <c r="BB2530" s="3" t="str">
        <f>+_xlfn.CONCAT(Tabla4[[#This Row],[Causa Raiz]]," ",Tabla4[[#This Row],[Solución2]]," (",Tabla4[[#This Row],[Anillo]],"- Cabecera: ",Tabla4[[#This Row],[Cabecera]],"- Operador: ",Tabla4[[#This Row],[Operador]],")")</f>
        <v>Reportan apertura en el enlace Villavicencio - Aguazul en el Km 56,6 desde villanueva ocasionado por Intervención de Terceros. No Identificados Para dar solución al incidente se recupera reserva y se hace un emaplme  (Troncal- Cabecera: Villanueva- Operador: Azteca)</v>
      </c>
    </row>
    <row r="2531" spans="1:54" ht="171">
      <c r="A2531" s="38">
        <f t="shared" si="372"/>
        <v>2530</v>
      </c>
      <c r="B2531" s="3">
        <v>8681382</v>
      </c>
      <c r="C2531" s="3" t="s">
        <v>163</v>
      </c>
      <c r="D2531" s="23">
        <v>45457.447916666664</v>
      </c>
      <c r="E2531" s="23">
        <v>45457.666666666664</v>
      </c>
      <c r="F2531" s="1">
        <f t="shared" ca="1" si="378"/>
        <v>0.21875</v>
      </c>
      <c r="G2531" s="3" t="s">
        <v>164</v>
      </c>
      <c r="H2531" s="41" t="s">
        <v>165</v>
      </c>
      <c r="I2531" s="40"/>
      <c r="J2531" s="5" t="s">
        <v>167</v>
      </c>
      <c r="K2531" s="3" t="s">
        <v>168</v>
      </c>
      <c r="L2531" s="9" t="s">
        <v>58</v>
      </c>
      <c r="M2531" s="3" t="s">
        <v>360</v>
      </c>
      <c r="N2531" s="3" t="s">
        <v>11479</v>
      </c>
      <c r="O2531" s="3" t="s">
        <v>11480</v>
      </c>
      <c r="P2531" s="3" t="s">
        <v>8737</v>
      </c>
      <c r="Q2531" s="4" t="s">
        <v>11481</v>
      </c>
      <c r="R2531" s="3" t="s">
        <v>1420</v>
      </c>
      <c r="S2531" s="3" t="s">
        <v>175</v>
      </c>
      <c r="T2531" s="9" t="s">
        <v>146</v>
      </c>
      <c r="U2531" s="3" t="s">
        <v>9664</v>
      </c>
      <c r="V2531" s="22" t="str">
        <f t="shared" si="379"/>
        <v>RDFO; Hora de aviso: 10:45 14/06/2024; Solución: A espera de causa y solucion por parte del operador; Hora de solución: 16:00 14/06/2024; Causa: Falla en la Red FiOp</v>
      </c>
      <c r="W2531" s="4" t="s">
        <v>178</v>
      </c>
      <c r="X2531" s="3"/>
      <c r="Y2531" s="3"/>
      <c r="Z2531" s="3" t="s">
        <v>69</v>
      </c>
      <c r="AA2531" s="3" t="s">
        <v>70</v>
      </c>
      <c r="AB2531" s="3">
        <v>8681382</v>
      </c>
      <c r="AC2531" s="3" t="s">
        <v>71</v>
      </c>
      <c r="AD2531" s="6">
        <v>0</v>
      </c>
      <c r="AE2531" s="7"/>
      <c r="AF2531" s="7"/>
      <c r="AG2531" s="6">
        <f>Tabla4[[#This Row],[Tiempo Parada de Reloj]]+Tabla4[[#This Row],[Tiempo Autorizado por Telefonica (no Máximo)]]</f>
        <v>0</v>
      </c>
      <c r="AH2531" s="7">
        <f t="shared" ca="1" si="369"/>
        <v>0.21875</v>
      </c>
      <c r="AI2531" s="8">
        <f t="shared" si="370"/>
        <v>0</v>
      </c>
      <c r="AJ2531" s="8">
        <f t="shared" ca="1" si="371"/>
        <v>5.25</v>
      </c>
      <c r="AK2531" s="3" t="s">
        <v>1349</v>
      </c>
      <c r="AL2531" s="3" t="s">
        <v>70</v>
      </c>
      <c r="AM2531" s="3" t="s">
        <v>87</v>
      </c>
      <c r="AN2531" s="3" t="s">
        <v>8652</v>
      </c>
      <c r="AQ2531" s="23">
        <f t="shared" ca="1" si="380"/>
        <v>45503.69683483796</v>
      </c>
      <c r="AR2531" s="3"/>
      <c r="AS2531" s="23"/>
      <c r="AT2531" s="23"/>
      <c r="AU2531" s="3" t="s">
        <v>168</v>
      </c>
      <c r="AV2531" s="3" t="s">
        <v>69</v>
      </c>
      <c r="AW2531" s="3" t="s">
        <v>11482</v>
      </c>
      <c r="AX2531" s="3" t="s">
        <v>69</v>
      </c>
      <c r="AY2531" s="3" t="s">
        <v>69</v>
      </c>
      <c r="AZ2531" s="8" t="str">
        <f>+CONCATENATE("Reportan apertura en el enlace ",Tabla4[[#This Row],[Enlace]]," en el ",Tabla4[[#This Row],[Distancia óptica]]," ocasionado por ",Tabla4[[#This Row],[Causa del daño]])</f>
        <v>Reportan apertura en el enlace Girardota - Copacabana en el Km 0 desde Girardota ocasionado por Falla en la Red FiOp</v>
      </c>
      <c r="BA2531" s="8" t="str">
        <f>+CONCATENATE("Para dar solución al incidente ",Tabla4[[#This Row],[Solución]])</f>
        <v>Para dar solución al incidente A espera de causa y solucion por parte del operador</v>
      </c>
      <c r="BB2531" s="3" t="str">
        <f>+_xlfn.CONCAT(Tabla4[[#This Row],[Causa Raiz]]," ",Tabla4[[#This Row],[Solución2]]," (",Tabla4[[#This Row],[Anillo]],"- Cabecera: ",Tabla4[[#This Row],[Cabecera]],"- Operador: ",Tabla4[[#This Row],[Operador]],")")</f>
        <v>Reportan apertura en el enlace Girardota - Copacabana en el Km 0 desde Girardota ocasionado por Falla en la Red FiOp Para dar solución al incidente A espera de causa y solucion por parte del operador (N A- Cabecera: NA- Operador: Telmex - Claro)</v>
      </c>
    </row>
    <row r="2532" spans="1:54" ht="156.75">
      <c r="A2532" s="38">
        <f t="shared" si="372"/>
        <v>2531</v>
      </c>
      <c r="B2532" s="3">
        <v>8681348</v>
      </c>
      <c r="C2532" s="3" t="s">
        <v>163</v>
      </c>
      <c r="D2532" s="23">
        <v>45457.447916666664</v>
      </c>
      <c r="E2532" s="23">
        <v>45458.541666666664</v>
      </c>
      <c r="F2532" s="1">
        <f t="shared" ca="1" si="378"/>
        <v>1.09375</v>
      </c>
      <c r="G2532" s="3" t="s">
        <v>164</v>
      </c>
      <c r="H2532" s="41" t="s">
        <v>165</v>
      </c>
      <c r="I2532" s="40" t="s">
        <v>11483</v>
      </c>
      <c r="J2532" s="5" t="s">
        <v>167</v>
      </c>
      <c r="K2532" s="3" t="s">
        <v>168</v>
      </c>
      <c r="L2532" s="9" t="s">
        <v>58</v>
      </c>
      <c r="M2532" s="3" t="s">
        <v>169</v>
      </c>
      <c r="N2532" s="3" t="s">
        <v>9385</v>
      </c>
      <c r="O2532" s="3" t="s">
        <v>171</v>
      </c>
      <c r="P2532" s="3" t="s">
        <v>11484</v>
      </c>
      <c r="Q2532" s="4" t="s">
        <v>11485</v>
      </c>
      <c r="R2532" s="3" t="s">
        <v>174</v>
      </c>
      <c r="S2532" s="3" t="s">
        <v>175</v>
      </c>
      <c r="T2532" s="9" t="s">
        <v>176</v>
      </c>
      <c r="U2532" s="3" t="s">
        <v>11486</v>
      </c>
      <c r="V2532" s="22" t="str">
        <f t="shared" si="379"/>
        <v>RDFO; Hora de aviso: 10:45 14/06/2024; Solución: Tendido y dos empalme; Hora de solución: 13:00 15/06/2024; Causa: Intervención de Terceros. No Identificados</v>
      </c>
      <c r="W2532" s="4" t="s">
        <v>178</v>
      </c>
      <c r="X2532" s="3"/>
      <c r="Y2532" s="3"/>
      <c r="Z2532" s="3" t="s">
        <v>69</v>
      </c>
      <c r="AA2532" s="3" t="s">
        <v>71</v>
      </c>
      <c r="AB2532" s="3">
        <v>0</v>
      </c>
      <c r="AC2532" s="3" t="s">
        <v>71</v>
      </c>
      <c r="AD2532" s="6">
        <v>0.41666666666666669</v>
      </c>
      <c r="AE2532" s="7"/>
      <c r="AF2532" s="7"/>
      <c r="AG2532" s="6">
        <f>Tabla4[[#This Row],[Tiempo Parada de Reloj]]+Tabla4[[#This Row],[Tiempo Autorizado por Telefonica (no Máximo)]]</f>
        <v>0.41666666666666669</v>
      </c>
      <c r="AH2532" s="7">
        <f t="shared" ca="1" si="369"/>
        <v>0.67708333333333326</v>
      </c>
      <c r="AI2532" s="8">
        <f t="shared" si="370"/>
        <v>10</v>
      </c>
      <c r="AJ2532" s="8">
        <f t="shared" ca="1" si="371"/>
        <v>16.25</v>
      </c>
      <c r="AK2532" s="3" t="s">
        <v>1349</v>
      </c>
      <c r="AL2532" s="3" t="s">
        <v>70</v>
      </c>
      <c r="AM2532" s="3" t="s">
        <v>87</v>
      </c>
      <c r="AN2532" s="3" t="s">
        <v>460</v>
      </c>
      <c r="AQ2532" s="23">
        <f t="shared" ca="1" si="380"/>
        <v>45503.69683483796</v>
      </c>
      <c r="AR2532" s="3"/>
      <c r="AS2532" s="23"/>
      <c r="AT2532" s="23"/>
      <c r="AU2532" s="3" t="s">
        <v>168</v>
      </c>
      <c r="AV2532" s="3" t="s">
        <v>11487</v>
      </c>
      <c r="AW2532" s="3" t="s">
        <v>76</v>
      </c>
      <c r="AX2532" s="3" t="s">
        <v>69</v>
      </c>
      <c r="AY2532" s="3" t="s">
        <v>69</v>
      </c>
      <c r="AZ2532" s="8" t="str">
        <f>+CONCATENATE("Reportan apertura en el enlace ",Tabla4[[#This Row],[Enlace]]," en el ",Tabla4[[#This Row],[Distancia óptica]]," ocasionado por ",Tabla4[[#This Row],[Causa del daño]])</f>
        <v>Reportan apertura en el enlace Zulia - Sardinata  en el Km 35,3 desde Zulia ocasionado por Intervención de Terceros. No Identificados</v>
      </c>
      <c r="BA2532" s="8" t="str">
        <f>+CONCATENATE("Para dar solución al incidente ",Tabla4[[#This Row],[Solución]])</f>
        <v>Para dar solución al incidente Tendido y dos empalme</v>
      </c>
      <c r="BB2532" s="3" t="str">
        <f>+_xlfn.CONCAT(Tabla4[[#This Row],[Causa Raiz]]," ",Tabla4[[#This Row],[Solución2]]," (",Tabla4[[#This Row],[Anillo]],"- Cabecera: ",Tabla4[[#This Row],[Cabecera]],"- Operador: ",Tabla4[[#This Row],[Operador]],")")</f>
        <v>Reportan apertura en el enlace Zulia - Sardinata  en el Km 35,3 desde Zulia ocasionado por Intervención de Terceros. No Identificados Para dar solución al incidente Tendido y dos empalme (Troncal- Cabecera: Zulia- Operador: Telmex - Claro)</v>
      </c>
    </row>
    <row r="2533" spans="1:54" ht="213.75">
      <c r="A2533" s="38">
        <f t="shared" si="372"/>
        <v>2532</v>
      </c>
      <c r="B2533" s="3">
        <v>8681357</v>
      </c>
      <c r="C2533" s="3" t="s">
        <v>163</v>
      </c>
      <c r="D2533" s="23">
        <v>45457.447916666664</v>
      </c>
      <c r="E2533" s="23">
        <v>45457.739583333336</v>
      </c>
      <c r="F2533" s="1">
        <f t="shared" ca="1" si="378"/>
        <v>0.29166666667151731</v>
      </c>
      <c r="G2533" s="3" t="s">
        <v>55</v>
      </c>
      <c r="H2533" s="41"/>
      <c r="I2533" s="40"/>
      <c r="J2533" s="5" t="s">
        <v>56</v>
      </c>
      <c r="K2533" s="3" t="s">
        <v>203</v>
      </c>
      <c r="L2533" s="9" t="s">
        <v>78</v>
      </c>
      <c r="M2533" s="3" t="s">
        <v>204</v>
      </c>
      <c r="N2533" s="3" t="s">
        <v>217</v>
      </c>
      <c r="O2533" s="3" t="s">
        <v>11488</v>
      </c>
      <c r="P2533" s="3" t="s">
        <v>11489</v>
      </c>
      <c r="Q2533" s="4" t="s">
        <v>11490</v>
      </c>
      <c r="R2533" s="3" t="s">
        <v>209</v>
      </c>
      <c r="S2533" s="3" t="s">
        <v>221</v>
      </c>
      <c r="T2533" s="9" t="s">
        <v>66</v>
      </c>
      <c r="U2533" s="71" t="s">
        <v>11491</v>
      </c>
      <c r="V2533" s="22" t="str">
        <f t="shared" si="379"/>
        <v>RDFO; Hora de aviso: 10:45 14/06/2024; Solución: Se recuperan 50 mts de reserva y se realiza un empalme de 48 Hilos; Hora de solución: 17:45 14/06/2024; Causa: Vandalismo</v>
      </c>
      <c r="W2533" s="4" t="s">
        <v>11492</v>
      </c>
      <c r="X2533" s="3" t="s">
        <v>11493</v>
      </c>
      <c r="Y2533" s="3" t="s">
        <v>11494</v>
      </c>
      <c r="Z2533" s="3" t="s">
        <v>119</v>
      </c>
      <c r="AA2533" s="3" t="s">
        <v>71</v>
      </c>
      <c r="AB2533" s="3">
        <v>0</v>
      </c>
      <c r="AC2533" s="3" t="s">
        <v>71</v>
      </c>
      <c r="AD2533" s="6">
        <v>7.7777777777777779E-2</v>
      </c>
      <c r="AE2533" s="7">
        <v>5.5555555555555558E-3</v>
      </c>
      <c r="AF2533" s="7" t="s">
        <v>3354</v>
      </c>
      <c r="AG2533" s="6">
        <f>Tabla4[[#This Row],[Tiempo Parada de Reloj]]+Tabla4[[#This Row],[Tiempo Autorizado por Telefonica (no Máximo)]]</f>
        <v>8.3333333333333329E-2</v>
      </c>
      <c r="AH2533" s="7">
        <f t="shared" ca="1" si="369"/>
        <v>0.21388888889373953</v>
      </c>
      <c r="AI2533" s="8">
        <f t="shared" si="370"/>
        <v>1.8666666666666667</v>
      </c>
      <c r="AJ2533" s="8">
        <f t="shared" ca="1" si="371"/>
        <v>5.1333333334497482</v>
      </c>
      <c r="AK2533" s="3" t="s">
        <v>1349</v>
      </c>
      <c r="AL2533" s="3" t="s">
        <v>70</v>
      </c>
      <c r="AM2533" s="3" t="s">
        <v>87</v>
      </c>
      <c r="AN2533" s="3" t="s">
        <v>460</v>
      </c>
      <c r="AO2533" s="3" t="s">
        <v>73</v>
      </c>
      <c r="AP2533" s="3" t="s">
        <v>73</v>
      </c>
      <c r="AQ2533" s="23">
        <v>45460.919444444444</v>
      </c>
      <c r="AR2533" s="3"/>
      <c r="AS2533" s="23"/>
      <c r="AT2533" s="23"/>
      <c r="AU2533" s="3" t="s">
        <v>192</v>
      </c>
      <c r="AV2533" s="3" t="s">
        <v>482</v>
      </c>
      <c r="AW2533" s="3" t="s">
        <v>307</v>
      </c>
      <c r="AX2533" s="3">
        <v>6.9604509999999999</v>
      </c>
      <c r="AY2533" s="3">
        <v>-73.752724000000001</v>
      </c>
      <c r="AZ2533" s="8" t="str">
        <f>+CONCATENATE("Reportan apertura en el enlace ",Tabla4[[#This Row],[Enlace]]," en el ",Tabla4[[#This Row],[Distancia óptica]]," ocasionado por ",Tabla4[[#This Row],[Causa del daño]])</f>
        <v>Reportan apertura en el enlace Mov. Cincuentenario - Mov. Barrancabermeja Centro en el Km 2,6 desde Torre centro ocasionado por Vandalismo</v>
      </c>
      <c r="BA2533" s="8" t="str">
        <f>+CONCATENATE("Para dar solución al incidente ",Tabla4[[#This Row],[Solución]])</f>
        <v>Para dar solución al incidente Se recuperan 50 mts de reserva y se realiza un empalme de 48 Hilos</v>
      </c>
      <c r="BB2533" s="3" t="str">
        <f>+_xlfn.CONCAT(Tabla4[[#This Row],[Causa Raiz]]," ",Tabla4[[#This Row],[Solución2]]," (",Tabla4[[#This Row],[Anillo]],"- Cabecera: ",Tabla4[[#This Row],[Cabecera]],"- Operador: ",Tabla4[[#This Row],[Operador]],")")</f>
        <v>Reportan apertura en el enlace Mov. Cincuentenario - Mov. Barrancabermeja Centro en el Km 2,6 desde Torre centro ocasionado por Vandalismo Para dar solución al incidente Se recuperan 50 mts de reserva y se realiza un empalme de 48 Hilos (LINEAL- Cabecera: Centro- Operador: Colombia Telecomunicaciones)</v>
      </c>
    </row>
    <row r="2534" spans="1:54" ht="185.25">
      <c r="A2534" s="38">
        <f t="shared" si="372"/>
        <v>2533</v>
      </c>
      <c r="B2534" s="3">
        <v>8681402</v>
      </c>
      <c r="C2534" s="3" t="s">
        <v>163</v>
      </c>
      <c r="D2534" s="23">
        <v>45457.458333333336</v>
      </c>
      <c r="E2534" s="23">
        <v>45457.8125</v>
      </c>
      <c r="F2534" s="1">
        <f t="shared" ca="1" si="378"/>
        <v>0.35416666666424135</v>
      </c>
      <c r="G2534" s="3" t="s">
        <v>55</v>
      </c>
      <c r="H2534" s="41"/>
      <c r="I2534" s="40"/>
      <c r="J2534" s="5" t="s">
        <v>56</v>
      </c>
      <c r="K2534" s="3" t="s">
        <v>122</v>
      </c>
      <c r="L2534" s="9" t="s">
        <v>58</v>
      </c>
      <c r="M2534" s="3" t="s">
        <v>383</v>
      </c>
      <c r="N2534" s="3" t="s">
        <v>11495</v>
      </c>
      <c r="O2534" s="3" t="s">
        <v>3708</v>
      </c>
      <c r="P2534" s="3" t="s">
        <v>11496</v>
      </c>
      <c r="Q2534" s="4" t="s">
        <v>11497</v>
      </c>
      <c r="R2534" s="3" t="s">
        <v>388</v>
      </c>
      <c r="S2534" s="3" t="s">
        <v>129</v>
      </c>
      <c r="T2534" s="9" t="s">
        <v>66</v>
      </c>
      <c r="U2534" s="3" t="s">
        <v>11498</v>
      </c>
      <c r="V2534" s="22" t="str">
        <f t="shared" si="379"/>
        <v>RDFO; Hora de aviso: 11:00 14/06/2024; Solución: Para dar solucion se realiza un tendido de 100 mtrs y dos empalmes de 36 hilos ; Hora de solución: 19:30 14/06/2024; Causa: Vandalismo</v>
      </c>
      <c r="W2534" s="4" t="s">
        <v>132</v>
      </c>
      <c r="X2534" s="3"/>
      <c r="Y2534" s="3"/>
      <c r="Z2534" s="3" t="s">
        <v>69</v>
      </c>
      <c r="AA2534" s="3" t="s">
        <v>70</v>
      </c>
      <c r="AB2534" s="3" t="s">
        <v>11499</v>
      </c>
      <c r="AC2534" s="3" t="s">
        <v>71</v>
      </c>
      <c r="AD2534" s="6">
        <v>0.14583333333333334</v>
      </c>
      <c r="AE2534" s="7"/>
      <c r="AF2534" s="7"/>
      <c r="AG2534" s="6">
        <f>Tabla4[[#This Row],[Tiempo Parada de Reloj]]+Tabla4[[#This Row],[Tiempo Autorizado por Telefonica (no Máximo)]]</f>
        <v>0.14583333333333334</v>
      </c>
      <c r="AH2534" s="7">
        <f t="shared" ca="1" si="369"/>
        <v>0.208333333330908</v>
      </c>
      <c r="AI2534" s="8">
        <f t="shared" si="370"/>
        <v>3.5</v>
      </c>
      <c r="AJ2534" s="8">
        <f t="shared" ca="1" si="371"/>
        <v>4.9999999999417923</v>
      </c>
      <c r="AK2534" s="3" t="s">
        <v>1349</v>
      </c>
      <c r="AL2534" s="3" t="s">
        <v>70</v>
      </c>
      <c r="AM2534" s="3" t="s">
        <v>87</v>
      </c>
      <c r="AN2534" s="3" t="s">
        <v>460</v>
      </c>
      <c r="AO2534" s="3" t="s">
        <v>120</v>
      </c>
      <c r="AP2534" s="3" t="s">
        <v>120</v>
      </c>
      <c r="AQ2534" s="23">
        <v>45458.51666666667</v>
      </c>
      <c r="AR2534" s="3"/>
      <c r="AS2534" s="23"/>
      <c r="AT2534" s="23"/>
      <c r="AU2534" s="3" t="s">
        <v>392</v>
      </c>
      <c r="AV2534" s="3" t="s">
        <v>9625</v>
      </c>
      <c r="AW2534" s="3" t="s">
        <v>370</v>
      </c>
      <c r="AX2534" s="3">
        <v>10.360269000000001</v>
      </c>
      <c r="AY2534" s="3">
        <v>-75.447046</v>
      </c>
      <c r="AZ2534" s="8" t="str">
        <f>+CONCATENATE("Reportan apertura en el enlace ",Tabla4[[#This Row],[Enlace]]," en el ",Tabla4[[#This Row],[Distancia óptica]]," ocasionado por ",Tabla4[[#This Row],[Causa del daño]])</f>
        <v>Reportan apertura en el enlace Turbaco - Badel en el Km 0,5 desde badel ocasionado por Vandalismo</v>
      </c>
      <c r="BA2534" s="8" t="str">
        <f>+CONCATENATE("Para dar solución al incidente ",Tabla4[[#This Row],[Solución]])</f>
        <v xml:space="preserve">Para dar solución al incidente Para dar solucion se realiza un tendido de 100 mtrs y dos empalmes de 36 hilos </v>
      </c>
      <c r="BB2534" s="3" t="str">
        <f>+_xlfn.CONCAT(Tabla4[[#This Row],[Causa Raiz]]," ",Tabla4[[#This Row],[Solución2]]," (",Tabla4[[#This Row],[Anillo]],"- Cabecera: ",Tabla4[[#This Row],[Cabecera]],"- Operador: ",Tabla4[[#This Row],[Operador]],")")</f>
        <v>Reportan apertura en el enlace Turbaco - Badel en el Km 0,5 desde badel ocasionado por Vandalismo Para dar solución al incidente Para dar solucion se realiza un tendido de 100 mtrs y dos empalmes de 36 hilos  (lineal- Cabecera: BADEL - Operador: Colombia Telecomunicaciones)</v>
      </c>
    </row>
    <row r="2535" spans="1:54" ht="142.5">
      <c r="A2535" s="38">
        <f t="shared" si="372"/>
        <v>2534</v>
      </c>
      <c r="B2535" s="3">
        <v>8681436</v>
      </c>
      <c r="C2535" s="3" t="s">
        <v>92</v>
      </c>
      <c r="D2535" s="23">
        <v>45457.46875</v>
      </c>
      <c r="E2535" s="23">
        <v>45457.8125</v>
      </c>
      <c r="F2535" s="1">
        <f t="shared" ca="1" si="378"/>
        <v>0.34375</v>
      </c>
      <c r="G2535" s="3" t="s">
        <v>164</v>
      </c>
      <c r="H2535" s="41" t="s">
        <v>165</v>
      </c>
      <c r="I2535" s="40"/>
      <c r="J2535" s="5" t="s">
        <v>167</v>
      </c>
      <c r="K2535" s="3" t="s">
        <v>168</v>
      </c>
      <c r="L2535" s="9" t="s">
        <v>58</v>
      </c>
      <c r="M2535" s="3" t="s">
        <v>956</v>
      </c>
      <c r="N2535" s="3" t="s">
        <v>962</v>
      </c>
      <c r="O2535" s="3" t="s">
        <v>11500</v>
      </c>
      <c r="P2535" s="3" t="s">
        <v>11501</v>
      </c>
      <c r="Q2535" s="4" t="s">
        <v>11502</v>
      </c>
      <c r="R2535" s="3" t="s">
        <v>1555</v>
      </c>
      <c r="S2535" s="3" t="s">
        <v>175</v>
      </c>
      <c r="T2535" s="9" t="s">
        <v>66</v>
      </c>
      <c r="U2535" s="3" t="s">
        <v>1439</v>
      </c>
      <c r="V2535" s="22" t="str">
        <f t="shared" si="379"/>
        <v>RTNFO; Hora de aviso: 11:15 14/06/2024; Solución: se recupera reserva y se hace un empalme; Hora de solución: 19:30 14/06/2024; Causa: Vandalismo</v>
      </c>
      <c r="W2535" s="4" t="s">
        <v>178</v>
      </c>
      <c r="X2535" s="3"/>
      <c r="Y2535" s="3"/>
      <c r="Z2535" s="3" t="s">
        <v>69</v>
      </c>
      <c r="AA2535" s="3" t="s">
        <v>70</v>
      </c>
      <c r="AB2535" s="3">
        <v>8681182</v>
      </c>
      <c r="AC2535" s="3" t="s">
        <v>71</v>
      </c>
      <c r="AD2535" s="6">
        <v>0</v>
      </c>
      <c r="AE2535" s="7"/>
      <c r="AF2535" s="7"/>
      <c r="AG2535" s="6">
        <f>Tabla4[[#This Row],[Tiempo Parada de Reloj]]+Tabla4[[#This Row],[Tiempo Autorizado por Telefonica (no Máximo)]]</f>
        <v>0</v>
      </c>
      <c r="AH2535" s="7">
        <f t="shared" ca="1" si="369"/>
        <v>0.34375</v>
      </c>
      <c r="AI2535" s="8">
        <f t="shared" si="370"/>
        <v>0</v>
      </c>
      <c r="AJ2535" s="8">
        <f t="shared" ca="1" si="371"/>
        <v>8.25</v>
      </c>
      <c r="AK2535" s="3" t="s">
        <v>1349</v>
      </c>
      <c r="AL2535" s="3" t="s">
        <v>70</v>
      </c>
      <c r="AM2535" s="3" t="s">
        <v>87</v>
      </c>
      <c r="AN2535" s="3" t="s">
        <v>460</v>
      </c>
      <c r="AQ2535" s="23">
        <f t="shared" ca="1" si="380"/>
        <v>45503.69683483796</v>
      </c>
      <c r="AR2535" s="3"/>
      <c r="AS2535" s="23"/>
      <c r="AT2535" s="23"/>
      <c r="AU2535" s="3" t="s">
        <v>168</v>
      </c>
      <c r="AV2535" s="3" t="s">
        <v>69</v>
      </c>
      <c r="AW2535" s="3" t="s">
        <v>69</v>
      </c>
      <c r="AX2535" s="3" t="s">
        <v>69</v>
      </c>
      <c r="AY2535" s="3" t="s">
        <v>69</v>
      </c>
      <c r="AZ2535" s="8" t="str">
        <f>+CONCATENATE("Reportan apertura en el enlace ",Tabla4[[#This Row],[Enlace]]," en el ",Tabla4[[#This Row],[Distancia óptica]]," ocasionado por ",Tabla4[[#This Row],[Causa del daño]])</f>
        <v>Reportan apertura en el enlace Yopal - Aguazul en el Km 22 desde Yopal ocasionado por Vandalismo</v>
      </c>
      <c r="BA2535" s="8" t="str">
        <f>+CONCATENATE("Para dar solución al incidente ",Tabla4[[#This Row],[Solución]])</f>
        <v>Para dar solución al incidente se recupera reserva y se hace un empalme</v>
      </c>
      <c r="BB2535" s="3" t="str">
        <f>+_xlfn.CONCAT(Tabla4[[#This Row],[Causa Raiz]]," ",Tabla4[[#This Row],[Solución2]]," (",Tabla4[[#This Row],[Anillo]],"- Cabecera: ",Tabla4[[#This Row],[Cabecera]],"- Operador: ",Tabla4[[#This Row],[Operador]],")")</f>
        <v>Reportan apertura en el enlace Yopal - Aguazul en el Km 22 desde Yopal ocasionado por Vandalismo Para dar solución al incidente se recupera reserva y se hace un empalme (NA- Cabecera: NA- Operador: Telmex - Claro)</v>
      </c>
    </row>
    <row r="2536" spans="1:54" ht="185.25">
      <c r="A2536" s="38">
        <f t="shared" si="372"/>
        <v>2535</v>
      </c>
      <c r="B2536" s="3">
        <v>8680982</v>
      </c>
      <c r="C2536" s="3" t="s">
        <v>54</v>
      </c>
      <c r="D2536" s="23">
        <v>45457.5</v>
      </c>
      <c r="E2536" s="23">
        <v>45457.697916666664</v>
      </c>
      <c r="F2536" s="1">
        <f t="shared" ca="1" si="378"/>
        <v>0.19791666666424135</v>
      </c>
      <c r="G2536" s="3" t="s">
        <v>55</v>
      </c>
      <c r="H2536" s="41"/>
      <c r="I2536" s="40"/>
      <c r="J2536" s="5" t="s">
        <v>56</v>
      </c>
      <c r="K2536" s="3" t="s">
        <v>57</v>
      </c>
      <c r="L2536" s="9" t="s">
        <v>58</v>
      </c>
      <c r="M2536" s="3" t="s">
        <v>59</v>
      </c>
      <c r="N2536" s="3" t="s">
        <v>60</v>
      </c>
      <c r="O2536" s="3" t="s">
        <v>11503</v>
      </c>
      <c r="P2536" s="3" t="s">
        <v>11504</v>
      </c>
      <c r="Q2536" s="4" t="s">
        <v>11505</v>
      </c>
      <c r="R2536" s="3" t="s">
        <v>304</v>
      </c>
      <c r="S2536" s="3" t="s">
        <v>65</v>
      </c>
      <c r="T2536" s="9" t="s">
        <v>176</v>
      </c>
      <c r="U2536" s="3" t="s">
        <v>11506</v>
      </c>
      <c r="V2536" s="22" t="str">
        <f t="shared" si="379"/>
        <v>RLFO; Hora de aviso: 12:00 14/06/2024; Solución: Se realiza un tendido de 100 Mts de 96 hilos y  2 cajas de empalmes de 48 hilos ; Hora de solución: 16:45 14/06/2024; Causa: Intervención de Terceros. No Identificados</v>
      </c>
      <c r="W2536" s="4" t="s">
        <v>68</v>
      </c>
      <c r="X2536" s="3"/>
      <c r="Y2536" s="3"/>
      <c r="Z2536" s="3" t="s">
        <v>69</v>
      </c>
      <c r="AA2536" s="3" t="s">
        <v>70</v>
      </c>
      <c r="AB2536" s="3">
        <v>8680982</v>
      </c>
      <c r="AC2536" s="3" t="s">
        <v>71</v>
      </c>
      <c r="AD2536" s="6">
        <v>3.125E-2</v>
      </c>
      <c r="AE2536" s="7"/>
      <c r="AF2536" s="7"/>
      <c r="AG2536" s="6">
        <f>Tabla4[[#This Row],[Tiempo Parada de Reloj]]+Tabla4[[#This Row],[Tiempo Autorizado por Telefonica (no Máximo)]]</f>
        <v>3.125E-2</v>
      </c>
      <c r="AH2536" s="7">
        <f t="shared" ca="1" si="369"/>
        <v>0.16666666666424135</v>
      </c>
      <c r="AI2536" s="8">
        <f t="shared" si="370"/>
        <v>0.75</v>
      </c>
      <c r="AJ2536" s="8">
        <f t="shared" ca="1" si="371"/>
        <v>3.9999999999417923</v>
      </c>
      <c r="AK2536" s="3" t="s">
        <v>119</v>
      </c>
      <c r="AL2536" s="3" t="s">
        <v>70</v>
      </c>
      <c r="AM2536" s="3" t="s">
        <v>460</v>
      </c>
      <c r="AN2536" s="3" t="s">
        <v>460</v>
      </c>
      <c r="AO2536" s="3" t="s">
        <v>120</v>
      </c>
      <c r="AP2536" s="3" t="s">
        <v>120</v>
      </c>
      <c r="AQ2536" s="23">
        <v>45458.495138888888</v>
      </c>
      <c r="AR2536" s="3"/>
      <c r="AS2536" s="23"/>
      <c r="AT2536" s="23"/>
      <c r="AU2536" s="3" t="s">
        <v>100</v>
      </c>
      <c r="AV2536" s="3" t="s">
        <v>11507</v>
      </c>
      <c r="AW2536" s="3" t="s">
        <v>370</v>
      </c>
      <c r="AX2536" s="3">
        <v>4.7503599999999997</v>
      </c>
      <c r="AY2536" s="3">
        <v>-74.047560000000004</v>
      </c>
      <c r="AZ2536" s="8" t="str">
        <f>+CONCATENATE("Reportan apertura en el enlace ",Tabla4[[#This Row],[Enlace]]," en el ",Tabla4[[#This Row],[Distancia óptica]]," ocasionado por ",Tabla4[[#This Row],[Causa del daño]])</f>
        <v>Reportan apertura en el enlace Toberin - Parque Pijao en el Km 4,3 desde Pijao ocasionado por Intervención de Terceros. No Identificados</v>
      </c>
      <c r="BA2536" s="8" t="str">
        <f>+CONCATENATE("Para dar solución al incidente ",Tabla4[[#This Row],[Solución]])</f>
        <v xml:space="preserve">Para dar solución al incidente Se realiza un tendido de 100 Mts de 96 hilos y  2 cajas de empalmes de 48 hilos </v>
      </c>
      <c r="BB2536" s="3" t="str">
        <f>+_xlfn.CONCAT(Tabla4[[#This Row],[Causa Raiz]]," ",Tabla4[[#This Row],[Solución2]]," (",Tabla4[[#This Row],[Anillo]],"- Cabecera: ",Tabla4[[#This Row],[Cabecera]],"- Operador: ",Tabla4[[#This Row],[Operador]],")")</f>
        <v>Reportan apertura en el enlace Toberin - Parque Pijao en el Km 4,3 desde Pijao ocasionado por Intervención de Terceros. No Identificados Para dar solución al incidente Se realiza un tendido de 100 Mts de 96 hilos y  2 cajas de empalmes de 48 hilos  (lineal- Cabecera: toberin- Operador: Colombia Telecomunicaciones)</v>
      </c>
    </row>
    <row r="2537" spans="1:54" ht="156.75">
      <c r="A2537" s="38">
        <f t="shared" si="372"/>
        <v>2536</v>
      </c>
      <c r="B2537" s="3">
        <v>8681616</v>
      </c>
      <c r="C2537" s="3" t="s">
        <v>92</v>
      </c>
      <c r="D2537" s="23">
        <v>45457.513888888891</v>
      </c>
      <c r="E2537" s="23">
        <v>45458.416666666664</v>
      </c>
      <c r="F2537" s="1">
        <f t="shared" ca="1" si="378"/>
        <v>0.90277777777373558</v>
      </c>
      <c r="G2537" s="3" t="s">
        <v>55</v>
      </c>
      <c r="H2537" s="41"/>
      <c r="I2537" s="40">
        <v>1338717</v>
      </c>
      <c r="J2537" s="5" t="s">
        <v>568</v>
      </c>
      <c r="K2537" s="3" t="s">
        <v>568</v>
      </c>
      <c r="L2537" s="9" t="s">
        <v>58</v>
      </c>
      <c r="M2537" s="3" t="s">
        <v>3421</v>
      </c>
      <c r="N2537" s="3" t="s">
        <v>11508</v>
      </c>
      <c r="O2537" s="3" t="s">
        <v>958</v>
      </c>
      <c r="P2537" s="3" t="s">
        <v>11509</v>
      </c>
      <c r="Q2537" s="4" t="s">
        <v>11510</v>
      </c>
      <c r="R2537" s="3" t="s">
        <v>992</v>
      </c>
      <c r="S2537" s="3" t="s">
        <v>574</v>
      </c>
      <c r="T2537" s="9" t="s">
        <v>146</v>
      </c>
      <c r="U2537" s="3" t="s">
        <v>4351</v>
      </c>
      <c r="V2537" s="22" t="str">
        <f t="shared" si="379"/>
        <v>RTNFO; Hora de aviso: 12:20 14/06/2024; Solución: se realiza migracion entre empalmes; Hora de solución: 10:00 15/06/2024; Causa: Falla en la Red FiOp</v>
      </c>
      <c r="W2537" s="4" t="s">
        <v>576</v>
      </c>
      <c r="X2537" s="3"/>
      <c r="Y2537" s="3"/>
      <c r="Z2537" s="3" t="s">
        <v>69</v>
      </c>
      <c r="AA2537" s="3" t="s">
        <v>71</v>
      </c>
      <c r="AB2537" s="3">
        <v>0</v>
      </c>
      <c r="AC2537" s="3" t="s">
        <v>71</v>
      </c>
      <c r="AD2537" s="6">
        <v>0.29166666666666669</v>
      </c>
      <c r="AE2537" s="7"/>
      <c r="AF2537" s="7"/>
      <c r="AG2537" s="6">
        <f>Tabla4[[#This Row],[Tiempo Parada de Reloj]]+Tabla4[[#This Row],[Tiempo Autorizado por Telefonica (no Máximo)]]</f>
        <v>0.29166666666666669</v>
      </c>
      <c r="AH2537" s="7">
        <f t="shared" ca="1" si="369"/>
        <v>0.61111111110706884</v>
      </c>
      <c r="AI2537" s="8">
        <f t="shared" si="370"/>
        <v>7</v>
      </c>
      <c r="AJ2537" s="8">
        <f t="shared" ca="1" si="371"/>
        <v>14.666666666569652</v>
      </c>
      <c r="AK2537" s="3" t="s">
        <v>87</v>
      </c>
      <c r="AL2537" s="3" t="s">
        <v>70</v>
      </c>
      <c r="AM2537" s="3" t="s">
        <v>460</v>
      </c>
      <c r="AN2537" s="3" t="s">
        <v>73</v>
      </c>
      <c r="AO2537" s="3" t="s">
        <v>73</v>
      </c>
      <c r="AP2537" s="3" t="s">
        <v>73</v>
      </c>
      <c r="AQ2537" s="23">
        <v>45460.697916666664</v>
      </c>
      <c r="AR2537" s="3"/>
      <c r="AS2537" s="23"/>
      <c r="AT2537" s="23"/>
      <c r="AU2537" s="3" t="s">
        <v>568</v>
      </c>
      <c r="AV2537" s="3" t="s">
        <v>11511</v>
      </c>
      <c r="AW2537" s="3" t="s">
        <v>76</v>
      </c>
      <c r="AX2537" s="3">
        <v>5.8615000000000004</v>
      </c>
      <c r="AY2537" s="3">
        <v>-71.796499999999995</v>
      </c>
      <c r="AZ2537" s="8" t="str">
        <f>+CONCATENATE("Reportan apertura en el enlace ",Tabla4[[#This Row],[Enlace]]," en el ",Tabla4[[#This Row],[Distancia óptica]]," ocasionado por ",Tabla4[[#This Row],[Causa del daño]])</f>
        <v>Reportan apertura en el enlace Sogamoso - Arauca en el Km 19,490 desde Saravena ocasionado por Falla en la Red FiOp</v>
      </c>
      <c r="BA2537" s="8" t="str">
        <f>+CONCATENATE("Para dar solución al incidente ",Tabla4[[#This Row],[Solución]])</f>
        <v>Para dar solución al incidente se realiza migracion entre empalmes</v>
      </c>
      <c r="BB2537" s="3" t="str">
        <f>+_xlfn.CONCAT(Tabla4[[#This Row],[Causa Raiz]]," ",Tabla4[[#This Row],[Solución2]]," (",Tabla4[[#This Row],[Anillo]],"- Cabecera: ",Tabla4[[#This Row],[Cabecera]],"- Operador: ",Tabla4[[#This Row],[Operador]],")")</f>
        <v>Reportan apertura en el enlace Sogamoso - Arauca en el Km 19,490 desde Saravena ocasionado por Falla en la Red FiOp Para dar solución al incidente se realiza migracion entre empalmes (Troncal- Cabecera: Saravena- Operador: Azteca)</v>
      </c>
    </row>
    <row r="2538" spans="1:54" ht="142.5">
      <c r="A2538" s="38">
        <f t="shared" si="372"/>
        <v>2537</v>
      </c>
      <c r="B2538" s="3">
        <v>8681698</v>
      </c>
      <c r="C2538" s="3" t="s">
        <v>54</v>
      </c>
      <c r="D2538" s="23">
        <v>45457.489583333336</v>
      </c>
      <c r="E2538" s="23">
        <v>45457.490972222222</v>
      </c>
      <c r="F2538" s="1">
        <f t="shared" ca="1" si="378"/>
        <v>1.3888888861401938E-3</v>
      </c>
      <c r="G2538" s="3" t="s">
        <v>55</v>
      </c>
      <c r="H2538" s="41"/>
      <c r="I2538" s="40"/>
      <c r="J2538" s="5" t="s">
        <v>56</v>
      </c>
      <c r="K2538" s="3" t="s">
        <v>122</v>
      </c>
      <c r="L2538" s="9" t="s">
        <v>78</v>
      </c>
      <c r="M2538" s="3" t="s">
        <v>800</v>
      </c>
      <c r="N2538" s="3" t="s">
        <v>11512</v>
      </c>
      <c r="O2538" s="3" t="s">
        <v>11513</v>
      </c>
      <c r="P2538" s="3" t="s">
        <v>11514</v>
      </c>
      <c r="Q2538" s="4" t="s">
        <v>11515</v>
      </c>
      <c r="R2538" s="3" t="s">
        <v>649</v>
      </c>
      <c r="S2538" s="3" t="s">
        <v>129</v>
      </c>
      <c r="T2538" s="9" t="s">
        <v>104</v>
      </c>
      <c r="U2538" s="3" t="s">
        <v>11516</v>
      </c>
      <c r="V2538" s="22" t="str">
        <f t="shared" si="379"/>
        <v>RLFO; Hora de aviso: 11:45 14/06/2024; Solución: Sin Enenegia en Nodo; Hora de solución: 11:47 14/06/2024; Causa: Visita Fallida</v>
      </c>
      <c r="W2538" s="4" t="s">
        <v>191</v>
      </c>
      <c r="X2538" s="3"/>
      <c r="Y2538" s="3"/>
      <c r="Z2538" s="3" t="s">
        <v>69</v>
      </c>
      <c r="AA2538" s="3" t="s">
        <v>71</v>
      </c>
      <c r="AB2538" s="3">
        <v>0</v>
      </c>
      <c r="AC2538" s="3" t="s">
        <v>71</v>
      </c>
      <c r="AD2538" s="6">
        <v>0</v>
      </c>
      <c r="AE2538" s="7"/>
      <c r="AF2538" s="7"/>
      <c r="AG2538" s="6">
        <f>Tabla4[[#This Row],[Tiempo Parada de Reloj]]+Tabla4[[#This Row],[Tiempo Autorizado por Telefonica (no Máximo)]]</f>
        <v>0</v>
      </c>
      <c r="AH2538" s="7">
        <f t="shared" ca="1" si="369"/>
        <v>1.3888888861401938E-3</v>
      </c>
      <c r="AI2538" s="8">
        <f t="shared" si="370"/>
        <v>0</v>
      </c>
      <c r="AJ2538" s="8">
        <f t="shared" ca="1" si="371"/>
        <v>3.3333333267364651E-2</v>
      </c>
      <c r="AK2538" s="3" t="s">
        <v>87</v>
      </c>
      <c r="AL2538" s="3" t="s">
        <v>70</v>
      </c>
      <c r="AM2538" s="3" t="s">
        <v>8652</v>
      </c>
      <c r="AN2538" s="3" t="s">
        <v>8652</v>
      </c>
      <c r="AO2538" s="3" t="s">
        <v>8652</v>
      </c>
      <c r="AP2538" s="3" t="s">
        <v>8652</v>
      </c>
      <c r="AQ2538" s="23">
        <v>45457.657638888886</v>
      </c>
      <c r="AR2538" s="3"/>
      <c r="AS2538" s="23"/>
      <c r="AT2538" s="23"/>
      <c r="AU2538" s="3" t="s">
        <v>121</v>
      </c>
      <c r="AV2538" s="3" t="s">
        <v>69</v>
      </c>
      <c r="AW2538" s="3" t="s">
        <v>69</v>
      </c>
      <c r="AX2538" s="3" t="s">
        <v>69</v>
      </c>
      <c r="AY2538" s="3" t="s">
        <v>69</v>
      </c>
      <c r="AZ2538" s="8" t="str">
        <f>+CONCATENATE("Reportan apertura en el enlace ",Tabla4[[#This Row],[Enlace]]," en el ",Tabla4[[#This Row],[Distancia óptica]]," ocasionado por ",Tabla4[[#This Row],[Causa del daño]])</f>
        <v>Reportan apertura en el enlace Mov.Corozal - Mov. Morroa en el Km 2,09 desde corozal ocasionado por Visita Fallida</v>
      </c>
      <c r="BA2538" s="8" t="str">
        <f>+CONCATENATE("Para dar solución al incidente ",Tabla4[[#This Row],[Solución]])</f>
        <v>Para dar solución al incidente Sin Enenegia en Nodo</v>
      </c>
      <c r="BB2538" s="3" t="str">
        <f>+_xlfn.CONCAT(Tabla4[[#This Row],[Causa Raiz]]," ",Tabla4[[#This Row],[Solución2]]," (",Tabla4[[#This Row],[Anillo]],"- Cabecera: ",Tabla4[[#This Row],[Cabecera]],"- Operador: ",Tabla4[[#This Row],[Operador]],")")</f>
        <v>Reportan apertura en el enlace Mov.Corozal - Mov. Morroa en el Km 2,09 desde corozal ocasionado por Visita Fallida Para dar solución al incidente Sin Enenegia en Nodo (NA- Cabecera: NA- Operador: Colombia Telecomunicaciones)</v>
      </c>
    </row>
    <row r="2539" spans="1:54" ht="156.75">
      <c r="A2539" s="38">
        <f t="shared" si="372"/>
        <v>2538</v>
      </c>
      <c r="B2539" s="3">
        <v>8681701</v>
      </c>
      <c r="C2539" s="3" t="s">
        <v>54</v>
      </c>
      <c r="D2539" s="23">
        <v>45457.520833333336</v>
      </c>
      <c r="E2539" s="23">
        <v>45457.522222222222</v>
      </c>
      <c r="F2539" s="1">
        <f t="shared" ca="1" si="378"/>
        <v>1.3888888861401938E-3</v>
      </c>
      <c r="G2539" s="3" t="s">
        <v>55</v>
      </c>
      <c r="H2539" s="41"/>
      <c r="I2539" s="40"/>
      <c r="J2539" s="5" t="s">
        <v>56</v>
      </c>
      <c r="K2539" s="3" t="s">
        <v>138</v>
      </c>
      <c r="L2539" s="9" t="s">
        <v>78</v>
      </c>
      <c r="M2539" s="3" t="s">
        <v>507</v>
      </c>
      <c r="N2539" s="3" t="s">
        <v>11517</v>
      </c>
      <c r="O2539" s="3" t="s">
        <v>11518</v>
      </c>
      <c r="P2539" s="3" t="s">
        <v>11519</v>
      </c>
      <c r="Q2539" s="4" t="s">
        <v>11520</v>
      </c>
      <c r="R2539" s="3" t="s">
        <v>1178</v>
      </c>
      <c r="S2539" s="3" t="s">
        <v>145</v>
      </c>
      <c r="T2539" s="9" t="s">
        <v>104</v>
      </c>
      <c r="U2539" s="3" t="s">
        <v>11521</v>
      </c>
      <c r="V2539" s="22" t="str">
        <f t="shared" si="379"/>
        <v>RLFO; Hora de aviso: 12:30 14/06/2024; Solución: Se realizo Limpieza de  pascor; Hora de solución: 12:32 14/06/2024; Causa: Visita Fallida</v>
      </c>
      <c r="W2539" s="4" t="s">
        <v>199</v>
      </c>
      <c r="X2539" s="3"/>
      <c r="Y2539" s="3"/>
      <c r="Z2539" s="3" t="s">
        <v>69</v>
      </c>
      <c r="AA2539" s="3" t="s">
        <v>71</v>
      </c>
      <c r="AB2539" s="3">
        <v>0</v>
      </c>
      <c r="AC2539" s="3" t="s">
        <v>71</v>
      </c>
      <c r="AD2539" s="6">
        <v>0</v>
      </c>
      <c r="AE2539" s="7"/>
      <c r="AF2539" s="7"/>
      <c r="AG2539" s="6">
        <f>Tabla4[[#This Row],[Tiempo Parada de Reloj]]+Tabla4[[#This Row],[Tiempo Autorizado por Telefonica (no Máximo)]]</f>
        <v>0</v>
      </c>
      <c r="AH2539" s="7">
        <f t="shared" ca="1" si="369"/>
        <v>1.3888888861401938E-3</v>
      </c>
      <c r="AI2539" s="8">
        <f t="shared" si="370"/>
        <v>0</v>
      </c>
      <c r="AJ2539" s="8">
        <f t="shared" ca="1" si="371"/>
        <v>3.3333333267364651E-2</v>
      </c>
      <c r="AK2539" s="3" t="s">
        <v>119</v>
      </c>
      <c r="AL2539" s="3" t="s">
        <v>70</v>
      </c>
      <c r="AM2539" s="3" t="s">
        <v>460</v>
      </c>
      <c r="AN2539" s="3" t="s">
        <v>8652</v>
      </c>
      <c r="AO2539" s="3" t="s">
        <v>8652</v>
      </c>
      <c r="AP2539" s="3" t="s">
        <v>8652</v>
      </c>
      <c r="AQ2539" s="23">
        <v>45457.730555555558</v>
      </c>
      <c r="AR2539" s="3"/>
      <c r="AS2539" s="23"/>
      <c r="AT2539" s="23"/>
      <c r="AU2539" s="3" t="s">
        <v>1040</v>
      </c>
      <c r="AV2539" s="3" t="s">
        <v>69</v>
      </c>
      <c r="AW2539" s="3" t="s">
        <v>69</v>
      </c>
      <c r="AX2539" s="3" t="s">
        <v>69</v>
      </c>
      <c r="AY2539" s="3" t="s">
        <v>69</v>
      </c>
      <c r="AZ2539" s="8" t="str">
        <f>+CONCATENATE("Reportan apertura en el enlace ",Tabla4[[#This Row],[Enlace]]," en el ",Tabla4[[#This Row],[Distancia óptica]]," ocasionado por ",Tabla4[[#This Row],[Causa del daño]])</f>
        <v>Reportan apertura en el enlace Mov.Santander de Quilichao - Mov. Puerto Tejada en el Km o desde Santander ocasionado por Visita Fallida</v>
      </c>
      <c r="BA2539" s="8" t="str">
        <f>+CONCATENATE("Para dar solución al incidente ",Tabla4[[#This Row],[Solución]])</f>
        <v>Para dar solución al incidente Se realizo Limpieza de  pascor</v>
      </c>
      <c r="BB2539" s="3" t="str">
        <f>+_xlfn.CONCAT(Tabla4[[#This Row],[Causa Raiz]]," ",Tabla4[[#This Row],[Solución2]]," (",Tabla4[[#This Row],[Anillo]],"- Cabecera: ",Tabla4[[#This Row],[Cabecera]],"- Operador: ",Tabla4[[#This Row],[Operador]],")")</f>
        <v>Reportan apertura en el enlace Mov.Santander de Quilichao - Mov. Puerto Tejada en el Km o desde Santander ocasionado por Visita Fallida Para dar solución al incidente Se realizo Limpieza de  pascor (NA- Cabecera: NA- Operador: Colombia Telecomunicaciones)</v>
      </c>
    </row>
    <row r="2540" spans="1:54" ht="199.5">
      <c r="A2540" s="38">
        <f t="shared" si="372"/>
        <v>2539</v>
      </c>
      <c r="B2540" s="3">
        <v>8681702</v>
      </c>
      <c r="C2540" s="3" t="s">
        <v>92</v>
      </c>
      <c r="D2540" s="23">
        <v>45457.520833333336</v>
      </c>
      <c r="E2540" s="23">
        <v>45457.697916666664</v>
      </c>
      <c r="F2540" s="1">
        <f t="shared" ca="1" si="378"/>
        <v>0.17708333332848269</v>
      </c>
      <c r="G2540" s="3" t="s">
        <v>55</v>
      </c>
      <c r="H2540" s="41"/>
      <c r="I2540" s="40"/>
      <c r="J2540" s="5" t="s">
        <v>56</v>
      </c>
      <c r="K2540" s="3" t="s">
        <v>77</v>
      </c>
      <c r="L2540" s="9" t="s">
        <v>58</v>
      </c>
      <c r="M2540" s="3" t="s">
        <v>745</v>
      </c>
      <c r="N2540" s="3" t="s">
        <v>746</v>
      </c>
      <c r="O2540" s="3" t="s">
        <v>3756</v>
      </c>
      <c r="P2540" s="3" t="s">
        <v>11522</v>
      </c>
      <c r="Q2540" s="4" t="s">
        <v>11523</v>
      </c>
      <c r="R2540" s="3" t="s">
        <v>750</v>
      </c>
      <c r="S2540" s="3" t="s">
        <v>158</v>
      </c>
      <c r="T2540" s="9" t="s">
        <v>176</v>
      </c>
      <c r="U2540" s="3" t="s">
        <v>11524</v>
      </c>
      <c r="V2540" s="22" t="str">
        <f t="shared" si="379"/>
        <v>RTNFO; Hora de aviso: 12:30 14/06/2024; Solución: se habilita tendido de 800 metro y se hacen dos empalmes de 36 hilos; Hora de solución: 16:45 14/06/2024; Causa: Intervención de Terceros. No Identificados</v>
      </c>
      <c r="W2540" s="4" t="s">
        <v>160</v>
      </c>
      <c r="X2540" s="3"/>
      <c r="Y2540" s="3"/>
      <c r="Z2540" s="3" t="s">
        <v>69</v>
      </c>
      <c r="AA2540" s="3" t="s">
        <v>71</v>
      </c>
      <c r="AB2540" s="3">
        <v>0</v>
      </c>
      <c r="AC2540" s="3" t="s">
        <v>71</v>
      </c>
      <c r="AD2540" s="6">
        <v>0</v>
      </c>
      <c r="AE2540" s="7"/>
      <c r="AF2540" s="7"/>
      <c r="AG2540" s="6">
        <f>Tabla4[[#This Row],[Tiempo Parada de Reloj]]+Tabla4[[#This Row],[Tiempo Autorizado por Telefonica (no Máximo)]]</f>
        <v>0</v>
      </c>
      <c r="AH2540" s="7">
        <f t="shared" ca="1" si="369"/>
        <v>0.17708333332848269</v>
      </c>
      <c r="AI2540" s="8">
        <f t="shared" si="370"/>
        <v>0</v>
      </c>
      <c r="AJ2540" s="8">
        <f t="shared" ca="1" si="371"/>
        <v>4.2499999998835847</v>
      </c>
      <c r="AK2540" s="3" t="s">
        <v>87</v>
      </c>
      <c r="AL2540" s="3" t="s">
        <v>70</v>
      </c>
      <c r="AM2540" s="3" t="s">
        <v>460</v>
      </c>
      <c r="AN2540" s="3" t="s">
        <v>8652</v>
      </c>
      <c r="AO2540" s="3" t="s">
        <v>98</v>
      </c>
      <c r="AP2540" s="3" t="s">
        <v>73</v>
      </c>
      <c r="AQ2540" s="23">
        <v>45460.316666666666</v>
      </c>
      <c r="AR2540" s="3"/>
      <c r="AS2540" s="23"/>
      <c r="AT2540" s="23"/>
      <c r="AU2540" s="3" t="s">
        <v>752</v>
      </c>
      <c r="AV2540" s="3" t="s">
        <v>746</v>
      </c>
      <c r="AW2540" s="3" t="s">
        <v>1323</v>
      </c>
      <c r="AX2540" s="3">
        <v>2.3964799999999999</v>
      </c>
      <c r="AY2540" s="3">
        <v>-75.539220999999998</v>
      </c>
      <c r="AZ2540" s="8" t="str">
        <f>+CONCATENATE("Reportan apertura en el enlace ",Tabla4[[#This Row],[Enlace]]," en el ",Tabla4[[#This Row],[Distancia óptica]]," ocasionado por ",Tabla4[[#This Row],[Causa del daño]])</f>
        <v>Reportan apertura en el enlace Neiva - Garzón en el Km 91 desde Neiva ocasionado por Intervención de Terceros. No Identificados</v>
      </c>
      <c r="BA2540" s="8" t="str">
        <f>+CONCATENATE("Para dar solución al incidente ",Tabla4[[#This Row],[Solución]])</f>
        <v>Para dar solución al incidente se habilita tendido de 800 metro y se hacen dos empalmes de 36 hilos</v>
      </c>
      <c r="BB2540" s="3" t="str">
        <f>+_xlfn.CONCAT(Tabla4[[#This Row],[Causa Raiz]]," ",Tabla4[[#This Row],[Solución2]]," (",Tabla4[[#This Row],[Anillo]],"- Cabecera: ",Tabla4[[#This Row],[Cabecera]],"- Operador: ",Tabla4[[#This Row],[Operador]],")")</f>
        <v>Reportan apertura en el enlace Neiva - Garzón en el Km 91 desde Neiva ocasionado por Intervención de Terceros. No Identificados Para dar solución al incidente se habilita tendido de 800 metro y se hacen dos empalmes de 36 hilos (TRONCAL- Cabecera: NEIVA- Operador: Colombia Telecomunicaciones)</v>
      </c>
    </row>
    <row r="2541" spans="1:54" ht="213.75">
      <c r="A2541" s="38">
        <f t="shared" si="372"/>
        <v>2540</v>
      </c>
      <c r="B2541" s="3">
        <v>8681703</v>
      </c>
      <c r="C2541" s="3" t="s">
        <v>163</v>
      </c>
      <c r="D2541" s="23">
        <v>45457.53125</v>
      </c>
      <c r="E2541" s="23">
        <v>45457.722222222219</v>
      </c>
      <c r="F2541" s="1">
        <f t="shared" ca="1" si="378"/>
        <v>0.19097222221898846</v>
      </c>
      <c r="G2541" s="3" t="s">
        <v>55</v>
      </c>
      <c r="H2541" s="41"/>
      <c r="I2541" s="40"/>
      <c r="J2541" s="5" t="s">
        <v>56</v>
      </c>
      <c r="K2541" s="3" t="s">
        <v>203</v>
      </c>
      <c r="L2541" s="9" t="s">
        <v>78</v>
      </c>
      <c r="M2541" s="3" t="s">
        <v>204</v>
      </c>
      <c r="N2541" s="3" t="s">
        <v>332</v>
      </c>
      <c r="O2541" s="3" t="s">
        <v>11525</v>
      </c>
      <c r="P2541" s="3" t="s">
        <v>11526</v>
      </c>
      <c r="Q2541" s="4" t="s">
        <v>11527</v>
      </c>
      <c r="R2541" s="3" t="s">
        <v>336</v>
      </c>
      <c r="S2541" s="3" t="s">
        <v>221</v>
      </c>
      <c r="T2541" s="9" t="s">
        <v>256</v>
      </c>
      <c r="U2541" s="3" t="s">
        <v>11528</v>
      </c>
      <c r="V2541" s="22" t="str">
        <f t="shared" si="379"/>
        <v>RDFO; Hora de aviso: 12:45 14/06/2024; Solución: Se Realiza un tendido de   200 Mts de fibra de 24 hilos y   2 empalmes de 24 hilos; Hora de solución: 17:20 14/06/2024; Causa: Falla de Empalme de FiOp</v>
      </c>
      <c r="W2541" s="4" t="s">
        <v>213</v>
      </c>
      <c r="X2541" s="3"/>
      <c r="Y2541" s="3"/>
      <c r="Z2541" s="3" t="s">
        <v>69</v>
      </c>
      <c r="AA2541" s="3" t="s">
        <v>71</v>
      </c>
      <c r="AB2541" s="3">
        <v>0</v>
      </c>
      <c r="AC2541" s="3" t="s">
        <v>71</v>
      </c>
      <c r="AD2541" s="6">
        <v>0</v>
      </c>
      <c r="AE2541" s="7"/>
      <c r="AF2541" s="7"/>
      <c r="AG2541" s="6">
        <f>Tabla4[[#This Row],[Tiempo Parada de Reloj]]+Tabla4[[#This Row],[Tiempo Autorizado por Telefonica (no Máximo)]]</f>
        <v>0</v>
      </c>
      <c r="AH2541" s="7">
        <f t="shared" ca="1" si="369"/>
        <v>0.19097222221898846</v>
      </c>
      <c r="AI2541" s="8">
        <f t="shared" si="370"/>
        <v>0</v>
      </c>
      <c r="AJ2541" s="8">
        <f t="shared" ca="1" si="371"/>
        <v>4.5833333332557231</v>
      </c>
      <c r="AK2541" s="3" t="s">
        <v>87</v>
      </c>
      <c r="AL2541" s="3" t="s">
        <v>70</v>
      </c>
      <c r="AM2541" s="3" t="s">
        <v>460</v>
      </c>
      <c r="AN2541" s="3" t="s">
        <v>8652</v>
      </c>
      <c r="AO2541" s="3" t="s">
        <v>98</v>
      </c>
      <c r="AP2541" s="3" t="s">
        <v>98</v>
      </c>
      <c r="AQ2541" s="23">
        <v>45460.956944444442</v>
      </c>
      <c r="AR2541" s="3"/>
      <c r="AS2541" s="23"/>
      <c r="AT2541" s="23"/>
      <c r="AU2541" s="3" t="s">
        <v>214</v>
      </c>
      <c r="AV2541" s="3" t="s">
        <v>11529</v>
      </c>
      <c r="AW2541" s="3" t="s">
        <v>370</v>
      </c>
      <c r="AX2541" s="3">
        <v>7.0090300000000001</v>
      </c>
      <c r="AY2541" s="3">
        <v>-73.125709999999998</v>
      </c>
      <c r="AZ2541" s="8" t="str">
        <f>+CONCATENATE("Reportan apertura en el enlace ",Tabla4[[#This Row],[Enlace]]," en el ",Tabla4[[#This Row],[Distancia óptica]]," ocasionado por ",Tabla4[[#This Row],[Causa del daño]])</f>
        <v>Reportan apertura en el enlace Mov. Acapulco - Mov. Buenos Aires Mesa de Ruitoque en el Km 2,1 desde acapulco ocasionado por Falla de Empalme de FiOp</v>
      </c>
      <c r="BA2541" s="8" t="str">
        <f>+CONCATENATE("Para dar solución al incidente ",Tabla4[[#This Row],[Solución]])</f>
        <v>Para dar solución al incidente Se Realiza un tendido de   200 Mts de fibra de 24 hilos y   2 empalmes de 24 hilos</v>
      </c>
      <c r="BB2541" s="3" t="str">
        <f>+_xlfn.CONCAT(Tabla4[[#This Row],[Causa Raiz]]," ",Tabla4[[#This Row],[Solución2]]," (",Tabla4[[#This Row],[Anillo]],"- Cabecera: ",Tabla4[[#This Row],[Cabecera]],"- Operador: ",Tabla4[[#This Row],[Operador]],")")</f>
        <v>Reportan apertura en el enlace Mov. Acapulco - Mov. Buenos Aires Mesa de Ruitoque en el Km 2,1 desde acapulco ocasionado por Falla de Empalme de FiOp Para dar solución al incidente Se Realiza un tendido de   200 Mts de fibra de 24 hilos y   2 empalmes de 24 hilos (lineal- Cabecera: acapulco- Operador: Colombia Telecomunicaciones)</v>
      </c>
    </row>
    <row r="2542" spans="1:54" ht="213.75">
      <c r="A2542" s="38">
        <f t="shared" si="372"/>
        <v>2541</v>
      </c>
      <c r="B2542" s="3">
        <v>8681990</v>
      </c>
      <c r="C2542" s="3" t="s">
        <v>54</v>
      </c>
      <c r="D2542" s="23">
        <v>45457.614583333336</v>
      </c>
      <c r="E2542" s="23">
        <v>45457.8125</v>
      </c>
      <c r="F2542" s="1">
        <f t="shared" ref="F2542:F2551" ca="1" si="381">IF(ISBLANK(E2542),IF(ISBLANK(D2542),0,NOW()-D2542),E2542-D2542)</f>
        <v>0.19791666666424135</v>
      </c>
      <c r="G2542" s="3" t="s">
        <v>55</v>
      </c>
      <c r="H2542" s="41"/>
      <c r="I2542" s="40"/>
      <c r="J2542" s="5" t="s">
        <v>56</v>
      </c>
      <c r="K2542" s="3" t="s">
        <v>77</v>
      </c>
      <c r="L2542" s="9" t="s">
        <v>78</v>
      </c>
      <c r="M2542" s="3" t="s">
        <v>79</v>
      </c>
      <c r="N2542" s="3" t="s">
        <v>771</v>
      </c>
      <c r="O2542" s="3" t="s">
        <v>11530</v>
      </c>
      <c r="P2542" s="3" t="s">
        <v>11531</v>
      </c>
      <c r="Q2542" s="4" t="s">
        <v>11532</v>
      </c>
      <c r="R2542" s="3" t="s">
        <v>775</v>
      </c>
      <c r="S2542" s="3" t="s">
        <v>85</v>
      </c>
      <c r="T2542" s="9" t="s">
        <v>176</v>
      </c>
      <c r="U2542" s="3" t="s">
        <v>11533</v>
      </c>
      <c r="V2542" s="22" t="str">
        <f t="shared" ref="V2542:V2551" si="382">C2542&amp;"; Hora de aviso: "&amp;TEXT(D2542,"h:mm dd/mm/yyyy")&amp;"; Solución: "&amp;U2542&amp;"; Hora de solución: "&amp;TEXT(E2542,"h:mm dd/mm/yyyy")&amp;"; Causa: "&amp;T2542</f>
        <v>RLFO; Hora de aviso: 14:45 14/06/2024; Solución: Se realiza un tendido de 130 MTS de f.o. de 48 hilos y se van a instalar 2 cajas de empalme de 48 hilos; Hora de solución: 19:30 14/06/2024; Causa: Intervención de Terceros. No Identificados</v>
      </c>
      <c r="W2542" s="4" t="s">
        <v>160</v>
      </c>
      <c r="X2542" s="3"/>
      <c r="Y2542" s="3"/>
      <c r="Z2542" s="3" t="s">
        <v>69</v>
      </c>
      <c r="AA2542" s="3" t="s">
        <v>71</v>
      </c>
      <c r="AB2542" s="3">
        <v>0</v>
      </c>
      <c r="AC2542" s="3" t="s">
        <v>71</v>
      </c>
      <c r="AD2542" s="6">
        <v>3.125E-2</v>
      </c>
      <c r="AE2542" s="7"/>
      <c r="AF2542" s="7"/>
      <c r="AG2542" s="6">
        <f>Tabla4[[#This Row],[Tiempo Parada de Reloj]]+Tabla4[[#This Row],[Tiempo Autorizado por Telefonica (no Máximo)]]</f>
        <v>3.125E-2</v>
      </c>
      <c r="AH2542" s="7">
        <f t="shared" ca="1" si="369"/>
        <v>0.16666666666424135</v>
      </c>
      <c r="AI2542" s="8">
        <f t="shared" si="370"/>
        <v>0.75</v>
      </c>
      <c r="AJ2542" s="8">
        <f t="shared" ca="1" si="371"/>
        <v>3.9999999999417923</v>
      </c>
      <c r="AK2542" s="3" t="s">
        <v>460</v>
      </c>
      <c r="AL2542" s="3" t="s">
        <v>70</v>
      </c>
      <c r="AM2542" s="3" t="s">
        <v>460</v>
      </c>
      <c r="AN2542" s="3" t="s">
        <v>460</v>
      </c>
      <c r="AO2542" s="3" t="s">
        <v>73</v>
      </c>
      <c r="AP2542" s="3" t="s">
        <v>73</v>
      </c>
      <c r="AQ2542" s="23">
        <v>45460.938194444447</v>
      </c>
      <c r="AR2542" s="3"/>
      <c r="AS2542" s="23"/>
      <c r="AT2542" s="23"/>
      <c r="AU2542" s="3" t="s">
        <v>313</v>
      </c>
      <c r="AV2542" s="3" t="s">
        <v>11534</v>
      </c>
      <c r="AW2542" s="3" t="s">
        <v>1311</v>
      </c>
      <c r="AX2542" s="3">
        <v>4.5911099999999996</v>
      </c>
      <c r="AY2542" s="3">
        <v>-74.154439999999994</v>
      </c>
      <c r="AZ2542" s="8" t="str">
        <f>+CONCATENATE("Reportan apertura en el enlace ",Tabla4[[#This Row],[Enlace]]," en el ",Tabla4[[#This Row],[Distancia óptica]]," ocasionado por ",Tabla4[[#This Row],[Causa del daño]])</f>
        <v>Reportan apertura en el enlace Mov. Sadec - Mov. Ensueño en el Km 0,275 desde Mov. Ensueño ocasionado por Intervención de Terceros. No Identificados</v>
      </c>
      <c r="BA2542" s="8" t="str">
        <f>+CONCATENATE("Para dar solución al incidente ",Tabla4[[#This Row],[Solución]])</f>
        <v>Para dar solución al incidente Se realiza un tendido de 130 MTS de f.o. de 48 hilos y se van a instalar 2 cajas de empalme de 48 hilos</v>
      </c>
      <c r="BB2542" s="3" t="str">
        <f>+_xlfn.CONCAT(Tabla4[[#This Row],[Causa Raiz]]," ",Tabla4[[#This Row],[Solución2]]," (",Tabla4[[#This Row],[Anillo]],"- Cabecera: ",Tabla4[[#This Row],[Cabecera]],"- Operador: ",Tabla4[[#This Row],[Operador]],")")</f>
        <v>Reportan apertura en el enlace Mov. Sadec - Mov. Ensueño en el Km 0,275 desde Mov. Ensueño ocasionado por Intervención de Terceros. No Identificados Para dar solución al incidente Se realiza un tendido de 130 MTS de f.o. de 48 hilos y se van a instalar 2 cajas de empalme de 48 hilos (UK- Cabecera: Ensueño- Operador: Colombia Telecomunicaciones)</v>
      </c>
    </row>
    <row r="2543" spans="1:54" ht="171">
      <c r="A2543" s="38">
        <f t="shared" si="372"/>
        <v>2542</v>
      </c>
      <c r="B2543" s="3">
        <v>8681190</v>
      </c>
      <c r="C2543" s="3" t="s">
        <v>136</v>
      </c>
      <c r="D2543" s="23">
        <v>45457.583333333336</v>
      </c>
      <c r="E2543" s="23">
        <v>45457.635416666664</v>
      </c>
      <c r="F2543" s="1">
        <f t="shared" ca="1" si="381"/>
        <v>5.2083333328482695E-2</v>
      </c>
      <c r="G2543" s="3" t="s">
        <v>55</v>
      </c>
      <c r="H2543" s="41"/>
      <c r="I2543" s="40"/>
      <c r="J2543" s="5" t="s">
        <v>137</v>
      </c>
      <c r="K2543" s="3" t="s">
        <v>138</v>
      </c>
      <c r="L2543" s="9" t="s">
        <v>78</v>
      </c>
      <c r="M2543" s="3" t="s">
        <v>139</v>
      </c>
      <c r="N2543" s="3" t="s">
        <v>140</v>
      </c>
      <c r="O2543" s="3" t="s">
        <v>11535</v>
      </c>
      <c r="P2543" s="3" t="s">
        <v>11536</v>
      </c>
      <c r="Q2543" s="4" t="s">
        <v>11537</v>
      </c>
      <c r="R2543" s="3" t="s">
        <v>11538</v>
      </c>
      <c r="S2543" s="3" t="s">
        <v>145</v>
      </c>
      <c r="T2543" s="9" t="s">
        <v>256</v>
      </c>
      <c r="U2543" s="3" t="s">
        <v>11539</v>
      </c>
      <c r="V2543" s="22" t="str">
        <f t="shared" si="382"/>
        <v>RBHFO; Hora de aviso: 14:00 14/06/2024; Solución: se refusiona hilo en el empalme ; Hora de solución: 15:15 14/06/2024; Causa: Falla de Empalme de FiOp</v>
      </c>
      <c r="W2543" s="4" t="s">
        <v>199</v>
      </c>
      <c r="X2543" s="3"/>
      <c r="Y2543" s="3"/>
      <c r="Z2543" s="3" t="s">
        <v>69</v>
      </c>
      <c r="AA2543" s="3" t="s">
        <v>70</v>
      </c>
      <c r="AB2543" s="3">
        <v>8681190</v>
      </c>
      <c r="AC2543" s="3" t="s">
        <v>71</v>
      </c>
      <c r="AD2543" s="6">
        <v>0</v>
      </c>
      <c r="AE2543" s="7"/>
      <c r="AF2543" s="7"/>
      <c r="AG2543" s="6">
        <f>Tabla4[[#This Row],[Tiempo Parada de Reloj]]+Tabla4[[#This Row],[Tiempo Autorizado por Telefonica (no Máximo)]]</f>
        <v>0</v>
      </c>
      <c r="AH2543" s="7">
        <f t="shared" ca="1" si="369"/>
        <v>5.2083333328482695E-2</v>
      </c>
      <c r="AI2543" s="8">
        <f t="shared" si="370"/>
        <v>0</v>
      </c>
      <c r="AJ2543" s="8">
        <f t="shared" ca="1" si="371"/>
        <v>1.2499999998835847</v>
      </c>
      <c r="AK2543" s="3" t="s">
        <v>87</v>
      </c>
      <c r="AL2543" s="3" t="s">
        <v>70</v>
      </c>
      <c r="AM2543" s="3" t="s">
        <v>460</v>
      </c>
      <c r="AN2543" s="3" t="s">
        <v>460</v>
      </c>
      <c r="AO2543" s="3" t="s">
        <v>8652</v>
      </c>
      <c r="AP2543" s="3" t="s">
        <v>119</v>
      </c>
      <c r="AQ2543" s="23">
        <v>45461.896527777775</v>
      </c>
      <c r="AR2543" s="3"/>
      <c r="AS2543" s="23"/>
      <c r="AT2543" s="23"/>
      <c r="AU2543" s="3" t="s">
        <v>481</v>
      </c>
      <c r="AV2543" s="3" t="s">
        <v>2690</v>
      </c>
      <c r="AW2543" s="3" t="s">
        <v>11540</v>
      </c>
      <c r="AX2543" s="3">
        <v>3.5295000000000001</v>
      </c>
      <c r="AY2543" s="3">
        <v>-76.495699999999999</v>
      </c>
      <c r="AZ2543" s="8" t="str">
        <f>+CONCATENATE("Reportan apertura en el enlace ",Tabla4[[#This Row],[Enlace]]," en el ",Tabla4[[#This Row],[Distancia óptica]]," ocasionado por ",Tabla4[[#This Row],[Causa del daño]])</f>
        <v>Reportan apertura en el enlace Mov.Propal II - Mov.Brisas de los alamos en el Km 3,268 desde propal II ocasionado por Falla de Empalme de FiOp</v>
      </c>
      <c r="BA2543" s="8" t="str">
        <f>+CONCATENATE("Para dar solución al incidente ",Tabla4[[#This Row],[Solución]])</f>
        <v xml:space="preserve">Para dar solución al incidente se refusiona hilo en el empalme </v>
      </c>
      <c r="BB2543" s="3" t="str">
        <f>+_xlfn.CONCAT(Tabla4[[#This Row],[Causa Raiz]]," ",Tabla4[[#This Row],[Solución2]]," (",Tabla4[[#This Row],[Anillo]],"- Cabecera: ",Tabla4[[#This Row],[Cabecera]],"- Operador: ",Tabla4[[#This Row],[Operador]],")")</f>
        <v>Reportan apertura en el enlace Mov.Propal II - Mov.Brisas de los alamos en el Km 3,268 desde propal II ocasionado por Falla de Empalme de FiOp Para dar solución al incidente se refusiona hilo en el empalme  (1A- Cabecera: ACOPI- Operador: Infraco)</v>
      </c>
    </row>
    <row r="2544" spans="1:54" ht="213.75">
      <c r="A2544" s="38">
        <f t="shared" si="372"/>
        <v>2543</v>
      </c>
      <c r="B2544" s="3">
        <v>8682085</v>
      </c>
      <c r="C2544" s="3" t="s">
        <v>54</v>
      </c>
      <c r="D2544" s="23">
        <v>45457.631944444445</v>
      </c>
      <c r="E2544" s="23">
        <v>45460.375</v>
      </c>
      <c r="F2544" s="1">
        <f t="shared" ca="1" si="381"/>
        <v>2.7430555555547471</v>
      </c>
      <c r="G2544" s="3" t="s">
        <v>55</v>
      </c>
      <c r="H2544" s="41"/>
      <c r="I2544" s="40"/>
      <c r="J2544" s="5" t="s">
        <v>56</v>
      </c>
      <c r="K2544" s="3" t="s">
        <v>57</v>
      </c>
      <c r="L2544" s="9" t="s">
        <v>78</v>
      </c>
      <c r="M2544" s="3" t="s">
        <v>59</v>
      </c>
      <c r="N2544" s="3" t="s">
        <v>60</v>
      </c>
      <c r="O2544" s="3" t="s">
        <v>11541</v>
      </c>
      <c r="P2544" s="3" t="s">
        <v>11542</v>
      </c>
      <c r="Q2544" s="4" t="s">
        <v>11543</v>
      </c>
      <c r="R2544" s="3" t="s">
        <v>775</v>
      </c>
      <c r="S2544" s="3" t="s">
        <v>65</v>
      </c>
      <c r="T2544" s="9" t="s">
        <v>211</v>
      </c>
      <c r="U2544" s="3" t="s">
        <v>11544</v>
      </c>
      <c r="V2544" s="22" t="str">
        <f t="shared" si="382"/>
        <v>RLFO; Hora de aviso: 15:10 14/06/2024; Solución: Para dar solucion se tiende  150 metros de 96 hilos ,1 caja de 144 y 1 caja 96hilos de rehuso; Hora de solución: 9:00 17/06/2024; Causa: Podas</v>
      </c>
      <c r="W2544" s="4" t="s">
        <v>68</v>
      </c>
      <c r="X2544" s="3"/>
      <c r="Y2544" s="3"/>
      <c r="Z2544" s="3" t="s">
        <v>69</v>
      </c>
      <c r="AA2544" s="3" t="s">
        <v>71</v>
      </c>
      <c r="AB2544" s="3">
        <v>0</v>
      </c>
      <c r="AC2544" s="3" t="s">
        <v>71</v>
      </c>
      <c r="AD2544" s="6">
        <v>2.5763888888888888</v>
      </c>
      <c r="AE2544" s="7"/>
      <c r="AF2544" s="7"/>
      <c r="AG2544" s="6">
        <f>Tabla4[[#This Row],[Tiempo Parada de Reloj]]+Tabla4[[#This Row],[Tiempo Autorizado por Telefonica (no Máximo)]]</f>
        <v>2.5763888888888888</v>
      </c>
      <c r="AH2544" s="7">
        <f t="shared" ca="1" si="369"/>
        <v>0.16666666666585828</v>
      </c>
      <c r="AI2544" s="8">
        <f t="shared" si="370"/>
        <v>61.833333333333329</v>
      </c>
      <c r="AJ2544" s="8">
        <f t="shared" ca="1" si="371"/>
        <v>3.9999999999805986</v>
      </c>
      <c r="AK2544" s="3" t="s">
        <v>460</v>
      </c>
      <c r="AL2544" s="3" t="s">
        <v>70</v>
      </c>
      <c r="AM2544" s="3" t="s">
        <v>73</v>
      </c>
      <c r="AN2544" s="3" t="s">
        <v>119</v>
      </c>
      <c r="AO2544" s="3" t="s">
        <v>119</v>
      </c>
      <c r="AP2544" s="3" t="s">
        <v>119</v>
      </c>
      <c r="AQ2544" s="23">
        <v>45461.438888888886</v>
      </c>
      <c r="AR2544" s="3"/>
      <c r="AS2544" s="23"/>
      <c r="AT2544" s="23"/>
      <c r="AU2544" s="3" t="s">
        <v>100</v>
      </c>
      <c r="AV2544" s="3" t="s">
        <v>183</v>
      </c>
      <c r="AW2544" s="3" t="s">
        <v>920</v>
      </c>
      <c r="AX2544" s="3">
        <v>4.7926599999999997</v>
      </c>
      <c r="AY2544" s="3">
        <v>-74.043989999999994</v>
      </c>
      <c r="AZ2544" s="8" t="str">
        <f>+CONCATENATE("Reportan apertura en el enlace ",Tabla4[[#This Row],[Enlace]]," en el ",Tabla4[[#This Row],[Distancia óptica]]," ocasionado por ",Tabla4[[#This Row],[Causa del daño]])</f>
        <v>Reportan apertura en el enlace Mov. Arrayanes II - Mov Arrayanes en el Km 4,3 desde Arrayanes ocasionado por Podas</v>
      </c>
      <c r="BA2544" s="8" t="str">
        <f>+CONCATENATE("Para dar solución al incidente ",Tabla4[[#This Row],[Solución]])</f>
        <v>Para dar solución al incidente Para dar solucion se tiende  150 metros de 96 hilos ,1 caja de 144 y 1 caja 96hilos de rehuso</v>
      </c>
      <c r="BB2544" s="3" t="str">
        <f>+_xlfn.CONCAT(Tabla4[[#This Row],[Causa Raiz]]," ",Tabla4[[#This Row],[Solución2]]," (",Tabla4[[#This Row],[Anillo]],"- Cabecera: ",Tabla4[[#This Row],[Cabecera]],"- Operador: ",Tabla4[[#This Row],[Operador]],")")</f>
        <v>Reportan apertura en el enlace Mov. Arrayanes II - Mov Arrayanes en el Km 4,3 desde Arrayanes ocasionado por Podas Para dar solución al incidente Para dar solucion se tiende  150 metros de 96 hilos ,1 caja de 144 y 1 caja 96hilos de rehuso (ANILLO 62- Cabecera: Toberin- Operador: Colombia Telecomunicaciones)</v>
      </c>
    </row>
    <row r="2545" spans="1:54" ht="171">
      <c r="A2545" s="38">
        <f t="shared" si="372"/>
        <v>2544</v>
      </c>
      <c r="B2545" s="3">
        <v>8677430</v>
      </c>
      <c r="C2545" s="3" t="s">
        <v>54</v>
      </c>
      <c r="D2545" s="23">
        <v>45457.65625</v>
      </c>
      <c r="E2545" s="23">
        <v>45457.819444444445</v>
      </c>
      <c r="F2545" s="1">
        <f t="shared" ca="1" si="381"/>
        <v>0.16319444444525288</v>
      </c>
      <c r="G2545" s="3" t="s">
        <v>55</v>
      </c>
      <c r="H2545" s="41"/>
      <c r="I2545" s="40"/>
      <c r="J2545" s="5" t="s">
        <v>56</v>
      </c>
      <c r="K2545" s="3" t="s">
        <v>77</v>
      </c>
      <c r="L2545" s="9" t="s">
        <v>78</v>
      </c>
      <c r="M2545" s="3" t="s">
        <v>283</v>
      </c>
      <c r="N2545" s="3" t="s">
        <v>284</v>
      </c>
      <c r="O2545" s="3" t="s">
        <v>11545</v>
      </c>
      <c r="P2545" s="3" t="s">
        <v>11546</v>
      </c>
      <c r="Q2545" s="4" t="s">
        <v>11547</v>
      </c>
      <c r="R2545" s="3" t="s">
        <v>400</v>
      </c>
      <c r="S2545" s="3" t="s">
        <v>9317</v>
      </c>
      <c r="T2545" s="9" t="s">
        <v>116</v>
      </c>
      <c r="U2545" s="3" t="s">
        <v>11548</v>
      </c>
      <c r="V2545" s="22" t="str">
        <f t="shared" si="382"/>
        <v>RLFO; Hora de aviso: 15:45 14/06/2024; Solución: se hace empalme de 48 hilos; Hora de solución: 19:40 14/06/2024; Causa: Hurto</v>
      </c>
      <c r="W2545" s="4" t="s">
        <v>160</v>
      </c>
      <c r="X2545" s="3"/>
      <c r="Y2545" s="3"/>
      <c r="Z2545" s="3" t="s">
        <v>69</v>
      </c>
      <c r="AA2545" s="3" t="s">
        <v>70</v>
      </c>
      <c r="AB2545" s="3">
        <v>8677430</v>
      </c>
      <c r="AC2545" s="3" t="s">
        <v>71</v>
      </c>
      <c r="AD2545" s="6">
        <v>0</v>
      </c>
      <c r="AE2545" s="7"/>
      <c r="AF2545" s="7"/>
      <c r="AG2545" s="6">
        <f>Tabla4[[#This Row],[Tiempo Parada de Reloj]]+Tabla4[[#This Row],[Tiempo Autorizado por Telefonica (no Máximo)]]</f>
        <v>0</v>
      </c>
      <c r="AH2545" s="7">
        <f t="shared" ca="1" si="369"/>
        <v>0.16319444444525288</v>
      </c>
      <c r="AI2545" s="8">
        <f t="shared" si="370"/>
        <v>0</v>
      </c>
      <c r="AJ2545" s="8">
        <f t="shared" ca="1" si="371"/>
        <v>3.9166666666860692</v>
      </c>
      <c r="AK2545" s="3" t="s">
        <v>460</v>
      </c>
      <c r="AL2545" s="3" t="s">
        <v>71</v>
      </c>
      <c r="AM2545" s="3" t="s">
        <v>460</v>
      </c>
      <c r="AN2545" s="3" t="s">
        <v>460</v>
      </c>
      <c r="AO2545" s="3" t="s">
        <v>98</v>
      </c>
      <c r="AP2545" s="3" t="s">
        <v>73</v>
      </c>
      <c r="AQ2545" s="23">
        <v>45460.638194444444</v>
      </c>
      <c r="AR2545" s="3"/>
      <c r="AS2545" s="23"/>
      <c r="AT2545" s="23"/>
      <c r="AU2545" s="3" t="s">
        <v>404</v>
      </c>
      <c r="AV2545" s="3" t="s">
        <v>10680</v>
      </c>
      <c r="AW2545" s="3" t="s">
        <v>135</v>
      </c>
      <c r="AX2545" s="3">
        <v>4.5194999999999999</v>
      </c>
      <c r="AY2545" s="3">
        <v>-75.708399999999997</v>
      </c>
      <c r="AZ2545" s="8" t="str">
        <f>+CONCATENATE("Reportan apertura en el enlace ",Tabla4[[#This Row],[Enlace]]," en el ",Tabla4[[#This Row],[Distancia óptica]]," ocasionado por ",Tabla4[[#This Row],[Causa del daño]])</f>
        <v>Reportan apertura en el enlace Mov. Galan - Mov. Manantiales en el Km 5,2 desde El Carmen ocasionado por Hurto</v>
      </c>
      <c r="BA2545" s="8" t="str">
        <f>+CONCATENATE("Para dar solución al incidente ",Tabla4[[#This Row],[Solución]])</f>
        <v>Para dar solución al incidente se hace empalme de 48 hilos</v>
      </c>
      <c r="BB2545" s="3" t="str">
        <f>+_xlfn.CONCAT(Tabla4[[#This Row],[Causa Raiz]]," ",Tabla4[[#This Row],[Solución2]]," (",Tabla4[[#This Row],[Anillo]],"- Cabecera: ",Tabla4[[#This Row],[Cabecera]],"- Operador: ",Tabla4[[#This Row],[Operador]],")")</f>
        <v>Reportan apertura en el enlace Mov. Galan - Mov. Manantiales en el Km 5,2 desde El Carmen ocasionado por Hurto Para dar solución al incidente se hace empalme de 48 hilos (Lineal- Cabecera: Carmen- Operador: Colombia Telecomunicaciones)</v>
      </c>
    </row>
    <row r="2546" spans="1:54" ht="213.75">
      <c r="A2546" s="38">
        <f t="shared" si="372"/>
        <v>2545</v>
      </c>
      <c r="B2546" s="3">
        <v>8682302</v>
      </c>
      <c r="C2546" s="3" t="s">
        <v>54</v>
      </c>
      <c r="D2546" s="23">
        <v>45457.666666666664</v>
      </c>
      <c r="E2546" s="23">
        <v>45457.84375</v>
      </c>
      <c r="F2546" s="1">
        <f t="shared" ca="1" si="381"/>
        <v>0.17708333333575865</v>
      </c>
      <c r="G2546" s="3" t="s">
        <v>55</v>
      </c>
      <c r="H2546" s="41"/>
      <c r="I2546" s="40"/>
      <c r="J2546" s="5" t="s">
        <v>56</v>
      </c>
      <c r="K2546" s="3" t="s">
        <v>138</v>
      </c>
      <c r="L2546" s="9" t="s">
        <v>78</v>
      </c>
      <c r="M2546" s="3" t="s">
        <v>139</v>
      </c>
      <c r="N2546" s="3" t="s">
        <v>140</v>
      </c>
      <c r="O2546" s="3" t="s">
        <v>11549</v>
      </c>
      <c r="P2546" s="3" t="s">
        <v>11550</v>
      </c>
      <c r="Q2546" s="4" t="s">
        <v>11551</v>
      </c>
      <c r="R2546" s="3" t="s">
        <v>1178</v>
      </c>
      <c r="S2546" s="3" t="s">
        <v>145</v>
      </c>
      <c r="T2546" s="9" t="s">
        <v>176</v>
      </c>
      <c r="U2546" s="3" t="s">
        <v>11552</v>
      </c>
      <c r="V2546" s="22" t="str">
        <f t="shared" si="382"/>
        <v>RLFO; Hora de aviso: 16:00 14/06/2024; Solución: se refusionan hilos en empalme para dar solucion ; Hora de solución: 20:15 14/06/2024; Causa: Intervención de Terceros. No Identificados</v>
      </c>
      <c r="W2546" s="4" t="s">
        <v>199</v>
      </c>
      <c r="X2546" s="3"/>
      <c r="Y2546" s="3"/>
      <c r="Z2546" s="3" t="s">
        <v>69</v>
      </c>
      <c r="AA2546" s="3" t="s">
        <v>71</v>
      </c>
      <c r="AB2546" s="3">
        <v>0</v>
      </c>
      <c r="AC2546" s="3" t="s">
        <v>71</v>
      </c>
      <c r="AD2546" s="6">
        <v>2.8472222222222222E-2</v>
      </c>
      <c r="AE2546" s="7"/>
      <c r="AF2546" s="7"/>
      <c r="AG2546" s="6">
        <f>Tabla4[[#This Row],[Tiempo Parada de Reloj]]+Tabla4[[#This Row],[Tiempo Autorizado por Telefonica (no Máximo)]]</f>
        <v>2.8472222222222222E-2</v>
      </c>
      <c r="AH2546" s="7">
        <f t="shared" ca="1" si="369"/>
        <v>0.14861111111353642</v>
      </c>
      <c r="AI2546" s="8">
        <f t="shared" si="370"/>
        <v>0.68333333333333335</v>
      </c>
      <c r="AJ2546" s="8">
        <f t="shared" ca="1" si="371"/>
        <v>3.5666666667248741</v>
      </c>
      <c r="AK2546" s="3" t="s">
        <v>460</v>
      </c>
      <c r="AL2546" s="3" t="s">
        <v>71</v>
      </c>
      <c r="AM2546" s="3" t="s">
        <v>460</v>
      </c>
      <c r="AN2546" s="3" t="s">
        <v>460</v>
      </c>
      <c r="AO2546" s="3" t="s">
        <v>8652</v>
      </c>
      <c r="AP2546" s="3" t="s">
        <v>119</v>
      </c>
      <c r="AQ2546" s="23">
        <v>45461.902083333334</v>
      </c>
      <c r="AR2546" s="3"/>
      <c r="AS2546" s="23"/>
      <c r="AT2546" s="23"/>
      <c r="AU2546" s="3" t="s">
        <v>149</v>
      </c>
      <c r="AV2546" s="3" t="s">
        <v>2690</v>
      </c>
      <c r="AW2546" s="3" t="s">
        <v>1311</v>
      </c>
      <c r="AX2546" s="3">
        <v>3.4928729999999999</v>
      </c>
      <c r="AY2546" s="3">
        <v>-76.517713999999998</v>
      </c>
      <c r="AZ2546" s="8" t="str">
        <f>+CONCATENATE("Reportan apertura en el enlace ",Tabla4[[#This Row],[Enlace]]," en el ",Tabla4[[#This Row],[Distancia óptica]]," ocasionado por ",Tabla4[[#This Row],[Causa del daño]])</f>
        <v>Reportan apertura en el enlace Mov. Senderos de la Flora - Mov. Acopi en el Km 1,3 desde senderos de la flora ocasionado por Intervención de Terceros. No Identificados</v>
      </c>
      <c r="BA2546" s="8" t="str">
        <f>+CONCATENATE("Para dar solución al incidente ",Tabla4[[#This Row],[Solución]])</f>
        <v xml:space="preserve">Para dar solución al incidente se refusionan hilos en empalme para dar solucion </v>
      </c>
      <c r="BB2546" s="3" t="str">
        <f>+_xlfn.CONCAT(Tabla4[[#This Row],[Causa Raiz]]," ",Tabla4[[#This Row],[Solución2]]," (",Tabla4[[#This Row],[Anillo]],"- Cabecera: ",Tabla4[[#This Row],[Cabecera]],"- Operador: ",Tabla4[[#This Row],[Operador]],")")</f>
        <v>Reportan apertura en el enlace Mov. Senderos de la Flora - Mov. Acopi en el Km 1,3 desde senderos de la flora ocasionado por Intervención de Terceros. No Identificados Para dar solución al incidente se refusionan hilos en empalme para dar solucion  (UK- Cabecera: ACOPI- Operador: Colombia Telecomunicaciones)</v>
      </c>
    </row>
    <row r="2547" spans="1:54" ht="185.25">
      <c r="A2547" s="38">
        <f t="shared" si="372"/>
        <v>2546</v>
      </c>
      <c r="B2547" s="3">
        <v>8682451</v>
      </c>
      <c r="C2547" s="3" t="s">
        <v>54</v>
      </c>
      <c r="D2547" s="23">
        <v>45457.697916666664</v>
      </c>
      <c r="E2547" s="23">
        <v>45458.479166666664</v>
      </c>
      <c r="F2547" s="1">
        <f t="shared" ca="1" si="381"/>
        <v>0.78125</v>
      </c>
      <c r="G2547" s="3" t="s">
        <v>55</v>
      </c>
      <c r="H2547" s="41"/>
      <c r="I2547" s="40"/>
      <c r="J2547" s="5" t="s">
        <v>56</v>
      </c>
      <c r="K2547" s="3" t="s">
        <v>108</v>
      </c>
      <c r="L2547" s="9" t="s">
        <v>58</v>
      </c>
      <c r="M2547" s="3" t="s">
        <v>228</v>
      </c>
      <c r="N2547" s="3" t="s">
        <v>315</v>
      </c>
      <c r="O2547" s="3" t="s">
        <v>11553</v>
      </c>
      <c r="P2547" s="3" t="s">
        <v>11554</v>
      </c>
      <c r="Q2547" s="4" t="s">
        <v>11555</v>
      </c>
      <c r="R2547" s="3" t="s">
        <v>233</v>
      </c>
      <c r="S2547" s="3" t="s">
        <v>115</v>
      </c>
      <c r="T2547" s="9" t="s">
        <v>66</v>
      </c>
      <c r="U2547" s="3" t="s">
        <v>11556</v>
      </c>
      <c r="V2547" s="22" t="str">
        <f t="shared" si="382"/>
        <v>RLFO; Hora de aviso: 16:45 14/06/2024; Solución: se realiza tendido de 350 mts y dos empalmes de 36 hilos; Hora de solución: 11:30 15/06/2024; Causa: Vandalismo</v>
      </c>
      <c r="W2547" s="4" t="s">
        <v>118</v>
      </c>
      <c r="X2547" s="3"/>
      <c r="Y2547" s="3"/>
      <c r="Z2547" s="3" t="s">
        <v>69</v>
      </c>
      <c r="AA2547" s="3" t="s">
        <v>71</v>
      </c>
      <c r="AB2547" s="3">
        <v>0</v>
      </c>
      <c r="AC2547" s="3" t="s">
        <v>71</v>
      </c>
      <c r="AD2547" s="6">
        <v>0.61458333333333337</v>
      </c>
      <c r="AE2547" s="7"/>
      <c r="AF2547" s="7"/>
      <c r="AG2547" s="6">
        <f>Tabla4[[#This Row],[Tiempo Parada de Reloj]]+Tabla4[[#This Row],[Tiempo Autorizado por Telefonica (no Máximo)]]</f>
        <v>0.61458333333333337</v>
      </c>
      <c r="AH2547" s="7">
        <f t="shared" ca="1" si="369"/>
        <v>0.16666666666666663</v>
      </c>
      <c r="AI2547" s="8">
        <f t="shared" si="370"/>
        <v>14.75</v>
      </c>
      <c r="AJ2547" s="8">
        <f t="shared" ca="1" si="371"/>
        <v>3.9999999999999991</v>
      </c>
      <c r="AK2547" s="3" t="s">
        <v>460</v>
      </c>
      <c r="AL2547" s="3" t="s">
        <v>70</v>
      </c>
      <c r="AM2547" s="3" t="s">
        <v>73</v>
      </c>
      <c r="AN2547" s="3" t="s">
        <v>119</v>
      </c>
      <c r="AO2547" s="3" t="s">
        <v>120</v>
      </c>
      <c r="AP2547" s="3" t="s">
        <v>98</v>
      </c>
      <c r="AQ2547" s="23">
        <v>45459.504166666666</v>
      </c>
      <c r="AR2547" s="3"/>
      <c r="AS2547" s="23"/>
      <c r="AT2547" s="23"/>
      <c r="AU2547" s="3" t="s">
        <v>237</v>
      </c>
      <c r="AV2547" s="3" t="s">
        <v>598</v>
      </c>
      <c r="AW2547" s="3" t="s">
        <v>307</v>
      </c>
      <c r="AX2547" s="3">
        <v>11.192164999999999</v>
      </c>
      <c r="AY2547" s="3">
        <v>-74.208740000000006</v>
      </c>
      <c r="AZ2547" s="8" t="str">
        <f>+CONCATENATE("Reportan apertura en el enlace ",Tabla4[[#This Row],[Enlace]]," en el ",Tabla4[[#This Row],[Distancia óptica]]," ocasionado por ",Tabla4[[#This Row],[Causa del daño]])</f>
        <v>Reportan apertura en el enlace Calle 13 - Rodadero en el Km 10,192 desde Calle 13 ocasionado por Vandalismo</v>
      </c>
      <c r="BA2547" s="8" t="str">
        <f>+CONCATENATE("Para dar solución al incidente ",Tabla4[[#This Row],[Solución]])</f>
        <v>Para dar solución al incidente se realiza tendido de 350 mts y dos empalmes de 36 hilos</v>
      </c>
      <c r="BB2547" s="3" t="str">
        <f>+_xlfn.CONCAT(Tabla4[[#This Row],[Causa Raiz]]," ",Tabla4[[#This Row],[Solución2]]," (",Tabla4[[#This Row],[Anillo]],"- Cabecera: ",Tabla4[[#This Row],[Cabecera]],"- Operador: ",Tabla4[[#This Row],[Operador]],")")</f>
        <v>Reportan apertura en el enlace Calle 13 - Rodadero en el Km 10,192 desde Calle 13 ocasionado por Vandalismo Para dar solución al incidente se realiza tendido de 350 mts y dos empalmes de 36 hilos (LINEAL- Cabecera: CALLE 13- Operador: Colombia Telecomunicaciones)</v>
      </c>
    </row>
    <row r="2548" spans="1:54" ht="213.75">
      <c r="A2548" s="38">
        <f t="shared" si="372"/>
        <v>2547</v>
      </c>
      <c r="B2548" s="3">
        <v>8682429</v>
      </c>
      <c r="C2548" s="3" t="s">
        <v>54</v>
      </c>
      <c r="D2548" s="23">
        <v>45457.708333333336</v>
      </c>
      <c r="E2548" s="23">
        <v>45457.958333333336</v>
      </c>
      <c r="F2548" s="1">
        <f t="shared" ca="1" si="381"/>
        <v>0.25</v>
      </c>
      <c r="G2548" s="3" t="s">
        <v>55</v>
      </c>
      <c r="H2548" s="41"/>
      <c r="I2548" s="40"/>
      <c r="J2548" s="5" t="s">
        <v>56</v>
      </c>
      <c r="K2548" s="3" t="s">
        <v>122</v>
      </c>
      <c r="L2548" s="9" t="s">
        <v>58</v>
      </c>
      <c r="M2548" s="3" t="s">
        <v>123</v>
      </c>
      <c r="N2548" s="3" t="s">
        <v>124</v>
      </c>
      <c r="O2548" s="3" t="s">
        <v>11557</v>
      </c>
      <c r="P2548" s="3" t="s">
        <v>11558</v>
      </c>
      <c r="Q2548" s="4" t="s">
        <v>11559</v>
      </c>
      <c r="R2548" s="3" t="s">
        <v>128</v>
      </c>
      <c r="S2548" s="3" t="s">
        <v>129</v>
      </c>
      <c r="T2548" s="9" t="s">
        <v>66</v>
      </c>
      <c r="U2548" s="3" t="s">
        <v>11560</v>
      </c>
      <c r="V2548" s="22" t="str">
        <f t="shared" si="382"/>
        <v>RLFO; Hora de aviso: 17:00 14/06/2024; Solución: se realiza tendido de 200 metros de fo y se hace dos empalmes de 24 hilos en caja de 48 hilos; Hora de solución: 23:00 14/06/2024; Causa: Vandalismo</v>
      </c>
      <c r="W2548" s="4" t="s">
        <v>132</v>
      </c>
      <c r="X2548" s="3"/>
      <c r="Y2548" s="3"/>
      <c r="Z2548" s="3" t="s">
        <v>69</v>
      </c>
      <c r="AA2548" s="3" t="s">
        <v>70</v>
      </c>
      <c r="AB2548" s="3">
        <v>8682429</v>
      </c>
      <c r="AC2548" s="3" t="s">
        <v>71</v>
      </c>
      <c r="AD2548" s="6">
        <v>0.22916666666666666</v>
      </c>
      <c r="AE2548" s="7"/>
      <c r="AF2548" s="7"/>
      <c r="AG2548" s="6">
        <f>Tabla4[[#This Row],[Tiempo Parada de Reloj]]+Tabla4[[#This Row],[Tiempo Autorizado por Telefonica (no Máximo)]]</f>
        <v>0.22916666666666666</v>
      </c>
      <c r="AH2548" s="7">
        <f t="shared" ca="1" si="369"/>
        <v>2.0833333333333343E-2</v>
      </c>
      <c r="AI2548" s="8">
        <f t="shared" si="370"/>
        <v>5.5</v>
      </c>
      <c r="AJ2548" s="8">
        <f t="shared" ca="1" si="371"/>
        <v>0.50000000000000022</v>
      </c>
      <c r="AK2548" s="3" t="s">
        <v>1349</v>
      </c>
      <c r="AL2548" s="3" t="s">
        <v>70</v>
      </c>
      <c r="AM2548" s="3" t="s">
        <v>73</v>
      </c>
      <c r="AN2548" s="3" t="s">
        <v>87</v>
      </c>
      <c r="AO2548" s="3" t="s">
        <v>120</v>
      </c>
      <c r="AP2548" s="3" t="s">
        <v>120</v>
      </c>
      <c r="AQ2548" s="23">
        <v>45458.652083333334</v>
      </c>
      <c r="AR2548" s="3"/>
      <c r="AS2548" s="23"/>
      <c r="AT2548" s="23"/>
      <c r="AU2548" s="3" t="s">
        <v>467</v>
      </c>
      <c r="AV2548" s="3" t="s">
        <v>468</v>
      </c>
      <c r="AW2548" s="3" t="s">
        <v>135</v>
      </c>
      <c r="AX2548" s="3">
        <v>11.019646</v>
      </c>
      <c r="AY2548" s="3">
        <v>-74.868046000000007</v>
      </c>
      <c r="AZ2548" s="8" t="str">
        <f>+CONCATENATE("Reportan apertura en el enlace ",Tabla4[[#This Row],[Enlace]]," en el ",Tabla4[[#This Row],[Distancia óptica]]," ocasionado por ",Tabla4[[#This Row],[Causa del daño]])</f>
        <v>Reportan apertura en el enlace Villa Camprestre - Caribe en el Km  0,943 desde villa campestre ocasionado por Vandalismo</v>
      </c>
      <c r="BA2548" s="8" t="str">
        <f>+CONCATENATE("Para dar solución al incidente ",Tabla4[[#This Row],[Solución]])</f>
        <v>Para dar solución al incidente se realiza tendido de 200 metros de fo y se hace dos empalmes de 24 hilos en caja de 48 hilos</v>
      </c>
      <c r="BB2548" s="3" t="str">
        <f>+_xlfn.CONCAT(Tabla4[[#This Row],[Causa Raiz]]," ",Tabla4[[#This Row],[Solución2]]," (",Tabla4[[#This Row],[Anillo]],"- Cabecera: ",Tabla4[[#This Row],[Cabecera]],"- Operador: ",Tabla4[[#This Row],[Operador]],")")</f>
        <v>Reportan apertura en el enlace Villa Camprestre - Caribe en el Km  0,943 desde villa campestre ocasionado por Vandalismo Para dar solución al incidente se realiza tendido de 200 metros de fo y se hace dos empalmes de 24 hilos en caja de 48 hilos (Lineal- Cabecera: Caribe- Operador: Colombia Telecomunicaciones)</v>
      </c>
    </row>
    <row r="2549" spans="1:54" ht="228">
      <c r="A2549" s="38">
        <f t="shared" si="372"/>
        <v>2548</v>
      </c>
      <c r="B2549" s="3">
        <v>8682529</v>
      </c>
      <c r="C2549" s="3" t="s">
        <v>163</v>
      </c>
      <c r="D2549" s="23">
        <v>45457.715277777781</v>
      </c>
      <c r="E2549" s="23">
        <v>45458.46875</v>
      </c>
      <c r="F2549" s="1">
        <f t="shared" ca="1" si="381"/>
        <v>0.75347222221898846</v>
      </c>
      <c r="G2549" s="3" t="s">
        <v>55</v>
      </c>
      <c r="H2549" s="41"/>
      <c r="I2549" s="40"/>
      <c r="J2549" s="5" t="s">
        <v>56</v>
      </c>
      <c r="K2549" s="3" t="s">
        <v>138</v>
      </c>
      <c r="L2549" s="9" t="s">
        <v>78</v>
      </c>
      <c r="M2549" s="3" t="s">
        <v>139</v>
      </c>
      <c r="N2549" s="3" t="s">
        <v>140</v>
      </c>
      <c r="O2549" s="3" t="s">
        <v>11561</v>
      </c>
      <c r="P2549" s="3" t="s">
        <v>11562</v>
      </c>
      <c r="Q2549" s="4" t="s">
        <v>11563</v>
      </c>
      <c r="R2549" s="3" t="s">
        <v>1178</v>
      </c>
      <c r="S2549" s="3" t="s">
        <v>145</v>
      </c>
      <c r="T2549" s="9" t="s">
        <v>176</v>
      </c>
      <c r="U2549" s="3" t="s">
        <v>11564</v>
      </c>
      <c r="V2549" s="22" t="str">
        <f t="shared" si="382"/>
        <v>RDFO; Hora de aviso: 17:10 14/06/2024; Solución: Para dar solucion se corrio 10 mtrs de reserva y un empalme de 48 hilos ; Hora de solución: 11:15 15/06/2024; Causa: Intervención de Terceros. No Identificados</v>
      </c>
      <c r="W2549" s="4" t="s">
        <v>199</v>
      </c>
      <c r="X2549" s="3"/>
      <c r="Y2549" s="3"/>
      <c r="Z2549" s="3" t="s">
        <v>69</v>
      </c>
      <c r="AA2549" s="3" t="s">
        <v>71</v>
      </c>
      <c r="AB2549" s="3">
        <v>0</v>
      </c>
      <c r="AC2549" s="3" t="s">
        <v>70</v>
      </c>
      <c r="AD2549" s="6">
        <v>0.4375</v>
      </c>
      <c r="AE2549" s="7"/>
      <c r="AF2549" s="7"/>
      <c r="AG2549" s="6">
        <f>Tabla4[[#This Row],[Tiempo Parada de Reloj]]+Tabla4[[#This Row],[Tiempo Autorizado por Telefonica (no Máximo)]]</f>
        <v>0.4375</v>
      </c>
      <c r="AH2549" s="7">
        <f t="shared" ca="1" si="369"/>
        <v>0.31597222221898846</v>
      </c>
      <c r="AI2549" s="8">
        <f t="shared" si="370"/>
        <v>10.5</v>
      </c>
      <c r="AJ2549" s="8">
        <f t="shared" ca="1" si="371"/>
        <v>7.5833333332557231</v>
      </c>
      <c r="AK2549" s="3" t="s">
        <v>1349</v>
      </c>
      <c r="AL2549" s="3" t="s">
        <v>70</v>
      </c>
      <c r="AM2549" s="3" t="s">
        <v>73</v>
      </c>
      <c r="AN2549" s="3" t="s">
        <v>87</v>
      </c>
      <c r="AO2549" s="3" t="s">
        <v>8652</v>
      </c>
      <c r="AP2549" s="3" t="s">
        <v>119</v>
      </c>
      <c r="AQ2549" s="23">
        <v>45461.911111111112</v>
      </c>
      <c r="AR2549" s="3"/>
      <c r="AS2549" s="23"/>
      <c r="AT2549" s="23"/>
      <c r="AU2549" s="3" t="s">
        <v>200</v>
      </c>
      <c r="AV2549" s="3" t="s">
        <v>11565</v>
      </c>
      <c r="AW2549" s="3" t="s">
        <v>1311</v>
      </c>
      <c r="AX2549" s="3">
        <v>3.4505479999999999</v>
      </c>
      <c r="AY2549" s="3">
        <v>-76.475174999999993</v>
      </c>
      <c r="AZ2549" s="8" t="str">
        <f>+CONCATENATE("Reportan apertura en el enlace ",Tabla4[[#This Row],[Enlace]]," en el ",Tabla4[[#This Row],[Distancia óptica]]," ocasionado por ",Tabla4[[#This Row],[Causa del daño]])</f>
        <v>Reportan apertura en el enlace Mov. Puente Juanchito - Mov. Ciudadela en el Km  0,951 desde Juanchito ocasionado por Intervención de Terceros. No Identificados</v>
      </c>
      <c r="BA2549" s="8" t="str">
        <f>+CONCATENATE("Para dar solución al incidente ",Tabla4[[#This Row],[Solución]])</f>
        <v xml:space="preserve">Para dar solución al incidente Para dar solucion se corrio 10 mtrs de reserva y un empalme de 48 hilos </v>
      </c>
      <c r="BB2549" s="3" t="str">
        <f>+_xlfn.CONCAT(Tabla4[[#This Row],[Causa Raiz]]," ",Tabla4[[#This Row],[Solución2]]," (",Tabla4[[#This Row],[Anillo]],"- Cabecera: ",Tabla4[[#This Row],[Cabecera]],"- Operador: ",Tabla4[[#This Row],[Operador]],")")</f>
        <v>Reportan apertura en el enlace Mov. Puente Juanchito - Mov. Ciudadela en el Km  0,951 desde Juanchito ocasionado por Intervención de Terceros. No Identificados Para dar solución al incidente Para dar solucion se corrio 10 mtrs de reserva y un empalme de 48 hilos  (UK- Cabecera: JUANCHITO- Operador: Colombia Telecomunicaciones)</v>
      </c>
    </row>
    <row r="2550" spans="1:54" ht="171">
      <c r="A2550" s="38">
        <f t="shared" si="372"/>
        <v>2549</v>
      </c>
      <c r="B2550" s="3">
        <v>8682779</v>
      </c>
      <c r="C2550" s="3" t="s">
        <v>54</v>
      </c>
      <c r="D2550" s="23">
        <v>45457.75</v>
      </c>
      <c r="E2550" s="23">
        <v>45457.916666666664</v>
      </c>
      <c r="F2550" s="1">
        <f t="shared" ca="1" si="381"/>
        <v>0.16666666666424135</v>
      </c>
      <c r="G2550" s="3" t="s">
        <v>55</v>
      </c>
      <c r="H2550" s="41"/>
      <c r="I2550" s="40"/>
      <c r="J2550" s="5" t="s">
        <v>56</v>
      </c>
      <c r="K2550" s="3" t="s">
        <v>57</v>
      </c>
      <c r="L2550" s="9" t="s">
        <v>58</v>
      </c>
      <c r="M2550" s="3" t="s">
        <v>59</v>
      </c>
      <c r="N2550" s="3" t="s">
        <v>60</v>
      </c>
      <c r="O2550" s="3" t="s">
        <v>11566</v>
      </c>
      <c r="P2550" s="3" t="s">
        <v>11567</v>
      </c>
      <c r="Q2550" s="4" t="s">
        <v>11568</v>
      </c>
      <c r="R2550" s="3" t="s">
        <v>775</v>
      </c>
      <c r="S2550" s="3" t="s">
        <v>65</v>
      </c>
      <c r="T2550" s="9" t="s">
        <v>256</v>
      </c>
      <c r="U2550" s="3" t="s">
        <v>1265</v>
      </c>
      <c r="V2550" s="22" t="str">
        <f t="shared" si="382"/>
        <v>RLFO; Hora de aviso: 18:00 14/06/2024; Solución: se rehace empalme para dar solucion ; Hora de solución: 22:00 14/06/2024; Causa: Falla de Empalme de FiOp</v>
      </c>
      <c r="W2550" s="4" t="s">
        <v>68</v>
      </c>
      <c r="X2550" s="3"/>
      <c r="Y2550" s="3"/>
      <c r="Z2550" s="3" t="s">
        <v>69</v>
      </c>
      <c r="AA2550" s="3" t="s">
        <v>71</v>
      </c>
      <c r="AB2550" s="3">
        <v>0</v>
      </c>
      <c r="AC2550" s="3" t="s">
        <v>71</v>
      </c>
      <c r="AD2550" s="6">
        <v>0</v>
      </c>
      <c r="AE2550" s="7"/>
      <c r="AF2550" s="7"/>
      <c r="AG2550" s="6">
        <f>Tabla4[[#This Row],[Tiempo Parada de Reloj]]+Tabla4[[#This Row],[Tiempo Autorizado por Telefonica (no Máximo)]]</f>
        <v>0</v>
      </c>
      <c r="AH2550" s="7">
        <f t="shared" ca="1" si="369"/>
        <v>0.16666666666424135</v>
      </c>
      <c r="AI2550" s="8">
        <f t="shared" si="370"/>
        <v>0</v>
      </c>
      <c r="AJ2550" s="8">
        <f t="shared" ca="1" si="371"/>
        <v>3.9999999999417923</v>
      </c>
      <c r="AK2550" s="3" t="s">
        <v>8652</v>
      </c>
      <c r="AL2550" s="3" t="s">
        <v>70</v>
      </c>
      <c r="AM2550" s="3" t="s">
        <v>73</v>
      </c>
      <c r="AN2550" s="3" t="s">
        <v>73</v>
      </c>
      <c r="AO2550" s="3" t="s">
        <v>73</v>
      </c>
      <c r="AP2550" s="3" t="s">
        <v>73</v>
      </c>
      <c r="AQ2550" s="23">
        <v>45460.407638888886</v>
      </c>
      <c r="AR2550" s="3"/>
      <c r="AS2550" s="23"/>
      <c r="AT2550" s="23"/>
      <c r="AU2550" s="3" t="s">
        <v>298</v>
      </c>
      <c r="AV2550" s="3" t="s">
        <v>720</v>
      </c>
      <c r="AW2550" s="3" t="s">
        <v>307</v>
      </c>
      <c r="AX2550" s="3">
        <v>4.6208330000000002</v>
      </c>
      <c r="AY2550" s="3">
        <v>-74.125276999999997</v>
      </c>
      <c r="AZ2550" s="8" t="str">
        <f>+CONCATENATE("Reportan apertura en el enlace ",Tabla4[[#This Row],[Enlace]]," en el ",Tabla4[[#This Row],[Distancia óptica]]," ocasionado por ",Tabla4[[#This Row],[Causa del daño]])</f>
        <v>Reportan apertura en el enlace Corpotaxi - Iglesia antiquia en el Km 3.4 desde Corpotaxi ocasionado por Falla de Empalme de FiOp</v>
      </c>
      <c r="BA2550" s="8" t="str">
        <f>+CONCATENATE("Para dar solución al incidente ",Tabla4[[#This Row],[Solución]])</f>
        <v xml:space="preserve">Para dar solución al incidente se rehace empalme para dar solucion </v>
      </c>
      <c r="BB2550" s="3" t="str">
        <f>+_xlfn.CONCAT(Tabla4[[#This Row],[Causa Raiz]]," ",Tabla4[[#This Row],[Solución2]]," (",Tabla4[[#This Row],[Anillo]],"- Cabecera: ",Tabla4[[#This Row],[Cabecera]],"- Operador: ",Tabla4[[#This Row],[Operador]],")")</f>
        <v>Reportan apertura en el enlace Corpotaxi - Iglesia antiquia en el Km 3.4 desde Corpotaxi ocasionado por Falla de Empalme de FiOp Para dar solución al incidente se rehace empalme para dar solucion  (LINEAL- Cabecera: ASTURIAS- Operador: Colombia Telecomunicaciones)</v>
      </c>
    </row>
    <row r="2551" spans="1:54" ht="199.5">
      <c r="A2551" s="38">
        <f t="shared" si="372"/>
        <v>2550</v>
      </c>
      <c r="B2551" s="3">
        <v>8682898</v>
      </c>
      <c r="C2551" s="3" t="s">
        <v>163</v>
      </c>
      <c r="D2551" s="23">
        <v>45457.885416666664</v>
      </c>
      <c r="E2551" s="23">
        <v>45477.770833333336</v>
      </c>
      <c r="F2551" s="1">
        <f t="shared" ca="1" si="381"/>
        <v>19.885416666671517</v>
      </c>
      <c r="G2551" s="3" t="s">
        <v>55</v>
      </c>
      <c r="H2551" s="41"/>
      <c r="I2551" s="40">
        <v>3827094</v>
      </c>
      <c r="J2551" s="5" t="s">
        <v>2815</v>
      </c>
      <c r="K2551" s="3" t="s">
        <v>2815</v>
      </c>
      <c r="L2551" s="9" t="s">
        <v>58</v>
      </c>
      <c r="M2551" s="3" t="s">
        <v>383</v>
      </c>
      <c r="N2551" s="3" t="s">
        <v>384</v>
      </c>
      <c r="O2551" s="3" t="s">
        <v>7900</v>
      </c>
      <c r="P2551" s="3" t="s">
        <v>11569</v>
      </c>
      <c r="Q2551" s="4" t="s">
        <v>11570</v>
      </c>
      <c r="R2551" s="3" t="s">
        <v>388</v>
      </c>
      <c r="S2551" s="3" t="s">
        <v>2820</v>
      </c>
      <c r="T2551" s="9" t="s">
        <v>176</v>
      </c>
      <c r="U2551" s="3" t="s">
        <v>11571</v>
      </c>
      <c r="V2551" s="22" t="str">
        <f t="shared" si="382"/>
        <v>RDFO; Hora de aviso: 21:15 14/06/2024; Solución: Para dar solucion realizaron un Tendido y dos empalmes; Hora de solución: 18:30 04/07/2024; Causa: Intervención de Terceros. No Identificados</v>
      </c>
      <c r="W2551" s="4" t="s">
        <v>7904</v>
      </c>
      <c r="X2551" s="3"/>
      <c r="Y2551" s="3"/>
      <c r="Z2551" s="3" t="s">
        <v>69</v>
      </c>
      <c r="AA2551" s="3" t="s">
        <v>71</v>
      </c>
      <c r="AB2551" s="3">
        <v>0</v>
      </c>
      <c r="AC2551" s="3" t="s">
        <v>71</v>
      </c>
      <c r="AD2551" s="6">
        <v>1.7291666666666667</v>
      </c>
      <c r="AE2551" s="7"/>
      <c r="AF2551" s="7"/>
      <c r="AG2551" s="6">
        <f>Tabla4[[#This Row],[Tiempo Parada de Reloj]]+Tabla4[[#This Row],[Tiempo Autorizado por Telefonica (no Máximo)]]</f>
        <v>1.7291666666666667</v>
      </c>
      <c r="AH2551" s="7">
        <f t="shared" ca="1" si="369"/>
        <v>18.156250000004849</v>
      </c>
      <c r="AI2551" s="8">
        <f t="shared" si="370"/>
        <v>41.5</v>
      </c>
      <c r="AJ2551" s="8">
        <f t="shared" ca="1" si="371"/>
        <v>435.75000000011642</v>
      </c>
      <c r="AK2551" s="3" t="s">
        <v>8652</v>
      </c>
      <c r="AL2551" s="3" t="s">
        <v>70</v>
      </c>
      <c r="AM2551" s="3" t="s">
        <v>8652</v>
      </c>
      <c r="AN2551" s="3" t="s">
        <v>72</v>
      </c>
      <c r="AO2551" s="3" t="s">
        <v>98</v>
      </c>
      <c r="AP2551" s="3" t="s">
        <v>98</v>
      </c>
      <c r="AQ2551" s="23">
        <v>45483.532638888886</v>
      </c>
      <c r="AR2551" s="3"/>
      <c r="AS2551" s="23"/>
      <c r="AT2551" s="23"/>
      <c r="AU2551" s="3" t="s">
        <v>2822</v>
      </c>
      <c r="AV2551" s="3" t="s">
        <v>11572</v>
      </c>
      <c r="AW2551" s="3" t="s">
        <v>135</v>
      </c>
      <c r="AX2551" s="3" t="s">
        <v>69</v>
      </c>
      <c r="AY2551" s="3" t="s">
        <v>69</v>
      </c>
      <c r="AZ2551" s="8" t="str">
        <f>+CONCATENATE("Reportan apertura en el enlace ",Tabla4[[#This Row],[Enlace]]," en el ",Tabla4[[#This Row],[Distancia óptica]]," ocasionado por ",Tabla4[[#This Row],[Causa del daño]])</f>
        <v>Reportan apertura en el enlace Pedro Heredia - Carmen de Bolivar en el Km 18 desde Pedro Heredia ocasionado por Intervención de Terceros. No Identificados</v>
      </c>
      <c r="BA2551" s="8" t="str">
        <f>+CONCATENATE("Para dar solución al incidente ",Tabla4[[#This Row],[Solución]])</f>
        <v>Para dar solución al incidente Para dar solucion realizaron un Tendido y dos empalmes</v>
      </c>
      <c r="BB2551" s="3" t="str">
        <f>+_xlfn.CONCAT(Tabla4[[#This Row],[Causa Raiz]]," ",Tabla4[[#This Row],[Solución2]]," (",Tabla4[[#This Row],[Anillo]],"- Cabecera: ",Tabla4[[#This Row],[Cabecera]],"- Operador: ",Tabla4[[#This Row],[Operador]],")")</f>
        <v>Reportan apertura en el enlace Pedro Heredia - Carmen de Bolivar en el Km 18 desde Pedro Heredia ocasionado por Intervención de Terceros. No Identificados Para dar solución al incidente Para dar solucion realizaron un Tendido y dos empalmes (Lineal- Cabecera: Cartagena Centro- Operador: MediaCommerce)</v>
      </c>
    </row>
    <row r="2552" spans="1:54" ht="171">
      <c r="A2552" s="38">
        <f t="shared" si="372"/>
        <v>2551</v>
      </c>
      <c r="B2552" s="3">
        <v>8683338</v>
      </c>
      <c r="C2552" s="3" t="s">
        <v>54</v>
      </c>
      <c r="D2552" s="23">
        <v>45458.246527777781</v>
      </c>
      <c r="E2552" s="23">
        <v>45458.520833333336</v>
      </c>
      <c r="F2552" s="1">
        <f t="shared" ref="F2552:F2560" ca="1" si="383">IF(ISBLANK(E2552),IF(ISBLANK(D2552),0,NOW()-D2552),E2552-D2552)</f>
        <v>0.27430555555474712</v>
      </c>
      <c r="G2552" s="3" t="s">
        <v>55</v>
      </c>
      <c r="H2552" s="41"/>
      <c r="I2552" s="40"/>
      <c r="J2552" s="5" t="s">
        <v>56</v>
      </c>
      <c r="K2552" s="3" t="s">
        <v>57</v>
      </c>
      <c r="L2552" s="9" t="s">
        <v>58</v>
      </c>
      <c r="M2552" s="3" t="s">
        <v>59</v>
      </c>
      <c r="N2552" s="3" t="s">
        <v>60</v>
      </c>
      <c r="O2552" s="3" t="s">
        <v>11573</v>
      </c>
      <c r="P2552" s="3" t="s">
        <v>11574</v>
      </c>
      <c r="Q2552" s="4" t="s">
        <v>11575</v>
      </c>
      <c r="R2552" s="3" t="s">
        <v>64</v>
      </c>
      <c r="S2552" s="3" t="s">
        <v>65</v>
      </c>
      <c r="T2552" s="9" t="s">
        <v>116</v>
      </c>
      <c r="U2552" s="3" t="s">
        <v>11576</v>
      </c>
      <c r="V2552" s="22" t="str">
        <f t="shared" ref="V2552:V2560" si="384">C2552&amp;"; Hora de aviso: "&amp;TEXT(D2552,"h:mm dd/mm/yyyy")&amp;"; Solución: "&amp;U2552&amp;"; Hora de solución: "&amp;TEXT(E2552,"h:mm dd/mm/yyyy")&amp;"; Causa: "&amp;T2552</f>
        <v>RLFO; Hora de aviso: 5:55 15/06/2024; Solución: Se instala empalme nuevo de 96 hilos en caja empalme de 144; Hora de solución: 12:30 15/06/2024; Causa: Hurto</v>
      </c>
      <c r="W2552" s="4" t="s">
        <v>68</v>
      </c>
      <c r="X2552" s="3"/>
      <c r="Y2552" s="3"/>
      <c r="Z2552" s="3" t="s">
        <v>69</v>
      </c>
      <c r="AA2552" s="3" t="s">
        <v>70</v>
      </c>
      <c r="AB2552" s="3" t="s">
        <v>11577</v>
      </c>
      <c r="AC2552" s="3" t="s">
        <v>71</v>
      </c>
      <c r="AD2552" s="6">
        <v>0.1076388888888889</v>
      </c>
      <c r="AE2552" s="7"/>
      <c r="AF2552" s="7"/>
      <c r="AG2552" s="6">
        <f>Tabla4[[#This Row],[Tiempo Parada de Reloj]]+Tabla4[[#This Row],[Tiempo Autorizado por Telefonica (no Máximo)]]</f>
        <v>0.1076388888888889</v>
      </c>
      <c r="AH2552" s="7">
        <f t="shared" ca="1" si="369"/>
        <v>0.16666666666585822</v>
      </c>
      <c r="AI2552" s="8">
        <f t="shared" si="370"/>
        <v>2.5833333333333335</v>
      </c>
      <c r="AJ2552" s="8">
        <f t="shared" ca="1" si="371"/>
        <v>3.9999999999805973</v>
      </c>
      <c r="AK2552" s="3" t="s">
        <v>73</v>
      </c>
      <c r="AL2552" s="3" t="s">
        <v>70</v>
      </c>
      <c r="AM2552" s="3" t="s">
        <v>119</v>
      </c>
      <c r="AN2552" s="3" t="s">
        <v>119</v>
      </c>
      <c r="AO2552" s="3" t="s">
        <v>120</v>
      </c>
      <c r="AP2552" s="3" t="s">
        <v>120</v>
      </c>
      <c r="AQ2552" s="23">
        <v>45458.770833333336</v>
      </c>
      <c r="AR2552" s="3"/>
      <c r="AS2552" s="23"/>
      <c r="AT2552" s="23"/>
      <c r="AU2552" s="3" t="s">
        <v>100</v>
      </c>
      <c r="AV2552" s="3" t="s">
        <v>306</v>
      </c>
      <c r="AW2552" s="3" t="s">
        <v>307</v>
      </c>
      <c r="AX2552" s="3">
        <v>4.6959299999999997</v>
      </c>
      <c r="AY2552" s="3">
        <v>-74.086960000000005</v>
      </c>
      <c r="AZ2552" s="8" t="str">
        <f>+CONCATENATE("Reportan apertura en el enlace ",Tabla4[[#This Row],[Enlace]]," en el ",Tabla4[[#This Row],[Distancia óptica]]," ocasionado por ",Tabla4[[#This Row],[Causa del daño]])</f>
        <v>Reportan apertura en el enlace Celta - Morato en el Km 2,8 desde Morato ocasionado por Hurto</v>
      </c>
      <c r="BA2552" s="8" t="str">
        <f>+CONCATENATE("Para dar solución al incidente ",Tabla4[[#This Row],[Solución]])</f>
        <v>Para dar solución al incidente Se instala empalme nuevo de 96 hilos en caja empalme de 144</v>
      </c>
      <c r="BB2552" s="3" t="str">
        <f>+_xlfn.CONCAT(Tabla4[[#This Row],[Causa Raiz]]," ",Tabla4[[#This Row],[Solución2]]," (",Tabla4[[#This Row],[Anillo]],"- Cabecera: ",Tabla4[[#This Row],[Cabecera]],"- Operador: ",Tabla4[[#This Row],[Operador]],")")</f>
        <v>Reportan apertura en el enlace Celta - Morato en el Km 2,8 desde Morato ocasionado por Hurto Para dar solución al incidente Se instala empalme nuevo de 96 hilos en caja empalme de 144 (LINEAL- Cabecera: MORATO- Operador: Colombia Telecomunicaciones)</v>
      </c>
    </row>
    <row r="2553" spans="1:54" ht="185.25">
      <c r="A2553" s="38">
        <f t="shared" si="372"/>
        <v>2552</v>
      </c>
      <c r="B2553" s="3">
        <v>8681922</v>
      </c>
      <c r="C2553" s="3" t="s">
        <v>54</v>
      </c>
      <c r="D2553" s="23">
        <v>45458.270833333336</v>
      </c>
      <c r="E2553" s="23">
        <v>45458.395833333336</v>
      </c>
      <c r="F2553" s="1">
        <f t="shared" ca="1" si="383"/>
        <v>0.125</v>
      </c>
      <c r="G2553" s="3" t="s">
        <v>1465</v>
      </c>
      <c r="H2553" s="41"/>
      <c r="I2553" s="40"/>
      <c r="J2553" s="5" t="s">
        <v>56</v>
      </c>
      <c r="K2553" s="3" t="s">
        <v>77</v>
      </c>
      <c r="L2553" s="9" t="s">
        <v>78</v>
      </c>
      <c r="M2553" s="3" t="s">
        <v>139</v>
      </c>
      <c r="N2553" s="3" t="s">
        <v>447</v>
      </c>
      <c r="O2553" s="3" t="s">
        <v>11578</v>
      </c>
      <c r="P2553" s="3" t="s">
        <v>11579</v>
      </c>
      <c r="Q2553" s="4" t="s">
        <v>11580</v>
      </c>
      <c r="R2553" s="3" t="s">
        <v>1178</v>
      </c>
      <c r="S2553" s="3" t="s">
        <v>9317</v>
      </c>
      <c r="T2553" s="9" t="s">
        <v>380</v>
      </c>
      <c r="U2553" s="3" t="s">
        <v>11581</v>
      </c>
      <c r="V2553" s="22" t="str">
        <f t="shared" si="384"/>
        <v>RLFO; Hora de aviso: 6:30 15/06/2024; Solución: Para dar solucion se corre reserva 120 mtrs y un empalme de 36 hilos; Hora de solución: 9:30 15/06/2024; Causa: Corto Circuito</v>
      </c>
      <c r="W2553" s="4" t="s">
        <v>160</v>
      </c>
      <c r="X2553" s="3"/>
      <c r="Y2553" s="3"/>
      <c r="Z2553" s="3" t="s">
        <v>69</v>
      </c>
      <c r="AA2553" s="3" t="s">
        <v>70</v>
      </c>
      <c r="AB2553" s="3">
        <v>8681922</v>
      </c>
      <c r="AC2553" s="3" t="s">
        <v>71</v>
      </c>
      <c r="AD2553" s="6">
        <v>0</v>
      </c>
      <c r="AE2553" s="7"/>
      <c r="AF2553" s="7"/>
      <c r="AG2553" s="6">
        <f>Tabla4[[#This Row],[Tiempo Parada de Reloj]]+Tabla4[[#This Row],[Tiempo Autorizado por Telefonica (no Máximo)]]</f>
        <v>0</v>
      </c>
      <c r="AH2553" s="7">
        <f t="shared" ca="1" si="369"/>
        <v>0.125</v>
      </c>
      <c r="AI2553" s="8">
        <f t="shared" si="370"/>
        <v>0</v>
      </c>
      <c r="AJ2553" s="8">
        <f t="shared" ca="1" si="371"/>
        <v>3</v>
      </c>
      <c r="AK2553" s="3" t="s">
        <v>119</v>
      </c>
      <c r="AL2553" s="3" t="s">
        <v>70</v>
      </c>
      <c r="AM2553" s="3" t="s">
        <v>87</v>
      </c>
      <c r="AN2553" s="3" t="s">
        <v>87</v>
      </c>
      <c r="AO2553" s="3" t="s">
        <v>73</v>
      </c>
      <c r="AP2553" s="3" t="s">
        <v>73</v>
      </c>
      <c r="AQ2553" s="23">
        <v>45460.488194444442</v>
      </c>
      <c r="AR2553" s="3"/>
      <c r="AS2553" s="23"/>
      <c r="AT2553" s="23"/>
      <c r="AU2553" s="3" t="s">
        <v>455</v>
      </c>
      <c r="AV2553" s="3" t="s">
        <v>11582</v>
      </c>
      <c r="AW2553" s="3" t="s">
        <v>135</v>
      </c>
      <c r="AX2553" s="3">
        <v>3.8250549999999999</v>
      </c>
      <c r="AY2553" s="3">
        <v>-77.000225999999998</v>
      </c>
      <c r="AZ2553" s="8" t="str">
        <f>+CONCATENATE("Reportan apertura en el enlace ",Tabla4[[#This Row],[Enlace]]," en el ",Tabla4[[#This Row],[Distancia óptica]]," ocasionado por ",Tabla4[[#This Row],[Causa del daño]])</f>
        <v>Reportan apertura en el enlace Mov. El Pailon - Mov. Aeropuerto en el Km 7,2 desde pailon ocasionado por Corto Circuito</v>
      </c>
      <c r="BA2553" s="8" t="str">
        <f>+CONCATENATE("Para dar solución al incidente ",Tabla4[[#This Row],[Solución]])</f>
        <v>Para dar solución al incidente Para dar solucion se corre reserva 120 mtrs y un empalme de 36 hilos</v>
      </c>
      <c r="BB2553" s="3" t="str">
        <f>+_xlfn.CONCAT(Tabla4[[#This Row],[Causa Raiz]]," ",Tabla4[[#This Row],[Solución2]]," (",Tabla4[[#This Row],[Anillo]],"- Cabecera: ",Tabla4[[#This Row],[Cabecera]],"- Operador: ",Tabla4[[#This Row],[Operador]],")")</f>
        <v>Reportan apertura en el enlace Mov. El Pailon - Mov. Aeropuerto en el Km 7,2 desde pailon ocasionado por Corto Circuito Para dar solución al incidente Para dar solucion se corre reserva 120 mtrs y un empalme de 36 hilos (Lineal- Cabecera: Pailon - Operador: Colombia Telecomunicaciones)</v>
      </c>
    </row>
    <row r="2554" spans="1:54" ht="185.25">
      <c r="A2554" s="38">
        <f t="shared" si="372"/>
        <v>2553</v>
      </c>
      <c r="B2554" s="3">
        <v>8683416</v>
      </c>
      <c r="C2554" s="3" t="s">
        <v>92</v>
      </c>
      <c r="D2554" s="23">
        <v>45458.291666666664</v>
      </c>
      <c r="E2554" s="23">
        <v>45458.708333333336</v>
      </c>
      <c r="F2554" s="1">
        <f t="shared" ca="1" si="383"/>
        <v>0.41666666667151731</v>
      </c>
      <c r="G2554" s="3" t="s">
        <v>55</v>
      </c>
      <c r="H2554" s="41"/>
      <c r="I2554" s="40"/>
      <c r="J2554" s="5" t="s">
        <v>56</v>
      </c>
      <c r="K2554" s="3" t="s">
        <v>203</v>
      </c>
      <c r="L2554" s="9" t="s">
        <v>58</v>
      </c>
      <c r="M2554" s="3" t="s">
        <v>204</v>
      </c>
      <c r="N2554" s="3" t="s">
        <v>332</v>
      </c>
      <c r="O2554" s="3" t="s">
        <v>878</v>
      </c>
      <c r="P2554" s="3" t="s">
        <v>11583</v>
      </c>
      <c r="Q2554" s="4" t="s">
        <v>11584</v>
      </c>
      <c r="R2554" s="3" t="s">
        <v>1082</v>
      </c>
      <c r="S2554" s="3" t="s">
        <v>221</v>
      </c>
      <c r="T2554" s="9" t="s">
        <v>146</v>
      </c>
      <c r="U2554" s="3" t="s">
        <v>11585</v>
      </c>
      <c r="V2554" s="22" t="str">
        <f t="shared" si="384"/>
        <v>RTNFO; Hora de aviso: 7:00 15/06/2024; Solución: Se realiza Migracion de Hilo entre empalmes; Hora de solución: 17:00 15/06/2024; Causa: Falla en la Red FiOp</v>
      </c>
      <c r="W2554" s="4" t="s">
        <v>1987</v>
      </c>
      <c r="X2554" s="3"/>
      <c r="Y2554" s="3"/>
      <c r="Z2554" s="3" t="s">
        <v>69</v>
      </c>
      <c r="AA2554" s="3" t="s">
        <v>71</v>
      </c>
      <c r="AB2554" s="3">
        <v>0</v>
      </c>
      <c r="AC2554" s="3" t="s">
        <v>70</v>
      </c>
      <c r="AD2554" s="6">
        <v>0</v>
      </c>
      <c r="AE2554" s="7"/>
      <c r="AF2554" s="7"/>
      <c r="AG2554" s="6">
        <f>Tabla4[[#This Row],[Tiempo Parada de Reloj]]+Tabla4[[#This Row],[Tiempo Autorizado por Telefonica (no Máximo)]]</f>
        <v>0</v>
      </c>
      <c r="AH2554" s="7">
        <f t="shared" ca="1" si="369"/>
        <v>0.41666666667151731</v>
      </c>
      <c r="AI2554" s="8">
        <f t="shared" si="370"/>
        <v>0</v>
      </c>
      <c r="AJ2554" s="8">
        <f t="shared" ca="1" si="371"/>
        <v>10.000000000116415</v>
      </c>
      <c r="AK2554" s="3" t="s">
        <v>87</v>
      </c>
      <c r="AL2554" s="3" t="s">
        <v>70</v>
      </c>
      <c r="AM2554" s="3" t="s">
        <v>8652</v>
      </c>
      <c r="AN2554" s="3" t="s">
        <v>8652</v>
      </c>
      <c r="AO2554" s="3" t="s">
        <v>119</v>
      </c>
      <c r="AP2554" s="3" t="s">
        <v>119</v>
      </c>
      <c r="AQ2554" s="23">
        <v>45464.427083333336</v>
      </c>
      <c r="AR2554" s="3"/>
      <c r="AS2554" s="23"/>
      <c r="AT2554" s="23"/>
      <c r="AU2554" s="3" t="s">
        <v>214</v>
      </c>
      <c r="AV2554" s="3" t="s">
        <v>882</v>
      </c>
      <c r="AW2554" s="3" t="s">
        <v>1323</v>
      </c>
      <c r="AX2554" s="3">
        <v>7.6055000000000001</v>
      </c>
      <c r="AY2554" s="3">
        <v>-73.246200000000002</v>
      </c>
      <c r="AZ2554" s="8" t="str">
        <f>+CONCATENATE("Reportan apertura en el enlace ",Tabla4[[#This Row],[Enlace]]," en el ",Tabla4[[#This Row],[Distancia óptica]]," ocasionado por ",Tabla4[[#This Row],[Causa del daño]])</f>
        <v>Reportan apertura en el enlace Bucaramanga - San Alberto en el Km 73 desde Bucaramanga ocasionado por Falla en la Red FiOp</v>
      </c>
      <c r="BA2554" s="8" t="str">
        <f>+CONCATENATE("Para dar solución al incidente ",Tabla4[[#This Row],[Solución]])</f>
        <v>Para dar solución al incidente Se realiza Migracion de Hilo entre empalmes</v>
      </c>
      <c r="BB2554" s="3" t="str">
        <f>+_xlfn.CONCAT(Tabla4[[#This Row],[Causa Raiz]]," ",Tabla4[[#This Row],[Solución2]]," (",Tabla4[[#This Row],[Anillo]],"- Cabecera: ",Tabla4[[#This Row],[Cabecera]],"- Operador: ",Tabla4[[#This Row],[Operador]],")")</f>
        <v>Reportan apertura en el enlace Bucaramanga - San Alberto en el Km 73 desde Bucaramanga ocasionado por Falla en la Red FiOp Para dar solución al incidente Se realiza Migracion de Hilo entre empalmes (TRONCAL- Cabecera: Bucaramanga- Operador: Colombia Telecomunicaciones)</v>
      </c>
    </row>
    <row r="2555" spans="1:54" ht="199.5">
      <c r="A2555" s="38">
        <f t="shared" si="372"/>
        <v>2554</v>
      </c>
      <c r="B2555" s="3">
        <v>8683473</v>
      </c>
      <c r="C2555" s="3" t="s">
        <v>54</v>
      </c>
      <c r="D2555" s="23">
        <v>45458.322916666664</v>
      </c>
      <c r="E2555" s="23">
        <v>45458.4375</v>
      </c>
      <c r="F2555" s="1">
        <f t="shared" ca="1" si="383"/>
        <v>0.11458333333575865</v>
      </c>
      <c r="G2555" s="3" t="s">
        <v>55</v>
      </c>
      <c r="H2555" s="41"/>
      <c r="I2555" s="40"/>
      <c r="J2555" s="5" t="s">
        <v>56</v>
      </c>
      <c r="K2555" s="3" t="s">
        <v>57</v>
      </c>
      <c r="L2555" s="9" t="s">
        <v>58</v>
      </c>
      <c r="M2555" s="3" t="s">
        <v>59</v>
      </c>
      <c r="N2555" s="3" t="s">
        <v>60</v>
      </c>
      <c r="O2555" s="3" t="s">
        <v>11586</v>
      </c>
      <c r="P2555" s="3" t="s">
        <v>11587</v>
      </c>
      <c r="Q2555" s="4" t="s">
        <v>11588</v>
      </c>
      <c r="R2555" s="3" t="s">
        <v>64</v>
      </c>
      <c r="S2555" s="3" t="s">
        <v>65</v>
      </c>
      <c r="T2555" s="9" t="s">
        <v>256</v>
      </c>
      <c r="U2555" s="3" t="s">
        <v>3675</v>
      </c>
      <c r="V2555" s="22" t="str">
        <f t="shared" si="384"/>
        <v>RLFO; Hora de aviso: 7:45 15/06/2024; Solución: Se refusiona hilos abiertos en caja de empalme existente.; Hora de solución: 10:30 15/06/2024; Causa: Falla de Empalme de FiOp</v>
      </c>
      <c r="W2555" s="4" t="s">
        <v>68</v>
      </c>
      <c r="X2555" s="3"/>
      <c r="Y2555" s="3"/>
      <c r="Z2555" s="3" t="s">
        <v>69</v>
      </c>
      <c r="AA2555" s="3" t="s">
        <v>70</v>
      </c>
      <c r="AB2555" s="3">
        <v>8683473</v>
      </c>
      <c r="AC2555" s="3" t="s">
        <v>71</v>
      </c>
      <c r="AD2555" s="6">
        <v>0</v>
      </c>
      <c r="AE2555" s="7"/>
      <c r="AF2555" s="7"/>
      <c r="AG2555" s="6">
        <f>Tabla4[[#This Row],[Tiempo Parada de Reloj]]+Tabla4[[#This Row],[Tiempo Autorizado por Telefonica (no Máximo)]]</f>
        <v>0</v>
      </c>
      <c r="AH2555" s="7">
        <f t="shared" ca="1" si="369"/>
        <v>0.11458333333575865</v>
      </c>
      <c r="AI2555" s="8">
        <f t="shared" si="370"/>
        <v>0</v>
      </c>
      <c r="AJ2555" s="8">
        <f t="shared" ca="1" si="371"/>
        <v>2.7500000000582077</v>
      </c>
      <c r="AK2555" s="3" t="s">
        <v>87</v>
      </c>
      <c r="AL2555" s="3" t="s">
        <v>70</v>
      </c>
      <c r="AM2555" s="3" t="s">
        <v>119</v>
      </c>
      <c r="AN2555" s="3" t="s">
        <v>119</v>
      </c>
      <c r="AO2555" s="3" t="s">
        <v>119</v>
      </c>
      <c r="AP2555" s="3" t="s">
        <v>119</v>
      </c>
      <c r="AQ2555" s="23">
        <v>45462.645138888889</v>
      </c>
      <c r="AR2555" s="3"/>
      <c r="AS2555" s="23"/>
      <c r="AT2555" s="23"/>
      <c r="AU2555" s="3" t="s">
        <v>298</v>
      </c>
      <c r="AV2555" s="3" t="s">
        <v>720</v>
      </c>
      <c r="AW2555" s="3" t="s">
        <v>307</v>
      </c>
      <c r="AX2555" s="3">
        <v>4.6202778000000002</v>
      </c>
      <c r="AY2555" s="3">
        <v>-74.125555000000006</v>
      </c>
      <c r="AZ2555" s="8" t="str">
        <f>+CONCATENATE("Reportan apertura en el enlace ",Tabla4[[#This Row],[Enlace]]," en el ",Tabla4[[#This Row],[Distancia óptica]]," ocasionado por ",Tabla4[[#This Row],[Causa del daño]])</f>
        <v>Reportan apertura en el enlace Corpotaxi - Iglesia de Antioquia en el Km 6,5 desde Iglesia de Antioquia ocasionado por Falla de Empalme de FiOp</v>
      </c>
      <c r="BA2555" s="8" t="str">
        <f>+CONCATENATE("Para dar solución al incidente ",Tabla4[[#This Row],[Solución]])</f>
        <v>Para dar solución al incidente Se refusiona hilos abiertos en caja de empalme existente.</v>
      </c>
      <c r="BB2555" s="3" t="str">
        <f>+_xlfn.CONCAT(Tabla4[[#This Row],[Causa Raiz]]," ",Tabla4[[#This Row],[Solución2]]," (",Tabla4[[#This Row],[Anillo]],"- Cabecera: ",Tabla4[[#This Row],[Cabecera]],"- Operador: ",Tabla4[[#This Row],[Operador]],")")</f>
        <v>Reportan apertura en el enlace Corpotaxi - Iglesia de Antioquia en el Km 6,5 desde Iglesia de Antioquia ocasionado por Falla de Empalme de FiOp Para dar solución al incidente Se refusiona hilos abiertos en caja de empalme existente. (LINEAL- Cabecera: ASTURIAS- Operador: Colombia Telecomunicaciones)</v>
      </c>
    </row>
    <row r="2556" spans="1:54" ht="185.25">
      <c r="A2556" s="38">
        <f t="shared" si="372"/>
        <v>2555</v>
      </c>
      <c r="B2556" s="3">
        <v>8683593</v>
      </c>
      <c r="C2556" s="3" t="s">
        <v>54</v>
      </c>
      <c r="D2556" s="23">
        <v>45458.375</v>
      </c>
      <c r="E2556" s="23">
        <v>45458.822916666664</v>
      </c>
      <c r="F2556" s="1">
        <f t="shared" ca="1" si="383"/>
        <v>0.44791666666424135</v>
      </c>
      <c r="G2556" s="3" t="s">
        <v>55</v>
      </c>
      <c r="H2556" s="41"/>
      <c r="I2556" s="40"/>
      <c r="J2556" s="5" t="s">
        <v>56</v>
      </c>
      <c r="K2556" s="3" t="s">
        <v>77</v>
      </c>
      <c r="L2556" s="9" t="s">
        <v>78</v>
      </c>
      <c r="M2556" s="3" t="s">
        <v>373</v>
      </c>
      <c r="N2556" s="3" t="s">
        <v>374</v>
      </c>
      <c r="O2556" s="3" t="s">
        <v>11589</v>
      </c>
      <c r="P2556" s="3" t="s">
        <v>11590</v>
      </c>
      <c r="Q2556" s="4" t="s">
        <v>11591</v>
      </c>
      <c r="R2556" s="3" t="s">
        <v>992</v>
      </c>
      <c r="S2556" s="3" t="s">
        <v>10375</v>
      </c>
      <c r="T2556" s="9" t="s">
        <v>66</v>
      </c>
      <c r="U2556" s="3" t="s">
        <v>4351</v>
      </c>
      <c r="V2556" s="22" t="str">
        <f t="shared" si="384"/>
        <v>RLFO; Hora de aviso: 9:00 15/06/2024; Solución: se realiza migracion entre empalmes; Hora de solución: 19:45 15/06/2024; Causa: Vandalismo</v>
      </c>
      <c r="W2556" s="4" t="s">
        <v>160</v>
      </c>
      <c r="X2556" s="3"/>
      <c r="Y2556" s="3"/>
      <c r="Z2556" s="3" t="s">
        <v>69</v>
      </c>
      <c r="AA2556" s="3" t="s">
        <v>71</v>
      </c>
      <c r="AB2556" s="3">
        <v>0</v>
      </c>
      <c r="AC2556" s="3" t="s">
        <v>70</v>
      </c>
      <c r="AD2556" s="6">
        <v>0</v>
      </c>
      <c r="AE2556" s="7"/>
      <c r="AF2556" s="7"/>
      <c r="AG2556" s="6">
        <f>Tabla4[[#This Row],[Tiempo Parada de Reloj]]+Tabla4[[#This Row],[Tiempo Autorizado por Telefonica (no Máximo)]]</f>
        <v>0</v>
      </c>
      <c r="AH2556" s="7">
        <f t="shared" ca="1" si="369"/>
        <v>0.44791666666424135</v>
      </c>
      <c r="AI2556" s="8">
        <f t="shared" si="370"/>
        <v>0</v>
      </c>
      <c r="AJ2556" s="8">
        <f t="shared" ca="1" si="371"/>
        <v>10.749999999941792</v>
      </c>
      <c r="AK2556" s="3" t="s">
        <v>119</v>
      </c>
      <c r="AL2556" s="3" t="s">
        <v>70</v>
      </c>
      <c r="AM2556" s="3" t="s">
        <v>8652</v>
      </c>
      <c r="AN2556" s="3" t="s">
        <v>8652</v>
      </c>
      <c r="AO2556" s="3" t="s">
        <v>119</v>
      </c>
      <c r="AP2556" s="3" t="s">
        <v>119</v>
      </c>
      <c r="AQ2556" s="23">
        <v>45463.82916666667</v>
      </c>
      <c r="AR2556" s="3"/>
      <c r="AS2556" s="23"/>
      <c r="AT2556" s="23"/>
      <c r="AU2556" s="3" t="s">
        <v>1266</v>
      </c>
      <c r="AV2556" s="3" t="s">
        <v>2215</v>
      </c>
      <c r="AW2556" s="3" t="s">
        <v>11592</v>
      </c>
      <c r="AX2556" s="3">
        <v>4.1097999999999999</v>
      </c>
      <c r="AY2556" s="3">
        <f>-73.634273</f>
        <v>-73.634272999999993</v>
      </c>
      <c r="AZ2556" s="8" t="str">
        <f>+CONCATENATE("Reportan apertura en el enlace ",Tabla4[[#This Row],[Enlace]]," en el ",Tabla4[[#This Row],[Distancia óptica]]," ocasionado por ",Tabla4[[#This Row],[Causa del daño]])</f>
        <v>Reportan apertura en el enlace Mov. Esperanza - Mov. Porfia en el Km 5,7 desde Esperanza ocasionado por Vandalismo</v>
      </c>
      <c r="BA2556" s="8" t="str">
        <f>+CONCATENATE("Para dar solución al incidente ",Tabla4[[#This Row],[Solución]])</f>
        <v>Para dar solución al incidente se realiza migracion entre empalmes</v>
      </c>
      <c r="BB2556" s="3" t="str">
        <f>+_xlfn.CONCAT(Tabla4[[#This Row],[Causa Raiz]]," ",Tabla4[[#This Row],[Solución2]]," (",Tabla4[[#This Row],[Anillo]],"- Cabecera: ",Tabla4[[#This Row],[Cabecera]],"- Operador: ",Tabla4[[#This Row],[Operador]],")")</f>
        <v>Reportan apertura en el enlace Mov. Esperanza - Mov. Porfia en el Km 5,7 desde Esperanza ocasionado por Vandalismo Para dar solución al incidente se realiza migracion entre empalmes (INTERCONEXIÓN- Cabecera: ESPERANZA- Operador: Colombia Telecomunicaciones)</v>
      </c>
    </row>
    <row r="2557" spans="1:54" ht="156.75">
      <c r="A2557" s="38">
        <f t="shared" si="372"/>
        <v>2556</v>
      </c>
      <c r="B2557" s="3">
        <v>8683622</v>
      </c>
      <c r="C2557" s="3" t="s">
        <v>92</v>
      </c>
      <c r="D2557" s="23">
        <v>45458.375</v>
      </c>
      <c r="E2557" s="23">
        <v>45458.895833333336</v>
      </c>
      <c r="F2557" s="1">
        <f t="shared" ca="1" si="383"/>
        <v>0.52083333333575865</v>
      </c>
      <c r="G2557" s="3" t="s">
        <v>55</v>
      </c>
      <c r="H2557" s="41"/>
      <c r="I2557" s="40">
        <v>1339011</v>
      </c>
      <c r="J2557" s="5" t="s">
        <v>568</v>
      </c>
      <c r="K2557" s="3" t="s">
        <v>568</v>
      </c>
      <c r="L2557" s="9" t="s">
        <v>58</v>
      </c>
      <c r="M2557" s="3" t="s">
        <v>956</v>
      </c>
      <c r="N2557" s="3" t="s">
        <v>8729</v>
      </c>
      <c r="O2557" s="3" t="s">
        <v>1696</v>
      </c>
      <c r="P2557" s="3" t="s">
        <v>11593</v>
      </c>
      <c r="Q2557" s="4" t="s">
        <v>11594</v>
      </c>
      <c r="R2557" s="3" t="s">
        <v>346</v>
      </c>
      <c r="S2557" s="3" t="s">
        <v>574</v>
      </c>
      <c r="T2557" s="9" t="s">
        <v>66</v>
      </c>
      <c r="U2557" s="3" t="s">
        <v>10563</v>
      </c>
      <c r="V2557" s="22" t="str">
        <f t="shared" si="384"/>
        <v>RTNFO; Hora de aviso: 9:00 15/06/2024; Solución: se recupera reserva y se hace un empalme ; Hora de solución: 21:30 15/06/2024; Causa: Vandalismo</v>
      </c>
      <c r="W2557" s="4" t="s">
        <v>576</v>
      </c>
      <c r="X2557" s="3"/>
      <c r="Y2557" s="3"/>
      <c r="Z2557" s="3" t="s">
        <v>69</v>
      </c>
      <c r="AA2557" s="3" t="s">
        <v>70</v>
      </c>
      <c r="AB2557" s="3">
        <v>8683600</v>
      </c>
      <c r="AC2557" s="3" t="s">
        <v>71</v>
      </c>
      <c r="AD2557" s="6">
        <v>0</v>
      </c>
      <c r="AE2557" s="7"/>
      <c r="AF2557" s="7"/>
      <c r="AG2557" s="6">
        <f>Tabla4[[#This Row],[Tiempo Parada de Reloj]]+Tabla4[[#This Row],[Tiempo Autorizado por Telefonica (no Máximo)]]</f>
        <v>0</v>
      </c>
      <c r="AH2557" s="7">
        <f t="shared" ca="1" si="369"/>
        <v>0.52083333333575865</v>
      </c>
      <c r="AI2557" s="8">
        <f t="shared" si="370"/>
        <v>0</v>
      </c>
      <c r="AJ2557" s="8">
        <f t="shared" ca="1" si="371"/>
        <v>12.500000000058208</v>
      </c>
      <c r="AK2557" s="3" t="s">
        <v>87</v>
      </c>
      <c r="AL2557" s="3" t="s">
        <v>70</v>
      </c>
      <c r="AM2557" s="3" t="s">
        <v>8652</v>
      </c>
      <c r="AN2557" s="3" t="s">
        <v>8652</v>
      </c>
      <c r="AO2557" s="3" t="s">
        <v>73</v>
      </c>
      <c r="AP2557" s="3" t="s">
        <v>73</v>
      </c>
      <c r="AQ2557" s="23">
        <v>45460.697916666664</v>
      </c>
      <c r="AR2557" s="3"/>
      <c r="AS2557" s="23"/>
      <c r="AT2557" s="23"/>
      <c r="AU2557" s="3" t="s">
        <v>568</v>
      </c>
      <c r="AV2557" s="3" t="s">
        <v>69</v>
      </c>
      <c r="AW2557" s="3" t="s">
        <v>76</v>
      </c>
      <c r="AX2557" s="3">
        <v>4.3830555999999996</v>
      </c>
      <c r="AY2557" s="3">
        <v>-73.198880000000003</v>
      </c>
      <c r="AZ2557" s="8" t="str">
        <f>+CONCATENATE("Reportan apertura en el enlace ",Tabla4[[#This Row],[Enlace]]," en el ",Tabla4[[#This Row],[Distancia óptica]]," ocasionado por ",Tabla4[[#This Row],[Causa del daño]])</f>
        <v>Reportan apertura en el enlace Villavicencio - Aguazul en el Km 83,180 desde villavicencio ocasionado por Vandalismo</v>
      </c>
      <c r="BA2557" s="8" t="str">
        <f>+CONCATENATE("Para dar solución al incidente ",Tabla4[[#This Row],[Solución]])</f>
        <v xml:space="preserve">Para dar solución al incidente se recupera reserva y se hace un empalme </v>
      </c>
      <c r="BB2557" s="3" t="str">
        <f>+_xlfn.CONCAT(Tabla4[[#This Row],[Causa Raiz]]," ",Tabla4[[#This Row],[Solución2]]," (",Tabla4[[#This Row],[Anillo]],"- Cabecera: ",Tabla4[[#This Row],[Cabecera]],"- Operador: ",Tabla4[[#This Row],[Operador]],")")</f>
        <v>Reportan apertura en el enlace Villavicencio - Aguazul en el Km 83,180 desde villavicencio ocasionado por Vandalismo Para dar solución al incidente se recupera reserva y se hace un empalme  (Troncal- Cabecera: NA- Operador: Azteca)</v>
      </c>
    </row>
    <row r="2558" spans="1:54" ht="213.75">
      <c r="A2558" s="38">
        <f t="shared" si="372"/>
        <v>2557</v>
      </c>
      <c r="B2558" s="3">
        <v>8683705</v>
      </c>
      <c r="C2558" s="3" t="s">
        <v>92</v>
      </c>
      <c r="D2558" s="23">
        <v>45458.4375</v>
      </c>
      <c r="E2558" s="23">
        <v>45458.520833333336</v>
      </c>
      <c r="F2558" s="1">
        <f t="shared" ca="1" si="383"/>
        <v>8.3333333335758653E-2</v>
      </c>
      <c r="G2558" s="3" t="s">
        <v>55</v>
      </c>
      <c r="H2558" s="41"/>
      <c r="I2558" s="40"/>
      <c r="J2558" s="5" t="s">
        <v>56</v>
      </c>
      <c r="K2558" s="3" t="s">
        <v>57</v>
      </c>
      <c r="L2558" s="9" t="s">
        <v>58</v>
      </c>
      <c r="M2558" s="3" t="s">
        <v>59</v>
      </c>
      <c r="N2558" s="3" t="s">
        <v>60</v>
      </c>
      <c r="O2558" s="3" t="s">
        <v>94</v>
      </c>
      <c r="P2558" s="3" t="s">
        <v>11595</v>
      </c>
      <c r="Q2558" s="4" t="s">
        <v>11596</v>
      </c>
      <c r="R2558" s="3" t="s">
        <v>775</v>
      </c>
      <c r="S2558" s="3" t="s">
        <v>65</v>
      </c>
      <c r="T2558" s="9" t="s">
        <v>276</v>
      </c>
      <c r="U2558" s="3" t="s">
        <v>11597</v>
      </c>
      <c r="V2558" s="22" t="str">
        <f t="shared" si="384"/>
        <v>RTNFO; Hora de aviso: 10:30 15/06/2024; Solución: se realiza migracion del cable de 600 mts y dos empalmes de coninuidad de 36 hilos; Hora de solución: 12:30 15/06/2024; Causa: Intervención de Terceros</v>
      </c>
      <c r="W2558" s="4" t="s">
        <v>1775</v>
      </c>
      <c r="X2558" s="3"/>
      <c r="Y2558" s="3"/>
      <c r="Z2558" s="3" t="s">
        <v>69</v>
      </c>
      <c r="AA2558" s="3" t="s">
        <v>70</v>
      </c>
      <c r="AB2558" s="3" t="s">
        <v>11598</v>
      </c>
      <c r="AC2558" s="3" t="s">
        <v>71</v>
      </c>
      <c r="AD2558" s="6">
        <v>0</v>
      </c>
      <c r="AE2558" s="7"/>
      <c r="AF2558" s="7"/>
      <c r="AG2558" s="6">
        <f>Tabla4[[#This Row],[Tiempo Parada de Reloj]]+Tabla4[[#This Row],[Tiempo Autorizado por Telefonica (no Máximo)]]</f>
        <v>0</v>
      </c>
      <c r="AH2558" s="7">
        <f t="shared" ca="1" si="369"/>
        <v>8.3333333335758653E-2</v>
      </c>
      <c r="AI2558" s="8">
        <f t="shared" si="370"/>
        <v>0</v>
      </c>
      <c r="AJ2558" s="8">
        <f t="shared" ca="1" si="371"/>
        <v>2.0000000000582077</v>
      </c>
      <c r="AK2558" s="3" t="s">
        <v>87</v>
      </c>
      <c r="AL2558" s="3" t="s">
        <v>70</v>
      </c>
      <c r="AM2558" s="3" t="s">
        <v>8652</v>
      </c>
      <c r="AN2558" s="3" t="s">
        <v>8652</v>
      </c>
      <c r="AO2558" s="3" t="s">
        <v>119</v>
      </c>
      <c r="AP2558" s="3" t="s">
        <v>119</v>
      </c>
      <c r="AQ2558" s="23">
        <v>45462.652083333334</v>
      </c>
      <c r="AR2558" s="3"/>
      <c r="AS2558" s="23"/>
      <c r="AT2558" s="23"/>
      <c r="AU2558" s="3" t="s">
        <v>107</v>
      </c>
      <c r="AV2558" s="3" t="s">
        <v>3707</v>
      </c>
      <c r="AW2558" s="3" t="s">
        <v>11599</v>
      </c>
      <c r="AX2558" s="3">
        <v>4.6203333000000004</v>
      </c>
      <c r="AY2558" s="3">
        <v>-74.125799999999998</v>
      </c>
      <c r="AZ2558" s="8" t="str">
        <f>+CONCATENATE("Reportan apertura en el enlace ",Tabla4[[#This Row],[Enlace]]," en el ",Tabla4[[#This Row],[Distancia óptica]]," ocasionado por ",Tabla4[[#This Row],[Causa del daño]])</f>
        <v>Reportan apertura en el enlace Bogotá - Fusagasugá en el Km 78,5 desde Fusagasuga ocasionado por Intervención de Terceros</v>
      </c>
      <c r="BA2558" s="8" t="str">
        <f>+CONCATENATE("Para dar solución al incidente ",Tabla4[[#This Row],[Solución]])</f>
        <v>Para dar solución al incidente se realiza migracion del cable de 600 mts y dos empalmes de coninuidad de 36 hilos</v>
      </c>
      <c r="BB2558" s="3" t="str">
        <f>+_xlfn.CONCAT(Tabla4[[#This Row],[Causa Raiz]]," ",Tabla4[[#This Row],[Solución2]]," (",Tabla4[[#This Row],[Anillo]],"- Cabecera: ",Tabla4[[#This Row],[Cabecera]],"- Operador: ",Tabla4[[#This Row],[Operador]],")")</f>
        <v>Reportan apertura en el enlace Bogotá - Fusagasugá en el Km 78,5 desde Fusagasuga ocasionado por Intervención de Terceros Para dar solución al incidente se realiza migracion del cable de 600 mts y dos empalmes de coninuidad de 36 hilos (TRONCAL - Cabecera: BOGOTA CENTRO- Operador: Colombia Telecomunicaciones)</v>
      </c>
    </row>
    <row r="2559" spans="1:54" ht="185.25">
      <c r="A2559" s="38">
        <f t="shared" si="372"/>
        <v>2558</v>
      </c>
      <c r="B2559" s="3">
        <v>8683936</v>
      </c>
      <c r="C2559" s="3" t="s">
        <v>54</v>
      </c>
      <c r="D2559" s="23">
        <v>45458.5625</v>
      </c>
      <c r="E2559" s="23">
        <v>45459.416666666664</v>
      </c>
      <c r="F2559" s="1">
        <f t="shared" ca="1" si="383"/>
        <v>0.85416666666424135</v>
      </c>
      <c r="G2559" s="3" t="s">
        <v>55</v>
      </c>
      <c r="H2559" s="41"/>
      <c r="I2559" s="40"/>
      <c r="J2559" s="5" t="s">
        <v>56</v>
      </c>
      <c r="K2559" s="3" t="s">
        <v>77</v>
      </c>
      <c r="L2559" s="9" t="s">
        <v>78</v>
      </c>
      <c r="M2559" s="3" t="s">
        <v>283</v>
      </c>
      <c r="N2559" s="3" t="s">
        <v>284</v>
      </c>
      <c r="O2559" s="3" t="s">
        <v>11600</v>
      </c>
      <c r="P2559" s="3" t="s">
        <v>11601</v>
      </c>
      <c r="Q2559" s="4" t="s">
        <v>11602</v>
      </c>
      <c r="R2559" s="3" t="s">
        <v>796</v>
      </c>
      <c r="S2559" s="3" t="s">
        <v>9317</v>
      </c>
      <c r="T2559" s="9" t="s">
        <v>66</v>
      </c>
      <c r="U2559" s="3" t="s">
        <v>11603</v>
      </c>
      <c r="V2559" s="22" t="str">
        <f t="shared" si="384"/>
        <v>RLFO; Hora de aviso: 13:30 15/06/2024; Solución: Para dar solucion se corre 10 mtrs de reserva y realiza sangria; Hora de solución: 10:00 16/06/2024; Causa: Vandalismo</v>
      </c>
      <c r="W2559" s="4" t="s">
        <v>1775</v>
      </c>
      <c r="X2559" s="3"/>
      <c r="Y2559" s="3"/>
      <c r="Z2559" s="3" t="s">
        <v>69</v>
      </c>
      <c r="AA2559" s="3" t="s">
        <v>70</v>
      </c>
      <c r="AB2559" s="3" t="s">
        <v>11604</v>
      </c>
      <c r="AC2559" s="3" t="s">
        <v>71</v>
      </c>
      <c r="AD2559" s="6">
        <v>0.67708333333333337</v>
      </c>
      <c r="AE2559" s="7">
        <v>1.0416666666666666E-2</v>
      </c>
      <c r="AF2559" s="7" t="s">
        <v>403</v>
      </c>
      <c r="AG2559" s="6">
        <f>Tabla4[[#This Row],[Tiempo Parada de Reloj]]+Tabla4[[#This Row],[Tiempo Autorizado por Telefonica (no Máximo)]]</f>
        <v>0.6875</v>
      </c>
      <c r="AH2559" s="7">
        <f t="shared" ca="1" si="369"/>
        <v>0.17708333333090798</v>
      </c>
      <c r="AI2559" s="8">
        <f t="shared" si="370"/>
        <v>16.25</v>
      </c>
      <c r="AJ2559" s="8">
        <f t="shared" ca="1" si="371"/>
        <v>4.2499999999417915</v>
      </c>
      <c r="AK2559" s="3" t="s">
        <v>87</v>
      </c>
      <c r="AL2559" s="3" t="s">
        <v>70</v>
      </c>
      <c r="AM2559" s="3" t="s">
        <v>8652</v>
      </c>
      <c r="AN2559" s="3" t="s">
        <v>87</v>
      </c>
      <c r="AO2559" s="3" t="s">
        <v>73</v>
      </c>
      <c r="AP2559" s="3" t="s">
        <v>73</v>
      </c>
      <c r="AQ2559" s="23">
        <v>45460.46875</v>
      </c>
      <c r="AR2559" s="3"/>
      <c r="AS2559" s="23"/>
      <c r="AT2559" s="23"/>
      <c r="AU2559" s="3" t="s">
        <v>404</v>
      </c>
      <c r="AV2559" s="3" t="s">
        <v>4858</v>
      </c>
      <c r="AW2559" s="3" t="s">
        <v>307</v>
      </c>
      <c r="AX2559" s="3">
        <v>4.5168999999999997</v>
      </c>
      <c r="AY2559" s="3">
        <v>-75.655000000000001</v>
      </c>
      <c r="AZ2559" s="8" t="str">
        <f>+CONCATENATE("Reportan apertura en el enlace ",Tabla4[[#This Row],[Enlace]]," en el ",Tabla4[[#This Row],[Distancia óptica]]," ocasionado por ",Tabla4[[#This Row],[Causa del daño]])</f>
        <v>Reportan apertura en el enlace Mov.Calarca sur - Mov.Chambranas en el Km 0,400 desde Calarca ocasionado por Vandalismo</v>
      </c>
      <c r="BA2559" s="8" t="str">
        <f>+CONCATENATE("Para dar solución al incidente ",Tabla4[[#This Row],[Solución]])</f>
        <v>Para dar solución al incidente Para dar solucion se corre 10 mtrs de reserva y realiza sangria</v>
      </c>
      <c r="BB2559" s="3" t="str">
        <f>+_xlfn.CONCAT(Tabla4[[#This Row],[Causa Raiz]]," ",Tabla4[[#This Row],[Solución2]]," (",Tabla4[[#This Row],[Anillo]],"- Cabecera: ",Tabla4[[#This Row],[Cabecera]],"- Operador: ",Tabla4[[#This Row],[Operador]],")")</f>
        <v>Reportan apertura en el enlace Mov.Calarca sur - Mov.Chambranas en el Km 0,400 desde Calarca ocasionado por Vandalismo Para dar solución al incidente Para dar solucion se corre 10 mtrs de reserva y realiza sangria (LINEAL- Cabecera: CALARCA- Operador: Colombia Telecomunicaciones)</v>
      </c>
    </row>
    <row r="2560" spans="1:54" ht="156.75">
      <c r="A2560" s="38">
        <f t="shared" si="372"/>
        <v>2559</v>
      </c>
      <c r="B2560" s="3">
        <v>8683941</v>
      </c>
      <c r="C2560" s="3" t="s">
        <v>54</v>
      </c>
      <c r="D2560" s="23">
        <v>45458.569444444445</v>
      </c>
      <c r="E2560" s="23">
        <v>45458.570833333331</v>
      </c>
      <c r="F2560" s="1">
        <f t="shared" ca="1" si="383"/>
        <v>1.3888888861401938E-3</v>
      </c>
      <c r="G2560" s="3" t="s">
        <v>55</v>
      </c>
      <c r="H2560" s="41"/>
      <c r="I2560" s="40"/>
      <c r="J2560" s="5" t="s">
        <v>56</v>
      </c>
      <c r="K2560" s="3" t="s">
        <v>122</v>
      </c>
      <c r="L2560" s="9" t="s">
        <v>58</v>
      </c>
      <c r="M2560" s="3" t="s">
        <v>800</v>
      </c>
      <c r="N2560" s="3" t="s">
        <v>801</v>
      </c>
      <c r="O2560" s="3" t="s">
        <v>11605</v>
      </c>
      <c r="P2560" s="3" t="s">
        <v>69</v>
      </c>
      <c r="Q2560" s="4" t="s">
        <v>11606</v>
      </c>
      <c r="R2560" s="3" t="s">
        <v>649</v>
      </c>
      <c r="S2560" s="3" t="s">
        <v>129</v>
      </c>
      <c r="T2560" s="9" t="s">
        <v>104</v>
      </c>
      <c r="U2560" s="3" t="s">
        <v>11607</v>
      </c>
      <c r="V2560" s="22" t="str">
        <f t="shared" si="384"/>
        <v>RLFO; Hora de aviso: 13:40 15/06/2024; Solución: se encuentra sin energia Pioneros; Hora de solución: 13:42 15/06/2024; Causa: Visita Fallida</v>
      </c>
      <c r="W2560" s="4" t="s">
        <v>11608</v>
      </c>
      <c r="X2560" s="3" t="s">
        <v>11609</v>
      </c>
      <c r="Y2560" s="3" t="s">
        <v>11610</v>
      </c>
      <c r="Z2560" s="3" t="s">
        <v>119</v>
      </c>
      <c r="AA2560" s="3" t="s">
        <v>71</v>
      </c>
      <c r="AB2560" s="3">
        <v>0</v>
      </c>
      <c r="AC2560" s="3" t="s">
        <v>71</v>
      </c>
      <c r="AD2560" s="6">
        <v>0</v>
      </c>
      <c r="AE2560" s="7"/>
      <c r="AF2560" s="7"/>
      <c r="AG2560" s="6">
        <f>Tabla4[[#This Row],[Tiempo Parada de Reloj]]+Tabla4[[#This Row],[Tiempo Autorizado por Telefonica (no Máximo)]]</f>
        <v>0</v>
      </c>
      <c r="AH2560" s="7">
        <f t="shared" ca="1" si="369"/>
        <v>1.3888888861401938E-3</v>
      </c>
      <c r="AI2560" s="8">
        <f t="shared" si="370"/>
        <v>0</v>
      </c>
      <c r="AJ2560" s="8">
        <f t="shared" ca="1" si="371"/>
        <v>3.3333333267364651E-2</v>
      </c>
      <c r="AK2560" s="3" t="s">
        <v>119</v>
      </c>
      <c r="AL2560" s="3" t="s">
        <v>70</v>
      </c>
      <c r="AM2560" s="3" t="s">
        <v>8652</v>
      </c>
      <c r="AN2560" s="3" t="s">
        <v>8652</v>
      </c>
      <c r="AO2560" s="3" t="s">
        <v>73</v>
      </c>
      <c r="AP2560" s="3" t="s">
        <v>73</v>
      </c>
      <c r="AQ2560" s="23">
        <v>45460.854166666664</v>
      </c>
      <c r="AR2560" s="3"/>
      <c r="AS2560" s="23"/>
      <c r="AT2560" s="23"/>
      <c r="AU2560" s="3" t="s">
        <v>192</v>
      </c>
      <c r="AV2560" s="3" t="s">
        <v>11611</v>
      </c>
      <c r="AW2560" s="3" t="s">
        <v>307</v>
      </c>
      <c r="AX2560" s="3">
        <v>9.2860150000000008</v>
      </c>
      <c r="AY2560" s="3">
        <v>-75.401056999999994</v>
      </c>
      <c r="AZ2560" s="8" t="str">
        <f>+CONCATENATE("Reportan apertura en el enlace ",Tabla4[[#This Row],[Enlace]]," en el ",Tabla4[[#This Row],[Distancia óptica]]," ocasionado por ",Tabla4[[#This Row],[Causa del daño]])</f>
        <v>Reportan apertura en el enlace Pioneros - Florencia en el NA ocasionado por Visita Fallida</v>
      </c>
      <c r="BA2560" s="8" t="str">
        <f>+CONCATENATE("Para dar solución al incidente ",Tabla4[[#This Row],[Solución]])</f>
        <v>Para dar solución al incidente se encuentra sin energia Pioneros</v>
      </c>
      <c r="BB2560" s="3" t="str">
        <f>+_xlfn.CONCAT(Tabla4[[#This Row],[Causa Raiz]]," ",Tabla4[[#This Row],[Solución2]]," (",Tabla4[[#This Row],[Anillo]],"- Cabecera: ",Tabla4[[#This Row],[Cabecera]],"- Operador: ",Tabla4[[#This Row],[Operador]],")")</f>
        <v>Reportan apertura en el enlace Pioneros - Florencia en el NA ocasionado por Visita Fallida Para dar solución al incidente se encuentra sin energia Pioneros (LINEAL- Cabecera: PIONEROS- Operador: Colombia Telecomunicaciones)</v>
      </c>
    </row>
    <row r="2561" spans="1:54" ht="213.75">
      <c r="A2561" s="38">
        <f t="shared" si="372"/>
        <v>2560</v>
      </c>
      <c r="B2561" s="3">
        <v>8684015</v>
      </c>
      <c r="C2561" s="3" t="s">
        <v>54</v>
      </c>
      <c r="D2561" s="23">
        <v>45458.604166666664</v>
      </c>
      <c r="E2561" s="23">
        <v>45463.625</v>
      </c>
      <c r="F2561" s="1">
        <f t="shared" ref="F2561:F2570" ca="1" si="385">IF(ISBLANK(E2561),IF(ISBLANK(D2561),0,NOW()-D2561),E2561-D2561)</f>
        <v>5.0208333333357587</v>
      </c>
      <c r="G2561" s="3" t="s">
        <v>55</v>
      </c>
      <c r="H2561" s="41"/>
      <c r="I2561" s="40"/>
      <c r="J2561" s="5" t="s">
        <v>56</v>
      </c>
      <c r="K2561" s="3" t="s">
        <v>57</v>
      </c>
      <c r="L2561" s="9" t="s">
        <v>78</v>
      </c>
      <c r="M2561" s="3" t="s">
        <v>59</v>
      </c>
      <c r="N2561" s="3" t="s">
        <v>60</v>
      </c>
      <c r="O2561" s="3" t="s">
        <v>11612</v>
      </c>
      <c r="P2561" s="3" t="s">
        <v>11613</v>
      </c>
      <c r="Q2561" s="4" t="s">
        <v>11614</v>
      </c>
      <c r="R2561" s="3" t="s">
        <v>64</v>
      </c>
      <c r="S2561" s="3" t="s">
        <v>65</v>
      </c>
      <c r="T2561" s="9" t="s">
        <v>176</v>
      </c>
      <c r="U2561" s="3" t="s">
        <v>11615</v>
      </c>
      <c r="V2561" s="22" t="str">
        <f t="shared" ref="V2561:V2570" si="386">C2561&amp;"; Hora de aviso: "&amp;TEXT(D2561,"h:mm dd/mm/yyyy")&amp;"; Solución: "&amp;U2561&amp;"; Hora de solución: "&amp;TEXT(E2561,"h:mm dd/mm/yyyy")&amp;"; Causa: "&amp;T2561</f>
        <v>RLFO; Hora de aviso: 14:30 15/06/2024; Solución: Para dar solucion se enruta la fo en caja de empalme de 144 ; Hora de solución: 15:00 20/06/2024; Causa: Intervención de Terceros. No Identificados</v>
      </c>
      <c r="W2561" s="4" t="s">
        <v>68</v>
      </c>
      <c r="X2561" s="3"/>
      <c r="Y2561" s="3"/>
      <c r="Z2561" s="3" t="s">
        <v>69</v>
      </c>
      <c r="AA2561" s="3" t="s">
        <v>70</v>
      </c>
      <c r="AB2561" s="3">
        <v>8683471</v>
      </c>
      <c r="AC2561" s="3" t="s">
        <v>71</v>
      </c>
      <c r="AD2561" s="6">
        <v>4.854166666666667</v>
      </c>
      <c r="AE2561" s="7"/>
      <c r="AF2561" s="7"/>
      <c r="AG2561" s="6">
        <f>Tabla4[[#This Row],[Tiempo Parada de Reloj]]+Tabla4[[#This Row],[Tiempo Autorizado por Telefonica (no Máximo)]]</f>
        <v>4.854166666666667</v>
      </c>
      <c r="AH2561" s="7">
        <f t="shared" ca="1" si="369"/>
        <v>0.16666666666909169</v>
      </c>
      <c r="AI2561" s="8">
        <f t="shared" si="370"/>
        <v>116.5</v>
      </c>
      <c r="AJ2561" s="8">
        <f t="shared" ca="1" si="371"/>
        <v>4.0000000000582006</v>
      </c>
      <c r="AK2561" s="3" t="s">
        <v>460</v>
      </c>
      <c r="AL2561" s="3" t="s">
        <v>70</v>
      </c>
      <c r="AM2561" s="3" t="s">
        <v>98</v>
      </c>
      <c r="AN2561" s="3" t="s">
        <v>87</v>
      </c>
      <c r="AO2561" s="3" t="s">
        <v>119</v>
      </c>
      <c r="AP2561" s="3" t="s">
        <v>119</v>
      </c>
      <c r="AQ2561" s="23">
        <v>45464.898611111108</v>
      </c>
      <c r="AR2561" s="3"/>
      <c r="AS2561" s="23"/>
      <c r="AT2561" s="23"/>
      <c r="AU2561" s="3" t="s">
        <v>100</v>
      </c>
      <c r="AV2561" s="3" t="s">
        <v>11616</v>
      </c>
      <c r="AW2561" s="3" t="s">
        <v>1311</v>
      </c>
      <c r="AX2561" s="3">
        <v>4.6181999999999999</v>
      </c>
      <c r="AY2561" s="3">
        <v>-74.069100000000006</v>
      </c>
      <c r="AZ2561" s="8" t="str">
        <f>+CONCATENATE("Reportan apertura en el enlace ",Tabla4[[#This Row],[Enlace]]," en el ",Tabla4[[#This Row],[Distancia óptica]]," ocasionado por ",Tabla4[[#This Row],[Causa del daño]])</f>
        <v>Reportan apertura en el enlace Mov. Parque Central Bavaria - Mov. Centro en el Km 0,657 desde bavaria ocasionado por Intervención de Terceros. No Identificados</v>
      </c>
      <c r="BA2561" s="8" t="str">
        <f>+CONCATENATE("Para dar solución al incidente ",Tabla4[[#This Row],[Solución]])</f>
        <v xml:space="preserve">Para dar solución al incidente Para dar solucion se enruta la fo en caja de empalme de 144 </v>
      </c>
      <c r="BB2561" s="3" t="str">
        <f>+_xlfn.CONCAT(Tabla4[[#This Row],[Causa Raiz]]," ",Tabla4[[#This Row],[Solución2]]," (",Tabla4[[#This Row],[Anillo]],"- Cabecera: ",Tabla4[[#This Row],[Cabecera]],"- Operador: ",Tabla4[[#This Row],[Operador]],")")</f>
        <v>Reportan apertura en el enlace Mov. Parque Central Bavaria - Mov. Centro en el Km 0,657 desde bavaria ocasionado por Intervención de Terceros. No Identificados Para dar solución al incidente Para dar solucion se enruta la fo en caja de empalme de 144  (UK- Cabecera: Bavaria - Operador: Colombia Telecomunicaciones)</v>
      </c>
    </row>
    <row r="2562" spans="1:54" ht="185.25">
      <c r="A2562" s="38">
        <f t="shared" si="372"/>
        <v>2561</v>
      </c>
      <c r="B2562" s="3">
        <v>8684197</v>
      </c>
      <c r="C2562" s="3" t="s">
        <v>163</v>
      </c>
      <c r="D2562" s="23">
        <v>45458.75</v>
      </c>
      <c r="E2562" s="23">
        <v>45458.972222222219</v>
      </c>
      <c r="F2562" s="1">
        <f t="shared" ca="1" si="385"/>
        <v>0.22222222221898846</v>
      </c>
      <c r="G2562" s="3" t="s">
        <v>55</v>
      </c>
      <c r="H2562" s="41"/>
      <c r="I2562" s="40"/>
      <c r="J2562" s="5" t="s">
        <v>56</v>
      </c>
      <c r="K2562" s="3" t="s">
        <v>122</v>
      </c>
      <c r="L2562" s="9" t="s">
        <v>58</v>
      </c>
      <c r="M2562" s="3" t="s">
        <v>123</v>
      </c>
      <c r="N2562" s="3" t="s">
        <v>461</v>
      </c>
      <c r="O2562" s="3" t="s">
        <v>11617</v>
      </c>
      <c r="P2562" s="3" t="s">
        <v>11618</v>
      </c>
      <c r="Q2562" s="4" t="s">
        <v>11619</v>
      </c>
      <c r="R2562" s="3" t="s">
        <v>128</v>
      </c>
      <c r="S2562" s="3" t="s">
        <v>129</v>
      </c>
      <c r="T2562" s="9" t="s">
        <v>66</v>
      </c>
      <c r="U2562" s="3" t="s">
        <v>11620</v>
      </c>
      <c r="V2562" s="22" t="str">
        <f t="shared" si="386"/>
        <v>RDFO; Hora de aviso: 18:00 15/06/2024; Solución: Se recupera 100 mts de reserva y se hace un empalme de 24 hilos; Hora de solución: 23:20 15/06/2024; Causa: Vandalismo</v>
      </c>
      <c r="W2562" s="4" t="s">
        <v>132</v>
      </c>
      <c r="X2562" s="3"/>
      <c r="Y2562" s="3"/>
      <c r="Z2562" s="3" t="s">
        <v>69</v>
      </c>
      <c r="AA2562" s="3" t="s">
        <v>70</v>
      </c>
      <c r="AB2562" s="3">
        <v>8684217</v>
      </c>
      <c r="AC2562" s="3" t="s">
        <v>71</v>
      </c>
      <c r="AD2562" s="6">
        <v>2.013888888888889E-2</v>
      </c>
      <c r="AE2562" s="7"/>
      <c r="AF2562" s="7"/>
      <c r="AG2562" s="6">
        <f>Tabla4[[#This Row],[Tiempo Parada de Reloj]]+Tabla4[[#This Row],[Tiempo Autorizado por Telefonica (no Máximo)]]</f>
        <v>2.013888888888889E-2</v>
      </c>
      <c r="AH2562" s="7">
        <f t="shared" ref="AH2562:AH2625" ca="1" si="387">F2562-$AD2562</f>
        <v>0.20208333333009956</v>
      </c>
      <c r="AI2562" s="8">
        <f t="shared" ref="AI2562:AI2625" si="388">AD2562*24</f>
        <v>0.48333333333333339</v>
      </c>
      <c r="AJ2562" s="8">
        <f t="shared" ref="AJ2562:AJ2625" ca="1" si="389">AH2562*24</f>
        <v>4.8499999999223897</v>
      </c>
      <c r="AK2562" s="3" t="s">
        <v>8652</v>
      </c>
      <c r="AL2562" s="3" t="s">
        <v>70</v>
      </c>
      <c r="AM2562" s="3" t="s">
        <v>98</v>
      </c>
      <c r="AN2562" s="3" t="s">
        <v>98</v>
      </c>
      <c r="AO2562" s="3" t="s">
        <v>73</v>
      </c>
      <c r="AP2562" s="3" t="s">
        <v>73</v>
      </c>
      <c r="AQ2562" s="23">
        <v>45460.919444444444</v>
      </c>
      <c r="AR2562" s="3"/>
      <c r="AS2562" s="23"/>
      <c r="AT2562" s="23"/>
      <c r="AU2562" s="3" t="s">
        <v>271</v>
      </c>
      <c r="AV2562" s="3" t="s">
        <v>468</v>
      </c>
      <c r="AW2562" s="3" t="s">
        <v>370</v>
      </c>
      <c r="AX2562" s="3">
        <v>11.019586</v>
      </c>
      <c r="AY2562" s="3">
        <v>-74.867633999999995</v>
      </c>
      <c r="AZ2562" s="8" t="str">
        <f>+CONCATENATE("Reportan apertura en el enlace ",Tabla4[[#This Row],[Enlace]]," en el ",Tabla4[[#This Row],[Distancia óptica]]," ocasionado por ",Tabla4[[#This Row],[Causa del daño]])</f>
        <v>Reportan apertura en el enlace Caribe - Pto Colombia en el  Km 0.910 desde Villa campestre ocasionado por Vandalismo</v>
      </c>
      <c r="BA2562" s="8" t="str">
        <f>+CONCATENATE("Para dar solución al incidente ",Tabla4[[#This Row],[Solución]])</f>
        <v>Para dar solución al incidente Se recupera 100 mts de reserva y se hace un empalme de 24 hilos</v>
      </c>
      <c r="BB2562" s="3" t="str">
        <f>+_xlfn.CONCAT(Tabla4[[#This Row],[Causa Raiz]]," ",Tabla4[[#This Row],[Solución2]]," (",Tabla4[[#This Row],[Anillo]],"- Cabecera: ",Tabla4[[#This Row],[Cabecera]],"- Operador: ",Tabla4[[#This Row],[Operador]],")")</f>
        <v>Reportan apertura en el enlace Caribe - Pto Colombia en el  Km 0.910 desde Villa campestre ocasionado por Vandalismo Para dar solución al incidente Se recupera 100 mts de reserva y se hace un empalme de 24 hilos (lineal- Cabecera: Caribe- Operador: Colombia Telecomunicaciones)</v>
      </c>
    </row>
    <row r="2563" spans="1:54" ht="213.75">
      <c r="A2563" s="38">
        <f t="shared" ref="A2563:A2626" si="390">A2562+1</f>
        <v>2562</v>
      </c>
      <c r="B2563" s="3">
        <v>8684222</v>
      </c>
      <c r="C2563" s="3" t="s">
        <v>136</v>
      </c>
      <c r="D2563" s="23">
        <v>45458.760416666664</v>
      </c>
      <c r="E2563" s="23">
        <v>45458.895833333336</v>
      </c>
      <c r="F2563" s="1">
        <f t="shared" ca="1" si="385"/>
        <v>0.13541666667151731</v>
      </c>
      <c r="G2563" s="3" t="s">
        <v>55</v>
      </c>
      <c r="H2563" s="41"/>
      <c r="I2563" s="40"/>
      <c r="J2563" s="5" t="s">
        <v>137</v>
      </c>
      <c r="K2563" s="3" t="s">
        <v>77</v>
      </c>
      <c r="L2563" s="9" t="s">
        <v>78</v>
      </c>
      <c r="M2563" s="3" t="s">
        <v>152</v>
      </c>
      <c r="N2563" s="3" t="s">
        <v>153</v>
      </c>
      <c r="O2563" s="3" t="s">
        <v>11621</v>
      </c>
      <c r="P2563" s="3" t="s">
        <v>11622</v>
      </c>
      <c r="Q2563" s="4" t="s">
        <v>11623</v>
      </c>
      <c r="R2563" s="3" t="s">
        <v>157</v>
      </c>
      <c r="S2563" s="3" t="s">
        <v>158</v>
      </c>
      <c r="T2563" s="9" t="s">
        <v>66</v>
      </c>
      <c r="U2563" s="3" t="s">
        <v>11624</v>
      </c>
      <c r="V2563" s="22" t="str">
        <f t="shared" si="386"/>
        <v>RBHFO; Hora de aviso: 18:15 15/06/2024; Solución: Se recupera 200 Mts de reserca y se realiza fusiones en empalme existente de 48 hilos; Hora de solución: 21:30 15/06/2024; Causa: Vandalismo</v>
      </c>
      <c r="W2563" s="4" t="s">
        <v>1775</v>
      </c>
      <c r="X2563" s="3"/>
      <c r="Y2563" s="3"/>
      <c r="Z2563" s="3" t="s">
        <v>69</v>
      </c>
      <c r="AA2563" s="3" t="s">
        <v>71</v>
      </c>
      <c r="AB2563" s="3">
        <v>0</v>
      </c>
      <c r="AC2563" s="3" t="s">
        <v>71</v>
      </c>
      <c r="AD2563" s="6">
        <v>0</v>
      </c>
      <c r="AE2563" s="7"/>
      <c r="AF2563" s="7"/>
      <c r="AG2563" s="6">
        <f>Tabla4[[#This Row],[Tiempo Parada de Reloj]]+Tabla4[[#This Row],[Tiempo Autorizado por Telefonica (no Máximo)]]</f>
        <v>0</v>
      </c>
      <c r="AH2563" s="7">
        <f t="shared" ca="1" si="387"/>
        <v>0.13541666667151731</v>
      </c>
      <c r="AI2563" s="8">
        <f t="shared" si="388"/>
        <v>0</v>
      </c>
      <c r="AJ2563" s="8">
        <f t="shared" ca="1" si="389"/>
        <v>3.2500000001164153</v>
      </c>
      <c r="AK2563" s="3" t="s">
        <v>8652</v>
      </c>
      <c r="AL2563" s="3" t="s">
        <v>71</v>
      </c>
      <c r="AM2563" s="3" t="s">
        <v>69</v>
      </c>
      <c r="AN2563" s="3" t="s">
        <v>8652</v>
      </c>
      <c r="AO2563" s="3" t="s">
        <v>73</v>
      </c>
      <c r="AP2563" s="3" t="s">
        <v>73</v>
      </c>
      <c r="AQ2563" s="23">
        <v>45460.675000000003</v>
      </c>
      <c r="AR2563" s="3"/>
      <c r="AS2563" s="23"/>
      <c r="AT2563" s="23"/>
      <c r="AU2563" s="3" t="s">
        <v>161</v>
      </c>
      <c r="AV2563" s="3" t="s">
        <v>2407</v>
      </c>
      <c r="AW2563" s="3" t="s">
        <v>307</v>
      </c>
      <c r="AX2563" s="3">
        <v>1.224</v>
      </c>
      <c r="AY2563" s="3">
        <v>-77.281099999999995</v>
      </c>
      <c r="AZ2563" s="8" t="str">
        <f>+CONCATENATE("Reportan apertura en el enlace ",Tabla4[[#This Row],[Enlace]]," en el ",Tabla4[[#This Row],[Distancia óptica]]," ocasionado por ",Tabla4[[#This Row],[Causa del daño]])</f>
        <v>Reportan apertura en el enlace Mov. Palermo Pasto - Mov. Cámara de Comercio Pasto en el Km 1,6 desde Camara de comercio ocasionado por Vandalismo</v>
      </c>
      <c r="BA2563" s="8" t="str">
        <f>+CONCATENATE("Para dar solución al incidente ",Tabla4[[#This Row],[Solución]])</f>
        <v>Para dar solución al incidente Se recupera 200 Mts de reserca y se realiza fusiones en empalme existente de 48 hilos</v>
      </c>
      <c r="BB2563" s="3" t="str">
        <f>+_xlfn.CONCAT(Tabla4[[#This Row],[Causa Raiz]]," ",Tabla4[[#This Row],[Solución2]]," (",Tabla4[[#This Row],[Anillo]],"- Cabecera: ",Tabla4[[#This Row],[Cabecera]],"- Operador: ",Tabla4[[#This Row],[Operador]],")")</f>
        <v>Reportan apertura en el enlace Mov. Palermo Pasto - Mov. Cámara de Comercio Pasto en el Km 1,6 desde Camara de comercio ocasionado por Vandalismo Para dar solución al incidente Se recupera 200 Mts de reserca y se realiza fusiones en empalme existente de 48 hilos (LINEAL- Cabecera: Pasto Centro- Operador: Infraco)</v>
      </c>
    </row>
    <row r="2564" spans="1:54" ht="171">
      <c r="A2564" s="38">
        <f t="shared" si="390"/>
        <v>2563</v>
      </c>
      <c r="B2564" s="3">
        <v>8684269</v>
      </c>
      <c r="C2564" s="3" t="s">
        <v>92</v>
      </c>
      <c r="D2564" s="23">
        <v>45458.802083333336</v>
      </c>
      <c r="E2564" s="23">
        <v>45459.604166666664</v>
      </c>
      <c r="F2564" s="1">
        <f t="shared" ca="1" si="385"/>
        <v>0.80208333332848269</v>
      </c>
      <c r="G2564" s="3" t="s">
        <v>55</v>
      </c>
      <c r="H2564" s="41"/>
      <c r="I2564" s="40">
        <v>1339141</v>
      </c>
      <c r="J2564" s="5" t="s">
        <v>568</v>
      </c>
      <c r="K2564" s="3" t="s">
        <v>568</v>
      </c>
      <c r="L2564" s="9" t="s">
        <v>58</v>
      </c>
      <c r="M2564" s="3" t="s">
        <v>956</v>
      </c>
      <c r="N2564" s="3" t="s">
        <v>9488</v>
      </c>
      <c r="O2564" s="3" t="s">
        <v>958</v>
      </c>
      <c r="P2564" s="3" t="s">
        <v>11625</v>
      </c>
      <c r="Q2564" s="4" t="s">
        <v>11626</v>
      </c>
      <c r="R2564" s="3" t="s">
        <v>174</v>
      </c>
      <c r="S2564" s="3" t="s">
        <v>574</v>
      </c>
      <c r="T2564" s="9" t="s">
        <v>513</v>
      </c>
      <c r="U2564" s="3" t="s">
        <v>11627</v>
      </c>
      <c r="V2564" s="22" t="str">
        <f t="shared" si="386"/>
        <v>RTNFO; Hora de aviso: 19:15 15/06/2024; Solución: Para dar solucion se va a realizar un Tendido y 2 empalmes; Hora de solución: 14:30 16/06/2024; Causa: Desastre Natural</v>
      </c>
      <c r="W2564" s="4" t="s">
        <v>576</v>
      </c>
      <c r="X2564" s="3"/>
      <c r="Y2564" s="3"/>
      <c r="Z2564" s="3" t="s">
        <v>69</v>
      </c>
      <c r="AA2564" s="3" t="s">
        <v>71</v>
      </c>
      <c r="AB2564" s="3">
        <v>0</v>
      </c>
      <c r="AC2564" s="3" t="s">
        <v>71</v>
      </c>
      <c r="AD2564" s="6">
        <v>0</v>
      </c>
      <c r="AE2564" s="7"/>
      <c r="AF2564" s="7"/>
      <c r="AG2564" s="6">
        <f>Tabla4[[#This Row],[Tiempo Parada de Reloj]]+Tabla4[[#This Row],[Tiempo Autorizado por Telefonica (no Máximo)]]</f>
        <v>0</v>
      </c>
      <c r="AH2564" s="7">
        <f t="shared" ca="1" si="387"/>
        <v>0.80208333332848269</v>
      </c>
      <c r="AI2564" s="8">
        <f t="shared" si="388"/>
        <v>0</v>
      </c>
      <c r="AJ2564" s="8">
        <f t="shared" ca="1" si="389"/>
        <v>19.249999999883585</v>
      </c>
      <c r="AK2564" s="3" t="s">
        <v>8652</v>
      </c>
      <c r="AL2564" s="3" t="s">
        <v>70</v>
      </c>
      <c r="AM2564" s="3" t="s">
        <v>98</v>
      </c>
      <c r="AN2564" s="3" t="s">
        <v>8652</v>
      </c>
      <c r="AO2564" s="3" t="s">
        <v>73</v>
      </c>
      <c r="AP2564" s="3" t="s">
        <v>73</v>
      </c>
      <c r="AQ2564" s="23">
        <v>45460.697916666664</v>
      </c>
      <c r="AR2564" s="3"/>
      <c r="AS2564" s="23"/>
      <c r="AT2564" s="23"/>
      <c r="AU2564" s="3" t="s">
        <v>568</v>
      </c>
      <c r="AV2564" s="3" t="s">
        <v>69</v>
      </c>
      <c r="AW2564" s="3" t="s">
        <v>69</v>
      </c>
      <c r="AX2564" s="3">
        <v>6.0279999999999996</v>
      </c>
      <c r="AY2564" s="3">
        <v>-71.833879999999994</v>
      </c>
      <c r="AZ2564" s="8" t="str">
        <f>+CONCATENATE("Reportan apertura en el enlace ",Tabla4[[#This Row],[Enlace]]," en el ",Tabla4[[#This Row],[Distancia óptica]]," ocasionado por ",Tabla4[[#This Row],[Causa del daño]])</f>
        <v>Reportan apertura en el enlace Sogamoso - Arauca en el Km 24,6 desde paz de ariporo ocasionado por Desastre Natural</v>
      </c>
      <c r="BA2564" s="8" t="str">
        <f>+CONCATENATE("Para dar solución al incidente ",Tabla4[[#This Row],[Solución]])</f>
        <v>Para dar solución al incidente Para dar solucion se va a realizar un Tendido y 2 empalmes</v>
      </c>
      <c r="BB2564" s="3" t="str">
        <f>+_xlfn.CONCAT(Tabla4[[#This Row],[Causa Raiz]]," ",Tabla4[[#This Row],[Solución2]]," (",Tabla4[[#This Row],[Anillo]],"- Cabecera: ",Tabla4[[#This Row],[Cabecera]],"- Operador: ",Tabla4[[#This Row],[Operador]],")")</f>
        <v>Reportan apertura en el enlace Sogamoso - Arauca en el Km 24,6 desde paz de ariporo ocasionado por Desastre Natural Para dar solución al incidente Para dar solucion se va a realizar un Tendido y 2 empalmes (NA- Cabecera: NA- Operador: Azteca)</v>
      </c>
    </row>
    <row r="2565" spans="1:54" ht="199.5">
      <c r="A2565" s="38">
        <f t="shared" si="390"/>
        <v>2564</v>
      </c>
      <c r="B2565" s="3">
        <v>8684805</v>
      </c>
      <c r="C2565" s="3" t="s">
        <v>92</v>
      </c>
      <c r="D2565" s="23">
        <v>45459.319444444445</v>
      </c>
      <c r="E2565" s="23">
        <v>45459.5625</v>
      </c>
      <c r="F2565" s="1">
        <f t="shared" ca="1" si="385"/>
        <v>0.24305555555474712</v>
      </c>
      <c r="G2565" s="3" t="s">
        <v>55</v>
      </c>
      <c r="H2565" s="41"/>
      <c r="I2565" s="40"/>
      <c r="J2565" s="5" t="s">
        <v>56</v>
      </c>
      <c r="K2565" s="3" t="s">
        <v>359</v>
      </c>
      <c r="L2565" s="9" t="s">
        <v>58</v>
      </c>
      <c r="M2565" s="3" t="s">
        <v>360</v>
      </c>
      <c r="N2565" s="3" t="s">
        <v>483</v>
      </c>
      <c r="O2565" s="3" t="s">
        <v>9299</v>
      </c>
      <c r="P2565" s="3" t="s">
        <v>11628</v>
      </c>
      <c r="Q2565" s="4" t="s">
        <v>11629</v>
      </c>
      <c r="R2565" s="3" t="s">
        <v>1420</v>
      </c>
      <c r="S2565" s="3" t="s">
        <v>366</v>
      </c>
      <c r="T2565" s="9" t="s">
        <v>513</v>
      </c>
      <c r="U2565" s="3" t="s">
        <v>11630</v>
      </c>
      <c r="V2565" s="22" t="str">
        <f t="shared" si="386"/>
        <v>RTNFO; Hora de aviso: 7:40 16/06/2024; Solución: Para dar solucion se realiza un Tendido de 300 mtrs y dos empalmes de 48 hilos ; Hora de solución: 13:30 16/06/2024; Causa: Desastre Natural</v>
      </c>
      <c r="W2565" s="4" t="s">
        <v>423</v>
      </c>
      <c r="X2565" s="3"/>
      <c r="Y2565" s="3"/>
      <c r="Z2565" s="3" t="s">
        <v>69</v>
      </c>
      <c r="AA2565" s="3" t="s">
        <v>70</v>
      </c>
      <c r="AB2565" s="3">
        <v>8684816</v>
      </c>
      <c r="AC2565" s="3" t="s">
        <v>71</v>
      </c>
      <c r="AD2565" s="6">
        <v>4.2361111111111113E-2</v>
      </c>
      <c r="AE2565" s="7"/>
      <c r="AF2565" s="7"/>
      <c r="AG2565" s="6">
        <f>Tabla4[[#This Row],[Tiempo Parada de Reloj]]+Tabla4[[#This Row],[Tiempo Autorizado por Telefonica (no Máximo)]]</f>
        <v>4.2361111111111113E-2</v>
      </c>
      <c r="AH2565" s="7">
        <f t="shared" ca="1" si="387"/>
        <v>0.20069444444363599</v>
      </c>
      <c r="AI2565" s="8">
        <f t="shared" si="388"/>
        <v>1.0166666666666666</v>
      </c>
      <c r="AJ2565" s="8">
        <f t="shared" ca="1" si="389"/>
        <v>4.8166666666472633</v>
      </c>
      <c r="AK2565" s="3" t="s">
        <v>119</v>
      </c>
      <c r="AL2565" s="3" t="s">
        <v>70</v>
      </c>
      <c r="AM2565" s="3" t="s">
        <v>87</v>
      </c>
      <c r="AN2565" s="3" t="s">
        <v>87</v>
      </c>
      <c r="AO2565" s="3" t="s">
        <v>73</v>
      </c>
      <c r="AP2565" s="3" t="s">
        <v>73</v>
      </c>
      <c r="AQ2565" s="23">
        <v>45460.462500000001</v>
      </c>
      <c r="AR2565" s="3"/>
      <c r="AS2565" s="23"/>
      <c r="AT2565" s="23"/>
      <c r="AU2565" s="3" t="s">
        <v>424</v>
      </c>
      <c r="AV2565" s="3" t="s">
        <v>11631</v>
      </c>
      <c r="AW2565" s="3" t="s">
        <v>2450</v>
      </c>
      <c r="AX2565" s="3">
        <v>5.994415</v>
      </c>
      <c r="AY2565" s="3">
        <v>-75.612590999999995</v>
      </c>
      <c r="AZ2565" s="8" t="str">
        <f>+CONCATENATE("Reportan apertura en el enlace ",Tabla4[[#This Row],[Enlace]]," en el ",Tabla4[[#This Row],[Distancia óptica]]," ocasionado por ",Tabla4[[#This Row],[Causa del daño]])</f>
        <v>Reportan apertura en el enlace Medellín - La Pintada en el Km 39,4 desde Medellin  ocasionado por Desastre Natural</v>
      </c>
      <c r="BA2565" s="8" t="str">
        <f>+CONCATENATE("Para dar solución al incidente ",Tabla4[[#This Row],[Solución]])</f>
        <v xml:space="preserve">Para dar solución al incidente Para dar solucion se realiza un Tendido de 300 mtrs y dos empalmes de 48 hilos </v>
      </c>
      <c r="BB2565" s="3" t="str">
        <f>+_xlfn.CONCAT(Tabla4[[#This Row],[Causa Raiz]]," ",Tabla4[[#This Row],[Solución2]]," (",Tabla4[[#This Row],[Anillo]],"- Cabecera: ",Tabla4[[#This Row],[Cabecera]],"- Operador: ",Tabla4[[#This Row],[Operador]],")")</f>
        <v>Reportan apertura en el enlace Medellín - La Pintada en el Km 39,4 desde Medellin  ocasionado por Desastre Natural Para dar solución al incidente Para dar solucion se realiza un Tendido de 300 mtrs y dos empalmes de 48 hilos  (troncal- Cabecera: La pintada - Operador: Colombia Telecomunicaciones)</v>
      </c>
    </row>
    <row r="2566" spans="1:54" ht="199.5">
      <c r="A2566" s="38">
        <f t="shared" si="390"/>
        <v>2565</v>
      </c>
      <c r="B2566" s="3">
        <v>8684948</v>
      </c>
      <c r="C2566" s="3" t="s">
        <v>92</v>
      </c>
      <c r="D2566" s="23">
        <v>45459.427083333336</v>
      </c>
      <c r="E2566" s="23">
        <v>45460.895833333336</v>
      </c>
      <c r="F2566" s="1">
        <f t="shared" ca="1" si="385"/>
        <v>1.46875</v>
      </c>
      <c r="G2566" s="3" t="s">
        <v>55</v>
      </c>
      <c r="H2566" s="41"/>
      <c r="I2566" s="40"/>
      <c r="J2566" s="5" t="s">
        <v>56</v>
      </c>
      <c r="K2566" s="3" t="s">
        <v>77</v>
      </c>
      <c r="L2566" s="9" t="s">
        <v>58</v>
      </c>
      <c r="M2566" s="3" t="s">
        <v>507</v>
      </c>
      <c r="N2566" s="3" t="s">
        <v>888</v>
      </c>
      <c r="O2566" s="3" t="s">
        <v>889</v>
      </c>
      <c r="P2566" s="3" t="s">
        <v>11632</v>
      </c>
      <c r="Q2566" s="4" t="s">
        <v>11633</v>
      </c>
      <c r="R2566" s="3" t="s">
        <v>3634</v>
      </c>
      <c r="S2566" s="3" t="s">
        <v>158</v>
      </c>
      <c r="T2566" s="9" t="s">
        <v>276</v>
      </c>
      <c r="U2566" s="3" t="s">
        <v>2323</v>
      </c>
      <c r="V2566" s="22" t="str">
        <f t="shared" si="386"/>
        <v>RTNFO; Hora de aviso: 10:15 16/06/2024; Solución: Se realiza tendido de 500 mts y dos empalmes de 36 hilos ; Hora de solución: 21:30 17/06/2024; Causa: Intervención de Terceros</v>
      </c>
      <c r="W2566" s="4" t="s">
        <v>160</v>
      </c>
      <c r="X2566" s="3"/>
      <c r="Y2566" s="3"/>
      <c r="Z2566" s="3" t="s">
        <v>69</v>
      </c>
      <c r="AA2566" s="3" t="s">
        <v>71</v>
      </c>
      <c r="AB2566" s="3">
        <v>0</v>
      </c>
      <c r="AC2566" s="3" t="s">
        <v>71</v>
      </c>
      <c r="AD2566" s="6">
        <v>1.2652777777777777</v>
      </c>
      <c r="AE2566" s="7"/>
      <c r="AF2566" s="7"/>
      <c r="AG2566" s="6">
        <f>Tabla4[[#This Row],[Tiempo Parada de Reloj]]+Tabla4[[#This Row],[Tiempo Autorizado por Telefonica (no Máximo)]]</f>
        <v>1.2652777777777777</v>
      </c>
      <c r="AH2566" s="7">
        <f t="shared" ca="1" si="387"/>
        <v>0.20347222222222228</v>
      </c>
      <c r="AI2566" s="8">
        <f t="shared" si="388"/>
        <v>30.366666666666667</v>
      </c>
      <c r="AJ2566" s="8">
        <f t="shared" ca="1" si="389"/>
        <v>4.8833333333333346</v>
      </c>
      <c r="AK2566" s="3" t="s">
        <v>87</v>
      </c>
      <c r="AL2566" s="3" t="s">
        <v>70</v>
      </c>
      <c r="AM2566" s="3" t="s">
        <v>8652</v>
      </c>
      <c r="AN2566" s="3" t="s">
        <v>98</v>
      </c>
      <c r="AO2566" s="3" t="s">
        <v>119</v>
      </c>
      <c r="AP2566" s="3" t="s">
        <v>119</v>
      </c>
      <c r="AQ2566" s="23">
        <v>45461.769444444442</v>
      </c>
      <c r="AR2566" s="3"/>
      <c r="AS2566" s="23"/>
      <c r="AT2566" s="23"/>
      <c r="AU2566" s="3" t="s">
        <v>515</v>
      </c>
      <c r="AV2566" s="3" t="s">
        <v>894</v>
      </c>
      <c r="AW2566" s="3" t="s">
        <v>76</v>
      </c>
      <c r="AX2566" s="3">
        <v>2.9171999999999998</v>
      </c>
      <c r="AY2566" s="3">
        <v>-75.455200000000005</v>
      </c>
      <c r="AZ2566" s="8" t="str">
        <f>+CONCATENATE("Reportan apertura en el enlace ",Tabla4[[#This Row],[Enlace]]," en el ",Tabla4[[#This Row],[Distancia óptica]]," ocasionado por ",Tabla4[[#This Row],[Causa del daño]])</f>
        <v>Reportan apertura en el enlace Cali - Popayán en el Km 15,8 desde santander de quilichao ocasionado por Intervención de Terceros</v>
      </c>
      <c r="BA2566" s="8" t="str">
        <f>+CONCATENATE("Para dar solución al incidente ",Tabla4[[#This Row],[Solución]])</f>
        <v xml:space="preserve">Para dar solución al incidente Se realiza tendido de 500 mts y dos empalmes de 36 hilos </v>
      </c>
      <c r="BB2566" s="3" t="str">
        <f>+_xlfn.CONCAT(Tabla4[[#This Row],[Causa Raiz]]," ",Tabla4[[#This Row],[Solución2]]," (",Tabla4[[#This Row],[Anillo]],"- Cabecera: ",Tabla4[[#This Row],[Cabecera]],"- Operador: ",Tabla4[[#This Row],[Operador]],")")</f>
        <v>Reportan apertura en el enlace Cali - Popayán en el Km 15,8 desde santander de quilichao ocasionado por Intervención de Terceros Para dar solución al incidente Se realiza tendido de 500 mts y dos empalmes de 36 hilos  (Troncal- Cabecera: Popayan- Operador: Colombia Telecomunicaciones)</v>
      </c>
    </row>
    <row r="2567" spans="1:54" ht="142.5">
      <c r="A2567" s="38">
        <f t="shared" si="390"/>
        <v>2566</v>
      </c>
      <c r="B2567" s="3">
        <v>8684111</v>
      </c>
      <c r="C2567" s="3" t="s">
        <v>54</v>
      </c>
      <c r="D2567" s="23">
        <v>45459.444444444445</v>
      </c>
      <c r="E2567" s="23">
        <v>45459.445833333331</v>
      </c>
      <c r="F2567" s="1">
        <f t="shared" ca="1" si="385"/>
        <v>1.3888888861401938E-3</v>
      </c>
      <c r="G2567" s="3" t="s">
        <v>55</v>
      </c>
      <c r="H2567" s="41"/>
      <c r="I2567" s="40"/>
      <c r="J2567" s="5" t="s">
        <v>56</v>
      </c>
      <c r="K2567" s="3" t="s">
        <v>122</v>
      </c>
      <c r="L2567" s="9" t="s">
        <v>78</v>
      </c>
      <c r="M2567" s="3" t="s">
        <v>644</v>
      </c>
      <c r="N2567" s="3" t="s">
        <v>645</v>
      </c>
      <c r="O2567" s="3" t="s">
        <v>11634</v>
      </c>
      <c r="P2567" s="3">
        <v>0</v>
      </c>
      <c r="Q2567" s="4" t="s">
        <v>11635</v>
      </c>
      <c r="R2567" s="3" t="s">
        <v>649</v>
      </c>
      <c r="S2567" s="3" t="s">
        <v>129</v>
      </c>
      <c r="T2567" s="9" t="s">
        <v>104</v>
      </c>
      <c r="U2567" s="3" t="s">
        <v>11636</v>
      </c>
      <c r="V2567" s="22" t="str">
        <f t="shared" si="386"/>
        <v>RLFO; Hora de aviso: 10:40 16/06/2024; Solución: Se confirma que no es Falla de Fo ; Hora de solución: 10:42 16/06/2024; Causa: Visita Fallida</v>
      </c>
      <c r="W2567" s="4" t="s">
        <v>132</v>
      </c>
      <c r="X2567" s="3"/>
      <c r="Y2567" s="3"/>
      <c r="Z2567" s="3" t="s">
        <v>69</v>
      </c>
      <c r="AA2567" s="3" t="s">
        <v>71</v>
      </c>
      <c r="AB2567" s="3">
        <v>0</v>
      </c>
      <c r="AC2567" s="3" t="s">
        <v>71</v>
      </c>
      <c r="AD2567" s="6">
        <v>0</v>
      </c>
      <c r="AE2567" s="7"/>
      <c r="AF2567" s="7"/>
      <c r="AG2567" s="6">
        <f>Tabla4[[#This Row],[Tiempo Parada de Reloj]]+Tabla4[[#This Row],[Tiempo Autorizado por Telefonica (no Máximo)]]</f>
        <v>0</v>
      </c>
      <c r="AH2567" s="7">
        <f t="shared" ca="1" si="387"/>
        <v>1.3888888861401938E-3</v>
      </c>
      <c r="AI2567" s="8">
        <f t="shared" si="388"/>
        <v>0</v>
      </c>
      <c r="AJ2567" s="8">
        <f t="shared" ca="1" si="389"/>
        <v>3.3333333267364651E-2</v>
      </c>
      <c r="AK2567" s="3" t="s">
        <v>119</v>
      </c>
      <c r="AL2567" s="3" t="s">
        <v>70</v>
      </c>
      <c r="AM2567" s="3" t="s">
        <v>8652</v>
      </c>
      <c r="AN2567" s="3" t="s">
        <v>8652</v>
      </c>
      <c r="AO2567" s="3" t="s">
        <v>8652</v>
      </c>
      <c r="AP2567" s="3" t="s">
        <v>8652</v>
      </c>
      <c r="AQ2567" s="23">
        <v>45459.654166666667</v>
      </c>
      <c r="AR2567" s="3"/>
      <c r="AS2567" s="23"/>
      <c r="AT2567" s="23"/>
      <c r="AU2567" s="3" t="s">
        <v>655</v>
      </c>
      <c r="AV2567" s="3" t="s">
        <v>69</v>
      </c>
      <c r="AW2567" s="3" t="s">
        <v>69</v>
      </c>
      <c r="AX2567" s="3" t="s">
        <v>69</v>
      </c>
      <c r="AY2567" s="3" t="s">
        <v>69</v>
      </c>
      <c r="AZ2567" s="8" t="str">
        <f>+CONCATENATE("Reportan apertura en el enlace ",Tabla4[[#This Row],[Enlace]]," en el ",Tabla4[[#This Row],[Distancia óptica]]," ocasionado por ",Tabla4[[#This Row],[Causa del daño]])</f>
        <v>Reportan apertura en el enlace Mov. Cerete - Mov. Retiro del Indio en el 0 ocasionado por Visita Fallida</v>
      </c>
      <c r="BA2567" s="8" t="str">
        <f>+CONCATENATE("Para dar solución al incidente ",Tabla4[[#This Row],[Solución]])</f>
        <v xml:space="preserve">Para dar solución al incidente Se confirma que no es Falla de Fo </v>
      </c>
      <c r="BB2567" s="3" t="str">
        <f>+_xlfn.CONCAT(Tabla4[[#This Row],[Causa Raiz]]," ",Tabla4[[#This Row],[Solución2]]," (",Tabla4[[#This Row],[Anillo]],"- Cabecera: ",Tabla4[[#This Row],[Cabecera]],"- Operador: ",Tabla4[[#This Row],[Operador]],")")</f>
        <v>Reportan apertura en el enlace Mov. Cerete - Mov. Retiro del Indio en el 0 ocasionado por Visita Fallida Para dar solución al incidente Se confirma que no es Falla de Fo  (NA- Cabecera: NA- Operador: Colombia Telecomunicaciones)</v>
      </c>
    </row>
    <row r="2568" spans="1:54" ht="199.5">
      <c r="A2568" s="38">
        <f t="shared" si="390"/>
        <v>2567</v>
      </c>
      <c r="B2568" s="3">
        <v>8685050</v>
      </c>
      <c r="C2568" s="3" t="s">
        <v>54</v>
      </c>
      <c r="D2568" s="23">
        <v>45459.416666666664</v>
      </c>
      <c r="E2568" s="23">
        <v>45459.5625</v>
      </c>
      <c r="F2568" s="1">
        <f t="shared" ca="1" si="385"/>
        <v>0.14583333333575865</v>
      </c>
      <c r="G2568" s="3" t="s">
        <v>55</v>
      </c>
      <c r="H2568" s="41"/>
      <c r="I2568" s="40"/>
      <c r="J2568" s="5" t="s">
        <v>56</v>
      </c>
      <c r="K2568" s="3" t="s">
        <v>77</v>
      </c>
      <c r="L2568" s="9" t="s">
        <v>78</v>
      </c>
      <c r="M2568" s="3" t="s">
        <v>283</v>
      </c>
      <c r="N2568" s="3" t="s">
        <v>284</v>
      </c>
      <c r="O2568" s="3" t="s">
        <v>11600</v>
      </c>
      <c r="P2568" s="3" t="s">
        <v>11637</v>
      </c>
      <c r="Q2568" s="4" t="s">
        <v>11638</v>
      </c>
      <c r="R2568" s="3" t="s">
        <v>796</v>
      </c>
      <c r="S2568" s="3" t="s">
        <v>9317</v>
      </c>
      <c r="T2568" s="9" t="s">
        <v>66</v>
      </c>
      <c r="U2568" s="3" t="s">
        <v>11639</v>
      </c>
      <c r="V2568" s="22" t="str">
        <f t="shared" si="386"/>
        <v>RLFO; Hora de aviso: 10:00 16/06/2024; Solución: Para dar solucion un Tendido de 150 mtrs y dos empalmes de 24 hilos; Hora de solución: 13:30 16/06/2024; Causa: Vandalismo</v>
      </c>
      <c r="W2568" s="4" t="s">
        <v>160</v>
      </c>
      <c r="X2568" s="3"/>
      <c r="Y2568" s="3"/>
      <c r="Z2568" s="3" t="s">
        <v>69</v>
      </c>
      <c r="AA2568" s="3" t="s">
        <v>70</v>
      </c>
      <c r="AB2568" s="3" t="s">
        <v>11604</v>
      </c>
      <c r="AC2568" s="3" t="s">
        <v>71</v>
      </c>
      <c r="AD2568" s="6">
        <v>0</v>
      </c>
      <c r="AE2568" s="7"/>
      <c r="AF2568" s="7"/>
      <c r="AG2568" s="6">
        <f>Tabla4[[#This Row],[Tiempo Parada de Reloj]]+Tabla4[[#This Row],[Tiempo Autorizado por Telefonica (no Máximo)]]</f>
        <v>0</v>
      </c>
      <c r="AH2568" s="7">
        <f t="shared" ca="1" si="387"/>
        <v>0.14583333333575865</v>
      </c>
      <c r="AI2568" s="8">
        <f t="shared" si="388"/>
        <v>0</v>
      </c>
      <c r="AJ2568" s="8">
        <f t="shared" ca="1" si="389"/>
        <v>3.5000000000582077</v>
      </c>
      <c r="AK2568" s="3" t="s">
        <v>87</v>
      </c>
      <c r="AL2568" s="3" t="s">
        <v>71</v>
      </c>
      <c r="AM2568" s="3" t="s">
        <v>87</v>
      </c>
      <c r="AN2568" s="3" t="s">
        <v>87</v>
      </c>
      <c r="AO2568" s="3" t="s">
        <v>73</v>
      </c>
      <c r="AP2568" s="3" t="s">
        <v>73</v>
      </c>
      <c r="AQ2568" s="23">
        <v>45460.607638888891</v>
      </c>
      <c r="AR2568" s="3"/>
      <c r="AS2568" s="23"/>
      <c r="AT2568" s="23"/>
      <c r="AU2568" s="3" t="s">
        <v>404</v>
      </c>
      <c r="AV2568" s="3" t="s">
        <v>4858</v>
      </c>
      <c r="AW2568" s="3" t="s">
        <v>370</v>
      </c>
      <c r="AX2568" s="3">
        <v>4.5171999999999999</v>
      </c>
      <c r="AY2568" s="3">
        <v>-75.654700000000005</v>
      </c>
      <c r="AZ2568" s="8" t="str">
        <f>+CONCATENATE("Reportan apertura en el enlace ",Tabla4[[#This Row],[Enlace]]," en el ",Tabla4[[#This Row],[Distancia óptica]]," ocasionado por ",Tabla4[[#This Row],[Causa del daño]])</f>
        <v>Reportan apertura en el enlace Mov.Calarca sur - Mov.Chambranas en el Km 0,35 desde calarca sur  ocasionado por Vandalismo</v>
      </c>
      <c r="BA2568" s="8" t="str">
        <f>+CONCATENATE("Para dar solución al incidente ",Tabla4[[#This Row],[Solución]])</f>
        <v>Para dar solución al incidente Para dar solucion un Tendido de 150 mtrs y dos empalmes de 24 hilos</v>
      </c>
      <c r="BB2568" s="3" t="str">
        <f>+_xlfn.CONCAT(Tabla4[[#This Row],[Causa Raiz]]," ",Tabla4[[#This Row],[Solución2]]," (",Tabla4[[#This Row],[Anillo]],"- Cabecera: ",Tabla4[[#This Row],[Cabecera]],"- Operador: ",Tabla4[[#This Row],[Operador]],")")</f>
        <v>Reportan apertura en el enlace Mov.Calarca sur - Mov.Chambranas en el Km 0,35 desde calarca sur  ocasionado por Vandalismo Para dar solución al incidente Para dar solucion un Tendido de 150 mtrs y dos empalmes de 24 hilos (lineal- Cabecera: CALARCA- Operador: Colombia Telecomunicaciones)</v>
      </c>
    </row>
    <row r="2569" spans="1:54" ht="171">
      <c r="A2569" s="38">
        <f t="shared" si="390"/>
        <v>2568</v>
      </c>
      <c r="B2569" s="3">
        <v>8685064</v>
      </c>
      <c r="C2569" s="3" t="s">
        <v>163</v>
      </c>
      <c r="D2569" s="23">
        <v>45459.5</v>
      </c>
      <c r="E2569" s="23">
        <v>45459.604166666664</v>
      </c>
      <c r="F2569" s="1">
        <f t="shared" ca="1" si="385"/>
        <v>0.10416666666424135</v>
      </c>
      <c r="G2569" s="3" t="s">
        <v>55</v>
      </c>
      <c r="H2569" s="41"/>
      <c r="I2569" s="40"/>
      <c r="J2569" s="5" t="s">
        <v>56</v>
      </c>
      <c r="K2569" s="3" t="s">
        <v>122</v>
      </c>
      <c r="L2569" s="9" t="s">
        <v>58</v>
      </c>
      <c r="M2569" s="3" t="s">
        <v>383</v>
      </c>
      <c r="N2569" s="3" t="s">
        <v>11495</v>
      </c>
      <c r="O2569" s="3" t="s">
        <v>3708</v>
      </c>
      <c r="P2569" s="3" t="s">
        <v>11640</v>
      </c>
      <c r="Q2569" s="4" t="s">
        <v>11641</v>
      </c>
      <c r="R2569" s="3" t="s">
        <v>388</v>
      </c>
      <c r="S2569" s="3" t="s">
        <v>129</v>
      </c>
      <c r="T2569" s="9" t="s">
        <v>256</v>
      </c>
      <c r="U2569" s="3" t="s">
        <v>11642</v>
      </c>
      <c r="V2569" s="22" t="str">
        <f t="shared" si="386"/>
        <v>RDFO; Hora de aviso: 12:00 16/06/2024; Solución: Se refusiono hilo afectado en empalme existente; Hora de solución: 14:30 16/06/2024; Causa: Falla de Empalme de FiOp</v>
      </c>
      <c r="W2569" s="4" t="s">
        <v>132</v>
      </c>
      <c r="X2569" s="3"/>
      <c r="Y2569" s="3"/>
      <c r="Z2569" s="3" t="s">
        <v>69</v>
      </c>
      <c r="AA2569" s="3" t="s">
        <v>71</v>
      </c>
      <c r="AB2569" s="3">
        <v>0</v>
      </c>
      <c r="AC2569" s="3" t="s">
        <v>71</v>
      </c>
      <c r="AD2569" s="6">
        <v>0</v>
      </c>
      <c r="AE2569" s="7"/>
      <c r="AF2569" s="7"/>
      <c r="AG2569" s="6">
        <f>Tabla4[[#This Row],[Tiempo Parada de Reloj]]+Tabla4[[#This Row],[Tiempo Autorizado por Telefonica (no Máximo)]]</f>
        <v>0</v>
      </c>
      <c r="AH2569" s="7">
        <f t="shared" ca="1" si="387"/>
        <v>0.10416666666424135</v>
      </c>
      <c r="AI2569" s="8">
        <f t="shared" si="388"/>
        <v>0</v>
      </c>
      <c r="AJ2569" s="8">
        <f t="shared" ca="1" si="389"/>
        <v>2.4999999999417923</v>
      </c>
      <c r="AK2569" s="3" t="s">
        <v>119</v>
      </c>
      <c r="AL2569" s="3" t="s">
        <v>70</v>
      </c>
      <c r="AM2569" s="3" t="s">
        <v>8652</v>
      </c>
      <c r="AN2569" s="3" t="s">
        <v>8652</v>
      </c>
      <c r="AO2569" s="3" t="s">
        <v>73</v>
      </c>
      <c r="AP2569" s="3" t="s">
        <v>73</v>
      </c>
      <c r="AQ2569" s="23">
        <v>45460.439583333333</v>
      </c>
      <c r="AR2569" s="3"/>
      <c r="AS2569" s="23"/>
      <c r="AT2569" s="23"/>
      <c r="AU2569" s="3" t="s">
        <v>392</v>
      </c>
      <c r="AV2569" s="3" t="s">
        <v>9625</v>
      </c>
      <c r="AW2569" s="3" t="s">
        <v>307</v>
      </c>
      <c r="AX2569" s="3">
        <v>10.3604</v>
      </c>
      <c r="AY2569" s="3">
        <v>-75.447299999999998</v>
      </c>
      <c r="AZ2569" s="8" t="str">
        <f>+CONCATENATE("Reportan apertura en el enlace ",Tabla4[[#This Row],[Enlace]]," en el ",Tabla4[[#This Row],[Distancia óptica]]," ocasionado por ",Tabla4[[#This Row],[Causa del daño]])</f>
        <v>Reportan apertura en el enlace Turbaco - Badel en el Km 6,7 desde badel  ocasionado por Falla de Empalme de FiOp</v>
      </c>
      <c r="BA2569" s="8" t="str">
        <f>+CONCATENATE("Para dar solución al incidente ",Tabla4[[#This Row],[Solución]])</f>
        <v>Para dar solución al incidente Se refusiono hilo afectado en empalme existente</v>
      </c>
      <c r="BB2569" s="3" t="str">
        <f>+_xlfn.CONCAT(Tabla4[[#This Row],[Causa Raiz]]," ",Tabla4[[#This Row],[Solución2]]," (",Tabla4[[#This Row],[Anillo]],"- Cabecera: ",Tabla4[[#This Row],[Cabecera]],"- Operador: ",Tabla4[[#This Row],[Operador]],")")</f>
        <v>Reportan apertura en el enlace Turbaco - Badel en el Km 6,7 desde badel  ocasionado por Falla de Empalme de FiOp Para dar solución al incidente Se refusiono hilo afectado en empalme existente (LINEAL- Cabecera: BADEL - Operador: Colombia Telecomunicaciones)</v>
      </c>
    </row>
    <row r="2570" spans="1:54" ht="160.35" customHeight="1">
      <c r="A2570" s="38">
        <f t="shared" si="390"/>
        <v>2569</v>
      </c>
      <c r="B2570" s="3">
        <v>8685100</v>
      </c>
      <c r="C2570" s="3" t="s">
        <v>54</v>
      </c>
      <c r="D2570" s="23">
        <v>45459.527777777781</v>
      </c>
      <c r="E2570" s="23">
        <v>45459.791666666664</v>
      </c>
      <c r="F2570" s="1">
        <f t="shared" ca="1" si="385"/>
        <v>0.26388888888322981</v>
      </c>
      <c r="G2570" s="3" t="s">
        <v>55</v>
      </c>
      <c r="H2570" s="41"/>
      <c r="I2570" s="40"/>
      <c r="J2570" s="5" t="s">
        <v>56</v>
      </c>
      <c r="K2570" s="3" t="s">
        <v>122</v>
      </c>
      <c r="L2570" s="9" t="s">
        <v>58</v>
      </c>
      <c r="M2570" s="3" t="s">
        <v>123</v>
      </c>
      <c r="N2570" s="3" t="s">
        <v>124</v>
      </c>
      <c r="O2570" s="3" t="s">
        <v>11643</v>
      </c>
      <c r="P2570" s="3" t="s">
        <v>11644</v>
      </c>
      <c r="Q2570" s="4" t="s">
        <v>11645</v>
      </c>
      <c r="R2570" s="3" t="s">
        <v>128</v>
      </c>
      <c r="S2570" s="3" t="s">
        <v>129</v>
      </c>
      <c r="T2570" s="9" t="s">
        <v>66</v>
      </c>
      <c r="U2570" s="3" t="s">
        <v>11646</v>
      </c>
      <c r="V2570" s="22" t="str">
        <f t="shared" si="386"/>
        <v>RLFO; Hora de aviso: 12:40 16/06/2024; Solución: Se recupera 100 Mts de reserva y se realiza un emplame de 24 hilos ; Hora de solución: 19:00 16/06/2024; Causa: Vandalismo</v>
      </c>
      <c r="W2570" s="4" t="s">
        <v>132</v>
      </c>
      <c r="X2570" s="3"/>
      <c r="Y2570" s="3"/>
      <c r="Z2570" s="3" t="s">
        <v>69</v>
      </c>
      <c r="AA2570" s="3" t="s">
        <v>70</v>
      </c>
      <c r="AB2570" s="3">
        <v>8685102</v>
      </c>
      <c r="AC2570" s="3" t="s">
        <v>71</v>
      </c>
      <c r="AD2570" s="6">
        <v>0.10555555555555556</v>
      </c>
      <c r="AE2570" s="7"/>
      <c r="AF2570" s="7"/>
      <c r="AG2570" s="6">
        <f>Tabla4[[#This Row],[Tiempo Parada de Reloj]]+Tabla4[[#This Row],[Tiempo Autorizado por Telefonica (no Máximo)]]</f>
        <v>0.10555555555555556</v>
      </c>
      <c r="AH2570" s="7">
        <f t="shared" ca="1" si="387"/>
        <v>0.15833333332767424</v>
      </c>
      <c r="AI2570" s="8">
        <f t="shared" si="388"/>
        <v>2.5333333333333332</v>
      </c>
      <c r="AJ2570" s="8">
        <f t="shared" ca="1" si="389"/>
        <v>3.7999999998641818</v>
      </c>
      <c r="AK2570" s="3" t="s">
        <v>119</v>
      </c>
      <c r="AL2570" s="3" t="s">
        <v>70</v>
      </c>
      <c r="AM2570" s="3" t="s">
        <v>8652</v>
      </c>
      <c r="AN2570" s="3" t="s">
        <v>8652</v>
      </c>
      <c r="AO2570" s="3" t="s">
        <v>119</v>
      </c>
      <c r="AP2570" s="3" t="s">
        <v>119</v>
      </c>
      <c r="AQ2570" s="23">
        <v>45461.716666666667</v>
      </c>
      <c r="AR2570" s="3"/>
      <c r="AS2570" s="23"/>
      <c r="AT2570" s="23"/>
      <c r="AU2570" s="3" t="s">
        <v>133</v>
      </c>
      <c r="AV2570" s="3" t="s">
        <v>1207</v>
      </c>
      <c r="AW2570" s="3" t="s">
        <v>307</v>
      </c>
      <c r="AX2570" s="3">
        <v>11.019600000000001</v>
      </c>
      <c r="AY2570" s="3">
        <v>-74.867699999999999</v>
      </c>
      <c r="AZ2570" s="8" t="str">
        <f>+CONCATENATE("Reportan apertura en el enlace ",Tabla4[[#This Row],[Enlace]]," en el ",Tabla4[[#This Row],[Distancia óptica]]," ocasionado por ",Tabla4[[#This Row],[Causa del daño]])</f>
        <v>Reportan apertura en el enlace Puerto Colombia - Caribe en el Km 0,900 desde Campestre ocasionado por Vandalismo</v>
      </c>
      <c r="BA2570" s="8" t="str">
        <f>+CONCATENATE("Para dar solución al incidente ",Tabla4[[#This Row],[Solución]])</f>
        <v xml:space="preserve">Para dar solución al incidente Se recupera 100 Mts de reserva y se realiza un emplame de 24 hilos </v>
      </c>
      <c r="BB2570" s="3" t="str">
        <f>+_xlfn.CONCAT(Tabla4[[#This Row],[Causa Raiz]]," ",Tabla4[[#This Row],[Solución2]]," (",Tabla4[[#This Row],[Anillo]],"- Cabecera: ",Tabla4[[#This Row],[Cabecera]],"- Operador: ",Tabla4[[#This Row],[Operador]],")")</f>
        <v>Reportan apertura en el enlace Puerto Colombia - Caribe en el Km 0,900 desde Campestre ocasionado por Vandalismo Para dar solución al incidente Se recupera 100 Mts de reserva y se realiza un emplame de 24 hilos  (LINEAL- Cabecera: CARIBE- Operador: Colombia Telecomunicaciones)</v>
      </c>
    </row>
    <row r="2571" spans="1:54" ht="171">
      <c r="A2571" s="38">
        <f t="shared" si="390"/>
        <v>2570</v>
      </c>
      <c r="B2571" s="3">
        <v>8685161</v>
      </c>
      <c r="C2571" s="3" t="s">
        <v>92</v>
      </c>
      <c r="D2571" s="23">
        <v>45459.583333333336</v>
      </c>
      <c r="E2571" s="23">
        <v>45459.743055555555</v>
      </c>
      <c r="F2571" s="1">
        <f ca="1">IF(ISBLANK(E2571),IF(ISBLANK(D2571),0,NOW()-D2571),E2571-D2571)</f>
        <v>0.15972222221898846</v>
      </c>
      <c r="G2571" s="3" t="s">
        <v>55</v>
      </c>
      <c r="H2571" s="41"/>
      <c r="I2571" s="40"/>
      <c r="J2571" s="5" t="s">
        <v>56</v>
      </c>
      <c r="K2571" s="3" t="s">
        <v>340</v>
      </c>
      <c r="L2571" s="9" t="s">
        <v>58</v>
      </c>
      <c r="M2571" s="3" t="s">
        <v>341</v>
      </c>
      <c r="N2571" s="3" t="s">
        <v>342</v>
      </c>
      <c r="O2571" s="3" t="s">
        <v>2228</v>
      </c>
      <c r="P2571" s="3" t="s">
        <v>11647</v>
      </c>
      <c r="Q2571" s="4" t="s">
        <v>11648</v>
      </c>
      <c r="R2571" s="3" t="s">
        <v>1828</v>
      </c>
      <c r="S2571" s="3" t="s">
        <v>347</v>
      </c>
      <c r="T2571" s="9" t="s">
        <v>146</v>
      </c>
      <c r="U2571" s="3" t="s">
        <v>11649</v>
      </c>
      <c r="V2571" s="22" t="str">
        <f t="shared" ref="V2571:V2585" si="391">C2571&amp;"; Hora de aviso: "&amp;TEXT(D2571,"h:mm dd/mm/yyyy")&amp;"; Solución: "&amp;U2571&amp;"; Hora de solución: "&amp;TEXT(E2571,"h:mm dd/mm/yyyy")&amp;"; Causa: "&amp;T2571</f>
        <v>RTNFO; Hora de aviso: 14:00 16/06/2024; Solución: Se realiza Migracion de Hilo entre Nodos ; Hora de solución: 17:50 16/06/2024; Causa: Falla en la Red FiOp</v>
      </c>
      <c r="W2571" s="4" t="s">
        <v>349</v>
      </c>
      <c r="X2571" s="3"/>
      <c r="Y2571" s="3"/>
      <c r="Z2571" s="3" t="s">
        <v>69</v>
      </c>
      <c r="AA2571" s="3" t="s">
        <v>70</v>
      </c>
      <c r="AB2571" s="3">
        <v>8685241</v>
      </c>
      <c r="AC2571" s="3" t="s">
        <v>70</v>
      </c>
      <c r="AD2571" s="6">
        <v>0</v>
      </c>
      <c r="AE2571" s="7"/>
      <c r="AF2571" s="7"/>
      <c r="AG2571" s="6">
        <f>Tabla4[[#This Row],[Tiempo Parada de Reloj]]+Tabla4[[#This Row],[Tiempo Autorizado por Telefonica (no Máximo)]]</f>
        <v>0</v>
      </c>
      <c r="AH2571" s="7">
        <f t="shared" ca="1" si="387"/>
        <v>0.15972222221898846</v>
      </c>
      <c r="AI2571" s="8">
        <f t="shared" si="388"/>
        <v>0</v>
      </c>
      <c r="AJ2571" s="8">
        <f t="shared" ca="1" si="389"/>
        <v>3.8333333332557231</v>
      </c>
      <c r="AK2571" s="3" t="s">
        <v>119</v>
      </c>
      <c r="AL2571" s="3" t="s">
        <v>70</v>
      </c>
      <c r="AM2571" s="3" t="s">
        <v>8652</v>
      </c>
      <c r="AN2571" s="3" t="s">
        <v>8652</v>
      </c>
      <c r="AO2571" s="3" t="s">
        <v>119</v>
      </c>
      <c r="AP2571" s="3" t="s">
        <v>119</v>
      </c>
      <c r="AQ2571" s="23">
        <v>45463.792361111111</v>
      </c>
      <c r="AR2571" s="3"/>
      <c r="AS2571" s="23"/>
      <c r="AT2571" s="23"/>
      <c r="AU2571" s="3" t="s">
        <v>351</v>
      </c>
      <c r="AV2571" s="3" t="s">
        <v>1662</v>
      </c>
      <c r="AW2571" s="3" t="s">
        <v>92</v>
      </c>
      <c r="AX2571" s="3">
        <v>4.2371999999999996</v>
      </c>
      <c r="AY2571" s="3">
        <v>-74.844099999999997</v>
      </c>
      <c r="AZ2571" s="8" t="str">
        <f>+CONCATENATE("Reportan apertura en el enlace ",Tabla4[[#This Row],[Enlace]]," en el ",Tabla4[[#This Row],[Distancia óptica]]," ocasionado por ",Tabla4[[#This Row],[Causa del daño]])</f>
        <v>Reportan apertura en el enlace Girardot - Ibagué en el Km 11 desde Girardot ocasionado por Falla en la Red FiOp</v>
      </c>
      <c r="BA2571" s="8" t="str">
        <f>+CONCATENATE("Para dar solución al incidente ",Tabla4[[#This Row],[Solución]])</f>
        <v xml:space="preserve">Para dar solución al incidente Se realiza Migracion de Hilo entre Nodos </v>
      </c>
      <c r="BB2571" s="3" t="str">
        <f>+_xlfn.CONCAT(Tabla4[[#This Row],[Causa Raiz]]," ",Tabla4[[#This Row],[Solución2]]," (",Tabla4[[#This Row],[Anillo]],"- Cabecera: ",Tabla4[[#This Row],[Cabecera]],"- Operador: ",Tabla4[[#This Row],[Operador]],")")</f>
        <v>Reportan apertura en el enlace Girardot - Ibagué en el Km 11 desde Girardot ocasionado por Falla en la Red FiOp Para dar solución al incidente Se realiza Migracion de Hilo entre Nodos  (RTNFO- Cabecera: Ibague- Operador: Colombia Telecomunicaciones)</v>
      </c>
    </row>
    <row r="2572" spans="1:54" ht="171">
      <c r="A2572" s="38">
        <f t="shared" si="390"/>
        <v>2571</v>
      </c>
      <c r="B2572" s="3">
        <v>8685152</v>
      </c>
      <c r="C2572" s="3" t="s">
        <v>54</v>
      </c>
      <c r="D2572" s="23">
        <v>45459.729166666664</v>
      </c>
      <c r="E2572" s="23">
        <v>45459.927083333336</v>
      </c>
      <c r="F2572" s="1">
        <f ca="1">IF(ISBLANK(E2572),IF(ISBLANK(D2572),0,NOW()-D2572),E2572-D2572)</f>
        <v>0.19791666667151731</v>
      </c>
      <c r="G2572" s="3" t="s">
        <v>55</v>
      </c>
      <c r="H2572" s="41"/>
      <c r="I2572" s="40"/>
      <c r="J2572" s="5" t="s">
        <v>137</v>
      </c>
      <c r="K2572" s="3" t="s">
        <v>122</v>
      </c>
      <c r="L2572" s="9" t="s">
        <v>78</v>
      </c>
      <c r="M2572" s="3" t="s">
        <v>123</v>
      </c>
      <c r="N2572" s="3" t="s">
        <v>124</v>
      </c>
      <c r="O2572" s="3" t="s">
        <v>11650</v>
      </c>
      <c r="P2572" s="3" t="s">
        <v>11651</v>
      </c>
      <c r="Q2572" s="4" t="s">
        <v>11652</v>
      </c>
      <c r="R2572" s="3" t="s">
        <v>505</v>
      </c>
      <c r="S2572" s="3" t="s">
        <v>129</v>
      </c>
      <c r="T2572" s="9" t="s">
        <v>380</v>
      </c>
      <c r="U2572" s="3" t="s">
        <v>11653</v>
      </c>
      <c r="V2572" s="22" t="str">
        <f t="shared" si="391"/>
        <v>RLFO; Hora de aviso: 17:30 16/06/2024; Solución: Se Recupera 200Mts de reserva y un empalme de 24 hilos ; Hora de solución: 22:15 16/06/2024; Causa: Corto Circuito</v>
      </c>
      <c r="W2572" s="4" t="s">
        <v>132</v>
      </c>
      <c r="X2572" s="3"/>
      <c r="Y2572" s="3"/>
      <c r="Z2572" s="3" t="s">
        <v>69</v>
      </c>
      <c r="AA2572" s="3" t="s">
        <v>70</v>
      </c>
      <c r="AB2572" s="3">
        <v>8685152</v>
      </c>
      <c r="AC2572" s="3" t="s">
        <v>71</v>
      </c>
      <c r="AD2572" s="6">
        <v>3.125E-2</v>
      </c>
      <c r="AE2572" s="7"/>
      <c r="AF2572" s="7"/>
      <c r="AG2572" s="6">
        <f>Tabla4[[#This Row],[Tiempo Parada de Reloj]]+Tabla4[[#This Row],[Tiempo Autorizado por Telefonica (no Máximo)]]</f>
        <v>3.125E-2</v>
      </c>
      <c r="AH2572" s="7">
        <f t="shared" ca="1" si="387"/>
        <v>0.16666666667151731</v>
      </c>
      <c r="AI2572" s="8">
        <f t="shared" si="388"/>
        <v>0.75</v>
      </c>
      <c r="AJ2572" s="8">
        <f t="shared" ca="1" si="389"/>
        <v>4.0000000001164153</v>
      </c>
      <c r="AK2572" s="3" t="s">
        <v>8652</v>
      </c>
      <c r="AL2572" s="3" t="s">
        <v>70</v>
      </c>
      <c r="AM2572" s="3" t="s">
        <v>73</v>
      </c>
      <c r="AN2572" s="3" t="s">
        <v>73</v>
      </c>
      <c r="AO2572" s="3" t="s">
        <v>119</v>
      </c>
      <c r="AP2572" s="3" t="s">
        <v>119</v>
      </c>
      <c r="AQ2572" s="23">
        <v>45461.784722222219</v>
      </c>
      <c r="AR2572" s="3"/>
      <c r="AS2572" s="23"/>
      <c r="AT2572" s="23"/>
      <c r="AU2572" s="3" t="s">
        <v>271</v>
      </c>
      <c r="AV2572" s="72">
        <v>45607</v>
      </c>
      <c r="AW2572" s="3" t="s">
        <v>11654</v>
      </c>
      <c r="AX2572" s="3">
        <v>10.9961</v>
      </c>
      <c r="AY2572" s="3">
        <v>-74.782200000000003</v>
      </c>
      <c r="AZ2572" s="8" t="str">
        <f>+CONCATENATE("Reportan apertura en el enlace ",Tabla4[[#This Row],[Enlace]]," en el ",Tabla4[[#This Row],[Distancia óptica]]," ocasionado por ",Tabla4[[#This Row],[Causa del daño]])</f>
        <v>Reportan apertura en el enlace Mov. El Papu -Mov. Once Noviembre en el Km 0,4 desde el Papu ocasionado por Corto Circuito</v>
      </c>
      <c r="BA2572" s="8" t="str">
        <f>+CONCATENATE("Para dar solución al incidente ",Tabla4[[#This Row],[Solución]])</f>
        <v xml:space="preserve">Para dar solución al incidente Se Recupera 200Mts de reserva y un empalme de 24 hilos </v>
      </c>
      <c r="BB2572" s="3" t="str">
        <f>+_xlfn.CONCAT(Tabla4[[#This Row],[Causa Raiz]]," ",Tabla4[[#This Row],[Solución2]]," (",Tabla4[[#This Row],[Anillo]],"- Cabecera: ",Tabla4[[#This Row],[Cabecera]],"- Operador: ",Tabla4[[#This Row],[Operador]],")")</f>
        <v>Reportan apertura en el enlace Mov. El Papu -Mov. Once Noviembre en el Km 0,4 desde el Papu ocasionado por Corto Circuito Para dar solución al incidente Se Recupera 200Mts de reserva y un empalme de 24 hilos  (UK EL PAPU- Cabecera: 45607- Operador: Infraco)</v>
      </c>
    </row>
    <row r="2573" spans="1:54" ht="342">
      <c r="A2573" s="38">
        <f t="shared" si="390"/>
        <v>2572</v>
      </c>
      <c r="B2573" s="3">
        <v>8685515</v>
      </c>
      <c r="C2573" s="3" t="s">
        <v>54</v>
      </c>
      <c r="D2573" s="23">
        <v>45459.895833333336</v>
      </c>
      <c r="E2573" s="23">
        <v>45461.9375</v>
      </c>
      <c r="F2573" s="1">
        <f ca="1">IF(ISBLANK(E2573),IF(ISBLANK(D2573),0,NOW()-D2573),E2573-D2573)</f>
        <v>2.0416666666642413</v>
      </c>
      <c r="G2573" s="3" t="s">
        <v>55</v>
      </c>
      <c r="H2573" s="41"/>
      <c r="I2573" s="40"/>
      <c r="J2573" s="5" t="s">
        <v>56</v>
      </c>
      <c r="K2573" s="3" t="s">
        <v>138</v>
      </c>
      <c r="L2573" s="9" t="s">
        <v>78</v>
      </c>
      <c r="M2573" s="3" t="s">
        <v>139</v>
      </c>
      <c r="N2573" s="3" t="s">
        <v>140</v>
      </c>
      <c r="O2573" s="3" t="s">
        <v>11655</v>
      </c>
      <c r="P2573" s="3" t="s">
        <v>11656</v>
      </c>
      <c r="Q2573" s="4" t="s">
        <v>11657</v>
      </c>
      <c r="R2573" s="3" t="s">
        <v>157</v>
      </c>
      <c r="S2573" s="3" t="s">
        <v>145</v>
      </c>
      <c r="T2573" s="9" t="s">
        <v>66</v>
      </c>
      <c r="U2573" s="3" t="s">
        <v>11658</v>
      </c>
      <c r="V2573" s="22" t="str">
        <f t="shared" si="391"/>
        <v>RLFO; Hora de aviso: 21:30 16/06/2024; Solución: Para dar solucion se cambia la ruta a una alterna para subir los servicios solucion se recuper 30 mtrs de reserva se instalaron un empame de 48 hilos y otro de 144 cable de 48 se recuperaron 30 mts de fibra de 48 y el cable de 24 reserva 30 mts de fibra de 24 y un empalme de 24 hilos; Hora de solución: 22:30 18/06/2024; Causa: Vandalismo</v>
      </c>
      <c r="W2573" s="4" t="s">
        <v>199</v>
      </c>
      <c r="X2573" s="3"/>
      <c r="Y2573" s="3"/>
      <c r="Z2573" s="3" t="s">
        <v>69</v>
      </c>
      <c r="AA2573" s="3" t="s">
        <v>70</v>
      </c>
      <c r="AB2573" s="3">
        <v>8685515</v>
      </c>
      <c r="AC2573" s="3" t="s">
        <v>70</v>
      </c>
      <c r="AD2573" s="6">
        <v>1.875</v>
      </c>
      <c r="AE2573" s="7"/>
      <c r="AF2573" s="7"/>
      <c r="AG2573" s="6">
        <f>Tabla4[[#This Row],[Tiempo Parada de Reloj]]+Tabla4[[#This Row],[Tiempo Autorizado por Telefonica (no Máximo)]]</f>
        <v>1.875</v>
      </c>
      <c r="AH2573" s="7">
        <f t="shared" ca="1" si="387"/>
        <v>0.16666666666424135</v>
      </c>
      <c r="AI2573" s="8">
        <f t="shared" si="388"/>
        <v>45</v>
      </c>
      <c r="AJ2573" s="8">
        <f t="shared" ca="1" si="389"/>
        <v>3.9999999999417923</v>
      </c>
      <c r="AK2573" s="3" t="s">
        <v>8652</v>
      </c>
      <c r="AL2573" s="3" t="s">
        <v>70</v>
      </c>
      <c r="AM2573" s="3" t="s">
        <v>8652</v>
      </c>
      <c r="AN2573" s="3" t="s">
        <v>87</v>
      </c>
      <c r="AO2573" s="3" t="s">
        <v>119</v>
      </c>
      <c r="AP2573" s="3" t="s">
        <v>119</v>
      </c>
      <c r="AQ2573" s="23">
        <v>45466.494444444441</v>
      </c>
      <c r="AR2573" s="3"/>
      <c r="AS2573" s="23"/>
      <c r="AT2573" s="23"/>
      <c r="AU2573" s="3" t="s">
        <v>481</v>
      </c>
      <c r="AV2573" s="3" t="s">
        <v>7718</v>
      </c>
      <c r="AW2573" s="3" t="s">
        <v>307</v>
      </c>
      <c r="AX2573" s="3">
        <v>3.4054099999999998</v>
      </c>
      <c r="AY2573" s="3">
        <v>-76.513480000000001</v>
      </c>
      <c r="AZ2573" s="8" t="str">
        <f>+CONCATENATE("Reportan apertura en el enlace ",Tabla4[[#This Row],[Enlace]]," en el ",Tabla4[[#This Row],[Distancia óptica]]," ocasionado por ",Tabla4[[#This Row],[Causa del daño]])</f>
        <v>Reportan apertura en el enlace Mov. Periquillo - Mov. Mariano Ramos en el Km 9,9 desde Makrocaney ocasionado por Vandalismo</v>
      </c>
      <c r="BA2573" s="8" t="str">
        <f>+CONCATENATE("Para dar solución al incidente ",Tabla4[[#This Row],[Solución]])</f>
        <v>Para dar solución al incidente Para dar solucion se cambia la ruta a una alterna para subir los servicios solucion se recuper 30 mtrs de reserva se instalaron un empame de 48 hilos y otro de 144 cable de 48 se recuperaron 30 mts de fibra de 48 y el cable de 24 reserva 30 mts de fibra de 24 y un empalme de 24 hilos</v>
      </c>
      <c r="BB2573" s="3" t="str">
        <f>+_xlfn.CONCAT(Tabla4[[#This Row],[Causa Raiz]]," ",Tabla4[[#This Row],[Solución2]]," (",Tabla4[[#This Row],[Anillo]],"- Cabecera: ",Tabla4[[#This Row],[Cabecera]],"- Operador: ",Tabla4[[#This Row],[Operador]],")")</f>
        <v>Reportan apertura en el enlace Mov. Periquillo - Mov. Mariano Ramos en el Km 9,9 desde Makrocaney ocasionado por Vandalismo Para dar solución al incidente Para dar solucion se cambia la ruta a una alterna para subir los servicios solucion se recuper 30 mtrs de reserva se instalaron un empame de 48 hilos y otro de 144 cable de 48 se recuperaron 30 mts de fibra de 48 y el cable de 24 reserva 30 mts de fibra de 24 y un empalme de 24 hilos (LINEAL- Cabecera: MACROKANEY- Operador: Colombia Telecomunicaciones)</v>
      </c>
    </row>
    <row r="2574" spans="1:54" ht="185.25">
      <c r="A2574" s="38">
        <f t="shared" si="390"/>
        <v>2573</v>
      </c>
      <c r="B2574" s="3">
        <v>8685728</v>
      </c>
      <c r="C2574" s="3" t="s">
        <v>92</v>
      </c>
      <c r="D2574" s="23">
        <v>45460</v>
      </c>
      <c r="E2574" s="23">
        <v>45460.659722222219</v>
      </c>
      <c r="F2574" s="1">
        <f t="shared" ref="F2574:F2585" ca="1" si="392">IF(ISBLANK(E2574),IF(ISBLANK(D2574),0,NOW()-D2574),E2574-D2574)</f>
        <v>0.65972222221898846</v>
      </c>
      <c r="G2574" s="3" t="s">
        <v>55</v>
      </c>
      <c r="H2574" s="41"/>
      <c r="I2574" s="40">
        <v>1339353</v>
      </c>
      <c r="J2574" s="5" t="s">
        <v>568</v>
      </c>
      <c r="K2574" s="3" t="s">
        <v>568</v>
      </c>
      <c r="L2574" s="9" t="s">
        <v>58</v>
      </c>
      <c r="M2574" s="3" t="s">
        <v>956</v>
      </c>
      <c r="N2574" s="3" t="s">
        <v>1695</v>
      </c>
      <c r="O2574" s="3" t="s">
        <v>1696</v>
      </c>
      <c r="P2574" s="3" t="s">
        <v>11659</v>
      </c>
      <c r="Q2574" s="4" t="s">
        <v>11660</v>
      </c>
      <c r="R2574" s="3" t="s">
        <v>11661</v>
      </c>
      <c r="S2574" s="3" t="s">
        <v>574</v>
      </c>
      <c r="T2574" s="9" t="s">
        <v>176</v>
      </c>
      <c r="U2574" s="3" t="s">
        <v>11662</v>
      </c>
      <c r="V2574" s="22" t="str">
        <f t="shared" si="391"/>
        <v>RTNFO; Hora de aviso: 0:00 17/06/2024; Solución: se recupera reserva se realiza un empalme ; Hora de solución: 15:50 17/06/2024; Causa: Intervención de Terceros. No Identificados</v>
      </c>
      <c r="W2574" s="4" t="s">
        <v>2370</v>
      </c>
      <c r="X2574" s="3"/>
      <c r="Y2574" s="3"/>
      <c r="Z2574" s="3" t="s">
        <v>69</v>
      </c>
      <c r="AA2574" s="3" t="s">
        <v>70</v>
      </c>
      <c r="AB2574" s="3">
        <v>8685643</v>
      </c>
      <c r="AC2574" s="3" t="s">
        <v>71</v>
      </c>
      <c r="AD2574" s="6">
        <v>0</v>
      </c>
      <c r="AE2574" s="7"/>
      <c r="AF2574" s="7"/>
      <c r="AG2574" s="6">
        <f>Tabla4[[#This Row],[Tiempo Parada de Reloj]]+Tabla4[[#This Row],[Tiempo Autorizado por Telefonica (no Máximo)]]</f>
        <v>0</v>
      </c>
      <c r="AH2574" s="7">
        <f t="shared" ca="1" si="387"/>
        <v>0.65972222221898846</v>
      </c>
      <c r="AI2574" s="8">
        <f t="shared" si="388"/>
        <v>0</v>
      </c>
      <c r="AJ2574" s="8">
        <f t="shared" ca="1" si="389"/>
        <v>15.833333333255723</v>
      </c>
      <c r="AK2574" s="3" t="s">
        <v>73</v>
      </c>
      <c r="AL2574" s="3" t="s">
        <v>70</v>
      </c>
      <c r="AM2574" s="3" t="s">
        <v>8652</v>
      </c>
      <c r="AN2574" s="3" t="s">
        <v>8652</v>
      </c>
      <c r="AO2574" s="3" t="s">
        <v>119</v>
      </c>
      <c r="AP2574" s="3" t="s">
        <v>119</v>
      </c>
      <c r="AQ2574" s="23">
        <v>45462.490972222222</v>
      </c>
      <c r="AR2574" s="3"/>
      <c r="AS2574" s="23"/>
      <c r="AT2574" s="23"/>
      <c r="AU2574" s="3" t="s">
        <v>568</v>
      </c>
      <c r="AV2574" s="3" t="s">
        <v>374</v>
      </c>
      <c r="AW2574" s="3" t="s">
        <v>1323</v>
      </c>
      <c r="AX2574" s="3">
        <v>4.7488888999999999</v>
      </c>
      <c r="AY2574" s="3">
        <v>-73.004166600000005</v>
      </c>
      <c r="AZ2574" s="8" t="str">
        <f>+CONCATENATE("Reportan apertura en el enlace ",Tabla4[[#This Row],[Enlace]]," en el ",Tabla4[[#This Row],[Distancia óptica]]," ocasionado por ",Tabla4[[#This Row],[Causa del daño]])</f>
        <v>Reportan apertura en el enlace Villavicencio - Aguazul en el Km 27 desde Monterrey ocasionado por Intervención de Terceros. No Identificados</v>
      </c>
      <c r="BA2574" s="8" t="str">
        <f>+CONCATENATE("Para dar solución al incidente ",Tabla4[[#This Row],[Solución]])</f>
        <v xml:space="preserve">Para dar solución al incidente se recupera reserva se realiza un empalme </v>
      </c>
      <c r="BB2574" s="3" t="str">
        <f>+_xlfn.CONCAT(Tabla4[[#This Row],[Causa Raiz]]," ",Tabla4[[#This Row],[Solución2]]," (",Tabla4[[#This Row],[Anillo]],"- Cabecera: ",Tabla4[[#This Row],[Cabecera]],"- Operador: ",Tabla4[[#This Row],[Operador]],")")</f>
        <v>Reportan apertura en el enlace Villavicencio - Aguazul en el Km 27 desde Monterrey ocasionado por Intervención de Terceros. No Identificados Para dar solución al incidente se recupera reserva se realiza un empalme  (TRONCAL- Cabecera: VILLAVICENCIO- Operador: Azteca)</v>
      </c>
    </row>
    <row r="2575" spans="1:54" ht="213.75">
      <c r="A2575" s="38">
        <f t="shared" si="390"/>
        <v>2574</v>
      </c>
      <c r="B2575" s="3">
        <v>8686091</v>
      </c>
      <c r="C2575" s="3" t="s">
        <v>54</v>
      </c>
      <c r="D2575" s="23">
        <v>45460.284722222219</v>
      </c>
      <c r="E2575" s="23">
        <v>45460.517361111109</v>
      </c>
      <c r="F2575" s="1">
        <f t="shared" ca="1" si="392"/>
        <v>0.23263888889050577</v>
      </c>
      <c r="G2575" s="3" t="s">
        <v>55</v>
      </c>
      <c r="H2575" s="41"/>
      <c r="I2575" s="40"/>
      <c r="J2575" s="5" t="s">
        <v>56</v>
      </c>
      <c r="K2575" s="3" t="s">
        <v>77</v>
      </c>
      <c r="L2575" s="9" t="s">
        <v>78</v>
      </c>
      <c r="M2575" s="3" t="s">
        <v>507</v>
      </c>
      <c r="N2575" s="3" t="s">
        <v>888</v>
      </c>
      <c r="O2575" s="3" t="s">
        <v>11663</v>
      </c>
      <c r="P2575" s="3" t="s">
        <v>11664</v>
      </c>
      <c r="Q2575" s="4" t="s">
        <v>11665</v>
      </c>
      <c r="R2575" s="3" t="s">
        <v>1178</v>
      </c>
      <c r="S2575" s="3" t="s">
        <v>158</v>
      </c>
      <c r="T2575" s="9" t="s">
        <v>66</v>
      </c>
      <c r="U2575" s="3" t="s">
        <v>11666</v>
      </c>
      <c r="V2575" s="22" t="str">
        <f t="shared" si="391"/>
        <v>RLFO; Hora de aviso: 6:50 17/06/2024; Solución: se recupera 60 mts de fo y se rehaceun empalme de 36 hilos; Hora de solución: 12:25 17/06/2024; Causa: Vandalismo</v>
      </c>
      <c r="W2575" s="4" t="s">
        <v>11667</v>
      </c>
      <c r="X2575" s="3" t="s">
        <v>11668</v>
      </c>
      <c r="Y2575" s="3" t="s">
        <v>11669</v>
      </c>
      <c r="Z2575" s="3" t="s">
        <v>1349</v>
      </c>
      <c r="AA2575" s="3" t="s">
        <v>71</v>
      </c>
      <c r="AB2575" s="3">
        <v>0</v>
      </c>
      <c r="AC2575" s="3" t="s">
        <v>71</v>
      </c>
      <c r="AD2575" s="6">
        <v>0</v>
      </c>
      <c r="AE2575" s="7"/>
      <c r="AF2575" s="7"/>
      <c r="AG2575" s="6">
        <f>Tabla4[[#This Row],[Tiempo Parada de Reloj]]+Tabla4[[#This Row],[Tiempo Autorizado por Telefonica (no Máximo)]]</f>
        <v>0</v>
      </c>
      <c r="AH2575" s="7">
        <f t="shared" ca="1" si="387"/>
        <v>0.23263888889050577</v>
      </c>
      <c r="AI2575" s="8">
        <f t="shared" si="388"/>
        <v>0</v>
      </c>
      <c r="AJ2575" s="8">
        <f t="shared" ca="1" si="389"/>
        <v>5.5833333333721384</v>
      </c>
      <c r="AK2575" s="3" t="s">
        <v>119</v>
      </c>
      <c r="AL2575" s="3" t="s">
        <v>71</v>
      </c>
      <c r="AM2575" s="3" t="s">
        <v>69</v>
      </c>
      <c r="AN2575" s="3" t="s">
        <v>119</v>
      </c>
      <c r="AO2575" s="3" t="s">
        <v>119</v>
      </c>
      <c r="AP2575" s="3" t="s">
        <v>119</v>
      </c>
      <c r="AQ2575" s="23">
        <v>45461.48333333333</v>
      </c>
      <c r="AR2575" s="3"/>
      <c r="AS2575" s="23"/>
      <c r="AT2575" s="23"/>
      <c r="AU2575" s="3" t="s">
        <v>192</v>
      </c>
      <c r="AV2575" s="3" t="s">
        <v>3113</v>
      </c>
      <c r="AW2575" s="3" t="s">
        <v>11670</v>
      </c>
      <c r="AX2575" s="3">
        <v>2.4514933299999999</v>
      </c>
      <c r="AY2575" s="3">
        <v>-76.632090000000005</v>
      </c>
      <c r="AZ2575" s="8" t="str">
        <f>+CONCATENATE("Reportan apertura en el enlace ",Tabla4[[#This Row],[Enlace]]," en el ",Tabla4[[#This Row],[Distancia óptica]]," ocasionado por ",Tabla4[[#This Row],[Causa del daño]])</f>
        <v>Reportan apertura en el enlace Mov. Tomas Cipriano - Mov. Maria Occidental en el Km 0,217 desde Mov. Maria Occidental  ocasionado por Vandalismo</v>
      </c>
      <c r="BA2575" s="8" t="str">
        <f>+CONCATENATE("Para dar solución al incidente ",Tabla4[[#This Row],[Solución]])</f>
        <v>Para dar solución al incidente se recupera 60 mts de fo y se rehaceun empalme de 36 hilos</v>
      </c>
      <c r="BB2575" s="3" t="str">
        <f>+_xlfn.CONCAT(Tabla4[[#This Row],[Causa Raiz]]," ",Tabla4[[#This Row],[Solución2]]," (",Tabla4[[#This Row],[Anillo]],"- Cabecera: ",Tabla4[[#This Row],[Cabecera]],"- Operador: ",Tabla4[[#This Row],[Operador]],")")</f>
        <v>Reportan apertura en el enlace Mov. Tomas Cipriano - Mov. Maria Occidental en el Km 0,217 desde Mov. Maria Occidental  ocasionado por Vandalismo Para dar solución al incidente se recupera 60 mts de fo y se rehaceun empalme de 36 hilos (ANILLO 1 B- Cabecera: Popayan centro- Operador: Colombia Telecomunicaciones)</v>
      </c>
    </row>
    <row r="2576" spans="1:54" ht="185.25">
      <c r="A2576" s="38">
        <f t="shared" si="390"/>
        <v>2575</v>
      </c>
      <c r="B2576" s="3">
        <v>8686263</v>
      </c>
      <c r="C2576" s="3" t="s">
        <v>92</v>
      </c>
      <c r="D2576" s="23">
        <v>45460.357638888891</v>
      </c>
      <c r="E2576" s="23">
        <v>45460.59375</v>
      </c>
      <c r="F2576" s="1">
        <f t="shared" ca="1" si="392"/>
        <v>0.23611111110949423</v>
      </c>
      <c r="G2576" s="3" t="s">
        <v>55</v>
      </c>
      <c r="H2576" s="41"/>
      <c r="I2576" s="40"/>
      <c r="J2576" s="5" t="s">
        <v>56</v>
      </c>
      <c r="K2576" s="3" t="s">
        <v>77</v>
      </c>
      <c r="L2576" s="9" t="s">
        <v>58</v>
      </c>
      <c r="M2576" s="3" t="s">
        <v>79</v>
      </c>
      <c r="N2576" s="3" t="s">
        <v>2053</v>
      </c>
      <c r="O2576" s="3" t="s">
        <v>2054</v>
      </c>
      <c r="P2576" s="3" t="s">
        <v>11671</v>
      </c>
      <c r="Q2576" s="4" t="s">
        <v>11672</v>
      </c>
      <c r="R2576" s="3" t="s">
        <v>84</v>
      </c>
      <c r="S2576" s="3" t="s">
        <v>85</v>
      </c>
      <c r="T2576" s="9" t="s">
        <v>66</v>
      </c>
      <c r="U2576" s="3" t="s">
        <v>11673</v>
      </c>
      <c r="V2576" s="22" t="str">
        <f t="shared" si="391"/>
        <v>RTNFO; Hora de aviso: 8:35 17/06/2024; Solución: Se recupera 30 mts de reserva y se realiza un empalme de 36 hilos; Hora de solución: 14:15 17/06/2024; Causa: Vandalismo</v>
      </c>
      <c r="W2576" s="4" t="s">
        <v>160</v>
      </c>
      <c r="X2576" s="3"/>
      <c r="Y2576" s="3"/>
      <c r="Z2576" s="3" t="s">
        <v>69</v>
      </c>
      <c r="AA2576" s="3" t="s">
        <v>70</v>
      </c>
      <c r="AB2576" s="3">
        <v>8686273</v>
      </c>
      <c r="AC2576" s="3" t="s">
        <v>71</v>
      </c>
      <c r="AD2576" s="6">
        <v>3.125E-2</v>
      </c>
      <c r="AE2576" s="7"/>
      <c r="AF2576" s="7"/>
      <c r="AG2576" s="6">
        <f>Tabla4[[#This Row],[Tiempo Parada de Reloj]]+Tabla4[[#This Row],[Tiempo Autorizado por Telefonica (no Máximo)]]</f>
        <v>3.125E-2</v>
      </c>
      <c r="AH2576" s="7">
        <f t="shared" ca="1" si="387"/>
        <v>0.20486111110949423</v>
      </c>
      <c r="AI2576" s="8">
        <f t="shared" si="388"/>
        <v>0.75</v>
      </c>
      <c r="AJ2576" s="8">
        <f t="shared" ca="1" si="389"/>
        <v>4.9166666666278616</v>
      </c>
      <c r="AK2576" s="3" t="s">
        <v>87</v>
      </c>
      <c r="AL2576" s="3" t="s">
        <v>70</v>
      </c>
      <c r="AM2576" s="3" t="s">
        <v>8652</v>
      </c>
      <c r="AN2576" s="3" t="s">
        <v>8652</v>
      </c>
      <c r="AO2576" s="3" t="s">
        <v>119</v>
      </c>
      <c r="AP2576" s="3" t="s">
        <v>119</v>
      </c>
      <c r="AQ2576" s="23">
        <v>45461.625694444447</v>
      </c>
      <c r="AR2576" s="3"/>
      <c r="AS2576" s="23"/>
      <c r="AT2576" s="23"/>
      <c r="AU2576" s="3" t="s">
        <v>313</v>
      </c>
      <c r="AV2576" s="3" t="s">
        <v>2053</v>
      </c>
      <c r="AW2576" s="3" t="s">
        <v>1323</v>
      </c>
      <c r="AX2576" s="3">
        <v>4.9891699999999997</v>
      </c>
      <c r="AY2576" s="3">
        <v>-74.464820000000003</v>
      </c>
      <c r="AZ2576" s="8" t="str">
        <f>+CONCATENATE("Reportan apertura en el enlace ",Tabla4[[#This Row],[Enlace]]," en el ",Tabla4[[#This Row],[Distancia óptica]]," ocasionado por ",Tabla4[[#This Row],[Causa del daño]])</f>
        <v>Reportan apertura en el enlace Bogotá - Villeta en el Km 4,8 desde Villeta ocasionado por Vandalismo</v>
      </c>
      <c r="BA2576" s="8" t="str">
        <f>+CONCATENATE("Para dar solución al incidente ",Tabla4[[#This Row],[Solución]])</f>
        <v>Para dar solución al incidente Se recupera 30 mts de reserva y se realiza un empalme de 36 hilos</v>
      </c>
      <c r="BB2576" s="3" t="str">
        <f>+_xlfn.CONCAT(Tabla4[[#This Row],[Causa Raiz]]," ",Tabla4[[#This Row],[Solución2]]," (",Tabla4[[#This Row],[Anillo]],"- Cabecera: ",Tabla4[[#This Row],[Cabecera]],"- Operador: ",Tabla4[[#This Row],[Operador]],")")</f>
        <v>Reportan apertura en el enlace Bogotá - Villeta en el Km 4,8 desde Villeta ocasionado por Vandalismo Para dar solución al incidente Se recupera 30 mts de reserva y se realiza un empalme de 36 hilos (TRONCAL- Cabecera: VILLETA- Operador: Colombia Telecomunicaciones)</v>
      </c>
    </row>
    <row r="2577" spans="1:54" ht="199.5">
      <c r="A2577" s="38">
        <f t="shared" si="390"/>
        <v>2576</v>
      </c>
      <c r="B2577" s="3">
        <v>8686386</v>
      </c>
      <c r="C2577" s="3" t="s">
        <v>54</v>
      </c>
      <c r="D2577" s="23">
        <v>45460.375</v>
      </c>
      <c r="E2577" s="23">
        <v>45460.520833333336</v>
      </c>
      <c r="F2577" s="1">
        <f t="shared" ca="1" si="392"/>
        <v>0.14583333333575865</v>
      </c>
      <c r="G2577" s="3" t="s">
        <v>55</v>
      </c>
      <c r="H2577" s="41"/>
      <c r="I2577" s="40"/>
      <c r="J2577" s="5" t="s">
        <v>56</v>
      </c>
      <c r="K2577" s="3" t="s">
        <v>77</v>
      </c>
      <c r="L2577" s="9" t="s">
        <v>78</v>
      </c>
      <c r="M2577" s="3" t="s">
        <v>152</v>
      </c>
      <c r="N2577" s="3" t="s">
        <v>153</v>
      </c>
      <c r="O2577" s="3" t="s">
        <v>11674</v>
      </c>
      <c r="P2577" s="3" t="s">
        <v>11675</v>
      </c>
      <c r="Q2577" s="4" t="s">
        <v>11676</v>
      </c>
      <c r="R2577" s="3" t="s">
        <v>1178</v>
      </c>
      <c r="S2577" s="3" t="s">
        <v>158</v>
      </c>
      <c r="T2577" s="9" t="s">
        <v>66</v>
      </c>
      <c r="U2577" s="3" t="s">
        <v>11677</v>
      </c>
      <c r="V2577" s="22" t="str">
        <f t="shared" si="391"/>
        <v>RLFO; Hora de aviso: 9:00 17/06/2024; Solución: se recupera 380 mts de reserva y se normaliza un empalme de 36 hilos; Hora de solución: 12:30 17/06/2024; Causa: Vandalismo</v>
      </c>
      <c r="W2577" s="4" t="s">
        <v>160</v>
      </c>
      <c r="X2577" s="3"/>
      <c r="Y2577" s="3"/>
      <c r="Z2577" s="3" t="s">
        <v>69</v>
      </c>
      <c r="AA2577" s="3" t="s">
        <v>71</v>
      </c>
      <c r="AB2577" s="3">
        <v>0</v>
      </c>
      <c r="AC2577" s="3" t="s">
        <v>71</v>
      </c>
      <c r="AD2577" s="6">
        <v>0</v>
      </c>
      <c r="AE2577" s="7"/>
      <c r="AF2577" s="7"/>
      <c r="AG2577" s="6">
        <f>Tabla4[[#This Row],[Tiempo Parada de Reloj]]+Tabla4[[#This Row],[Tiempo Autorizado por Telefonica (no Máximo)]]</f>
        <v>0</v>
      </c>
      <c r="AH2577" s="7">
        <f t="shared" ca="1" si="387"/>
        <v>0.14583333333575865</v>
      </c>
      <c r="AI2577" s="8">
        <f t="shared" si="388"/>
        <v>0</v>
      </c>
      <c r="AJ2577" s="8">
        <f t="shared" ca="1" si="389"/>
        <v>3.5000000000582077</v>
      </c>
      <c r="AK2577" s="3" t="s">
        <v>87</v>
      </c>
      <c r="AL2577" s="3" t="s">
        <v>70</v>
      </c>
      <c r="AM2577" s="3" t="s">
        <v>119</v>
      </c>
      <c r="AN2577" s="3" t="s">
        <v>119</v>
      </c>
      <c r="AO2577" s="3" t="s">
        <v>73</v>
      </c>
      <c r="AP2577" s="3" t="s">
        <v>73</v>
      </c>
      <c r="AQ2577" s="23">
        <v>45460.695138888892</v>
      </c>
      <c r="AR2577" s="3"/>
      <c r="AS2577" s="23"/>
      <c r="AT2577" s="23"/>
      <c r="AU2577" s="3" t="s">
        <v>161</v>
      </c>
      <c r="AV2577" s="3" t="s">
        <v>6864</v>
      </c>
      <c r="AW2577" s="3" t="s">
        <v>307</v>
      </c>
      <c r="AX2577" s="3">
        <v>1.194742</v>
      </c>
      <c r="AY2577" s="3">
        <v>-77.273657999999998</v>
      </c>
      <c r="AZ2577" s="8" t="str">
        <f>+CONCATENATE("Reportan apertura en el enlace ",Tabla4[[#This Row],[Enlace]]," en el ",Tabla4[[#This Row],[Distancia óptica]]," ocasionado por ",Tabla4[[#This Row],[Causa del daño]])</f>
        <v>Reportan apertura en el enlace Mov. Estadio Pasto - Mov. Fatima en el Km 2,1 desde Mov. Fatima ocasionado por Vandalismo</v>
      </c>
      <c r="BA2577" s="8" t="str">
        <f>+CONCATENATE("Para dar solución al incidente ",Tabla4[[#This Row],[Solución]])</f>
        <v>Para dar solución al incidente se recupera 380 mts de reserva y se normaliza un empalme de 36 hilos</v>
      </c>
      <c r="BB2577" s="3" t="str">
        <f>+_xlfn.CONCAT(Tabla4[[#This Row],[Causa Raiz]]," ",Tabla4[[#This Row],[Solución2]]," (",Tabla4[[#This Row],[Anillo]],"- Cabecera: ",Tabla4[[#This Row],[Cabecera]],"- Operador: ",Tabla4[[#This Row],[Operador]],")")</f>
        <v>Reportan apertura en el enlace Mov. Estadio Pasto - Mov. Fatima en el Km 2,1 desde Mov. Fatima ocasionado por Vandalismo Para dar solución al incidente se recupera 380 mts de reserva y se normaliza un empalme de 36 hilos (LINEAL- Cabecera: FATIMA- Operador: Colombia Telecomunicaciones)</v>
      </c>
    </row>
    <row r="2578" spans="1:54" ht="185.25">
      <c r="A2578" s="38">
        <f t="shared" si="390"/>
        <v>2577</v>
      </c>
      <c r="B2578" s="3">
        <v>8683423</v>
      </c>
      <c r="C2578" s="3" t="s">
        <v>136</v>
      </c>
      <c r="D2578" s="23">
        <v>45460.388888888891</v>
      </c>
      <c r="E2578" s="23">
        <v>45460.791666666664</v>
      </c>
      <c r="F2578" s="1">
        <f t="shared" ca="1" si="392"/>
        <v>0.40277777777373558</v>
      </c>
      <c r="G2578" s="3" t="s">
        <v>55</v>
      </c>
      <c r="H2578" s="41"/>
      <c r="I2578" s="40"/>
      <c r="J2578" s="5" t="s">
        <v>137</v>
      </c>
      <c r="K2578" s="3" t="s">
        <v>57</v>
      </c>
      <c r="L2578" s="9" t="s">
        <v>78</v>
      </c>
      <c r="M2578" s="3" t="s">
        <v>59</v>
      </c>
      <c r="N2578" s="3" t="s">
        <v>60</v>
      </c>
      <c r="O2578" s="3" t="s">
        <v>11678</v>
      </c>
      <c r="P2578" s="3" t="s">
        <v>11679</v>
      </c>
      <c r="Q2578" s="4" t="s">
        <v>11680</v>
      </c>
      <c r="R2578" s="3" t="s">
        <v>4664</v>
      </c>
      <c r="S2578" s="3" t="s">
        <v>65</v>
      </c>
      <c r="T2578" s="9" t="s">
        <v>329</v>
      </c>
      <c r="U2578" s="3" t="s">
        <v>11681</v>
      </c>
      <c r="V2578" s="22" t="str">
        <f>C2578&amp;"; Hora de aviso: "&amp;TEXT(D2578,"h:mm dd/mm/yyyy")&amp;"; Solución: "&amp;U2578&amp;"; Hora de solución: "&amp;TEXT(E2578,"h:mm dd/mm/yyyy")&amp;"; Causa: "&amp;T2578</f>
        <v>RBHFO; Hora de aviso: 9:20 17/06/2024; Solución: se realiza tendido de 80 mts de fo de 96 y dos empalmes de 96 hilos; Hora de solución: 19:00 17/06/2024; Causa: Incendio</v>
      </c>
      <c r="W2578" s="4" t="s">
        <v>2237</v>
      </c>
      <c r="X2578" s="3"/>
      <c r="Y2578" s="3"/>
      <c r="Z2578" s="3" t="s">
        <v>69</v>
      </c>
      <c r="AA2578" s="3" t="s">
        <v>70</v>
      </c>
      <c r="AB2578" s="3">
        <v>8684221</v>
      </c>
      <c r="AC2578" s="3" t="s">
        <v>71</v>
      </c>
      <c r="AD2578" s="6">
        <v>0.24027777777777778</v>
      </c>
      <c r="AE2578" s="7"/>
      <c r="AF2578" s="7"/>
      <c r="AG2578" s="6">
        <f>Tabla4[[#This Row],[Tiempo Parada de Reloj]]+Tabla4[[#This Row],[Tiempo Autorizado por Telefonica (no Máximo)]]</f>
        <v>0.24027777777777778</v>
      </c>
      <c r="AH2578" s="7">
        <f t="shared" ca="1" si="387"/>
        <v>0.16249999999595779</v>
      </c>
      <c r="AI2578" s="8">
        <f t="shared" si="388"/>
        <v>5.7666666666666666</v>
      </c>
      <c r="AJ2578" s="8">
        <f t="shared" ca="1" si="389"/>
        <v>3.8999999999029873</v>
      </c>
      <c r="AK2578" s="3" t="s">
        <v>87</v>
      </c>
      <c r="AL2578" s="3" t="s">
        <v>70</v>
      </c>
      <c r="AM2578" s="3" t="s">
        <v>8652</v>
      </c>
      <c r="AN2578" s="3" t="s">
        <v>8652</v>
      </c>
      <c r="AO2578" s="3" t="s">
        <v>119</v>
      </c>
      <c r="AP2578" s="3" t="s">
        <v>119</v>
      </c>
      <c r="AQ2578" s="23">
        <v>45463.470833333333</v>
      </c>
      <c r="AR2578" s="3"/>
      <c r="AS2578" s="23"/>
      <c r="AT2578" s="23"/>
      <c r="AU2578" s="3" t="s">
        <v>264</v>
      </c>
      <c r="AV2578" s="3" t="s">
        <v>10832</v>
      </c>
      <c r="AW2578" s="3" t="s">
        <v>11682</v>
      </c>
      <c r="AX2578" s="3">
        <v>4.6179471999999997</v>
      </c>
      <c r="AY2578" s="3">
        <v>-74.06878888</v>
      </c>
      <c r="AZ2578" s="8" t="str">
        <f>+CONCATENATE("Reportan apertura en el enlace ",Tabla4[[#This Row],[Enlace]]," en el ",Tabla4[[#This Row],[Distancia óptica]]," ocasionado por ",Tabla4[[#This Row],[Causa del daño]])</f>
        <v>Reportan apertura en el enlace Mov.Plaza de Toros - Mov. Armeria en el Km 0,2 desde Museo Nacional  ocasionado por Incendio</v>
      </c>
      <c r="BA2578" s="8" t="str">
        <f>+CONCATENATE("Para dar solución al incidente ",Tabla4[[#This Row],[Solución]])</f>
        <v>Para dar solución al incidente se realiza tendido de 80 mts de fo de 96 y dos empalmes de 96 hilos</v>
      </c>
      <c r="BB2578" s="3" t="str">
        <f>+_xlfn.CONCAT(Tabla4[[#This Row],[Causa Raiz]]," ",Tabla4[[#This Row],[Solución2]]," (",Tabla4[[#This Row],[Anillo]],"- Cabecera: ",Tabla4[[#This Row],[Cabecera]],"- Operador: ",Tabla4[[#This Row],[Operador]],")")</f>
        <v>Reportan apertura en el enlace Mov.Plaza de Toros - Mov. Armeria en el Km 0,2 desde Museo Nacional  ocasionado por Incendio Para dar solución al incidente se realiza tendido de 80 mts de fo de 96 y dos empalmes de 96 hilos (Anillo 3B- Cabecera: Telecom Centro- Operador: Infraco)</v>
      </c>
    </row>
    <row r="2579" spans="1:54" ht="185.25">
      <c r="A2579" s="38">
        <f t="shared" si="390"/>
        <v>2578</v>
      </c>
      <c r="B2579" s="3">
        <v>8686406</v>
      </c>
      <c r="C2579" s="3" t="s">
        <v>163</v>
      </c>
      <c r="D2579" s="23">
        <v>45460.388888888891</v>
      </c>
      <c r="E2579" s="23">
        <v>45460.486111111109</v>
      </c>
      <c r="F2579" s="1">
        <f t="shared" ca="1" si="392"/>
        <v>9.7222222218988463E-2</v>
      </c>
      <c r="G2579" s="3" t="s">
        <v>55</v>
      </c>
      <c r="H2579" s="41"/>
      <c r="I2579" s="40"/>
      <c r="J2579" s="5" t="s">
        <v>56</v>
      </c>
      <c r="K2579" s="3" t="s">
        <v>122</v>
      </c>
      <c r="L2579" s="9" t="s">
        <v>78</v>
      </c>
      <c r="M2579" s="3" t="s">
        <v>383</v>
      </c>
      <c r="N2579" s="3" t="s">
        <v>384</v>
      </c>
      <c r="O2579" s="3" t="s">
        <v>11683</v>
      </c>
      <c r="P2579" s="3" t="s">
        <v>11684</v>
      </c>
      <c r="Q2579" s="4" t="s">
        <v>11685</v>
      </c>
      <c r="R2579" s="3" t="s">
        <v>9829</v>
      </c>
      <c r="S2579" s="3" t="s">
        <v>129</v>
      </c>
      <c r="T2579" s="9" t="s">
        <v>66</v>
      </c>
      <c r="U2579" s="3" t="s">
        <v>11686</v>
      </c>
      <c r="V2579" s="22" t="str">
        <f t="shared" si="391"/>
        <v>RDFO; Hora de aviso: 9:20 17/06/2024; Solución: Para se recupera reserva de 20 mtrs y un empalme de 48 hilos; Hora de solución: 11:40 17/06/2024; Causa: Vandalismo</v>
      </c>
      <c r="W2579" s="4" t="s">
        <v>132</v>
      </c>
      <c r="X2579" s="3"/>
      <c r="Y2579" s="3"/>
      <c r="Z2579" s="3" t="s">
        <v>69</v>
      </c>
      <c r="AA2579" s="3" t="s">
        <v>71</v>
      </c>
      <c r="AB2579" s="3">
        <v>0</v>
      </c>
      <c r="AC2579" s="3" t="s">
        <v>71</v>
      </c>
      <c r="AD2579" s="6">
        <v>0</v>
      </c>
      <c r="AE2579" s="7"/>
      <c r="AF2579" s="7"/>
      <c r="AG2579" s="6">
        <f>Tabla4[[#This Row],[Tiempo Parada de Reloj]]+Tabla4[[#This Row],[Tiempo Autorizado por Telefonica (no Máximo)]]</f>
        <v>0</v>
      </c>
      <c r="AH2579" s="7">
        <f t="shared" ca="1" si="387"/>
        <v>9.7222222218988463E-2</v>
      </c>
      <c r="AI2579" s="8">
        <f t="shared" si="388"/>
        <v>0</v>
      </c>
      <c r="AJ2579" s="8">
        <f t="shared" ca="1" si="389"/>
        <v>2.3333333332557231</v>
      </c>
      <c r="AK2579" s="3" t="s">
        <v>87</v>
      </c>
      <c r="AL2579" s="3" t="s">
        <v>71</v>
      </c>
      <c r="AM2579" s="3" t="s">
        <v>87</v>
      </c>
      <c r="AN2579" s="3" t="s">
        <v>87</v>
      </c>
      <c r="AO2579" s="3" t="s">
        <v>73</v>
      </c>
      <c r="AP2579" s="3" t="s">
        <v>73</v>
      </c>
      <c r="AQ2579" s="23">
        <v>45460.793749999997</v>
      </c>
      <c r="AR2579" s="3"/>
      <c r="AS2579" s="23"/>
      <c r="AT2579" s="23"/>
      <c r="AU2579" s="3" t="s">
        <v>392</v>
      </c>
      <c r="AV2579" s="3" t="s">
        <v>393</v>
      </c>
      <c r="AW2579" s="3" t="s">
        <v>1311</v>
      </c>
      <c r="AX2579" s="3">
        <v>10.297248</v>
      </c>
      <c r="AY2579" s="3">
        <v>-75.503150000000005</v>
      </c>
      <c r="AZ2579" s="8" t="str">
        <f>+CONCATENATE("Reportan apertura en el enlace ",Tabla4[[#This Row],[Enlace]]," en el ",Tabla4[[#This Row],[Distancia óptica]]," ocasionado por ",Tabla4[[#This Row],[Causa del daño]])</f>
        <v>Reportan apertura en el enlace Mov. Lamitech - Mov. Membrillal en el Km 2,14  desde
Lamitech ocasionado por Vandalismo</v>
      </c>
      <c r="BA2579" s="8" t="str">
        <f>+CONCATENATE("Para dar solución al incidente ",Tabla4[[#This Row],[Solución]])</f>
        <v>Para dar solución al incidente Para se recupera reserva de 20 mtrs y un empalme de 48 hilos</v>
      </c>
      <c r="BB2579" s="3" t="str">
        <f>+_xlfn.CONCAT(Tabla4[[#This Row],[Causa Raiz]]," ",Tabla4[[#This Row],[Solución2]]," (",Tabla4[[#This Row],[Anillo]],"- Cabecera: ",Tabla4[[#This Row],[Cabecera]],"- Operador: ",Tabla4[[#This Row],[Operador]],")")</f>
        <v>Reportan apertura en el enlace Mov. Lamitech - Mov. Membrillal en el Km 2,14  desde
Lamitech ocasionado por Vandalismo Para dar solución al incidente Para se recupera reserva de 20 mtrs y un empalme de 48 hilos (UK- Cabecera: Mamonal- Operador: Colombia Telecomunicaciones)</v>
      </c>
    </row>
    <row r="2580" spans="1:54" ht="171">
      <c r="A2580" s="38">
        <f t="shared" si="390"/>
        <v>2579</v>
      </c>
      <c r="B2580" s="3">
        <v>8686525</v>
      </c>
      <c r="C2580" s="3" t="s">
        <v>92</v>
      </c>
      <c r="D2580" s="23">
        <v>45460.420138888891</v>
      </c>
      <c r="E2580" s="23">
        <v>45460.5625</v>
      </c>
      <c r="F2580" s="1">
        <f t="shared" ca="1" si="392"/>
        <v>0.14236111110949423</v>
      </c>
      <c r="G2580" s="3" t="s">
        <v>1465</v>
      </c>
      <c r="H2580" s="41"/>
      <c r="I2580" s="40">
        <v>1339685</v>
      </c>
      <c r="J2580" s="5" t="s">
        <v>568</v>
      </c>
      <c r="K2580" s="3" t="s">
        <v>568</v>
      </c>
      <c r="L2580" s="9" t="s">
        <v>58</v>
      </c>
      <c r="M2580" s="3" t="s">
        <v>656</v>
      </c>
      <c r="N2580" s="3" t="s">
        <v>657</v>
      </c>
      <c r="O2580" s="3" t="s">
        <v>571</v>
      </c>
      <c r="P2580" s="3" t="s">
        <v>11687</v>
      </c>
      <c r="Q2580" s="4" t="s">
        <v>11688</v>
      </c>
      <c r="R2580" s="3" t="s">
        <v>2716</v>
      </c>
      <c r="S2580" s="3" t="s">
        <v>574</v>
      </c>
      <c r="T2580" s="9" t="s">
        <v>66</v>
      </c>
      <c r="U2580" s="3" t="s">
        <v>11689</v>
      </c>
      <c r="V2580" s="22" t="str">
        <f t="shared" si="391"/>
        <v>RTNFO; Hora de aviso: 10:05 17/06/2024; Solución: Se realiza un tendido y dos cajas de empalme ; Hora de solución: 13:30 17/06/2024; Causa: Vandalismo</v>
      </c>
      <c r="W2580" s="4" t="s">
        <v>2370</v>
      </c>
      <c r="X2580" s="3"/>
      <c r="Y2580" s="3"/>
      <c r="Z2580" s="3" t="s">
        <v>69</v>
      </c>
      <c r="AA2580" s="3" t="s">
        <v>70</v>
      </c>
      <c r="AB2580" s="3">
        <v>8686525</v>
      </c>
      <c r="AC2580" s="3" t="s">
        <v>71</v>
      </c>
      <c r="AD2580" s="6">
        <v>0</v>
      </c>
      <c r="AE2580" s="7"/>
      <c r="AF2580" s="7"/>
      <c r="AG2580" s="6">
        <f>Tabla4[[#This Row],[Tiempo Parada de Reloj]]+Tabla4[[#This Row],[Tiempo Autorizado por Telefonica (no Máximo)]]</f>
        <v>0</v>
      </c>
      <c r="AH2580" s="7">
        <f t="shared" ca="1" si="387"/>
        <v>0.14236111110949423</v>
      </c>
      <c r="AI2580" s="8">
        <f t="shared" si="388"/>
        <v>0</v>
      </c>
      <c r="AJ2580" s="8">
        <f t="shared" ca="1" si="389"/>
        <v>3.4166666666278616</v>
      </c>
      <c r="AK2580" s="3" t="s">
        <v>87</v>
      </c>
      <c r="AL2580" s="3" t="s">
        <v>70</v>
      </c>
      <c r="AM2580" s="3" t="s">
        <v>8652</v>
      </c>
      <c r="AN2580" s="3" t="s">
        <v>8652</v>
      </c>
      <c r="AO2580" s="3" t="s">
        <v>87</v>
      </c>
      <c r="AP2580" s="3" t="s">
        <v>87</v>
      </c>
      <c r="AQ2580" s="23">
        <v>45470.488888888889</v>
      </c>
      <c r="AR2580" s="3"/>
      <c r="AS2580" s="23"/>
      <c r="AT2580" s="23"/>
      <c r="AU2580" s="3" t="s">
        <v>568</v>
      </c>
      <c r="AV2580" s="3" t="s">
        <v>11690</v>
      </c>
      <c r="AW2580" s="3" t="s">
        <v>1323</v>
      </c>
      <c r="AX2580" s="3">
        <v>5.0672199999999998</v>
      </c>
      <c r="AY2580" s="3">
        <v>-75.856949999999998</v>
      </c>
      <c r="AZ2580" s="8" t="str">
        <f>+CONCATENATE("Reportan apertura en el enlace ",Tabla4[[#This Row],[Enlace]]," en el ",Tabla4[[#This Row],[Distancia óptica]]," ocasionado por ",Tabla4[[#This Row],[Causa del daño]])</f>
        <v>Reportan apertura en el enlace Manizales - Quibdó en el Km 11 desde san jose  ocasionado por Vandalismo</v>
      </c>
      <c r="BA2580" s="8" t="str">
        <f>+CONCATENATE("Para dar solución al incidente ",Tabla4[[#This Row],[Solución]])</f>
        <v xml:space="preserve">Para dar solución al incidente Se realiza un tendido y dos cajas de empalme </v>
      </c>
      <c r="BB2580" s="3" t="str">
        <f>+_xlfn.CONCAT(Tabla4[[#This Row],[Causa Raiz]]," ",Tabla4[[#This Row],[Solución2]]," (",Tabla4[[#This Row],[Anillo]],"- Cabecera: ",Tabla4[[#This Row],[Cabecera]],"- Operador: ",Tabla4[[#This Row],[Operador]],")")</f>
        <v>Reportan apertura en el enlace Manizales - Quibdó en el Km 11 desde san jose  ocasionado por Vandalismo Para dar solución al incidente Se realiza un tendido y dos cajas de empalme  (TRONCAL- Cabecera: San jose- Operador: Azteca)</v>
      </c>
    </row>
    <row r="2581" spans="1:54" ht="199.5">
      <c r="A2581" s="38">
        <f t="shared" si="390"/>
        <v>2580</v>
      </c>
      <c r="B2581" s="3">
        <v>8685909</v>
      </c>
      <c r="C2581" s="3" t="s">
        <v>54</v>
      </c>
      <c r="D2581" s="23">
        <v>45460.4375</v>
      </c>
      <c r="E2581" s="23">
        <v>45460.569444444445</v>
      </c>
      <c r="F2581" s="1">
        <f t="shared" ca="1" si="392"/>
        <v>0.13194444444525288</v>
      </c>
      <c r="G2581" s="3" t="s">
        <v>55</v>
      </c>
      <c r="H2581" s="41"/>
      <c r="I2581" s="40"/>
      <c r="J2581" s="5" t="s">
        <v>56</v>
      </c>
      <c r="K2581" s="3" t="s">
        <v>138</v>
      </c>
      <c r="L2581" s="9" t="s">
        <v>78</v>
      </c>
      <c r="M2581" s="3" t="s">
        <v>139</v>
      </c>
      <c r="N2581" s="3" t="s">
        <v>140</v>
      </c>
      <c r="O2581" s="3" t="s">
        <v>7858</v>
      </c>
      <c r="P2581" s="3" t="s">
        <v>11691</v>
      </c>
      <c r="Q2581" s="4" t="s">
        <v>11692</v>
      </c>
      <c r="R2581" s="3" t="s">
        <v>1178</v>
      </c>
      <c r="S2581" s="3" t="s">
        <v>145</v>
      </c>
      <c r="T2581" s="9" t="s">
        <v>66</v>
      </c>
      <c r="U2581" s="3" t="s">
        <v>11693</v>
      </c>
      <c r="V2581" s="22" t="str">
        <f t="shared" si="391"/>
        <v>RLFO; Hora de aviso: 10:30 17/06/2024; Solución: se recupera 5 mts de reserva y se realiza un empalme de 24 hilos; Hora de solución: 13:40 17/06/2024; Causa: Vandalismo</v>
      </c>
      <c r="W2581" s="4" t="s">
        <v>199</v>
      </c>
      <c r="X2581" s="3"/>
      <c r="Y2581" s="3"/>
      <c r="Z2581" s="3" t="s">
        <v>69</v>
      </c>
      <c r="AA2581" s="3" t="s">
        <v>70</v>
      </c>
      <c r="AB2581" s="3">
        <v>8685910</v>
      </c>
      <c r="AC2581" s="3" t="s">
        <v>71</v>
      </c>
      <c r="AD2581" s="6">
        <v>0</v>
      </c>
      <c r="AE2581" s="7"/>
      <c r="AF2581" s="7"/>
      <c r="AG2581" s="6">
        <f>Tabla4[[#This Row],[Tiempo Parada de Reloj]]+Tabla4[[#This Row],[Tiempo Autorizado por Telefonica (no Máximo)]]</f>
        <v>0</v>
      </c>
      <c r="AH2581" s="7">
        <f t="shared" ca="1" si="387"/>
        <v>0.13194444444525288</v>
      </c>
      <c r="AI2581" s="8">
        <f t="shared" si="388"/>
        <v>0</v>
      </c>
      <c r="AJ2581" s="8">
        <f t="shared" ca="1" si="389"/>
        <v>3.1666666666860692</v>
      </c>
      <c r="AK2581" s="3" t="s">
        <v>87</v>
      </c>
      <c r="AL2581" s="3" t="s">
        <v>70</v>
      </c>
      <c r="AM2581" s="3" t="s">
        <v>119</v>
      </c>
      <c r="AN2581" s="3" t="s">
        <v>119</v>
      </c>
      <c r="AO2581" s="3" t="s">
        <v>119</v>
      </c>
      <c r="AP2581" s="3" t="s">
        <v>119</v>
      </c>
      <c r="AQ2581" s="23">
        <v>45466.510416666664</v>
      </c>
      <c r="AR2581" s="3"/>
      <c r="AS2581" s="23"/>
      <c r="AT2581" s="23"/>
      <c r="AU2581" s="3" t="s">
        <v>149</v>
      </c>
      <c r="AV2581" s="3" t="s">
        <v>11694</v>
      </c>
      <c r="AW2581" s="3" t="s">
        <v>1311</v>
      </c>
      <c r="AX2581" s="3">
        <v>3.4213089999999999</v>
      </c>
      <c r="AY2581" s="3">
        <v>-76.548737000000003</v>
      </c>
      <c r="AZ2581" s="8" t="str">
        <f>+CONCATENATE("Reportan apertura en el enlace ",Tabla4[[#This Row],[Enlace]]," en el ",Tabla4[[#This Row],[Distancia óptica]]," ocasionado por ",Tabla4[[#This Row],[Causa del daño]])</f>
        <v>Reportan apertura en el enlace Mov. Lido - Mov. Tequendama en el Km 0,602 desde Mov. Lido  ocasionado por Vandalismo</v>
      </c>
      <c r="BA2581" s="8" t="str">
        <f>+CONCATENATE("Para dar solución al incidente ",Tabla4[[#This Row],[Solución]])</f>
        <v>Para dar solución al incidente se recupera 5 mts de reserva y se realiza un empalme de 24 hilos</v>
      </c>
      <c r="BB2581" s="3" t="str">
        <f>+_xlfn.CONCAT(Tabla4[[#This Row],[Causa Raiz]]," ",Tabla4[[#This Row],[Solución2]]," (",Tabla4[[#This Row],[Anillo]],"- Cabecera: ",Tabla4[[#This Row],[Cabecera]],"- Operador: ",Tabla4[[#This Row],[Operador]],")")</f>
        <v>Reportan apertura en el enlace Mov. Lido - Mov. Tequendama en el Km 0,602 desde Mov. Lido  ocasionado por Vandalismo Para dar solución al incidente se recupera 5 mts de reserva y se realiza un empalme de 24 hilos (UK- Cabecera: TEQUENDAMA - Operador: Colombia Telecomunicaciones)</v>
      </c>
    </row>
    <row r="2582" spans="1:54" ht="228">
      <c r="A2582" s="38">
        <f t="shared" si="390"/>
        <v>2581</v>
      </c>
      <c r="B2582" s="3">
        <v>8686069</v>
      </c>
      <c r="C2582" s="3" t="s">
        <v>163</v>
      </c>
      <c r="D2582" s="23">
        <v>45460.5</v>
      </c>
      <c r="E2582" s="23">
        <v>45460.770833333336</v>
      </c>
      <c r="F2582" s="1">
        <f t="shared" ca="1" si="392"/>
        <v>0.27083333333575865</v>
      </c>
      <c r="G2582" s="3" t="s">
        <v>1465</v>
      </c>
      <c r="H2582" s="41"/>
      <c r="I2582" s="40"/>
      <c r="J2582" s="5" t="s">
        <v>56</v>
      </c>
      <c r="K2582" s="3" t="s">
        <v>122</v>
      </c>
      <c r="L2582" s="9" t="s">
        <v>78</v>
      </c>
      <c r="M2582" s="3" t="s">
        <v>644</v>
      </c>
      <c r="N2582" s="3" t="s">
        <v>2665</v>
      </c>
      <c r="O2582" s="3" t="s">
        <v>10282</v>
      </c>
      <c r="P2582" s="3" t="s">
        <v>11695</v>
      </c>
      <c r="Q2582" s="4" t="s">
        <v>11696</v>
      </c>
      <c r="R2582" s="3" t="s">
        <v>649</v>
      </c>
      <c r="S2582" s="3" t="s">
        <v>129</v>
      </c>
      <c r="T2582" s="9" t="s">
        <v>176</v>
      </c>
      <c r="U2582" s="3" t="s">
        <v>11697</v>
      </c>
      <c r="V2582" s="22" t="str">
        <f t="shared" si="391"/>
        <v>RDFO; Hora de aviso: 12:00 17/06/2024; Solución: se realiza tendido de 400 metros de fo y dos empalmes de 24 hilos; Hora de solución: 18:30 17/06/2024; Causa: Intervención de Terceros. No Identificados</v>
      </c>
      <c r="W2582" s="4" t="s">
        <v>132</v>
      </c>
      <c r="X2582" s="3"/>
      <c r="Y2582" s="3"/>
      <c r="Z2582" s="3" t="s">
        <v>69</v>
      </c>
      <c r="AA2582" s="3" t="s">
        <v>70</v>
      </c>
      <c r="AB2582" s="3">
        <v>8686069</v>
      </c>
      <c r="AC2582" s="3" t="s">
        <v>71</v>
      </c>
      <c r="AD2582" s="6">
        <v>6.25E-2</v>
      </c>
      <c r="AE2582" s="7"/>
      <c r="AF2582" s="7"/>
      <c r="AG2582" s="6">
        <f>Tabla4[[#This Row],[Tiempo Parada de Reloj]]+Tabla4[[#This Row],[Tiempo Autorizado por Telefonica (no Máximo)]]</f>
        <v>6.25E-2</v>
      </c>
      <c r="AH2582" s="7">
        <f t="shared" ca="1" si="387"/>
        <v>0.20833333333575865</v>
      </c>
      <c r="AI2582" s="8">
        <f t="shared" si="388"/>
        <v>1.5</v>
      </c>
      <c r="AJ2582" s="8">
        <f t="shared" ca="1" si="389"/>
        <v>5.0000000000582077</v>
      </c>
      <c r="AK2582" s="3" t="s">
        <v>87</v>
      </c>
      <c r="AL2582" s="3" t="s">
        <v>70</v>
      </c>
      <c r="AM2582" s="3" t="s">
        <v>8652</v>
      </c>
      <c r="AN2582" s="3" t="s">
        <v>8652</v>
      </c>
      <c r="AO2582" s="3" t="s">
        <v>119</v>
      </c>
      <c r="AP2582" s="3" t="s">
        <v>119</v>
      </c>
      <c r="AQ2582" s="23">
        <v>45462.361805555556</v>
      </c>
      <c r="AR2582" s="3"/>
      <c r="AS2582" s="23"/>
      <c r="AT2582" s="23"/>
      <c r="AU2582" s="3" t="s">
        <v>655</v>
      </c>
      <c r="AV2582" s="3" t="s">
        <v>75</v>
      </c>
      <c r="AW2582" s="3" t="s">
        <v>307</v>
      </c>
      <c r="AX2582" s="3">
        <v>8.7399000000000004</v>
      </c>
      <c r="AY2582" s="3">
        <v>-75.858369999999994</v>
      </c>
      <c r="AZ2582" s="8" t="str">
        <f>+CONCATENATE("Reportan apertura en el enlace ",Tabla4[[#This Row],[Enlace]]," en el ",Tabla4[[#This Row],[Distancia óptica]]," ocasionado por ",Tabla4[[#This Row],[Causa del daño]])</f>
        <v>Reportan apertura en el enlace Mov. Villa Sorrento - Mov. Bonanza en el Km 1,380 desde Villa Sorrento ocasionado por Intervención de Terceros. No Identificados</v>
      </c>
      <c r="BA2582" s="8" t="str">
        <f>+CONCATENATE("Para dar solución al incidente ",Tabla4[[#This Row],[Solución]])</f>
        <v>Para dar solución al incidente se realiza tendido de 400 metros de fo y dos empalmes de 24 hilos</v>
      </c>
      <c r="BB2582" s="3" t="str">
        <f>+_xlfn.CONCAT(Tabla4[[#This Row],[Causa Raiz]]," ",Tabla4[[#This Row],[Solución2]]," (",Tabla4[[#This Row],[Anillo]],"- Cabecera: ",Tabla4[[#This Row],[Cabecera]],"- Operador: ",Tabla4[[#This Row],[Operador]],")")</f>
        <v>Reportan apertura en el enlace Mov. Villa Sorrento - Mov. Bonanza en el Km 1,380 desde Villa Sorrento ocasionado por Intervención de Terceros. No Identificados Para dar solución al incidente se realiza tendido de 400 metros de fo y dos empalmes de 24 hilos (LINEAL- Cabecera: CENTRO- Operador: Colombia Telecomunicaciones)</v>
      </c>
    </row>
    <row r="2583" spans="1:54" ht="185.25">
      <c r="A2583" s="38">
        <f t="shared" si="390"/>
        <v>2582</v>
      </c>
      <c r="B2583" s="3">
        <v>8686894</v>
      </c>
      <c r="C2583" s="3" t="s">
        <v>92</v>
      </c>
      <c r="D2583" s="23">
        <v>45460.5</v>
      </c>
      <c r="E2583" s="23">
        <v>45460.552083333336</v>
      </c>
      <c r="F2583" s="1">
        <f t="shared" ca="1" si="392"/>
        <v>5.2083333335758653E-2</v>
      </c>
      <c r="G2583" s="3" t="s">
        <v>55</v>
      </c>
      <c r="H2583" s="41"/>
      <c r="I2583" s="40"/>
      <c r="J2583" s="5" t="s">
        <v>56</v>
      </c>
      <c r="K2583" s="3" t="s">
        <v>340</v>
      </c>
      <c r="L2583" s="9" t="s">
        <v>58</v>
      </c>
      <c r="M2583" s="3" t="s">
        <v>341</v>
      </c>
      <c r="N2583" s="3" t="s">
        <v>342</v>
      </c>
      <c r="O2583" s="3" t="s">
        <v>2228</v>
      </c>
      <c r="P2583" s="3" t="s">
        <v>11698</v>
      </c>
      <c r="Q2583" s="4" t="s">
        <v>11699</v>
      </c>
      <c r="R2583" s="3" t="s">
        <v>1828</v>
      </c>
      <c r="S2583" s="3" t="s">
        <v>347</v>
      </c>
      <c r="T2583" s="9" t="s">
        <v>513</v>
      </c>
      <c r="U2583" s="3" t="s">
        <v>11564</v>
      </c>
      <c r="V2583" s="22" t="str">
        <f t="shared" si="391"/>
        <v>RTNFO; Hora de aviso: 12:00 17/06/2024; Solución: Para dar solucion se corrio 10 mtrs de reserva y un empalme de 48 hilos ; Hora de solución: 13:15 17/06/2024; Causa: Desastre Natural</v>
      </c>
      <c r="W2583" s="4" t="s">
        <v>349</v>
      </c>
      <c r="X2583" s="3"/>
      <c r="Y2583" s="3"/>
      <c r="Z2583" s="3" t="s">
        <v>69</v>
      </c>
      <c r="AA2583" s="3" t="s">
        <v>71</v>
      </c>
      <c r="AB2583" s="3">
        <v>0</v>
      </c>
      <c r="AC2583" s="3" t="s">
        <v>71</v>
      </c>
      <c r="AD2583" s="6">
        <v>0</v>
      </c>
      <c r="AE2583" s="7"/>
      <c r="AF2583" s="7"/>
      <c r="AG2583" s="6">
        <f>Tabla4[[#This Row],[Tiempo Parada de Reloj]]+Tabla4[[#This Row],[Tiempo Autorizado por Telefonica (no Máximo)]]</f>
        <v>0</v>
      </c>
      <c r="AH2583" s="7">
        <f t="shared" ca="1" si="387"/>
        <v>5.2083333335758653E-2</v>
      </c>
      <c r="AI2583" s="8">
        <f t="shared" si="388"/>
        <v>0</v>
      </c>
      <c r="AJ2583" s="8">
        <f t="shared" ca="1" si="389"/>
        <v>1.2500000000582077</v>
      </c>
      <c r="AK2583" s="3" t="s">
        <v>87</v>
      </c>
      <c r="AL2583" s="3" t="s">
        <v>70</v>
      </c>
      <c r="AM2583" s="3" t="s">
        <v>8652</v>
      </c>
      <c r="AN2583" s="3" t="s">
        <v>8652</v>
      </c>
      <c r="AO2583" s="3" t="s">
        <v>119</v>
      </c>
      <c r="AP2583" s="3" t="s">
        <v>119</v>
      </c>
      <c r="AQ2583" s="23">
        <v>45463.792361111111</v>
      </c>
      <c r="AR2583" s="3"/>
      <c r="AS2583" s="23"/>
      <c r="AT2583" s="23"/>
      <c r="AU2583" s="3" t="s">
        <v>351</v>
      </c>
      <c r="AV2583" s="3" t="s">
        <v>308</v>
      </c>
      <c r="AW2583" s="3" t="s">
        <v>1323</v>
      </c>
      <c r="AX2583" s="3">
        <v>4.2306999999999997</v>
      </c>
      <c r="AY2583" s="3">
        <v>-74.847300000000004</v>
      </c>
      <c r="AZ2583" s="8" t="str">
        <f>+CONCATENATE("Reportan apertura en el enlace ",Tabla4[[#This Row],[Enlace]]," en el ",Tabla4[[#This Row],[Distancia óptica]]," ocasionado por ",Tabla4[[#This Row],[Causa del daño]])</f>
        <v>Reportan apertura en el enlace Girardot - Ibagué en el Km 11 desde Girardot  ocasionado por Desastre Natural</v>
      </c>
      <c r="BA2583" s="8" t="str">
        <f>+CONCATENATE("Para dar solución al incidente ",Tabla4[[#This Row],[Solución]])</f>
        <v xml:space="preserve">Para dar solución al incidente Para dar solucion se corrio 10 mtrs de reserva y un empalme de 48 hilos </v>
      </c>
      <c r="BB2583" s="3" t="str">
        <f>+_xlfn.CONCAT(Tabla4[[#This Row],[Causa Raiz]]," ",Tabla4[[#This Row],[Solución2]]," (",Tabla4[[#This Row],[Anillo]],"- Cabecera: ",Tabla4[[#This Row],[Cabecera]],"- Operador: ",Tabla4[[#This Row],[Operador]],")")</f>
        <v>Reportan apertura en el enlace Girardot - Ibagué en el Km 11 desde Girardot  ocasionado por Desastre Natural Para dar solución al incidente Para dar solucion se corrio 10 mtrs de reserva y un empalme de 48 hilos  (TRONCAL- Cabecera: GIRARDOT- Operador: Colombia Telecomunicaciones)</v>
      </c>
    </row>
    <row r="2584" spans="1:54" ht="142.5">
      <c r="A2584" s="38">
        <f t="shared" si="390"/>
        <v>2583</v>
      </c>
      <c r="B2584" s="3">
        <v>8686909</v>
      </c>
      <c r="C2584" s="3" t="s">
        <v>54</v>
      </c>
      <c r="D2584" s="23">
        <v>45460.520833333336</v>
      </c>
      <c r="E2584" s="23">
        <v>45460.522222222222</v>
      </c>
      <c r="F2584" s="1">
        <f t="shared" ca="1" si="392"/>
        <v>1.3888888861401938E-3</v>
      </c>
      <c r="G2584" s="3" t="s">
        <v>55</v>
      </c>
      <c r="H2584" s="41"/>
      <c r="I2584" s="40"/>
      <c r="J2584" s="5" t="s">
        <v>56</v>
      </c>
      <c r="K2584" s="3" t="s">
        <v>57</v>
      </c>
      <c r="L2584" s="9" t="s">
        <v>58</v>
      </c>
      <c r="M2584" s="3" t="s">
        <v>59</v>
      </c>
      <c r="N2584" s="3" t="s">
        <v>60</v>
      </c>
      <c r="O2584" s="3" t="s">
        <v>11700</v>
      </c>
      <c r="P2584" s="3" t="s">
        <v>325</v>
      </c>
      <c r="Q2584" s="4" t="s">
        <v>11701</v>
      </c>
      <c r="R2584" s="3" t="s">
        <v>947</v>
      </c>
      <c r="S2584" s="3" t="s">
        <v>65</v>
      </c>
      <c r="T2584" s="9" t="s">
        <v>104</v>
      </c>
      <c r="U2584" s="3" t="s">
        <v>11259</v>
      </c>
      <c r="V2584" s="22" t="str">
        <f t="shared" si="391"/>
        <v>RLFO; Hora de aviso: 12:30 17/06/2024; Solución: Falla de patchord nose tienen eventos de FO; Hora de solución: 12:32 17/06/2024; Causa: Visita Fallida</v>
      </c>
      <c r="W2584" s="4" t="s">
        <v>68</v>
      </c>
      <c r="X2584" s="3"/>
      <c r="Y2584" s="3"/>
      <c r="Z2584" s="3" t="s">
        <v>69</v>
      </c>
      <c r="AA2584" s="3" t="s">
        <v>71</v>
      </c>
      <c r="AB2584" s="3">
        <v>0</v>
      </c>
      <c r="AC2584" s="3" t="s">
        <v>71</v>
      </c>
      <c r="AD2584" s="6">
        <v>0</v>
      </c>
      <c r="AE2584" s="7"/>
      <c r="AF2584" s="7"/>
      <c r="AG2584" s="6">
        <f>Tabla4[[#This Row],[Tiempo Parada de Reloj]]+Tabla4[[#This Row],[Tiempo Autorizado por Telefonica (no Máximo)]]</f>
        <v>0</v>
      </c>
      <c r="AH2584" s="7">
        <f t="shared" ca="1" si="387"/>
        <v>1.3888888861401938E-3</v>
      </c>
      <c r="AI2584" s="8">
        <f t="shared" si="388"/>
        <v>0</v>
      </c>
      <c r="AJ2584" s="8">
        <f t="shared" ca="1" si="389"/>
        <v>3.3333333267364651E-2</v>
      </c>
      <c r="AK2584" s="3" t="s">
        <v>119</v>
      </c>
      <c r="AL2584" s="3" t="s">
        <v>71</v>
      </c>
      <c r="AM2584" s="3" t="s">
        <v>69</v>
      </c>
      <c r="AN2584" s="3" t="s">
        <v>119</v>
      </c>
      <c r="AO2584" s="3" t="s">
        <v>119</v>
      </c>
      <c r="AP2584" s="3" t="s">
        <v>119</v>
      </c>
      <c r="AQ2584" s="23">
        <v>45460.555555555555</v>
      </c>
      <c r="AR2584" s="3"/>
      <c r="AS2584" s="23"/>
      <c r="AT2584" s="23"/>
      <c r="AU2584" s="3" t="s">
        <v>298</v>
      </c>
      <c r="AV2584" s="3" t="s">
        <v>69</v>
      </c>
      <c r="AW2584" s="3" t="s">
        <v>69</v>
      </c>
      <c r="AX2584" s="3" t="s">
        <v>69</v>
      </c>
      <c r="AY2584" s="3" t="s">
        <v>69</v>
      </c>
      <c r="AZ2584" s="8" t="str">
        <f>+CONCATENATE("Reportan apertura en el enlace ",Tabla4[[#This Row],[Enlace]]," en el ",Tabla4[[#This Row],[Distancia óptica]]," ocasionado por ",Tabla4[[#This Row],[Causa del daño]])</f>
        <v>Reportan apertura en el enlace Salitre - progreso en el Km 0 ocasionado por Visita Fallida</v>
      </c>
      <c r="BA2584" s="8" t="str">
        <f>+CONCATENATE("Para dar solución al incidente ",Tabla4[[#This Row],[Solución]])</f>
        <v>Para dar solución al incidente Falla de patchord nose tienen eventos de FO</v>
      </c>
      <c r="BB2584" s="3" t="str">
        <f>+_xlfn.CONCAT(Tabla4[[#This Row],[Causa Raiz]]," ",Tabla4[[#This Row],[Solución2]]," (",Tabla4[[#This Row],[Anillo]],"- Cabecera: ",Tabla4[[#This Row],[Cabecera]],"- Operador: ",Tabla4[[#This Row],[Operador]],")")</f>
        <v>Reportan apertura en el enlace Salitre - progreso en el Km 0 ocasionado por Visita Fallida Para dar solución al incidente Falla de patchord nose tienen eventos de FO (NA- Cabecera: NA- Operador: Colombia Telecomunicaciones)</v>
      </c>
    </row>
    <row r="2585" spans="1:54" ht="199.5">
      <c r="A2585" s="38">
        <f t="shared" si="390"/>
        <v>2584</v>
      </c>
      <c r="B2585" s="3">
        <v>8686910</v>
      </c>
      <c r="C2585" s="3" t="s">
        <v>136</v>
      </c>
      <c r="D2585" s="23">
        <v>45460.388888888891</v>
      </c>
      <c r="E2585" s="23">
        <v>45460.791666666664</v>
      </c>
      <c r="F2585" s="1">
        <f t="shared" ca="1" si="392"/>
        <v>0.40277777777373558</v>
      </c>
      <c r="G2585" s="3" t="s">
        <v>55</v>
      </c>
      <c r="H2585" s="41"/>
      <c r="I2585" s="40"/>
      <c r="J2585" s="5" t="s">
        <v>137</v>
      </c>
      <c r="K2585" s="3" t="s">
        <v>57</v>
      </c>
      <c r="L2585" s="9" t="s">
        <v>78</v>
      </c>
      <c r="M2585" s="3" t="s">
        <v>59</v>
      </c>
      <c r="N2585" s="3" t="s">
        <v>60</v>
      </c>
      <c r="O2585" s="3" t="s">
        <v>11702</v>
      </c>
      <c r="P2585" s="3" t="s">
        <v>11679</v>
      </c>
      <c r="Q2585" s="4" t="s">
        <v>11703</v>
      </c>
      <c r="R2585" s="3" t="s">
        <v>4664</v>
      </c>
      <c r="S2585" s="3" t="s">
        <v>65</v>
      </c>
      <c r="T2585" s="9" t="s">
        <v>329</v>
      </c>
      <c r="U2585" s="3" t="s">
        <v>11704</v>
      </c>
      <c r="V2585" s="22" t="str">
        <f t="shared" si="391"/>
        <v>RBHFO; Hora de aviso: 9:20 17/06/2024; Solución: Se recupera 100 mts de reserva y se realiza un empalme de 96 hilos; Hora de solución: 19:00 17/06/2024; Causa: Incendio</v>
      </c>
      <c r="W2585" s="4" t="s">
        <v>68</v>
      </c>
      <c r="X2585" s="3"/>
      <c r="Y2585" s="3"/>
      <c r="Z2585" s="3" t="s">
        <v>69</v>
      </c>
      <c r="AA2585" s="3" t="s">
        <v>70</v>
      </c>
      <c r="AB2585" s="3">
        <v>8684221</v>
      </c>
      <c r="AC2585" s="3" t="s">
        <v>71</v>
      </c>
      <c r="AD2585" s="6">
        <v>0.24027777777777778</v>
      </c>
      <c r="AE2585" s="7"/>
      <c r="AF2585" s="7"/>
      <c r="AG2585" s="6">
        <f>Tabla4[[#This Row],[Tiempo Parada de Reloj]]+Tabla4[[#This Row],[Tiempo Autorizado por Telefonica (no Máximo)]]</f>
        <v>0.24027777777777778</v>
      </c>
      <c r="AH2585" s="7">
        <f t="shared" ca="1" si="387"/>
        <v>0.16249999999595779</v>
      </c>
      <c r="AI2585" s="8">
        <f t="shared" si="388"/>
        <v>5.7666666666666666</v>
      </c>
      <c r="AJ2585" s="8">
        <f t="shared" ca="1" si="389"/>
        <v>3.8999999999029873</v>
      </c>
      <c r="AK2585" s="3" t="s">
        <v>87</v>
      </c>
      <c r="AL2585" s="3" t="s">
        <v>70</v>
      </c>
      <c r="AM2585" s="3" t="s">
        <v>8652</v>
      </c>
      <c r="AN2585" s="3" t="s">
        <v>8652</v>
      </c>
      <c r="AO2585" s="3" t="s">
        <v>119</v>
      </c>
      <c r="AP2585" s="3" t="s">
        <v>119</v>
      </c>
      <c r="AQ2585" s="23">
        <v>45462.654861111114</v>
      </c>
      <c r="AR2585" s="3"/>
      <c r="AS2585" s="23"/>
      <c r="AT2585" s="23"/>
      <c r="AU2585" s="3" t="s">
        <v>264</v>
      </c>
      <c r="AV2585" s="3" t="s">
        <v>10695</v>
      </c>
      <c r="AW2585" s="3" t="s">
        <v>11705</v>
      </c>
      <c r="AX2585" s="73">
        <v>4.6188000000000002</v>
      </c>
      <c r="AY2585" s="73">
        <v>-74.068200000000004</v>
      </c>
      <c r="AZ2585" s="8" t="str">
        <f>+CONCATENATE("Reportan apertura en el enlace ",Tabla4[[#This Row],[Enlace]]," en el ",Tabla4[[#This Row],[Distancia óptica]]," ocasionado por ",Tabla4[[#This Row],[Causa del daño]])</f>
        <v>Reportan apertura en el enlace Mov.Museo Nacional - Mov. Cementerio Central en el Km 0,2 desde Museo Nacional  ocasionado por Incendio</v>
      </c>
      <c r="BA2585" s="8" t="str">
        <f>+CONCATENATE("Para dar solución al incidente ",Tabla4[[#This Row],[Solución]])</f>
        <v>Para dar solución al incidente Se recupera 100 mts de reserva y se realiza un empalme de 96 hilos</v>
      </c>
      <c r="BB2585" s="3" t="str">
        <f>+_xlfn.CONCAT(Tabla4[[#This Row],[Causa Raiz]]," ",Tabla4[[#This Row],[Solución2]]," (",Tabla4[[#This Row],[Anillo]],"- Cabecera: ",Tabla4[[#This Row],[Cabecera]],"- Operador: ",Tabla4[[#This Row],[Operador]],")")</f>
        <v>Reportan apertura en el enlace Mov.Museo Nacional - Mov. Cementerio Central en el Km 0,2 desde Museo Nacional  ocasionado por Incendio Para dar solución al incidente Se recupera 100 mts de reserva y se realiza un empalme de 96 hilos (ANILLO 3C- Cabecera: TELECOM CENTRO- Operador: Infraco)</v>
      </c>
    </row>
    <row r="2586" spans="1:54" ht="171">
      <c r="A2586" s="38">
        <f t="shared" si="390"/>
        <v>2585</v>
      </c>
      <c r="B2586" s="3">
        <v>8687031</v>
      </c>
      <c r="C2586" s="3" t="s">
        <v>54</v>
      </c>
      <c r="D2586" s="23">
        <v>45460.565972222219</v>
      </c>
      <c r="E2586" s="23">
        <v>45460.791666666664</v>
      </c>
      <c r="F2586" s="1">
        <f t="shared" ref="F2586:F2594" ca="1" si="393">IF(ISBLANK(E2586),IF(ISBLANK(D2586),0,NOW()-D2586),E2586-D2586)</f>
        <v>0.22569444444525288</v>
      </c>
      <c r="G2586" s="3" t="s">
        <v>55</v>
      </c>
      <c r="H2586" s="41"/>
      <c r="I2586" s="40"/>
      <c r="J2586" s="5" t="s">
        <v>56</v>
      </c>
      <c r="K2586" s="3" t="s">
        <v>57</v>
      </c>
      <c r="L2586" s="9" t="s">
        <v>78</v>
      </c>
      <c r="M2586" s="3" t="s">
        <v>59</v>
      </c>
      <c r="N2586" s="3" t="s">
        <v>60</v>
      </c>
      <c r="O2586" s="3" t="s">
        <v>11706</v>
      </c>
      <c r="P2586" s="3" t="s">
        <v>11707</v>
      </c>
      <c r="Q2586" s="4" t="s">
        <v>11708</v>
      </c>
      <c r="R2586" s="3" t="s">
        <v>980</v>
      </c>
      <c r="S2586" s="3" t="s">
        <v>65</v>
      </c>
      <c r="T2586" s="9" t="s">
        <v>256</v>
      </c>
      <c r="U2586" s="3" t="s">
        <v>11539</v>
      </c>
      <c r="V2586" s="22" t="str">
        <f t="shared" ref="V2586:V2594" si="394">C2586&amp;"; Hora de aviso: "&amp;TEXT(D2586,"h:mm dd/mm/yyyy")&amp;"; Solución: "&amp;U2586&amp;"; Hora de solución: "&amp;TEXT(E2586,"h:mm dd/mm/yyyy")&amp;"; Causa: "&amp;T2586</f>
        <v>RLFO; Hora de aviso: 13:35 17/06/2024; Solución: se refusiona hilo en el empalme ; Hora de solución: 19:00 17/06/2024; Causa: Falla de Empalme de FiOp</v>
      </c>
      <c r="W2586" s="4" t="s">
        <v>68</v>
      </c>
      <c r="X2586" s="3"/>
      <c r="Y2586" s="3"/>
      <c r="Z2586" s="3" t="s">
        <v>69</v>
      </c>
      <c r="AA2586" s="3" t="s">
        <v>70</v>
      </c>
      <c r="AB2586" s="3">
        <v>8687890</v>
      </c>
      <c r="AC2586" s="3" t="s">
        <v>71</v>
      </c>
      <c r="AD2586" s="6">
        <v>5.9027777777777776E-2</v>
      </c>
      <c r="AE2586" s="7"/>
      <c r="AF2586" s="7"/>
      <c r="AG2586" s="6">
        <f>Tabla4[[#This Row],[Tiempo Parada de Reloj]]+Tabla4[[#This Row],[Tiempo Autorizado por Telefonica (no Máximo)]]</f>
        <v>5.9027777777777776E-2</v>
      </c>
      <c r="AH2586" s="7">
        <f t="shared" ca="1" si="387"/>
        <v>0.16666666666747509</v>
      </c>
      <c r="AI2586" s="8">
        <f t="shared" si="388"/>
        <v>1.4166666666666665</v>
      </c>
      <c r="AJ2586" s="8">
        <f t="shared" ca="1" si="389"/>
        <v>4.0000000000194023</v>
      </c>
      <c r="AK2586" s="3" t="s">
        <v>87</v>
      </c>
      <c r="AL2586" s="3" t="s">
        <v>70</v>
      </c>
      <c r="AM2586" s="3" t="s">
        <v>8652</v>
      </c>
      <c r="AN2586" s="3" t="s">
        <v>8652</v>
      </c>
      <c r="AO2586" s="3" t="s">
        <v>119</v>
      </c>
      <c r="AP2586" s="3" t="s">
        <v>119</v>
      </c>
      <c r="AQ2586" s="23">
        <v>45461.634722222225</v>
      </c>
      <c r="AR2586" s="3"/>
      <c r="AS2586" s="23"/>
      <c r="AT2586" s="23"/>
      <c r="AU2586" s="3" t="s">
        <v>100</v>
      </c>
      <c r="AV2586" s="3" t="s">
        <v>919</v>
      </c>
      <c r="AW2586" s="3" t="s">
        <v>307</v>
      </c>
      <c r="AX2586" s="3">
        <v>4.7473000000000001</v>
      </c>
      <c r="AY2586" s="3">
        <v>-74.046599999999998</v>
      </c>
      <c r="AZ2586" s="8" t="str">
        <f>+CONCATENATE("Reportan apertura en el enlace ",Tabla4[[#This Row],[Enlace]]," en el ",Tabla4[[#This Row],[Distancia óptica]]," ocasionado por ",Tabla4[[#This Row],[Causa del daño]])</f>
        <v>Reportan apertura en el enlace Mov.portal del norte - Mov.Toberin en el Km 4,3 desde Portal ocasionado por Falla de Empalme de FiOp</v>
      </c>
      <c r="BA2586" s="8" t="str">
        <f>+CONCATENATE("Para dar solución al incidente ",Tabla4[[#This Row],[Solución]])</f>
        <v xml:space="preserve">Para dar solución al incidente se refusiona hilo en el empalme </v>
      </c>
      <c r="BB2586" s="3" t="str">
        <f>+_xlfn.CONCAT(Tabla4[[#This Row],[Causa Raiz]]," ",Tabla4[[#This Row],[Solución2]]," (",Tabla4[[#This Row],[Anillo]],"- Cabecera: ",Tabla4[[#This Row],[Cabecera]],"- Operador: ",Tabla4[[#This Row],[Operador]],")")</f>
        <v>Reportan apertura en el enlace Mov.portal del norte - Mov.Toberin en el Km 4,3 desde Portal ocasionado por Falla de Empalme de FiOp Para dar solución al incidente se refusiona hilo en el empalme  (LINEAL- Cabecera: TOBERIN- Operador: Colombia Telecomunicaciones)</v>
      </c>
    </row>
    <row r="2587" spans="1:54" ht="185.25">
      <c r="A2587" s="38">
        <f t="shared" si="390"/>
        <v>2586</v>
      </c>
      <c r="B2587" s="3">
        <v>8687057</v>
      </c>
      <c r="C2587" s="3" t="s">
        <v>163</v>
      </c>
      <c r="D2587" s="23">
        <v>45460.583333333336</v>
      </c>
      <c r="E2587" s="23">
        <v>45461.583333333336</v>
      </c>
      <c r="F2587" s="1">
        <f t="shared" ca="1" si="393"/>
        <v>1</v>
      </c>
      <c r="G2587" s="3" t="s">
        <v>55</v>
      </c>
      <c r="H2587" s="41"/>
      <c r="I2587" s="40"/>
      <c r="J2587" s="5" t="s">
        <v>56</v>
      </c>
      <c r="K2587" s="3" t="s">
        <v>122</v>
      </c>
      <c r="L2587" s="9" t="s">
        <v>78</v>
      </c>
      <c r="M2587" s="3" t="s">
        <v>383</v>
      </c>
      <c r="N2587" s="3" t="s">
        <v>384</v>
      </c>
      <c r="O2587" s="3" t="s">
        <v>10783</v>
      </c>
      <c r="P2587" s="3" t="s">
        <v>11709</v>
      </c>
      <c r="Q2587" s="4" t="s">
        <v>11710</v>
      </c>
      <c r="R2587" s="3" t="s">
        <v>562</v>
      </c>
      <c r="S2587" s="3" t="s">
        <v>129</v>
      </c>
      <c r="T2587" s="3" t="s">
        <v>380</v>
      </c>
      <c r="U2587" s="3" t="s">
        <v>11711</v>
      </c>
      <c r="V2587" s="22" t="str">
        <f t="shared" si="394"/>
        <v>RDFO; Hora de aviso: 14:00 17/06/2024; Solución: Para dar solucion se realizo un Tendido de 300 mtrs y 2 empalmes de 48 hilos ; Hora de solución: 14:00 18/06/2024; Causa: Corto Circuito</v>
      </c>
      <c r="W2587" s="4" t="s">
        <v>132</v>
      </c>
      <c r="X2587" s="3"/>
      <c r="Y2587" s="3"/>
      <c r="Z2587" s="3" t="s">
        <v>69</v>
      </c>
      <c r="AA2587" s="3" t="s">
        <v>70</v>
      </c>
      <c r="AB2587" s="3">
        <v>8689189</v>
      </c>
      <c r="AC2587" s="3" t="s">
        <v>71</v>
      </c>
      <c r="AD2587" s="6">
        <v>0.79166666666666663</v>
      </c>
      <c r="AE2587" s="7"/>
      <c r="AF2587" s="7"/>
      <c r="AG2587" s="6">
        <f>Tabla4[[#This Row],[Tiempo Parada de Reloj]]+Tabla4[[#This Row],[Tiempo Autorizado por Telefonica (no Máximo)]]</f>
        <v>0.79166666666666663</v>
      </c>
      <c r="AH2587" s="7">
        <f t="shared" ca="1" si="387"/>
        <v>0.20833333333333337</v>
      </c>
      <c r="AI2587" s="8">
        <f t="shared" si="388"/>
        <v>19</v>
      </c>
      <c r="AJ2587" s="8">
        <f t="shared" ca="1" si="389"/>
        <v>5.0000000000000009</v>
      </c>
      <c r="AK2587" s="3" t="s">
        <v>119</v>
      </c>
      <c r="AL2587" s="3" t="s">
        <v>70</v>
      </c>
      <c r="AM2587" s="3" t="s">
        <v>8652</v>
      </c>
      <c r="AN2587" s="3" t="s">
        <v>87</v>
      </c>
      <c r="AO2587" s="3" t="s">
        <v>119</v>
      </c>
      <c r="AP2587" s="3" t="s">
        <v>119</v>
      </c>
      <c r="AQ2587" s="23">
        <v>45462.88958333333</v>
      </c>
      <c r="AR2587" s="3"/>
      <c r="AS2587" s="23"/>
      <c r="AT2587" s="23"/>
      <c r="AU2587" s="3" t="s">
        <v>392</v>
      </c>
      <c r="AV2587" s="3" t="s">
        <v>9625</v>
      </c>
      <c r="AW2587" s="3" t="s">
        <v>1311</v>
      </c>
      <c r="AX2587" s="3">
        <v>10.324149999999999</v>
      </c>
      <c r="AY2587" s="3">
        <v>-75.407863000000006</v>
      </c>
      <c r="AZ2587" s="8" t="str">
        <f>+CONCATENATE("Reportan apertura en el enlace ",Tabla4[[#This Row],[Enlace]]," en el ",Tabla4[[#This Row],[Distancia óptica]]," ocasionado por ",Tabla4[[#This Row],[Causa del daño]])</f>
        <v>Reportan apertura en el enlace Mov. Badel - Mov. Turbaco Centro en el Km 18,96 desde Badel ocasionado por Corto Circuito</v>
      </c>
      <c r="BA2587" s="8" t="str">
        <f>+CONCATENATE("Para dar solución al incidente ",Tabla4[[#This Row],[Solución]])</f>
        <v xml:space="preserve">Para dar solución al incidente Para dar solucion se realizo un Tendido de 300 mtrs y 2 empalmes de 48 hilos </v>
      </c>
      <c r="BB2587" s="3" t="str">
        <f>+_xlfn.CONCAT(Tabla4[[#This Row],[Causa Raiz]]," ",Tabla4[[#This Row],[Solución2]]," (",Tabla4[[#This Row],[Anillo]],"- Cabecera: ",Tabla4[[#This Row],[Cabecera]],"- Operador: ",Tabla4[[#This Row],[Operador]],")")</f>
        <v>Reportan apertura en el enlace Mov. Badel - Mov. Turbaco Centro en el Km 18,96 desde Badel ocasionado por Corto Circuito Para dar solución al incidente Para dar solucion se realizo un Tendido de 300 mtrs y 2 empalmes de 48 hilos  (UK- Cabecera: BADEL - Operador: Colombia Telecomunicaciones)</v>
      </c>
    </row>
    <row r="2588" spans="1:54" ht="242.25">
      <c r="A2588" s="38">
        <f t="shared" si="390"/>
        <v>2587</v>
      </c>
      <c r="B2588" s="3">
        <v>8687325</v>
      </c>
      <c r="C2588" s="3" t="s">
        <v>54</v>
      </c>
      <c r="D2588" s="23">
        <v>45460.479166666664</v>
      </c>
      <c r="E2588" s="23">
        <v>45460.625</v>
      </c>
      <c r="F2588" s="1">
        <f t="shared" ca="1" si="393"/>
        <v>0.14583333333575865</v>
      </c>
      <c r="G2588" s="3" t="s">
        <v>55</v>
      </c>
      <c r="H2588" s="41"/>
      <c r="I2588" s="40"/>
      <c r="J2588" s="5" t="s">
        <v>56</v>
      </c>
      <c r="K2588" s="3" t="s">
        <v>57</v>
      </c>
      <c r="L2588" s="9" t="s">
        <v>58</v>
      </c>
      <c r="M2588" s="3" t="s">
        <v>59</v>
      </c>
      <c r="N2588" s="3" t="s">
        <v>60</v>
      </c>
      <c r="O2588" s="3" t="s">
        <v>11712</v>
      </c>
      <c r="P2588" s="3" t="s">
        <v>11679</v>
      </c>
      <c r="Q2588" s="4" t="s">
        <v>11713</v>
      </c>
      <c r="R2588" s="3" t="s">
        <v>378</v>
      </c>
      <c r="S2588" s="3" t="s">
        <v>65</v>
      </c>
      <c r="T2588" s="9" t="s">
        <v>329</v>
      </c>
      <c r="U2588" s="3" t="s">
        <v>11714</v>
      </c>
      <c r="V2588" s="22" t="str">
        <f t="shared" si="394"/>
        <v>RLFO; Hora de aviso: 11:30 17/06/2024; Solución: Se realiza tendido de 50 metros de fo de 144 y 2 cajas de 96 de rehusó , Se recuperan 100 m de reserva para instalar un empalme de rehusó para el enlace de la uk de museo nacional; Hora de solución: 15:00 17/06/2024; Causa: Incendio</v>
      </c>
      <c r="W2588" s="4" t="s">
        <v>68</v>
      </c>
      <c r="X2588" s="3"/>
      <c r="Y2588" s="3"/>
      <c r="Z2588" s="3" t="s">
        <v>69</v>
      </c>
      <c r="AA2588" s="3" t="s">
        <v>71</v>
      </c>
      <c r="AB2588" s="3">
        <v>0</v>
      </c>
      <c r="AC2588" s="3" t="s">
        <v>71</v>
      </c>
      <c r="AD2588" s="6">
        <v>0</v>
      </c>
      <c r="AE2588" s="7"/>
      <c r="AF2588" s="7"/>
      <c r="AG2588" s="6">
        <f>Tabla4[[#This Row],[Tiempo Parada de Reloj]]+Tabla4[[#This Row],[Tiempo Autorizado por Telefonica (no Máximo)]]</f>
        <v>0</v>
      </c>
      <c r="AH2588" s="7">
        <f t="shared" ca="1" si="387"/>
        <v>0.14583333333575865</v>
      </c>
      <c r="AI2588" s="8">
        <f t="shared" si="388"/>
        <v>0</v>
      </c>
      <c r="AJ2588" s="8">
        <f t="shared" ca="1" si="389"/>
        <v>3.5000000000582077</v>
      </c>
      <c r="AK2588" s="3" t="s">
        <v>8652</v>
      </c>
      <c r="AL2588" s="3" t="s">
        <v>71</v>
      </c>
      <c r="AM2588" s="3" t="s">
        <v>8652</v>
      </c>
      <c r="AN2588" s="3" t="s">
        <v>8652</v>
      </c>
      <c r="AO2588" s="3" t="s">
        <v>119</v>
      </c>
      <c r="AP2588" s="3" t="s">
        <v>119</v>
      </c>
      <c r="AQ2588" s="23">
        <v>45461.661805555559</v>
      </c>
      <c r="AR2588" s="3"/>
      <c r="AS2588" s="23"/>
      <c r="AT2588" s="23"/>
      <c r="AU2588" s="3" t="s">
        <v>100</v>
      </c>
      <c r="AV2588" s="3" t="s">
        <v>75</v>
      </c>
      <c r="AW2588" s="3" t="s">
        <v>307</v>
      </c>
      <c r="AX2588" s="3">
        <v>4.6184000000000003</v>
      </c>
      <c r="AY2588" s="3">
        <v>-74.068899999999999</v>
      </c>
      <c r="AZ2588" s="8" t="str">
        <f>+CONCATENATE("Reportan apertura en el enlace ",Tabla4[[#This Row],[Enlace]]," en el ",Tabla4[[#This Row],[Distancia óptica]]," ocasionado por ",Tabla4[[#This Row],[Causa del daño]])</f>
        <v>Reportan apertura en el enlace CUNI -Centro en el Km 0,2 desde Museo Nacional  ocasionado por Incendio</v>
      </c>
      <c r="BA2588" s="8" t="str">
        <f>+CONCATENATE("Para dar solución al incidente ",Tabla4[[#This Row],[Solución]])</f>
        <v>Para dar solución al incidente Se realiza tendido de 50 metros de fo de 144 y 2 cajas de 96 de rehusó , Se recuperan 100 m de reserva para instalar un empalme de rehusó para el enlace de la uk de museo nacional</v>
      </c>
      <c r="BB2588" s="3" t="str">
        <f>+_xlfn.CONCAT(Tabla4[[#This Row],[Causa Raiz]]," ",Tabla4[[#This Row],[Solución2]]," (",Tabla4[[#This Row],[Anillo]],"- Cabecera: ",Tabla4[[#This Row],[Cabecera]],"- Operador: ",Tabla4[[#This Row],[Operador]],")")</f>
        <v>Reportan apertura en el enlace CUNI -Centro en el Km 0,2 desde Museo Nacional  ocasionado por Incendio Para dar solución al incidente Se realiza tendido de 50 metros de fo de 144 y 2 cajas de 96 de rehusó , Se recuperan 100 m de reserva para instalar un empalme de rehusó para el enlace de la uk de museo nacional (LINEAL- Cabecera: CENTRO- Operador: Colombia Telecomunicaciones)</v>
      </c>
    </row>
    <row r="2589" spans="1:54" ht="199.5">
      <c r="A2589" s="38">
        <f t="shared" si="390"/>
        <v>2588</v>
      </c>
      <c r="B2589" s="3">
        <v>8687564</v>
      </c>
      <c r="C2589" s="3" t="s">
        <v>163</v>
      </c>
      <c r="D2589" s="23">
        <v>45460.677083333336</v>
      </c>
      <c r="E2589" s="23">
        <v>45461.854166666664</v>
      </c>
      <c r="F2589" s="1">
        <f t="shared" ca="1" si="393"/>
        <v>1.1770833333284827</v>
      </c>
      <c r="G2589" s="3" t="s">
        <v>55</v>
      </c>
      <c r="H2589" s="41"/>
      <c r="I2589" s="40" t="s">
        <v>11715</v>
      </c>
      <c r="J2589" s="5" t="s">
        <v>56</v>
      </c>
      <c r="K2589" s="3" t="s">
        <v>138</v>
      </c>
      <c r="L2589" s="9" t="s">
        <v>58</v>
      </c>
      <c r="M2589" s="3" t="s">
        <v>139</v>
      </c>
      <c r="N2589" s="3" t="s">
        <v>2020</v>
      </c>
      <c r="O2589" s="3" t="s">
        <v>1330</v>
      </c>
      <c r="P2589" s="3" t="s">
        <v>11716</v>
      </c>
      <c r="Q2589" s="4" t="s">
        <v>11717</v>
      </c>
      <c r="R2589" s="3" t="s">
        <v>1178</v>
      </c>
      <c r="S2589" s="3" t="s">
        <v>145</v>
      </c>
      <c r="T2589" s="9" t="s">
        <v>146</v>
      </c>
      <c r="U2589" s="3" t="s">
        <v>11718</v>
      </c>
      <c r="V2589" s="22" t="str">
        <f t="shared" si="394"/>
        <v>RDFO; Hora de aviso: 16:15 17/06/2024; Solución: Para dar solucion se realiza Tendido de 300 mtrs y 2 empalmes de 48 hilos ; Hora de solución: 20:30 18/06/2024; Causa: Falla en la Red FiOp</v>
      </c>
      <c r="W2589" s="4" t="s">
        <v>199</v>
      </c>
      <c r="X2589" s="3"/>
      <c r="Y2589" s="3"/>
      <c r="Z2589" s="3" t="s">
        <v>69</v>
      </c>
      <c r="AA2589" s="3" t="s">
        <v>70</v>
      </c>
      <c r="AB2589" s="3" t="s">
        <v>11719</v>
      </c>
      <c r="AC2589" s="3" t="s">
        <v>71</v>
      </c>
      <c r="AD2589" s="6">
        <v>0.96875</v>
      </c>
      <c r="AE2589" s="7"/>
      <c r="AF2589" s="7"/>
      <c r="AG2589" s="6">
        <f>Tabla4[[#This Row],[Tiempo Parada de Reloj]]+Tabla4[[#This Row],[Tiempo Autorizado por Telefonica (no Máximo)]]</f>
        <v>0.96875</v>
      </c>
      <c r="AH2589" s="7">
        <f t="shared" ca="1" si="387"/>
        <v>0.20833333332848269</v>
      </c>
      <c r="AI2589" s="8">
        <f t="shared" si="388"/>
        <v>23.25</v>
      </c>
      <c r="AJ2589" s="8">
        <f t="shared" ca="1" si="389"/>
        <v>4.9999999998835847</v>
      </c>
      <c r="AK2589" s="3" t="s">
        <v>8652</v>
      </c>
      <c r="AL2589" s="3" t="s">
        <v>70</v>
      </c>
      <c r="AM2589" s="3" t="s">
        <v>98</v>
      </c>
      <c r="AN2589" s="3" t="s">
        <v>87</v>
      </c>
      <c r="AO2589" s="3" t="s">
        <v>119</v>
      </c>
      <c r="AP2589" s="3" t="s">
        <v>119</v>
      </c>
      <c r="AQ2589" s="23">
        <v>45466.535416666666</v>
      </c>
      <c r="AR2589" s="3"/>
      <c r="AS2589" s="23"/>
      <c r="AT2589" s="23"/>
      <c r="AU2589" s="3" t="s">
        <v>149</v>
      </c>
      <c r="AV2589" s="3" t="s">
        <v>2020</v>
      </c>
      <c r="AW2589" s="3" t="s">
        <v>307</v>
      </c>
      <c r="AX2589" s="3">
        <v>3.4736699999999998</v>
      </c>
      <c r="AY2589" s="3">
        <v>-76.239890000000003</v>
      </c>
      <c r="AZ2589" s="8" t="str">
        <f>+CONCATENATE("Reportan apertura en el enlace ",Tabla4[[#This Row],[Enlace]]," en el ",Tabla4[[#This Row],[Distancia óptica]]," ocasionado por ",Tabla4[[#This Row],[Causa del daño]])</f>
        <v>Reportan apertura en el enlace Palmira - Pradera en el Km 7,6 desde Pradera ocasionado por Falla en la Red FiOp</v>
      </c>
      <c r="BA2589" s="8" t="str">
        <f>+CONCATENATE("Para dar solución al incidente ",Tabla4[[#This Row],[Solución]])</f>
        <v xml:space="preserve">Para dar solución al incidente Para dar solucion se realiza Tendido de 300 mtrs y 2 empalmes de 48 hilos </v>
      </c>
      <c r="BB2589" s="3" t="str">
        <f>+_xlfn.CONCAT(Tabla4[[#This Row],[Causa Raiz]]," ",Tabla4[[#This Row],[Solución2]]," (",Tabla4[[#This Row],[Anillo]],"- Cabecera: ",Tabla4[[#This Row],[Cabecera]],"- Operador: ",Tabla4[[#This Row],[Operador]],")")</f>
        <v>Reportan apertura en el enlace Palmira - Pradera en el Km 7,6 desde Pradera ocasionado por Falla en la Red FiOp Para dar solución al incidente Para dar solucion se realiza Tendido de 300 mtrs y 2 empalmes de 48 hilos  (LINEAL- Cabecera: PALMIRA- Operador: Colombia Telecomunicaciones)</v>
      </c>
    </row>
    <row r="2590" spans="1:54" ht="171">
      <c r="A2590" s="38">
        <f t="shared" si="390"/>
        <v>2589</v>
      </c>
      <c r="B2590" s="3">
        <v>8687604</v>
      </c>
      <c r="C2590" s="3" t="s">
        <v>92</v>
      </c>
      <c r="D2590" s="23">
        <v>45460.6875</v>
      </c>
      <c r="E2590" s="23">
        <v>45461.048611111109</v>
      </c>
      <c r="F2590" s="1">
        <f t="shared" ca="1" si="393"/>
        <v>0.36111111110949423</v>
      </c>
      <c r="G2590" s="3" t="s">
        <v>55</v>
      </c>
      <c r="H2590" s="41"/>
      <c r="I2590" s="40"/>
      <c r="J2590" s="5" t="s">
        <v>56</v>
      </c>
      <c r="K2590" s="3" t="s">
        <v>77</v>
      </c>
      <c r="L2590" s="9" t="s">
        <v>58</v>
      </c>
      <c r="M2590" s="3" t="s">
        <v>79</v>
      </c>
      <c r="N2590" s="3" t="s">
        <v>2053</v>
      </c>
      <c r="O2590" s="3" t="s">
        <v>3728</v>
      </c>
      <c r="P2590" s="3" t="s">
        <v>11720</v>
      </c>
      <c r="Q2590" s="4" t="s">
        <v>11721</v>
      </c>
      <c r="R2590" s="3" t="s">
        <v>741</v>
      </c>
      <c r="S2590" s="3" t="s">
        <v>85</v>
      </c>
      <c r="T2590" s="9" t="s">
        <v>146</v>
      </c>
      <c r="U2590" s="3" t="s">
        <v>11722</v>
      </c>
      <c r="V2590" s="22" t="str">
        <f t="shared" si="394"/>
        <v>RTNFO; Hora de aviso: 16:30 17/06/2024; Solución: Se realiza migracion entre empalme y Villeta; Hora de solución: 1:10 18/06/2024; Causa: Falla en la Red FiOp</v>
      </c>
      <c r="W2590" s="4" t="s">
        <v>160</v>
      </c>
      <c r="X2590" s="3"/>
      <c r="Y2590" s="3"/>
      <c r="Z2590" s="3" t="s">
        <v>69</v>
      </c>
      <c r="AA2590" s="3" t="s">
        <v>71</v>
      </c>
      <c r="AB2590" s="3">
        <v>0</v>
      </c>
      <c r="AC2590" s="3" t="s">
        <v>70</v>
      </c>
      <c r="AD2590" s="6">
        <v>0</v>
      </c>
      <c r="AE2590" s="7"/>
      <c r="AF2590" s="7"/>
      <c r="AG2590" s="6">
        <f>Tabla4[[#This Row],[Tiempo Parada de Reloj]]+Tabla4[[#This Row],[Tiempo Autorizado por Telefonica (no Máximo)]]</f>
        <v>0</v>
      </c>
      <c r="AH2590" s="7">
        <f t="shared" ca="1" si="387"/>
        <v>0.36111111110949423</v>
      </c>
      <c r="AI2590" s="8">
        <f t="shared" si="388"/>
        <v>0</v>
      </c>
      <c r="AJ2590" s="8">
        <f t="shared" ca="1" si="389"/>
        <v>8.6666666666278616</v>
      </c>
      <c r="AK2590" s="3" t="s">
        <v>8652</v>
      </c>
      <c r="AL2590" s="3" t="s">
        <v>70</v>
      </c>
      <c r="AM2590" s="3" t="s">
        <v>98</v>
      </c>
      <c r="AN2590" s="3" t="s">
        <v>98</v>
      </c>
      <c r="AO2590" s="3" t="s">
        <v>119</v>
      </c>
      <c r="AP2590" s="3" t="s">
        <v>119</v>
      </c>
      <c r="AQ2590" s="23">
        <v>45490.363194444442</v>
      </c>
      <c r="AR2590" s="3"/>
      <c r="AS2590" s="23"/>
      <c r="AT2590" s="23"/>
      <c r="AU2590" s="3" t="s">
        <v>710</v>
      </c>
      <c r="AV2590" s="3" t="s">
        <v>2053</v>
      </c>
      <c r="AW2590" s="3" t="s">
        <v>76</v>
      </c>
      <c r="AX2590" s="3">
        <v>5.0083859999999998</v>
      </c>
      <c r="AY2590" s="3">
        <v>-74.533000000000001</v>
      </c>
      <c r="AZ2590" s="8" t="str">
        <f>+CONCATENATE("Reportan apertura en el enlace ",Tabla4[[#This Row],[Enlace]]," en el ",Tabla4[[#This Row],[Distancia óptica]]," ocasionado por ",Tabla4[[#This Row],[Causa del daño]])</f>
        <v>Reportan apertura en el enlace Villeta - Honda en el Km 68,8 desde Honda ocasionado por Falla en la Red FiOp</v>
      </c>
      <c r="BA2590" s="8" t="str">
        <f>+CONCATENATE("Para dar solución al incidente ",Tabla4[[#This Row],[Solución]])</f>
        <v>Para dar solución al incidente Se realiza migracion entre empalme y Villeta</v>
      </c>
      <c r="BB2590" s="3" t="str">
        <f>+_xlfn.CONCAT(Tabla4[[#This Row],[Causa Raiz]]," ",Tabla4[[#This Row],[Solución2]]," (",Tabla4[[#This Row],[Anillo]],"- Cabecera: ",Tabla4[[#This Row],[Cabecera]],"- Operador: ",Tabla4[[#This Row],[Operador]],")")</f>
        <v>Reportan apertura en el enlace Villeta - Honda en el Km 68,8 desde Honda ocasionado por Falla en la Red FiOp Para dar solución al incidente Se realiza migracion entre empalme y Villeta (Troncal- Cabecera: VILLETA- Operador: Colombia Telecomunicaciones)</v>
      </c>
    </row>
    <row r="2591" spans="1:54" ht="156.75">
      <c r="A2591" s="38">
        <f t="shared" si="390"/>
        <v>2590</v>
      </c>
      <c r="B2591" s="3">
        <v>8687662</v>
      </c>
      <c r="C2591" s="3" t="s">
        <v>54</v>
      </c>
      <c r="D2591" s="23">
        <v>45460.708333333336</v>
      </c>
      <c r="E2591" s="23">
        <v>45460.709722222222</v>
      </c>
      <c r="F2591" s="1">
        <f t="shared" ca="1" si="393"/>
        <v>1.3888888861401938E-3</v>
      </c>
      <c r="G2591" s="3" t="s">
        <v>55</v>
      </c>
      <c r="H2591" s="41" t="s">
        <v>165</v>
      </c>
      <c r="I2591" s="40"/>
      <c r="J2591" s="5" t="s">
        <v>56</v>
      </c>
      <c r="K2591" s="3" t="s">
        <v>77</v>
      </c>
      <c r="L2591" s="9" t="s">
        <v>58</v>
      </c>
      <c r="M2591" s="3" t="s">
        <v>745</v>
      </c>
      <c r="N2591" s="3" t="s">
        <v>746</v>
      </c>
      <c r="O2591" s="3" t="s">
        <v>11723</v>
      </c>
      <c r="P2591" s="3">
        <v>0</v>
      </c>
      <c r="Q2591" s="4" t="s">
        <v>11724</v>
      </c>
      <c r="R2591" s="3" t="s">
        <v>1828</v>
      </c>
      <c r="S2591" s="3" t="s">
        <v>158</v>
      </c>
      <c r="T2591" s="9" t="s">
        <v>104</v>
      </c>
      <c r="U2591" s="3" t="s">
        <v>11725</v>
      </c>
      <c r="V2591" s="22" t="str">
        <f t="shared" si="394"/>
        <v>RLFO; Hora de aviso: 17:00 17/06/2024; Solución: se realiza cambio de Patch cord en campo alegre; Hora de solución: 17:02 17/06/2024; Causa: Visita Fallida</v>
      </c>
      <c r="W2591" s="4" t="s">
        <v>160</v>
      </c>
      <c r="X2591" s="3"/>
      <c r="Y2591" s="3"/>
      <c r="Z2591" s="3" t="s">
        <v>69</v>
      </c>
      <c r="AA2591" s="3" t="s">
        <v>71</v>
      </c>
      <c r="AB2591" s="3">
        <v>0</v>
      </c>
      <c r="AC2591" s="3" t="s">
        <v>71</v>
      </c>
      <c r="AD2591" s="6">
        <v>0</v>
      </c>
      <c r="AE2591" s="7"/>
      <c r="AF2591" s="7"/>
      <c r="AG2591" s="6">
        <f>Tabla4[[#This Row],[Tiempo Parada de Reloj]]+Tabla4[[#This Row],[Tiempo Autorizado por Telefonica (no Máximo)]]</f>
        <v>0</v>
      </c>
      <c r="AH2591" s="7">
        <f t="shared" ca="1" si="387"/>
        <v>1.3888888861401938E-3</v>
      </c>
      <c r="AI2591" s="8">
        <f t="shared" si="388"/>
        <v>0</v>
      </c>
      <c r="AJ2591" s="8">
        <f t="shared" ca="1" si="389"/>
        <v>3.3333333267364651E-2</v>
      </c>
      <c r="AK2591" s="3" t="s">
        <v>8652</v>
      </c>
      <c r="AL2591" s="3" t="s">
        <v>70</v>
      </c>
      <c r="AM2591" s="3" t="s">
        <v>8652</v>
      </c>
      <c r="AN2591" s="3" t="s">
        <v>8652</v>
      </c>
      <c r="AO2591" s="3" t="s">
        <v>8652</v>
      </c>
      <c r="AP2591" s="3" t="s">
        <v>8652</v>
      </c>
      <c r="AQ2591" s="23">
        <v>45460.918055555558</v>
      </c>
      <c r="AR2591" s="3"/>
      <c r="AS2591" s="23"/>
      <c r="AT2591" s="23"/>
      <c r="AU2591" s="3" t="s">
        <v>752</v>
      </c>
      <c r="AV2591" s="3" t="s">
        <v>69</v>
      </c>
      <c r="AW2591" s="3" t="s">
        <v>69</v>
      </c>
      <c r="AX2591" s="3" t="s">
        <v>69</v>
      </c>
      <c r="AY2591" s="3" t="s">
        <v>69</v>
      </c>
      <c r="AZ2591" s="8" t="str">
        <f>+CONCATENATE("Reportan apertura en el enlace ",Tabla4[[#This Row],[Enlace]]," en el ",Tabla4[[#This Row],[Distancia óptica]]," ocasionado por ",Tabla4[[#This Row],[Causa del daño]])</f>
        <v>Reportan apertura en el enlace Campo Alegre - Telehuila en el 0 ocasionado por Visita Fallida</v>
      </c>
      <c r="BA2591" s="8" t="str">
        <f>+CONCATENATE("Para dar solución al incidente ",Tabla4[[#This Row],[Solución]])</f>
        <v>Para dar solución al incidente se realiza cambio de Patch cord en campo alegre</v>
      </c>
      <c r="BB2591" s="3" t="str">
        <f>+_xlfn.CONCAT(Tabla4[[#This Row],[Causa Raiz]]," ",Tabla4[[#This Row],[Solución2]]," (",Tabla4[[#This Row],[Anillo]],"- Cabecera: ",Tabla4[[#This Row],[Cabecera]],"- Operador: ",Tabla4[[#This Row],[Operador]],")")</f>
        <v>Reportan apertura en el enlace Campo Alegre - Telehuila en el 0 ocasionado por Visita Fallida Para dar solución al incidente se realiza cambio de Patch cord en campo alegre (NA- Cabecera: NA- Operador: Colombia Telecomunicaciones)</v>
      </c>
    </row>
    <row r="2592" spans="1:54" ht="142.5">
      <c r="A2592" s="38">
        <f t="shared" si="390"/>
        <v>2591</v>
      </c>
      <c r="B2592" s="3">
        <v>8687883</v>
      </c>
      <c r="C2592" s="3" t="s">
        <v>54</v>
      </c>
      <c r="D2592" s="23">
        <v>45460.75</v>
      </c>
      <c r="E2592" s="23">
        <v>45460.751388888886</v>
      </c>
      <c r="F2592" s="1">
        <f t="shared" ca="1" si="393"/>
        <v>1.3888888861401938E-3</v>
      </c>
      <c r="G2592" s="3" t="s">
        <v>55</v>
      </c>
      <c r="H2592" s="41"/>
      <c r="I2592" s="40"/>
      <c r="J2592" s="5" t="s">
        <v>56</v>
      </c>
      <c r="K2592" s="3" t="s">
        <v>122</v>
      </c>
      <c r="L2592" s="9" t="s">
        <v>78</v>
      </c>
      <c r="M2592" s="3" t="s">
        <v>383</v>
      </c>
      <c r="N2592" s="3" t="s">
        <v>384</v>
      </c>
      <c r="O2592" s="3" t="s">
        <v>11726</v>
      </c>
      <c r="P2592" s="3">
        <v>0</v>
      </c>
      <c r="Q2592" s="4" t="s">
        <v>11727</v>
      </c>
      <c r="R2592" s="3" t="s">
        <v>388</v>
      </c>
      <c r="S2592" s="3" t="s">
        <v>129</v>
      </c>
      <c r="T2592" s="9" t="s">
        <v>104</v>
      </c>
      <c r="U2592" s="3" t="s">
        <v>11728</v>
      </c>
      <c r="V2592" s="22" t="str">
        <f t="shared" si="394"/>
        <v>RLFO; Hora de aviso: 18:00 17/06/2024; Solución: Se realiza Limpieza en patch coord; Hora de solución: 18:02 17/06/2024; Causa: Visita Fallida</v>
      </c>
      <c r="W2592" s="4" t="s">
        <v>132</v>
      </c>
      <c r="X2592" s="3"/>
      <c r="Y2592" s="3"/>
      <c r="Z2592" s="3" t="s">
        <v>69</v>
      </c>
      <c r="AA2592" s="3" t="s">
        <v>71</v>
      </c>
      <c r="AB2592" s="3">
        <v>0</v>
      </c>
      <c r="AC2592" s="3" t="s">
        <v>71</v>
      </c>
      <c r="AD2592" s="6">
        <v>0</v>
      </c>
      <c r="AE2592" s="7"/>
      <c r="AF2592" s="7"/>
      <c r="AG2592" s="6">
        <f>Tabla4[[#This Row],[Tiempo Parada de Reloj]]+Tabla4[[#This Row],[Tiempo Autorizado por Telefonica (no Máximo)]]</f>
        <v>0</v>
      </c>
      <c r="AH2592" s="7">
        <f t="shared" ca="1" si="387"/>
        <v>1.3888888861401938E-3</v>
      </c>
      <c r="AI2592" s="8">
        <f t="shared" si="388"/>
        <v>0</v>
      </c>
      <c r="AJ2592" s="8">
        <f t="shared" ca="1" si="389"/>
        <v>3.3333333267364651E-2</v>
      </c>
      <c r="AK2592" s="3" t="s">
        <v>8652</v>
      </c>
      <c r="AL2592" s="3" t="s">
        <v>71</v>
      </c>
      <c r="AM2592" s="3" t="s">
        <v>8652</v>
      </c>
      <c r="AN2592" s="3" t="s">
        <v>8652</v>
      </c>
      <c r="AO2592" s="3" t="s">
        <v>8652</v>
      </c>
      <c r="AP2592" s="3" t="s">
        <v>8652</v>
      </c>
      <c r="AQ2592" s="23">
        <v>45460.751388888886</v>
      </c>
      <c r="AR2592" s="3"/>
      <c r="AS2592" s="23"/>
      <c r="AT2592" s="23"/>
      <c r="AU2592" s="3" t="s">
        <v>392</v>
      </c>
      <c r="AV2592" s="3" t="s">
        <v>69</v>
      </c>
      <c r="AW2592" s="3" t="s">
        <v>69</v>
      </c>
      <c r="AX2592" s="3" t="s">
        <v>69</v>
      </c>
      <c r="AY2592" s="3" t="s">
        <v>69</v>
      </c>
      <c r="AZ2592" s="8" t="str">
        <f>+CONCATENATE("Reportan apertura en el enlace ",Tabla4[[#This Row],[Enlace]]," en el ",Tabla4[[#This Row],[Distancia óptica]]," ocasionado por ",Tabla4[[#This Row],[Causa del daño]])</f>
        <v>Reportan apertura en el enlace Mov Arroz Barato - Mov Camprestre en el 0 ocasionado por Visita Fallida</v>
      </c>
      <c r="BA2592" s="8" t="str">
        <f>+CONCATENATE("Para dar solución al incidente ",Tabla4[[#This Row],[Solución]])</f>
        <v>Para dar solución al incidente Se realiza Limpieza en patch coord</v>
      </c>
      <c r="BB2592" s="3" t="str">
        <f>+_xlfn.CONCAT(Tabla4[[#This Row],[Causa Raiz]]," ",Tabla4[[#This Row],[Solución2]]," (",Tabla4[[#This Row],[Anillo]],"- Cabecera: ",Tabla4[[#This Row],[Cabecera]],"- Operador: ",Tabla4[[#This Row],[Operador]],")")</f>
        <v>Reportan apertura en el enlace Mov Arroz Barato - Mov Camprestre en el 0 ocasionado por Visita Fallida Para dar solución al incidente Se realiza Limpieza en patch coord (NA- Cabecera: NA- Operador: Colombia Telecomunicaciones)</v>
      </c>
    </row>
    <row r="2593" spans="1:54" ht="185.25">
      <c r="A2593" s="38">
        <f t="shared" si="390"/>
        <v>2592</v>
      </c>
      <c r="B2593" s="3">
        <v>8688016</v>
      </c>
      <c r="C2593" s="3" t="s">
        <v>163</v>
      </c>
      <c r="D2593" s="23">
        <v>45460.75</v>
      </c>
      <c r="E2593" s="23">
        <v>45465.583333333336</v>
      </c>
      <c r="F2593" s="1">
        <f t="shared" ca="1" si="393"/>
        <v>4.8333333333357587</v>
      </c>
      <c r="G2593" s="3" t="s">
        <v>55</v>
      </c>
      <c r="H2593" s="41"/>
      <c r="I2593" s="40"/>
      <c r="J2593" s="5" t="s">
        <v>56</v>
      </c>
      <c r="K2593" s="3" t="s">
        <v>77</v>
      </c>
      <c r="L2593" s="9" t="s">
        <v>58</v>
      </c>
      <c r="M2593" s="3" t="s">
        <v>656</v>
      </c>
      <c r="N2593" s="3" t="s">
        <v>657</v>
      </c>
      <c r="O2593" s="3" t="s">
        <v>6581</v>
      </c>
      <c r="P2593" s="3" t="s">
        <v>11729</v>
      </c>
      <c r="Q2593" s="4" t="s">
        <v>11730</v>
      </c>
      <c r="R2593" s="3" t="s">
        <v>796</v>
      </c>
      <c r="S2593" s="3" t="s">
        <v>9317</v>
      </c>
      <c r="T2593" s="9" t="s">
        <v>116</v>
      </c>
      <c r="U2593" s="3" t="s">
        <v>11731</v>
      </c>
      <c r="V2593" s="22" t="str">
        <f t="shared" si="394"/>
        <v>RDFO; Hora de aviso: 18:00 17/06/2024; Solución: Se realizo un tendido de 1500 mts y se hacen dos empalmes de 36hilos; Hora de solución: 14:00 22/06/2024; Causa: Hurto</v>
      </c>
      <c r="W2593" s="4" t="s">
        <v>160</v>
      </c>
      <c r="X2593" s="3"/>
      <c r="Y2593" s="3"/>
      <c r="Z2593" s="3" t="s">
        <v>69</v>
      </c>
      <c r="AA2593" s="3" t="s">
        <v>70</v>
      </c>
      <c r="AB2593" s="3" t="s">
        <v>11732</v>
      </c>
      <c r="AC2593" s="3" t="s">
        <v>71</v>
      </c>
      <c r="AD2593" s="6">
        <v>4.625</v>
      </c>
      <c r="AE2593" s="7"/>
      <c r="AF2593" s="7"/>
      <c r="AG2593" s="6">
        <f>Tabla4[[#This Row],[Tiempo Parada de Reloj]]+Tabla4[[#This Row],[Tiempo Autorizado por Telefonica (no Máximo)]]</f>
        <v>4.625</v>
      </c>
      <c r="AH2593" s="7">
        <f t="shared" ca="1" si="387"/>
        <v>0.20833333333575865</v>
      </c>
      <c r="AI2593" s="8">
        <f t="shared" si="388"/>
        <v>111</v>
      </c>
      <c r="AJ2593" s="8">
        <f t="shared" ca="1" si="389"/>
        <v>5.0000000000582077</v>
      </c>
      <c r="AK2593" s="3" t="s">
        <v>8652</v>
      </c>
      <c r="AL2593" s="3" t="s">
        <v>70</v>
      </c>
      <c r="AM2593" s="3" t="s">
        <v>98</v>
      </c>
      <c r="AN2593" s="3" t="s">
        <v>98</v>
      </c>
      <c r="AO2593" s="3" t="s">
        <v>119</v>
      </c>
      <c r="AP2593" s="3" t="s">
        <v>119</v>
      </c>
      <c r="AQ2593" s="23">
        <v>45467.637499999997</v>
      </c>
      <c r="AR2593" s="3"/>
      <c r="AS2593" s="23"/>
      <c r="AT2593" s="23"/>
      <c r="AU2593" s="3" t="s">
        <v>833</v>
      </c>
      <c r="AV2593" s="3" t="s">
        <v>2605</v>
      </c>
      <c r="AW2593" s="3" t="s">
        <v>11733</v>
      </c>
      <c r="AX2593" s="3">
        <v>4.8766660000000002</v>
      </c>
      <c r="AY2593" s="3">
        <v>-75.645832999999996</v>
      </c>
      <c r="AZ2593" s="8" t="str">
        <f>+CONCATENATE("Reportan apertura en el enlace ",Tabla4[[#This Row],[Enlace]]," en el ",Tabla4[[#This Row],[Distancia óptica]]," ocasionado por ",Tabla4[[#This Row],[Causa del daño]])</f>
        <v>Reportan apertura en el enlace Manizales - La Cruz en el Km 44.5 desde Manizales ocasionado por Hurto</v>
      </c>
      <c r="BA2593" s="8" t="str">
        <f>+CONCATENATE("Para dar solución al incidente ",Tabla4[[#This Row],[Solución]])</f>
        <v>Para dar solución al incidente Se realizo un tendido de 1500 mts y se hacen dos empalmes de 36hilos</v>
      </c>
      <c r="BB2593" s="3" t="str">
        <f>+_xlfn.CONCAT(Tabla4[[#This Row],[Causa Raiz]]," ",Tabla4[[#This Row],[Solución2]]," (",Tabla4[[#This Row],[Anillo]],"- Cabecera: ",Tabla4[[#This Row],[Cabecera]],"- Operador: ",Tabla4[[#This Row],[Operador]],")")</f>
        <v>Reportan apertura en el enlace Manizales - La Cruz en el Km 44.5 desde Manizales ocasionado por Hurto Para dar solución al incidente Se realizo un tendido de 1500 mts y se hacen dos empalmes de 36hilos (Uk Santa Rosa- Cabecera: Santa Rosa- Operador: Colombia Telecomunicaciones)</v>
      </c>
    </row>
    <row r="2594" spans="1:54" ht="199.5">
      <c r="A2594" s="38">
        <f t="shared" si="390"/>
        <v>2593</v>
      </c>
      <c r="B2594" s="3">
        <v>8688133</v>
      </c>
      <c r="C2594" s="3" t="s">
        <v>54</v>
      </c>
      <c r="D2594" s="23">
        <v>45460.791666666664</v>
      </c>
      <c r="E2594" s="23">
        <v>45461.375</v>
      </c>
      <c r="F2594" s="1">
        <f t="shared" ca="1" si="393"/>
        <v>0.58333333333575865</v>
      </c>
      <c r="G2594" s="3" t="s">
        <v>55</v>
      </c>
      <c r="H2594" s="41"/>
      <c r="I2594" s="40"/>
      <c r="J2594" s="5" t="s">
        <v>56</v>
      </c>
      <c r="K2594" s="3" t="s">
        <v>57</v>
      </c>
      <c r="L2594" s="9" t="s">
        <v>78</v>
      </c>
      <c r="M2594" s="3" t="s">
        <v>59</v>
      </c>
      <c r="N2594" s="3" t="s">
        <v>60</v>
      </c>
      <c r="O2594" s="3" t="s">
        <v>11706</v>
      </c>
      <c r="P2594" s="3" t="s">
        <v>11734</v>
      </c>
      <c r="Q2594" s="4" t="s">
        <v>11735</v>
      </c>
      <c r="R2594" s="3" t="s">
        <v>980</v>
      </c>
      <c r="S2594" s="3" t="s">
        <v>65</v>
      </c>
      <c r="T2594" s="9" t="s">
        <v>146</v>
      </c>
      <c r="U2594" s="3" t="s">
        <v>11736</v>
      </c>
      <c r="V2594" s="22" t="str">
        <f t="shared" si="394"/>
        <v>RLFO; Hora de aviso: 19:00 17/06/2024; Solución: Para dar soluco¿ion se realiza un Tendido 180 mtrs y 2 cajas de empalme 48 hilos ; Hora de solución: 9:00 18/06/2024; Causa: Falla en la Red FiOp</v>
      </c>
      <c r="W2594" s="4" t="s">
        <v>68</v>
      </c>
      <c r="X2594" s="3"/>
      <c r="Y2594" s="3"/>
      <c r="Z2594" s="3" t="s">
        <v>69</v>
      </c>
      <c r="AA2594" s="3" t="s">
        <v>71</v>
      </c>
      <c r="AB2594" s="3">
        <v>0</v>
      </c>
      <c r="AC2594" s="3" t="s">
        <v>71</v>
      </c>
      <c r="AD2594" s="6">
        <v>0.41666666666666669</v>
      </c>
      <c r="AE2594" s="7"/>
      <c r="AF2594" s="7"/>
      <c r="AG2594" s="6">
        <f>Tabla4[[#This Row],[Tiempo Parada de Reloj]]+Tabla4[[#This Row],[Tiempo Autorizado por Telefonica (no Máximo)]]</f>
        <v>0.41666666666666669</v>
      </c>
      <c r="AH2594" s="7">
        <f t="shared" ca="1" si="387"/>
        <v>0.16666666666909197</v>
      </c>
      <c r="AI2594" s="8">
        <f t="shared" si="388"/>
        <v>10</v>
      </c>
      <c r="AJ2594" s="8">
        <f t="shared" ca="1" si="389"/>
        <v>4.0000000000582077</v>
      </c>
      <c r="AK2594" s="3" t="s">
        <v>8652</v>
      </c>
      <c r="AL2594" s="3" t="s">
        <v>70</v>
      </c>
      <c r="AM2594" s="3" t="s">
        <v>98</v>
      </c>
      <c r="AN2594" s="3" t="s">
        <v>8652</v>
      </c>
      <c r="AO2594" s="3" t="s">
        <v>87</v>
      </c>
      <c r="AP2594" s="3" t="s">
        <v>87</v>
      </c>
      <c r="AQ2594" s="23">
        <v>45468.554166666669</v>
      </c>
      <c r="AR2594" s="3"/>
      <c r="AS2594" s="23"/>
      <c r="AT2594" s="23"/>
      <c r="AU2594" s="3" t="s">
        <v>100</v>
      </c>
      <c r="AV2594" s="3" t="s">
        <v>183</v>
      </c>
      <c r="AW2594" s="3" t="s">
        <v>307</v>
      </c>
      <c r="AX2594" s="3">
        <v>4.7472000000000003</v>
      </c>
      <c r="AY2594" s="3">
        <v>-74.046199999999999</v>
      </c>
      <c r="AZ2594" s="8" t="str">
        <f>+CONCATENATE("Reportan apertura en el enlace ",Tabla4[[#This Row],[Enlace]]," en el ",Tabla4[[#This Row],[Distancia óptica]]," ocasionado por ",Tabla4[[#This Row],[Causa del daño]])</f>
        <v>Reportan apertura en el enlace Mov.portal del norte - Mov.Toberin en el Km 0,900 desde Portal ocasionado por Falla en la Red FiOp</v>
      </c>
      <c r="BA2594" s="8" t="str">
        <f>+CONCATENATE("Para dar solución al incidente ",Tabla4[[#This Row],[Solución]])</f>
        <v xml:space="preserve">Para dar solución al incidente Para dar soluco¿ion se realiza un Tendido 180 mtrs y 2 cajas de empalme 48 hilos </v>
      </c>
      <c r="BB2594" s="3" t="str">
        <f>+_xlfn.CONCAT(Tabla4[[#This Row],[Causa Raiz]]," ",Tabla4[[#This Row],[Solución2]]," (",Tabla4[[#This Row],[Anillo]],"- Cabecera: ",Tabla4[[#This Row],[Cabecera]],"- Operador: ",Tabla4[[#This Row],[Operador]],")")</f>
        <v>Reportan apertura en el enlace Mov.portal del norte - Mov.Toberin en el Km 0,900 desde Portal ocasionado por Falla en la Red FiOp Para dar solución al incidente Para dar soluco¿ion se realiza un Tendido 180 mtrs y 2 cajas de empalme 48 hilos  (LINEAL- Cabecera: Toberin- Operador: Colombia Telecomunicaciones)</v>
      </c>
    </row>
    <row r="2595" spans="1:54" ht="171">
      <c r="A2595" s="38">
        <f t="shared" si="390"/>
        <v>2594</v>
      </c>
      <c r="B2595" s="3">
        <v>8688289</v>
      </c>
      <c r="C2595" s="3" t="s">
        <v>92</v>
      </c>
      <c r="D2595" s="23">
        <v>45460.958333333336</v>
      </c>
      <c r="E2595" s="23">
        <v>45461.430555555555</v>
      </c>
      <c r="F2595" s="1">
        <f t="shared" ref="F2595:F2603" ca="1" si="395">IF(ISBLANK(E2595),IF(ISBLANK(D2595),0,NOW()-D2595),E2595-D2595)</f>
        <v>0.47222222221898846</v>
      </c>
      <c r="G2595" s="3" t="s">
        <v>55</v>
      </c>
      <c r="H2595" s="41"/>
      <c r="I2595" s="40">
        <v>1340174</v>
      </c>
      <c r="J2595" s="5" t="s">
        <v>568</v>
      </c>
      <c r="K2595" s="3" t="s">
        <v>568</v>
      </c>
      <c r="L2595" s="9" t="s">
        <v>58</v>
      </c>
      <c r="M2595" s="3" t="s">
        <v>373</v>
      </c>
      <c r="N2595" s="3" t="s">
        <v>374</v>
      </c>
      <c r="O2595" s="3" t="s">
        <v>3115</v>
      </c>
      <c r="P2595" s="3" t="s">
        <v>11737</v>
      </c>
      <c r="Q2595" s="4" t="s">
        <v>11738</v>
      </c>
      <c r="R2595" s="3" t="s">
        <v>1828</v>
      </c>
      <c r="S2595" s="3" t="s">
        <v>574</v>
      </c>
      <c r="T2595" s="9" t="s">
        <v>176</v>
      </c>
      <c r="U2595" s="3" t="s">
        <v>696</v>
      </c>
      <c r="V2595" s="22" t="str">
        <f t="shared" ref="V2595:V2603" si="396">C2595&amp;"; Hora de aviso: "&amp;TEXT(D2595,"h:mm dd/mm/yyyy")&amp;"; Solución: "&amp;U2595&amp;"; Hora de solución: "&amp;TEXT(E2595,"h:mm dd/mm/yyyy")&amp;"; Causa: "&amp;T2595</f>
        <v>RTNFO; Hora de aviso: 23:00 17/06/2024; Solución: Refusion de hilo en caja empalme; Hora de solución: 10:20 18/06/2024; Causa: Intervención de Terceros. No Identificados</v>
      </c>
      <c r="W2595" s="4" t="s">
        <v>2370</v>
      </c>
      <c r="X2595" s="3"/>
      <c r="Y2595" s="3"/>
      <c r="Z2595" s="3" t="s">
        <v>69</v>
      </c>
      <c r="AA2595" s="3" t="s">
        <v>71</v>
      </c>
      <c r="AB2595" s="3">
        <v>0</v>
      </c>
      <c r="AC2595" s="3" t="s">
        <v>71</v>
      </c>
      <c r="AD2595" s="6">
        <v>0</v>
      </c>
      <c r="AE2595" s="7"/>
      <c r="AF2595" s="7"/>
      <c r="AG2595" s="6">
        <f>Tabla4[[#This Row],[Tiempo Parada de Reloj]]+Tabla4[[#This Row],[Tiempo Autorizado por Telefonica (no Máximo)]]</f>
        <v>0</v>
      </c>
      <c r="AH2595" s="7">
        <f t="shared" ca="1" si="387"/>
        <v>0.47222222221898846</v>
      </c>
      <c r="AI2595" s="8">
        <f t="shared" si="388"/>
        <v>0</v>
      </c>
      <c r="AJ2595" s="8">
        <f t="shared" ca="1" si="389"/>
        <v>11.333333333255723</v>
      </c>
      <c r="AK2595" s="3" t="s">
        <v>98</v>
      </c>
      <c r="AL2595" s="3" t="s">
        <v>70</v>
      </c>
      <c r="AM2595" s="3" t="s">
        <v>88</v>
      </c>
      <c r="AN2595" s="3" t="s">
        <v>88</v>
      </c>
      <c r="AO2595" s="3" t="s">
        <v>119</v>
      </c>
      <c r="AP2595" s="3" t="s">
        <v>119</v>
      </c>
      <c r="AQ2595" s="23">
        <v>45462.490972222222</v>
      </c>
      <c r="AR2595" s="3"/>
      <c r="AS2595" s="23"/>
      <c r="AT2595" s="23"/>
      <c r="AU2595" s="3" t="s">
        <v>568</v>
      </c>
      <c r="AV2595" s="3" t="s">
        <v>1782</v>
      </c>
      <c r="AW2595" s="3" t="s">
        <v>76</v>
      </c>
      <c r="AX2595" s="3">
        <v>3.3066667000000001</v>
      </c>
      <c r="AY2595" s="3">
        <v>-73.384439999999998</v>
      </c>
      <c r="AZ2595" s="8" t="str">
        <f>+CONCATENATE("Reportan apertura en el enlace ",Tabla4[[#This Row],[Enlace]]," en el ",Tabla4[[#This Row],[Distancia óptica]]," ocasionado por ",Tabla4[[#This Row],[Causa del daño]])</f>
        <v>Reportan apertura en el enlace Villavicencio - Calamar en el Km 60 desde Granada ocasionado por Intervención de Terceros. No Identificados</v>
      </c>
      <c r="BA2595" s="8" t="str">
        <f>+CONCATENATE("Para dar solución al incidente ",Tabla4[[#This Row],[Solución]])</f>
        <v>Para dar solución al incidente Refusion de hilo en caja empalme</v>
      </c>
      <c r="BB2595" s="3" t="str">
        <f>+_xlfn.CONCAT(Tabla4[[#This Row],[Causa Raiz]]," ",Tabla4[[#This Row],[Solución2]]," (",Tabla4[[#This Row],[Anillo]],"- Cabecera: ",Tabla4[[#This Row],[Cabecera]],"- Operador: ",Tabla4[[#This Row],[Operador]],")")</f>
        <v>Reportan apertura en el enlace Villavicencio - Calamar en el Km 60 desde Granada ocasionado por Intervención de Terceros. No Identificados Para dar solución al incidente Refusion de hilo en caja empalme (Troncal- Cabecera: Villavicencio- Operador: Azteca)</v>
      </c>
    </row>
    <row r="2596" spans="1:54" ht="199.5">
      <c r="A2596" s="38">
        <f t="shared" si="390"/>
        <v>2595</v>
      </c>
      <c r="B2596" s="3">
        <v>8688625</v>
      </c>
      <c r="C2596" s="3" t="s">
        <v>92</v>
      </c>
      <c r="D2596" s="23">
        <v>45461.229166666664</v>
      </c>
      <c r="E2596" s="23">
        <v>45461.4375</v>
      </c>
      <c r="F2596" s="1">
        <f t="shared" ca="1" si="395"/>
        <v>0.20833333333575865</v>
      </c>
      <c r="G2596" s="3" t="s">
        <v>55</v>
      </c>
      <c r="H2596" s="41"/>
      <c r="I2596" s="40"/>
      <c r="J2596" s="5" t="s">
        <v>56</v>
      </c>
      <c r="K2596" s="3" t="s">
        <v>359</v>
      </c>
      <c r="L2596" s="9" t="s">
        <v>58</v>
      </c>
      <c r="M2596" s="3" t="s">
        <v>360</v>
      </c>
      <c r="N2596" s="3" t="s">
        <v>483</v>
      </c>
      <c r="O2596" s="3" t="s">
        <v>9299</v>
      </c>
      <c r="P2596" s="3" t="s">
        <v>11739</v>
      </c>
      <c r="Q2596" s="4" t="s">
        <v>11740</v>
      </c>
      <c r="R2596" s="3" t="s">
        <v>1420</v>
      </c>
      <c r="S2596" s="3" t="s">
        <v>366</v>
      </c>
      <c r="T2596" s="9" t="s">
        <v>176</v>
      </c>
      <c r="U2596" s="3" t="s">
        <v>11741</v>
      </c>
      <c r="V2596" s="22" t="str">
        <f t="shared" si="396"/>
        <v>RTNFO; Hora de aviso: 5:30 18/06/2024; Solución: Recuperacion de 40 mst de reserva y un empalme de 36 hilos; Hora de solución: 10:30 18/06/2024; Causa: Intervención de Terceros. No Identificados</v>
      </c>
      <c r="W2596" s="4" t="s">
        <v>423</v>
      </c>
      <c r="X2596" s="3"/>
      <c r="Y2596" s="3"/>
      <c r="Z2596" s="3" t="s">
        <v>69</v>
      </c>
      <c r="AA2596" s="3" t="s">
        <v>71</v>
      </c>
      <c r="AB2596" s="3">
        <v>0</v>
      </c>
      <c r="AC2596" s="3" t="s">
        <v>71</v>
      </c>
      <c r="AD2596" s="6">
        <v>0</v>
      </c>
      <c r="AE2596" s="7"/>
      <c r="AF2596" s="7"/>
      <c r="AG2596" s="6">
        <f>Tabla4[[#This Row],[Tiempo Parada de Reloj]]+Tabla4[[#This Row],[Tiempo Autorizado por Telefonica (no Máximo)]]</f>
        <v>0</v>
      </c>
      <c r="AH2596" s="7">
        <f t="shared" ca="1" si="387"/>
        <v>0.20833333333575865</v>
      </c>
      <c r="AI2596" s="8">
        <f t="shared" si="388"/>
        <v>0</v>
      </c>
      <c r="AJ2596" s="8">
        <f t="shared" ca="1" si="389"/>
        <v>5.0000000000582077</v>
      </c>
      <c r="AK2596" s="3" t="s">
        <v>98</v>
      </c>
      <c r="AL2596" s="3" t="s">
        <v>70</v>
      </c>
      <c r="AM2596" s="3" t="s">
        <v>88</v>
      </c>
      <c r="AN2596" s="3" t="s">
        <v>88</v>
      </c>
      <c r="AO2596" s="3" t="s">
        <v>119</v>
      </c>
      <c r="AP2596" s="3" t="s">
        <v>119</v>
      </c>
      <c r="AQ2596" s="23">
        <v>45464.339583333334</v>
      </c>
      <c r="AR2596" s="3"/>
      <c r="AS2596" s="23"/>
      <c r="AT2596" s="23"/>
      <c r="AU2596" s="3" t="s">
        <v>424</v>
      </c>
      <c r="AV2596" s="3" t="s">
        <v>5112</v>
      </c>
      <c r="AW2596" s="3" t="s">
        <v>76</v>
      </c>
      <c r="AX2596" s="3">
        <v>6.0377159999999996</v>
      </c>
      <c r="AY2596" s="3">
        <v>-75.626513000000003</v>
      </c>
      <c r="AZ2596" s="8" t="str">
        <f>+CONCATENATE("Reportan apertura en el enlace ",Tabla4[[#This Row],[Enlace]]," en el ",Tabla4[[#This Row],[Distancia óptica]]," ocasionado por ",Tabla4[[#This Row],[Causa del daño]])</f>
        <v>Reportan apertura en el enlace Medellín - La Pintada en el km 33.2 desde medellin ocasionado por Intervención de Terceros. No Identificados</v>
      </c>
      <c r="BA2596" s="8" t="str">
        <f>+CONCATENATE("Para dar solución al incidente ",Tabla4[[#This Row],[Solución]])</f>
        <v>Para dar solución al incidente Recuperacion de 40 mst de reserva y un empalme de 36 hilos</v>
      </c>
      <c r="BB2596" s="3" t="str">
        <f>+_xlfn.CONCAT(Tabla4[[#This Row],[Causa Raiz]]," ",Tabla4[[#This Row],[Solución2]]," (",Tabla4[[#This Row],[Anillo]],"- Cabecera: ",Tabla4[[#This Row],[Cabecera]],"- Operador: ",Tabla4[[#This Row],[Operador]],")")</f>
        <v>Reportan apertura en el enlace Medellín - La Pintada en el km 33.2 desde medellin ocasionado por Intervención de Terceros. No Identificados Para dar solución al incidente Recuperacion de 40 mst de reserva y un empalme de 36 hilos (Troncal- Cabecera: Medellin- Operador: Colombia Telecomunicaciones)</v>
      </c>
    </row>
    <row r="2597" spans="1:54" ht="199.5">
      <c r="A2597" s="38">
        <f t="shared" si="390"/>
        <v>2596</v>
      </c>
      <c r="B2597" s="3">
        <v>8688790</v>
      </c>
      <c r="C2597" s="3" t="s">
        <v>163</v>
      </c>
      <c r="D2597" s="23">
        <v>45461.284722222219</v>
      </c>
      <c r="E2597" s="23">
        <v>45461.666666666664</v>
      </c>
      <c r="F2597" s="1">
        <f t="shared" ca="1" si="395"/>
        <v>0.38194444444525288</v>
      </c>
      <c r="G2597" s="3" t="s">
        <v>55</v>
      </c>
      <c r="H2597" s="41"/>
      <c r="I2597" s="40"/>
      <c r="J2597" s="5" t="s">
        <v>56</v>
      </c>
      <c r="K2597" s="3" t="s">
        <v>77</v>
      </c>
      <c r="L2597" s="9" t="s">
        <v>78</v>
      </c>
      <c r="M2597" s="3" t="s">
        <v>79</v>
      </c>
      <c r="N2597" s="3" t="s">
        <v>11742</v>
      </c>
      <c r="O2597" s="3" t="s">
        <v>11743</v>
      </c>
      <c r="P2597" s="3" t="s">
        <v>11744</v>
      </c>
      <c r="Q2597" s="4" t="s">
        <v>11745</v>
      </c>
      <c r="R2597" s="3" t="s">
        <v>741</v>
      </c>
      <c r="S2597" s="3" t="s">
        <v>85</v>
      </c>
      <c r="T2597" s="9" t="s">
        <v>256</v>
      </c>
      <c r="U2597" s="3" t="s">
        <v>11746</v>
      </c>
      <c r="V2597" s="22" t="str">
        <f t="shared" si="396"/>
        <v>RDFO; Hora de aviso: 6:50 18/06/2024; Solución: Para dar solucion se realiza migracion entre hilos ; Hora de solución: 16:00 18/06/2024; Causa: Falla de Empalme de FiOp</v>
      </c>
      <c r="W2597" s="4" t="s">
        <v>160</v>
      </c>
      <c r="X2597" s="3"/>
      <c r="Y2597" s="3"/>
      <c r="Z2597" s="3" t="s">
        <v>69</v>
      </c>
      <c r="AA2597" s="3" t="s">
        <v>71</v>
      </c>
      <c r="AB2597" s="3">
        <v>0</v>
      </c>
      <c r="AC2597" s="3" t="s">
        <v>71</v>
      </c>
      <c r="AD2597" s="6">
        <v>0.17499999999999999</v>
      </c>
      <c r="AE2597" s="7"/>
      <c r="AF2597" s="7"/>
      <c r="AG2597" s="6">
        <f>Tabla4[[#This Row],[Tiempo Parada de Reloj]]+Tabla4[[#This Row],[Tiempo Autorizado por Telefonica (no Máximo)]]</f>
        <v>0.17499999999999999</v>
      </c>
      <c r="AH2597" s="7">
        <f t="shared" ca="1" si="387"/>
        <v>0.2069444444452529</v>
      </c>
      <c r="AI2597" s="8">
        <f t="shared" si="388"/>
        <v>4.1999999999999993</v>
      </c>
      <c r="AJ2597" s="8">
        <f t="shared" ca="1" si="389"/>
        <v>4.9666666666860699</v>
      </c>
      <c r="AK2597" s="3" t="s">
        <v>120</v>
      </c>
      <c r="AL2597" s="3" t="s">
        <v>70</v>
      </c>
      <c r="AM2597" s="3" t="s">
        <v>87</v>
      </c>
      <c r="AN2597" s="3" t="s">
        <v>87</v>
      </c>
      <c r="AO2597" s="3" t="s">
        <v>119</v>
      </c>
      <c r="AP2597" s="3" t="s">
        <v>119</v>
      </c>
      <c r="AQ2597" s="23">
        <v>45462.849305555559</v>
      </c>
      <c r="AR2597" s="3"/>
      <c r="AS2597" s="23"/>
      <c r="AT2597" s="23"/>
      <c r="AU2597" s="3" t="s">
        <v>710</v>
      </c>
      <c r="AV2597" s="3" t="s">
        <v>11747</v>
      </c>
      <c r="AW2597" s="3" t="s">
        <v>1311</v>
      </c>
      <c r="AX2597" s="3">
        <v>4.9676999999999998</v>
      </c>
      <c r="AY2597" s="3">
        <v>-74.2</v>
      </c>
      <c r="AZ2597" s="8" t="str">
        <f>+CONCATENATE("Reportan apertura en el enlace ",Tabla4[[#This Row],[Enlace]]," en el ",Tabla4[[#This Row],[Distancia óptica]]," ocasionado por ",Tabla4[[#This Row],[Causa del daño]])</f>
        <v>Reportan apertura en el enlace Mov. Subachoque - Mov Caballo Bayo en el Km 3,6 desde Caballo Bayo ocasionado por Falla de Empalme de FiOp</v>
      </c>
      <c r="BA2597" s="8" t="str">
        <f>+CONCATENATE("Para dar solución al incidente ",Tabla4[[#This Row],[Solución]])</f>
        <v xml:space="preserve">Para dar solución al incidente Para dar solucion se realiza migracion entre hilos </v>
      </c>
      <c r="BB2597" s="3" t="str">
        <f>+_xlfn.CONCAT(Tabla4[[#This Row],[Causa Raiz]]," ",Tabla4[[#This Row],[Solución2]]," (",Tabla4[[#This Row],[Anillo]],"- Cabecera: ",Tabla4[[#This Row],[Cabecera]],"- Operador: ",Tabla4[[#This Row],[Operador]],")")</f>
        <v>Reportan apertura en el enlace Mov. Subachoque - Mov Caballo Bayo en el Km 3,6 desde Caballo Bayo ocasionado por Falla de Empalme de FiOp Para dar solución al incidente Para dar solucion se realiza migracion entre hilos  (UK- Cabecera: Caballo bayo- Operador: Colombia Telecomunicaciones)</v>
      </c>
    </row>
    <row r="2598" spans="1:54" ht="199.5">
      <c r="A2598" s="38">
        <f t="shared" si="390"/>
        <v>2597</v>
      </c>
      <c r="B2598" s="3">
        <v>8688789</v>
      </c>
      <c r="C2598" s="3" t="s">
        <v>54</v>
      </c>
      <c r="D2598" s="23">
        <v>45461.284722222219</v>
      </c>
      <c r="E2598" s="23">
        <v>45461.286111111112</v>
      </c>
      <c r="F2598" s="1">
        <f t="shared" ca="1" si="395"/>
        <v>1.3888888934161514E-3</v>
      </c>
      <c r="G2598" s="3" t="s">
        <v>55</v>
      </c>
      <c r="H2598" s="41" t="s">
        <v>165</v>
      </c>
      <c r="I2598" s="40"/>
      <c r="J2598" s="5" t="s">
        <v>56</v>
      </c>
      <c r="K2598" s="3" t="s">
        <v>93</v>
      </c>
      <c r="L2598" s="9" t="s">
        <v>78</v>
      </c>
      <c r="M2598" s="3" t="s">
        <v>59</v>
      </c>
      <c r="N2598" s="3" t="s">
        <v>60</v>
      </c>
      <c r="O2598" s="3" t="s">
        <v>11748</v>
      </c>
      <c r="P2598" s="3" t="s">
        <v>11749</v>
      </c>
      <c r="Q2598" s="4" t="s">
        <v>11750</v>
      </c>
      <c r="R2598" s="3" t="s">
        <v>64</v>
      </c>
      <c r="S2598" s="3" t="s">
        <v>65</v>
      </c>
      <c r="T2598" s="9" t="s">
        <v>104</v>
      </c>
      <c r="U2598" s="3" t="s">
        <v>11751</v>
      </c>
      <c r="V2598" s="22" t="str">
        <f t="shared" si="396"/>
        <v>RLFO; Hora de aviso: 6:50 18/06/2024; Solución: personal de Pi llega al nodo y conecta nuevamente los pathcords al odf; Hora de solución: 6:52 18/06/2024; Causa: Visita Fallida</v>
      </c>
      <c r="W2598" s="4" t="s">
        <v>68</v>
      </c>
      <c r="X2598" s="3"/>
      <c r="Y2598" s="3"/>
      <c r="Z2598" s="3" t="s">
        <v>69</v>
      </c>
      <c r="AA2598" s="3" t="s">
        <v>71</v>
      </c>
      <c r="AB2598" s="3">
        <v>0</v>
      </c>
      <c r="AC2598" s="3" t="s">
        <v>71</v>
      </c>
      <c r="AD2598" s="6">
        <v>0</v>
      </c>
      <c r="AE2598" s="7"/>
      <c r="AF2598" s="7"/>
      <c r="AG2598" s="6">
        <f>Tabla4[[#This Row],[Tiempo Parada de Reloj]]+Tabla4[[#This Row],[Tiempo Autorizado por Telefonica (no Máximo)]]</f>
        <v>0</v>
      </c>
      <c r="AH2598" s="7">
        <f t="shared" ca="1" si="387"/>
        <v>1.3888888934161514E-3</v>
      </c>
      <c r="AI2598" s="8">
        <f t="shared" si="388"/>
        <v>0</v>
      </c>
      <c r="AJ2598" s="8">
        <f t="shared" ca="1" si="389"/>
        <v>3.3333333441987634E-2</v>
      </c>
      <c r="AK2598" s="3" t="s">
        <v>88</v>
      </c>
      <c r="AL2598" s="3" t="s">
        <v>71</v>
      </c>
      <c r="AM2598" s="3" t="s">
        <v>69</v>
      </c>
      <c r="AN2598" s="3" t="s">
        <v>88</v>
      </c>
      <c r="AO2598" s="3" t="s">
        <v>88</v>
      </c>
      <c r="AP2598" s="3" t="s">
        <v>88</v>
      </c>
      <c r="AQ2598" s="23">
        <v>45461.452777777777</v>
      </c>
      <c r="AR2598" s="3"/>
      <c r="AS2598" s="23"/>
      <c r="AT2598" s="23"/>
      <c r="AU2598" s="3" t="s">
        <v>74</v>
      </c>
      <c r="AV2598" s="3" t="s">
        <v>69</v>
      </c>
      <c r="AW2598" s="3" t="s">
        <v>69</v>
      </c>
      <c r="AX2598" s="3" t="s">
        <v>69</v>
      </c>
      <c r="AY2598" s="3" t="s">
        <v>69</v>
      </c>
      <c r="AZ2598" s="8" t="str">
        <f>+CONCATENATE("Reportan apertura en el enlace ",Tabla4[[#This Row],[Enlace]]," en el ",Tabla4[[#This Row],[Distancia óptica]]," ocasionado por ",Tabla4[[#This Row],[Causa del daño]])</f>
        <v>Reportan apertura en el enlace Mov Cade Fontibon - Mov Sabana Grande en el km 0 de fontibon ocasionado por Visita Fallida</v>
      </c>
      <c r="BA2598" s="8" t="str">
        <f>+CONCATENATE("Para dar solución al incidente ",Tabla4[[#This Row],[Solución]])</f>
        <v>Para dar solución al incidente personal de Pi llega al nodo y conecta nuevamente los pathcords al odf</v>
      </c>
      <c r="BB2598" s="3" t="str">
        <f>+_xlfn.CONCAT(Tabla4[[#This Row],[Causa Raiz]]," ",Tabla4[[#This Row],[Solución2]]," (",Tabla4[[#This Row],[Anillo]],"- Cabecera: ",Tabla4[[#This Row],[Cabecera]],"- Operador: ",Tabla4[[#This Row],[Operador]],")")</f>
        <v>Reportan apertura en el enlace Mov Cade Fontibon - Mov Sabana Grande en el km 0 de fontibon ocasionado por Visita Fallida Para dar solución al incidente personal de Pi llega al nodo y conecta nuevamente los pathcords al odf (NA- Cabecera: NA- Operador: Colombia Telecomunicaciones)</v>
      </c>
    </row>
    <row r="2599" spans="1:54" ht="185.25">
      <c r="A2599" s="38">
        <f t="shared" si="390"/>
        <v>2598</v>
      </c>
      <c r="B2599" s="3">
        <v>8688875</v>
      </c>
      <c r="C2599" s="3" t="s">
        <v>54</v>
      </c>
      <c r="D2599" s="23">
        <v>45461.3125</v>
      </c>
      <c r="E2599" s="23">
        <v>45461.489583333336</v>
      </c>
      <c r="F2599" s="1">
        <f t="shared" ca="1" si="395"/>
        <v>0.17708333333575865</v>
      </c>
      <c r="G2599" s="3" t="s">
        <v>55</v>
      </c>
      <c r="H2599" s="41"/>
      <c r="I2599" s="40"/>
      <c r="J2599" s="5" t="s">
        <v>56</v>
      </c>
      <c r="K2599" s="3" t="s">
        <v>77</v>
      </c>
      <c r="L2599" s="9" t="s">
        <v>58</v>
      </c>
      <c r="M2599" s="3" t="s">
        <v>283</v>
      </c>
      <c r="N2599" s="3" t="s">
        <v>284</v>
      </c>
      <c r="O2599" s="3" t="s">
        <v>11752</v>
      </c>
      <c r="P2599" s="3" t="s">
        <v>11753</v>
      </c>
      <c r="Q2599" s="4" t="s">
        <v>11754</v>
      </c>
      <c r="R2599" s="3" t="s">
        <v>288</v>
      </c>
      <c r="S2599" s="3" t="s">
        <v>9317</v>
      </c>
      <c r="T2599" s="9" t="s">
        <v>256</v>
      </c>
      <c r="U2599" s="3" t="s">
        <v>11755</v>
      </c>
      <c r="V2599" s="22" t="str">
        <f t="shared" si="396"/>
        <v>RLFO; Hora de aviso: 7:30 18/06/2024; Solución: Evacuación de agua y refusion de hilos en caja empalme; Hora de solución: 11:45 18/06/2024; Causa: Falla de Empalme de FiOp</v>
      </c>
      <c r="W2599" s="4" t="s">
        <v>160</v>
      </c>
      <c r="X2599" s="3"/>
      <c r="Y2599" s="3"/>
      <c r="Z2599" s="3" t="s">
        <v>69</v>
      </c>
      <c r="AA2599" s="3" t="s">
        <v>71</v>
      </c>
      <c r="AB2599" s="3">
        <v>0</v>
      </c>
      <c r="AC2599" s="3" t="s">
        <v>71</v>
      </c>
      <c r="AD2599" s="6">
        <v>0</v>
      </c>
      <c r="AE2599" s="7">
        <v>1.0416666666666666E-2</v>
      </c>
      <c r="AF2599" s="7" t="s">
        <v>403</v>
      </c>
      <c r="AG2599" s="6">
        <f>Tabla4[[#This Row],[Tiempo Parada de Reloj]]+Tabla4[[#This Row],[Tiempo Autorizado por Telefonica (no Máximo)]]</f>
        <v>1.0416666666666666E-2</v>
      </c>
      <c r="AH2599" s="7">
        <f t="shared" ca="1" si="387"/>
        <v>0.17708333333575865</v>
      </c>
      <c r="AI2599" s="8">
        <f t="shared" si="388"/>
        <v>0</v>
      </c>
      <c r="AJ2599" s="8">
        <f t="shared" ca="1" si="389"/>
        <v>4.2500000000582077</v>
      </c>
      <c r="AK2599" s="3" t="s">
        <v>88</v>
      </c>
      <c r="AL2599" s="3" t="s">
        <v>71</v>
      </c>
      <c r="AM2599" s="3" t="s">
        <v>69</v>
      </c>
      <c r="AN2599" s="3" t="s">
        <v>88</v>
      </c>
      <c r="AO2599" s="3" t="s">
        <v>119</v>
      </c>
      <c r="AP2599" s="3" t="s">
        <v>119</v>
      </c>
      <c r="AQ2599" s="23">
        <v>45462.705555555556</v>
      </c>
      <c r="AR2599" s="3"/>
      <c r="AS2599" s="23"/>
      <c r="AT2599" s="23"/>
      <c r="AU2599" s="3" t="s">
        <v>404</v>
      </c>
      <c r="AV2599" s="3" t="s">
        <v>2007</v>
      </c>
      <c r="AW2599" s="3" t="s">
        <v>135</v>
      </c>
      <c r="AX2599" s="3">
        <v>4.5327999999999999</v>
      </c>
      <c r="AY2599" s="3">
        <v>-75.579599999999999</v>
      </c>
      <c r="AZ2599" s="8" t="str">
        <f>+CONCATENATE("Reportan apertura en el enlace ",Tabla4[[#This Row],[Enlace]]," en el ",Tabla4[[#This Row],[Distancia óptica]]," ocasionado por ",Tabla4[[#This Row],[Causa del daño]])</f>
        <v>Reportan apertura en el enlace Armenia Galan - El carmen en el Km 3,8desde galan ocasionado por Falla de Empalme de FiOp</v>
      </c>
      <c r="BA2599" s="8" t="str">
        <f>+CONCATENATE("Para dar solución al incidente ",Tabla4[[#This Row],[Solución]])</f>
        <v>Para dar solución al incidente Evacuación de agua y refusion de hilos en caja empalme</v>
      </c>
      <c r="BB2599" s="3" t="str">
        <f>+_xlfn.CONCAT(Tabla4[[#This Row],[Causa Raiz]]," ",Tabla4[[#This Row],[Solución2]]," (",Tabla4[[#This Row],[Anillo]],"- Cabecera: ",Tabla4[[#This Row],[Cabecera]],"- Operador: ",Tabla4[[#This Row],[Operador]],")")</f>
        <v>Reportan apertura en el enlace Armenia Galan - El carmen en el Km 3,8desde galan ocasionado por Falla de Empalme de FiOp Para dar solución al incidente Evacuación de agua y refusion de hilos en caja empalme (Lineal- Cabecera: Galan- Operador: Colombia Telecomunicaciones)</v>
      </c>
    </row>
    <row r="2600" spans="1:54" ht="185.25">
      <c r="A2600" s="38">
        <f t="shared" si="390"/>
        <v>2599</v>
      </c>
      <c r="B2600" s="3">
        <v>8688877</v>
      </c>
      <c r="C2600" s="3" t="s">
        <v>163</v>
      </c>
      <c r="D2600" s="23">
        <v>45461.333333333336</v>
      </c>
      <c r="E2600" s="23">
        <v>45461.430555555555</v>
      </c>
      <c r="F2600" s="1">
        <f t="shared" ca="1" si="395"/>
        <v>9.7222222218988463E-2</v>
      </c>
      <c r="G2600" s="3" t="s">
        <v>55</v>
      </c>
      <c r="H2600" s="41"/>
      <c r="I2600" s="40"/>
      <c r="J2600" s="5" t="s">
        <v>56</v>
      </c>
      <c r="K2600" s="3" t="s">
        <v>122</v>
      </c>
      <c r="L2600" s="9" t="s">
        <v>78</v>
      </c>
      <c r="M2600" s="3" t="s">
        <v>123</v>
      </c>
      <c r="N2600" s="3" t="s">
        <v>124</v>
      </c>
      <c r="O2600" s="3" t="s">
        <v>11756</v>
      </c>
      <c r="P2600" s="3" t="s">
        <v>11757</v>
      </c>
      <c r="Q2600" s="4" t="s">
        <v>11758</v>
      </c>
      <c r="R2600" s="3" t="s">
        <v>465</v>
      </c>
      <c r="S2600" s="3" t="s">
        <v>129</v>
      </c>
      <c r="T2600" s="9" t="s">
        <v>66</v>
      </c>
      <c r="U2600" s="3" t="s">
        <v>11759</v>
      </c>
      <c r="V2600" s="22" t="str">
        <f t="shared" si="396"/>
        <v>RDFO; Hora de aviso: 8:00 18/06/2024; Solución: Tendido de 300 mts de Fo y dos empalmes de 48 hilos; Hora de solución: 10:20 18/06/2024; Causa: Vandalismo</v>
      </c>
      <c r="W2600" s="4" t="s">
        <v>132</v>
      </c>
      <c r="X2600" s="3"/>
      <c r="Y2600" s="3"/>
      <c r="Z2600" s="3" t="s">
        <v>69</v>
      </c>
      <c r="AA2600" s="3" t="s">
        <v>71</v>
      </c>
      <c r="AB2600" s="3">
        <v>0</v>
      </c>
      <c r="AC2600" s="3" t="s">
        <v>71</v>
      </c>
      <c r="AD2600" s="6">
        <v>0</v>
      </c>
      <c r="AE2600" s="7"/>
      <c r="AF2600" s="7"/>
      <c r="AG2600" s="6">
        <f>Tabla4[[#This Row],[Tiempo Parada de Reloj]]+Tabla4[[#This Row],[Tiempo Autorizado por Telefonica (no Máximo)]]</f>
        <v>0</v>
      </c>
      <c r="AH2600" s="7">
        <f t="shared" ca="1" si="387"/>
        <v>9.7222222218988463E-2</v>
      </c>
      <c r="AI2600" s="8">
        <f t="shared" si="388"/>
        <v>0</v>
      </c>
      <c r="AJ2600" s="8">
        <f t="shared" ca="1" si="389"/>
        <v>2.3333333332557231</v>
      </c>
      <c r="AK2600" s="3" t="s">
        <v>120</v>
      </c>
      <c r="AL2600" s="3" t="s">
        <v>70</v>
      </c>
      <c r="AM2600" s="3" t="s">
        <v>88</v>
      </c>
      <c r="AN2600" s="3" t="s">
        <v>88</v>
      </c>
      <c r="AO2600" s="3" t="s">
        <v>8652</v>
      </c>
      <c r="AP2600" s="3" t="s">
        <v>8652</v>
      </c>
      <c r="AQ2600" s="23">
        <v>45461.890277777777</v>
      </c>
      <c r="AR2600" s="3"/>
      <c r="AS2600" s="23"/>
      <c r="AT2600" s="23"/>
      <c r="AU2600" s="3" t="s">
        <v>271</v>
      </c>
      <c r="AV2600" s="3" t="s">
        <v>593</v>
      </c>
      <c r="AW2600" s="3" t="s">
        <v>135</v>
      </c>
      <c r="AX2600" s="3">
        <v>10.926871</v>
      </c>
      <c r="AY2600" s="3">
        <v>-74.770432</v>
      </c>
      <c r="AZ2600" s="8" t="str">
        <f>+CONCATENATE("Reportan apertura en el enlace ",Tabla4[[#This Row],[Enlace]]," en el ",Tabla4[[#This Row],[Distancia óptica]]," ocasionado por ",Tabla4[[#This Row],[Causa del daño]])</f>
        <v>Reportan apertura en el enlace Mov. Vista Hermosa - Mov. Victoria en el Km 1,1 desde Hipodromo ocasionado por Vandalismo</v>
      </c>
      <c r="BA2600" s="8" t="str">
        <f>+CONCATENATE("Para dar solución al incidente ",Tabla4[[#This Row],[Solución]])</f>
        <v>Para dar solución al incidente Tendido de 300 mts de Fo y dos empalmes de 48 hilos</v>
      </c>
      <c r="BB2600" s="3" t="str">
        <f>+_xlfn.CONCAT(Tabla4[[#This Row],[Causa Raiz]]," ",Tabla4[[#This Row],[Solución2]]," (",Tabla4[[#This Row],[Anillo]],"- Cabecera: ",Tabla4[[#This Row],[Cabecera]],"- Operador: ",Tabla4[[#This Row],[Operador]],")")</f>
        <v>Reportan apertura en el enlace Mov. Vista Hermosa - Mov. Victoria en el Km 1,1 desde Hipodromo ocasionado por Vandalismo Para dar solución al incidente Tendido de 300 mts de Fo y dos empalmes de 48 hilos (Lineal- Cabecera: Victoria- Operador: Colombia Telecomunicaciones)</v>
      </c>
    </row>
    <row r="2601" spans="1:54" ht="185.25">
      <c r="A2601" s="38">
        <f t="shared" si="390"/>
        <v>2600</v>
      </c>
      <c r="B2601" s="3">
        <v>8688977</v>
      </c>
      <c r="C2601" s="3" t="s">
        <v>92</v>
      </c>
      <c r="D2601" s="23">
        <v>45461.392361111109</v>
      </c>
      <c r="E2601" s="23">
        <v>45462.4375</v>
      </c>
      <c r="F2601" s="1">
        <f t="shared" ca="1" si="395"/>
        <v>1.0451388888905058</v>
      </c>
      <c r="G2601" s="3" t="s">
        <v>55</v>
      </c>
      <c r="H2601" s="41"/>
      <c r="I2601" s="40"/>
      <c r="J2601" s="5" t="s">
        <v>56</v>
      </c>
      <c r="K2601" s="3" t="s">
        <v>77</v>
      </c>
      <c r="L2601" s="9" t="s">
        <v>58</v>
      </c>
      <c r="M2601" s="3" t="s">
        <v>507</v>
      </c>
      <c r="N2601" s="3" t="s">
        <v>888</v>
      </c>
      <c r="O2601" s="3" t="s">
        <v>889</v>
      </c>
      <c r="P2601" s="3" t="s">
        <v>11760</v>
      </c>
      <c r="Q2601" s="4" t="s">
        <v>11761</v>
      </c>
      <c r="R2601" s="3" t="s">
        <v>2716</v>
      </c>
      <c r="S2601" s="3" t="s">
        <v>158</v>
      </c>
      <c r="T2601" s="9" t="s">
        <v>276</v>
      </c>
      <c r="U2601" s="3" t="s">
        <v>11762</v>
      </c>
      <c r="V2601" s="22" t="str">
        <f t="shared" si="396"/>
        <v>RTNFO; Hora de aviso: 9:25 18/06/2024; Solución: Tendido de 112 mts de FO y dos empalmes de 36 hilos; Hora de solución: 10:30 19/06/2024; Causa: Intervención de Terceros</v>
      </c>
      <c r="W2601" s="4" t="s">
        <v>11763</v>
      </c>
      <c r="X2601" s="3" t="s">
        <v>11764</v>
      </c>
      <c r="Y2601" s="3" t="s">
        <v>11765</v>
      </c>
      <c r="Z2601" s="3" t="s">
        <v>119</v>
      </c>
      <c r="AA2601" s="3" t="s">
        <v>71</v>
      </c>
      <c r="AB2601" s="3">
        <v>0</v>
      </c>
      <c r="AC2601" s="3" t="s">
        <v>71</v>
      </c>
      <c r="AD2601" s="6">
        <v>0.83958333333333335</v>
      </c>
      <c r="AE2601" s="7"/>
      <c r="AF2601" s="7"/>
      <c r="AG2601" s="6">
        <f>Tabla4[[#This Row],[Tiempo Parada de Reloj]]+Tabla4[[#This Row],[Tiempo Autorizado por Telefonica (no Máximo)]]</f>
        <v>0.83958333333333335</v>
      </c>
      <c r="AH2601" s="7">
        <f t="shared" ca="1" si="387"/>
        <v>0.20555555555717242</v>
      </c>
      <c r="AI2601" s="8">
        <f t="shared" si="388"/>
        <v>20.149999999999999</v>
      </c>
      <c r="AJ2601" s="8">
        <f t="shared" ca="1" si="389"/>
        <v>4.9333333333721381</v>
      </c>
      <c r="AK2601" s="3" t="s">
        <v>88</v>
      </c>
      <c r="AL2601" s="3" t="s">
        <v>70</v>
      </c>
      <c r="AM2601" s="3" t="s">
        <v>87</v>
      </c>
      <c r="AN2601" s="3" t="s">
        <v>120</v>
      </c>
      <c r="AO2601" s="3" t="s">
        <v>119</v>
      </c>
      <c r="AP2601" s="3" t="s">
        <v>119</v>
      </c>
      <c r="AQ2601" s="23">
        <v>45462.647222222222</v>
      </c>
      <c r="AR2601" s="3"/>
      <c r="AS2601" s="23"/>
      <c r="AT2601" s="23"/>
      <c r="AU2601" s="3" t="s">
        <v>192</v>
      </c>
      <c r="AV2601" s="3" t="s">
        <v>6336</v>
      </c>
      <c r="AW2601" s="3" t="s">
        <v>1323</v>
      </c>
      <c r="AX2601" s="3">
        <v>2.5017559999999999</v>
      </c>
      <c r="AY2601" s="3">
        <v>-76.555086000000003</v>
      </c>
      <c r="AZ2601" s="8" t="str">
        <f>+CONCATENATE("Reportan apertura en el enlace ",Tabla4[[#This Row],[Enlace]]," en el ",Tabla4[[#This Row],[Distancia óptica]]," ocasionado por ",Tabla4[[#This Row],[Causa del daño]])</f>
        <v>Reportan apertura en el enlace Cali - Popayán en el Km 11,34 desde Popayan ocasionado por Intervención de Terceros</v>
      </c>
      <c r="BA2601" s="8" t="str">
        <f>+CONCATENATE("Para dar solución al incidente ",Tabla4[[#This Row],[Solución]])</f>
        <v>Para dar solución al incidente Tendido de 112 mts de FO y dos empalmes de 36 hilos</v>
      </c>
      <c r="BB2601" s="3" t="str">
        <f>+_xlfn.CONCAT(Tabla4[[#This Row],[Causa Raiz]]," ",Tabla4[[#This Row],[Solución2]]," (",Tabla4[[#This Row],[Anillo]],"- Cabecera: ",Tabla4[[#This Row],[Cabecera]],"- Operador: ",Tabla4[[#This Row],[Operador]],")")</f>
        <v>Reportan apertura en el enlace Cali - Popayán en el Km 11,34 desde Popayan ocasionado por Intervención de Terceros Para dar solución al incidente Tendido de 112 mts de FO y dos empalmes de 36 hilos (TRONCAL- Cabecera: POPAYAN CENTRO- Operador: Colombia Telecomunicaciones)</v>
      </c>
    </row>
    <row r="2602" spans="1:54" ht="199.5">
      <c r="A2602" s="38">
        <f t="shared" si="390"/>
        <v>2601</v>
      </c>
      <c r="B2602" s="3">
        <v>8689031</v>
      </c>
      <c r="C2602" s="3" t="s">
        <v>54</v>
      </c>
      <c r="D2602" s="23">
        <v>45461.413194444445</v>
      </c>
      <c r="E2602" s="23">
        <v>45463.625</v>
      </c>
      <c r="F2602" s="1">
        <f t="shared" ca="1" si="395"/>
        <v>2.2118055555547471</v>
      </c>
      <c r="G2602" s="3" t="s">
        <v>55</v>
      </c>
      <c r="H2602" s="41"/>
      <c r="I2602" s="40"/>
      <c r="J2602" s="5" t="s">
        <v>56</v>
      </c>
      <c r="K2602" s="3" t="s">
        <v>93</v>
      </c>
      <c r="L2602" s="9" t="s">
        <v>78</v>
      </c>
      <c r="M2602" s="3" t="s">
        <v>59</v>
      </c>
      <c r="N2602" s="3" t="s">
        <v>60</v>
      </c>
      <c r="O2602" s="3" t="s">
        <v>11766</v>
      </c>
      <c r="P2602" s="3" t="s">
        <v>11767</v>
      </c>
      <c r="Q2602" s="4" t="s">
        <v>11768</v>
      </c>
      <c r="R2602" s="3" t="s">
        <v>378</v>
      </c>
      <c r="S2602" s="3" t="s">
        <v>65</v>
      </c>
      <c r="T2602" s="9" t="s">
        <v>176</v>
      </c>
      <c r="U2602" s="3" t="s">
        <v>11615</v>
      </c>
      <c r="V2602" s="22" t="str">
        <f t="shared" si="396"/>
        <v>RLFO; Hora de aviso: 9:55 18/06/2024; Solución: Para dar solucion se enruta la fo en caja de empalme de 144 ; Hora de solución: 15:00 20/06/2024; Causa: Intervención de Terceros. No Identificados</v>
      </c>
      <c r="W2602" s="4" t="s">
        <v>68</v>
      </c>
      <c r="X2602" s="3"/>
      <c r="Y2602" s="3"/>
      <c r="Z2602" s="3" t="s">
        <v>69</v>
      </c>
      <c r="AA2602" s="3" t="s">
        <v>70</v>
      </c>
      <c r="AB2602" s="3">
        <v>8683471</v>
      </c>
      <c r="AC2602" s="3" t="s">
        <v>71</v>
      </c>
      <c r="AD2602" s="6">
        <v>2.0520833333333335</v>
      </c>
      <c r="AE2602" s="7"/>
      <c r="AF2602" s="7"/>
      <c r="AG2602" s="6">
        <f>Tabla4[[#This Row],[Tiempo Parada de Reloj]]+Tabla4[[#This Row],[Tiempo Autorizado por Telefonica (no Máximo)]]</f>
        <v>2.0520833333333335</v>
      </c>
      <c r="AH2602" s="7">
        <f t="shared" ca="1" si="387"/>
        <v>0.15972222222141363</v>
      </c>
      <c r="AI2602" s="8">
        <f t="shared" si="388"/>
        <v>49.25</v>
      </c>
      <c r="AJ2602" s="8">
        <f t="shared" ca="1" si="389"/>
        <v>3.8333333333139272</v>
      </c>
      <c r="AK2602" s="3" t="s">
        <v>120</v>
      </c>
      <c r="AL2602" s="3" t="s">
        <v>70</v>
      </c>
      <c r="AM2602" s="3" t="s">
        <v>87</v>
      </c>
      <c r="AN2602" s="3" t="s">
        <v>87</v>
      </c>
      <c r="AO2602" s="3" t="s">
        <v>119</v>
      </c>
      <c r="AP2602" s="3" t="s">
        <v>119</v>
      </c>
      <c r="AQ2602" s="23">
        <v>45466.859027777777</v>
      </c>
      <c r="AR2602" s="3"/>
      <c r="AS2602" s="23"/>
      <c r="AT2602" s="23"/>
      <c r="AU2602" s="3" t="s">
        <v>100</v>
      </c>
      <c r="AV2602" s="3" t="s">
        <v>75</v>
      </c>
      <c r="AW2602" s="3" t="s">
        <v>1311</v>
      </c>
      <c r="AX2602" s="3">
        <v>4.6187959999999997</v>
      </c>
      <c r="AY2602" s="3">
        <v>-74.068922000000001</v>
      </c>
      <c r="AZ2602" s="8" t="str">
        <f>+CONCATENATE("Reportan apertura en el enlace ",Tabla4[[#This Row],[Enlace]]," en el ",Tabla4[[#This Row],[Distancia óptica]]," ocasionado por ",Tabla4[[#This Row],[Causa del daño]])</f>
        <v>Reportan apertura en el enlace Mov. Parque Bavaria - Mov. Palermo en el Km 0,543 desde Bavaria ocasionado por Intervención de Terceros. No Identificados</v>
      </c>
      <c r="BA2602" s="8" t="str">
        <f>+CONCATENATE("Para dar solución al incidente ",Tabla4[[#This Row],[Solución]])</f>
        <v xml:space="preserve">Para dar solución al incidente Para dar solucion se enruta la fo en caja de empalme de 144 </v>
      </c>
      <c r="BB2602" s="3" t="str">
        <f>+_xlfn.CONCAT(Tabla4[[#This Row],[Causa Raiz]]," ",Tabla4[[#This Row],[Solución2]]," (",Tabla4[[#This Row],[Anillo]],"- Cabecera: ",Tabla4[[#This Row],[Cabecera]],"- Operador: ",Tabla4[[#This Row],[Operador]],")")</f>
        <v>Reportan apertura en el enlace Mov. Parque Bavaria - Mov. Palermo en el Km 0,543 desde Bavaria ocasionado por Intervención de Terceros. No Identificados Para dar solución al incidente Para dar solucion se enruta la fo en caja de empalme de 144  (UK- Cabecera: CENTRO- Operador: Colombia Telecomunicaciones)</v>
      </c>
    </row>
    <row r="2603" spans="1:54" ht="199.5">
      <c r="A2603" s="38">
        <f t="shared" si="390"/>
        <v>2602</v>
      </c>
      <c r="B2603" s="3">
        <v>8689098</v>
      </c>
      <c r="C2603" s="3" t="s">
        <v>54</v>
      </c>
      <c r="D2603" s="23">
        <v>45461.423611111109</v>
      </c>
      <c r="E2603" s="23">
        <v>45461.583333333336</v>
      </c>
      <c r="F2603" s="1">
        <f t="shared" ca="1" si="395"/>
        <v>0.15972222222626442</v>
      </c>
      <c r="G2603" s="3" t="s">
        <v>55</v>
      </c>
      <c r="H2603" s="41"/>
      <c r="I2603" s="40"/>
      <c r="J2603" s="5" t="s">
        <v>56</v>
      </c>
      <c r="K2603" s="3" t="s">
        <v>93</v>
      </c>
      <c r="L2603" s="9" t="s">
        <v>58</v>
      </c>
      <c r="M2603" s="3" t="s">
        <v>59</v>
      </c>
      <c r="N2603" s="3" t="s">
        <v>60</v>
      </c>
      <c r="O2603" s="3" t="s">
        <v>11769</v>
      </c>
      <c r="P2603" s="3" t="s">
        <v>11770</v>
      </c>
      <c r="Q2603" s="4" t="s">
        <v>11771</v>
      </c>
      <c r="R2603" s="3" t="s">
        <v>947</v>
      </c>
      <c r="S2603" s="3" t="s">
        <v>65</v>
      </c>
      <c r="T2603" s="9" t="s">
        <v>116</v>
      </c>
      <c r="U2603" s="3" t="s">
        <v>11772</v>
      </c>
      <c r="V2603" s="22" t="str">
        <f t="shared" si="396"/>
        <v>RLFO; Hora de aviso: 10:10 18/06/2024; Solución: Para dar solucion se rehace caja de empalme de 24 hilos ; Hora de solución: 14:00 18/06/2024; Causa: Hurto</v>
      </c>
      <c r="W2603" s="4" t="s">
        <v>68</v>
      </c>
      <c r="X2603" s="3"/>
      <c r="Y2603" s="3"/>
      <c r="Z2603" s="3" t="s">
        <v>69</v>
      </c>
      <c r="AA2603" s="3" t="s">
        <v>71</v>
      </c>
      <c r="AB2603" s="3">
        <v>0</v>
      </c>
      <c r="AC2603" s="3" t="s">
        <v>71</v>
      </c>
      <c r="AD2603" s="6">
        <v>0</v>
      </c>
      <c r="AE2603" s="7"/>
      <c r="AF2603" s="7"/>
      <c r="AG2603" s="6">
        <f>Tabla4[[#This Row],[Tiempo Parada de Reloj]]+Tabla4[[#This Row],[Tiempo Autorizado por Telefonica (no Máximo)]]</f>
        <v>0</v>
      </c>
      <c r="AH2603" s="7">
        <f t="shared" ca="1" si="387"/>
        <v>0.15972222222626442</v>
      </c>
      <c r="AI2603" s="8">
        <f t="shared" si="388"/>
        <v>0</v>
      </c>
      <c r="AJ2603" s="8">
        <f t="shared" ca="1" si="389"/>
        <v>3.8333333334303461</v>
      </c>
      <c r="AK2603" s="3" t="s">
        <v>120</v>
      </c>
      <c r="AL2603" s="3" t="s">
        <v>70</v>
      </c>
      <c r="AM2603" s="3" t="s">
        <v>87</v>
      </c>
      <c r="AN2603" s="3" t="s">
        <v>87</v>
      </c>
      <c r="AO2603" s="3" t="s">
        <v>119</v>
      </c>
      <c r="AP2603" s="3" t="s">
        <v>119</v>
      </c>
      <c r="AQ2603" s="23">
        <v>45462.626388888886</v>
      </c>
      <c r="AR2603" s="3"/>
      <c r="AS2603" s="23"/>
      <c r="AT2603" s="23"/>
      <c r="AU2603" s="3" t="s">
        <v>264</v>
      </c>
      <c r="AV2603" s="3" t="s">
        <v>10695</v>
      </c>
      <c r="AW2603" s="3" t="s">
        <v>1311</v>
      </c>
      <c r="AX2603" s="3">
        <v>4.6238400000000004</v>
      </c>
      <c r="AY2603" s="3">
        <v>-74.06944</v>
      </c>
      <c r="AZ2603" s="8" t="str">
        <f>+CONCATENATE("Reportan apertura en el enlace ",Tabla4[[#This Row],[Enlace]]," en el ",Tabla4[[#This Row],[Distancia óptica]]," ocasionado por ",Tabla4[[#This Row],[Causa del daño]])</f>
        <v>Reportan apertura en el enlace Dto. 41025 Colgas - Dto. 51461 Tequendam en el km 0.4 desde Colgas ocasionado por Hurto</v>
      </c>
      <c r="BA2603" s="8" t="str">
        <f>+CONCATENATE("Para dar solución al incidente ",Tabla4[[#This Row],[Solución]])</f>
        <v xml:space="preserve">Para dar solución al incidente Para dar solucion se rehace caja de empalme de 24 hilos </v>
      </c>
      <c r="BB2603" s="3" t="str">
        <f>+_xlfn.CONCAT(Tabla4[[#This Row],[Causa Raiz]]," ",Tabla4[[#This Row],[Solución2]]," (",Tabla4[[#This Row],[Anillo]],"- Cabecera: ",Tabla4[[#This Row],[Cabecera]],"- Operador: ",Tabla4[[#This Row],[Operador]],")")</f>
        <v>Reportan apertura en el enlace Dto. 41025 Colgas - Dto. 51461 Tequendam en el km 0.4 desde Colgas ocasionado por Hurto Para dar solución al incidente Para dar solucion se rehace caja de empalme de 24 hilos  (UK- Cabecera: TELECOM CENTRO- Operador: Colombia Telecomunicaciones)</v>
      </c>
    </row>
    <row r="2604" spans="1:54" ht="185.25">
      <c r="A2604" s="38">
        <f t="shared" si="390"/>
        <v>2603</v>
      </c>
      <c r="B2604" s="3">
        <v>8689552</v>
      </c>
      <c r="C2604" s="3" t="s">
        <v>92</v>
      </c>
      <c r="D2604" s="23">
        <v>45461.569444444445</v>
      </c>
      <c r="E2604" s="23">
        <v>45463.875</v>
      </c>
      <c r="F2604" s="1">
        <f t="shared" ref="F2604:F2613" ca="1" si="397">IF(ISBLANK(E2604),IF(ISBLANK(D2604),0,NOW()-D2604),E2604-D2604)</f>
        <v>2.3055555555547471</v>
      </c>
      <c r="G2604" s="3" t="s">
        <v>164</v>
      </c>
      <c r="H2604" s="41" t="s">
        <v>165</v>
      </c>
      <c r="I2604" s="40" t="s">
        <v>11773</v>
      </c>
      <c r="J2604" s="5" t="s">
        <v>167</v>
      </c>
      <c r="K2604" s="3" t="s">
        <v>168</v>
      </c>
      <c r="L2604" s="9" t="s">
        <v>58</v>
      </c>
      <c r="M2604" s="3" t="s">
        <v>373</v>
      </c>
      <c r="N2604" s="3" t="s">
        <v>670</v>
      </c>
      <c r="O2604" s="3" t="s">
        <v>671</v>
      </c>
      <c r="P2604" s="3" t="s">
        <v>11774</v>
      </c>
      <c r="Q2604" s="4" t="s">
        <v>11775</v>
      </c>
      <c r="R2604" s="3" t="s">
        <v>346</v>
      </c>
      <c r="S2604" s="3" t="s">
        <v>175</v>
      </c>
      <c r="T2604" s="9" t="s">
        <v>682</v>
      </c>
      <c r="U2604" s="3" t="s">
        <v>11776</v>
      </c>
      <c r="V2604" s="22" t="str">
        <f t="shared" ref="V2604:V2613" si="398">C2604&amp;"; Hora de aviso: "&amp;TEXT(D2604,"h:mm dd/mm/yyyy")&amp;"; Solución: "&amp;U2604&amp;"; Hora de solución: "&amp;TEXT(E2604,"h:mm dd/mm/yyyy")&amp;"; Causa: "&amp;T2604</f>
        <v>RTNFO; Hora de aviso: 13:40 18/06/2024; Solución: falla en patchord y tarjeta en san jose del Guaviare ; Hora de solución: 21:00 20/06/2024; Causa: Falla en ODF Planta Externa</v>
      </c>
      <c r="W2604" s="4" t="s">
        <v>1407</v>
      </c>
      <c r="X2604" s="3"/>
      <c r="Y2604" s="3"/>
      <c r="Z2604" s="3" t="s">
        <v>69</v>
      </c>
      <c r="AA2604" s="3" t="s">
        <v>71</v>
      </c>
      <c r="AB2604" s="3">
        <v>0</v>
      </c>
      <c r="AC2604" s="3" t="s">
        <v>71</v>
      </c>
      <c r="AD2604" s="6">
        <v>0.91666666666666663</v>
      </c>
      <c r="AE2604" s="7"/>
      <c r="AF2604" s="7"/>
      <c r="AG2604" s="6">
        <f>Tabla4[[#This Row],[Tiempo Parada de Reloj]]+Tabla4[[#This Row],[Tiempo Autorizado por Telefonica (no Máximo)]]</f>
        <v>0.91666666666666663</v>
      </c>
      <c r="AH2604" s="7">
        <f t="shared" ca="1" si="387"/>
        <v>1.3888888888880806</v>
      </c>
      <c r="AI2604" s="8">
        <f t="shared" si="388"/>
        <v>22</v>
      </c>
      <c r="AJ2604" s="8">
        <f t="shared" ca="1" si="389"/>
        <v>33.333333333313931</v>
      </c>
      <c r="AK2604" s="3" t="s">
        <v>120</v>
      </c>
      <c r="AL2604" s="3" t="s">
        <v>70</v>
      </c>
      <c r="AM2604" s="3" t="s">
        <v>106</v>
      </c>
      <c r="AN2604" s="23" t="s">
        <v>106</v>
      </c>
      <c r="AQ2604" s="23">
        <f ca="1">NOW()</f>
        <v>45503.69683483796</v>
      </c>
      <c r="AR2604" s="3"/>
      <c r="AS2604" s="23"/>
      <c r="AT2604" s="23"/>
      <c r="AU2604" s="3" t="s">
        <v>168</v>
      </c>
      <c r="AV2604" s="3" t="s">
        <v>69</v>
      </c>
      <c r="AW2604" s="3" t="s">
        <v>69</v>
      </c>
      <c r="AX2604" s="3" t="s">
        <v>69</v>
      </c>
      <c r="AY2604" s="3" t="s">
        <v>69</v>
      </c>
      <c r="AZ2604" s="8" t="str">
        <f>+CONCATENATE("Reportan apertura en el enlace ",Tabla4[[#This Row],[Enlace]]," en el ",Tabla4[[#This Row],[Distancia óptica]]," ocasionado por ",Tabla4[[#This Row],[Causa del daño]])</f>
        <v>Reportan apertura en el enlace Pto Lleras - San José del Guaviare en el Km 30,7 desde San Jose del Guaviare ocasionado por Falla en ODF Planta Externa</v>
      </c>
      <c r="BA2604" s="8" t="str">
        <f>+CONCATENATE("Para dar solución al incidente ",Tabla4[[#This Row],[Solución]])</f>
        <v xml:space="preserve">Para dar solución al incidente falla en patchord y tarjeta en san jose del Guaviare </v>
      </c>
      <c r="BB2604" s="3" t="str">
        <f>+_xlfn.CONCAT(Tabla4[[#This Row],[Causa Raiz]]," ",Tabla4[[#This Row],[Solución2]]," (",Tabla4[[#This Row],[Anillo]],"- Cabecera: ",Tabla4[[#This Row],[Cabecera]],"- Operador: ",Tabla4[[#This Row],[Operador]],")")</f>
        <v>Reportan apertura en el enlace Pto Lleras - San José del Guaviare en el Km 30,7 desde San Jose del Guaviare ocasionado por Falla en ODF Planta Externa Para dar solución al incidente falla en patchord y tarjeta en san jose del Guaviare  (NA- Cabecera: NA- Operador: Telmex - Claro)</v>
      </c>
    </row>
    <row r="2605" spans="1:54" ht="213.75">
      <c r="A2605" s="38">
        <f t="shared" si="390"/>
        <v>2604</v>
      </c>
      <c r="B2605" s="3">
        <v>8689696</v>
      </c>
      <c r="C2605" s="3" t="s">
        <v>92</v>
      </c>
      <c r="D2605" s="23">
        <v>45461.607638888891</v>
      </c>
      <c r="E2605" s="23">
        <v>45462.708333333336</v>
      </c>
      <c r="F2605" s="1">
        <f t="shared" ca="1" si="397"/>
        <v>1.1006944444452529</v>
      </c>
      <c r="G2605" s="3" t="s">
        <v>1465</v>
      </c>
      <c r="H2605" s="41"/>
      <c r="I2605" s="40"/>
      <c r="J2605" s="5" t="s">
        <v>56</v>
      </c>
      <c r="K2605" s="3" t="s">
        <v>138</v>
      </c>
      <c r="L2605" s="9" t="s">
        <v>58</v>
      </c>
      <c r="M2605" s="3" t="s">
        <v>139</v>
      </c>
      <c r="N2605" s="3" t="s">
        <v>1214</v>
      </c>
      <c r="O2605" s="3" t="s">
        <v>1215</v>
      </c>
      <c r="P2605" s="3" t="s">
        <v>11777</v>
      </c>
      <c r="Q2605" s="4" t="s">
        <v>11778</v>
      </c>
      <c r="R2605" s="3" t="s">
        <v>796</v>
      </c>
      <c r="S2605" s="3" t="s">
        <v>145</v>
      </c>
      <c r="T2605" s="9" t="s">
        <v>176</v>
      </c>
      <c r="U2605" s="3" t="s">
        <v>11779</v>
      </c>
      <c r="V2605" s="22" t="str">
        <f t="shared" si="398"/>
        <v>RTNFO; Hora de aviso: 14:35 18/06/2024; Solución: Se realiza recuperación de servicios y se crean un empalme de continuidad ; Hora de solución: 17:00 19/06/2024; Causa: Intervención de Terceros. No Identificados</v>
      </c>
      <c r="W2605" s="4" t="s">
        <v>160</v>
      </c>
      <c r="X2605" s="3"/>
      <c r="Y2605" s="3"/>
      <c r="Z2605" s="3" t="s">
        <v>69</v>
      </c>
      <c r="AA2605" s="3" t="s">
        <v>70</v>
      </c>
      <c r="AB2605" s="3" t="s">
        <v>11780</v>
      </c>
      <c r="AC2605" s="3" t="s">
        <v>71</v>
      </c>
      <c r="AD2605" s="6">
        <v>0.51736111111111116</v>
      </c>
      <c r="AE2605" s="7"/>
      <c r="AF2605" s="7"/>
      <c r="AG2605" s="6">
        <f>Tabla4[[#This Row],[Tiempo Parada de Reloj]]+Tabla4[[#This Row],[Tiempo Autorizado por Telefonica (no Máximo)]]</f>
        <v>0.51736111111111116</v>
      </c>
      <c r="AH2605" s="7">
        <f t="shared" ca="1" si="387"/>
        <v>0.58333333333414172</v>
      </c>
      <c r="AI2605" s="8">
        <f t="shared" si="388"/>
        <v>12.416666666666668</v>
      </c>
      <c r="AJ2605" s="8">
        <f t="shared" ca="1" si="389"/>
        <v>14.000000000019401</v>
      </c>
      <c r="AK2605" s="3" t="s">
        <v>1349</v>
      </c>
      <c r="AL2605" s="3" t="s">
        <v>70</v>
      </c>
      <c r="AM2605" s="3" t="s">
        <v>106</v>
      </c>
      <c r="AN2605" s="3" t="s">
        <v>106</v>
      </c>
      <c r="AO2605" s="3" t="s">
        <v>87</v>
      </c>
      <c r="AP2605" s="3" t="s">
        <v>87</v>
      </c>
      <c r="AQ2605" s="23">
        <v>45468.695138888892</v>
      </c>
      <c r="AR2605" s="3"/>
      <c r="AS2605" s="23"/>
      <c r="AT2605" s="23"/>
      <c r="AU2605" s="3" t="s">
        <v>149</v>
      </c>
      <c r="AV2605" s="3" t="s">
        <v>1221</v>
      </c>
      <c r="AW2605" s="3" t="s">
        <v>2450</v>
      </c>
      <c r="AX2605" s="3">
        <v>4.7728200000000003</v>
      </c>
      <c r="AY2605" s="3">
        <v>-75.957989999999995</v>
      </c>
      <c r="AZ2605" s="8" t="str">
        <f>+CONCATENATE("Reportan apertura en el enlace ",Tabla4[[#This Row],[Enlace]]," en el ",Tabla4[[#This Row],[Distancia óptica]]," ocasionado por ",Tabla4[[#This Row],[Causa del daño]])</f>
        <v>Reportan apertura en el enlace Pereira - Roldanillo en el Km 7 desde Cartago ocasionado por Intervención de Terceros. No Identificados</v>
      </c>
      <c r="BA2605" s="8" t="str">
        <f>+CONCATENATE("Para dar solución al incidente ",Tabla4[[#This Row],[Solución]])</f>
        <v xml:space="preserve">Para dar solución al incidente Se realiza recuperación de servicios y se crean un empalme de continuidad </v>
      </c>
      <c r="BB2605" s="3" t="str">
        <f>+_xlfn.CONCAT(Tabla4[[#This Row],[Causa Raiz]]," ",Tabla4[[#This Row],[Solución2]]," (",Tabla4[[#This Row],[Anillo]],"- Cabecera: ",Tabla4[[#This Row],[Cabecera]],"- Operador: ",Tabla4[[#This Row],[Operador]],")")</f>
        <v>Reportan apertura en el enlace Pereira - Roldanillo en el Km 7 desde Cartago ocasionado por Intervención de Terceros. No Identificados Para dar solución al incidente Se realiza recuperación de servicios y se crean un empalme de continuidad  (troncal- Cabecera: Roldanillo- Operador: Colombia Telecomunicaciones)</v>
      </c>
    </row>
    <row r="2606" spans="1:54" ht="128.25">
      <c r="A2606" s="38">
        <f t="shared" si="390"/>
        <v>2605</v>
      </c>
      <c r="B2606" s="3">
        <v>8689756</v>
      </c>
      <c r="C2606" s="3" t="s">
        <v>163</v>
      </c>
      <c r="D2606" s="23">
        <v>45461.625</v>
      </c>
      <c r="E2606" s="23"/>
      <c r="F2606" s="1">
        <f t="shared" ca="1" si="397"/>
        <v>42.071834837959614</v>
      </c>
      <c r="G2606" s="3" t="s">
        <v>164</v>
      </c>
      <c r="H2606" s="41" t="s">
        <v>165</v>
      </c>
      <c r="I2606" s="40"/>
      <c r="J2606" s="5" t="s">
        <v>56</v>
      </c>
      <c r="K2606" s="3" t="s">
        <v>77</v>
      </c>
      <c r="L2606" s="9" t="s">
        <v>78</v>
      </c>
      <c r="M2606" s="3" t="s">
        <v>79</v>
      </c>
      <c r="N2606" s="3" t="s">
        <v>5952</v>
      </c>
      <c r="O2606" s="3" t="s">
        <v>11781</v>
      </c>
      <c r="P2606" s="3" t="s">
        <v>11782</v>
      </c>
      <c r="Q2606" s="4" t="s">
        <v>11783</v>
      </c>
      <c r="R2606" s="3" t="s">
        <v>248</v>
      </c>
      <c r="S2606" s="3" t="s">
        <v>85</v>
      </c>
      <c r="T2606" s="9"/>
      <c r="U2606" s="3"/>
      <c r="V2606" s="22" t="str">
        <f t="shared" si="398"/>
        <v xml:space="preserve">RDFO; Hora de aviso: 15:00 18/06/2024; Solución: ; Hora de solución: 0:00 00/01/1900; Causa: </v>
      </c>
      <c r="W2606" s="4" t="s">
        <v>160</v>
      </c>
      <c r="X2606" s="3"/>
      <c r="Y2606" s="3"/>
      <c r="Z2606" s="3" t="s">
        <v>69</v>
      </c>
      <c r="AA2606" s="3" t="s">
        <v>71</v>
      </c>
      <c r="AB2606" s="3">
        <v>0</v>
      </c>
      <c r="AD2606" s="6" t="s">
        <v>6874</v>
      </c>
      <c r="AE2606" s="7"/>
      <c r="AF2606" s="7"/>
      <c r="AG2606" s="6" t="e">
        <f>Tabla4[[#This Row],[Tiempo Parada de Reloj]]+Tabla4[[#This Row],[Tiempo Autorizado por Telefonica (no Máximo)]]</f>
        <v>#VALUE!</v>
      </c>
      <c r="AH2606" s="7" t="e">
        <f t="shared" ca="1" si="387"/>
        <v>#VALUE!</v>
      </c>
      <c r="AI2606" s="8" t="e">
        <f t="shared" si="388"/>
        <v>#VALUE!</v>
      </c>
      <c r="AJ2606" s="8" t="e">
        <f t="shared" ca="1" si="389"/>
        <v>#VALUE!</v>
      </c>
      <c r="AK2606" s="3" t="s">
        <v>120</v>
      </c>
      <c r="AL2606" s="3" t="s">
        <v>70</v>
      </c>
      <c r="AM2606" s="3" t="s">
        <v>106</v>
      </c>
      <c r="AN2606" s="3"/>
      <c r="AQ2606" s="23">
        <f ca="1">NOW()</f>
        <v>45503.69683483796</v>
      </c>
      <c r="AR2606" s="3"/>
      <c r="AS2606" s="23"/>
      <c r="AT2606" s="23"/>
      <c r="AU2606" s="3" t="s">
        <v>710</v>
      </c>
      <c r="AX2606" s="3" t="s">
        <v>69</v>
      </c>
      <c r="AY2606" s="3" t="s">
        <v>69</v>
      </c>
      <c r="AZ2606" s="8" t="str">
        <f>+CONCATENATE("Reportan apertura en el enlace ",Tabla4[[#This Row],[Enlace]]," en el ",Tabla4[[#This Row],[Distancia óptica]]," ocasionado por ",Tabla4[[#This Row],[Causa del daño]])</f>
        <v xml:space="preserve">Reportan apertura en el enlace Mov. Piscilago - Mov. Puerto Peñalisa en el Km 8 desde Piscilago ocasionado por </v>
      </c>
      <c r="BA2606" s="8" t="str">
        <f>+CONCATENATE("Para dar solución al incidente ",Tabla4[[#This Row],[Solución]])</f>
        <v xml:space="preserve">Para dar solución al incidente </v>
      </c>
      <c r="BB2606" s="3" t="str">
        <f>+_xlfn.CONCAT(Tabla4[[#This Row],[Causa Raiz]]," ",Tabla4[[#This Row],[Solución2]]," (",Tabla4[[#This Row],[Anillo]],"- Cabecera: ",Tabla4[[#This Row],[Cabecera]],"- Operador: ",Tabla4[[#This Row],[Operador]],")")</f>
        <v>Reportan apertura en el enlace Mov. Piscilago - Mov. Puerto Peñalisa en el Km 8 desde Piscilago ocasionado por  Para dar solución al incidente  (- Cabecera: - Operador: Colombia Telecomunicaciones)</v>
      </c>
    </row>
    <row r="2607" spans="1:54" ht="142.5">
      <c r="A2607" s="38">
        <f t="shared" si="390"/>
        <v>2606</v>
      </c>
      <c r="B2607" s="3">
        <v>8689419</v>
      </c>
      <c r="C2607" s="3" t="s">
        <v>136</v>
      </c>
      <c r="D2607" s="23">
        <v>45461.621527777781</v>
      </c>
      <c r="E2607" s="23">
        <v>45461.622916666667</v>
      </c>
      <c r="F2607" s="1">
        <f t="shared" ca="1" si="397"/>
        <v>1.3888888861401938E-3</v>
      </c>
      <c r="G2607" s="3" t="s">
        <v>55</v>
      </c>
      <c r="H2607" s="41"/>
      <c r="I2607" s="40"/>
      <c r="J2607" s="5" t="s">
        <v>137</v>
      </c>
      <c r="K2607" s="3" t="s">
        <v>77</v>
      </c>
      <c r="L2607" s="9" t="s">
        <v>78</v>
      </c>
      <c r="M2607" s="3" t="s">
        <v>987</v>
      </c>
      <c r="N2607" s="3" t="s">
        <v>988</v>
      </c>
      <c r="O2607" s="3" t="s">
        <v>11784</v>
      </c>
      <c r="P2607" s="3" t="s">
        <v>11785</v>
      </c>
      <c r="Q2607" s="4" t="s">
        <v>11786</v>
      </c>
      <c r="R2607" s="3" t="s">
        <v>1304</v>
      </c>
      <c r="S2607" s="3" t="s">
        <v>158</v>
      </c>
      <c r="T2607" s="9" t="s">
        <v>104</v>
      </c>
      <c r="U2607" s="3" t="s">
        <v>11787</v>
      </c>
      <c r="V2607" s="22" t="str">
        <f t="shared" si="398"/>
        <v>RBHFO; Hora de aviso: 14:55 18/06/2024; Solución: Por tema de energia ; Hora de solución: 14:57 18/06/2024; Causa: Visita Fallida</v>
      </c>
      <c r="W2607" s="4" t="s">
        <v>160</v>
      </c>
      <c r="X2607" s="3"/>
      <c r="Y2607" s="3"/>
      <c r="Z2607" s="3" t="s">
        <v>69</v>
      </c>
      <c r="AA2607" s="3" t="s">
        <v>70</v>
      </c>
      <c r="AB2607" s="3">
        <v>8689419</v>
      </c>
      <c r="AC2607" s="3" t="s">
        <v>71</v>
      </c>
      <c r="AD2607" s="6">
        <v>0</v>
      </c>
      <c r="AE2607" s="7"/>
      <c r="AF2607" s="7"/>
      <c r="AG2607" s="6">
        <f>Tabla4[[#This Row],[Tiempo Parada de Reloj]]+Tabla4[[#This Row],[Tiempo Autorizado por Telefonica (no Máximo)]]</f>
        <v>0</v>
      </c>
      <c r="AH2607" s="7">
        <f t="shared" ca="1" si="387"/>
        <v>1.3888888861401938E-3</v>
      </c>
      <c r="AI2607" s="8">
        <f t="shared" si="388"/>
        <v>0</v>
      </c>
      <c r="AJ2607" s="8">
        <f t="shared" ca="1" si="389"/>
        <v>3.3333333267364651E-2</v>
      </c>
      <c r="AK2607" s="3" t="s">
        <v>1349</v>
      </c>
      <c r="AL2607" s="3" t="s">
        <v>70</v>
      </c>
      <c r="AM2607" s="3" t="s">
        <v>87</v>
      </c>
      <c r="AN2607" s="3" t="s">
        <v>87</v>
      </c>
      <c r="AO2607" s="3" t="s">
        <v>87</v>
      </c>
      <c r="AP2607" s="3" t="s">
        <v>87</v>
      </c>
      <c r="AQ2607" s="23">
        <v>45461.622916666667</v>
      </c>
      <c r="AR2607" s="3"/>
      <c r="AS2607" s="23"/>
      <c r="AT2607" s="23"/>
      <c r="AU2607" s="3" t="s">
        <v>1306</v>
      </c>
      <c r="AV2607" s="3" t="s">
        <v>69</v>
      </c>
      <c r="AW2607" s="3" t="s">
        <v>69</v>
      </c>
      <c r="AX2607" s="3" t="s">
        <v>69</v>
      </c>
      <c r="AY2607" s="3" t="s">
        <v>69</v>
      </c>
      <c r="AZ2607" s="8" t="str">
        <f>+CONCATENATE("Reportan apertura en el enlace ",Tabla4[[#This Row],[Enlace]]," en el ",Tabla4[[#This Row],[Distancia óptica]]," ocasionado por ",Tabla4[[#This Row],[Causa del daño]])</f>
        <v>Reportan apertura en el enlace Mov. Electrificadora - Mov. Éxito en el Km 3,5 desde Florencia Norte ocasionado por Visita Fallida</v>
      </c>
      <c r="BA2607" s="8" t="str">
        <f>+CONCATENATE("Para dar solución al incidente ",Tabla4[[#This Row],[Solución]])</f>
        <v xml:space="preserve">Para dar solución al incidente Por tema de energia </v>
      </c>
      <c r="BB2607" s="3" t="str">
        <f>+_xlfn.CONCAT(Tabla4[[#This Row],[Causa Raiz]]," ",Tabla4[[#This Row],[Solución2]]," (",Tabla4[[#This Row],[Anillo]],"- Cabecera: ",Tabla4[[#This Row],[Cabecera]],"- Operador: ",Tabla4[[#This Row],[Operador]],")")</f>
        <v>Reportan apertura en el enlace Mov. Electrificadora - Mov. Éxito en el Km 3,5 desde Florencia Norte ocasionado por Visita Fallida Para dar solución al incidente Por tema de energia  (NA- Cabecera: NA- Operador: Infraco)</v>
      </c>
    </row>
    <row r="2608" spans="1:54" ht="199.5">
      <c r="A2608" s="38">
        <f t="shared" si="390"/>
        <v>2607</v>
      </c>
      <c r="B2608" s="3">
        <v>8689896</v>
      </c>
      <c r="C2608" s="3" t="s">
        <v>54</v>
      </c>
      <c r="D2608" s="23">
        <v>45461.604166666664</v>
      </c>
      <c r="E2608" s="23">
        <v>45461.708333333336</v>
      </c>
      <c r="F2608" s="1">
        <f t="shared" ca="1" si="397"/>
        <v>0.10416666667151731</v>
      </c>
      <c r="G2608" s="3" t="s">
        <v>55</v>
      </c>
      <c r="H2608" s="41"/>
      <c r="I2608" s="40"/>
      <c r="J2608" s="5" t="s">
        <v>56</v>
      </c>
      <c r="K2608" s="3" t="s">
        <v>77</v>
      </c>
      <c r="L2608" s="9" t="s">
        <v>58</v>
      </c>
      <c r="M2608" s="3" t="s">
        <v>283</v>
      </c>
      <c r="N2608" s="3" t="s">
        <v>284</v>
      </c>
      <c r="O2608" s="3" t="s">
        <v>10948</v>
      </c>
      <c r="P2608" s="3" t="s">
        <v>11788</v>
      </c>
      <c r="Q2608" s="4" t="s">
        <v>11789</v>
      </c>
      <c r="R2608" s="3" t="s">
        <v>796</v>
      </c>
      <c r="S2608" s="3" t="s">
        <v>9317</v>
      </c>
      <c r="T2608" s="9" t="s">
        <v>256</v>
      </c>
      <c r="U2608" s="3" t="s">
        <v>9472</v>
      </c>
      <c r="V2608" s="22" t="str">
        <f t="shared" si="398"/>
        <v>RLFO; Hora de aviso: 14:30 18/06/2024; Solución: Para dar solucion se refusiono hilo en caja de empalme existente ; Hora de solución: 17:00 18/06/2024; Causa: Falla de Empalme de FiOp</v>
      </c>
      <c r="W2608" s="4" t="s">
        <v>160</v>
      </c>
      <c r="X2608" s="3"/>
      <c r="Y2608" s="3"/>
      <c r="Z2608" s="3" t="s">
        <v>69</v>
      </c>
      <c r="AA2608" s="3" t="s">
        <v>70</v>
      </c>
      <c r="AB2608" s="3" t="s">
        <v>11790</v>
      </c>
      <c r="AC2608" s="3" t="s">
        <v>71</v>
      </c>
      <c r="AD2608" s="6">
        <v>0</v>
      </c>
      <c r="AE2608" s="7"/>
      <c r="AF2608" s="7"/>
      <c r="AG2608" s="6">
        <f>Tabla4[[#This Row],[Tiempo Parada de Reloj]]+Tabla4[[#This Row],[Tiempo Autorizado por Telefonica (no Máximo)]]</f>
        <v>0</v>
      </c>
      <c r="AH2608" s="7">
        <f t="shared" ca="1" si="387"/>
        <v>0.10416666667151731</v>
      </c>
      <c r="AI2608" s="8">
        <f t="shared" si="388"/>
        <v>0</v>
      </c>
      <c r="AJ2608" s="8">
        <f t="shared" ca="1" si="389"/>
        <v>2.5000000001164153</v>
      </c>
      <c r="AK2608" s="3" t="s">
        <v>120</v>
      </c>
      <c r="AL2608" s="3" t="s">
        <v>70</v>
      </c>
      <c r="AM2608" s="3" t="s">
        <v>87</v>
      </c>
      <c r="AN2608" s="3" t="s">
        <v>87</v>
      </c>
      <c r="AO2608" s="3" t="s">
        <v>119</v>
      </c>
      <c r="AP2608" s="3" t="s">
        <v>119</v>
      </c>
      <c r="AQ2608" s="23">
        <v>45462.620138888888</v>
      </c>
      <c r="AR2608" s="3"/>
      <c r="AS2608" s="23"/>
      <c r="AT2608" s="23"/>
      <c r="AU2608" s="3" t="s">
        <v>404</v>
      </c>
      <c r="AV2608" s="3" t="s">
        <v>3972</v>
      </c>
      <c r="AW2608" s="3" t="s">
        <v>135</v>
      </c>
      <c r="AX2608" s="3">
        <v>4.5327000000000002</v>
      </c>
      <c r="AY2608" s="3">
        <v>-75.679599999999994</v>
      </c>
      <c r="AZ2608" s="8" t="str">
        <f>+CONCATENATE("Reportan apertura en el enlace ",Tabla4[[#This Row],[Enlace]]," en el ",Tabla4[[#This Row],[Distancia óptica]]," ocasionado por ",Tabla4[[#This Row],[Causa del daño]])</f>
        <v>Reportan apertura en el enlace Armenia Galan - Bosque en el km 1,7 desde Bosque ocasionado por Falla de Empalme de FiOp</v>
      </c>
      <c r="BA2608" s="8" t="str">
        <f>+CONCATENATE("Para dar solución al incidente ",Tabla4[[#This Row],[Solución]])</f>
        <v xml:space="preserve">Para dar solución al incidente Para dar solucion se refusiono hilo en caja de empalme existente </v>
      </c>
      <c r="BB2608" s="3" t="str">
        <f>+_xlfn.CONCAT(Tabla4[[#This Row],[Causa Raiz]]," ",Tabla4[[#This Row],[Solución2]]," (",Tabla4[[#This Row],[Anillo]],"- Cabecera: ",Tabla4[[#This Row],[Cabecera]],"- Operador: ",Tabla4[[#This Row],[Operador]],")")</f>
        <v>Reportan apertura en el enlace Armenia Galan - Bosque en el km 1,7 desde Bosque ocasionado por Falla de Empalme de FiOp Para dar solución al incidente Para dar solucion se refusiono hilo en caja de empalme existente  (Lineal- Cabecera: GALAN- Operador: Colombia Telecomunicaciones)</v>
      </c>
    </row>
    <row r="2609" spans="1:54" ht="199.5">
      <c r="A2609" s="38">
        <f t="shared" si="390"/>
        <v>2608</v>
      </c>
      <c r="B2609" s="3">
        <v>8689903</v>
      </c>
      <c r="C2609" s="3" t="s">
        <v>54</v>
      </c>
      <c r="D2609" s="23">
        <v>45461.652777777781</v>
      </c>
      <c r="E2609" s="23">
        <v>45461.791666666664</v>
      </c>
      <c r="F2609" s="1">
        <f t="shared" ca="1" si="397"/>
        <v>0.13888888888322981</v>
      </c>
      <c r="G2609" s="3" t="s">
        <v>55</v>
      </c>
      <c r="H2609" s="41"/>
      <c r="I2609" s="40"/>
      <c r="J2609" s="5" t="s">
        <v>56</v>
      </c>
      <c r="K2609" s="3" t="s">
        <v>122</v>
      </c>
      <c r="L2609" s="9" t="s">
        <v>78</v>
      </c>
      <c r="M2609" s="3" t="s">
        <v>123</v>
      </c>
      <c r="N2609" s="3" t="s">
        <v>6786</v>
      </c>
      <c r="O2609" s="3" t="s">
        <v>11791</v>
      </c>
      <c r="P2609" s="3" t="s">
        <v>11792</v>
      </c>
      <c r="Q2609" s="4" t="s">
        <v>11793</v>
      </c>
      <c r="R2609" s="3" t="s">
        <v>128</v>
      </c>
      <c r="S2609" s="3" t="s">
        <v>129</v>
      </c>
      <c r="T2609" s="9" t="s">
        <v>66</v>
      </c>
      <c r="U2609" s="3" t="s">
        <v>11794</v>
      </c>
      <c r="V2609" s="22" t="str">
        <f t="shared" si="398"/>
        <v>RLFO; Hora de aviso: 15:40 18/06/2024; Solución: Para dar solucion se recupera 150 mts de reserva y se realizara un empalme de 36 hilos; Hora de solución: 19:00 18/06/2024; Causa: Vandalismo</v>
      </c>
      <c r="W2609" s="4" t="s">
        <v>132</v>
      </c>
      <c r="X2609" s="3"/>
      <c r="Y2609" s="3"/>
      <c r="Z2609" s="3" t="s">
        <v>69</v>
      </c>
      <c r="AA2609" s="3" t="s">
        <v>71</v>
      </c>
      <c r="AB2609" s="3">
        <v>0</v>
      </c>
      <c r="AC2609" s="3" t="s">
        <v>71</v>
      </c>
      <c r="AD2609" s="6">
        <v>0</v>
      </c>
      <c r="AE2609" s="7"/>
      <c r="AF2609" s="7"/>
      <c r="AG2609" s="6">
        <f>Tabla4[[#This Row],[Tiempo Parada de Reloj]]+Tabla4[[#This Row],[Tiempo Autorizado por Telefonica (no Máximo)]]</f>
        <v>0</v>
      </c>
      <c r="AH2609" s="7">
        <f t="shared" ca="1" si="387"/>
        <v>0.13888888888322981</v>
      </c>
      <c r="AI2609" s="8">
        <f t="shared" si="388"/>
        <v>0</v>
      </c>
      <c r="AJ2609" s="8">
        <f t="shared" ca="1" si="389"/>
        <v>3.3333333331975155</v>
      </c>
      <c r="AK2609" s="3" t="s">
        <v>120</v>
      </c>
      <c r="AL2609" s="3" t="s">
        <v>70</v>
      </c>
      <c r="AM2609" s="3" t="s">
        <v>87</v>
      </c>
      <c r="AN2609" s="3" t="s">
        <v>87</v>
      </c>
      <c r="AO2609" s="3" t="s">
        <v>119</v>
      </c>
      <c r="AP2609" s="3" t="s">
        <v>119</v>
      </c>
      <c r="AQ2609" s="23">
        <v>45462.431944444441</v>
      </c>
      <c r="AR2609" s="3"/>
      <c r="AS2609" s="23"/>
      <c r="AT2609" s="23"/>
      <c r="AU2609" s="3" t="s">
        <v>133</v>
      </c>
      <c r="AV2609" s="3" t="s">
        <v>6786</v>
      </c>
      <c r="AW2609" s="3" t="s">
        <v>135</v>
      </c>
      <c r="AX2609" s="3">
        <v>10.760429999999999</v>
      </c>
      <c r="AY2609" s="3">
        <v>-74.910735000000003</v>
      </c>
      <c r="AZ2609" s="8" t="str">
        <f>+CONCATENATE("Reportan apertura en el enlace ",Tabla4[[#This Row],[Enlace]]," en el ",Tabla4[[#This Row],[Distancia óptica]]," ocasionado por ",Tabla4[[#This Row],[Causa del daño]])</f>
        <v>Reportan apertura en el enlace Mov. Sabanalarga - Mov. Baranoa en el Km 6,510 desde baranoa ocasionado por Vandalismo</v>
      </c>
      <c r="BA2609" s="8" t="str">
        <f>+CONCATENATE("Para dar solución al incidente ",Tabla4[[#This Row],[Solución]])</f>
        <v>Para dar solución al incidente Para dar solucion se recupera 150 mts de reserva y se realizara un empalme de 36 hilos</v>
      </c>
      <c r="BB2609" s="3" t="str">
        <f>+_xlfn.CONCAT(Tabla4[[#This Row],[Causa Raiz]]," ",Tabla4[[#This Row],[Solución2]]," (",Tabla4[[#This Row],[Anillo]],"- Cabecera: ",Tabla4[[#This Row],[Cabecera]],"- Operador: ",Tabla4[[#This Row],[Operador]],")")</f>
        <v>Reportan apertura en el enlace Mov. Sabanalarga - Mov. Baranoa en el Km 6,510 desde baranoa ocasionado por Vandalismo Para dar solución al incidente Para dar solucion se recupera 150 mts de reserva y se realizara un empalme de 36 hilos (Lineal- Cabecera: BARANOA- Operador: Colombia Telecomunicaciones)</v>
      </c>
    </row>
    <row r="2610" spans="1:54" ht="242.25">
      <c r="A2610" s="38">
        <f t="shared" si="390"/>
        <v>2609</v>
      </c>
      <c r="B2610" s="3">
        <v>8689927</v>
      </c>
      <c r="C2610" s="3" t="s">
        <v>54</v>
      </c>
      <c r="D2610" s="23">
        <v>45461.583333333336</v>
      </c>
      <c r="E2610" s="23">
        <v>45461.75</v>
      </c>
      <c r="F2610" s="1">
        <f t="shared" ca="1" si="397"/>
        <v>0.16666666666424135</v>
      </c>
      <c r="G2610" s="3" t="s">
        <v>55</v>
      </c>
      <c r="H2610" s="41"/>
      <c r="I2610" s="40"/>
      <c r="J2610" s="5" t="s">
        <v>56</v>
      </c>
      <c r="K2610" s="3" t="s">
        <v>122</v>
      </c>
      <c r="L2610" s="9" t="s">
        <v>78</v>
      </c>
      <c r="M2610" s="3" t="s">
        <v>383</v>
      </c>
      <c r="N2610" s="3" t="s">
        <v>384</v>
      </c>
      <c r="O2610" s="3" t="s">
        <v>10783</v>
      </c>
      <c r="P2610" s="3" t="s">
        <v>11795</v>
      </c>
      <c r="Q2610" s="4" t="s">
        <v>11796</v>
      </c>
      <c r="R2610" s="3" t="s">
        <v>562</v>
      </c>
      <c r="S2610" s="3" t="s">
        <v>129</v>
      </c>
      <c r="T2610" s="9" t="s">
        <v>211</v>
      </c>
      <c r="U2610" s="3" t="s">
        <v>11797</v>
      </c>
      <c r="V2610" s="22" t="str">
        <f t="shared" si="398"/>
        <v>RLFO; Hora de aviso: 14:00 18/06/2024; Solución: se realiza tendido de 180 metros de F.O de 24 hilos y se crean dos cajas de emaplmes de 24 hilos para realizar 16 fusiones sobre el cable de 8 hilos existente ; Hora de solución: 18:00 18/06/2024; Causa: Podas</v>
      </c>
      <c r="W2610" s="4" t="s">
        <v>132</v>
      </c>
      <c r="X2610" s="3"/>
      <c r="Y2610" s="3"/>
      <c r="Z2610" s="3" t="s">
        <v>69</v>
      </c>
      <c r="AA2610" s="3" t="s">
        <v>71</v>
      </c>
      <c r="AB2610" s="3">
        <v>0</v>
      </c>
      <c r="AC2610" s="3" t="s">
        <v>71</v>
      </c>
      <c r="AD2610" s="6">
        <v>0</v>
      </c>
      <c r="AE2610" s="7"/>
      <c r="AF2610" s="7"/>
      <c r="AG2610" s="6">
        <f>Tabla4[[#This Row],[Tiempo Parada de Reloj]]+Tabla4[[#This Row],[Tiempo Autorizado por Telefonica (no Máximo)]]</f>
        <v>0</v>
      </c>
      <c r="AH2610" s="7">
        <f t="shared" ca="1" si="387"/>
        <v>0.16666666666424135</v>
      </c>
      <c r="AI2610" s="8">
        <f t="shared" si="388"/>
        <v>0</v>
      </c>
      <c r="AJ2610" s="8">
        <f t="shared" ca="1" si="389"/>
        <v>3.9999999999417923</v>
      </c>
      <c r="AK2610" s="3" t="s">
        <v>1349</v>
      </c>
      <c r="AL2610" s="3" t="s">
        <v>70</v>
      </c>
      <c r="AM2610" s="3" t="s">
        <v>87</v>
      </c>
      <c r="AN2610" s="3" t="s">
        <v>87</v>
      </c>
      <c r="AO2610" s="3" t="s">
        <v>119</v>
      </c>
      <c r="AP2610" s="3" t="s">
        <v>119</v>
      </c>
      <c r="AQ2610" s="23">
        <v>45463.292361111111</v>
      </c>
      <c r="AR2610" s="3"/>
      <c r="AS2610" s="23"/>
      <c r="AT2610" s="23"/>
      <c r="AU2610" s="3" t="s">
        <v>392</v>
      </c>
      <c r="AV2610" s="3" t="s">
        <v>9625</v>
      </c>
      <c r="AW2610" s="3" t="s">
        <v>1311</v>
      </c>
      <c r="AX2610" s="3">
        <v>10.324222000000001</v>
      </c>
      <c r="AY2610" s="3">
        <v>-75.406147000000004</v>
      </c>
      <c r="AZ2610" s="8" t="str">
        <f>+CONCATENATE("Reportan apertura en el enlace ",Tabla4[[#This Row],[Enlace]]," en el ",Tabla4[[#This Row],[Distancia óptica]]," ocasionado por ",Tabla4[[#This Row],[Causa del daño]])</f>
        <v>Reportan apertura en el enlace Mov. Badel - Mov. Turbaco Centro en el Km 0,104 desde Badel  ocasionado por Podas</v>
      </c>
      <c r="BA2610" s="8" t="str">
        <f>+CONCATENATE("Para dar solución al incidente ",Tabla4[[#This Row],[Solución]])</f>
        <v xml:space="preserve">Para dar solución al incidente se realiza tendido de 180 metros de F.O de 24 hilos y se crean dos cajas de emaplmes de 24 hilos para realizar 16 fusiones sobre el cable de 8 hilos existente </v>
      </c>
      <c r="BB2610" s="3" t="str">
        <f>+_xlfn.CONCAT(Tabla4[[#This Row],[Causa Raiz]]," ",Tabla4[[#This Row],[Solución2]]," (",Tabla4[[#This Row],[Anillo]],"- Cabecera: ",Tabla4[[#This Row],[Cabecera]],"- Operador: ",Tabla4[[#This Row],[Operador]],")")</f>
        <v>Reportan apertura en el enlace Mov. Badel - Mov. Turbaco Centro en el Km 0,104 desde Badel  ocasionado por Podas Para dar solución al incidente se realiza tendido de 180 metros de F.O de 24 hilos y se crean dos cajas de emaplmes de 24 hilos para realizar 16 fusiones sobre el cable de 8 hilos existente  (UK- Cabecera: BADEL - Operador: Colombia Telecomunicaciones)</v>
      </c>
    </row>
    <row r="2611" spans="1:54" ht="199.5">
      <c r="A2611" s="38">
        <f t="shared" si="390"/>
        <v>2610</v>
      </c>
      <c r="B2611" s="3">
        <v>8689955</v>
      </c>
      <c r="C2611" s="3" t="s">
        <v>54</v>
      </c>
      <c r="D2611" s="23">
        <v>45461.583333333336</v>
      </c>
      <c r="E2611" s="23">
        <v>45461.75</v>
      </c>
      <c r="F2611" s="1">
        <f t="shared" ca="1" si="397"/>
        <v>0.16666666666424135</v>
      </c>
      <c r="G2611" s="3" t="s">
        <v>55</v>
      </c>
      <c r="H2611" s="41"/>
      <c r="I2611" s="40"/>
      <c r="J2611" s="5" t="s">
        <v>56</v>
      </c>
      <c r="K2611" s="3" t="s">
        <v>93</v>
      </c>
      <c r="L2611" s="9" t="s">
        <v>58</v>
      </c>
      <c r="M2611" s="3" t="s">
        <v>59</v>
      </c>
      <c r="N2611" s="3" t="s">
        <v>60</v>
      </c>
      <c r="O2611" s="3" t="s">
        <v>11798</v>
      </c>
      <c r="P2611" s="3" t="s">
        <v>11799</v>
      </c>
      <c r="Q2611" s="4" t="s">
        <v>11800</v>
      </c>
      <c r="R2611" s="3" t="s">
        <v>947</v>
      </c>
      <c r="S2611" s="3" t="s">
        <v>65</v>
      </c>
      <c r="T2611" s="9" t="s">
        <v>146</v>
      </c>
      <c r="U2611" s="3" t="s">
        <v>11801</v>
      </c>
      <c r="V2611" s="22" t="str">
        <f t="shared" si="398"/>
        <v>RLFO; Hora de aviso: 14:00 18/06/2024; Solución: Para dar solucion se endereza la fo ; Hora de solución: 18:00 18/06/2024; Causa: Falla en la Red FiOp</v>
      </c>
      <c r="W2611" s="4" t="s">
        <v>68</v>
      </c>
      <c r="X2611" s="3"/>
      <c r="Y2611" s="3"/>
      <c r="Z2611" s="3" t="s">
        <v>69</v>
      </c>
      <c r="AA2611" s="3" t="s">
        <v>71</v>
      </c>
      <c r="AB2611" s="3">
        <v>0</v>
      </c>
      <c r="AC2611" s="3" t="s">
        <v>71</v>
      </c>
      <c r="AD2611" s="6">
        <v>0</v>
      </c>
      <c r="AE2611" s="7"/>
      <c r="AF2611" s="7"/>
      <c r="AG2611" s="6">
        <f>Tabla4[[#This Row],[Tiempo Parada de Reloj]]+Tabla4[[#This Row],[Tiempo Autorizado por Telefonica (no Máximo)]]</f>
        <v>0</v>
      </c>
      <c r="AH2611" s="7">
        <f t="shared" ca="1" si="387"/>
        <v>0.16666666666424135</v>
      </c>
      <c r="AI2611" s="8">
        <f t="shared" si="388"/>
        <v>0</v>
      </c>
      <c r="AJ2611" s="8">
        <f t="shared" ca="1" si="389"/>
        <v>3.9999999999417923</v>
      </c>
      <c r="AK2611" s="3" t="s">
        <v>1349</v>
      </c>
      <c r="AL2611" s="3" t="s">
        <v>70</v>
      </c>
      <c r="AM2611" s="3" t="s">
        <v>87</v>
      </c>
      <c r="AN2611" s="3" t="s">
        <v>87</v>
      </c>
      <c r="AO2611" s="3" t="s">
        <v>119</v>
      </c>
      <c r="AP2611" s="3" t="s">
        <v>119</v>
      </c>
      <c r="AQ2611" s="23">
        <v>45463.472916666666</v>
      </c>
      <c r="AR2611" s="3"/>
      <c r="AS2611" s="23"/>
      <c r="AT2611" s="23"/>
      <c r="AU2611" s="3" t="s">
        <v>264</v>
      </c>
      <c r="AV2611" s="3" t="s">
        <v>11802</v>
      </c>
      <c r="AW2611" s="3" t="s">
        <v>307</v>
      </c>
      <c r="AX2611" s="3">
        <v>4.6146399999999996</v>
      </c>
      <c r="AY2611" s="3">
        <v>-74.071799999999996</v>
      </c>
      <c r="AZ2611" s="8" t="str">
        <f>+CONCATENATE("Reportan apertura en el enlace ",Tabla4[[#This Row],[Enlace]]," en el ",Tabla4[[#This Row],[Distancia óptica]]," ocasionado por ",Tabla4[[#This Row],[Causa del daño]])</f>
        <v>Reportan apertura en el enlace Dto. 41025 Colgas - Dto. 51461 Tequendama en el Km 2,2 desde Mov. Tequendama  ocasionado por Falla en la Red FiOp</v>
      </c>
      <c r="BA2611" s="8" t="str">
        <f>+CONCATENATE("Para dar solución al incidente ",Tabla4[[#This Row],[Solución]])</f>
        <v xml:space="preserve">Para dar solución al incidente Para dar solucion se endereza la fo </v>
      </c>
      <c r="BB2611" s="3" t="str">
        <f>+_xlfn.CONCAT(Tabla4[[#This Row],[Causa Raiz]]," ",Tabla4[[#This Row],[Solución2]]," (",Tabla4[[#This Row],[Anillo]],"- Cabecera: ",Tabla4[[#This Row],[Cabecera]],"- Operador: ",Tabla4[[#This Row],[Operador]],")")</f>
        <v>Reportan apertura en el enlace Dto. 41025 Colgas - Dto. 51461 Tequendama en el Km 2,2 desde Mov. Tequendama  ocasionado por Falla en la Red FiOp Para dar solución al incidente Para dar solucion se endereza la fo  (LINEAL- Cabecera: COLGAS- Operador: Colombia Telecomunicaciones)</v>
      </c>
    </row>
    <row r="2612" spans="1:54" ht="199.5">
      <c r="A2612" s="38">
        <f t="shared" si="390"/>
        <v>2611</v>
      </c>
      <c r="B2612" s="3">
        <v>8690269</v>
      </c>
      <c r="C2612" s="3" t="s">
        <v>92</v>
      </c>
      <c r="D2612" s="23">
        <v>45461.75</v>
      </c>
      <c r="E2612" s="23">
        <v>45461.751388888886</v>
      </c>
      <c r="F2612" s="1">
        <f t="shared" ca="1" si="397"/>
        <v>1.3888888861401938E-3</v>
      </c>
      <c r="G2612" s="3" t="s">
        <v>55</v>
      </c>
      <c r="H2612" s="41"/>
      <c r="I2612" s="40" t="s">
        <v>11803</v>
      </c>
      <c r="J2612" s="5" t="s">
        <v>167</v>
      </c>
      <c r="K2612" s="3" t="s">
        <v>168</v>
      </c>
      <c r="L2612" s="9" t="s">
        <v>58</v>
      </c>
      <c r="M2612" s="3" t="s">
        <v>360</v>
      </c>
      <c r="N2612" s="3" t="s">
        <v>9191</v>
      </c>
      <c r="O2612" s="3" t="s">
        <v>11804</v>
      </c>
      <c r="P2612" s="3" t="s">
        <v>1865</v>
      </c>
      <c r="Q2612" s="4" t="s">
        <v>11805</v>
      </c>
      <c r="R2612" s="3" t="s">
        <v>2742</v>
      </c>
      <c r="S2612" s="3" t="s">
        <v>175</v>
      </c>
      <c r="T2612" s="9" t="s">
        <v>104</v>
      </c>
      <c r="U2612" s="3" t="s">
        <v>11806</v>
      </c>
      <c r="V2612" s="22" t="str">
        <f t="shared" si="398"/>
        <v>RTNFO; Hora de aviso: 18:00 18/06/2024; Solución: LudWing Tarazona de Noc Tx Infoma que se realiza reset de Tarjeta en el nodo de Alejandria y el enlace se restablece ; Hora de solución: 18:02 18/06/2024; Causa: Visita Fallida</v>
      </c>
      <c r="W2612" s="4" t="s">
        <v>178</v>
      </c>
      <c r="X2612" s="3"/>
      <c r="Y2612" s="3"/>
      <c r="Z2612" s="3" t="s">
        <v>69</v>
      </c>
      <c r="AA2612" s="3" t="s">
        <v>71</v>
      </c>
      <c r="AB2612" s="3">
        <v>0</v>
      </c>
      <c r="AC2612" s="3" t="s">
        <v>71</v>
      </c>
      <c r="AD2612" s="6">
        <v>0</v>
      </c>
      <c r="AE2612" s="7"/>
      <c r="AF2612" s="7"/>
      <c r="AG2612" s="6">
        <f>Tabla4[[#This Row],[Tiempo Parada de Reloj]]+Tabla4[[#This Row],[Tiempo Autorizado por Telefonica (no Máximo)]]</f>
        <v>0</v>
      </c>
      <c r="AH2612" s="7">
        <f t="shared" ca="1" si="387"/>
        <v>1.3888888861401938E-3</v>
      </c>
      <c r="AI2612" s="8">
        <f t="shared" si="388"/>
        <v>0</v>
      </c>
      <c r="AJ2612" s="8">
        <f t="shared" ca="1" si="389"/>
        <v>3.3333333267364651E-2</v>
      </c>
      <c r="AK2612" s="3" t="s">
        <v>106</v>
      </c>
      <c r="AL2612" s="3" t="s">
        <v>70</v>
      </c>
      <c r="AM2612" s="3" t="s">
        <v>120</v>
      </c>
      <c r="AN2612" s="3" t="s">
        <v>106</v>
      </c>
      <c r="AO2612" s="3" t="s">
        <v>106</v>
      </c>
      <c r="AP2612" s="3" t="s">
        <v>106</v>
      </c>
      <c r="AQ2612" s="23">
        <v>45464.729166666664</v>
      </c>
      <c r="AR2612" s="3"/>
      <c r="AS2612" s="23"/>
      <c r="AT2612" s="23"/>
      <c r="AU2612" s="3" t="s">
        <v>168</v>
      </c>
      <c r="AV2612" s="3" t="s">
        <v>69</v>
      </c>
      <c r="AW2612" s="3" t="s">
        <v>69</v>
      </c>
      <c r="AX2612" s="3" t="s">
        <v>69</v>
      </c>
      <c r="AY2612" s="3" t="s">
        <v>69</v>
      </c>
      <c r="AZ2612" s="8" t="str">
        <f>+CONCATENATE("Reportan apertura en el enlace ",Tabla4[[#This Row],[Enlace]]," en el ",Tabla4[[#This Row],[Distancia óptica]]," ocasionado por ",Tabla4[[#This Row],[Causa del daño]])</f>
        <v>Reportan apertura en el enlace Alejandría - Guatape en el km 0 ocasionado por Visita Fallida</v>
      </c>
      <c r="BA2612" s="8" t="str">
        <f>+CONCATENATE("Para dar solución al incidente ",Tabla4[[#This Row],[Solución]])</f>
        <v xml:space="preserve">Para dar solución al incidente LudWing Tarazona de Noc Tx Infoma que se realiza reset de Tarjeta en el nodo de Alejandria y el enlace se restablece </v>
      </c>
      <c r="BB2612" s="3" t="str">
        <f>+_xlfn.CONCAT(Tabla4[[#This Row],[Causa Raiz]]," ",Tabla4[[#This Row],[Solución2]]," (",Tabla4[[#This Row],[Anillo]],"- Cabecera: ",Tabla4[[#This Row],[Cabecera]],"- Operador: ",Tabla4[[#This Row],[Operador]],")")</f>
        <v>Reportan apertura en el enlace Alejandría - Guatape en el km 0 ocasionado por Visita Fallida Para dar solución al incidente LudWing Tarazona de Noc Tx Infoma que se realiza reset de Tarjeta en el nodo de Alejandria y el enlace se restablece  (NA- Cabecera: NA- Operador: Telmex - Claro)</v>
      </c>
    </row>
    <row r="2613" spans="1:54" ht="199.5">
      <c r="A2613" s="38">
        <f t="shared" si="390"/>
        <v>2612</v>
      </c>
      <c r="B2613" s="3">
        <v>8690333</v>
      </c>
      <c r="C2613" s="3" t="s">
        <v>163</v>
      </c>
      <c r="D2613" s="23">
        <v>45461.583333333336</v>
      </c>
      <c r="E2613" s="23">
        <v>45462.640972222223</v>
      </c>
      <c r="F2613" s="1">
        <f t="shared" ca="1" si="397"/>
        <v>1.0576388888875954</v>
      </c>
      <c r="G2613" s="3" t="s">
        <v>55</v>
      </c>
      <c r="H2613" s="41"/>
      <c r="I2613" s="40"/>
      <c r="J2613" s="5" t="s">
        <v>56</v>
      </c>
      <c r="K2613" s="3" t="s">
        <v>138</v>
      </c>
      <c r="L2613" s="9" t="s">
        <v>58</v>
      </c>
      <c r="M2613" s="3" t="s">
        <v>139</v>
      </c>
      <c r="N2613" s="3" t="s">
        <v>140</v>
      </c>
      <c r="O2613" s="3" t="s">
        <v>11807</v>
      </c>
      <c r="P2613" s="3" t="s">
        <v>11808</v>
      </c>
      <c r="Q2613" s="4" t="s">
        <v>11809</v>
      </c>
      <c r="R2613" s="3" t="s">
        <v>157</v>
      </c>
      <c r="S2613" s="3" t="s">
        <v>145</v>
      </c>
      <c r="T2613" s="9" t="s">
        <v>176</v>
      </c>
      <c r="U2613" s="3" t="s">
        <v>11810</v>
      </c>
      <c r="V2613" s="22" t="str">
        <f t="shared" si="398"/>
        <v>RDFO; Hora de aviso: 14:00 18/06/2024; Solución: se recuperaron 4 metros de F.O de 8 hilos y se crea un empalme nuevo de 24 hilos ; Hora de solución: 15:23 19/06/2024; Causa: Intervención de Terceros. No Identificados</v>
      </c>
      <c r="W2613" s="4" t="s">
        <v>199</v>
      </c>
      <c r="X2613" s="3"/>
      <c r="Y2613" s="3"/>
      <c r="Z2613" s="3" t="s">
        <v>69</v>
      </c>
      <c r="AA2613" s="3" t="s">
        <v>71</v>
      </c>
      <c r="AB2613" s="3">
        <v>0</v>
      </c>
      <c r="AC2613" s="3" t="s">
        <v>71</v>
      </c>
      <c r="AD2613" s="6">
        <v>0</v>
      </c>
      <c r="AE2613" s="7"/>
      <c r="AF2613" s="7"/>
      <c r="AG2613" s="6">
        <f>Tabla4[[#This Row],[Tiempo Parada de Reloj]]+Tabla4[[#This Row],[Tiempo Autorizado por Telefonica (no Máximo)]]</f>
        <v>0</v>
      </c>
      <c r="AH2613" s="7">
        <f t="shared" ca="1" si="387"/>
        <v>1.0576388888875954</v>
      </c>
      <c r="AI2613" s="8">
        <f t="shared" si="388"/>
        <v>0</v>
      </c>
      <c r="AJ2613" s="8">
        <f t="shared" ca="1" si="389"/>
        <v>25.383333333302289</v>
      </c>
      <c r="AK2613" s="3" t="s">
        <v>106</v>
      </c>
      <c r="AL2613" s="3" t="s">
        <v>70</v>
      </c>
      <c r="AM2613" s="3" t="s">
        <v>120</v>
      </c>
      <c r="AN2613" s="3" t="s">
        <v>106</v>
      </c>
      <c r="AO2613" s="3" t="s">
        <v>119</v>
      </c>
      <c r="AP2613" s="3" t="s">
        <v>119</v>
      </c>
      <c r="AQ2613" s="23">
        <v>45466.586111111108</v>
      </c>
      <c r="AR2613" s="3"/>
      <c r="AS2613" s="23"/>
      <c r="AT2613" s="23"/>
      <c r="AU2613" s="3" t="s">
        <v>1040</v>
      </c>
      <c r="AV2613" s="3" t="s">
        <v>5894</v>
      </c>
      <c r="AW2613" s="3" t="s">
        <v>370</v>
      </c>
      <c r="AX2613" s="3">
        <v>3.4786000000000001</v>
      </c>
      <c r="AY2613" s="3">
        <v>-76.539100000000005</v>
      </c>
      <c r="AZ2613" s="8" t="str">
        <f>+CONCATENATE("Reportan apertura en el enlace ",Tabla4[[#This Row],[Enlace]]," en el ",Tabla4[[#This Row],[Distancia óptica]]," ocasionado por ",Tabla4[[#This Row],[Causa del daño]])</f>
        <v>Reportan apertura en el enlace Cali - Tres cruces en el Km 7,5 desde cali centro ocasionado por Intervención de Terceros. No Identificados</v>
      </c>
      <c r="BA2613" s="8" t="str">
        <f>+CONCATENATE("Para dar solución al incidente ",Tabla4[[#This Row],[Solución]])</f>
        <v xml:space="preserve">Para dar solución al incidente se recuperaron 4 metros de F.O de 8 hilos y se crea un empalme nuevo de 24 hilos </v>
      </c>
      <c r="BB2613" s="3" t="str">
        <f>+_xlfn.CONCAT(Tabla4[[#This Row],[Causa Raiz]]," ",Tabla4[[#This Row],[Solución2]]," (",Tabla4[[#This Row],[Anillo]],"- Cabecera: ",Tabla4[[#This Row],[Cabecera]],"- Operador: ",Tabla4[[#This Row],[Operador]],")")</f>
        <v>Reportan apertura en el enlace Cali - Tres cruces en el Km 7,5 desde cali centro ocasionado por Intervención de Terceros. No Identificados Para dar solución al incidente se recuperaron 4 metros de F.O de 8 hilos y se crea un empalme nuevo de 24 hilos  (lineal- Cabecera: cali centro- Operador: Colombia Telecomunicaciones)</v>
      </c>
    </row>
    <row r="2614" spans="1:54" ht="185.25">
      <c r="A2614" s="38">
        <f t="shared" si="390"/>
        <v>2613</v>
      </c>
      <c r="B2614" s="3">
        <v>8690582</v>
      </c>
      <c r="C2614" s="3" t="s">
        <v>163</v>
      </c>
      <c r="D2614" s="23">
        <v>45461.916666666664</v>
      </c>
      <c r="E2614" s="23">
        <v>45462.590277777781</v>
      </c>
      <c r="F2614" s="1">
        <f t="shared" ref="F2614:F2622" ca="1" si="399">IF(ISBLANK(E2614),IF(ISBLANK(D2614),0,NOW()-D2614),E2614-D2614)</f>
        <v>0.67361111111677019</v>
      </c>
      <c r="G2614" s="3" t="s">
        <v>55</v>
      </c>
      <c r="H2614" s="41"/>
      <c r="I2614" s="40"/>
      <c r="J2614" s="5" t="s">
        <v>56</v>
      </c>
      <c r="K2614" s="3" t="s">
        <v>138</v>
      </c>
      <c r="L2614" s="9" t="s">
        <v>58</v>
      </c>
      <c r="M2614" s="3" t="s">
        <v>139</v>
      </c>
      <c r="N2614" s="3" t="s">
        <v>140</v>
      </c>
      <c r="O2614" s="3" t="s">
        <v>11811</v>
      </c>
      <c r="P2614" s="3" t="s">
        <v>11812</v>
      </c>
      <c r="Q2614" s="4" t="s">
        <v>11813</v>
      </c>
      <c r="R2614" s="3" t="s">
        <v>144</v>
      </c>
      <c r="S2614" s="3" t="s">
        <v>145</v>
      </c>
      <c r="T2614" s="9" t="s">
        <v>66</v>
      </c>
      <c r="U2614" s="3" t="s">
        <v>11814</v>
      </c>
      <c r="V2614" s="22" t="str">
        <f t="shared" ref="V2614:V2622" si="400">C2614&amp;"; Hora de aviso: "&amp;TEXT(D2614,"h:mm dd/mm/yyyy")&amp;"; Solución: "&amp;U2614&amp;"; Hora de solución: "&amp;TEXT(E2614,"h:mm dd/mm/yyyy")&amp;"; Causa: "&amp;T2614</f>
        <v>RDFO; Hora de aviso: 22:00 18/06/2024; Solución: Se recuperaron 50 metros de F.O de 36 hilos y se crea un empalme nuevo de 48 hilos; Hora de solución: 14:10 19/06/2024; Causa: Vandalismo</v>
      </c>
      <c r="W2614" s="4" t="s">
        <v>199</v>
      </c>
      <c r="X2614" s="3"/>
      <c r="Y2614" s="3"/>
      <c r="Z2614" s="3" t="s">
        <v>69</v>
      </c>
      <c r="AA2614" s="3" t="s">
        <v>70</v>
      </c>
      <c r="AB2614" s="3">
        <v>8690582</v>
      </c>
      <c r="AC2614" s="3" t="s">
        <v>71</v>
      </c>
      <c r="AD2614" s="6">
        <v>0</v>
      </c>
      <c r="AE2614" s="7"/>
      <c r="AF2614" s="7"/>
      <c r="AG2614" s="6">
        <f>Tabla4[[#This Row],[Tiempo Parada de Reloj]]+Tabla4[[#This Row],[Tiempo Autorizado por Telefonica (no Máximo)]]</f>
        <v>0</v>
      </c>
      <c r="AH2614" s="7">
        <f t="shared" ca="1" si="387"/>
        <v>0.67361111111677019</v>
      </c>
      <c r="AI2614" s="8">
        <f t="shared" si="388"/>
        <v>0</v>
      </c>
      <c r="AJ2614" s="8">
        <f t="shared" ca="1" si="389"/>
        <v>16.166666666802485</v>
      </c>
      <c r="AK2614" s="3" t="s">
        <v>87</v>
      </c>
      <c r="AL2614" s="3" t="s">
        <v>70</v>
      </c>
      <c r="AM2614" s="3" t="s">
        <v>120</v>
      </c>
      <c r="AN2614" s="3" t="s">
        <v>106</v>
      </c>
      <c r="AO2614" s="3" t="s">
        <v>119</v>
      </c>
      <c r="AP2614" s="3" t="s">
        <v>119</v>
      </c>
      <c r="AQ2614" s="23">
        <v>45466.681944444441</v>
      </c>
      <c r="AR2614" s="3"/>
      <c r="AS2614" s="23"/>
      <c r="AT2614" s="23"/>
      <c r="AU2614" s="3" t="s">
        <v>481</v>
      </c>
      <c r="AV2614" s="3" t="s">
        <v>8074</v>
      </c>
      <c r="AW2614" s="3" t="s">
        <v>135</v>
      </c>
      <c r="AX2614" s="3">
        <v>3.68323</v>
      </c>
      <c r="AY2614" s="3">
        <v>-76.313879999999997</v>
      </c>
      <c r="AZ2614" s="8" t="str">
        <f>+CONCATENATE("Reportan apertura en el enlace ",Tabla4[[#This Row],[Enlace]]," en el ",Tabla4[[#This Row],[Distancia óptica]]," ocasionado por ",Tabla4[[#This Row],[Causa del daño]])</f>
        <v>Reportan apertura en el enlace Cerrito - Guacari en el Km 0,465 desde Cerrito ocasionado por Vandalismo</v>
      </c>
      <c r="BA2614" s="8" t="str">
        <f>+CONCATENATE("Para dar solución al incidente ",Tabla4[[#This Row],[Solución]])</f>
        <v>Para dar solución al incidente Se recuperaron 50 metros de F.O de 36 hilos y se crea un empalme nuevo de 48 hilos</v>
      </c>
      <c r="BB2614" s="3" t="str">
        <f>+_xlfn.CONCAT(Tabla4[[#This Row],[Causa Raiz]]," ",Tabla4[[#This Row],[Solución2]]," (",Tabla4[[#This Row],[Anillo]],"- Cabecera: ",Tabla4[[#This Row],[Cabecera]],"- Operador: ",Tabla4[[#This Row],[Operador]],")")</f>
        <v>Reportan apertura en el enlace Cerrito - Guacari en el Km 0,465 desde Cerrito ocasionado por Vandalismo Para dar solución al incidente Se recuperaron 50 metros de F.O de 36 hilos y se crea un empalme nuevo de 48 hilos (Lineal- Cabecera: Cerrito- Operador: Colombia Telecomunicaciones)</v>
      </c>
    </row>
    <row r="2615" spans="1:54" ht="199.5">
      <c r="A2615" s="38">
        <f t="shared" si="390"/>
        <v>2614</v>
      </c>
      <c r="B2615" s="3">
        <v>8690777</v>
      </c>
      <c r="C2615" s="3" t="s">
        <v>92</v>
      </c>
      <c r="D2615" s="23">
        <v>45462.083333333336</v>
      </c>
      <c r="E2615" s="23">
        <v>45462.413194444445</v>
      </c>
      <c r="F2615" s="1">
        <f t="shared" ca="1" si="399"/>
        <v>0.32986111110949423</v>
      </c>
      <c r="G2615" s="3" t="s">
        <v>55</v>
      </c>
      <c r="H2615" s="41"/>
      <c r="I2615" s="40"/>
      <c r="J2615" s="5" t="s">
        <v>56</v>
      </c>
      <c r="K2615" s="3" t="s">
        <v>340</v>
      </c>
      <c r="L2615" s="9" t="s">
        <v>58</v>
      </c>
      <c r="M2615" s="3" t="s">
        <v>341</v>
      </c>
      <c r="N2615" s="3" t="s">
        <v>342</v>
      </c>
      <c r="O2615" s="3" t="s">
        <v>895</v>
      </c>
      <c r="P2615" s="3" t="s">
        <v>11815</v>
      </c>
      <c r="Q2615" s="4" t="s">
        <v>11816</v>
      </c>
      <c r="R2615" s="3" t="s">
        <v>992</v>
      </c>
      <c r="S2615" s="3" t="s">
        <v>347</v>
      </c>
      <c r="T2615" s="9" t="s">
        <v>513</v>
      </c>
      <c r="U2615" s="3" t="s">
        <v>11817</v>
      </c>
      <c r="V2615" s="22" t="str">
        <f t="shared" si="400"/>
        <v>RTNFO; Hora de aviso: 2:00 19/06/2024; Solución: Tendido de 200 mts de Fo y dos empalmes de 36 hios en caja empalme de 48; Hora de solución: 9:55 19/06/2024; Causa: Desastre Natural</v>
      </c>
      <c r="W2615" s="4" t="s">
        <v>349</v>
      </c>
      <c r="X2615" s="3"/>
      <c r="Y2615" s="3"/>
      <c r="Z2615" s="3" t="s">
        <v>69</v>
      </c>
      <c r="AA2615" s="3" t="s">
        <v>70</v>
      </c>
      <c r="AB2615" s="3" t="s">
        <v>11818</v>
      </c>
      <c r="AC2615" s="3" t="s">
        <v>70</v>
      </c>
      <c r="AD2615" s="6">
        <v>0.12152777777777778</v>
      </c>
      <c r="AE2615" s="7"/>
      <c r="AF2615" s="7"/>
      <c r="AG2615" s="6">
        <f>Tabla4[[#This Row],[Tiempo Parada de Reloj]]+Tabla4[[#This Row],[Tiempo Autorizado por Telefonica (no Máximo)]]</f>
        <v>0.12152777777777778</v>
      </c>
      <c r="AH2615" s="7">
        <f t="shared" ca="1" si="387"/>
        <v>0.20833333333171644</v>
      </c>
      <c r="AI2615" s="8">
        <f t="shared" si="388"/>
        <v>2.9166666666666665</v>
      </c>
      <c r="AJ2615" s="8">
        <f t="shared" ca="1" si="389"/>
        <v>4.9999999999611946</v>
      </c>
      <c r="AK2615" s="3" t="s">
        <v>119</v>
      </c>
      <c r="AL2615" s="3" t="s">
        <v>70</v>
      </c>
      <c r="AM2615" s="3" t="s">
        <v>120</v>
      </c>
      <c r="AN2615" s="3" t="s">
        <v>120</v>
      </c>
      <c r="AO2615" s="3" t="s">
        <v>119</v>
      </c>
      <c r="AP2615" s="3" t="s">
        <v>119</v>
      </c>
      <c r="AQ2615" s="23">
        <v>45463.793749999997</v>
      </c>
      <c r="AR2615" s="3"/>
      <c r="AS2615" s="23"/>
      <c r="AT2615" s="23"/>
      <c r="AU2615" s="3" t="s">
        <v>351</v>
      </c>
      <c r="AV2615" s="3" t="s">
        <v>11819</v>
      </c>
      <c r="AW2615" s="3" t="s">
        <v>1323</v>
      </c>
      <c r="AX2615" s="3">
        <v>4.4183000000000003</v>
      </c>
      <c r="AY2615" s="3">
        <v>-75.314800000000005</v>
      </c>
      <c r="AZ2615" s="8" t="str">
        <f>+CONCATENATE("Reportan apertura en el enlace ",Tabla4[[#This Row],[Enlace]]," en el ",Tabla4[[#This Row],[Distancia óptica]]," ocasionado por ",Tabla4[[#This Row],[Causa del daño]])</f>
        <v>Reportan apertura en el enlace Armenia - Ibagué en el Km 18,1 desde Ibague  ocasionado por Desastre Natural</v>
      </c>
      <c r="BA2615" s="8" t="str">
        <f>+CONCATENATE("Para dar solución al incidente ",Tabla4[[#This Row],[Solución]])</f>
        <v>Para dar solución al incidente Tendido de 200 mts de Fo y dos empalmes de 36 hios en caja empalme de 48</v>
      </c>
      <c r="BB2615" s="3" t="str">
        <f>+_xlfn.CONCAT(Tabla4[[#This Row],[Causa Raiz]]," ",Tabla4[[#This Row],[Solución2]]," (",Tabla4[[#This Row],[Anillo]],"- Cabecera: ",Tabla4[[#This Row],[Cabecera]],"- Operador: ",Tabla4[[#This Row],[Operador]],")")</f>
        <v>Reportan apertura en el enlace Armenia - Ibagué en el Km 18,1 desde Ibague  ocasionado por Desastre Natural Para dar solución al incidente Tendido de 200 mts de Fo y dos empalmes de 36 hios en caja empalme de 48 (TRONCAL- Cabecera: IBAGUE CENTRO - Operador: Colombia Telecomunicaciones)</v>
      </c>
    </row>
    <row r="2616" spans="1:54" ht="171">
      <c r="A2616" s="38">
        <f t="shared" si="390"/>
        <v>2615</v>
      </c>
      <c r="B2616" s="3">
        <v>8690943</v>
      </c>
      <c r="C2616" s="3" t="s">
        <v>92</v>
      </c>
      <c r="D2616" s="23">
        <v>45462.1875</v>
      </c>
      <c r="E2616" s="23">
        <v>45462.402777777781</v>
      </c>
      <c r="F2616" s="1">
        <f t="shared" ca="1" si="399"/>
        <v>0.21527777778101154</v>
      </c>
      <c r="G2616" s="3" t="s">
        <v>55</v>
      </c>
      <c r="H2616" s="41"/>
      <c r="I2616" s="40"/>
      <c r="J2616" s="5" t="s">
        <v>56</v>
      </c>
      <c r="K2616" s="3" t="s">
        <v>108</v>
      </c>
      <c r="L2616" s="9" t="s">
        <v>58</v>
      </c>
      <c r="M2616" s="3" t="s">
        <v>228</v>
      </c>
      <c r="N2616" s="3" t="s">
        <v>315</v>
      </c>
      <c r="O2616" s="3" t="s">
        <v>11820</v>
      </c>
      <c r="P2616" s="3" t="s">
        <v>11821</v>
      </c>
      <c r="Q2616" s="4" t="s">
        <v>11822</v>
      </c>
      <c r="R2616" s="3" t="s">
        <v>327</v>
      </c>
      <c r="S2616" s="3" t="s">
        <v>115</v>
      </c>
      <c r="T2616" s="9" t="s">
        <v>130</v>
      </c>
      <c r="U2616" s="3" t="s">
        <v>11823</v>
      </c>
      <c r="V2616" s="22" t="str">
        <f t="shared" si="400"/>
        <v>RTNFO; Hora de aviso: 4:30 19/06/2024; Solución: Se refusionan  hilos en caja empalme; Hora de solución: 9:40 19/06/2024; Causa: Plagas</v>
      </c>
      <c r="W2616" s="4" t="s">
        <v>542</v>
      </c>
      <c r="X2616" s="3"/>
      <c r="Y2616" s="3"/>
      <c r="Z2616" s="3" t="s">
        <v>69</v>
      </c>
      <c r="AA2616" s="3" t="s">
        <v>71</v>
      </c>
      <c r="AB2616" s="3">
        <v>0</v>
      </c>
      <c r="AC2616" s="3" t="s">
        <v>71</v>
      </c>
      <c r="AD2616" s="6">
        <v>0</v>
      </c>
      <c r="AE2616" s="7">
        <v>6.9444444444444441E-3</v>
      </c>
      <c r="AF2616" s="7" t="s">
        <v>4651</v>
      </c>
      <c r="AG2616" s="6">
        <f>Tabla4[[#This Row],[Tiempo Parada de Reloj]]+Tabla4[[#This Row],[Tiempo Autorizado por Telefonica (no Máximo)]]</f>
        <v>6.9444444444444441E-3</v>
      </c>
      <c r="AH2616" s="7">
        <f t="shared" ca="1" si="387"/>
        <v>0.21527777778101154</v>
      </c>
      <c r="AI2616" s="8">
        <f t="shared" si="388"/>
        <v>0</v>
      </c>
      <c r="AJ2616" s="8">
        <f t="shared" ca="1" si="389"/>
        <v>5.1666666667442769</v>
      </c>
      <c r="AK2616" s="3" t="s">
        <v>119</v>
      </c>
      <c r="AL2616" s="3" t="s">
        <v>70</v>
      </c>
      <c r="AM2616" s="3" t="s">
        <v>120</v>
      </c>
      <c r="AN2616" s="3" t="s">
        <v>120</v>
      </c>
      <c r="AO2616" s="3" t="s">
        <v>119</v>
      </c>
      <c r="AP2616" s="3" t="s">
        <v>119</v>
      </c>
      <c r="AQ2616" s="23">
        <v>45464.614583333336</v>
      </c>
      <c r="AR2616" s="3"/>
      <c r="AS2616" s="23"/>
      <c r="AT2616" s="23"/>
      <c r="AU2616" s="3" t="s">
        <v>237</v>
      </c>
      <c r="AV2616" s="3" t="s">
        <v>1233</v>
      </c>
      <c r="AW2616" s="3" t="s">
        <v>8551</v>
      </c>
      <c r="AX2616" s="3">
        <v>10.899463000000001</v>
      </c>
      <c r="AY2616" s="3">
        <v>-74.165542000000002</v>
      </c>
      <c r="AZ2616" s="8" t="str">
        <f>+CONCATENATE("Reportan apertura en el enlace ",Tabla4[[#This Row],[Enlace]]," en el ",Tabla4[[#This Row],[Distancia óptica]]," ocasionado por ",Tabla4[[#This Row],[Causa del daño]])</f>
        <v>Reportan apertura en el enlace Santa Marta - Fundación en el km 55.2 desde Santamarta ocasionado por Plagas</v>
      </c>
      <c r="BA2616" s="8" t="str">
        <f>+CONCATENATE("Para dar solución al incidente ",Tabla4[[#This Row],[Solución]])</f>
        <v>Para dar solución al incidente Se refusionan  hilos en caja empalme</v>
      </c>
      <c r="BB2616" s="3" t="str">
        <f>+_xlfn.CONCAT(Tabla4[[#This Row],[Causa Raiz]]," ",Tabla4[[#This Row],[Solución2]]," (",Tabla4[[#This Row],[Anillo]],"- Cabecera: ",Tabla4[[#This Row],[Cabecera]],"- Operador: ",Tabla4[[#This Row],[Operador]],")")</f>
        <v>Reportan apertura en el enlace Santa Marta - Fundación en el km 55.2 desde Santamarta ocasionado por Plagas Para dar solución al incidente Se refusionan  hilos en caja empalme ( Troncal- Cabecera: Santa Marta- Operador: Colombia Telecomunicaciones)</v>
      </c>
    </row>
    <row r="2617" spans="1:54" ht="199.5">
      <c r="A2617" s="38">
        <f t="shared" si="390"/>
        <v>2616</v>
      </c>
      <c r="B2617" s="3">
        <v>8691063</v>
      </c>
      <c r="C2617" s="3" t="s">
        <v>92</v>
      </c>
      <c r="D2617" s="23">
        <v>45462.28125</v>
      </c>
      <c r="E2617" s="23">
        <v>45462.496527777781</v>
      </c>
      <c r="F2617" s="1">
        <f t="shared" ca="1" si="399"/>
        <v>0.21527777778101154</v>
      </c>
      <c r="G2617" s="3" t="s">
        <v>55</v>
      </c>
      <c r="H2617" s="41"/>
      <c r="I2617" s="40"/>
      <c r="J2617" s="5" t="s">
        <v>56</v>
      </c>
      <c r="K2617" s="3" t="s">
        <v>77</v>
      </c>
      <c r="L2617" s="9" t="s">
        <v>58</v>
      </c>
      <c r="M2617" s="3" t="s">
        <v>745</v>
      </c>
      <c r="N2617" s="3" t="s">
        <v>746</v>
      </c>
      <c r="O2617" s="3" t="s">
        <v>3756</v>
      </c>
      <c r="P2617" s="3" t="s">
        <v>11824</v>
      </c>
      <c r="Q2617" s="4" t="s">
        <v>11825</v>
      </c>
      <c r="R2617" s="3" t="s">
        <v>1304</v>
      </c>
      <c r="S2617" s="3" t="s">
        <v>158</v>
      </c>
      <c r="T2617" s="9" t="s">
        <v>66</v>
      </c>
      <c r="U2617" s="3" t="s">
        <v>10179</v>
      </c>
      <c r="V2617" s="22" t="str">
        <f t="shared" si="400"/>
        <v>RTNFO; Hora de aviso: 6:45 19/06/2024; Solución: Recuperacion de 50 mts de reserva e instalacion de empalme de 36 hilos en caja empalme de 48; Hora de solución: 11:55 19/06/2024; Causa: Vandalismo</v>
      </c>
      <c r="W2617" s="4" t="s">
        <v>160</v>
      </c>
      <c r="X2617" s="3"/>
      <c r="Y2617" s="3"/>
      <c r="Z2617" s="3" t="s">
        <v>69</v>
      </c>
      <c r="AA2617" s="3" t="s">
        <v>71</v>
      </c>
      <c r="AB2617" s="3">
        <v>0</v>
      </c>
      <c r="AC2617" s="3" t="s">
        <v>71</v>
      </c>
      <c r="AD2617" s="6">
        <v>1.3194444444444444E-2</v>
      </c>
      <c r="AE2617" s="7"/>
      <c r="AF2617" s="7"/>
      <c r="AG2617" s="6">
        <f>Tabla4[[#This Row],[Tiempo Parada de Reloj]]+Tabla4[[#This Row],[Tiempo Autorizado por Telefonica (no Máximo)]]</f>
        <v>1.3194444444444444E-2</v>
      </c>
      <c r="AH2617" s="7">
        <f t="shared" ca="1" si="387"/>
        <v>0.20208333333656708</v>
      </c>
      <c r="AI2617" s="8">
        <f t="shared" si="388"/>
        <v>0.31666666666666665</v>
      </c>
      <c r="AJ2617" s="8">
        <f t="shared" ca="1" si="389"/>
        <v>4.8500000000776105</v>
      </c>
      <c r="AK2617" s="3" t="s">
        <v>460</v>
      </c>
      <c r="AL2617" s="3" t="s">
        <v>70</v>
      </c>
      <c r="AM2617" s="3" t="s">
        <v>120</v>
      </c>
      <c r="AN2617" s="3" t="s">
        <v>120</v>
      </c>
      <c r="AO2617" s="3" t="s">
        <v>119</v>
      </c>
      <c r="AP2617" s="3" t="s">
        <v>119</v>
      </c>
      <c r="AQ2617" s="23">
        <v>45462.67291666667</v>
      </c>
      <c r="AR2617" s="3"/>
      <c r="AS2617" s="23"/>
      <c r="AT2617" s="23"/>
      <c r="AU2617" s="3" t="s">
        <v>752</v>
      </c>
      <c r="AV2617" s="3" t="s">
        <v>2019</v>
      </c>
      <c r="AW2617" s="3" t="s">
        <v>76</v>
      </c>
      <c r="AX2617" s="3">
        <v>2.31833</v>
      </c>
      <c r="AY2617" s="3">
        <v>-75.613609999999994</v>
      </c>
      <c r="AZ2617" s="8" t="str">
        <f>+CONCATENATE("Reportan apertura en el enlace ",Tabla4[[#This Row],[Enlace]]," en el ",Tabla4[[#This Row],[Distancia óptica]]," ocasionado por ",Tabla4[[#This Row],[Causa del daño]])</f>
        <v>Reportan apertura en el enlace Neiva - Garzón en el Km 18.1 desde Garzon ocasionado por Vandalismo</v>
      </c>
      <c r="BA2617" s="8" t="str">
        <f>+CONCATENATE("Para dar solución al incidente ",Tabla4[[#This Row],[Solución]])</f>
        <v>Para dar solución al incidente Recuperacion de 50 mts de reserva e instalacion de empalme de 36 hilos en caja empalme de 48</v>
      </c>
      <c r="BB2617" s="3" t="str">
        <f>+_xlfn.CONCAT(Tabla4[[#This Row],[Causa Raiz]]," ",Tabla4[[#This Row],[Solución2]]," (",Tabla4[[#This Row],[Anillo]],"- Cabecera: ",Tabla4[[#This Row],[Cabecera]],"- Operador: ",Tabla4[[#This Row],[Operador]],")")</f>
        <v>Reportan apertura en el enlace Neiva - Garzón en el Km 18.1 desde Garzon ocasionado por Vandalismo Para dar solución al incidente Recuperacion de 50 mts de reserva e instalacion de empalme de 36 hilos en caja empalme de 48 (Troncal- Cabecera: Neiva- Operador: Colombia Telecomunicaciones)</v>
      </c>
    </row>
    <row r="2618" spans="1:54" ht="213.75">
      <c r="A2618" s="38">
        <f t="shared" si="390"/>
        <v>2617</v>
      </c>
      <c r="B2618" s="3">
        <v>8691067</v>
      </c>
      <c r="C2618" s="3" t="s">
        <v>163</v>
      </c>
      <c r="D2618" s="23">
        <v>45462.284722222219</v>
      </c>
      <c r="E2618" s="23">
        <v>45462.902083333334</v>
      </c>
      <c r="F2618" s="1">
        <f t="shared" ca="1" si="399"/>
        <v>0.617361111115315</v>
      </c>
      <c r="G2618" s="3" t="s">
        <v>55</v>
      </c>
      <c r="H2618" s="41"/>
      <c r="I2618" s="40"/>
      <c r="J2618" s="5" t="s">
        <v>56</v>
      </c>
      <c r="K2618" s="3" t="s">
        <v>77</v>
      </c>
      <c r="L2618" s="9" t="s">
        <v>78</v>
      </c>
      <c r="M2618" s="3" t="s">
        <v>79</v>
      </c>
      <c r="N2618" s="3" t="s">
        <v>308</v>
      </c>
      <c r="O2618" s="3" t="s">
        <v>11826</v>
      </c>
      <c r="P2618" s="3" t="s">
        <v>11827</v>
      </c>
      <c r="Q2618" s="4" t="s">
        <v>11828</v>
      </c>
      <c r="R2618" s="3" t="s">
        <v>248</v>
      </c>
      <c r="S2618" s="3" t="s">
        <v>85</v>
      </c>
      <c r="T2618" s="9" t="s">
        <v>513</v>
      </c>
      <c r="U2618" s="3" t="s">
        <v>11829</v>
      </c>
      <c r="V2618" s="22" t="str">
        <f t="shared" si="400"/>
        <v>RDFO; Hora de aviso: 6:50 19/06/2024; Solución: Temdido de 170 mts de Fo y dos empalmes, uno nuevo y uno existente; Hora de solución: 21:39 19/06/2024; Causa: Desastre Natural</v>
      </c>
      <c r="W2618" s="4" t="s">
        <v>160</v>
      </c>
      <c r="X2618" s="3"/>
      <c r="Y2618" s="3"/>
      <c r="Z2618" s="3" t="s">
        <v>69</v>
      </c>
      <c r="AA2618" s="3" t="s">
        <v>71</v>
      </c>
      <c r="AB2618" s="3">
        <v>0</v>
      </c>
      <c r="AC2618" s="3" t="s">
        <v>71</v>
      </c>
      <c r="AD2618" s="6">
        <v>0</v>
      </c>
      <c r="AE2618" s="7"/>
      <c r="AF2618" s="7"/>
      <c r="AG2618" s="6">
        <f>Tabla4[[#This Row],[Tiempo Parada de Reloj]]+Tabla4[[#This Row],[Tiempo Autorizado por Telefonica (no Máximo)]]</f>
        <v>0</v>
      </c>
      <c r="AH2618" s="7">
        <f t="shared" ca="1" si="387"/>
        <v>0.617361111115315</v>
      </c>
      <c r="AI2618" s="8">
        <f t="shared" si="388"/>
        <v>0</v>
      </c>
      <c r="AJ2618" s="8">
        <f t="shared" ca="1" si="389"/>
        <v>14.81666666676756</v>
      </c>
      <c r="AK2618" s="3" t="s">
        <v>120</v>
      </c>
      <c r="AL2618" s="3" t="s">
        <v>70</v>
      </c>
      <c r="AM2618" s="3" t="s">
        <v>106</v>
      </c>
      <c r="AN2618" s="3" t="s">
        <v>106</v>
      </c>
      <c r="AO2618" s="3" t="s">
        <v>119</v>
      </c>
      <c r="AP2618" s="3" t="s">
        <v>119</v>
      </c>
      <c r="AQ2618" s="23">
        <v>45464.79791666667</v>
      </c>
      <c r="AR2618" s="3"/>
      <c r="AS2618" s="23"/>
      <c r="AT2618" s="23"/>
      <c r="AU2618" s="3" t="s">
        <v>710</v>
      </c>
      <c r="AV2618" s="3" t="s">
        <v>1363</v>
      </c>
      <c r="AW2618" s="3" t="s">
        <v>1951</v>
      </c>
      <c r="AX2618" s="3">
        <v>4.3141674999999999</v>
      </c>
      <c r="AY2618" s="3">
        <v>-74.817111999999995</v>
      </c>
      <c r="AZ2618" s="8" t="str">
        <f>+CONCATENATE("Reportan apertura en el enlace ",Tabla4[[#This Row],[Enlace]]," en el ",Tabla4[[#This Row],[Distancia óptica]]," ocasionado por ",Tabla4[[#This Row],[Causa del daño]])</f>
        <v>Reportan apertura en el enlace Mov. Charrasqueros - Mov. Occidente en el Km 2,9 desde Girardot centro ocasionado por Desastre Natural</v>
      </c>
      <c r="BA2618" s="8" t="str">
        <f>+CONCATENATE("Para dar solución al incidente ",Tabla4[[#This Row],[Solución]])</f>
        <v>Para dar solución al incidente Temdido de 170 mts de Fo y dos empalmes, uno nuevo y uno existente</v>
      </c>
      <c r="BB2618" s="3" t="str">
        <f>+_xlfn.CONCAT(Tabla4[[#This Row],[Causa Raiz]]," ",Tabla4[[#This Row],[Solución2]]," (",Tabla4[[#This Row],[Anillo]],"- Cabecera: ",Tabla4[[#This Row],[Cabecera]],"- Operador: ",Tabla4[[#This Row],[Operador]],")")</f>
        <v>Reportan apertura en el enlace Mov. Charrasqueros - Mov. Occidente en el Km 2,9 desde Girardot centro ocasionado por Desastre Natural Para dar solución al incidente Temdido de 170 mts de Fo y dos empalmes, uno nuevo y uno existente (uk- Cabecera: Girardot Centro- Operador: Colombia Telecomunicaciones)</v>
      </c>
    </row>
    <row r="2619" spans="1:54" ht="185.25">
      <c r="A2619" s="38">
        <f t="shared" si="390"/>
        <v>2618</v>
      </c>
      <c r="B2619" s="3">
        <v>8691121</v>
      </c>
      <c r="C2619" s="3" t="s">
        <v>54</v>
      </c>
      <c r="D2619" s="23">
        <v>45462.3125</v>
      </c>
      <c r="E2619" s="23">
        <v>45462.388888888891</v>
      </c>
      <c r="F2619" s="1">
        <f t="shared" ca="1" si="399"/>
        <v>7.6388888890505768E-2</v>
      </c>
      <c r="G2619" s="3" t="s">
        <v>55</v>
      </c>
      <c r="H2619" s="41"/>
      <c r="I2619" s="40"/>
      <c r="J2619" s="5" t="s">
        <v>56</v>
      </c>
      <c r="K2619" s="3" t="s">
        <v>122</v>
      </c>
      <c r="L2619" s="9" t="s">
        <v>78</v>
      </c>
      <c r="M2619" s="3" t="s">
        <v>383</v>
      </c>
      <c r="N2619" s="3" t="s">
        <v>384</v>
      </c>
      <c r="O2619" s="3" t="s">
        <v>11830</v>
      </c>
      <c r="P2619" s="3" t="s">
        <v>11831</v>
      </c>
      <c r="Q2619" s="3" t="s">
        <v>11832</v>
      </c>
      <c r="R2619" s="3" t="s">
        <v>388</v>
      </c>
      <c r="S2619" s="3" t="s">
        <v>129</v>
      </c>
      <c r="T2619" s="9" t="s">
        <v>146</v>
      </c>
      <c r="U2619" s="3" t="s">
        <v>4783</v>
      </c>
      <c r="V2619" s="22" t="str">
        <f t="shared" si="400"/>
        <v>RLFO; Hora de aviso: 7:30 19/06/2024; Solución: Migracion de hilos entre nodos; Hora de solución: 9:20 19/06/2024; Causa: Falla en la Red FiOp</v>
      </c>
      <c r="W2619" s="4" t="s">
        <v>132</v>
      </c>
      <c r="X2619" s="3"/>
      <c r="Y2619" s="3"/>
      <c r="Z2619" s="3" t="s">
        <v>69</v>
      </c>
      <c r="AA2619" s="3" t="s">
        <v>71</v>
      </c>
      <c r="AB2619" s="3">
        <v>0</v>
      </c>
      <c r="AC2619" s="3" t="s">
        <v>70</v>
      </c>
      <c r="AD2619" s="6">
        <v>0</v>
      </c>
      <c r="AE2619" s="7"/>
      <c r="AF2619" s="7"/>
      <c r="AG2619" s="6">
        <f>Tabla4[[#This Row],[Tiempo Parada de Reloj]]+Tabla4[[#This Row],[Tiempo Autorizado por Telefonica (no Máximo)]]</f>
        <v>0</v>
      </c>
      <c r="AH2619" s="7">
        <f t="shared" ca="1" si="387"/>
        <v>7.6388888890505768E-2</v>
      </c>
      <c r="AI2619" s="8">
        <f t="shared" si="388"/>
        <v>0</v>
      </c>
      <c r="AJ2619" s="8">
        <f t="shared" ca="1" si="389"/>
        <v>1.8333333333721384</v>
      </c>
      <c r="AK2619" s="3" t="s">
        <v>460</v>
      </c>
      <c r="AL2619" s="3" t="s">
        <v>70</v>
      </c>
      <c r="AM2619" s="3" t="s">
        <v>120</v>
      </c>
      <c r="AN2619" s="3" t="s">
        <v>120</v>
      </c>
      <c r="AO2619" s="3" t="s">
        <v>119</v>
      </c>
      <c r="AP2619" s="3" t="s">
        <v>119</v>
      </c>
      <c r="AQ2619" s="23">
        <v>45463.401388888888</v>
      </c>
      <c r="AR2619" s="3"/>
      <c r="AS2619" s="23"/>
      <c r="AT2619" s="23"/>
      <c r="AU2619" s="3" t="s">
        <v>392</v>
      </c>
      <c r="AV2619" s="3" t="s">
        <v>7905</v>
      </c>
      <c r="AW2619" s="3" t="s">
        <v>135</v>
      </c>
      <c r="AX2619" s="3">
        <v>10.422874</v>
      </c>
      <c r="AY2619" s="3">
        <v>-75.535722000000007</v>
      </c>
      <c r="AZ2619" s="8" t="str">
        <f>+CONCATENATE("Reportan apertura en el enlace ",Tabla4[[#This Row],[Enlace]]," en el ",Tabla4[[#This Row],[Distancia óptica]]," ocasionado por ",Tabla4[[#This Row],[Causa del daño]])</f>
        <v>Reportan apertura en el enlace Mov. Pedro Heredia - Mov. Cielo Mar en el Km 0,885 desde Pedro Heredia  ocasionado por Falla en la Red FiOp</v>
      </c>
      <c r="BA2619" s="8" t="str">
        <f>+CONCATENATE("Para dar solución al incidente ",Tabla4[[#This Row],[Solución]])</f>
        <v>Para dar solución al incidente Migracion de hilos entre nodos</v>
      </c>
      <c r="BB2619" s="3" t="str">
        <f>+_xlfn.CONCAT(Tabla4[[#This Row],[Causa Raiz]]," ",Tabla4[[#This Row],[Solución2]]," (",Tabla4[[#This Row],[Anillo]],"- Cabecera: ",Tabla4[[#This Row],[Cabecera]],"- Operador: ",Tabla4[[#This Row],[Operador]],")")</f>
        <v>Reportan apertura en el enlace Mov. Pedro Heredia - Mov. Cielo Mar en el Km 0,885 desde Pedro Heredia  ocasionado por Falla en la Red FiOp Para dar solución al incidente Migracion de hilos entre nodos (Lineal- Cabecera: Pedro Heredia- Operador: Colombia Telecomunicaciones)</v>
      </c>
    </row>
    <row r="2620" spans="1:54" ht="213.75">
      <c r="A2620" s="38">
        <f t="shared" si="390"/>
        <v>2619</v>
      </c>
      <c r="B2620" s="3">
        <v>8691139</v>
      </c>
      <c r="C2620" s="3" t="s">
        <v>54</v>
      </c>
      <c r="D2620" s="23">
        <v>45462.333333333336</v>
      </c>
      <c r="E2620" s="23">
        <v>45462.334722222222</v>
      </c>
      <c r="F2620" s="1">
        <f t="shared" ca="1" si="399"/>
        <v>1.3888888861401938E-3</v>
      </c>
      <c r="G2620" s="3" t="s">
        <v>55</v>
      </c>
      <c r="H2620" s="41"/>
      <c r="I2620" s="40"/>
      <c r="J2620" s="5" t="s">
        <v>56</v>
      </c>
      <c r="K2620" s="3" t="s">
        <v>340</v>
      </c>
      <c r="L2620" s="9" t="s">
        <v>78</v>
      </c>
      <c r="M2620" s="3" t="s">
        <v>341</v>
      </c>
      <c r="N2620" s="3" t="s">
        <v>342</v>
      </c>
      <c r="O2620" s="3" t="s">
        <v>11833</v>
      </c>
      <c r="P2620" s="3" t="s">
        <v>11834</v>
      </c>
      <c r="Q2620" s="4" t="s">
        <v>11835</v>
      </c>
      <c r="R2620" s="3" t="s">
        <v>1828</v>
      </c>
      <c r="S2620" s="3" t="s">
        <v>347</v>
      </c>
      <c r="T2620" s="9" t="s">
        <v>104</v>
      </c>
      <c r="U2620" s="3" t="s">
        <v>11836</v>
      </c>
      <c r="V2620" s="22" t="str">
        <f t="shared" si="400"/>
        <v>RLFO; Hora de aviso: 8:00 19/06/2024; Solución: Hilos contonuios con Fin de Fo y se recibe potencia en zona unoversitaria; Hora de solución: 8:02 19/06/2024; Causa: Visita Fallida</v>
      </c>
      <c r="W2620" s="4" t="s">
        <v>349</v>
      </c>
      <c r="X2620" s="3"/>
      <c r="Y2620" s="3"/>
      <c r="Z2620" s="3" t="s">
        <v>69</v>
      </c>
      <c r="AA2620" s="3" t="s">
        <v>71</v>
      </c>
      <c r="AB2620" s="3">
        <v>0</v>
      </c>
      <c r="AC2620" s="3" t="s">
        <v>71</v>
      </c>
      <c r="AD2620" s="6">
        <v>0</v>
      </c>
      <c r="AE2620" s="7"/>
      <c r="AF2620" s="7"/>
      <c r="AG2620" s="6">
        <f>Tabla4[[#This Row],[Tiempo Parada de Reloj]]+Tabla4[[#This Row],[Tiempo Autorizado por Telefonica (no Máximo)]]</f>
        <v>0</v>
      </c>
      <c r="AH2620" s="7">
        <f t="shared" ca="1" si="387"/>
        <v>1.3888888861401938E-3</v>
      </c>
      <c r="AI2620" s="8">
        <f t="shared" si="388"/>
        <v>0</v>
      </c>
      <c r="AJ2620" s="8">
        <f t="shared" ca="1" si="389"/>
        <v>3.3333333267364651E-2</v>
      </c>
      <c r="AK2620" s="3" t="s">
        <v>460</v>
      </c>
      <c r="AL2620" s="3" t="s">
        <v>70</v>
      </c>
      <c r="AM2620" s="3" t="s">
        <v>120</v>
      </c>
      <c r="AN2620" s="3" t="s">
        <v>120</v>
      </c>
      <c r="AO2620" s="3" t="s">
        <v>120</v>
      </c>
      <c r="AP2620" s="3" t="s">
        <v>120</v>
      </c>
      <c r="AQ2620" s="23">
        <v>45462.375</v>
      </c>
      <c r="AR2620" s="3"/>
      <c r="AS2620" s="23"/>
      <c r="AT2620" s="23"/>
      <c r="AU2620" s="3" t="s">
        <v>351</v>
      </c>
      <c r="AV2620" s="3" t="s">
        <v>69</v>
      </c>
      <c r="AW2620" s="3" t="s">
        <v>69</v>
      </c>
      <c r="AX2620" s="3" t="s">
        <v>69</v>
      </c>
      <c r="AY2620" s="3" t="s">
        <v>69</v>
      </c>
      <c r="AZ2620" s="8" t="str">
        <f>+CONCATENATE("Reportan apertura en el enlace ",Tabla4[[#This Row],[Enlace]]," en el ",Tabla4[[#This Row],[Distancia óptica]]," ocasionado por ",Tabla4[[#This Row],[Causa del daño]])</f>
        <v>Reportan apertura en el enlace Mov. Zona Universitaria - Mov. C.C Gran Estacion en el Km 0 desde Zona universitaria ocasionado por Visita Fallida</v>
      </c>
      <c r="BA2620" s="8" t="str">
        <f>+CONCATENATE("Para dar solución al incidente ",Tabla4[[#This Row],[Solución]])</f>
        <v>Para dar solución al incidente Hilos contonuios con Fin de Fo y se recibe potencia en zona unoversitaria</v>
      </c>
      <c r="BB2620" s="3" t="str">
        <f>+_xlfn.CONCAT(Tabla4[[#This Row],[Causa Raiz]]," ",Tabla4[[#This Row],[Solución2]]," (",Tabla4[[#This Row],[Anillo]],"- Cabecera: ",Tabla4[[#This Row],[Cabecera]],"- Operador: ",Tabla4[[#This Row],[Operador]],")")</f>
        <v>Reportan apertura en el enlace Mov. Zona Universitaria - Mov. C.C Gran Estacion en el Km 0 desde Zona universitaria ocasionado por Visita Fallida Para dar solución al incidente Hilos contonuios con Fin de Fo y se recibe potencia en zona unoversitaria (NA- Cabecera: NA- Operador: Colombia Telecomunicaciones)</v>
      </c>
    </row>
    <row r="2621" spans="1:54" ht="213.75">
      <c r="A2621" s="38">
        <f t="shared" si="390"/>
        <v>2620</v>
      </c>
      <c r="B2621" s="3">
        <v>8691381</v>
      </c>
      <c r="C2621" s="3" t="s">
        <v>92</v>
      </c>
      <c r="D2621" s="23">
        <v>45464.416666666664</v>
      </c>
      <c r="E2621" s="23">
        <v>45464.418055555558</v>
      </c>
      <c r="F2621" s="1">
        <f t="shared" ca="1" si="399"/>
        <v>1.3888888934161514E-3</v>
      </c>
      <c r="G2621" s="3" t="s">
        <v>55</v>
      </c>
      <c r="H2621" s="41"/>
      <c r="I2621" s="40"/>
      <c r="J2621" s="5" t="s">
        <v>56</v>
      </c>
      <c r="K2621" s="3" t="s">
        <v>138</v>
      </c>
      <c r="L2621" s="9" t="s">
        <v>58</v>
      </c>
      <c r="M2621" s="3" t="s">
        <v>139</v>
      </c>
      <c r="N2621" s="3" t="s">
        <v>140</v>
      </c>
      <c r="O2621" s="3" t="s">
        <v>1536</v>
      </c>
      <c r="P2621" s="3" t="s">
        <v>11837</v>
      </c>
      <c r="Q2621" s="4" t="s">
        <v>11838</v>
      </c>
      <c r="R2621" s="3" t="s">
        <v>144</v>
      </c>
      <c r="S2621" s="3" t="s">
        <v>145</v>
      </c>
      <c r="T2621" s="9" t="s">
        <v>104</v>
      </c>
      <c r="U2621" s="3" t="s">
        <v>11839</v>
      </c>
      <c r="V2621" s="22" t="str">
        <f t="shared" si="400"/>
        <v>RTNFO; Hora de aviso: 10:00 21/06/2024; Solución: Para dar solucion PI realiza el intercambio de Hilos entre nodos y la limpieza de los hilos en el nodo de Tulua y Cali; Hora de solución: 10:02 21/06/2024; Causa: Visita Fallida</v>
      </c>
      <c r="W2621" s="4" t="s">
        <v>199</v>
      </c>
      <c r="X2621" s="3"/>
      <c r="Y2621" s="3"/>
      <c r="Z2621" s="3" t="s">
        <v>69</v>
      </c>
      <c r="AA2621" s="3" t="s">
        <v>71</v>
      </c>
      <c r="AB2621" s="3">
        <v>0</v>
      </c>
      <c r="AC2621" s="3" t="s">
        <v>71</v>
      </c>
      <c r="AD2621" s="6">
        <v>0</v>
      </c>
      <c r="AE2621" s="7"/>
      <c r="AF2621" s="7"/>
      <c r="AG2621" s="6">
        <f>Tabla4[[#This Row],[Tiempo Parada de Reloj]]+Tabla4[[#This Row],[Tiempo Autorizado por Telefonica (no Máximo)]]</f>
        <v>0</v>
      </c>
      <c r="AH2621" s="7">
        <f ca="1">F2621-$AD2621</f>
        <v>1.3888888934161514E-3</v>
      </c>
      <c r="AI2621" s="8">
        <f t="shared" si="388"/>
        <v>0</v>
      </c>
      <c r="AJ2621" s="8">
        <f t="shared" ca="1" si="389"/>
        <v>3.3333333441987634E-2</v>
      </c>
      <c r="AK2621" s="3" t="s">
        <v>460</v>
      </c>
      <c r="AL2621" s="3" t="s">
        <v>70</v>
      </c>
      <c r="AM2621" s="3" t="s">
        <v>87</v>
      </c>
      <c r="AN2621" s="3" t="s">
        <v>106</v>
      </c>
      <c r="AO2621" s="3" t="s">
        <v>8652</v>
      </c>
      <c r="AP2621" s="3" t="s">
        <v>87</v>
      </c>
      <c r="AQ2621" s="23">
        <v>45464.418055555558</v>
      </c>
      <c r="AR2621" s="3"/>
      <c r="AS2621" s="23"/>
      <c r="AT2621" s="23"/>
      <c r="AU2621" s="3" t="s">
        <v>481</v>
      </c>
      <c r="AV2621" s="3" t="s">
        <v>3312</v>
      </c>
      <c r="AW2621" s="3" t="s">
        <v>8936</v>
      </c>
      <c r="AX2621" s="3">
        <v>4.7725999999999997</v>
      </c>
      <c r="AY2621" s="3">
        <v>-75.957899999999995</v>
      </c>
      <c r="AZ2621" s="8" t="str">
        <f>+CONCATENATE("Reportan apertura en el enlace ",Tabla4[[#This Row],[Enlace]]," en el ",Tabla4[[#This Row],[Distancia óptica]]," ocasionado por ",Tabla4[[#This Row],[Causa del daño]])</f>
        <v>Reportan apertura en el enlace Cali - Tuluá en el Km 61,2 desde Cali ocasionado por Visita Fallida</v>
      </c>
      <c r="BA2621" s="8" t="str">
        <f>+CONCATENATE("Para dar solución al incidente ",Tabla4[[#This Row],[Solución]])</f>
        <v>Para dar solución al incidente Para dar solucion PI realiza el intercambio de Hilos entre nodos y la limpieza de los hilos en el nodo de Tulua y Cali</v>
      </c>
      <c r="BB2621" s="3" t="str">
        <f>+_xlfn.CONCAT(Tabla4[[#This Row],[Causa Raiz]]," ",Tabla4[[#This Row],[Solución2]]," (",Tabla4[[#This Row],[Anillo]],"- Cabecera: ",Tabla4[[#This Row],[Cabecera]],"- Operador: ",Tabla4[[#This Row],[Operador]],")")</f>
        <v>Reportan apertura en el enlace Cali - Tuluá en el Km 61,2 desde Cali ocasionado por Visita Fallida Para dar solución al incidente Para dar solucion PI realiza el intercambio de Hilos entre nodos y la limpieza de los hilos en el nodo de Tulua y Cali (troncal - Cabecera: CALI CENTRO- Operador: Colombia Telecomunicaciones)</v>
      </c>
    </row>
    <row r="2622" spans="1:54" ht="199.5">
      <c r="A2622" s="38">
        <f t="shared" si="390"/>
        <v>2621</v>
      </c>
      <c r="B2622" s="3">
        <v>8691483</v>
      </c>
      <c r="C2622" s="3" t="s">
        <v>92</v>
      </c>
      <c r="D2622" s="23">
        <v>45462.430555555555</v>
      </c>
      <c r="E2622" s="23">
        <v>45464.291666666664</v>
      </c>
      <c r="F2622" s="1">
        <f t="shared" ca="1" si="399"/>
        <v>1.8611111111094942</v>
      </c>
      <c r="G2622" s="3" t="s">
        <v>55</v>
      </c>
      <c r="H2622" s="41"/>
      <c r="I2622" s="40"/>
      <c r="J2622" s="5" t="s">
        <v>56</v>
      </c>
      <c r="K2622" s="3" t="s">
        <v>77</v>
      </c>
      <c r="L2622" s="9" t="s">
        <v>58</v>
      </c>
      <c r="M2622" s="3" t="s">
        <v>656</v>
      </c>
      <c r="N2622" s="3" t="s">
        <v>657</v>
      </c>
      <c r="O2622" s="3" t="s">
        <v>829</v>
      </c>
      <c r="P2622" s="3" t="s">
        <v>11840</v>
      </c>
      <c r="Q2622" s="4" t="s">
        <v>11841</v>
      </c>
      <c r="R2622" s="3" t="s">
        <v>288</v>
      </c>
      <c r="S2622" s="3" t="s">
        <v>9317</v>
      </c>
      <c r="T2622" s="9" t="s">
        <v>146</v>
      </c>
      <c r="U2622" s="3" t="s">
        <v>11842</v>
      </c>
      <c r="V2622" s="22" t="str">
        <f t="shared" si="400"/>
        <v>RTNFO; Hora de aviso: 10:20 19/06/2024; Solución: Se realiza bajo VM de Claro para revisar atenuaciones internas en el uk de claro; Hora de solución: 7:00 21/06/2024; Causa: Falla en la Red FiOp</v>
      </c>
      <c r="W2622" s="4" t="s">
        <v>160</v>
      </c>
      <c r="X2622" s="3"/>
      <c r="Y2622" s="3"/>
      <c r="Z2622" s="3" t="s">
        <v>69</v>
      </c>
      <c r="AA2622" s="3" t="s">
        <v>71</v>
      </c>
      <c r="AB2622" s="3">
        <v>0</v>
      </c>
      <c r="AC2622" s="3" t="s">
        <v>71</v>
      </c>
      <c r="AD2622" s="6">
        <v>0</v>
      </c>
      <c r="AE2622" s="7"/>
      <c r="AF2622" s="7"/>
      <c r="AG2622" s="6">
        <f>Tabla4[[#This Row],[Tiempo Parada de Reloj]]+Tabla4[[#This Row],[Tiempo Autorizado por Telefonica (no Máximo)]]</f>
        <v>0</v>
      </c>
      <c r="AH2622" s="7">
        <f t="shared" ca="1" si="387"/>
        <v>1.8611111111094942</v>
      </c>
      <c r="AI2622" s="8">
        <f t="shared" si="388"/>
        <v>0</v>
      </c>
      <c r="AJ2622" s="8">
        <f t="shared" ca="1" si="389"/>
        <v>44.666666666627862</v>
      </c>
      <c r="AK2622" s="3" t="s">
        <v>460</v>
      </c>
      <c r="AL2622" s="3" t="s">
        <v>70</v>
      </c>
      <c r="AM2622" s="3" t="s">
        <v>87</v>
      </c>
      <c r="AN2622" s="3" t="s">
        <v>98</v>
      </c>
      <c r="AO2622" s="3" t="s">
        <v>119</v>
      </c>
      <c r="AP2622" s="3" t="s">
        <v>87</v>
      </c>
      <c r="AQ2622" s="23">
        <v>45470.513888888891</v>
      </c>
      <c r="AR2622" s="3"/>
      <c r="AS2622" s="23"/>
      <c r="AT2622" s="23"/>
      <c r="AU2622" s="3" t="s">
        <v>662</v>
      </c>
      <c r="AV2622" s="3" t="s">
        <v>663</v>
      </c>
      <c r="AW2622" s="3" t="s">
        <v>76</v>
      </c>
      <c r="AX2622" s="3">
        <v>5.0669399999999998</v>
      </c>
      <c r="AY2622" s="3">
        <v>-75.518990000000002</v>
      </c>
      <c r="AZ2622" s="8" t="str">
        <f>+CONCATENATE("Reportan apertura en el enlace ",Tabla4[[#This Row],[Enlace]]," en el ",Tabla4[[#This Row],[Distancia óptica]]," ocasionado por ",Tabla4[[#This Row],[Causa del daño]])</f>
        <v>Reportan apertura en el enlace Manizales - Pereira en el Km 21,9 desde Manizales  ocasionado por Falla en la Red FiOp</v>
      </c>
      <c r="BA2622" s="8" t="str">
        <f>+CONCATENATE("Para dar solución al incidente ",Tabla4[[#This Row],[Solución]])</f>
        <v>Para dar solución al incidente Se realiza bajo VM de Claro para revisar atenuaciones internas en el uk de claro</v>
      </c>
      <c r="BB2622" s="3" t="str">
        <f>+_xlfn.CONCAT(Tabla4[[#This Row],[Causa Raiz]]," ",Tabla4[[#This Row],[Solución2]]," (",Tabla4[[#This Row],[Anillo]],"- Cabecera: ",Tabla4[[#This Row],[Cabecera]],"- Operador: ",Tabla4[[#This Row],[Operador]],")")</f>
        <v>Reportan apertura en el enlace Manizales - Pereira en el Km 21,9 desde Manizales  ocasionado por Falla en la Red FiOp Para dar solución al incidente Se realiza bajo VM de Claro para revisar atenuaciones internas en el uk de claro (Troncal- Cabecera: Manizales- Operador: Colombia Telecomunicaciones)</v>
      </c>
    </row>
    <row r="2623" spans="1:54" ht="171">
      <c r="A2623" s="38">
        <f t="shared" si="390"/>
        <v>2622</v>
      </c>
      <c r="B2623" s="3">
        <v>8691501</v>
      </c>
      <c r="C2623" s="3" t="s">
        <v>54</v>
      </c>
      <c r="D2623" s="23">
        <v>45462.444444444445</v>
      </c>
      <c r="E2623" s="23">
        <v>45462.5625</v>
      </c>
      <c r="F2623" s="1">
        <f t="shared" ref="F2623:F2632" ca="1" si="401">IF(ISBLANK(E2623),IF(ISBLANK(D2623),0,NOW()-D2623),E2623-D2623)</f>
        <v>0.11805555555474712</v>
      </c>
      <c r="G2623" s="3" t="s">
        <v>55</v>
      </c>
      <c r="H2623" s="41"/>
      <c r="I2623" s="40"/>
      <c r="J2623" s="5" t="s">
        <v>56</v>
      </c>
      <c r="K2623" s="3" t="s">
        <v>77</v>
      </c>
      <c r="L2623" s="9" t="s">
        <v>58</v>
      </c>
      <c r="M2623" s="3" t="s">
        <v>987</v>
      </c>
      <c r="N2623" s="3" t="s">
        <v>988</v>
      </c>
      <c r="O2623" s="3" t="s">
        <v>7591</v>
      </c>
      <c r="P2623" s="4" t="s">
        <v>11843</v>
      </c>
      <c r="Q2623" s="4" t="s">
        <v>11844</v>
      </c>
      <c r="R2623" s="3" t="s">
        <v>1304</v>
      </c>
      <c r="S2623" s="3" t="s">
        <v>158</v>
      </c>
      <c r="T2623" s="9" t="s">
        <v>130</v>
      </c>
      <c r="U2623" s="3" t="s">
        <v>5330</v>
      </c>
      <c r="V2623" s="22" t="str">
        <f t="shared" ref="V2623:V2632" si="402">C2623&amp;"; Hora de aviso: "&amp;TEXT(D2623,"h:mm dd/mm/yyyy")&amp;"; Solución: "&amp;U2623&amp;"; Hora de solución: "&amp;TEXT(E2623,"h:mm dd/mm/yyyy")&amp;"; Causa: "&amp;T2623</f>
        <v>RLFO; Hora de aviso: 10:40 19/06/2024; Solución: Refusion de hilos en caja empalme; Hora de solución: 13:30 19/06/2024; Causa: Plagas</v>
      </c>
      <c r="W2623" s="4" t="s">
        <v>160</v>
      </c>
      <c r="X2623" s="3"/>
      <c r="Y2623" s="3"/>
      <c r="Z2623" s="3" t="s">
        <v>69</v>
      </c>
      <c r="AA2623" s="3" t="s">
        <v>71</v>
      </c>
      <c r="AB2623" s="3">
        <v>0</v>
      </c>
      <c r="AC2623" s="3" t="s">
        <v>71</v>
      </c>
      <c r="AD2623" s="6">
        <v>0</v>
      </c>
      <c r="AE2623" s="7"/>
      <c r="AF2623" s="7"/>
      <c r="AG2623" s="6">
        <f>Tabla4[[#This Row],[Tiempo Parada de Reloj]]+Tabla4[[#This Row],[Tiempo Autorizado por Telefonica (no Máximo)]]</f>
        <v>0</v>
      </c>
      <c r="AH2623" s="7">
        <f t="shared" ca="1" si="387"/>
        <v>0.11805555555474712</v>
      </c>
      <c r="AI2623" s="8">
        <f t="shared" si="388"/>
        <v>0</v>
      </c>
      <c r="AJ2623" s="8">
        <f t="shared" ca="1" si="389"/>
        <v>2.8333333333139308</v>
      </c>
      <c r="AK2623" s="3" t="s">
        <v>120</v>
      </c>
      <c r="AL2623" s="3" t="s">
        <v>71</v>
      </c>
      <c r="AM2623" s="3" t="s">
        <v>120</v>
      </c>
      <c r="AN2623" s="3" t="s">
        <v>120</v>
      </c>
      <c r="AO2623" s="3" t="s">
        <v>119</v>
      </c>
      <c r="AP2623" s="3" t="s">
        <v>119</v>
      </c>
      <c r="AQ2623" s="23">
        <v>45463.701388888891</v>
      </c>
      <c r="AR2623" s="3"/>
      <c r="AS2623" s="23"/>
      <c r="AT2623" s="23"/>
      <c r="AU2623" s="3" t="s">
        <v>752</v>
      </c>
      <c r="AV2623" s="3" t="s">
        <v>994</v>
      </c>
      <c r="AW2623" s="3" t="s">
        <v>135</v>
      </c>
      <c r="AX2623" s="3">
        <v>1.6180300000000001</v>
      </c>
      <c r="AY2623" s="3">
        <v>-75.62903</v>
      </c>
      <c r="AZ2623" s="8" t="str">
        <f>+CONCATENATE("Reportan apertura en el enlace ",Tabla4[[#This Row],[Enlace]]," en el ",Tabla4[[#This Row],[Distancia óptica]]," ocasionado por ",Tabla4[[#This Row],[Causa del daño]])</f>
        <v>Reportan apertura en el enlace Mov. Colonos - Mov. Siglo XXI en el Km 1.4  desde Ciudadela ocasionado por Plagas</v>
      </c>
      <c r="BA2623" s="8" t="str">
        <f>+CONCATENATE("Para dar solución al incidente ",Tabla4[[#This Row],[Solución]])</f>
        <v>Para dar solución al incidente Refusion de hilos en caja empalme</v>
      </c>
      <c r="BB2623" s="3" t="str">
        <f>+_xlfn.CONCAT(Tabla4[[#This Row],[Causa Raiz]]," ",Tabla4[[#This Row],[Solución2]]," (",Tabla4[[#This Row],[Anillo]],"- Cabecera: ",Tabla4[[#This Row],[Cabecera]],"- Operador: ",Tabla4[[#This Row],[Operador]],")")</f>
        <v>Reportan apertura en el enlace Mov. Colonos - Mov. Siglo XXI en el Km 1.4  desde Ciudadela ocasionado por Plagas Para dar solución al incidente Refusion de hilos en caja empalme (Lineal- Cabecera: Colonos- Operador: Colombia Telecomunicaciones)</v>
      </c>
    </row>
    <row r="2624" spans="1:54" ht="199.5">
      <c r="A2624" s="38">
        <f t="shared" si="390"/>
        <v>2623</v>
      </c>
      <c r="B2624" s="3">
        <v>8691504</v>
      </c>
      <c r="C2624" s="3" t="s">
        <v>54</v>
      </c>
      <c r="D2624" s="23">
        <v>45462.454861111109</v>
      </c>
      <c r="E2624" s="23">
        <v>45462.666666666664</v>
      </c>
      <c r="F2624" s="1">
        <f t="shared" ca="1" si="401"/>
        <v>0.21180555555474712</v>
      </c>
      <c r="G2624" s="3" t="s">
        <v>55</v>
      </c>
      <c r="H2624" s="41"/>
      <c r="I2624" s="40"/>
      <c r="J2624" s="5" t="s">
        <v>56</v>
      </c>
      <c r="K2624" s="3" t="s">
        <v>138</v>
      </c>
      <c r="L2624" s="9" t="s">
        <v>58</v>
      </c>
      <c r="M2624" s="3" t="s">
        <v>139</v>
      </c>
      <c r="N2624" s="3" t="s">
        <v>140</v>
      </c>
      <c r="O2624" s="3" t="s">
        <v>11845</v>
      </c>
      <c r="P2624" s="3" t="s">
        <v>11846</v>
      </c>
      <c r="Q2624" s="4" t="s">
        <v>11847</v>
      </c>
      <c r="R2624" s="3" t="s">
        <v>144</v>
      </c>
      <c r="S2624" s="3" t="s">
        <v>145</v>
      </c>
      <c r="T2624" s="9" t="s">
        <v>256</v>
      </c>
      <c r="U2624" s="3" t="s">
        <v>11848</v>
      </c>
      <c r="V2624" s="22" t="str">
        <f t="shared" si="402"/>
        <v>RLFO; Hora de aviso: 10:55 19/06/2024; Solución: se refusiona hilos en emaplem ubicado en el lugar de la medida ; Hora de solución: 16:00 19/06/2024; Causa: Falla de Empalme de FiOp</v>
      </c>
      <c r="W2624" s="4" t="s">
        <v>199</v>
      </c>
      <c r="X2624" s="3"/>
      <c r="Y2624" s="3"/>
      <c r="Z2624" s="3" t="s">
        <v>69</v>
      </c>
      <c r="AA2624" s="3" t="s">
        <v>71</v>
      </c>
      <c r="AB2624" s="3">
        <v>0</v>
      </c>
      <c r="AC2624" s="3" t="s">
        <v>71</v>
      </c>
      <c r="AD2624" s="6">
        <v>5.486111111111111E-2</v>
      </c>
      <c r="AE2624" s="7"/>
      <c r="AF2624" s="7"/>
      <c r="AG2624" s="6">
        <f>Tabla4[[#This Row],[Tiempo Parada de Reloj]]+Tabla4[[#This Row],[Tiempo Autorizado por Telefonica (no Máximo)]]</f>
        <v>5.486111111111111E-2</v>
      </c>
      <c r="AH2624" s="7">
        <f t="shared" ca="1" si="387"/>
        <v>0.15694444444363601</v>
      </c>
      <c r="AI2624" s="8">
        <f t="shared" si="388"/>
        <v>1.3166666666666667</v>
      </c>
      <c r="AJ2624" s="8">
        <f t="shared" ca="1" si="389"/>
        <v>3.7666666666472643</v>
      </c>
      <c r="AK2624" s="3" t="s">
        <v>1349</v>
      </c>
      <c r="AL2624" s="3" t="s">
        <v>70</v>
      </c>
      <c r="AM2624" s="3" t="s">
        <v>106</v>
      </c>
      <c r="AN2624" s="3" t="s">
        <v>106</v>
      </c>
      <c r="AO2624" s="3" t="s">
        <v>119</v>
      </c>
      <c r="AP2624" s="3" t="s">
        <v>119</v>
      </c>
      <c r="AQ2624" s="23">
        <v>45466.73541666667</v>
      </c>
      <c r="AR2624" s="3"/>
      <c r="AS2624" s="23"/>
      <c r="AT2624" s="23"/>
      <c r="AU2624" s="3" t="s">
        <v>862</v>
      </c>
      <c r="AV2624" s="3" t="s">
        <v>863</v>
      </c>
      <c r="AW2624" s="3" t="s">
        <v>4796</v>
      </c>
      <c r="AX2624" s="3">
        <v>3.405008</v>
      </c>
      <c r="AY2624" s="3">
        <v>-76.521632999999994</v>
      </c>
      <c r="AZ2624" s="8" t="str">
        <f>+CONCATENATE("Reportan apertura en el enlace ",Tabla4[[#This Row],[Enlace]]," en el ",Tabla4[[#This Row],[Distancia óptica]]," ocasionado por ",Tabla4[[#This Row],[Causa del daño]])</f>
        <v>Reportan apertura en el enlace Mackocaney - Antonio Nariño en el Km 3,2 desde Mackocaney ocasionado por Falla de Empalme de FiOp</v>
      </c>
      <c r="BA2624" s="8" t="str">
        <f>+CONCATENATE("Para dar solución al incidente ",Tabla4[[#This Row],[Solución]])</f>
        <v xml:space="preserve">Para dar solución al incidente se refusiona hilos en emaplem ubicado en el lugar de la medida </v>
      </c>
      <c r="BB2624" s="3" t="str">
        <f>+_xlfn.CONCAT(Tabla4[[#This Row],[Causa Raiz]]," ",Tabla4[[#This Row],[Solución2]]," (",Tabla4[[#This Row],[Anillo]],"- Cabecera: ",Tabla4[[#This Row],[Cabecera]],"- Operador: ",Tabla4[[#This Row],[Operador]],")")</f>
        <v>Reportan apertura en el enlace Mackocaney - Antonio Nariño en el Km 3,2 desde Mackocaney ocasionado por Falla de Empalme de FiOp Para dar solución al incidente se refusiona hilos en emaplem ubicado en el lugar de la medida  (Anillo Metropolitano- Cabecera: Acopi- Operador: Colombia Telecomunicaciones)</v>
      </c>
    </row>
    <row r="2625" spans="1:54" ht="213.75">
      <c r="A2625" s="38">
        <f t="shared" si="390"/>
        <v>2624</v>
      </c>
      <c r="B2625" s="3">
        <v>8691832</v>
      </c>
      <c r="C2625" s="3" t="s">
        <v>54</v>
      </c>
      <c r="D2625" s="23">
        <v>45462.520833333336</v>
      </c>
      <c r="E2625" s="23">
        <v>45462.604166666664</v>
      </c>
      <c r="F2625" s="1">
        <f t="shared" ca="1" si="401"/>
        <v>8.3333333328482695E-2</v>
      </c>
      <c r="G2625" s="3" t="s">
        <v>55</v>
      </c>
      <c r="H2625" s="41"/>
      <c r="I2625" s="40"/>
      <c r="J2625" s="5" t="s">
        <v>56</v>
      </c>
      <c r="K2625" s="3" t="s">
        <v>77</v>
      </c>
      <c r="L2625" s="9" t="s">
        <v>78</v>
      </c>
      <c r="M2625" s="3" t="s">
        <v>373</v>
      </c>
      <c r="N2625" s="3" t="s">
        <v>374</v>
      </c>
      <c r="O2625" s="3" t="s">
        <v>6672</v>
      </c>
      <c r="P2625" s="3" t="s">
        <v>11849</v>
      </c>
      <c r="Q2625" s="4" t="s">
        <v>11850</v>
      </c>
      <c r="R2625" s="3" t="s">
        <v>346</v>
      </c>
      <c r="S2625" s="3" t="s">
        <v>85</v>
      </c>
      <c r="T2625" s="9" t="s">
        <v>66</v>
      </c>
      <c r="U2625" s="3" t="s">
        <v>11851</v>
      </c>
      <c r="V2625" s="22" t="str">
        <f t="shared" si="402"/>
        <v>RLFO; Hora de aviso: 12:30 19/06/2024; Solución: se recupera 4 metros de fibra de 144 hilos para dar continudad con empalme existente ; Hora de solución: 14:30 19/06/2024; Causa: Vandalismo</v>
      </c>
      <c r="W2625" s="4" t="s">
        <v>160</v>
      </c>
      <c r="X2625" s="3"/>
      <c r="Y2625" s="3"/>
      <c r="Z2625" s="3" t="s">
        <v>69</v>
      </c>
      <c r="AA2625" s="3" t="s">
        <v>70</v>
      </c>
      <c r="AB2625" s="3">
        <v>8691832</v>
      </c>
      <c r="AC2625" s="3" t="s">
        <v>71</v>
      </c>
      <c r="AD2625" s="6">
        <v>0</v>
      </c>
      <c r="AE2625" s="7"/>
      <c r="AF2625" s="7"/>
      <c r="AG2625" s="6">
        <f>Tabla4[[#This Row],[Tiempo Parada de Reloj]]+Tabla4[[#This Row],[Tiempo Autorizado por Telefonica (no Máximo)]]</f>
        <v>0</v>
      </c>
      <c r="AH2625" s="7">
        <f t="shared" ca="1" si="387"/>
        <v>8.3333333328482695E-2</v>
      </c>
      <c r="AI2625" s="8">
        <f t="shared" si="388"/>
        <v>0</v>
      </c>
      <c r="AJ2625" s="8">
        <f t="shared" ca="1" si="389"/>
        <v>1.9999999998835847</v>
      </c>
      <c r="AK2625" s="3" t="s">
        <v>120</v>
      </c>
      <c r="AL2625" s="3" t="s">
        <v>70</v>
      </c>
      <c r="AM2625" s="3" t="s">
        <v>106</v>
      </c>
      <c r="AN2625" s="3" t="s">
        <v>106</v>
      </c>
      <c r="AO2625" s="3" t="s">
        <v>119</v>
      </c>
      <c r="AP2625" s="3" t="s">
        <v>119</v>
      </c>
      <c r="AQ2625" s="23">
        <v>45465.793055555558</v>
      </c>
      <c r="AR2625" s="3"/>
      <c r="AS2625" s="23"/>
      <c r="AT2625" s="23"/>
      <c r="AU2625" s="3" t="s">
        <v>1266</v>
      </c>
      <c r="AV2625" s="3" t="s">
        <v>1592</v>
      </c>
      <c r="AW2625" s="3" t="s">
        <v>11592</v>
      </c>
      <c r="AX2625" s="3">
        <v>4.1420180000000002</v>
      </c>
      <c r="AY2625" s="3">
        <v>-73.634859000000006</v>
      </c>
      <c r="AZ2625" s="8" t="str">
        <f>+CONCATENATE("Reportan apertura en el enlace ",Tabla4[[#This Row],[Enlace]]," en el ",Tabla4[[#This Row],[Distancia óptica]]," ocasionado por ",Tabla4[[#This Row],[Causa del daño]])</f>
        <v>Reportan apertura en el enlace Mov. Esperanza - Mov. Vanguardia en el Km 1,54 desde Esperanza ocasionado por Vandalismo</v>
      </c>
      <c r="BA2625" s="8" t="str">
        <f>+CONCATENATE("Para dar solución al incidente ",Tabla4[[#This Row],[Solución]])</f>
        <v xml:space="preserve">Para dar solución al incidente se recupera 4 metros de fibra de 144 hilos para dar continudad con empalme existente </v>
      </c>
      <c r="BB2625" s="3" t="str">
        <f>+_xlfn.CONCAT(Tabla4[[#This Row],[Causa Raiz]]," ",Tabla4[[#This Row],[Solución2]]," (",Tabla4[[#This Row],[Anillo]],"- Cabecera: ",Tabla4[[#This Row],[Cabecera]],"- Operador: ",Tabla4[[#This Row],[Operador]],")")</f>
        <v>Reportan apertura en el enlace Mov. Esperanza - Mov. Vanguardia en el Km 1,54 desde Esperanza ocasionado por Vandalismo Para dar solución al incidente se recupera 4 metros de fibra de 144 hilos para dar continudad con empalme existente  (INTERCONEXIÓN- Cabecera: Esperanza- Operador: Colombia Telecomunicaciones)</v>
      </c>
    </row>
    <row r="2626" spans="1:54" ht="185.25">
      <c r="A2626" s="38">
        <f t="shared" si="390"/>
        <v>2625</v>
      </c>
      <c r="B2626" s="3">
        <v>8691875</v>
      </c>
      <c r="C2626" s="3" t="s">
        <v>92</v>
      </c>
      <c r="D2626" s="23">
        <v>45462.53125</v>
      </c>
      <c r="E2626" s="23">
        <v>45462.725694444445</v>
      </c>
      <c r="F2626" s="1">
        <f t="shared" ca="1" si="401"/>
        <v>0.19444444444525288</v>
      </c>
      <c r="G2626" s="3" t="s">
        <v>55</v>
      </c>
      <c r="H2626" s="41"/>
      <c r="I2626" s="40"/>
      <c r="J2626" s="5" t="s">
        <v>56</v>
      </c>
      <c r="K2626" s="3" t="s">
        <v>108</v>
      </c>
      <c r="L2626" s="9" t="s">
        <v>58</v>
      </c>
      <c r="M2626" s="3" t="s">
        <v>109</v>
      </c>
      <c r="N2626" s="3" t="s">
        <v>323</v>
      </c>
      <c r="O2626" s="3" t="s">
        <v>1029</v>
      </c>
      <c r="P2626" s="3" t="s">
        <v>11852</v>
      </c>
      <c r="Q2626" s="4" t="s">
        <v>11853</v>
      </c>
      <c r="R2626" s="3" t="s">
        <v>327</v>
      </c>
      <c r="S2626" s="3" t="s">
        <v>115</v>
      </c>
      <c r="T2626" s="9" t="s">
        <v>130</v>
      </c>
      <c r="U2626" s="3" t="s">
        <v>11854</v>
      </c>
      <c r="V2626" s="22" t="str">
        <f t="shared" si="402"/>
        <v>RTNFO; Hora de aviso: 12:45 19/06/2024; Solución: Se recuperan 100 metros de F.O de 36 hilos y se crea empalme de 48 hilos nuevo; Hora de solución: 17:25 19/06/2024; Causa: Plagas</v>
      </c>
      <c r="W2626" s="4" t="s">
        <v>3603</v>
      </c>
      <c r="X2626" s="3"/>
      <c r="Y2626" s="3"/>
      <c r="Z2626" s="3" t="s">
        <v>69</v>
      </c>
      <c r="AA2626" s="3" t="s">
        <v>71</v>
      </c>
      <c r="AB2626" s="3">
        <v>0</v>
      </c>
      <c r="AC2626" s="3" t="s">
        <v>71</v>
      </c>
      <c r="AD2626" s="6">
        <v>0</v>
      </c>
      <c r="AE2626" s="7"/>
      <c r="AF2626" s="7"/>
      <c r="AG2626" s="6">
        <f>Tabla4[[#This Row],[Tiempo Parada de Reloj]]+Tabla4[[#This Row],[Tiempo Autorizado por Telefonica (no Máximo)]]</f>
        <v>0</v>
      </c>
      <c r="AH2626" s="7">
        <f t="shared" ref="AH2626:AH2632" ca="1" si="403">F2626-$AD2626</f>
        <v>0.19444444444525288</v>
      </c>
      <c r="AI2626" s="8">
        <f t="shared" ref="AI2626:AI2632" si="404">AD2626*24</f>
        <v>0</v>
      </c>
      <c r="AJ2626" s="8">
        <f t="shared" ref="AJ2626:AJ2632" ca="1" si="405">AH2626*24</f>
        <v>4.6666666666860692</v>
      </c>
      <c r="AK2626" s="3" t="s">
        <v>120</v>
      </c>
      <c r="AL2626" s="3" t="s">
        <v>70</v>
      </c>
      <c r="AM2626" s="3" t="s">
        <v>106</v>
      </c>
      <c r="AN2626" s="3" t="s">
        <v>106</v>
      </c>
      <c r="AO2626" s="3" t="s">
        <v>119</v>
      </c>
      <c r="AP2626" s="3" t="s">
        <v>119</v>
      </c>
      <c r="AQ2626" s="23">
        <v>45463.663888888892</v>
      </c>
      <c r="AR2626" s="3"/>
      <c r="AS2626" s="23"/>
      <c r="AT2626" s="23"/>
      <c r="AU2626" s="3" t="s">
        <v>637</v>
      </c>
      <c r="AV2626" s="3" t="s">
        <v>1694</v>
      </c>
      <c r="AW2626" s="3" t="s">
        <v>2450</v>
      </c>
      <c r="AX2626" s="3">
        <v>8.1859000000000002</v>
      </c>
      <c r="AY2626" s="3">
        <v>-73.6066</v>
      </c>
      <c r="AZ2626" s="8" t="str">
        <f>+CONCATENATE("Reportan apertura en el enlace ",Tabla4[[#This Row],[Enlace]]," en el ",Tabla4[[#This Row],[Distancia óptica]]," ocasionado por ",Tabla4[[#This Row],[Causa del daño]])</f>
        <v>Reportan apertura en el enlace Aguachica - San Alberto en el km 21,7 desde Aguachica  ocasionado por Plagas</v>
      </c>
      <c r="BA2626" s="8" t="str">
        <f>+CONCATENATE("Para dar solución al incidente ",Tabla4[[#This Row],[Solución]])</f>
        <v>Para dar solución al incidente Se recuperan 100 metros de F.O de 36 hilos y se crea empalme de 48 hilos nuevo</v>
      </c>
      <c r="BB2626" s="3" t="str">
        <f>+_xlfn.CONCAT(Tabla4[[#This Row],[Causa Raiz]]," ",Tabla4[[#This Row],[Solución2]]," (",Tabla4[[#This Row],[Anillo]],"- Cabecera: ",Tabla4[[#This Row],[Cabecera]],"- Operador: ",Tabla4[[#This Row],[Operador]],")")</f>
        <v>Reportan apertura en el enlace Aguachica - San Alberto en el km 21,7 desde Aguachica  ocasionado por Plagas Para dar solución al incidente Se recuperan 100 metros de F.O de 36 hilos y se crea empalme de 48 hilos nuevo (troncal- Cabecera: Aguachica- Operador: Colombia Telecomunicaciones)</v>
      </c>
    </row>
    <row r="2627" spans="1:54" ht="185.25">
      <c r="A2627" s="38">
        <f t="shared" ref="A2627:A2674" si="406">A2626+1</f>
        <v>2626</v>
      </c>
      <c r="B2627" s="3">
        <v>8691922</v>
      </c>
      <c r="C2627" s="3" t="s">
        <v>163</v>
      </c>
      <c r="D2627" s="23">
        <v>45462.65625</v>
      </c>
      <c r="E2627" s="23">
        <v>45462.791666666664</v>
      </c>
      <c r="F2627" s="1">
        <f t="shared" ca="1" si="401"/>
        <v>0.13541666666424135</v>
      </c>
      <c r="G2627" s="3" t="s">
        <v>55</v>
      </c>
      <c r="H2627" s="41"/>
      <c r="I2627" s="40"/>
      <c r="J2627" s="5" t="s">
        <v>56</v>
      </c>
      <c r="K2627" s="3" t="s">
        <v>122</v>
      </c>
      <c r="L2627" s="9" t="s">
        <v>58</v>
      </c>
      <c r="M2627" s="3" t="s">
        <v>123</v>
      </c>
      <c r="N2627" s="3" t="s">
        <v>759</v>
      </c>
      <c r="O2627" s="3" t="s">
        <v>11855</v>
      </c>
      <c r="P2627" s="3" t="s">
        <v>11856</v>
      </c>
      <c r="Q2627" s="4" t="s">
        <v>11857</v>
      </c>
      <c r="R2627" s="3" t="s">
        <v>465</v>
      </c>
      <c r="S2627" s="3" t="s">
        <v>129</v>
      </c>
      <c r="T2627" s="9" t="s">
        <v>211</v>
      </c>
      <c r="U2627" s="3" t="s">
        <v>11858</v>
      </c>
      <c r="V2627" s="22" t="str">
        <f t="shared" si="402"/>
        <v>RDFO; Hora de aviso: 15:45 19/06/2024; Solución: Se recuperan 150 metros de F.O de 24 hilos y se crea empalme  de 24 hilos ; Hora de solución: 19:00 19/06/2024; Causa: Podas</v>
      </c>
      <c r="W2627" s="4" t="s">
        <v>132</v>
      </c>
      <c r="X2627" s="3"/>
      <c r="Y2627" s="3"/>
      <c r="Z2627" s="3" t="s">
        <v>69</v>
      </c>
      <c r="AA2627" s="3" t="s">
        <v>70</v>
      </c>
      <c r="AB2627" s="3">
        <v>8691922</v>
      </c>
      <c r="AC2627" s="3" t="s">
        <v>71</v>
      </c>
      <c r="AD2627" s="6">
        <v>0</v>
      </c>
      <c r="AE2627" s="7"/>
      <c r="AF2627" s="7"/>
      <c r="AG2627" s="6">
        <f>Tabla4[[#This Row],[Tiempo Parada de Reloj]]+Tabla4[[#This Row],[Tiempo Autorizado por Telefonica (no Máximo)]]</f>
        <v>0</v>
      </c>
      <c r="AH2627" s="7">
        <f t="shared" ca="1" si="403"/>
        <v>0.13541666666424135</v>
      </c>
      <c r="AI2627" s="8">
        <f t="shared" si="404"/>
        <v>0</v>
      </c>
      <c r="AJ2627" s="8">
        <f t="shared" ca="1" si="405"/>
        <v>3.2499999999417923</v>
      </c>
      <c r="AK2627" s="3" t="s">
        <v>1349</v>
      </c>
      <c r="AL2627" s="3" t="s">
        <v>70</v>
      </c>
      <c r="AM2627" s="3" t="s">
        <v>106</v>
      </c>
      <c r="AN2627" s="3" t="s">
        <v>106</v>
      </c>
      <c r="AO2627" s="3" t="s">
        <v>119</v>
      </c>
      <c r="AP2627" s="3" t="s">
        <v>119</v>
      </c>
      <c r="AQ2627" s="23">
        <v>45464.503472222219</v>
      </c>
      <c r="AR2627" s="3"/>
      <c r="AS2627" s="23"/>
      <c r="AT2627" s="23"/>
      <c r="AU2627" s="3" t="s">
        <v>133</v>
      </c>
      <c r="AV2627" s="3" t="s">
        <v>765</v>
      </c>
      <c r="AW2627" s="3" t="s">
        <v>151</v>
      </c>
      <c r="AX2627" s="3">
        <v>10.6532</v>
      </c>
      <c r="AY2627" s="3">
        <v>-74.761799999999994</v>
      </c>
      <c r="AZ2627" s="8" t="str">
        <f>+CONCATENATE("Reportan apertura en el enlace ",Tabla4[[#This Row],[Enlace]]," en el ",Tabla4[[#This Row],[Distancia óptica]]," ocasionado por ",Tabla4[[#This Row],[Causa del daño]])</f>
        <v>Reportan apertura en el enlace Mov. Ponedera Movil - Mov.Santo Tomas en el km 2,7 desde ponedera ocasionado por Podas</v>
      </c>
      <c r="BA2627" s="8" t="str">
        <f>+CONCATENATE("Para dar solución al incidente ",Tabla4[[#This Row],[Solución]])</f>
        <v xml:space="preserve">Para dar solución al incidente Se recuperan 150 metros de F.O de 24 hilos y se crea empalme  de 24 hilos </v>
      </c>
      <c r="BB2627" s="3" t="str">
        <f>+_xlfn.CONCAT(Tabla4[[#This Row],[Causa Raiz]]," ",Tabla4[[#This Row],[Solución2]]," (",Tabla4[[#This Row],[Anillo]],"- Cabecera: ",Tabla4[[#This Row],[Cabecera]],"- Operador: ",Tabla4[[#This Row],[Operador]],")")</f>
        <v>Reportan apertura en el enlace Mov. Ponedera Movil - Mov.Santo Tomas en el km 2,7 desde ponedera ocasionado por Podas Para dar solución al incidente Se recuperan 150 metros de F.O de 24 hilos y se crea empalme  de 24 hilos  (Lineal - Cabecera: Santo Tomas- Operador: Colombia Telecomunicaciones)</v>
      </c>
    </row>
    <row r="2628" spans="1:54" ht="199.5">
      <c r="A2628" s="38">
        <f t="shared" si="406"/>
        <v>2627</v>
      </c>
      <c r="B2628" s="3">
        <v>8691499</v>
      </c>
      <c r="C2628" s="3" t="s">
        <v>54</v>
      </c>
      <c r="D2628" s="23">
        <v>45462.65625</v>
      </c>
      <c r="E2628" s="23">
        <v>45462.768750000003</v>
      </c>
      <c r="F2628" s="1">
        <f t="shared" ca="1" si="401"/>
        <v>0.11250000000291038</v>
      </c>
      <c r="G2628" s="3" t="s">
        <v>55</v>
      </c>
      <c r="H2628" s="41"/>
      <c r="I2628" s="40"/>
      <c r="J2628" s="5" t="s">
        <v>4909</v>
      </c>
      <c r="K2628" s="3" t="s">
        <v>4096</v>
      </c>
      <c r="L2628" s="9" t="s">
        <v>58</v>
      </c>
      <c r="M2628" s="3" t="s">
        <v>204</v>
      </c>
      <c r="N2628" s="3" t="s">
        <v>205</v>
      </c>
      <c r="O2628" s="3" t="s">
        <v>11859</v>
      </c>
      <c r="P2628" s="3" t="s">
        <v>11860</v>
      </c>
      <c r="Q2628" s="4" t="s">
        <v>11861</v>
      </c>
      <c r="R2628" s="3" t="s">
        <v>209</v>
      </c>
      <c r="S2628" s="3" t="s">
        <v>4100</v>
      </c>
      <c r="T2628" s="9" t="s">
        <v>66</v>
      </c>
      <c r="U2628" s="3" t="s">
        <v>10977</v>
      </c>
      <c r="V2628" s="22" t="str">
        <f t="shared" si="402"/>
        <v>RLFO; Hora de aviso: 15:45 19/06/2024; Solución: Se recupera 50 metros de reserva de F.O de 24 hilos  y se crea un empalme de 24 hilos; Hora de solución: 18:27 19/06/2024; Causa: Vandalismo</v>
      </c>
      <c r="W2628" s="4" t="s">
        <v>11862</v>
      </c>
      <c r="X2628" s="3" t="s">
        <v>11863</v>
      </c>
      <c r="Y2628" s="3" t="s">
        <v>11864</v>
      </c>
      <c r="Z2628" s="3" t="s">
        <v>1349</v>
      </c>
      <c r="AA2628" s="3" t="s">
        <v>70</v>
      </c>
      <c r="AB2628" s="3">
        <v>8691499</v>
      </c>
      <c r="AC2628" s="3" t="s">
        <v>71</v>
      </c>
      <c r="AD2628" s="6">
        <v>0</v>
      </c>
      <c r="AE2628" s="7"/>
      <c r="AF2628" s="7"/>
      <c r="AG2628" s="6">
        <f>Tabla4[[#This Row],[Tiempo Parada de Reloj]]+Tabla4[[#This Row],[Tiempo Autorizado por Telefonica (no Máximo)]]</f>
        <v>0</v>
      </c>
      <c r="AH2628" s="7">
        <f t="shared" ca="1" si="403"/>
        <v>0.11250000000291038</v>
      </c>
      <c r="AI2628" s="8">
        <f t="shared" si="404"/>
        <v>0</v>
      </c>
      <c r="AJ2628" s="8">
        <f t="shared" ca="1" si="405"/>
        <v>2.7000000000698492</v>
      </c>
      <c r="AK2628" s="3" t="s">
        <v>1349</v>
      </c>
      <c r="AL2628" s="3" t="s">
        <v>70</v>
      </c>
      <c r="AM2628" s="3" t="s">
        <v>106</v>
      </c>
      <c r="AN2628" s="3" t="s">
        <v>106</v>
      </c>
      <c r="AO2628" s="3" t="s">
        <v>87</v>
      </c>
      <c r="AP2628" s="3" t="s">
        <v>87</v>
      </c>
      <c r="AQ2628" s="23">
        <v>45470.741666666669</v>
      </c>
      <c r="AR2628" s="3"/>
      <c r="AS2628" s="23"/>
      <c r="AT2628" s="23"/>
      <c r="AU2628" s="3" t="s">
        <v>4096</v>
      </c>
      <c r="AV2628" s="3" t="s">
        <v>6555</v>
      </c>
      <c r="AW2628" s="3" t="s">
        <v>370</v>
      </c>
      <c r="AX2628" s="3">
        <v>7.0186999999999999</v>
      </c>
      <c r="AY2628" s="3">
        <v>-73.102500000000006</v>
      </c>
      <c r="AZ2628" s="8" t="str">
        <f>+CONCATENATE("Reportan apertura en el enlace ",Tabla4[[#This Row],[Enlace]]," en el ",Tabla4[[#This Row],[Distancia óptica]]," ocasionado por ",Tabla4[[#This Row],[Causa del daño]])</f>
        <v>Reportan apertura en el enlace Acapulco - Ruitoque en el km 5,5 desde Acapulco ocasionado por Vandalismo</v>
      </c>
      <c r="BA2628" s="8" t="str">
        <f>+CONCATENATE("Para dar solución al incidente ",Tabla4[[#This Row],[Solución]])</f>
        <v>Para dar solución al incidente Se recupera 50 metros de reserva de F.O de 24 hilos  y se crea un empalme de 24 hilos</v>
      </c>
      <c r="BB2628" s="3" t="str">
        <f>+_xlfn.CONCAT(Tabla4[[#This Row],[Causa Raiz]]," ",Tabla4[[#This Row],[Solución2]]," (",Tabla4[[#This Row],[Anillo]],"- Cabecera: ",Tabla4[[#This Row],[Cabecera]],"- Operador: ",Tabla4[[#This Row],[Operador]],")")</f>
        <v>Reportan apertura en el enlace Acapulco - Ruitoque en el km 5,5 desde Acapulco ocasionado por Vandalismo Para dar solución al incidente Se recupera 50 metros de reserva de F.O de 24 hilos  y se crea un empalme de 24 hilos (lineal- Cabecera: Ruitoque- Operador: Telebucaramanga)</v>
      </c>
    </row>
    <row r="2629" spans="1:54" ht="142.5">
      <c r="A2629" s="38">
        <f t="shared" si="406"/>
        <v>2628</v>
      </c>
      <c r="B2629" s="3">
        <v>8692276</v>
      </c>
      <c r="C2629" s="3" t="s">
        <v>54</v>
      </c>
      <c r="D2629" s="23">
        <v>45462.677083333336</v>
      </c>
      <c r="E2629" s="23">
        <v>45463.25</v>
      </c>
      <c r="F2629" s="1">
        <f t="shared" ca="1" si="401"/>
        <v>0.57291666666424135</v>
      </c>
      <c r="G2629" s="3" t="s">
        <v>164</v>
      </c>
      <c r="H2629" s="41" t="s">
        <v>165</v>
      </c>
      <c r="I2629" s="40"/>
      <c r="J2629" s="5" t="s">
        <v>1380</v>
      </c>
      <c r="K2629" s="3" t="s">
        <v>1380</v>
      </c>
      <c r="L2629" s="9" t="s">
        <v>58</v>
      </c>
      <c r="M2629" s="3" t="s">
        <v>59</v>
      </c>
      <c r="N2629" s="3" t="s">
        <v>60</v>
      </c>
      <c r="O2629" s="3" t="s">
        <v>1144</v>
      </c>
      <c r="P2629" s="3" t="s">
        <v>69</v>
      </c>
      <c r="Q2629" s="4" t="s">
        <v>11865</v>
      </c>
      <c r="R2629" s="3" t="s">
        <v>8503</v>
      </c>
      <c r="S2629" s="3" t="s">
        <v>1384</v>
      </c>
      <c r="T2629" s="9" t="s">
        <v>256</v>
      </c>
      <c r="U2629" s="3" t="s">
        <v>11866</v>
      </c>
      <c r="V2629" s="22" t="str">
        <f t="shared" si="402"/>
        <v>RLFO; Hora de aviso: 16:15 19/06/2024; Solución: se refusion hilos en empalme para dar solucion ; Hora de solución: 6:00 20/06/2024; Causa: Falla de Empalme de FiOp</v>
      </c>
      <c r="W2629" s="4" t="s">
        <v>68</v>
      </c>
      <c r="X2629" s="3"/>
      <c r="Y2629" s="3"/>
      <c r="Z2629" s="3" t="s">
        <v>69</v>
      </c>
      <c r="AA2629" s="3" t="s">
        <v>71</v>
      </c>
      <c r="AB2629" s="3">
        <v>0</v>
      </c>
      <c r="AC2629" s="3" t="s">
        <v>71</v>
      </c>
      <c r="AD2629" s="6">
        <v>0</v>
      </c>
      <c r="AE2629" s="7"/>
      <c r="AF2629" s="7"/>
      <c r="AG2629" s="6">
        <f>Tabla4[[#This Row],[Tiempo Parada de Reloj]]+Tabla4[[#This Row],[Tiempo Autorizado por Telefonica (no Máximo)]]</f>
        <v>0</v>
      </c>
      <c r="AH2629" s="7">
        <f t="shared" ca="1" si="403"/>
        <v>0.57291666666424135</v>
      </c>
      <c r="AI2629" s="8">
        <f t="shared" si="404"/>
        <v>0</v>
      </c>
      <c r="AJ2629" s="8">
        <f t="shared" ca="1" si="405"/>
        <v>13.749999999941792</v>
      </c>
      <c r="AK2629" s="3" t="s">
        <v>1349</v>
      </c>
      <c r="AL2629" s="3" t="s">
        <v>70</v>
      </c>
      <c r="AM2629" s="3" t="s">
        <v>460</v>
      </c>
      <c r="AN2629" s="3" t="s">
        <v>460</v>
      </c>
      <c r="AQ2629" s="23">
        <f t="shared" ref="AQ2629" ca="1" si="407">NOW()</f>
        <v>45503.69683483796</v>
      </c>
      <c r="AR2629" s="3"/>
      <c r="AS2629" s="23"/>
      <c r="AT2629" s="23"/>
      <c r="AU2629" s="3" t="s">
        <v>100</v>
      </c>
      <c r="AV2629" s="3" t="s">
        <v>69</v>
      </c>
      <c r="AW2629" s="3" t="s">
        <v>69</v>
      </c>
      <c r="AX2629" s="3" t="s">
        <v>69</v>
      </c>
      <c r="AY2629" s="3" t="s">
        <v>69</v>
      </c>
      <c r="AZ2629" s="8" t="str">
        <f>+CONCATENATE("Reportan apertura en el enlace ",Tabla4[[#This Row],[Enlace]]," en el ",Tabla4[[#This Row],[Distancia óptica]]," ocasionado por ",Tabla4[[#This Row],[Causa del daño]])</f>
        <v>Reportan apertura en el enlace Celta - Salitre en el NA ocasionado por Falla de Empalme de FiOp</v>
      </c>
      <c r="BA2629" s="8" t="str">
        <f>+CONCATENATE("Para dar solución al incidente ",Tabla4[[#This Row],[Solución]])</f>
        <v xml:space="preserve">Para dar solución al incidente se refusion hilos en empalme para dar solucion </v>
      </c>
      <c r="BB2629" s="3" t="str">
        <f>+_xlfn.CONCAT(Tabla4[[#This Row],[Causa Raiz]]," ",Tabla4[[#This Row],[Solución2]]," (",Tabla4[[#This Row],[Anillo]],"- Cabecera: ",Tabla4[[#This Row],[Cabecera]],"- Operador: ",Tabla4[[#This Row],[Operador]],")")</f>
        <v>Reportan apertura en el enlace Celta - Salitre en el NA ocasionado por Falla de Empalme de FiOp Para dar solución al incidente se refusion hilos en empalme para dar solucion  (NA- Cabecera: NA- Operador: Alianza)</v>
      </c>
    </row>
    <row r="2630" spans="1:54" ht="199.5">
      <c r="A2630" s="38">
        <f t="shared" si="406"/>
        <v>2629</v>
      </c>
      <c r="B2630" s="3">
        <v>8692280</v>
      </c>
      <c r="C2630" s="3" t="s">
        <v>92</v>
      </c>
      <c r="D2630" s="23">
        <v>45462.666666666664</v>
      </c>
      <c r="E2630" s="23">
        <v>45465.5</v>
      </c>
      <c r="F2630" s="1">
        <f t="shared" ca="1" si="401"/>
        <v>2.8333333333357587</v>
      </c>
      <c r="G2630" s="3" t="s">
        <v>55</v>
      </c>
      <c r="H2630" s="41"/>
      <c r="I2630" s="40"/>
      <c r="J2630" s="5" t="s">
        <v>56</v>
      </c>
      <c r="K2630" s="3" t="s">
        <v>108</v>
      </c>
      <c r="L2630" s="9" t="s">
        <v>58</v>
      </c>
      <c r="M2630" s="3" t="s">
        <v>109</v>
      </c>
      <c r="N2630" s="3" t="s">
        <v>110</v>
      </c>
      <c r="O2630" s="3" t="s">
        <v>676</v>
      </c>
      <c r="P2630" s="3" t="s">
        <v>11867</v>
      </c>
      <c r="Q2630" s="4" t="s">
        <v>11868</v>
      </c>
      <c r="R2630" s="3" t="s">
        <v>327</v>
      </c>
      <c r="S2630" s="3" t="s">
        <v>115</v>
      </c>
      <c r="T2630" s="9" t="s">
        <v>66</v>
      </c>
      <c r="U2630" s="3" t="s">
        <v>8426</v>
      </c>
      <c r="V2630" s="22" t="str">
        <f t="shared" si="402"/>
        <v>RTNFO; Hora de aviso: 16:00 19/06/2024; Solución: Tendido de 600 mts de Fo y dos empalmes de 36 hilos en caja empalme de 48; Hora de solución: 12:00 22/06/2024; Causa: Vandalismo</v>
      </c>
      <c r="W2630" s="4" t="s">
        <v>3603</v>
      </c>
      <c r="X2630" s="3"/>
      <c r="Y2630" s="3"/>
      <c r="Z2630" s="3" t="s">
        <v>69</v>
      </c>
      <c r="AA2630" s="3" t="s">
        <v>71</v>
      </c>
      <c r="AB2630" s="3">
        <v>0</v>
      </c>
      <c r="AC2630" s="3" t="s">
        <v>71</v>
      </c>
      <c r="AD2630" s="6">
        <v>2.6256944444444446</v>
      </c>
      <c r="AE2630" s="7"/>
      <c r="AF2630" s="7"/>
      <c r="AG2630" s="6">
        <f>Tabla4[[#This Row],[Tiempo Parada de Reloj]]+Tabla4[[#This Row],[Tiempo Autorizado por Telefonica (no Máximo)]]</f>
        <v>2.6256944444444446</v>
      </c>
      <c r="AH2630" s="7">
        <f t="shared" ca="1" si="403"/>
        <v>0.2076388888913141</v>
      </c>
      <c r="AI2630" s="8">
        <f t="shared" si="404"/>
        <v>63.016666666666666</v>
      </c>
      <c r="AJ2630" s="8">
        <f t="shared" ca="1" si="405"/>
        <v>4.9833333333915384</v>
      </c>
      <c r="AK2630" s="3" t="s">
        <v>1349</v>
      </c>
      <c r="AL2630" s="3" t="s">
        <v>70</v>
      </c>
      <c r="AM2630" s="3" t="s">
        <v>8652</v>
      </c>
      <c r="AN2630" s="3" t="s">
        <v>460</v>
      </c>
      <c r="AO2630" s="3" t="s">
        <v>119</v>
      </c>
      <c r="AP2630" s="3" t="s">
        <v>119</v>
      </c>
      <c r="AQ2630" s="23">
        <v>45467.434027777781</v>
      </c>
      <c r="AR2630" s="3"/>
      <c r="AS2630" s="23"/>
      <c r="AT2630" s="23"/>
      <c r="AU2630" s="3" t="s">
        <v>121</v>
      </c>
      <c r="AV2630" s="3" t="s">
        <v>282</v>
      </c>
      <c r="AW2630" s="3" t="s">
        <v>76</v>
      </c>
      <c r="AX2630" s="3">
        <v>10.162890000000001</v>
      </c>
      <c r="AY2630" s="3">
        <v>-73.617538999999994</v>
      </c>
      <c r="AZ2630" s="8" t="str">
        <f>+CONCATENATE("Reportan apertura en el enlace ",Tabla4[[#This Row],[Enlace]]," en el ",Tabla4[[#This Row],[Distancia óptica]]," ocasionado por ",Tabla4[[#This Row],[Causa del daño]])</f>
        <v>Reportan apertura en el enlace Bosconia - Valledupar en el Km 46,7 desde Tigo bosconia ocasionado por Vandalismo</v>
      </c>
      <c r="BA2630" s="8" t="str">
        <f>+CONCATENATE("Para dar solución al incidente ",Tabla4[[#This Row],[Solución]])</f>
        <v>Para dar solución al incidente Tendido de 600 mts de Fo y dos empalmes de 36 hilos en caja empalme de 48</v>
      </c>
      <c r="BB2630" s="3" t="str">
        <f>+_xlfn.CONCAT(Tabla4[[#This Row],[Causa Raiz]]," ",Tabla4[[#This Row],[Solución2]]," (",Tabla4[[#This Row],[Anillo]],"- Cabecera: ",Tabla4[[#This Row],[Cabecera]],"- Operador: ",Tabla4[[#This Row],[Operador]],")")</f>
        <v>Reportan apertura en el enlace Bosconia - Valledupar en el Km 46,7 desde Tigo bosconia ocasionado por Vandalismo Para dar solución al incidente Tendido de 600 mts de Fo y dos empalmes de 36 hilos en caja empalme de 48 (Troncal- Cabecera: Bosconia- Operador: Colombia Telecomunicaciones)</v>
      </c>
    </row>
    <row r="2631" spans="1:54" ht="199.5">
      <c r="A2631" s="38">
        <f t="shared" si="406"/>
        <v>2630</v>
      </c>
      <c r="B2631" s="3">
        <v>8692734</v>
      </c>
      <c r="C2631" s="3" t="s">
        <v>163</v>
      </c>
      <c r="D2631" s="23">
        <v>45462.8125</v>
      </c>
      <c r="E2631" s="23">
        <v>45463.020833333336</v>
      </c>
      <c r="F2631" s="1">
        <f t="shared" ca="1" si="401"/>
        <v>0.20833333333575865</v>
      </c>
      <c r="G2631" s="3" t="s">
        <v>55</v>
      </c>
      <c r="H2631" s="41"/>
      <c r="I2631" s="40"/>
      <c r="J2631" s="5" t="s">
        <v>56</v>
      </c>
      <c r="K2631" s="3" t="s">
        <v>122</v>
      </c>
      <c r="L2631" s="9" t="s">
        <v>58</v>
      </c>
      <c r="M2631" s="3" t="s">
        <v>123</v>
      </c>
      <c r="N2631" s="3" t="s">
        <v>124</v>
      </c>
      <c r="O2631" s="3" t="s">
        <v>11869</v>
      </c>
      <c r="P2631" s="3" t="s">
        <v>11870</v>
      </c>
      <c r="Q2631" s="4" t="s">
        <v>11871</v>
      </c>
      <c r="R2631" s="3" t="s">
        <v>327</v>
      </c>
      <c r="S2631" s="3" t="s">
        <v>129</v>
      </c>
      <c r="T2631" s="9" t="s">
        <v>66</v>
      </c>
      <c r="U2631" s="3" t="s">
        <v>11872</v>
      </c>
      <c r="V2631" s="22" t="str">
        <f t="shared" si="402"/>
        <v>RDFO; Hora de aviso: 19:30 19/06/2024; Solución: Se recuperan 100 mts de reserva y se realiza empalme de 24 hilos; Hora de solución: 0:30 20/06/2024; Causa: Vandalismo</v>
      </c>
      <c r="W2631" s="4" t="s">
        <v>132</v>
      </c>
      <c r="X2631" s="3"/>
      <c r="Y2631" s="3"/>
      <c r="Z2631" s="3" t="s">
        <v>69</v>
      </c>
      <c r="AA2631" s="3" t="s">
        <v>71</v>
      </c>
      <c r="AB2631" s="3">
        <v>0</v>
      </c>
      <c r="AC2631" s="3" t="s">
        <v>71</v>
      </c>
      <c r="AD2631" s="6">
        <v>0</v>
      </c>
      <c r="AE2631" s="7"/>
      <c r="AF2631" s="7"/>
      <c r="AG2631" s="6">
        <f>Tabla4[[#This Row],[Tiempo Parada de Reloj]]+Tabla4[[#This Row],[Tiempo Autorizado por Telefonica (no Máximo)]]</f>
        <v>0</v>
      </c>
      <c r="AH2631" s="7">
        <f t="shared" ca="1" si="403"/>
        <v>0.20833333333575865</v>
      </c>
      <c r="AI2631" s="8">
        <f t="shared" si="404"/>
        <v>0</v>
      </c>
      <c r="AJ2631" s="8">
        <f t="shared" ca="1" si="405"/>
        <v>5.0000000000582077</v>
      </c>
      <c r="AK2631" s="3" t="s">
        <v>87</v>
      </c>
      <c r="AL2631" s="3" t="s">
        <v>70</v>
      </c>
      <c r="AM2631" s="3" t="s">
        <v>8652</v>
      </c>
      <c r="AN2631" s="3" t="s">
        <v>8652</v>
      </c>
      <c r="AO2631" s="3" t="s">
        <v>119</v>
      </c>
      <c r="AP2631" s="3" t="s">
        <v>119</v>
      </c>
      <c r="AQ2631" s="23">
        <v>45464.656944444447</v>
      </c>
      <c r="AR2631" s="3"/>
      <c r="AS2631" s="23"/>
      <c r="AT2631" s="23"/>
      <c r="AU2631" s="3" t="s">
        <v>133</v>
      </c>
      <c r="AV2631" s="3" t="s">
        <v>926</v>
      </c>
      <c r="AW2631" s="3" t="s">
        <v>307</v>
      </c>
      <c r="AX2631" s="3">
        <v>10.889900000000001</v>
      </c>
      <c r="AY2631" s="3">
        <v>-74.804100000000005</v>
      </c>
      <c r="AZ2631" s="8" t="str">
        <f>+CONCATENATE("Reportan apertura en el enlace ",Tabla4[[#This Row],[Enlace]]," en el ",Tabla4[[#This Row],[Distancia óptica]]," ocasionado por ",Tabla4[[#This Row],[Causa del daño]])</f>
        <v>Reportan apertura en el enlace Victoria - Santo Tomas en el Km 11,086 desde Victoria ocasionado por Vandalismo</v>
      </c>
      <c r="BA2631" s="8" t="str">
        <f>+CONCATENATE("Para dar solución al incidente ",Tabla4[[#This Row],[Solución]])</f>
        <v>Para dar solución al incidente Se recuperan 100 mts de reserva y se realiza empalme de 24 hilos</v>
      </c>
      <c r="BB2631" s="3" t="str">
        <f>+_xlfn.CONCAT(Tabla4[[#This Row],[Causa Raiz]]," ",Tabla4[[#This Row],[Solución2]]," (",Tabla4[[#This Row],[Anillo]],"- Cabecera: ",Tabla4[[#This Row],[Cabecera]],"- Operador: ",Tabla4[[#This Row],[Operador]],")")</f>
        <v>Reportan apertura en el enlace Victoria - Santo Tomas en el Km 11,086 desde Victoria ocasionado por Vandalismo Para dar solución al incidente Se recuperan 100 mts de reserva y se realiza empalme de 24 hilos (LINEAL- Cabecera: VICTORIA- Operador: Colombia Telecomunicaciones)</v>
      </c>
    </row>
    <row r="2632" spans="1:54" ht="185.25">
      <c r="A2632" s="38">
        <f t="shared" si="406"/>
        <v>2631</v>
      </c>
      <c r="B2632" s="3">
        <v>8692896</v>
      </c>
      <c r="C2632" s="3" t="s">
        <v>163</v>
      </c>
      <c r="D2632" s="23">
        <v>45462.875</v>
      </c>
      <c r="E2632" s="23">
        <v>45463.020833333336</v>
      </c>
      <c r="F2632" s="1">
        <f t="shared" ca="1" si="401"/>
        <v>0.14583333333575865</v>
      </c>
      <c r="G2632" s="3" t="s">
        <v>55</v>
      </c>
      <c r="H2632" s="41"/>
      <c r="I2632" s="40"/>
      <c r="J2632" s="5" t="s">
        <v>56</v>
      </c>
      <c r="K2632" s="3" t="s">
        <v>122</v>
      </c>
      <c r="L2632" s="9" t="s">
        <v>78</v>
      </c>
      <c r="M2632" s="3" t="s">
        <v>123</v>
      </c>
      <c r="N2632" s="3" t="s">
        <v>759</v>
      </c>
      <c r="O2632" s="3" t="s">
        <v>11873</v>
      </c>
      <c r="P2632" s="3" t="s">
        <v>11874</v>
      </c>
      <c r="Q2632" s="4" t="s">
        <v>11875</v>
      </c>
      <c r="R2632" s="3" t="s">
        <v>11876</v>
      </c>
      <c r="S2632" s="3" t="s">
        <v>129</v>
      </c>
      <c r="T2632" s="9" t="s">
        <v>146</v>
      </c>
      <c r="U2632" s="3" t="s">
        <v>11877</v>
      </c>
      <c r="V2632" s="22" t="str">
        <f t="shared" si="402"/>
        <v>RDFO; Hora de aviso: 21:00 19/06/2024; Solución: Se realizo migracion entre Nodos; Hora de solución: 0:30 20/06/2024; Causa: Falla en la Red FiOp</v>
      </c>
      <c r="W2632" s="4" t="s">
        <v>132</v>
      </c>
      <c r="X2632" s="3"/>
      <c r="Y2632" s="3"/>
      <c r="Z2632" s="3" t="s">
        <v>69</v>
      </c>
      <c r="AA2632" s="3" t="s">
        <v>71</v>
      </c>
      <c r="AB2632" s="3">
        <v>8692559</v>
      </c>
      <c r="AC2632" s="3" t="s">
        <v>71</v>
      </c>
      <c r="AD2632" s="6">
        <v>0</v>
      </c>
      <c r="AE2632" s="7"/>
      <c r="AF2632" s="7"/>
      <c r="AG2632" s="6">
        <f>Tabla4[[#This Row],[Tiempo Parada de Reloj]]+Tabla4[[#This Row],[Tiempo Autorizado por Telefonica (no Máximo)]]</f>
        <v>0</v>
      </c>
      <c r="AH2632" s="7">
        <f t="shared" ca="1" si="403"/>
        <v>0.14583333333575865</v>
      </c>
      <c r="AI2632" s="8">
        <f t="shared" si="404"/>
        <v>0</v>
      </c>
      <c r="AJ2632" s="8">
        <f t="shared" ca="1" si="405"/>
        <v>3.5000000000582077</v>
      </c>
      <c r="AK2632" s="3" t="s">
        <v>87</v>
      </c>
      <c r="AL2632" s="3" t="s">
        <v>70</v>
      </c>
      <c r="AM2632" s="3" t="s">
        <v>8652</v>
      </c>
      <c r="AN2632" s="3" t="s">
        <v>8652</v>
      </c>
      <c r="AO2632" s="3" t="s">
        <v>119</v>
      </c>
      <c r="AP2632" s="3" t="s">
        <v>119</v>
      </c>
      <c r="AQ2632" s="23">
        <v>45464.564583333333</v>
      </c>
      <c r="AR2632" s="3"/>
      <c r="AS2632" s="23"/>
      <c r="AT2632" s="23"/>
      <c r="AU2632" s="3" t="s">
        <v>467</v>
      </c>
      <c r="AV2632" s="3" t="s">
        <v>759</v>
      </c>
      <c r="AW2632" s="3" t="s">
        <v>307</v>
      </c>
      <c r="AX2632" s="3">
        <v>10.642300000000001</v>
      </c>
      <c r="AY2632" s="3">
        <v>-74.754800000000003</v>
      </c>
      <c r="AZ2632" s="8" t="str">
        <f>+CONCATENATE("Reportan apertura en el enlace ",Tabla4[[#This Row],[Enlace]]," en el ",Tabla4[[#This Row],[Distancia óptica]]," ocasionado por ",Tabla4[[#This Row],[Causa del daño]])</f>
        <v>Reportan apertura en el enlace Mov.Ponedera fija - mov.ponedera movil en el km 0,966 desde Ponedera Fija ocasionado por Falla en la Red FiOp</v>
      </c>
      <c r="BA2632" s="8" t="str">
        <f>+CONCATENATE("Para dar solución al incidente ",Tabla4[[#This Row],[Solución]])</f>
        <v>Para dar solución al incidente Se realizo migracion entre Nodos</v>
      </c>
      <c r="BB2632" s="3" t="str">
        <f>+_xlfn.CONCAT(Tabla4[[#This Row],[Causa Raiz]]," ",Tabla4[[#This Row],[Solución2]]," (",Tabla4[[#This Row],[Anillo]],"- Cabecera: ",Tabla4[[#This Row],[Cabecera]],"- Operador: ",Tabla4[[#This Row],[Operador]],")")</f>
        <v>Reportan apertura en el enlace Mov.Ponedera fija - mov.ponedera movil en el km 0,966 desde Ponedera Fija ocasionado por Falla en la Red FiOp Para dar solución al incidente Se realizo migracion entre Nodos (LINEAL- Cabecera: PONEDERA- Operador: Colombia Telecomunicaciones)</v>
      </c>
    </row>
    <row r="2633" spans="1:54" ht="213.75">
      <c r="A2633" s="38">
        <f t="shared" si="406"/>
        <v>2632</v>
      </c>
      <c r="B2633" s="3">
        <v>8693140</v>
      </c>
      <c r="C2633" s="3" t="s">
        <v>92</v>
      </c>
      <c r="D2633" s="23">
        <v>45463.041666666664</v>
      </c>
      <c r="E2633" s="23">
        <v>45463.458333333336</v>
      </c>
      <c r="F2633" s="1">
        <f ca="1">IF(ISBLANK(E2633),IF(ISBLANK(D2633),0,NOW()-D2633),E2633-D2633)</f>
        <v>0.41666666667151731</v>
      </c>
      <c r="G2633" s="3" t="s">
        <v>55</v>
      </c>
      <c r="H2633" s="41"/>
      <c r="I2633" s="40"/>
      <c r="J2633" s="5" t="s">
        <v>56</v>
      </c>
      <c r="K2633" s="3" t="s">
        <v>359</v>
      </c>
      <c r="L2633" s="9" t="s">
        <v>58</v>
      </c>
      <c r="M2633" s="3" t="s">
        <v>360</v>
      </c>
      <c r="N2633" s="3" t="s">
        <v>361</v>
      </c>
      <c r="O2633" s="3" t="s">
        <v>793</v>
      </c>
      <c r="P2633" s="3" t="s">
        <v>11878</v>
      </c>
      <c r="Q2633" s="4" t="s">
        <v>11879</v>
      </c>
      <c r="R2633" s="3" t="s">
        <v>2716</v>
      </c>
      <c r="S2633" s="3" t="s">
        <v>366</v>
      </c>
      <c r="T2633" s="9" t="s">
        <v>176</v>
      </c>
      <c r="U2633" s="3" t="s">
        <v>11880</v>
      </c>
      <c r="V2633" s="22" t="str">
        <f>C2633&amp;"; Hora de aviso: "&amp;TEXT(D2633,"h:mm dd/mm/yyyy")&amp;"; Solución: "&amp;U2633&amp;"; Hora de solución: "&amp;TEXT(E2633,"h:mm dd/mm/yyyy")&amp;"; Causa: "&amp;T2633</f>
        <v>RTNFO; Hora de aviso: 1:00 20/06/2024; Solución: se  realiza tendido de 350 metros de fo y dos empalmes de 48 hilos; Hora de solución: 11:00 20/06/2024; Causa: Intervención de Terceros. No Identificados</v>
      </c>
      <c r="W2633" s="4" t="s">
        <v>423</v>
      </c>
      <c r="X2633" s="3"/>
      <c r="Y2633" s="3"/>
      <c r="Z2633" s="3" t="s">
        <v>69</v>
      </c>
      <c r="AA2633" s="3" t="s">
        <v>71</v>
      </c>
      <c r="AB2633" s="3">
        <v>0</v>
      </c>
      <c r="AC2633" s="3" t="s">
        <v>71</v>
      </c>
      <c r="AD2633" s="6">
        <v>0.20833333333333334</v>
      </c>
      <c r="AE2633" s="7"/>
      <c r="AF2633" s="7"/>
      <c r="AG2633" s="6">
        <f>Tabla4[[#This Row],[Tiempo Parada de Reloj]]+Tabla4[[#This Row],[Tiempo Autorizado por Telefonica (no Máximo)]]</f>
        <v>0.20833333333333334</v>
      </c>
      <c r="AH2633" s="7">
        <f ca="1">F2633-$AD2633</f>
        <v>0.20833333333818396</v>
      </c>
      <c r="AI2633" s="8">
        <f>AD2633*24</f>
        <v>5</v>
      </c>
      <c r="AJ2633" s="8">
        <f ca="1">AH2633*24</f>
        <v>5.0000000001164153</v>
      </c>
      <c r="AK2633" s="3" t="s">
        <v>8652</v>
      </c>
      <c r="AL2633" s="3" t="s">
        <v>70</v>
      </c>
      <c r="AM2633" s="3" t="s">
        <v>8652</v>
      </c>
      <c r="AN2633" s="3" t="s">
        <v>460</v>
      </c>
      <c r="AO2633" s="3" t="s">
        <v>119</v>
      </c>
      <c r="AP2633" s="3" t="s">
        <v>119</v>
      </c>
      <c r="AQ2633" s="23">
        <v>45465.638194444444</v>
      </c>
      <c r="AR2633" s="3"/>
      <c r="AS2633" s="23"/>
      <c r="AT2633" s="23"/>
      <c r="AU2633" s="3" t="s">
        <v>424</v>
      </c>
      <c r="AV2633" s="3" t="s">
        <v>4682</v>
      </c>
      <c r="AW2633" s="3" t="s">
        <v>76</v>
      </c>
      <c r="AX2633" s="3">
        <v>5.6839500000000003</v>
      </c>
      <c r="AY2633" s="3">
        <v>-75.599630000000005</v>
      </c>
      <c r="AZ2633" s="8" t="str">
        <f>+CONCATENATE("Reportan apertura en el enlace ",Tabla4[[#This Row],[Enlace]]," en el ",Tabla4[[#This Row],[Distancia óptica]]," ocasionado por ",Tabla4[[#This Row],[Causa del daño]])</f>
        <v>Reportan apertura en el enlace Manizales - La Pintada en el Km 7,94 desde Pintada ocasionado por Intervención de Terceros. No Identificados</v>
      </c>
      <c r="BA2633" s="8" t="str">
        <f>+CONCATENATE("Para dar solución al incidente ",Tabla4[[#This Row],[Solución]])</f>
        <v>Para dar solución al incidente se  realiza tendido de 350 metros de fo y dos empalmes de 48 hilos</v>
      </c>
      <c r="BB2633" s="3" t="str">
        <f>+_xlfn.CONCAT(Tabla4[[#This Row],[Causa Raiz]]," ",Tabla4[[#This Row],[Solución2]]," (",Tabla4[[#This Row],[Anillo]],"- Cabecera: ",Tabla4[[#This Row],[Cabecera]],"- Operador: ",Tabla4[[#This Row],[Operador]],")")</f>
        <v>Reportan apertura en el enlace Manizales - La Pintada en el Km 7,94 desde Pintada ocasionado por Intervención de Terceros. No Identificados Para dar solución al incidente se  realiza tendido de 350 metros de fo y dos empalmes de 48 hilos (Troncal- Cabecera: Pintada- Operador: Colombia Telecomunicaciones)</v>
      </c>
    </row>
    <row r="2634" spans="1:54" ht="171">
      <c r="A2634" s="38">
        <f t="shared" si="406"/>
        <v>2633</v>
      </c>
      <c r="B2634" s="3">
        <v>8693189</v>
      </c>
      <c r="C2634" s="3" t="s">
        <v>92</v>
      </c>
      <c r="D2634" s="23">
        <v>45463.0625</v>
      </c>
      <c r="E2634" s="23">
        <v>45463.291666666664</v>
      </c>
      <c r="F2634" s="1">
        <f t="shared" ref="F2634:F2635" ca="1" si="408">IF(ISBLANK(E2634),IF(ISBLANK(D2634),0,NOW()-D2634),E2634-D2634)</f>
        <v>0.22916666666424135</v>
      </c>
      <c r="G2634" s="3" t="s">
        <v>55</v>
      </c>
      <c r="H2634" s="41"/>
      <c r="I2634" s="40"/>
      <c r="J2634" s="5" t="s">
        <v>56</v>
      </c>
      <c r="K2634" s="3" t="s">
        <v>122</v>
      </c>
      <c r="L2634" s="9" t="s">
        <v>58</v>
      </c>
      <c r="M2634" s="3" t="s">
        <v>123</v>
      </c>
      <c r="N2634" s="3" t="s">
        <v>124</v>
      </c>
      <c r="O2634" s="3" t="s">
        <v>11881</v>
      </c>
      <c r="P2634" s="3" t="s">
        <v>11882</v>
      </c>
      <c r="Q2634" s="75" t="s">
        <v>11883</v>
      </c>
      <c r="R2634" s="3" t="s">
        <v>11876</v>
      </c>
      <c r="S2634" s="3" t="s">
        <v>129</v>
      </c>
      <c r="T2634" s="9" t="s">
        <v>146</v>
      </c>
      <c r="U2634" s="3" t="s">
        <v>11884</v>
      </c>
      <c r="V2634" s="22" t="str">
        <f t="shared" ref="V2634:V2635" si="409">C2634&amp;"; Hora de aviso: "&amp;TEXT(D2634,"h:mm dd/mm/yyyy")&amp;"; Solución: "&amp;U2634&amp;"; Hora de solución: "&amp;TEXT(E2634,"h:mm dd/mm/yyyy")&amp;"; Causa: "&amp;T2634</f>
        <v>RTNFO; Hora de aviso: 1:30 20/06/2024; Solución: se realzai migracion entre nodos; Hora de solución: 7:00 20/06/2024; Causa: Falla en la Red FiOp</v>
      </c>
      <c r="W2634" s="4" t="s">
        <v>132</v>
      </c>
      <c r="X2634" s="3"/>
      <c r="Y2634" s="3"/>
      <c r="Z2634" s="3" t="s">
        <v>69</v>
      </c>
      <c r="AA2634" s="3" t="s">
        <v>71</v>
      </c>
      <c r="AB2634" s="3">
        <v>0</v>
      </c>
      <c r="AC2634" s="3" t="s">
        <v>71</v>
      </c>
      <c r="AD2634" s="6">
        <v>2.0833333333333332E-2</v>
      </c>
      <c r="AE2634" s="7"/>
      <c r="AF2634" s="7"/>
      <c r="AG2634" s="6">
        <f>Tabla4[[#This Row],[Tiempo Parada de Reloj]]+Tabla4[[#This Row],[Tiempo Autorizado por Telefonica (no Máximo)]]</f>
        <v>2.0833333333333332E-2</v>
      </c>
      <c r="AH2634" s="7">
        <f t="shared" ref="AH2634:AH2635" ca="1" si="410">F2634-$AD2634</f>
        <v>0.208333333330908</v>
      </c>
      <c r="AI2634" s="8">
        <f t="shared" ref="AI2634:AI2635" si="411">AD2634*24</f>
        <v>0.5</v>
      </c>
      <c r="AJ2634" s="8">
        <f t="shared" ref="AJ2634:AJ2635" ca="1" si="412">AH2634*24</f>
        <v>4.9999999999417923</v>
      </c>
      <c r="AK2634" s="3" t="s">
        <v>8652</v>
      </c>
      <c r="AL2634" s="3" t="s">
        <v>71</v>
      </c>
      <c r="AM2634" s="3" t="s">
        <v>460</v>
      </c>
      <c r="AN2634" s="3" t="s">
        <v>460</v>
      </c>
      <c r="AO2634" s="3" t="s">
        <v>119</v>
      </c>
      <c r="AP2634" s="3" t="s">
        <v>119</v>
      </c>
      <c r="AQ2634" s="23">
        <v>45465.815972222219</v>
      </c>
      <c r="AR2634" s="3"/>
      <c r="AS2634" s="23"/>
      <c r="AT2634" s="23"/>
      <c r="AU2634" s="3" t="s">
        <v>271</v>
      </c>
      <c r="AV2634" s="3" t="s">
        <v>11885</v>
      </c>
      <c r="AW2634" s="3" t="s">
        <v>76</v>
      </c>
      <c r="AX2634" s="3">
        <v>10.954722</v>
      </c>
      <c r="AY2634" s="3">
        <v>-74.746427999999995</v>
      </c>
      <c r="AZ2634" s="8" t="str">
        <f>+CONCATENATE("Reportan apertura en el enlace ",Tabla4[[#This Row],[Enlace]]," en el ",Tabla4[[#This Row],[Distancia óptica]]," ocasionado por ",Tabla4[[#This Row],[Causa del daño]])</f>
        <v>Reportan apertura en el enlace Barranquilla - Santa marta en el Km 8,274 desde Barranquilla ocasionado por Falla en la Red FiOp</v>
      </c>
      <c r="BA2634" s="8" t="str">
        <f>+CONCATENATE("Para dar solución al incidente ",Tabla4[[#This Row],[Solución]])</f>
        <v>Para dar solución al incidente se realzai migracion entre nodos</v>
      </c>
      <c r="BB2634" s="3" t="str">
        <f>+_xlfn.CONCAT(Tabla4[[#This Row],[Causa Raiz]]," ",Tabla4[[#This Row],[Solución2]]," (",Tabla4[[#This Row],[Anillo]],"- Cabecera: ",Tabla4[[#This Row],[Cabecera]],"- Operador: ",Tabla4[[#This Row],[Operador]],")")</f>
        <v>Reportan apertura en el enlace Barranquilla - Santa marta en el Km 8,274 desde Barranquilla ocasionado por Falla en la Red FiOp Para dar solución al incidente se realzai migracion entre nodos (Troncal- Cabecera: Barranquilla- Operador: Colombia Telecomunicaciones)</v>
      </c>
    </row>
    <row r="2635" spans="1:54" ht="199.5">
      <c r="A2635" s="38">
        <f t="shared" si="406"/>
        <v>2634</v>
      </c>
      <c r="B2635" s="3">
        <v>8692055</v>
      </c>
      <c r="C2635" s="3" t="s">
        <v>163</v>
      </c>
      <c r="D2635" s="23">
        <v>45463.0625</v>
      </c>
      <c r="E2635" s="23">
        <v>45464.461805555555</v>
      </c>
      <c r="F2635" s="1">
        <f t="shared" ca="1" si="408"/>
        <v>1.3993055555547471</v>
      </c>
      <c r="G2635" s="3" t="s">
        <v>55</v>
      </c>
      <c r="H2635" s="41"/>
      <c r="I2635" s="40"/>
      <c r="J2635" s="5" t="s">
        <v>56</v>
      </c>
      <c r="K2635" s="3" t="s">
        <v>108</v>
      </c>
      <c r="L2635" s="9" t="s">
        <v>78</v>
      </c>
      <c r="M2635" s="3" t="s">
        <v>109</v>
      </c>
      <c r="N2635" s="3" t="s">
        <v>3024</v>
      </c>
      <c r="O2635" s="3" t="s">
        <v>11886</v>
      </c>
      <c r="P2635" s="3" t="s">
        <v>11887</v>
      </c>
      <c r="Q2635" s="75" t="s">
        <v>11888</v>
      </c>
      <c r="R2635" s="3" t="s">
        <v>327</v>
      </c>
      <c r="S2635" s="3" t="s">
        <v>115</v>
      </c>
      <c r="T2635" s="9" t="s">
        <v>66</v>
      </c>
      <c r="U2635" s="3" t="s">
        <v>8426</v>
      </c>
      <c r="V2635" s="22" t="str">
        <f t="shared" si="409"/>
        <v>RDFO; Hora de aviso: 1:30 20/06/2024; Solución: Tendido de 600 mts de Fo y dos empalmes de 36 hilos en caja empalme de 48; Hora de solución: 11:05 21/06/2024; Causa: Vandalismo</v>
      </c>
      <c r="W2635" s="4" t="s">
        <v>213</v>
      </c>
      <c r="X2635" s="3"/>
      <c r="Y2635" s="3"/>
      <c r="Z2635" s="3" t="s">
        <v>69</v>
      </c>
      <c r="AA2635" s="3" t="s">
        <v>70</v>
      </c>
      <c r="AB2635" s="3">
        <v>8692055</v>
      </c>
      <c r="AC2635" s="3" t="s">
        <v>71</v>
      </c>
      <c r="AD2635" s="6">
        <v>1.1916666666666667</v>
      </c>
      <c r="AE2635" s="7"/>
      <c r="AF2635" s="7"/>
      <c r="AG2635" s="6">
        <f>Tabla4[[#This Row],[Tiempo Parada de Reloj]]+Tabla4[[#This Row],[Tiempo Autorizado por Telefonica (no Máximo)]]</f>
        <v>1.1916666666666667</v>
      </c>
      <c r="AH2635" s="7">
        <f t="shared" ca="1" si="410"/>
        <v>0.20763888888808046</v>
      </c>
      <c r="AI2635" s="8">
        <f t="shared" si="411"/>
        <v>28.6</v>
      </c>
      <c r="AJ2635" s="8">
        <f t="shared" ca="1" si="412"/>
        <v>4.9833333333139311</v>
      </c>
      <c r="AK2635" s="3" t="s">
        <v>8652</v>
      </c>
      <c r="AL2635" s="3" t="s">
        <v>70</v>
      </c>
      <c r="AM2635" s="3" t="s">
        <v>460</v>
      </c>
      <c r="AN2635" s="3" t="s">
        <v>120</v>
      </c>
      <c r="AO2635" s="3" t="s">
        <v>119</v>
      </c>
      <c r="AP2635" s="3" t="s">
        <v>119</v>
      </c>
      <c r="AQ2635" s="23">
        <v>45467.443055555559</v>
      </c>
      <c r="AR2635" s="3"/>
      <c r="AS2635" s="23"/>
      <c r="AT2635" s="23"/>
      <c r="AU2635" s="3" t="s">
        <v>121</v>
      </c>
      <c r="AV2635" s="3" t="s">
        <v>11889</v>
      </c>
      <c r="AW2635" s="3" t="s">
        <v>135</v>
      </c>
      <c r="AX2635" s="3">
        <v>10.162890000000001</v>
      </c>
      <c r="AY2635" s="3">
        <v>-73.617538999999994</v>
      </c>
      <c r="AZ2635" s="8" t="str">
        <f>+CONCATENATE("Reportan apertura en el enlace ",Tabla4[[#This Row],[Enlace]]," en el ",Tabla4[[#This Row],[Distancia óptica]]," ocasionado por ",Tabla4[[#This Row],[Causa del daño]])</f>
        <v>Reportan apertura en el enlace Mov. Mariangola - Mov. Caracoli en el Km 47,7 desde Tigo bosconia ocasionado por Vandalismo</v>
      </c>
      <c r="BA2635" s="8" t="str">
        <f>+CONCATENATE("Para dar solución al incidente ",Tabla4[[#This Row],[Solución]])</f>
        <v>Para dar solución al incidente Tendido de 600 mts de Fo y dos empalmes de 36 hilos en caja empalme de 48</v>
      </c>
      <c r="BB2635" s="3" t="str">
        <f>+_xlfn.CONCAT(Tabla4[[#This Row],[Causa Raiz]]," ",Tabla4[[#This Row],[Solución2]]," (",Tabla4[[#This Row],[Anillo]],"- Cabecera: ",Tabla4[[#This Row],[Cabecera]],"- Operador: ",Tabla4[[#This Row],[Operador]],")")</f>
        <v>Reportan apertura en el enlace Mov. Mariangola - Mov. Caracoli en el Km 47,7 desde Tigo bosconia ocasionado por Vandalismo Para dar solución al incidente Tendido de 600 mts de Fo y dos empalmes de 36 hilos en caja empalme de 48 (Lineal- Cabecera: CARACOLI- Operador: Colombia Telecomunicaciones)</v>
      </c>
    </row>
    <row r="2636" spans="1:54" ht="185.25">
      <c r="A2636" s="38">
        <f t="shared" si="406"/>
        <v>2635</v>
      </c>
      <c r="B2636" s="3">
        <v>8693182</v>
      </c>
      <c r="C2636" s="3" t="s">
        <v>92</v>
      </c>
      <c r="D2636" s="23">
        <v>45463.1875</v>
      </c>
      <c r="E2636" s="23">
        <v>45463.5625</v>
      </c>
      <c r="F2636" s="1">
        <f t="shared" ref="F2636:F2643" ca="1" si="413">IF(ISBLANK(E2636),IF(ISBLANK(D2636),0,NOW()-D2636),E2636-D2636)</f>
        <v>0.375</v>
      </c>
      <c r="G2636" s="3" t="s">
        <v>55</v>
      </c>
      <c r="H2636" s="41"/>
      <c r="I2636" s="40"/>
      <c r="J2636" s="5" t="s">
        <v>56</v>
      </c>
      <c r="K2636" s="3" t="s">
        <v>203</v>
      </c>
      <c r="L2636" s="9" t="s">
        <v>58</v>
      </c>
      <c r="M2636" s="3" t="s">
        <v>169</v>
      </c>
      <c r="N2636" s="3" t="s">
        <v>3835</v>
      </c>
      <c r="O2636" s="3" t="s">
        <v>3528</v>
      </c>
      <c r="P2636" s="3" t="s">
        <v>11890</v>
      </c>
      <c r="Q2636" s="4" t="s">
        <v>11891</v>
      </c>
      <c r="R2636" s="3" t="s">
        <v>336</v>
      </c>
      <c r="S2636" s="3" t="s">
        <v>210</v>
      </c>
      <c r="T2636" s="9" t="s">
        <v>513</v>
      </c>
      <c r="U2636" s="3" t="s">
        <v>3481</v>
      </c>
      <c r="V2636" s="22" t="str">
        <f t="shared" ref="V2636:V2642" si="414">C2636&amp;"; Hora de aviso: "&amp;TEXT(D2636,"h:mm dd/mm/yyyy")&amp;"; Solución: "&amp;U2636&amp;"; Hora de solución: "&amp;TEXT(E2636,"h:mm dd/mm/yyyy")&amp;"; Causa: "&amp;T2636</f>
        <v>RTNFO; Hora de aviso: 4:30 20/06/2024; Solución: se realiza tendido de 550 mts y dos empalmes de 36 hilos  ; Hora de solución: 13:30 20/06/2024; Causa: Desastre Natural</v>
      </c>
      <c r="W2636" s="4" t="s">
        <v>14203</v>
      </c>
      <c r="X2636" s="3" t="s">
        <v>14202</v>
      </c>
      <c r="Y2636" s="3" t="s">
        <v>14204</v>
      </c>
      <c r="Z2636" s="3" t="s">
        <v>120</v>
      </c>
      <c r="AA2636" s="3" t="s">
        <v>70</v>
      </c>
      <c r="AB2636" s="3">
        <v>8693182</v>
      </c>
      <c r="AC2636" s="3" t="s">
        <v>71</v>
      </c>
      <c r="AD2636" s="6">
        <v>0.15555555555555556</v>
      </c>
      <c r="AE2636" s="7">
        <v>1.1111111111111112E-2</v>
      </c>
      <c r="AF2636" s="7" t="s">
        <v>3354</v>
      </c>
      <c r="AG2636" s="6">
        <f>Tabla4[[#This Row],[Tiempo Parada de Reloj]]+Tabla4[[#This Row],[Tiempo Autorizado por Telefonica (no Máximo)]]</f>
        <v>0.16666666666666666</v>
      </c>
      <c r="AH2636" s="7">
        <f t="shared" ref="AH2636:AH2642" ca="1" si="415">F2636-$AD2636</f>
        <v>0.21944444444444444</v>
      </c>
      <c r="AI2636" s="8">
        <f t="shared" ref="AI2636:AI2642" si="416">AD2636*24</f>
        <v>3.7333333333333334</v>
      </c>
      <c r="AJ2636" s="8">
        <f t="shared" ref="AJ2636:AJ2642" ca="1" si="417">AH2636*24</f>
        <v>5.2666666666666666</v>
      </c>
      <c r="AK2636" s="74" t="s">
        <v>8652</v>
      </c>
      <c r="AL2636" s="3" t="s">
        <v>70</v>
      </c>
      <c r="AM2636" s="3" t="s">
        <v>460</v>
      </c>
      <c r="AN2636" s="3" t="s">
        <v>460</v>
      </c>
      <c r="AO2636" s="3" t="s">
        <v>119</v>
      </c>
      <c r="AP2636" s="3" t="s">
        <v>119</v>
      </c>
      <c r="AQ2636" s="23">
        <v>45465.79791666667</v>
      </c>
      <c r="AR2636" s="3"/>
      <c r="AS2636" s="23"/>
      <c r="AT2636" s="23"/>
      <c r="AU2636" s="3" t="s">
        <v>192</v>
      </c>
      <c r="AV2636" s="3" t="s">
        <v>11892</v>
      </c>
      <c r="AW2636" s="3" t="s">
        <v>76</v>
      </c>
      <c r="AX2636" s="3">
        <v>7.3706019999999999</v>
      </c>
      <c r="AY2636" s="3">
        <v>-72.670237999999998</v>
      </c>
      <c r="AZ2636" s="8" t="str">
        <f>+CONCATENATE("Reportan apertura en el enlace ",Tabla4[[#This Row],[Enlace]]," en el ",Tabla4[[#This Row],[Distancia óptica]]," ocasionado por ",Tabla4[[#This Row],[Causa del daño]])</f>
        <v>Reportan apertura en el enlace Cerro Oriente - Cúcuta en el Km 3,9 desde Pamplona ocasionado por Desastre Natural</v>
      </c>
      <c r="BA2636" s="8" t="str">
        <f>+CONCATENATE("Para dar solución al incidente ",Tabla4[[#This Row],[Solución]])</f>
        <v xml:space="preserve">Para dar solución al incidente se realiza tendido de 550 mts y dos empalmes de 36 hilos  </v>
      </c>
      <c r="BB2636" s="3" t="str">
        <f>+_xlfn.CONCAT(Tabla4[[#This Row],[Causa Raiz]]," ",Tabla4[[#This Row],[Solución2]]," (",Tabla4[[#This Row],[Anillo]],"- Cabecera: ",Tabla4[[#This Row],[Cabecera]],"- Operador: ",Tabla4[[#This Row],[Operador]],")")</f>
        <v>Reportan apertura en el enlace Cerro Oriente - Cúcuta en el Km 3,9 desde Pamplona ocasionado por Desastre Natural Para dar solución al incidente se realiza tendido de 550 mts y dos empalmes de 36 hilos   (Troncal- Cabecera: Cerro Oriente- Operador: Colombia Telecomunicaciones)</v>
      </c>
    </row>
    <row r="2637" spans="1:54" ht="185.25">
      <c r="A2637" s="38">
        <f t="shared" si="406"/>
        <v>2636</v>
      </c>
      <c r="B2637" s="3">
        <v>8693324</v>
      </c>
      <c r="C2637" s="3" t="s">
        <v>54</v>
      </c>
      <c r="D2637" s="23">
        <v>45463.21875</v>
      </c>
      <c r="E2637" s="23">
        <v>45463.583333333336</v>
      </c>
      <c r="F2637" s="1">
        <f t="shared" ca="1" si="413"/>
        <v>0.36458333333575865</v>
      </c>
      <c r="G2637" s="3" t="s">
        <v>55</v>
      </c>
      <c r="H2637" s="41"/>
      <c r="I2637" s="40"/>
      <c r="J2637" s="5" t="s">
        <v>56</v>
      </c>
      <c r="K2637" s="3" t="s">
        <v>77</v>
      </c>
      <c r="L2637" s="9" t="s">
        <v>78</v>
      </c>
      <c r="M2637" s="3" t="s">
        <v>283</v>
      </c>
      <c r="N2637" s="3" t="s">
        <v>284</v>
      </c>
      <c r="O2637" s="3" t="s">
        <v>1123</v>
      </c>
      <c r="P2637" s="3" t="s">
        <v>11893</v>
      </c>
      <c r="Q2637" s="4" t="s">
        <v>11894</v>
      </c>
      <c r="R2637" s="3" t="s">
        <v>2716</v>
      </c>
      <c r="S2637" s="3" t="s">
        <v>9317</v>
      </c>
      <c r="T2637" s="9" t="s">
        <v>66</v>
      </c>
      <c r="U2637" s="3" t="s">
        <v>11895</v>
      </c>
      <c r="V2637" s="22" t="str">
        <f t="shared" si="414"/>
        <v>RLFO; Hora de aviso: 5:15 20/06/2024; Solución: se realiza tendido de 100 metros y dos empalmes de 36 hilos; Hora de solución: 14:00 20/06/2024; Causa: Vandalismo</v>
      </c>
      <c r="W2637" s="4" t="s">
        <v>160</v>
      </c>
      <c r="X2637" s="3"/>
      <c r="Y2637" s="3"/>
      <c r="Z2637" s="3" t="s">
        <v>69</v>
      </c>
      <c r="AA2637" s="3" t="s">
        <v>71</v>
      </c>
      <c r="AB2637" s="3">
        <v>0</v>
      </c>
      <c r="AC2637" s="3" t="s">
        <v>71</v>
      </c>
      <c r="AD2637" s="6">
        <v>0.19930555555555557</v>
      </c>
      <c r="AE2637" s="7"/>
      <c r="AF2637" s="7"/>
      <c r="AG2637" s="6">
        <f>Tabla4[[#This Row],[Tiempo Parada de Reloj]]+Tabla4[[#This Row],[Tiempo Autorizado por Telefonica (no Máximo)]]</f>
        <v>0.19930555555555557</v>
      </c>
      <c r="AH2637" s="7">
        <f t="shared" ca="1" si="415"/>
        <v>0.16527777778020308</v>
      </c>
      <c r="AI2637" s="8">
        <f t="shared" si="416"/>
        <v>4.7833333333333332</v>
      </c>
      <c r="AJ2637" s="8">
        <f t="shared" ca="1" si="417"/>
        <v>3.966666666724874</v>
      </c>
      <c r="AK2637" s="3" t="s">
        <v>8652</v>
      </c>
      <c r="AL2637" s="3" t="s">
        <v>70</v>
      </c>
      <c r="AM2637" s="3" t="s">
        <v>87</v>
      </c>
      <c r="AN2637" s="3" t="s">
        <v>87</v>
      </c>
      <c r="AO2637" s="3" t="s">
        <v>119</v>
      </c>
      <c r="AP2637" s="3" t="s">
        <v>119</v>
      </c>
      <c r="AQ2637" s="23">
        <v>45463.6875</v>
      </c>
      <c r="AR2637" s="3"/>
      <c r="AS2637" s="23"/>
      <c r="AT2637" s="23"/>
      <c r="AU2637" s="3" t="s">
        <v>404</v>
      </c>
      <c r="AV2637" s="3" t="s">
        <v>1126</v>
      </c>
      <c r="AW2637" s="3" t="s">
        <v>11896</v>
      </c>
      <c r="AX2637" s="3">
        <v>4.5242000000000004</v>
      </c>
      <c r="AY2637" s="3">
        <v>-75.683499999999995</v>
      </c>
      <c r="AZ2637" s="8" t="str">
        <f>+CONCATENATE("Reportan apertura en el enlace ",Tabla4[[#This Row],[Enlace]]," en el ",Tabla4[[#This Row],[Distancia óptica]]," ocasionado por ",Tabla4[[#This Row],[Causa del daño]])</f>
        <v>Reportan apertura en el enlace Mov. Armenia Sur - Interconexion Tigo en el Km 1,8 desde Armenia sur ocasionado por Vandalismo</v>
      </c>
      <c r="BA2637" s="8" t="str">
        <f>+CONCATENATE("Para dar solución al incidente ",Tabla4[[#This Row],[Solución]])</f>
        <v>Para dar solución al incidente se realiza tendido de 100 metros y dos empalmes de 36 hilos</v>
      </c>
      <c r="BB2637" s="3" t="str">
        <f>+_xlfn.CONCAT(Tabla4[[#This Row],[Causa Raiz]]," ",Tabla4[[#This Row],[Solución2]]," (",Tabla4[[#This Row],[Anillo]],"- Cabecera: ",Tabla4[[#This Row],[Cabecera]],"- Operador: ",Tabla4[[#This Row],[Operador]],")")</f>
        <v>Reportan apertura en el enlace Mov. Armenia Sur - Interconexion Tigo en el Km 1,8 desde Armenia sur ocasionado por Vandalismo Para dar solución al incidente se realiza tendido de 100 metros y dos empalmes de 36 hilos (Itx Tigo- Cabecera: Armenia Sur- Operador: Colombia Telecomunicaciones)</v>
      </c>
    </row>
    <row r="2638" spans="1:54" ht="156.75">
      <c r="A2638" s="38">
        <f t="shared" si="406"/>
        <v>2637</v>
      </c>
      <c r="B2638" s="3">
        <v>8693451</v>
      </c>
      <c r="C2638" s="3" t="s">
        <v>54</v>
      </c>
      <c r="D2638" s="23">
        <v>45463.3125</v>
      </c>
      <c r="E2638" s="23">
        <v>45463.5</v>
      </c>
      <c r="F2638" s="1">
        <f t="shared" ca="1" si="413"/>
        <v>0.1875</v>
      </c>
      <c r="G2638" s="3" t="s">
        <v>55</v>
      </c>
      <c r="H2638" s="41"/>
      <c r="I2638" s="40"/>
      <c r="J2638" s="5" t="s">
        <v>56</v>
      </c>
      <c r="K2638" s="3" t="s">
        <v>77</v>
      </c>
      <c r="L2638" s="9" t="s">
        <v>58</v>
      </c>
      <c r="M2638" s="3" t="s">
        <v>987</v>
      </c>
      <c r="N2638" s="3" t="s">
        <v>988</v>
      </c>
      <c r="O2638" s="3" t="s">
        <v>7591</v>
      </c>
      <c r="P2638" s="3" t="s">
        <v>11897</v>
      </c>
      <c r="Q2638" s="4" t="s">
        <v>11844</v>
      </c>
      <c r="R2638" s="3" t="s">
        <v>1304</v>
      </c>
      <c r="S2638" s="3" t="s">
        <v>158</v>
      </c>
      <c r="T2638" s="9" t="s">
        <v>513</v>
      </c>
      <c r="U2638" s="3" t="s">
        <v>11898</v>
      </c>
      <c r="V2638" s="22" t="str">
        <f t="shared" si="414"/>
        <v>RLFO; Hora de aviso: 7:30 20/06/2024; Solución: se libera Fo de arbol; Hora de solución: 12:00 20/06/2024; Causa: Desastre Natural</v>
      </c>
      <c r="W2638" s="4" t="s">
        <v>160</v>
      </c>
      <c r="X2638" s="3"/>
      <c r="Y2638" s="3"/>
      <c r="Z2638" s="3" t="s">
        <v>69</v>
      </c>
      <c r="AA2638" s="3" t="s">
        <v>71</v>
      </c>
      <c r="AB2638" s="3">
        <v>0</v>
      </c>
      <c r="AC2638" s="3" t="s">
        <v>71</v>
      </c>
      <c r="AD2638" s="6">
        <v>2.2222222222222223E-2</v>
      </c>
      <c r="AE2638" s="7"/>
      <c r="AF2638" s="7"/>
      <c r="AG2638" s="6">
        <f>Tabla4[[#This Row],[Tiempo Parada de Reloj]]+Tabla4[[#This Row],[Tiempo Autorizado por Telefonica (no Máximo)]]</f>
        <v>2.2222222222222223E-2</v>
      </c>
      <c r="AH2638" s="7">
        <f t="shared" ca="1" si="415"/>
        <v>0.16527777777777777</v>
      </c>
      <c r="AI2638" s="8">
        <f t="shared" si="416"/>
        <v>0.53333333333333333</v>
      </c>
      <c r="AJ2638" s="8">
        <f t="shared" ca="1" si="417"/>
        <v>3.9666666666666668</v>
      </c>
      <c r="AK2638" s="3" t="s">
        <v>120</v>
      </c>
      <c r="AL2638" s="3" t="s">
        <v>70</v>
      </c>
      <c r="AM2638" s="3" t="s">
        <v>460</v>
      </c>
      <c r="AN2638" s="3" t="s">
        <v>460</v>
      </c>
      <c r="AO2638" s="3" t="s">
        <v>8652</v>
      </c>
      <c r="AP2638" s="3" t="s">
        <v>119</v>
      </c>
      <c r="AQ2638" s="23">
        <v>45464.329861111109</v>
      </c>
      <c r="AR2638" s="3"/>
      <c r="AS2638" s="23"/>
      <c r="AT2638" s="23"/>
      <c r="AU2638" s="3" t="s">
        <v>752</v>
      </c>
      <c r="AV2638" s="3" t="s">
        <v>994</v>
      </c>
      <c r="AW2638" s="3" t="s">
        <v>135</v>
      </c>
      <c r="AX2638" s="3">
        <v>1.6188899999999999</v>
      </c>
      <c r="AY2638" s="3">
        <v>-75.624660000000006</v>
      </c>
      <c r="AZ2638" s="8" t="str">
        <f>+CONCATENATE("Reportan apertura en el enlace ",Tabla4[[#This Row],[Enlace]]," en el ",Tabla4[[#This Row],[Distancia óptica]]," ocasionado por ",Tabla4[[#This Row],[Causa del daño]])</f>
        <v>Reportan apertura en el enlace Mov. Colonos - Mov. Siglo XXI en el Km 6,58 desde Ciudadela ocasionado por Desastre Natural</v>
      </c>
      <c r="BA2638" s="8" t="str">
        <f>+CONCATENATE("Para dar solución al incidente ",Tabla4[[#This Row],[Solución]])</f>
        <v>Para dar solución al incidente se libera Fo de arbol</v>
      </c>
      <c r="BB2638" s="3" t="str">
        <f>+_xlfn.CONCAT(Tabla4[[#This Row],[Causa Raiz]]," ",Tabla4[[#This Row],[Solución2]]," (",Tabla4[[#This Row],[Anillo]],"- Cabecera: ",Tabla4[[#This Row],[Cabecera]],"- Operador: ",Tabla4[[#This Row],[Operador]],")")</f>
        <v>Reportan apertura en el enlace Mov. Colonos - Mov. Siglo XXI en el Km 6,58 desde Ciudadela ocasionado por Desastre Natural Para dar solución al incidente se libera Fo de arbol (Lineal- Cabecera: Colonos- Operador: Colombia Telecomunicaciones)</v>
      </c>
    </row>
    <row r="2639" spans="1:54" ht="213.75">
      <c r="A2639" s="38">
        <f t="shared" si="406"/>
        <v>2638</v>
      </c>
      <c r="B2639" s="3">
        <v>8693452</v>
      </c>
      <c r="C2639" s="3" t="s">
        <v>92</v>
      </c>
      <c r="D2639" s="23">
        <v>45463.315972222219</v>
      </c>
      <c r="E2639" s="23">
        <v>45463.583333333336</v>
      </c>
      <c r="F2639" s="1">
        <f t="shared" ca="1" si="413"/>
        <v>0.26736111111677019</v>
      </c>
      <c r="G2639" s="3" t="s">
        <v>55</v>
      </c>
      <c r="H2639" s="41"/>
      <c r="I2639" s="40"/>
      <c r="J2639" s="5" t="s">
        <v>56</v>
      </c>
      <c r="K2639" s="3" t="s">
        <v>108</v>
      </c>
      <c r="L2639" s="9" t="s">
        <v>58</v>
      </c>
      <c r="M2639" s="3" t="s">
        <v>109</v>
      </c>
      <c r="N2639" s="3" t="s">
        <v>323</v>
      </c>
      <c r="O2639" s="3" t="s">
        <v>1029</v>
      </c>
      <c r="P2639" s="3" t="s">
        <v>11899</v>
      </c>
      <c r="Q2639" s="4" t="s">
        <v>11900</v>
      </c>
      <c r="R2639" s="3" t="s">
        <v>327</v>
      </c>
      <c r="S2639" s="3" t="s">
        <v>115</v>
      </c>
      <c r="T2639" s="9" t="s">
        <v>130</v>
      </c>
      <c r="U2639" s="3" t="s">
        <v>11901</v>
      </c>
      <c r="V2639" s="22" t="str">
        <f t="shared" si="414"/>
        <v>RTNFO; Hora de aviso: 7:35 20/06/2024; Solución: se realiza recuperación de 150 metros de fibra de 36 hilos, se instala caja de empalme nueva de 48 hilos; Hora de solución: 14:00 20/06/2024; Causa: Plagas</v>
      </c>
      <c r="W2639" s="4" t="s">
        <v>3603</v>
      </c>
      <c r="X2639" s="3"/>
      <c r="Y2639" s="3"/>
      <c r="Z2639" s="3" t="s">
        <v>69</v>
      </c>
      <c r="AA2639" s="3" t="s">
        <v>71</v>
      </c>
      <c r="AB2639" s="3">
        <v>0</v>
      </c>
      <c r="AC2639" s="3" t="s">
        <v>71</v>
      </c>
      <c r="AD2639" s="6">
        <v>6.0416666666666667E-2</v>
      </c>
      <c r="AE2639" s="7"/>
      <c r="AF2639" s="7"/>
      <c r="AG2639" s="6">
        <f>Tabla4[[#This Row],[Tiempo Parada de Reloj]]+Tabla4[[#This Row],[Tiempo Autorizado por Telefonica (no Máximo)]]</f>
        <v>6.0416666666666667E-2</v>
      </c>
      <c r="AH2639" s="7">
        <f t="shared" ca="1" si="415"/>
        <v>0.20694444445010352</v>
      </c>
      <c r="AI2639" s="8">
        <f t="shared" si="416"/>
        <v>1.45</v>
      </c>
      <c r="AJ2639" s="8">
        <f t="shared" ca="1" si="417"/>
        <v>4.9666666668024844</v>
      </c>
      <c r="AK2639" s="3" t="s">
        <v>120</v>
      </c>
      <c r="AL2639" s="3" t="s">
        <v>70</v>
      </c>
      <c r="AM2639" s="3" t="s">
        <v>87</v>
      </c>
      <c r="AN2639" s="3" t="s">
        <v>87</v>
      </c>
      <c r="AO2639" s="3" t="s">
        <v>119</v>
      </c>
      <c r="AP2639" s="3" t="s">
        <v>119</v>
      </c>
      <c r="AQ2639" s="23">
        <v>45464.614583333336</v>
      </c>
      <c r="AR2639" s="3"/>
      <c r="AS2639" s="23"/>
      <c r="AT2639" s="23"/>
      <c r="AU2639" s="3" t="s">
        <v>637</v>
      </c>
      <c r="AV2639" s="3" t="s">
        <v>1694</v>
      </c>
      <c r="AW2639" s="3" t="s">
        <v>2450</v>
      </c>
      <c r="AX2639" s="3">
        <v>8.1859999999999999</v>
      </c>
      <c r="AY2639" s="3">
        <v>-73.606800000000007</v>
      </c>
      <c r="AZ2639" s="8" t="str">
        <f>+CONCATENATE("Reportan apertura en el enlace ",Tabla4[[#This Row],[Enlace]]," en el ",Tabla4[[#This Row],[Distancia óptica]]," ocasionado por ",Tabla4[[#This Row],[Causa del daño]])</f>
        <v>Reportan apertura en el enlace Aguachica - San Alberto en el Km 21,8 desde Aguachica ocasionado por Plagas</v>
      </c>
      <c r="BA2639" s="8" t="str">
        <f>+CONCATENATE("Para dar solución al incidente ",Tabla4[[#This Row],[Solución]])</f>
        <v>Para dar solución al incidente se realiza recuperación de 150 metros de fibra de 36 hilos, se instala caja de empalme nueva de 48 hilos</v>
      </c>
      <c r="BB2639" s="3" t="str">
        <f>+_xlfn.CONCAT(Tabla4[[#This Row],[Causa Raiz]]," ",Tabla4[[#This Row],[Solución2]]," (",Tabla4[[#This Row],[Anillo]],"- Cabecera: ",Tabla4[[#This Row],[Cabecera]],"- Operador: ",Tabla4[[#This Row],[Operador]],")")</f>
        <v>Reportan apertura en el enlace Aguachica - San Alberto en el Km 21,8 desde Aguachica ocasionado por Plagas Para dar solución al incidente se realiza recuperación de 150 metros de fibra de 36 hilos, se instala caja de empalme nueva de 48 hilos (troncal- Cabecera: Aguachica- Operador: Colombia Telecomunicaciones)</v>
      </c>
    </row>
    <row r="2640" spans="1:54" ht="199.5">
      <c r="A2640" s="38">
        <f t="shared" si="406"/>
        <v>2639</v>
      </c>
      <c r="B2640" s="3">
        <v>8693491</v>
      </c>
      <c r="C2640" s="3" t="s">
        <v>54</v>
      </c>
      <c r="D2640" s="23">
        <v>45463.326388888891</v>
      </c>
      <c r="E2640" s="23">
        <v>45464.625</v>
      </c>
      <c r="F2640" s="1">
        <f t="shared" ca="1" si="413"/>
        <v>1.2986111111094942</v>
      </c>
      <c r="G2640" s="3" t="s">
        <v>55</v>
      </c>
      <c r="H2640" s="41"/>
      <c r="I2640" s="40"/>
      <c r="J2640" s="5" t="s">
        <v>56</v>
      </c>
      <c r="K2640" s="3" t="s">
        <v>138</v>
      </c>
      <c r="L2640" s="9" t="s">
        <v>78</v>
      </c>
      <c r="M2640" s="3" t="s">
        <v>139</v>
      </c>
      <c r="N2640" s="3" t="s">
        <v>4416</v>
      </c>
      <c r="O2640" s="3" t="s">
        <v>11902</v>
      </c>
      <c r="P2640" s="3" t="s">
        <v>11903</v>
      </c>
      <c r="Q2640" s="4" t="s">
        <v>11904</v>
      </c>
      <c r="R2640" s="3" t="s">
        <v>144</v>
      </c>
      <c r="S2640" s="3" t="s">
        <v>145</v>
      </c>
      <c r="T2640" s="9" t="s">
        <v>66</v>
      </c>
      <c r="U2640" s="3" t="s">
        <v>11905</v>
      </c>
      <c r="V2640" s="22" t="str">
        <f t="shared" si="414"/>
        <v>RLFO; Hora de aviso: 7:50 20/06/2024; Solución: Se recuperan 10 metros de F.O 8 hilos y se crea empalme nuevo de 48 hilos.; Hora de solución: 15:00 21/06/2024; Causa: Vandalismo</v>
      </c>
      <c r="W2640" s="4" t="s">
        <v>199</v>
      </c>
      <c r="X2640" s="3"/>
      <c r="Y2640" s="3"/>
      <c r="Z2640" s="3" t="s">
        <v>69</v>
      </c>
      <c r="AA2640" s="3" t="s">
        <v>71</v>
      </c>
      <c r="AB2640" s="3">
        <v>0</v>
      </c>
      <c r="AC2640" s="3" t="s">
        <v>71</v>
      </c>
      <c r="AD2640" s="6">
        <v>0.85416666666666663</v>
      </c>
      <c r="AE2640" s="7"/>
      <c r="AF2640" s="7"/>
      <c r="AG2640" s="6">
        <f>Tabla4[[#This Row],[Tiempo Parada de Reloj]]+Tabla4[[#This Row],[Tiempo Autorizado por Telefonica (no Máximo)]]</f>
        <v>0.85416666666666663</v>
      </c>
      <c r="AH2640" s="7">
        <f t="shared" ca="1" si="415"/>
        <v>0.4444444444428276</v>
      </c>
      <c r="AI2640" s="8">
        <f t="shared" si="416"/>
        <v>20.5</v>
      </c>
      <c r="AJ2640" s="8">
        <f t="shared" ca="1" si="417"/>
        <v>10.666666666627862</v>
      </c>
      <c r="AK2640" s="3" t="s">
        <v>120</v>
      </c>
      <c r="AL2640" s="3" t="s">
        <v>70</v>
      </c>
      <c r="AM2640" s="3" t="s">
        <v>460</v>
      </c>
      <c r="AN2640" s="3" t="s">
        <v>87</v>
      </c>
      <c r="AO2640" s="3" t="s">
        <v>119</v>
      </c>
      <c r="AP2640" s="3" t="s">
        <v>119</v>
      </c>
      <c r="AQ2640" s="23">
        <v>45467.87777777778</v>
      </c>
      <c r="AR2640" s="3"/>
      <c r="AS2640" s="23"/>
      <c r="AT2640" s="23"/>
      <c r="AU2640" s="3" t="s">
        <v>481</v>
      </c>
      <c r="AV2640" s="3" t="s">
        <v>11906</v>
      </c>
      <c r="AW2640" s="3" t="s">
        <v>1311</v>
      </c>
      <c r="AX2640" s="3">
        <v>3.325377</v>
      </c>
      <c r="AY2640" s="3">
        <v>-76.235546999999997</v>
      </c>
      <c r="AZ2640" s="8" t="str">
        <f>+CONCATENATE("Reportan apertura en el enlace ",Tabla4[[#This Row],[Enlace]]," en el ",Tabla4[[#This Row],[Distancia óptica]]," ocasionado por ",Tabla4[[#This Row],[Causa del daño]])</f>
        <v>Reportan apertura en el enlace Mov. Florida - Mov. Florida Fija en el Km 0,280 desde Florida Movil ocasionado por Vandalismo</v>
      </c>
      <c r="BA2640" s="8" t="str">
        <f>+CONCATENATE("Para dar solución al incidente ",Tabla4[[#This Row],[Solución]])</f>
        <v>Para dar solución al incidente Se recuperan 10 metros de F.O 8 hilos y se crea empalme nuevo de 48 hilos.</v>
      </c>
      <c r="BB2640" s="3" t="str">
        <f>+_xlfn.CONCAT(Tabla4[[#This Row],[Causa Raiz]]," ",Tabla4[[#This Row],[Solución2]]," (",Tabla4[[#This Row],[Anillo]],"- Cabecera: ",Tabla4[[#This Row],[Cabecera]],"- Operador: ",Tabla4[[#This Row],[Operador]],")")</f>
        <v>Reportan apertura en el enlace Mov. Florida - Mov. Florida Fija en el Km 0,280 desde Florida Movil ocasionado por Vandalismo Para dar solución al incidente Se recuperan 10 metros de F.O 8 hilos y se crea empalme nuevo de 48 hilos. (UK- Cabecera: Florida Fija- Operador: Colombia Telecomunicaciones)</v>
      </c>
    </row>
    <row r="2641" spans="1:54" ht="185.25">
      <c r="A2641" s="38">
        <f t="shared" si="406"/>
        <v>2640</v>
      </c>
      <c r="B2641" s="3">
        <v>8693728</v>
      </c>
      <c r="C2641" s="3" t="s">
        <v>54</v>
      </c>
      <c r="D2641" s="23">
        <v>45463.368055555555</v>
      </c>
      <c r="E2641" s="23">
        <v>45463.791666666664</v>
      </c>
      <c r="F2641" s="1">
        <f t="shared" ca="1" si="413"/>
        <v>0.42361111110949423</v>
      </c>
      <c r="G2641" s="3" t="s">
        <v>55</v>
      </c>
      <c r="H2641" s="41"/>
      <c r="I2641" s="40"/>
      <c r="J2641" s="5" t="s">
        <v>56</v>
      </c>
      <c r="K2641" s="3" t="s">
        <v>57</v>
      </c>
      <c r="L2641" s="9" t="s">
        <v>58</v>
      </c>
      <c r="M2641" s="3" t="s">
        <v>59</v>
      </c>
      <c r="N2641" s="3" t="s">
        <v>60</v>
      </c>
      <c r="O2641" s="3" t="s">
        <v>11907</v>
      </c>
      <c r="P2641" s="3" t="s">
        <v>11908</v>
      </c>
      <c r="Q2641" s="4" t="s">
        <v>11909</v>
      </c>
      <c r="R2641" s="3" t="s">
        <v>980</v>
      </c>
      <c r="S2641" s="3" t="s">
        <v>65</v>
      </c>
      <c r="T2641" s="9" t="s">
        <v>256</v>
      </c>
      <c r="U2641" s="3" t="s">
        <v>11910</v>
      </c>
      <c r="V2641" s="22" t="str">
        <f t="shared" si="414"/>
        <v>RLFO; Hora de aviso: 8:50 20/06/2024; Solución: Para dar solucion se refusiona hilos de empalme extresados; Hora de solución: 19:00 20/06/2024; Causa: Falla de Empalme de FiOp</v>
      </c>
      <c r="W2641" s="4" t="s">
        <v>68</v>
      </c>
      <c r="X2641" s="3"/>
      <c r="Y2641" s="3"/>
      <c r="Z2641" s="3" t="s">
        <v>69</v>
      </c>
      <c r="AA2641" s="3" t="s">
        <v>71</v>
      </c>
      <c r="AB2641" s="3">
        <v>0</v>
      </c>
      <c r="AC2641" s="3" t="s">
        <v>71</v>
      </c>
      <c r="AD2641" s="6">
        <v>0.39583333333333331</v>
      </c>
      <c r="AE2641" s="7"/>
      <c r="AF2641" s="7"/>
      <c r="AG2641" s="6">
        <f>Tabla4[[#This Row],[Tiempo Parada de Reloj]]+Tabla4[[#This Row],[Tiempo Autorizado por Telefonica (no Máximo)]]</f>
        <v>0.39583333333333331</v>
      </c>
      <c r="AH2641" s="7">
        <f t="shared" ca="1" si="415"/>
        <v>2.7777777776160917E-2</v>
      </c>
      <c r="AI2641" s="8">
        <f t="shared" si="416"/>
        <v>9.5</v>
      </c>
      <c r="AJ2641" s="8">
        <f t="shared" ca="1" si="417"/>
        <v>0.666666666627862</v>
      </c>
      <c r="AK2641" s="3" t="s">
        <v>460</v>
      </c>
      <c r="AL2641" s="3" t="s">
        <v>70</v>
      </c>
      <c r="AM2641" s="3" t="s">
        <v>87</v>
      </c>
      <c r="AN2641" s="3" t="s">
        <v>87</v>
      </c>
      <c r="AO2641" s="3" t="s">
        <v>119</v>
      </c>
      <c r="AP2641" s="3" t="s">
        <v>119</v>
      </c>
      <c r="AQ2641" s="23">
        <v>45464.552777777775</v>
      </c>
      <c r="AR2641" s="3"/>
      <c r="AS2641" s="23"/>
      <c r="AT2641" s="23"/>
      <c r="AU2641" s="3" t="s">
        <v>298</v>
      </c>
      <c r="AV2641" s="3" t="s">
        <v>11911</v>
      </c>
      <c r="AW2641" s="3" t="s">
        <v>135</v>
      </c>
      <c r="AX2641" s="3">
        <v>4.6162000000000001</v>
      </c>
      <c r="AY2641" s="3">
        <v>-74.069500000000005</v>
      </c>
      <c r="AZ2641" s="8" t="str">
        <f>+CONCATENATE("Reportan apertura en el enlace ",Tabla4[[#This Row],[Enlace]]," en el ",Tabla4[[#This Row],[Distancia óptica]]," ocasionado por ",Tabla4[[#This Row],[Causa del daño]])</f>
        <v>Reportan apertura en el enlace Centro - Morato en el Km 1,1 desde Centro ocasionado por Falla de Empalme de FiOp</v>
      </c>
      <c r="BA2641" s="8" t="str">
        <f>+CONCATENATE("Para dar solución al incidente ",Tabla4[[#This Row],[Solución]])</f>
        <v>Para dar solución al incidente Para dar solucion se refusiona hilos de empalme extresados</v>
      </c>
      <c r="BB2641" s="3" t="str">
        <f>+_xlfn.CONCAT(Tabla4[[#This Row],[Causa Raiz]]," ",Tabla4[[#This Row],[Solución2]]," (",Tabla4[[#This Row],[Anillo]],"- Cabecera: ",Tabla4[[#This Row],[Cabecera]],"- Operador: ",Tabla4[[#This Row],[Operador]],")")</f>
        <v>Reportan apertura en el enlace Centro - Morato en el Km 1,1 desde Centro ocasionado por Falla de Empalme de FiOp Para dar solución al incidente Para dar solucion se refusiona hilos de empalme extresados (Lineal- Cabecera: Centro - Operador: Colombia Telecomunicaciones)</v>
      </c>
    </row>
    <row r="2642" spans="1:54" ht="171">
      <c r="A2642" s="38">
        <f t="shared" si="406"/>
        <v>2641</v>
      </c>
      <c r="B2642" s="3">
        <v>8693814</v>
      </c>
      <c r="C2642" s="3" t="s">
        <v>92</v>
      </c>
      <c r="D2642" s="23">
        <v>45463.385416666664</v>
      </c>
      <c r="E2642" s="23">
        <v>45463.625</v>
      </c>
      <c r="F2642" s="1">
        <f t="shared" ca="1" si="413"/>
        <v>0.23958333333575865</v>
      </c>
      <c r="G2642" s="3" t="s">
        <v>1465</v>
      </c>
      <c r="H2642" s="41"/>
      <c r="I2642" s="40"/>
      <c r="J2642" s="5" t="s">
        <v>56</v>
      </c>
      <c r="K2642" s="3" t="s">
        <v>203</v>
      </c>
      <c r="L2642" s="9" t="s">
        <v>58</v>
      </c>
      <c r="M2642" s="3" t="s">
        <v>1429</v>
      </c>
      <c r="N2642" s="3" t="s">
        <v>4917</v>
      </c>
      <c r="O2642" s="3" t="s">
        <v>11912</v>
      </c>
      <c r="P2642" s="3" t="s">
        <v>11913</v>
      </c>
      <c r="Q2642" s="4" t="s">
        <v>11914</v>
      </c>
      <c r="R2642" s="3" t="s">
        <v>1555</v>
      </c>
      <c r="S2642" s="3" t="s">
        <v>210</v>
      </c>
      <c r="T2642" s="9" t="s">
        <v>513</v>
      </c>
      <c r="U2642" s="3" t="s">
        <v>11915</v>
      </c>
      <c r="V2642" s="22" t="str">
        <f t="shared" si="414"/>
        <v>RTNFO; Hora de aviso: 9:15 20/06/2024; Solución: La solucion se recupera 300m y se realiza un empalme de 48; Hora de solución: 15:00 20/06/2024; Causa: Desastre Natural</v>
      </c>
      <c r="W2642" s="4" t="s">
        <v>68</v>
      </c>
      <c r="X2642" s="3"/>
      <c r="Y2642" s="3"/>
      <c r="Z2642" s="3" t="s">
        <v>69</v>
      </c>
      <c r="AA2642" s="3" t="s">
        <v>70</v>
      </c>
      <c r="AB2642" s="3">
        <v>8693814</v>
      </c>
      <c r="AC2642" s="3" t="s">
        <v>71</v>
      </c>
      <c r="AD2642" s="6">
        <v>3.1944444444444442E-2</v>
      </c>
      <c r="AE2642" s="7"/>
      <c r="AF2642" s="7"/>
      <c r="AG2642" s="6">
        <f>Tabla4[[#This Row],[Tiempo Parada de Reloj]]+Tabla4[[#This Row],[Tiempo Autorizado por Telefonica (no Máximo)]]</f>
        <v>3.1944444444444442E-2</v>
      </c>
      <c r="AH2642" s="7">
        <f t="shared" ca="1" si="415"/>
        <v>0.20763888889131421</v>
      </c>
      <c r="AI2642" s="8">
        <f t="shared" si="416"/>
        <v>0.76666666666666661</v>
      </c>
      <c r="AJ2642" s="8">
        <f t="shared" ca="1" si="417"/>
        <v>4.9833333333915411</v>
      </c>
      <c r="AK2642" s="3" t="s">
        <v>120</v>
      </c>
      <c r="AL2642" s="3" t="s">
        <v>70</v>
      </c>
      <c r="AM2642" s="3" t="s">
        <v>87</v>
      </c>
      <c r="AN2642" s="3" t="s">
        <v>87</v>
      </c>
      <c r="AO2642" s="3" t="s">
        <v>119</v>
      </c>
      <c r="AP2642" s="3" t="s">
        <v>119</v>
      </c>
      <c r="AQ2642" s="23">
        <v>45465.72152777778</v>
      </c>
      <c r="AR2642" s="3"/>
      <c r="AS2642" s="23"/>
      <c r="AT2642" s="23"/>
      <c r="AU2642" s="3" t="s">
        <v>1557</v>
      </c>
      <c r="AV2642" s="3" t="s">
        <v>3429</v>
      </c>
      <c r="AW2642" s="3" t="s">
        <v>76</v>
      </c>
      <c r="AX2642" s="3">
        <v>5.8790699999999996</v>
      </c>
      <c r="AY2642" s="3">
        <v>-73.567599999999999</v>
      </c>
      <c r="AZ2642" s="8" t="str">
        <f>+CONCATENATE("Reportan apertura en el enlace ",Tabla4[[#This Row],[Enlace]]," en el ",Tabla4[[#This Row],[Distancia óptica]]," ocasionado por ",Tabla4[[#This Row],[Causa del daño]])</f>
        <v>Reportan apertura en el enlace Tunja - Barbosa en el Km 10 desde Barbosa ocasionado por Desastre Natural</v>
      </c>
      <c r="BA2642" s="8" t="str">
        <f>+CONCATENATE("Para dar solución al incidente ",Tabla4[[#This Row],[Solución]])</f>
        <v>Para dar solución al incidente La solucion se recupera 300m y se realiza un empalme de 48</v>
      </c>
      <c r="BB2642" s="3" t="str">
        <f>+_xlfn.CONCAT(Tabla4[[#This Row],[Causa Raiz]]," ",Tabla4[[#This Row],[Solución2]]," (",Tabla4[[#This Row],[Anillo]],"- Cabecera: ",Tabla4[[#This Row],[Cabecera]],"- Operador: ",Tabla4[[#This Row],[Operador]],")")</f>
        <v>Reportan apertura en el enlace Tunja - Barbosa en el Km 10 desde Barbosa ocasionado por Desastre Natural Para dar solución al incidente La solucion se recupera 300m y se realiza un empalme de 48 (Troncal- Cabecera: Tunja- Operador: Colombia Telecomunicaciones)</v>
      </c>
    </row>
    <row r="2643" spans="1:54" ht="156.75">
      <c r="A2643" s="38">
        <f t="shared" si="406"/>
        <v>2642</v>
      </c>
      <c r="B2643" s="3">
        <v>8693915</v>
      </c>
      <c r="C2643" s="3" t="s">
        <v>163</v>
      </c>
      <c r="D2643" s="23">
        <v>45463.40625</v>
      </c>
      <c r="E2643" s="23">
        <v>45463.729166666664</v>
      </c>
      <c r="F2643" s="1">
        <f t="shared" ca="1" si="413"/>
        <v>0.32291666666424135</v>
      </c>
      <c r="G2643" s="3" t="s">
        <v>164</v>
      </c>
      <c r="H2643" s="41" t="s">
        <v>165</v>
      </c>
      <c r="I2643" s="40" t="s">
        <v>11916</v>
      </c>
      <c r="J2643" s="5" t="s">
        <v>167</v>
      </c>
      <c r="K2643" s="3" t="s">
        <v>168</v>
      </c>
      <c r="L2643" s="9" t="s">
        <v>58</v>
      </c>
      <c r="M2643" s="3" t="s">
        <v>360</v>
      </c>
      <c r="N2643" s="3" t="s">
        <v>11917</v>
      </c>
      <c r="O2643" s="3" t="s">
        <v>11918</v>
      </c>
      <c r="P2643" s="3" t="s">
        <v>325</v>
      </c>
      <c r="Q2643" s="4" t="s">
        <v>11919</v>
      </c>
      <c r="R2643" s="3" t="s">
        <v>1420</v>
      </c>
      <c r="S2643" s="3" t="s">
        <v>8541</v>
      </c>
      <c r="T2643" s="9" t="s">
        <v>176</v>
      </c>
      <c r="U2643" s="3" t="s">
        <v>11920</v>
      </c>
      <c r="V2643" s="22" t="str">
        <f>C2642&amp;"; Hora de aviso: "&amp;TEXT(D2642,"h:mm dd/mm/yyyy")&amp;"; Solución: "&amp;U2643&amp;"; Hora de solución: "&amp;TEXT(E2642,"h:mm dd/mm/yyyy")&amp;"; Causa: "&amp;T2642</f>
        <v>RTNFO; Hora de aviso: 9:15 20/06/2024; Solución: Para dar solucion un Tendido y un empalme ; Hora de solución: 15:00 20/06/2024; Causa: Desastre Natural</v>
      </c>
      <c r="W2643" s="4" t="s">
        <v>1407</v>
      </c>
      <c r="X2643" s="3"/>
      <c r="Y2643" s="3"/>
      <c r="Z2643" s="3" t="s">
        <v>69</v>
      </c>
      <c r="AA2643" s="3" t="s">
        <v>71</v>
      </c>
      <c r="AB2643" s="3">
        <v>0</v>
      </c>
      <c r="AC2643" s="3" t="s">
        <v>71</v>
      </c>
      <c r="AD2643" s="6">
        <v>0</v>
      </c>
      <c r="AE2643" s="7"/>
      <c r="AF2643" s="7"/>
      <c r="AG2643" s="6">
        <f>Tabla4[[#This Row],[Tiempo Parada de Reloj]]+Tabla4[[#This Row],[Tiempo Autorizado por Telefonica (no Máximo)]]</f>
        <v>0</v>
      </c>
      <c r="AH2643" s="7">
        <f ca="1">F2642-$AD2643</f>
        <v>0.23958333333575865</v>
      </c>
      <c r="AI2643" s="8">
        <f>AD2643*24</f>
        <v>0</v>
      </c>
      <c r="AJ2643" s="8">
        <f ca="1">AH2643*24</f>
        <v>5.7500000000582077</v>
      </c>
      <c r="AK2643" s="3" t="s">
        <v>120</v>
      </c>
      <c r="AL2643" s="3" t="s">
        <v>70</v>
      </c>
      <c r="AM2643" s="3" t="s">
        <v>87</v>
      </c>
      <c r="AN2643" s="3" t="s">
        <v>87</v>
      </c>
      <c r="AQ2643" s="23">
        <f t="shared" ref="AQ2643" ca="1" si="418">NOW()</f>
        <v>45503.69683483796</v>
      </c>
      <c r="AR2643" s="3"/>
      <c r="AS2643" s="23"/>
      <c r="AT2643" s="23"/>
      <c r="AU2643" s="3" t="s">
        <v>168</v>
      </c>
      <c r="AV2643" s="3" t="s">
        <v>69</v>
      </c>
      <c r="AW2643" s="3" t="s">
        <v>69</v>
      </c>
      <c r="AX2643" s="3" t="s">
        <v>69</v>
      </c>
      <c r="AY2643" s="3" t="s">
        <v>69</v>
      </c>
      <c r="AZ2643" s="8" t="str">
        <f>+CONCATENATE("Reportan apertura en el enlace ",Tabla4[[#This Row],[Enlace]]," en el ",Tabla4[[#This Row],[Distancia óptica]]," ocasionado por ",Tabla4[[#This Row],[Causa del daño]])</f>
        <v>Reportan apertura en el enlace Marinilla - El peñol en el Km 0 ocasionado por Intervención de Terceros. No Identificados</v>
      </c>
      <c r="BA2643" s="8" t="str">
        <f>+CONCATENATE("Para dar solución al incidente ",Tabla4[[#This Row],[Solución]])</f>
        <v xml:space="preserve">Para dar solución al incidente Para dar solucion un Tendido y un empalme </v>
      </c>
      <c r="BB2643" s="3" t="str">
        <f>+_xlfn.CONCAT(Tabla4[[#This Row],[Causa Raiz]]," ",Tabla4[[#This Row],[Solución2]]," (",Tabla4[[#This Row],[Anillo]],"- Cabecera: ",Tabla4[[#This Row],[Cabecera]],"- Operador: ",Tabla4[[#This Row],[Operador]],")")</f>
        <v>Reportan apertura en el enlace Marinilla - El peñol en el Km 0 ocasionado por Intervención de Terceros. No Identificados Para dar solución al incidente Para dar solucion un Tendido y un empalme  (NA- Cabecera: NA- Operador: Telmex - Claro)</v>
      </c>
    </row>
    <row r="2644" spans="1:54" ht="171">
      <c r="A2644" s="38">
        <f t="shared" si="406"/>
        <v>2643</v>
      </c>
      <c r="B2644" s="3">
        <v>8694037</v>
      </c>
      <c r="C2644" s="3" t="s">
        <v>92</v>
      </c>
      <c r="D2644" s="23">
        <v>45463.430555555555</v>
      </c>
      <c r="E2644" s="23">
        <v>45464.381944444445</v>
      </c>
      <c r="F2644" s="1">
        <f ca="1">IF(ISBLANK(E2644),IF(ISBLANK(D2644),0,NOW()-D2644),E2644-D2644)</f>
        <v>0.95138888889050577</v>
      </c>
      <c r="G2644" s="3" t="s">
        <v>55</v>
      </c>
      <c r="H2644" s="41"/>
      <c r="I2644" s="40">
        <v>1341127</v>
      </c>
      <c r="J2644" s="5" t="s">
        <v>568</v>
      </c>
      <c r="K2644" s="3" t="s">
        <v>568</v>
      </c>
      <c r="L2644" s="9" t="s">
        <v>58</v>
      </c>
      <c r="M2644" s="3" t="s">
        <v>956</v>
      </c>
      <c r="N2644" s="3" t="s">
        <v>5629</v>
      </c>
      <c r="O2644" s="3" t="s">
        <v>1696</v>
      </c>
      <c r="P2644" s="3" t="s">
        <v>11921</v>
      </c>
      <c r="Q2644" s="4" t="s">
        <v>11922</v>
      </c>
      <c r="R2644" s="3" t="s">
        <v>5094</v>
      </c>
      <c r="S2644" s="3" t="s">
        <v>574</v>
      </c>
      <c r="T2644" s="9" t="s">
        <v>211</v>
      </c>
      <c r="U2644" s="3" t="s">
        <v>5471</v>
      </c>
      <c r="V2644" s="22" t="str">
        <f>C2644&amp;"; Hora de aviso: "&amp;TEXT(D2644,"h:mm dd/mm/yyyy")&amp;"; Solución: "&amp;U2644&amp;"; Hora de solución: "&amp;TEXT(E2644,"h:mm dd/mm/yyyy")&amp;"; Causa: "&amp;T2644</f>
        <v>RTNFO; Hora de aviso: 10:20 20/06/2024; Solución: Recuperacion de reserva e instalacion de caja empalme; Hora de solución: 9:10 21/06/2024; Causa: Podas</v>
      </c>
      <c r="W2644" s="4" t="s">
        <v>11923</v>
      </c>
      <c r="X2644" s="3"/>
      <c r="Y2644" s="3"/>
      <c r="Z2644" s="3" t="s">
        <v>69</v>
      </c>
      <c r="AA2644" s="3" t="s">
        <v>70</v>
      </c>
      <c r="AB2644" s="3">
        <v>8694631</v>
      </c>
      <c r="AC2644" s="3" t="s">
        <v>71</v>
      </c>
      <c r="AD2644" s="6">
        <v>0.5</v>
      </c>
      <c r="AE2644" s="7"/>
      <c r="AF2644" s="7"/>
      <c r="AG2644" s="6">
        <f>Tabla4[[#This Row],[Tiempo Parada de Reloj]]+Tabla4[[#This Row],[Tiempo Autorizado por Telefonica (no Máximo)]]</f>
        <v>0.5</v>
      </c>
      <c r="AH2644" s="7">
        <f ca="1">F2644-$AD2644</f>
        <v>0.45138888889050577</v>
      </c>
      <c r="AI2644" s="8">
        <f>AD2644*24</f>
        <v>12</v>
      </c>
      <c r="AJ2644" s="8">
        <f ca="1">AH2644*24</f>
        <v>10.833333333372138</v>
      </c>
      <c r="AK2644" s="3" t="s">
        <v>120</v>
      </c>
      <c r="AL2644" s="3" t="s">
        <v>70</v>
      </c>
      <c r="AM2644" s="3" t="s">
        <v>87</v>
      </c>
      <c r="AN2644" s="3" t="s">
        <v>87</v>
      </c>
      <c r="AO2644" s="3" t="s">
        <v>119</v>
      </c>
      <c r="AP2644" s="3" t="s">
        <v>119</v>
      </c>
      <c r="AQ2644" s="23">
        <v>45467.743750000001</v>
      </c>
      <c r="AR2644" s="3"/>
      <c r="AS2644" s="23"/>
      <c r="AT2644" s="23"/>
      <c r="AU2644" s="3" t="s">
        <v>568</v>
      </c>
      <c r="AV2644" s="3" t="s">
        <v>11924</v>
      </c>
      <c r="AW2644" s="3" t="s">
        <v>76</v>
      </c>
      <c r="AX2644" s="3">
        <v>5.1742800000000004</v>
      </c>
      <c r="AY2644" s="3">
        <v>-72.567999999999998</v>
      </c>
      <c r="AZ2644" s="8" t="str">
        <f>+CONCATENATE("Reportan apertura en el enlace ",Tabla4[[#This Row],[Enlace]]," en el ",Tabla4[[#This Row],[Distancia óptica]]," ocasionado por ",Tabla4[[#This Row],[Causa del daño]])</f>
        <v>Reportan apertura en el enlace Villavicencio - Aguazul en el KM 47 desde tauramena ocasionado por Podas</v>
      </c>
      <c r="BA2644" s="8" t="str">
        <f>+CONCATENATE("Para dar solución al incidente ",Tabla4[[#This Row],[Solución]])</f>
        <v>Para dar solución al incidente Recuperacion de reserva e instalacion de caja empalme</v>
      </c>
      <c r="BB2644" s="3" t="str">
        <f>+_xlfn.CONCAT(Tabla4[[#This Row],[Causa Raiz]]," ",Tabla4[[#This Row],[Solución2]]," (",Tabla4[[#This Row],[Anillo]],"- Cabecera: ",Tabla4[[#This Row],[Cabecera]],"- Operador: ",Tabla4[[#This Row],[Operador]],")")</f>
        <v>Reportan apertura en el enlace Villavicencio - Aguazul en el KM 47 desde tauramena ocasionado por Podas Para dar solución al incidente Recuperacion de reserva e instalacion de caja empalme (Troncal- Cabecera: Aguazul- Operador: Azteca)</v>
      </c>
    </row>
    <row r="2645" spans="1:54" ht="199.5">
      <c r="A2645" s="38">
        <f t="shared" si="406"/>
        <v>2644</v>
      </c>
      <c r="B2645" s="3">
        <v>8694044</v>
      </c>
      <c r="C2645" s="3" t="s">
        <v>136</v>
      </c>
      <c r="D2645" s="23">
        <v>45463.4375</v>
      </c>
      <c r="E2645" s="23">
        <v>45463.704861111109</v>
      </c>
      <c r="F2645" s="1">
        <f ca="1">IF(ISBLANK(E2645),IF(ISBLANK(D2645),0,NOW()-D2645),E2645-D2645)</f>
        <v>0.26736111110949423</v>
      </c>
      <c r="G2645" s="3" t="s">
        <v>55</v>
      </c>
      <c r="H2645" s="41"/>
      <c r="I2645" s="40"/>
      <c r="J2645" s="5" t="s">
        <v>137</v>
      </c>
      <c r="K2645" s="3" t="s">
        <v>138</v>
      </c>
      <c r="L2645" s="9" t="s">
        <v>78</v>
      </c>
      <c r="M2645" s="3" t="s">
        <v>139</v>
      </c>
      <c r="N2645" s="3" t="s">
        <v>140</v>
      </c>
      <c r="O2645" s="3" t="s">
        <v>11925</v>
      </c>
      <c r="P2645" s="3" t="s">
        <v>11926</v>
      </c>
      <c r="Q2645" s="4" t="s">
        <v>11927</v>
      </c>
      <c r="R2645" s="3" t="s">
        <v>144</v>
      </c>
      <c r="S2645" s="3" t="s">
        <v>145</v>
      </c>
      <c r="T2645" s="9" t="s">
        <v>130</v>
      </c>
      <c r="U2645" s="3" t="s">
        <v>11928</v>
      </c>
      <c r="V2645" s="22" t="str">
        <f>C2645&amp;"; Hora de aviso: "&amp;TEXT(D2645,"h:mm dd/mm/yyyy")&amp;"; Solución: "&amp;U2645&amp;"; Hora de solución: "&amp;TEXT(E2645,"h:mm dd/mm/yyyy")&amp;"; Causa: "&amp;T2645</f>
        <v>RBHFO; Hora de aviso: 10:30 20/06/2024; Solución: Para dar solucion se recupero 3 mtrs y se rehace un empalme ; Hora de solución: 16:55 20/06/2024; Causa: Plagas</v>
      </c>
      <c r="W2645" s="4" t="s">
        <v>199</v>
      </c>
      <c r="X2645" s="3"/>
      <c r="Y2645" s="3"/>
      <c r="Z2645" s="3" t="s">
        <v>69</v>
      </c>
      <c r="AA2645" s="3" t="s">
        <v>70</v>
      </c>
      <c r="AB2645" s="3" t="s">
        <v>11929</v>
      </c>
      <c r="AC2645" s="3" t="s">
        <v>71</v>
      </c>
      <c r="AD2645" s="6">
        <v>0</v>
      </c>
      <c r="AE2645" s="7"/>
      <c r="AF2645" s="7"/>
      <c r="AG2645" s="6">
        <f>Tabla4[[#This Row],[Tiempo Parada de Reloj]]+Tabla4[[#This Row],[Tiempo Autorizado por Telefonica (no Máximo)]]</f>
        <v>0</v>
      </c>
      <c r="AH2645" s="7">
        <f ca="1">F2645-$AD2645</f>
        <v>0.26736111110949423</v>
      </c>
      <c r="AI2645" s="8">
        <f>AD2645*24</f>
        <v>0</v>
      </c>
      <c r="AJ2645" s="8">
        <f ca="1">AH2645*24</f>
        <v>6.4166666666278616</v>
      </c>
      <c r="AK2645" s="3" t="s">
        <v>460</v>
      </c>
      <c r="AL2645" s="3" t="s">
        <v>70</v>
      </c>
      <c r="AM2645" s="3" t="s">
        <v>87</v>
      </c>
      <c r="AN2645" s="3" t="s">
        <v>87</v>
      </c>
      <c r="AO2645" s="3" t="s">
        <v>8652</v>
      </c>
      <c r="AP2645" s="3" t="s">
        <v>8652</v>
      </c>
      <c r="AQ2645" s="23">
        <v>45467.897222222222</v>
      </c>
      <c r="AR2645" s="3"/>
      <c r="AS2645" s="23"/>
      <c r="AT2645" s="23"/>
      <c r="AU2645" s="3" t="s">
        <v>200</v>
      </c>
      <c r="AV2645" s="3" t="s">
        <v>3312</v>
      </c>
      <c r="AW2645" s="3" t="s">
        <v>1311</v>
      </c>
      <c r="AX2645" s="3">
        <v>3.45871</v>
      </c>
      <c r="AY2645" s="3">
        <v>-76.550110000000004</v>
      </c>
      <c r="AZ2645" s="8" t="str">
        <f>+CONCATENATE("Reportan apertura en el enlace ",Tabla4[[#This Row],[Enlace]]," en el ",Tabla4[[#This Row],[Distancia óptica]]," ocasionado por ",Tabla4[[#This Row],[Causa del daño]])</f>
        <v>Reportan apertura en el enlace Mov. Terron Colorado - Mov. La Rivera en el Km 0,680 desde la rivera ocasionado por Plagas</v>
      </c>
      <c r="BA2645" s="8" t="str">
        <f>+CONCATENATE("Para dar solución al incidente ",Tabla4[[#This Row],[Solución]])</f>
        <v xml:space="preserve">Para dar solución al incidente Para dar solucion se recupero 3 mtrs y se rehace un empalme </v>
      </c>
      <c r="BB2645" s="3" t="str">
        <f>+_xlfn.CONCAT(Tabla4[[#This Row],[Causa Raiz]]," ",Tabla4[[#This Row],[Solución2]]," (",Tabla4[[#This Row],[Anillo]],"- Cabecera: ",Tabla4[[#This Row],[Cabecera]],"- Operador: ",Tabla4[[#This Row],[Operador]],")")</f>
        <v>Reportan apertura en el enlace Mov. Terron Colorado - Mov. La Rivera en el Km 0,680 desde la rivera ocasionado por Plagas Para dar solución al incidente Para dar solucion se recupero 3 mtrs y se rehace un empalme  (UK- Cabecera: CALI CENTRO- Operador: Infraco)</v>
      </c>
    </row>
    <row r="2646" spans="1:54" ht="171">
      <c r="A2646" s="38">
        <f t="shared" si="406"/>
        <v>2645</v>
      </c>
      <c r="B2646" s="3">
        <v>8694267</v>
      </c>
      <c r="C2646" s="3" t="s">
        <v>163</v>
      </c>
      <c r="D2646" s="23">
        <v>45463.472222222219</v>
      </c>
      <c r="E2646" s="23">
        <v>45463.84375</v>
      </c>
      <c r="F2646" s="1">
        <f t="shared" ref="F2646:F2647" ca="1" si="419">IF(ISBLANK(E2646),IF(ISBLANK(D2646),0,NOW()-D2646),E2646-D2646)</f>
        <v>0.37152777778101154</v>
      </c>
      <c r="G2646" s="3" t="s">
        <v>55</v>
      </c>
      <c r="H2646" s="41"/>
      <c r="I2646" s="40"/>
      <c r="J2646" s="5" t="s">
        <v>56</v>
      </c>
      <c r="K2646" s="3" t="s">
        <v>138</v>
      </c>
      <c r="L2646" s="9" t="s">
        <v>58</v>
      </c>
      <c r="M2646" s="3" t="s">
        <v>139</v>
      </c>
      <c r="N2646" s="3" t="s">
        <v>2020</v>
      </c>
      <c r="O2646" s="3" t="s">
        <v>1330</v>
      </c>
      <c r="P2646" s="3" t="s">
        <v>11716</v>
      </c>
      <c r="Q2646" s="4" t="s">
        <v>11930</v>
      </c>
      <c r="R2646" s="3" t="s">
        <v>144</v>
      </c>
      <c r="S2646" s="3" t="s">
        <v>145</v>
      </c>
      <c r="T2646" s="9" t="s">
        <v>130</v>
      </c>
      <c r="U2646" s="3" t="s">
        <v>11931</v>
      </c>
      <c r="V2646" s="22" t="str">
        <f t="shared" ref="V2646:V2647" si="420">C2646&amp;"; Hora de aviso: "&amp;TEXT(D2646,"h:mm dd/mm/yyyy")&amp;"; Solución: "&amp;U2646&amp;"; Hora de solución: "&amp;TEXT(E2646,"h:mm dd/mm/yyyy")&amp;"; Causa: "&amp;T2646</f>
        <v>RDFO; Hora de aviso: 11:20 20/06/2024; Solución: se realiza tendido de 300 metros y dos empalmes de 36 hilos; Hora de solución: 20:15 20/06/2024; Causa: Plagas</v>
      </c>
      <c r="W2646" s="4" t="s">
        <v>199</v>
      </c>
      <c r="X2646" s="3"/>
      <c r="Y2646" s="3"/>
      <c r="Z2646" s="3" t="s">
        <v>69</v>
      </c>
      <c r="AA2646" s="3" t="s">
        <v>71</v>
      </c>
      <c r="AB2646" s="3">
        <v>0</v>
      </c>
      <c r="AC2646" s="3" t="s">
        <v>71</v>
      </c>
      <c r="AD2646" s="6">
        <v>0.1701388888888889</v>
      </c>
      <c r="AE2646" s="7"/>
      <c r="AF2646" s="7"/>
      <c r="AG2646" s="6">
        <f>Tabla4[[#This Row],[Tiempo Parada de Reloj]]+Tabla4[[#This Row],[Tiempo Autorizado por Telefonica (no Máximo)]]</f>
        <v>0.1701388888888889</v>
      </c>
      <c r="AH2646" s="7">
        <f t="shared" ref="AH2646:AH2647" ca="1" si="421">F2646-$AD2646</f>
        <v>0.20138888889212264</v>
      </c>
      <c r="AI2646" s="8">
        <f t="shared" ref="AI2646:AI2647" si="422">AD2646*24</f>
        <v>4.0833333333333339</v>
      </c>
      <c r="AJ2646" s="8">
        <f t="shared" ref="AJ2646:AJ2647" ca="1" si="423">AH2646*24</f>
        <v>4.833333333410943</v>
      </c>
      <c r="AK2646" s="3" t="s">
        <v>460</v>
      </c>
      <c r="AL2646" s="3" t="s">
        <v>70</v>
      </c>
      <c r="AM2646" s="3" t="s">
        <v>87</v>
      </c>
      <c r="AN2646" s="3" t="s">
        <v>87</v>
      </c>
      <c r="AO2646" s="3" t="s">
        <v>87</v>
      </c>
      <c r="AP2646" s="3" t="s">
        <v>87</v>
      </c>
      <c r="AQ2646" s="23">
        <v>45469.827777777777</v>
      </c>
      <c r="AR2646" s="3"/>
      <c r="AS2646" s="23"/>
      <c r="AT2646" s="23"/>
      <c r="AU2646" s="3" t="s">
        <v>200</v>
      </c>
      <c r="AV2646" s="3" t="s">
        <v>10904</v>
      </c>
      <c r="AW2646" s="3" t="s">
        <v>370</v>
      </c>
      <c r="AX2646" s="3">
        <v>3.4711699999999999</v>
      </c>
      <c r="AY2646" s="3">
        <v>-76.240269999999995</v>
      </c>
      <c r="AZ2646" s="8" t="str">
        <f>+CONCATENATE("Reportan apertura en el enlace ",Tabla4[[#This Row],[Enlace]]," en el ",Tabla4[[#This Row],[Distancia óptica]]," ocasionado por ",Tabla4[[#This Row],[Causa del daño]])</f>
        <v>Reportan apertura en el enlace Palmira - Pradera en el Km 7,6 desde Pradera ocasionado por Plagas</v>
      </c>
      <c r="BA2646" s="8" t="str">
        <f>+CONCATENATE("Para dar solución al incidente ",Tabla4[[#This Row],[Solución]])</f>
        <v>Para dar solución al incidente se realiza tendido de 300 metros y dos empalmes de 36 hilos</v>
      </c>
      <c r="BB2646" s="3" t="str">
        <f>+_xlfn.CONCAT(Tabla4[[#This Row],[Causa Raiz]]," ",Tabla4[[#This Row],[Solución2]]," (",Tabla4[[#This Row],[Anillo]],"- Cabecera: ",Tabla4[[#This Row],[Cabecera]],"- Operador: ",Tabla4[[#This Row],[Operador]],")")</f>
        <v>Reportan apertura en el enlace Palmira - Pradera en el Km 7,6 desde Pradera ocasionado por Plagas Para dar solución al incidente se realiza tendido de 300 metros y dos empalmes de 36 hilos (lineal- Cabecera: Pradera- Operador: Colombia Telecomunicaciones)</v>
      </c>
    </row>
    <row r="2647" spans="1:54" ht="199.5">
      <c r="A2647" s="38">
        <f t="shared" si="406"/>
        <v>2646</v>
      </c>
      <c r="B2647" s="3">
        <v>8694545</v>
      </c>
      <c r="C2647" s="3" t="s">
        <v>54</v>
      </c>
      <c r="D2647" s="23">
        <v>45463.510416666664</v>
      </c>
      <c r="E2647" s="23">
        <v>45464.979166666664</v>
      </c>
      <c r="F2647" s="1">
        <f t="shared" ca="1" si="419"/>
        <v>1.46875</v>
      </c>
      <c r="G2647" s="3" t="s">
        <v>55</v>
      </c>
      <c r="H2647" s="41"/>
      <c r="I2647" s="40"/>
      <c r="J2647" s="5" t="s">
        <v>56</v>
      </c>
      <c r="K2647" s="3" t="s">
        <v>57</v>
      </c>
      <c r="L2647" s="9" t="s">
        <v>58</v>
      </c>
      <c r="M2647" s="3" t="s">
        <v>59</v>
      </c>
      <c r="N2647" s="3" t="s">
        <v>60</v>
      </c>
      <c r="O2647" s="3" t="s">
        <v>11932</v>
      </c>
      <c r="P2647" s="3" t="s">
        <v>11933</v>
      </c>
      <c r="Q2647" s="4" t="s">
        <v>11934</v>
      </c>
      <c r="R2647" s="3" t="s">
        <v>304</v>
      </c>
      <c r="S2647" s="3" t="s">
        <v>65</v>
      </c>
      <c r="T2647" s="9" t="s">
        <v>380</v>
      </c>
      <c r="U2647" s="3" t="s">
        <v>11935</v>
      </c>
      <c r="V2647" s="22" t="str">
        <f t="shared" si="420"/>
        <v>RLFO; Hora de aviso: 12:15 20/06/2024; Solución: Se realiza tendido de 40 metros de F.O de 48 hilos y se crean 2 cajas de empalme  ; Hora de solución: 23:30 21/06/2024; Causa: Corto Circuito</v>
      </c>
      <c r="W2647" s="4" t="s">
        <v>68</v>
      </c>
      <c r="X2647" s="3"/>
      <c r="Y2647" s="3"/>
      <c r="Z2647" s="3" t="s">
        <v>69</v>
      </c>
      <c r="AA2647" s="3" t="s">
        <v>71</v>
      </c>
      <c r="AB2647" s="3">
        <v>0</v>
      </c>
      <c r="AC2647" s="3" t="s">
        <v>71</v>
      </c>
      <c r="AD2647" s="6">
        <v>1.3020833333333333</v>
      </c>
      <c r="AE2647" s="7"/>
      <c r="AF2647" s="7"/>
      <c r="AG2647" s="6">
        <f>Tabla4[[#This Row],[Tiempo Parada de Reloj]]+Tabla4[[#This Row],[Tiempo Autorizado por Telefonica (no Máximo)]]</f>
        <v>1.3020833333333333</v>
      </c>
      <c r="AH2647" s="7">
        <f t="shared" ca="1" si="421"/>
        <v>0.16666666666666674</v>
      </c>
      <c r="AI2647" s="8">
        <f t="shared" si="422"/>
        <v>31.25</v>
      </c>
      <c r="AJ2647" s="8">
        <f t="shared" ca="1" si="423"/>
        <v>4.0000000000000018</v>
      </c>
      <c r="AK2647" s="3" t="s">
        <v>120</v>
      </c>
      <c r="AL2647" s="3" t="s">
        <v>70</v>
      </c>
      <c r="AM2647" s="3" t="s">
        <v>460</v>
      </c>
      <c r="AN2647" s="3" t="s">
        <v>8652</v>
      </c>
      <c r="AO2647" s="3" t="s">
        <v>119</v>
      </c>
      <c r="AP2647" s="3" t="s">
        <v>119</v>
      </c>
      <c r="AQ2647" s="23">
        <v>45466.836805555555</v>
      </c>
      <c r="AR2647" s="3"/>
      <c r="AS2647" s="23"/>
      <c r="AT2647" s="23"/>
      <c r="AU2647" s="3" t="s">
        <v>264</v>
      </c>
      <c r="AV2647" s="3" t="s">
        <v>10147</v>
      </c>
      <c r="AW2647" s="3" t="s">
        <v>135</v>
      </c>
      <c r="AX2647" s="3">
        <v>4.6817070000000003</v>
      </c>
      <c r="AY2647" s="3">
        <v>-74.077645000000004</v>
      </c>
      <c r="AZ2647" s="8" t="str">
        <f>+CONCATENATE("Reportan apertura en el enlace ",Tabla4[[#This Row],[Enlace]]," en el ",Tabla4[[#This Row],[Distancia óptica]]," ocasionado por ",Tabla4[[#This Row],[Causa del daño]])</f>
        <v>Reportan apertura en el enlace Centro - Entrerrios en el Km 0,901 desde entrerrios ocasionado por Corto Circuito</v>
      </c>
      <c r="BA2647" s="8" t="str">
        <f>+CONCATENATE("Para dar solución al incidente ",Tabla4[[#This Row],[Solución]])</f>
        <v xml:space="preserve">Para dar solución al incidente Se realiza tendido de 40 metros de F.O de 48 hilos y se crean 2 cajas de empalme  </v>
      </c>
      <c r="BB2647" s="3" t="str">
        <f>+_xlfn.CONCAT(Tabla4[[#This Row],[Causa Raiz]]," ",Tabla4[[#This Row],[Solución2]]," (",Tabla4[[#This Row],[Anillo]],"- Cabecera: ",Tabla4[[#This Row],[Cabecera]],"- Operador: ",Tabla4[[#This Row],[Operador]],")")</f>
        <v>Reportan apertura en el enlace Centro - Entrerrios en el Km 0,901 desde entrerrios ocasionado por Corto Circuito Para dar solución al incidente Se realiza tendido de 40 metros de F.O de 48 hilos y se crean 2 cajas de empalme   (Lineal- Cabecera: Entrerios- Operador: Colombia Telecomunicaciones)</v>
      </c>
    </row>
    <row r="2648" spans="1:54" ht="185.25">
      <c r="A2648" s="38">
        <f t="shared" si="406"/>
        <v>2647</v>
      </c>
      <c r="B2648" s="3">
        <v>8694737</v>
      </c>
      <c r="C2648" s="3" t="s">
        <v>54</v>
      </c>
      <c r="D2648" s="23">
        <v>45463.552083333336</v>
      </c>
      <c r="E2648" s="23">
        <v>45463.708333333336</v>
      </c>
      <c r="F2648" s="1">
        <f t="shared" ref="F2648" ca="1" si="424">IF(ISBLANK(E2648),IF(ISBLANK(D2648),0,NOW()-D2648),E2648-D2648)</f>
        <v>0.15625</v>
      </c>
      <c r="G2648" s="3" t="s">
        <v>55</v>
      </c>
      <c r="H2648" s="41"/>
      <c r="I2648" s="40"/>
      <c r="J2648" s="5" t="s">
        <v>56</v>
      </c>
      <c r="K2648" s="3" t="s">
        <v>122</v>
      </c>
      <c r="L2648" s="9" t="s">
        <v>58</v>
      </c>
      <c r="M2648" s="3" t="s">
        <v>123</v>
      </c>
      <c r="N2648" s="3" t="s">
        <v>124</v>
      </c>
      <c r="O2648" s="3" t="s">
        <v>4703</v>
      </c>
      <c r="P2648" s="3" t="s">
        <v>11936</v>
      </c>
      <c r="Q2648" s="75" t="s">
        <v>11937</v>
      </c>
      <c r="R2648" s="3" t="s">
        <v>128</v>
      </c>
      <c r="S2648" s="3" t="s">
        <v>129</v>
      </c>
      <c r="T2648" s="9" t="s">
        <v>176</v>
      </c>
      <c r="U2648" s="3" t="s">
        <v>11938</v>
      </c>
      <c r="V2648" s="22" t="str">
        <f t="shared" ref="V2648" si="425">C2648&amp;"; Hora de aviso: "&amp;TEXT(D2648,"h:mm dd/mm/yyyy")&amp;"; Solución: "&amp;U2648&amp;"; Hora de solución: "&amp;TEXT(E2648,"h:mm dd/mm/yyyy")&amp;"; Causa: "&amp;T2648</f>
        <v>RLFO; Hora de aviso: 13:15 20/06/2024; Solución: se corren 200 metros de reserva y se crea un empalme de 48hilos; Hora de solución: 17:00 20/06/2024; Causa: Intervención de Terceros. No Identificados</v>
      </c>
      <c r="W2648" s="4" t="s">
        <v>132</v>
      </c>
      <c r="X2648" s="3"/>
      <c r="Y2648" s="3"/>
      <c r="Z2648" s="3" t="s">
        <v>69</v>
      </c>
      <c r="AA2648" s="3" t="s">
        <v>71</v>
      </c>
      <c r="AB2648" s="3">
        <v>0</v>
      </c>
      <c r="AC2648" s="3" t="s">
        <v>71</v>
      </c>
      <c r="AD2648" s="6">
        <v>0</v>
      </c>
      <c r="AE2648" s="7"/>
      <c r="AF2648" s="7"/>
      <c r="AG2648" s="6">
        <f>Tabla4[[#This Row],[Tiempo Parada de Reloj]]+Tabla4[[#This Row],[Tiempo Autorizado por Telefonica (no Máximo)]]</f>
        <v>0</v>
      </c>
      <c r="AH2648" s="7">
        <f t="shared" ref="AH2648:AH2655" ca="1" si="426">F2648-$AD2648</f>
        <v>0.15625</v>
      </c>
      <c r="AI2648" s="8">
        <f t="shared" ref="AI2648" si="427">AD2648*24</f>
        <v>0</v>
      </c>
      <c r="AJ2648" s="8">
        <f t="shared" ref="AJ2648" ca="1" si="428">AH2648*24</f>
        <v>3.75</v>
      </c>
      <c r="AK2648" s="3" t="s">
        <v>120</v>
      </c>
      <c r="AL2648" s="3" t="s">
        <v>70</v>
      </c>
      <c r="AM2648" s="3" t="s">
        <v>87</v>
      </c>
      <c r="AN2648" s="3" t="s">
        <v>87</v>
      </c>
      <c r="AO2648" s="3" t="s">
        <v>119</v>
      </c>
      <c r="AP2648" s="3" t="s">
        <v>119</v>
      </c>
      <c r="AQ2648" s="23">
        <v>45464.913888888892</v>
      </c>
      <c r="AR2648" s="3"/>
      <c r="AS2648" s="23"/>
      <c r="AT2648" s="23"/>
      <c r="AU2648" s="3" t="s">
        <v>271</v>
      </c>
      <c r="AV2648" s="3" t="s">
        <v>1342</v>
      </c>
      <c r="AW2648" s="3" t="s">
        <v>135</v>
      </c>
      <c r="AX2648" s="3">
        <v>11.004799999999999</v>
      </c>
      <c r="AY2648" s="3">
        <v>-74.829899999999995</v>
      </c>
      <c r="AZ2648" s="8" t="str">
        <f>+CONCATENATE("Reportan apertura en el enlace ",Tabla4[[#This Row],[Enlace]]," en el ",Tabla4[[#This Row],[Distancia óptica]]," ocasionado por ",Tabla4[[#This Row],[Causa del daño]])</f>
        <v>Reportan apertura en el enlace Pelu - Tabor en el Km 0,257 desde Tabor  ocasionado por Intervención de Terceros. No Identificados</v>
      </c>
      <c r="BA2648" s="8" t="str">
        <f>+CONCATENATE("Para dar solución al incidente ",Tabla4[[#This Row],[Solución]])</f>
        <v>Para dar solución al incidente se corren 200 metros de reserva y se crea un empalme de 48hilos</v>
      </c>
      <c r="BB2648" s="3" t="str">
        <f>+_xlfn.CONCAT(Tabla4[[#This Row],[Causa Raiz]]," ",Tabla4[[#This Row],[Solución2]]," (",Tabla4[[#This Row],[Anillo]],"- Cabecera: ",Tabla4[[#This Row],[Cabecera]],"- Operador: ",Tabla4[[#This Row],[Operador]],")")</f>
        <v>Reportan apertura en el enlace Pelu - Tabor en el Km 0,257 desde Tabor  ocasionado por Intervención de Terceros. No Identificados Para dar solución al incidente se corren 200 metros de reserva y se crea un empalme de 48hilos (Lineal- Cabecera: Pelu- Operador: Colombia Telecomunicaciones)</v>
      </c>
    </row>
    <row r="2649" spans="1:54" ht="185.25">
      <c r="A2649" s="38">
        <f t="shared" si="406"/>
        <v>2648</v>
      </c>
      <c r="B2649" s="3">
        <v>8693802</v>
      </c>
      <c r="C2649" s="3" t="s">
        <v>54</v>
      </c>
      <c r="D2649" s="23">
        <v>45463.552083333336</v>
      </c>
      <c r="E2649" s="23">
        <v>45463.888888888891</v>
      </c>
      <c r="F2649" s="1">
        <f t="shared" ref="F2649:F2655" ca="1" si="429">IF(ISBLANK(E2649),IF(ISBLANK(D2649),0,NOW()-D2649),E2649-D2649)</f>
        <v>0.33680555555474712</v>
      </c>
      <c r="G2649" s="3" t="s">
        <v>55</v>
      </c>
      <c r="H2649" s="41"/>
      <c r="I2649" s="40"/>
      <c r="J2649" s="5" t="s">
        <v>4909</v>
      </c>
      <c r="K2649" s="3" t="s">
        <v>4096</v>
      </c>
      <c r="L2649" s="9" t="s">
        <v>58</v>
      </c>
      <c r="M2649" s="3" t="s">
        <v>204</v>
      </c>
      <c r="N2649" s="3" t="s">
        <v>205</v>
      </c>
      <c r="O2649" s="3" t="s">
        <v>11939</v>
      </c>
      <c r="P2649" s="3" t="s">
        <v>11940</v>
      </c>
      <c r="Q2649" s="4" t="s">
        <v>11941</v>
      </c>
      <c r="R2649" s="3" t="s">
        <v>209</v>
      </c>
      <c r="S2649" s="3" t="s">
        <v>4100</v>
      </c>
      <c r="T2649" s="9" t="s">
        <v>66</v>
      </c>
      <c r="U2649" s="3" t="s">
        <v>11942</v>
      </c>
      <c r="V2649" s="22" t="str">
        <f t="shared" ref="V2649:V2655" si="430">C2649&amp;"; Hora de aviso: "&amp;TEXT(D2649,"h:mm dd/mm/yyyy")&amp;"; Solución: "&amp;U2649&amp;"; Hora de solución: "&amp;TEXT(E2649,"h:mm dd/mm/yyyy")&amp;"; Causa: "&amp;T2649</f>
        <v>RLFO; Hora de aviso: 13:15 20/06/2024; Solución: Para dar solucion se corre reserva de 150 mtrs y un empalme de 96 hilos ; Hora de solución: 21:20 20/06/2024; Causa: Vandalismo</v>
      </c>
      <c r="W2649" s="4" t="s">
        <v>11943</v>
      </c>
      <c r="X2649" s="3" t="s">
        <v>11944</v>
      </c>
      <c r="Y2649" s="3" t="s">
        <v>11945</v>
      </c>
      <c r="Z2649" s="3" t="s">
        <v>1349</v>
      </c>
      <c r="AA2649" s="3" t="s">
        <v>70</v>
      </c>
      <c r="AB2649" s="3">
        <v>8693802</v>
      </c>
      <c r="AC2649" s="3" t="s">
        <v>71</v>
      </c>
      <c r="AD2649" s="6">
        <v>0</v>
      </c>
      <c r="AE2649" s="7"/>
      <c r="AF2649" s="7"/>
      <c r="AG2649" s="6">
        <f>Tabla4[[#This Row],[Tiempo Parada de Reloj]]+Tabla4[[#This Row],[Tiempo Autorizado por Telefonica (no Máximo)]]</f>
        <v>0</v>
      </c>
      <c r="AH2649" s="7">
        <f t="shared" ca="1" si="426"/>
        <v>0.33680555555474712</v>
      </c>
      <c r="AI2649" s="8">
        <f t="shared" ref="AI2649:AI2655" si="431">AD2649*24</f>
        <v>0</v>
      </c>
      <c r="AJ2649" s="8">
        <f t="shared" ref="AJ2649:AJ2655" ca="1" si="432">AH2649*24</f>
        <v>8.0833333333139308</v>
      </c>
      <c r="AK2649" s="3" t="s">
        <v>460</v>
      </c>
      <c r="AL2649" s="3" t="s">
        <v>70</v>
      </c>
      <c r="AM2649" s="3" t="s">
        <v>87</v>
      </c>
      <c r="AN2649" s="3" t="s">
        <v>87</v>
      </c>
      <c r="AO2649" s="3" t="s">
        <v>87</v>
      </c>
      <c r="AP2649" s="3" t="s">
        <v>87</v>
      </c>
      <c r="AQ2649" s="23">
        <v>45470.745138888888</v>
      </c>
      <c r="AR2649" s="3"/>
      <c r="AS2649" s="23"/>
      <c r="AT2649" s="23"/>
      <c r="AU2649" s="3" t="s">
        <v>4096</v>
      </c>
      <c r="AV2649" s="3" t="s">
        <v>11946</v>
      </c>
      <c r="AW2649" s="3" t="s">
        <v>370</v>
      </c>
      <c r="AX2649" s="3">
        <v>7.0670289999999998</v>
      </c>
      <c r="AY2649" s="3">
        <v>-73.167304000000001</v>
      </c>
      <c r="AZ2649" s="8" t="str">
        <f>+CONCATENATE("Reportan apertura en el enlace ",Tabla4[[#This Row],[Enlace]]," en el ",Tabla4[[#This Row],[Distancia óptica]]," ocasionado por ",Tabla4[[#This Row],[Causa del daño]])</f>
        <v>Reportan apertura en el enlace Arenales - Poblado en el Km 1,7 desde Arenales ocasionado por Vandalismo</v>
      </c>
      <c r="BA2649" s="8" t="str">
        <f>+CONCATENATE("Para dar solución al incidente ",Tabla4[[#This Row],[Solución]])</f>
        <v xml:space="preserve">Para dar solución al incidente Para dar solucion se corre reserva de 150 mtrs y un empalme de 96 hilos </v>
      </c>
      <c r="BB2649" s="3" t="str">
        <f>+_xlfn.CONCAT(Tabla4[[#This Row],[Causa Raiz]]," ",Tabla4[[#This Row],[Solución2]]," (",Tabla4[[#This Row],[Anillo]],"- Cabecera: ",Tabla4[[#This Row],[Cabecera]],"- Operador: ",Tabla4[[#This Row],[Operador]],")")</f>
        <v>Reportan apertura en el enlace Arenales - Poblado en el Km 1,7 desde Arenales ocasionado por Vandalismo Para dar solución al incidente Para dar solucion se corre reserva de 150 mtrs y un empalme de 96 hilos  (lineal- Cabecera: POBLADO- Operador: Telebucaramanga)</v>
      </c>
    </row>
    <row r="2650" spans="1:54" ht="199.5">
      <c r="A2650" s="38">
        <f t="shared" si="406"/>
        <v>2649</v>
      </c>
      <c r="B2650" s="3">
        <v>8695346</v>
      </c>
      <c r="C2650" s="3" t="s">
        <v>54</v>
      </c>
      <c r="D2650" s="23">
        <v>45463.71875</v>
      </c>
      <c r="E2650" s="23">
        <v>45463.9375</v>
      </c>
      <c r="F2650" s="1">
        <f t="shared" ca="1" si="429"/>
        <v>0.21875</v>
      </c>
      <c r="G2650" s="3" t="s">
        <v>55</v>
      </c>
      <c r="H2650" s="41"/>
      <c r="I2650" s="40"/>
      <c r="J2650" s="5" t="s">
        <v>56</v>
      </c>
      <c r="K2650" s="3" t="s">
        <v>57</v>
      </c>
      <c r="L2650" s="9" t="s">
        <v>58</v>
      </c>
      <c r="M2650" s="3" t="s">
        <v>59</v>
      </c>
      <c r="N2650" s="3" t="s">
        <v>60</v>
      </c>
      <c r="O2650" s="3" t="s">
        <v>11947</v>
      </c>
      <c r="P2650" s="3" t="s">
        <v>11948</v>
      </c>
      <c r="Q2650" s="4" t="s">
        <v>11949</v>
      </c>
      <c r="R2650" s="3" t="s">
        <v>947</v>
      </c>
      <c r="S2650" s="3" t="s">
        <v>65</v>
      </c>
      <c r="T2650" s="9" t="s">
        <v>276</v>
      </c>
      <c r="U2650" s="3" t="s">
        <v>11950</v>
      </c>
      <c r="V2650" s="22" t="str">
        <f t="shared" si="430"/>
        <v>RLFO; Hora de aviso: 17:15 20/06/2024; Solución: se recupera 50 mts de reserva y se rehusa un empalme de 24 hilos; Hora de solución: 22:30 20/06/2024; Causa: Intervención de Terceros</v>
      </c>
      <c r="W2650" s="4" t="s">
        <v>68</v>
      </c>
      <c r="X2650" s="3"/>
      <c r="Y2650" s="3"/>
      <c r="Z2650" s="3" t="s">
        <v>69</v>
      </c>
      <c r="AA2650" s="3" t="s">
        <v>70</v>
      </c>
      <c r="AB2650" s="3">
        <v>8695346</v>
      </c>
      <c r="AC2650" s="3" t="s">
        <v>71</v>
      </c>
      <c r="AD2650" s="6">
        <v>5.2083333333333336E-2</v>
      </c>
      <c r="AE2650" s="7"/>
      <c r="AF2650" s="7"/>
      <c r="AG2650" s="6">
        <f>Tabla4[[#This Row],[Tiempo Parada de Reloj]]+Tabla4[[#This Row],[Tiempo Autorizado por Telefonica (no Máximo)]]</f>
        <v>5.2083333333333336E-2</v>
      </c>
      <c r="AH2650" s="7">
        <f t="shared" ca="1" si="426"/>
        <v>0.16666666666666666</v>
      </c>
      <c r="AI2650" s="8">
        <f t="shared" si="431"/>
        <v>1.25</v>
      </c>
      <c r="AJ2650" s="8">
        <f t="shared" ca="1" si="432"/>
        <v>4</v>
      </c>
      <c r="AK2650" s="3" t="s">
        <v>106</v>
      </c>
      <c r="AL2650" s="3" t="s">
        <v>70</v>
      </c>
      <c r="AM2650" s="3" t="s">
        <v>87</v>
      </c>
      <c r="AN2650" s="3" t="s">
        <v>119</v>
      </c>
      <c r="AO2650" s="3" t="s">
        <v>119</v>
      </c>
      <c r="AP2650" s="3" t="s">
        <v>119</v>
      </c>
      <c r="AQ2650" s="23">
        <v>45467.407638888886</v>
      </c>
      <c r="AR2650" s="3"/>
      <c r="AS2650" s="23"/>
      <c r="AT2650" s="23"/>
      <c r="AU2650" s="3" t="s">
        <v>107</v>
      </c>
      <c r="AV2650" s="3" t="s">
        <v>720</v>
      </c>
      <c r="AW2650" s="3" t="s">
        <v>307</v>
      </c>
      <c r="AX2650" s="3">
        <v>4.6203000000000003</v>
      </c>
      <c r="AY2650" s="3">
        <v>-74.125799999999998</v>
      </c>
      <c r="AZ2650" s="8" t="str">
        <f>+CONCATENATE("Reportan apertura en el enlace ",Tabla4[[#This Row],[Enlace]]," en el ",Tabla4[[#This Row],[Distancia óptica]]," ocasionado por ",Tabla4[[#This Row],[Causa del daño]])</f>
        <v>Reportan apertura en el enlace Dto 52131 - Dto 52091, en el Km 0,647 desde  dto 52131 ocasionado por Intervención de Terceros</v>
      </c>
      <c r="BA2650" s="8" t="str">
        <f>+CONCATENATE("Para dar solución al incidente ",Tabla4[[#This Row],[Solución]])</f>
        <v>Para dar solución al incidente se recupera 50 mts de reserva y se rehusa un empalme de 24 hilos</v>
      </c>
      <c r="BB2650" s="3" t="str">
        <f>+_xlfn.CONCAT(Tabla4[[#This Row],[Causa Raiz]]," ",Tabla4[[#This Row],[Solución2]]," (",Tabla4[[#This Row],[Anillo]],"- Cabecera: ",Tabla4[[#This Row],[Cabecera]],"- Operador: ",Tabla4[[#This Row],[Operador]],")")</f>
        <v>Reportan apertura en el enlace Dto 52131 - Dto 52091, en el Km 0,647 desde  dto 52131 ocasionado por Intervención de Terceros Para dar solución al incidente se recupera 50 mts de reserva y se rehusa un empalme de 24 hilos (LINEAL- Cabecera: ASTURIAS- Operador: Colombia Telecomunicaciones)</v>
      </c>
    </row>
    <row r="2651" spans="1:54" ht="156.75">
      <c r="A2651" s="38">
        <f t="shared" si="406"/>
        <v>2650</v>
      </c>
      <c r="B2651" s="3">
        <v>8696129</v>
      </c>
      <c r="C2651" s="3" t="s">
        <v>92</v>
      </c>
      <c r="D2651" s="23">
        <v>45464.277777777781</v>
      </c>
      <c r="E2651" s="23">
        <v>45464.614583333336</v>
      </c>
      <c r="F2651" s="1">
        <f t="shared" ca="1" si="429"/>
        <v>0.33680555555474712</v>
      </c>
      <c r="G2651" s="3" t="s">
        <v>164</v>
      </c>
      <c r="H2651" s="41" t="s">
        <v>165</v>
      </c>
      <c r="I2651" s="40" t="s">
        <v>11951</v>
      </c>
      <c r="J2651" s="5" t="s">
        <v>322</v>
      </c>
      <c r="K2651" s="3" t="s">
        <v>322</v>
      </c>
      <c r="L2651" s="9" t="s">
        <v>58</v>
      </c>
      <c r="M2651" s="3" t="s">
        <v>656</v>
      </c>
      <c r="N2651" s="3" t="s">
        <v>11952</v>
      </c>
      <c r="O2651" s="3" t="s">
        <v>11953</v>
      </c>
      <c r="P2651" s="3" t="s">
        <v>325</v>
      </c>
      <c r="Q2651" s="4" t="s">
        <v>11954</v>
      </c>
      <c r="R2651" s="3" t="s">
        <v>2716</v>
      </c>
      <c r="S2651" s="3" t="s">
        <v>328</v>
      </c>
      <c r="T2651" s="9" t="s">
        <v>176</v>
      </c>
      <c r="U2651" s="3" t="s">
        <v>11955</v>
      </c>
      <c r="V2651" s="22" t="str">
        <f t="shared" si="430"/>
        <v>RTNFO; Hora de aviso: 6:40 21/06/2024; Solución: Adecuacion en caja empalme; Hora de solución: 14:45 21/06/2024; Causa: Intervención de Terceros. No Identificados</v>
      </c>
      <c r="W2651" s="4" t="s">
        <v>1517</v>
      </c>
      <c r="X2651" s="3"/>
      <c r="Y2651" s="3"/>
      <c r="Z2651" s="3" t="s">
        <v>69</v>
      </c>
      <c r="AA2651" s="3" t="s">
        <v>71</v>
      </c>
      <c r="AB2651" s="3">
        <v>0</v>
      </c>
      <c r="AC2651" s="3" t="s">
        <v>71</v>
      </c>
      <c r="AD2651" s="6">
        <v>0</v>
      </c>
      <c r="AE2651" s="7"/>
      <c r="AF2651" s="7"/>
      <c r="AG2651" s="6">
        <f>Tabla4[[#This Row],[Tiempo Parada de Reloj]]+Tabla4[[#This Row],[Tiempo Autorizado por Telefonica (no Máximo)]]</f>
        <v>0</v>
      </c>
      <c r="AH2651" s="7">
        <f t="shared" ca="1" si="426"/>
        <v>0.33680555555474712</v>
      </c>
      <c r="AI2651" s="8">
        <f t="shared" si="431"/>
        <v>0</v>
      </c>
      <c r="AJ2651" s="8">
        <f t="shared" ca="1" si="432"/>
        <v>8.0833333333139308</v>
      </c>
      <c r="AK2651" s="3" t="s">
        <v>120</v>
      </c>
      <c r="AL2651" s="3" t="s">
        <v>70</v>
      </c>
      <c r="AM2651" s="3" t="s">
        <v>106</v>
      </c>
      <c r="AN2651" s="3" t="s">
        <v>106</v>
      </c>
      <c r="AQ2651" s="23">
        <f t="shared" ref="AQ2651" ca="1" si="433">NOW()</f>
        <v>45503.69683483796</v>
      </c>
      <c r="AR2651" s="3"/>
      <c r="AS2651" s="23"/>
      <c r="AT2651" s="23"/>
      <c r="AU2651" s="3" t="s">
        <v>322</v>
      </c>
      <c r="AV2651" s="3" t="s">
        <v>11956</v>
      </c>
      <c r="AW2651" s="3" t="s">
        <v>76</v>
      </c>
      <c r="AX2651" s="3" t="s">
        <v>69</v>
      </c>
      <c r="AY2651" s="3" t="s">
        <v>69</v>
      </c>
      <c r="AZ2651" s="8" t="str">
        <f>+CONCATENATE("Reportan apertura en el enlace ",Tabla4[[#This Row],[Enlace]]," en el ",Tabla4[[#This Row],[Distancia óptica]]," ocasionado por ",Tabla4[[#This Row],[Causa del daño]])</f>
        <v>Reportan apertura en el enlace Manzanares - Mariquita en el Km 0 ocasionado por Intervención de Terceros. No Identificados</v>
      </c>
      <c r="BA2651" s="8" t="str">
        <f>+CONCATENATE("Para dar solución al incidente ",Tabla4[[#This Row],[Solución]])</f>
        <v>Para dar solución al incidente Adecuacion en caja empalme</v>
      </c>
      <c r="BB2651" s="3" t="str">
        <f>+_xlfn.CONCAT(Tabla4[[#This Row],[Causa Raiz]]," ",Tabla4[[#This Row],[Solución2]]," (",Tabla4[[#This Row],[Anillo]],"- Cabecera: ",Tabla4[[#This Row],[Cabecera]],"- Operador: ",Tabla4[[#This Row],[Operador]],")")</f>
        <v>Reportan apertura en el enlace Manzanares - Mariquita en el Km 0 ocasionado por Intervención de Terceros. No Identificados Para dar solución al incidente Adecuacion en caja empalme (Troncal- Cabecera: Mnzanarez- Operador: Ufinet)</v>
      </c>
    </row>
    <row r="2652" spans="1:54" ht="199.5">
      <c r="A2652" s="38">
        <f t="shared" si="406"/>
        <v>2651</v>
      </c>
      <c r="B2652" s="3">
        <v>8696207</v>
      </c>
      <c r="C2652" s="3" t="s">
        <v>54</v>
      </c>
      <c r="D2652" s="23">
        <v>45464.333333333336</v>
      </c>
      <c r="E2652" s="23">
        <v>45464.583333333336</v>
      </c>
      <c r="F2652" s="1">
        <f t="shared" ca="1" si="429"/>
        <v>0.25</v>
      </c>
      <c r="G2652" s="3" t="s">
        <v>55</v>
      </c>
      <c r="H2652" s="41"/>
      <c r="I2652" s="40"/>
      <c r="J2652" s="5" t="s">
        <v>56</v>
      </c>
      <c r="K2652" s="3" t="s">
        <v>138</v>
      </c>
      <c r="L2652" s="9" t="s">
        <v>78</v>
      </c>
      <c r="M2652" s="3" t="s">
        <v>139</v>
      </c>
      <c r="N2652" s="3" t="s">
        <v>140</v>
      </c>
      <c r="O2652" s="3" t="s">
        <v>11957</v>
      </c>
      <c r="P2652" s="3" t="s">
        <v>11958</v>
      </c>
      <c r="Q2652" s="4" t="s">
        <v>11959</v>
      </c>
      <c r="R2652" s="3" t="s">
        <v>144</v>
      </c>
      <c r="S2652" s="3" t="s">
        <v>145</v>
      </c>
      <c r="T2652" s="9" t="s">
        <v>130</v>
      </c>
      <c r="U2652" s="3" t="s">
        <v>11960</v>
      </c>
      <c r="V2652" s="22" t="str">
        <f t="shared" si="430"/>
        <v>RLFO; Hora de aviso: 8:00 21/06/2024; Solución: Se realiza Tendido de 320 m de fo 36 hilos y se ingrean extremos a cajas de empalme existentes; Hora de solución: 14:00 21/06/2024; Causa: Plagas</v>
      </c>
      <c r="W2652" s="4" t="s">
        <v>199</v>
      </c>
      <c r="X2652" s="3"/>
      <c r="Y2652" s="3"/>
      <c r="Z2652" s="3" t="s">
        <v>69</v>
      </c>
      <c r="AA2652" s="3" t="s">
        <v>70</v>
      </c>
      <c r="AB2652" s="3">
        <v>8696689</v>
      </c>
      <c r="AC2652" s="3" t="s">
        <v>71</v>
      </c>
      <c r="AD2652" s="6">
        <v>8.3333333333333329E-2</v>
      </c>
      <c r="AE2652" s="7"/>
      <c r="AF2652" s="7"/>
      <c r="AG2652" s="6">
        <f>Tabla4[[#This Row],[Tiempo Parada de Reloj]]+Tabla4[[#This Row],[Tiempo Autorizado por Telefonica (no Máximo)]]</f>
        <v>8.3333333333333329E-2</v>
      </c>
      <c r="AH2652" s="7">
        <f t="shared" ca="1" si="426"/>
        <v>0.16666666666666669</v>
      </c>
      <c r="AI2652" s="8">
        <f t="shared" si="431"/>
        <v>2</v>
      </c>
      <c r="AJ2652" s="8">
        <f t="shared" ca="1" si="432"/>
        <v>4</v>
      </c>
      <c r="AK2652" s="3" t="s">
        <v>460</v>
      </c>
      <c r="AL2652" s="3" t="s">
        <v>70</v>
      </c>
      <c r="AM2652" s="3" t="s">
        <v>120</v>
      </c>
      <c r="AN2652" s="3" t="s">
        <v>106</v>
      </c>
      <c r="AO2652" s="3" t="s">
        <v>87</v>
      </c>
      <c r="AP2652" s="3" t="s">
        <v>87</v>
      </c>
      <c r="AQ2652" s="23">
        <v>45468.585416666669</v>
      </c>
      <c r="AR2652" s="3"/>
      <c r="AS2652" s="23"/>
      <c r="AT2652" s="23"/>
      <c r="AU2652" s="3" t="s">
        <v>149</v>
      </c>
      <c r="AV2652" s="3" t="s">
        <v>791</v>
      </c>
      <c r="AW2652" s="3" t="s">
        <v>1311</v>
      </c>
      <c r="AX2652" s="3">
        <v>3.45946</v>
      </c>
      <c r="AY2652" s="3">
        <v>-76.553920000000005</v>
      </c>
      <c r="AZ2652" s="8" t="str">
        <f>+CONCATENATE("Reportan apertura en el enlace ",Tabla4[[#This Row],[Enlace]]," en el ",Tabla4[[#This Row],[Distancia óptica]]," ocasionado por ",Tabla4[[#This Row],[Causa del daño]])</f>
        <v>Reportan apertura en el enlace Mov. La Rivera - Mov. Normandia en el km 0,680 desde Rivera ocasionado por Plagas</v>
      </c>
      <c r="BA2652" s="8" t="str">
        <f>+CONCATENATE("Para dar solución al incidente ",Tabla4[[#This Row],[Solución]])</f>
        <v>Para dar solución al incidente Se realiza Tendido de 320 m de fo 36 hilos y se ingrean extremos a cajas de empalme existentes</v>
      </c>
      <c r="BB2652" s="3" t="str">
        <f>+_xlfn.CONCAT(Tabla4[[#This Row],[Causa Raiz]]," ",Tabla4[[#This Row],[Solución2]]," (",Tabla4[[#This Row],[Anillo]],"- Cabecera: ",Tabla4[[#This Row],[Cabecera]],"- Operador: ",Tabla4[[#This Row],[Operador]],")")</f>
        <v>Reportan apertura en el enlace Mov. La Rivera - Mov. Normandia en el km 0,680 desde Rivera ocasionado por Plagas Para dar solución al incidente Se realiza Tendido de 320 m de fo 36 hilos y se ingrean extremos a cajas de empalme existentes (UK- Cabecera: Cali Centro- Operador: Colombia Telecomunicaciones)</v>
      </c>
    </row>
    <row r="2653" spans="1:54" ht="228">
      <c r="A2653" s="38">
        <f t="shared" si="406"/>
        <v>2652</v>
      </c>
      <c r="B2653" s="3">
        <v>8696314</v>
      </c>
      <c r="C2653" s="3" t="s">
        <v>54</v>
      </c>
      <c r="D2653" s="23">
        <v>45464.354166666664</v>
      </c>
      <c r="E2653" s="23">
        <v>45464.444444444445</v>
      </c>
      <c r="F2653" s="1">
        <f t="shared" ca="1" si="429"/>
        <v>9.0277777781011537E-2</v>
      </c>
      <c r="G2653" s="3" t="s">
        <v>55</v>
      </c>
      <c r="H2653" s="41"/>
      <c r="I2653" s="40"/>
      <c r="J2653" s="5" t="s">
        <v>56</v>
      </c>
      <c r="K2653" s="3" t="s">
        <v>77</v>
      </c>
      <c r="L2653" s="9" t="s">
        <v>78</v>
      </c>
      <c r="M2653" s="3" t="s">
        <v>152</v>
      </c>
      <c r="N2653" s="3" t="s">
        <v>153</v>
      </c>
      <c r="O2653" s="3" t="s">
        <v>11961</v>
      </c>
      <c r="P2653" s="3" t="s">
        <v>11962</v>
      </c>
      <c r="Q2653" s="4" t="s">
        <v>11963</v>
      </c>
      <c r="R2653" s="3" t="s">
        <v>1178</v>
      </c>
      <c r="S2653" s="3" t="s">
        <v>158</v>
      </c>
      <c r="T2653" s="9" t="s">
        <v>66</v>
      </c>
      <c r="U2653" s="3" t="s">
        <v>11964</v>
      </c>
      <c r="V2653" s="22" t="str">
        <f t="shared" si="430"/>
        <v>RLFO; Hora de aviso: 8:30 21/06/2024; Solución: Recuperacion de 60 mts de reserva y un empalme de 8 hilos en caja empalme de 24; Hora de solución: 10:40 21/06/2024; Causa: Vandalismo</v>
      </c>
      <c r="W2653" s="4" t="s">
        <v>160</v>
      </c>
      <c r="X2653" s="3"/>
      <c r="Y2653" s="3"/>
      <c r="Z2653" s="3" t="s">
        <v>69</v>
      </c>
      <c r="AA2653" s="3" t="s">
        <v>70</v>
      </c>
      <c r="AB2653" s="3">
        <v>8696519</v>
      </c>
      <c r="AC2653" s="3" t="s">
        <v>71</v>
      </c>
      <c r="AD2653" s="6">
        <v>0</v>
      </c>
      <c r="AE2653" s="7"/>
      <c r="AF2653" s="7"/>
      <c r="AG2653" s="6">
        <f>Tabla4[[#This Row],[Tiempo Parada de Reloj]]+Tabla4[[#This Row],[Tiempo Autorizado por Telefonica (no Máximo)]]</f>
        <v>0</v>
      </c>
      <c r="AH2653" s="7">
        <f t="shared" ca="1" si="426"/>
        <v>9.0277777781011537E-2</v>
      </c>
      <c r="AI2653" s="8">
        <f t="shared" si="431"/>
        <v>0</v>
      </c>
      <c r="AJ2653" s="8">
        <f t="shared" ca="1" si="432"/>
        <v>2.1666666667442769</v>
      </c>
      <c r="AK2653" s="3" t="s">
        <v>460</v>
      </c>
      <c r="AL2653" s="3" t="s">
        <v>70</v>
      </c>
      <c r="AM2653" s="3" t="s">
        <v>120</v>
      </c>
      <c r="AN2653" s="3" t="s">
        <v>120</v>
      </c>
      <c r="AO2653" s="3" t="s">
        <v>119</v>
      </c>
      <c r="AP2653" s="3" t="s">
        <v>119</v>
      </c>
      <c r="AQ2653" s="23">
        <v>45464.649305555555</v>
      </c>
      <c r="AR2653" s="3"/>
      <c r="AS2653" s="23"/>
      <c r="AT2653" s="23"/>
      <c r="AU2653" s="3" t="s">
        <v>161</v>
      </c>
      <c r="AV2653" s="3" t="s">
        <v>1243</v>
      </c>
      <c r="AW2653" s="3" t="s">
        <v>11965</v>
      </c>
      <c r="AX2653" s="3">
        <v>1.2228209999999999</v>
      </c>
      <c r="AY2653" s="3">
        <v>-77.267764999999997</v>
      </c>
      <c r="AZ2653" s="8" t="str">
        <f>+CONCATENATE("Reportan apertura en el enlace ",Tabla4[[#This Row],[Enlace]]," en el ",Tabla4[[#This Row],[Distancia óptica]]," ocasionado por ",Tabla4[[#This Row],[Causa del daño]])</f>
        <v>Reportan apertura en el enlace Mov. Corazon de Jesus - Mov- La Carolina en el Km 0,084 desde Corazon de jesus ocasionado por Vandalismo</v>
      </c>
      <c r="BA2653" s="8" t="str">
        <f>+CONCATENATE("Para dar solución al incidente ",Tabla4[[#This Row],[Solución]])</f>
        <v>Para dar solución al incidente Recuperacion de 60 mts de reserva y un empalme de 8 hilos en caja empalme de 24</v>
      </c>
      <c r="BB2653" s="3" t="str">
        <f>+_xlfn.CONCAT(Tabla4[[#This Row],[Causa Raiz]]," ",Tabla4[[#This Row],[Solución2]]," (",Tabla4[[#This Row],[Anillo]],"- Cabecera: ",Tabla4[[#This Row],[Cabecera]],"- Operador: ",Tabla4[[#This Row],[Operador]],")")</f>
        <v>Reportan apertura en el enlace Mov. Corazon de Jesus - Mov- La Carolina en el Km 0,084 desde Corazon de jesus ocasionado por Vandalismo Para dar solución al incidente Recuperacion de 60 mts de reserva y un empalme de 8 hilos en caja empalme de 24 (Uk Corazin de jesus- Cabecera: Fatima- Operador: Colombia Telecomunicaciones)</v>
      </c>
    </row>
    <row r="2654" spans="1:54" ht="185.25">
      <c r="A2654" s="38">
        <f t="shared" si="406"/>
        <v>2653</v>
      </c>
      <c r="B2654" s="3">
        <v>8696768</v>
      </c>
      <c r="C2654" s="3" t="s">
        <v>54</v>
      </c>
      <c r="D2654" s="23">
        <v>45464.5</v>
      </c>
      <c r="E2654" s="23">
        <v>45464.729166666664</v>
      </c>
      <c r="F2654" s="1">
        <f t="shared" ca="1" si="429"/>
        <v>0.22916666666424135</v>
      </c>
      <c r="G2654" s="3" t="s">
        <v>55</v>
      </c>
      <c r="H2654" s="41"/>
      <c r="I2654" s="40"/>
      <c r="J2654" s="5" t="s">
        <v>56</v>
      </c>
      <c r="K2654" s="3" t="s">
        <v>57</v>
      </c>
      <c r="L2654" s="9" t="s">
        <v>58</v>
      </c>
      <c r="M2654" s="3" t="s">
        <v>59</v>
      </c>
      <c r="N2654" s="3" t="s">
        <v>60</v>
      </c>
      <c r="O2654" s="3" t="s">
        <v>517</v>
      </c>
      <c r="P2654" s="3" t="s">
        <v>11966</v>
      </c>
      <c r="Q2654" s="4" t="s">
        <v>11967</v>
      </c>
      <c r="R2654" s="3" t="s">
        <v>304</v>
      </c>
      <c r="S2654" s="3" t="s">
        <v>65</v>
      </c>
      <c r="T2654" s="9" t="s">
        <v>66</v>
      </c>
      <c r="U2654" s="3" t="s">
        <v>11968</v>
      </c>
      <c r="V2654" s="22" t="str">
        <f t="shared" si="430"/>
        <v>RLFO; Hora de aviso: 12:00 21/06/2024; Solución: Se instala 100 metros de F.O de 48 hilos y se crean 2 cajas de Empalme nuevas ; Hora de solución: 17:30 21/06/2024; Causa: Vandalismo</v>
      </c>
      <c r="W2654" s="4" t="s">
        <v>68</v>
      </c>
      <c r="X2654" s="3"/>
      <c r="Y2654" s="3"/>
      <c r="Z2654" s="3" t="s">
        <v>69</v>
      </c>
      <c r="AA2654" s="3" t="s">
        <v>71</v>
      </c>
      <c r="AB2654" s="3">
        <v>0</v>
      </c>
      <c r="AC2654" s="3" t="s">
        <v>71</v>
      </c>
      <c r="AD2654" s="6">
        <v>6.25E-2</v>
      </c>
      <c r="AE2654" s="7"/>
      <c r="AF2654" s="7"/>
      <c r="AG2654" s="6">
        <f>Tabla4[[#This Row],[Tiempo Parada de Reloj]]+Tabla4[[#This Row],[Tiempo Autorizado por Telefonica (no Máximo)]]</f>
        <v>6.25E-2</v>
      </c>
      <c r="AH2654" s="7">
        <f t="shared" ca="1" si="426"/>
        <v>0.16666666666424135</v>
      </c>
      <c r="AI2654" s="8">
        <f t="shared" si="431"/>
        <v>1.5</v>
      </c>
      <c r="AJ2654" s="8">
        <f t="shared" ca="1" si="432"/>
        <v>3.9999999999417923</v>
      </c>
      <c r="AK2654" s="3" t="s">
        <v>120</v>
      </c>
      <c r="AL2654" s="3" t="s">
        <v>70</v>
      </c>
      <c r="AM2654" s="3" t="s">
        <v>106</v>
      </c>
      <c r="AN2654" s="3" t="s">
        <v>106</v>
      </c>
      <c r="AO2654" s="3" t="s">
        <v>119</v>
      </c>
      <c r="AP2654" s="3" t="s">
        <v>119</v>
      </c>
      <c r="AQ2654" s="23">
        <v>45466.847222222219</v>
      </c>
      <c r="AR2654" s="3"/>
      <c r="AS2654" s="23"/>
      <c r="AT2654" s="23"/>
      <c r="AU2654" s="3" t="s">
        <v>264</v>
      </c>
      <c r="AV2654" s="3" t="s">
        <v>975</v>
      </c>
      <c r="AW2654" s="3" t="s">
        <v>135</v>
      </c>
      <c r="AX2654" s="3">
        <v>4.7118000000000002</v>
      </c>
      <c r="AY2654" s="3">
        <v>-74.083600000000004</v>
      </c>
      <c r="AZ2654" s="8" t="str">
        <f>+CONCATENATE("Reportan apertura en el enlace ",Tabla4[[#This Row],[Enlace]]," en el ",Tabla4[[#This Row],[Distancia óptica]]," ocasionado por ",Tabla4[[#This Row],[Causa del daño]])</f>
        <v>Reportan apertura en el enlace Villa Maria - Morato en el Km 5,15 desdeMorato ocasionado por Vandalismo</v>
      </c>
      <c r="BA2654" s="8" t="str">
        <f>+CONCATENATE("Para dar solución al incidente ",Tabla4[[#This Row],[Solución]])</f>
        <v xml:space="preserve">Para dar solución al incidente Se instala 100 metros de F.O de 48 hilos y se crean 2 cajas de Empalme nuevas </v>
      </c>
      <c r="BB2654" s="3" t="str">
        <f>+_xlfn.CONCAT(Tabla4[[#This Row],[Causa Raiz]]," ",Tabla4[[#This Row],[Solución2]]," (",Tabla4[[#This Row],[Anillo]],"- Cabecera: ",Tabla4[[#This Row],[Cabecera]],"- Operador: ",Tabla4[[#This Row],[Operador]],")")</f>
        <v>Reportan apertura en el enlace Villa Maria - Morato en el Km 5,15 desdeMorato ocasionado por Vandalismo Para dar solución al incidente Se instala 100 metros de F.O de 48 hilos y se crean 2 cajas de Empalme nuevas  (Lineal- Cabecera: Morato- Operador: Colombia Telecomunicaciones)</v>
      </c>
    </row>
    <row r="2655" spans="1:54" ht="199.5">
      <c r="A2655" s="38">
        <f t="shared" si="406"/>
        <v>2654</v>
      </c>
      <c r="B2655" s="3">
        <v>8696896</v>
      </c>
      <c r="C2655" s="3" t="s">
        <v>92</v>
      </c>
      <c r="D2655" s="23">
        <v>45464.5</v>
      </c>
      <c r="E2655" s="23">
        <v>45464.75</v>
      </c>
      <c r="F2655" s="1">
        <f t="shared" ca="1" si="429"/>
        <v>0.25</v>
      </c>
      <c r="G2655" s="3" t="s">
        <v>55</v>
      </c>
      <c r="H2655" s="41"/>
      <c r="I2655" s="40"/>
      <c r="J2655" s="5" t="s">
        <v>56</v>
      </c>
      <c r="K2655" s="3" t="s">
        <v>359</v>
      </c>
      <c r="L2655" s="9" t="s">
        <v>58</v>
      </c>
      <c r="M2655" s="3" t="s">
        <v>360</v>
      </c>
      <c r="N2655" s="3" t="s">
        <v>11969</v>
      </c>
      <c r="O2655" s="3" t="s">
        <v>793</v>
      </c>
      <c r="P2655" s="3" t="s">
        <v>11970</v>
      </c>
      <c r="Q2655" s="4" t="s">
        <v>11971</v>
      </c>
      <c r="R2655" s="3" t="s">
        <v>1420</v>
      </c>
      <c r="S2655" s="3" t="s">
        <v>366</v>
      </c>
      <c r="T2655" s="9" t="s">
        <v>256</v>
      </c>
      <c r="U2655" s="3" t="s">
        <v>11972</v>
      </c>
      <c r="V2655" s="22" t="str">
        <f t="shared" si="430"/>
        <v>RTNFO; Hora de aviso: 12:00 21/06/2024; Solución: Se refusiona hilos en el empalme ubicado en el lugar de la medida ; Hora de solución: 18:00 21/06/2024; Causa: Falla de Empalme de FiOp</v>
      </c>
      <c r="W2655" s="4" t="s">
        <v>423</v>
      </c>
      <c r="X2655" s="3"/>
      <c r="Y2655" s="3"/>
      <c r="Z2655" s="3" t="s">
        <v>69</v>
      </c>
      <c r="AA2655" s="3" t="s">
        <v>71</v>
      </c>
      <c r="AB2655" s="3">
        <v>0</v>
      </c>
      <c r="AC2655" s="3" t="s">
        <v>71</v>
      </c>
      <c r="AD2655" s="6">
        <v>4.2361111111111113E-2</v>
      </c>
      <c r="AE2655" s="7"/>
      <c r="AF2655" s="7"/>
      <c r="AG2655" s="6">
        <f>Tabla4[[#This Row],[Tiempo Parada de Reloj]]+Tabla4[[#This Row],[Tiempo Autorizado por Telefonica (no Máximo)]]</f>
        <v>4.2361111111111113E-2</v>
      </c>
      <c r="AH2655" s="7">
        <f t="shared" ca="1" si="426"/>
        <v>0.20763888888888887</v>
      </c>
      <c r="AI2655" s="8">
        <f t="shared" si="431"/>
        <v>1.0166666666666666</v>
      </c>
      <c r="AJ2655" s="8">
        <f t="shared" ca="1" si="432"/>
        <v>4.9833333333333325</v>
      </c>
      <c r="AK2655" s="3" t="s">
        <v>460</v>
      </c>
      <c r="AL2655" s="3" t="s">
        <v>71</v>
      </c>
      <c r="AM2655" s="3" t="s">
        <v>8652</v>
      </c>
      <c r="AN2655" s="3" t="s">
        <v>8652</v>
      </c>
      <c r="AO2655" s="3" t="s">
        <v>119</v>
      </c>
      <c r="AP2655" s="3" t="s">
        <v>119</v>
      </c>
      <c r="AQ2655" s="23">
        <v>45465.663888888892</v>
      </c>
      <c r="AR2655" s="3"/>
      <c r="AS2655" s="23"/>
      <c r="AT2655" s="23"/>
      <c r="AU2655" s="3" t="s">
        <v>622</v>
      </c>
      <c r="AV2655" s="3" t="s">
        <v>361</v>
      </c>
      <c r="AW2655" s="3" t="s">
        <v>1323</v>
      </c>
      <c r="AX2655" s="3">
        <v>5.6851599999999998</v>
      </c>
      <c r="AY2655" s="3">
        <v>-75.599239999999995</v>
      </c>
      <c r="AZ2655" s="8" t="str">
        <f>+CONCATENATE("Reportan apertura en el enlace ",Tabla4[[#This Row],[Enlace]]," en el ",Tabla4[[#This Row],[Distancia óptica]]," ocasionado por ",Tabla4[[#This Row],[Causa del daño]])</f>
        <v>Reportan apertura en el enlace Manizales - La Pintada en el Km 7,6 desde la pintada ocasionado por Falla de Empalme de FiOp</v>
      </c>
      <c r="BA2655" s="8" t="str">
        <f>+CONCATENATE("Para dar solución al incidente ",Tabla4[[#This Row],[Solución]])</f>
        <v xml:space="preserve">Para dar solución al incidente Se refusiona hilos en el empalme ubicado en el lugar de la medida </v>
      </c>
      <c r="BB2655" s="3" t="str">
        <f>+_xlfn.CONCAT(Tabla4[[#This Row],[Causa Raiz]]," ",Tabla4[[#This Row],[Solución2]]," (",Tabla4[[#This Row],[Anillo]],"- Cabecera: ",Tabla4[[#This Row],[Cabecera]],"- Operador: ",Tabla4[[#This Row],[Operador]],")")</f>
        <v>Reportan apertura en el enlace Manizales - La Pintada en el Km 7,6 desde la pintada ocasionado por Falla de Empalme de FiOp Para dar solución al incidente Se refusiona hilos en el empalme ubicado en el lugar de la medida  (TRONCAL- Cabecera: LA PINTADA- Operador: Colombia Telecomunicaciones)</v>
      </c>
    </row>
    <row r="2656" spans="1:54" ht="185.25">
      <c r="A2656" s="38">
        <f t="shared" si="406"/>
        <v>2655</v>
      </c>
      <c r="B2656" s="3">
        <v>8697186</v>
      </c>
      <c r="C2656" s="3" t="s">
        <v>54</v>
      </c>
      <c r="D2656" s="23">
        <v>45464.5</v>
      </c>
      <c r="E2656" s="23">
        <v>45464.6875</v>
      </c>
      <c r="F2656" s="1">
        <f t="shared" ref="F2656:F2664" ca="1" si="434">IF(ISBLANK(E2656),IF(ISBLANK(D2656),0,NOW()-D2656),E2656-D2656)</f>
        <v>0.1875</v>
      </c>
      <c r="G2656" s="3" t="s">
        <v>55</v>
      </c>
      <c r="H2656" s="41"/>
      <c r="I2656" s="40"/>
      <c r="J2656" s="5" t="s">
        <v>56</v>
      </c>
      <c r="K2656" s="3" t="s">
        <v>57</v>
      </c>
      <c r="L2656" s="9" t="s">
        <v>58</v>
      </c>
      <c r="M2656" s="3" t="s">
        <v>59</v>
      </c>
      <c r="N2656" s="3" t="s">
        <v>60</v>
      </c>
      <c r="O2656" s="3" t="s">
        <v>517</v>
      </c>
      <c r="P2656" s="3" t="s">
        <v>11973</v>
      </c>
      <c r="Q2656" s="4" t="s">
        <v>11974</v>
      </c>
      <c r="R2656" s="3" t="s">
        <v>304</v>
      </c>
      <c r="S2656" s="3" t="s">
        <v>65</v>
      </c>
      <c r="T2656" s="9" t="s">
        <v>146</v>
      </c>
      <c r="U2656" s="3" t="s">
        <v>11975</v>
      </c>
      <c r="V2656" s="22" t="str">
        <f t="shared" ref="V2656:V2664" si="435">C2656&amp;"; Hora de aviso: "&amp;TEXT(D2656,"h:mm dd/mm/yyyy")&amp;"; Solución: "&amp;U2656&amp;"; Hora de solución: "&amp;TEXT(E2656,"h:mm dd/mm/yyyy")&amp;"; Causa: "&amp;T2656</f>
        <v>RLFO; Hora de aviso: 12:00 21/06/2024; Solución: Se recupera 50 metros de F.O de 48 hilos y se crea un empalme de 48 hilos; Hora de solución: 16:30 21/06/2024; Causa: Falla en la Red FiOp</v>
      </c>
      <c r="W2656" s="4" t="s">
        <v>68</v>
      </c>
      <c r="X2656" s="3"/>
      <c r="Y2656" s="3"/>
      <c r="Z2656" s="3" t="s">
        <v>69</v>
      </c>
      <c r="AA2656" s="3" t="s">
        <v>71</v>
      </c>
      <c r="AB2656" s="3">
        <v>0</v>
      </c>
      <c r="AC2656" s="3" t="s">
        <v>71</v>
      </c>
      <c r="AD2656" s="6">
        <v>2.0833333333333332E-2</v>
      </c>
      <c r="AE2656" s="7"/>
      <c r="AF2656" s="7"/>
      <c r="AG2656" s="6">
        <f>Tabla4[[#This Row],[Tiempo Parada de Reloj]]+Tabla4[[#This Row],[Tiempo Autorizado por Telefonica (no Máximo)]]</f>
        <v>2.0833333333333332E-2</v>
      </c>
      <c r="AH2656" s="7">
        <f t="shared" ref="AH2656:AH2665" ca="1" si="436">F2656-$AD2656</f>
        <v>0.16666666666666666</v>
      </c>
      <c r="AI2656" s="8">
        <f t="shared" ref="AI2656:AI2664" si="437">AD2656*24</f>
        <v>0.5</v>
      </c>
      <c r="AJ2656" s="8">
        <f t="shared" ref="AJ2656:AJ2664" ca="1" si="438">AH2656*24</f>
        <v>4</v>
      </c>
      <c r="AK2656" s="3" t="s">
        <v>87</v>
      </c>
      <c r="AL2656" s="3" t="s">
        <v>71</v>
      </c>
      <c r="AM2656" s="3" t="s">
        <v>87</v>
      </c>
      <c r="AN2656" s="3" t="s">
        <v>8652</v>
      </c>
      <c r="AO2656" s="3" t="s">
        <v>119</v>
      </c>
      <c r="AP2656" s="3" t="s">
        <v>119</v>
      </c>
      <c r="AQ2656" s="23">
        <v>45465.765972222223</v>
      </c>
      <c r="AR2656" s="3"/>
      <c r="AS2656" s="23"/>
      <c r="AT2656" s="23"/>
      <c r="AU2656" s="3" t="s">
        <v>264</v>
      </c>
      <c r="AV2656" s="3" t="s">
        <v>975</v>
      </c>
      <c r="AW2656" s="3" t="s">
        <v>1311</v>
      </c>
      <c r="AX2656" s="3">
        <v>4.9692999999999996</v>
      </c>
      <c r="AY2656" s="3">
        <v>-74.071899999999999</v>
      </c>
      <c r="AZ2656" s="8" t="str">
        <f>+CONCATENATE("Reportan apertura en el enlace ",Tabla4[[#This Row],[Enlace]]," en el ",Tabla4[[#This Row],[Distancia óptica]]," ocasionado por ",Tabla4[[#This Row],[Causa del daño]])</f>
        <v>Reportan apertura en el enlace Villa Maria - Morato en el km 1,1 desde Morato ocasionado por Falla en la Red FiOp</v>
      </c>
      <c r="BA2656" s="8" t="str">
        <f>+CONCATENATE("Para dar solución al incidente ",Tabla4[[#This Row],[Solución]])</f>
        <v>Para dar solución al incidente Se recupera 50 metros de F.O de 48 hilos y se crea un empalme de 48 hilos</v>
      </c>
      <c r="BB2656" s="3" t="str">
        <f>+_xlfn.CONCAT(Tabla4[[#This Row],[Causa Raiz]]," ",Tabla4[[#This Row],[Solución2]]," (",Tabla4[[#This Row],[Anillo]],"- Cabecera: ",Tabla4[[#This Row],[Cabecera]],"- Operador: ",Tabla4[[#This Row],[Operador]],")")</f>
        <v>Reportan apertura en el enlace Villa Maria - Morato en el km 1,1 desde Morato ocasionado por Falla en la Red FiOp Para dar solución al incidente Se recupera 50 metros de F.O de 48 hilos y se crea un empalme de 48 hilos (UK- Cabecera: Morato- Operador: Colombia Telecomunicaciones)</v>
      </c>
    </row>
    <row r="2657" spans="1:54" ht="199.5">
      <c r="A2657" s="38">
        <f t="shared" si="406"/>
        <v>2656</v>
      </c>
      <c r="B2657" s="3">
        <v>8697195</v>
      </c>
      <c r="C2657" s="3" t="s">
        <v>92</v>
      </c>
      <c r="D2657" s="23">
        <v>45464.697916666664</v>
      </c>
      <c r="E2657" s="23">
        <v>45464.993055555555</v>
      </c>
      <c r="F2657" s="1">
        <f t="shared" ca="1" si="434"/>
        <v>0.29513888889050577</v>
      </c>
      <c r="G2657" s="3" t="s">
        <v>55</v>
      </c>
      <c r="H2657" s="41"/>
      <c r="I2657" s="40"/>
      <c r="J2657" s="5" t="s">
        <v>56</v>
      </c>
      <c r="K2657" s="3" t="s">
        <v>138</v>
      </c>
      <c r="L2657" s="9" t="s">
        <v>58</v>
      </c>
      <c r="M2657" s="3" t="s">
        <v>139</v>
      </c>
      <c r="N2657" s="3" t="s">
        <v>140</v>
      </c>
      <c r="O2657" s="3" t="s">
        <v>1215</v>
      </c>
      <c r="P2657" s="3" t="s">
        <v>11976</v>
      </c>
      <c r="Q2657" s="4" t="s">
        <v>11977</v>
      </c>
      <c r="R2657" s="3" t="s">
        <v>144</v>
      </c>
      <c r="S2657" s="3" t="s">
        <v>145</v>
      </c>
      <c r="T2657" s="9" t="s">
        <v>176</v>
      </c>
      <c r="U2657" s="3" t="s">
        <v>11978</v>
      </c>
      <c r="V2657" s="22" t="str">
        <f t="shared" si="435"/>
        <v>RTNFO; Hora de aviso: 16:45 21/06/2024; Solución: Se realiza fusiones de cable de 36 hilos en caja de  48 hilos ; Hora de solución: 23:50 21/06/2024; Causa: Intervención de Terceros. No Identificados</v>
      </c>
      <c r="W2657" s="4" t="s">
        <v>11979</v>
      </c>
      <c r="X2657" s="3"/>
      <c r="Y2657" s="3"/>
      <c r="Z2657" s="3" t="s">
        <v>69</v>
      </c>
      <c r="AA2657" s="3" t="s">
        <v>71</v>
      </c>
      <c r="AB2657" s="3">
        <v>0</v>
      </c>
      <c r="AC2657" s="3" t="s">
        <v>71</v>
      </c>
      <c r="AD2657" s="6">
        <v>8.6805555555555552E-2</v>
      </c>
      <c r="AE2657" s="7"/>
      <c r="AF2657" s="7"/>
      <c r="AG2657" s="6">
        <f>Tabla4[[#This Row],[Tiempo Parada de Reloj]]+Tabla4[[#This Row],[Tiempo Autorizado por Telefonica (no Máximo)]]</f>
        <v>8.6805555555555552E-2</v>
      </c>
      <c r="AH2657" s="7">
        <f t="shared" ca="1" si="436"/>
        <v>0.20833333333495022</v>
      </c>
      <c r="AI2657" s="8">
        <f t="shared" si="437"/>
        <v>2.083333333333333</v>
      </c>
      <c r="AJ2657" s="8">
        <f t="shared" ca="1" si="438"/>
        <v>5.0000000000388054</v>
      </c>
      <c r="AK2657" s="3" t="s">
        <v>106</v>
      </c>
      <c r="AL2657" s="3" t="s">
        <v>70</v>
      </c>
      <c r="AM2657" s="3" t="s">
        <v>8652</v>
      </c>
      <c r="AN2657" s="3" t="s">
        <v>8652</v>
      </c>
      <c r="AO2657" s="3" t="s">
        <v>87</v>
      </c>
      <c r="AP2657" s="3" t="s">
        <v>87</v>
      </c>
      <c r="AQ2657" s="23">
        <v>45470.446527777778</v>
      </c>
      <c r="AR2657" s="3"/>
      <c r="AS2657" s="23"/>
      <c r="AT2657" s="23"/>
      <c r="AU2657" s="3" t="s">
        <v>149</v>
      </c>
      <c r="AV2657" s="3" t="s">
        <v>1221</v>
      </c>
      <c r="AW2657" s="3" t="s">
        <v>1323</v>
      </c>
      <c r="AX2657" s="3">
        <v>4.7562160000000002</v>
      </c>
      <c r="AY2657" s="3">
        <v>-75.941879999999998</v>
      </c>
      <c r="AZ2657" s="8" t="str">
        <f>+CONCATENATE("Reportan apertura en el enlace ",Tabla4[[#This Row],[Enlace]]," en el ",Tabla4[[#This Row],[Distancia óptica]]," ocasionado por ",Tabla4[[#This Row],[Causa del daño]])</f>
        <v>Reportan apertura en el enlace Pereira - Roldanillo en el km 4 desde Cartago ocasionado por Intervención de Terceros. No Identificados</v>
      </c>
      <c r="BA2657" s="8" t="str">
        <f>+CONCATENATE("Para dar solución al incidente ",Tabla4[[#This Row],[Solución]])</f>
        <v xml:space="preserve">Para dar solución al incidente Se realiza fusiones de cable de 36 hilos en caja de  48 hilos </v>
      </c>
      <c r="BB2657" s="3" t="str">
        <f>+_xlfn.CONCAT(Tabla4[[#This Row],[Causa Raiz]]," ",Tabla4[[#This Row],[Solución2]]," (",Tabla4[[#This Row],[Anillo]],"- Cabecera: ",Tabla4[[#This Row],[Cabecera]],"- Operador: ",Tabla4[[#This Row],[Operador]],")")</f>
        <v>Reportan apertura en el enlace Pereira - Roldanillo en el km 4 desde Cartago ocasionado por Intervención de Terceros. No Identificados Para dar solución al incidente Se realiza fusiones de cable de 36 hilos en caja de  48 hilos  (TRONCAL- Cabecera: Roldanillo- Operador: Colombia Telecomunicaciones)</v>
      </c>
    </row>
    <row r="2658" spans="1:54" ht="213.75">
      <c r="A2658" s="38">
        <f t="shared" si="406"/>
        <v>2657</v>
      </c>
      <c r="B2658" s="3">
        <v>8697468</v>
      </c>
      <c r="C2658" s="3" t="s">
        <v>54</v>
      </c>
      <c r="D2658" s="23">
        <v>45464.6875</v>
      </c>
      <c r="E2658" s="23">
        <v>45467.583333333336</v>
      </c>
      <c r="F2658" s="1">
        <f t="shared" ca="1" si="434"/>
        <v>2.8958333333357587</v>
      </c>
      <c r="G2658" s="3" t="s">
        <v>55</v>
      </c>
      <c r="H2658" s="41"/>
      <c r="I2658" s="40"/>
      <c r="J2658" s="5" t="s">
        <v>56</v>
      </c>
      <c r="K2658" s="3" t="s">
        <v>57</v>
      </c>
      <c r="L2658" s="9" t="s">
        <v>78</v>
      </c>
      <c r="M2658" s="3" t="s">
        <v>59</v>
      </c>
      <c r="N2658" s="3" t="s">
        <v>60</v>
      </c>
      <c r="O2658" s="3" t="s">
        <v>11980</v>
      </c>
      <c r="P2658" s="3" t="s">
        <v>11981</v>
      </c>
      <c r="Q2658" s="4" t="s">
        <v>11982</v>
      </c>
      <c r="R2658" s="3" t="s">
        <v>304</v>
      </c>
      <c r="S2658" s="3" t="s">
        <v>65</v>
      </c>
      <c r="T2658" s="9" t="s">
        <v>66</v>
      </c>
      <c r="U2658" s="3" t="s">
        <v>11968</v>
      </c>
      <c r="V2658" s="22" t="str">
        <f t="shared" si="435"/>
        <v>RLFO; Hora de aviso: 16:30 21/06/2024; Solución: Se instala 100 metros de F.O de 48 hilos y se crean 2 cajas de Empalme nuevas ; Hora de solución: 14:00 24/06/2024; Causa: Vandalismo</v>
      </c>
      <c r="W2658" s="4" t="s">
        <v>68</v>
      </c>
      <c r="X2658" s="3"/>
      <c r="Y2658" s="3"/>
      <c r="Z2658" s="3" t="s">
        <v>69</v>
      </c>
      <c r="AA2658" s="3" t="s">
        <v>71</v>
      </c>
      <c r="AB2658" s="3">
        <v>0</v>
      </c>
      <c r="AC2658" s="3" t="s">
        <v>71</v>
      </c>
      <c r="AD2658" s="6">
        <v>2.7319444444444443</v>
      </c>
      <c r="AE2658" s="7"/>
      <c r="AF2658" s="7"/>
      <c r="AG2658" s="6">
        <f>Tabla4[[#This Row],[Tiempo Parada de Reloj]]+Tabla4[[#This Row],[Tiempo Autorizado por Telefonica (no Máximo)]]</f>
        <v>2.7319444444444443</v>
      </c>
      <c r="AH2658" s="7">
        <f t="shared" ca="1" si="436"/>
        <v>0.16388888889131437</v>
      </c>
      <c r="AI2658" s="8">
        <f t="shared" si="437"/>
        <v>65.566666666666663</v>
      </c>
      <c r="AJ2658" s="8">
        <f t="shared" ca="1" si="438"/>
        <v>3.9333333333915448</v>
      </c>
      <c r="AK2658" s="3" t="s">
        <v>87</v>
      </c>
      <c r="AL2658" s="3" t="s">
        <v>70</v>
      </c>
      <c r="AM2658" s="3" t="s">
        <v>87</v>
      </c>
      <c r="AN2658" s="3" t="s">
        <v>87</v>
      </c>
      <c r="AO2658" s="3" t="s">
        <v>87</v>
      </c>
      <c r="AP2658" s="3" t="s">
        <v>87</v>
      </c>
      <c r="AQ2658" s="23">
        <v>45469.739583333336</v>
      </c>
      <c r="AR2658" s="3"/>
      <c r="AS2658" s="23"/>
      <c r="AT2658" s="23"/>
      <c r="AU2658" s="3" t="s">
        <v>264</v>
      </c>
      <c r="AV2658" s="3" t="s">
        <v>975</v>
      </c>
      <c r="AW2658" s="3" t="s">
        <v>307</v>
      </c>
      <c r="AX2658" s="3">
        <v>4.7118000000000002</v>
      </c>
      <c r="AY2658" s="3">
        <v>-74.083600000000004</v>
      </c>
      <c r="AZ2658" s="8" t="str">
        <f>+CONCATENATE("Reportan apertura en el enlace ",Tabla4[[#This Row],[Enlace]]," en el ",Tabla4[[#This Row],[Distancia óptica]]," ocasionado por ",Tabla4[[#This Row],[Causa del daño]])</f>
        <v>Reportan apertura en el enlace Mov.Altos de suba - Mov.palmas en el km 5,15 desde Morato ocasionado por Vandalismo</v>
      </c>
      <c r="BA2658" s="8" t="str">
        <f>+CONCATENATE("Para dar solución al incidente ",Tabla4[[#This Row],[Solución]])</f>
        <v xml:space="preserve">Para dar solución al incidente Se instala 100 metros de F.O de 48 hilos y se crean 2 cajas de Empalme nuevas </v>
      </c>
      <c r="BB2658" s="3" t="str">
        <f>+_xlfn.CONCAT(Tabla4[[#This Row],[Causa Raiz]]," ",Tabla4[[#This Row],[Solución2]]," (",Tabla4[[#This Row],[Anillo]],"- Cabecera: ",Tabla4[[#This Row],[Cabecera]],"- Operador: ",Tabla4[[#This Row],[Operador]],")")</f>
        <v>Reportan apertura en el enlace Mov.Altos de suba - Mov.palmas en el km 5,15 desde Morato ocasionado por Vandalismo Para dar solución al incidente Se instala 100 metros de F.O de 48 hilos y se crean 2 cajas de Empalme nuevas  (LINEAL- Cabecera: Morato- Operador: Colombia Telecomunicaciones)</v>
      </c>
    </row>
    <row r="2659" spans="1:54" ht="185.25">
      <c r="A2659" s="38">
        <f t="shared" si="406"/>
        <v>2658</v>
      </c>
      <c r="B2659" s="3">
        <v>8697562</v>
      </c>
      <c r="C2659" s="3" t="s">
        <v>92</v>
      </c>
      <c r="D2659" s="23">
        <v>45464.833333333336</v>
      </c>
      <c r="E2659" s="23">
        <v>45465.65625</v>
      </c>
      <c r="F2659" s="1">
        <f t="shared" ca="1" si="434"/>
        <v>0.82291666666424135</v>
      </c>
      <c r="G2659" s="3" t="s">
        <v>55</v>
      </c>
      <c r="H2659" s="41"/>
      <c r="I2659" s="40"/>
      <c r="J2659" s="5" t="s">
        <v>56</v>
      </c>
      <c r="K2659" s="3" t="s">
        <v>77</v>
      </c>
      <c r="L2659" s="9" t="s">
        <v>58</v>
      </c>
      <c r="M2659" s="3" t="s">
        <v>152</v>
      </c>
      <c r="N2659" s="3" t="s">
        <v>153</v>
      </c>
      <c r="O2659" s="3" t="s">
        <v>3123</v>
      </c>
      <c r="P2659" s="3" t="s">
        <v>11983</v>
      </c>
      <c r="Q2659" s="4" t="s">
        <v>11984</v>
      </c>
      <c r="R2659" s="3" t="s">
        <v>157</v>
      </c>
      <c r="S2659" s="3" t="s">
        <v>158</v>
      </c>
      <c r="T2659" s="9" t="s">
        <v>66</v>
      </c>
      <c r="U2659" s="3" t="s">
        <v>11985</v>
      </c>
      <c r="V2659" s="22" t="str">
        <f t="shared" si="435"/>
        <v>RTNFO; Hora de aviso: 20:00 21/06/2024; Solución: Se recupera 180 mtrs Se realiza un empalme sangria de 24 hilos ; Hora de solución: 15:45 22/06/2024; Causa: Vandalismo</v>
      </c>
      <c r="W2659" s="4" t="s">
        <v>160</v>
      </c>
      <c r="X2659" s="3"/>
      <c r="Y2659" s="3"/>
      <c r="Z2659" s="3" t="s">
        <v>69</v>
      </c>
      <c r="AA2659" s="3" t="s">
        <v>71</v>
      </c>
      <c r="AB2659" s="3">
        <v>0</v>
      </c>
      <c r="AC2659" s="3" t="s">
        <v>71</v>
      </c>
      <c r="AD2659" s="6">
        <v>0.64097222222222228</v>
      </c>
      <c r="AE2659" s="7"/>
      <c r="AF2659" s="7"/>
      <c r="AG2659" s="6">
        <f>Tabla4[[#This Row],[Tiempo Parada de Reloj]]+Tabla4[[#This Row],[Tiempo Autorizado por Telefonica (no Máximo)]]</f>
        <v>0.64097222222222228</v>
      </c>
      <c r="AH2659" s="7">
        <f t="shared" ca="1" si="436"/>
        <v>0.18194444444201907</v>
      </c>
      <c r="AI2659" s="8">
        <f t="shared" si="437"/>
        <v>15.383333333333335</v>
      </c>
      <c r="AJ2659" s="8">
        <f t="shared" ca="1" si="438"/>
        <v>4.3666666666084577</v>
      </c>
      <c r="AK2659" s="3" t="s">
        <v>87</v>
      </c>
      <c r="AL2659" s="3" t="s">
        <v>70</v>
      </c>
      <c r="AM2659" s="3" t="s">
        <v>119</v>
      </c>
      <c r="AN2659" s="3" t="s">
        <v>460</v>
      </c>
      <c r="AO2659" s="3" t="s">
        <v>87</v>
      </c>
      <c r="AP2659" s="3" t="s">
        <v>87</v>
      </c>
      <c r="AQ2659" s="23">
        <v>45469.38958333333</v>
      </c>
      <c r="AR2659" s="3"/>
      <c r="AS2659" s="23"/>
      <c r="AT2659" s="23"/>
      <c r="AU2659" s="3" t="s">
        <v>161</v>
      </c>
      <c r="AV2659" s="3" t="s">
        <v>11986</v>
      </c>
      <c r="AW2659" s="3" t="s">
        <v>76</v>
      </c>
      <c r="AX2659" s="3">
        <v>1.674609</v>
      </c>
      <c r="AY2659" s="3">
        <v>-77.330556999999999</v>
      </c>
      <c r="AZ2659" s="8" t="str">
        <f>+CONCATENATE("Reportan apertura en el enlace ",Tabla4[[#This Row],[Enlace]]," en el ",Tabla4[[#This Row],[Distancia óptica]]," ocasionado por ",Tabla4[[#This Row],[Causa del daño]])</f>
        <v>Reportan apertura en el enlace Pasto - El Bordo en el km 87 desde Pasto ocasionado por Vandalismo</v>
      </c>
      <c r="BA2659" s="8" t="str">
        <f>+CONCATENATE("Para dar solución al incidente ",Tabla4[[#This Row],[Solución]])</f>
        <v xml:space="preserve">Para dar solución al incidente Se recupera 180 mtrs Se realiza un empalme sangria de 24 hilos </v>
      </c>
      <c r="BB2659" s="3" t="str">
        <f>+_xlfn.CONCAT(Tabla4[[#This Row],[Causa Raiz]]," ",Tabla4[[#This Row],[Solución2]]," (",Tabla4[[#This Row],[Anillo]],"- Cabecera: ",Tabla4[[#This Row],[Cabecera]],"- Operador: ",Tabla4[[#This Row],[Operador]],")")</f>
        <v>Reportan apertura en el enlace Pasto - El Bordo en el km 87 desde Pasto ocasionado por Vandalismo Para dar solución al incidente Se recupera 180 mtrs Se realiza un empalme sangria de 24 hilos  (Troncal- Cabecera: El bordo- Operador: Colombia Telecomunicaciones)</v>
      </c>
    </row>
    <row r="2660" spans="1:54" ht="185.25">
      <c r="A2660" s="38">
        <f t="shared" si="406"/>
        <v>2659</v>
      </c>
      <c r="B2660" s="3">
        <v>8697714</v>
      </c>
      <c r="C2660" s="3" t="s">
        <v>92</v>
      </c>
      <c r="D2660" s="23">
        <v>45464.979166666664</v>
      </c>
      <c r="E2660" s="23">
        <v>45465.5</v>
      </c>
      <c r="F2660" s="1">
        <f t="shared" ca="1" si="434"/>
        <v>0.52083333333575865</v>
      </c>
      <c r="G2660" s="3" t="s">
        <v>55</v>
      </c>
      <c r="H2660" s="41"/>
      <c r="I2660" s="40">
        <v>3829491</v>
      </c>
      <c r="J2660" s="5" t="s">
        <v>2815</v>
      </c>
      <c r="K2660" s="3" t="s">
        <v>2815</v>
      </c>
      <c r="L2660" s="9" t="s">
        <v>58</v>
      </c>
      <c r="M2660" s="3" t="s">
        <v>79</v>
      </c>
      <c r="N2660" s="3" t="s">
        <v>11987</v>
      </c>
      <c r="O2660" s="3" t="s">
        <v>10646</v>
      </c>
      <c r="P2660" s="3" t="s">
        <v>11988</v>
      </c>
      <c r="Q2660" s="4" t="s">
        <v>10648</v>
      </c>
      <c r="R2660" s="3" t="s">
        <v>248</v>
      </c>
      <c r="S2660" s="3" t="s">
        <v>2820</v>
      </c>
      <c r="T2660" s="9" t="s">
        <v>380</v>
      </c>
      <c r="U2660" s="3" t="s">
        <v>11989</v>
      </c>
      <c r="V2660" s="22" t="str">
        <f t="shared" si="435"/>
        <v>RTNFO; Hora de aviso: 23:30 21/06/2024; Solución: se realiza tendido de fo y dos empalmes para dar solucion ; Hora de solución: 12:00 22/06/2024; Causa: Corto Circuito</v>
      </c>
      <c r="W2660" s="4" t="s">
        <v>5852</v>
      </c>
      <c r="X2660" s="3"/>
      <c r="Y2660" s="3"/>
      <c r="Z2660" s="3" t="s">
        <v>69</v>
      </c>
      <c r="AA2660" s="3" t="s">
        <v>71</v>
      </c>
      <c r="AB2660" s="3">
        <v>0</v>
      </c>
      <c r="AC2660" s="3" t="s">
        <v>71</v>
      </c>
      <c r="AD2660" s="6">
        <v>0</v>
      </c>
      <c r="AE2660" s="7"/>
      <c r="AF2660" s="7"/>
      <c r="AG2660" s="6">
        <f>Tabla4[[#This Row],[Tiempo Parada de Reloj]]+Tabla4[[#This Row],[Tiempo Autorizado por Telefonica (no Máximo)]]</f>
        <v>0</v>
      </c>
      <c r="AH2660" s="7">
        <f t="shared" ca="1" si="436"/>
        <v>0.52083333333575865</v>
      </c>
      <c r="AI2660" s="8">
        <f t="shared" si="437"/>
        <v>0</v>
      </c>
      <c r="AJ2660" s="8">
        <f t="shared" ca="1" si="438"/>
        <v>12.500000000058208</v>
      </c>
      <c r="AK2660" s="3" t="s">
        <v>87</v>
      </c>
      <c r="AL2660" s="3" t="s">
        <v>70</v>
      </c>
      <c r="AM2660" s="3" t="s">
        <v>460</v>
      </c>
      <c r="AN2660" s="3" t="s">
        <v>460</v>
      </c>
      <c r="AO2660" s="3" t="s">
        <v>119</v>
      </c>
      <c r="AP2660" s="3" t="s">
        <v>119</v>
      </c>
      <c r="AQ2660" s="23">
        <v>45465.509722222225</v>
      </c>
      <c r="AR2660" s="3"/>
      <c r="AS2660" s="23"/>
      <c r="AT2660" s="23"/>
      <c r="AU2660" s="3" t="s">
        <v>2822</v>
      </c>
      <c r="AV2660" s="3" t="s">
        <v>11990</v>
      </c>
      <c r="AW2660" s="3" t="s">
        <v>135</v>
      </c>
      <c r="AX2660" s="3">
        <v>4.5142233000000003</v>
      </c>
      <c r="AY2660" s="3">
        <v>-74.579702600000005</v>
      </c>
      <c r="AZ2660" s="8" t="str">
        <f>+CONCATENATE("Reportan apertura en el enlace ",Tabla4[[#This Row],[Enlace]]," en el ",Tabla4[[#This Row],[Distancia óptica]]," ocasionado por ",Tabla4[[#This Row],[Causa del daño]])</f>
        <v>Reportan apertura en el enlace La Mesa - Girardot en el km 50 desde Girardot ocasionado por Corto Circuito</v>
      </c>
      <c r="BA2660" s="8" t="str">
        <f>+CONCATENATE("Para dar solución al incidente ",Tabla4[[#This Row],[Solución]])</f>
        <v xml:space="preserve">Para dar solución al incidente se realiza tendido de fo y dos empalmes para dar solucion </v>
      </c>
      <c r="BB2660" s="3" t="str">
        <f>+_xlfn.CONCAT(Tabla4[[#This Row],[Causa Raiz]]," ",Tabla4[[#This Row],[Solución2]]," (",Tabla4[[#This Row],[Anillo]],"- Cabecera: ",Tabla4[[#This Row],[Cabecera]],"- Operador: ",Tabla4[[#This Row],[Operador]],")")</f>
        <v>Reportan apertura en el enlace La Mesa - Girardot en el km 50 desde Girardot ocasionado por Corto Circuito Para dar solución al incidente se realiza tendido de fo y dos empalmes para dar solucion  (Lineal- Cabecera: Tocaima- Operador: MediaCommerce)</v>
      </c>
    </row>
    <row r="2661" spans="1:54" ht="142.5">
      <c r="A2661" s="38">
        <f t="shared" si="406"/>
        <v>2660</v>
      </c>
      <c r="B2661" s="3">
        <v>8698017</v>
      </c>
      <c r="C2661" s="3" t="s">
        <v>92</v>
      </c>
      <c r="D2661" s="23">
        <v>45465.288194444445</v>
      </c>
      <c r="E2661" s="23">
        <v>45465.333333333336</v>
      </c>
      <c r="F2661" s="1">
        <f t="shared" ca="1" si="434"/>
        <v>4.5138888890505768E-2</v>
      </c>
      <c r="G2661" s="3" t="s">
        <v>164</v>
      </c>
      <c r="H2661" s="41" t="s">
        <v>165</v>
      </c>
      <c r="I2661" s="40" t="s">
        <v>11991</v>
      </c>
      <c r="J2661" s="5" t="s">
        <v>167</v>
      </c>
      <c r="K2661" s="3" t="s">
        <v>168</v>
      </c>
      <c r="L2661" s="9" t="s">
        <v>58</v>
      </c>
      <c r="M2661" s="3" t="s">
        <v>152</v>
      </c>
      <c r="N2661" s="3" t="s">
        <v>153</v>
      </c>
      <c r="O2661" s="3" t="s">
        <v>2420</v>
      </c>
      <c r="P2661" s="3"/>
      <c r="Q2661" s="4" t="s">
        <v>11992</v>
      </c>
      <c r="R2661" s="3" t="s">
        <v>144</v>
      </c>
      <c r="S2661" s="3" t="s">
        <v>8541</v>
      </c>
      <c r="T2661" s="9" t="s">
        <v>146</v>
      </c>
      <c r="U2661" s="3" t="s">
        <v>11993</v>
      </c>
      <c r="V2661" s="22" t="str">
        <f t="shared" si="435"/>
        <v>RTNFO; Hora de aviso: 6:55 22/06/2024; Solución: se realiza cambio de 1400 metros de fo y se hacen dos empalmes ; Hora de solución: 8:00 22/06/2024; Causa: Falla en la Red FiOp</v>
      </c>
      <c r="W2661" s="4" t="s">
        <v>1407</v>
      </c>
      <c r="X2661" s="3"/>
      <c r="Y2661" s="3"/>
      <c r="Z2661" s="3" t="s">
        <v>69</v>
      </c>
      <c r="AA2661" s="3" t="s">
        <v>71</v>
      </c>
      <c r="AB2661" s="3">
        <v>0</v>
      </c>
      <c r="AC2661" s="3" t="s">
        <v>71</v>
      </c>
      <c r="AD2661" s="6">
        <v>0</v>
      </c>
      <c r="AE2661" s="7"/>
      <c r="AF2661" s="7"/>
      <c r="AG2661" s="6">
        <f>Tabla4[[#This Row],[Tiempo Parada de Reloj]]+Tabla4[[#This Row],[Tiempo Autorizado por Telefonica (no Máximo)]]</f>
        <v>0</v>
      </c>
      <c r="AH2661" s="7">
        <f t="shared" ca="1" si="436"/>
        <v>4.5138888890505768E-2</v>
      </c>
      <c r="AI2661" s="8">
        <f t="shared" si="437"/>
        <v>0</v>
      </c>
      <c r="AJ2661" s="8">
        <f t="shared" ca="1" si="438"/>
        <v>1.0833333333721384</v>
      </c>
      <c r="AK2661" s="3" t="s">
        <v>120</v>
      </c>
      <c r="AL2661" s="3" t="s">
        <v>70</v>
      </c>
      <c r="AM2661" s="3" t="s">
        <v>460</v>
      </c>
      <c r="AN2661" s="3" t="s">
        <v>460</v>
      </c>
      <c r="AQ2661" s="23">
        <f t="shared" ref="AQ2661" ca="1" si="439">NOW()</f>
        <v>45503.69683483796</v>
      </c>
      <c r="AR2661" s="3"/>
      <c r="AS2661" s="23"/>
      <c r="AT2661" s="23"/>
      <c r="AU2661" s="3" t="s">
        <v>168</v>
      </c>
      <c r="AV2661" s="3" t="s">
        <v>69</v>
      </c>
      <c r="AW2661" s="3" t="s">
        <v>69</v>
      </c>
      <c r="AX2661" s="3" t="s">
        <v>69</v>
      </c>
      <c r="AY2661" s="3" t="s">
        <v>69</v>
      </c>
      <c r="AZ2661" s="8" t="str">
        <f>+CONCATENATE("Reportan apertura en el enlace ",Tabla4[[#This Row],[Enlace]]," en el ",Tabla4[[#This Row],[Distancia óptica]]," ocasionado por ",Tabla4[[#This Row],[Causa del daño]])</f>
        <v>Reportan apertura en el enlace Pasto - Ipiales en el  ocasionado por Falla en la Red FiOp</v>
      </c>
      <c r="BA2661" s="8" t="str">
        <f>+CONCATENATE("Para dar solución al incidente ",Tabla4[[#This Row],[Solución]])</f>
        <v xml:space="preserve">Para dar solución al incidente se realiza cambio de 1400 metros de fo y se hacen dos empalmes </v>
      </c>
      <c r="BB2661" s="3" t="str">
        <f>+_xlfn.CONCAT(Tabla4[[#This Row],[Causa Raiz]]," ",Tabla4[[#This Row],[Solución2]]," (",Tabla4[[#This Row],[Anillo]],"- Cabecera: ",Tabla4[[#This Row],[Cabecera]],"- Operador: ",Tabla4[[#This Row],[Operador]],")")</f>
        <v>Reportan apertura en el enlace Pasto - Ipiales en el  ocasionado por Falla en la Red FiOp Para dar solución al incidente se realiza cambio de 1400 metros de fo y se hacen dos empalmes  (NA- Cabecera: NA- Operador: Telmex - Claro)</v>
      </c>
    </row>
    <row r="2662" spans="1:54" ht="156.75">
      <c r="A2662" s="38">
        <f t="shared" si="406"/>
        <v>2661</v>
      </c>
      <c r="B2662" s="3">
        <v>8698055</v>
      </c>
      <c r="C2662" s="3" t="s">
        <v>136</v>
      </c>
      <c r="D2662" s="23">
        <v>45465.291666666664</v>
      </c>
      <c r="E2662" s="23">
        <v>45465.479166666664</v>
      </c>
      <c r="F2662" s="1">
        <f t="shared" ca="1" si="434"/>
        <v>0.1875</v>
      </c>
      <c r="G2662" s="3" t="s">
        <v>55</v>
      </c>
      <c r="H2662" s="41"/>
      <c r="I2662" s="40"/>
      <c r="J2662" s="5" t="s">
        <v>137</v>
      </c>
      <c r="K2662" s="3" t="s">
        <v>203</v>
      </c>
      <c r="L2662" s="9" t="s">
        <v>78</v>
      </c>
      <c r="M2662" s="3" t="s">
        <v>79</v>
      </c>
      <c r="N2662" s="3" t="s">
        <v>3537</v>
      </c>
      <c r="O2662" s="3" t="s">
        <v>11994</v>
      </c>
      <c r="P2662" s="3" t="s">
        <v>11995</v>
      </c>
      <c r="Q2662" s="4" t="s">
        <v>11996</v>
      </c>
      <c r="R2662" s="3" t="s">
        <v>708</v>
      </c>
      <c r="S2662" s="3" t="s">
        <v>210</v>
      </c>
      <c r="T2662" s="9" t="s">
        <v>256</v>
      </c>
      <c r="U2662" s="3" t="s">
        <v>11997</v>
      </c>
      <c r="V2662" s="22" t="str">
        <f t="shared" si="435"/>
        <v>RBHFO; Hora de aviso: 7:00 22/06/2024; Solución: se refusiona hilo en empalme ; Hora de solución: 11:30 22/06/2024; Causa: Falla de Empalme de FiOp</v>
      </c>
      <c r="W2662" s="4" t="s">
        <v>213</v>
      </c>
      <c r="X2662" s="3"/>
      <c r="Y2662" s="3"/>
      <c r="Z2662" s="3" t="s">
        <v>69</v>
      </c>
      <c r="AA2662" s="3" t="s">
        <v>71</v>
      </c>
      <c r="AB2662" s="3">
        <v>0</v>
      </c>
      <c r="AC2662" s="3" t="s">
        <v>71</v>
      </c>
      <c r="AD2662" s="6">
        <v>0</v>
      </c>
      <c r="AE2662" s="7"/>
      <c r="AF2662" s="7"/>
      <c r="AG2662" s="6">
        <f>Tabla4[[#This Row],[Tiempo Parada de Reloj]]+Tabla4[[#This Row],[Tiempo Autorizado por Telefonica (no Máximo)]]</f>
        <v>0</v>
      </c>
      <c r="AH2662" s="7">
        <f t="shared" ca="1" si="436"/>
        <v>0.1875</v>
      </c>
      <c r="AI2662" s="8">
        <f t="shared" si="437"/>
        <v>0</v>
      </c>
      <c r="AJ2662" s="8">
        <f t="shared" ca="1" si="438"/>
        <v>4.5</v>
      </c>
      <c r="AK2662" s="3" t="s">
        <v>460</v>
      </c>
      <c r="AL2662" s="3" t="s">
        <v>71</v>
      </c>
      <c r="AM2662" s="3" t="s">
        <v>460</v>
      </c>
      <c r="AN2662" s="3" t="s">
        <v>460</v>
      </c>
      <c r="AO2662" s="3" t="s">
        <v>87</v>
      </c>
      <c r="AP2662" s="3" t="s">
        <v>87</v>
      </c>
      <c r="AQ2662" s="23">
        <v>45468.931250000001</v>
      </c>
      <c r="AR2662" s="3"/>
      <c r="AS2662" s="23"/>
      <c r="AT2662" s="23"/>
      <c r="AU2662" s="3" t="s">
        <v>89</v>
      </c>
      <c r="AV2662" s="3" t="s">
        <v>4545</v>
      </c>
      <c r="AW2662" s="3" t="s">
        <v>11540</v>
      </c>
      <c r="AX2662" s="3">
        <v>4.907</v>
      </c>
      <c r="AY2662" s="3">
        <v>-74.032300000000006</v>
      </c>
      <c r="AZ2662" s="8" t="str">
        <f>+CONCATENATE("Reportan apertura en el enlace ",Tabla4[[#This Row],[Enlace]]," en el ",Tabla4[[#This Row],[Distancia óptica]]," ocasionado por ",Tabla4[[#This Row],[Causa del daño]])</f>
        <v>Reportan apertura en el enlace Mov. Chia matriz - Mov. Cajica Centro en el Km 3,8 de Cajiza centro ocasionado por Falla de Empalme de FiOp</v>
      </c>
      <c r="BA2662" s="8" t="str">
        <f>+CONCATENATE("Para dar solución al incidente ",Tabla4[[#This Row],[Solución]])</f>
        <v xml:space="preserve">Para dar solución al incidente se refusiona hilo en empalme </v>
      </c>
      <c r="BB2662" s="3" t="str">
        <f>+_xlfn.CONCAT(Tabla4[[#This Row],[Causa Raiz]]," ",Tabla4[[#This Row],[Solución2]]," (",Tabla4[[#This Row],[Anillo]],"- Cabecera: ",Tabla4[[#This Row],[Cabecera]],"- Operador: ",Tabla4[[#This Row],[Operador]],")")</f>
        <v>Reportan apertura en el enlace Mov. Chia matriz - Mov. Cajica Centro en el Km 3,8 de Cajiza centro ocasionado por Falla de Empalme de FiOp Para dar solución al incidente se refusiona hilo en empalme  (1A- Cabecera: Chia Matriz- Operador: Infraco)</v>
      </c>
    </row>
    <row r="2663" spans="1:54" ht="228">
      <c r="A2663" s="38">
        <f t="shared" si="406"/>
        <v>2662</v>
      </c>
      <c r="B2663" s="3">
        <v>8698262</v>
      </c>
      <c r="C2663" s="3" t="s">
        <v>163</v>
      </c>
      <c r="D2663" s="23">
        <v>45465.46875</v>
      </c>
      <c r="E2663" s="23">
        <v>45465.666666666664</v>
      </c>
      <c r="F2663" s="1">
        <f t="shared" ca="1" si="434"/>
        <v>0.19791666666424135</v>
      </c>
      <c r="G2663" s="3" t="s">
        <v>55</v>
      </c>
      <c r="H2663" s="41"/>
      <c r="I2663" s="40"/>
      <c r="J2663" s="5" t="s">
        <v>56</v>
      </c>
      <c r="K2663" s="3" t="s">
        <v>57</v>
      </c>
      <c r="L2663" s="9" t="s">
        <v>58</v>
      </c>
      <c r="M2663" s="3" t="s">
        <v>59</v>
      </c>
      <c r="N2663" s="3" t="s">
        <v>60</v>
      </c>
      <c r="O2663" s="3" t="s">
        <v>1144</v>
      </c>
      <c r="P2663" s="3" t="s">
        <v>11998</v>
      </c>
      <c r="Q2663" s="4" t="s">
        <v>11999</v>
      </c>
      <c r="R2663" s="3" t="s">
        <v>304</v>
      </c>
      <c r="S2663" s="3" t="s">
        <v>65</v>
      </c>
      <c r="T2663" s="9" t="s">
        <v>176</v>
      </c>
      <c r="U2663" s="3" t="s">
        <v>12000</v>
      </c>
      <c r="V2663" s="22" t="str">
        <f t="shared" si="435"/>
        <v>RDFO; Hora de aviso: 11:15 22/06/2024; Solución: Se realiza un tendido de 150 mts de cable de 96 hilos y se hacen dos empalmes de 96 hilos con caja de empalme de 144 hilos; Hora de solución: 16:00 22/06/2024; Causa: Intervención de Terceros. No Identificados</v>
      </c>
      <c r="W2663" s="4" t="s">
        <v>68</v>
      </c>
      <c r="X2663" s="3"/>
      <c r="Y2663" s="3"/>
      <c r="Z2663" s="3" t="s">
        <v>69</v>
      </c>
      <c r="AA2663" s="3" t="s">
        <v>71</v>
      </c>
      <c r="AB2663" s="3">
        <v>0</v>
      </c>
      <c r="AC2663" s="3" t="s">
        <v>71</v>
      </c>
      <c r="AD2663" s="6">
        <v>0</v>
      </c>
      <c r="AE2663" s="7"/>
      <c r="AF2663" s="7"/>
      <c r="AG2663" s="6">
        <f>Tabla4[[#This Row],[Tiempo Parada de Reloj]]+Tabla4[[#This Row],[Tiempo Autorizado por Telefonica (no Máximo)]]</f>
        <v>0</v>
      </c>
      <c r="AH2663" s="7">
        <f t="shared" ca="1" si="436"/>
        <v>0.19791666666424135</v>
      </c>
      <c r="AI2663" s="8">
        <f t="shared" si="437"/>
        <v>0</v>
      </c>
      <c r="AJ2663" s="8">
        <f t="shared" ca="1" si="438"/>
        <v>4.7499999999417923</v>
      </c>
      <c r="AK2663" s="3" t="s">
        <v>120</v>
      </c>
      <c r="AL2663" s="3" t="s">
        <v>70</v>
      </c>
      <c r="AM2663" s="3" t="s">
        <v>98</v>
      </c>
      <c r="AN2663" s="3" t="s">
        <v>98</v>
      </c>
      <c r="AO2663" s="3" t="s">
        <v>119</v>
      </c>
      <c r="AP2663" s="3" t="s">
        <v>119</v>
      </c>
      <c r="AQ2663" s="23">
        <v>45466.852083333331</v>
      </c>
      <c r="AR2663" s="3"/>
      <c r="AS2663" s="23"/>
      <c r="AT2663" s="23"/>
      <c r="AU2663" s="3" t="s">
        <v>264</v>
      </c>
      <c r="AV2663" s="3" t="s">
        <v>975</v>
      </c>
      <c r="AW2663" s="3" t="s">
        <v>135</v>
      </c>
      <c r="AX2663" s="3">
        <v>4.6746100000000004</v>
      </c>
      <c r="AY2663" s="3">
        <v>-74.087959999999995</v>
      </c>
      <c r="AZ2663" s="8" t="str">
        <f>+CONCATENATE("Reportan apertura en el enlace ",Tabla4[[#This Row],[Enlace]]," en el ",Tabla4[[#This Row],[Distancia óptica]]," ocasionado por ",Tabla4[[#This Row],[Causa del daño]])</f>
        <v>Reportan apertura en el enlace Celta - Salitre en el Km 7,7 desde Morato ocasionado por Intervención de Terceros. No Identificados</v>
      </c>
      <c r="BA2663" s="8" t="str">
        <f>+CONCATENATE("Para dar solución al incidente ",Tabla4[[#This Row],[Solución]])</f>
        <v>Para dar solución al incidente Se realiza un tendido de 150 mts de cable de 96 hilos y se hacen dos empalmes de 96 hilos con caja de empalme de 144 hilos</v>
      </c>
      <c r="BB2663" s="3" t="str">
        <f>+_xlfn.CONCAT(Tabla4[[#This Row],[Causa Raiz]]," ",Tabla4[[#This Row],[Solución2]]," (",Tabla4[[#This Row],[Anillo]],"- Cabecera: ",Tabla4[[#This Row],[Cabecera]],"- Operador: ",Tabla4[[#This Row],[Operador]],")")</f>
        <v>Reportan apertura en el enlace Celta - Salitre en el Km 7,7 desde Morato ocasionado por Intervención de Terceros. No Identificados Para dar solución al incidente Se realiza un tendido de 150 mts de cable de 96 hilos y se hacen dos empalmes de 96 hilos con caja de empalme de 144 hilos (Lineal- Cabecera: Morato- Operador: Colombia Telecomunicaciones)</v>
      </c>
    </row>
    <row r="2664" spans="1:54" ht="171">
      <c r="A2664" s="38">
        <f t="shared" si="406"/>
        <v>2663</v>
      </c>
      <c r="B2664" s="3">
        <v>8698267</v>
      </c>
      <c r="C2664" s="3" t="s">
        <v>92</v>
      </c>
      <c r="D2664" s="23">
        <v>45465.46875</v>
      </c>
      <c r="E2664" s="23">
        <v>45465.628472222219</v>
      </c>
      <c r="F2664" s="1">
        <f t="shared" ca="1" si="434"/>
        <v>0.15972222221898846</v>
      </c>
      <c r="G2664" s="3" t="s">
        <v>55</v>
      </c>
      <c r="H2664" s="41"/>
      <c r="I2664" s="40"/>
      <c r="J2664" s="5" t="s">
        <v>56</v>
      </c>
      <c r="K2664" s="3" t="s">
        <v>108</v>
      </c>
      <c r="L2664" s="9" t="s">
        <v>58</v>
      </c>
      <c r="M2664" s="3" t="s">
        <v>109</v>
      </c>
      <c r="N2664" s="3" t="s">
        <v>323</v>
      </c>
      <c r="O2664" s="3" t="s">
        <v>1029</v>
      </c>
      <c r="P2664" s="3" t="s">
        <v>12001</v>
      </c>
      <c r="Q2664" s="4" t="s">
        <v>12002</v>
      </c>
      <c r="R2664" s="3" t="s">
        <v>805</v>
      </c>
      <c r="S2664" s="3" t="s">
        <v>115</v>
      </c>
      <c r="T2664" s="9" t="s">
        <v>130</v>
      </c>
      <c r="U2664" s="3" t="s">
        <v>1345</v>
      </c>
      <c r="V2664" s="22" t="str">
        <f t="shared" si="435"/>
        <v>RTNFO; Hora de aviso: 11:15 22/06/2024; Solución: Se realiza migracion entre empalmes; Hora de solución: 15:05 22/06/2024; Causa: Plagas</v>
      </c>
      <c r="W2664" s="4" t="s">
        <v>118</v>
      </c>
      <c r="X2664" s="3"/>
      <c r="Y2664" s="3"/>
      <c r="Z2664" s="3" t="s">
        <v>69</v>
      </c>
      <c r="AA2664" s="3" t="s">
        <v>71</v>
      </c>
      <c r="AB2664" s="3">
        <v>0</v>
      </c>
      <c r="AC2664" s="3" t="s">
        <v>70</v>
      </c>
      <c r="AD2664" s="6">
        <v>0</v>
      </c>
      <c r="AE2664" s="7"/>
      <c r="AF2664" s="7"/>
      <c r="AG2664" s="6">
        <f>Tabla4[[#This Row],[Tiempo Parada de Reloj]]+Tabla4[[#This Row],[Tiempo Autorizado por Telefonica (no Máximo)]]</f>
        <v>0</v>
      </c>
      <c r="AH2664" s="7">
        <f t="shared" ca="1" si="436"/>
        <v>0.15972222221898846</v>
      </c>
      <c r="AI2664" s="8">
        <f t="shared" si="437"/>
        <v>0</v>
      </c>
      <c r="AJ2664" s="8">
        <f t="shared" ca="1" si="438"/>
        <v>3.8333333332557231</v>
      </c>
      <c r="AK2664" s="3" t="s">
        <v>460</v>
      </c>
      <c r="AL2664" s="3" t="s">
        <v>70</v>
      </c>
      <c r="AM2664" s="3" t="s">
        <v>98</v>
      </c>
      <c r="AN2664" s="3" t="s">
        <v>98</v>
      </c>
      <c r="AO2664" s="3" t="s">
        <v>119</v>
      </c>
      <c r="AP2664" s="3" t="s">
        <v>119</v>
      </c>
      <c r="AQ2664" s="23">
        <v>45467.470833333333</v>
      </c>
      <c r="AR2664" s="3"/>
      <c r="AS2664" s="23"/>
      <c r="AT2664" s="23"/>
      <c r="AU2664" s="3" t="s">
        <v>121</v>
      </c>
      <c r="AV2664" s="3" t="s">
        <v>1694</v>
      </c>
      <c r="AW2664" s="3" t="s">
        <v>76</v>
      </c>
      <c r="AX2664" s="3">
        <v>8.1856329999999993</v>
      </c>
      <c r="AY2664" s="3">
        <v>-73.606404999999995</v>
      </c>
      <c r="AZ2664" s="8" t="str">
        <f>+CONCATENATE("Reportan apertura en el enlace ",Tabla4[[#This Row],[Enlace]]," en el ",Tabla4[[#This Row],[Distancia óptica]]," ocasionado por ",Tabla4[[#This Row],[Causa del daño]])</f>
        <v>Reportan apertura en el enlace Aguachica - San Alberto en el Km 21,8 desde aguachica ocasionado por Plagas</v>
      </c>
      <c r="BA2664" s="8" t="str">
        <f>+CONCATENATE("Para dar solución al incidente ",Tabla4[[#This Row],[Solución]])</f>
        <v>Para dar solución al incidente Se realiza migracion entre empalmes</v>
      </c>
      <c r="BB2664" s="3" t="str">
        <f>+_xlfn.CONCAT(Tabla4[[#This Row],[Causa Raiz]]," ",Tabla4[[#This Row],[Solución2]]," (",Tabla4[[#This Row],[Anillo]],"- Cabecera: ",Tabla4[[#This Row],[Cabecera]],"- Operador: ",Tabla4[[#This Row],[Operador]],")")</f>
        <v>Reportan apertura en el enlace Aguachica - San Alberto en el Km 21,8 desde aguachica ocasionado por Plagas Para dar solución al incidente Se realiza migracion entre empalmes (Troncal- Cabecera: Aguachica- Operador: Colombia Telecomunicaciones)</v>
      </c>
    </row>
    <row r="2665" spans="1:54" ht="185.25">
      <c r="A2665" s="38">
        <f t="shared" si="406"/>
        <v>2664</v>
      </c>
      <c r="B2665" s="3">
        <v>8698324</v>
      </c>
      <c r="C2665" s="3" t="s">
        <v>92</v>
      </c>
      <c r="D2665" s="23">
        <v>45465.5</v>
      </c>
      <c r="E2665" s="23">
        <v>45465.708333333336</v>
      </c>
      <c r="F2665" s="1">
        <f t="shared" ref="F2665" ca="1" si="440">IF(ISBLANK(E2665),IF(ISBLANK(D2665),0,NOW()-D2665),E2665-D2665)</f>
        <v>0.20833333333575865</v>
      </c>
      <c r="G2665" s="3" t="s">
        <v>55</v>
      </c>
      <c r="H2665" s="41"/>
      <c r="I2665" s="40"/>
      <c r="J2665" s="5" t="s">
        <v>56</v>
      </c>
      <c r="K2665" s="3" t="s">
        <v>108</v>
      </c>
      <c r="L2665" s="9" t="s">
        <v>58</v>
      </c>
      <c r="M2665" s="3" t="s">
        <v>109</v>
      </c>
      <c r="N2665" s="3" t="s">
        <v>110</v>
      </c>
      <c r="O2665" s="3" t="s">
        <v>676</v>
      </c>
      <c r="P2665" s="3" t="s">
        <v>12003</v>
      </c>
      <c r="Q2665" s="4" t="s">
        <v>12004</v>
      </c>
      <c r="R2665" s="3" t="s">
        <v>327</v>
      </c>
      <c r="S2665" s="3" t="s">
        <v>115</v>
      </c>
      <c r="T2665" s="9" t="s">
        <v>256</v>
      </c>
      <c r="U2665" s="3" t="s">
        <v>12005</v>
      </c>
      <c r="V2665" s="22" t="str">
        <f t="shared" ref="V2665" si="441">C2665&amp;"; Hora de aviso: "&amp;TEXT(D2665,"h:mm dd/mm/yyyy")&amp;"; Solución: "&amp;U2665&amp;"; Hora de solución: "&amp;TEXT(E2665,"h:mm dd/mm/yyyy")&amp;"; Causa: "&amp;T2665</f>
        <v>RTNFO; Hora de aviso: 12:00 22/06/2024; Solución: Se refusionan hilos en empalme existente; Hora de solución: 17:00 22/06/2024; Causa: Falla de Empalme de FiOp</v>
      </c>
      <c r="W2665" s="4" t="s">
        <v>3603</v>
      </c>
      <c r="X2665" s="3"/>
      <c r="Y2665" s="3"/>
      <c r="Z2665" s="3" t="s">
        <v>69</v>
      </c>
      <c r="AA2665" s="3" t="s">
        <v>71</v>
      </c>
      <c r="AB2665" s="3">
        <v>0</v>
      </c>
      <c r="AC2665" s="3" t="s">
        <v>71</v>
      </c>
      <c r="AD2665" s="6">
        <v>0</v>
      </c>
      <c r="AE2665" s="7"/>
      <c r="AF2665" s="7"/>
      <c r="AG2665" s="6">
        <f>Tabla4[[#This Row],[Tiempo Parada de Reloj]]+Tabla4[[#This Row],[Tiempo Autorizado por Telefonica (no Máximo)]]</f>
        <v>0</v>
      </c>
      <c r="AH2665" s="7">
        <f t="shared" ca="1" si="436"/>
        <v>0.20833333333575865</v>
      </c>
      <c r="AI2665" s="8">
        <f t="shared" ref="AI2665" si="442">AD2665*24</f>
        <v>0</v>
      </c>
      <c r="AJ2665" s="8">
        <f t="shared" ref="AJ2665" ca="1" si="443">AH2665*24</f>
        <v>5.0000000000582077</v>
      </c>
      <c r="AK2665" s="3" t="s">
        <v>460</v>
      </c>
      <c r="AL2665" s="3" t="s">
        <v>70</v>
      </c>
      <c r="AM2665" s="3" t="s">
        <v>98</v>
      </c>
      <c r="AN2665" s="3" t="s">
        <v>98</v>
      </c>
      <c r="AO2665" s="3" t="s">
        <v>119</v>
      </c>
      <c r="AP2665" s="3" t="s">
        <v>119</v>
      </c>
      <c r="AQ2665" s="23">
        <v>45468.002083333333</v>
      </c>
      <c r="AR2665" s="3"/>
      <c r="AS2665" s="23"/>
      <c r="AT2665" s="23"/>
      <c r="AU2665" s="3" t="s">
        <v>121</v>
      </c>
      <c r="AV2665" s="3" t="s">
        <v>12006</v>
      </c>
      <c r="AW2665" s="3" t="s">
        <v>76</v>
      </c>
      <c r="AX2665" s="3">
        <v>10.161135</v>
      </c>
      <c r="AY2665" s="3">
        <v>-73.620232000000001</v>
      </c>
      <c r="AZ2665" s="8" t="str">
        <f>+CONCATENATE("Reportan apertura en el enlace ",Tabla4[[#This Row],[Enlace]]," en el ",Tabla4[[#This Row],[Distancia óptica]]," ocasionado por ",Tabla4[[#This Row],[Causa del daño]])</f>
        <v>Reportan apertura en el enlace Bosconia - Valledupar en el Km 48,5 desde Tigo bosconia ocasionado por Falla de Empalme de FiOp</v>
      </c>
      <c r="BA2665" s="8" t="str">
        <f>+CONCATENATE("Para dar solución al incidente ",Tabla4[[#This Row],[Solución]])</f>
        <v>Para dar solución al incidente Se refusionan hilos en empalme existente</v>
      </c>
      <c r="BB2665" s="3" t="str">
        <f>+_xlfn.CONCAT(Tabla4[[#This Row],[Causa Raiz]]," ",Tabla4[[#This Row],[Solución2]]," (",Tabla4[[#This Row],[Anillo]],"- Cabecera: ",Tabla4[[#This Row],[Cabecera]],"- Operador: ",Tabla4[[#This Row],[Operador]],")")</f>
        <v>Reportan apertura en el enlace Bosconia - Valledupar en el Km 48,5 desde Tigo bosconia ocasionado por Falla de Empalme de FiOp Para dar solución al incidente Se refusionan hilos en empalme existente (Troncal- Cabecera: Bosoconia- Operador: Colombia Telecomunicaciones)</v>
      </c>
    </row>
    <row r="2666" spans="1:54" ht="185.25">
      <c r="A2666" s="38">
        <f t="shared" si="406"/>
        <v>2665</v>
      </c>
      <c r="B2666" s="3">
        <v>8698447</v>
      </c>
      <c r="C2666" s="3" t="s">
        <v>163</v>
      </c>
      <c r="D2666" s="23">
        <v>45465.614583333336</v>
      </c>
      <c r="E2666" s="23">
        <v>45465.739583333336</v>
      </c>
      <c r="F2666" s="1">
        <f t="shared" ref="F2666:F2671" ca="1" si="444">IF(ISBLANK(E2666),IF(ISBLANK(D2666),0,NOW()-D2666),E2666-D2666)</f>
        <v>0.125</v>
      </c>
      <c r="G2666" s="3" t="s">
        <v>55</v>
      </c>
      <c r="H2666" s="41"/>
      <c r="I2666" s="40"/>
      <c r="J2666" s="5" t="s">
        <v>56</v>
      </c>
      <c r="K2666" s="3" t="s">
        <v>122</v>
      </c>
      <c r="L2666" s="9" t="s">
        <v>58</v>
      </c>
      <c r="M2666" s="3" t="s">
        <v>123</v>
      </c>
      <c r="N2666" s="3" t="s">
        <v>6786</v>
      </c>
      <c r="O2666" s="3" t="s">
        <v>7445</v>
      </c>
      <c r="P2666" s="3" t="s">
        <v>12007</v>
      </c>
      <c r="Q2666" s="4" t="s">
        <v>12008</v>
      </c>
      <c r="R2666" s="3" t="s">
        <v>128</v>
      </c>
      <c r="S2666" s="3" t="s">
        <v>129</v>
      </c>
      <c r="T2666" s="9" t="s">
        <v>211</v>
      </c>
      <c r="U2666" s="3" t="s">
        <v>12009</v>
      </c>
      <c r="V2666" s="22" t="str">
        <f t="shared" ref="V2666:V2671" si="445">C2666&amp;"; Hora de aviso: "&amp;TEXT(D2666,"h:mm dd/mm/yyyy")&amp;"; Solución: "&amp;U2666&amp;"; Hora de solución: "&amp;TEXT(E2666,"h:mm dd/mm/yyyy")&amp;"; Causa: "&amp;T2666</f>
        <v>RDFO; Hora de aviso: 14:45 22/06/2024; Solución: Se recupera 200 metros de  reserva de F.O de 36 hilos y se hace un empalme de 48 hilos; Hora de solución: 17:45 22/06/2024; Causa: Podas</v>
      </c>
      <c r="W2666" s="4" t="s">
        <v>132</v>
      </c>
      <c r="X2666" s="3"/>
      <c r="Y2666" s="3"/>
      <c r="Z2666" s="3" t="s">
        <v>69</v>
      </c>
      <c r="AA2666" s="3" t="s">
        <v>70</v>
      </c>
      <c r="AB2666" s="3">
        <v>8698216</v>
      </c>
      <c r="AC2666" s="3" t="s">
        <v>71</v>
      </c>
      <c r="AD2666" s="6">
        <v>0</v>
      </c>
      <c r="AE2666" s="7"/>
      <c r="AF2666" s="7"/>
      <c r="AG2666" s="6">
        <f>Tabla4[[#This Row],[Tiempo Parada de Reloj]]+Tabla4[[#This Row],[Tiempo Autorizado por Telefonica (no Máximo)]]</f>
        <v>0</v>
      </c>
      <c r="AH2666" s="7">
        <f t="shared" ref="AH2666:AH2671" ca="1" si="446">F2666-$AD2666</f>
        <v>0.125</v>
      </c>
      <c r="AI2666" s="8">
        <f t="shared" ref="AI2666:AI2671" si="447">AD2666*24</f>
        <v>0</v>
      </c>
      <c r="AJ2666" s="8">
        <f t="shared" ref="AJ2666:AJ2671" ca="1" si="448">AH2666*24</f>
        <v>3</v>
      </c>
      <c r="AK2666" s="3" t="s">
        <v>106</v>
      </c>
      <c r="AL2666" s="3" t="s">
        <v>70</v>
      </c>
      <c r="AM2666" s="3" t="s">
        <v>98</v>
      </c>
      <c r="AN2666" s="3" t="s">
        <v>98</v>
      </c>
      <c r="AO2666" s="3" t="s">
        <v>119</v>
      </c>
      <c r="AP2666" s="3" t="s">
        <v>119</v>
      </c>
      <c r="AQ2666" s="23">
        <v>45466.408333333333</v>
      </c>
      <c r="AR2666" s="3"/>
      <c r="AS2666" s="23"/>
      <c r="AT2666" s="23"/>
      <c r="AU2666" s="3" t="s">
        <v>467</v>
      </c>
      <c r="AV2666" s="3" t="s">
        <v>8860</v>
      </c>
      <c r="AW2666" s="3" t="s">
        <v>135</v>
      </c>
      <c r="AX2666" s="3">
        <v>10.8583</v>
      </c>
      <c r="AY2666" s="3">
        <v>-74.896900000000002</v>
      </c>
      <c r="AZ2666" s="8" t="str">
        <f>+CONCATENATE("Reportan apertura en el enlace ",Tabla4[[#This Row],[Enlace]]," en el ",Tabla4[[#This Row],[Distancia óptica]]," ocasionado por ",Tabla4[[#This Row],[Causa del daño]])</f>
        <v>Reportan apertura en el enlace Galapa - Baranoa en el Km 6,4 desde Galapa ocasionado por Podas</v>
      </c>
      <c r="BA2666" s="8" t="str">
        <f>+CONCATENATE("Para dar solución al incidente ",Tabla4[[#This Row],[Solución]])</f>
        <v>Para dar solución al incidente Se recupera 200 metros de  reserva de F.O de 36 hilos y se hace un empalme de 48 hilos</v>
      </c>
      <c r="BB2666" s="3" t="str">
        <f>+_xlfn.CONCAT(Tabla4[[#This Row],[Causa Raiz]]," ",Tabla4[[#This Row],[Solución2]]," (",Tabla4[[#This Row],[Anillo]],"- Cabecera: ",Tabla4[[#This Row],[Cabecera]],"- Operador: ",Tabla4[[#This Row],[Operador]],")")</f>
        <v>Reportan apertura en el enlace Galapa - Baranoa en el Km 6,4 desde Galapa ocasionado por Podas Para dar solución al incidente Se recupera 200 metros de  reserva de F.O de 36 hilos y se hace un empalme de 48 hilos (Lineal- Cabecera: Galapa- Operador: Colombia Telecomunicaciones)</v>
      </c>
    </row>
    <row r="2667" spans="1:54" ht="171">
      <c r="A2667" s="38">
        <f t="shared" si="406"/>
        <v>2666</v>
      </c>
      <c r="B2667" s="3">
        <v>8697923</v>
      </c>
      <c r="C2667" s="3" t="s">
        <v>54</v>
      </c>
      <c r="D2667" s="23">
        <v>45465.652777777781</v>
      </c>
      <c r="E2667" s="23">
        <v>45465.725694444445</v>
      </c>
      <c r="F2667" s="1">
        <f t="shared" ca="1" si="444"/>
        <v>7.2916666664241347E-2</v>
      </c>
      <c r="G2667" s="3" t="s">
        <v>55</v>
      </c>
      <c r="H2667" s="41"/>
      <c r="I2667" s="40"/>
      <c r="J2667" s="5" t="s">
        <v>56</v>
      </c>
      <c r="K2667" s="3" t="s">
        <v>122</v>
      </c>
      <c r="L2667" s="9" t="s">
        <v>78</v>
      </c>
      <c r="M2667" s="3" t="s">
        <v>123</v>
      </c>
      <c r="N2667" s="3" t="s">
        <v>124</v>
      </c>
      <c r="O2667" s="3" t="s">
        <v>12010</v>
      </c>
      <c r="P2667" s="3" t="s">
        <v>12011</v>
      </c>
      <c r="Q2667" s="4" t="s">
        <v>12012</v>
      </c>
      <c r="R2667" s="3" t="s">
        <v>128</v>
      </c>
      <c r="S2667" s="3" t="s">
        <v>129</v>
      </c>
      <c r="T2667" s="9" t="s">
        <v>146</v>
      </c>
      <c r="U2667" s="3" t="s">
        <v>4347</v>
      </c>
      <c r="V2667" s="22" t="str">
        <f t="shared" si="445"/>
        <v>RLFO; Hora de aviso: 15:40 22/06/2024; Solución: Se realiza migracion entre nodos; Hora de solución: 17:25 22/06/2024; Causa: Falla en la Red FiOp</v>
      </c>
      <c r="W2667" s="4" t="s">
        <v>132</v>
      </c>
      <c r="X2667" s="3"/>
      <c r="Y2667" s="3"/>
      <c r="Z2667" s="3" t="s">
        <v>69</v>
      </c>
      <c r="AA2667" s="3" t="s">
        <v>70</v>
      </c>
      <c r="AB2667" s="3">
        <v>8697923</v>
      </c>
      <c r="AC2667" s="3" t="s">
        <v>70</v>
      </c>
      <c r="AD2667" s="6">
        <v>0</v>
      </c>
      <c r="AE2667" s="7"/>
      <c r="AF2667" s="7"/>
      <c r="AG2667" s="6">
        <f>Tabla4[[#This Row],[Tiempo Parada de Reloj]]+Tabla4[[#This Row],[Tiempo Autorizado por Telefonica (no Máximo)]]</f>
        <v>0</v>
      </c>
      <c r="AH2667" s="7">
        <f t="shared" ca="1" si="446"/>
        <v>7.2916666664241347E-2</v>
      </c>
      <c r="AI2667" s="8">
        <f t="shared" si="447"/>
        <v>0</v>
      </c>
      <c r="AJ2667" s="8">
        <f t="shared" ca="1" si="448"/>
        <v>1.7499999999417923</v>
      </c>
      <c r="AK2667" s="3" t="s">
        <v>106</v>
      </c>
      <c r="AL2667" s="3" t="s">
        <v>70</v>
      </c>
      <c r="AM2667" s="3" t="s">
        <v>98</v>
      </c>
      <c r="AN2667" s="3" t="s">
        <v>98</v>
      </c>
      <c r="AO2667" s="3" t="s">
        <v>119</v>
      </c>
      <c r="AP2667" s="3" t="s">
        <v>119</v>
      </c>
      <c r="AQ2667" s="23">
        <v>45466.438888888886</v>
      </c>
      <c r="AR2667" s="3"/>
      <c r="AS2667" s="23"/>
      <c r="AT2667" s="23"/>
      <c r="AU2667" s="3" t="s">
        <v>133</v>
      </c>
      <c r="AV2667" s="3" t="s">
        <v>482</v>
      </c>
      <c r="AW2667" s="3" t="s">
        <v>135</v>
      </c>
      <c r="AX2667" s="3">
        <v>10.980717</v>
      </c>
      <c r="AY2667" s="3">
        <v>-74.774450000000002</v>
      </c>
      <c r="AZ2667" s="8" t="str">
        <f>+CONCATENATE("Reportan apertura en el enlace ",Tabla4[[#This Row],[Enlace]]," en el ",Tabla4[[#This Row],[Distancia óptica]]," ocasionado por ",Tabla4[[#This Row],[Causa del daño]])</f>
        <v>Reportan apertura en el enlace Mov. Italcol - Mov. Centro en el Km 0,627 desde Centro ocasionado por Falla en la Red FiOp</v>
      </c>
      <c r="BA2667" s="8" t="str">
        <f>+CONCATENATE("Para dar solución al incidente ",Tabla4[[#This Row],[Solución]])</f>
        <v>Para dar solución al incidente Se realiza migracion entre nodos</v>
      </c>
      <c r="BB2667" s="3" t="str">
        <f>+_xlfn.CONCAT(Tabla4[[#This Row],[Causa Raiz]]," ",Tabla4[[#This Row],[Solución2]]," (",Tabla4[[#This Row],[Anillo]],"- Cabecera: ",Tabla4[[#This Row],[Cabecera]],"- Operador: ",Tabla4[[#This Row],[Operador]],")")</f>
        <v>Reportan apertura en el enlace Mov. Italcol - Mov. Centro en el Km 0,627 desde Centro ocasionado por Falla en la Red FiOp Para dar solución al incidente Se realiza migracion entre nodos (Lineal- Cabecera: Centro- Operador: Colombia Telecomunicaciones)</v>
      </c>
    </row>
    <row r="2668" spans="1:54" ht="171">
      <c r="A2668" s="38">
        <f t="shared" si="406"/>
        <v>2667</v>
      </c>
      <c r="B2668" s="3">
        <v>8698534</v>
      </c>
      <c r="C2668" s="3" t="s">
        <v>92</v>
      </c>
      <c r="D2668" s="23">
        <v>45465.65625</v>
      </c>
      <c r="E2668" s="23">
        <v>45465.84375</v>
      </c>
      <c r="F2668" s="1">
        <f t="shared" ca="1" si="444"/>
        <v>0.1875</v>
      </c>
      <c r="G2668" s="3" t="s">
        <v>55</v>
      </c>
      <c r="H2668" s="41"/>
      <c r="I2668" s="40"/>
      <c r="J2668" s="5" t="s">
        <v>56</v>
      </c>
      <c r="K2668" s="3" t="s">
        <v>77</v>
      </c>
      <c r="L2668" s="9" t="s">
        <v>58</v>
      </c>
      <c r="M2668" s="3" t="s">
        <v>152</v>
      </c>
      <c r="N2668" s="3" t="s">
        <v>153</v>
      </c>
      <c r="O2668" s="3" t="s">
        <v>3123</v>
      </c>
      <c r="P2668" s="3" t="s">
        <v>12013</v>
      </c>
      <c r="Q2668" s="4" t="s">
        <v>12014</v>
      </c>
      <c r="R2668" s="3" t="s">
        <v>1539</v>
      </c>
      <c r="S2668" s="3" t="s">
        <v>158</v>
      </c>
      <c r="T2668" s="9" t="s">
        <v>66</v>
      </c>
      <c r="U2668" s="3" t="s">
        <v>12015</v>
      </c>
      <c r="V2668" s="22" t="str">
        <f t="shared" si="445"/>
        <v>RTNFO; Hora de aviso: 15:45 22/06/2024; Solución: Para dar solucion se recupera 180 mtrs y empalme de 24 hilos ; Hora de solución: 20:15 22/06/2024; Causa: Vandalismo</v>
      </c>
      <c r="W2668" s="4" t="s">
        <v>160</v>
      </c>
      <c r="X2668" s="3"/>
      <c r="Y2668" s="3"/>
      <c r="Z2668" s="3" t="s">
        <v>69</v>
      </c>
      <c r="AA2668" s="3" t="s">
        <v>71</v>
      </c>
      <c r="AB2668" s="3">
        <v>0</v>
      </c>
      <c r="AC2668" s="3" t="s">
        <v>70</v>
      </c>
      <c r="AD2668" s="6">
        <v>0</v>
      </c>
      <c r="AE2668" s="7"/>
      <c r="AF2668" s="7"/>
      <c r="AG2668" s="6">
        <f>Tabla4[[#This Row],[Tiempo Parada de Reloj]]+Tabla4[[#This Row],[Tiempo Autorizado por Telefonica (no Máximo)]]</f>
        <v>0</v>
      </c>
      <c r="AH2668" s="7">
        <f t="shared" ca="1" si="446"/>
        <v>0.1875</v>
      </c>
      <c r="AI2668" s="8">
        <f t="shared" si="447"/>
        <v>0</v>
      </c>
      <c r="AJ2668" s="8">
        <f t="shared" ca="1" si="448"/>
        <v>4.5</v>
      </c>
      <c r="AK2668" s="3" t="s">
        <v>106</v>
      </c>
      <c r="AL2668" s="3" t="s">
        <v>70</v>
      </c>
      <c r="AM2668" s="3" t="s">
        <v>98</v>
      </c>
      <c r="AN2668" s="3" t="s">
        <v>98</v>
      </c>
      <c r="AO2668" s="3" t="s">
        <v>8652</v>
      </c>
      <c r="AP2668" s="3" t="s">
        <v>87</v>
      </c>
      <c r="AQ2668" s="23">
        <v>45468.619444444441</v>
      </c>
      <c r="AR2668" s="3"/>
      <c r="AS2668" s="23"/>
      <c r="AT2668" s="23"/>
      <c r="AU2668" s="3" t="s">
        <v>161</v>
      </c>
      <c r="AV2668" s="3" t="s">
        <v>11986</v>
      </c>
      <c r="AW2668" s="3" t="s">
        <v>76</v>
      </c>
      <c r="AX2668" s="3">
        <v>1.674609</v>
      </c>
      <c r="AY2668" s="3">
        <v>-77.330556999999999</v>
      </c>
      <c r="AZ2668" s="8" t="str">
        <f>+CONCATENATE("Reportan apertura en el enlace ",Tabla4[[#This Row],[Enlace]]," en el ",Tabla4[[#This Row],[Distancia óptica]]," ocasionado por ",Tabla4[[#This Row],[Causa del daño]])</f>
        <v>Reportan apertura en el enlace Pasto - El Bordo en el Km 86.6 desde Pasto ocasionado por Vandalismo</v>
      </c>
      <c r="BA2668" s="8" t="str">
        <f>+CONCATENATE("Para dar solución al incidente ",Tabla4[[#This Row],[Solución]])</f>
        <v xml:space="preserve">Para dar solución al incidente Para dar solucion se recupera 180 mtrs y empalme de 24 hilos </v>
      </c>
      <c r="BB2668" s="3" t="str">
        <f>+_xlfn.CONCAT(Tabla4[[#This Row],[Causa Raiz]]," ",Tabla4[[#This Row],[Solución2]]," (",Tabla4[[#This Row],[Anillo]],"- Cabecera: ",Tabla4[[#This Row],[Cabecera]],"- Operador: ",Tabla4[[#This Row],[Operador]],")")</f>
        <v>Reportan apertura en el enlace Pasto - El Bordo en el Km 86.6 desde Pasto ocasionado por Vandalismo Para dar solución al incidente Para dar solucion se recupera 180 mtrs y empalme de 24 hilos  (Troncal- Cabecera: El bordo- Operador: Colombia Telecomunicaciones)</v>
      </c>
    </row>
    <row r="2669" spans="1:54" ht="185.25">
      <c r="A2669" s="38">
        <f t="shared" si="406"/>
        <v>2668</v>
      </c>
      <c r="B2669" s="3">
        <v>8698634</v>
      </c>
      <c r="C2669" s="3" t="s">
        <v>92</v>
      </c>
      <c r="D2669" s="23">
        <v>45465.708333333336</v>
      </c>
      <c r="E2669" s="23">
        <v>45465.833333333336</v>
      </c>
      <c r="F2669" s="1">
        <f t="shared" ca="1" si="444"/>
        <v>0.125</v>
      </c>
      <c r="G2669" s="3" t="s">
        <v>55</v>
      </c>
      <c r="H2669" s="41"/>
      <c r="I2669" s="40"/>
      <c r="J2669" s="5" t="s">
        <v>56</v>
      </c>
      <c r="K2669" s="3" t="s">
        <v>108</v>
      </c>
      <c r="L2669" s="9" t="s">
        <v>58</v>
      </c>
      <c r="M2669" s="3" t="s">
        <v>109</v>
      </c>
      <c r="N2669" s="3" t="s">
        <v>110</v>
      </c>
      <c r="O2669" s="3" t="s">
        <v>676</v>
      </c>
      <c r="P2669" s="3" t="s">
        <v>12016</v>
      </c>
      <c r="Q2669" s="4" t="s">
        <v>12017</v>
      </c>
      <c r="R2669" s="3" t="s">
        <v>327</v>
      </c>
      <c r="S2669" s="3" t="s">
        <v>115</v>
      </c>
      <c r="T2669" s="9" t="s">
        <v>256</v>
      </c>
      <c r="U2669" s="3" t="s">
        <v>2089</v>
      </c>
      <c r="V2669" s="22" t="str">
        <f t="shared" si="445"/>
        <v>RTNFO; Hora de aviso: 17:00 22/06/2024; Solución: Se refusiona hilo en empalme existente; Hora de solución: 20:00 22/06/2024; Causa: Falla de Empalme de FiOp</v>
      </c>
      <c r="W2669" s="4" t="s">
        <v>118</v>
      </c>
      <c r="X2669" s="3"/>
      <c r="Y2669" s="3"/>
      <c r="Z2669" s="3" t="s">
        <v>69</v>
      </c>
      <c r="AA2669" s="3" t="s">
        <v>71</v>
      </c>
      <c r="AB2669" s="3">
        <v>0</v>
      </c>
      <c r="AC2669" s="3" t="s">
        <v>71</v>
      </c>
      <c r="AD2669" s="6">
        <v>0</v>
      </c>
      <c r="AE2669" s="7"/>
      <c r="AF2669" s="7"/>
      <c r="AG2669" s="6">
        <f>Tabla4[[#This Row],[Tiempo Parada de Reloj]]+Tabla4[[#This Row],[Tiempo Autorizado por Telefonica (no Máximo)]]</f>
        <v>0</v>
      </c>
      <c r="AH2669" s="7">
        <f t="shared" ca="1" si="446"/>
        <v>0.125</v>
      </c>
      <c r="AI2669" s="8">
        <f t="shared" si="447"/>
        <v>0</v>
      </c>
      <c r="AJ2669" s="8">
        <f t="shared" ca="1" si="448"/>
        <v>3</v>
      </c>
      <c r="AK2669" s="3" t="s">
        <v>98</v>
      </c>
      <c r="AL2669" s="3" t="s">
        <v>71</v>
      </c>
      <c r="AM2669" s="3" t="s">
        <v>69</v>
      </c>
      <c r="AN2669" s="3" t="s">
        <v>98</v>
      </c>
      <c r="AO2669" s="3" t="s">
        <v>119</v>
      </c>
      <c r="AP2669" s="3" t="s">
        <v>119</v>
      </c>
      <c r="AQ2669" s="23">
        <v>45467.637499999997</v>
      </c>
      <c r="AR2669" s="3"/>
      <c r="AS2669" s="23"/>
      <c r="AT2669" s="23"/>
      <c r="AU2669" s="3" t="s">
        <v>121</v>
      </c>
      <c r="AV2669" s="3" t="s">
        <v>7918</v>
      </c>
      <c r="AW2669" s="3" t="s">
        <v>2450</v>
      </c>
      <c r="AX2669" s="3">
        <v>10.161099999999999</v>
      </c>
      <c r="AY2669" s="3">
        <v>-73.620199999999997</v>
      </c>
      <c r="AZ2669" s="8" t="str">
        <f>+CONCATENATE("Reportan apertura en el enlace ",Tabla4[[#This Row],[Enlace]]," en el ",Tabla4[[#This Row],[Distancia óptica]]," ocasionado por ",Tabla4[[#This Row],[Causa del daño]])</f>
        <v>Reportan apertura en el enlace Bosconia - Valledupar en el Km 51 desde Bosconia ocasionado por Falla de Empalme de FiOp</v>
      </c>
      <c r="BA2669" s="8" t="str">
        <f>+CONCATENATE("Para dar solución al incidente ",Tabla4[[#This Row],[Solución]])</f>
        <v>Para dar solución al incidente Se refusiona hilo en empalme existente</v>
      </c>
      <c r="BB2669" s="3" t="str">
        <f>+_xlfn.CONCAT(Tabla4[[#This Row],[Causa Raiz]]," ",Tabla4[[#This Row],[Solución2]]," (",Tabla4[[#This Row],[Anillo]],"- Cabecera: ",Tabla4[[#This Row],[Cabecera]],"- Operador: ",Tabla4[[#This Row],[Operador]],")")</f>
        <v>Reportan apertura en el enlace Bosconia - Valledupar en el Km 51 desde Bosconia ocasionado por Falla de Empalme de FiOp Para dar solución al incidente Se refusiona hilo en empalme existente (troncal- Cabecera: bosconia- Operador: Colombia Telecomunicaciones)</v>
      </c>
    </row>
    <row r="2670" spans="1:54" ht="199.5">
      <c r="A2670" s="38">
        <f t="shared" si="406"/>
        <v>2669</v>
      </c>
      <c r="B2670" s="3">
        <v>8698735</v>
      </c>
      <c r="C2670" s="3" t="s">
        <v>92</v>
      </c>
      <c r="D2670" s="23">
        <v>45465.885416666664</v>
      </c>
      <c r="E2670" s="23">
        <v>45466.371527777781</v>
      </c>
      <c r="F2670" s="1">
        <f t="shared" ca="1" si="444"/>
        <v>0.48611111111677019</v>
      </c>
      <c r="G2670" s="3" t="s">
        <v>55</v>
      </c>
      <c r="H2670" s="41"/>
      <c r="I2670" s="40"/>
      <c r="J2670" s="5" t="s">
        <v>56</v>
      </c>
      <c r="K2670" s="3" t="s">
        <v>359</v>
      </c>
      <c r="L2670" s="9" t="s">
        <v>58</v>
      </c>
      <c r="M2670" s="3" t="s">
        <v>360</v>
      </c>
      <c r="N2670" s="3" t="s">
        <v>938</v>
      </c>
      <c r="O2670" s="3" t="s">
        <v>939</v>
      </c>
      <c r="P2670" s="3" t="s">
        <v>12018</v>
      </c>
      <c r="Q2670" s="4" t="s">
        <v>12019</v>
      </c>
      <c r="R2670" s="3" t="s">
        <v>1420</v>
      </c>
      <c r="S2670" s="3" t="s">
        <v>366</v>
      </c>
      <c r="T2670" s="9" t="s">
        <v>176</v>
      </c>
      <c r="U2670" s="3" t="s">
        <v>12020</v>
      </c>
      <c r="V2670" s="22" t="str">
        <f t="shared" si="445"/>
        <v>RTNFO; Hora de aviso: 21:15 22/06/2024; Solución: Recuperacion de 20 mts de reserva e instalacion de un empalme de 36 hilos; Hora de solución: 8:55 23/06/2024; Causa: Intervención de Terceros. No Identificados</v>
      </c>
      <c r="W2670" s="4" t="s">
        <v>423</v>
      </c>
      <c r="X2670" s="3"/>
      <c r="Y2670" s="3"/>
      <c r="Z2670" s="3" t="s">
        <v>69</v>
      </c>
      <c r="AA2670" s="3" t="s">
        <v>71</v>
      </c>
      <c r="AB2670" s="3">
        <v>0</v>
      </c>
      <c r="AC2670" s="3" t="s">
        <v>71</v>
      </c>
      <c r="AD2670" s="6">
        <v>0.33333333333333331</v>
      </c>
      <c r="AE2670" s="7"/>
      <c r="AF2670" s="7"/>
      <c r="AG2670" s="6">
        <f>Tabla4[[#This Row],[Tiempo Parada de Reloj]]+Tabla4[[#This Row],[Tiempo Autorizado por Telefonica (no Máximo)]]</f>
        <v>0.33333333333333331</v>
      </c>
      <c r="AH2670" s="7">
        <f t="shared" ca="1" si="446"/>
        <v>0.15277777778343687</v>
      </c>
      <c r="AI2670" s="8">
        <f t="shared" si="447"/>
        <v>8</v>
      </c>
      <c r="AJ2670" s="8">
        <f t="shared" ca="1" si="448"/>
        <v>3.666666666802485</v>
      </c>
      <c r="AK2670" s="3" t="s">
        <v>98</v>
      </c>
      <c r="AL2670" s="3" t="s">
        <v>70</v>
      </c>
      <c r="AM2670" s="3" t="s">
        <v>119</v>
      </c>
      <c r="AN2670" s="3" t="s">
        <v>120</v>
      </c>
      <c r="AO2670" s="3" t="s">
        <v>119</v>
      </c>
      <c r="AP2670" s="3" t="s">
        <v>119</v>
      </c>
      <c r="AQ2670" s="23">
        <v>45467.364583333336</v>
      </c>
      <c r="AR2670" s="3"/>
      <c r="AS2670" s="23"/>
      <c r="AT2670" s="23"/>
      <c r="AU2670" s="3" t="s">
        <v>369</v>
      </c>
      <c r="AV2670" s="3" t="s">
        <v>943</v>
      </c>
      <c r="AW2670" s="3" t="s">
        <v>76</v>
      </c>
      <c r="AX2670" s="3">
        <v>7.0661849999999999</v>
      </c>
      <c r="AY2670" s="3">
        <v>-75.446820000000002</v>
      </c>
      <c r="AZ2670" s="8" t="str">
        <f>+CONCATENATE("Reportan apertura en el enlace ",Tabla4[[#This Row],[Enlace]]," en el ",Tabla4[[#This Row],[Distancia óptica]]," ocasionado por ",Tabla4[[#This Row],[Causa del daño]])</f>
        <v>Reportan apertura en el enlace Tarazá - Yarumal en el Km 20,8 desde Yarumal ocasionado por Intervención de Terceros. No Identificados</v>
      </c>
      <c r="BA2670" s="8" t="str">
        <f>+CONCATENATE("Para dar solución al incidente ",Tabla4[[#This Row],[Solución]])</f>
        <v>Para dar solución al incidente Recuperacion de 20 mts de reserva e instalacion de un empalme de 36 hilos</v>
      </c>
      <c r="BB2670" s="3" t="str">
        <f>+_xlfn.CONCAT(Tabla4[[#This Row],[Causa Raiz]]," ",Tabla4[[#This Row],[Solución2]]," (",Tabla4[[#This Row],[Anillo]],"- Cabecera: ",Tabla4[[#This Row],[Cabecera]],"- Operador: ",Tabla4[[#This Row],[Operador]],")")</f>
        <v>Reportan apertura en el enlace Tarazá - Yarumal en el Km 20,8 desde Yarumal ocasionado por Intervención de Terceros. No Identificados Para dar solución al incidente Recuperacion de 20 mts de reserva e instalacion de un empalme de 36 hilos (Troncal- Cabecera: Yarumal- Operador: Colombia Telecomunicaciones)</v>
      </c>
    </row>
    <row r="2671" spans="1:54" ht="185.25">
      <c r="A2671" s="38">
        <f t="shared" si="406"/>
        <v>2670</v>
      </c>
      <c r="B2671" s="3">
        <v>8698739</v>
      </c>
      <c r="C2671" s="3" t="s">
        <v>92</v>
      </c>
      <c r="D2671" s="23">
        <v>45465.895833333336</v>
      </c>
      <c r="E2671" s="23">
        <v>45466.684027777781</v>
      </c>
      <c r="F2671" s="1">
        <f t="shared" ca="1" si="444"/>
        <v>0.78819444444525288</v>
      </c>
      <c r="G2671" s="3" t="s">
        <v>164</v>
      </c>
      <c r="H2671" s="41" t="s">
        <v>165</v>
      </c>
      <c r="I2671" s="40" t="s">
        <v>12021</v>
      </c>
      <c r="J2671" s="5" t="s">
        <v>490</v>
      </c>
      <c r="K2671" s="3" t="s">
        <v>490</v>
      </c>
      <c r="L2671" s="9" t="s">
        <v>58</v>
      </c>
      <c r="M2671" s="3" t="s">
        <v>123</v>
      </c>
      <c r="N2671" s="3" t="s">
        <v>1436</v>
      </c>
      <c r="O2671" s="3" t="s">
        <v>3065</v>
      </c>
      <c r="P2671" s="3" t="s">
        <v>12022</v>
      </c>
      <c r="Q2671" s="4" t="s">
        <v>12023</v>
      </c>
      <c r="R2671" s="3" t="s">
        <v>128</v>
      </c>
      <c r="S2671" s="3" t="s">
        <v>494</v>
      </c>
      <c r="T2671" s="9" t="s">
        <v>380</v>
      </c>
      <c r="U2671" s="3" t="s">
        <v>12024</v>
      </c>
      <c r="V2671" s="22" t="str">
        <f t="shared" si="445"/>
        <v>RTNFO; Hora de aviso: 21:30 22/06/2024; Solución: Se realiza tendido de 150 metros de Fibra y se instala 2 cajas de empalme ; Hora de solución: 16:25 23/06/2024; Causa: Corto Circuito</v>
      </c>
      <c r="W2671" s="4" t="s">
        <v>5567</v>
      </c>
      <c r="X2671" s="3"/>
      <c r="Y2671" s="3"/>
      <c r="Z2671" s="3" t="s">
        <v>69</v>
      </c>
      <c r="AA2671" s="3" t="s">
        <v>71</v>
      </c>
      <c r="AB2671" s="3">
        <v>0</v>
      </c>
      <c r="AC2671" s="3" t="s">
        <v>71</v>
      </c>
      <c r="AD2671" s="6">
        <v>0.1875</v>
      </c>
      <c r="AE2671" s="7"/>
      <c r="AF2671" s="7"/>
      <c r="AG2671" s="6">
        <f>Tabla4[[#This Row],[Tiempo Parada de Reloj]]+Tabla4[[#This Row],[Tiempo Autorizado por Telefonica (no Máximo)]]</f>
        <v>0.1875</v>
      </c>
      <c r="AH2671" s="7">
        <f t="shared" ca="1" si="446"/>
        <v>0.60069444444525288</v>
      </c>
      <c r="AI2671" s="8">
        <f t="shared" si="447"/>
        <v>4.5</v>
      </c>
      <c r="AJ2671" s="8">
        <f t="shared" ca="1" si="448"/>
        <v>14.416666666686069</v>
      </c>
      <c r="AK2671" s="3" t="s">
        <v>106</v>
      </c>
      <c r="AL2671" s="3" t="s">
        <v>70</v>
      </c>
      <c r="AM2671" s="3" t="s">
        <v>119</v>
      </c>
      <c r="AN2671" s="3" t="s">
        <v>106</v>
      </c>
      <c r="AQ2671" s="23">
        <f t="shared" ref="AQ2671" ca="1" si="449">NOW()</f>
        <v>45503.69683483796</v>
      </c>
      <c r="AR2671" s="3"/>
      <c r="AS2671" s="23"/>
      <c r="AT2671" s="23"/>
      <c r="AU2671" s="3" t="s">
        <v>494</v>
      </c>
      <c r="AV2671" s="3" t="s">
        <v>7763</v>
      </c>
      <c r="AW2671" s="3" t="s">
        <v>76</v>
      </c>
      <c r="AX2671" s="3" t="s">
        <v>69</v>
      </c>
      <c r="AY2671" s="3" t="s">
        <v>69</v>
      </c>
      <c r="AZ2671" s="8" t="str">
        <f>+CONCATENATE("Reportan apertura en el enlace ",Tabla4[[#This Row],[Enlace]]," en el ",Tabla4[[#This Row],[Distancia óptica]]," ocasionado por ",Tabla4[[#This Row],[Causa del daño]])</f>
        <v>Reportan apertura en el enlace Cartagena - Sabanalarga en el Km 49,5 desde Sabanalarga  ocasionado por Corto Circuito</v>
      </c>
      <c r="BA2671" s="8" t="str">
        <f>+CONCATENATE("Para dar solución al incidente ",Tabla4[[#This Row],[Solución]])</f>
        <v xml:space="preserve">Para dar solución al incidente Se realiza tendido de 150 metros de Fibra y se instala 2 cajas de empalme </v>
      </c>
      <c r="BB2671" s="3" t="str">
        <f>+_xlfn.CONCAT(Tabla4[[#This Row],[Causa Raiz]]," ",Tabla4[[#This Row],[Solución2]]," (",Tabla4[[#This Row],[Anillo]],"- Cabecera: ",Tabla4[[#This Row],[Cabecera]],"- Operador: ",Tabla4[[#This Row],[Operador]],")")</f>
        <v>Reportan apertura en el enlace Cartagena - Sabanalarga en el Km 49,5 desde Sabanalarga  ocasionado por Corto Circuito Para dar solución al incidente Se realiza tendido de 150 metros de Fibra y se instala 2 cajas de empalme  (Troncal- Cabecera: Sabanalarga- Operador: UNE)</v>
      </c>
    </row>
    <row r="2672" spans="1:54" ht="213.75">
      <c r="A2672" s="38">
        <f t="shared" si="406"/>
        <v>2671</v>
      </c>
      <c r="B2672" s="3">
        <v>8698816</v>
      </c>
      <c r="C2672" s="3" t="s">
        <v>54</v>
      </c>
      <c r="D2672" s="23">
        <v>45465.958333333336</v>
      </c>
      <c r="E2672" s="23">
        <v>45466.159722222219</v>
      </c>
      <c r="F2672" s="1">
        <f t="shared" ref="F2672:F2678" ca="1" si="450">IF(ISBLANK(E2672),IF(ISBLANK(D2672),0,NOW()-D2672),E2672-D2672)</f>
        <v>0.20138888888322981</v>
      </c>
      <c r="G2672" s="3" t="s">
        <v>55</v>
      </c>
      <c r="H2672" s="41"/>
      <c r="I2672" s="40"/>
      <c r="J2672" s="5" t="s">
        <v>56</v>
      </c>
      <c r="K2672" s="3" t="s">
        <v>57</v>
      </c>
      <c r="L2672" s="9" t="s">
        <v>78</v>
      </c>
      <c r="M2672" s="3" t="s">
        <v>59</v>
      </c>
      <c r="N2672" s="3" t="s">
        <v>60</v>
      </c>
      <c r="O2672" s="3" t="s">
        <v>12025</v>
      </c>
      <c r="P2672" s="3" t="s">
        <v>12026</v>
      </c>
      <c r="Q2672" s="4" t="s">
        <v>12027</v>
      </c>
      <c r="R2672" s="3" t="s">
        <v>304</v>
      </c>
      <c r="S2672" s="3" t="s">
        <v>65</v>
      </c>
      <c r="T2672" s="9" t="s">
        <v>66</v>
      </c>
      <c r="U2672" s="3" t="s">
        <v>12028</v>
      </c>
      <c r="V2672" s="22" t="str">
        <f t="shared" ref="V2672:V2678" si="451">C2672&amp;"; Hora de aviso: "&amp;TEXT(D2672,"h:mm dd/mm/yyyy")&amp;"; Solución: "&amp;U2672&amp;"; Hora de solución: "&amp;TEXT(E2672,"h:mm dd/mm/yyyy")&amp;"; Causa: "&amp;T2672</f>
        <v>RLFO; Hora de aviso: 23:00 22/06/2024; Solución: Se realiza tendido de 40 mts de fo de 36 y se realiza un empalme y otro existente de 36 hilos; Hora de solución: 3:50 23/06/2024; Causa: Vandalismo</v>
      </c>
      <c r="W2672" s="4" t="s">
        <v>68</v>
      </c>
      <c r="X2672" s="3"/>
      <c r="Y2672" s="3"/>
      <c r="Z2672" s="3" t="s">
        <v>69</v>
      </c>
      <c r="AA2672" s="3" t="s">
        <v>71</v>
      </c>
      <c r="AB2672" s="3">
        <v>0</v>
      </c>
      <c r="AC2672" s="3" t="s">
        <v>71</v>
      </c>
      <c r="AD2672" s="6">
        <v>3.6805555555555557E-2</v>
      </c>
      <c r="AE2672" s="7"/>
      <c r="AF2672" s="7"/>
      <c r="AG2672" s="6">
        <f>Tabla4[[#This Row],[Tiempo Parada de Reloj]]+Tabla4[[#This Row],[Tiempo Autorizado por Telefonica (no Máximo)]]</f>
        <v>3.6805555555555557E-2</v>
      </c>
      <c r="AH2672" s="7">
        <f t="shared" ref="AH2672:AH2678" ca="1" si="452">F2672-$AD2672</f>
        <v>0.16458333332767425</v>
      </c>
      <c r="AI2672" s="8">
        <f t="shared" ref="AI2672:AI2678" si="453">AD2672*24</f>
        <v>0.8833333333333333</v>
      </c>
      <c r="AJ2672" s="8">
        <f t="shared" ref="AJ2672:AJ2678" ca="1" si="454">AH2672*24</f>
        <v>3.9499999998641817</v>
      </c>
      <c r="AK2672" s="3" t="s">
        <v>119</v>
      </c>
      <c r="AL2672" s="3" t="s">
        <v>71</v>
      </c>
      <c r="AM2672" s="3" t="s">
        <v>69</v>
      </c>
      <c r="AN2672" s="3" t="s">
        <v>119</v>
      </c>
      <c r="AO2672" s="3" t="s">
        <v>87</v>
      </c>
      <c r="AP2672" s="3" t="s">
        <v>87</v>
      </c>
      <c r="AQ2672" s="23">
        <v>45467.895833333336</v>
      </c>
      <c r="AR2672" s="3"/>
      <c r="AS2672" s="23"/>
      <c r="AT2672" s="23"/>
      <c r="AU2672" s="3" t="s">
        <v>100</v>
      </c>
      <c r="AV2672" s="3" t="s">
        <v>720</v>
      </c>
      <c r="AW2672" s="3" t="s">
        <v>7338</v>
      </c>
      <c r="AX2672" s="3">
        <v>4.5886110999999996</v>
      </c>
      <c r="AY2672" s="3">
        <v>-74.117221999999998</v>
      </c>
      <c r="AZ2672" s="8" t="str">
        <f>+CONCATENATE("Reportan apertura en el enlace ",Tabla4[[#This Row],[Enlace]]," en el ",Tabla4[[#This Row],[Distancia óptica]]," ocasionado por ",Tabla4[[#This Row],[Causa del daño]])</f>
        <v>Reportan apertura en el enlace Mov. Centro Mayor - Mov. Eduardo Frei en el Km 0,700 desde Mov.Eduardo Frei ocasionado por Vandalismo</v>
      </c>
      <c r="BA2672" s="8" t="str">
        <f>+CONCATENATE("Para dar solución al incidente ",Tabla4[[#This Row],[Solución]])</f>
        <v>Para dar solución al incidente Se realiza tendido de 40 mts de fo de 36 y se realiza un empalme y otro existente de 36 hilos</v>
      </c>
      <c r="BB2672" s="3" t="str">
        <f>+_xlfn.CONCAT(Tabla4[[#This Row],[Causa Raiz]]," ",Tabla4[[#This Row],[Solución2]]," (",Tabla4[[#This Row],[Anillo]],"- Cabecera: ",Tabla4[[#This Row],[Cabecera]],"- Operador: ",Tabla4[[#This Row],[Operador]],")")</f>
        <v>Reportan apertura en el enlace Mov. Centro Mayor - Mov. Eduardo Frei en el Km 0,700 desde Mov.Eduardo Frei ocasionado por Vandalismo Para dar solución al incidente Se realiza tendido de 40 mts de fo de 36 y se realiza un empalme y otro existente de 36 hilos (UK - Cabecera: ASTURIAS- Operador: Colombia Telecomunicaciones)</v>
      </c>
    </row>
    <row r="2673" spans="1:54" ht="256.5">
      <c r="A2673" s="38">
        <f t="shared" si="406"/>
        <v>2672</v>
      </c>
      <c r="B2673" s="3">
        <v>8698933</v>
      </c>
      <c r="C2673" s="3" t="s">
        <v>54</v>
      </c>
      <c r="D2673" s="23">
        <v>45466.208333333336</v>
      </c>
      <c r="E2673" s="23">
        <v>45466.614583333336</v>
      </c>
      <c r="F2673" s="1">
        <f t="shared" ca="1" si="450"/>
        <v>0.40625</v>
      </c>
      <c r="G2673" s="3" t="s">
        <v>164</v>
      </c>
      <c r="H2673" s="41" t="s">
        <v>3019</v>
      </c>
      <c r="I2673" s="40"/>
      <c r="J2673" s="5" t="s">
        <v>56</v>
      </c>
      <c r="K2673" s="3" t="s">
        <v>77</v>
      </c>
      <c r="L2673" s="9" t="s">
        <v>78</v>
      </c>
      <c r="M2673" s="3" t="s">
        <v>373</v>
      </c>
      <c r="N2673" s="3" t="s">
        <v>12029</v>
      </c>
      <c r="O2673" s="3" t="s">
        <v>12030</v>
      </c>
      <c r="P2673" s="3" t="s">
        <v>12031</v>
      </c>
      <c r="Q2673" s="4" t="s">
        <v>12032</v>
      </c>
      <c r="R2673" s="3" t="s">
        <v>346</v>
      </c>
      <c r="S2673" s="3" t="s">
        <v>10375</v>
      </c>
      <c r="T2673" s="9" t="s">
        <v>116</v>
      </c>
      <c r="U2673" s="3" t="s">
        <v>12033</v>
      </c>
      <c r="V2673" s="22" t="str">
        <f t="shared" si="451"/>
        <v>RLFO; Hora de aviso: 5:00 23/06/2024; Solución: Se realiza la preparacion de 8 metros de F.O de 8 hilos y la instalacion de 2 cajas de empalme nuevas que fueron hustadas. ; Hora de solución: 14:45 23/06/2024; Causa: Hurto</v>
      </c>
      <c r="W2673" s="4" t="s">
        <v>160</v>
      </c>
      <c r="X2673" s="3"/>
      <c r="Y2673" s="3"/>
      <c r="Z2673" s="3" t="s">
        <v>69</v>
      </c>
      <c r="AA2673" s="3" t="s">
        <v>70</v>
      </c>
      <c r="AB2673" s="3">
        <v>8698938</v>
      </c>
      <c r="AC2673" s="3" t="s">
        <v>71</v>
      </c>
      <c r="AD2673" s="6">
        <v>0.24027777777777778</v>
      </c>
      <c r="AE2673" s="7"/>
      <c r="AF2673" s="7"/>
      <c r="AG2673" s="6">
        <f>Tabla4[[#This Row],[Tiempo Parada de Reloj]]+Tabla4[[#This Row],[Tiempo Autorizado por Telefonica (no Máximo)]]</f>
        <v>0.24027777777777778</v>
      </c>
      <c r="AH2673" s="7">
        <f t="shared" ca="1" si="452"/>
        <v>0.16597222222222222</v>
      </c>
      <c r="AI2673" s="8">
        <f t="shared" si="453"/>
        <v>5.7666666666666666</v>
      </c>
      <c r="AJ2673" s="8">
        <f t="shared" ca="1" si="454"/>
        <v>3.9833333333333334</v>
      </c>
      <c r="AK2673" s="3" t="s">
        <v>119</v>
      </c>
      <c r="AL2673" s="3" t="s">
        <v>70</v>
      </c>
      <c r="AM2673" s="3" t="s">
        <v>120</v>
      </c>
      <c r="AN2673" s="3" t="s">
        <v>106</v>
      </c>
      <c r="AO2673" s="3" t="s">
        <v>87</v>
      </c>
      <c r="AQ2673" s="23">
        <f t="shared" ref="AQ2673" ca="1" si="455">NOW()</f>
        <v>45503.69683483796</v>
      </c>
      <c r="AR2673" s="3"/>
      <c r="AS2673" s="23"/>
      <c r="AT2673" s="23"/>
      <c r="AU2673" s="3" t="s">
        <v>1266</v>
      </c>
      <c r="AV2673" s="3" t="s">
        <v>12034</v>
      </c>
      <c r="AW2673" s="3" t="s">
        <v>135</v>
      </c>
      <c r="AX2673" s="3">
        <v>2.5975000000000001</v>
      </c>
      <c r="AY2673" s="3">
        <v>-72.627780000000001</v>
      </c>
      <c r="AZ2673" s="8" t="str">
        <f>+CONCATENATE("Reportan apertura en el enlace ",Tabla4[[#This Row],[Enlace]]," en el ",Tabla4[[#This Row],[Distancia óptica]]," ocasionado por ",Tabla4[[#This Row],[Causa del daño]])</f>
        <v>Reportan apertura en el enlace Mov. San Jose del Guaviare - Mov. San Jose del Guaviare Sur en el km 0,05 desde San Jose del Guaviare Sur ocasionado por Hurto</v>
      </c>
      <c r="BA2673" s="8" t="str">
        <f>+CONCATENATE("Para dar solución al incidente ",Tabla4[[#This Row],[Solución]])</f>
        <v xml:space="preserve">Para dar solución al incidente Se realiza la preparacion de 8 metros de F.O de 8 hilos y la instalacion de 2 cajas de empalme nuevas que fueron hustadas. </v>
      </c>
      <c r="BB2673" s="3" t="str">
        <f>+_xlfn.CONCAT(Tabla4[[#This Row],[Causa Raiz]]," ",Tabla4[[#This Row],[Solución2]]," (",Tabla4[[#This Row],[Anillo]],"- Cabecera: ",Tabla4[[#This Row],[Cabecera]],"- Operador: ",Tabla4[[#This Row],[Operador]],")")</f>
        <v>Reportan apertura en el enlace Mov. San Jose del Guaviare - Mov. San Jose del Guaviare Sur en el km 0,05 desde San Jose del Guaviare Sur ocasionado por Hurto Para dar solución al incidente Se realiza la preparacion de 8 metros de F.O de 8 hilos y la instalacion de 2 cajas de empalme nuevas que fueron hustadas.  (Lineal- Cabecera: San Jose del Guaviare- Operador: Colombia Telecomunicaciones)</v>
      </c>
    </row>
    <row r="2674" spans="1:54" ht="185.25">
      <c r="A2674" s="38">
        <f t="shared" si="406"/>
        <v>2673</v>
      </c>
      <c r="B2674" s="3">
        <v>8699363</v>
      </c>
      <c r="C2674" s="3" t="s">
        <v>54</v>
      </c>
      <c r="D2674" s="23">
        <v>45466.447916666664</v>
      </c>
      <c r="E2674" s="23">
        <v>45466.600694444445</v>
      </c>
      <c r="F2674" s="1">
        <f t="shared" ca="1" si="450"/>
        <v>0.15277777778101154</v>
      </c>
      <c r="G2674" s="3" t="s">
        <v>55</v>
      </c>
      <c r="H2674" s="41"/>
      <c r="I2674" s="40"/>
      <c r="J2674" s="5" t="s">
        <v>56</v>
      </c>
      <c r="K2674" s="3" t="s">
        <v>57</v>
      </c>
      <c r="L2674" s="9" t="s">
        <v>78</v>
      </c>
      <c r="M2674" s="3" t="s">
        <v>59</v>
      </c>
      <c r="N2674" s="3" t="s">
        <v>60</v>
      </c>
      <c r="O2674" s="3" t="s">
        <v>12035</v>
      </c>
      <c r="P2674" s="3" t="s">
        <v>12036</v>
      </c>
      <c r="Q2674" s="4" t="s">
        <v>12037</v>
      </c>
      <c r="R2674" s="3" t="s">
        <v>304</v>
      </c>
      <c r="S2674" s="3" t="s">
        <v>65</v>
      </c>
      <c r="T2674" s="9" t="s">
        <v>66</v>
      </c>
      <c r="U2674" s="3" t="s">
        <v>1281</v>
      </c>
      <c r="V2674" s="22" t="str">
        <f t="shared" si="451"/>
        <v>RLFO; Hora de aviso: 10:45 23/06/2024; Solución: Se realiza un empalme de 48 hilos; Hora de solución: 14:25 23/06/2024; Causa: Vandalismo</v>
      </c>
      <c r="W2674" s="4" t="s">
        <v>68</v>
      </c>
      <c r="X2674" s="3"/>
      <c r="Y2674" s="3"/>
      <c r="Z2674" s="3" t="s">
        <v>69</v>
      </c>
      <c r="AA2674" s="3" t="s">
        <v>71</v>
      </c>
      <c r="AB2674" s="3">
        <v>0</v>
      </c>
      <c r="AC2674" s="3" t="s">
        <v>71</v>
      </c>
      <c r="AD2674" s="6">
        <v>0</v>
      </c>
      <c r="AE2674" s="7"/>
      <c r="AF2674" s="7"/>
      <c r="AG2674" s="6">
        <f>Tabla4[[#This Row],[Tiempo Parada de Reloj]]+Tabla4[[#This Row],[Tiempo Autorizado por Telefonica (no Máximo)]]</f>
        <v>0</v>
      </c>
      <c r="AH2674" s="7">
        <f t="shared" ca="1" si="452"/>
        <v>0.15277777778101154</v>
      </c>
      <c r="AI2674" s="8">
        <f t="shared" si="453"/>
        <v>0</v>
      </c>
      <c r="AJ2674" s="8">
        <f t="shared" ca="1" si="454"/>
        <v>3.6666666667442769</v>
      </c>
      <c r="AK2674" s="3" t="s">
        <v>120</v>
      </c>
      <c r="AL2674" s="3" t="s">
        <v>70</v>
      </c>
      <c r="AM2674" s="3" t="s">
        <v>106</v>
      </c>
      <c r="AN2674" s="3" t="s">
        <v>106</v>
      </c>
      <c r="AO2674" s="3" t="s">
        <v>119</v>
      </c>
      <c r="AP2674" s="3" t="s">
        <v>119</v>
      </c>
      <c r="AQ2674" s="23">
        <v>45467.451388888891</v>
      </c>
      <c r="AR2674" s="3"/>
      <c r="AS2674" s="23"/>
      <c r="AT2674" s="23"/>
      <c r="AU2674" s="3" t="s">
        <v>100</v>
      </c>
      <c r="AV2674" s="3" t="s">
        <v>3587</v>
      </c>
      <c r="AW2674" s="3" t="s">
        <v>12038</v>
      </c>
      <c r="AX2674" s="3">
        <v>4.6593999999999998</v>
      </c>
      <c r="AY2674" s="3">
        <v>-74.077870000000004</v>
      </c>
      <c r="AZ2674" s="8" t="str">
        <f>+CONCATENATE("Reportan apertura en el enlace ",Tabla4[[#This Row],[Enlace]]," en el ",Tabla4[[#This Row],[Distancia óptica]]," ocasionado por ",Tabla4[[#This Row],[Causa del daño]])</f>
        <v>Reportan apertura en el enlace Mov. Benjamin Herrera - Mov. Modelo en el Km 2,3 desde Benjamin Herrera ocasionado por Vandalismo</v>
      </c>
      <c r="BA2674" s="8" t="str">
        <f>+CONCATENATE("Para dar solución al incidente ",Tabla4[[#This Row],[Solución]])</f>
        <v>Para dar solución al incidente Se realiza un empalme de 48 hilos</v>
      </c>
      <c r="BB2674" s="3" t="str">
        <f>+_xlfn.CONCAT(Tabla4[[#This Row],[Causa Raiz]]," ",Tabla4[[#This Row],[Solución2]]," (",Tabla4[[#This Row],[Anillo]],"- Cabecera: ",Tabla4[[#This Row],[Cabecera]],"- Operador: ",Tabla4[[#This Row],[Operador]],")")</f>
        <v>Reportan apertura en el enlace Mov. Benjamin Herrera - Mov. Modelo en el Km 2,3 desde Benjamin Herrera ocasionado por Vandalismo Para dar solución al incidente Se realiza un empalme de 48 hilos (Uk modelo- Cabecera: Chapinero - Operador: Colombia Telecomunicaciones)</v>
      </c>
    </row>
    <row r="2675" spans="1:54" ht="213.75">
      <c r="A2675" s="38">
        <f t="shared" ref="A2675:A2681" si="456">A2674+1</f>
        <v>2674</v>
      </c>
      <c r="B2675" s="3">
        <v>8699571</v>
      </c>
      <c r="C2675" s="3" t="s">
        <v>54</v>
      </c>
      <c r="D2675" s="23">
        <v>45466.59375</v>
      </c>
      <c r="E2675" s="23">
        <v>45466.666666666664</v>
      </c>
      <c r="F2675" s="1">
        <f t="shared" ca="1" si="450"/>
        <v>7.2916666664241347E-2</v>
      </c>
      <c r="G2675" s="3" t="s">
        <v>55</v>
      </c>
      <c r="H2675" s="76"/>
      <c r="I2675" s="40"/>
      <c r="J2675" s="5" t="s">
        <v>56</v>
      </c>
      <c r="K2675" s="3" t="s">
        <v>57</v>
      </c>
      <c r="L2675" s="9" t="s">
        <v>78</v>
      </c>
      <c r="M2675" s="3" t="s">
        <v>59</v>
      </c>
      <c r="N2675" s="3" t="s">
        <v>60</v>
      </c>
      <c r="O2675" s="3" t="s">
        <v>12035</v>
      </c>
      <c r="P2675" s="3" t="s">
        <v>12039</v>
      </c>
      <c r="Q2675" s="4" t="s">
        <v>12040</v>
      </c>
      <c r="R2675" s="3" t="s">
        <v>304</v>
      </c>
      <c r="S2675" s="3" t="s">
        <v>65</v>
      </c>
      <c r="T2675" s="9" t="s">
        <v>66</v>
      </c>
      <c r="U2675" s="3" t="s">
        <v>12041</v>
      </c>
      <c r="V2675" s="22" t="str">
        <f t="shared" si="451"/>
        <v>RLFO; Hora de aviso: 14:15 23/06/2024; Solución: Se recuperan 50 metros de F.O de 8 hilos y se crea una caja de empalme nueva ; Hora de solución: 16:00 23/06/2024; Causa: Vandalismo</v>
      </c>
      <c r="W2675" s="4" t="s">
        <v>68</v>
      </c>
      <c r="X2675" s="3"/>
      <c r="Y2675" s="3"/>
      <c r="Z2675" s="3" t="s">
        <v>69</v>
      </c>
      <c r="AA2675" s="3" t="s">
        <v>71</v>
      </c>
      <c r="AB2675" s="3">
        <v>0</v>
      </c>
      <c r="AC2675" s="3" t="s">
        <v>71</v>
      </c>
      <c r="AD2675" s="6">
        <v>0</v>
      </c>
      <c r="AE2675" s="7"/>
      <c r="AF2675" s="7"/>
      <c r="AG2675" s="6">
        <f>Tabla4[[#This Row],[Tiempo Parada de Reloj]]+Tabla4[[#This Row],[Tiempo Autorizado por Telefonica (no Máximo)]]</f>
        <v>0</v>
      </c>
      <c r="AH2675" s="7">
        <f t="shared" ca="1" si="452"/>
        <v>7.2916666664241347E-2</v>
      </c>
      <c r="AI2675" s="8">
        <f t="shared" si="453"/>
        <v>0</v>
      </c>
      <c r="AJ2675" s="8">
        <f t="shared" ca="1" si="454"/>
        <v>1.7499999999417923</v>
      </c>
      <c r="AK2675" s="3" t="s">
        <v>106</v>
      </c>
      <c r="AL2675" s="3" t="s">
        <v>71</v>
      </c>
      <c r="AM2675" s="3" t="s">
        <v>69</v>
      </c>
      <c r="AN2675" s="3" t="s">
        <v>106</v>
      </c>
      <c r="AO2675" s="3" t="s">
        <v>8652</v>
      </c>
      <c r="AP2675" s="3" t="s">
        <v>8652</v>
      </c>
      <c r="AQ2675" s="23">
        <v>45467.899305555555</v>
      </c>
      <c r="AR2675" s="3"/>
      <c r="AS2675" s="23"/>
      <c r="AT2675" s="23"/>
      <c r="AU2675" s="3" t="s">
        <v>100</v>
      </c>
      <c r="AV2675" s="3" t="s">
        <v>3587</v>
      </c>
      <c r="AW2675" s="3" t="s">
        <v>12038</v>
      </c>
      <c r="AX2675" s="3">
        <v>4.6590020000000001</v>
      </c>
      <c r="AY2675" s="3">
        <v>-74.078282000000002</v>
      </c>
      <c r="AZ2675" s="8" t="str">
        <f>+CONCATENATE("Reportan apertura en el enlace ",Tabla4[[#This Row],[Enlace]]," en el ",Tabla4[[#This Row],[Distancia óptica]]," ocasionado por ",Tabla4[[#This Row],[Causa del daño]])</f>
        <v>Reportan apertura en el enlace Mov. Benjamin Herrera - Mov. Modelo en el Km 2,2 desde Benjamin Herrera ocasionado por Vandalismo</v>
      </c>
      <c r="BA2675" s="8" t="str">
        <f>+CONCATENATE("Para dar solución al incidente ",Tabla4[[#This Row],[Solución]])</f>
        <v xml:space="preserve">Para dar solución al incidente Se recuperan 50 metros de F.O de 8 hilos y se crea una caja de empalme nueva </v>
      </c>
      <c r="BB2675" s="3" t="str">
        <f>+_xlfn.CONCAT(Tabla4[[#This Row],[Causa Raiz]]," ",Tabla4[[#This Row],[Solución2]]," (",Tabla4[[#This Row],[Anillo]],"- Cabecera: ",Tabla4[[#This Row],[Cabecera]],"- Operador: ",Tabla4[[#This Row],[Operador]],")")</f>
        <v>Reportan apertura en el enlace Mov. Benjamin Herrera - Mov. Modelo en el Km 2,2 desde Benjamin Herrera ocasionado por Vandalismo Para dar solución al incidente Se recuperan 50 metros de F.O de 8 hilos y se crea una caja de empalme nueva  (Uk modelo- Cabecera: Chapinero - Operador: Colombia Telecomunicaciones)</v>
      </c>
    </row>
    <row r="2676" spans="1:54" ht="228">
      <c r="A2676" s="38">
        <f t="shared" si="456"/>
        <v>2675</v>
      </c>
      <c r="B2676" s="3">
        <v>8699666</v>
      </c>
      <c r="C2676" s="3" t="s">
        <v>54</v>
      </c>
      <c r="D2676" s="23">
        <v>45466.666666666664</v>
      </c>
      <c r="E2676" s="23">
        <v>45466.75</v>
      </c>
      <c r="F2676" s="1">
        <f t="shared" ca="1" si="450"/>
        <v>8.3333333335758653E-2</v>
      </c>
      <c r="G2676" s="3" t="s">
        <v>55</v>
      </c>
      <c r="H2676" s="41"/>
      <c r="I2676" s="40"/>
      <c r="J2676" s="5" t="s">
        <v>56</v>
      </c>
      <c r="K2676" s="3" t="s">
        <v>57</v>
      </c>
      <c r="L2676" s="9" t="s">
        <v>78</v>
      </c>
      <c r="M2676" s="3" t="s">
        <v>59</v>
      </c>
      <c r="N2676" s="3" t="s">
        <v>60</v>
      </c>
      <c r="O2676" s="3" t="s">
        <v>12035</v>
      </c>
      <c r="P2676" s="3" t="s">
        <v>12042</v>
      </c>
      <c r="Q2676" s="4" t="s">
        <v>12043</v>
      </c>
      <c r="R2676" s="3" t="s">
        <v>304</v>
      </c>
      <c r="S2676" s="3" t="s">
        <v>65</v>
      </c>
      <c r="T2676" s="9" t="s">
        <v>66</v>
      </c>
      <c r="U2676" s="3" t="s">
        <v>12044</v>
      </c>
      <c r="V2676" s="22" t="str">
        <f t="shared" si="451"/>
        <v>RLFO; Hora de aviso: 16:00 23/06/2024; Solución: se realiza tendido de 160 metros de F.O de 48 hilos y dos empalmes de 48 empalmes.; Hora de solución: 18:00 23/06/2024; Causa: Vandalismo</v>
      </c>
      <c r="W2676" s="4" t="s">
        <v>68</v>
      </c>
      <c r="X2676" s="3"/>
      <c r="Y2676" s="3"/>
      <c r="Z2676" s="3" t="s">
        <v>69</v>
      </c>
      <c r="AA2676" s="3" t="s">
        <v>71</v>
      </c>
      <c r="AB2676" s="3">
        <v>0</v>
      </c>
      <c r="AC2676" s="3" t="s">
        <v>71</v>
      </c>
      <c r="AD2676" s="6">
        <v>0</v>
      </c>
      <c r="AE2676" s="7"/>
      <c r="AF2676" s="7"/>
      <c r="AG2676" s="6">
        <f>Tabla4[[#This Row],[Tiempo Parada de Reloj]]+Tabla4[[#This Row],[Tiempo Autorizado por Telefonica (no Máximo)]]</f>
        <v>0</v>
      </c>
      <c r="AH2676" s="7">
        <f t="shared" ca="1" si="452"/>
        <v>8.3333333335758653E-2</v>
      </c>
      <c r="AI2676" s="8">
        <f t="shared" si="453"/>
        <v>0</v>
      </c>
      <c r="AJ2676" s="8">
        <f t="shared" ca="1" si="454"/>
        <v>2.0000000000582077</v>
      </c>
      <c r="AK2676" s="3" t="s">
        <v>106</v>
      </c>
      <c r="AL2676" s="3" t="s">
        <v>71</v>
      </c>
      <c r="AM2676" s="3" t="s">
        <v>69</v>
      </c>
      <c r="AN2676" s="3" t="s">
        <v>106</v>
      </c>
      <c r="AO2676" s="3" t="s">
        <v>8652</v>
      </c>
      <c r="AP2676" s="3" t="s">
        <v>8652</v>
      </c>
      <c r="AQ2676" s="23">
        <v>45467.901388888888</v>
      </c>
      <c r="AR2676" s="3"/>
      <c r="AS2676" s="23"/>
      <c r="AT2676" s="23"/>
      <c r="AU2676" s="3" t="s">
        <v>100</v>
      </c>
      <c r="AV2676" s="3" t="s">
        <v>3587</v>
      </c>
      <c r="AW2676" s="3" t="s">
        <v>12038</v>
      </c>
      <c r="AX2676" s="3">
        <v>4.6582999999999997</v>
      </c>
      <c r="AY2676" s="3">
        <v>-74.078000000000003</v>
      </c>
      <c r="AZ2676" s="8" t="str">
        <f>+CONCATENATE("Reportan apertura en el enlace ",Tabla4[[#This Row],[Enlace]]," en el ",Tabla4[[#This Row],[Distancia óptica]]," ocasionado por ",Tabla4[[#This Row],[Causa del daño]])</f>
        <v>Reportan apertura en el enlace Mov. Benjamin Herrera - Mov. Modelo en el km 2.389 desde Benjamin Herrera ocasionado por Vandalismo</v>
      </c>
      <c r="BA2676" s="8" t="str">
        <f>+CONCATENATE("Para dar solución al incidente ",Tabla4[[#This Row],[Solución]])</f>
        <v>Para dar solución al incidente se realiza tendido de 160 metros de F.O de 48 hilos y dos empalmes de 48 empalmes.</v>
      </c>
      <c r="BB2676" s="3" t="str">
        <f>+_xlfn.CONCAT(Tabla4[[#This Row],[Causa Raiz]]," ",Tabla4[[#This Row],[Solución2]]," (",Tabla4[[#This Row],[Anillo]],"- Cabecera: ",Tabla4[[#This Row],[Cabecera]],"- Operador: ",Tabla4[[#This Row],[Operador]],")")</f>
        <v>Reportan apertura en el enlace Mov. Benjamin Herrera - Mov. Modelo en el km 2.389 desde Benjamin Herrera ocasionado por Vandalismo Para dar solución al incidente se realiza tendido de 160 metros de F.O de 48 hilos y dos empalmes de 48 empalmes. (Uk modelo- Cabecera: Chapinero - Operador: Colombia Telecomunicaciones)</v>
      </c>
    </row>
    <row r="2677" spans="1:54" ht="185.25">
      <c r="A2677" s="38">
        <f t="shared" si="456"/>
        <v>2676</v>
      </c>
      <c r="B2677" s="3">
        <v>8699784</v>
      </c>
      <c r="C2677" s="3" t="s">
        <v>163</v>
      </c>
      <c r="D2677" s="23">
        <v>45466.802083333336</v>
      </c>
      <c r="E2677" s="23">
        <v>45467.104166666664</v>
      </c>
      <c r="F2677" s="1">
        <f t="shared" ca="1" si="450"/>
        <v>0.30208333332848269</v>
      </c>
      <c r="G2677" s="3" t="s">
        <v>55</v>
      </c>
      <c r="H2677" s="41"/>
      <c r="I2677" s="40"/>
      <c r="J2677" s="5" t="s">
        <v>56</v>
      </c>
      <c r="K2677" s="3" t="s">
        <v>138</v>
      </c>
      <c r="L2677" s="9" t="s">
        <v>58</v>
      </c>
      <c r="M2677" s="3" t="s">
        <v>139</v>
      </c>
      <c r="N2677" s="3" t="s">
        <v>8069</v>
      </c>
      <c r="O2677" s="3" t="s">
        <v>2021</v>
      </c>
      <c r="P2677" s="3" t="s">
        <v>12045</v>
      </c>
      <c r="Q2677" s="4" t="s">
        <v>12046</v>
      </c>
      <c r="R2677" s="3" t="s">
        <v>144</v>
      </c>
      <c r="S2677" s="3" t="s">
        <v>145</v>
      </c>
      <c r="T2677" s="9" t="s">
        <v>66</v>
      </c>
      <c r="U2677" s="3" t="s">
        <v>12047</v>
      </c>
      <c r="V2677" s="22" t="str">
        <f t="shared" si="451"/>
        <v>RDFO; Hora de aviso: 19:15 23/06/2024; Solución: Se recupera 30 mts de reserva y se crea una cja de empalme ; Hora de solución: 2:30 24/06/2024; Causa: Vandalismo</v>
      </c>
      <c r="W2677" s="4" t="s">
        <v>199</v>
      </c>
      <c r="X2677" s="3"/>
      <c r="Y2677" s="3"/>
      <c r="Z2677" s="3" t="s">
        <v>69</v>
      </c>
      <c r="AA2677" s="3" t="s">
        <v>70</v>
      </c>
      <c r="AB2677" s="3">
        <v>8699836</v>
      </c>
      <c r="AC2677" s="3" t="s">
        <v>71</v>
      </c>
      <c r="AD2677" s="6">
        <v>9.375E-2</v>
      </c>
      <c r="AE2677" s="7"/>
      <c r="AF2677" s="7"/>
      <c r="AG2677" s="6">
        <f>Tabla4[[#This Row],[Tiempo Parada de Reloj]]+Tabla4[[#This Row],[Tiempo Autorizado por Telefonica (no Máximo)]]</f>
        <v>9.375E-2</v>
      </c>
      <c r="AH2677" s="7">
        <f t="shared" ca="1" si="452"/>
        <v>0.20833333332848269</v>
      </c>
      <c r="AI2677" s="8">
        <f t="shared" si="453"/>
        <v>2.25</v>
      </c>
      <c r="AJ2677" s="8">
        <f t="shared" ca="1" si="454"/>
        <v>4.9999999998835847</v>
      </c>
      <c r="AK2677" s="3" t="s">
        <v>106</v>
      </c>
      <c r="AL2677" s="3" t="s">
        <v>70</v>
      </c>
      <c r="AM2677" s="3" t="s">
        <v>8652</v>
      </c>
      <c r="AN2677" s="3" t="s">
        <v>8652</v>
      </c>
      <c r="AO2677" s="3" t="s">
        <v>87</v>
      </c>
      <c r="AP2677" s="3" t="s">
        <v>87</v>
      </c>
      <c r="AQ2677" s="23">
        <v>45470.647916666669</v>
      </c>
      <c r="AR2677" s="3"/>
      <c r="AS2677" s="23"/>
      <c r="AT2677" s="23"/>
      <c r="AU2677" s="3" t="s">
        <v>149</v>
      </c>
      <c r="AV2677" s="3" t="s">
        <v>12048</v>
      </c>
      <c r="AW2677" s="3" t="s">
        <v>307</v>
      </c>
      <c r="AX2677" s="3">
        <v>3.6694100000000001</v>
      </c>
      <c r="AY2677" s="3">
        <v>-76.292900000000003</v>
      </c>
      <c r="AZ2677" s="8" t="str">
        <f>+CONCATENATE("Reportan apertura en el enlace ",Tabla4[[#This Row],[Enlace]]," en el ",Tabla4[[#This Row],[Distancia óptica]]," ocasionado por ",Tabla4[[#This Row],[Causa del daño]])</f>
        <v>Reportan apertura en el enlace Palmira - Cerrito en el km 3,6 desde Cerrito  ocasionado por Vandalismo</v>
      </c>
      <c r="BA2677" s="8" t="str">
        <f>+CONCATENATE("Para dar solución al incidente ",Tabla4[[#This Row],[Solución]])</f>
        <v xml:space="preserve">Para dar solución al incidente Se recupera 30 mts de reserva y se crea una cja de empalme </v>
      </c>
      <c r="BB2677" s="3" t="str">
        <f>+_xlfn.CONCAT(Tabla4[[#This Row],[Causa Raiz]]," ",Tabla4[[#This Row],[Solución2]]," (",Tabla4[[#This Row],[Anillo]],"- Cabecera: ",Tabla4[[#This Row],[Cabecera]],"- Operador: ",Tabla4[[#This Row],[Operador]],")")</f>
        <v>Reportan apertura en el enlace Palmira - Cerrito en el km 3,6 desde Cerrito  ocasionado por Vandalismo Para dar solución al incidente Se recupera 30 mts de reserva y se crea una cja de empalme  (LINEAL- Cabecera: Central palmira- Operador: Colombia Telecomunicaciones)</v>
      </c>
    </row>
    <row r="2678" spans="1:54" ht="171">
      <c r="A2678" s="38">
        <f t="shared" si="456"/>
        <v>2677</v>
      </c>
      <c r="B2678" s="3">
        <v>8699868</v>
      </c>
      <c r="C2678" s="3" t="s">
        <v>92</v>
      </c>
      <c r="D2678" s="23">
        <v>45466.847222222219</v>
      </c>
      <c r="E2678" s="23">
        <v>45467.583333333336</v>
      </c>
      <c r="F2678" s="1">
        <f t="shared" ca="1" si="450"/>
        <v>0.73611111111677019</v>
      </c>
      <c r="G2678" s="3" t="s">
        <v>55</v>
      </c>
      <c r="H2678" s="41"/>
      <c r="I2678" s="40"/>
      <c r="J2678" s="5" t="s">
        <v>56</v>
      </c>
      <c r="K2678" s="3" t="s">
        <v>77</v>
      </c>
      <c r="L2678" s="9" t="s">
        <v>58</v>
      </c>
      <c r="M2678" s="3" t="s">
        <v>745</v>
      </c>
      <c r="N2678" s="3" t="s">
        <v>746</v>
      </c>
      <c r="O2678" s="3" t="s">
        <v>1748</v>
      </c>
      <c r="P2678" s="3" t="s">
        <v>12049</v>
      </c>
      <c r="Q2678" s="4" t="s">
        <v>12050</v>
      </c>
      <c r="R2678" s="3" t="s">
        <v>346</v>
      </c>
      <c r="S2678" s="3" t="s">
        <v>158</v>
      </c>
      <c r="T2678" s="9" t="s">
        <v>130</v>
      </c>
      <c r="U2678" s="3" t="s">
        <v>12051</v>
      </c>
      <c r="V2678" s="22" t="str">
        <f t="shared" si="451"/>
        <v>RTNFO; Hora de aviso: 20:20 23/06/2024; Solución: se realiza tendido e 400 metros y dos empalmes de 36 hilos; Hora de solución: 14:00 24/06/2024; Causa: Plagas</v>
      </c>
      <c r="W2678" s="4" t="s">
        <v>160</v>
      </c>
      <c r="X2678" s="3"/>
      <c r="Y2678" s="3"/>
      <c r="Z2678" s="3" t="s">
        <v>69</v>
      </c>
      <c r="AA2678" s="3" t="s">
        <v>71</v>
      </c>
      <c r="AB2678" s="3">
        <v>0</v>
      </c>
      <c r="AC2678" s="3" t="s">
        <v>71</v>
      </c>
      <c r="AD2678" s="6">
        <v>0.53819444444444442</v>
      </c>
      <c r="AE2678" s="7"/>
      <c r="AF2678" s="7"/>
      <c r="AG2678" s="6">
        <f>Tabla4[[#This Row],[Tiempo Parada de Reloj]]+Tabla4[[#This Row],[Tiempo Autorizado por Telefonica (no Máximo)]]</f>
        <v>0.53819444444444442</v>
      </c>
      <c r="AH2678" s="7">
        <f t="shared" ca="1" si="452"/>
        <v>0.19791666667232577</v>
      </c>
      <c r="AI2678" s="8">
        <f t="shared" si="453"/>
        <v>12.916666666666666</v>
      </c>
      <c r="AJ2678" s="8">
        <f t="shared" ca="1" si="454"/>
        <v>4.7500000001358185</v>
      </c>
      <c r="AK2678" s="3" t="s">
        <v>87</v>
      </c>
      <c r="AL2678" s="3" t="s">
        <v>71</v>
      </c>
      <c r="AM2678" s="3" t="s">
        <v>69</v>
      </c>
      <c r="AN2678" s="3" t="s">
        <v>87</v>
      </c>
      <c r="AO2678" s="3" t="s">
        <v>119</v>
      </c>
      <c r="AP2678" s="3" t="s">
        <v>119</v>
      </c>
      <c r="AQ2678" s="23">
        <v>45467.878472222219</v>
      </c>
      <c r="AR2678" s="3"/>
      <c r="AS2678" s="23"/>
      <c r="AT2678" s="23"/>
      <c r="AU2678" s="3" t="s">
        <v>752</v>
      </c>
      <c r="AV2678" s="3" t="s">
        <v>704</v>
      </c>
      <c r="AW2678" s="3" t="s">
        <v>76</v>
      </c>
      <c r="AX2678" s="3">
        <v>3.3703729999999998</v>
      </c>
      <c r="AY2678" s="3">
        <v>-75.185727999999997</v>
      </c>
      <c r="AZ2678" s="8" t="str">
        <f>+CONCATENATE("Reportan apertura en el enlace ",Tabla4[[#This Row],[Enlace]]," en el ",Tabla4[[#This Row],[Distancia óptica]]," ocasionado por ",Tabla4[[#This Row],[Causa del daño]])</f>
        <v>Reportan apertura en el enlace Neiva - Natagaima en el Km 71,5  desde Neiva ocasionado por Plagas</v>
      </c>
      <c r="BA2678" s="8" t="str">
        <f>+CONCATENATE("Para dar solución al incidente ",Tabla4[[#This Row],[Solución]])</f>
        <v>Para dar solución al incidente se realiza tendido e 400 metros y dos empalmes de 36 hilos</v>
      </c>
      <c r="BB2678" s="3" t="str">
        <f>+_xlfn.CONCAT(Tabla4[[#This Row],[Causa Raiz]]," ",Tabla4[[#This Row],[Solución2]]," (",Tabla4[[#This Row],[Anillo]],"- Cabecera: ",Tabla4[[#This Row],[Cabecera]],"- Operador: ",Tabla4[[#This Row],[Operador]],")")</f>
        <v>Reportan apertura en el enlace Neiva - Natagaima en el Km 71,5  desde Neiva ocasionado por Plagas Para dar solución al incidente se realiza tendido e 400 metros y dos empalmes de 36 hilos (Troncal- Cabecera: Natagaima- Operador: Colombia Telecomunicaciones)</v>
      </c>
    </row>
    <row r="2679" spans="1:54" ht="199.5">
      <c r="A2679" s="38">
        <f t="shared" si="456"/>
        <v>2678</v>
      </c>
      <c r="B2679" s="3">
        <v>8700619</v>
      </c>
      <c r="C2679" s="3" t="s">
        <v>163</v>
      </c>
      <c r="D2679" s="23">
        <v>45467.3125</v>
      </c>
      <c r="E2679" s="23">
        <v>45467.364583333336</v>
      </c>
      <c r="F2679" s="1">
        <f t="shared" ref="F2679:F2684" ca="1" si="457">IF(ISBLANK(E2679),IF(ISBLANK(D2679),0,NOW()-D2679),E2679-D2679)</f>
        <v>5.2083333335758653E-2</v>
      </c>
      <c r="G2679" s="3" t="s">
        <v>55</v>
      </c>
      <c r="H2679" s="41"/>
      <c r="I2679" s="40"/>
      <c r="J2679" s="5" t="s">
        <v>56</v>
      </c>
      <c r="K2679" s="3" t="s">
        <v>122</v>
      </c>
      <c r="L2679" s="9" t="s">
        <v>78</v>
      </c>
      <c r="M2679" s="3" t="s">
        <v>123</v>
      </c>
      <c r="N2679" s="3" t="s">
        <v>124</v>
      </c>
      <c r="O2679" s="3" t="s">
        <v>12052</v>
      </c>
      <c r="P2679" s="3" t="s">
        <v>12053</v>
      </c>
      <c r="Q2679" s="4" t="s">
        <v>12054</v>
      </c>
      <c r="R2679" s="3" t="s">
        <v>128</v>
      </c>
      <c r="S2679" s="3" t="s">
        <v>129</v>
      </c>
      <c r="T2679" s="9" t="s">
        <v>130</v>
      </c>
      <c r="U2679" s="3" t="s">
        <v>12055</v>
      </c>
      <c r="V2679" s="22" t="str">
        <f t="shared" ref="V2679:V2684" si="458">C2679&amp;"; Hora de aviso: "&amp;TEXT(D2679,"h:mm dd/mm/yyyy")&amp;"; Solución: "&amp;U2679&amp;"; Hora de solución: "&amp;TEXT(E2679,"h:mm dd/mm/yyyy")&amp;"; Causa: "&amp;T2679</f>
        <v>RDFO; Hora de aviso: 7:30 24/06/2024; Solución: se recupera 100 metros de reserva y se instala caja de empalme de 8 hilos; Hora de solución: 8:45 24/06/2024; Causa: Plagas</v>
      </c>
      <c r="W2679" s="4" t="s">
        <v>132</v>
      </c>
      <c r="X2679" s="3"/>
      <c r="Y2679" s="3"/>
      <c r="Z2679" s="3" t="s">
        <v>69</v>
      </c>
      <c r="AA2679" s="3" t="s">
        <v>71</v>
      </c>
      <c r="AB2679" s="3">
        <v>0</v>
      </c>
      <c r="AC2679" s="3" t="s">
        <v>71</v>
      </c>
      <c r="AD2679" s="6">
        <v>0</v>
      </c>
      <c r="AE2679" s="7"/>
      <c r="AF2679" s="7"/>
      <c r="AG2679" s="6">
        <f>Tabla4[[#This Row],[Tiempo Parada de Reloj]]+Tabla4[[#This Row],[Tiempo Autorizado por Telefonica (no Máximo)]]</f>
        <v>0</v>
      </c>
      <c r="AH2679" s="7">
        <f t="shared" ref="AH2679:AH2684" ca="1" si="459">F2679-$AD2679</f>
        <v>5.2083333335758653E-2</v>
      </c>
      <c r="AI2679" s="8">
        <f t="shared" ref="AI2679:AI2684" si="460">AD2679*24</f>
        <v>0</v>
      </c>
      <c r="AJ2679" s="8">
        <f t="shared" ref="AJ2679:AJ2684" ca="1" si="461">AH2679*24</f>
        <v>1.2500000000582077</v>
      </c>
      <c r="AK2679" s="3" t="s">
        <v>460</v>
      </c>
      <c r="AL2679" s="3" t="s">
        <v>71</v>
      </c>
      <c r="AM2679" s="3" t="s">
        <v>460</v>
      </c>
      <c r="AN2679" s="3" t="s">
        <v>460</v>
      </c>
      <c r="AO2679" s="3" t="s">
        <v>87</v>
      </c>
      <c r="AP2679" s="3" t="s">
        <v>87</v>
      </c>
      <c r="AQ2679" s="23">
        <v>45469.372916666667</v>
      </c>
      <c r="AR2679" s="3"/>
      <c r="AS2679" s="23"/>
      <c r="AT2679" s="23"/>
      <c r="AU2679" s="3" t="s">
        <v>133</v>
      </c>
      <c r="AV2679" s="3" t="s">
        <v>926</v>
      </c>
      <c r="AW2679" s="3" t="s">
        <v>135</v>
      </c>
      <c r="AX2679" s="3">
        <v>10.925451000000001</v>
      </c>
      <c r="AY2679" s="3">
        <v>-74.792332999999999</v>
      </c>
      <c r="AZ2679" s="8" t="str">
        <f>+CONCATENATE("Reportan apertura en el enlace ",Tabla4[[#This Row],[Enlace]]," en el ",Tabla4[[#This Row],[Distancia óptica]]," ocasionado por ",Tabla4[[#This Row],[Causa del daño]])</f>
        <v>Reportan apertura en el enlace Mov. Villa Linda - Mov. Las Moras en el Km 1,432 desde Villa linda ocasionado por Plagas</v>
      </c>
      <c r="BA2679" s="8" t="str">
        <f>+CONCATENATE("Para dar solución al incidente ",Tabla4[[#This Row],[Solución]])</f>
        <v>Para dar solución al incidente se recupera 100 metros de reserva y se instala caja de empalme de 8 hilos</v>
      </c>
      <c r="BB2679" s="3" t="str">
        <f>+_xlfn.CONCAT(Tabla4[[#This Row],[Causa Raiz]]," ",Tabla4[[#This Row],[Solución2]]," (",Tabla4[[#This Row],[Anillo]],"- Cabecera: ",Tabla4[[#This Row],[Cabecera]],"- Operador: ",Tabla4[[#This Row],[Operador]],")")</f>
        <v>Reportan apertura en el enlace Mov. Villa Linda - Mov. Las Moras en el Km 1,432 desde Villa linda ocasionado por Plagas Para dar solución al incidente se recupera 100 metros de reserva y se instala caja de empalme de 8 hilos (Lineal- Cabecera: VICTORIA- Operador: Colombia Telecomunicaciones)</v>
      </c>
    </row>
    <row r="2680" spans="1:54" ht="199.5">
      <c r="A2680" s="38">
        <f t="shared" si="456"/>
        <v>2679</v>
      </c>
      <c r="B2680" s="3">
        <v>8701026</v>
      </c>
      <c r="C2680" s="3" t="s">
        <v>163</v>
      </c>
      <c r="D2680" s="23">
        <v>45467.395833333336</v>
      </c>
      <c r="E2680" s="23">
        <v>45467.708333333336</v>
      </c>
      <c r="F2680" s="1">
        <f t="shared" ca="1" si="457"/>
        <v>0.3125</v>
      </c>
      <c r="G2680" s="3" t="s">
        <v>55</v>
      </c>
      <c r="H2680" s="41"/>
      <c r="I2680" s="40"/>
      <c r="J2680" s="5" t="s">
        <v>56</v>
      </c>
      <c r="K2680" s="3" t="s">
        <v>340</v>
      </c>
      <c r="L2680" s="9" t="s">
        <v>78</v>
      </c>
      <c r="M2680" s="3" t="s">
        <v>341</v>
      </c>
      <c r="N2680" s="3" t="s">
        <v>342</v>
      </c>
      <c r="O2680" s="3" t="s">
        <v>7106</v>
      </c>
      <c r="P2680" s="3" t="s">
        <v>12056</v>
      </c>
      <c r="Q2680" s="4" t="s">
        <v>12057</v>
      </c>
      <c r="R2680" s="3" t="s">
        <v>1828</v>
      </c>
      <c r="S2680" s="3" t="s">
        <v>347</v>
      </c>
      <c r="T2680" s="9" t="s">
        <v>66</v>
      </c>
      <c r="U2680" s="3" t="s">
        <v>12058</v>
      </c>
      <c r="V2680" s="22" t="str">
        <f t="shared" si="458"/>
        <v>RDFO; Hora de aviso: 9:30 24/06/2024; Solución: Se realiza tendido de 410 metros y dos empalmes de 48 hilos; Hora de solución: 17:00 24/06/2024; Causa: Vandalismo</v>
      </c>
      <c r="W2680" s="4" t="s">
        <v>349</v>
      </c>
      <c r="X2680" s="3"/>
      <c r="Y2680" s="3"/>
      <c r="Z2680" s="3" t="s">
        <v>69</v>
      </c>
      <c r="AA2680" s="3" t="s">
        <v>70</v>
      </c>
      <c r="AB2680" s="3">
        <v>8701557</v>
      </c>
      <c r="AC2680" s="3" t="s">
        <v>71</v>
      </c>
      <c r="AD2680" s="6">
        <v>0.10416666666666667</v>
      </c>
      <c r="AE2680" s="7"/>
      <c r="AF2680" s="7"/>
      <c r="AG2680" s="6">
        <f>Tabla4[[#This Row],[Tiempo Parada de Reloj]]+Tabla4[[#This Row],[Tiempo Autorizado por Telefonica (no Máximo)]]</f>
        <v>0.10416666666666667</v>
      </c>
      <c r="AH2680" s="7">
        <f t="shared" ca="1" si="459"/>
        <v>0.20833333333333331</v>
      </c>
      <c r="AI2680" s="8">
        <f t="shared" si="460"/>
        <v>2.5</v>
      </c>
      <c r="AJ2680" s="8">
        <f t="shared" ca="1" si="461"/>
        <v>5</v>
      </c>
      <c r="AK2680" s="3" t="s">
        <v>120</v>
      </c>
      <c r="AL2680" s="3" t="s">
        <v>70</v>
      </c>
      <c r="AM2680" s="3" t="s">
        <v>87</v>
      </c>
      <c r="AN2680" s="3" t="s">
        <v>87</v>
      </c>
      <c r="AO2680" s="3" t="s">
        <v>87</v>
      </c>
      <c r="AP2680" s="3" t="s">
        <v>87</v>
      </c>
      <c r="AQ2680" s="23">
        <v>45470.347222222219</v>
      </c>
      <c r="AR2680" s="3"/>
      <c r="AS2680" s="23"/>
      <c r="AT2680" s="23"/>
      <c r="AU2680" s="3" t="s">
        <v>351</v>
      </c>
      <c r="AV2680" s="3" t="s">
        <v>12059</v>
      </c>
      <c r="AW2680" s="3" t="s">
        <v>1311</v>
      </c>
      <c r="AX2680" s="3">
        <v>4.4381000000000004</v>
      </c>
      <c r="AY2680" s="3">
        <v>-75.237099999999998</v>
      </c>
      <c r="AZ2680" s="8" t="str">
        <f>+CONCATENATE("Reportan apertura en el enlace ",Tabla4[[#This Row],[Enlace]]," en el ",Tabla4[[#This Row],[Distancia óptica]]," ocasionado por ",Tabla4[[#This Row],[Causa del daño]])</f>
        <v>Reportan apertura en el enlace Mov. Licorera - Mov. Piedra Pintada en el Km 1,4 desde licorera ocasionado por Vandalismo</v>
      </c>
      <c r="BA2680" s="8" t="str">
        <f>+CONCATENATE("Para dar solución al incidente ",Tabla4[[#This Row],[Solución]])</f>
        <v>Para dar solución al incidente Se realiza tendido de 410 metros y dos empalmes de 48 hilos</v>
      </c>
      <c r="BB2680" s="3" t="str">
        <f>+_xlfn.CONCAT(Tabla4[[#This Row],[Causa Raiz]]," ",Tabla4[[#This Row],[Solución2]]," (",Tabla4[[#This Row],[Anillo]],"- Cabecera: ",Tabla4[[#This Row],[Cabecera]],"- Operador: ",Tabla4[[#This Row],[Operador]],")")</f>
        <v>Reportan apertura en el enlace Mov. Licorera - Mov. Piedra Pintada en el Km 1,4 desde licorera ocasionado por Vandalismo Para dar solución al incidente Se realiza tendido de 410 metros y dos empalmes de 48 hilos (UK- Cabecera: MOVIL LICORERA- Operador: Colombia Telecomunicaciones)</v>
      </c>
    </row>
    <row r="2681" spans="1:54" ht="228">
      <c r="A2681" s="38">
        <f t="shared" si="456"/>
        <v>2680</v>
      </c>
      <c r="B2681" s="3">
        <v>8699496</v>
      </c>
      <c r="C2681" s="3" t="s">
        <v>54</v>
      </c>
      <c r="D2681" s="23">
        <v>45467.447916666664</v>
      </c>
      <c r="E2681" s="23">
        <v>45469.6875</v>
      </c>
      <c r="F2681" s="1">
        <f t="shared" ca="1" si="457"/>
        <v>2.2395833333357587</v>
      </c>
      <c r="G2681" s="3" t="s">
        <v>55</v>
      </c>
      <c r="H2681" s="41"/>
      <c r="I2681" s="40"/>
      <c r="J2681" s="5" t="s">
        <v>56</v>
      </c>
      <c r="K2681" s="3" t="s">
        <v>57</v>
      </c>
      <c r="L2681" s="9" t="s">
        <v>78</v>
      </c>
      <c r="M2681" s="3" t="s">
        <v>59</v>
      </c>
      <c r="N2681" s="3" t="s">
        <v>60</v>
      </c>
      <c r="O2681" s="3" t="s">
        <v>12060</v>
      </c>
      <c r="P2681" s="3" t="s">
        <v>12061</v>
      </c>
      <c r="Q2681" s="4" t="s">
        <v>12062</v>
      </c>
      <c r="R2681" s="3" t="s">
        <v>947</v>
      </c>
      <c r="S2681" s="3" t="s">
        <v>65</v>
      </c>
      <c r="T2681" s="9" t="s">
        <v>380</v>
      </c>
      <c r="U2681" s="3" t="s">
        <v>12063</v>
      </c>
      <c r="V2681" s="22" t="str">
        <f t="shared" si="458"/>
        <v>RLFO; Hora de aviso: 10:45 24/06/2024; Solución: Se realiza un tendido de 100 metros de fibra de 36 hilos y dos empalmes de 8 hilos con cajas de empalme de 24 hilos ; Hora de solución: 16:30 26/06/2024; Causa: Corto Circuito</v>
      </c>
      <c r="W2681" s="4" t="s">
        <v>68</v>
      </c>
      <c r="X2681" s="3"/>
      <c r="Y2681" s="3"/>
      <c r="Z2681" s="3" t="s">
        <v>69</v>
      </c>
      <c r="AA2681" s="3" t="s">
        <v>70</v>
      </c>
      <c r="AB2681" s="3">
        <v>8699496</v>
      </c>
      <c r="AC2681" s="3" t="s">
        <v>70</v>
      </c>
      <c r="AD2681" s="6">
        <v>2.0763888888888888</v>
      </c>
      <c r="AE2681" s="7"/>
      <c r="AF2681" s="7"/>
      <c r="AG2681" s="6">
        <f>Tabla4[[#This Row],[Tiempo Parada de Reloj]]+Tabla4[[#This Row],[Tiempo Autorizado por Telefonica (no Máximo)]]</f>
        <v>2.0763888888888888</v>
      </c>
      <c r="AH2681" s="7">
        <f t="shared" ca="1" si="459"/>
        <v>0.16319444444686981</v>
      </c>
      <c r="AI2681" s="8">
        <f t="shared" si="460"/>
        <v>49.833333333333329</v>
      </c>
      <c r="AJ2681" s="8">
        <f t="shared" ca="1" si="461"/>
        <v>3.9166666667248755</v>
      </c>
      <c r="AK2681" s="3" t="s">
        <v>460</v>
      </c>
      <c r="AL2681" s="3" t="s">
        <v>70</v>
      </c>
      <c r="AM2681" s="3" t="s">
        <v>87</v>
      </c>
      <c r="AN2681" s="3" t="s">
        <v>98</v>
      </c>
      <c r="AO2681" s="3" t="s">
        <v>87</v>
      </c>
      <c r="AP2681" s="3" t="s">
        <v>87</v>
      </c>
      <c r="AQ2681" s="23">
        <v>45470.472222222219</v>
      </c>
      <c r="AR2681" s="3"/>
      <c r="AS2681" s="23"/>
      <c r="AT2681" s="23"/>
      <c r="AU2681" s="3" t="s">
        <v>1202</v>
      </c>
      <c r="AV2681" s="3" t="s">
        <v>473</v>
      </c>
      <c r="AW2681" s="3" t="s">
        <v>12064</v>
      </c>
      <c r="AX2681" s="3">
        <v>4.6244300000000003</v>
      </c>
      <c r="AY2681" s="3">
        <v>-74.123940000000005</v>
      </c>
      <c r="AZ2681" s="8" t="str">
        <f>+CONCATENATE("Reportan apertura en el enlace ",Tabla4[[#This Row],[Enlace]]," en el ",Tabla4[[#This Row],[Distancia óptica]]," ocasionado por ",Tabla4[[#This Row],[Causa del daño]])</f>
        <v>Reportan apertura en el enlace Mov. Trinidad - Mov. Asturias en el Km 0,6 desde Trinidad ocasionado por Corto Circuito</v>
      </c>
      <c r="BA2681" s="8" t="str">
        <f>+CONCATENATE("Para dar solución al incidente ",Tabla4[[#This Row],[Solución]])</f>
        <v xml:space="preserve">Para dar solución al incidente Se realiza un tendido de 100 metros de fibra de 36 hilos y dos empalmes de 8 hilos con cajas de empalme de 24 hilos </v>
      </c>
      <c r="BB2681" s="3" t="str">
        <f>+_xlfn.CONCAT(Tabla4[[#This Row],[Causa Raiz]]," ",Tabla4[[#This Row],[Solución2]]," (",Tabla4[[#This Row],[Anillo]],"- Cabecera: ",Tabla4[[#This Row],[Cabecera]],"- Operador: ",Tabla4[[#This Row],[Operador]],")")</f>
        <v>Reportan apertura en el enlace Mov. Trinidad - Mov. Asturias en el Km 0,6 desde Trinidad ocasionado por Corto Circuito Para dar solución al incidente Se realiza un tendido de 100 metros de fibra de 36 hilos y dos empalmes de 8 hilos con cajas de empalme de 24 hilos  (Uk trinidad- Cabecera: AsTURIAS- Operador: Colombia Telecomunicaciones)</v>
      </c>
    </row>
    <row r="2682" spans="1:54" ht="185.25">
      <c r="A2682" s="38">
        <f t="shared" ref="A2682:A2687" si="462">A2681+1</f>
        <v>2681</v>
      </c>
      <c r="B2682" s="3">
        <v>8699963</v>
      </c>
      <c r="C2682" s="3" t="s">
        <v>163</v>
      </c>
      <c r="D2682" s="23">
        <v>45467.486111111109</v>
      </c>
      <c r="E2682" s="23">
        <v>45467.625</v>
      </c>
      <c r="F2682" s="1">
        <f t="shared" ca="1" si="457"/>
        <v>0.13888888889050577</v>
      </c>
      <c r="G2682" s="3" t="s">
        <v>55</v>
      </c>
      <c r="H2682" s="41"/>
      <c r="I2682" s="40"/>
      <c r="J2682" s="5" t="s">
        <v>56</v>
      </c>
      <c r="K2682" s="3" t="s">
        <v>359</v>
      </c>
      <c r="L2682" s="9" t="s">
        <v>78</v>
      </c>
      <c r="M2682" s="3" t="s">
        <v>360</v>
      </c>
      <c r="N2682" s="3" t="s">
        <v>483</v>
      </c>
      <c r="O2682" s="3" t="s">
        <v>12065</v>
      </c>
      <c r="P2682" s="3" t="s">
        <v>12066</v>
      </c>
      <c r="Q2682" s="4" t="s">
        <v>12067</v>
      </c>
      <c r="R2682" s="3" t="s">
        <v>1420</v>
      </c>
      <c r="S2682" s="3" t="s">
        <v>366</v>
      </c>
      <c r="T2682" s="9" t="s">
        <v>66</v>
      </c>
      <c r="U2682" s="3" t="s">
        <v>12068</v>
      </c>
      <c r="V2682" s="22" t="str">
        <f t="shared" si="458"/>
        <v>RDFO; Hora de aviso: 11:40 24/06/2024; Solución: Para dar solucion se rehace caja de empalme de 48 hilos ; Hora de solución: 15:00 24/06/2024; Causa: Vandalismo</v>
      </c>
      <c r="W2682" s="4" t="s">
        <v>423</v>
      </c>
      <c r="X2682" s="3"/>
      <c r="Y2682" s="3"/>
      <c r="Z2682" s="3" t="s">
        <v>69</v>
      </c>
      <c r="AA2682" s="3" t="s">
        <v>70</v>
      </c>
      <c r="AB2682" s="3">
        <v>8699963</v>
      </c>
      <c r="AC2682" s="3" t="s">
        <v>71</v>
      </c>
      <c r="AD2682" s="6">
        <v>0</v>
      </c>
      <c r="AE2682" s="7"/>
      <c r="AF2682" s="7"/>
      <c r="AG2682" s="6">
        <f>Tabla4[[#This Row],[Tiempo Parada de Reloj]]+Tabla4[[#This Row],[Tiempo Autorizado por Telefonica (no Máximo)]]</f>
        <v>0</v>
      </c>
      <c r="AH2682" s="7">
        <f t="shared" ca="1" si="459"/>
        <v>0.13888888889050577</v>
      </c>
      <c r="AI2682" s="8">
        <f t="shared" si="460"/>
        <v>0</v>
      </c>
      <c r="AJ2682" s="8">
        <f t="shared" ca="1" si="461"/>
        <v>3.3333333333721384</v>
      </c>
      <c r="AK2682" s="3" t="s">
        <v>460</v>
      </c>
      <c r="AL2682" s="3" t="s">
        <v>70</v>
      </c>
      <c r="AM2682" s="3" t="s">
        <v>87</v>
      </c>
      <c r="AN2682" s="3" t="s">
        <v>87</v>
      </c>
      <c r="AO2682" s="3" t="s">
        <v>87</v>
      </c>
      <c r="AP2682" s="3" t="s">
        <v>87</v>
      </c>
      <c r="AQ2682" s="23">
        <v>45469.319444444445</v>
      </c>
      <c r="AR2682" s="3"/>
      <c r="AS2682" s="23"/>
      <c r="AT2682" s="23"/>
      <c r="AU2682" s="3" t="s">
        <v>622</v>
      </c>
      <c r="AV2682" s="3" t="s">
        <v>12069</v>
      </c>
      <c r="AW2682" s="3" t="s">
        <v>370</v>
      </c>
      <c r="AX2682" s="3">
        <v>6.2434399999999997</v>
      </c>
      <c r="AY2682" s="3">
        <v>-75.562160000000006</v>
      </c>
      <c r="AZ2682" s="8" t="str">
        <f>+CONCATENATE("Reportan apertura en el enlace ",Tabla4[[#This Row],[Enlace]]," en el ",Tabla4[[#This Row],[Distancia óptica]]," ocasionado por ",Tabla4[[#This Row],[Causa del daño]])</f>
        <v>Reportan apertura en el enlace Mov.Palace - Mov.Flamingo en el Km 0,412desde palace ocasionado por Vandalismo</v>
      </c>
      <c r="BA2682" s="8" t="str">
        <f>+CONCATENATE("Para dar solución al incidente ",Tabla4[[#This Row],[Solución]])</f>
        <v xml:space="preserve">Para dar solución al incidente Para dar solucion se rehace caja de empalme de 48 hilos </v>
      </c>
      <c r="BB2682" s="3" t="str">
        <f>+_xlfn.CONCAT(Tabla4[[#This Row],[Causa Raiz]]," ",Tabla4[[#This Row],[Solución2]]," (",Tabla4[[#This Row],[Anillo]],"- Cabecera: ",Tabla4[[#This Row],[Cabecera]],"- Operador: ",Tabla4[[#This Row],[Operador]],")")</f>
        <v>Reportan apertura en el enlace Mov.Palace - Mov.Flamingo en el Km 0,412desde palace ocasionado por Vandalismo Para dar solución al incidente Para dar solucion se rehace caja de empalme de 48 hilos  (lineal- Cabecera: palace- Operador: Colombia Telecomunicaciones)</v>
      </c>
    </row>
    <row r="2683" spans="1:54" ht="142.5">
      <c r="A2683" s="38">
        <f t="shared" si="462"/>
        <v>2682</v>
      </c>
      <c r="B2683" s="3">
        <v>8701603</v>
      </c>
      <c r="C2683" s="3" t="s">
        <v>54</v>
      </c>
      <c r="D2683" s="23">
        <v>45467.541666666664</v>
      </c>
      <c r="E2683" s="23">
        <v>45467.543055555558</v>
      </c>
      <c r="F2683" s="1">
        <f t="shared" ca="1" si="457"/>
        <v>1.3888888934161514E-3</v>
      </c>
      <c r="G2683" s="3" t="s">
        <v>55</v>
      </c>
      <c r="H2683" s="41" t="s">
        <v>165</v>
      </c>
      <c r="I2683" s="40"/>
      <c r="J2683" s="5" t="s">
        <v>56</v>
      </c>
      <c r="K2683" s="3" t="s">
        <v>77</v>
      </c>
      <c r="L2683" s="9" t="s">
        <v>78</v>
      </c>
      <c r="M2683" s="3" t="s">
        <v>838</v>
      </c>
      <c r="N2683" s="3" t="s">
        <v>1365</v>
      </c>
      <c r="O2683" s="3" t="s">
        <v>12070</v>
      </c>
      <c r="P2683" s="3" t="s">
        <v>325</v>
      </c>
      <c r="Q2683" s="4" t="s">
        <v>12071</v>
      </c>
      <c r="R2683" s="3" t="s">
        <v>2716</v>
      </c>
      <c r="S2683" s="3" t="s">
        <v>9317</v>
      </c>
      <c r="T2683" s="9" t="s">
        <v>104</v>
      </c>
      <c r="U2683" s="3" t="s">
        <v>12072</v>
      </c>
      <c r="V2683" s="22" t="str">
        <f t="shared" si="458"/>
        <v>RLFO; Hora de aviso: 13:00 24/06/2024; Solución: Se realiza limpieza en los nodos; Hora de solución: 13:02 24/06/2024; Causa: Visita Fallida</v>
      </c>
      <c r="W2683" s="4" t="s">
        <v>160</v>
      </c>
      <c r="X2683" s="3"/>
      <c r="Y2683" s="3"/>
      <c r="Z2683" s="3" t="s">
        <v>69</v>
      </c>
      <c r="AA2683" s="3" t="s">
        <v>71</v>
      </c>
      <c r="AB2683" s="3">
        <v>0</v>
      </c>
      <c r="AC2683" s="3" t="s">
        <v>71</v>
      </c>
      <c r="AD2683" s="6">
        <v>0</v>
      </c>
      <c r="AE2683" s="7"/>
      <c r="AF2683" s="7"/>
      <c r="AG2683" s="6">
        <f>Tabla4[[#This Row],[Tiempo Parada de Reloj]]+Tabla4[[#This Row],[Tiempo Autorizado por Telefonica (no Máximo)]]</f>
        <v>0</v>
      </c>
      <c r="AH2683" s="7">
        <f t="shared" ca="1" si="459"/>
        <v>1.3888888934161514E-3</v>
      </c>
      <c r="AI2683" s="8">
        <f t="shared" si="460"/>
        <v>0</v>
      </c>
      <c r="AJ2683" s="8">
        <f t="shared" ca="1" si="461"/>
        <v>3.3333333441987634E-2</v>
      </c>
      <c r="AK2683" s="3" t="s">
        <v>460</v>
      </c>
      <c r="AL2683" s="3" t="s">
        <v>70</v>
      </c>
      <c r="AM2683" s="3" t="s">
        <v>87</v>
      </c>
      <c r="AN2683" s="3" t="s">
        <v>87</v>
      </c>
      <c r="AO2683" s="3" t="s">
        <v>87</v>
      </c>
      <c r="AP2683" s="3" t="s">
        <v>87</v>
      </c>
      <c r="AQ2683" s="23">
        <v>45467.543055555558</v>
      </c>
      <c r="AR2683" s="3"/>
      <c r="AS2683" s="23"/>
      <c r="AT2683" s="23"/>
      <c r="AU2683" s="3" t="s">
        <v>662</v>
      </c>
      <c r="AV2683" s="3" t="s">
        <v>69</v>
      </c>
      <c r="AW2683" s="3" t="s">
        <v>69</v>
      </c>
      <c r="AX2683" s="3" t="s">
        <v>69</v>
      </c>
      <c r="AY2683" s="3" t="s">
        <v>69</v>
      </c>
      <c r="AZ2683" s="8" t="str">
        <f>+CONCATENATE("Reportan apertura en el enlace ",Tabla4[[#This Row],[Enlace]]," en el ",Tabla4[[#This Row],[Distancia óptica]]," ocasionado por ",Tabla4[[#This Row],[Causa del daño]])</f>
        <v>Reportan apertura en el enlace Mov. La Popa - Mov Austin Reed en el Km 0 ocasionado por Visita Fallida</v>
      </c>
      <c r="BA2683" s="8" t="str">
        <f>+CONCATENATE("Para dar solución al incidente ",Tabla4[[#This Row],[Solución]])</f>
        <v>Para dar solución al incidente Se realiza limpieza en los nodos</v>
      </c>
      <c r="BB2683" s="3" t="str">
        <f>+_xlfn.CONCAT(Tabla4[[#This Row],[Causa Raiz]]," ",Tabla4[[#This Row],[Solución2]]," (",Tabla4[[#This Row],[Anillo]],"- Cabecera: ",Tabla4[[#This Row],[Cabecera]],"- Operador: ",Tabla4[[#This Row],[Operador]],")")</f>
        <v>Reportan apertura en el enlace Mov. La Popa - Mov Austin Reed en el Km 0 ocasionado por Visita Fallida Para dar solución al incidente Se realiza limpieza en los nodos (NA- Cabecera: NA- Operador: Colombia Telecomunicaciones)</v>
      </c>
    </row>
    <row r="2684" spans="1:54" ht="199.5">
      <c r="A2684" s="38">
        <f t="shared" si="462"/>
        <v>2683</v>
      </c>
      <c r="B2684" s="3">
        <v>8697811</v>
      </c>
      <c r="C2684" s="3" t="s">
        <v>163</v>
      </c>
      <c r="D2684" s="23">
        <v>45467.625</v>
      </c>
      <c r="E2684" s="23">
        <v>45467.791666666664</v>
      </c>
      <c r="F2684" s="1">
        <f t="shared" ca="1" si="457"/>
        <v>0.16666666666424135</v>
      </c>
      <c r="G2684" s="3" t="s">
        <v>55</v>
      </c>
      <c r="H2684" s="41"/>
      <c r="I2684" s="40"/>
      <c r="J2684" s="5" t="s">
        <v>56</v>
      </c>
      <c r="K2684" s="3" t="s">
        <v>138</v>
      </c>
      <c r="L2684" s="9" t="s">
        <v>78</v>
      </c>
      <c r="M2684" s="3" t="s">
        <v>139</v>
      </c>
      <c r="N2684" s="3" t="s">
        <v>1395</v>
      </c>
      <c r="O2684" s="3" t="s">
        <v>12073</v>
      </c>
      <c r="P2684" s="3" t="s">
        <v>12074</v>
      </c>
      <c r="Q2684" s="4" t="s">
        <v>12075</v>
      </c>
      <c r="R2684" s="3" t="s">
        <v>2603</v>
      </c>
      <c r="S2684" s="3" t="s">
        <v>145</v>
      </c>
      <c r="T2684" s="9" t="s">
        <v>176</v>
      </c>
      <c r="U2684" s="3" t="s">
        <v>11772</v>
      </c>
      <c r="V2684" s="22" t="str">
        <f t="shared" si="458"/>
        <v>RDFO; Hora de aviso: 15:00 24/06/2024; Solución: Para dar solucion se rehace caja de empalme de 24 hilos ; Hora de solución: 19:00 24/06/2024; Causa: Intervención de Terceros. No Identificados</v>
      </c>
      <c r="W2684" s="4" t="s">
        <v>199</v>
      </c>
      <c r="X2684" s="3"/>
      <c r="Y2684" s="3"/>
      <c r="Z2684" s="3" t="s">
        <v>69</v>
      </c>
      <c r="AA2684" s="3" t="s">
        <v>70</v>
      </c>
      <c r="AB2684" s="3">
        <v>8697811</v>
      </c>
      <c r="AC2684" s="3" t="s">
        <v>71</v>
      </c>
      <c r="AD2684" s="6">
        <v>0</v>
      </c>
      <c r="AE2684" s="7"/>
      <c r="AF2684" s="7"/>
      <c r="AG2684" s="6">
        <f>Tabla4[[#This Row],[Tiempo Parada de Reloj]]+Tabla4[[#This Row],[Tiempo Autorizado por Telefonica (no Máximo)]]</f>
        <v>0</v>
      </c>
      <c r="AH2684" s="7">
        <f t="shared" ca="1" si="459"/>
        <v>0.16666666666424135</v>
      </c>
      <c r="AI2684" s="8">
        <f t="shared" si="460"/>
        <v>0</v>
      </c>
      <c r="AJ2684" s="8">
        <f t="shared" ca="1" si="461"/>
        <v>3.9999999999417923</v>
      </c>
      <c r="AK2684" s="3" t="s">
        <v>87</v>
      </c>
      <c r="AL2684" s="3" t="s">
        <v>71</v>
      </c>
      <c r="AM2684" s="3" t="s">
        <v>69</v>
      </c>
      <c r="AN2684" s="3" t="s">
        <v>87</v>
      </c>
      <c r="AO2684" s="3" t="s">
        <v>87</v>
      </c>
      <c r="AP2684" s="3" t="s">
        <v>87</v>
      </c>
      <c r="AQ2684" s="23">
        <v>45473.425000000003</v>
      </c>
      <c r="AR2684" s="3"/>
      <c r="AS2684" s="23"/>
      <c r="AT2684" s="23"/>
      <c r="AU2684" s="3" t="s">
        <v>149</v>
      </c>
      <c r="AV2684" s="3" t="s">
        <v>12076</v>
      </c>
      <c r="AW2684" s="3" t="s">
        <v>370</v>
      </c>
      <c r="AX2684" s="3">
        <v>4.76525</v>
      </c>
      <c r="AY2684" s="3">
        <v>-75.941873999999999</v>
      </c>
      <c r="AZ2684" s="8" t="str">
        <f>+CONCATENATE("Reportan apertura en el enlace ",Tabla4[[#This Row],[Enlace]]," en el ",Tabla4[[#This Row],[Distancia óptica]]," ocasionado por ",Tabla4[[#This Row],[Causa del daño]])</f>
        <v>Reportan apertura en el enlace Mov.Santa ana - Mov.cartago en el Km 1,7 desde santa ana  ocasionado por Intervención de Terceros. No Identificados</v>
      </c>
      <c r="BA2684" s="8" t="str">
        <f>+CONCATENATE("Para dar solución al incidente ",Tabla4[[#This Row],[Solución]])</f>
        <v xml:space="preserve">Para dar solución al incidente Para dar solucion se rehace caja de empalme de 24 hilos </v>
      </c>
      <c r="BB2684" s="3" t="str">
        <f>+_xlfn.CONCAT(Tabla4[[#This Row],[Causa Raiz]]," ",Tabla4[[#This Row],[Solución2]]," (",Tabla4[[#This Row],[Anillo]],"- Cabecera: ",Tabla4[[#This Row],[Cabecera]],"- Operador: ",Tabla4[[#This Row],[Operador]],")")</f>
        <v>Reportan apertura en el enlace Mov.Santa ana - Mov.cartago en el Km 1,7 desde santa ana  ocasionado por Intervención de Terceros. No Identificados Para dar solución al incidente Para dar solucion se rehace caja de empalme de 24 hilos  (lineal- Cabecera: Cartago - Operador: Colombia Telecomunicaciones)</v>
      </c>
    </row>
    <row r="2685" spans="1:54" ht="185.25">
      <c r="A2685" s="38">
        <f t="shared" si="462"/>
        <v>2684</v>
      </c>
      <c r="B2685" s="3">
        <v>8702196</v>
      </c>
      <c r="C2685" s="3" t="s">
        <v>136</v>
      </c>
      <c r="D2685" s="23">
        <v>45467.697916666664</v>
      </c>
      <c r="E2685" s="23">
        <v>45467.770833333336</v>
      </c>
      <c r="F2685" s="1">
        <f t="shared" ref="F2685:F2691" ca="1" si="463">IF(ISBLANK(E2685),IF(ISBLANK(D2685),0,NOW()-D2685),E2685-D2685)</f>
        <v>7.2916666671517305E-2</v>
      </c>
      <c r="G2685" s="3" t="s">
        <v>55</v>
      </c>
      <c r="H2685" s="41"/>
      <c r="I2685" s="40"/>
      <c r="J2685" s="5" t="s">
        <v>137</v>
      </c>
      <c r="K2685" s="3" t="s">
        <v>57</v>
      </c>
      <c r="L2685" s="9" t="s">
        <v>78</v>
      </c>
      <c r="M2685" s="3" t="s">
        <v>59</v>
      </c>
      <c r="N2685" s="3" t="s">
        <v>60</v>
      </c>
      <c r="O2685" s="3" t="s">
        <v>12077</v>
      </c>
      <c r="P2685" s="3" t="s">
        <v>12078</v>
      </c>
      <c r="Q2685" s="4" t="s">
        <v>12079</v>
      </c>
      <c r="R2685" s="3" t="s">
        <v>10422</v>
      </c>
      <c r="S2685" s="3" t="s">
        <v>65</v>
      </c>
      <c r="T2685" s="9" t="s">
        <v>256</v>
      </c>
      <c r="U2685" s="3" t="s">
        <v>12080</v>
      </c>
      <c r="V2685" s="22" t="str">
        <f>C2685&amp;"; Hora de aviso: "&amp;TEXT(D2685,"h:mm dd/mm/yyyy")&amp;"; Solución: "&amp;U2685&amp;"; Hora de solución: "&amp;TEXT(E2685,"h:mm dd/mm/yyyy")&amp;"; Causa: "&amp;T2685</f>
        <v>RBHFO; Hora de aviso: 16:45 24/06/2024; Solución: Para dar solucion se rehace empalme de 48 hilos ; Hora de solución: 18:30 24/06/2024; Causa: Falla de Empalme de FiOp</v>
      </c>
      <c r="W2685" s="4" t="s">
        <v>68</v>
      </c>
      <c r="X2685" s="3"/>
      <c r="Y2685" s="3"/>
      <c r="Z2685" s="3" t="s">
        <v>69</v>
      </c>
      <c r="AA2685" s="3" t="s">
        <v>71</v>
      </c>
      <c r="AB2685" s="3">
        <v>0</v>
      </c>
      <c r="AC2685" s="3" t="s">
        <v>71</v>
      </c>
      <c r="AD2685" s="6">
        <v>0</v>
      </c>
      <c r="AE2685" s="7"/>
      <c r="AF2685" s="7"/>
      <c r="AG2685" s="6">
        <f>Tabla4[[#This Row],[Tiempo Parada de Reloj]]+Tabla4[[#This Row],[Tiempo Autorizado por Telefonica (no Máximo)]]</f>
        <v>0</v>
      </c>
      <c r="AH2685" s="7">
        <f ca="1">F2685-$AD2685</f>
        <v>7.2916666671517305E-2</v>
      </c>
      <c r="AI2685" s="8">
        <f>AD2685*24</f>
        <v>0</v>
      </c>
      <c r="AJ2685" s="8">
        <f ca="1">AH2685*24</f>
        <v>1.7500000001164153</v>
      </c>
      <c r="AK2685" s="3" t="s">
        <v>106</v>
      </c>
      <c r="AL2685" s="3" t="s">
        <v>70</v>
      </c>
      <c r="AM2685" s="3" t="s">
        <v>87</v>
      </c>
      <c r="AN2685" s="3" t="s">
        <v>87</v>
      </c>
      <c r="AO2685" s="3" t="s">
        <v>87</v>
      </c>
      <c r="AP2685" s="3" t="s">
        <v>87</v>
      </c>
      <c r="AQ2685" s="23">
        <v>45468.644444444442</v>
      </c>
      <c r="AR2685" s="3"/>
      <c r="AS2685" s="23"/>
      <c r="AT2685" s="23"/>
      <c r="AU2685" s="3" t="s">
        <v>100</v>
      </c>
      <c r="AV2685" s="3" t="s">
        <v>4791</v>
      </c>
      <c r="AW2685" s="3" t="s">
        <v>12081</v>
      </c>
      <c r="AX2685" s="3">
        <v>4.6136999999999997</v>
      </c>
      <c r="AY2685" s="3">
        <v>-74.070999999999998</v>
      </c>
      <c r="AZ2685" s="8" t="str">
        <f>+CONCATENATE("Reportan apertura en el enlace ",Tabla4[[#This Row],[Enlace]]," en el ",Tabla4[[#This Row],[Distancia óptica]]," ocasionado por ",Tabla4[[#This Row],[Causa del daño]])</f>
        <v>Reportan apertura en el enlace Mov. Parque central Bavaria - Mov. Santa Fe en el Km 0,8 desde santa fe  ocasionado por Falla de Empalme de FiOp</v>
      </c>
      <c r="BA2685" s="8" t="str">
        <f>+CONCATENATE("Para dar solución al incidente ",Tabla4[[#This Row],[Solución]])</f>
        <v xml:space="preserve">Para dar solución al incidente Para dar solucion se rehace empalme de 48 hilos </v>
      </c>
      <c r="BB2685" s="3" t="str">
        <f>+_xlfn.CONCAT(Tabla4[[#This Row],[Causa Raiz]]," ",Tabla4[[#This Row],[Solución2]]," (",Tabla4[[#This Row],[Anillo]],"- Cabecera: ",Tabla4[[#This Row],[Cabecera]],"- Operador: ",Tabla4[[#This Row],[Operador]],")")</f>
        <v>Reportan apertura en el enlace Mov. Parque central Bavaria - Mov. Santa Fe en el Km 0,8 desde santa fe  ocasionado por Falla de Empalme de FiOp Para dar solución al incidente Para dar solucion se rehace empalme de 48 hilos  (anillo A- Cabecera: centro- Operador: Infraco)</v>
      </c>
    </row>
    <row r="2686" spans="1:54" ht="142.5">
      <c r="A2686" s="38">
        <f t="shared" si="462"/>
        <v>2685</v>
      </c>
      <c r="B2686" s="3">
        <v>8700631</v>
      </c>
      <c r="C2686" s="3" t="s">
        <v>163</v>
      </c>
      <c r="D2686" s="23">
        <v>45467.71875</v>
      </c>
      <c r="E2686" s="23">
        <v>45467.720138888886</v>
      </c>
      <c r="F2686" s="1">
        <f t="shared" ca="1" si="463"/>
        <v>1.3888888861401938E-3</v>
      </c>
      <c r="G2686" s="3" t="s">
        <v>55</v>
      </c>
      <c r="H2686" s="41"/>
      <c r="I2686" s="40"/>
      <c r="J2686" s="5" t="s">
        <v>56</v>
      </c>
      <c r="K2686" s="3" t="s">
        <v>122</v>
      </c>
      <c r="L2686" s="9" t="s">
        <v>58</v>
      </c>
      <c r="M2686" s="3" t="s">
        <v>123</v>
      </c>
      <c r="N2686" s="3" t="s">
        <v>124</v>
      </c>
      <c r="O2686" s="3" t="s">
        <v>12082</v>
      </c>
      <c r="P2686" s="3" t="s">
        <v>325</v>
      </c>
      <c r="Q2686" s="4" t="s">
        <v>12083</v>
      </c>
      <c r="R2686" s="3" t="s">
        <v>128</v>
      </c>
      <c r="S2686" s="3" t="s">
        <v>129</v>
      </c>
      <c r="T2686" s="9" t="s">
        <v>104</v>
      </c>
      <c r="U2686" s="3" t="s">
        <v>12084</v>
      </c>
      <c r="V2686" s="22" t="str">
        <f>C2686&amp;"; Hora de aviso: "&amp;TEXT(D2686,"h:mm dd/mm/yyyy")&amp;"; Solución: "&amp;U2686&amp;"; Hora de solución: "&amp;TEXT(E2686,"h:mm dd/mm/yyyy")&amp;"; Causa: "&amp;T2686</f>
        <v>RDFO; Hora de aviso: 17:15 24/06/2024; Solución: Es tema energia en el nodo de corales; Hora de solución: 17:17 24/06/2024; Causa: Visita Fallida</v>
      </c>
      <c r="W2686" s="4" t="s">
        <v>3492</v>
      </c>
      <c r="X2686" s="3"/>
      <c r="Y2686" s="3"/>
      <c r="Z2686" s="3" t="s">
        <v>69</v>
      </c>
      <c r="AA2686" s="3" t="s">
        <v>70</v>
      </c>
      <c r="AB2686" s="3">
        <v>0</v>
      </c>
      <c r="AC2686" s="3" t="s">
        <v>71</v>
      </c>
      <c r="AD2686" s="6">
        <v>0</v>
      </c>
      <c r="AE2686" s="7"/>
      <c r="AF2686" s="7"/>
      <c r="AG2686" s="6">
        <f>Tabla4[[#This Row],[Tiempo Parada de Reloj]]+Tabla4[[#This Row],[Tiempo Autorizado por Telefonica (no Máximo)]]</f>
        <v>0</v>
      </c>
      <c r="AH2686" s="7">
        <f ca="1">F2686-$AD2686</f>
        <v>1.3888888861401938E-3</v>
      </c>
      <c r="AI2686" s="8">
        <f>AD2686*24</f>
        <v>0</v>
      </c>
      <c r="AJ2686" s="8">
        <f ca="1">AH2686*24</f>
        <v>3.3333333267364651E-2</v>
      </c>
      <c r="AK2686" s="3" t="s">
        <v>87</v>
      </c>
      <c r="AL2686" s="3" t="s">
        <v>71</v>
      </c>
      <c r="AM2686" s="3" t="s">
        <v>87</v>
      </c>
      <c r="AN2686" s="3" t="s">
        <v>87</v>
      </c>
      <c r="AO2686" s="3" t="s">
        <v>87</v>
      </c>
      <c r="AP2686" s="3" t="s">
        <v>87</v>
      </c>
      <c r="AQ2686" s="23">
        <v>45467.720138888886</v>
      </c>
      <c r="AR2686" s="3"/>
      <c r="AS2686" s="23"/>
      <c r="AT2686" s="23"/>
      <c r="AU2686" s="3" t="s">
        <v>133</v>
      </c>
      <c r="AV2686" s="3" t="s">
        <v>69</v>
      </c>
      <c r="AW2686" s="3" t="s">
        <v>69</v>
      </c>
      <c r="AX2686" s="3" t="s">
        <v>69</v>
      </c>
      <c r="AY2686" s="3" t="s">
        <v>69</v>
      </c>
      <c r="AZ2686" s="8" t="str">
        <f>+CONCATENATE("Reportan apertura en el enlace ",Tabla4[[#This Row],[Enlace]]," en el ",Tabla4[[#This Row],[Distancia óptica]]," ocasionado por ",Tabla4[[#This Row],[Causa del daño]])</f>
        <v>Reportan apertura en el enlace Corales - Metrotel en el Km 0 ocasionado por Visita Fallida</v>
      </c>
      <c r="BA2686" s="8" t="str">
        <f>+CONCATENATE("Para dar solución al incidente ",Tabla4[[#This Row],[Solución]])</f>
        <v>Para dar solución al incidente Es tema energia en el nodo de corales</v>
      </c>
      <c r="BB2686" s="3" t="str">
        <f>+_xlfn.CONCAT(Tabla4[[#This Row],[Causa Raiz]]," ",Tabla4[[#This Row],[Solución2]]," (",Tabla4[[#This Row],[Anillo]],"- Cabecera: ",Tabla4[[#This Row],[Cabecera]],"- Operador: ",Tabla4[[#This Row],[Operador]],")")</f>
        <v>Reportan apertura en el enlace Corales - Metrotel en el Km 0 ocasionado por Visita Fallida Para dar solución al incidente Es tema energia en el nodo de corales (NA- Cabecera: NA- Operador: Colombia Telecomunicaciones)</v>
      </c>
    </row>
    <row r="2687" spans="1:54" ht="171">
      <c r="A2687" s="38">
        <f t="shared" si="462"/>
        <v>2686</v>
      </c>
      <c r="B2687" s="3">
        <v>8702312</v>
      </c>
      <c r="C2687" s="3" t="s">
        <v>54</v>
      </c>
      <c r="D2687" s="23">
        <v>45467.729166666664</v>
      </c>
      <c r="E2687" s="23">
        <v>45468.371527777781</v>
      </c>
      <c r="F2687" s="1">
        <f t="shared" ca="1" si="463"/>
        <v>0.64236111111677019</v>
      </c>
      <c r="G2687" s="3" t="s">
        <v>55</v>
      </c>
      <c r="H2687" s="41"/>
      <c r="I2687" s="40"/>
      <c r="J2687" s="5" t="s">
        <v>56</v>
      </c>
      <c r="K2687" s="3" t="s">
        <v>122</v>
      </c>
      <c r="L2687" s="9" t="s">
        <v>78</v>
      </c>
      <c r="M2687" s="3" t="s">
        <v>383</v>
      </c>
      <c r="N2687" s="3" t="s">
        <v>11495</v>
      </c>
      <c r="O2687" s="3" t="s">
        <v>3879</v>
      </c>
      <c r="P2687" s="3" t="s">
        <v>12085</v>
      </c>
      <c r="Q2687" s="4" t="s">
        <v>12086</v>
      </c>
      <c r="R2687" s="3" t="s">
        <v>388</v>
      </c>
      <c r="S2687" s="3" t="s">
        <v>129</v>
      </c>
      <c r="T2687" s="9" t="s">
        <v>256</v>
      </c>
      <c r="U2687" s="3" t="s">
        <v>257</v>
      </c>
      <c r="V2687" s="22" t="str">
        <f>C2687&amp;"; Hora de aviso: "&amp;TEXT(D2687,"h:mm dd/mm/yyyy")&amp;"; Solución: "&amp;U2687&amp;"; Hora de solución: "&amp;TEXT(E2687,"h:mm dd/mm/yyyy")&amp;"; Causa: "&amp;T2687</f>
        <v>RLFO; Hora de aviso: 17:30 24/06/2024; Solución: Se refusiona hilo en caja empalme; Hora de solución: 8:55 25/06/2024; Causa: Falla de Empalme de FiOp</v>
      </c>
      <c r="W2687" s="4" t="s">
        <v>3492</v>
      </c>
      <c r="X2687" s="3"/>
      <c r="Y2687" s="3"/>
      <c r="Z2687" s="3" t="s">
        <v>69</v>
      </c>
      <c r="AA2687" s="3" t="s">
        <v>71</v>
      </c>
      <c r="AB2687" s="3">
        <v>0</v>
      </c>
      <c r="AC2687" s="3" t="s">
        <v>71</v>
      </c>
      <c r="AD2687" s="6">
        <v>0.47916666666666669</v>
      </c>
      <c r="AE2687" s="7"/>
      <c r="AF2687" s="7"/>
      <c r="AG2687" s="6">
        <f>Tabla4[[#This Row],[Tiempo Parada de Reloj]]+Tabla4[[#This Row],[Tiempo Autorizado por Telefonica (no Máximo)]]</f>
        <v>0.47916666666666669</v>
      </c>
      <c r="AH2687" s="7">
        <f ca="1">F2687-$AD2687</f>
        <v>0.1631944444501035</v>
      </c>
      <c r="AI2687" s="8">
        <f>AD2687*24</f>
        <v>11.5</v>
      </c>
      <c r="AJ2687" s="8">
        <f ca="1">AH2687*24</f>
        <v>3.9166666668024841</v>
      </c>
      <c r="AK2687" s="3" t="s">
        <v>87</v>
      </c>
      <c r="AL2687" s="3" t="s">
        <v>70</v>
      </c>
      <c r="AM2687" s="3" t="s">
        <v>120</v>
      </c>
      <c r="AN2687" s="3" t="s">
        <v>120</v>
      </c>
      <c r="AO2687" s="3" t="s">
        <v>87</v>
      </c>
      <c r="AP2687" s="3" t="s">
        <v>87</v>
      </c>
      <c r="AQ2687" s="23">
        <v>45469.427777777775</v>
      </c>
      <c r="AR2687" s="3"/>
      <c r="AS2687" s="23"/>
      <c r="AT2687" s="23"/>
      <c r="AU2687" s="3" t="s">
        <v>392</v>
      </c>
      <c r="AV2687" s="3" t="s">
        <v>4041</v>
      </c>
      <c r="AW2687" s="3" t="s">
        <v>3064</v>
      </c>
      <c r="AX2687" s="3">
        <v>10.345025</v>
      </c>
      <c r="AY2687" s="3">
        <v>-75.486355000000003</v>
      </c>
      <c r="AZ2687" s="8" t="str">
        <f>+CONCATENATE("Reportan apertura en el enlace ",Tabla4[[#This Row],[Enlace]]," en el ",Tabla4[[#This Row],[Distancia óptica]]," ocasionado por ",Tabla4[[#This Row],[Causa del daño]])</f>
        <v>Reportan apertura en el enlace Mov. Arroz Barato - Mov. Campestre en el Km 1,2 desde Mamonal ocasionado por Falla de Empalme de FiOp</v>
      </c>
      <c r="BA2687" s="8" t="str">
        <f>+CONCATENATE("Para dar solución al incidente ",Tabla4[[#This Row],[Solución]])</f>
        <v>Para dar solución al incidente Se refusiona hilo en caja empalme</v>
      </c>
      <c r="BB2687" s="3" t="str">
        <f>+_xlfn.CONCAT(Tabla4[[#This Row],[Causa Raiz]]," ",Tabla4[[#This Row],[Solución2]]," (",Tabla4[[#This Row],[Anillo]],"- Cabecera: ",Tabla4[[#This Row],[Cabecera]],"- Operador: ",Tabla4[[#This Row],[Operador]],")")</f>
        <v>Reportan apertura en el enlace Mov. Arroz Barato - Mov. Campestre en el Km 1,2 desde Mamonal ocasionado por Falla de Empalme de FiOp Para dar solución al incidente Se refusiona hilo en caja empalme (ANILLO- Cabecera: Campestre- Operador: Colombia Telecomunicaciones)</v>
      </c>
    </row>
    <row r="2688" spans="1:54" ht="171">
      <c r="A2688" s="38">
        <f>A2687+1</f>
        <v>2687</v>
      </c>
      <c r="B2688" s="3">
        <v>8702989</v>
      </c>
      <c r="C2688" s="3" t="s">
        <v>92</v>
      </c>
      <c r="D2688" s="23">
        <v>45468.239583333336</v>
      </c>
      <c r="E2688" s="23">
        <v>45468.486111111109</v>
      </c>
      <c r="F2688" s="1">
        <f t="shared" ca="1" si="463"/>
        <v>0.24652777777373558</v>
      </c>
      <c r="G2688" s="3" t="s">
        <v>55</v>
      </c>
      <c r="H2688" s="41"/>
      <c r="I2688" s="40"/>
      <c r="J2688" s="5" t="s">
        <v>56</v>
      </c>
      <c r="K2688" s="3" t="s">
        <v>77</v>
      </c>
      <c r="L2688" s="9" t="s">
        <v>58</v>
      </c>
      <c r="M2688" s="3" t="s">
        <v>987</v>
      </c>
      <c r="N2688" s="3" t="s">
        <v>988</v>
      </c>
      <c r="O2688" s="3" t="s">
        <v>7485</v>
      </c>
      <c r="P2688" s="3" t="s">
        <v>12087</v>
      </c>
      <c r="Q2688" s="4" t="s">
        <v>12088</v>
      </c>
      <c r="R2688" s="3" t="s">
        <v>750</v>
      </c>
      <c r="S2688" s="3" t="s">
        <v>158</v>
      </c>
      <c r="T2688" s="9" t="s">
        <v>256</v>
      </c>
      <c r="U2688" s="3" t="s">
        <v>257</v>
      </c>
      <c r="V2688" s="22" t="str">
        <f>C2688&amp;"; Hora de aviso: "&amp;TEXT(D2688,"h:mm dd/mm/yyyy")&amp;"; Solución: "&amp;U2688&amp;"; Hora de solución: "&amp;TEXT(E2688,"h:mm dd/mm/yyyy")&amp;"; Causa: "&amp;T2688</f>
        <v>RTNFO; Hora de aviso: 5:45 25/06/2024; Solución: Se refusiona hilo en caja empalme; Hora de solución: 11:40 25/06/2024; Causa: Falla de Empalme de FiOp</v>
      </c>
      <c r="W2688" s="4" t="s">
        <v>160</v>
      </c>
      <c r="X2688" s="3"/>
      <c r="Y2688" s="3"/>
      <c r="Z2688" s="3" t="s">
        <v>69</v>
      </c>
      <c r="AA2688" s="3" t="s">
        <v>71</v>
      </c>
      <c r="AB2688" s="3">
        <v>0</v>
      </c>
      <c r="AC2688" s="3" t="s">
        <v>71</v>
      </c>
      <c r="AD2688" s="6">
        <v>3.8194444444444448E-2</v>
      </c>
      <c r="AE2688" s="7"/>
      <c r="AF2688" s="7"/>
      <c r="AG2688" s="6">
        <f>Tabla4[[#This Row],[Tiempo Parada de Reloj]]+Tabla4[[#This Row],[Tiempo Autorizado por Telefonica (no Máximo)]]</f>
        <v>3.8194444444444448E-2</v>
      </c>
      <c r="AH2688" s="7">
        <f ca="1">F2688-$AD2688</f>
        <v>0.20833333332929113</v>
      </c>
      <c r="AI2688" s="8">
        <f>AD2688*24</f>
        <v>0.91666666666666674</v>
      </c>
      <c r="AJ2688" s="8">
        <f ca="1">AH2688*24</f>
        <v>4.9999999999029869</v>
      </c>
      <c r="AK2688" s="3" t="s">
        <v>119</v>
      </c>
      <c r="AL2688" s="3" t="s">
        <v>70</v>
      </c>
      <c r="AM2688" s="3" t="s">
        <v>120</v>
      </c>
      <c r="AN2688" s="3" t="s">
        <v>120</v>
      </c>
      <c r="AO2688" s="3" t="s">
        <v>119</v>
      </c>
      <c r="AP2688" s="3" t="s">
        <v>119</v>
      </c>
      <c r="AQ2688" s="23">
        <v>45471.413194444445</v>
      </c>
      <c r="AR2688" s="3"/>
      <c r="AS2688" s="23"/>
      <c r="AT2688" s="23"/>
      <c r="AU2688" s="3" t="s">
        <v>1306</v>
      </c>
      <c r="AV2688" s="3" t="s">
        <v>1300</v>
      </c>
      <c r="AW2688" s="3" t="s">
        <v>76</v>
      </c>
      <c r="AX2688" s="3">
        <v>1.72786</v>
      </c>
      <c r="AY2688" s="3">
        <v>-75.642499999999998</v>
      </c>
      <c r="AZ2688" s="8" t="str">
        <f>+CONCATENATE("Reportan apertura en el enlace ",Tabla4[[#This Row],[Enlace]]," en el ",Tabla4[[#This Row],[Distancia óptica]]," ocasionado por ",Tabla4[[#This Row],[Causa del daño]])</f>
        <v>Reportan apertura en el enlace Garzón - Florencia en el Km 22,5 desde Florencia ocasionado por Falla de Empalme de FiOp</v>
      </c>
      <c r="BA2688" s="8" t="str">
        <f>+CONCATENATE("Para dar solución al incidente ",Tabla4[[#This Row],[Solución]])</f>
        <v>Para dar solución al incidente Se refusiona hilo en caja empalme</v>
      </c>
      <c r="BB2688" s="3" t="str">
        <f>+_xlfn.CONCAT(Tabla4[[#This Row],[Causa Raiz]]," ",Tabla4[[#This Row],[Solución2]]," (",Tabla4[[#This Row],[Anillo]],"- Cabecera: ",Tabla4[[#This Row],[Cabecera]],"- Operador: ",Tabla4[[#This Row],[Operador]],")")</f>
        <v>Reportan apertura en el enlace Garzón - Florencia en el Km 22,5 desde Florencia ocasionado por Falla de Empalme de FiOp Para dar solución al incidente Se refusiona hilo en caja empalme (Troncal- Cabecera: Florencia- Operador: Colombia Telecomunicaciones)</v>
      </c>
    </row>
    <row r="2689" spans="1:54" ht="185.25">
      <c r="A2689" s="38">
        <f>A2688+1</f>
        <v>2688</v>
      </c>
      <c r="B2689" s="3">
        <v>8703376</v>
      </c>
      <c r="C2689" s="3" t="s">
        <v>54</v>
      </c>
      <c r="D2689" s="23">
        <v>45468.291666666664</v>
      </c>
      <c r="E2689" s="23">
        <v>45468.554166666669</v>
      </c>
      <c r="F2689" s="1">
        <f t="shared" ca="1" si="463"/>
        <v>0.26250000000436557</v>
      </c>
      <c r="G2689" s="3" t="s">
        <v>55</v>
      </c>
      <c r="H2689" s="41"/>
      <c r="I2689" s="40"/>
      <c r="J2689" s="5" t="s">
        <v>56</v>
      </c>
      <c r="K2689" s="3" t="s">
        <v>77</v>
      </c>
      <c r="L2689" s="9" t="s">
        <v>78</v>
      </c>
      <c r="M2689" s="3" t="s">
        <v>745</v>
      </c>
      <c r="N2689" s="3" t="s">
        <v>746</v>
      </c>
      <c r="O2689" s="3" t="s">
        <v>12089</v>
      </c>
      <c r="P2689" s="3" t="s">
        <v>12090</v>
      </c>
      <c r="Q2689" s="4" t="s">
        <v>12091</v>
      </c>
      <c r="R2689" s="3" t="s">
        <v>1304</v>
      </c>
      <c r="S2689" s="3" t="s">
        <v>158</v>
      </c>
      <c r="T2689" s="9" t="s">
        <v>66</v>
      </c>
      <c r="U2689" s="3" t="s">
        <v>12092</v>
      </c>
      <c r="V2689" s="22" t="str">
        <f>C2689&amp;"; Hora de aviso: "&amp;TEXT(D2689,"h:mm dd/mm/yyyy")&amp;"; Solución: "&amp;U2689&amp;"; Hora de solución: "&amp;TEXT(E2689,"h:mm dd/mm/yyyy")&amp;"; Causa: "&amp;T2689</f>
        <v>RLFO; Hora de aviso: 7:00 25/06/2024; Solución: Tendido de 350 mts de Fo y dos empalmes de 24 hilos; Hora de solución: 13:18 25/06/2024; Causa: Vandalismo</v>
      </c>
      <c r="W2689" s="4" t="s">
        <v>160</v>
      </c>
      <c r="X2689" s="3"/>
      <c r="Y2689" s="3"/>
      <c r="Z2689" s="3" t="s">
        <v>69</v>
      </c>
      <c r="AA2689" s="3" t="s">
        <v>71</v>
      </c>
      <c r="AB2689" s="3">
        <v>0</v>
      </c>
      <c r="AC2689" s="3" t="s">
        <v>71</v>
      </c>
      <c r="AD2689" s="6">
        <v>9.583333333333334E-2</v>
      </c>
      <c r="AE2689" s="7"/>
      <c r="AF2689" s="7"/>
      <c r="AG2689" s="6">
        <f>Tabla4[[#This Row],[Tiempo Parada de Reloj]]+Tabla4[[#This Row],[Tiempo Autorizado por Telefonica (no Máximo)]]</f>
        <v>9.583333333333334E-2</v>
      </c>
      <c r="AH2689" s="7">
        <f ca="1">F2689-$AD2689</f>
        <v>0.16666666667103225</v>
      </c>
      <c r="AI2689" s="8">
        <f>AD2689*24</f>
        <v>2.3000000000000003</v>
      </c>
      <c r="AJ2689" s="8">
        <f ca="1">AH2689*24</f>
        <v>4.000000000104774</v>
      </c>
      <c r="AK2689" s="3" t="s">
        <v>88</v>
      </c>
      <c r="AL2689" s="3" t="s">
        <v>70</v>
      </c>
      <c r="AM2689" s="3" t="s">
        <v>120</v>
      </c>
      <c r="AN2689" s="3" t="s">
        <v>120</v>
      </c>
      <c r="AO2689" s="3" t="s">
        <v>87</v>
      </c>
      <c r="AP2689" s="3" t="s">
        <v>87</v>
      </c>
      <c r="AQ2689" s="23">
        <v>45470.61041666667</v>
      </c>
      <c r="AR2689" s="3"/>
      <c r="AS2689" s="23"/>
      <c r="AT2689" s="23"/>
      <c r="AU2689" s="3" t="s">
        <v>752</v>
      </c>
      <c r="AV2689" s="3" t="s">
        <v>3486</v>
      </c>
      <c r="AW2689" s="3" t="s">
        <v>12093</v>
      </c>
      <c r="AX2689" s="3">
        <v>2.9752999999999998</v>
      </c>
      <c r="AY2689" s="3">
        <v>-75.284999999999997</v>
      </c>
      <c r="AZ2689" s="8" t="str">
        <f>+CONCATENATE("Reportan apertura en el enlace ",Tabla4[[#This Row],[Enlace]]," en el ",Tabla4[[#This Row],[Distancia óptica]]," ocasionado por ",Tabla4[[#This Row],[Causa del daño]])</f>
        <v>Reportan apertura en el enlace Mov. Chicala - Mov. La Toma en el Km 3,2 desde Chilcala ocasionado por Vandalismo</v>
      </c>
      <c r="BA2689" s="8" t="str">
        <f>+CONCATENATE("Para dar solución al incidente ",Tabla4[[#This Row],[Solución]])</f>
        <v>Para dar solución al incidente Tendido de 350 mts de Fo y dos empalmes de 24 hilos</v>
      </c>
      <c r="BB2689" s="3" t="str">
        <f>+_xlfn.CONCAT(Tabla4[[#This Row],[Causa Raiz]]," ",Tabla4[[#This Row],[Solución2]]," (",Tabla4[[#This Row],[Anillo]],"- Cabecera: ",Tabla4[[#This Row],[Cabecera]],"- Operador: ",Tabla4[[#This Row],[Operador]],")")</f>
        <v>Reportan apertura en el enlace Mov. Chicala - Mov. La Toma en el Km 3,2 desde Chilcala ocasionado por Vandalismo Para dar solución al incidente Tendido de 350 mts de Fo y dos empalmes de 24 hilos (Anillo Norte- Cabecera: Telehuila- Operador: Colombia Telecomunicaciones)</v>
      </c>
    </row>
    <row r="2690" spans="1:54" ht="199.5">
      <c r="A2690" s="38">
        <f t="shared" ref="A2690" si="464">A2689+1</f>
        <v>2689</v>
      </c>
      <c r="B2690" s="3">
        <v>8703348</v>
      </c>
      <c r="C2690" s="3" t="s">
        <v>163</v>
      </c>
      <c r="D2690" s="23">
        <v>45468.291666666664</v>
      </c>
      <c r="E2690" s="23">
        <v>45468.604166666664</v>
      </c>
      <c r="F2690" s="1">
        <f t="shared" ca="1" si="463"/>
        <v>0.3125</v>
      </c>
      <c r="G2690" s="3" t="s">
        <v>55</v>
      </c>
      <c r="H2690" s="41"/>
      <c r="I2690" s="40"/>
      <c r="J2690" s="5" t="s">
        <v>56</v>
      </c>
      <c r="K2690" s="3" t="s">
        <v>138</v>
      </c>
      <c r="L2690" s="9" t="s">
        <v>58</v>
      </c>
      <c r="M2690" s="3" t="s">
        <v>139</v>
      </c>
      <c r="N2690" s="3" t="s">
        <v>1329</v>
      </c>
      <c r="O2690" s="3" t="s">
        <v>4412</v>
      </c>
      <c r="P2690" s="3" t="s">
        <v>12094</v>
      </c>
      <c r="Q2690" s="4" t="s">
        <v>12095</v>
      </c>
      <c r="R2690" s="3" t="s">
        <v>144</v>
      </c>
      <c r="S2690" s="3" t="s">
        <v>145</v>
      </c>
      <c r="T2690" s="9" t="s">
        <v>256</v>
      </c>
      <c r="U2690" s="3" t="s">
        <v>12096</v>
      </c>
      <c r="V2690" s="22" t="str">
        <f t="shared" ref="V2690" si="465">C2690&amp;"; Hora de aviso: "&amp;TEXT(D2690,"h:mm dd/mm/yyyy")&amp;"; Solución: "&amp;U2690&amp;"; Hora de solución: "&amp;TEXT(E2690,"h:mm dd/mm/yyyy")&amp;"; Causa: "&amp;T2690</f>
        <v>RDFO; Hora de aviso: 7:00 25/06/2024; Solución: Se re fusiona hilo abiertos en el empalme ubicado en al lugar de la medida ; Hora de solución: 14:30 25/06/2024; Causa: Falla de Empalme de FiOp</v>
      </c>
      <c r="W2690" s="4" t="s">
        <v>199</v>
      </c>
      <c r="X2690" s="3"/>
      <c r="Y2690" s="3"/>
      <c r="Z2690" s="3" t="s">
        <v>69</v>
      </c>
      <c r="AA2690" s="3" t="s">
        <v>71</v>
      </c>
      <c r="AB2690" s="3">
        <v>0</v>
      </c>
      <c r="AC2690" s="3" t="s">
        <v>71</v>
      </c>
      <c r="AD2690" s="6">
        <v>0</v>
      </c>
      <c r="AE2690" s="7"/>
      <c r="AF2690" s="7"/>
      <c r="AG2690" s="6">
        <f>Tabla4[[#This Row],[Tiempo Parada de Reloj]]+Tabla4[[#This Row],[Tiempo Autorizado por Telefonica (no Máximo)]]</f>
        <v>0</v>
      </c>
      <c r="AH2690" s="7">
        <f t="shared" ref="AH2690" ca="1" si="466">F2690-$AD2690</f>
        <v>0.3125</v>
      </c>
      <c r="AI2690" s="8">
        <f t="shared" ref="AI2690" si="467">AD2690*24</f>
        <v>0</v>
      </c>
      <c r="AJ2690" s="8">
        <f t="shared" ref="AJ2690" ca="1" si="468">AH2690*24</f>
        <v>7.5</v>
      </c>
      <c r="AK2690" s="3" t="s">
        <v>120</v>
      </c>
      <c r="AL2690" s="3" t="s">
        <v>70</v>
      </c>
      <c r="AM2690" s="3" t="s">
        <v>106</v>
      </c>
      <c r="AN2690" s="3" t="s">
        <v>106</v>
      </c>
      <c r="AO2690" s="3" t="s">
        <v>87</v>
      </c>
      <c r="AP2690" s="3" t="s">
        <v>87</v>
      </c>
      <c r="AQ2690" s="23">
        <v>45473.441666666666</v>
      </c>
      <c r="AR2690" s="3"/>
      <c r="AS2690" s="23"/>
      <c r="AT2690" s="23"/>
      <c r="AU2690" s="3" t="s">
        <v>1040</v>
      </c>
      <c r="AV2690" s="3" t="s">
        <v>12097</v>
      </c>
      <c r="AW2690" s="3" t="s">
        <v>135</v>
      </c>
      <c r="AX2690" s="3">
        <v>3.3722099999999999</v>
      </c>
      <c r="AY2690" s="3">
        <v>-76.256230000000002</v>
      </c>
      <c r="AZ2690" s="8" t="str">
        <f>+CONCATENATE("Reportan apertura en el enlace ",Tabla4[[#This Row],[Enlace]]," en el ",Tabla4[[#This Row],[Distancia óptica]]," ocasionado por ",Tabla4[[#This Row],[Causa del daño]])</f>
        <v>Reportan apertura en el enlace Pradera - Florida en el Km 7,9 desde Florida ocasionado por Falla de Empalme de FiOp</v>
      </c>
      <c r="BA2690" s="8" t="str">
        <f>+CONCATENATE("Para dar solución al incidente ",Tabla4[[#This Row],[Solución]])</f>
        <v xml:space="preserve">Para dar solución al incidente Se re fusiona hilo abiertos en el empalme ubicado en al lugar de la medida </v>
      </c>
      <c r="BB2690" s="3" t="str">
        <f>+_xlfn.CONCAT(Tabla4[[#This Row],[Causa Raiz]]," ",Tabla4[[#This Row],[Solución2]]," (",Tabla4[[#This Row],[Anillo]],"- Cabecera: ",Tabla4[[#This Row],[Cabecera]],"- Operador: ",Tabla4[[#This Row],[Operador]],")")</f>
        <v>Reportan apertura en el enlace Pradera - Florida en el Km 7,9 desde Florida ocasionado por Falla de Empalme de FiOp Para dar solución al incidente Se re fusiona hilo abiertos en el empalme ubicado en al lugar de la medida  (Lineal- Cabecera: Florida  - Operador: Colombia Telecomunicaciones)</v>
      </c>
    </row>
    <row r="2691" spans="1:54" ht="213.75">
      <c r="A2691" s="38">
        <f t="shared" ref="A2691:A2710" si="469">A2690+1</f>
        <v>2690</v>
      </c>
      <c r="B2691" s="3">
        <v>8703703</v>
      </c>
      <c r="C2691" s="3" t="s">
        <v>92</v>
      </c>
      <c r="D2691" s="23">
        <v>45468.395833333336</v>
      </c>
      <c r="E2691" s="23">
        <v>45468.5625</v>
      </c>
      <c r="F2691" s="1">
        <f t="shared" ca="1" si="463"/>
        <v>0.16666666666424135</v>
      </c>
      <c r="G2691" s="3" t="s">
        <v>55</v>
      </c>
      <c r="H2691" s="41"/>
      <c r="I2691" s="40"/>
      <c r="J2691" s="5" t="s">
        <v>56</v>
      </c>
      <c r="K2691" s="3" t="s">
        <v>108</v>
      </c>
      <c r="L2691" s="9" t="s">
        <v>58</v>
      </c>
      <c r="M2691" s="3" t="s">
        <v>228</v>
      </c>
      <c r="N2691" s="3" t="s">
        <v>229</v>
      </c>
      <c r="O2691" s="3" t="s">
        <v>230</v>
      </c>
      <c r="P2691" s="3" t="s">
        <v>12098</v>
      </c>
      <c r="Q2691" s="4" t="s">
        <v>12099</v>
      </c>
      <c r="R2691" s="3" t="s">
        <v>233</v>
      </c>
      <c r="S2691" s="3" t="s">
        <v>115</v>
      </c>
      <c r="T2691" s="9" t="s">
        <v>276</v>
      </c>
      <c r="U2691" s="3" t="s">
        <v>12100</v>
      </c>
      <c r="V2691" s="22" t="str">
        <f t="shared" ref="V2691:V2700" si="470">C2691&amp;"; Hora de aviso: "&amp;TEXT(D2691,"h:mm dd/mm/yyyy")&amp;"; Solución: "&amp;U2691&amp;"; Hora de solución: "&amp;TEXT(E2691,"h:mm dd/mm/yyyy")&amp;"; Causa: "&amp;T2691</f>
        <v>RTNFO; Hora de aviso: 9:30 25/06/2024; Solución: Se habilito tendido existente 1100 mts y dos empalems de 36 en caja empalme de 48 hilos; Hora de solución: 13:30 25/06/2024; Causa: Intervención de Terceros</v>
      </c>
      <c r="W2691" s="4" t="s">
        <v>118</v>
      </c>
      <c r="X2691" s="3"/>
      <c r="Y2691" s="3"/>
      <c r="Z2691" s="3" t="s">
        <v>69</v>
      </c>
      <c r="AA2691" s="3" t="s">
        <v>71</v>
      </c>
      <c r="AB2691" s="3">
        <v>0</v>
      </c>
      <c r="AC2691" s="3" t="s">
        <v>71</v>
      </c>
      <c r="AD2691" s="6">
        <v>0</v>
      </c>
      <c r="AE2691" s="7"/>
      <c r="AF2691" s="7"/>
      <c r="AG2691" s="6">
        <f>Tabla4[[#This Row],[Tiempo Parada de Reloj]]+Tabla4[[#This Row],[Tiempo Autorizado por Telefonica (no Máximo)]]</f>
        <v>0</v>
      </c>
      <c r="AH2691" s="7">
        <f t="shared" ref="AH2691:AH2700" ca="1" si="471">F2691-$AD2691</f>
        <v>0.16666666666424135</v>
      </c>
      <c r="AI2691" s="8">
        <f t="shared" ref="AI2691:AI2700" si="472">AD2691*24</f>
        <v>0</v>
      </c>
      <c r="AJ2691" s="8">
        <f t="shared" ref="AJ2691:AJ2700" ca="1" si="473">AH2691*24</f>
        <v>3.9999999999417923</v>
      </c>
      <c r="AK2691" s="3" t="s">
        <v>120</v>
      </c>
      <c r="AL2691" s="3" t="s">
        <v>70</v>
      </c>
      <c r="AM2691" s="3" t="s">
        <v>106</v>
      </c>
      <c r="AN2691" s="3" t="s">
        <v>120</v>
      </c>
      <c r="AO2691" s="3" t="s">
        <v>87</v>
      </c>
      <c r="AP2691" s="3" t="s">
        <v>119</v>
      </c>
      <c r="AQ2691" s="23">
        <v>45470.361111111109</v>
      </c>
      <c r="AR2691" s="3"/>
      <c r="AS2691" s="23"/>
      <c r="AT2691" s="23"/>
      <c r="AU2691" s="3" t="s">
        <v>237</v>
      </c>
      <c r="AV2691" s="3" t="s">
        <v>12101</v>
      </c>
      <c r="AW2691" s="3" t="s">
        <v>76</v>
      </c>
      <c r="AX2691" s="3">
        <v>10.965842</v>
      </c>
      <c r="AY2691" s="3">
        <v>-74.219333000000006</v>
      </c>
      <c r="AZ2691" s="8" t="str">
        <f>+CONCATENATE("Reportan apertura en el enlace ",Tabla4[[#This Row],[Enlace]]," en el ",Tabla4[[#This Row],[Distancia óptica]]," ocasionado por ",Tabla4[[#This Row],[Causa del daño]])</f>
        <v>Reportan apertura en el enlace Ciénaga - Fundación en el Km 9,6 desde Cienaga ocasionado por Intervención de Terceros</v>
      </c>
      <c r="BA2691" s="8" t="str">
        <f>+CONCATENATE("Para dar solución al incidente ",Tabla4[[#This Row],[Solución]])</f>
        <v>Para dar solución al incidente Se habilito tendido existente 1100 mts y dos empalems de 36 en caja empalme de 48 hilos</v>
      </c>
      <c r="BB2691" s="3" t="str">
        <f>+_xlfn.CONCAT(Tabla4[[#This Row],[Causa Raiz]]," ",Tabla4[[#This Row],[Solución2]]," (",Tabla4[[#This Row],[Anillo]],"- Cabecera: ",Tabla4[[#This Row],[Cabecera]],"- Operador: ",Tabla4[[#This Row],[Operador]],")")</f>
        <v>Reportan apertura en el enlace Ciénaga - Fundación en el Km 9,6 desde Cienaga ocasionado por Intervención de Terceros Para dar solución al incidente Se habilito tendido existente 1100 mts y dos empalems de 36 en caja empalme de 48 hilos (Troncal- Cabecera: cienaga- Operador: Colombia Telecomunicaciones)</v>
      </c>
    </row>
    <row r="2692" spans="1:54" ht="156.75">
      <c r="A2692" s="38">
        <f t="shared" si="469"/>
        <v>2691</v>
      </c>
      <c r="B2692" s="3">
        <v>8703796</v>
      </c>
      <c r="C2692" s="3" t="s">
        <v>92</v>
      </c>
      <c r="D2692" s="23">
        <v>45468.416666666664</v>
      </c>
      <c r="E2692" s="23">
        <v>45469.041666666664</v>
      </c>
      <c r="F2692" s="1">
        <f t="shared" ref="F2692:F2700" ca="1" si="474">IF(ISBLANK(E2692),IF(ISBLANK(D2692),0,NOW()-D2692),E2692-D2692)</f>
        <v>0.625</v>
      </c>
      <c r="G2692" s="3" t="s">
        <v>55</v>
      </c>
      <c r="H2692" s="41"/>
      <c r="I2692" s="40">
        <v>1343221</v>
      </c>
      <c r="J2692" s="5" t="s">
        <v>568</v>
      </c>
      <c r="K2692" s="3" t="s">
        <v>568</v>
      </c>
      <c r="L2692" s="9" t="s">
        <v>58</v>
      </c>
      <c r="M2692" s="3" t="s">
        <v>956</v>
      </c>
      <c r="N2692" s="3" t="s">
        <v>8729</v>
      </c>
      <c r="O2692" s="3" t="s">
        <v>1696</v>
      </c>
      <c r="P2692" s="3" t="s">
        <v>12102</v>
      </c>
      <c r="Q2692" s="4" t="s">
        <v>12103</v>
      </c>
      <c r="R2692" s="3" t="s">
        <v>5094</v>
      </c>
      <c r="S2692" s="3" t="s">
        <v>574</v>
      </c>
      <c r="T2692" s="9" t="s">
        <v>211</v>
      </c>
      <c r="U2692" s="3" t="s">
        <v>3637</v>
      </c>
      <c r="V2692" s="22" t="str">
        <f t="shared" si="470"/>
        <v>RTNFO; Hora de aviso: 10:00 25/06/2024; Solución: se recupera reserva y se realiza un empalme; Hora de solución: 1:00 26/06/2024; Causa: Podas</v>
      </c>
      <c r="W2692" s="4" t="s">
        <v>2370</v>
      </c>
      <c r="X2692" s="3"/>
      <c r="Y2692" s="3"/>
      <c r="Z2692" s="3" t="s">
        <v>69</v>
      </c>
      <c r="AA2692" s="3" t="s">
        <v>70</v>
      </c>
      <c r="AB2692" s="3">
        <v>8703706</v>
      </c>
      <c r="AC2692" s="3" t="s">
        <v>71</v>
      </c>
      <c r="AD2692" s="6">
        <v>0</v>
      </c>
      <c r="AE2692" s="7"/>
      <c r="AF2692" s="7"/>
      <c r="AG2692" s="6">
        <f>Tabla4[[#This Row],[Tiempo Parada de Reloj]]+Tabla4[[#This Row],[Tiempo Autorizado por Telefonica (no Máximo)]]</f>
        <v>0</v>
      </c>
      <c r="AH2692" s="7">
        <f t="shared" ca="1" si="471"/>
        <v>0.625</v>
      </c>
      <c r="AI2692" s="8">
        <f t="shared" si="472"/>
        <v>0</v>
      </c>
      <c r="AJ2692" s="8">
        <f t="shared" ca="1" si="473"/>
        <v>15</v>
      </c>
      <c r="AK2692" s="3" t="s">
        <v>1349</v>
      </c>
      <c r="AL2692" s="3" t="s">
        <v>70</v>
      </c>
      <c r="AM2692" s="3" t="s">
        <v>106</v>
      </c>
      <c r="AN2692" s="3" t="s">
        <v>460</v>
      </c>
      <c r="AO2692" s="3" t="s">
        <v>87</v>
      </c>
      <c r="AP2692" s="3" t="s">
        <v>87</v>
      </c>
      <c r="AQ2692" s="23">
        <v>45469.677777777775</v>
      </c>
      <c r="AR2692" s="3"/>
      <c r="AS2692" s="23"/>
      <c r="AT2692" s="23"/>
      <c r="AU2692" s="3" t="s">
        <v>568</v>
      </c>
      <c r="AV2692" s="3" t="s">
        <v>1695</v>
      </c>
      <c r="AW2692" s="3" t="s">
        <v>1323</v>
      </c>
      <c r="AX2692" s="3">
        <v>4.8836000000000004</v>
      </c>
      <c r="AY2692" s="3">
        <v>-72.899510000000006</v>
      </c>
      <c r="AZ2692" s="8" t="str">
        <f>+CONCATENATE("Reportan apertura en el enlace ",Tabla4[[#This Row],[Enlace]]," en el ",Tabla4[[#This Row],[Distancia óptica]]," ocasionado por ",Tabla4[[#This Row],[Causa del daño]])</f>
        <v>Reportan apertura en el enlace Villavicencio - Aguazul en el km 54 desde Villanueva ocasionado por Podas</v>
      </c>
      <c r="BA2692" s="8" t="str">
        <f>+CONCATENATE("Para dar solución al incidente ",Tabla4[[#This Row],[Solución]])</f>
        <v>Para dar solución al incidente se recupera reserva y se realiza un empalme</v>
      </c>
      <c r="BB2692" s="3" t="str">
        <f>+_xlfn.CONCAT(Tabla4[[#This Row],[Causa Raiz]]," ",Tabla4[[#This Row],[Solución2]]," (",Tabla4[[#This Row],[Anillo]],"- Cabecera: ",Tabla4[[#This Row],[Cabecera]],"- Operador: ",Tabla4[[#This Row],[Operador]],")")</f>
        <v>Reportan apertura en el enlace Villavicencio - Aguazul en el km 54 desde Villanueva ocasionado por Podas Para dar solución al incidente se recupera reserva y se realiza un empalme (TRONCAL- Cabecera: VILLANUEVA- Operador: Azteca)</v>
      </c>
    </row>
    <row r="2693" spans="1:54" ht="171">
      <c r="A2693" s="38">
        <f t="shared" si="469"/>
        <v>2692</v>
      </c>
      <c r="B2693" s="3">
        <v>8703807</v>
      </c>
      <c r="C2693" s="3" t="s">
        <v>92</v>
      </c>
      <c r="D2693" s="23">
        <v>45468.430555555555</v>
      </c>
      <c r="E2693" s="23">
        <v>45469.40625</v>
      </c>
      <c r="F2693" s="1">
        <f t="shared" ca="1" si="474"/>
        <v>0.97569444444525288</v>
      </c>
      <c r="G2693" s="3" t="s">
        <v>55</v>
      </c>
      <c r="H2693" s="41"/>
      <c r="I2693" s="40"/>
      <c r="J2693" s="5" t="s">
        <v>56</v>
      </c>
      <c r="K2693" s="3" t="s">
        <v>138</v>
      </c>
      <c r="L2693" s="9" t="s">
        <v>58</v>
      </c>
      <c r="M2693" s="3" t="s">
        <v>139</v>
      </c>
      <c r="N2693" s="3" t="s">
        <v>140</v>
      </c>
      <c r="O2693" s="3" t="s">
        <v>1536</v>
      </c>
      <c r="P2693" s="3" t="s">
        <v>12104</v>
      </c>
      <c r="Q2693" s="4" t="s">
        <v>12105</v>
      </c>
      <c r="R2693" s="3" t="s">
        <v>144</v>
      </c>
      <c r="S2693" s="3" t="s">
        <v>145</v>
      </c>
      <c r="T2693" s="9" t="s">
        <v>256</v>
      </c>
      <c r="U2693" s="3" t="s">
        <v>12106</v>
      </c>
      <c r="V2693" s="22" t="str">
        <f t="shared" si="470"/>
        <v>RTNFO; Hora de aviso: 10:20 25/06/2024; Solución: se refusiona hilos en empalme existente ; Hora de solución: 9:45 26/06/2024; Causa: Falla de Empalme de FiOp</v>
      </c>
      <c r="W2693" s="4" t="s">
        <v>199</v>
      </c>
      <c r="X2693" s="3"/>
      <c r="Y2693" s="3"/>
      <c r="Z2693" s="3" t="s">
        <v>69</v>
      </c>
      <c r="AA2693" s="3" t="s">
        <v>71</v>
      </c>
      <c r="AB2693" s="3">
        <v>0</v>
      </c>
      <c r="AC2693" s="3" t="s">
        <v>71</v>
      </c>
      <c r="AD2693" s="6">
        <v>0.61458333333333337</v>
      </c>
      <c r="AE2693" s="7"/>
      <c r="AF2693" s="7"/>
      <c r="AG2693" s="6">
        <f>Tabla4[[#This Row],[Tiempo Parada de Reloj]]+Tabla4[[#This Row],[Tiempo Autorizado por Telefonica (no Máximo)]]</f>
        <v>0.61458333333333337</v>
      </c>
      <c r="AH2693" s="7">
        <f t="shared" ca="1" si="471"/>
        <v>0.36111111111191951</v>
      </c>
      <c r="AI2693" s="8">
        <f t="shared" si="472"/>
        <v>14.75</v>
      </c>
      <c r="AJ2693" s="8">
        <f t="shared" ca="1" si="473"/>
        <v>8.6666666666860692</v>
      </c>
      <c r="AK2693" s="3" t="s">
        <v>1349</v>
      </c>
      <c r="AL2693" s="3" t="s">
        <v>70</v>
      </c>
      <c r="AM2693" s="3" t="s">
        <v>106</v>
      </c>
      <c r="AN2693" s="3" t="s">
        <v>106</v>
      </c>
      <c r="AO2693" s="3" t="s">
        <v>87</v>
      </c>
      <c r="AP2693" s="3" t="s">
        <v>87</v>
      </c>
      <c r="AQ2693" s="23">
        <v>45473.488194444442</v>
      </c>
      <c r="AR2693" s="3"/>
      <c r="AS2693" s="23"/>
      <c r="AT2693" s="23"/>
      <c r="AU2693" s="3" t="s">
        <v>200</v>
      </c>
      <c r="AV2693" s="3" t="s">
        <v>140</v>
      </c>
      <c r="AW2693" s="3" t="s">
        <v>1323</v>
      </c>
      <c r="AX2693" s="3">
        <v>3.7608299999999999</v>
      </c>
      <c r="AY2693" s="3">
        <v>-76.326939999999993</v>
      </c>
      <c r="AZ2693" s="8" t="str">
        <f>+CONCATENATE("Reportan apertura en el enlace ",Tabla4[[#This Row],[Enlace]]," en el ",Tabla4[[#This Row],[Distancia óptica]]," ocasionado por ",Tabla4[[#This Row],[Causa del daño]])</f>
        <v>Reportan apertura en el enlace Cali - Tuluá en el Km 56,6 desde Cali ocasionado por Falla de Empalme de FiOp</v>
      </c>
      <c r="BA2693" s="8" t="str">
        <f>+CONCATENATE("Para dar solución al incidente ",Tabla4[[#This Row],[Solución]])</f>
        <v xml:space="preserve">Para dar solución al incidente se refusiona hilos en empalme existente </v>
      </c>
      <c r="BB2693" s="3" t="str">
        <f>+_xlfn.CONCAT(Tabla4[[#This Row],[Causa Raiz]]," ",Tabla4[[#This Row],[Solución2]]," (",Tabla4[[#This Row],[Anillo]],"- Cabecera: ",Tabla4[[#This Row],[Cabecera]],"- Operador: ",Tabla4[[#This Row],[Operador]],")")</f>
        <v>Reportan apertura en el enlace Cali - Tuluá en el Km 56,6 desde Cali ocasionado por Falla de Empalme de FiOp Para dar solución al incidente se refusiona hilos en empalme existente  (TRONCAL- Cabecera: CALI- Operador: Colombia Telecomunicaciones)</v>
      </c>
    </row>
    <row r="2694" spans="1:54" ht="171">
      <c r="A2694" s="38">
        <f t="shared" si="469"/>
        <v>2693</v>
      </c>
      <c r="B2694" s="3">
        <v>8703939</v>
      </c>
      <c r="C2694" s="3" t="s">
        <v>136</v>
      </c>
      <c r="D2694" s="23">
        <v>45468.46875</v>
      </c>
      <c r="E2694" s="23">
        <v>45468.729166666664</v>
      </c>
      <c r="F2694" s="1">
        <f t="shared" ca="1" si="474"/>
        <v>0.26041666666424135</v>
      </c>
      <c r="G2694" s="3" t="s">
        <v>55</v>
      </c>
      <c r="H2694" s="41"/>
      <c r="I2694" s="40"/>
      <c r="J2694" s="5" t="s">
        <v>137</v>
      </c>
      <c r="K2694" s="3" t="s">
        <v>138</v>
      </c>
      <c r="L2694" s="9" t="s">
        <v>78</v>
      </c>
      <c r="M2694" s="3" t="s">
        <v>139</v>
      </c>
      <c r="N2694" s="3" t="s">
        <v>140</v>
      </c>
      <c r="O2694" s="3" t="s">
        <v>12107</v>
      </c>
      <c r="P2694" s="3" t="s">
        <v>12108</v>
      </c>
      <c r="Q2694" s="4" t="s">
        <v>12109</v>
      </c>
      <c r="R2694" s="3" t="s">
        <v>725</v>
      </c>
      <c r="S2694" s="3" t="s">
        <v>145</v>
      </c>
      <c r="T2694" s="9" t="s">
        <v>256</v>
      </c>
      <c r="U2694" s="3" t="s">
        <v>12110</v>
      </c>
      <c r="V2694" s="22" t="str">
        <f t="shared" si="470"/>
        <v>RBHFO; Hora de aviso: 11:15 25/06/2024; Solución: Se refusiona hilo en empalme ubicado en el lugar de la medida ; Hora de solución: 17:30 25/06/2024; Causa: Falla de Empalme de FiOp</v>
      </c>
      <c r="W2694" s="4" t="s">
        <v>199</v>
      </c>
      <c r="X2694" s="3"/>
      <c r="Y2694" s="3"/>
      <c r="Z2694" s="3" t="s">
        <v>69</v>
      </c>
      <c r="AA2694" s="3" t="s">
        <v>71</v>
      </c>
      <c r="AB2694" s="3">
        <v>0</v>
      </c>
      <c r="AC2694" s="3" t="s">
        <v>71</v>
      </c>
      <c r="AD2694" s="6">
        <v>5.4166666666666669E-2</v>
      </c>
      <c r="AE2694" s="7"/>
      <c r="AF2694" s="7"/>
      <c r="AG2694" s="6">
        <f>Tabla4[[#This Row],[Tiempo Parada de Reloj]]+Tabla4[[#This Row],[Tiempo Autorizado por Telefonica (no Máximo)]]</f>
        <v>5.4166666666666669E-2</v>
      </c>
      <c r="AH2694" s="7">
        <f t="shared" ca="1" si="471"/>
        <v>0.20624999999757468</v>
      </c>
      <c r="AI2694" s="8">
        <f t="shared" si="472"/>
        <v>1.3</v>
      </c>
      <c r="AJ2694" s="8">
        <f t="shared" ca="1" si="473"/>
        <v>4.9499999999417925</v>
      </c>
      <c r="AK2694" s="3" t="s">
        <v>1349</v>
      </c>
      <c r="AL2694" s="3" t="s">
        <v>70</v>
      </c>
      <c r="AM2694" s="3" t="s">
        <v>106</v>
      </c>
      <c r="AN2694" s="3" t="s">
        <v>106</v>
      </c>
      <c r="AO2694" s="3" t="s">
        <v>87</v>
      </c>
      <c r="AP2694" s="3" t="s">
        <v>87</v>
      </c>
      <c r="AQ2694" s="23">
        <v>45473.556944444441</v>
      </c>
      <c r="AR2694" s="3"/>
      <c r="AS2694" s="23"/>
      <c r="AT2694" s="23"/>
      <c r="AU2694" s="3" t="s">
        <v>149</v>
      </c>
      <c r="AV2694" s="3" t="s">
        <v>863</v>
      </c>
      <c r="AW2694" s="3" t="s">
        <v>1644</v>
      </c>
      <c r="AX2694" s="3">
        <v>3.5606</v>
      </c>
      <c r="AY2694" s="3">
        <v>-76.497600000000006</v>
      </c>
      <c r="AZ2694" s="8" t="str">
        <f>+CONCATENATE("Reportan apertura en el enlace ",Tabla4[[#This Row],[Enlace]]," en el ",Tabla4[[#This Row],[Distancia óptica]]," ocasionado por ",Tabla4[[#This Row],[Causa del daño]])</f>
        <v>Reportan apertura en el enlace Mov. Las Americas - Mov. Acopi en el Km 26,82 desde Acopi ocasionado por Falla de Empalme de FiOp</v>
      </c>
      <c r="BA2694" s="8" t="str">
        <f>+CONCATENATE("Para dar solución al incidente ",Tabla4[[#This Row],[Solución]])</f>
        <v xml:space="preserve">Para dar solución al incidente Se refusiona hilo en empalme ubicado en el lugar de la medida </v>
      </c>
      <c r="BB2694" s="3" t="str">
        <f>+_xlfn.CONCAT(Tabla4[[#This Row],[Causa Raiz]]," ",Tabla4[[#This Row],[Solución2]]," (",Tabla4[[#This Row],[Anillo]],"- Cabecera: ",Tabla4[[#This Row],[Cabecera]],"- Operador: ",Tabla4[[#This Row],[Operador]],")")</f>
        <v>Reportan apertura en el enlace Mov. Las Americas - Mov. Acopi en el Km 26,82 desde Acopi ocasionado por Falla de Empalme de FiOp Para dar solución al incidente Se refusiona hilo en empalme ubicado en el lugar de la medida  (Anillo 1- Cabecera: Acopi- Operador: Infraco)</v>
      </c>
    </row>
    <row r="2695" spans="1:54" ht="185.25">
      <c r="A2695" s="38">
        <f t="shared" si="469"/>
        <v>2694</v>
      </c>
      <c r="B2695" s="3">
        <v>8701653</v>
      </c>
      <c r="C2695" s="3" t="s">
        <v>54</v>
      </c>
      <c r="D2695" s="23">
        <v>45468.461805555555</v>
      </c>
      <c r="E2695" s="23">
        <v>45468.548611111109</v>
      </c>
      <c r="F2695" s="1">
        <f t="shared" ca="1" si="474"/>
        <v>8.6805555554747116E-2</v>
      </c>
      <c r="G2695" s="3" t="s">
        <v>55</v>
      </c>
      <c r="H2695" s="41"/>
      <c r="I2695" s="40"/>
      <c r="J2695" s="5" t="s">
        <v>56</v>
      </c>
      <c r="K2695" s="3" t="s">
        <v>77</v>
      </c>
      <c r="L2695" s="9" t="s">
        <v>58</v>
      </c>
      <c r="M2695" s="3" t="s">
        <v>152</v>
      </c>
      <c r="N2695" s="3" t="s">
        <v>153</v>
      </c>
      <c r="O2695" s="3" t="s">
        <v>12111</v>
      </c>
      <c r="P2695" s="3" t="s">
        <v>12112</v>
      </c>
      <c r="Q2695" s="4" t="s">
        <v>12113</v>
      </c>
      <c r="R2695" s="3" t="s">
        <v>1178</v>
      </c>
      <c r="S2695" s="3" t="s">
        <v>158</v>
      </c>
      <c r="T2695" s="9" t="s">
        <v>66</v>
      </c>
      <c r="U2695" s="3" t="s">
        <v>12114</v>
      </c>
      <c r="V2695" s="22" t="str">
        <f t="shared" si="470"/>
        <v>RLFO; Hora de aviso: 11:05 25/06/2024; Solución: Recuperacion de 40 mts de Fo y se rehace ODF de 8 hilos; Hora de solución: 13:10 25/06/2024; Causa: Vandalismo</v>
      </c>
      <c r="W2695" s="4" t="s">
        <v>160</v>
      </c>
      <c r="X2695" s="3"/>
      <c r="Y2695" s="3"/>
      <c r="Z2695" s="3" t="s">
        <v>69</v>
      </c>
      <c r="AA2695" s="3" t="s">
        <v>70</v>
      </c>
      <c r="AB2695" s="3">
        <v>8701653</v>
      </c>
      <c r="AC2695" s="3" t="s">
        <v>71</v>
      </c>
      <c r="AD2695" s="6">
        <v>0</v>
      </c>
      <c r="AE2695" s="7"/>
      <c r="AF2695" s="7"/>
      <c r="AG2695" s="6">
        <f>Tabla4[[#This Row],[Tiempo Parada de Reloj]]+Tabla4[[#This Row],[Tiempo Autorizado por Telefonica (no Máximo)]]</f>
        <v>0</v>
      </c>
      <c r="AH2695" s="7">
        <f t="shared" ca="1" si="471"/>
        <v>8.6805555554747116E-2</v>
      </c>
      <c r="AI2695" s="8">
        <f t="shared" si="472"/>
        <v>0</v>
      </c>
      <c r="AJ2695" s="8">
        <f t="shared" ca="1" si="473"/>
        <v>2.0833333333139308</v>
      </c>
      <c r="AK2695" s="3" t="s">
        <v>1349</v>
      </c>
      <c r="AL2695" s="3" t="s">
        <v>70</v>
      </c>
      <c r="AM2695" s="3" t="s">
        <v>120</v>
      </c>
      <c r="AN2695" s="3" t="s">
        <v>120</v>
      </c>
      <c r="AO2695" s="3" t="s">
        <v>87</v>
      </c>
      <c r="AP2695" s="3" t="s">
        <v>87</v>
      </c>
      <c r="AQ2695" s="23">
        <v>45469.447916666664</v>
      </c>
      <c r="AR2695" s="3"/>
      <c r="AS2695" s="23"/>
      <c r="AT2695" s="23"/>
      <c r="AU2695" s="3" t="s">
        <v>161</v>
      </c>
      <c r="AV2695" s="3" t="s">
        <v>736</v>
      </c>
      <c r="AW2695" s="3" t="s">
        <v>12115</v>
      </c>
      <c r="AX2695" s="3">
        <v>1.215255</v>
      </c>
      <c r="AY2695" s="3">
        <v>-77.280158999999998</v>
      </c>
      <c r="AZ2695" s="8" t="str">
        <f>+CONCATENATE("Reportan apertura en el enlace ",Tabla4[[#This Row],[Enlace]]," en el ",Tabla4[[#This Row],[Distancia óptica]]," ocasionado por ",Tabla4[[#This Row],[Causa del daño]])</f>
        <v>Reportan apertura en el enlace FTTC 141 Catedral - Pasto en el Km 0 desde FTTC 141 ocasionado por Vandalismo</v>
      </c>
      <c r="BA2695" s="8" t="str">
        <f>+CONCATENATE("Para dar solución al incidente ",Tabla4[[#This Row],[Solución]])</f>
        <v>Para dar solución al incidente Recuperacion de 40 mts de Fo y se rehace ODF de 8 hilos</v>
      </c>
      <c r="BB2695" s="3" t="str">
        <f>+_xlfn.CONCAT(Tabla4[[#This Row],[Causa Raiz]]," ",Tabla4[[#This Row],[Solución2]]," (",Tabla4[[#This Row],[Anillo]],"- Cabecera: ",Tabla4[[#This Row],[Cabecera]],"- Operador: ",Tabla4[[#This Row],[Operador]],")")</f>
        <v>Reportan apertura en el enlace FTTC 141 Catedral - Pasto en el Km 0 desde FTTC 141 ocasionado por Vandalismo Para dar solución al incidente Recuperacion de 40 mts de Fo y se rehace ODF de 8 hilos (Uk FTTC 141- Cabecera: Pasto centro- Operador: Colombia Telecomunicaciones)</v>
      </c>
    </row>
    <row r="2696" spans="1:54" ht="185.25">
      <c r="A2696" s="38">
        <f t="shared" si="469"/>
        <v>2695</v>
      </c>
      <c r="B2696" s="3">
        <v>8704027</v>
      </c>
      <c r="C2696" s="3" t="s">
        <v>54</v>
      </c>
      <c r="D2696" s="23">
        <v>45468.486111111109</v>
      </c>
      <c r="E2696" s="23">
        <v>45468.487500000003</v>
      </c>
      <c r="F2696" s="1">
        <f t="shared" ca="1" si="474"/>
        <v>1.3888888934161514E-3</v>
      </c>
      <c r="G2696" s="3" t="s">
        <v>55</v>
      </c>
      <c r="H2696" s="41"/>
      <c r="I2696" s="40"/>
      <c r="J2696" s="5" t="s">
        <v>56</v>
      </c>
      <c r="K2696" s="3" t="s">
        <v>122</v>
      </c>
      <c r="L2696" s="9" t="s">
        <v>78</v>
      </c>
      <c r="M2696" s="3" t="s">
        <v>123</v>
      </c>
      <c r="N2696" s="3" t="s">
        <v>124</v>
      </c>
      <c r="O2696" s="3" t="s">
        <v>12116</v>
      </c>
      <c r="P2696" s="3" t="s">
        <v>1865</v>
      </c>
      <c r="Q2696" s="4" t="s">
        <v>12117</v>
      </c>
      <c r="R2696" s="3" t="s">
        <v>505</v>
      </c>
      <c r="S2696" s="3" t="s">
        <v>129</v>
      </c>
      <c r="T2696" s="9" t="s">
        <v>104</v>
      </c>
      <c r="U2696" s="3" t="s">
        <v>12118</v>
      </c>
      <c r="V2696" s="22" t="str">
        <f t="shared" si="470"/>
        <v>RLFO; Hora de aviso: 11:40 25/06/2024; Solución: Personal de fibra realiza limpieza en el nodo de San Francisco y normalizan, enlace sube ; Hora de solución: 11:42 25/06/2024; Causa: Visita Fallida</v>
      </c>
      <c r="W2696" s="4" t="s">
        <v>542</v>
      </c>
      <c r="X2696" s="3"/>
      <c r="Y2696" s="3"/>
      <c r="Z2696" s="3" t="s">
        <v>69</v>
      </c>
      <c r="AA2696" s="3" t="s">
        <v>71</v>
      </c>
      <c r="AB2696" s="3">
        <v>0</v>
      </c>
      <c r="AC2696" s="3" t="s">
        <v>71</v>
      </c>
      <c r="AD2696" s="6">
        <v>0</v>
      </c>
      <c r="AE2696" s="7"/>
      <c r="AF2696" s="7"/>
      <c r="AG2696" s="6">
        <f>Tabla4[[#This Row],[Tiempo Parada de Reloj]]+Tabla4[[#This Row],[Tiempo Autorizado por Telefonica (no Máximo)]]</f>
        <v>0</v>
      </c>
      <c r="AH2696" s="7">
        <f t="shared" ca="1" si="471"/>
        <v>1.3888888934161514E-3</v>
      </c>
      <c r="AI2696" s="8">
        <f t="shared" si="472"/>
        <v>0</v>
      </c>
      <c r="AJ2696" s="8">
        <f t="shared" ca="1" si="473"/>
        <v>3.3333333441987634E-2</v>
      </c>
      <c r="AK2696" s="3" t="s">
        <v>1349</v>
      </c>
      <c r="AL2696" s="3" t="s">
        <v>70</v>
      </c>
      <c r="AM2696" s="3" t="s">
        <v>106</v>
      </c>
      <c r="AN2696" s="3" t="s">
        <v>106</v>
      </c>
      <c r="AO2696" s="3" t="s">
        <v>106</v>
      </c>
      <c r="AP2696" s="3" t="s">
        <v>106</v>
      </c>
      <c r="AQ2696" s="23">
        <v>45468.708333333336</v>
      </c>
      <c r="AR2696" s="3"/>
      <c r="AS2696" s="23"/>
      <c r="AT2696" s="23"/>
      <c r="AU2696" s="3" t="s">
        <v>467</v>
      </c>
      <c r="AV2696" s="3" t="s">
        <v>69</v>
      </c>
      <c r="AW2696" s="3" t="s">
        <v>69</v>
      </c>
      <c r="AX2696" s="3" t="s">
        <v>69</v>
      </c>
      <c r="AY2696" s="3" t="s">
        <v>69</v>
      </c>
      <c r="AZ2696" s="8" t="str">
        <f>+CONCATENATE("Reportan apertura en el enlace ",Tabla4[[#This Row],[Enlace]]," en el ",Tabla4[[#This Row],[Distancia óptica]]," ocasionado por ",Tabla4[[#This Row],[Causa del daño]])</f>
        <v>Reportan apertura en el enlace Mov. Olaya Herrera - Mov. San Francisco en el km 0 ocasionado por Visita Fallida</v>
      </c>
      <c r="BA2696" s="8" t="str">
        <f>+CONCATENATE("Para dar solución al incidente ",Tabla4[[#This Row],[Solución]])</f>
        <v xml:space="preserve">Para dar solución al incidente Personal de fibra realiza limpieza en el nodo de San Francisco y normalizan, enlace sube </v>
      </c>
      <c r="BB2696" s="3" t="str">
        <f>+_xlfn.CONCAT(Tabla4[[#This Row],[Causa Raiz]]," ",Tabla4[[#This Row],[Solución2]]," (",Tabla4[[#This Row],[Anillo]],"- Cabecera: ",Tabla4[[#This Row],[Cabecera]],"- Operador: ",Tabla4[[#This Row],[Operador]],")")</f>
        <v>Reportan apertura en el enlace Mov. Olaya Herrera - Mov. San Francisco en el km 0 ocasionado por Visita Fallida Para dar solución al incidente Personal de fibra realiza limpieza en el nodo de San Francisco y normalizan, enlace sube  (NA- Cabecera: NA- Operador: Colombia Telecomunicaciones)</v>
      </c>
    </row>
    <row r="2697" spans="1:54" ht="199.5">
      <c r="A2697" s="38">
        <f t="shared" si="469"/>
        <v>2696</v>
      </c>
      <c r="B2697" s="3">
        <v>8704206</v>
      </c>
      <c r="C2697" s="3" t="s">
        <v>92</v>
      </c>
      <c r="D2697" s="23">
        <v>45468.506944444445</v>
      </c>
      <c r="E2697" s="23">
        <v>45468.708333333336</v>
      </c>
      <c r="F2697" s="1">
        <f t="shared" ca="1" si="474"/>
        <v>0.20138888889050577</v>
      </c>
      <c r="G2697" s="3" t="s">
        <v>55</v>
      </c>
      <c r="H2697" s="41"/>
      <c r="I2697" s="40"/>
      <c r="J2697" s="5" t="s">
        <v>56</v>
      </c>
      <c r="K2697" s="3" t="s">
        <v>108</v>
      </c>
      <c r="L2697" s="9" t="s">
        <v>58</v>
      </c>
      <c r="M2697" s="3" t="s">
        <v>228</v>
      </c>
      <c r="N2697" s="3" t="s">
        <v>315</v>
      </c>
      <c r="O2697" s="3" t="s">
        <v>1875</v>
      </c>
      <c r="P2697" s="3" t="s">
        <v>12119</v>
      </c>
      <c r="Q2697" s="4" t="s">
        <v>12120</v>
      </c>
      <c r="R2697" s="3" t="s">
        <v>233</v>
      </c>
      <c r="S2697" s="3" t="s">
        <v>115</v>
      </c>
      <c r="T2697" s="9" t="s">
        <v>211</v>
      </c>
      <c r="U2697" s="3" t="s">
        <v>12121</v>
      </c>
      <c r="V2697" s="22" t="str">
        <f t="shared" si="470"/>
        <v>RTNFO; Hora de aviso: 12:10 25/06/2024; Solución: se recuperan 150 metros de reserva de F.O de 96 hilos y se crea un empalme nuevo de 144; Hora de solución: 17:00 25/06/2024; Causa: Podas</v>
      </c>
      <c r="W2697" s="4" t="s">
        <v>118</v>
      </c>
      <c r="X2697" s="3"/>
      <c r="Y2697" s="3"/>
      <c r="Z2697" s="3" t="s">
        <v>69</v>
      </c>
      <c r="AA2697" s="3" t="s">
        <v>71</v>
      </c>
      <c r="AB2697" s="3">
        <v>0</v>
      </c>
      <c r="AC2697" s="3" t="s">
        <v>71</v>
      </c>
      <c r="AD2697" s="6">
        <v>0</v>
      </c>
      <c r="AE2697" s="7"/>
      <c r="AF2697" s="7"/>
      <c r="AG2697" s="6">
        <f>Tabla4[[#This Row],[Tiempo Parada de Reloj]]+Tabla4[[#This Row],[Tiempo Autorizado por Telefonica (no Máximo)]]</f>
        <v>0</v>
      </c>
      <c r="AH2697" s="7">
        <f t="shared" ca="1" si="471"/>
        <v>0.20138888889050577</v>
      </c>
      <c r="AI2697" s="8">
        <f t="shared" si="472"/>
        <v>0</v>
      </c>
      <c r="AJ2697" s="8">
        <f t="shared" ca="1" si="473"/>
        <v>4.8333333333721384</v>
      </c>
      <c r="AK2697" s="3" t="s">
        <v>120</v>
      </c>
      <c r="AL2697" s="3" t="s">
        <v>70</v>
      </c>
      <c r="AM2697" s="3" t="s">
        <v>106</v>
      </c>
      <c r="AN2697" s="3" t="s">
        <v>106</v>
      </c>
      <c r="AO2697" s="3" t="s">
        <v>87</v>
      </c>
      <c r="AP2697" s="3" t="s">
        <v>87</v>
      </c>
      <c r="AQ2697" s="23">
        <v>45470.456944444442</v>
      </c>
      <c r="AR2697" s="3"/>
      <c r="AS2697" s="23"/>
      <c r="AT2697" s="23"/>
      <c r="AU2697" s="3" t="s">
        <v>237</v>
      </c>
      <c r="AV2697" s="3" t="s">
        <v>598</v>
      </c>
      <c r="AW2697" s="3" t="s">
        <v>76</v>
      </c>
      <c r="AX2697" s="3">
        <v>11.247354</v>
      </c>
      <c r="AY2697" s="3">
        <v>-74.211871000000002</v>
      </c>
      <c r="AZ2697" s="8" t="str">
        <f>+CONCATENATE("Reportan apertura en el enlace ",Tabla4[[#This Row],[Enlace]]," en el ",Tabla4[[#This Row],[Distancia óptica]]," ocasionado por ",Tabla4[[#This Row],[Causa del daño]])</f>
        <v>Reportan apertura en el enlace Barranquilla - Santa Marta en el Km 0,7 desde calle 13 ocasionado por Podas</v>
      </c>
      <c r="BA2697" s="8" t="str">
        <f>+CONCATENATE("Para dar solución al incidente ",Tabla4[[#This Row],[Solución]])</f>
        <v>Para dar solución al incidente se recuperan 150 metros de reserva de F.O de 96 hilos y se crea un empalme nuevo de 144</v>
      </c>
      <c r="BB2697" s="3" t="str">
        <f>+_xlfn.CONCAT(Tabla4[[#This Row],[Causa Raiz]]," ",Tabla4[[#This Row],[Solución2]]," (",Tabla4[[#This Row],[Anillo]],"- Cabecera: ",Tabla4[[#This Row],[Cabecera]],"- Operador: ",Tabla4[[#This Row],[Operador]],")")</f>
        <v>Reportan apertura en el enlace Barranquilla - Santa Marta en el Km 0,7 desde calle 13 ocasionado por Podas Para dar solución al incidente se recuperan 150 metros de reserva de F.O de 96 hilos y se crea un empalme nuevo de 144 (Troncal- Cabecera: CALLE 13- Operador: Colombia Telecomunicaciones)</v>
      </c>
    </row>
    <row r="2698" spans="1:54" ht="199.5">
      <c r="A2698" s="38">
        <f t="shared" si="469"/>
        <v>2697</v>
      </c>
      <c r="B2698" s="3">
        <v>8704263</v>
      </c>
      <c r="C2698" s="3" t="s">
        <v>136</v>
      </c>
      <c r="D2698" s="23">
        <v>45468.527777777781</v>
      </c>
      <c r="E2698" s="23">
        <v>45469.340277777781</v>
      </c>
      <c r="F2698" s="1">
        <f t="shared" ca="1" si="474"/>
        <v>0.8125</v>
      </c>
      <c r="G2698" s="3" t="s">
        <v>55</v>
      </c>
      <c r="H2698" s="41"/>
      <c r="I2698" s="40"/>
      <c r="J2698" s="5" t="s">
        <v>137</v>
      </c>
      <c r="K2698" s="3" t="s">
        <v>77</v>
      </c>
      <c r="L2698" s="9" t="s">
        <v>78</v>
      </c>
      <c r="M2698" s="3" t="s">
        <v>79</v>
      </c>
      <c r="N2698" s="3" t="s">
        <v>771</v>
      </c>
      <c r="O2698" s="3" t="s">
        <v>12122</v>
      </c>
      <c r="P2698" s="3" t="s">
        <v>12123</v>
      </c>
      <c r="Q2698" s="4" t="s">
        <v>12124</v>
      </c>
      <c r="R2698" s="3" t="s">
        <v>708</v>
      </c>
      <c r="S2698" s="3" t="s">
        <v>85</v>
      </c>
      <c r="T2698" s="9" t="s">
        <v>66</v>
      </c>
      <c r="U2698" s="3" t="s">
        <v>2157</v>
      </c>
      <c r="V2698" s="22" t="str">
        <f t="shared" si="470"/>
        <v>RBHFO; Hora de aviso: 12:40 25/06/2024; Solución: Se realiza recuperacion de 50 m de reserva y se instala una caja de empalme de 48 hilos.; Hora de solución: 8:10 26/06/2024; Causa: Vandalismo</v>
      </c>
      <c r="W2698" s="4" t="s">
        <v>160</v>
      </c>
      <c r="X2698" s="3"/>
      <c r="Y2698" s="3"/>
      <c r="Z2698" s="3" t="s">
        <v>69</v>
      </c>
      <c r="AA2698" s="3" t="s">
        <v>70</v>
      </c>
      <c r="AB2698" s="3" t="s">
        <v>12125</v>
      </c>
      <c r="AC2698" s="3" t="s">
        <v>71</v>
      </c>
      <c r="AD2698" s="6">
        <v>0.61458333333333337</v>
      </c>
      <c r="AE2698" s="7"/>
      <c r="AF2698" s="7"/>
      <c r="AG2698" s="6">
        <f>Tabla4[[#This Row],[Tiempo Parada de Reloj]]+Tabla4[[#This Row],[Tiempo Autorizado por Telefonica (no Máximo)]]</f>
        <v>0.61458333333333337</v>
      </c>
      <c r="AH2698" s="7">
        <f t="shared" ca="1" si="471"/>
        <v>0.19791666666666663</v>
      </c>
      <c r="AI2698" s="8">
        <f t="shared" si="472"/>
        <v>14.75</v>
      </c>
      <c r="AJ2698" s="8">
        <f t="shared" ca="1" si="473"/>
        <v>4.7499999999999991</v>
      </c>
      <c r="AK2698" s="3" t="s">
        <v>88</v>
      </c>
      <c r="AL2698" s="3" t="s">
        <v>70</v>
      </c>
      <c r="AM2698" s="3" t="s">
        <v>106</v>
      </c>
      <c r="AN2698" s="3" t="s">
        <v>106</v>
      </c>
      <c r="AO2698" s="3" t="s">
        <v>87</v>
      </c>
      <c r="AP2698" s="3" t="s">
        <v>87</v>
      </c>
      <c r="AQ2698" s="23">
        <v>45470.762499999997</v>
      </c>
      <c r="AR2698" s="3"/>
      <c r="AS2698" s="23"/>
      <c r="AT2698" s="23"/>
      <c r="AU2698" s="3" t="s">
        <v>313</v>
      </c>
      <c r="AV2698" s="3" t="s">
        <v>473</v>
      </c>
      <c r="AW2698" s="3" t="s">
        <v>2863</v>
      </c>
      <c r="AX2698" s="3">
        <v>4.5895742000000004</v>
      </c>
      <c r="AY2698" s="3">
        <v>-74.185096799999997</v>
      </c>
      <c r="AZ2698" s="8" t="str">
        <f>+CONCATENATE("Reportan apertura en el enlace ",Tabla4[[#This Row],[Enlace]]," en el ",Tabla4[[#This Row],[Distancia óptica]]," ocasionado por ",Tabla4[[#This Row],[Causa del daño]])</f>
        <v>Reportan apertura en el enlace Mov Bosa Laureles - Mov. Perdomo en el Km 8,8 Unisur ocasionado por Vandalismo</v>
      </c>
      <c r="BA2698" s="8" t="str">
        <f>+CONCATENATE("Para dar solución al incidente ",Tabla4[[#This Row],[Solución]])</f>
        <v>Para dar solución al incidente Se realiza recuperacion de 50 m de reserva y se instala una caja de empalme de 48 hilos.</v>
      </c>
      <c r="BB2698" s="3" t="str">
        <f>+_xlfn.CONCAT(Tabla4[[#This Row],[Causa Raiz]]," ",Tabla4[[#This Row],[Solución2]]," (",Tabla4[[#This Row],[Anillo]],"- Cabecera: ",Tabla4[[#This Row],[Cabecera]],"- Operador: ",Tabla4[[#This Row],[Operador]],")")</f>
        <v>Reportan apertura en el enlace Mov Bosa Laureles - Mov. Perdomo en el Km 8,8 Unisur ocasionado por Vandalismo Para dar solución al incidente Se realiza recuperacion de 50 m de reserva y se instala una caja de empalme de 48 hilos. (Anillo 48- Cabecera: AsTURIAS- Operador: Infraco)</v>
      </c>
    </row>
    <row r="2699" spans="1:54" ht="171">
      <c r="A2699" s="38">
        <f t="shared" si="469"/>
        <v>2698</v>
      </c>
      <c r="B2699" s="3">
        <v>8704264</v>
      </c>
      <c r="C2699" s="3" t="s">
        <v>92</v>
      </c>
      <c r="D2699" s="23">
        <v>45468.534722222219</v>
      </c>
      <c r="E2699" s="23">
        <v>45468.760416666664</v>
      </c>
      <c r="F2699" s="1">
        <f t="shared" ca="1" si="474"/>
        <v>0.22569444444525288</v>
      </c>
      <c r="G2699" s="3" t="s">
        <v>55</v>
      </c>
      <c r="H2699" s="41"/>
      <c r="I2699" s="40"/>
      <c r="J2699" s="5" t="s">
        <v>56</v>
      </c>
      <c r="K2699" s="3" t="s">
        <v>108</v>
      </c>
      <c r="L2699" s="9" t="s">
        <v>58</v>
      </c>
      <c r="M2699" s="3" t="s">
        <v>431</v>
      </c>
      <c r="N2699" s="3" t="s">
        <v>1695</v>
      </c>
      <c r="O2699" s="3" t="s">
        <v>433</v>
      </c>
      <c r="P2699" s="3" t="s">
        <v>12126</v>
      </c>
      <c r="Q2699" s="4" t="s">
        <v>12127</v>
      </c>
      <c r="R2699" s="3" t="s">
        <v>114</v>
      </c>
      <c r="S2699" s="3" t="s">
        <v>115</v>
      </c>
      <c r="T2699" s="9" t="s">
        <v>130</v>
      </c>
      <c r="U2699" s="3" t="s">
        <v>12128</v>
      </c>
      <c r="V2699" s="22" t="str">
        <f t="shared" si="470"/>
        <v>RTNFO; Hora de aviso: 12:50 25/06/2024; Solución: se crea una caja de empalme de 48 hilos; Hora de solución: 18:15 25/06/2024; Causa: Plagas</v>
      </c>
      <c r="W2699" s="4" t="s">
        <v>118</v>
      </c>
      <c r="X2699" s="3"/>
      <c r="Y2699" s="3"/>
      <c r="Z2699" s="3" t="s">
        <v>69</v>
      </c>
      <c r="AA2699" s="3" t="s">
        <v>70</v>
      </c>
      <c r="AB2699" s="3">
        <v>8704249</v>
      </c>
      <c r="AC2699" s="3" t="s">
        <v>71</v>
      </c>
      <c r="AD2699" s="6">
        <v>1.7361111111111112E-2</v>
      </c>
      <c r="AE2699" s="7"/>
      <c r="AF2699" s="7"/>
      <c r="AG2699" s="6">
        <f>Tabla4[[#This Row],[Tiempo Parada de Reloj]]+Tabla4[[#This Row],[Tiempo Autorizado por Telefonica (no Máximo)]]</f>
        <v>1.7361111111111112E-2</v>
      </c>
      <c r="AH2699" s="7">
        <f t="shared" ca="1" si="471"/>
        <v>0.20833333333414178</v>
      </c>
      <c r="AI2699" s="8">
        <f t="shared" si="472"/>
        <v>0.41666666666666669</v>
      </c>
      <c r="AJ2699" s="8">
        <f t="shared" ca="1" si="473"/>
        <v>5.0000000000194031</v>
      </c>
      <c r="AK2699" s="3" t="s">
        <v>120</v>
      </c>
      <c r="AL2699" s="3" t="s">
        <v>70</v>
      </c>
      <c r="AM2699" s="3" t="s">
        <v>106</v>
      </c>
      <c r="AN2699" s="3" t="s">
        <v>106</v>
      </c>
      <c r="AO2699" s="3" t="s">
        <v>87</v>
      </c>
      <c r="AP2699" s="3" t="s">
        <v>87</v>
      </c>
      <c r="AQ2699" s="23">
        <v>45469.402083333334</v>
      </c>
      <c r="AR2699" s="3"/>
      <c r="AS2699" s="23"/>
      <c r="AT2699" s="23"/>
      <c r="AU2699" s="3" t="s">
        <v>436</v>
      </c>
      <c r="AV2699" s="3" t="s">
        <v>2015</v>
      </c>
      <c r="AW2699" s="3" t="s">
        <v>76</v>
      </c>
      <c r="AX2699" s="3">
        <v>10.722804999999999</v>
      </c>
      <c r="AY2699" s="3">
        <v>-72.969200000000001</v>
      </c>
      <c r="AZ2699" s="8" t="str">
        <f>+CONCATENATE("Reportan apertura en el enlace ",Tabla4[[#This Row],[Enlace]]," en el ",Tabla4[[#This Row],[Distancia óptica]]," ocasionado por ",Tabla4[[#This Row],[Causa del daño]])</f>
        <v>Reportan apertura en el enlace Villanueva - Fonseca en el Km 19,47 desde Villanueva ocasionado por Plagas</v>
      </c>
      <c r="BA2699" s="8" t="str">
        <f>+CONCATENATE("Para dar solución al incidente ",Tabla4[[#This Row],[Solución]])</f>
        <v>Para dar solución al incidente se crea una caja de empalme de 48 hilos</v>
      </c>
      <c r="BB2699" s="3" t="str">
        <f>+_xlfn.CONCAT(Tabla4[[#This Row],[Causa Raiz]]," ",Tabla4[[#This Row],[Solución2]]," (",Tabla4[[#This Row],[Anillo]],"- Cabecera: ",Tabla4[[#This Row],[Cabecera]],"- Operador: ",Tabla4[[#This Row],[Operador]],")")</f>
        <v>Reportan apertura en el enlace Villanueva - Fonseca en el Km 19,47 desde Villanueva ocasionado por Plagas Para dar solución al incidente se crea una caja de empalme de 48 hilos (Troncal- Cabecera: Villanueva- Operador: Colombia Telecomunicaciones)</v>
      </c>
    </row>
    <row r="2700" spans="1:54" ht="199.5">
      <c r="A2700" s="38">
        <f t="shared" si="469"/>
        <v>2699</v>
      </c>
      <c r="B2700" s="3">
        <v>8703707</v>
      </c>
      <c r="C2700" s="3" t="s">
        <v>54</v>
      </c>
      <c r="D2700" s="23">
        <v>45468.583333333336</v>
      </c>
      <c r="E2700" s="23">
        <v>45468.677083333336</v>
      </c>
      <c r="F2700" s="1">
        <f t="shared" ca="1" si="474"/>
        <v>9.375E-2</v>
      </c>
      <c r="G2700" s="3" t="s">
        <v>55</v>
      </c>
      <c r="H2700" s="41"/>
      <c r="I2700" s="40"/>
      <c r="J2700" s="5" t="s">
        <v>56</v>
      </c>
      <c r="K2700" s="3" t="s">
        <v>93</v>
      </c>
      <c r="L2700" s="9" t="s">
        <v>78</v>
      </c>
      <c r="M2700" s="3" t="s">
        <v>59</v>
      </c>
      <c r="N2700" s="3" t="s">
        <v>60</v>
      </c>
      <c r="O2700" s="3" t="s">
        <v>12129</v>
      </c>
      <c r="P2700" s="3" t="s">
        <v>12130</v>
      </c>
      <c r="Q2700" s="4" t="s">
        <v>12131</v>
      </c>
      <c r="R2700" s="3" t="s">
        <v>304</v>
      </c>
      <c r="S2700" s="3" t="s">
        <v>65</v>
      </c>
      <c r="T2700" s="9" t="s">
        <v>116</v>
      </c>
      <c r="U2700" s="3" t="s">
        <v>12132</v>
      </c>
      <c r="V2700" s="22" t="str">
        <f t="shared" si="470"/>
        <v>RLFO; Hora de aviso: 14:00 25/06/2024; Solución: Se prepara extremos de F.O, 4 metros para crear empalme de continuidad ; Hora de solución: 16:15 25/06/2024; Causa: Hurto</v>
      </c>
      <c r="W2700" s="4" t="s">
        <v>3071</v>
      </c>
      <c r="X2700" s="3"/>
      <c r="Y2700" s="3"/>
      <c r="Z2700" s="3" t="s">
        <v>69</v>
      </c>
      <c r="AA2700" s="3" t="s">
        <v>70</v>
      </c>
      <c r="AB2700" s="3">
        <v>8703707</v>
      </c>
      <c r="AC2700" s="3" t="s">
        <v>71</v>
      </c>
      <c r="AD2700" s="6">
        <v>0</v>
      </c>
      <c r="AE2700" s="7"/>
      <c r="AF2700" s="7"/>
      <c r="AG2700" s="6">
        <f>Tabla4[[#This Row],[Tiempo Parada de Reloj]]+Tabla4[[#This Row],[Tiempo Autorizado por Telefonica (no Máximo)]]</f>
        <v>0</v>
      </c>
      <c r="AH2700" s="7">
        <f t="shared" ca="1" si="471"/>
        <v>9.375E-2</v>
      </c>
      <c r="AI2700" s="8">
        <f t="shared" si="472"/>
        <v>0</v>
      </c>
      <c r="AJ2700" s="8">
        <f t="shared" ca="1" si="473"/>
        <v>2.25</v>
      </c>
      <c r="AK2700" s="3" t="s">
        <v>106</v>
      </c>
      <c r="AL2700" s="3" t="s">
        <v>71</v>
      </c>
      <c r="AM2700" s="3" t="s">
        <v>69</v>
      </c>
      <c r="AN2700" s="3" t="s">
        <v>106</v>
      </c>
      <c r="AO2700" s="3" t="s">
        <v>87</v>
      </c>
      <c r="AP2700" s="3" t="s">
        <v>87</v>
      </c>
      <c r="AQ2700" s="23">
        <v>45469.71875</v>
      </c>
      <c r="AR2700" s="3"/>
      <c r="AS2700" s="23"/>
      <c r="AT2700" s="23"/>
      <c r="AU2700" s="3" t="s">
        <v>100</v>
      </c>
      <c r="AV2700" s="3" t="s">
        <v>10249</v>
      </c>
      <c r="AW2700" s="3" t="s">
        <v>12133</v>
      </c>
      <c r="AX2700" s="3">
        <v>4.75915</v>
      </c>
      <c r="AY2700" s="3">
        <v>-74.092397000000005</v>
      </c>
      <c r="AZ2700" s="8" t="str">
        <f>+CONCATENATE("Reportan apertura en el enlace ",Tabla4[[#This Row],[Enlace]]," en el ",Tabla4[[#This Row],[Distancia óptica]]," ocasionado por ",Tabla4[[#This Row],[Causa del daño]])</f>
        <v>Reportan apertura en el enlace Mov. Tuna - Mov. Londres Suba en el km 1 desde Londres Suba ocasionado por Hurto</v>
      </c>
      <c r="BA2700" s="8" t="str">
        <f>+CONCATENATE("Para dar solución al incidente ",Tabla4[[#This Row],[Solución]])</f>
        <v xml:space="preserve">Para dar solución al incidente Se prepara extremos de F.O, 4 metros para crear empalme de continuidad </v>
      </c>
      <c r="BB2700" s="3" t="str">
        <f>+_xlfn.CONCAT(Tabla4[[#This Row],[Causa Raiz]]," ",Tabla4[[#This Row],[Solución2]]," (",Tabla4[[#This Row],[Anillo]],"- Cabecera: ",Tabla4[[#This Row],[Cabecera]],"- Operador: ",Tabla4[[#This Row],[Operador]],")")</f>
        <v>Reportan apertura en el enlace Mov. Tuna - Mov. Londres Suba en el km 1 desde Londres Suba ocasionado por Hurto Para dar solución al incidente Se prepara extremos de F.O, 4 metros para crear empalme de continuidad  (UK Londres- Cabecera: VILLA MARIA- Operador: Colombia Telecomunicaciones)</v>
      </c>
    </row>
    <row r="2701" spans="1:54" ht="242.25">
      <c r="A2701" s="38">
        <f t="shared" si="469"/>
        <v>2700</v>
      </c>
      <c r="B2701" s="3">
        <v>8704915</v>
      </c>
      <c r="C2701" s="3" t="s">
        <v>54</v>
      </c>
      <c r="D2701" s="23">
        <v>45468.6875</v>
      </c>
      <c r="E2701" s="23">
        <v>45468.854166666664</v>
      </c>
      <c r="F2701" s="1">
        <f t="shared" ref="F2701:F2707" ca="1" si="475">IF(ISBLANK(E2701),IF(ISBLANK(D2701),0,NOW()-D2701),E2701-D2701)</f>
        <v>0.16666666666424135</v>
      </c>
      <c r="G2701" s="3" t="s">
        <v>55</v>
      </c>
      <c r="H2701" s="41"/>
      <c r="I2701" s="40"/>
      <c r="J2701" s="5" t="s">
        <v>56</v>
      </c>
      <c r="K2701" s="3" t="s">
        <v>93</v>
      </c>
      <c r="L2701" s="9" t="s">
        <v>78</v>
      </c>
      <c r="M2701" s="3" t="s">
        <v>59</v>
      </c>
      <c r="N2701" s="3" t="s">
        <v>60</v>
      </c>
      <c r="O2701" s="3" t="s">
        <v>12134</v>
      </c>
      <c r="P2701" s="3" t="s">
        <v>12135</v>
      </c>
      <c r="Q2701" s="4" t="s">
        <v>12136</v>
      </c>
      <c r="R2701" s="3" t="s">
        <v>947</v>
      </c>
      <c r="S2701" s="3" t="s">
        <v>65</v>
      </c>
      <c r="T2701" s="9" t="s">
        <v>256</v>
      </c>
      <c r="U2701" s="3" t="s">
        <v>12137</v>
      </c>
      <c r="V2701" s="22" t="str">
        <f t="shared" ref="V2701:V2706" si="476">C2701&amp;"; Hora de aviso: "&amp;TEXT(D2701,"h:mm dd/mm/yyyy")&amp;"; Solución: "&amp;U2701&amp;"; Hora de solución: "&amp;TEXT(E2701,"h:mm dd/mm/yyyy")&amp;"; Causa: "&amp;T2701</f>
        <v>RLFO; Hora de aviso: 16:30 25/06/2024; Solución: Se enrutan hilos de servicios entre nodo Bavaraia y empalme ubicado en el lugar de la medida; Hora de solución: 20:30 25/06/2024; Causa: Falla de Empalme de FiOp</v>
      </c>
      <c r="W2701" s="4" t="s">
        <v>3071</v>
      </c>
      <c r="X2701" s="3"/>
      <c r="Y2701" s="3"/>
      <c r="Z2701" s="3" t="s">
        <v>69</v>
      </c>
      <c r="AA2701" s="3" t="s">
        <v>70</v>
      </c>
      <c r="AB2701" s="3" t="s">
        <v>12138</v>
      </c>
      <c r="AC2701" s="3" t="s">
        <v>71</v>
      </c>
      <c r="AD2701" s="6">
        <v>0</v>
      </c>
      <c r="AE2701" s="7"/>
      <c r="AF2701" s="7"/>
      <c r="AG2701" s="6">
        <f>Tabla4[[#This Row],[Tiempo Parada de Reloj]]+Tabla4[[#This Row],[Tiempo Autorizado por Telefonica (no Máximo)]]</f>
        <v>0</v>
      </c>
      <c r="AH2701" s="7">
        <f t="shared" ref="AH2701:AH2707" ca="1" si="477">F2701-$AD2701</f>
        <v>0.16666666666424135</v>
      </c>
      <c r="AI2701" s="8">
        <f t="shared" ref="AI2701:AI2707" si="478">AD2701*24</f>
        <v>0</v>
      </c>
      <c r="AJ2701" s="8">
        <f t="shared" ref="AJ2701:AJ2707" ca="1" si="479">AH2701*24</f>
        <v>3.9999999999417923</v>
      </c>
      <c r="AK2701" s="3" t="s">
        <v>106</v>
      </c>
      <c r="AL2701" s="3" t="s">
        <v>71</v>
      </c>
      <c r="AM2701" s="3" t="s">
        <v>69</v>
      </c>
      <c r="AN2701" s="3" t="s">
        <v>106</v>
      </c>
      <c r="AO2701" s="3" t="s">
        <v>87</v>
      </c>
      <c r="AP2701" s="3" t="s">
        <v>87</v>
      </c>
      <c r="AQ2701" s="23">
        <v>45469.854861111111</v>
      </c>
      <c r="AR2701" s="3"/>
      <c r="AS2701" s="23"/>
      <c r="AT2701" s="23"/>
      <c r="AU2701" s="3" t="s">
        <v>100</v>
      </c>
      <c r="AV2701" s="3" t="s">
        <v>473</v>
      </c>
      <c r="AW2701" s="3" t="s">
        <v>12139</v>
      </c>
      <c r="AX2701" s="3">
        <v>4.6475799999999996</v>
      </c>
      <c r="AY2701" s="3">
        <v>-74.128720000000001</v>
      </c>
      <c r="AZ2701" s="8" t="str">
        <f>+CONCATENATE("Reportan apertura en el enlace ",Tabla4[[#This Row],[Enlace]]," en el ",Tabla4[[#This Row],[Distancia óptica]]," ocasionado por ",Tabla4[[#This Row],[Causa del daño]])</f>
        <v>Reportan apertura en el enlace Mov. San Jose Occidental - Mov. Bavaria en el km 0,775 desde San Jose Occidental  ocasionado por Falla de Empalme de FiOp</v>
      </c>
      <c r="BA2701" s="8" t="str">
        <f>+CONCATENATE("Para dar solución al incidente ",Tabla4[[#This Row],[Solución]])</f>
        <v>Para dar solución al incidente Se enrutan hilos de servicios entre nodo Bavaraia y empalme ubicado en el lugar de la medida</v>
      </c>
      <c r="BB2701" s="3" t="str">
        <f>+_xlfn.CONCAT(Tabla4[[#This Row],[Causa Raiz]]," ",Tabla4[[#This Row],[Solución2]]," (",Tabla4[[#This Row],[Anillo]],"- Cabecera: ",Tabla4[[#This Row],[Cabecera]],"- Operador: ",Tabla4[[#This Row],[Operador]],")")</f>
        <v>Reportan apertura en el enlace Mov. San Jose Occidental - Mov. Bavaria en el km 0,775 desde San Jose Occidental  ocasionado por Falla de Empalme de FiOp Para dar solución al incidente Se enrutan hilos de servicios entre nodo Bavaraia y empalme ubicado en el lugar de la medida (UK San Jose Occidental - Cabecera: AsTURIAS- Operador: Colombia Telecomunicaciones)</v>
      </c>
    </row>
    <row r="2702" spans="1:54" ht="228">
      <c r="A2702" s="38">
        <f t="shared" si="469"/>
        <v>2701</v>
      </c>
      <c r="B2702" s="3">
        <v>8704955</v>
      </c>
      <c r="C2702" s="3" t="s">
        <v>92</v>
      </c>
      <c r="D2702" s="23">
        <v>45468.697916666664</v>
      </c>
      <c r="E2702" s="23">
        <v>45468.770833333336</v>
      </c>
      <c r="F2702" s="1">
        <f t="shared" ca="1" si="475"/>
        <v>7.2916666671517305E-2</v>
      </c>
      <c r="G2702" s="3" t="s">
        <v>55</v>
      </c>
      <c r="H2702" s="41"/>
      <c r="I2702" s="40" t="s">
        <v>12140</v>
      </c>
      <c r="J2702" s="5" t="s">
        <v>322</v>
      </c>
      <c r="K2702" s="3" t="s">
        <v>322</v>
      </c>
      <c r="L2702" s="9" t="s">
        <v>58</v>
      </c>
      <c r="M2702" s="3" t="s">
        <v>204</v>
      </c>
      <c r="N2702" s="3" t="s">
        <v>332</v>
      </c>
      <c r="O2702" s="3" t="s">
        <v>4030</v>
      </c>
      <c r="P2702" s="3" t="s">
        <v>12141</v>
      </c>
      <c r="Q2702" s="4" t="s">
        <v>12142</v>
      </c>
      <c r="R2702" s="3" t="s">
        <v>1082</v>
      </c>
      <c r="S2702" s="3" t="s">
        <v>328</v>
      </c>
      <c r="T2702" s="9" t="s">
        <v>256</v>
      </c>
      <c r="U2702" s="3" t="s">
        <v>12143</v>
      </c>
      <c r="V2702" s="22" t="str">
        <f t="shared" si="476"/>
        <v>RTNFO; Hora de aviso: 16:45 25/06/2024; Solución: Se encontró hilo estrenado en caja de empalme. Se organiza y se manda validar; Hora de solución: 18:30 25/06/2024; Causa: Falla de Empalme de FiOp</v>
      </c>
      <c r="W2702" s="4" t="s">
        <v>3252</v>
      </c>
      <c r="X2702" s="3"/>
      <c r="Y2702" s="3"/>
      <c r="Z2702" s="3" t="s">
        <v>69</v>
      </c>
      <c r="AA2702" s="3" t="s">
        <v>71</v>
      </c>
      <c r="AB2702" s="3">
        <v>0</v>
      </c>
      <c r="AC2702" s="3" t="s">
        <v>71</v>
      </c>
      <c r="AD2702" s="6">
        <v>0</v>
      </c>
      <c r="AE2702" s="7"/>
      <c r="AF2702" s="7"/>
      <c r="AG2702" s="6">
        <f>Tabla4[[#This Row],[Tiempo Parada de Reloj]]+Tabla4[[#This Row],[Tiempo Autorizado por Telefonica (no Máximo)]]</f>
        <v>0</v>
      </c>
      <c r="AH2702" s="7">
        <f t="shared" ca="1" si="477"/>
        <v>7.2916666671517305E-2</v>
      </c>
      <c r="AI2702" s="8">
        <f t="shared" si="478"/>
        <v>0</v>
      </c>
      <c r="AJ2702" s="8">
        <f t="shared" ca="1" si="479"/>
        <v>1.7500000001164153</v>
      </c>
      <c r="AK2702" s="3" t="s">
        <v>106</v>
      </c>
      <c r="AL2702" s="3" t="s">
        <v>71</v>
      </c>
      <c r="AM2702" s="3" t="s">
        <v>69</v>
      </c>
      <c r="AN2702" s="3" t="s">
        <v>106</v>
      </c>
      <c r="AO2702" s="3" t="s">
        <v>87</v>
      </c>
      <c r="AP2702" s="3" t="s">
        <v>87</v>
      </c>
      <c r="AQ2702" s="23">
        <v>45470.650694444441</v>
      </c>
      <c r="AR2702" s="3"/>
      <c r="AS2702" s="23"/>
      <c r="AT2702" s="23"/>
      <c r="AU2702" s="3" t="s">
        <v>322</v>
      </c>
      <c r="AV2702" s="3" t="s">
        <v>5126</v>
      </c>
      <c r="AW2702" s="3" t="s">
        <v>1323</v>
      </c>
      <c r="AX2702" s="3">
        <v>7.1263100000000001</v>
      </c>
      <c r="AY2702" s="3">
        <v>-73.330699999999993</v>
      </c>
      <c r="AZ2702" s="8" t="str">
        <f>+CONCATENATE("Reportan apertura en el enlace ",Tabla4[[#This Row],[Enlace]]," en el ",Tabla4[[#This Row],[Distancia óptica]]," ocasionado por ",Tabla4[[#This Row],[Causa del daño]])</f>
        <v>Reportan apertura en el enlace Bucaramanga - Barrancabermeja en el km 47,5 desde Bucaramanga ocasionado por Falla de Empalme de FiOp</v>
      </c>
      <c r="BA2702" s="8" t="str">
        <f>+CONCATENATE("Para dar solución al incidente ",Tabla4[[#This Row],[Solución]])</f>
        <v>Para dar solución al incidente Se encontró hilo estrenado en caja de empalme. Se organiza y se manda validar</v>
      </c>
      <c r="BB2702" s="3" t="str">
        <f>+_xlfn.CONCAT(Tabla4[[#This Row],[Causa Raiz]]," ",Tabla4[[#This Row],[Solución2]]," (",Tabla4[[#This Row],[Anillo]],"- Cabecera: ",Tabla4[[#This Row],[Cabecera]],"- Operador: ",Tabla4[[#This Row],[Operador]],")")</f>
        <v>Reportan apertura en el enlace Bucaramanga - Barrancabermeja en el km 47,5 desde Bucaramanga ocasionado por Falla de Empalme de FiOp Para dar solución al incidente Se encontró hilo estrenado en caja de empalme. Se organiza y se manda validar (TRONCAL- Cabecera: BUCARAMANGA CENTRO- Operador: Ufinet)</v>
      </c>
    </row>
    <row r="2703" spans="1:54" ht="199.5">
      <c r="A2703" s="38">
        <f t="shared" si="469"/>
        <v>2702</v>
      </c>
      <c r="B2703" s="3">
        <v>8704988</v>
      </c>
      <c r="C2703" s="3" t="s">
        <v>163</v>
      </c>
      <c r="D2703" s="23">
        <v>45468.697916666664</v>
      </c>
      <c r="E2703" s="23">
        <v>45469.3125</v>
      </c>
      <c r="F2703" s="1">
        <f t="shared" ca="1" si="475"/>
        <v>0.61458333333575865</v>
      </c>
      <c r="G2703" s="3" t="s">
        <v>55</v>
      </c>
      <c r="H2703" s="41"/>
      <c r="I2703" s="40"/>
      <c r="J2703" s="5" t="s">
        <v>56</v>
      </c>
      <c r="K2703" s="3" t="s">
        <v>122</v>
      </c>
      <c r="L2703" s="9" t="s">
        <v>58</v>
      </c>
      <c r="M2703" s="3" t="s">
        <v>123</v>
      </c>
      <c r="N2703" s="3" t="s">
        <v>124</v>
      </c>
      <c r="O2703" s="3" t="s">
        <v>599</v>
      </c>
      <c r="P2703" s="3" t="s">
        <v>12144</v>
      </c>
      <c r="Q2703" s="4" t="s">
        <v>12145</v>
      </c>
      <c r="R2703" s="3" t="s">
        <v>128</v>
      </c>
      <c r="S2703" s="3" t="s">
        <v>129</v>
      </c>
      <c r="T2703" s="9" t="s">
        <v>66</v>
      </c>
      <c r="U2703" s="3" t="s">
        <v>12146</v>
      </c>
      <c r="V2703" s="22" t="str">
        <f t="shared" si="476"/>
        <v>RDFO; Hora de aviso: 16:45 25/06/2024; Solución: Se recupera 100 mts de reserva y se realiza un empalme de 36 hilos; Hora de solución: 7:30 26/06/2024; Causa: Vandalismo</v>
      </c>
      <c r="W2703" s="4" t="s">
        <v>3077</v>
      </c>
      <c r="X2703" s="3"/>
      <c r="Y2703" s="3"/>
      <c r="Z2703" s="3" t="s">
        <v>69</v>
      </c>
      <c r="AA2703" s="3" t="s">
        <v>70</v>
      </c>
      <c r="AB2703" s="3">
        <v>8704582</v>
      </c>
      <c r="AC2703" s="3" t="s">
        <v>71</v>
      </c>
      <c r="AD2703" s="6">
        <v>0.41597222222222224</v>
      </c>
      <c r="AE2703" s="7"/>
      <c r="AF2703" s="7"/>
      <c r="AG2703" s="6">
        <f>Tabla4[[#This Row],[Tiempo Parada de Reloj]]+Tabla4[[#This Row],[Tiempo Autorizado por Telefonica (no Máximo)]]</f>
        <v>0.41597222222222224</v>
      </c>
      <c r="AH2703" s="7">
        <f t="shared" ca="1" si="477"/>
        <v>0.19861111111353641</v>
      </c>
      <c r="AI2703" s="8">
        <f t="shared" si="478"/>
        <v>9.9833333333333343</v>
      </c>
      <c r="AJ2703" s="8">
        <f t="shared" ca="1" si="479"/>
        <v>4.7666666667248734</v>
      </c>
      <c r="AK2703" s="3" t="s">
        <v>106</v>
      </c>
      <c r="AL2703" s="3" t="s">
        <v>70</v>
      </c>
      <c r="AM2703" s="3" t="s">
        <v>460</v>
      </c>
      <c r="AN2703" s="3" t="s">
        <v>460</v>
      </c>
      <c r="AO2703" s="3" t="s">
        <v>87</v>
      </c>
      <c r="AP2703" s="3" t="s">
        <v>87</v>
      </c>
      <c r="AQ2703" s="23">
        <v>45470.484027777777</v>
      </c>
      <c r="AR2703" s="3"/>
      <c r="AS2703" s="23"/>
      <c r="AT2703" s="23"/>
      <c r="AU2703" s="3" t="s">
        <v>271</v>
      </c>
      <c r="AV2703" s="3" t="s">
        <v>926</v>
      </c>
      <c r="AW2703" s="3" t="s">
        <v>135</v>
      </c>
      <c r="AX2703" s="3">
        <v>10.83817</v>
      </c>
      <c r="AY2703" s="3">
        <v>-74.771500000000003</v>
      </c>
      <c r="AZ2703" s="8" t="str">
        <f>+CONCATENATE("Reportan apertura en el enlace ",Tabla4[[#This Row],[Enlace]]," en el ",Tabla4[[#This Row],[Distancia óptica]]," ocasionado por ",Tabla4[[#This Row],[Causa del daño]])</f>
        <v>Reportan apertura en el enlace Victoria - Santo Tomás en el Km 18,318 desde Victoria ocasionado por Vandalismo</v>
      </c>
      <c r="BA2703" s="8" t="str">
        <f>+CONCATENATE("Para dar solución al incidente ",Tabla4[[#This Row],[Solución]])</f>
        <v>Para dar solución al incidente Se recupera 100 mts de reserva y se realiza un empalme de 36 hilos</v>
      </c>
      <c r="BB2703" s="3" t="str">
        <f>+_xlfn.CONCAT(Tabla4[[#This Row],[Causa Raiz]]," ",Tabla4[[#This Row],[Solución2]]," (",Tabla4[[#This Row],[Anillo]],"- Cabecera: ",Tabla4[[#This Row],[Cabecera]],"- Operador: ",Tabla4[[#This Row],[Operador]],")")</f>
        <v>Reportan apertura en el enlace Victoria - Santo Tomás en el Km 18,318 desde Victoria ocasionado por Vandalismo Para dar solución al incidente Se recupera 100 mts de reserva y se realiza un empalme de 36 hilos (Lineal- Cabecera: VICTORIA- Operador: Colombia Telecomunicaciones)</v>
      </c>
    </row>
    <row r="2704" spans="1:54" ht="156.75">
      <c r="A2704" s="38">
        <f t="shared" si="469"/>
        <v>2703</v>
      </c>
      <c r="B2704" s="3">
        <v>8696527</v>
      </c>
      <c r="C2704" s="3" t="s">
        <v>54</v>
      </c>
      <c r="D2704" s="23">
        <v>45468.71875</v>
      </c>
      <c r="E2704" s="23">
        <v>45469.041666666664</v>
      </c>
      <c r="F2704" s="1">
        <f t="shared" ca="1" si="475"/>
        <v>0.32291666666424135</v>
      </c>
      <c r="G2704" s="3" t="s">
        <v>1465</v>
      </c>
      <c r="H2704" s="41"/>
      <c r="I2704" s="40"/>
      <c r="J2704" s="5" t="s">
        <v>56</v>
      </c>
      <c r="K2704" s="3" t="s">
        <v>122</v>
      </c>
      <c r="L2704" s="9" t="s">
        <v>58</v>
      </c>
      <c r="M2704" s="3" t="s">
        <v>123</v>
      </c>
      <c r="N2704" s="3" t="s">
        <v>124</v>
      </c>
      <c r="O2704" s="3" t="s">
        <v>12147</v>
      </c>
      <c r="P2704" s="3" t="s">
        <v>12148</v>
      </c>
      <c r="Q2704" s="4" t="s">
        <v>12149</v>
      </c>
      <c r="R2704" s="3" t="s">
        <v>128</v>
      </c>
      <c r="S2704" s="3" t="s">
        <v>129</v>
      </c>
      <c r="T2704" s="9" t="s">
        <v>256</v>
      </c>
      <c r="U2704" s="3" t="s">
        <v>5464</v>
      </c>
      <c r="V2704" s="22" t="str">
        <f t="shared" si="476"/>
        <v>RLFO; Hora de aviso: 17:15 25/06/2024; Solución: se refusiona hilo en empalme; Hora de solución: 1:00 26/06/2024; Causa: Falla de Empalme de FiOp</v>
      </c>
      <c r="W2704" s="4" t="s">
        <v>3077</v>
      </c>
      <c r="X2704" s="3"/>
      <c r="Y2704" s="3"/>
      <c r="Z2704" s="3" t="s">
        <v>69</v>
      </c>
      <c r="AA2704" s="3" t="s">
        <v>71</v>
      </c>
      <c r="AB2704" s="3">
        <v>0</v>
      </c>
      <c r="AC2704" s="3" t="s">
        <v>71</v>
      </c>
      <c r="AD2704" s="6">
        <v>0.15625</v>
      </c>
      <c r="AE2704" s="7"/>
      <c r="AF2704" s="7"/>
      <c r="AG2704" s="6">
        <f>Tabla4[[#This Row],[Tiempo Parada de Reloj]]+Tabla4[[#This Row],[Tiempo Autorizado por Telefonica (no Máximo)]]</f>
        <v>0.15625</v>
      </c>
      <c r="AH2704" s="7">
        <f t="shared" ca="1" si="477"/>
        <v>0.16666666666424135</v>
      </c>
      <c r="AI2704" s="8">
        <f t="shared" si="478"/>
        <v>3.75</v>
      </c>
      <c r="AJ2704" s="8">
        <f t="shared" ca="1" si="479"/>
        <v>3.9999999999417923</v>
      </c>
      <c r="AK2704" s="3" t="s">
        <v>106</v>
      </c>
      <c r="AL2704" s="3" t="s">
        <v>70</v>
      </c>
      <c r="AM2704" s="3" t="s">
        <v>460</v>
      </c>
      <c r="AN2704" s="3" t="s">
        <v>460</v>
      </c>
      <c r="AO2704" s="3" t="s">
        <v>87</v>
      </c>
      <c r="AP2704" s="3" t="s">
        <v>87</v>
      </c>
      <c r="AQ2704" s="23">
        <v>45470.660416666666</v>
      </c>
      <c r="AR2704" s="3"/>
      <c r="AS2704" s="23"/>
      <c r="AT2704" s="23"/>
      <c r="AU2704" s="3" t="s">
        <v>467</v>
      </c>
      <c r="AV2704" s="3" t="s">
        <v>1342</v>
      </c>
      <c r="AW2704" s="3" t="s">
        <v>135</v>
      </c>
      <c r="AX2704" s="3">
        <v>11.0204</v>
      </c>
      <c r="AY2704" s="3">
        <v>-74.871600000000001</v>
      </c>
      <c r="AZ2704" s="8" t="str">
        <f>+CONCATENATE("Reportan apertura en el enlace ",Tabla4[[#This Row],[Enlace]]," en el ",Tabla4[[#This Row],[Distancia óptica]]," ocasionado por ",Tabla4[[#This Row],[Causa del daño]])</f>
        <v>Reportan apertura en el enlace Adelita de Char - Pelú en el Km 2,7 desde Adelita Char ocasionado por Falla de Empalme de FiOp</v>
      </c>
      <c r="BA2704" s="8" t="str">
        <f>+CONCATENATE("Para dar solución al incidente ",Tabla4[[#This Row],[Solución]])</f>
        <v>Para dar solución al incidente se refusiona hilo en empalme</v>
      </c>
      <c r="BB2704" s="3" t="str">
        <f>+_xlfn.CONCAT(Tabla4[[#This Row],[Causa Raiz]]," ",Tabla4[[#This Row],[Solución2]]," (",Tabla4[[#This Row],[Anillo]],"- Cabecera: ",Tabla4[[#This Row],[Cabecera]],"- Operador: ",Tabla4[[#This Row],[Operador]],")")</f>
        <v>Reportan apertura en el enlace Adelita de Char - Pelú en el Km 2,7 desde Adelita Char ocasionado por Falla de Empalme de FiOp Para dar solución al incidente se refusiona hilo en empalme (Lineal- Cabecera: Pelu- Operador: Colombia Telecomunicaciones)</v>
      </c>
    </row>
    <row r="2705" spans="1:54" ht="199.5">
      <c r="A2705" s="38">
        <f t="shared" si="469"/>
        <v>2704</v>
      </c>
      <c r="B2705" s="3">
        <v>8705088</v>
      </c>
      <c r="C2705" s="3" t="s">
        <v>92</v>
      </c>
      <c r="D2705" s="23">
        <v>45468.71875</v>
      </c>
      <c r="E2705" s="23">
        <v>45469.409722222219</v>
      </c>
      <c r="F2705" s="1">
        <f t="shared" ca="1" si="475"/>
        <v>0.69097222221898846</v>
      </c>
      <c r="G2705" s="3" t="s">
        <v>55</v>
      </c>
      <c r="H2705" s="41"/>
      <c r="I2705" s="40"/>
      <c r="J2705" s="5" t="s">
        <v>56</v>
      </c>
      <c r="K2705" s="3" t="s">
        <v>108</v>
      </c>
      <c r="L2705" s="9" t="s">
        <v>58</v>
      </c>
      <c r="M2705" s="3" t="s">
        <v>228</v>
      </c>
      <c r="N2705" s="3" t="s">
        <v>315</v>
      </c>
      <c r="O2705" s="3" t="s">
        <v>230</v>
      </c>
      <c r="P2705" s="3" t="s">
        <v>12150</v>
      </c>
      <c r="Q2705" s="4" t="s">
        <v>12151</v>
      </c>
      <c r="R2705" s="3" t="s">
        <v>233</v>
      </c>
      <c r="S2705" s="3" t="s">
        <v>115</v>
      </c>
      <c r="T2705" s="9" t="s">
        <v>256</v>
      </c>
      <c r="U2705" s="3" t="s">
        <v>12152</v>
      </c>
      <c r="V2705" s="22" t="str">
        <f t="shared" si="476"/>
        <v>RTNFO; Hora de aviso: 17:15 25/06/2024; Solución: Se realiza refusion en hilo estresado en empalme existente ; Hora de solución: 9:50 26/06/2024; Causa: Falla de Empalme de FiOp</v>
      </c>
      <c r="W2705" s="4" t="s">
        <v>12153</v>
      </c>
      <c r="X2705" s="3"/>
      <c r="Y2705" s="3"/>
      <c r="Z2705" s="3" t="s">
        <v>69</v>
      </c>
      <c r="AA2705" s="3" t="s">
        <v>71</v>
      </c>
      <c r="AB2705" s="3">
        <v>0</v>
      </c>
      <c r="AC2705" s="3" t="s">
        <v>71</v>
      </c>
      <c r="AD2705" s="6">
        <v>0.48958333333333331</v>
      </c>
      <c r="AE2705" s="7"/>
      <c r="AF2705" s="7"/>
      <c r="AG2705" s="6">
        <f>Tabla4[[#This Row],[Tiempo Parada de Reloj]]+Tabla4[[#This Row],[Tiempo Autorizado por Telefonica (no Máximo)]]</f>
        <v>0.48958333333333331</v>
      </c>
      <c r="AH2705" s="7">
        <f t="shared" ca="1" si="477"/>
        <v>0.20138888888565515</v>
      </c>
      <c r="AI2705" s="8">
        <f t="shared" si="478"/>
        <v>11.75</v>
      </c>
      <c r="AJ2705" s="8">
        <f t="shared" ca="1" si="479"/>
        <v>4.8333333332557231</v>
      </c>
      <c r="AK2705" s="3" t="s">
        <v>98</v>
      </c>
      <c r="AL2705" s="3" t="s">
        <v>70</v>
      </c>
      <c r="AM2705" s="3" t="s">
        <v>460</v>
      </c>
      <c r="AN2705" s="3" t="s">
        <v>460</v>
      </c>
      <c r="AO2705" s="3" t="s">
        <v>87</v>
      </c>
      <c r="AP2705" s="3" t="s">
        <v>87</v>
      </c>
      <c r="AQ2705" s="23">
        <v>45470.65902777778</v>
      </c>
      <c r="AR2705" s="3"/>
      <c r="AS2705" s="23"/>
      <c r="AT2705" s="23"/>
      <c r="AU2705" s="3" t="s">
        <v>237</v>
      </c>
      <c r="AV2705" s="3" t="s">
        <v>229</v>
      </c>
      <c r="AW2705" s="3" t="s">
        <v>1323</v>
      </c>
      <c r="AX2705" s="3">
        <v>10.701499999999999</v>
      </c>
      <c r="AY2705" s="3">
        <v>-74.153099999999995</v>
      </c>
      <c r="AZ2705" s="8" t="str">
        <f>+CONCATENATE("Reportan apertura en el enlace ",Tabla4[[#This Row],[Enlace]]," en el ",Tabla4[[#This Row],[Distancia óptica]]," ocasionado por ",Tabla4[[#This Row],[Causa del daño]])</f>
        <v>Reportan apertura en el enlace Ciénaga - Fundación en el Km 81 desde Santa Marta ocasionado por Falla de Empalme de FiOp</v>
      </c>
      <c r="BA2705" s="8" t="str">
        <f>+CONCATENATE("Para dar solución al incidente ",Tabla4[[#This Row],[Solución]])</f>
        <v xml:space="preserve">Para dar solución al incidente Se realiza refusion en hilo estresado en empalme existente </v>
      </c>
      <c r="BB2705" s="3" t="str">
        <f>+_xlfn.CONCAT(Tabla4[[#This Row],[Causa Raiz]]," ",Tabla4[[#This Row],[Solución2]]," (",Tabla4[[#This Row],[Anillo]],"- Cabecera: ",Tabla4[[#This Row],[Cabecera]],"- Operador: ",Tabla4[[#This Row],[Operador]],")")</f>
        <v>Reportan apertura en el enlace Ciénaga - Fundación en el Km 81 desde Santa Marta ocasionado por Falla de Empalme de FiOp Para dar solución al incidente Se realiza refusion en hilo estresado en empalme existente  (TRONCAL- Cabecera: CIENAGA- Operador: Colombia Telecomunicaciones)</v>
      </c>
    </row>
    <row r="2706" spans="1:54" ht="171">
      <c r="A2706" s="38">
        <f t="shared" si="469"/>
        <v>2705</v>
      </c>
      <c r="B2706" s="3">
        <v>8705204</v>
      </c>
      <c r="C2706" s="3" t="s">
        <v>92</v>
      </c>
      <c r="D2706" s="23">
        <v>45468.791666666664</v>
      </c>
      <c r="E2706" s="23">
        <v>45469.375</v>
      </c>
      <c r="F2706" s="1">
        <f t="shared" ca="1" si="475"/>
        <v>0.58333333333575865</v>
      </c>
      <c r="G2706" s="3" t="s">
        <v>55</v>
      </c>
      <c r="H2706" s="41"/>
      <c r="I2706" s="40">
        <v>1343396</v>
      </c>
      <c r="J2706" s="5" t="s">
        <v>568</v>
      </c>
      <c r="K2706" s="3" t="s">
        <v>568</v>
      </c>
      <c r="L2706" s="9" t="s">
        <v>58</v>
      </c>
      <c r="M2706" s="3" t="s">
        <v>152</v>
      </c>
      <c r="N2706" s="3" t="s">
        <v>4640</v>
      </c>
      <c r="O2706" s="3" t="s">
        <v>3345</v>
      </c>
      <c r="P2706" s="3" t="s">
        <v>12154</v>
      </c>
      <c r="Q2706" s="4" t="s">
        <v>12155</v>
      </c>
      <c r="R2706" s="3" t="s">
        <v>725</v>
      </c>
      <c r="S2706" s="3" t="s">
        <v>574</v>
      </c>
      <c r="T2706" s="9" t="s">
        <v>380</v>
      </c>
      <c r="U2706" s="3" t="s">
        <v>12156</v>
      </c>
      <c r="V2706" s="22" t="str">
        <f t="shared" si="476"/>
        <v>RTNFO; Hora de aviso: 19:00 25/06/2024; Solución: Se corre reserva y realizar trabajos de empalmeria en caja de empalme existente; Hora de solución: 9:00 26/06/2024; Causa: Corto Circuito</v>
      </c>
      <c r="W2706" s="4" t="s">
        <v>3247</v>
      </c>
      <c r="X2706" s="3"/>
      <c r="Y2706" s="3"/>
      <c r="Z2706" s="3" t="s">
        <v>69</v>
      </c>
      <c r="AA2706" s="3" t="s">
        <v>70</v>
      </c>
      <c r="AB2706" s="3" t="s">
        <v>12157</v>
      </c>
      <c r="AC2706" s="3" t="s">
        <v>71</v>
      </c>
      <c r="AD2706" s="6">
        <v>0</v>
      </c>
      <c r="AE2706" s="7"/>
      <c r="AF2706" s="7"/>
      <c r="AG2706" s="6">
        <f>Tabla4[[#This Row],[Tiempo Parada de Reloj]]+Tabla4[[#This Row],[Tiempo Autorizado por Telefonica (no Máximo)]]</f>
        <v>0</v>
      </c>
      <c r="AH2706" s="7">
        <f t="shared" ca="1" si="477"/>
        <v>0.58333333333575865</v>
      </c>
      <c r="AI2706" s="8">
        <f t="shared" si="478"/>
        <v>0</v>
      </c>
      <c r="AJ2706" s="8">
        <f t="shared" ca="1" si="479"/>
        <v>14.000000000058208</v>
      </c>
      <c r="AK2706" s="3" t="s">
        <v>106</v>
      </c>
      <c r="AL2706" s="3" t="s">
        <v>70</v>
      </c>
      <c r="AM2706" s="3" t="s">
        <v>460</v>
      </c>
      <c r="AN2706" s="3" t="s">
        <v>460</v>
      </c>
      <c r="AO2706" s="3" t="s">
        <v>87</v>
      </c>
      <c r="AP2706" s="3" t="s">
        <v>87</v>
      </c>
      <c r="AQ2706" s="23">
        <v>45470.724999999999</v>
      </c>
      <c r="AR2706" s="3"/>
      <c r="AS2706" s="23"/>
      <c r="AT2706" s="23"/>
      <c r="AU2706" s="3" t="s">
        <v>568</v>
      </c>
      <c r="AV2706" s="3" t="s">
        <v>12158</v>
      </c>
      <c r="AW2706" s="3" t="s">
        <v>1323</v>
      </c>
      <c r="AX2706" s="3">
        <v>1.39055</v>
      </c>
      <c r="AY2706" s="3">
        <v>-78.52</v>
      </c>
      <c r="AZ2706" s="8" t="str">
        <f>+CONCATENATE("Reportan apertura en el enlace ",Tabla4[[#This Row],[Enlace]]," en el ",Tabla4[[#This Row],[Distancia óptica]]," ocasionado por ",Tabla4[[#This Row],[Causa del daño]])</f>
        <v>Reportan apertura en el enlace Pasto - Tumaco en el km 72 desde Llorente  ocasionado por Corto Circuito</v>
      </c>
      <c r="BA2706" s="8" t="str">
        <f>+CONCATENATE("Para dar solución al incidente ",Tabla4[[#This Row],[Solución]])</f>
        <v>Para dar solución al incidente Se corre reserva y realizar trabajos de empalmeria en caja de empalme existente</v>
      </c>
      <c r="BB2706" s="3" t="str">
        <f>+_xlfn.CONCAT(Tabla4[[#This Row],[Causa Raiz]]," ",Tabla4[[#This Row],[Solución2]]," (",Tabla4[[#This Row],[Anillo]],"- Cabecera: ",Tabla4[[#This Row],[Cabecera]],"- Operador: ",Tabla4[[#This Row],[Operador]],")")</f>
        <v>Reportan apertura en el enlace Pasto - Tumaco en el km 72 desde Llorente  ocasionado por Corto Circuito Para dar solución al incidente Se corre reserva y realizar trabajos de empalmeria en caja de empalme existente (TRONCAL- Cabecera: LLORENTE - Operador: Azteca)</v>
      </c>
    </row>
    <row r="2707" spans="1:54" ht="199.5">
      <c r="A2707" s="38">
        <f t="shared" si="469"/>
        <v>2706</v>
      </c>
      <c r="B2707" s="3">
        <v>8703869</v>
      </c>
      <c r="C2707" s="3" t="s">
        <v>163</v>
      </c>
      <c r="D2707" s="23">
        <v>45468.802083333336</v>
      </c>
      <c r="E2707" s="23">
        <v>45468.875</v>
      </c>
      <c r="F2707" s="1">
        <f t="shared" ca="1" si="475"/>
        <v>7.2916666664241347E-2</v>
      </c>
      <c r="G2707" s="3" t="s">
        <v>164</v>
      </c>
      <c r="H2707" s="41" t="s">
        <v>3019</v>
      </c>
      <c r="I2707" s="40"/>
      <c r="J2707" s="5" t="s">
        <v>56</v>
      </c>
      <c r="K2707" s="3" t="s">
        <v>77</v>
      </c>
      <c r="L2707" s="9" t="s">
        <v>58</v>
      </c>
      <c r="M2707" s="3" t="s">
        <v>373</v>
      </c>
      <c r="N2707" s="3" t="s">
        <v>374</v>
      </c>
      <c r="O2707" s="3" t="s">
        <v>12159</v>
      </c>
      <c r="P2707" s="3" t="s">
        <v>12160</v>
      </c>
      <c r="Q2707" s="4" t="s">
        <v>12161</v>
      </c>
      <c r="R2707" s="3" t="s">
        <v>346</v>
      </c>
      <c r="S2707" s="3" t="s">
        <v>10375</v>
      </c>
      <c r="T2707" s="9" t="s">
        <v>256</v>
      </c>
      <c r="U2707" s="3" t="s">
        <v>12162</v>
      </c>
      <c r="V2707" s="22" t="str">
        <f>C2707&amp;"; Hora de aviso: "&amp;TEXT(D2707,"h:mm dd/mm/yyyy")&amp;"; Solución: "&amp;U2707&amp;"; Hora de solución: "&amp;TEXT(E2707,"h:mm dd/mm/yyyy")&amp;"; Causa: "&amp;T2707</f>
        <v>RDFO; Hora de aviso: 19:15 25/06/2024; Solución: Se re fusiona hilo en el empalme ubicado en el lugar de la medida ; Hora de solución: 21:00 25/06/2024; Causa: Falla de Empalme de FiOp</v>
      </c>
      <c r="W2707" s="4" t="s">
        <v>3083</v>
      </c>
      <c r="X2707" s="3"/>
      <c r="Y2707" s="3"/>
      <c r="Z2707" s="3" t="s">
        <v>69</v>
      </c>
      <c r="AA2707" s="3" t="s">
        <v>70</v>
      </c>
      <c r="AB2707" s="3">
        <v>8703869</v>
      </c>
      <c r="AC2707" s="3" t="s">
        <v>71</v>
      </c>
      <c r="AD2707" s="6">
        <v>0</v>
      </c>
      <c r="AE2707" s="7"/>
      <c r="AF2707" s="7"/>
      <c r="AG2707" s="6">
        <f>Tabla4[[#This Row],[Tiempo Parada de Reloj]]+Tabla4[[#This Row],[Tiempo Autorizado por Telefonica (no Máximo)]]</f>
        <v>0</v>
      </c>
      <c r="AH2707" s="7">
        <f t="shared" ca="1" si="477"/>
        <v>7.2916666664241347E-2</v>
      </c>
      <c r="AI2707" s="8">
        <f t="shared" si="478"/>
        <v>0</v>
      </c>
      <c r="AJ2707" s="8">
        <f t="shared" ca="1" si="479"/>
        <v>1.7499999999417923</v>
      </c>
      <c r="AK2707" s="3" t="s">
        <v>98</v>
      </c>
      <c r="AL2707" s="3" t="s">
        <v>70</v>
      </c>
      <c r="AM2707" s="3" t="s">
        <v>460</v>
      </c>
      <c r="AN2707" s="3" t="s">
        <v>98</v>
      </c>
      <c r="AO2707" s="3" t="s">
        <v>87</v>
      </c>
      <c r="AQ2707" s="23">
        <f t="shared" ref="AQ2707" ca="1" si="480">NOW()</f>
        <v>45503.69683483796</v>
      </c>
      <c r="AR2707" s="3"/>
      <c r="AS2707" s="23"/>
      <c r="AT2707" s="23"/>
      <c r="AU2707" s="3" t="s">
        <v>1266</v>
      </c>
      <c r="AV2707" s="3" t="s">
        <v>12163</v>
      </c>
      <c r="AW2707" s="3" t="s">
        <v>135</v>
      </c>
      <c r="AX2707" s="3">
        <v>4.1319999999999997</v>
      </c>
      <c r="AY2707" s="3">
        <v>-73.605400000000003</v>
      </c>
      <c r="AZ2707" s="8" t="str">
        <f>+CONCATENATE("Reportan apertura en el enlace ",Tabla4[[#This Row],[Enlace]]," en el ",Tabla4[[#This Row],[Distancia óptica]]," ocasionado por ",Tabla4[[#This Row],[Causa del daño]])</f>
        <v>Reportan apertura en el enlace Ciudad Real - Ceiba en el km 0,818 desde Ciudad Real ocasionado por Falla de Empalme de FiOp</v>
      </c>
      <c r="BA2707" s="8" t="str">
        <f>+CONCATENATE("Para dar solución al incidente ",Tabla4[[#This Row],[Solución]])</f>
        <v xml:space="preserve">Para dar solución al incidente Se re fusiona hilo en el empalme ubicado en el lugar de la medida </v>
      </c>
      <c r="BB2707" s="3" t="str">
        <f>+_xlfn.CONCAT(Tabla4[[#This Row],[Causa Raiz]]," ",Tabla4[[#This Row],[Solución2]]," (",Tabla4[[#This Row],[Anillo]],"- Cabecera: ",Tabla4[[#This Row],[Cabecera]],"- Operador: ",Tabla4[[#This Row],[Operador]],")")</f>
        <v>Reportan apertura en el enlace Ciudad Real - Ceiba en el km 0,818 desde Ciudad Real ocasionado por Falla de Empalme de FiOp Para dar solución al incidente Se re fusiona hilo en el empalme ubicado en el lugar de la medida  (Lineal- Cabecera: Ciudad Real- Operador: Colombia Telecomunicaciones)</v>
      </c>
    </row>
    <row r="2708" spans="1:54" ht="213.75">
      <c r="A2708" s="38">
        <f t="shared" si="469"/>
        <v>2707</v>
      </c>
      <c r="B2708" s="3">
        <v>8705468</v>
      </c>
      <c r="C2708" s="3" t="s">
        <v>54</v>
      </c>
      <c r="D2708" s="23">
        <v>45468.916666666664</v>
      </c>
      <c r="E2708" s="23">
        <v>45469.513888888891</v>
      </c>
      <c r="F2708" s="1">
        <f ca="1">IF(ISBLANK(E2708),IF(ISBLANK(D2708),0,NOW()-D2708),E2708-D2708)</f>
        <v>0.59722222222626442</v>
      </c>
      <c r="G2708" s="3" t="s">
        <v>55</v>
      </c>
      <c r="H2708" s="41"/>
      <c r="I2708" s="40"/>
      <c r="J2708" s="5" t="s">
        <v>56</v>
      </c>
      <c r="K2708" s="3" t="s">
        <v>138</v>
      </c>
      <c r="L2708" s="9" t="s">
        <v>78</v>
      </c>
      <c r="M2708" s="3" t="s">
        <v>139</v>
      </c>
      <c r="N2708" s="3" t="s">
        <v>140</v>
      </c>
      <c r="O2708" s="3" t="s">
        <v>578</v>
      </c>
      <c r="P2708" s="3" t="s">
        <v>12164</v>
      </c>
      <c r="Q2708" s="4" t="s">
        <v>12165</v>
      </c>
      <c r="R2708" s="3" t="s">
        <v>725</v>
      </c>
      <c r="S2708" s="3" t="s">
        <v>145</v>
      </c>
      <c r="T2708" s="9" t="s">
        <v>146</v>
      </c>
      <c r="U2708" s="3" t="s">
        <v>12166</v>
      </c>
      <c r="V2708" s="22" t="str">
        <f>C2708&amp;"; Hora de aviso: "&amp;TEXT(D2708,"h:mm dd/mm/yyyy")&amp;"; Solución: "&amp;U2708&amp;"; Hora de solución: "&amp;TEXT(E2708,"h:mm dd/mm/yyyy")&amp;"; Causa: "&amp;T2708</f>
        <v>RLFO; Hora de aviso: 22:00 25/06/2024; Solución: Se realiza migracion entre empalme hilos 27 - 31 y ODF hilos 17 - 18.; Hora de solución: 12:20 26/06/2024; Causa: Falla en la Red FiOp</v>
      </c>
      <c r="W2708" s="4" t="s">
        <v>2763</v>
      </c>
      <c r="X2708" s="3"/>
      <c r="Y2708" s="3"/>
      <c r="Z2708" s="3" t="s">
        <v>69</v>
      </c>
      <c r="AA2708" s="3" t="s">
        <v>71</v>
      </c>
      <c r="AB2708" s="3">
        <v>0</v>
      </c>
      <c r="AC2708" s="3" t="s">
        <v>71</v>
      </c>
      <c r="AD2708" s="6">
        <v>0.43055555555555558</v>
      </c>
      <c r="AE2708" s="7"/>
      <c r="AF2708" s="7"/>
      <c r="AG2708" s="6">
        <f>Tabla4[[#This Row],[Tiempo Parada de Reloj]]+Tabla4[[#This Row],[Tiempo Autorizado por Telefonica (no Máximo)]]</f>
        <v>0.43055555555555558</v>
      </c>
      <c r="AH2708" s="7">
        <f ca="1">F2708-$AD2708</f>
        <v>0.16666666667070884</v>
      </c>
      <c r="AI2708" s="8">
        <f>AD2708*24</f>
        <v>10.333333333333334</v>
      </c>
      <c r="AJ2708" s="8">
        <f ca="1">AH2708*24</f>
        <v>4.0000000000970122</v>
      </c>
      <c r="AK2708" s="3" t="s">
        <v>98</v>
      </c>
      <c r="AL2708" s="3" t="s">
        <v>70</v>
      </c>
      <c r="AM2708" s="3" t="s">
        <v>460</v>
      </c>
      <c r="AN2708" s="3" t="s">
        <v>460</v>
      </c>
      <c r="AO2708" s="3" t="s">
        <v>87</v>
      </c>
      <c r="AP2708" s="3" t="s">
        <v>87</v>
      </c>
      <c r="AQ2708" s="23">
        <v>45473.631944444445</v>
      </c>
      <c r="AR2708" s="3"/>
      <c r="AS2708" s="23"/>
      <c r="AT2708" s="23"/>
      <c r="AU2708" s="3" t="s">
        <v>149</v>
      </c>
      <c r="AV2708" s="3" t="s">
        <v>582</v>
      </c>
      <c r="AW2708" s="3" t="s">
        <v>12167</v>
      </c>
      <c r="AX2708" s="3">
        <v>3.4185400000000001</v>
      </c>
      <c r="AY2708" s="3">
        <v>-76.54495</v>
      </c>
      <c r="AZ2708" s="8" t="str">
        <f>+CONCATENATE("Reportan apertura en el enlace ",Tabla4[[#This Row],[Enlace]]," en el ",Tabla4[[#This Row],[Distancia óptica]]," ocasionado por ",Tabla4[[#This Row],[Causa del daño]])</f>
        <v>Reportan apertura en el enlace Mov. Apache - Mov. Tequendama en el km 5.7 desde Mov. Tequendama ocasionado por Falla en la Red FiOp</v>
      </c>
      <c r="BA2708" s="8" t="str">
        <f>+CONCATENATE("Para dar solución al incidente ",Tabla4[[#This Row],[Solución]])</f>
        <v>Para dar solución al incidente Se realiza migracion entre empalme hilos 27 - 31 y ODF hilos 17 - 18.</v>
      </c>
      <c r="BB2708" s="3" t="str">
        <f>+_xlfn.CONCAT(Tabla4[[#This Row],[Causa Raiz]]," ",Tabla4[[#This Row],[Solución2]]," (",Tabla4[[#This Row],[Anillo]],"- Cabecera: ",Tabla4[[#This Row],[Cabecera]],"- Operador: ",Tabla4[[#This Row],[Operador]],")")</f>
        <v>Reportan apertura en el enlace Mov. Apache - Mov. Tequendama en el km 5.7 desde Mov. Tequendama ocasionado por Falla en la Red FiOp Para dar solución al incidente Se realiza migracion entre empalme hilos 27 - 31 y ODF hilos 17 - 18. (ANILLO NUEVO TEQUENDAMA- Cabecera: Tequendama- Operador: Colombia Telecomunicaciones)</v>
      </c>
    </row>
    <row r="2709" spans="1:54" ht="156.75">
      <c r="A2709" s="38">
        <f>A2708+1</f>
        <v>2708</v>
      </c>
      <c r="B2709" s="3">
        <v>8705623</v>
      </c>
      <c r="C2709" s="3" t="s">
        <v>54</v>
      </c>
      <c r="D2709" s="23">
        <v>45468.989583333336</v>
      </c>
      <c r="E2709" s="23">
        <v>45469.03125</v>
      </c>
      <c r="F2709" s="1">
        <f ca="1">IF(ISBLANK(E2709),IF(ISBLANK(D2709),0,NOW()-D2709),E2709-D2709)</f>
        <v>4.1666666664241347E-2</v>
      </c>
      <c r="G2709" s="3" t="s">
        <v>55</v>
      </c>
      <c r="H2709" s="41"/>
      <c r="I2709" s="40"/>
      <c r="J2709" s="5" t="s">
        <v>56</v>
      </c>
      <c r="K2709" s="3" t="s">
        <v>122</v>
      </c>
      <c r="L2709" s="9" t="s">
        <v>58</v>
      </c>
      <c r="M2709" s="3" t="s">
        <v>123</v>
      </c>
      <c r="N2709" s="3" t="s">
        <v>124</v>
      </c>
      <c r="O2709" s="3" t="s">
        <v>12168</v>
      </c>
      <c r="P2709" s="3" t="s">
        <v>12169</v>
      </c>
      <c r="Q2709" s="4" t="s">
        <v>12170</v>
      </c>
      <c r="R2709" s="3" t="s">
        <v>128</v>
      </c>
      <c r="S2709" s="3" t="s">
        <v>129</v>
      </c>
      <c r="T2709" s="9" t="s">
        <v>146</v>
      </c>
      <c r="U2709" s="3" t="s">
        <v>12171</v>
      </c>
      <c r="V2709" s="22" t="str">
        <f>C2709&amp;"; Hora de aviso: "&amp;TEXT(D2709,"h:mm dd/mm/yyyy")&amp;"; Solución: "&amp;U2709&amp;"; Hora de solución: "&amp;TEXT(E2709,"h:mm dd/mm/yyyy")&amp;"; Causa: "&amp;T2709</f>
        <v>RLFO; Hora de aviso: 23:45 25/06/2024; Solución: migracion de hilo entre nodos ; Hora de solución: 0:45 26/06/2024; Causa: Falla en la Red FiOp</v>
      </c>
      <c r="W2709" s="4" t="s">
        <v>3077</v>
      </c>
      <c r="X2709" s="3"/>
      <c r="Y2709" s="3"/>
      <c r="Z2709" s="3" t="s">
        <v>69</v>
      </c>
      <c r="AA2709" s="3" t="s">
        <v>71</v>
      </c>
      <c r="AB2709" s="3">
        <v>0</v>
      </c>
      <c r="AC2709" s="3" t="s">
        <v>71</v>
      </c>
      <c r="AD2709" s="6">
        <v>0</v>
      </c>
      <c r="AE2709" s="7"/>
      <c r="AF2709" s="7"/>
      <c r="AG2709" s="6">
        <f>Tabla4[[#This Row],[Tiempo Parada de Reloj]]+Tabla4[[#This Row],[Tiempo Autorizado por Telefonica (no Máximo)]]</f>
        <v>0</v>
      </c>
      <c r="AH2709" s="7">
        <f ca="1">F2709-$AD2709</f>
        <v>4.1666666664241347E-2</v>
      </c>
      <c r="AI2709" s="8">
        <f>AD2709*24</f>
        <v>0</v>
      </c>
      <c r="AJ2709" s="8">
        <f ca="1">AH2709*24</f>
        <v>0.99999999994179234</v>
      </c>
      <c r="AK2709" s="3" t="s">
        <v>460</v>
      </c>
      <c r="AL2709" s="3" t="s">
        <v>70</v>
      </c>
      <c r="AM2709" s="3" t="s">
        <v>460</v>
      </c>
      <c r="AN2709" s="3" t="s">
        <v>460</v>
      </c>
      <c r="AO2709" s="3" t="s">
        <v>87</v>
      </c>
      <c r="AP2709" s="3" t="s">
        <v>87</v>
      </c>
      <c r="AQ2709" s="23">
        <v>45470.343055555553</v>
      </c>
      <c r="AR2709" s="3"/>
      <c r="AS2709" s="23"/>
      <c r="AT2709" s="23"/>
      <c r="AU2709" s="3" t="s">
        <v>467</v>
      </c>
      <c r="AV2709" s="3" t="s">
        <v>11048</v>
      </c>
      <c r="AW2709" s="3" t="s">
        <v>307</v>
      </c>
      <c r="AX2709" s="3">
        <v>10.995326</v>
      </c>
      <c r="AY2709" s="3">
        <v>-74.808302999999995</v>
      </c>
      <c r="AZ2709" s="8" t="str">
        <f>+CONCATENATE("Reportan apertura en el enlace ",Tabla4[[#This Row],[Enlace]]," en el ",Tabla4[[#This Row],[Distancia óptica]]," ocasionado por ",Tabla4[[#This Row],[Causa del daño]])</f>
        <v>Reportan apertura en el enlace Estadio - Caribe en el Km 0,978 desde Caribe ocasionado por Falla en la Red FiOp</v>
      </c>
      <c r="BA2709" s="8" t="str">
        <f>+CONCATENATE("Para dar solución al incidente ",Tabla4[[#This Row],[Solución]])</f>
        <v xml:space="preserve">Para dar solución al incidente migracion de hilo entre nodos </v>
      </c>
      <c r="BB2709" s="3" t="str">
        <f>+_xlfn.CONCAT(Tabla4[[#This Row],[Causa Raiz]]," ",Tabla4[[#This Row],[Solución2]]," (",Tabla4[[#This Row],[Anillo]],"- Cabecera: ",Tabla4[[#This Row],[Cabecera]],"- Operador: ",Tabla4[[#This Row],[Operador]],")")</f>
        <v>Reportan apertura en el enlace Estadio - Caribe en el Km 0,978 desde Caribe ocasionado por Falla en la Red FiOp Para dar solución al incidente migracion de hilo entre nodos  (LINEAL- Cabecera: ESTADIO - Operador: Colombia Telecomunicaciones)</v>
      </c>
    </row>
    <row r="2710" spans="1:54" ht="171">
      <c r="A2710" s="38">
        <f t="shared" si="469"/>
        <v>2709</v>
      </c>
      <c r="B2710" s="3">
        <v>8705708</v>
      </c>
      <c r="C2710" s="3" t="s">
        <v>163</v>
      </c>
      <c r="D2710" s="23">
        <v>45469.020833333336</v>
      </c>
      <c r="E2710" s="23">
        <v>45469.059027777781</v>
      </c>
      <c r="F2710" s="1">
        <f ca="1">IF(ISBLANK(E2710),IF(ISBLANK(D2710),0,NOW()-D2710),E2710-D2710)</f>
        <v>3.8194444445252884E-2</v>
      </c>
      <c r="G2710" s="3" t="s">
        <v>55</v>
      </c>
      <c r="H2710" s="41"/>
      <c r="I2710" s="40"/>
      <c r="J2710" s="5" t="s">
        <v>56</v>
      </c>
      <c r="K2710" s="3" t="s">
        <v>122</v>
      </c>
      <c r="L2710" s="9" t="s">
        <v>58</v>
      </c>
      <c r="M2710" s="3" t="s">
        <v>123</v>
      </c>
      <c r="N2710" s="3" t="s">
        <v>124</v>
      </c>
      <c r="O2710" s="3" t="s">
        <v>599</v>
      </c>
      <c r="P2710" s="3" t="s">
        <v>12172</v>
      </c>
      <c r="Q2710" s="4" t="s">
        <v>12173</v>
      </c>
      <c r="R2710" s="3" t="s">
        <v>128</v>
      </c>
      <c r="S2710" s="3" t="s">
        <v>129</v>
      </c>
      <c r="T2710" s="9" t="s">
        <v>256</v>
      </c>
      <c r="U2710" s="3" t="s">
        <v>12174</v>
      </c>
      <c r="V2710" s="22" t="str">
        <f t="shared" ref="V2710" si="481">C2710&amp;"; Hora de aviso: "&amp;TEXT(D2710,"h:mm dd/mm/yyyy")&amp;"; Solución: "&amp;U2710&amp;"; Hora de solución: "&amp;TEXT(E2710,"h:mm dd/mm/yyyy")&amp;"; Causa: "&amp;T2710</f>
        <v>RDFO; Hora de aviso: 0:30 26/06/2024; Solución: se refusiona hilo en epalme existente; Hora de solución: 1:25 26/06/2024; Causa: Falla de Empalme de FiOp</v>
      </c>
      <c r="W2710" s="4" t="s">
        <v>3077</v>
      </c>
      <c r="X2710" s="3"/>
      <c r="Y2710" s="3"/>
      <c r="Z2710" s="3" t="s">
        <v>69</v>
      </c>
      <c r="AA2710" s="3" t="s">
        <v>71</v>
      </c>
      <c r="AB2710" s="3">
        <v>0</v>
      </c>
      <c r="AC2710" s="3" t="s">
        <v>71</v>
      </c>
      <c r="AD2710" s="6">
        <v>0</v>
      </c>
      <c r="AE2710" s="7"/>
      <c r="AF2710" s="7"/>
      <c r="AG2710" s="6">
        <f>Tabla4[[#This Row],[Tiempo Parada de Reloj]]+Tabla4[[#This Row],[Tiempo Autorizado por Telefonica (no Máximo)]]</f>
        <v>0</v>
      </c>
      <c r="AH2710" s="7">
        <f t="shared" ref="AH2710" ca="1" si="482">F2710-$AD2710</f>
        <v>3.8194444445252884E-2</v>
      </c>
      <c r="AI2710" s="8">
        <f t="shared" ref="AI2710" si="483">AD2710*24</f>
        <v>0</v>
      </c>
      <c r="AJ2710" s="8">
        <f t="shared" ref="AJ2710" ca="1" si="484">AH2710*24</f>
        <v>0.91666666668606922</v>
      </c>
      <c r="AK2710" s="3" t="s">
        <v>106</v>
      </c>
      <c r="AL2710" s="3" t="s">
        <v>70</v>
      </c>
      <c r="AM2710" s="3" t="s">
        <v>460</v>
      </c>
      <c r="AN2710" s="3" t="s">
        <v>460</v>
      </c>
      <c r="AO2710" s="3" t="s">
        <v>87</v>
      </c>
      <c r="AP2710" s="3" t="s">
        <v>87</v>
      </c>
      <c r="AQ2710" s="23">
        <v>45470.551388888889</v>
      </c>
      <c r="AR2710" s="3"/>
      <c r="AS2710" s="23"/>
      <c r="AT2710" s="23"/>
      <c r="AU2710" s="3" t="s">
        <v>271</v>
      </c>
      <c r="AV2710" s="3" t="s">
        <v>926</v>
      </c>
      <c r="AW2710" s="3" t="s">
        <v>135</v>
      </c>
      <c r="AX2710" s="3">
        <v>10.836904000000001</v>
      </c>
      <c r="AY2710" s="3">
        <v>-74.771463999999995</v>
      </c>
      <c r="AZ2710" s="8" t="str">
        <f>+CONCATENATE("Reportan apertura en el enlace ",Tabla4[[#This Row],[Enlace]]," en el ",Tabla4[[#This Row],[Distancia óptica]]," ocasionado por ",Tabla4[[#This Row],[Causa del daño]])</f>
        <v>Reportan apertura en el enlace Victoria - Santo Tomás en el Km 22,349 desde Victoria ocasionado por Falla de Empalme de FiOp</v>
      </c>
      <c r="BA2710" s="8" t="str">
        <f>+CONCATENATE("Para dar solución al incidente ",Tabla4[[#This Row],[Solución]])</f>
        <v>Para dar solución al incidente se refusiona hilo en epalme existente</v>
      </c>
      <c r="BB2710" s="3" t="str">
        <f>+_xlfn.CONCAT(Tabla4[[#This Row],[Causa Raiz]]," ",Tabla4[[#This Row],[Solución2]]," (",Tabla4[[#This Row],[Anillo]],"- Cabecera: ",Tabla4[[#This Row],[Cabecera]],"- Operador: ",Tabla4[[#This Row],[Operador]],")")</f>
        <v>Reportan apertura en el enlace Victoria - Santo Tomás en el Km 22,349 desde Victoria ocasionado por Falla de Empalme de FiOp Para dar solución al incidente se refusiona hilo en epalme existente (Lineal- Cabecera: VICTORIA- Operador: Colombia Telecomunicaciones)</v>
      </c>
    </row>
    <row r="2711" spans="1:54" ht="199.5">
      <c r="A2711" s="38">
        <f>A2710+1</f>
        <v>2710</v>
      </c>
      <c r="B2711" s="3">
        <v>8705922</v>
      </c>
      <c r="C2711" s="3" t="s">
        <v>54</v>
      </c>
      <c r="D2711" s="23">
        <v>45469.208333333336</v>
      </c>
      <c r="E2711" s="23">
        <v>45469.427083333336</v>
      </c>
      <c r="F2711" s="1">
        <f ca="1">IF(ISBLANK(E2711),IF(ISBLANK(D2711),0,NOW()-D2711),E2711-D2711)</f>
        <v>0.21875</v>
      </c>
      <c r="G2711" s="3" t="s">
        <v>55</v>
      </c>
      <c r="H2711" s="41"/>
      <c r="I2711" s="40"/>
      <c r="J2711" s="5" t="s">
        <v>56</v>
      </c>
      <c r="K2711" s="3" t="s">
        <v>57</v>
      </c>
      <c r="L2711" s="9" t="s">
        <v>78</v>
      </c>
      <c r="M2711" s="3" t="s">
        <v>59</v>
      </c>
      <c r="N2711" s="3" t="s">
        <v>60</v>
      </c>
      <c r="O2711" s="3" t="s">
        <v>12175</v>
      </c>
      <c r="P2711" s="3" t="s">
        <v>12176</v>
      </c>
      <c r="Q2711" s="4" t="s">
        <v>12177</v>
      </c>
      <c r="R2711" s="3" t="s">
        <v>8503</v>
      </c>
      <c r="S2711" s="3" t="s">
        <v>65</v>
      </c>
      <c r="T2711" s="9" t="s">
        <v>66</v>
      </c>
      <c r="U2711" s="3" t="s">
        <v>12178</v>
      </c>
      <c r="V2711" s="22" t="str">
        <f>C2711&amp;"; Hora de aviso: "&amp;TEXT(D2711,"h:mm dd/mm/yyyy")&amp;"; Solución: "&amp;U2711&amp;"; Hora de solución: "&amp;TEXT(E2711,"h:mm dd/mm/yyyy")&amp;"; Causa: "&amp;T2711</f>
        <v>RLFO; Hora de aviso: 5:00 26/06/2024; Solución: Se realiza recuperación de 70 metros de reserva para adecuar una caja de 144 hilos.; Hora de solución: 10:15 26/06/2024; Causa: Vandalismo</v>
      </c>
      <c r="W2711" s="4" t="s">
        <v>3193</v>
      </c>
      <c r="X2711" s="3"/>
      <c r="Y2711" s="3"/>
      <c r="Z2711" s="3" t="s">
        <v>69</v>
      </c>
      <c r="AA2711" s="3" t="s">
        <v>70</v>
      </c>
      <c r="AB2711" s="3">
        <v>8705921</v>
      </c>
      <c r="AC2711" s="3" t="s">
        <v>71</v>
      </c>
      <c r="AD2711" s="6">
        <v>5.4166666666666669E-2</v>
      </c>
      <c r="AE2711" s="7"/>
      <c r="AF2711" s="7"/>
      <c r="AG2711" s="6">
        <f>Tabla4[[#This Row],[Tiempo Parada de Reloj]]+Tabla4[[#This Row],[Tiempo Autorizado por Telefonica (no Máximo)]]</f>
        <v>5.4166666666666669E-2</v>
      </c>
      <c r="AH2711" s="7">
        <f ca="1">F2711-$AD2711</f>
        <v>0.16458333333333333</v>
      </c>
      <c r="AI2711" s="8">
        <f>AD2711*24</f>
        <v>1.3</v>
      </c>
      <c r="AJ2711" s="8">
        <f ca="1">AH2711*24</f>
        <v>3.95</v>
      </c>
      <c r="AK2711" s="3" t="s">
        <v>87</v>
      </c>
      <c r="AL2711" s="3" t="s">
        <v>70</v>
      </c>
      <c r="AM2711" s="3" t="s">
        <v>72</v>
      </c>
      <c r="AN2711" s="3" t="s">
        <v>72</v>
      </c>
      <c r="AO2711" s="3" t="s">
        <v>87</v>
      </c>
      <c r="AP2711" s="3" t="s">
        <v>87</v>
      </c>
      <c r="AQ2711" s="23">
        <v>45470.510416666664</v>
      </c>
      <c r="AR2711" s="3"/>
      <c r="AS2711" s="23"/>
      <c r="AT2711" s="23"/>
      <c r="AU2711" s="3" t="s">
        <v>100</v>
      </c>
      <c r="AV2711" s="3" t="s">
        <v>12179</v>
      </c>
      <c r="AW2711" s="3" t="s">
        <v>370</v>
      </c>
      <c r="AX2711" s="3">
        <v>4.6745000000000001</v>
      </c>
      <c r="AY2711" s="3">
        <v>-74.087999999999994</v>
      </c>
      <c r="AZ2711" s="8" t="str">
        <f>+CONCATENATE("Reportan apertura en el enlace ",Tabla4[[#This Row],[Enlace]]," en el ",Tabla4[[#This Row],[Distancia óptica]]," ocasionado por ",Tabla4[[#This Row],[Causa del daño]])</f>
        <v>Reportan apertura en el enlace Mov.Normandia - Mov.Simon Bolivar en el km 6.95 desde simon bolivar ocasionado por Vandalismo</v>
      </c>
      <c r="BA2711" s="8" t="str">
        <f>+CONCATENATE("Para dar solución al incidente ",Tabla4[[#This Row],[Solución]])</f>
        <v>Para dar solución al incidente Se realiza recuperación de 70 metros de reserva para adecuar una caja de 144 hilos.</v>
      </c>
      <c r="BB2711" s="3" t="str">
        <f>+_xlfn.CONCAT(Tabla4[[#This Row],[Causa Raiz]]," ",Tabla4[[#This Row],[Solución2]]," (",Tabla4[[#This Row],[Anillo]],"- Cabecera: ",Tabla4[[#This Row],[Cabecera]],"- Operador: ",Tabla4[[#This Row],[Operador]],")")</f>
        <v>Reportan apertura en el enlace Mov.Normandia - Mov.Simon Bolivar en el km 6.95 desde simon bolivar ocasionado por Vandalismo Para dar solución al incidente Se realiza recuperación de 70 metros de reserva para adecuar una caja de 144 hilos. (lineal- Cabecera: salitre - Operador: Colombia Telecomunicaciones)</v>
      </c>
    </row>
    <row r="2712" spans="1:54" ht="213.75">
      <c r="A2712" s="38">
        <f>A2711+1</f>
        <v>2711</v>
      </c>
      <c r="B2712" s="3">
        <v>8705861</v>
      </c>
      <c r="C2712" s="3" t="s">
        <v>54</v>
      </c>
      <c r="D2712" s="23">
        <v>45469.284722222219</v>
      </c>
      <c r="E2712" s="23">
        <v>45469.357638888891</v>
      </c>
      <c r="F2712" s="1">
        <f t="shared" ref="F2712:F2714" ca="1" si="485">IF(ISBLANK(E2712),IF(ISBLANK(D2712),0,NOW()-D2712),E2712-D2712)</f>
        <v>7.2916666671517305E-2</v>
      </c>
      <c r="G2712" s="3" t="s">
        <v>55</v>
      </c>
      <c r="H2712" s="41"/>
      <c r="I2712" s="40"/>
      <c r="J2712" s="5" t="s">
        <v>56</v>
      </c>
      <c r="K2712" s="3" t="s">
        <v>340</v>
      </c>
      <c r="L2712" s="9" t="s">
        <v>78</v>
      </c>
      <c r="M2712" s="3" t="s">
        <v>341</v>
      </c>
      <c r="N2712" s="3" t="s">
        <v>342</v>
      </c>
      <c r="O2712" s="3" t="s">
        <v>12180</v>
      </c>
      <c r="P2712" s="3" t="s">
        <v>12181</v>
      </c>
      <c r="Q2712" s="4" t="s">
        <v>12182</v>
      </c>
      <c r="R2712" s="3" t="s">
        <v>1828</v>
      </c>
      <c r="S2712" s="3" t="s">
        <v>347</v>
      </c>
      <c r="T2712" s="9" t="s">
        <v>66</v>
      </c>
      <c r="U2712" s="3" t="s">
        <v>12183</v>
      </c>
      <c r="V2712" s="22" t="str">
        <f t="shared" ref="V2712:V2714" si="486">C2712&amp;"; Hora de aviso: "&amp;TEXT(D2712,"h:mm dd/mm/yyyy")&amp;"; Solución: "&amp;U2712&amp;"; Hora de solución: "&amp;TEXT(E2712,"h:mm dd/mm/yyyy")&amp;"; Causa: "&amp;T2712</f>
        <v>RLFO; Hora de aviso: 6:50 26/06/2024; Solución: Se realiza recuperación de 20 m de reserva y se instala una caja de empalme de 48 hilos.; Hora de solución: 8:35 26/06/2024; Causa: Vandalismo</v>
      </c>
      <c r="W2712" s="4" t="s">
        <v>349</v>
      </c>
      <c r="X2712" s="3"/>
      <c r="Y2712" s="3"/>
      <c r="Z2712" s="3" t="s">
        <v>69</v>
      </c>
      <c r="AA2712" s="3" t="s">
        <v>70</v>
      </c>
      <c r="AB2712" s="3">
        <v>8705861</v>
      </c>
      <c r="AC2712" s="3" t="s">
        <v>71</v>
      </c>
      <c r="AD2712" s="6">
        <v>0</v>
      </c>
      <c r="AE2712" s="7"/>
      <c r="AF2712" s="7"/>
      <c r="AG2712" s="6">
        <f>Tabla4[[#This Row],[Tiempo Parada de Reloj]]+Tabla4[[#This Row],[Tiempo Autorizado por Telefonica (no Máximo)]]</f>
        <v>0</v>
      </c>
      <c r="AH2712" s="7">
        <f t="shared" ref="AH2712:AH2714" ca="1" si="487">F2712-$AD2712</f>
        <v>7.2916666671517305E-2</v>
      </c>
      <c r="AI2712" s="8">
        <f t="shared" ref="AI2712:AI2714" si="488">AD2712*24</f>
        <v>0</v>
      </c>
      <c r="AJ2712" s="8">
        <f t="shared" ref="AJ2712:AJ2714" ca="1" si="489">AH2712*24</f>
        <v>1.7500000001164153</v>
      </c>
      <c r="AK2712" s="3" t="s">
        <v>72</v>
      </c>
      <c r="AL2712" s="3" t="s">
        <v>71</v>
      </c>
      <c r="AM2712" s="3" t="s">
        <v>69</v>
      </c>
      <c r="AN2712" s="3" t="s">
        <v>72</v>
      </c>
      <c r="AO2712" s="3" t="s">
        <v>87</v>
      </c>
      <c r="AP2712" s="3" t="s">
        <v>87</v>
      </c>
      <c r="AQ2712" s="23">
        <v>45470.402777777781</v>
      </c>
      <c r="AR2712" s="3"/>
      <c r="AS2712" s="23"/>
      <c r="AT2712" s="23"/>
      <c r="AU2712" s="3" t="s">
        <v>351</v>
      </c>
      <c r="AV2712" s="3" t="s">
        <v>12184</v>
      </c>
      <c r="AW2712" s="3" t="s">
        <v>11592</v>
      </c>
      <c r="AX2712" s="3">
        <v>4.4332000000000003</v>
      </c>
      <c r="AY2712" s="3">
        <v>-75.244799999999998</v>
      </c>
      <c r="AZ2712" s="8" t="str">
        <f>+CONCATENATE("Reportan apertura en el enlace ",Tabla4[[#This Row],[Enlace]]," en el ",Tabla4[[#This Row],[Distancia óptica]]," ocasionado por ",Tabla4[[#This Row],[Causa del daño]])</f>
        <v>Reportan apertura en el enlace Mov. Miramar - Mov. Piedra Pintada en el km 0.103 desde Mov. Miramar ocasionado por Vandalismo</v>
      </c>
      <c r="BA2712" s="8" t="str">
        <f>+CONCATENATE("Para dar solución al incidente ",Tabla4[[#This Row],[Solución]])</f>
        <v>Para dar solución al incidente Se realiza recuperación de 20 m de reserva y se instala una caja de empalme de 48 hilos.</v>
      </c>
      <c r="BB2712" s="3" t="str">
        <f>+_xlfn.CONCAT(Tabla4[[#This Row],[Causa Raiz]]," ",Tabla4[[#This Row],[Solución2]]," (",Tabla4[[#This Row],[Anillo]],"- Cabecera: ",Tabla4[[#This Row],[Cabecera]],"- Operador: ",Tabla4[[#This Row],[Operador]],")")</f>
        <v>Reportan apertura en el enlace Mov. Miramar - Mov. Piedra Pintada en el km 0.103 desde Mov. Miramar ocasionado por Vandalismo Para dar solución al incidente Se realiza recuperación de 20 m de reserva y se instala una caja de empalme de 48 hilos. (INTERCONEXIÓN- Cabecera: MIRAMAR- Operador: Colombia Telecomunicaciones)</v>
      </c>
    </row>
    <row r="2713" spans="1:54" ht="185.25">
      <c r="A2713" s="38">
        <f t="shared" ref="A2713:A2714" si="490">A2712+1</f>
        <v>2712</v>
      </c>
      <c r="B2713" s="3">
        <v>8706218</v>
      </c>
      <c r="C2713" s="3" t="s">
        <v>54</v>
      </c>
      <c r="D2713" s="23">
        <v>45469.371527777781</v>
      </c>
      <c r="E2713" s="23">
        <v>45469.618055555555</v>
      </c>
      <c r="F2713" s="1">
        <f t="shared" ca="1" si="485"/>
        <v>0.24652777777373558</v>
      </c>
      <c r="G2713" s="3" t="s">
        <v>55</v>
      </c>
      <c r="H2713" s="41"/>
      <c r="I2713" s="40"/>
      <c r="J2713" s="5" t="s">
        <v>4909</v>
      </c>
      <c r="K2713" s="3" t="s">
        <v>4096</v>
      </c>
      <c r="L2713" s="9" t="s">
        <v>58</v>
      </c>
      <c r="M2713" s="3" t="s">
        <v>204</v>
      </c>
      <c r="N2713" s="3" t="s">
        <v>332</v>
      </c>
      <c r="O2713" s="3" t="s">
        <v>12185</v>
      </c>
      <c r="P2713" s="3" t="s">
        <v>12186</v>
      </c>
      <c r="Q2713" s="4" t="s">
        <v>12187</v>
      </c>
      <c r="R2713" s="3" t="s">
        <v>1082</v>
      </c>
      <c r="S2713" s="3" t="s">
        <v>4100</v>
      </c>
      <c r="T2713" s="9" t="s">
        <v>682</v>
      </c>
      <c r="U2713" s="3" t="s">
        <v>12188</v>
      </c>
      <c r="V2713" s="22" t="str">
        <f t="shared" si="486"/>
        <v>RLFO; Hora de aviso: 8:55 26/06/2024; Solución: Se realiza cambio de pigtail en ODF terminal hacia central diamante; Hora de solución: 14:50 26/06/2024; Causa: Falla en ODF Planta Externa</v>
      </c>
      <c r="W2713" s="4" t="s">
        <v>12189</v>
      </c>
      <c r="X2713" s="3" t="s">
        <v>12190</v>
      </c>
      <c r="Y2713" s="3" t="s">
        <v>12191</v>
      </c>
      <c r="Z2713" s="3" t="s">
        <v>1349</v>
      </c>
      <c r="AA2713" s="3" t="s">
        <v>71</v>
      </c>
      <c r="AB2713" s="3">
        <v>0</v>
      </c>
      <c r="AC2713" s="3" t="s">
        <v>71</v>
      </c>
      <c r="AD2713" s="6">
        <v>8.1944444444444445E-2</v>
      </c>
      <c r="AE2713" s="7"/>
      <c r="AF2713" s="7"/>
      <c r="AG2713" s="6">
        <f>Tabla4[[#This Row],[Tiempo Parada de Reloj]]+Tabla4[[#This Row],[Tiempo Autorizado por Telefonica (no Máximo)]]</f>
        <v>8.1944444444444445E-2</v>
      </c>
      <c r="AH2713" s="7">
        <f t="shared" ca="1" si="487"/>
        <v>0.16458333332929115</v>
      </c>
      <c r="AI2713" s="8">
        <f t="shared" si="488"/>
        <v>1.9666666666666668</v>
      </c>
      <c r="AJ2713" s="8">
        <f t="shared" ca="1" si="489"/>
        <v>3.9499999999029876</v>
      </c>
      <c r="AK2713" s="3" t="s">
        <v>72</v>
      </c>
      <c r="AL2713" s="3" t="s">
        <v>70</v>
      </c>
      <c r="AM2713" s="3" t="s">
        <v>98</v>
      </c>
      <c r="AN2713" s="3" t="s">
        <v>98</v>
      </c>
      <c r="AO2713" s="3" t="s">
        <v>119</v>
      </c>
      <c r="AP2713" s="3" t="s">
        <v>119</v>
      </c>
      <c r="AQ2713" s="23">
        <v>45471.480555555558</v>
      </c>
      <c r="AR2713" s="3"/>
      <c r="AS2713" s="23"/>
      <c r="AT2713" s="23"/>
      <c r="AU2713" s="3" t="s">
        <v>192</v>
      </c>
      <c r="AV2713" s="3" t="s">
        <v>12192</v>
      </c>
      <c r="AW2713" s="3" t="s">
        <v>370</v>
      </c>
      <c r="AX2713" s="3">
        <v>7.085521</v>
      </c>
      <c r="AY2713" s="3">
        <v>-73.123216999999997</v>
      </c>
      <c r="AZ2713" s="8" t="str">
        <f>+CONCATENATE("Reportan apertura en el enlace ",Tabla4[[#This Row],[Enlace]]," en el ",Tabla4[[#This Row],[Distancia óptica]]," ocasionado por ",Tabla4[[#This Row],[Causa del daño]])</f>
        <v>Reportan apertura en el enlace Olt Arenales - Florida en el Km 13 desde Areales ocasionado por Falla en ODF Planta Externa</v>
      </c>
      <c r="BA2713" s="8" t="str">
        <f>+CONCATENATE("Para dar solución al incidente ",Tabla4[[#This Row],[Solución]])</f>
        <v>Para dar solución al incidente Se realiza cambio de pigtail en ODF terminal hacia central diamante</v>
      </c>
      <c r="BB2713" s="3" t="str">
        <f>+_xlfn.CONCAT(Tabla4[[#This Row],[Causa Raiz]]," ",Tabla4[[#This Row],[Solución2]]," (",Tabla4[[#This Row],[Anillo]],"- Cabecera: ",Tabla4[[#This Row],[Cabecera]],"- Operador: ",Tabla4[[#This Row],[Operador]],")")</f>
        <v>Reportan apertura en el enlace Olt Arenales - Florida en el Km 13 desde Areales ocasionado por Falla en ODF Planta Externa Para dar solución al incidente Se realiza cambio de pigtail en ODF terminal hacia central diamante (lineal- Cabecera: ARENALES - Operador: Telebucaramanga)</v>
      </c>
    </row>
    <row r="2714" spans="1:54" ht="156.75">
      <c r="A2714" s="38">
        <f t="shared" si="490"/>
        <v>2713</v>
      </c>
      <c r="B2714" s="3">
        <v>8706401</v>
      </c>
      <c r="C2714" s="3" t="s">
        <v>92</v>
      </c>
      <c r="D2714" s="23">
        <v>45469.381944444445</v>
      </c>
      <c r="E2714" s="23">
        <v>45469.583333333336</v>
      </c>
      <c r="F2714" s="1">
        <f t="shared" ca="1" si="485"/>
        <v>0.20138888889050577</v>
      </c>
      <c r="G2714" s="3" t="s">
        <v>55</v>
      </c>
      <c r="H2714" s="41"/>
      <c r="I2714" s="40"/>
      <c r="J2714" s="5" t="s">
        <v>56</v>
      </c>
      <c r="K2714" s="3" t="s">
        <v>77</v>
      </c>
      <c r="L2714" s="9" t="s">
        <v>58</v>
      </c>
      <c r="M2714" s="3" t="s">
        <v>507</v>
      </c>
      <c r="N2714" s="3" t="s">
        <v>888</v>
      </c>
      <c r="O2714" s="3" t="s">
        <v>889</v>
      </c>
      <c r="P2714" s="3" t="s">
        <v>12193</v>
      </c>
      <c r="Q2714" s="4" t="s">
        <v>12194</v>
      </c>
      <c r="R2714" s="3" t="s">
        <v>725</v>
      </c>
      <c r="S2714" s="3" t="s">
        <v>158</v>
      </c>
      <c r="T2714" s="9" t="s">
        <v>256</v>
      </c>
      <c r="U2714" s="3" t="s">
        <v>12195</v>
      </c>
      <c r="V2714" s="22" t="str">
        <f t="shared" si="486"/>
        <v>RTNFO; Hora de aviso: 9:10 26/06/2024; Solución: Se liberan hilos en empalme; Hora de solución: 14:00 26/06/2024; Causa: Falla de Empalme de FiOp</v>
      </c>
      <c r="W2714" s="4" t="s">
        <v>160</v>
      </c>
      <c r="X2714" s="3"/>
      <c r="Y2714" s="3"/>
      <c r="Z2714" s="3" t="s">
        <v>69</v>
      </c>
      <c r="AA2714" s="3" t="s">
        <v>71</v>
      </c>
      <c r="AB2714" s="3">
        <v>0</v>
      </c>
      <c r="AC2714" s="3" t="s">
        <v>71</v>
      </c>
      <c r="AD2714" s="6">
        <v>0</v>
      </c>
      <c r="AE2714" s="7"/>
      <c r="AF2714" s="7"/>
      <c r="AG2714" s="6">
        <f>Tabla4[[#This Row],[Tiempo Parada de Reloj]]+Tabla4[[#This Row],[Tiempo Autorizado por Telefonica (no Máximo)]]</f>
        <v>0</v>
      </c>
      <c r="AH2714" s="7">
        <f t="shared" ca="1" si="487"/>
        <v>0.20138888889050577</v>
      </c>
      <c r="AI2714" s="8">
        <f t="shared" si="488"/>
        <v>0</v>
      </c>
      <c r="AJ2714" s="8">
        <f t="shared" ca="1" si="489"/>
        <v>4.8333333333721384</v>
      </c>
      <c r="AK2714" s="3" t="s">
        <v>72</v>
      </c>
      <c r="AL2714" s="3" t="s">
        <v>70</v>
      </c>
      <c r="AM2714" s="3" t="s">
        <v>98</v>
      </c>
      <c r="AN2714" s="3" t="s">
        <v>98</v>
      </c>
      <c r="AO2714" s="3" t="s">
        <v>87</v>
      </c>
      <c r="AP2714" s="3" t="s">
        <v>87</v>
      </c>
      <c r="AQ2714" s="23">
        <v>45472.500694444447</v>
      </c>
      <c r="AR2714" s="3"/>
      <c r="AS2714" s="23"/>
      <c r="AT2714" s="23"/>
      <c r="AU2714" s="3" t="s">
        <v>515</v>
      </c>
      <c r="AV2714" s="3" t="s">
        <v>894</v>
      </c>
      <c r="AW2714" s="3" t="s">
        <v>76</v>
      </c>
      <c r="AX2714" s="3">
        <v>2.4883299999999999</v>
      </c>
      <c r="AY2714" s="3">
        <v>-76.572220000000002</v>
      </c>
      <c r="AZ2714" s="8" t="str">
        <f>+CONCATENATE("Reportan apertura en el enlace ",Tabla4[[#This Row],[Enlace]]," en el ",Tabla4[[#This Row],[Distancia óptica]]," ocasionado por ",Tabla4[[#This Row],[Causa del daño]])</f>
        <v>Reportan apertura en el enlace Cali - Popayán en el Km 9.5 desde Popayán ocasionado por Falla de Empalme de FiOp</v>
      </c>
      <c r="BA2714" s="8" t="str">
        <f>+CONCATENATE("Para dar solución al incidente ",Tabla4[[#This Row],[Solución]])</f>
        <v>Para dar solución al incidente Se liberan hilos en empalme</v>
      </c>
      <c r="BB2714" s="3" t="str">
        <f>+_xlfn.CONCAT(Tabla4[[#This Row],[Causa Raiz]]," ",Tabla4[[#This Row],[Solución2]]," (",Tabla4[[#This Row],[Anillo]],"- Cabecera: ",Tabla4[[#This Row],[Cabecera]],"- Operador: ",Tabla4[[#This Row],[Operador]],")")</f>
        <v>Reportan apertura en el enlace Cali - Popayán en el Km 9.5 desde Popayán ocasionado por Falla de Empalme de FiOp Para dar solución al incidente Se liberan hilos en empalme (Troncal- Cabecera: Popayan- Operador: Colombia Telecomunicaciones)</v>
      </c>
    </row>
    <row r="2715" spans="1:54" ht="142.5">
      <c r="A2715" s="38">
        <f>A2714+1</f>
        <v>2714</v>
      </c>
      <c r="B2715" s="3">
        <v>8706430</v>
      </c>
      <c r="C2715" s="3" t="s">
        <v>92</v>
      </c>
      <c r="D2715" s="23">
        <v>45469.416666666664</v>
      </c>
      <c r="E2715" s="23">
        <v>45469.418055555558</v>
      </c>
      <c r="F2715" s="1">
        <f t="shared" ref="F2715:F2720" ca="1" si="491">IF(ISBLANK(E2715),IF(ISBLANK(D2715),0,NOW()-D2715),E2715-D2715)</f>
        <v>1.3888888934161514E-3</v>
      </c>
      <c r="G2715" s="3" t="s">
        <v>55</v>
      </c>
      <c r="H2715" s="41"/>
      <c r="I2715" s="40"/>
      <c r="J2715" s="5" t="s">
        <v>56</v>
      </c>
      <c r="K2715" s="3" t="s">
        <v>340</v>
      </c>
      <c r="L2715" s="9" t="s">
        <v>58</v>
      </c>
      <c r="M2715" s="3" t="s">
        <v>341</v>
      </c>
      <c r="N2715" s="3" t="s">
        <v>342</v>
      </c>
      <c r="O2715" s="3" t="s">
        <v>10753</v>
      </c>
      <c r="P2715" s="3">
        <v>0</v>
      </c>
      <c r="Q2715" s="4" t="s">
        <v>12196</v>
      </c>
      <c r="R2715" s="3" t="s">
        <v>346</v>
      </c>
      <c r="S2715" s="3" t="s">
        <v>347</v>
      </c>
      <c r="T2715" s="9" t="s">
        <v>104</v>
      </c>
      <c r="U2715" s="3" t="s">
        <v>12197</v>
      </c>
      <c r="V2715" s="22" t="str">
        <f>C2715&amp;"; Hora de aviso: "&amp;TEXT(D2715,"h:mm dd/mm/yyyy")&amp;"; Solución: "&amp;U2715&amp;"; Hora de solución: "&amp;TEXT(E2715,"h:mm dd/mm/yyyy")&amp;"; Causa: "&amp;T2715</f>
        <v>RTNFO; Hora de aviso: 10:00 26/06/2024; Solución: Se realiza cambio de pacht cord con PI; Hora de solución: 10:02 26/06/2024; Causa: Visita Fallida</v>
      </c>
      <c r="W2715" s="4" t="s">
        <v>349</v>
      </c>
      <c r="X2715" s="3"/>
      <c r="Y2715" s="3"/>
      <c r="Z2715" s="3" t="s">
        <v>69</v>
      </c>
      <c r="AA2715" s="3" t="s">
        <v>71</v>
      </c>
      <c r="AB2715" s="3">
        <v>0</v>
      </c>
      <c r="AC2715" s="3" t="s">
        <v>71</v>
      </c>
      <c r="AD2715" s="6">
        <v>0</v>
      </c>
      <c r="AE2715" s="7"/>
      <c r="AF2715" s="7"/>
      <c r="AG2715" s="6">
        <f>Tabla4[[#This Row],[Tiempo Parada de Reloj]]+Tabla4[[#This Row],[Tiempo Autorizado por Telefonica (no Máximo)]]</f>
        <v>0</v>
      </c>
      <c r="AH2715" s="7">
        <f ca="1">F2715-$AD2715</f>
        <v>1.3888888934161514E-3</v>
      </c>
      <c r="AI2715" s="8">
        <f>AD2715*24</f>
        <v>0</v>
      </c>
      <c r="AJ2715" s="8">
        <f ca="1">AH2715*24</f>
        <v>3.3333333441987634E-2</v>
      </c>
      <c r="AK2715" s="3" t="s">
        <v>72</v>
      </c>
      <c r="AL2715" s="3" t="s">
        <v>71</v>
      </c>
      <c r="AM2715" s="3" t="s">
        <v>69</v>
      </c>
      <c r="AN2715" s="3" t="s">
        <v>72</v>
      </c>
      <c r="AO2715" s="3" t="s">
        <v>72</v>
      </c>
      <c r="AP2715" s="3" t="s">
        <v>72</v>
      </c>
      <c r="AQ2715" s="23">
        <v>45469.418055555558</v>
      </c>
      <c r="AR2715" s="3"/>
      <c r="AS2715" s="23"/>
      <c r="AT2715" s="23"/>
      <c r="AU2715" s="3" t="s">
        <v>351</v>
      </c>
      <c r="AV2715" s="3" t="s">
        <v>69</v>
      </c>
      <c r="AW2715" s="3" t="s">
        <v>69</v>
      </c>
      <c r="AX2715" s="3" t="s">
        <v>69</v>
      </c>
      <c r="AY2715" s="3" t="s">
        <v>69</v>
      </c>
      <c r="AZ2715" s="8" t="str">
        <f>+CONCATENATE("Reportan apertura en el enlace ",Tabla4[[#This Row],[Enlace]]," en el ",Tabla4[[#This Row],[Distancia óptica]]," ocasionado por ",Tabla4[[#This Row],[Causa del daño]])</f>
        <v>Reportan apertura en el enlace Guayabal - Mariquita en el 0 ocasionado por Visita Fallida</v>
      </c>
      <c r="BA2715" s="8" t="str">
        <f>+CONCATENATE("Para dar solución al incidente ",Tabla4[[#This Row],[Solución]])</f>
        <v>Para dar solución al incidente Se realiza cambio de pacht cord con PI</v>
      </c>
      <c r="BB2715" s="3" t="str">
        <f>+_xlfn.CONCAT(Tabla4[[#This Row],[Causa Raiz]]," ",Tabla4[[#This Row],[Solución2]]," (",Tabla4[[#This Row],[Anillo]],"- Cabecera: ",Tabla4[[#This Row],[Cabecera]],"- Operador: ",Tabla4[[#This Row],[Operador]],")")</f>
        <v>Reportan apertura en el enlace Guayabal - Mariquita en el 0 ocasionado por Visita Fallida Para dar solución al incidente Se realiza cambio de pacht cord con PI (NA- Cabecera: NA- Operador: Colombia Telecomunicaciones)</v>
      </c>
    </row>
    <row r="2716" spans="1:54" ht="128.25">
      <c r="A2716" s="38">
        <f>A2715+1</f>
        <v>2715</v>
      </c>
      <c r="B2716" s="3">
        <v>8706476</v>
      </c>
      <c r="C2716" s="3" t="s">
        <v>136</v>
      </c>
      <c r="D2716" s="23">
        <v>45469.427083333336</v>
      </c>
      <c r="E2716" s="23">
        <v>45469.428472222222</v>
      </c>
      <c r="F2716" s="1">
        <f t="shared" ca="1" si="491"/>
        <v>1.3888888861401938E-3</v>
      </c>
      <c r="G2716" s="3" t="s">
        <v>55</v>
      </c>
      <c r="H2716" s="41"/>
      <c r="I2716" s="40"/>
      <c r="J2716" s="5" t="s">
        <v>137</v>
      </c>
      <c r="K2716" s="3" t="s">
        <v>93</v>
      </c>
      <c r="L2716" s="9" t="s">
        <v>78</v>
      </c>
      <c r="M2716" s="3" t="s">
        <v>59</v>
      </c>
      <c r="N2716" s="3" t="s">
        <v>60</v>
      </c>
      <c r="O2716" s="3" t="s">
        <v>12198</v>
      </c>
      <c r="P2716" s="3">
        <v>0</v>
      </c>
      <c r="Q2716" s="4" t="s">
        <v>12199</v>
      </c>
      <c r="R2716" s="3" t="s">
        <v>1476</v>
      </c>
      <c r="S2716" s="3" t="s">
        <v>65</v>
      </c>
      <c r="T2716" s="9" t="s">
        <v>104</v>
      </c>
      <c r="U2716" s="3" t="s">
        <v>12200</v>
      </c>
      <c r="V2716" s="22" t="str">
        <f>C2716&amp;"; Hora de aviso: "&amp;TEXT(D2716,"h:mm dd/mm/yyyy")&amp;"; Solución: "&amp;U2716&amp;"; Hora de solución: "&amp;TEXT(E2716,"h:mm dd/mm/yyyy")&amp;"; Causa: "&amp;T2716</f>
        <v>RBHFO; Hora de aviso: 10:15 26/06/2024; Solución: Se certifica que no hay eventos por fo; Hora de solución: 10:17 26/06/2024; Causa: Visita Fallida</v>
      </c>
      <c r="W2716" s="4" t="s">
        <v>68</v>
      </c>
      <c r="X2716" s="3"/>
      <c r="Y2716" s="3"/>
      <c r="Z2716" s="3" t="s">
        <v>69</v>
      </c>
      <c r="AA2716" s="3" t="s">
        <v>71</v>
      </c>
      <c r="AB2716" s="3">
        <v>0</v>
      </c>
      <c r="AC2716" s="3" t="s">
        <v>71</v>
      </c>
      <c r="AD2716" s="6">
        <v>0</v>
      </c>
      <c r="AE2716" s="7"/>
      <c r="AF2716" s="7"/>
      <c r="AG2716" s="6">
        <f>Tabla4[[#This Row],[Tiempo Parada de Reloj]]+Tabla4[[#This Row],[Tiempo Autorizado por Telefonica (no Máximo)]]</f>
        <v>0</v>
      </c>
      <c r="AH2716" s="7">
        <f ca="1">F2716-$AD2716</f>
        <v>1.3888888861401938E-3</v>
      </c>
      <c r="AI2716" s="8">
        <f>AD2716*24</f>
        <v>0</v>
      </c>
      <c r="AJ2716" s="8">
        <f ca="1">AH2716*24</f>
        <v>3.3333333267364651E-2</v>
      </c>
      <c r="AK2716" s="3" t="s">
        <v>88</v>
      </c>
      <c r="AL2716" s="3" t="s">
        <v>71</v>
      </c>
      <c r="AM2716" s="3" t="s">
        <v>69</v>
      </c>
      <c r="AN2716" s="3" t="s">
        <v>72</v>
      </c>
      <c r="AO2716" s="3" t="s">
        <v>72</v>
      </c>
      <c r="AP2716" s="3" t="s">
        <v>72</v>
      </c>
      <c r="AQ2716" s="23">
        <v>45469.428472222222</v>
      </c>
      <c r="AR2716" s="3"/>
      <c r="AS2716" s="23"/>
      <c r="AT2716" s="23"/>
      <c r="AU2716" s="3" t="s">
        <v>100</v>
      </c>
      <c r="AV2716" s="3" t="s">
        <v>69</v>
      </c>
      <c r="AW2716" s="3" t="s">
        <v>69</v>
      </c>
      <c r="AX2716" s="3" t="s">
        <v>69</v>
      </c>
      <c r="AY2716" s="3" t="s">
        <v>69</v>
      </c>
      <c r="AZ2716" s="8" t="str">
        <f>+CONCATENATE("Reportan apertura en el enlace ",Tabla4[[#This Row],[Enlace]]," en el ",Tabla4[[#This Row],[Distancia óptica]]," ocasionado por ",Tabla4[[#This Row],[Causa del daño]])</f>
        <v>Reportan apertura en el enlace Mov. Marruecos - Mov. Lucero Sur en el 0 ocasionado por Visita Fallida</v>
      </c>
      <c r="BA2716" s="8" t="str">
        <f>+CONCATENATE("Para dar solución al incidente ",Tabla4[[#This Row],[Solución]])</f>
        <v>Para dar solución al incidente Se certifica que no hay eventos por fo</v>
      </c>
      <c r="BB2716" s="3" t="str">
        <f>+_xlfn.CONCAT(Tabla4[[#This Row],[Causa Raiz]]," ",Tabla4[[#This Row],[Solución2]]," (",Tabla4[[#This Row],[Anillo]],"- Cabecera: ",Tabla4[[#This Row],[Cabecera]],"- Operador: ",Tabla4[[#This Row],[Operador]],")")</f>
        <v>Reportan apertura en el enlace Mov. Marruecos - Mov. Lucero Sur en el 0 ocasionado por Visita Fallida Para dar solución al incidente Se certifica que no hay eventos por fo (NA- Cabecera: NA- Operador: Infraco)</v>
      </c>
    </row>
    <row r="2717" spans="1:54" ht="199.5">
      <c r="A2717" s="38">
        <f>A2716+1</f>
        <v>2716</v>
      </c>
      <c r="B2717" s="3">
        <v>8705629</v>
      </c>
      <c r="C2717" s="3" t="s">
        <v>54</v>
      </c>
      <c r="D2717" s="23">
        <v>45469.427083333336</v>
      </c>
      <c r="E2717" s="23">
        <v>45469.659722222219</v>
      </c>
      <c r="F2717" s="1">
        <f t="shared" ca="1" si="491"/>
        <v>0.23263888888322981</v>
      </c>
      <c r="G2717" s="3" t="s">
        <v>55</v>
      </c>
      <c r="H2717" s="41"/>
      <c r="I2717" s="40"/>
      <c r="J2717" s="5" t="s">
        <v>56</v>
      </c>
      <c r="K2717" s="3" t="s">
        <v>138</v>
      </c>
      <c r="L2717" s="9" t="s">
        <v>78</v>
      </c>
      <c r="M2717" s="3" t="s">
        <v>139</v>
      </c>
      <c r="N2717" s="3" t="s">
        <v>140</v>
      </c>
      <c r="O2717" s="3" t="s">
        <v>12201</v>
      </c>
      <c r="P2717" s="3" t="s">
        <v>12202</v>
      </c>
      <c r="Q2717" s="4" t="s">
        <v>12203</v>
      </c>
      <c r="R2717" s="3" t="s">
        <v>725</v>
      </c>
      <c r="S2717" s="3" t="s">
        <v>145</v>
      </c>
      <c r="T2717" s="9" t="s">
        <v>380</v>
      </c>
      <c r="U2717" s="3" t="s">
        <v>12204</v>
      </c>
      <c r="V2717" s="22" t="str">
        <f>C2717&amp;"; Hora de aviso: "&amp;TEXT(D2717,"h:mm dd/mm/yyyy")&amp;"; Solución: "&amp;U2717&amp;"; Hora de solución: "&amp;TEXT(E2717,"h:mm dd/mm/yyyy")&amp;"; Causa: "&amp;T2717</f>
        <v>RLFO; Hora de aviso: 10:15 26/06/2024; Solución: Se realiza un tendido de 80mts de cable 8 hilos .y se hacen dos empalmes  de 8 hilos; Hora de solución: 15:50 26/06/2024; Causa: Corto Circuito</v>
      </c>
      <c r="W2717" s="4" t="s">
        <v>199</v>
      </c>
      <c r="X2717" s="3"/>
      <c r="Y2717" s="3"/>
      <c r="Z2717" s="3" t="s">
        <v>69</v>
      </c>
      <c r="AA2717" s="3" t="s">
        <v>70</v>
      </c>
      <c r="AB2717" s="3">
        <v>8705629</v>
      </c>
      <c r="AC2717" s="3" t="s">
        <v>71</v>
      </c>
      <c r="AD2717" s="6">
        <v>7.4305555555555555E-2</v>
      </c>
      <c r="AE2717" s="7"/>
      <c r="AF2717" s="7"/>
      <c r="AG2717" s="6">
        <f>Tabla4[[#This Row],[Tiempo Parada de Reloj]]+Tabla4[[#This Row],[Tiempo Autorizado por Telefonica (no Máximo)]]</f>
        <v>7.4305555555555555E-2</v>
      </c>
      <c r="AH2717" s="7">
        <f ca="1">F2717-$AD2717</f>
        <v>0.15833333332767424</v>
      </c>
      <c r="AI2717" s="8">
        <f>AD2717*24</f>
        <v>1.7833333333333332</v>
      </c>
      <c r="AJ2717" s="8">
        <f ca="1">AH2717*24</f>
        <v>3.7999999998641818</v>
      </c>
      <c r="AK2717" s="3" t="s">
        <v>88</v>
      </c>
      <c r="AL2717" s="3" t="s">
        <v>70</v>
      </c>
      <c r="AM2717" s="3" t="s">
        <v>98</v>
      </c>
      <c r="AN2717" s="3" t="s">
        <v>98</v>
      </c>
      <c r="AO2717" s="3" t="s">
        <v>87</v>
      </c>
      <c r="AP2717" s="3" t="s">
        <v>87</v>
      </c>
      <c r="AQ2717" s="23">
        <v>45473.681944444441</v>
      </c>
      <c r="AR2717" s="3"/>
      <c r="AS2717" s="23"/>
      <c r="AT2717" s="23"/>
      <c r="AU2717" s="3" t="s">
        <v>862</v>
      </c>
      <c r="AV2717" s="3" t="s">
        <v>3232</v>
      </c>
      <c r="AW2717" s="3" t="s">
        <v>135</v>
      </c>
      <c r="AX2717" s="3">
        <v>3.3333300000000001</v>
      </c>
      <c r="AY2717" s="3">
        <v>-76.525869999999998</v>
      </c>
      <c r="AZ2717" s="8" t="str">
        <f>+CONCATENATE("Reportan apertura en el enlace ",Tabla4[[#This Row],[Enlace]]," en el ",Tabla4[[#This Row],[Distancia óptica]]," ocasionado por ",Tabla4[[#This Row],[Causa del daño]])</f>
        <v>Reportan apertura en el enlace Mov. Las Garzas - Mov. Club Shalom en el Km 2,1 desde Club Shalom ocasionado por Corto Circuito</v>
      </c>
      <c r="BA2717" s="8" t="str">
        <f>+CONCATENATE("Para dar solución al incidente ",Tabla4[[#This Row],[Solución]])</f>
        <v>Para dar solución al incidente Se realiza un tendido de 80mts de cable 8 hilos .y se hacen dos empalmes  de 8 hilos</v>
      </c>
      <c r="BB2717" s="3" t="str">
        <f>+_xlfn.CONCAT(Tabla4[[#This Row],[Causa Raiz]]," ",Tabla4[[#This Row],[Solución2]]," (",Tabla4[[#This Row],[Anillo]],"- Cabecera: ",Tabla4[[#This Row],[Cabecera]],"- Operador: ",Tabla4[[#This Row],[Operador]],")")</f>
        <v>Reportan apertura en el enlace Mov. Las Garzas - Mov. Club Shalom en el Km 2,1 desde Club Shalom ocasionado por Corto Circuito Para dar solución al incidente Se realiza un tendido de 80mts de cable 8 hilos .y se hacen dos empalmes  de 8 hilos (Lineal- Cabecera: Macrokaney- Operador: Colombia Telecomunicaciones)</v>
      </c>
    </row>
    <row r="2718" spans="1:54" ht="142.5">
      <c r="A2718" s="38">
        <f t="shared" ref="A2718" si="492">A2717+1</f>
        <v>2717</v>
      </c>
      <c r="B2718" s="3">
        <v>8706992</v>
      </c>
      <c r="C2718" s="3" t="s">
        <v>54</v>
      </c>
      <c r="D2718" s="23">
        <v>45469.510416666664</v>
      </c>
      <c r="E2718" s="23">
        <v>45469.511805555558</v>
      </c>
      <c r="F2718" s="1">
        <f t="shared" ca="1" si="491"/>
        <v>1.3888888934161514E-3</v>
      </c>
      <c r="G2718" s="3" t="s">
        <v>55</v>
      </c>
      <c r="H2718" s="41"/>
      <c r="I2718" s="40"/>
      <c r="J2718" s="5" t="s">
        <v>56</v>
      </c>
      <c r="K2718" s="3" t="s">
        <v>122</v>
      </c>
      <c r="L2718" s="9" t="s">
        <v>58</v>
      </c>
      <c r="M2718" s="3" t="s">
        <v>123</v>
      </c>
      <c r="N2718" s="3" t="s">
        <v>124</v>
      </c>
      <c r="O2718" s="3" t="s">
        <v>12205</v>
      </c>
      <c r="P2718" s="3">
        <v>0</v>
      </c>
      <c r="Q2718" s="4" t="s">
        <v>12206</v>
      </c>
      <c r="R2718" s="3" t="s">
        <v>128</v>
      </c>
      <c r="S2718" s="3" t="s">
        <v>129</v>
      </c>
      <c r="T2718" s="9" t="s">
        <v>104</v>
      </c>
      <c r="U2718" s="3" t="s">
        <v>12200</v>
      </c>
      <c r="V2718" s="22" t="str">
        <f t="shared" ref="V2718" si="493">C2718&amp;"; Hora de aviso: "&amp;TEXT(D2718,"h:mm dd/mm/yyyy")&amp;"; Solución: "&amp;U2718&amp;"; Hora de solución: "&amp;TEXT(E2718,"h:mm dd/mm/yyyy")&amp;"; Causa: "&amp;T2718</f>
        <v>RLFO; Hora de aviso: 12:15 26/06/2024; Solución: Se certifica que no hay eventos por fo; Hora de solución: 12:17 26/06/2024; Causa: Visita Fallida</v>
      </c>
      <c r="W2718" s="4" t="s">
        <v>3077</v>
      </c>
      <c r="X2718" s="3"/>
      <c r="Y2718" s="3"/>
      <c r="Z2718" s="3" t="s">
        <v>69</v>
      </c>
      <c r="AA2718" s="3" t="s">
        <v>71</v>
      </c>
      <c r="AB2718" s="3">
        <v>0</v>
      </c>
      <c r="AC2718" s="3" t="s">
        <v>71</v>
      </c>
      <c r="AD2718" s="6">
        <v>0</v>
      </c>
      <c r="AE2718" s="7"/>
      <c r="AF2718" s="7"/>
      <c r="AG2718" s="6">
        <f>Tabla4[[#This Row],[Tiempo Parada de Reloj]]+Tabla4[[#This Row],[Tiempo Autorizado por Telefonica (no Máximo)]]</f>
        <v>0</v>
      </c>
      <c r="AH2718" s="7">
        <f t="shared" ref="AH2718" ca="1" si="494">F2718-$AD2718</f>
        <v>1.3888888934161514E-3</v>
      </c>
      <c r="AI2718" s="8">
        <f t="shared" ref="AI2718" si="495">AD2718*24</f>
        <v>0</v>
      </c>
      <c r="AJ2718" s="8">
        <f t="shared" ref="AJ2718" ca="1" si="496">AH2718*24</f>
        <v>3.3333333441987634E-2</v>
      </c>
      <c r="AK2718" s="3" t="s">
        <v>72</v>
      </c>
      <c r="AL2718" s="3" t="s">
        <v>71</v>
      </c>
      <c r="AM2718" s="3" t="s">
        <v>69</v>
      </c>
      <c r="AN2718" s="3" t="s">
        <v>72</v>
      </c>
      <c r="AO2718" s="3" t="s">
        <v>72</v>
      </c>
      <c r="AP2718" s="3" t="s">
        <v>72</v>
      </c>
      <c r="AQ2718" s="23">
        <v>45469.511805555558</v>
      </c>
      <c r="AR2718" s="3"/>
      <c r="AS2718" s="23"/>
      <c r="AT2718" s="23"/>
      <c r="AU2718" s="3" t="s">
        <v>271</v>
      </c>
      <c r="AV2718" s="3" t="s">
        <v>69</v>
      </c>
      <c r="AW2718" s="3" t="s">
        <v>69</v>
      </c>
      <c r="AX2718" s="3" t="s">
        <v>69</v>
      </c>
      <c r="AY2718" s="3" t="s">
        <v>69</v>
      </c>
      <c r="AZ2718" s="8" t="str">
        <f>+CONCATENATE("Reportan apertura en el enlace ",Tabla4[[#This Row],[Enlace]]," en el ",Tabla4[[#This Row],[Distancia óptica]]," ocasionado por ",Tabla4[[#This Row],[Causa del daño]])</f>
        <v>Reportan apertura en el enlace Victoria - Metro Parque en el 0 ocasionado por Visita Fallida</v>
      </c>
      <c r="BA2718" s="8" t="str">
        <f>+CONCATENATE("Para dar solución al incidente ",Tabla4[[#This Row],[Solución]])</f>
        <v>Para dar solución al incidente Se certifica que no hay eventos por fo</v>
      </c>
      <c r="BB2718" s="3" t="str">
        <f>+_xlfn.CONCAT(Tabla4[[#This Row],[Causa Raiz]]," ",Tabla4[[#This Row],[Solución2]]," (",Tabla4[[#This Row],[Anillo]],"- Cabecera: ",Tabla4[[#This Row],[Cabecera]],"- Operador: ",Tabla4[[#This Row],[Operador]],")")</f>
        <v>Reportan apertura en el enlace Victoria - Metro Parque en el 0 ocasionado por Visita Fallida Para dar solución al incidente Se certifica que no hay eventos por fo (NA- Cabecera: NA- Operador: Colombia Telecomunicaciones)</v>
      </c>
    </row>
    <row r="2719" spans="1:54" ht="156.75">
      <c r="A2719" s="38">
        <f>A2718+1</f>
        <v>2718</v>
      </c>
      <c r="B2719" s="3">
        <v>8707131</v>
      </c>
      <c r="C2719" s="3" t="s">
        <v>92</v>
      </c>
      <c r="D2719" s="23">
        <v>45469.534722222219</v>
      </c>
      <c r="E2719" s="23">
        <v>45469.756944444445</v>
      </c>
      <c r="F2719" s="1">
        <f t="shared" ca="1" si="491"/>
        <v>0.22222222222626442</v>
      </c>
      <c r="G2719" s="3" t="s">
        <v>55</v>
      </c>
      <c r="H2719" s="41"/>
      <c r="I2719" s="40"/>
      <c r="J2719" s="5" t="s">
        <v>56</v>
      </c>
      <c r="K2719" s="3" t="s">
        <v>203</v>
      </c>
      <c r="L2719" s="9" t="s">
        <v>58</v>
      </c>
      <c r="M2719" s="3" t="s">
        <v>79</v>
      </c>
      <c r="N2719" s="3" t="s">
        <v>7207</v>
      </c>
      <c r="O2719" s="3" t="s">
        <v>1552</v>
      </c>
      <c r="P2719" s="3" t="s">
        <v>12207</v>
      </c>
      <c r="Q2719" s="4" t="s">
        <v>12208</v>
      </c>
      <c r="R2719" s="3" t="s">
        <v>1555</v>
      </c>
      <c r="S2719" s="3" t="s">
        <v>210</v>
      </c>
      <c r="T2719" s="9" t="s">
        <v>116</v>
      </c>
      <c r="U2719" s="3" t="s">
        <v>12209</v>
      </c>
      <c r="V2719" s="22" t="str">
        <f>C2719&amp;"; Hora de aviso: "&amp;TEXT(D2719,"h:mm dd/mm/yyyy")&amp;"; Solución: "&amp;U2719&amp;"; Hora de solución: "&amp;TEXT(E2719,"h:mm dd/mm/yyyy")&amp;"; Causa: "&amp;T2719</f>
        <v>RTNFO; Hora de aviso: 12:50 26/06/2024; Solución: Se Instala caja de empalme de 48 hilos; Hora de solución: 18:10 26/06/2024; Causa: Hurto</v>
      </c>
      <c r="W2719" s="4" t="s">
        <v>191</v>
      </c>
      <c r="X2719" s="3"/>
      <c r="Y2719" s="3"/>
      <c r="AA2719" s="3" t="s">
        <v>70</v>
      </c>
      <c r="AB2719" s="3" t="s">
        <v>12210</v>
      </c>
      <c r="AC2719" s="3" t="s">
        <v>70</v>
      </c>
      <c r="AD2719" s="6">
        <v>0</v>
      </c>
      <c r="AE2719" s="7"/>
      <c r="AF2719" s="7"/>
      <c r="AG2719" s="6">
        <f>Tabla4[[#This Row],[Tiempo Parada de Reloj]]+Tabla4[[#This Row],[Tiempo Autorizado por Telefonica (no Máximo)]]</f>
        <v>0</v>
      </c>
      <c r="AH2719" s="7">
        <f ca="1">F2719-$AD2719</f>
        <v>0.22222222222626442</v>
      </c>
      <c r="AI2719" s="8">
        <f>AD2719*24</f>
        <v>0</v>
      </c>
      <c r="AJ2719" s="8">
        <f ca="1">AH2719*24</f>
        <v>5.3333333334303461</v>
      </c>
      <c r="AK2719" s="3" t="s">
        <v>72</v>
      </c>
      <c r="AL2719" s="3" t="s">
        <v>70</v>
      </c>
      <c r="AM2719" s="3" t="s">
        <v>98</v>
      </c>
      <c r="AN2719" s="3" t="s">
        <v>98</v>
      </c>
      <c r="AO2719" s="3" t="s">
        <v>120</v>
      </c>
      <c r="AP2719" s="3" t="s">
        <v>106</v>
      </c>
      <c r="AQ2719" s="23">
        <v>45477.741666666669</v>
      </c>
      <c r="AR2719" s="3"/>
      <c r="AS2719" s="23"/>
      <c r="AT2719" s="23"/>
      <c r="AU2719" s="3" t="s">
        <v>192</v>
      </c>
      <c r="AV2719" s="3" t="s">
        <v>12211</v>
      </c>
      <c r="AW2719" s="3" t="s">
        <v>135</v>
      </c>
      <c r="AX2719" s="3">
        <v>5.1934290000000001</v>
      </c>
      <c r="AY2719" s="3">
        <v>-73.617427000000006</v>
      </c>
      <c r="AZ2719" s="8" t="str">
        <f>+CONCATENATE("Reportan apertura en el enlace ",Tabla4[[#This Row],[Enlace]]," en el ",Tabla4[[#This Row],[Distancia óptica]]," ocasionado por ",Tabla4[[#This Row],[Causa del daño]])</f>
        <v>Reportan apertura en el enlace Chocontá - Tunja en el km 11.1 desde Chocontá ocasionado por Hurto</v>
      </c>
      <c r="BA2719" s="8" t="str">
        <f>+CONCATENATE("Para dar solución al incidente ",Tabla4[[#This Row],[Solución]])</f>
        <v>Para dar solución al incidente Se Instala caja de empalme de 48 hilos</v>
      </c>
      <c r="BB2719" s="3" t="str">
        <f>+_xlfn.CONCAT(Tabla4[[#This Row],[Causa Raiz]]," ",Tabla4[[#This Row],[Solución2]]," (",Tabla4[[#This Row],[Anillo]],"- Cabecera: ",Tabla4[[#This Row],[Cabecera]],"- Operador: ",Tabla4[[#This Row],[Operador]],")")</f>
        <v>Reportan apertura en el enlace Chocontá - Tunja en el km 11.1 desde Chocontá ocasionado por Hurto Para dar solución al incidente Se Instala caja de empalme de 48 hilos (Lineal- Cabecera: Choconta- Operador: Colombia Telecomunicaciones)</v>
      </c>
    </row>
    <row r="2720" spans="1:54" ht="213.75">
      <c r="A2720" s="38">
        <f>A2719+1</f>
        <v>2719</v>
      </c>
      <c r="B2720" s="3">
        <v>8706549</v>
      </c>
      <c r="C2720" s="3" t="s">
        <v>54</v>
      </c>
      <c r="D2720" s="23">
        <v>45469.534722222219</v>
      </c>
      <c r="E2720" s="23">
        <v>45470.041666666664</v>
      </c>
      <c r="F2720" s="1">
        <f t="shared" ca="1" si="491"/>
        <v>0.50694444444525288</v>
      </c>
      <c r="G2720" s="3" t="s">
        <v>55</v>
      </c>
      <c r="H2720" s="41"/>
      <c r="I2720" s="40"/>
      <c r="J2720" s="5" t="s">
        <v>56</v>
      </c>
      <c r="K2720" s="3" t="s">
        <v>203</v>
      </c>
      <c r="L2720" s="9" t="s">
        <v>58</v>
      </c>
      <c r="M2720" s="3" t="s">
        <v>79</v>
      </c>
      <c r="N2720" s="3" t="s">
        <v>872</v>
      </c>
      <c r="O2720" s="3" t="s">
        <v>12212</v>
      </c>
      <c r="P2720" s="3" t="s">
        <v>12213</v>
      </c>
      <c r="Q2720" s="4" t="s">
        <v>12214</v>
      </c>
      <c r="R2720" s="3" t="s">
        <v>84</v>
      </c>
      <c r="S2720" s="3" t="s">
        <v>210</v>
      </c>
      <c r="T2720" s="9" t="s">
        <v>66</v>
      </c>
      <c r="U2720" s="3" t="s">
        <v>12215</v>
      </c>
      <c r="V2720" s="22" t="str">
        <f>C2720&amp;"; Hora de aviso: "&amp;TEXT(D2720,"h:mm dd/mm/yyyy")&amp;"; Solución: "&amp;U2720&amp;"; Hora de solución: "&amp;TEXT(E2720,"h:mm dd/mm/yyyy")&amp;"; Causa: "&amp;T2720</f>
        <v>RLFO; Hora de aviso: 12:50 26/06/2024; Solución: Se realiza un tendido de 300 mts y se hacen dos empalmes de 24 hilos con caja de empalmer de 48 hilos; Hora de solución: 1:00 27/06/2024; Causa: Vandalismo</v>
      </c>
      <c r="W2720" s="4" t="s">
        <v>5922</v>
      </c>
      <c r="X2720" s="3"/>
      <c r="Y2720" s="3"/>
      <c r="Z2720" s="3" t="s">
        <v>69</v>
      </c>
      <c r="AA2720" s="3" t="s">
        <v>70</v>
      </c>
      <c r="AB2720" s="3">
        <v>8706549</v>
      </c>
      <c r="AC2720" s="3" t="s">
        <v>71</v>
      </c>
      <c r="AD2720" s="6">
        <v>0</v>
      </c>
      <c r="AE2720" s="7"/>
      <c r="AF2720" s="7"/>
      <c r="AG2720" s="6">
        <f>Tabla4[[#This Row],[Tiempo Parada de Reloj]]+Tabla4[[#This Row],[Tiempo Autorizado por Telefonica (no Máximo)]]</f>
        <v>0</v>
      </c>
      <c r="AH2720" s="7">
        <f ca="1">F2720-$AD2720</f>
        <v>0.50694444444525288</v>
      </c>
      <c r="AI2720" s="8">
        <f>AD2720*24</f>
        <v>0</v>
      </c>
      <c r="AJ2720" s="8">
        <f ca="1">AH2720*24</f>
        <v>12.166666666686069</v>
      </c>
      <c r="AK2720" s="3" t="s">
        <v>72</v>
      </c>
      <c r="AL2720" s="3" t="s">
        <v>70</v>
      </c>
      <c r="AM2720" s="3" t="s">
        <v>98</v>
      </c>
      <c r="AN2720" s="3" t="s">
        <v>98</v>
      </c>
      <c r="AO2720" s="3" t="s">
        <v>119</v>
      </c>
      <c r="AP2720" s="3" t="s">
        <v>120</v>
      </c>
      <c r="AQ2720" s="23">
        <v>45475.566666666666</v>
      </c>
      <c r="AR2720" s="3"/>
      <c r="AS2720" s="23"/>
      <c r="AT2720" s="23"/>
      <c r="AU2720" s="3" t="s">
        <v>610</v>
      </c>
      <c r="AV2720" s="3" t="s">
        <v>4545</v>
      </c>
      <c r="AW2720" s="3" t="s">
        <v>135</v>
      </c>
      <c r="AX2720" s="3">
        <v>4.8668800000000001</v>
      </c>
      <c r="AY2720" s="3">
        <v>-74.043710000000004</v>
      </c>
      <c r="AZ2720" s="8" t="str">
        <f>+CONCATENATE("Reportan apertura en el enlace ",Tabla4[[#This Row],[Enlace]]," en el ",Tabla4[[#This Row],[Distancia óptica]]," ocasionado por ",Tabla4[[#This Row],[Causa del daño]])</f>
        <v>Reportan apertura en el enlace Chía Matriz - Centro Chía en el km 2.8 desde Centro Chía ocasionado por Vandalismo</v>
      </c>
      <c r="BA2720" s="8" t="str">
        <f>+CONCATENATE("Para dar solución al incidente ",Tabla4[[#This Row],[Solución]])</f>
        <v>Para dar solución al incidente Se realiza un tendido de 300 mts y se hacen dos empalmes de 24 hilos con caja de empalmer de 48 hilos</v>
      </c>
      <c r="BB2720" s="3" t="str">
        <f>+_xlfn.CONCAT(Tabla4[[#This Row],[Causa Raiz]]," ",Tabla4[[#This Row],[Solución2]]," (",Tabla4[[#This Row],[Anillo]],"- Cabecera: ",Tabla4[[#This Row],[Cabecera]],"- Operador: ",Tabla4[[#This Row],[Operador]],")")</f>
        <v>Reportan apertura en el enlace Chía Matriz - Centro Chía en el km 2.8 desde Centro Chía ocasionado por Vandalismo Para dar solución al incidente Se realiza un tendido de 300 mts y se hacen dos empalmes de 24 hilos con caja de empalmer de 48 hilos (Lineal- Cabecera: Chia Matriz- Operador: Colombia Telecomunicaciones)</v>
      </c>
    </row>
    <row r="2721" spans="1:54" ht="156.75">
      <c r="A2721" s="38">
        <f t="shared" ref="A2721" si="497">A2720+1</f>
        <v>2720</v>
      </c>
      <c r="B2721" s="3">
        <v>8707232</v>
      </c>
      <c r="C2721" s="3" t="s">
        <v>92</v>
      </c>
      <c r="D2721" s="23">
        <v>45469.40625</v>
      </c>
      <c r="E2721" s="23">
        <v>45469.407638888886</v>
      </c>
      <c r="F2721" s="1">
        <f t="shared" ref="F2721" ca="1" si="498">IF(ISBLANK(E2721),IF(ISBLANK(D2721),0,NOW()-D2721),E2721-D2721)</f>
        <v>1.3888888861401938E-3</v>
      </c>
      <c r="G2721" s="3" t="s">
        <v>55</v>
      </c>
      <c r="H2721" s="41"/>
      <c r="I2721" s="40"/>
      <c r="J2721" s="5" t="s">
        <v>56</v>
      </c>
      <c r="K2721" s="3" t="s">
        <v>138</v>
      </c>
      <c r="L2721" s="9" t="s">
        <v>58</v>
      </c>
      <c r="M2721" s="3" t="s">
        <v>139</v>
      </c>
      <c r="N2721" s="3" t="s">
        <v>1042</v>
      </c>
      <c r="O2721" s="3" t="s">
        <v>1536</v>
      </c>
      <c r="P2721" s="3" t="s">
        <v>12216</v>
      </c>
      <c r="Q2721" s="4" t="s">
        <v>12217</v>
      </c>
      <c r="R2721" s="3" t="s">
        <v>144</v>
      </c>
      <c r="S2721" s="3" t="s">
        <v>145</v>
      </c>
      <c r="T2721" s="9" t="s">
        <v>104</v>
      </c>
      <c r="U2721" s="3" t="s">
        <v>12218</v>
      </c>
      <c r="V2721" s="22" t="str">
        <f t="shared" ref="V2721" si="499">C2721&amp;"; Hora de aviso: "&amp;TEXT(D2721,"h:mm dd/mm/yyyy")&amp;"; Solución: "&amp;U2721&amp;"; Hora de solución: "&amp;TEXT(E2721,"h:mm dd/mm/yyyy")&amp;"; Causa: "&amp;T2721</f>
        <v>RTNFO; Hora de aviso: 9:45 26/06/2024; Solución: Noc Claro indica que sube y nos indica no manipular; Hora de solución: 9:47 26/06/2024; Causa: Visita Fallida</v>
      </c>
      <c r="W2721" s="4" t="s">
        <v>199</v>
      </c>
      <c r="X2721" s="3"/>
      <c r="Y2721" s="3"/>
      <c r="Z2721" s="3" t="s">
        <v>69</v>
      </c>
      <c r="AA2721" s="3" t="s">
        <v>71</v>
      </c>
      <c r="AB2721" s="3">
        <v>0</v>
      </c>
      <c r="AC2721" s="3" t="s">
        <v>71</v>
      </c>
      <c r="AD2721" s="6">
        <v>0</v>
      </c>
      <c r="AE2721" s="7"/>
      <c r="AF2721" s="7"/>
      <c r="AG2721" s="6">
        <f>Tabla4[[#This Row],[Tiempo Parada de Reloj]]+Tabla4[[#This Row],[Tiempo Autorizado por Telefonica (no Máximo)]]</f>
        <v>0</v>
      </c>
      <c r="AH2721" s="7">
        <f t="shared" ref="AH2721" ca="1" si="500">F2721-$AD2721</f>
        <v>1.3888888861401938E-3</v>
      </c>
      <c r="AI2721" s="8">
        <f t="shared" ref="AI2721" si="501">AD2721*24</f>
        <v>0</v>
      </c>
      <c r="AJ2721" s="8">
        <f t="shared" ref="AJ2721" ca="1" si="502">AH2721*24</f>
        <v>3.3333333267364651E-2</v>
      </c>
      <c r="AK2721" s="3" t="s">
        <v>72</v>
      </c>
      <c r="AL2721" s="3" t="s">
        <v>71</v>
      </c>
      <c r="AM2721" s="3" t="s">
        <v>69</v>
      </c>
      <c r="AN2721" s="3" t="s">
        <v>72</v>
      </c>
      <c r="AO2721" s="3" t="s">
        <v>72</v>
      </c>
      <c r="AP2721" s="3" t="s">
        <v>72</v>
      </c>
      <c r="AQ2721" s="23">
        <v>45469.407638888886</v>
      </c>
      <c r="AR2721" s="3"/>
      <c r="AS2721" s="23"/>
      <c r="AT2721" s="23"/>
      <c r="AU2721" s="3" t="s">
        <v>200</v>
      </c>
      <c r="AV2721" s="3" t="s">
        <v>69</v>
      </c>
      <c r="AW2721" s="3" t="s">
        <v>69</v>
      </c>
      <c r="AX2721" s="3" t="s">
        <v>69</v>
      </c>
      <c r="AY2721" s="3" t="s">
        <v>69</v>
      </c>
      <c r="AZ2721" s="8" t="str">
        <f>+CONCATENATE("Reportan apertura en el enlace ",Tabla4[[#This Row],[Enlace]]," en el ",Tabla4[[#This Row],[Distancia óptica]]," ocasionado por ",Tabla4[[#This Row],[Causa del daño]])</f>
        <v>Reportan apertura en el enlace Cali - Tuluá en el Km 61.72 desde Cali ocasionado por Visita Fallida</v>
      </c>
      <c r="BA2721" s="8" t="str">
        <f>+CONCATENATE("Para dar solución al incidente ",Tabla4[[#This Row],[Solución]])</f>
        <v>Para dar solución al incidente Noc Claro indica que sube y nos indica no manipular</v>
      </c>
      <c r="BB2721" s="3" t="str">
        <f>+_xlfn.CONCAT(Tabla4[[#This Row],[Causa Raiz]]," ",Tabla4[[#This Row],[Solución2]]," (",Tabla4[[#This Row],[Anillo]],"- Cabecera: ",Tabla4[[#This Row],[Cabecera]],"- Operador: ",Tabla4[[#This Row],[Operador]],")")</f>
        <v>Reportan apertura en el enlace Cali - Tuluá en el Km 61.72 desde Cali ocasionado por Visita Fallida Para dar solución al incidente Noc Claro indica que sube y nos indica no manipular (NA- Cabecera: NA- Operador: Colombia Telecomunicaciones)</v>
      </c>
    </row>
    <row r="2722" spans="1:54" ht="185.25">
      <c r="A2722" s="38">
        <f t="shared" ref="A2722:A2730" si="503">A2721+1</f>
        <v>2721</v>
      </c>
      <c r="B2722" s="3">
        <v>8707823</v>
      </c>
      <c r="C2722" s="3" t="s">
        <v>136</v>
      </c>
      <c r="D2722" s="23">
        <v>45469.604166666664</v>
      </c>
      <c r="E2722" s="23">
        <v>45470.041666666664</v>
      </c>
      <c r="F2722" s="1">
        <f t="shared" ref="F2722:F2730" ca="1" si="504">IF(ISBLANK(E2722),IF(ISBLANK(D2722),0,NOW()-D2722),E2722-D2722)</f>
        <v>0.4375</v>
      </c>
      <c r="G2722" s="3" t="s">
        <v>55</v>
      </c>
      <c r="H2722" s="41"/>
      <c r="I2722" s="40"/>
      <c r="J2722" s="5" t="s">
        <v>137</v>
      </c>
      <c r="K2722" s="3" t="s">
        <v>138</v>
      </c>
      <c r="L2722" s="9" t="s">
        <v>78</v>
      </c>
      <c r="M2722" s="3" t="s">
        <v>139</v>
      </c>
      <c r="N2722" s="3" t="s">
        <v>140</v>
      </c>
      <c r="O2722" s="3" t="s">
        <v>12219</v>
      </c>
      <c r="P2722" s="3" t="s">
        <v>12220</v>
      </c>
      <c r="Q2722" s="4" t="s">
        <v>12221</v>
      </c>
      <c r="R2722" s="3" t="s">
        <v>725</v>
      </c>
      <c r="S2722" s="3" t="s">
        <v>145</v>
      </c>
      <c r="T2722" s="9" t="s">
        <v>513</v>
      </c>
      <c r="U2722" s="3" t="s">
        <v>12222</v>
      </c>
      <c r="V2722" s="22" t="str">
        <f t="shared" ref="V2722:V2730" si="505">C2722&amp;"; Hora de aviso: "&amp;TEXT(D2722,"h:mm dd/mm/yyyy")&amp;"; Solución: "&amp;U2722&amp;"; Hora de solución: "&amp;TEXT(E2722,"h:mm dd/mm/yyyy")&amp;"; Causa: "&amp;T2722</f>
        <v>RBHFO; Hora de aviso: 14:30 26/06/2024; Solución: Se realiza un tendido de 300 mts y se hacen dos empalmes de 48 hilos; Hora de solución: 1:00 27/06/2024; Causa: Desastre Natural</v>
      </c>
      <c r="W2722" s="4" t="s">
        <v>199</v>
      </c>
      <c r="X2722" s="3"/>
      <c r="Y2722" s="3"/>
      <c r="Z2722" s="3" t="s">
        <v>69</v>
      </c>
      <c r="AA2722" s="3" t="s">
        <v>71</v>
      </c>
      <c r="AB2722" s="3">
        <v>0</v>
      </c>
      <c r="AC2722" s="3" t="s">
        <v>70</v>
      </c>
      <c r="AD2722" s="6">
        <v>3.3333333333333333E-2</v>
      </c>
      <c r="AE2722" s="7"/>
      <c r="AF2722" s="7"/>
      <c r="AG2722" s="6">
        <f>Tabla4[[#This Row],[Tiempo Parada de Reloj]]+Tabla4[[#This Row],[Tiempo Autorizado por Telefonica (no Máximo)]]</f>
        <v>3.3333333333333333E-2</v>
      </c>
      <c r="AH2722" s="7">
        <f t="shared" ref="AH2722:AH2730" ca="1" si="506">F2722-$AD2722</f>
        <v>0.40416666666666667</v>
      </c>
      <c r="AI2722" s="8">
        <f t="shared" ref="AI2722:AI2730" si="507">AD2722*24</f>
        <v>0.8</v>
      </c>
      <c r="AJ2722" s="8">
        <f t="shared" ref="AJ2722:AJ2730" ca="1" si="508">AH2722*24</f>
        <v>9.6999999999999993</v>
      </c>
      <c r="AK2722" s="3" t="s">
        <v>72</v>
      </c>
      <c r="AL2722" s="3" t="s">
        <v>70</v>
      </c>
      <c r="AM2722" s="3" t="s">
        <v>98</v>
      </c>
      <c r="AN2722" s="3" t="s">
        <v>460</v>
      </c>
      <c r="AO2722" s="3" t="s">
        <v>87</v>
      </c>
      <c r="AP2722" s="3" t="s">
        <v>87</v>
      </c>
      <c r="AQ2722" s="23">
        <v>45473.731249999997</v>
      </c>
      <c r="AR2722" s="3"/>
      <c r="AS2722" s="23"/>
      <c r="AT2722" s="23"/>
      <c r="AU2722" s="3" t="s">
        <v>200</v>
      </c>
      <c r="AV2722" s="3" t="s">
        <v>3232</v>
      </c>
      <c r="AW2722" s="3" t="s">
        <v>2797</v>
      </c>
      <c r="AX2722" s="3">
        <v>3.3760300000000001</v>
      </c>
      <c r="AY2722" s="3">
        <v>-76.537499999999994</v>
      </c>
      <c r="AZ2722" s="8" t="str">
        <f>+CONCATENATE("Reportan apertura en el enlace ",Tabla4[[#This Row],[Enlace]]," en el ",Tabla4[[#This Row],[Distancia óptica]]," ocasionado por ",Tabla4[[#This Row],[Causa del daño]])</f>
        <v>Reportan apertura en el enlace Mov. Mackro - Mov. Plazoleta Bochalema en el Km 3,079 desde Macrokaney ocasionado por Desastre Natural</v>
      </c>
      <c r="BA2722" s="8" t="str">
        <f>+CONCATENATE("Para dar solución al incidente ",Tabla4[[#This Row],[Solución]])</f>
        <v>Para dar solución al incidente Se realiza un tendido de 300 mts y se hacen dos empalmes de 48 hilos</v>
      </c>
      <c r="BB2722" s="3" t="str">
        <f>+_xlfn.CONCAT(Tabla4[[#This Row],[Causa Raiz]]," ",Tabla4[[#This Row],[Solución2]]," (",Tabla4[[#This Row],[Anillo]],"- Cabecera: ",Tabla4[[#This Row],[Cabecera]],"- Operador: ",Tabla4[[#This Row],[Operador]],")")</f>
        <v>Reportan apertura en el enlace Mov. Mackro - Mov. Plazoleta Bochalema en el Km 3,079 desde Macrokaney ocasionado por Desastre Natural Para dar solución al incidente Se realiza un tendido de 300 mts y se hacen dos empalmes de 48 hilos (Anillo 4- Cabecera: Macrokaney- Operador: Infraco)</v>
      </c>
    </row>
    <row r="2723" spans="1:54" ht="199.5">
      <c r="A2723" s="38">
        <f t="shared" si="503"/>
        <v>2722</v>
      </c>
      <c r="B2723" s="3">
        <v>8707827</v>
      </c>
      <c r="C2723" s="3" t="s">
        <v>92</v>
      </c>
      <c r="D2723" s="23">
        <v>45469.666666666664</v>
      </c>
      <c r="E2723" s="23">
        <v>45469.979166666664</v>
      </c>
      <c r="F2723" s="1">
        <f t="shared" ca="1" si="504"/>
        <v>0.3125</v>
      </c>
      <c r="G2723" s="3" t="s">
        <v>1465</v>
      </c>
      <c r="H2723" s="41"/>
      <c r="I2723" s="40"/>
      <c r="J2723" s="5" t="s">
        <v>56</v>
      </c>
      <c r="K2723" s="3" t="s">
        <v>203</v>
      </c>
      <c r="L2723" s="9" t="s">
        <v>58</v>
      </c>
      <c r="M2723" s="3" t="s">
        <v>1429</v>
      </c>
      <c r="N2723" s="3" t="s">
        <v>4917</v>
      </c>
      <c r="O2723" s="3" t="s">
        <v>11912</v>
      </c>
      <c r="P2723" s="3" t="s">
        <v>12223</v>
      </c>
      <c r="Q2723" s="4" t="s">
        <v>12224</v>
      </c>
      <c r="R2723" s="3" t="s">
        <v>1555</v>
      </c>
      <c r="S2723" s="3" t="s">
        <v>210</v>
      </c>
      <c r="T2723" s="9" t="s">
        <v>130</v>
      </c>
      <c r="U2723" s="3" t="s">
        <v>12225</v>
      </c>
      <c r="V2723" s="22" t="str">
        <f t="shared" si="505"/>
        <v>RTNFO; Hora de aviso: 16:00 26/06/2024; Solución: Se realiza un tendido de 200 mts y se hacen dos empalmes de 36 hilos con caja de empalme de 48 hilos; Hora de solución: 23:30 26/06/2024; Causa: Plagas</v>
      </c>
      <c r="W2723" s="4" t="s">
        <v>5922</v>
      </c>
      <c r="X2723" s="3"/>
      <c r="Y2723" s="3"/>
      <c r="Z2723" s="3" t="s">
        <v>69</v>
      </c>
      <c r="AA2723" s="3" t="s">
        <v>70</v>
      </c>
      <c r="AB2723" s="3">
        <v>8707827</v>
      </c>
      <c r="AC2723" s="3" t="s">
        <v>70</v>
      </c>
      <c r="AD2723" s="6">
        <v>0.10625</v>
      </c>
      <c r="AE2723" s="7"/>
      <c r="AF2723" s="7"/>
      <c r="AG2723" s="6">
        <f>Tabla4[[#This Row],[Tiempo Parada de Reloj]]+Tabla4[[#This Row],[Tiempo Autorizado por Telefonica (no Máximo)]]</f>
        <v>0.10625</v>
      </c>
      <c r="AH2723" s="7">
        <f t="shared" ca="1" si="506"/>
        <v>0.20624999999999999</v>
      </c>
      <c r="AI2723" s="8">
        <f t="shared" si="507"/>
        <v>2.5499999999999998</v>
      </c>
      <c r="AJ2723" s="8">
        <f t="shared" ca="1" si="508"/>
        <v>4.9499999999999993</v>
      </c>
      <c r="AK2723" s="3" t="s">
        <v>120</v>
      </c>
      <c r="AL2723" s="3" t="s">
        <v>70</v>
      </c>
      <c r="AM2723" s="3" t="s">
        <v>460</v>
      </c>
      <c r="AN2723" s="3" t="s">
        <v>460</v>
      </c>
      <c r="AO2723" s="3" t="s">
        <v>87</v>
      </c>
      <c r="AP2723" s="3" t="s">
        <v>87</v>
      </c>
      <c r="AQ2723" s="23">
        <v>45474.401388888888</v>
      </c>
      <c r="AR2723" s="3"/>
      <c r="AS2723" s="23"/>
      <c r="AT2723" s="23"/>
      <c r="AU2723" s="3" t="s">
        <v>1557</v>
      </c>
      <c r="AV2723" s="3" t="s">
        <v>3429</v>
      </c>
      <c r="AW2723" s="3" t="s">
        <v>76</v>
      </c>
      <c r="AX2723" s="3">
        <v>5.5890300000000002</v>
      </c>
      <c r="AY2723" s="3">
        <v>-73.533010000000004</v>
      </c>
      <c r="AZ2723" s="8" t="str">
        <f>+CONCATENATE("Reportan apertura en el enlace ",Tabla4[[#This Row],[Enlace]]," en el ",Tabla4[[#This Row],[Distancia óptica]]," ocasionado por ",Tabla4[[#This Row],[Causa del daño]])</f>
        <v>Reportan apertura en el enlace Tunja - Barbosa en el Km 34,4 desde Tunja ocasionado por Plagas</v>
      </c>
      <c r="BA2723" s="8" t="str">
        <f>+CONCATENATE("Para dar solución al incidente ",Tabla4[[#This Row],[Solución]])</f>
        <v>Para dar solución al incidente Se realiza un tendido de 200 mts y se hacen dos empalmes de 36 hilos con caja de empalme de 48 hilos</v>
      </c>
      <c r="BB2723" s="3" t="str">
        <f>+_xlfn.CONCAT(Tabla4[[#This Row],[Causa Raiz]]," ",Tabla4[[#This Row],[Solución2]]," (",Tabla4[[#This Row],[Anillo]],"- Cabecera: ",Tabla4[[#This Row],[Cabecera]],"- Operador: ",Tabla4[[#This Row],[Operador]],")")</f>
        <v>Reportan apertura en el enlace Tunja - Barbosa en el Km 34,4 desde Tunja ocasionado por Plagas Para dar solución al incidente Se realiza un tendido de 200 mts y se hacen dos empalmes de 36 hilos con caja de empalme de 48 hilos (Troncal- Cabecera: Tunja- Operador: Colombia Telecomunicaciones)</v>
      </c>
    </row>
    <row r="2724" spans="1:54" ht="199.5">
      <c r="A2724" s="38">
        <f t="shared" si="503"/>
        <v>2723</v>
      </c>
      <c r="B2724" s="3">
        <v>8707980</v>
      </c>
      <c r="C2724" s="3" t="s">
        <v>92</v>
      </c>
      <c r="D2724" s="23">
        <v>45469.6875</v>
      </c>
      <c r="E2724" s="23">
        <v>45475.833333333336</v>
      </c>
      <c r="F2724" s="1">
        <f t="shared" ca="1" si="504"/>
        <v>6.1458333333357587</v>
      </c>
      <c r="G2724" s="3" t="s">
        <v>55</v>
      </c>
      <c r="H2724" s="41"/>
      <c r="I2724" s="40"/>
      <c r="J2724" s="5" t="s">
        <v>56</v>
      </c>
      <c r="K2724" s="3" t="s">
        <v>77</v>
      </c>
      <c r="L2724" s="9" t="s">
        <v>58</v>
      </c>
      <c r="M2724" s="3" t="s">
        <v>507</v>
      </c>
      <c r="N2724" s="3" t="s">
        <v>888</v>
      </c>
      <c r="O2724" s="3" t="s">
        <v>12226</v>
      </c>
      <c r="P2724" s="3" t="s">
        <v>12227</v>
      </c>
      <c r="Q2724" s="4" t="s">
        <v>12228</v>
      </c>
      <c r="R2724" s="3" t="s">
        <v>725</v>
      </c>
      <c r="S2724" s="3" t="s">
        <v>158</v>
      </c>
      <c r="T2724" s="9" t="s">
        <v>256</v>
      </c>
      <c r="U2724" s="3" t="s">
        <v>12229</v>
      </c>
      <c r="V2724" s="22" t="str">
        <f t="shared" si="505"/>
        <v>RTNFO; Hora de aviso: 16:30 26/06/2024; Solución: Se re fusiona hilo en empalme ubicado en el punto de la medida ; Hora de solución: 20:00 02/07/2024; Causa: Falla de Empalme de FiOp</v>
      </c>
      <c r="W2724" s="4" t="s">
        <v>160</v>
      </c>
      <c r="X2724" s="3"/>
      <c r="Y2724" s="3"/>
      <c r="Z2724" s="3" t="s">
        <v>69</v>
      </c>
      <c r="AA2724" s="3" t="s">
        <v>70</v>
      </c>
      <c r="AB2724" s="3" t="s">
        <v>12230</v>
      </c>
      <c r="AC2724" s="3" t="s">
        <v>71</v>
      </c>
      <c r="AD2724" s="6">
        <v>5.9388888888888891</v>
      </c>
      <c r="AE2724" s="7"/>
      <c r="AF2724" s="7"/>
      <c r="AG2724" s="6">
        <f>Tabla4[[#This Row],[Tiempo Parada de Reloj]]+Tabla4[[#This Row],[Tiempo Autorizado por Telefonica (no Máximo)]]</f>
        <v>5.9388888888888891</v>
      </c>
      <c r="AH2724" s="7">
        <f t="shared" ca="1" si="506"/>
        <v>0.20694444444686955</v>
      </c>
      <c r="AI2724" s="8">
        <f t="shared" si="507"/>
        <v>142.53333333333333</v>
      </c>
      <c r="AJ2724" s="8">
        <f t="shared" ca="1" si="508"/>
        <v>4.9666666667248691</v>
      </c>
      <c r="AK2724" s="3" t="s">
        <v>120</v>
      </c>
      <c r="AL2724" s="3" t="s">
        <v>70</v>
      </c>
      <c r="AM2724" s="3" t="s">
        <v>120</v>
      </c>
      <c r="AN2724" s="3" t="s">
        <v>120</v>
      </c>
      <c r="AO2724" s="3" t="s">
        <v>98</v>
      </c>
      <c r="AP2724" s="3" t="s">
        <v>98</v>
      </c>
      <c r="AQ2724" s="23">
        <v>45486.982638888891</v>
      </c>
      <c r="AR2724" s="3"/>
      <c r="AS2724" s="23"/>
      <c r="AT2724" s="23"/>
      <c r="AU2724" s="3" t="s">
        <v>515</v>
      </c>
      <c r="AV2724" s="3" t="s">
        <v>894</v>
      </c>
      <c r="AW2724" s="3" t="s">
        <v>76</v>
      </c>
      <c r="AX2724" s="3">
        <v>2.4883000000000002</v>
      </c>
      <c r="AY2724" s="3">
        <v>-76.572000000000003</v>
      </c>
      <c r="AZ2724" s="8" t="str">
        <f>+CONCATENATE("Reportan apertura en el enlace ",Tabla4[[#This Row],[Enlace]]," en el ",Tabla4[[#This Row],[Distancia óptica]]," ocasionado por ",Tabla4[[#This Row],[Causa del daño]])</f>
        <v>Reportan apertura en el enlace Popayán - San Bernardino en el Km 9,55 desde Popayan ocasionado por Falla de Empalme de FiOp</v>
      </c>
      <c r="BA2724" s="8" t="str">
        <f>+CONCATENATE("Para dar solución al incidente ",Tabla4[[#This Row],[Solución]])</f>
        <v xml:space="preserve">Para dar solución al incidente Se re fusiona hilo en empalme ubicado en el punto de la medida </v>
      </c>
      <c r="BB2724" s="3" t="str">
        <f>+_xlfn.CONCAT(Tabla4[[#This Row],[Causa Raiz]]," ",Tabla4[[#This Row],[Solución2]]," (",Tabla4[[#This Row],[Anillo]],"- Cabecera: ",Tabla4[[#This Row],[Cabecera]],"- Operador: ",Tabla4[[#This Row],[Operador]],")")</f>
        <v>Reportan apertura en el enlace Popayán - San Bernardino en el Km 9,55 desde Popayan ocasionado por Falla de Empalme de FiOp Para dar solución al incidente Se re fusiona hilo en empalme ubicado en el punto de la medida  (Troncal- Cabecera: Popayan- Operador: Colombia Telecomunicaciones)</v>
      </c>
    </row>
    <row r="2725" spans="1:54" ht="213.75">
      <c r="A2725" s="38">
        <f t="shared" si="503"/>
        <v>2724</v>
      </c>
      <c r="B2725" s="3">
        <v>8707664</v>
      </c>
      <c r="C2725" s="3" t="s">
        <v>54</v>
      </c>
      <c r="D2725" s="23">
        <v>45469.701388888891</v>
      </c>
      <c r="E2725" s="23">
        <v>45469.909722222219</v>
      </c>
      <c r="F2725" s="1">
        <f t="shared" ca="1" si="504"/>
        <v>0.20833333332848269</v>
      </c>
      <c r="G2725" s="3" t="s">
        <v>55</v>
      </c>
      <c r="H2725" s="41"/>
      <c r="I2725" s="40"/>
      <c r="J2725" s="5" t="s">
        <v>56</v>
      </c>
      <c r="K2725" s="3" t="s">
        <v>77</v>
      </c>
      <c r="L2725" s="9" t="s">
        <v>78</v>
      </c>
      <c r="M2725" s="3" t="s">
        <v>79</v>
      </c>
      <c r="N2725" s="3" t="s">
        <v>4402</v>
      </c>
      <c r="O2725" s="3" t="s">
        <v>12231</v>
      </c>
      <c r="P2725" s="3" t="s">
        <v>12232</v>
      </c>
      <c r="Q2725" s="4" t="s">
        <v>12233</v>
      </c>
      <c r="R2725" s="3" t="s">
        <v>741</v>
      </c>
      <c r="S2725" s="3" t="s">
        <v>85</v>
      </c>
      <c r="T2725" s="9" t="s">
        <v>176</v>
      </c>
      <c r="U2725" s="3" t="s">
        <v>12234</v>
      </c>
      <c r="V2725" s="22" t="str">
        <f t="shared" si="505"/>
        <v>RLFO; Hora de aviso: 16:50 26/06/2024; Solución: Se realiza un tendido de 200 mts y se hacen dos empalmes de 36 hilos; Hora de solución: 21:50 26/06/2024; Causa: Intervención de Terceros. No Identificados</v>
      </c>
      <c r="W2725" s="4" t="s">
        <v>160</v>
      </c>
      <c r="X2725" s="3"/>
      <c r="Y2725" s="3"/>
      <c r="Z2725" s="3" t="s">
        <v>69</v>
      </c>
      <c r="AA2725" s="3" t="s">
        <v>70</v>
      </c>
      <c r="AB2725" s="3">
        <v>8707664</v>
      </c>
      <c r="AC2725" s="3" t="s">
        <v>71</v>
      </c>
      <c r="AD2725" s="6">
        <v>4.1666666666666664E-2</v>
      </c>
      <c r="AE2725" s="7"/>
      <c r="AF2725" s="7"/>
      <c r="AG2725" s="6">
        <f>Tabla4[[#This Row],[Tiempo Parada de Reloj]]+Tabla4[[#This Row],[Tiempo Autorizado por Telefonica (no Máximo)]]</f>
        <v>4.1666666666666664E-2</v>
      </c>
      <c r="AH2725" s="7">
        <f t="shared" ca="1" si="506"/>
        <v>0.16666666666181604</v>
      </c>
      <c r="AI2725" s="8">
        <f t="shared" si="507"/>
        <v>1</v>
      </c>
      <c r="AJ2725" s="8">
        <f t="shared" ca="1" si="508"/>
        <v>3.9999999998835847</v>
      </c>
      <c r="AK2725" s="3" t="s">
        <v>120</v>
      </c>
      <c r="AL2725" s="3" t="s">
        <v>70</v>
      </c>
      <c r="AM2725" s="3" t="s">
        <v>460</v>
      </c>
      <c r="AN2725" s="3" t="s">
        <v>460</v>
      </c>
      <c r="AO2725" s="3" t="s">
        <v>87</v>
      </c>
      <c r="AP2725" s="3" t="s">
        <v>87</v>
      </c>
      <c r="AQ2725" s="23">
        <v>45471.616666666669</v>
      </c>
      <c r="AR2725" s="3"/>
      <c r="AS2725" s="23"/>
      <c r="AT2725" s="23"/>
      <c r="AU2725" s="3" t="s">
        <v>313</v>
      </c>
      <c r="AV2725" s="3" t="s">
        <v>12235</v>
      </c>
      <c r="AW2725" s="3" t="s">
        <v>135</v>
      </c>
      <c r="AX2725" s="3">
        <v>4.9264510000000001</v>
      </c>
      <c r="AY2725" s="3">
        <v>-74.17474</v>
      </c>
      <c r="AZ2725" s="8" t="str">
        <f>+CONCATENATE("Reportan apertura en el enlace ",Tabla4[[#This Row],[Enlace]]," en el ",Tabla4[[#This Row],[Distancia óptica]]," ocasionado por ",Tabla4[[#This Row],[Causa del daño]])</f>
        <v>Reportan apertura en el enlace Mov. Subachoque - Mov. Caballo Bayo en el Km 14,2 desde Caballo Bayo ocasionado por Intervención de Terceros. No Identificados</v>
      </c>
      <c r="BA2725" s="8" t="str">
        <f>+CONCATENATE("Para dar solución al incidente ",Tabla4[[#This Row],[Solución]])</f>
        <v>Para dar solución al incidente Se realiza un tendido de 200 mts y se hacen dos empalmes de 36 hilos</v>
      </c>
      <c r="BB2725" s="3" t="str">
        <f>+_xlfn.CONCAT(Tabla4[[#This Row],[Causa Raiz]]," ",Tabla4[[#This Row],[Solución2]]," (",Tabla4[[#This Row],[Anillo]],"- Cabecera: ",Tabla4[[#This Row],[Cabecera]],"- Operador: ",Tabla4[[#This Row],[Operador]],")")</f>
        <v>Reportan apertura en el enlace Mov. Subachoque - Mov. Caballo Bayo en el Km 14,2 desde Caballo Bayo ocasionado por Intervención de Terceros. No Identificados Para dar solución al incidente Se realiza un tendido de 200 mts y se hacen dos empalmes de 36 hilos (Lineal- Cabecera: Subachoque- Operador: Colombia Telecomunicaciones)</v>
      </c>
    </row>
    <row r="2726" spans="1:54" ht="171">
      <c r="A2726" s="38">
        <f t="shared" si="503"/>
        <v>2725</v>
      </c>
      <c r="B2726" s="3">
        <v>8708223</v>
      </c>
      <c r="C2726" s="3" t="s">
        <v>163</v>
      </c>
      <c r="D2726" s="23">
        <v>45469.788194444445</v>
      </c>
      <c r="E2726" s="23">
        <v>45470.083333333336</v>
      </c>
      <c r="F2726" s="1">
        <f t="shared" ca="1" si="504"/>
        <v>0.29513888889050577</v>
      </c>
      <c r="G2726" s="3" t="s">
        <v>55</v>
      </c>
      <c r="H2726" s="41"/>
      <c r="I2726" s="40"/>
      <c r="J2726" s="5" t="s">
        <v>56</v>
      </c>
      <c r="K2726" s="3" t="s">
        <v>138</v>
      </c>
      <c r="L2726" s="9" t="s">
        <v>58</v>
      </c>
      <c r="M2726" s="3" t="s">
        <v>139</v>
      </c>
      <c r="N2726" s="3" t="s">
        <v>475</v>
      </c>
      <c r="O2726" s="3" t="s">
        <v>476</v>
      </c>
      <c r="P2726" s="3" t="s">
        <v>12236</v>
      </c>
      <c r="Q2726" s="4" t="s">
        <v>12237</v>
      </c>
      <c r="R2726" s="3" t="s">
        <v>725</v>
      </c>
      <c r="S2726" s="3" t="s">
        <v>145</v>
      </c>
      <c r="T2726" s="9" t="s">
        <v>66</v>
      </c>
      <c r="U2726" s="3" t="s">
        <v>12238</v>
      </c>
      <c r="V2726" s="22" t="str">
        <f t="shared" si="505"/>
        <v>RDFO; Hora de aviso: 18:55 26/06/2024; Solución: se realiza tendido de100 metros y dos empalmes de 36 hilos; Hora de solución: 2:00 27/06/2024; Causa: Vandalismo</v>
      </c>
      <c r="W2726" s="4" t="s">
        <v>199</v>
      </c>
      <c r="X2726" s="3"/>
      <c r="Y2726" s="3"/>
      <c r="Z2726" s="3" t="s">
        <v>69</v>
      </c>
      <c r="AA2726" s="3" t="s">
        <v>70</v>
      </c>
      <c r="AB2726" s="3" t="s">
        <v>12239</v>
      </c>
      <c r="AC2726" s="3" t="s">
        <v>71</v>
      </c>
      <c r="AD2726" s="6">
        <v>8.8888888888888892E-2</v>
      </c>
      <c r="AE2726" s="7"/>
      <c r="AF2726" s="7"/>
      <c r="AG2726" s="6">
        <f>Tabla4[[#This Row],[Tiempo Parada de Reloj]]+Tabla4[[#This Row],[Tiempo Autorizado por Telefonica (no Máximo)]]</f>
        <v>8.8888888888888892E-2</v>
      </c>
      <c r="AH2726" s="7">
        <f t="shared" ca="1" si="506"/>
        <v>0.20625000000161686</v>
      </c>
      <c r="AI2726" s="8">
        <f t="shared" si="507"/>
        <v>2.1333333333333333</v>
      </c>
      <c r="AJ2726" s="8">
        <f t="shared" ca="1" si="508"/>
        <v>4.9500000000388047</v>
      </c>
      <c r="AK2726" s="3" t="s">
        <v>120</v>
      </c>
      <c r="AL2726" s="3" t="s">
        <v>70</v>
      </c>
      <c r="AM2726" s="3" t="s">
        <v>460</v>
      </c>
      <c r="AN2726" s="3" t="s">
        <v>87</v>
      </c>
      <c r="AO2726" s="3" t="s">
        <v>119</v>
      </c>
      <c r="AP2726" s="3" t="s">
        <v>119</v>
      </c>
      <c r="AQ2726" s="23">
        <v>45473.793749999997</v>
      </c>
      <c r="AR2726" s="3"/>
      <c r="AS2726" s="23"/>
      <c r="AT2726" s="23"/>
      <c r="AU2726" s="3" t="s">
        <v>149</v>
      </c>
      <c r="AV2726" s="3" t="s">
        <v>10160</v>
      </c>
      <c r="AW2726" s="3" t="s">
        <v>370</v>
      </c>
      <c r="AX2726" s="3">
        <v>3.4104890000000001</v>
      </c>
      <c r="AY2726" s="3">
        <v>-76.447157000000004</v>
      </c>
      <c r="AZ2726" s="8" t="str">
        <f>+CONCATENATE("Reportan apertura en el enlace ",Tabla4[[#This Row],[Enlace]]," en el ",Tabla4[[#This Row],[Distancia óptica]]," ocasionado por ",Tabla4[[#This Row],[Causa del daño]])</f>
        <v>Reportan apertura en el enlace Cali - Candelaria en el Km 15,2 desde Candelaria ocasionado por Vandalismo</v>
      </c>
      <c r="BA2726" s="8" t="str">
        <f>+CONCATENATE("Para dar solución al incidente ",Tabla4[[#This Row],[Solución]])</f>
        <v>Para dar solución al incidente se realiza tendido de100 metros y dos empalmes de 36 hilos</v>
      </c>
      <c r="BB2726" s="3" t="str">
        <f>+_xlfn.CONCAT(Tabla4[[#This Row],[Causa Raiz]]," ",Tabla4[[#This Row],[Solución2]]," (",Tabla4[[#This Row],[Anillo]],"- Cabecera: ",Tabla4[[#This Row],[Cabecera]],"- Operador: ",Tabla4[[#This Row],[Operador]],")")</f>
        <v>Reportan apertura en el enlace Cali - Candelaria en el Km 15,2 desde Candelaria ocasionado por Vandalismo Para dar solución al incidente se realiza tendido de100 metros y dos empalmes de 36 hilos (lineal- Cabecera: Candelaria - Operador: Colombia Telecomunicaciones)</v>
      </c>
    </row>
    <row r="2727" spans="1:54" ht="171">
      <c r="A2727" s="38">
        <f t="shared" si="503"/>
        <v>2726</v>
      </c>
      <c r="B2727" s="3">
        <v>8708629</v>
      </c>
      <c r="C2727" s="3" t="s">
        <v>92</v>
      </c>
      <c r="D2727" s="23">
        <v>45469.9375</v>
      </c>
      <c r="E2727" s="23">
        <v>45470.760416666664</v>
      </c>
      <c r="F2727" s="1">
        <f t="shared" ca="1" si="504"/>
        <v>0.82291666666424135</v>
      </c>
      <c r="G2727" s="3" t="s">
        <v>55</v>
      </c>
      <c r="H2727" s="41"/>
      <c r="I2727" s="40" t="s">
        <v>12240</v>
      </c>
      <c r="J2727" s="5" t="s">
        <v>322</v>
      </c>
      <c r="K2727" s="3" t="s">
        <v>322</v>
      </c>
      <c r="L2727" s="9" t="s">
        <v>58</v>
      </c>
      <c r="M2727" s="3" t="s">
        <v>204</v>
      </c>
      <c r="N2727" s="3" t="s">
        <v>332</v>
      </c>
      <c r="O2727" s="3" t="s">
        <v>4030</v>
      </c>
      <c r="P2727" s="3" t="s">
        <v>12241</v>
      </c>
      <c r="Q2727" s="4" t="s">
        <v>12242</v>
      </c>
      <c r="R2727" s="3" t="s">
        <v>1082</v>
      </c>
      <c r="S2727" s="3" t="s">
        <v>328</v>
      </c>
      <c r="T2727" s="9" t="s">
        <v>146</v>
      </c>
      <c r="U2727" s="3" t="s">
        <v>12243</v>
      </c>
      <c r="V2727" s="22" t="str">
        <f t="shared" si="505"/>
        <v>RTNFO; Hora de aviso: 22:30 26/06/2024; Solución: migracion de hilos entre empalmes; Hora de solución: 18:15 27/06/2024; Causa: Falla en la Red FiOp</v>
      </c>
      <c r="W2727" s="4" t="s">
        <v>1517</v>
      </c>
      <c r="X2727" s="3"/>
      <c r="Y2727" s="3"/>
      <c r="Z2727" s="3" t="s">
        <v>69</v>
      </c>
      <c r="AA2727" s="3" t="s">
        <v>71</v>
      </c>
      <c r="AB2727" s="3">
        <v>0</v>
      </c>
      <c r="AC2727" s="3" t="s">
        <v>71</v>
      </c>
      <c r="AD2727" s="6">
        <v>0.29166666666666669</v>
      </c>
      <c r="AE2727" s="7"/>
      <c r="AF2727" s="7"/>
      <c r="AG2727" s="6">
        <f>Tabla4[[#This Row],[Tiempo Parada de Reloj]]+Tabla4[[#This Row],[Tiempo Autorizado por Telefonica (no Máximo)]]</f>
        <v>0.29166666666666669</v>
      </c>
      <c r="AH2727" s="7">
        <f t="shared" ca="1" si="506"/>
        <v>0.53124999999757461</v>
      </c>
      <c r="AI2727" s="8">
        <f t="shared" si="507"/>
        <v>7</v>
      </c>
      <c r="AJ2727" s="8">
        <f t="shared" ca="1" si="508"/>
        <v>12.749999999941791</v>
      </c>
      <c r="AK2727" s="3" t="s">
        <v>460</v>
      </c>
      <c r="AL2727" s="3" t="s">
        <v>70</v>
      </c>
      <c r="AM2727" s="3" t="s">
        <v>120</v>
      </c>
      <c r="AN2727" s="3" t="s">
        <v>106</v>
      </c>
      <c r="AO2727" s="3" t="s">
        <v>120</v>
      </c>
      <c r="AP2727" s="3" t="s">
        <v>120</v>
      </c>
      <c r="AQ2727" s="23">
        <v>45475.549305555556</v>
      </c>
      <c r="AR2727" s="3"/>
      <c r="AS2727" s="23"/>
      <c r="AT2727" s="23"/>
      <c r="AU2727" s="3" t="s">
        <v>322</v>
      </c>
      <c r="AV2727" s="3" t="s">
        <v>882</v>
      </c>
      <c r="AW2727" s="3" t="s">
        <v>76</v>
      </c>
      <c r="AX2727" s="3">
        <v>7.123983</v>
      </c>
      <c r="AY2727" s="3">
        <v>-73.331697000000005</v>
      </c>
      <c r="AZ2727" s="8" t="str">
        <f>+CONCATENATE("Reportan apertura en el enlace ",Tabla4[[#This Row],[Enlace]]," en el ",Tabla4[[#This Row],[Distancia óptica]]," ocasionado por ",Tabla4[[#This Row],[Causa del daño]])</f>
        <v>Reportan apertura en el enlace Bucaramanga - Barrancabermeja en el Km 49,3 desde Bucaramanga ocasionado por Falla en la Red FiOp</v>
      </c>
      <c r="BA2727" s="8" t="str">
        <f>+CONCATENATE("Para dar solución al incidente ",Tabla4[[#This Row],[Solución]])</f>
        <v>Para dar solución al incidente migracion de hilos entre empalmes</v>
      </c>
      <c r="BB2727" s="3" t="str">
        <f>+_xlfn.CONCAT(Tabla4[[#This Row],[Causa Raiz]]," ",Tabla4[[#This Row],[Solución2]]," (",Tabla4[[#This Row],[Anillo]],"- Cabecera: ",Tabla4[[#This Row],[Cabecera]],"- Operador: ",Tabla4[[#This Row],[Operador]],")")</f>
        <v>Reportan apertura en el enlace Bucaramanga - Barrancabermeja en el Km 49,3 desde Bucaramanga ocasionado por Falla en la Red FiOp Para dar solución al incidente migracion de hilos entre empalmes (Troncal- Cabecera: Bucaramanga- Operador: Ufinet)</v>
      </c>
    </row>
    <row r="2728" spans="1:54" ht="185.25">
      <c r="A2728" s="38">
        <f t="shared" si="503"/>
        <v>2727</v>
      </c>
      <c r="B2728" s="3">
        <v>8708485</v>
      </c>
      <c r="C2728" s="3" t="s">
        <v>54</v>
      </c>
      <c r="D2728" s="23">
        <v>45469.951388888891</v>
      </c>
      <c r="E2728" s="23">
        <v>45470.09375</v>
      </c>
      <c r="F2728" s="1">
        <f t="shared" ca="1" si="504"/>
        <v>0.14236111110949423</v>
      </c>
      <c r="G2728" s="3" t="s">
        <v>55</v>
      </c>
      <c r="H2728" s="41"/>
      <c r="I2728" s="40"/>
      <c r="J2728" s="5" t="s">
        <v>56</v>
      </c>
      <c r="K2728" s="3" t="s">
        <v>57</v>
      </c>
      <c r="L2728" s="9" t="s">
        <v>78</v>
      </c>
      <c r="M2728" s="3" t="s">
        <v>59</v>
      </c>
      <c r="N2728" s="3" t="s">
        <v>60</v>
      </c>
      <c r="O2728" s="3" t="s">
        <v>12244</v>
      </c>
      <c r="P2728" s="3" t="s">
        <v>12245</v>
      </c>
      <c r="Q2728" s="4" t="s">
        <v>12246</v>
      </c>
      <c r="R2728" s="3" t="s">
        <v>947</v>
      </c>
      <c r="S2728" s="3" t="s">
        <v>65</v>
      </c>
      <c r="T2728" s="9" t="s">
        <v>116</v>
      </c>
      <c r="U2728" s="3" t="s">
        <v>12247</v>
      </c>
      <c r="V2728" s="22" t="str">
        <f t="shared" si="505"/>
        <v>RLFO; Hora de aviso: 22:50 26/06/2024; Solución: se realiza tendido de 90 metros de fo y dos empalmes de 24 hilos; Hora de solución: 2:15 27/06/2024; Causa: Hurto</v>
      </c>
      <c r="W2728" s="4" t="s">
        <v>68</v>
      </c>
      <c r="X2728" s="3"/>
      <c r="Y2728" s="3"/>
      <c r="Z2728" s="3" t="s">
        <v>69</v>
      </c>
      <c r="AA2728" s="3" t="s">
        <v>70</v>
      </c>
      <c r="AB2728" s="3">
        <v>8708485</v>
      </c>
      <c r="AC2728" s="3" t="s">
        <v>71</v>
      </c>
      <c r="AD2728" s="6">
        <v>0</v>
      </c>
      <c r="AE2728" s="7"/>
      <c r="AF2728" s="7"/>
      <c r="AG2728" s="6">
        <f>Tabla4[[#This Row],[Tiempo Parada de Reloj]]+Tabla4[[#This Row],[Tiempo Autorizado por Telefonica (no Máximo)]]</f>
        <v>0</v>
      </c>
      <c r="AH2728" s="7">
        <f t="shared" ca="1" si="506"/>
        <v>0.14236111110949423</v>
      </c>
      <c r="AI2728" s="8">
        <f t="shared" si="507"/>
        <v>0</v>
      </c>
      <c r="AJ2728" s="8">
        <f t="shared" ca="1" si="508"/>
        <v>3.4166666666278616</v>
      </c>
      <c r="AK2728" s="3" t="s">
        <v>460</v>
      </c>
      <c r="AL2728" s="3" t="s">
        <v>71</v>
      </c>
      <c r="AM2728" s="3" t="s">
        <v>460</v>
      </c>
      <c r="AN2728" s="3" t="s">
        <v>460</v>
      </c>
      <c r="AO2728" s="3" t="s">
        <v>119</v>
      </c>
      <c r="AP2728" s="3" t="s">
        <v>119</v>
      </c>
      <c r="AQ2728" s="23">
        <v>45470.925694444442</v>
      </c>
      <c r="AR2728" s="3"/>
      <c r="AS2728" s="23"/>
      <c r="AT2728" s="23"/>
      <c r="AU2728" s="3" t="s">
        <v>100</v>
      </c>
      <c r="AV2728" s="3" t="s">
        <v>2678</v>
      </c>
      <c r="AW2728" s="3" t="s">
        <v>12248</v>
      </c>
      <c r="AX2728" s="3">
        <v>4.5977800000000002</v>
      </c>
      <c r="AY2728" s="3">
        <v>-74.1464</v>
      </c>
      <c r="AZ2728" s="8" t="str">
        <f>+CONCATENATE("Reportan apertura en el enlace ",Tabla4[[#This Row],[Enlace]]," en el ",Tabla4[[#This Row],[Distancia óptica]]," ocasionado por ",Tabla4[[#This Row],[Causa del daño]])</f>
        <v>Reportan apertura en el enlace Mov. Sevillana - Mov. Asturias en el Km 0,537 desde Sevillana ocasionado por Hurto</v>
      </c>
      <c r="BA2728" s="8" t="str">
        <f>+CONCATENATE("Para dar solución al incidente ",Tabla4[[#This Row],[Solución]])</f>
        <v>Para dar solución al incidente se realiza tendido de 90 metros de fo y dos empalmes de 24 hilos</v>
      </c>
      <c r="BB2728" s="3" t="str">
        <f>+_xlfn.CONCAT(Tabla4[[#This Row],[Causa Raiz]]," ",Tabla4[[#This Row],[Solución2]]," (",Tabla4[[#This Row],[Anillo]],"- Cabecera: ",Tabla4[[#This Row],[Cabecera]],"- Operador: ",Tabla4[[#This Row],[Operador]],")")</f>
        <v>Reportan apertura en el enlace Mov. Sevillana - Mov. Asturias en el Km 0,537 desde Sevillana ocasionado por Hurto Para dar solución al incidente se realiza tendido de 90 metros de fo y dos empalmes de 24 hilos (uk sevillana - Cabecera: asturias- Operador: Colombia Telecomunicaciones)</v>
      </c>
    </row>
    <row r="2729" spans="1:54" ht="171">
      <c r="A2729" s="38">
        <f t="shared" si="503"/>
        <v>2728</v>
      </c>
      <c r="B2729" s="3">
        <v>8708993</v>
      </c>
      <c r="C2729" s="3" t="s">
        <v>163</v>
      </c>
      <c r="D2729" s="23">
        <v>45470.208333333336</v>
      </c>
      <c r="E2729" s="23">
        <v>45471.625</v>
      </c>
      <c r="F2729" s="1">
        <f t="shared" ca="1" si="504"/>
        <v>1.4166666666642413</v>
      </c>
      <c r="G2729" s="3" t="s">
        <v>55</v>
      </c>
      <c r="H2729" s="41"/>
      <c r="I2729" s="40"/>
      <c r="J2729" s="5" t="s">
        <v>56</v>
      </c>
      <c r="K2729" s="3" t="s">
        <v>138</v>
      </c>
      <c r="L2729" s="9" t="s">
        <v>58</v>
      </c>
      <c r="M2729" s="3" t="s">
        <v>139</v>
      </c>
      <c r="N2729" s="3" t="s">
        <v>140</v>
      </c>
      <c r="O2729" s="3" t="s">
        <v>476</v>
      </c>
      <c r="P2729" s="3" t="s">
        <v>12249</v>
      </c>
      <c r="Q2729" s="4" t="s">
        <v>12250</v>
      </c>
      <c r="R2729" s="3" t="s">
        <v>12251</v>
      </c>
      <c r="S2729" s="3" t="s">
        <v>145</v>
      </c>
      <c r="T2729" s="9" t="s">
        <v>176</v>
      </c>
      <c r="U2729" s="3" t="s">
        <v>10645</v>
      </c>
      <c r="V2729" s="22" t="str">
        <f t="shared" si="505"/>
        <v>RDFO; Hora de aviso: 5:00 27/06/2024; Solución: Migracion de hilos entre ODF ; Hora de solución: 15:00 28/06/2024; Causa: Intervención de Terceros. No Identificados</v>
      </c>
      <c r="W2729" s="4" t="s">
        <v>199</v>
      </c>
      <c r="X2729" s="3"/>
      <c r="Y2729" s="3"/>
      <c r="Z2729" s="3" t="s">
        <v>69</v>
      </c>
      <c r="AA2729" s="3" t="s">
        <v>71</v>
      </c>
      <c r="AB2729" s="3">
        <v>0</v>
      </c>
      <c r="AC2729" s="3" t="s">
        <v>70</v>
      </c>
      <c r="AD2729" s="6">
        <v>1.0277777777777779</v>
      </c>
      <c r="AE2729" s="7"/>
      <c r="AF2729" s="7"/>
      <c r="AG2729" s="6">
        <f>Tabla4[[#This Row],[Tiempo Parada de Reloj]]+Tabla4[[#This Row],[Tiempo Autorizado por Telefonica (no Máximo)]]</f>
        <v>1.0277777777777779</v>
      </c>
      <c r="AH2729" s="7">
        <f t="shared" ca="1" si="506"/>
        <v>0.38888888888646345</v>
      </c>
      <c r="AI2729" s="8">
        <f t="shared" si="507"/>
        <v>24.666666666666671</v>
      </c>
      <c r="AJ2729" s="8">
        <f t="shared" ca="1" si="508"/>
        <v>9.3333333332751227</v>
      </c>
      <c r="AK2729" s="3" t="s">
        <v>87</v>
      </c>
      <c r="AL2729" s="3" t="s">
        <v>70</v>
      </c>
      <c r="AM2729" s="3" t="s">
        <v>460</v>
      </c>
      <c r="AN2729" s="3" t="s">
        <v>98</v>
      </c>
      <c r="AO2729" s="3" t="s">
        <v>106</v>
      </c>
      <c r="AP2729" s="3" t="s">
        <v>106</v>
      </c>
      <c r="AQ2729" s="23">
        <v>45476.829861111109</v>
      </c>
      <c r="AR2729" s="3"/>
      <c r="AS2729" s="23"/>
      <c r="AT2729" s="23"/>
      <c r="AU2729" s="3" t="s">
        <v>200</v>
      </c>
      <c r="AV2729" s="3" t="s">
        <v>966</v>
      </c>
      <c r="AW2729" s="3" t="s">
        <v>76</v>
      </c>
      <c r="AX2729" s="3">
        <v>3.4054099999999998</v>
      </c>
      <c r="AY2729" s="3">
        <v>-76.459329999999994</v>
      </c>
      <c r="AZ2729" s="8" t="str">
        <f>+CONCATENATE("Reportan apertura en el enlace ",Tabla4[[#This Row],[Enlace]]," en el ",Tabla4[[#This Row],[Distancia óptica]]," ocasionado por ",Tabla4[[#This Row],[Causa del daño]])</f>
        <v>Reportan apertura en el enlace Cali - Candelaria en el Km 20,2 desde cali ocasionado por Intervención de Terceros. No Identificados</v>
      </c>
      <c r="BA2729" s="8" t="str">
        <f>+CONCATENATE("Para dar solución al incidente ",Tabla4[[#This Row],[Solución]])</f>
        <v xml:space="preserve">Para dar solución al incidente Migracion de hilos entre ODF </v>
      </c>
      <c r="BB2729" s="3" t="str">
        <f>+_xlfn.CONCAT(Tabla4[[#This Row],[Causa Raiz]]," ",Tabla4[[#This Row],[Solución2]]," (",Tabla4[[#This Row],[Anillo]],"- Cabecera: ",Tabla4[[#This Row],[Cabecera]],"- Operador: ",Tabla4[[#This Row],[Operador]],")")</f>
        <v>Reportan apertura en el enlace Cali - Candelaria en el Km 20,2 desde cali ocasionado por Intervención de Terceros. No Identificados Para dar solución al incidente Migracion de hilos entre ODF  (Troncal- Cabecera: Cali- Operador: Colombia Telecomunicaciones)</v>
      </c>
    </row>
    <row r="2730" spans="1:54" ht="213.75">
      <c r="A2730" s="38">
        <f t="shared" si="503"/>
        <v>2729</v>
      </c>
      <c r="B2730" s="3">
        <v>8709035</v>
      </c>
      <c r="C2730" s="3" t="s">
        <v>92</v>
      </c>
      <c r="D2730" s="23">
        <v>45470.239583333336</v>
      </c>
      <c r="E2730" s="23">
        <v>45470.46875</v>
      </c>
      <c r="F2730" s="1">
        <f t="shared" ca="1" si="504"/>
        <v>0.22916666666424135</v>
      </c>
      <c r="G2730" s="3" t="s">
        <v>55</v>
      </c>
      <c r="H2730" s="41"/>
      <c r="I2730" s="40"/>
      <c r="J2730" s="5" t="s">
        <v>56</v>
      </c>
      <c r="K2730" s="3" t="s">
        <v>108</v>
      </c>
      <c r="L2730" s="9" t="s">
        <v>58</v>
      </c>
      <c r="M2730" s="3" t="s">
        <v>109</v>
      </c>
      <c r="N2730" s="3" t="s">
        <v>633</v>
      </c>
      <c r="O2730" s="3" t="s">
        <v>111</v>
      </c>
      <c r="P2730" s="3" t="s">
        <v>12252</v>
      </c>
      <c r="Q2730" s="4" t="s">
        <v>12253</v>
      </c>
      <c r="R2730" s="3" t="s">
        <v>327</v>
      </c>
      <c r="S2730" s="3" t="s">
        <v>115</v>
      </c>
      <c r="T2730" s="9" t="s">
        <v>176</v>
      </c>
      <c r="U2730" s="3" t="s">
        <v>12254</v>
      </c>
      <c r="V2730" s="22" t="str">
        <f t="shared" si="505"/>
        <v>RTNFO; Hora de aviso: 5:45 27/06/2024; Solución: Recuepracion de 100 mts de reserva y sangria de 6 hilos en caja empalme de 48 ; Hora de solución: 11:15 27/06/2024; Causa: Intervención de Terceros. No Identificados</v>
      </c>
      <c r="W2730" s="4" t="s">
        <v>118</v>
      </c>
      <c r="X2730" s="3"/>
      <c r="Y2730" s="3"/>
      <c r="Z2730" s="3" t="s">
        <v>69</v>
      </c>
      <c r="AA2730" s="3" t="s">
        <v>71</v>
      </c>
      <c r="AB2730" s="3">
        <v>0</v>
      </c>
      <c r="AC2730" s="3" t="s">
        <v>70</v>
      </c>
      <c r="AD2730" s="6">
        <v>4.583333333333333E-2</v>
      </c>
      <c r="AE2730" s="7"/>
      <c r="AF2730" s="7"/>
      <c r="AG2730" s="6">
        <f>Tabla4[[#This Row],[Tiempo Parada de Reloj]]+Tabla4[[#This Row],[Tiempo Autorizado por Telefonica (no Máximo)]]</f>
        <v>4.583333333333333E-2</v>
      </c>
      <c r="AH2730" s="7">
        <f t="shared" ca="1" si="506"/>
        <v>0.18333333333090801</v>
      </c>
      <c r="AI2730" s="8">
        <f t="shared" si="507"/>
        <v>1.0999999999999999</v>
      </c>
      <c r="AJ2730" s="8">
        <f t="shared" ca="1" si="508"/>
        <v>4.3999999999417927</v>
      </c>
      <c r="AK2730" s="3" t="s">
        <v>460</v>
      </c>
      <c r="AL2730" s="3" t="s">
        <v>70</v>
      </c>
      <c r="AM2730" s="3" t="s">
        <v>120</v>
      </c>
      <c r="AN2730" s="3" t="s">
        <v>120</v>
      </c>
      <c r="AO2730" s="3" t="s">
        <v>87</v>
      </c>
      <c r="AP2730" s="3" t="s">
        <v>87</v>
      </c>
      <c r="AQ2730" s="23">
        <v>45471.702777777777</v>
      </c>
      <c r="AR2730" s="3"/>
      <c r="AS2730" s="23"/>
      <c r="AT2730" s="23"/>
      <c r="AU2730" s="3" t="s">
        <v>637</v>
      </c>
      <c r="AV2730" s="3" t="s">
        <v>1390</v>
      </c>
      <c r="AW2730" s="3" t="s">
        <v>76</v>
      </c>
      <c r="AX2730" s="3">
        <v>9.4582890000000006</v>
      </c>
      <c r="AY2730" s="3">
        <v>-73.557569000000001</v>
      </c>
      <c r="AZ2730" s="8" t="str">
        <f>+CONCATENATE("Reportan apertura en el enlace ",Tabla4[[#This Row],[Enlace]]," en el ",Tabla4[[#This Row],[Distancia óptica]]," ocasionado por ",Tabla4[[#This Row],[Causa del daño]])</f>
        <v>Reportan apertura en el enlace Bosconia - Curumaní en el Km 25,69 desde la loma ocasionado por Intervención de Terceros. No Identificados</v>
      </c>
      <c r="BA2730" s="8" t="str">
        <f>+CONCATENATE("Para dar solución al incidente ",Tabla4[[#This Row],[Solución]])</f>
        <v xml:space="preserve">Para dar solución al incidente Recuepracion de 100 mts de reserva y sangria de 6 hilos en caja empalme de 48 </v>
      </c>
      <c r="BB2730" s="3" t="str">
        <f>+_xlfn.CONCAT(Tabla4[[#This Row],[Causa Raiz]]," ",Tabla4[[#This Row],[Solución2]]," (",Tabla4[[#This Row],[Anillo]],"- Cabecera: ",Tabla4[[#This Row],[Cabecera]],"- Operador: ",Tabla4[[#This Row],[Operador]],")")</f>
        <v>Reportan apertura en el enlace Bosconia - Curumaní en el Km 25,69 desde la loma ocasionado por Intervención de Terceros. No Identificados Para dar solución al incidente Recuepracion de 100 mts de reserva y sangria de 6 hilos en caja empalme de 48  (Troncal- Cabecera: Curumani- Operador: Colombia Telecomunicaciones)</v>
      </c>
    </row>
    <row r="2731" spans="1:54" ht="171">
      <c r="A2731" s="38">
        <f>A2730+1</f>
        <v>2730</v>
      </c>
      <c r="B2731" s="3">
        <v>8708724</v>
      </c>
      <c r="C2731" s="3" t="s">
        <v>163</v>
      </c>
      <c r="D2731" s="23">
        <v>45470.284722222219</v>
      </c>
      <c r="E2731" s="23">
        <v>45470.486111111109</v>
      </c>
      <c r="F2731" s="1">
        <f ca="1">IF(ISBLANK(E2731),IF(ISBLANK(D2731),0,NOW()-D2731),E2731-D2731)</f>
        <v>0.20138888889050577</v>
      </c>
      <c r="G2731" s="3" t="s">
        <v>55</v>
      </c>
      <c r="H2731" s="41"/>
      <c r="I2731" s="40"/>
      <c r="J2731" s="5" t="s">
        <v>56</v>
      </c>
      <c r="K2731" s="3" t="s">
        <v>203</v>
      </c>
      <c r="L2731" s="9" t="s">
        <v>58</v>
      </c>
      <c r="M2731" s="3" t="s">
        <v>79</v>
      </c>
      <c r="N2731" s="3" t="s">
        <v>872</v>
      </c>
      <c r="O2731" s="3" t="s">
        <v>12255</v>
      </c>
      <c r="P2731" s="3" t="s">
        <v>12256</v>
      </c>
      <c r="Q2731" s="4" t="s">
        <v>12257</v>
      </c>
      <c r="R2731" s="3" t="s">
        <v>84</v>
      </c>
      <c r="S2731" s="3" t="s">
        <v>210</v>
      </c>
      <c r="T2731" s="9" t="s">
        <v>256</v>
      </c>
      <c r="U2731" s="3" t="s">
        <v>12258</v>
      </c>
      <c r="V2731" s="22" t="str">
        <f>C2731&amp;"; Hora de aviso: "&amp;TEXT(D2731,"h:mm dd/mm/yyyy")&amp;"; Solución: "&amp;U2731&amp;"; Hora de solución: "&amp;TEXT(E2731,"h:mm dd/mm/yyyy")&amp;"; Causa: "&amp;T2731</f>
        <v>RDFO; Hora de aviso: 6:50 27/06/2024; Solución: Se fusiona hilo abierto en empalme existente.; Hora de solución: 11:40 27/06/2024; Causa: Falla de Empalme de FiOp</v>
      </c>
      <c r="W2731" s="4" t="s">
        <v>191</v>
      </c>
      <c r="X2731" s="3"/>
      <c r="Y2731" s="3"/>
      <c r="AA2731" s="3" t="s">
        <v>70</v>
      </c>
      <c r="AB2731" s="3">
        <v>8708724</v>
      </c>
      <c r="AC2731" s="3" t="s">
        <v>71</v>
      </c>
      <c r="AD2731" s="6">
        <v>0</v>
      </c>
      <c r="AE2731" s="7"/>
      <c r="AF2731" s="7"/>
      <c r="AG2731" s="6">
        <f>Tabla4[[#This Row],[Tiempo Parada de Reloj]]+Tabla4[[#This Row],[Tiempo Autorizado por Telefonica (no Máximo)]]</f>
        <v>0</v>
      </c>
      <c r="AH2731" s="7">
        <f ca="1">F2731-$AD2731</f>
        <v>0.20138888889050577</v>
      </c>
      <c r="AI2731" s="8">
        <f>AD2731*24</f>
        <v>0</v>
      </c>
      <c r="AJ2731" s="8">
        <f ca="1">AH2731*24</f>
        <v>4.8333333333721384</v>
      </c>
      <c r="AK2731" s="3" t="s">
        <v>106</v>
      </c>
      <c r="AL2731" s="3" t="s">
        <v>71</v>
      </c>
      <c r="AM2731" s="3" t="s">
        <v>69</v>
      </c>
      <c r="AN2731" s="3" t="s">
        <v>106</v>
      </c>
      <c r="AO2731" s="3" t="s">
        <v>87</v>
      </c>
      <c r="AP2731" s="3" t="s">
        <v>87</v>
      </c>
      <c r="AQ2731" s="23">
        <v>45473.970833333333</v>
      </c>
      <c r="AR2731" s="3"/>
      <c r="AS2731" s="23"/>
      <c r="AT2731" s="23"/>
      <c r="AU2731" s="3" t="s">
        <v>192</v>
      </c>
      <c r="AV2731" s="3" t="s">
        <v>3517</v>
      </c>
      <c r="AW2731" s="3" t="s">
        <v>135</v>
      </c>
      <c r="AX2731" s="3">
        <v>4.8679199999999998</v>
      </c>
      <c r="AY2731" s="3">
        <v>-74.04289</v>
      </c>
      <c r="AZ2731" s="8" t="str">
        <f>+CONCATENATE("Reportan apertura en el enlace ",Tabla4[[#This Row],[Enlace]]," en el ",Tabla4[[#This Row],[Distancia óptica]]," ocasionado por ",Tabla4[[#This Row],[Causa del daño]])</f>
        <v>Reportan apertura en el enlace Armario 141 - Chía Matriz en el Km 0,55 desde Armario 141 ocasionado por Falla de Empalme de FiOp</v>
      </c>
      <c r="BA2731" s="8" t="str">
        <f>+CONCATENATE("Para dar solución al incidente ",Tabla4[[#This Row],[Solución]])</f>
        <v>Para dar solución al incidente Se fusiona hilo abierto en empalme existente.</v>
      </c>
      <c r="BB2731" s="3" t="str">
        <f>+_xlfn.CONCAT(Tabla4[[#This Row],[Causa Raiz]]," ",Tabla4[[#This Row],[Solución2]]," (",Tabla4[[#This Row],[Anillo]],"- Cabecera: ",Tabla4[[#This Row],[Cabecera]],"- Operador: ",Tabla4[[#This Row],[Operador]],")")</f>
        <v>Reportan apertura en el enlace Armario 141 - Chía Matriz en el Km 0,55 desde Armario 141 ocasionado por Falla de Empalme de FiOp Para dar solución al incidente Se fusiona hilo abierto en empalme existente. (Lineal- Cabecera: Chia- Operador: Colombia Telecomunicaciones)</v>
      </c>
    </row>
    <row r="2732" spans="1:54" ht="313.5">
      <c r="A2732" s="38">
        <f>A2731+1</f>
        <v>2731</v>
      </c>
      <c r="B2732" s="3">
        <v>8708847</v>
      </c>
      <c r="C2732" s="3" t="s">
        <v>54</v>
      </c>
      <c r="D2732" s="23">
        <v>45470.291666666664</v>
      </c>
      <c r="E2732" s="23">
        <v>45471.486111111109</v>
      </c>
      <c r="F2732" s="1">
        <f ca="1">IF(ISBLANK(E2732),IF(ISBLANK(D2732),0,NOW()-D2732),E2732-D2732)</f>
        <v>1.1944444444452529</v>
      </c>
      <c r="G2732" s="3" t="s">
        <v>55</v>
      </c>
      <c r="H2732" s="41"/>
      <c r="I2732" s="40"/>
      <c r="J2732" s="5" t="s">
        <v>56</v>
      </c>
      <c r="K2732" s="3" t="s">
        <v>77</v>
      </c>
      <c r="L2732" s="9" t="s">
        <v>78</v>
      </c>
      <c r="M2732" s="3" t="s">
        <v>745</v>
      </c>
      <c r="N2732" s="3" t="s">
        <v>746</v>
      </c>
      <c r="O2732" s="3" t="s">
        <v>12259</v>
      </c>
      <c r="P2732" s="3" t="s">
        <v>12260</v>
      </c>
      <c r="Q2732" s="4" t="s">
        <v>12261</v>
      </c>
      <c r="R2732" s="3" t="s">
        <v>1304</v>
      </c>
      <c r="S2732" s="3" t="s">
        <v>158</v>
      </c>
      <c r="T2732" s="9" t="s">
        <v>176</v>
      </c>
      <c r="U2732" s="3" t="s">
        <v>12262</v>
      </c>
      <c r="V2732" s="22" t="str">
        <f>C2732&amp;"; Hora de aviso: "&amp;TEXT(D2732,"h:mm dd/mm/yyyy")&amp;"; Solución: "&amp;U2732&amp;"; Hora de solución: "&amp;TEXT(E2732,"h:mm dd/mm/yyyy")&amp;"; Causa: "&amp;T2732</f>
        <v>RLFO; Hora de aviso: 7:00 27/06/2024; Solución: Se realiza recuepracion de 10 mts de Fo y tendido de 150 m de fo 36 hilos y se instala dos cajas de empalmes de 48 hilos, armarios FTTC se realiza tendido de 100 metros fibra 96 hilos se instala dos cajas de empalme 48 ; Hora de solución: 11:40 28/06/2024; Causa: Intervención de Terceros. No Identificados</v>
      </c>
      <c r="W2732" s="4" t="s">
        <v>160</v>
      </c>
      <c r="X2732" s="3"/>
      <c r="Y2732" s="3"/>
      <c r="Z2732" s="3" t="s">
        <v>69</v>
      </c>
      <c r="AA2732" s="3" t="s">
        <v>70</v>
      </c>
      <c r="AB2732" s="3" t="s">
        <v>12263</v>
      </c>
      <c r="AC2732" s="3" t="s">
        <v>71</v>
      </c>
      <c r="AD2732" s="6">
        <v>1.0277777777777777</v>
      </c>
      <c r="AE2732" s="7"/>
      <c r="AF2732" s="7"/>
      <c r="AG2732" s="6">
        <f>Tabla4[[#This Row],[Tiempo Parada de Reloj]]+Tabla4[[#This Row],[Tiempo Autorizado por Telefonica (no Máximo)]]</f>
        <v>1.0277777777777777</v>
      </c>
      <c r="AH2732" s="7">
        <f ca="1">F2732-$AD2732</f>
        <v>0.16666666666747521</v>
      </c>
      <c r="AI2732" s="8">
        <f>AD2732*24</f>
        <v>24.666666666666664</v>
      </c>
      <c r="AJ2732" s="8">
        <f ca="1">AH2732*24</f>
        <v>4.0000000000194049</v>
      </c>
      <c r="AK2732" s="3" t="s">
        <v>120</v>
      </c>
      <c r="AL2732" s="3" t="s">
        <v>70</v>
      </c>
      <c r="AM2732" s="3" t="s">
        <v>106</v>
      </c>
      <c r="AN2732" s="3" t="s">
        <v>106</v>
      </c>
      <c r="AO2732" s="3" t="s">
        <v>87</v>
      </c>
      <c r="AP2732" s="3" t="s">
        <v>120</v>
      </c>
      <c r="AQ2732" s="23">
        <v>45478.412499999999</v>
      </c>
      <c r="AR2732" s="3"/>
      <c r="AS2732" s="23"/>
      <c r="AT2732" s="23"/>
      <c r="AU2732" s="3" t="s">
        <v>752</v>
      </c>
      <c r="AV2732" s="3" t="s">
        <v>12264</v>
      </c>
      <c r="AW2732" s="3" t="s">
        <v>12265</v>
      </c>
      <c r="AX2732" s="3">
        <v>2.9303439999999998</v>
      </c>
      <c r="AY2732" s="3">
        <v>-75.264268000000001</v>
      </c>
      <c r="AZ2732" s="8" t="str">
        <f>+CONCATENATE("Reportan apertura en el enlace ",Tabla4[[#This Row],[Enlace]]," en el ",Tabla4[[#This Row],[Distancia óptica]]," ocasionado por ",Tabla4[[#This Row],[Causa del daño]])</f>
        <v>Reportan apertura en el enlace Mov. Las America - Mov. La Quebradita en el Km 6,28 desde  Brisas ocasionado por Intervención de Terceros. No Identificados</v>
      </c>
      <c r="BA2732" s="8" t="str">
        <f>+CONCATENATE("Para dar solución al incidente ",Tabla4[[#This Row],[Solución]])</f>
        <v xml:space="preserve">Para dar solución al incidente Se realiza recuepracion de 10 mts de Fo y tendido de 150 m de fo 36 hilos y se instala dos cajas de empalmes de 48 hilos, armarios FTTC se realiza tendido de 100 metros fibra 96 hilos se instala dos cajas de empalme 48 </v>
      </c>
      <c r="BB2732" s="3" t="str">
        <f>+_xlfn.CONCAT(Tabla4[[#This Row],[Causa Raiz]]," ",Tabla4[[#This Row],[Solución2]]," (",Tabla4[[#This Row],[Anillo]],"- Cabecera: ",Tabla4[[#This Row],[Cabecera]],"- Operador: ",Tabla4[[#This Row],[Operador]],")")</f>
        <v>Reportan apertura en el enlace Mov. Las America - Mov. La Quebradita en el Km 6,28 desde  Brisas ocasionado por Intervención de Terceros. No Identificados Para dar solución al incidente Se realiza recuepracion de 10 mts de Fo y tendido de 150 m de fo 36 hilos y se instala dos cajas de empalmes de 48 hilos, armarios FTTC se realiza tendido de 100 metros fibra 96 hilos se instala dos cajas de empalme 48  (Anillo sur las brisas- Cabecera: Telehuila - Operador: Colombia Telecomunicaciones)</v>
      </c>
    </row>
    <row r="2733" spans="1:54" ht="199.5">
      <c r="A2733" s="38">
        <f>A2732+1</f>
        <v>2732</v>
      </c>
      <c r="B2733" s="3">
        <v>8709152</v>
      </c>
      <c r="C2733" s="3" t="s">
        <v>92</v>
      </c>
      <c r="D2733" s="23">
        <v>45470.333333333336</v>
      </c>
      <c r="E2733" s="23">
        <v>45470.334722222222</v>
      </c>
      <c r="F2733" s="1">
        <f ca="1">IF(ISBLANK(E2733),IF(ISBLANK(D2733),0,NOW()-D2733),E2733-D2733)</f>
        <v>1.3888888861401938E-3</v>
      </c>
      <c r="G2733" s="3" t="s">
        <v>55</v>
      </c>
      <c r="H2733" s="41"/>
      <c r="I2733" s="40"/>
      <c r="J2733" s="5" t="s">
        <v>56</v>
      </c>
      <c r="K2733" s="3" t="s">
        <v>203</v>
      </c>
      <c r="L2733" s="9" t="s">
        <v>58</v>
      </c>
      <c r="M2733" s="3" t="s">
        <v>204</v>
      </c>
      <c r="N2733" s="3" t="s">
        <v>217</v>
      </c>
      <c r="O2733" s="3" t="s">
        <v>1513</v>
      </c>
      <c r="P2733" s="3" t="s">
        <v>12266</v>
      </c>
      <c r="Q2733" s="4" t="s">
        <v>12267</v>
      </c>
      <c r="R2733" s="3" t="s">
        <v>209</v>
      </c>
      <c r="S2733" s="3" t="s">
        <v>210</v>
      </c>
      <c r="T2733" s="9" t="s">
        <v>104</v>
      </c>
      <c r="U2733" s="3" t="s">
        <v>12268</v>
      </c>
      <c r="V2733" s="22" t="str">
        <f>C2733&amp;"; Hora de aviso: "&amp;TEXT(D2733,"h:mm dd/mm/yyyy")&amp;"; Solución: "&amp;U2733&amp;"; Hora de solución: "&amp;TEXT(E2733,"h:mm dd/mm/yyyy")&amp;"; Causa: "&amp;T2733</f>
        <v>RTNFO; Hora de aviso: 8:00 27/06/2024; Solución: Se corrigen cruzadas en el nodo de Pto Araujo que estaban invertidas; Hora de solución: 8:02 27/06/2024; Causa: Visita Fallida</v>
      </c>
      <c r="W2733" s="4" t="s">
        <v>12269</v>
      </c>
      <c r="X2733" s="3" t="s">
        <v>12270</v>
      </c>
      <c r="Y2733" s="3" t="s">
        <v>12271</v>
      </c>
      <c r="Z2733" s="3" t="s">
        <v>73</v>
      </c>
      <c r="AA2733" s="3" t="s">
        <v>71</v>
      </c>
      <c r="AB2733" s="3">
        <v>0</v>
      </c>
      <c r="AC2733" s="3" t="s">
        <v>71</v>
      </c>
      <c r="AD2733" s="6">
        <v>0</v>
      </c>
      <c r="AE2733" s="7"/>
      <c r="AF2733" s="7"/>
      <c r="AG2733" s="6">
        <f>Tabla4[[#This Row],[Tiempo Parada de Reloj]]+Tabla4[[#This Row],[Tiempo Autorizado por Telefonica (no Máximo)]]</f>
        <v>0</v>
      </c>
      <c r="AH2733" s="7">
        <f ca="1">F2733-$AD2733</f>
        <v>1.3888888861401938E-3</v>
      </c>
      <c r="AI2733" s="8">
        <f>AD2733*24</f>
        <v>0</v>
      </c>
      <c r="AJ2733" s="8">
        <f ca="1">AH2733*24</f>
        <v>3.3333333267364651E-2</v>
      </c>
      <c r="AK2733" s="3" t="s">
        <v>120</v>
      </c>
      <c r="AL2733" s="3" t="s">
        <v>70</v>
      </c>
      <c r="AM2733" s="3" t="s">
        <v>106</v>
      </c>
      <c r="AN2733" s="3" t="s">
        <v>106</v>
      </c>
      <c r="AO2733" s="3" t="s">
        <v>119</v>
      </c>
      <c r="AP2733" s="3" t="s">
        <v>119</v>
      </c>
      <c r="AQ2733" s="23">
        <v>45471.47152777778</v>
      </c>
      <c r="AR2733" s="3"/>
      <c r="AS2733" s="23"/>
      <c r="AT2733" s="23"/>
      <c r="AU2733" s="3" t="s">
        <v>192</v>
      </c>
      <c r="AV2733" s="3" t="s">
        <v>217</v>
      </c>
      <c r="AW2733" s="3" t="s">
        <v>1323</v>
      </c>
      <c r="AX2733" s="3">
        <v>6.5197000000000003</v>
      </c>
      <c r="AY2733" s="3">
        <v>-74.100800000000007</v>
      </c>
      <c r="AZ2733" s="8" t="str">
        <f>+CONCATENATE("Reportan apertura en el enlace ",Tabla4[[#This Row],[Enlace]]," en el ",Tabla4[[#This Row],[Distancia óptica]]," ocasionado por ",Tabla4[[#This Row],[Causa del daño]])</f>
        <v>Reportan apertura en el enlace Pto Araujo - Barrancabermeja en el km 0 desde Puerto Araujo ocasionado por Visita Fallida</v>
      </c>
      <c r="BA2733" s="8" t="str">
        <f>+CONCATENATE("Para dar solución al incidente ",Tabla4[[#This Row],[Solución]])</f>
        <v>Para dar solución al incidente Se corrigen cruzadas en el nodo de Pto Araujo que estaban invertidas</v>
      </c>
      <c r="BB2733" s="3" t="str">
        <f>+_xlfn.CONCAT(Tabla4[[#This Row],[Causa Raiz]]," ",Tabla4[[#This Row],[Solución2]]," (",Tabla4[[#This Row],[Anillo]],"- Cabecera: ",Tabla4[[#This Row],[Cabecera]],"- Operador: ",Tabla4[[#This Row],[Operador]],")")</f>
        <v>Reportan apertura en el enlace Pto Araujo - Barrancabermeja en el km 0 desde Puerto Araujo ocasionado por Visita Fallida Para dar solución al incidente Se corrigen cruzadas en el nodo de Pto Araujo que estaban invertidas (TRONCAL- Cabecera: BARRANCABERMEJA- Operador: Colombia Telecomunicaciones)</v>
      </c>
    </row>
    <row r="2734" spans="1:54" ht="213.75">
      <c r="A2734" s="38">
        <f t="shared" ref="A2734" si="509">A2733+1</f>
        <v>2733</v>
      </c>
      <c r="B2734" s="3">
        <v>8709517</v>
      </c>
      <c r="C2734" s="3" t="s">
        <v>163</v>
      </c>
      <c r="D2734" s="23">
        <v>45470.444444444445</v>
      </c>
      <c r="E2734" s="23">
        <v>45470.875</v>
      </c>
      <c r="F2734" s="1">
        <f t="shared" ref="F2734" ca="1" si="510">IF(ISBLANK(E2734),IF(ISBLANK(D2734),0,NOW()-D2734),E2734-D2734)</f>
        <v>0.43055555555474712</v>
      </c>
      <c r="G2734" s="3" t="s">
        <v>55</v>
      </c>
      <c r="H2734" s="41"/>
      <c r="I2734" s="40"/>
      <c r="J2734" s="5" t="s">
        <v>56</v>
      </c>
      <c r="K2734" s="3" t="s">
        <v>138</v>
      </c>
      <c r="L2734" s="9" t="s">
        <v>78</v>
      </c>
      <c r="M2734" s="3" t="s">
        <v>139</v>
      </c>
      <c r="N2734" s="3" t="s">
        <v>140</v>
      </c>
      <c r="O2734" s="3" t="s">
        <v>12272</v>
      </c>
      <c r="P2734" s="3" t="s">
        <v>12273</v>
      </c>
      <c r="Q2734" s="4" t="s">
        <v>12274</v>
      </c>
      <c r="R2734" s="3" t="s">
        <v>12251</v>
      </c>
      <c r="S2734" s="3" t="s">
        <v>145</v>
      </c>
      <c r="T2734" s="9" t="s">
        <v>211</v>
      </c>
      <c r="U2734" s="3" t="s">
        <v>12275</v>
      </c>
      <c r="V2734" s="22" t="str">
        <f t="shared" ref="V2734" si="511">C2734&amp;"; Hora de aviso: "&amp;TEXT(D2734,"h:mm dd/mm/yyyy")&amp;"; Solución: "&amp;U2734&amp;"; Hora de solución: "&amp;TEXT(E2734,"h:mm dd/mm/yyyy")&amp;"; Causa: "&amp;T2734</f>
        <v>RDFO; Hora de aviso: 10:40 27/06/2024; Solución: Se Tendio 150 metros de F.O de 24 hilso y se crearon dos cajas de empalmes; Hora de solución: 21:00 27/06/2024; Causa: Podas</v>
      </c>
      <c r="W2734" s="4" t="s">
        <v>199</v>
      </c>
      <c r="X2734" s="3"/>
      <c r="Y2734" s="3"/>
      <c r="Z2734" s="3" t="s">
        <v>69</v>
      </c>
      <c r="AA2734" s="3" t="s">
        <v>70</v>
      </c>
      <c r="AB2734" s="3">
        <v>8708306</v>
      </c>
      <c r="AC2734" s="3" t="s">
        <v>71</v>
      </c>
      <c r="AD2734" s="6">
        <v>0</v>
      </c>
      <c r="AE2734" s="7"/>
      <c r="AF2734" s="7"/>
      <c r="AG2734" s="6">
        <f>Tabla4[[#This Row],[Tiempo Parada de Reloj]]+Tabla4[[#This Row],[Tiempo Autorizado por Telefonica (no Máximo)]]</f>
        <v>0</v>
      </c>
      <c r="AH2734" s="7">
        <f t="shared" ref="AH2734" ca="1" si="512">F2734-$AD2734</f>
        <v>0.43055555555474712</v>
      </c>
      <c r="AI2734" s="8">
        <f t="shared" ref="AI2734" si="513">AD2734*24</f>
        <v>0</v>
      </c>
      <c r="AJ2734" s="8">
        <f t="shared" ref="AJ2734" ca="1" si="514">AH2734*24</f>
        <v>10.333333333313931</v>
      </c>
      <c r="AK2734" s="3" t="s">
        <v>120</v>
      </c>
      <c r="AL2734" s="3" t="s">
        <v>70</v>
      </c>
      <c r="AM2734" s="3" t="s">
        <v>87</v>
      </c>
      <c r="AN2734" s="3" t="s">
        <v>87</v>
      </c>
      <c r="AO2734" s="3" t="s">
        <v>106</v>
      </c>
      <c r="AP2734" s="3" t="s">
        <v>120</v>
      </c>
      <c r="AQ2734" s="23">
        <v>45477.362500000003</v>
      </c>
      <c r="AR2734" s="3"/>
      <c r="AS2734" s="23"/>
      <c r="AT2734" s="23"/>
      <c r="AU2734" s="3" t="s">
        <v>481</v>
      </c>
      <c r="AV2734" s="3" t="s">
        <v>150</v>
      </c>
      <c r="AW2734" s="3" t="s">
        <v>12276</v>
      </c>
      <c r="AX2734" s="3">
        <v>3.3946999999999998</v>
      </c>
      <c r="AY2734" s="3">
        <v>-76.506200000000007</v>
      </c>
      <c r="AZ2734" s="8" t="str">
        <f>+CONCATENATE("Reportan apertura en el enlace ",Tabla4[[#This Row],[Enlace]]," en el ",Tabla4[[#This Row],[Distancia óptica]]," ocasionado por ",Tabla4[[#This Row],[Causa del daño]])</f>
        <v>Reportan apertura en el enlace Mov. Llano Verde Mov. Canchas Comuneros en el km 0,326 desde Llano Verde ocasionado por Podas</v>
      </c>
      <c r="BA2734" s="8" t="str">
        <f>+CONCATENATE("Para dar solución al incidente ",Tabla4[[#This Row],[Solución]])</f>
        <v>Para dar solución al incidente Se Tendio 150 metros de F.O de 24 hilso y se crearon dos cajas de empalmes</v>
      </c>
      <c r="BB2734" s="3" t="str">
        <f>+_xlfn.CONCAT(Tabla4[[#This Row],[Causa Raiz]]," ",Tabla4[[#This Row],[Solución2]]," (",Tabla4[[#This Row],[Anillo]],"- Cabecera: ",Tabla4[[#This Row],[Cabecera]],"- Operador: ",Tabla4[[#This Row],[Operador]],")")</f>
        <v>Reportan apertura en el enlace Mov. Llano Verde Mov. Canchas Comuneros en el km 0,326 desde Llano Verde ocasionado por Podas Para dar solución al incidente Se Tendio 150 metros de F.O de 24 hilso y se crearon dos cajas de empalmes (Uk llano verde- Cabecera: Tequendama - Operador: Colombia Telecomunicaciones)</v>
      </c>
    </row>
    <row r="2735" spans="1:54" ht="156.75">
      <c r="A2735" s="38">
        <f t="shared" ref="A2735:A2741" si="515">A2734+1</f>
        <v>2734</v>
      </c>
      <c r="B2735" s="3">
        <v>8709607</v>
      </c>
      <c r="C2735" s="3" t="s">
        <v>54</v>
      </c>
      <c r="D2735" s="23">
        <v>45470.444444444445</v>
      </c>
      <c r="E2735" s="23">
        <v>45470.541666666664</v>
      </c>
      <c r="F2735" s="1">
        <f t="shared" ref="F2735:F2741" ca="1" si="516">IF(ISBLANK(E2735),IF(ISBLANK(D2735),0,NOW()-D2735),E2735-D2735)</f>
        <v>9.7222222218988463E-2</v>
      </c>
      <c r="G2735" s="3" t="s">
        <v>55</v>
      </c>
      <c r="H2735" s="41"/>
      <c r="I2735" s="40"/>
      <c r="J2735" s="5" t="s">
        <v>56</v>
      </c>
      <c r="K2735" s="3" t="s">
        <v>77</v>
      </c>
      <c r="L2735" s="9" t="s">
        <v>58</v>
      </c>
      <c r="M2735" s="3" t="s">
        <v>987</v>
      </c>
      <c r="N2735" s="3" t="s">
        <v>988</v>
      </c>
      <c r="O2735" s="3" t="s">
        <v>7591</v>
      </c>
      <c r="P2735" s="3" t="s">
        <v>12277</v>
      </c>
      <c r="Q2735" s="4" t="s">
        <v>12278</v>
      </c>
      <c r="R2735" s="3" t="s">
        <v>1304</v>
      </c>
      <c r="S2735" s="3" t="s">
        <v>158</v>
      </c>
      <c r="T2735" s="9" t="s">
        <v>130</v>
      </c>
      <c r="U2735" s="3" t="s">
        <v>12279</v>
      </c>
      <c r="V2735" s="22" t="str">
        <f t="shared" ref="V2735:V2741" si="517">C2735&amp;"; Hora de aviso: "&amp;TEXT(D2735,"h:mm dd/mm/yyyy")&amp;"; Solución: "&amp;U2735&amp;"; Hora de solución: "&amp;TEXT(E2735,"h:mm dd/mm/yyyy")&amp;"; Causa: "&amp;T2735</f>
        <v>RLFO; Hora de aviso: 10:40 27/06/2024; Solución: Se refusiona hilo en cajameplame; Hora de solución: 13:00 27/06/2024; Causa: Plagas</v>
      </c>
      <c r="W2735" s="4" t="s">
        <v>160</v>
      </c>
      <c r="X2735" s="3"/>
      <c r="Y2735" s="3"/>
      <c r="Z2735" s="3" t="s">
        <v>69</v>
      </c>
      <c r="AA2735" s="3" t="s">
        <v>71</v>
      </c>
      <c r="AB2735" s="3">
        <v>0</v>
      </c>
      <c r="AC2735" s="3" t="s">
        <v>71</v>
      </c>
      <c r="AD2735" s="6">
        <v>0</v>
      </c>
      <c r="AE2735" s="7"/>
      <c r="AF2735" s="7"/>
      <c r="AG2735" s="6">
        <f>Tabla4[[#This Row],[Tiempo Parada de Reloj]]+Tabla4[[#This Row],[Tiempo Autorizado por Telefonica (no Máximo)]]</f>
        <v>0</v>
      </c>
      <c r="AH2735" s="7">
        <f t="shared" ref="AH2735:AH2741" ca="1" si="518">F2735-$AD2735</f>
        <v>9.7222222218988463E-2</v>
      </c>
      <c r="AI2735" s="8">
        <f t="shared" ref="AI2735:AI2741" si="519">AD2735*24</f>
        <v>0</v>
      </c>
      <c r="AJ2735" s="8">
        <f t="shared" ref="AJ2735:AJ2741" ca="1" si="520">AH2735*24</f>
        <v>2.3333333332557231</v>
      </c>
      <c r="AK2735" s="3" t="s">
        <v>106</v>
      </c>
      <c r="AL2735" s="3" t="s">
        <v>71</v>
      </c>
      <c r="AM2735" s="3" t="s">
        <v>69</v>
      </c>
      <c r="AN2735" s="3" t="s">
        <v>106</v>
      </c>
      <c r="AO2735" s="3" t="s">
        <v>87</v>
      </c>
      <c r="AP2735" s="3" t="s">
        <v>120</v>
      </c>
      <c r="AQ2735" s="23">
        <v>45475.472916666666</v>
      </c>
      <c r="AR2735" s="3"/>
      <c r="AS2735" s="23"/>
      <c r="AT2735" s="23"/>
      <c r="AU2735" s="3" t="s">
        <v>752</v>
      </c>
      <c r="AV2735" s="3" t="s">
        <v>994</v>
      </c>
      <c r="AW2735" s="3" t="s">
        <v>1951</v>
      </c>
      <c r="AX2735" s="3">
        <v>1.6186700000000001</v>
      </c>
      <c r="AY2735" s="3">
        <v>-75.622230000000002</v>
      </c>
      <c r="AZ2735" s="8" t="str">
        <f>+CONCATENATE("Reportan apertura en el enlace ",Tabla4[[#This Row],[Enlace]]," en el ",Tabla4[[#This Row],[Distancia óptica]]," ocasionado por ",Tabla4[[#This Row],[Causa del daño]])</f>
        <v>Reportan apertura en el enlace Mov. Colonos - Mov. Siglo XXI en el Km 2,4 desde Siglo XXI ocasionado por Plagas</v>
      </c>
      <c r="BA2735" s="8" t="str">
        <f>+CONCATENATE("Para dar solución al incidente ",Tabla4[[#This Row],[Solución]])</f>
        <v>Para dar solución al incidente Se refusiona hilo en cajameplame</v>
      </c>
      <c r="BB2735" s="3" t="str">
        <f>+_xlfn.CONCAT(Tabla4[[#This Row],[Causa Raiz]]," ",Tabla4[[#This Row],[Solución2]]," (",Tabla4[[#This Row],[Anillo]],"- Cabecera: ",Tabla4[[#This Row],[Cabecera]],"- Operador: ",Tabla4[[#This Row],[Operador]],")")</f>
        <v>Reportan apertura en el enlace Mov. Colonos - Mov. Siglo XXI en el Km 2,4 desde Siglo XXI ocasionado por Plagas Para dar solución al incidente Se refusiona hilo en cajameplame (uk- Cabecera: Colonos- Operador: Colombia Telecomunicaciones)</v>
      </c>
    </row>
    <row r="2736" spans="1:54" ht="171">
      <c r="A2736" s="38">
        <f t="shared" si="515"/>
        <v>2735</v>
      </c>
      <c r="B2736" s="3">
        <v>8709633</v>
      </c>
      <c r="C2736" s="3" t="s">
        <v>92</v>
      </c>
      <c r="D2736" s="23">
        <v>45470.479166666664</v>
      </c>
      <c r="E2736" s="23">
        <v>45472.041666666664</v>
      </c>
      <c r="F2736" s="1">
        <f t="shared" ca="1" si="516"/>
        <v>1.5625</v>
      </c>
      <c r="G2736" s="3" t="s">
        <v>164</v>
      </c>
      <c r="H2736" s="41" t="s">
        <v>165</v>
      </c>
      <c r="I2736" s="40" t="s">
        <v>12280</v>
      </c>
      <c r="J2736" s="5" t="s">
        <v>322</v>
      </c>
      <c r="K2736" s="3" t="s">
        <v>322</v>
      </c>
      <c r="L2736" s="9" t="s">
        <v>58</v>
      </c>
      <c r="M2736" s="3" t="s">
        <v>360</v>
      </c>
      <c r="N2736" s="3" t="s">
        <v>483</v>
      </c>
      <c r="O2736" s="3" t="s">
        <v>9299</v>
      </c>
      <c r="P2736" s="3" t="s">
        <v>12281</v>
      </c>
      <c r="Q2736" s="4" t="s">
        <v>12282</v>
      </c>
      <c r="R2736" s="3" t="s">
        <v>1420</v>
      </c>
      <c r="S2736" s="3" t="s">
        <v>328</v>
      </c>
      <c r="T2736" s="9" t="s">
        <v>682</v>
      </c>
      <c r="U2736" s="3" t="s">
        <v>12283</v>
      </c>
      <c r="V2736" s="22" t="str">
        <f t="shared" si="517"/>
        <v>RTNFO; Hora de aviso: 11:30 27/06/2024; Solución: se refusiona hilos en ODF y cambio de pigtail ; Hora de solución: 1:00 29/06/2024; Causa: Falla en ODF Planta Externa</v>
      </c>
      <c r="W2736" s="4" t="s">
        <v>331</v>
      </c>
      <c r="X2736" s="3"/>
      <c r="Y2736" s="3"/>
      <c r="Z2736" s="3" t="s">
        <v>69</v>
      </c>
      <c r="AA2736" s="3" t="s">
        <v>71</v>
      </c>
      <c r="AB2736" s="3">
        <v>0</v>
      </c>
      <c r="AC2736" s="3" t="s">
        <v>71</v>
      </c>
      <c r="AD2736" s="6">
        <v>0</v>
      </c>
      <c r="AE2736" s="7"/>
      <c r="AF2736" s="7"/>
      <c r="AG2736" s="6">
        <f>Tabla4[[#This Row],[Tiempo Parada de Reloj]]+Tabla4[[#This Row],[Tiempo Autorizado por Telefonica (no Máximo)]]</f>
        <v>0</v>
      </c>
      <c r="AH2736" s="7">
        <f t="shared" ca="1" si="518"/>
        <v>1.5625</v>
      </c>
      <c r="AI2736" s="8">
        <f t="shared" si="519"/>
        <v>0</v>
      </c>
      <c r="AJ2736" s="8">
        <f t="shared" ca="1" si="520"/>
        <v>37.5</v>
      </c>
      <c r="AK2736" s="3" t="s">
        <v>88</v>
      </c>
      <c r="AL2736" s="3" t="s">
        <v>70</v>
      </c>
      <c r="AM2736" s="3" t="s">
        <v>106</v>
      </c>
      <c r="AN2736" s="3" t="s">
        <v>119</v>
      </c>
      <c r="AQ2736" s="23">
        <f t="shared" ref="AQ2736:AQ2738" ca="1" si="521">NOW()</f>
        <v>45503.69683483796</v>
      </c>
      <c r="AR2736" s="3"/>
      <c r="AS2736" s="23"/>
      <c r="AT2736" s="23"/>
      <c r="AU2736" s="3" t="s">
        <v>322</v>
      </c>
      <c r="AV2736" s="3" t="s">
        <v>489</v>
      </c>
      <c r="AW2736" s="3" t="s">
        <v>1323</v>
      </c>
      <c r="AX2736" s="3" t="s">
        <v>69</v>
      </c>
      <c r="AY2736" s="3" t="s">
        <v>69</v>
      </c>
      <c r="AZ2736" s="8" t="str">
        <f>+CONCATENATE("Reportan apertura en el enlace ",Tabla4[[#This Row],[Enlace]]," en el ",Tabla4[[#This Row],[Distancia óptica]]," ocasionado por ",Tabla4[[#This Row],[Causa del daño]])</f>
        <v>Reportan apertura en el enlace Medellín - La Pintada en el Km 0 desde Medellin  ocasionado por Falla en ODF Planta Externa</v>
      </c>
      <c r="BA2736" s="8" t="str">
        <f>+CONCATENATE("Para dar solución al incidente ",Tabla4[[#This Row],[Solución]])</f>
        <v xml:space="preserve">Para dar solución al incidente se refusiona hilos en ODF y cambio de pigtail </v>
      </c>
      <c r="BB2736" s="3" t="str">
        <f>+_xlfn.CONCAT(Tabla4[[#This Row],[Causa Raiz]]," ",Tabla4[[#This Row],[Solución2]]," (",Tabla4[[#This Row],[Anillo]],"- Cabecera: ",Tabla4[[#This Row],[Cabecera]],"- Operador: ",Tabla4[[#This Row],[Operador]],")")</f>
        <v>Reportan apertura en el enlace Medellín - La Pintada en el Km 0 desde Medellin  ocasionado por Falla en ODF Planta Externa Para dar solución al incidente se refusiona hilos en ODF y cambio de pigtail  (TRONCAL- Cabecera: Medellin centro- Operador: Ufinet)</v>
      </c>
    </row>
    <row r="2737" spans="1:54" ht="242.25">
      <c r="A2737" s="38">
        <f t="shared" si="515"/>
        <v>2736</v>
      </c>
      <c r="B2737" s="3">
        <v>8709037</v>
      </c>
      <c r="C2737" s="3" t="s">
        <v>54</v>
      </c>
      <c r="D2737" s="23">
        <v>45470.479166666664</v>
      </c>
      <c r="E2737" s="23">
        <v>45470.572916666664</v>
      </c>
      <c r="F2737" s="1">
        <f t="shared" ca="1" si="516"/>
        <v>9.375E-2</v>
      </c>
      <c r="G2737" s="3" t="s">
        <v>55</v>
      </c>
      <c r="H2737" s="41"/>
      <c r="I2737" s="40"/>
      <c r="J2737" s="5" t="s">
        <v>56</v>
      </c>
      <c r="K2737" s="3" t="s">
        <v>93</v>
      </c>
      <c r="L2737" s="9" t="s">
        <v>78</v>
      </c>
      <c r="M2737" s="3" t="s">
        <v>59</v>
      </c>
      <c r="N2737" s="3" t="s">
        <v>60</v>
      </c>
      <c r="O2737" s="3" t="s">
        <v>12284</v>
      </c>
      <c r="P2737" s="3" t="s">
        <v>12285</v>
      </c>
      <c r="Q2737" s="4" t="s">
        <v>12286</v>
      </c>
      <c r="R2737" s="3" t="s">
        <v>1476</v>
      </c>
      <c r="S2737" s="3" t="s">
        <v>65</v>
      </c>
      <c r="T2737" s="9" t="s">
        <v>176</v>
      </c>
      <c r="U2737" s="3" t="s">
        <v>12287</v>
      </c>
      <c r="V2737" s="22" t="str">
        <f t="shared" si="517"/>
        <v>RLFO; Hora de aviso: 11:30 27/06/2024; Solución: recupera 100 metros de  reserva de f.o de 24 hilos e instala una caja de empalme de 24 hilos; Hora de solución: 13:45 27/06/2024; Causa: Intervención de Terceros. No Identificados</v>
      </c>
      <c r="W2737" s="4" t="s">
        <v>68</v>
      </c>
      <c r="X2737" s="3"/>
      <c r="Y2737" s="3"/>
      <c r="Z2737" s="3" t="s">
        <v>69</v>
      </c>
      <c r="AA2737" s="3" t="s">
        <v>70</v>
      </c>
      <c r="AB2737" s="3">
        <v>8709037</v>
      </c>
      <c r="AC2737" s="3" t="s">
        <v>71</v>
      </c>
      <c r="AD2737" s="6">
        <v>0</v>
      </c>
      <c r="AE2737" s="7"/>
      <c r="AF2737" s="7"/>
      <c r="AG2737" s="6">
        <f>Tabla4[[#This Row],[Tiempo Parada de Reloj]]+Tabla4[[#This Row],[Tiempo Autorizado por Telefonica (no Máximo)]]</f>
        <v>0</v>
      </c>
      <c r="AH2737" s="7">
        <f t="shared" ca="1" si="518"/>
        <v>9.375E-2</v>
      </c>
      <c r="AI2737" s="8">
        <f t="shared" si="519"/>
        <v>0</v>
      </c>
      <c r="AJ2737" s="8">
        <f t="shared" ca="1" si="520"/>
        <v>2.25</v>
      </c>
      <c r="AK2737" s="3" t="s">
        <v>106</v>
      </c>
      <c r="AL2737" s="3" t="s">
        <v>70</v>
      </c>
      <c r="AM2737" s="3" t="s">
        <v>120</v>
      </c>
      <c r="AN2737" s="3" t="s">
        <v>120</v>
      </c>
      <c r="AO2737" s="3" t="s">
        <v>87</v>
      </c>
      <c r="AP2737" s="3" t="s">
        <v>87</v>
      </c>
      <c r="AQ2737" s="23">
        <v>45472.432638888888</v>
      </c>
      <c r="AR2737" s="3"/>
      <c r="AS2737" s="23"/>
      <c r="AT2737" s="23"/>
      <c r="AU2737" s="3" t="s">
        <v>100</v>
      </c>
      <c r="AV2737" s="3" t="s">
        <v>720</v>
      </c>
      <c r="AW2737" s="3" t="s">
        <v>12288</v>
      </c>
      <c r="AX2737" s="3">
        <v>4.5886139999999997</v>
      </c>
      <c r="AY2737" s="3">
        <v>-74.122138000000007</v>
      </c>
      <c r="AZ2737" s="8" t="str">
        <f>+CONCATENATE("Reportan apertura en el enlace ",Tabla4[[#This Row],[Enlace]]," en el ",Tabla4[[#This Row],[Distancia óptica]]," ocasionado por ",Tabla4[[#This Row],[Causa del daño]])</f>
        <v>Reportan apertura en el enlace Mov. Alquería Muzu - Mov. Matatigres en el Km 0,375 desde Matatigres ocasionado por Intervención de Terceros. No Identificados</v>
      </c>
      <c r="BA2737" s="8" t="str">
        <f>+CONCATENATE("Para dar solución al incidente ",Tabla4[[#This Row],[Solución]])</f>
        <v>Para dar solución al incidente recupera 100 metros de  reserva de f.o de 24 hilos e instala una caja de empalme de 24 hilos</v>
      </c>
      <c r="BB2737" s="3" t="str">
        <f>+_xlfn.CONCAT(Tabla4[[#This Row],[Causa Raiz]]," ",Tabla4[[#This Row],[Solución2]]," (",Tabla4[[#This Row],[Anillo]],"- Cabecera: ",Tabla4[[#This Row],[Cabecera]],"- Operador: ",Tabla4[[#This Row],[Operador]],")")</f>
        <v>Reportan apertura en el enlace Mov. Alquería Muzu - Mov. Matatigres en el Km 0,375 desde Matatigres ocasionado por Intervención de Terceros. No Identificados Para dar solución al incidente recupera 100 metros de  reserva de f.o de 24 hilos e instala una caja de empalme de 24 hilos (UK MATATIGRE- Cabecera: ASTURIAS- Operador: Colombia Telecomunicaciones)</v>
      </c>
    </row>
    <row r="2738" spans="1:54" ht="199.5">
      <c r="A2738" s="38">
        <f t="shared" si="515"/>
        <v>2737</v>
      </c>
      <c r="B2738" s="3">
        <v>8709784</v>
      </c>
      <c r="C2738" s="3" t="s">
        <v>92</v>
      </c>
      <c r="D2738" s="23">
        <v>45470.520833333336</v>
      </c>
      <c r="E2738" s="23">
        <v>45470.802083333336</v>
      </c>
      <c r="F2738" s="1">
        <f t="shared" ca="1" si="516"/>
        <v>0.28125</v>
      </c>
      <c r="G2738" s="3" t="s">
        <v>164</v>
      </c>
      <c r="H2738" s="41" t="s">
        <v>165</v>
      </c>
      <c r="I2738" s="40" t="s">
        <v>12289</v>
      </c>
      <c r="J2738" s="5" t="s">
        <v>322</v>
      </c>
      <c r="K2738" s="3" t="s">
        <v>322</v>
      </c>
      <c r="L2738" s="9" t="s">
        <v>58</v>
      </c>
      <c r="M2738" s="3" t="s">
        <v>204</v>
      </c>
      <c r="N2738" s="3" t="s">
        <v>332</v>
      </c>
      <c r="O2738" s="3" t="s">
        <v>878</v>
      </c>
      <c r="P2738" s="3" t="s">
        <v>12290</v>
      </c>
      <c r="Q2738" s="4" t="s">
        <v>12291</v>
      </c>
      <c r="R2738" s="3" t="s">
        <v>1082</v>
      </c>
      <c r="S2738" s="3" t="s">
        <v>328</v>
      </c>
      <c r="T2738" s="9" t="s">
        <v>682</v>
      </c>
      <c r="U2738" s="3" t="s">
        <v>12292</v>
      </c>
      <c r="V2738" s="22" t="str">
        <f t="shared" si="517"/>
        <v>RTNFO; Hora de aviso: 12:30 27/06/2024; Solución: Se realiza Limpieza en el Nodo de Bucaramanga y enlace sube sin manipulacion por personal de fibra ; Hora de solución: 19:15 27/06/2024; Causa: Falla en ODF Planta Externa</v>
      </c>
      <c r="W2738" s="4" t="s">
        <v>331</v>
      </c>
      <c r="X2738" s="3"/>
      <c r="Y2738" s="3"/>
      <c r="Z2738" s="3" t="s">
        <v>69</v>
      </c>
      <c r="AA2738" s="3" t="s">
        <v>70</v>
      </c>
      <c r="AB2738" s="3" t="s">
        <v>12293</v>
      </c>
      <c r="AC2738" s="3" t="s">
        <v>71</v>
      </c>
      <c r="AD2738" s="6">
        <v>0</v>
      </c>
      <c r="AE2738" s="7"/>
      <c r="AF2738" s="7"/>
      <c r="AG2738" s="6">
        <f>Tabla4[[#This Row],[Tiempo Parada de Reloj]]+Tabla4[[#This Row],[Tiempo Autorizado por Telefonica (no Máximo)]]</f>
        <v>0</v>
      </c>
      <c r="AH2738" s="7">
        <f t="shared" ca="1" si="518"/>
        <v>0.28125</v>
      </c>
      <c r="AI2738" s="8">
        <f t="shared" si="519"/>
        <v>0</v>
      </c>
      <c r="AJ2738" s="8">
        <f t="shared" ca="1" si="520"/>
        <v>6.75</v>
      </c>
      <c r="AK2738" s="3" t="s">
        <v>106</v>
      </c>
      <c r="AL2738" s="3" t="s">
        <v>70</v>
      </c>
      <c r="AM2738" s="3" t="s">
        <v>106</v>
      </c>
      <c r="AN2738" s="3" t="s">
        <v>106</v>
      </c>
      <c r="AQ2738" s="23">
        <f t="shared" ca="1" si="521"/>
        <v>45503.69683483796</v>
      </c>
      <c r="AR2738" s="3"/>
      <c r="AS2738" s="23"/>
      <c r="AT2738" s="23"/>
      <c r="AU2738" s="3" t="s">
        <v>322</v>
      </c>
      <c r="AV2738" s="3" t="s">
        <v>69</v>
      </c>
      <c r="AW2738" s="3" t="s">
        <v>69</v>
      </c>
      <c r="AX2738" s="3" t="s">
        <v>69</v>
      </c>
      <c r="AY2738" s="3" t="s">
        <v>69</v>
      </c>
      <c r="AZ2738" s="8" t="str">
        <f>+CONCATENATE("Reportan apertura en el enlace ",Tabla4[[#This Row],[Enlace]]," en el ",Tabla4[[#This Row],[Distancia óptica]]," ocasionado por ",Tabla4[[#This Row],[Causa del daño]])</f>
        <v>Reportan apertura en el enlace Bucaramanga - San Alberto en el km 0 Bucaramanga  ocasionado por Falla en ODF Planta Externa</v>
      </c>
      <c r="BA2738" s="8" t="str">
        <f>+CONCATENATE("Para dar solución al incidente ",Tabla4[[#This Row],[Solución]])</f>
        <v xml:space="preserve">Para dar solución al incidente Se realiza Limpieza en el Nodo de Bucaramanga y enlace sube sin manipulacion por personal de fibra </v>
      </c>
      <c r="BB2738" s="3" t="str">
        <f>+_xlfn.CONCAT(Tabla4[[#This Row],[Causa Raiz]]," ",Tabla4[[#This Row],[Solución2]]," (",Tabla4[[#This Row],[Anillo]],"- Cabecera: ",Tabla4[[#This Row],[Cabecera]],"- Operador: ",Tabla4[[#This Row],[Operador]],")")</f>
        <v>Reportan apertura en el enlace Bucaramanga - San Alberto en el km 0 Bucaramanga  ocasionado por Falla en ODF Planta Externa Para dar solución al incidente Se realiza Limpieza en el Nodo de Bucaramanga y enlace sube sin manipulacion por personal de fibra  (NA- Cabecera: NA- Operador: Ufinet)</v>
      </c>
    </row>
    <row r="2739" spans="1:54" ht="228">
      <c r="A2739" s="38">
        <f t="shared" si="515"/>
        <v>2738</v>
      </c>
      <c r="B2739" s="3">
        <v>8709800</v>
      </c>
      <c r="C2739" s="3" t="s">
        <v>92</v>
      </c>
      <c r="D2739" s="23">
        <v>45470.520833333336</v>
      </c>
      <c r="E2739" s="23">
        <v>45471.333333333336</v>
      </c>
      <c r="F2739" s="1">
        <f t="shared" ca="1" si="516"/>
        <v>0.8125</v>
      </c>
      <c r="G2739" s="3" t="s">
        <v>55</v>
      </c>
      <c r="H2739" s="41"/>
      <c r="I2739" s="40"/>
      <c r="J2739" s="5" t="s">
        <v>56</v>
      </c>
      <c r="K2739" s="3" t="s">
        <v>203</v>
      </c>
      <c r="L2739" s="9" t="s">
        <v>58</v>
      </c>
      <c r="M2739" s="3" t="s">
        <v>204</v>
      </c>
      <c r="N2739" s="3" t="s">
        <v>332</v>
      </c>
      <c r="O2739" s="3" t="s">
        <v>2154</v>
      </c>
      <c r="P2739" s="3" t="s">
        <v>12294</v>
      </c>
      <c r="Q2739" s="4" t="s">
        <v>12295</v>
      </c>
      <c r="R2739" s="3" t="s">
        <v>1082</v>
      </c>
      <c r="S2739" s="3" t="s">
        <v>221</v>
      </c>
      <c r="T2739" s="9" t="s">
        <v>66</v>
      </c>
      <c r="U2739" s="3" t="s">
        <v>12296</v>
      </c>
      <c r="V2739" s="22" t="str">
        <f t="shared" si="517"/>
        <v>RTNFO; Hora de aviso: 12:30 27/06/2024; Solución: Se recuperan 30 metros de F.O de 36 hilos y se instala una caja de empalme de 48 hilos.; Hora de solución: 8:00 28/06/2024; Causa: Vandalismo</v>
      </c>
      <c r="W2739" s="4" t="s">
        <v>213</v>
      </c>
      <c r="X2739" s="3"/>
      <c r="Y2739" s="3"/>
      <c r="Z2739" s="3" t="s">
        <v>69</v>
      </c>
      <c r="AA2739" s="3" t="s">
        <v>71</v>
      </c>
      <c r="AB2739" s="3">
        <v>0</v>
      </c>
      <c r="AC2739" s="3" t="s">
        <v>71</v>
      </c>
      <c r="AD2739" s="6">
        <v>0.60416666666666663</v>
      </c>
      <c r="AE2739" s="7"/>
      <c r="AF2739" s="7"/>
      <c r="AG2739" s="6">
        <f>Tabla4[[#This Row],[Tiempo Parada de Reloj]]+Tabla4[[#This Row],[Tiempo Autorizado por Telefonica (no Máximo)]]</f>
        <v>0.60416666666666663</v>
      </c>
      <c r="AH2739" s="7">
        <f t="shared" ca="1" si="518"/>
        <v>0.20833333333333337</v>
      </c>
      <c r="AI2739" s="8">
        <f t="shared" si="519"/>
        <v>14.5</v>
      </c>
      <c r="AJ2739" s="8">
        <f t="shared" ca="1" si="520"/>
        <v>5.0000000000000009</v>
      </c>
      <c r="AK2739" s="3" t="s">
        <v>88</v>
      </c>
      <c r="AL2739" s="3" t="s">
        <v>70</v>
      </c>
      <c r="AM2739" s="3" t="s">
        <v>87</v>
      </c>
      <c r="AN2739" s="3" t="s">
        <v>87</v>
      </c>
      <c r="AO2739" s="3" t="s">
        <v>87</v>
      </c>
      <c r="AP2739" s="3" t="s">
        <v>87</v>
      </c>
      <c r="AQ2739" s="23">
        <v>45471.509722222225</v>
      </c>
      <c r="AR2739" s="3"/>
      <c r="AS2739" s="23"/>
      <c r="AT2739" s="23"/>
      <c r="AU2739" s="3" t="s">
        <v>214</v>
      </c>
      <c r="AV2739" s="3" t="s">
        <v>332</v>
      </c>
      <c r="AW2739" s="3" t="s">
        <v>1323</v>
      </c>
      <c r="AX2739" s="3">
        <v>7.2882999999999996</v>
      </c>
      <c r="AY2739" s="3">
        <v>-72.745699999999999</v>
      </c>
      <c r="AZ2739" s="8" t="str">
        <f>+CONCATENATE("Reportan apertura en el enlace ",Tabla4[[#This Row],[Enlace]]," en el ",Tabla4[[#This Row],[Distancia óptica]]," ocasionado por ",Tabla4[[#This Row],[Causa del daño]])</f>
        <v>Reportan apertura en el enlace Bucaramanga - Cerro Oriente en el km 82,02 desde Bucaramanga ocasionado por Vandalismo</v>
      </c>
      <c r="BA2739" s="8" t="str">
        <f>+CONCATENATE("Para dar solución al incidente ",Tabla4[[#This Row],[Solución]])</f>
        <v>Para dar solución al incidente Se recuperan 30 metros de F.O de 36 hilos y se instala una caja de empalme de 48 hilos.</v>
      </c>
      <c r="BB2739" s="3" t="str">
        <f>+_xlfn.CONCAT(Tabla4[[#This Row],[Causa Raiz]]," ",Tabla4[[#This Row],[Solución2]]," (",Tabla4[[#This Row],[Anillo]],"- Cabecera: ",Tabla4[[#This Row],[Cabecera]],"- Operador: ",Tabla4[[#This Row],[Operador]],")")</f>
        <v>Reportan apertura en el enlace Bucaramanga - Cerro Oriente en el km 82,02 desde Bucaramanga ocasionado por Vandalismo Para dar solución al incidente Se recuperan 30 metros de F.O de 36 hilos y se instala una caja de empalme de 48 hilos. (TRONCAL- Cabecera: BUCARAMANGA- Operador: Colombia Telecomunicaciones)</v>
      </c>
    </row>
    <row r="2740" spans="1:54" ht="270.75">
      <c r="A2740" s="38">
        <f t="shared" si="515"/>
        <v>2739</v>
      </c>
      <c r="B2740" s="3">
        <v>8709857</v>
      </c>
      <c r="C2740" s="3" t="s">
        <v>92</v>
      </c>
      <c r="D2740" s="23">
        <v>45470.520833333336</v>
      </c>
      <c r="E2740" s="23">
        <v>45471.697916666664</v>
      </c>
      <c r="F2740" s="1">
        <f t="shared" ca="1" si="516"/>
        <v>1.1770833333284827</v>
      </c>
      <c r="G2740" s="3" t="s">
        <v>55</v>
      </c>
      <c r="H2740" s="41"/>
      <c r="I2740" s="40"/>
      <c r="J2740" s="5" t="s">
        <v>56</v>
      </c>
      <c r="K2740" s="3" t="s">
        <v>77</v>
      </c>
      <c r="L2740" s="9" t="s">
        <v>58</v>
      </c>
      <c r="M2740" s="3" t="s">
        <v>745</v>
      </c>
      <c r="N2740" s="3" t="s">
        <v>746</v>
      </c>
      <c r="O2740" s="3" t="s">
        <v>12297</v>
      </c>
      <c r="P2740" s="3" t="s">
        <v>12298</v>
      </c>
      <c r="Q2740" s="4" t="s">
        <v>12299</v>
      </c>
      <c r="R2740" s="3" t="s">
        <v>1304</v>
      </c>
      <c r="S2740" s="3" t="s">
        <v>158</v>
      </c>
      <c r="T2740" s="9" t="s">
        <v>329</v>
      </c>
      <c r="U2740" s="3" t="s">
        <v>12300</v>
      </c>
      <c r="V2740" s="22" t="str">
        <f t="shared" si="517"/>
        <v>RTNFO; Hora de aviso: 12:30 27/06/2024; Solución: Para el cable de la red troncal ibague se recupero 50 mts de reserva y se hace un empalme de 48 hilos, para el cable de 8 hilos de caracoli movil se recuperan 50 mts de reserva y se instala una caja de empalme de 24 hilos; Hora de solución: 16:45 28/06/2024; Causa: Incendio</v>
      </c>
      <c r="W2740" s="4" t="s">
        <v>160</v>
      </c>
      <c r="X2740" s="3"/>
      <c r="Y2740" s="3"/>
      <c r="Z2740" s="3" t="s">
        <v>69</v>
      </c>
      <c r="AA2740" s="3" t="s">
        <v>70</v>
      </c>
      <c r="AB2740" s="3" t="s">
        <v>12301</v>
      </c>
      <c r="AC2740" s="3" t="s">
        <v>71</v>
      </c>
      <c r="AD2740" s="6">
        <v>0.97430555555555554</v>
      </c>
      <c r="AE2740" s="7"/>
      <c r="AF2740" s="7"/>
      <c r="AG2740" s="6">
        <f>Tabla4[[#This Row],[Tiempo Parada de Reloj]]+Tabla4[[#This Row],[Tiempo Autorizado por Telefonica (no Máximo)]]</f>
        <v>0.97430555555555554</v>
      </c>
      <c r="AH2740" s="7">
        <f t="shared" ca="1" si="518"/>
        <v>0.20277777777292716</v>
      </c>
      <c r="AI2740" s="8">
        <f t="shared" si="519"/>
        <v>23.383333333333333</v>
      </c>
      <c r="AJ2740" s="8">
        <f t="shared" ca="1" si="520"/>
        <v>4.8666666665502518</v>
      </c>
      <c r="AK2740" s="3" t="s">
        <v>106</v>
      </c>
      <c r="AL2740" s="3" t="s">
        <v>70</v>
      </c>
      <c r="AM2740" s="3" t="s">
        <v>98</v>
      </c>
      <c r="AN2740" s="3" t="s">
        <v>98</v>
      </c>
      <c r="AO2740" s="3" t="s">
        <v>87</v>
      </c>
      <c r="AP2740" s="3" t="s">
        <v>120</v>
      </c>
      <c r="AQ2740" s="23">
        <v>45475.632638888892</v>
      </c>
      <c r="AR2740" s="3"/>
      <c r="AS2740" s="23"/>
      <c r="AT2740" s="23"/>
      <c r="AU2740" s="3" t="s">
        <v>752</v>
      </c>
      <c r="AV2740" s="3" t="s">
        <v>12302</v>
      </c>
      <c r="AW2740" s="3" t="s">
        <v>307</v>
      </c>
      <c r="AX2740" s="3">
        <v>2.9326089999999998</v>
      </c>
      <c r="AY2740" s="3">
        <v>-75.296042</v>
      </c>
      <c r="AZ2740" s="8" t="str">
        <f>+CONCATENATE("Reportan apertura en el enlace ",Tabla4[[#This Row],[Enlace]]," en el ",Tabla4[[#This Row],[Distancia óptica]]," ocasionado por ",Tabla4[[#This Row],[Causa del daño]])</f>
        <v>Reportan apertura en el enlace Neiva - El Bote en el km 2,04 desde Centro ocasionado por Incendio</v>
      </c>
      <c r="BA2740" s="8" t="str">
        <f>+CONCATENATE("Para dar solución al incidente ",Tabla4[[#This Row],[Solución]])</f>
        <v>Para dar solución al incidente Para el cable de la red troncal ibague se recupero 50 mts de reserva y se hace un empalme de 48 hilos, para el cable de 8 hilos de caracoli movil se recuperan 50 mts de reserva y se instala una caja de empalme de 24 hilos</v>
      </c>
      <c r="BB2740" s="3" t="str">
        <f>+_xlfn.CONCAT(Tabla4[[#This Row],[Causa Raiz]]," ",Tabla4[[#This Row],[Solución2]]," (",Tabla4[[#This Row],[Anillo]],"- Cabecera: ",Tabla4[[#This Row],[Cabecera]],"- Operador: ",Tabla4[[#This Row],[Operador]],")")</f>
        <v>Reportan apertura en el enlace Neiva - El Bote en el km 2,04 desde Centro ocasionado por Incendio Para dar solución al incidente Para el cable de la red troncal ibague se recupero 50 mts de reserva y se hace un empalme de 48 hilos, para el cable de 8 hilos de caracoli movil se recuperan 50 mts de reserva y se instala una caja de empalme de 24 hilos (LINEAL- Cabecera: TELEHUILA - Operador: Colombia Telecomunicaciones)</v>
      </c>
    </row>
    <row r="2741" spans="1:54" ht="213.75">
      <c r="A2741" s="38">
        <f t="shared" si="515"/>
        <v>2740</v>
      </c>
      <c r="B2741" s="3">
        <v>8709834</v>
      </c>
      <c r="C2741" s="3" t="s">
        <v>54</v>
      </c>
      <c r="D2741" s="23">
        <v>45470.541666666664</v>
      </c>
      <c r="E2741" s="23">
        <v>45470.645833333336</v>
      </c>
      <c r="F2741" s="1">
        <f t="shared" ca="1" si="516"/>
        <v>0.10416666667151731</v>
      </c>
      <c r="G2741" s="3" t="s">
        <v>55</v>
      </c>
      <c r="H2741" s="41"/>
      <c r="I2741" s="40"/>
      <c r="J2741" s="5" t="s">
        <v>56</v>
      </c>
      <c r="K2741" s="3" t="s">
        <v>122</v>
      </c>
      <c r="L2741" s="9" t="s">
        <v>58</v>
      </c>
      <c r="M2741" s="3" t="s">
        <v>383</v>
      </c>
      <c r="N2741" s="3" t="s">
        <v>384</v>
      </c>
      <c r="O2741" s="3" t="s">
        <v>12303</v>
      </c>
      <c r="P2741" s="3" t="s">
        <v>12304</v>
      </c>
      <c r="Q2741" s="4" t="s">
        <v>12305</v>
      </c>
      <c r="R2741" s="3" t="s">
        <v>388</v>
      </c>
      <c r="S2741" s="3" t="s">
        <v>10736</v>
      </c>
      <c r="T2741" s="9" t="s">
        <v>146</v>
      </c>
      <c r="U2741" s="3" t="s">
        <v>12306</v>
      </c>
      <c r="V2741" s="22" t="str">
        <f t="shared" si="517"/>
        <v>RLFO; Hora de aviso: 13:00 27/06/2024; Solución: Se realiza recuperacion de 100 m de reserva y se instala una caja de empalme de 48 hilos.; Hora de solución: 15:30 27/06/2024; Causa: Falla en la Red FiOp</v>
      </c>
      <c r="W2741" s="4" t="s">
        <v>132</v>
      </c>
      <c r="X2741" s="3"/>
      <c r="Y2741" s="3"/>
      <c r="Z2741" s="3" t="s">
        <v>69</v>
      </c>
      <c r="AA2741" s="3" t="s">
        <v>70</v>
      </c>
      <c r="AB2741" s="3" t="s">
        <v>12307</v>
      </c>
      <c r="AC2741" s="3" t="s">
        <v>71</v>
      </c>
      <c r="AD2741" s="6">
        <v>0</v>
      </c>
      <c r="AE2741" s="7"/>
      <c r="AF2741" s="7"/>
      <c r="AG2741" s="6">
        <f>Tabla4[[#This Row],[Tiempo Parada de Reloj]]+Tabla4[[#This Row],[Tiempo Autorizado por Telefonica (no Máximo)]]</f>
        <v>0</v>
      </c>
      <c r="AH2741" s="7">
        <f t="shared" ca="1" si="518"/>
        <v>0.10416666667151731</v>
      </c>
      <c r="AI2741" s="8">
        <f t="shared" si="519"/>
        <v>0</v>
      </c>
      <c r="AJ2741" s="8">
        <f t="shared" ca="1" si="520"/>
        <v>2.5000000001164153</v>
      </c>
      <c r="AK2741" s="3" t="s">
        <v>106</v>
      </c>
      <c r="AL2741" s="3" t="s">
        <v>70</v>
      </c>
      <c r="AM2741" s="3" t="s">
        <v>106</v>
      </c>
      <c r="AN2741" s="3" t="s">
        <v>106</v>
      </c>
      <c r="AO2741" s="3" t="s">
        <v>119</v>
      </c>
      <c r="AP2741" s="3" t="s">
        <v>119</v>
      </c>
      <c r="AQ2741" s="23">
        <v>45474.968055555553</v>
      </c>
      <c r="AR2741" s="3"/>
      <c r="AS2741" s="23"/>
      <c r="AT2741" s="23"/>
      <c r="AU2741" s="3" t="s">
        <v>392</v>
      </c>
      <c r="AV2741" s="3" t="s">
        <v>4807</v>
      </c>
      <c r="AW2741" s="3" t="s">
        <v>307</v>
      </c>
      <c r="AX2741" s="3">
        <v>10.4253</v>
      </c>
      <c r="AY2741" s="3">
        <v>-75.531800000000004</v>
      </c>
      <c r="AZ2741" s="8" t="str">
        <f>+CONCATENATE("Reportan apertura en el enlace ",Tabla4[[#This Row],[Enlace]]," en el ",Tabla4[[#This Row],[Distancia óptica]]," ocasionado por ",Tabla4[[#This Row],[Causa del daño]])</f>
        <v>Reportan apertura en el enlace Cartagena Torices - Pedro Heredia en el km 1.26 desde Torices ocasionado por Falla en la Red FiOp</v>
      </c>
      <c r="BA2741" s="8" t="str">
        <f>+CONCATENATE("Para dar solución al incidente ",Tabla4[[#This Row],[Solución]])</f>
        <v>Para dar solución al incidente Se realiza recuperacion de 100 m de reserva y se instala una caja de empalme de 48 hilos.</v>
      </c>
      <c r="BB2741" s="3" t="str">
        <f>+_xlfn.CONCAT(Tabla4[[#This Row],[Causa Raiz]]," ",Tabla4[[#This Row],[Solución2]]," (",Tabla4[[#This Row],[Anillo]],"- Cabecera: ",Tabla4[[#This Row],[Cabecera]],"- Operador: ",Tabla4[[#This Row],[Operador]],")")</f>
        <v>Reportan apertura en el enlace Cartagena Torices - Pedro Heredia en el km 1.26 desde Torices ocasionado por Falla en la Red FiOp Para dar solución al incidente Se realiza recuperacion de 100 m de reserva y se instala una caja de empalme de 48 hilos. (LINEAL- Cabecera: Torices- Operador: Colombia Telecomunicaciones)</v>
      </c>
    </row>
    <row r="2742" spans="1:54" ht="156.75">
      <c r="A2742" s="38">
        <f t="shared" ref="A2742:A2747" si="522">A2741+1</f>
        <v>2741</v>
      </c>
      <c r="B2742" s="3">
        <v>8710083</v>
      </c>
      <c r="C2742" s="3" t="s">
        <v>92</v>
      </c>
      <c r="D2742" s="23">
        <v>45470.604166666664</v>
      </c>
      <c r="E2742" s="23">
        <v>45470.605555555558</v>
      </c>
      <c r="F2742" s="1">
        <f t="shared" ref="F2742:F2747" ca="1" si="523">IF(ISBLANK(E2742),IF(ISBLANK(D2742),0,NOW()-D2742),E2742-D2742)</f>
        <v>1.3888888934161514E-3</v>
      </c>
      <c r="G2742" s="3" t="s">
        <v>55</v>
      </c>
      <c r="H2742" s="41"/>
      <c r="I2742" s="40"/>
      <c r="J2742" s="5" t="s">
        <v>56</v>
      </c>
      <c r="K2742" s="3" t="s">
        <v>203</v>
      </c>
      <c r="L2742" s="9" t="s">
        <v>58</v>
      </c>
      <c r="M2742" s="3" t="s">
        <v>79</v>
      </c>
      <c r="N2742" s="3" t="s">
        <v>3100</v>
      </c>
      <c r="O2742" s="3" t="s">
        <v>12308</v>
      </c>
      <c r="P2742" s="3" t="s">
        <v>1432</v>
      </c>
      <c r="Q2742" s="4" t="s">
        <v>12309</v>
      </c>
      <c r="R2742" s="3" t="s">
        <v>741</v>
      </c>
      <c r="S2742" s="3" t="s">
        <v>210</v>
      </c>
      <c r="T2742" s="9" t="s">
        <v>104</v>
      </c>
      <c r="U2742" s="3" t="s">
        <v>11182</v>
      </c>
      <c r="V2742" s="22" t="str">
        <f t="shared" ref="V2742:V2747" si="524">C2742&amp;"; Hora de aviso: "&amp;TEXT(D2742,"h:mm dd/mm/yyyy")&amp;"; Solución: "&amp;U2742&amp;"; Hora de solución: "&amp;TEXT(E2742,"h:mm dd/mm/yyyy")&amp;"; Causa: "&amp;T2742</f>
        <v>RTNFO; Hora de aviso: 14:30 27/06/2024; Solución: Enlace sube sin manipulacion por parte de personal de Fibra; Hora de solución: 14:32 27/06/2024; Causa: Visita Fallida</v>
      </c>
      <c r="W2742" s="4" t="s">
        <v>5922</v>
      </c>
      <c r="X2742" s="3"/>
      <c r="Y2742" s="3"/>
      <c r="Z2742" s="3" t="s">
        <v>69</v>
      </c>
      <c r="AA2742" s="3" t="s">
        <v>71</v>
      </c>
      <c r="AB2742" s="3">
        <v>0</v>
      </c>
      <c r="AC2742" s="3" t="s">
        <v>71</v>
      </c>
      <c r="AD2742" s="6">
        <v>0</v>
      </c>
      <c r="AE2742" s="7"/>
      <c r="AF2742" s="7"/>
      <c r="AG2742" s="6">
        <f>Tabla4[[#This Row],[Tiempo Parada de Reloj]]+Tabla4[[#This Row],[Tiempo Autorizado por Telefonica (no Máximo)]]</f>
        <v>0</v>
      </c>
      <c r="AH2742" s="7">
        <f t="shared" ref="AH2742:AH2747" ca="1" si="525">F2742-$AD2742</f>
        <v>1.3888888934161514E-3</v>
      </c>
      <c r="AI2742" s="8">
        <f t="shared" ref="AI2742:AI2747" si="526">AD2742*24</f>
        <v>0</v>
      </c>
      <c r="AJ2742" s="8">
        <f t="shared" ref="AJ2742:AJ2747" ca="1" si="527">AH2742*24</f>
        <v>3.3333333441987634E-2</v>
      </c>
      <c r="AK2742" s="3" t="s">
        <v>88</v>
      </c>
      <c r="AL2742" s="3" t="s">
        <v>70</v>
      </c>
      <c r="AM2742" s="3" t="s">
        <v>106</v>
      </c>
      <c r="AN2742" s="3" t="s">
        <v>106</v>
      </c>
      <c r="AO2742" s="3" t="s">
        <v>106</v>
      </c>
      <c r="AP2742" s="3" t="s">
        <v>106</v>
      </c>
      <c r="AQ2742" s="23">
        <v>45470.688888888886</v>
      </c>
      <c r="AR2742" s="3"/>
      <c r="AS2742" s="23"/>
      <c r="AT2742" s="23"/>
      <c r="AU2742" s="3" t="s">
        <v>107</v>
      </c>
      <c r="AV2742" s="3" t="s">
        <v>69</v>
      </c>
      <c r="AW2742" s="3" t="s">
        <v>69</v>
      </c>
      <c r="AX2742" s="3" t="s">
        <v>69</v>
      </c>
      <c r="AY2742" s="3" t="s">
        <v>69</v>
      </c>
      <c r="AZ2742" s="8" t="str">
        <f>+CONCATENATE("Reportan apertura en el enlace ",Tabla4[[#This Row],[Enlace]]," en el ",Tabla4[[#This Row],[Distancia óptica]]," ocasionado por ",Tabla4[[#This Row],[Causa del daño]])</f>
        <v>Reportan apertura en el enlace Ubate - Zipaquira en el KM 0 ocasionado por Visita Fallida</v>
      </c>
      <c r="BA2742" s="8" t="str">
        <f>+CONCATENATE("Para dar solución al incidente ",Tabla4[[#This Row],[Solución]])</f>
        <v>Para dar solución al incidente Enlace sube sin manipulacion por parte de personal de Fibra</v>
      </c>
      <c r="BB2742" s="3" t="str">
        <f>+_xlfn.CONCAT(Tabla4[[#This Row],[Causa Raiz]]," ",Tabla4[[#This Row],[Solución2]]," (",Tabla4[[#This Row],[Anillo]],"- Cabecera: ",Tabla4[[#This Row],[Cabecera]],"- Operador: ",Tabla4[[#This Row],[Operador]],")")</f>
        <v>Reportan apertura en el enlace Ubate - Zipaquira en el KM 0 ocasionado por Visita Fallida Para dar solución al incidente Enlace sube sin manipulacion por parte de personal de Fibra (NA- Cabecera: NA- Operador: Colombia Telecomunicaciones)</v>
      </c>
    </row>
    <row r="2743" spans="1:54" ht="199.5">
      <c r="A2743" s="38">
        <f t="shared" si="522"/>
        <v>2742</v>
      </c>
      <c r="B2743" s="3">
        <v>8709990</v>
      </c>
      <c r="C2743" s="3" t="s">
        <v>54</v>
      </c>
      <c r="D2743" s="23">
        <v>45470.604166666664</v>
      </c>
      <c r="E2743" s="23">
        <v>45470.739583333336</v>
      </c>
      <c r="F2743" s="1">
        <f t="shared" ca="1" si="523"/>
        <v>0.13541666667151731</v>
      </c>
      <c r="G2743" s="3" t="s">
        <v>55</v>
      </c>
      <c r="H2743" s="41"/>
      <c r="I2743" s="40"/>
      <c r="J2743" s="5" t="s">
        <v>56</v>
      </c>
      <c r="K2743" s="3" t="s">
        <v>138</v>
      </c>
      <c r="L2743" s="9" t="s">
        <v>78</v>
      </c>
      <c r="M2743" s="3" t="s">
        <v>139</v>
      </c>
      <c r="N2743" s="3" t="s">
        <v>140</v>
      </c>
      <c r="O2743" s="3" t="s">
        <v>12310</v>
      </c>
      <c r="P2743" s="3" t="s">
        <v>12311</v>
      </c>
      <c r="Q2743" s="4" t="s">
        <v>12312</v>
      </c>
      <c r="R2743" s="3" t="s">
        <v>725</v>
      </c>
      <c r="S2743" s="3" t="s">
        <v>145</v>
      </c>
      <c r="T2743" s="9" t="s">
        <v>66</v>
      </c>
      <c r="U2743" s="3" t="s">
        <v>10244</v>
      </c>
      <c r="V2743" s="22" t="str">
        <f t="shared" si="524"/>
        <v>RLFO; Hora de aviso: 14:30 27/06/2024; Solución: Se recuperan 10 metros de reserva de F.O de 24 hilos y se crea un empalme nuevo ; Hora de solución: 17:45 27/06/2024; Causa: Vandalismo</v>
      </c>
      <c r="W2743" s="4" t="s">
        <v>199</v>
      </c>
      <c r="X2743" s="3"/>
      <c r="Y2743" s="3"/>
      <c r="Z2743" s="3" t="s">
        <v>69</v>
      </c>
      <c r="AA2743" s="3" t="s">
        <v>70</v>
      </c>
      <c r="AB2743" s="3">
        <v>8710334</v>
      </c>
      <c r="AC2743" s="3" t="s">
        <v>71</v>
      </c>
      <c r="AD2743" s="6">
        <v>0</v>
      </c>
      <c r="AE2743" s="7"/>
      <c r="AF2743" s="7"/>
      <c r="AG2743" s="6">
        <f>Tabla4[[#This Row],[Tiempo Parada de Reloj]]+Tabla4[[#This Row],[Tiempo Autorizado por Telefonica (no Máximo)]]</f>
        <v>0</v>
      </c>
      <c r="AH2743" s="7">
        <f t="shared" ca="1" si="525"/>
        <v>0.13541666667151731</v>
      </c>
      <c r="AI2743" s="8">
        <f t="shared" si="526"/>
        <v>0</v>
      </c>
      <c r="AJ2743" s="8">
        <f t="shared" ca="1" si="527"/>
        <v>3.2500000001164153</v>
      </c>
      <c r="AK2743" s="3" t="s">
        <v>88</v>
      </c>
      <c r="AL2743" s="3" t="s">
        <v>70</v>
      </c>
      <c r="AM2743" s="3" t="s">
        <v>106</v>
      </c>
      <c r="AN2743" s="3" t="s">
        <v>106</v>
      </c>
      <c r="AO2743" s="3" t="s">
        <v>106</v>
      </c>
      <c r="AP2743" s="3" t="s">
        <v>106</v>
      </c>
      <c r="AQ2743" s="23">
        <v>45476.888194444444</v>
      </c>
      <c r="AR2743" s="3"/>
      <c r="AS2743" s="23"/>
      <c r="AT2743" s="23"/>
      <c r="AU2743" s="3" t="s">
        <v>481</v>
      </c>
      <c r="AV2743" s="3" t="s">
        <v>150</v>
      </c>
      <c r="AW2743" s="3" t="s">
        <v>1311</v>
      </c>
      <c r="AX2743" s="3">
        <v>3.4161000000000001</v>
      </c>
      <c r="AY2743" s="3">
        <v>-76.495199999999997</v>
      </c>
      <c r="AZ2743" s="8" t="str">
        <f>+CONCATENATE("Reportan apertura en el enlace ",Tabla4[[#This Row],[Enlace]]," en el ",Tabla4[[#This Row],[Distancia óptica]]," ocasionado por ",Tabla4[[#This Row],[Causa del daño]])</f>
        <v>Reportan apertura en el enlace Mov Shangai 2 - Móvil Shangai en el km 0,100 desde Shangai ocasionado por Vandalismo</v>
      </c>
      <c r="BA2743" s="8" t="str">
        <f>+CONCATENATE("Para dar solución al incidente ",Tabla4[[#This Row],[Solución]])</f>
        <v xml:space="preserve">Para dar solución al incidente Se recuperan 10 metros de reserva de F.O de 24 hilos y se crea un empalme nuevo </v>
      </c>
      <c r="BB2743" s="3" t="str">
        <f>+_xlfn.CONCAT(Tabla4[[#This Row],[Causa Raiz]]," ",Tabla4[[#This Row],[Solución2]]," (",Tabla4[[#This Row],[Anillo]],"- Cabecera: ",Tabla4[[#This Row],[Cabecera]],"- Operador: ",Tabla4[[#This Row],[Operador]],")")</f>
        <v>Reportan apertura en el enlace Mov Shangai 2 - Móvil Shangai en el km 0,100 desde Shangai ocasionado por Vandalismo Para dar solución al incidente Se recuperan 10 metros de reserva de F.O de 24 hilos y se crea un empalme nuevo  (UK- Cabecera: Tequendama - Operador: Colombia Telecomunicaciones)</v>
      </c>
    </row>
    <row r="2744" spans="1:54" ht="242.25">
      <c r="A2744" s="38">
        <f t="shared" si="522"/>
        <v>2743</v>
      </c>
      <c r="B2744" s="3">
        <v>8710106</v>
      </c>
      <c r="C2744" s="3" t="s">
        <v>54</v>
      </c>
      <c r="D2744" s="23">
        <v>45470.663194444445</v>
      </c>
      <c r="E2744" s="23">
        <v>45471.458333333336</v>
      </c>
      <c r="F2744" s="1">
        <f t="shared" ca="1" si="523"/>
        <v>0.79513888889050577</v>
      </c>
      <c r="G2744" s="3" t="s">
        <v>55</v>
      </c>
      <c r="H2744" s="41"/>
      <c r="I2744" s="40"/>
      <c r="J2744" s="5" t="s">
        <v>56</v>
      </c>
      <c r="K2744" s="3" t="s">
        <v>93</v>
      </c>
      <c r="L2744" s="9" t="s">
        <v>78</v>
      </c>
      <c r="M2744" s="3" t="s">
        <v>59</v>
      </c>
      <c r="N2744" s="3" t="s">
        <v>60</v>
      </c>
      <c r="O2744" s="3" t="s">
        <v>12313</v>
      </c>
      <c r="P2744" s="3" t="s">
        <v>12314</v>
      </c>
      <c r="Q2744" s="4" t="s">
        <v>12315</v>
      </c>
      <c r="R2744" s="3" t="s">
        <v>12316</v>
      </c>
      <c r="S2744" s="3" t="s">
        <v>65</v>
      </c>
      <c r="T2744" s="9" t="s">
        <v>176</v>
      </c>
      <c r="U2744" s="3" t="s">
        <v>12317</v>
      </c>
      <c r="V2744" s="22" t="str">
        <f t="shared" si="524"/>
        <v>RLFO; Hora de aviso: 15:55 27/06/2024; Solución: Se realiza tendido de 180 m de fo 25 hilos y se instala dos cajas de empalmes de 24 hilos.; Hora de solución: 11:00 28/06/2024; Causa: Intervención de Terceros. No Identificados</v>
      </c>
      <c r="W2744" s="4" t="s">
        <v>68</v>
      </c>
      <c r="X2744" s="3"/>
      <c r="Y2744" s="3"/>
      <c r="Z2744" s="3" t="s">
        <v>69</v>
      </c>
      <c r="AA2744" s="3" t="s">
        <v>71</v>
      </c>
      <c r="AB2744" s="3">
        <v>0</v>
      </c>
      <c r="AC2744" s="3" t="s">
        <v>71</v>
      </c>
      <c r="AD2744" s="6">
        <v>0.63541666666666663</v>
      </c>
      <c r="AE2744" s="7"/>
      <c r="AF2744" s="7"/>
      <c r="AG2744" s="6">
        <f>Tabla4[[#This Row],[Tiempo Parada de Reloj]]+Tabla4[[#This Row],[Tiempo Autorizado por Telefonica (no Máximo)]]</f>
        <v>0.63541666666666663</v>
      </c>
      <c r="AH2744" s="7">
        <f t="shared" ca="1" si="525"/>
        <v>0.15972222222383914</v>
      </c>
      <c r="AI2744" s="8">
        <f t="shared" si="526"/>
        <v>15.25</v>
      </c>
      <c r="AJ2744" s="8">
        <f t="shared" ca="1" si="527"/>
        <v>3.8333333333721393</v>
      </c>
      <c r="AK2744" s="3" t="s">
        <v>98</v>
      </c>
      <c r="AL2744" s="3" t="s">
        <v>70</v>
      </c>
      <c r="AM2744" s="3" t="s">
        <v>106</v>
      </c>
      <c r="AN2744" s="3" t="s">
        <v>106</v>
      </c>
      <c r="AO2744" s="3" t="s">
        <v>87</v>
      </c>
      <c r="AP2744" s="3" t="s">
        <v>87</v>
      </c>
      <c r="AQ2744" s="23">
        <v>45472.910416666666</v>
      </c>
      <c r="AR2744" s="3"/>
      <c r="AS2744" s="23"/>
      <c r="AT2744" s="23"/>
      <c r="AU2744" s="3" t="s">
        <v>1202</v>
      </c>
      <c r="AV2744" s="3" t="s">
        <v>521</v>
      </c>
      <c r="AW2744" s="3" t="s">
        <v>1311</v>
      </c>
      <c r="AX2744" s="3">
        <v>4.6816199999999997</v>
      </c>
      <c r="AY2744" s="3">
        <v>-74.061729999999997</v>
      </c>
      <c r="AZ2744" s="8" t="str">
        <f>+CONCATENATE("Reportan apertura en el enlace ",Tabla4[[#This Row],[Enlace]]," en el ",Tabla4[[#This Row],[Distancia óptica]]," ocasionado por ",Tabla4[[#This Row],[Causa del daño]])</f>
        <v>Reportan apertura en el enlace Mov. Iserra 100 - Mov. Teatro La Castellana en el km 0.250 desde Mov. Teatro La Castellana ocasionado por Intervención de Terceros. No Identificados</v>
      </c>
      <c r="BA2744" s="8" t="str">
        <f>+CONCATENATE("Para dar solución al incidente ",Tabla4[[#This Row],[Solución]])</f>
        <v>Para dar solución al incidente Se realiza tendido de 180 m de fo 25 hilos y se instala dos cajas de empalmes de 24 hilos.</v>
      </c>
      <c r="BB2744" s="3" t="str">
        <f>+_xlfn.CONCAT(Tabla4[[#This Row],[Causa Raiz]]," ",Tabla4[[#This Row],[Solución2]]," (",Tabla4[[#This Row],[Anillo]],"- Cabecera: ",Tabla4[[#This Row],[Cabecera]],"- Operador: ",Tabla4[[#This Row],[Operador]],")")</f>
        <v>Reportan apertura en el enlace Mov. Iserra 100 - Mov. Teatro La Castellana en el km 0.250 desde Mov. Teatro La Castellana ocasionado por Intervención de Terceros. No Identificados Para dar solución al incidente Se realiza tendido de 180 m de fo 25 hilos y se instala dos cajas de empalmes de 24 hilos. (UK- Cabecera: MORATO - Operador: Colombia Telecomunicaciones)</v>
      </c>
    </row>
    <row r="2745" spans="1:54" ht="199.5">
      <c r="A2745" s="38">
        <f t="shared" si="522"/>
        <v>2744</v>
      </c>
      <c r="B2745" s="3">
        <v>8709894</v>
      </c>
      <c r="C2745" s="3" t="s">
        <v>54</v>
      </c>
      <c r="D2745" s="23">
        <v>45470.729166666664</v>
      </c>
      <c r="E2745" s="23">
        <v>45473.576388888891</v>
      </c>
      <c r="F2745" s="1">
        <f t="shared" ca="1" si="523"/>
        <v>2.8472222222262644</v>
      </c>
      <c r="G2745" s="3" t="s">
        <v>55</v>
      </c>
      <c r="H2745" s="41"/>
      <c r="I2745" s="40"/>
      <c r="J2745" s="5" t="s">
        <v>56</v>
      </c>
      <c r="K2745" s="3" t="s">
        <v>93</v>
      </c>
      <c r="L2745" s="9" t="s">
        <v>78</v>
      </c>
      <c r="M2745" s="3" t="s">
        <v>59</v>
      </c>
      <c r="N2745" s="3" t="s">
        <v>60</v>
      </c>
      <c r="O2745" s="3" t="s">
        <v>12318</v>
      </c>
      <c r="P2745" s="3" t="s">
        <v>12319</v>
      </c>
      <c r="Q2745" s="4" t="s">
        <v>12320</v>
      </c>
      <c r="R2745" s="3" t="s">
        <v>947</v>
      </c>
      <c r="S2745" s="3" t="s">
        <v>65</v>
      </c>
      <c r="T2745" s="9" t="s">
        <v>380</v>
      </c>
      <c r="U2745" s="3" t="s">
        <v>12321</v>
      </c>
      <c r="V2745" s="22" t="str">
        <f t="shared" si="524"/>
        <v>RLFO; Hora de aviso: 17:30 27/06/2024; Solución: Se rehace unca caja de empalem de 48 hilos; Hora de solución: 13:50 30/06/2024; Causa: Corto Circuito</v>
      </c>
      <c r="W2745" s="4" t="s">
        <v>68</v>
      </c>
      <c r="X2745" s="3"/>
      <c r="Y2745" s="3"/>
      <c r="Z2745" s="3" t="s">
        <v>69</v>
      </c>
      <c r="AA2745" s="3" t="s">
        <v>70</v>
      </c>
      <c r="AB2745" s="3">
        <v>8709894</v>
      </c>
      <c r="AC2745" s="3" t="s">
        <v>71</v>
      </c>
      <c r="AD2745" s="6">
        <v>2.7604166666666665</v>
      </c>
      <c r="AE2745" s="7"/>
      <c r="AF2745" s="7"/>
      <c r="AG2745" s="6">
        <f>Tabla4[[#This Row],[Tiempo Parada de Reloj]]+Tabla4[[#This Row],[Tiempo Autorizado por Telefonica (no Máximo)]]</f>
        <v>2.7604166666666665</v>
      </c>
      <c r="AH2745" s="7">
        <f t="shared" ca="1" si="525"/>
        <v>8.6805555559597902E-2</v>
      </c>
      <c r="AI2745" s="8">
        <f t="shared" si="526"/>
        <v>66.25</v>
      </c>
      <c r="AJ2745" s="8">
        <f t="shared" ca="1" si="527"/>
        <v>2.0833333334303497</v>
      </c>
      <c r="AK2745" s="3" t="s">
        <v>98</v>
      </c>
      <c r="AL2745" s="3" t="s">
        <v>70</v>
      </c>
      <c r="AM2745" s="3" t="s">
        <v>106</v>
      </c>
      <c r="AN2745" s="3" t="s">
        <v>72</v>
      </c>
      <c r="AO2745" s="3" t="s">
        <v>106</v>
      </c>
      <c r="AP2745" s="3" t="s">
        <v>106</v>
      </c>
      <c r="AQ2745" s="23">
        <v>45475.931944444441</v>
      </c>
      <c r="AR2745" s="3"/>
      <c r="AS2745" s="23"/>
      <c r="AT2745" s="23"/>
      <c r="AU2745" s="3" t="s">
        <v>298</v>
      </c>
      <c r="AV2745" s="3" t="s">
        <v>1675</v>
      </c>
      <c r="AW2745" s="3" t="s">
        <v>12322</v>
      </c>
      <c r="AX2745" s="3">
        <v>4.4664000000000001</v>
      </c>
      <c r="AY2745" s="3">
        <v>-74.152900000000002</v>
      </c>
      <c r="AZ2745" s="8" t="str">
        <f>+CONCATENATE("Reportan apertura en el enlace ",Tabla4[[#This Row],[Enlace]]," en el ",Tabla4[[#This Row],[Distancia óptica]]," ocasionado por ",Tabla4[[#This Row],[Causa del daño]])</f>
        <v>Reportan apertura en el enlace Mov. Tintala Bogota II - Mov. Ciudad Techo en el km 0,671 desde Monterrey ocasionado por Corto Circuito</v>
      </c>
      <c r="BA2745" s="8" t="str">
        <f>+CONCATENATE("Para dar solución al incidente ",Tabla4[[#This Row],[Solución]])</f>
        <v>Para dar solución al incidente Se rehace unca caja de empalem de 48 hilos</v>
      </c>
      <c r="BB2745" s="3" t="str">
        <f>+_xlfn.CONCAT(Tabla4[[#This Row],[Causa Raiz]]," ",Tabla4[[#This Row],[Solución2]]," (",Tabla4[[#This Row],[Anillo]],"- Cabecera: ",Tabla4[[#This Row],[Cabecera]],"- Operador: ",Tabla4[[#This Row],[Operador]],")")</f>
        <v>Reportan apertura en el enlace Mov. Tintala Bogota II - Mov. Ciudad Techo en el km 0,671 desde Monterrey ocasionado por Corto Circuito Para dar solución al incidente Se rehace unca caja de empalem de 48 hilos (UK Monterrey- Cabecera: Asturias - Operador: Colombia Telecomunicaciones)</v>
      </c>
    </row>
    <row r="2746" spans="1:54" ht="171">
      <c r="A2746" s="38">
        <f t="shared" si="522"/>
        <v>2745</v>
      </c>
      <c r="B2746" s="3">
        <v>8709604</v>
      </c>
      <c r="C2746" s="3" t="s">
        <v>163</v>
      </c>
      <c r="D2746" s="23">
        <v>45470.753472222219</v>
      </c>
      <c r="E2746" s="23">
        <v>45471.364583333336</v>
      </c>
      <c r="F2746" s="1">
        <f t="shared" ca="1" si="523"/>
        <v>0.61111111111677019</v>
      </c>
      <c r="G2746" s="3" t="s">
        <v>55</v>
      </c>
      <c r="H2746" s="41"/>
      <c r="I2746" s="40"/>
      <c r="J2746" s="5" t="s">
        <v>56</v>
      </c>
      <c r="K2746" s="3" t="s">
        <v>122</v>
      </c>
      <c r="L2746" s="9" t="s">
        <v>78</v>
      </c>
      <c r="M2746" s="3" t="s">
        <v>123</v>
      </c>
      <c r="N2746" s="3" t="s">
        <v>124</v>
      </c>
      <c r="O2746" s="3" t="s">
        <v>12010</v>
      </c>
      <c r="P2746" s="3" t="s">
        <v>12323</v>
      </c>
      <c r="Q2746" s="4" t="s">
        <v>12324</v>
      </c>
      <c r="R2746" s="3" t="s">
        <v>505</v>
      </c>
      <c r="S2746" s="3" t="s">
        <v>129</v>
      </c>
      <c r="T2746" s="9" t="s">
        <v>130</v>
      </c>
      <c r="U2746" s="3" t="s">
        <v>12325</v>
      </c>
      <c r="V2746" s="22" t="str">
        <f t="shared" si="524"/>
        <v>RDFO; Hora de aviso: 18:05 27/06/2024; Solución: Se fusina hilo abierto en empalme existente; Hora de solución: 8:45 28/06/2024; Causa: Plagas</v>
      </c>
      <c r="W2746" s="4" t="s">
        <v>132</v>
      </c>
      <c r="X2746" s="3"/>
      <c r="Y2746" s="3"/>
      <c r="Z2746" s="3" t="s">
        <v>69</v>
      </c>
      <c r="AA2746" s="3" t="s">
        <v>70</v>
      </c>
      <c r="AB2746" s="3">
        <v>8709604</v>
      </c>
      <c r="AC2746" s="3" t="s">
        <v>71</v>
      </c>
      <c r="AD2746" s="6">
        <v>0.52430555555555558</v>
      </c>
      <c r="AE2746" s="7"/>
      <c r="AF2746" s="7"/>
      <c r="AG2746" s="6">
        <f>Tabla4[[#This Row],[Tiempo Parada de Reloj]]+Tabla4[[#This Row],[Tiempo Autorizado por Telefonica (no Máximo)]]</f>
        <v>0.52430555555555558</v>
      </c>
      <c r="AH2746" s="7">
        <f t="shared" ca="1" si="525"/>
        <v>8.6805555561214609E-2</v>
      </c>
      <c r="AI2746" s="8">
        <f t="shared" si="526"/>
        <v>12.583333333333334</v>
      </c>
      <c r="AJ2746" s="8">
        <f t="shared" ca="1" si="527"/>
        <v>2.0833333334691506</v>
      </c>
      <c r="AK2746" s="3" t="s">
        <v>98</v>
      </c>
      <c r="AL2746" s="3" t="s">
        <v>70</v>
      </c>
      <c r="AM2746" s="3" t="s">
        <v>72</v>
      </c>
      <c r="AN2746" s="3" t="s">
        <v>72</v>
      </c>
      <c r="AO2746" s="3" t="s">
        <v>119</v>
      </c>
      <c r="AP2746" s="3" t="s">
        <v>119</v>
      </c>
      <c r="AQ2746" s="23">
        <v>45471.49722222222</v>
      </c>
      <c r="AR2746" s="3"/>
      <c r="AS2746" s="23"/>
      <c r="AT2746" s="23"/>
      <c r="AU2746" s="3" t="s">
        <v>133</v>
      </c>
      <c r="AV2746" s="3" t="s">
        <v>75</v>
      </c>
      <c r="AW2746" s="3" t="s">
        <v>1311</v>
      </c>
      <c r="AX2746" s="3">
        <v>10.984491999999999</v>
      </c>
      <c r="AY2746" s="3">
        <v>-74.767347999999998</v>
      </c>
      <c r="AZ2746" s="8" t="str">
        <f>+CONCATENATE("Reportan apertura en el enlace ",Tabla4[[#This Row],[Enlace]]," en el ",Tabla4[[#This Row],[Distancia óptica]]," ocasionado por ",Tabla4[[#This Row],[Causa del daño]])</f>
        <v>Reportan apertura en el enlace Mov. Italcol - Mov. Centro en el km 4,1 Desde Centro ocasionado por Plagas</v>
      </c>
      <c r="BA2746" s="8" t="str">
        <f>+CONCATENATE("Para dar solución al incidente ",Tabla4[[#This Row],[Solución]])</f>
        <v>Para dar solución al incidente Se fusina hilo abierto en empalme existente</v>
      </c>
      <c r="BB2746" s="3" t="str">
        <f>+_xlfn.CONCAT(Tabla4[[#This Row],[Causa Raiz]]," ",Tabla4[[#This Row],[Solución2]]," (",Tabla4[[#This Row],[Anillo]],"- Cabecera: ",Tabla4[[#This Row],[Cabecera]],"- Operador: ",Tabla4[[#This Row],[Operador]],")")</f>
        <v>Reportan apertura en el enlace Mov. Italcol - Mov. Centro en el km 4,1 Desde Centro ocasionado por Plagas Para dar solución al incidente Se fusina hilo abierto en empalme existente (UK- Cabecera: CENTRO- Operador: Colombia Telecomunicaciones)</v>
      </c>
    </row>
    <row r="2747" spans="1:54" ht="185.25">
      <c r="A2747" s="38">
        <f t="shared" si="522"/>
        <v>2746</v>
      </c>
      <c r="B2747" s="3">
        <v>8710220</v>
      </c>
      <c r="C2747" s="3" t="s">
        <v>54</v>
      </c>
      <c r="D2747" s="23">
        <v>45470.833333333336</v>
      </c>
      <c r="E2747" s="23">
        <v>45470.885416666664</v>
      </c>
      <c r="F2747" s="1">
        <f t="shared" ca="1" si="523"/>
        <v>5.2083333328482695E-2</v>
      </c>
      <c r="G2747" s="3" t="s">
        <v>55</v>
      </c>
      <c r="H2747" s="41"/>
      <c r="I2747" s="40"/>
      <c r="J2747" s="5" t="s">
        <v>56</v>
      </c>
      <c r="K2747" s="3" t="s">
        <v>93</v>
      </c>
      <c r="L2747" s="9" t="s">
        <v>58</v>
      </c>
      <c r="M2747" s="3" t="s">
        <v>59</v>
      </c>
      <c r="N2747" s="3" t="s">
        <v>60</v>
      </c>
      <c r="O2747" s="3" t="s">
        <v>3324</v>
      </c>
      <c r="P2747" s="3" t="s">
        <v>12326</v>
      </c>
      <c r="Q2747" s="4" t="s">
        <v>12327</v>
      </c>
      <c r="R2747" s="3" t="s">
        <v>783</v>
      </c>
      <c r="S2747" s="3" t="s">
        <v>65</v>
      </c>
      <c r="T2747" s="9" t="s">
        <v>256</v>
      </c>
      <c r="U2747" s="3" t="s">
        <v>12328</v>
      </c>
      <c r="V2747" s="22" t="str">
        <f t="shared" si="524"/>
        <v>RLFO; Hora de aviso: 20:00 27/06/2024; Solución: Se re fusina hilo abierto ubicado en el empalme del lugar de la medida; Hora de solución: 21:15 27/06/2024; Causa: Falla de Empalme de FiOp</v>
      </c>
      <c r="W2747" s="4" t="s">
        <v>68</v>
      </c>
      <c r="X2747" s="3"/>
      <c r="Y2747" s="3"/>
      <c r="Z2747" s="3" t="s">
        <v>69</v>
      </c>
      <c r="AA2747" s="3" t="s">
        <v>70</v>
      </c>
      <c r="AB2747" s="3">
        <v>8710220</v>
      </c>
      <c r="AC2747" s="3" t="s">
        <v>71</v>
      </c>
      <c r="AD2747" s="6">
        <v>0</v>
      </c>
      <c r="AE2747" s="7"/>
      <c r="AF2747" s="7"/>
      <c r="AG2747" s="6">
        <f>Tabla4[[#This Row],[Tiempo Parada de Reloj]]+Tabla4[[#This Row],[Tiempo Autorizado por Telefonica (no Máximo)]]</f>
        <v>0</v>
      </c>
      <c r="AH2747" s="7">
        <f t="shared" ca="1" si="525"/>
        <v>5.2083333328482695E-2</v>
      </c>
      <c r="AI2747" s="8">
        <f t="shared" si="526"/>
        <v>0</v>
      </c>
      <c r="AJ2747" s="8">
        <f t="shared" ca="1" si="527"/>
        <v>1.2499999998835847</v>
      </c>
      <c r="AK2747" s="3" t="s">
        <v>98</v>
      </c>
      <c r="AL2747" s="3" t="s">
        <v>70</v>
      </c>
      <c r="AM2747" s="3" t="s">
        <v>106</v>
      </c>
      <c r="AN2747" s="3" t="s">
        <v>106</v>
      </c>
      <c r="AO2747" s="3" t="s">
        <v>87</v>
      </c>
      <c r="AP2747" s="3" t="s">
        <v>87</v>
      </c>
      <c r="AQ2747" s="23">
        <v>45471.907638888886</v>
      </c>
      <c r="AR2747" s="3"/>
      <c r="AS2747" s="23"/>
      <c r="AT2747" s="23"/>
      <c r="AU2747" s="3" t="s">
        <v>298</v>
      </c>
      <c r="AV2747" s="3" t="s">
        <v>12329</v>
      </c>
      <c r="AW2747" s="3" t="s">
        <v>307</v>
      </c>
      <c r="AX2747" s="3">
        <v>4.6696564</v>
      </c>
      <c r="AY2747" s="3">
        <v>-74.013999999999996</v>
      </c>
      <c r="AZ2747" s="8" t="str">
        <f>+CONCATENATE("Reportan apertura en el enlace ",Tabla4[[#This Row],[Enlace]]," en el ",Tabla4[[#This Row],[Distancia óptica]]," ocasionado por ",Tabla4[[#This Row],[Causa del daño]])</f>
        <v>Reportan apertura en el enlace Calera - Cabrera en el km 1,4 desde Calera  ocasionado por Falla de Empalme de FiOp</v>
      </c>
      <c r="BA2747" s="8" t="str">
        <f>+CONCATENATE("Para dar solución al incidente ",Tabla4[[#This Row],[Solución]])</f>
        <v>Para dar solución al incidente Se re fusina hilo abierto ubicado en el empalme del lugar de la medida</v>
      </c>
      <c r="BB2747" s="3" t="str">
        <f>+_xlfn.CONCAT(Tabla4[[#This Row],[Causa Raiz]]," ",Tabla4[[#This Row],[Solución2]]," (",Tabla4[[#This Row],[Anillo]],"- Cabecera: ",Tabla4[[#This Row],[Cabecera]],"- Operador: ",Tabla4[[#This Row],[Operador]],")")</f>
        <v>Reportan apertura en el enlace Calera - Cabrera en el km 1,4 desde Calera  ocasionado por Falla de Empalme de FiOp Para dar solución al incidente Se re fusina hilo abierto ubicado en el empalme del lugar de la medida (LINEAL- Cabecera: CABRERA- Operador: Colombia Telecomunicaciones)</v>
      </c>
    </row>
    <row r="2748" spans="1:54" ht="171">
      <c r="A2748" s="38">
        <f t="shared" ref="A2748:A2756" si="528">A2747+1</f>
        <v>2747</v>
      </c>
      <c r="B2748" s="3">
        <v>8710905</v>
      </c>
      <c r="C2748" s="3" t="s">
        <v>92</v>
      </c>
      <c r="D2748" s="23">
        <v>45471.041666666664</v>
      </c>
      <c r="E2748" s="23">
        <v>45471.583333333336</v>
      </c>
      <c r="F2748" s="1">
        <f ca="1">IF(ISBLANK(E2748),IF(ISBLANK(D2748),0,NOW()-D2748),E2748-D2748)</f>
        <v>0.54166666667151731</v>
      </c>
      <c r="G2748" s="3" t="s">
        <v>55</v>
      </c>
      <c r="H2748" s="41"/>
      <c r="I2748" s="40" t="s">
        <v>12330</v>
      </c>
      <c r="J2748" s="5" t="s">
        <v>322</v>
      </c>
      <c r="K2748" s="3" t="s">
        <v>322</v>
      </c>
      <c r="L2748" s="9" t="s">
        <v>58</v>
      </c>
      <c r="M2748" s="3" t="s">
        <v>204</v>
      </c>
      <c r="N2748" s="3" t="s">
        <v>332</v>
      </c>
      <c r="O2748" s="3" t="s">
        <v>4030</v>
      </c>
      <c r="P2748" s="3" t="s">
        <v>12331</v>
      </c>
      <c r="Q2748" s="4" t="s">
        <v>12332</v>
      </c>
      <c r="R2748" s="3" t="s">
        <v>1082</v>
      </c>
      <c r="S2748" s="3" t="s">
        <v>328</v>
      </c>
      <c r="T2748" s="9" t="s">
        <v>146</v>
      </c>
      <c r="U2748" s="3" t="s">
        <v>12333</v>
      </c>
      <c r="V2748" s="22" t="str">
        <f>C2748&amp;"; Hora de aviso: "&amp;TEXT(D2748,"h:mm dd/mm/yyyy")&amp;"; Solución: "&amp;U2748&amp;"; Hora de solución: "&amp;TEXT(E2748,"h:mm dd/mm/yyyy")&amp;"; Causa: "&amp;T2748</f>
        <v>RTNFO; Hora de aviso: 1:00 28/06/2024; Solución: Adecuacion de FO; Hora de solución: 14:00 28/06/2024; Causa: Falla en la Red FiOp</v>
      </c>
      <c r="W2748" s="4" t="s">
        <v>1517</v>
      </c>
      <c r="X2748" s="3"/>
      <c r="Y2748" s="3"/>
      <c r="Z2748" s="3" t="s">
        <v>69</v>
      </c>
      <c r="AA2748" s="3" t="s">
        <v>71</v>
      </c>
      <c r="AB2748" s="3">
        <v>0</v>
      </c>
      <c r="AC2748" s="3" t="s">
        <v>71</v>
      </c>
      <c r="AD2748" s="6">
        <v>0</v>
      </c>
      <c r="AE2748" s="7"/>
      <c r="AF2748" s="7"/>
      <c r="AG2748" s="6">
        <f>Tabla4[[#This Row],[Tiempo Parada de Reloj]]+Tabla4[[#This Row],[Tiempo Autorizado por Telefonica (no Máximo)]]</f>
        <v>0</v>
      </c>
      <c r="AH2748" s="7">
        <f ca="1">F2748-$AD2748</f>
        <v>0.54166666667151731</v>
      </c>
      <c r="AI2748" s="8">
        <f>AD2748*24</f>
        <v>0</v>
      </c>
      <c r="AJ2748" s="8">
        <f ca="1">AH2748*24</f>
        <v>13.000000000116415</v>
      </c>
      <c r="AK2748" s="3" t="s">
        <v>87</v>
      </c>
      <c r="AL2748" s="3" t="s">
        <v>70</v>
      </c>
      <c r="AM2748" s="3" t="s">
        <v>98</v>
      </c>
      <c r="AN2748" s="3" t="s">
        <v>98</v>
      </c>
      <c r="AO2748" s="3" t="s">
        <v>120</v>
      </c>
      <c r="AP2748" s="3" t="s">
        <v>120</v>
      </c>
      <c r="AQ2748" s="23">
        <v>45480.479861111111</v>
      </c>
      <c r="AR2748" s="3"/>
      <c r="AS2748" s="23"/>
      <c r="AT2748" s="23"/>
      <c r="AU2748" s="3" t="s">
        <v>322</v>
      </c>
      <c r="AV2748" s="3" t="s">
        <v>6319</v>
      </c>
      <c r="AW2748" s="3" t="s">
        <v>1323</v>
      </c>
      <c r="AX2748" s="3">
        <v>7.0435631000000001</v>
      </c>
      <c r="AY2748" s="3">
        <v>-73.817769600000005</v>
      </c>
      <c r="AZ2748" s="8" t="str">
        <f>+CONCATENATE("Reportan apertura en el enlace ",Tabla4[[#This Row],[Enlace]]," en el ",Tabla4[[#This Row],[Distancia óptica]]," ocasionado por ",Tabla4[[#This Row],[Causa del daño]])</f>
        <v>Reportan apertura en el enlace Bucaramanga - Barrancabermeja en el km 10.6 desde Barrancabermeja ocasionado por Falla en la Red FiOp</v>
      </c>
      <c r="BA2748" s="8" t="str">
        <f>+CONCATENATE("Para dar solución al incidente ",Tabla4[[#This Row],[Solución]])</f>
        <v>Para dar solución al incidente Adecuacion de FO</v>
      </c>
      <c r="BB2748" s="3" t="str">
        <f>+_xlfn.CONCAT(Tabla4[[#This Row],[Causa Raiz]]," ",Tabla4[[#This Row],[Solución2]]," (",Tabla4[[#This Row],[Anillo]],"- Cabecera: ",Tabla4[[#This Row],[Cabecera]],"- Operador: ",Tabla4[[#This Row],[Operador]],")")</f>
        <v>Reportan apertura en el enlace Bucaramanga - Barrancabermeja en el km 10.6 desde Barrancabermeja ocasionado por Falla en la Red FiOp Para dar solución al incidente Adecuacion de FO (TRONCAL- Cabecera: Barrancabermeja- Operador: Ufinet)</v>
      </c>
    </row>
    <row r="2749" spans="1:54" ht="199.5">
      <c r="A2749" s="38">
        <f t="shared" si="528"/>
        <v>2748</v>
      </c>
      <c r="B2749" s="3">
        <v>8711144</v>
      </c>
      <c r="C2749" s="3" t="s">
        <v>163</v>
      </c>
      <c r="D2749" s="23">
        <v>45471.298611111109</v>
      </c>
      <c r="E2749" s="23">
        <v>45471.458333333336</v>
      </c>
      <c r="F2749" s="1">
        <f ca="1">IF(ISBLANK(E2749),IF(ISBLANK(D2749),0,NOW()-D2749),E2749-D2749)</f>
        <v>0.15972222222626442</v>
      </c>
      <c r="G2749" s="3" t="s">
        <v>55</v>
      </c>
      <c r="H2749" s="41"/>
      <c r="I2749" s="40"/>
      <c r="J2749" s="5" t="s">
        <v>56</v>
      </c>
      <c r="K2749" s="3" t="s">
        <v>77</v>
      </c>
      <c r="L2749" s="9" t="s">
        <v>78</v>
      </c>
      <c r="M2749" s="3" t="s">
        <v>79</v>
      </c>
      <c r="N2749" s="3" t="s">
        <v>308</v>
      </c>
      <c r="O2749" s="3" t="s">
        <v>12334</v>
      </c>
      <c r="P2749" s="3" t="s">
        <v>12335</v>
      </c>
      <c r="Q2749" s="4" t="s">
        <v>12336</v>
      </c>
      <c r="R2749" s="3" t="s">
        <v>708</v>
      </c>
      <c r="S2749" s="3" t="s">
        <v>85</v>
      </c>
      <c r="T2749" s="9" t="s">
        <v>256</v>
      </c>
      <c r="U2749" s="3" t="s">
        <v>12337</v>
      </c>
      <c r="V2749" s="22" t="str">
        <f>C2749&amp;"; Hora de aviso: "&amp;TEXT(D2749,"h:mm dd/mm/yyyy")&amp;"; Solución: "&amp;U2749&amp;"; Hora de solución: "&amp;TEXT(E2749,"h:mm dd/mm/yyyy")&amp;"; Causa: "&amp;T2749</f>
        <v>RDFO; Hora de aviso: 7:10 28/06/2024; Solución: Se realiza fusion de ehilo abierto en empalme existente.; Hora de solución: 11:00 28/06/2024; Causa: Falla de Empalme de FiOp</v>
      </c>
      <c r="W2749" s="4" t="s">
        <v>160</v>
      </c>
      <c r="X2749" s="3"/>
      <c r="Y2749" s="3"/>
      <c r="Z2749" s="3" t="s">
        <v>69</v>
      </c>
      <c r="AA2749" s="3" t="s">
        <v>71</v>
      </c>
      <c r="AB2749" s="3">
        <v>0</v>
      </c>
      <c r="AC2749" s="3" t="s">
        <v>71</v>
      </c>
      <c r="AD2749" s="6">
        <v>0</v>
      </c>
      <c r="AE2749" s="7"/>
      <c r="AF2749" s="7"/>
      <c r="AG2749" s="6">
        <f>Tabla4[[#This Row],[Tiempo Parada de Reloj]]+Tabla4[[#This Row],[Tiempo Autorizado por Telefonica (no Máximo)]]</f>
        <v>0</v>
      </c>
      <c r="AH2749" s="7">
        <f ca="1">F2749-$AD2749</f>
        <v>0.15972222222626442</v>
      </c>
      <c r="AI2749" s="8">
        <f>AD2749*24</f>
        <v>0</v>
      </c>
      <c r="AJ2749" s="8">
        <f ca="1">AH2749*24</f>
        <v>3.8333333334303461</v>
      </c>
      <c r="AK2749" s="3" t="s">
        <v>72</v>
      </c>
      <c r="AL2749" s="3" t="s">
        <v>71</v>
      </c>
      <c r="AM2749" s="3" t="s">
        <v>69</v>
      </c>
      <c r="AN2749" s="3" t="s">
        <v>72</v>
      </c>
      <c r="AO2749" s="3" t="s">
        <v>87</v>
      </c>
      <c r="AP2749" s="3" t="s">
        <v>119</v>
      </c>
      <c r="AQ2749" s="23">
        <v>45489.635416666664</v>
      </c>
      <c r="AR2749" s="3"/>
      <c r="AS2749" s="23"/>
      <c r="AT2749" s="23"/>
      <c r="AU2749" s="3" t="s">
        <v>710</v>
      </c>
      <c r="AV2749" s="3" t="s">
        <v>69</v>
      </c>
      <c r="AW2749" s="3" t="s">
        <v>135</v>
      </c>
      <c r="AX2749" s="3">
        <v>4.3020909999999999</v>
      </c>
      <c r="AY2749" s="3">
        <v>-74.810642999999999</v>
      </c>
      <c r="AZ2749" s="8" t="str">
        <f>+CONCATENATE("Reportan apertura en el enlace ",Tabla4[[#This Row],[Enlace]]," en el ",Tabla4[[#This Row],[Distancia óptica]]," ocasionado por ",Tabla4[[#This Row],[Causa del daño]])</f>
        <v>Reportan apertura en el enlace Mov. Girardot Centro - Mov. Cerro Perico en el km 1.4 desde Mov. Girardot Centro ocasionado por Falla de Empalme de FiOp</v>
      </c>
      <c r="BA2749" s="8" t="str">
        <f>+CONCATENATE("Para dar solución al incidente ",Tabla4[[#This Row],[Solución]])</f>
        <v>Para dar solución al incidente Se realiza fusion de ehilo abierto en empalme existente.</v>
      </c>
      <c r="BB2749" s="3" t="str">
        <f>+_xlfn.CONCAT(Tabla4[[#This Row],[Causa Raiz]]," ",Tabla4[[#This Row],[Solución2]]," (",Tabla4[[#This Row],[Anillo]],"- Cabecera: ",Tabla4[[#This Row],[Cabecera]],"- Operador: ",Tabla4[[#This Row],[Operador]],")")</f>
        <v>Reportan apertura en el enlace Mov. Girardot Centro - Mov. Cerro Perico en el km 1.4 desde Mov. Girardot Centro ocasionado por Falla de Empalme de FiOp Para dar solución al incidente Se realiza fusion de ehilo abierto en empalme existente. (Lineal- Cabecera: NA- Operador: Colombia Telecomunicaciones)</v>
      </c>
    </row>
    <row r="2750" spans="1:54" ht="171">
      <c r="A2750" s="38">
        <f t="shared" si="528"/>
        <v>2749</v>
      </c>
      <c r="B2750" s="3">
        <v>8711206</v>
      </c>
      <c r="C2750" s="3" t="s">
        <v>92</v>
      </c>
      <c r="D2750" s="23">
        <v>45471.333333333336</v>
      </c>
      <c r="E2750" s="23">
        <v>45472.763888888891</v>
      </c>
      <c r="F2750" s="1">
        <f ca="1">IF(ISBLANK(E2750),IF(ISBLANK(D2750),0,NOW()-D2750),E2750-D2750)</f>
        <v>1.4305555555547471</v>
      </c>
      <c r="G2750" s="3" t="s">
        <v>55</v>
      </c>
      <c r="H2750" s="41"/>
      <c r="I2750" s="40"/>
      <c r="J2750" s="5" t="s">
        <v>56</v>
      </c>
      <c r="K2750" s="3" t="s">
        <v>77</v>
      </c>
      <c r="L2750" s="9" t="s">
        <v>58</v>
      </c>
      <c r="M2750" s="3" t="s">
        <v>79</v>
      </c>
      <c r="N2750" s="3" t="s">
        <v>1268</v>
      </c>
      <c r="O2750" s="3" t="s">
        <v>3816</v>
      </c>
      <c r="P2750" s="3" t="s">
        <v>12338</v>
      </c>
      <c r="Q2750" s="4" t="s">
        <v>12339</v>
      </c>
      <c r="R2750" s="3" t="s">
        <v>741</v>
      </c>
      <c r="S2750" s="3" t="s">
        <v>85</v>
      </c>
      <c r="T2750" s="9" t="s">
        <v>130</v>
      </c>
      <c r="U2750" s="3" t="s">
        <v>12340</v>
      </c>
      <c r="V2750" s="22" t="str">
        <f t="shared" ref="V2750" si="529">C2750&amp;"; Hora de aviso: "&amp;TEXT(D2750,"h:mm dd/mm/yyyy")&amp;"; Solución: "&amp;U2750&amp;"; Hora de solución: "&amp;TEXT(E2750,"h:mm dd/mm/yyyy")&amp;"; Causa: "&amp;T2750</f>
        <v>RTNFO; Hora de aviso: 8:00 28/06/2024; Solución: Tendido de 200 mts de FO y dos empalmes de 48 hilos; Hora de solución: 18:20 29/06/2024; Causa: Plagas</v>
      </c>
      <c r="W2750" s="4" t="s">
        <v>160</v>
      </c>
      <c r="X2750" s="3"/>
      <c r="Y2750" s="3"/>
      <c r="Z2750" s="3" t="s">
        <v>69</v>
      </c>
      <c r="AA2750" s="3" t="s">
        <v>71</v>
      </c>
      <c r="AB2750" s="3">
        <v>0</v>
      </c>
      <c r="AC2750" s="3" t="s">
        <v>70</v>
      </c>
      <c r="AD2750" s="6">
        <v>1.2229166666666667</v>
      </c>
      <c r="AE2750" s="7"/>
      <c r="AF2750" s="7"/>
      <c r="AG2750" s="6">
        <f>Tabla4[[#This Row],[Tiempo Parada de Reloj]]+Tabla4[[#This Row],[Tiempo Autorizado por Telefonica (no Máximo)]]</f>
        <v>1.2229166666666667</v>
      </c>
      <c r="AH2750" s="7">
        <f t="shared" ref="AH2750" ca="1" si="530">F2750-$AD2750</f>
        <v>0.20763888888808046</v>
      </c>
      <c r="AI2750" s="8">
        <f t="shared" ref="AI2750" si="531">AD2750*24</f>
        <v>29.35</v>
      </c>
      <c r="AJ2750" s="8">
        <f t="shared" ref="AJ2750" ca="1" si="532">AH2750*24</f>
        <v>4.9833333333139311</v>
      </c>
      <c r="AK2750" s="3" t="s">
        <v>72</v>
      </c>
      <c r="AL2750" s="3" t="s">
        <v>70</v>
      </c>
      <c r="AM2750" s="3" t="s">
        <v>98</v>
      </c>
      <c r="AN2750" s="3" t="s">
        <v>120</v>
      </c>
      <c r="AO2750" s="3" t="s">
        <v>106</v>
      </c>
      <c r="AP2750" s="3" t="s">
        <v>106</v>
      </c>
      <c r="AQ2750" s="23">
        <v>45475.807638888888</v>
      </c>
      <c r="AR2750" s="3"/>
      <c r="AS2750" s="23"/>
      <c r="AT2750" s="23"/>
      <c r="AU2750" s="3" t="s">
        <v>710</v>
      </c>
      <c r="AV2750" s="3" t="s">
        <v>5472</v>
      </c>
      <c r="AW2750" s="3" t="s">
        <v>76</v>
      </c>
      <c r="AX2750" s="3">
        <v>4.5856117999999997</v>
      </c>
      <c r="AY2750" s="3">
        <v>-74.272349000000006</v>
      </c>
      <c r="AZ2750" s="8" t="str">
        <f>+CONCATENATE("Reportan apertura en el enlace ",Tabla4[[#This Row],[Enlace]]," en el ",Tabla4[[#This Row],[Distancia óptica]]," ocasionado por ",Tabla4[[#This Row],[Causa del daño]])</f>
        <v>Reportan apertura en el enlace Facatativá - Villeta en el km 50 desde Facatativá ocasionado por Plagas</v>
      </c>
      <c r="BA2750" s="8" t="str">
        <f>+CONCATENATE("Para dar solución al incidente ",Tabla4[[#This Row],[Solución]])</f>
        <v>Para dar solución al incidente Tendido de 200 mts de FO y dos empalmes de 48 hilos</v>
      </c>
      <c r="BB2750" s="3" t="str">
        <f>+_xlfn.CONCAT(Tabla4[[#This Row],[Causa Raiz]]," ",Tabla4[[#This Row],[Solución2]]," (",Tabla4[[#This Row],[Anillo]],"- Cabecera: ",Tabla4[[#This Row],[Cabecera]],"- Operador: ",Tabla4[[#This Row],[Operador]],")")</f>
        <v>Reportan apertura en el enlace Facatativá - Villeta en el km 50 desde Facatativá ocasionado por Plagas Para dar solución al incidente Tendido de 200 mts de FO y dos empalmes de 48 hilos (Troncal- Cabecera: Villeta- Operador: Colombia Telecomunicaciones)</v>
      </c>
    </row>
    <row r="2751" spans="1:54" ht="199.5">
      <c r="A2751" s="38">
        <f t="shared" si="528"/>
        <v>2750</v>
      </c>
      <c r="B2751" s="3">
        <v>8711375</v>
      </c>
      <c r="C2751" s="3" t="s">
        <v>92</v>
      </c>
      <c r="D2751" s="23">
        <v>45471.333333333336</v>
      </c>
      <c r="E2751" s="23">
        <v>45471.736111111109</v>
      </c>
      <c r="F2751" s="1">
        <f t="shared" ref="F2751:F2756" ca="1" si="533">IF(ISBLANK(E2751),IF(ISBLANK(D2751),0,NOW()-D2751),E2751-D2751)</f>
        <v>0.40277777777373558</v>
      </c>
      <c r="G2751" s="3" t="s">
        <v>55</v>
      </c>
      <c r="H2751" s="41"/>
      <c r="I2751" s="40"/>
      <c r="J2751" s="5" t="s">
        <v>56</v>
      </c>
      <c r="K2751" s="3" t="s">
        <v>203</v>
      </c>
      <c r="L2751" s="9" t="s">
        <v>58</v>
      </c>
      <c r="M2751" s="3" t="s">
        <v>204</v>
      </c>
      <c r="N2751" s="3" t="s">
        <v>332</v>
      </c>
      <c r="O2751" s="3" t="s">
        <v>2154</v>
      </c>
      <c r="P2751" s="3" t="s">
        <v>12341</v>
      </c>
      <c r="Q2751" s="4" t="s">
        <v>12342</v>
      </c>
      <c r="R2751" s="3" t="s">
        <v>1082</v>
      </c>
      <c r="S2751" s="3" t="s">
        <v>221</v>
      </c>
      <c r="T2751" s="9" t="s">
        <v>146</v>
      </c>
      <c r="U2751" s="3" t="s">
        <v>12343</v>
      </c>
      <c r="V2751" s="22" t="str">
        <f t="shared" ref="V2751:V2756" si="534">C2751&amp;"; Hora de aviso: "&amp;TEXT(D2751,"h:mm dd/mm/yyyy")&amp;"; Solución: "&amp;U2751&amp;"; Hora de solución: "&amp;TEXT(E2751,"h:mm dd/mm/yyyy")&amp;"; Causa: "&amp;T2751</f>
        <v>RTNFO; Hora de aviso: 8:00 28/06/2024; Solución: Se refusion y migracion de hilos en caja de empalme e inversion de hilos en ODF; Hora de solución: 17:40 28/06/2024; Causa: Falla en la Red FiOp</v>
      </c>
      <c r="W2751" s="4" t="s">
        <v>213</v>
      </c>
      <c r="X2751" s="3"/>
      <c r="Y2751" s="3"/>
      <c r="Z2751" s="3" t="s">
        <v>69</v>
      </c>
      <c r="AA2751" s="3" t="s">
        <v>71</v>
      </c>
      <c r="AB2751" s="3">
        <v>0</v>
      </c>
      <c r="AC2751" s="3" t="s">
        <v>70</v>
      </c>
      <c r="AD2751" s="6">
        <v>0</v>
      </c>
      <c r="AE2751" s="7"/>
      <c r="AF2751" s="7"/>
      <c r="AG2751" s="6">
        <f>Tabla4[[#This Row],[Tiempo Parada de Reloj]]+Tabla4[[#This Row],[Tiempo Autorizado por Telefonica (no Máximo)]]</f>
        <v>0</v>
      </c>
      <c r="AH2751" s="7">
        <f t="shared" ref="AH2751:AH2756" ca="1" si="535">F2751-$AD2751</f>
        <v>0.40277777777373558</v>
      </c>
      <c r="AI2751" s="8">
        <f t="shared" ref="AI2751:AI2756" si="536">AD2751*24</f>
        <v>0</v>
      </c>
      <c r="AJ2751" s="8">
        <f t="shared" ref="AJ2751:AJ2756" ca="1" si="537">AH2751*24</f>
        <v>9.6666666665696539</v>
      </c>
      <c r="AK2751" s="3" t="s">
        <v>72</v>
      </c>
      <c r="AL2751" s="3" t="s">
        <v>70</v>
      </c>
      <c r="AM2751" s="3" t="s">
        <v>98</v>
      </c>
      <c r="AN2751" s="3" t="s">
        <v>98</v>
      </c>
      <c r="AO2751" s="3" t="s">
        <v>120</v>
      </c>
      <c r="AP2751" s="3" t="s">
        <v>120</v>
      </c>
      <c r="AQ2751" s="23">
        <v>45475.447222222225</v>
      </c>
      <c r="AR2751" s="3"/>
      <c r="AS2751" s="23"/>
      <c r="AT2751" s="23"/>
      <c r="AU2751" s="3" t="s">
        <v>214</v>
      </c>
      <c r="AV2751" s="3" t="s">
        <v>882</v>
      </c>
      <c r="AW2751" s="3" t="s">
        <v>76</v>
      </c>
      <c r="AX2751" s="3">
        <v>7.199929</v>
      </c>
      <c r="AY2751" s="3">
        <v>-72.843299000000002</v>
      </c>
      <c r="AZ2751" s="8" t="str">
        <f>+CONCATENATE("Reportan apertura en el enlace ",Tabla4[[#This Row],[Enlace]]," en el ",Tabla4[[#This Row],[Distancia óptica]]," ocasionado por ",Tabla4[[#This Row],[Causa del daño]])</f>
        <v>Reportan apertura en el enlace Bucaramanga - Cerro Oriente en el km 60 desde Bucaramanga ocasionado por Falla en la Red FiOp</v>
      </c>
      <c r="BA2751" s="8" t="str">
        <f>+CONCATENATE("Para dar solución al incidente ",Tabla4[[#This Row],[Solución]])</f>
        <v>Para dar solución al incidente Se refusion y migracion de hilos en caja de empalme e inversion de hilos en ODF</v>
      </c>
      <c r="BB2751" s="3" t="str">
        <f>+_xlfn.CONCAT(Tabla4[[#This Row],[Causa Raiz]]," ",Tabla4[[#This Row],[Solución2]]," (",Tabla4[[#This Row],[Anillo]],"- Cabecera: ",Tabla4[[#This Row],[Cabecera]],"- Operador: ",Tabla4[[#This Row],[Operador]],")")</f>
        <v>Reportan apertura en el enlace Bucaramanga - Cerro Oriente en el km 60 desde Bucaramanga ocasionado por Falla en la Red FiOp Para dar solución al incidente Se refusion y migracion de hilos en caja de empalme e inversion de hilos en ODF (Troncal- Cabecera: Bucaramanga- Operador: Colombia Telecomunicaciones)</v>
      </c>
    </row>
    <row r="2752" spans="1:54" ht="185.25">
      <c r="A2752" s="38">
        <f t="shared" si="528"/>
        <v>2751</v>
      </c>
      <c r="B2752" s="3">
        <v>8711395</v>
      </c>
      <c r="C2752" s="3" t="s">
        <v>163</v>
      </c>
      <c r="D2752" s="23">
        <v>45471.413194444445</v>
      </c>
      <c r="E2752" s="23">
        <v>45471.520833333336</v>
      </c>
      <c r="F2752" s="1">
        <f t="shared" ca="1" si="533"/>
        <v>0.10763888889050577</v>
      </c>
      <c r="G2752" s="3" t="s">
        <v>55</v>
      </c>
      <c r="H2752" s="41"/>
      <c r="I2752" s="40"/>
      <c r="J2752" s="5" t="s">
        <v>56</v>
      </c>
      <c r="K2752" s="3" t="s">
        <v>108</v>
      </c>
      <c r="L2752" s="9" t="s">
        <v>58</v>
      </c>
      <c r="M2752" s="3" t="s">
        <v>228</v>
      </c>
      <c r="N2752" s="3" t="s">
        <v>315</v>
      </c>
      <c r="O2752" s="3" t="s">
        <v>10797</v>
      </c>
      <c r="P2752" s="3" t="s">
        <v>12344</v>
      </c>
      <c r="Q2752" s="4" t="s">
        <v>12345</v>
      </c>
      <c r="R2752" s="3" t="s">
        <v>233</v>
      </c>
      <c r="S2752" s="3" t="s">
        <v>115</v>
      </c>
      <c r="T2752" s="9" t="s">
        <v>256</v>
      </c>
      <c r="U2752" s="3" t="s">
        <v>12346</v>
      </c>
      <c r="V2752" s="22" t="str">
        <f t="shared" si="534"/>
        <v>RDFO; Hora de aviso: 9:55 28/06/2024; Solución: Se realiza migracion entre empalmes existente.; Hora de solución: 12:30 28/06/2024; Causa: Falla de Empalme de FiOp</v>
      </c>
      <c r="W2752" s="4" t="s">
        <v>3603</v>
      </c>
      <c r="X2752" s="3"/>
      <c r="Y2752" s="3"/>
      <c r="Z2752" s="3" t="s">
        <v>69</v>
      </c>
      <c r="AA2752" s="3" t="s">
        <v>71</v>
      </c>
      <c r="AB2752" s="3">
        <v>0</v>
      </c>
      <c r="AC2752" s="3" t="s">
        <v>71</v>
      </c>
      <c r="AD2752" s="6">
        <v>0</v>
      </c>
      <c r="AE2752" s="7"/>
      <c r="AF2752" s="7"/>
      <c r="AG2752" s="6">
        <f>Tabla4[[#This Row],[Tiempo Parada de Reloj]]+Tabla4[[#This Row],[Tiempo Autorizado por Telefonica (no Máximo)]]</f>
        <v>0</v>
      </c>
      <c r="AH2752" s="7">
        <f t="shared" ca="1" si="535"/>
        <v>0.10763888889050577</v>
      </c>
      <c r="AI2752" s="8">
        <f t="shared" si="536"/>
        <v>0</v>
      </c>
      <c r="AJ2752" s="8">
        <f t="shared" ca="1" si="537"/>
        <v>2.5833333333721384</v>
      </c>
      <c r="AK2752" s="3" t="s">
        <v>72</v>
      </c>
      <c r="AL2752" s="3" t="s">
        <v>71</v>
      </c>
      <c r="AM2752" s="3" t="s">
        <v>69</v>
      </c>
      <c r="AN2752" s="3" t="s">
        <v>72</v>
      </c>
      <c r="AO2752" s="3" t="s">
        <v>87</v>
      </c>
      <c r="AP2752" s="3" t="s">
        <v>87</v>
      </c>
      <c r="AQ2752" s="23">
        <v>45472.827777777777</v>
      </c>
      <c r="AR2752" s="3"/>
      <c r="AS2752" s="23"/>
      <c r="AT2752" s="23"/>
      <c r="AU2752" s="3" t="s">
        <v>237</v>
      </c>
      <c r="AV2752" s="3" t="s">
        <v>1093</v>
      </c>
      <c r="AW2752" s="3" t="s">
        <v>307</v>
      </c>
      <c r="AX2752" s="3">
        <v>11.278192000000001</v>
      </c>
      <c r="AY2752" s="3">
        <v>-73.926883000000004</v>
      </c>
      <c r="AZ2752" s="8" t="str">
        <f>+CONCATENATE("Reportan apertura en el enlace ",Tabla4[[#This Row],[Enlace]]," en el ",Tabla4[[#This Row],[Distancia óptica]]," ocasionado por ",Tabla4[[#This Row],[Causa del daño]])</f>
        <v>Reportan apertura en el enlace Calle 13 - Mendihuaca en el km 35.28 desde Calle 13  ocasionado por Falla de Empalme de FiOp</v>
      </c>
      <c r="BA2752" s="8" t="str">
        <f>+CONCATENATE("Para dar solución al incidente ",Tabla4[[#This Row],[Solución]])</f>
        <v>Para dar solución al incidente Se realiza migracion entre empalmes existente.</v>
      </c>
      <c r="BB2752" s="3" t="str">
        <f>+_xlfn.CONCAT(Tabla4[[#This Row],[Causa Raiz]]," ",Tabla4[[#This Row],[Solución2]]," (",Tabla4[[#This Row],[Anillo]],"- Cabecera: ",Tabla4[[#This Row],[Cabecera]],"- Operador: ",Tabla4[[#This Row],[Operador]],")")</f>
        <v>Reportan apertura en el enlace Calle 13 - Mendihuaca en el km 35.28 desde Calle 13  ocasionado por Falla de Empalme de FiOp Para dar solución al incidente Se realiza migracion entre empalmes existente. (LINEAL- Cabecera: CALLE 13 - Operador: Colombia Telecomunicaciones)</v>
      </c>
    </row>
    <row r="2753" spans="1:54" ht="185.25">
      <c r="A2753" s="38">
        <f t="shared" si="528"/>
        <v>2752</v>
      </c>
      <c r="B2753" s="3">
        <v>8711473</v>
      </c>
      <c r="C2753" s="3" t="s">
        <v>54</v>
      </c>
      <c r="D2753" s="23">
        <v>45471.427083333336</v>
      </c>
      <c r="E2753" s="23">
        <v>45471.583333333336</v>
      </c>
      <c r="F2753" s="1">
        <f t="shared" ca="1" si="533"/>
        <v>0.15625</v>
      </c>
      <c r="G2753" s="3" t="s">
        <v>55</v>
      </c>
      <c r="H2753" s="41"/>
      <c r="I2753" s="40" t="s">
        <v>12347</v>
      </c>
      <c r="J2753" s="5" t="s">
        <v>167</v>
      </c>
      <c r="K2753" s="3" t="s">
        <v>168</v>
      </c>
      <c r="L2753" s="9" t="s">
        <v>58</v>
      </c>
      <c r="M2753" s="3" t="s">
        <v>360</v>
      </c>
      <c r="N2753" s="3" t="s">
        <v>10484</v>
      </c>
      <c r="O2753" s="3" t="s">
        <v>12348</v>
      </c>
      <c r="P2753" s="3" t="s">
        <v>12349</v>
      </c>
      <c r="Q2753" s="4" t="s">
        <v>12350</v>
      </c>
      <c r="R2753" s="3" t="s">
        <v>365</v>
      </c>
      <c r="S2753" s="3" t="s">
        <v>175</v>
      </c>
      <c r="T2753" s="9" t="s">
        <v>176</v>
      </c>
      <c r="U2753" s="3" t="s">
        <v>12351</v>
      </c>
      <c r="V2753" s="22" t="str">
        <f t="shared" si="534"/>
        <v>RLFO; Hora de aviso: 10:15 28/06/2024; Solución: Se recupera Reserva y se crea Caja de Empalme ; Hora de solución: 14:00 28/06/2024; Causa: Intervención de Terceros. No Identificados</v>
      </c>
      <c r="W2753" s="4" t="s">
        <v>178</v>
      </c>
      <c r="X2753" s="3"/>
      <c r="Y2753" s="3"/>
      <c r="Z2753" s="3" t="s">
        <v>69</v>
      </c>
      <c r="AA2753" s="3" t="s">
        <v>70</v>
      </c>
      <c r="AB2753" s="3">
        <v>8711419</v>
      </c>
      <c r="AC2753" s="3" t="s">
        <v>71</v>
      </c>
      <c r="AD2753" s="6">
        <v>0</v>
      </c>
      <c r="AE2753" s="7"/>
      <c r="AF2753" s="7"/>
      <c r="AG2753" s="6">
        <f>Tabla4[[#This Row],[Tiempo Parada de Reloj]]+Tabla4[[#This Row],[Tiempo Autorizado por Telefonica (no Máximo)]]</f>
        <v>0</v>
      </c>
      <c r="AH2753" s="7">
        <f t="shared" ca="1" si="535"/>
        <v>0.15625</v>
      </c>
      <c r="AI2753" s="8">
        <f t="shared" si="536"/>
        <v>0</v>
      </c>
      <c r="AJ2753" s="8">
        <f t="shared" ca="1" si="537"/>
        <v>3.75</v>
      </c>
      <c r="AK2753" s="3" t="s">
        <v>106</v>
      </c>
      <c r="AL2753" s="3" t="s">
        <v>70</v>
      </c>
      <c r="AM2753" s="3" t="s">
        <v>98</v>
      </c>
      <c r="AN2753" s="3" t="s">
        <v>98</v>
      </c>
      <c r="AO2753" s="3" t="s">
        <v>815</v>
      </c>
      <c r="AP2753" s="3" t="s">
        <v>815</v>
      </c>
      <c r="AQ2753" s="23">
        <v>45483.708333333336</v>
      </c>
      <c r="AR2753" s="3"/>
      <c r="AS2753" s="23"/>
      <c r="AT2753" s="23"/>
      <c r="AU2753" s="3" t="s">
        <v>168</v>
      </c>
      <c r="AV2753" s="3" t="s">
        <v>69</v>
      </c>
      <c r="AW2753" s="3" t="s">
        <v>69</v>
      </c>
      <c r="AX2753" s="3">
        <v>6.2283499999999998</v>
      </c>
      <c r="AY2753" s="3">
        <v>-75.562856999999994</v>
      </c>
      <c r="AZ2753" s="8" t="str">
        <f>+CONCATENATE("Reportan apertura en el enlace ",Tabla4[[#This Row],[Enlace]]," en el ",Tabla4[[#This Row],[Distancia óptica]]," ocasionado por ",Tabla4[[#This Row],[Causa del daño]])</f>
        <v>Reportan apertura en el enlace Palmas - Rio Negro en el Km 3.788 desde Altos de San Diego ocasionado por Intervención de Terceros. No Identificados</v>
      </c>
      <c r="BA2753" s="8" t="str">
        <f>+CONCATENATE("Para dar solución al incidente ",Tabla4[[#This Row],[Solución]])</f>
        <v xml:space="preserve">Para dar solución al incidente Se recupera Reserva y se crea Caja de Empalme </v>
      </c>
      <c r="BB2753" s="3" t="str">
        <f>+_xlfn.CONCAT(Tabla4[[#This Row],[Causa Raiz]]," ",Tabla4[[#This Row],[Solución2]]," (",Tabla4[[#This Row],[Anillo]],"- Cabecera: ",Tabla4[[#This Row],[Cabecera]],"- Operador: ",Tabla4[[#This Row],[Operador]],")")</f>
        <v>Reportan apertura en el enlace Palmas - Rio Negro en el Km 3.788 desde Altos de San Diego ocasionado por Intervención de Terceros. No Identificados Para dar solución al incidente Se recupera Reserva y se crea Caja de Empalme  (NA- Cabecera: NA- Operador: Telmex - Claro)</v>
      </c>
    </row>
    <row r="2754" spans="1:54" ht="199.5">
      <c r="A2754" s="38">
        <f t="shared" si="528"/>
        <v>2753</v>
      </c>
      <c r="B2754" s="3">
        <v>8711219</v>
      </c>
      <c r="C2754" s="3" t="s">
        <v>54</v>
      </c>
      <c r="D2754" s="23">
        <v>45471.430555555555</v>
      </c>
      <c r="E2754" s="23">
        <v>45471.579861111109</v>
      </c>
      <c r="F2754" s="1">
        <f t="shared" ca="1" si="533"/>
        <v>0.14930555555474712</v>
      </c>
      <c r="G2754" s="3" t="s">
        <v>55</v>
      </c>
      <c r="H2754" s="41"/>
      <c r="I2754" s="40"/>
      <c r="J2754" s="5" t="s">
        <v>56</v>
      </c>
      <c r="K2754" s="3" t="s">
        <v>203</v>
      </c>
      <c r="L2754" s="9" t="s">
        <v>78</v>
      </c>
      <c r="M2754" s="3" t="s">
        <v>204</v>
      </c>
      <c r="N2754" s="3" t="s">
        <v>332</v>
      </c>
      <c r="O2754" s="3" t="s">
        <v>12352</v>
      </c>
      <c r="P2754" s="3" t="s">
        <v>12353</v>
      </c>
      <c r="Q2754" s="4" t="s">
        <v>12354</v>
      </c>
      <c r="R2754" s="3" t="s">
        <v>1082</v>
      </c>
      <c r="S2754" s="3" t="s">
        <v>221</v>
      </c>
      <c r="T2754" s="9" t="s">
        <v>66</v>
      </c>
      <c r="U2754" s="3" t="s">
        <v>12355</v>
      </c>
      <c r="V2754" s="22" t="str">
        <f t="shared" si="534"/>
        <v>RLFO; Hora de aviso: 10:20 28/06/2024; Solución: se realiza tendido de 250 m de fo 36 hilos y se instala dos cajas de empalme sde 48 hilos.; Hora de solución: 13:55 28/06/2024; Causa: Vandalismo</v>
      </c>
      <c r="W2754" s="4" t="s">
        <v>213</v>
      </c>
      <c r="X2754" s="3"/>
      <c r="Y2754" s="3"/>
      <c r="Z2754" s="3" t="s">
        <v>69</v>
      </c>
      <c r="AA2754" s="3" t="s">
        <v>70</v>
      </c>
      <c r="AB2754" s="3">
        <v>8711219</v>
      </c>
      <c r="AC2754" s="3" t="s">
        <v>71</v>
      </c>
      <c r="AD2754" s="6">
        <v>0</v>
      </c>
      <c r="AE2754" s="7"/>
      <c r="AF2754" s="7"/>
      <c r="AG2754" s="6">
        <f>Tabla4[[#This Row],[Tiempo Parada de Reloj]]+Tabla4[[#This Row],[Tiempo Autorizado por Telefonica (no Máximo)]]</f>
        <v>0</v>
      </c>
      <c r="AH2754" s="7">
        <f t="shared" ca="1" si="535"/>
        <v>0.14930555555474712</v>
      </c>
      <c r="AI2754" s="8">
        <f t="shared" si="536"/>
        <v>0</v>
      </c>
      <c r="AJ2754" s="8">
        <f t="shared" ca="1" si="537"/>
        <v>3.5833333333139308</v>
      </c>
      <c r="AK2754" s="3" t="s">
        <v>88</v>
      </c>
      <c r="AL2754" s="3" t="s">
        <v>70</v>
      </c>
      <c r="AM2754" s="3" t="s">
        <v>72</v>
      </c>
      <c r="AN2754" s="3" t="s">
        <v>72</v>
      </c>
      <c r="AO2754" s="3" t="s">
        <v>120</v>
      </c>
      <c r="AP2754" s="3" t="s">
        <v>120</v>
      </c>
      <c r="AQ2754" s="23">
        <v>45475.482638888891</v>
      </c>
      <c r="AR2754" s="3"/>
      <c r="AS2754" s="23"/>
      <c r="AT2754" s="23"/>
      <c r="AU2754" s="3" t="s">
        <v>356</v>
      </c>
      <c r="AV2754" s="3" t="s">
        <v>12356</v>
      </c>
      <c r="AW2754" s="3" t="s">
        <v>12357</v>
      </c>
      <c r="AX2754" s="3">
        <v>7.0871959999999996</v>
      </c>
      <c r="AY2754" s="3">
        <v>-73.087261999999996</v>
      </c>
      <c r="AZ2754" s="8" t="str">
        <f>+CONCATENATE("Reportan apertura en el enlace ",Tabla4[[#This Row],[Enlace]]," en el ",Tabla4[[#This Row],[Distancia óptica]]," ocasionado por ",Tabla4[[#This Row],[Causa del daño]])</f>
        <v>Reportan apertura en el enlace Mov. Oasis - Mov.Zapamanga en el km 0.330 desde Oasis ocasionado por Vandalismo</v>
      </c>
      <c r="BA2754" s="8" t="str">
        <f>+CONCATENATE("Para dar solución al incidente ",Tabla4[[#This Row],[Solución]])</f>
        <v>Para dar solución al incidente se realiza tendido de 250 m de fo 36 hilos y se instala dos cajas de empalme sde 48 hilos.</v>
      </c>
      <c r="BB2754" s="3" t="str">
        <f>+_xlfn.CONCAT(Tabla4[[#This Row],[Causa Raiz]]," ",Tabla4[[#This Row],[Solución2]]," (",Tabla4[[#This Row],[Anillo]],"- Cabecera: ",Tabla4[[#This Row],[Cabecera]],"- Operador: ",Tabla4[[#This Row],[Operador]],")")</f>
        <v>Reportan apertura en el enlace Mov. Oasis - Mov.Zapamanga en el km 0.330 desde Oasis ocasionado por Vandalismo Para dar solución al incidente se realiza tendido de 250 m de fo 36 hilos y se instala dos cajas de empalme sde 48 hilos. (Uk Oasis- Cabecera: Mov. Oasis- Operador: Colombia Telecomunicaciones)</v>
      </c>
    </row>
    <row r="2755" spans="1:54" ht="142.5">
      <c r="A2755" s="38">
        <f t="shared" si="528"/>
        <v>2754</v>
      </c>
      <c r="B2755" s="3">
        <v>8711559</v>
      </c>
      <c r="C2755" s="3" t="s">
        <v>92</v>
      </c>
      <c r="D2755" s="23">
        <v>45471.430555555555</v>
      </c>
      <c r="E2755" s="23">
        <v>45471.6875</v>
      </c>
      <c r="F2755" s="1">
        <f t="shared" ca="1" si="533"/>
        <v>0.25694444444525288</v>
      </c>
      <c r="G2755" s="3" t="s">
        <v>55</v>
      </c>
      <c r="H2755" s="41"/>
      <c r="I2755" s="40">
        <v>3831728</v>
      </c>
      <c r="J2755" s="5" t="s">
        <v>2815</v>
      </c>
      <c r="K2755" s="3" t="s">
        <v>2815</v>
      </c>
      <c r="L2755" s="9" t="s">
        <v>58</v>
      </c>
      <c r="M2755" s="3" t="s">
        <v>79</v>
      </c>
      <c r="N2755" s="3" t="s">
        <v>11987</v>
      </c>
      <c r="O2755" s="3" t="s">
        <v>10646</v>
      </c>
      <c r="P2755" s="3" t="s">
        <v>12358</v>
      </c>
      <c r="Q2755" s="4" t="s">
        <v>12359</v>
      </c>
      <c r="R2755" s="3" t="s">
        <v>248</v>
      </c>
      <c r="S2755" s="3" t="s">
        <v>2820</v>
      </c>
      <c r="T2755" s="9" t="s">
        <v>146</v>
      </c>
      <c r="U2755" s="3" t="s">
        <v>12360</v>
      </c>
      <c r="V2755" s="22" t="str">
        <f t="shared" si="534"/>
        <v>RTNFO; Hora de aviso: 10:20 28/06/2024; Solución: Se realiza migracion ; Hora de solución: 16:30 28/06/2024; Causa: Falla en la Red FiOp</v>
      </c>
      <c r="W2755" s="4" t="s">
        <v>5852</v>
      </c>
      <c r="X2755" s="3"/>
      <c r="Y2755" s="3"/>
      <c r="Z2755" s="3" t="s">
        <v>69</v>
      </c>
      <c r="AA2755" s="3" t="s">
        <v>71</v>
      </c>
      <c r="AB2755" s="3">
        <v>0</v>
      </c>
      <c r="AC2755" s="3" t="s">
        <v>71</v>
      </c>
      <c r="AD2755" s="6">
        <v>4.8611111111111112E-2</v>
      </c>
      <c r="AE2755" s="7"/>
      <c r="AF2755" s="7"/>
      <c r="AG2755" s="6">
        <f>Tabla4[[#This Row],[Tiempo Parada de Reloj]]+Tabla4[[#This Row],[Tiempo Autorizado por Telefonica (no Máximo)]]</f>
        <v>4.8611111111111112E-2</v>
      </c>
      <c r="AH2755" s="7">
        <f t="shared" ca="1" si="535"/>
        <v>0.20833333333414178</v>
      </c>
      <c r="AI2755" s="8">
        <f t="shared" si="536"/>
        <v>1.1666666666666667</v>
      </c>
      <c r="AJ2755" s="8">
        <f t="shared" ca="1" si="537"/>
        <v>5.0000000000194031</v>
      </c>
      <c r="AK2755" s="3" t="s">
        <v>72</v>
      </c>
      <c r="AL2755" s="3" t="s">
        <v>70</v>
      </c>
      <c r="AM2755" s="3" t="s">
        <v>98</v>
      </c>
      <c r="AN2755" s="3" t="s">
        <v>98</v>
      </c>
      <c r="AO2755" s="3" t="s">
        <v>120</v>
      </c>
      <c r="AP2755" s="3" t="s">
        <v>120</v>
      </c>
      <c r="AQ2755" s="23">
        <v>45471.664583333331</v>
      </c>
      <c r="AR2755" s="3"/>
      <c r="AS2755" s="23"/>
      <c r="AT2755" s="23"/>
      <c r="AU2755" s="3" t="s">
        <v>2822</v>
      </c>
      <c r="AV2755" s="3" t="s">
        <v>69</v>
      </c>
      <c r="AW2755" s="3" t="s">
        <v>69</v>
      </c>
      <c r="AX2755" s="3" t="s">
        <v>69</v>
      </c>
      <c r="AY2755" s="3" t="s">
        <v>69</v>
      </c>
      <c r="AZ2755" s="8" t="str">
        <f>+CONCATENATE("Reportan apertura en el enlace ",Tabla4[[#This Row],[Enlace]]," en el ",Tabla4[[#This Row],[Distancia óptica]]," ocasionado por ",Tabla4[[#This Row],[Causa del daño]])</f>
        <v>Reportan apertura en el enlace La Mesa - Girardot en el Km 11 desde Tocaima ocasionado por Falla en la Red FiOp</v>
      </c>
      <c r="BA2755" s="8" t="str">
        <f>+CONCATENATE("Para dar solución al incidente ",Tabla4[[#This Row],[Solución]])</f>
        <v xml:space="preserve">Para dar solución al incidente Se realiza migracion </v>
      </c>
      <c r="BB2755" s="3" t="str">
        <f>+_xlfn.CONCAT(Tabla4[[#This Row],[Causa Raiz]]," ",Tabla4[[#This Row],[Solución2]]," (",Tabla4[[#This Row],[Anillo]],"- Cabecera: ",Tabla4[[#This Row],[Cabecera]],"- Operador: ",Tabla4[[#This Row],[Operador]],")")</f>
        <v>Reportan apertura en el enlace La Mesa - Girardot en el Km 11 desde Tocaima ocasionado por Falla en la Red FiOp Para dar solución al incidente Se realiza migracion  (NA- Cabecera: NA- Operador: MediaCommerce)</v>
      </c>
    </row>
    <row r="2756" spans="1:54" ht="213.75">
      <c r="A2756" s="38">
        <f t="shared" si="528"/>
        <v>2755</v>
      </c>
      <c r="B2756" s="3">
        <v>8710958</v>
      </c>
      <c r="C2756" s="3" t="s">
        <v>54</v>
      </c>
      <c r="D2756" s="23">
        <v>45471.496527777781</v>
      </c>
      <c r="E2756" s="23">
        <v>45471.572916666664</v>
      </c>
      <c r="F2756" s="1">
        <f t="shared" ca="1" si="533"/>
        <v>7.6388888883229811E-2</v>
      </c>
      <c r="G2756" s="3" t="s">
        <v>55</v>
      </c>
      <c r="H2756" s="41"/>
      <c r="I2756" s="40"/>
      <c r="J2756" s="5" t="s">
        <v>56</v>
      </c>
      <c r="K2756" s="3" t="s">
        <v>138</v>
      </c>
      <c r="L2756" s="9" t="s">
        <v>78</v>
      </c>
      <c r="M2756" s="3" t="s">
        <v>139</v>
      </c>
      <c r="N2756" s="3" t="s">
        <v>140</v>
      </c>
      <c r="O2756" s="3" t="s">
        <v>12361</v>
      </c>
      <c r="P2756" s="3" t="s">
        <v>12362</v>
      </c>
      <c r="Q2756" s="4" t="s">
        <v>12363</v>
      </c>
      <c r="R2756" s="3" t="s">
        <v>12364</v>
      </c>
      <c r="S2756" s="3" t="s">
        <v>145</v>
      </c>
      <c r="T2756" s="9" t="s">
        <v>66</v>
      </c>
      <c r="U2756" s="3" t="s">
        <v>12365</v>
      </c>
      <c r="V2756" s="22" t="str">
        <f t="shared" si="534"/>
        <v>RLFO; Hora de aviso: 11:55 28/06/2024; Solución: Se recupera 10 m de reserva y se crea un empame de 24 hilos ; Hora de solución: 13:45 28/06/2024; Causa: Vandalismo</v>
      </c>
      <c r="W2756" s="4" t="s">
        <v>199</v>
      </c>
      <c r="X2756" s="3"/>
      <c r="Y2756" s="3"/>
      <c r="Z2756" s="3" t="s">
        <v>69</v>
      </c>
      <c r="AA2756" s="3" t="s">
        <v>70</v>
      </c>
      <c r="AB2756" s="3">
        <v>8710958</v>
      </c>
      <c r="AC2756" s="3" t="s">
        <v>71</v>
      </c>
      <c r="AD2756" s="6">
        <v>0</v>
      </c>
      <c r="AE2756" s="7"/>
      <c r="AF2756" s="7"/>
      <c r="AG2756" s="6">
        <f>Tabla4[[#This Row],[Tiempo Parada de Reloj]]+Tabla4[[#This Row],[Tiempo Autorizado por Telefonica (no Máximo)]]</f>
        <v>0</v>
      </c>
      <c r="AH2756" s="7">
        <f t="shared" ca="1" si="535"/>
        <v>7.6388888883229811E-2</v>
      </c>
      <c r="AI2756" s="8">
        <f t="shared" si="536"/>
        <v>0</v>
      </c>
      <c r="AJ2756" s="8">
        <f t="shared" ca="1" si="537"/>
        <v>1.8333333331975155</v>
      </c>
      <c r="AK2756" s="3" t="s">
        <v>72</v>
      </c>
      <c r="AL2756" s="3" t="s">
        <v>71</v>
      </c>
      <c r="AM2756" s="3" t="s">
        <v>69</v>
      </c>
      <c r="AN2756" s="3" t="s">
        <v>72</v>
      </c>
      <c r="AO2756" s="3" t="s">
        <v>106</v>
      </c>
      <c r="AP2756" s="3" t="s">
        <v>106</v>
      </c>
      <c r="AQ2756" s="23">
        <v>45476.897916666669</v>
      </c>
      <c r="AR2756" s="3"/>
      <c r="AS2756" s="23"/>
      <c r="AT2756" s="23"/>
      <c r="AU2756" s="3" t="s">
        <v>481</v>
      </c>
      <c r="AV2756" s="3" t="s">
        <v>791</v>
      </c>
      <c r="AW2756" s="3" t="s">
        <v>12366</v>
      </c>
      <c r="AX2756" s="3">
        <v>3.4127999999999998</v>
      </c>
      <c r="AY2756" s="3">
        <v>-76.468999999999994</v>
      </c>
      <c r="AZ2756" s="8" t="str">
        <f>+CONCATENATE("Reportan apertura en el enlace ",Tabla4[[#This Row],[Enlace]]," en el ",Tabla4[[#This Row],[Distancia óptica]]," ocasionado por ",Tabla4[[#This Row],[Causa del daño]])</f>
        <v>Reportan apertura en el enlace Mov. Potrero Grande II - Mov. Pizanos II en el km 0.168 desde Mov. Pizanos II ocasionado por Vandalismo</v>
      </c>
      <c r="BA2756" s="8" t="str">
        <f>+CONCATENATE("Para dar solución al incidente ",Tabla4[[#This Row],[Solución]])</f>
        <v xml:space="preserve">Para dar solución al incidente Se recupera 10 m de reserva y se crea un empame de 24 hilos </v>
      </c>
      <c r="BB2756" s="3" t="str">
        <f>+_xlfn.CONCAT(Tabla4[[#This Row],[Causa Raiz]]," ",Tabla4[[#This Row],[Solución2]]," (",Tabla4[[#This Row],[Anillo]],"- Cabecera: ",Tabla4[[#This Row],[Cabecera]],"- Operador: ",Tabla4[[#This Row],[Operador]],")")</f>
        <v>Reportan apertura en el enlace Mov. Potrero Grande II - Mov. Pizanos II en el km 0.168 desde Mov. Pizanos II ocasionado por Vandalismo Para dar solución al incidente Se recupera 10 m de reserva y se crea un empame de 24 hilos  (UK Pisanos 2- Cabecera: Cali Centro- Operador: Colombia Telecomunicaciones)</v>
      </c>
    </row>
    <row r="2757" spans="1:54" ht="171">
      <c r="A2757" s="38">
        <f t="shared" ref="A2757:A2761" si="538">A2756+1</f>
        <v>2756</v>
      </c>
      <c r="B2757" s="3">
        <v>8712284</v>
      </c>
      <c r="C2757" s="3" t="s">
        <v>54</v>
      </c>
      <c r="D2757" s="23">
        <v>45471.652777777781</v>
      </c>
      <c r="E2757" s="23">
        <v>45471.8125</v>
      </c>
      <c r="F2757" s="1">
        <f t="shared" ref="F2757:F2761" ca="1" si="539">IF(ISBLANK(E2757),IF(ISBLANK(D2757),0,NOW()-D2757),E2757-D2757)</f>
        <v>0.15972222221898846</v>
      </c>
      <c r="G2757" s="3" t="s">
        <v>55</v>
      </c>
      <c r="H2757" s="41"/>
      <c r="I2757" s="40"/>
      <c r="J2757" s="5" t="s">
        <v>56</v>
      </c>
      <c r="K2757" s="3" t="s">
        <v>93</v>
      </c>
      <c r="L2757" s="9" t="s">
        <v>78</v>
      </c>
      <c r="M2757" s="3" t="s">
        <v>59</v>
      </c>
      <c r="N2757" s="3" t="s">
        <v>60</v>
      </c>
      <c r="O2757" s="3" t="s">
        <v>12367</v>
      </c>
      <c r="P2757" s="3" t="s">
        <v>12368</v>
      </c>
      <c r="Q2757" s="4" t="s">
        <v>12369</v>
      </c>
      <c r="R2757" s="3" t="s">
        <v>64</v>
      </c>
      <c r="S2757" s="3" t="s">
        <v>65</v>
      </c>
      <c r="T2757" s="9" t="s">
        <v>66</v>
      </c>
      <c r="U2757" s="3" t="s">
        <v>12370</v>
      </c>
      <c r="V2757" s="22" t="str">
        <f t="shared" ref="V2757:V2761" si="540">C2757&amp;"; Hora de aviso: "&amp;TEXT(D2757,"h:mm dd/mm/yyyy")&amp;"; Solución: "&amp;U2757&amp;"; Hora de solución: "&amp;TEXT(E2757,"h:mm dd/mm/yyyy")&amp;"; Causa: "&amp;T2757</f>
        <v>RLFO; Hora de aviso: 15:40 28/06/2024; Solución: Se libera la fo quitandole el estrés; Hora de solución: 19:30 28/06/2024; Causa: Vandalismo</v>
      </c>
      <c r="W2757" s="4" t="s">
        <v>949</v>
      </c>
      <c r="X2757" s="3"/>
      <c r="Y2757" s="3"/>
      <c r="Z2757" s="3" t="s">
        <v>69</v>
      </c>
      <c r="AA2757" s="3" t="s">
        <v>71</v>
      </c>
      <c r="AB2757" s="3">
        <v>0</v>
      </c>
      <c r="AC2757" s="3" t="s">
        <v>71</v>
      </c>
      <c r="AD2757" s="6">
        <v>0</v>
      </c>
      <c r="AE2757" s="7"/>
      <c r="AF2757" s="7"/>
      <c r="AG2757" s="6">
        <f>Tabla4[[#This Row],[Tiempo Parada de Reloj]]+Tabla4[[#This Row],[Tiempo Autorizado por Telefonica (no Máximo)]]</f>
        <v>0</v>
      </c>
      <c r="AH2757" s="7">
        <f t="shared" ref="AH2757:AH2761" ca="1" si="541">F2757-$AD2757</f>
        <v>0.15972222221898846</v>
      </c>
      <c r="AI2757" s="8">
        <f t="shared" ref="AI2757:AI2761" si="542">AD2757*24</f>
        <v>0</v>
      </c>
      <c r="AJ2757" s="8">
        <f t="shared" ref="AJ2757:AJ2761" ca="1" si="543">AH2757*24</f>
        <v>3.8333333332557231</v>
      </c>
      <c r="AK2757" s="3" t="s">
        <v>120</v>
      </c>
      <c r="AL2757" s="3" t="s">
        <v>71</v>
      </c>
      <c r="AM2757" s="3" t="s">
        <v>69</v>
      </c>
      <c r="AN2757" s="3" t="s">
        <v>98</v>
      </c>
      <c r="AO2757" s="3" t="s">
        <v>87</v>
      </c>
      <c r="AP2757" s="3" t="s">
        <v>87</v>
      </c>
      <c r="AQ2757" s="23">
        <v>45472.8125</v>
      </c>
      <c r="AR2757" s="3"/>
      <c r="AS2757" s="23"/>
      <c r="AT2757" s="23"/>
      <c r="AU2757" s="3" t="s">
        <v>298</v>
      </c>
      <c r="AV2757" s="3" t="s">
        <v>3583</v>
      </c>
      <c r="AW2757" s="3" t="s">
        <v>135</v>
      </c>
      <c r="AX2757" s="3">
        <v>4.6803999999999997</v>
      </c>
      <c r="AY2757" s="3">
        <v>-74.083100000000002</v>
      </c>
      <c r="AZ2757" s="8" t="str">
        <f>+CONCATENATE("Reportan apertura en el enlace ",Tabla4[[#This Row],[Enlace]]," en el ",Tabla4[[#This Row],[Distancia óptica]]," ocasionado por ",Tabla4[[#This Row],[Causa del daño]])</f>
        <v>Reportan apertura en el enlace Mov. Palo Blanco - Mov. Simon Bolivar en el Km 0,927 desde Simon Bolivar ocasionado por Vandalismo</v>
      </c>
      <c r="BA2757" s="8" t="str">
        <f>+CONCATENATE("Para dar solución al incidente ",Tabla4[[#This Row],[Solución]])</f>
        <v>Para dar solución al incidente Se libera la fo quitandole el estrés</v>
      </c>
      <c r="BB2757" s="3" t="str">
        <f>+_xlfn.CONCAT(Tabla4[[#This Row],[Causa Raiz]]," ",Tabla4[[#This Row],[Solución2]]," (",Tabla4[[#This Row],[Anillo]],"- Cabecera: ",Tabla4[[#This Row],[Cabecera]],"- Operador: ",Tabla4[[#This Row],[Operador]],")")</f>
        <v>Reportan apertura en el enlace Mov. Palo Blanco - Mov. Simon Bolivar en el Km 0,927 desde Simon Bolivar ocasionado por Vandalismo Para dar solución al incidente Se libera la fo quitandole el estrés (Lineal- Cabecera: Simon Bolivar- Operador: Colombia Telecomunicaciones)</v>
      </c>
    </row>
    <row r="2758" spans="1:54" ht="185.25">
      <c r="A2758" s="38">
        <f t="shared" si="538"/>
        <v>2757</v>
      </c>
      <c r="B2758" s="3">
        <v>8712296</v>
      </c>
      <c r="C2758" s="3" t="s">
        <v>92</v>
      </c>
      <c r="D2758" s="23">
        <v>45471.677083333336</v>
      </c>
      <c r="E2758" s="23">
        <v>45471.71875</v>
      </c>
      <c r="F2758" s="1">
        <f t="shared" ca="1" si="539"/>
        <v>4.1666666664241347E-2</v>
      </c>
      <c r="G2758" s="3" t="s">
        <v>55</v>
      </c>
      <c r="H2758" s="41"/>
      <c r="I2758" s="40"/>
      <c r="J2758" s="5" t="s">
        <v>56</v>
      </c>
      <c r="K2758" s="3" t="s">
        <v>359</v>
      </c>
      <c r="L2758" s="9" t="s">
        <v>58</v>
      </c>
      <c r="M2758" s="3" t="s">
        <v>360</v>
      </c>
      <c r="N2758" s="3" t="s">
        <v>483</v>
      </c>
      <c r="O2758" s="3" t="s">
        <v>9299</v>
      </c>
      <c r="P2758" s="3" t="s">
        <v>12371</v>
      </c>
      <c r="Q2758" s="4" t="s">
        <v>12372</v>
      </c>
      <c r="R2758" s="3" t="s">
        <v>365</v>
      </c>
      <c r="S2758" s="3" t="s">
        <v>366</v>
      </c>
      <c r="T2758" s="9" t="s">
        <v>146</v>
      </c>
      <c r="U2758" s="3" t="s">
        <v>12373</v>
      </c>
      <c r="V2758" s="22" t="str">
        <f t="shared" si="540"/>
        <v>RTNFO; Hora de aviso: 16:15 28/06/2024; Solución: Se realiza migracion entre nodos Pintada - Medellin; Hora de solución: 17:15 28/06/2024; Causa: Falla en la Red FiOp</v>
      </c>
      <c r="W2758" s="4" t="s">
        <v>423</v>
      </c>
      <c r="X2758" s="3"/>
      <c r="Y2758" s="3"/>
      <c r="Z2758" s="3" t="s">
        <v>69</v>
      </c>
      <c r="AA2758" s="3" t="s">
        <v>71</v>
      </c>
      <c r="AB2758" s="3">
        <v>0</v>
      </c>
      <c r="AC2758" s="3" t="s">
        <v>70</v>
      </c>
      <c r="AD2758" s="6">
        <v>0</v>
      </c>
      <c r="AE2758" s="7"/>
      <c r="AF2758" s="7"/>
      <c r="AG2758" s="6">
        <f>Tabla4[[#This Row],[Tiempo Parada de Reloj]]+Tabla4[[#This Row],[Tiempo Autorizado por Telefonica (no Máximo)]]</f>
        <v>0</v>
      </c>
      <c r="AH2758" s="7">
        <f t="shared" ca="1" si="541"/>
        <v>4.1666666664241347E-2</v>
      </c>
      <c r="AI2758" s="8">
        <f t="shared" si="542"/>
        <v>0</v>
      </c>
      <c r="AJ2758" s="8">
        <f t="shared" ca="1" si="543"/>
        <v>0.99999999994179234</v>
      </c>
      <c r="AK2758" s="3" t="s">
        <v>120</v>
      </c>
      <c r="AL2758" s="3" t="s">
        <v>71</v>
      </c>
      <c r="AM2758" s="3" t="s">
        <v>69</v>
      </c>
      <c r="AN2758" s="3" t="s">
        <v>98</v>
      </c>
      <c r="AO2758" s="3" t="s">
        <v>87</v>
      </c>
      <c r="AP2758" s="3" t="s">
        <v>87</v>
      </c>
      <c r="AQ2758" s="23">
        <v>45472.27847222222</v>
      </c>
      <c r="AR2758" s="3"/>
      <c r="AS2758" s="23"/>
      <c r="AT2758" s="23"/>
      <c r="AU2758" s="3" t="s">
        <v>424</v>
      </c>
      <c r="AV2758" s="3" t="s">
        <v>5112</v>
      </c>
      <c r="AW2758" s="3" t="s">
        <v>76</v>
      </c>
      <c r="AX2758" s="3">
        <v>6.2482899999999999</v>
      </c>
      <c r="AY2758" s="3">
        <v>-75.567809999999994</v>
      </c>
      <c r="AZ2758" s="8" t="str">
        <f>+CONCATENATE("Reportan apertura en el enlace ",Tabla4[[#This Row],[Enlace]]," en el ",Tabla4[[#This Row],[Distancia óptica]]," ocasionado por ",Tabla4[[#This Row],[Causa del daño]])</f>
        <v>Reportan apertura en el enlace Medellín - La Pintada en el Km 31,1 desde Medellin ocasionado por Falla en la Red FiOp</v>
      </c>
      <c r="BA2758" s="8" t="str">
        <f>+CONCATENATE("Para dar solución al incidente ",Tabla4[[#This Row],[Solución]])</f>
        <v>Para dar solución al incidente Se realiza migracion entre nodos Pintada - Medellin</v>
      </c>
      <c r="BB2758" s="3" t="str">
        <f>+_xlfn.CONCAT(Tabla4[[#This Row],[Causa Raiz]]," ",Tabla4[[#This Row],[Solución2]]," (",Tabla4[[#This Row],[Anillo]],"- Cabecera: ",Tabla4[[#This Row],[Cabecera]],"- Operador: ",Tabla4[[#This Row],[Operador]],")")</f>
        <v>Reportan apertura en el enlace Medellín - La Pintada en el Km 31,1 desde Medellin ocasionado por Falla en la Red FiOp Para dar solución al incidente Se realiza migracion entre nodos Pintada - Medellin (Troncal- Cabecera: Medellin- Operador: Colombia Telecomunicaciones)</v>
      </c>
    </row>
    <row r="2759" spans="1:54" ht="199.5">
      <c r="A2759" s="38">
        <f t="shared" si="538"/>
        <v>2758</v>
      </c>
      <c r="B2759" s="3">
        <v>8712232</v>
      </c>
      <c r="C2759" s="3" t="s">
        <v>163</v>
      </c>
      <c r="D2759" s="23">
        <v>45471.739583333336</v>
      </c>
      <c r="E2759" s="23">
        <v>45472.395833333336</v>
      </c>
      <c r="F2759" s="1">
        <f t="shared" ca="1" si="539"/>
        <v>0.65625</v>
      </c>
      <c r="G2759" s="3" t="s">
        <v>55</v>
      </c>
      <c r="H2759" s="41"/>
      <c r="I2759" s="40"/>
      <c r="J2759" s="5" t="s">
        <v>56</v>
      </c>
      <c r="K2759" s="3" t="s">
        <v>122</v>
      </c>
      <c r="L2759" s="9" t="s">
        <v>78</v>
      </c>
      <c r="M2759" s="3" t="s">
        <v>123</v>
      </c>
      <c r="N2759" s="3" t="s">
        <v>124</v>
      </c>
      <c r="O2759" s="3" t="s">
        <v>12010</v>
      </c>
      <c r="P2759" s="3" t="s">
        <v>12374</v>
      </c>
      <c r="Q2759" s="4" t="s">
        <v>12324</v>
      </c>
      <c r="R2759" s="3" t="s">
        <v>505</v>
      </c>
      <c r="S2759" s="3" t="s">
        <v>129</v>
      </c>
      <c r="T2759" s="9" t="s">
        <v>66</v>
      </c>
      <c r="U2759" s="3" t="s">
        <v>12375</v>
      </c>
      <c r="V2759" s="22" t="str">
        <f t="shared" si="540"/>
        <v>RDFO; Hora de aviso: 17:45 28/06/2024; Solución: Se realiza tendido de 130 metros de fo de 48 hilos y dos empalmes de 48 hilos; Hora de solución: 9:30 29/06/2024; Causa: Vandalismo</v>
      </c>
      <c r="W2759" s="4" t="s">
        <v>132</v>
      </c>
      <c r="X2759" s="3"/>
      <c r="Y2759" s="3"/>
      <c r="Z2759" s="3" t="s">
        <v>69</v>
      </c>
      <c r="AA2759" s="3" t="s">
        <v>70</v>
      </c>
      <c r="AB2759" s="3" t="s">
        <v>12376</v>
      </c>
      <c r="AC2759" s="3" t="s">
        <v>71</v>
      </c>
      <c r="AD2759" s="6">
        <v>0.4375</v>
      </c>
      <c r="AE2759" s="7">
        <v>1.0416666666666666E-2</v>
      </c>
      <c r="AF2759" s="7" t="s">
        <v>4651</v>
      </c>
      <c r="AG2759" s="6">
        <f>Tabla4[[#This Row],[Tiempo Parada de Reloj]]+Tabla4[[#This Row],[Tiempo Autorizado por Telefonica (no Máximo)]]</f>
        <v>0.44791666666666669</v>
      </c>
      <c r="AH2759" s="7">
        <f t="shared" ca="1" si="541"/>
        <v>0.21875</v>
      </c>
      <c r="AI2759" s="8">
        <f t="shared" si="542"/>
        <v>10.5</v>
      </c>
      <c r="AJ2759" s="8">
        <f t="shared" ca="1" si="543"/>
        <v>5.25</v>
      </c>
      <c r="AK2759" s="3" t="s">
        <v>98</v>
      </c>
      <c r="AL2759" s="3" t="s">
        <v>70</v>
      </c>
      <c r="AM2759" s="3" t="s">
        <v>119</v>
      </c>
      <c r="AN2759" s="3" t="s">
        <v>106</v>
      </c>
      <c r="AO2759" s="3" t="s">
        <v>87</v>
      </c>
      <c r="AP2759" s="3" t="s">
        <v>87</v>
      </c>
      <c r="AQ2759" s="23">
        <v>45473.60833333333</v>
      </c>
      <c r="AR2759" s="3"/>
      <c r="AS2759" s="23"/>
      <c r="AT2759" s="23"/>
      <c r="AU2759" s="3" t="s">
        <v>133</v>
      </c>
      <c r="AV2759" s="3" t="s">
        <v>75</v>
      </c>
      <c r="AW2759" s="3" t="s">
        <v>135</v>
      </c>
      <c r="AX2759" s="3">
        <v>10.981066</v>
      </c>
      <c r="AY2759" s="3">
        <v>-74.774660600000004</v>
      </c>
      <c r="AZ2759" s="8" t="str">
        <f>+CONCATENATE("Reportan apertura en el enlace ",Tabla4[[#This Row],[Enlace]]," en el ",Tabla4[[#This Row],[Distancia óptica]]," ocasionado por ",Tabla4[[#This Row],[Causa del daño]])</f>
        <v>Reportan apertura en el enlace Mov. Italcol - Mov. Centro en el Km 2,4 desde Centro ocasionado por Vandalismo</v>
      </c>
      <c r="BA2759" s="8" t="str">
        <f>+CONCATENATE("Para dar solución al incidente ",Tabla4[[#This Row],[Solución]])</f>
        <v>Para dar solución al incidente Se realiza tendido de 130 metros de fo de 48 hilos y dos empalmes de 48 hilos</v>
      </c>
      <c r="BB2759" s="3" t="str">
        <f>+_xlfn.CONCAT(Tabla4[[#This Row],[Causa Raiz]]," ",Tabla4[[#This Row],[Solución2]]," (",Tabla4[[#This Row],[Anillo]],"- Cabecera: ",Tabla4[[#This Row],[Cabecera]],"- Operador: ",Tabla4[[#This Row],[Operador]],")")</f>
        <v>Reportan apertura en el enlace Mov. Italcol - Mov. Centro en el Km 2,4 desde Centro ocasionado por Vandalismo Para dar solución al incidente Se realiza tendido de 130 metros de fo de 48 hilos y dos empalmes de 48 hilos (Lineal- Cabecera: CENTRO- Operador: Colombia Telecomunicaciones)</v>
      </c>
    </row>
    <row r="2760" spans="1:54" ht="156.75">
      <c r="A2760" s="38">
        <f t="shared" si="538"/>
        <v>2759</v>
      </c>
      <c r="B2760" s="3">
        <v>8712468</v>
      </c>
      <c r="C2760" s="3" t="s">
        <v>92</v>
      </c>
      <c r="D2760" s="23">
        <v>45471.743055555555</v>
      </c>
      <c r="E2760" s="23">
        <v>45472.715277777781</v>
      </c>
      <c r="F2760" s="1">
        <f t="shared" ca="1" si="539"/>
        <v>0.97222222222626442</v>
      </c>
      <c r="G2760" s="3" t="s">
        <v>55</v>
      </c>
      <c r="H2760" s="41"/>
      <c r="I2760" s="40" t="s">
        <v>12377</v>
      </c>
      <c r="J2760" s="5" t="s">
        <v>322</v>
      </c>
      <c r="K2760" s="3" t="s">
        <v>322</v>
      </c>
      <c r="L2760" s="9" t="s">
        <v>58</v>
      </c>
      <c r="M2760" s="3" t="s">
        <v>228</v>
      </c>
      <c r="N2760" s="3" t="s">
        <v>3598</v>
      </c>
      <c r="O2760" s="3" t="s">
        <v>230</v>
      </c>
      <c r="P2760" s="3" t="s">
        <v>12378</v>
      </c>
      <c r="Q2760" s="4" t="s">
        <v>12379</v>
      </c>
      <c r="R2760" s="3" t="s">
        <v>233</v>
      </c>
      <c r="S2760" s="3" t="s">
        <v>328</v>
      </c>
      <c r="T2760" s="9" t="s">
        <v>380</v>
      </c>
      <c r="U2760" s="3" t="s">
        <v>12380</v>
      </c>
      <c r="V2760" s="22" t="str">
        <f t="shared" si="540"/>
        <v>RTNFO; Hora de aviso: 17:50 28/06/2024; Solución: Tendido de Fo y dos empalmes; Hora de solución: 17:10 29/06/2024; Causa: Corto Circuito</v>
      </c>
      <c r="W2760" s="4" t="s">
        <v>331</v>
      </c>
      <c r="X2760" s="3"/>
      <c r="Y2760" s="3"/>
      <c r="Z2760" s="3" t="s">
        <v>69</v>
      </c>
      <c r="AA2760" s="3" t="s">
        <v>71</v>
      </c>
      <c r="AB2760" s="3">
        <v>0</v>
      </c>
      <c r="AC2760" s="3" t="s">
        <v>71</v>
      </c>
      <c r="AD2760" s="6">
        <v>0.40625</v>
      </c>
      <c r="AE2760" s="7"/>
      <c r="AF2760" s="7"/>
      <c r="AG2760" s="6">
        <f>Tabla4[[#This Row],[Tiempo Parada de Reloj]]+Tabla4[[#This Row],[Tiempo Autorizado por Telefonica (no Máximo)]]</f>
        <v>0.40625</v>
      </c>
      <c r="AH2760" s="7">
        <f t="shared" ca="1" si="541"/>
        <v>0.56597222222626442</v>
      </c>
      <c r="AI2760" s="8">
        <f t="shared" si="542"/>
        <v>9.75</v>
      </c>
      <c r="AJ2760" s="8">
        <f t="shared" ca="1" si="543"/>
        <v>13.583333333430346</v>
      </c>
      <c r="AK2760" s="3" t="s">
        <v>120</v>
      </c>
      <c r="AL2760" s="3" t="s">
        <v>70</v>
      </c>
      <c r="AM2760" s="3" t="s">
        <v>119</v>
      </c>
      <c r="AN2760" s="3" t="s">
        <v>120</v>
      </c>
      <c r="AO2760" s="3" t="s">
        <v>120</v>
      </c>
      <c r="AP2760" s="3" t="s">
        <v>120</v>
      </c>
      <c r="AQ2760" s="23">
        <v>45475.532638888886</v>
      </c>
      <c r="AR2760" s="3"/>
      <c r="AS2760" s="23"/>
      <c r="AT2760" s="23"/>
      <c r="AU2760" s="3" t="s">
        <v>322</v>
      </c>
      <c r="AV2760" s="3" t="s">
        <v>238</v>
      </c>
      <c r="AW2760" s="3" t="s">
        <v>76</v>
      </c>
      <c r="AX2760" s="3">
        <v>10.951307</v>
      </c>
      <c r="AY2760" s="3">
        <v>-74.169848999999999</v>
      </c>
      <c r="AZ2760" s="8" t="str">
        <f>+CONCATENATE("Reportan apertura en el enlace ",Tabla4[[#This Row],[Enlace]]," en el ",Tabla4[[#This Row],[Distancia óptica]]," ocasionado por ",Tabla4[[#This Row],[Causa del daño]])</f>
        <v>Reportan apertura en el enlace Ciénaga - Fundación en el Km 52,6 desde Santamarta ocasionado por Corto Circuito</v>
      </c>
      <c r="BA2760" s="8" t="str">
        <f>+CONCATENATE("Para dar solución al incidente ",Tabla4[[#This Row],[Solución]])</f>
        <v>Para dar solución al incidente Tendido de Fo y dos empalmes</v>
      </c>
      <c r="BB2760" s="3" t="str">
        <f>+_xlfn.CONCAT(Tabla4[[#This Row],[Causa Raiz]]," ",Tabla4[[#This Row],[Solución2]]," (",Tabla4[[#This Row],[Anillo]],"- Cabecera: ",Tabla4[[#This Row],[Cabecera]],"- Operador: ",Tabla4[[#This Row],[Operador]],")")</f>
        <v>Reportan apertura en el enlace Ciénaga - Fundación en el Km 52,6 desde Santamarta ocasionado por Corto Circuito Para dar solución al incidente Tendido de Fo y dos empalmes (Troncal- Cabecera: Fundacion- Operador: Ufinet)</v>
      </c>
    </row>
    <row r="2761" spans="1:54" ht="199.5">
      <c r="A2761" s="38">
        <f t="shared" si="538"/>
        <v>2760</v>
      </c>
      <c r="B2761" s="3">
        <v>8712586</v>
      </c>
      <c r="C2761" s="3" t="s">
        <v>54</v>
      </c>
      <c r="D2761" s="23">
        <v>45471.829861111109</v>
      </c>
      <c r="E2761" s="23">
        <v>45471.979166666664</v>
      </c>
      <c r="F2761" s="1">
        <f t="shared" ca="1" si="539"/>
        <v>0.14930555555474712</v>
      </c>
      <c r="G2761" s="3" t="s">
        <v>55</v>
      </c>
      <c r="H2761" s="41"/>
      <c r="I2761" s="40"/>
      <c r="J2761" s="5" t="s">
        <v>56</v>
      </c>
      <c r="K2761" s="3" t="s">
        <v>93</v>
      </c>
      <c r="L2761" s="9" t="s">
        <v>58</v>
      </c>
      <c r="M2761" s="3" t="s">
        <v>59</v>
      </c>
      <c r="N2761" s="3" t="s">
        <v>60</v>
      </c>
      <c r="O2761" s="3" t="s">
        <v>12381</v>
      </c>
      <c r="P2761" s="3" t="s">
        <v>12382</v>
      </c>
      <c r="Q2761" s="4" t="s">
        <v>12383</v>
      </c>
      <c r="R2761" s="3" t="s">
        <v>783</v>
      </c>
      <c r="S2761" s="3" t="s">
        <v>65</v>
      </c>
      <c r="T2761" s="9" t="s">
        <v>130</v>
      </c>
      <c r="U2761" s="3" t="s">
        <v>12384</v>
      </c>
      <c r="V2761" s="22" t="str">
        <f t="shared" si="540"/>
        <v>RLFO; Hora de aviso: 19:55 28/06/2024; Solución: se recupera 100 mts de reserva y se realiza un empalme de 24 hilos en caja de 48 ; Hora de solución: 23:30 28/06/2024; Causa: Plagas</v>
      </c>
      <c r="W2761" s="4" t="s">
        <v>949</v>
      </c>
      <c r="X2761" s="3"/>
      <c r="Y2761" s="3"/>
      <c r="Z2761" s="3" t="s">
        <v>69</v>
      </c>
      <c r="AA2761" s="3" t="s">
        <v>70</v>
      </c>
      <c r="AB2761" s="3">
        <v>8712410</v>
      </c>
      <c r="AC2761" s="3" t="s">
        <v>71</v>
      </c>
      <c r="AD2761" s="6">
        <v>0</v>
      </c>
      <c r="AE2761" s="7"/>
      <c r="AF2761" s="7"/>
      <c r="AG2761" s="6">
        <f>Tabla4[[#This Row],[Tiempo Parada de Reloj]]+Tabla4[[#This Row],[Tiempo Autorizado por Telefonica (no Máximo)]]</f>
        <v>0</v>
      </c>
      <c r="AH2761" s="7">
        <f t="shared" ca="1" si="541"/>
        <v>0.14930555555474712</v>
      </c>
      <c r="AI2761" s="8">
        <f t="shared" si="542"/>
        <v>0</v>
      </c>
      <c r="AJ2761" s="8">
        <f t="shared" ca="1" si="543"/>
        <v>3.5833333333139308</v>
      </c>
      <c r="AK2761" s="3" t="s">
        <v>120</v>
      </c>
      <c r="AL2761" s="3" t="s">
        <v>70</v>
      </c>
      <c r="AM2761" s="3" t="s">
        <v>119</v>
      </c>
      <c r="AN2761" s="3" t="s">
        <v>119</v>
      </c>
      <c r="AO2761" s="3" t="s">
        <v>87</v>
      </c>
      <c r="AP2761" s="3" t="s">
        <v>87</v>
      </c>
      <c r="AQ2761" s="23">
        <v>45472.717361111114</v>
      </c>
      <c r="AR2761" s="3"/>
      <c r="AS2761" s="23"/>
      <c r="AT2761" s="23"/>
      <c r="AU2761" s="3" t="s">
        <v>298</v>
      </c>
      <c r="AV2761" s="3">
        <v>31021</v>
      </c>
      <c r="AW2761" s="3" t="s">
        <v>307</v>
      </c>
      <c r="AX2761" s="3">
        <v>4.6760200000000003</v>
      </c>
      <c r="AY2761" s="3">
        <v>-74.145079999999993</v>
      </c>
      <c r="AZ2761" s="8" t="str">
        <f>+CONCATENATE("Reportan apertura en el enlace ",Tabla4[[#This Row],[Enlace]]," en el ",Tabla4[[#This Row],[Distancia óptica]]," ocasionado por ",Tabla4[[#This Row],[Causa del daño]])</f>
        <v>Reportan apertura en el enlace Dto. 32032 - Dto. 32000 en el Km 4,7 desde DTO 32032  ocasionado por Plagas</v>
      </c>
      <c r="BA2761" s="8" t="str">
        <f>+CONCATENATE("Para dar solución al incidente ",Tabla4[[#This Row],[Solución]])</f>
        <v xml:space="preserve">Para dar solución al incidente se recupera 100 mts de reserva y se realiza un empalme de 24 hilos en caja de 48 </v>
      </c>
      <c r="BB2761" s="3" t="str">
        <f>+_xlfn.CONCAT(Tabla4[[#This Row],[Causa Raiz]]," ",Tabla4[[#This Row],[Solución2]]," (",Tabla4[[#This Row],[Anillo]],"- Cabecera: ",Tabla4[[#This Row],[Cabecera]],"- Operador: ",Tabla4[[#This Row],[Operador]],")")</f>
        <v>Reportan apertura en el enlace Dto. 32032 - Dto. 32000 en el Km 4,7 desde DTO 32032  ocasionado por Plagas Para dar solución al incidente se recupera 100 mts de reserva y se realiza un empalme de 24 hilos en caja de 48  (LINEAL- Cabecera: 31021- Operador: Colombia Telecomunicaciones)</v>
      </c>
    </row>
    <row r="2762" spans="1:54" ht="213.75">
      <c r="A2762" s="38">
        <f t="shared" ref="A2762:A2767" si="544">A2761+1</f>
        <v>2761</v>
      </c>
      <c r="B2762" s="3">
        <v>8712530</v>
      </c>
      <c r="C2762" s="3" t="s">
        <v>54</v>
      </c>
      <c r="D2762" s="23">
        <v>45471.958333333336</v>
      </c>
      <c r="E2762" s="23">
        <v>45471.959722222222</v>
      </c>
      <c r="F2762" s="1">
        <f t="shared" ref="F2762:F2767" ca="1" si="545">IF(ISBLANK(E2762),IF(ISBLANK(D2762),0,NOW()-D2762),E2762-D2762)</f>
        <v>1.3888888861401938E-3</v>
      </c>
      <c r="G2762" s="3" t="s">
        <v>55</v>
      </c>
      <c r="H2762" s="41"/>
      <c r="I2762" s="40"/>
      <c r="J2762" s="5" t="s">
        <v>56</v>
      </c>
      <c r="K2762" s="3" t="s">
        <v>359</v>
      </c>
      <c r="L2762" s="9" t="s">
        <v>78</v>
      </c>
      <c r="M2762" s="3" t="s">
        <v>569</v>
      </c>
      <c r="N2762" s="3" t="s">
        <v>570</v>
      </c>
      <c r="O2762" s="3" t="s">
        <v>12385</v>
      </c>
      <c r="P2762" s="3" t="s">
        <v>12386</v>
      </c>
      <c r="Q2762" s="4" t="s">
        <v>12387</v>
      </c>
      <c r="R2762" s="3" t="s">
        <v>2742</v>
      </c>
      <c r="S2762" s="3" t="s">
        <v>366</v>
      </c>
      <c r="T2762" s="9" t="s">
        <v>104</v>
      </c>
      <c r="U2762" s="3" t="s">
        <v>12388</v>
      </c>
      <c r="V2762" s="22" t="str">
        <f t="shared" ref="V2762:V2767" si="546">C2762&amp;"; Hora de aviso: "&amp;TEXT(D2762,"h:mm dd/mm/yyyy")&amp;"; Solución: "&amp;U2762&amp;"; Hora de solución: "&amp;TEXT(E2762,"h:mm dd/mm/yyyy")&amp;"; Causa: "&amp;T2762</f>
        <v>RLFO; Hora de aviso: 23:00 28/06/2024; Solución: Se ingrea al nodo de Jardin y se valida que enlace no sube por Breaker de energia abiertos, se normalizan y enlace sube.; Hora de solución: 23:02 28/06/2024; Causa: Visita Fallida</v>
      </c>
      <c r="W2762" s="4" t="s">
        <v>12389</v>
      </c>
      <c r="X2762" s="3" t="s">
        <v>12390</v>
      </c>
      <c r="Y2762" s="3" t="s">
        <v>12391</v>
      </c>
      <c r="Z2762" s="3" t="s">
        <v>1349</v>
      </c>
      <c r="AA2762" s="3" t="s">
        <v>70</v>
      </c>
      <c r="AB2762" s="3">
        <v>0</v>
      </c>
      <c r="AC2762" s="3" t="s">
        <v>71</v>
      </c>
      <c r="AD2762" s="6">
        <v>0</v>
      </c>
      <c r="AE2762" s="7"/>
      <c r="AF2762" s="7"/>
      <c r="AG2762" s="6">
        <f>Tabla4[[#This Row],[Tiempo Parada de Reloj]]+Tabla4[[#This Row],[Tiempo Autorizado por Telefonica (no Máximo)]]</f>
        <v>0</v>
      </c>
      <c r="AH2762" s="7">
        <f t="shared" ref="AH2762:AH2767" ca="1" si="547">F2762-$AD2762</f>
        <v>1.3888888861401938E-3</v>
      </c>
      <c r="AI2762" s="8">
        <f t="shared" ref="AI2762:AI2767" si="548">AD2762*24</f>
        <v>0</v>
      </c>
      <c r="AJ2762" s="8">
        <f t="shared" ref="AJ2762:AJ2767" ca="1" si="549">AH2762*24</f>
        <v>3.3333333267364651E-2</v>
      </c>
      <c r="AK2762" s="3" t="s">
        <v>119</v>
      </c>
      <c r="AL2762" s="3" t="s">
        <v>70</v>
      </c>
      <c r="AM2762" s="3" t="s">
        <v>106</v>
      </c>
      <c r="AN2762" s="3" t="s">
        <v>106</v>
      </c>
      <c r="AO2762" s="3" t="s">
        <v>87</v>
      </c>
      <c r="AP2762" s="3" t="s">
        <v>87</v>
      </c>
      <c r="AQ2762" s="23">
        <v>45471.959722222222</v>
      </c>
      <c r="AR2762" s="3"/>
      <c r="AS2762" s="23"/>
      <c r="AT2762" s="23"/>
      <c r="AU2762" s="3" t="s">
        <v>192</v>
      </c>
      <c r="AV2762" s="3" t="s">
        <v>69</v>
      </c>
      <c r="AW2762" s="3" t="s">
        <v>69</v>
      </c>
      <c r="AX2762" s="3" t="s">
        <v>69</v>
      </c>
      <c r="AY2762" s="3" t="s">
        <v>69</v>
      </c>
      <c r="AZ2762" s="8" t="str">
        <f>+CONCATENATE("Reportan apertura en el enlace ",Tabla4[[#This Row],[Enlace]]," en el ",Tabla4[[#This Row],[Distancia óptica]]," ocasionado por ",Tabla4[[#This Row],[Causa del daño]])</f>
        <v>Reportan apertura en el enlace Mov. Jardin Quibdo - Mov. Caraño en el km 0 desde Caraño ocasionado por Visita Fallida</v>
      </c>
      <c r="BA2762" s="8" t="str">
        <f>+CONCATENATE("Para dar solución al incidente ",Tabla4[[#This Row],[Solución]])</f>
        <v>Para dar solución al incidente Se ingrea al nodo de Jardin y se valida que enlace no sube por Breaker de energia abiertos, se normalizan y enlace sube.</v>
      </c>
      <c r="BB2762" s="3" t="str">
        <f>+_xlfn.CONCAT(Tabla4[[#This Row],[Causa Raiz]]," ",Tabla4[[#This Row],[Solución2]]," (",Tabla4[[#This Row],[Anillo]],"- Cabecera: ",Tabla4[[#This Row],[Cabecera]],"- Operador: ",Tabla4[[#This Row],[Operador]],")")</f>
        <v>Reportan apertura en el enlace Mov. Jardin Quibdo - Mov. Caraño en el km 0 desde Caraño ocasionado por Visita Fallida Para dar solución al incidente Se ingrea al nodo de Jardin y se valida que enlace no sube por Breaker de energia abiertos, se normalizan y enlace sube. (NA- Cabecera: NA- Operador: Colombia Telecomunicaciones)</v>
      </c>
    </row>
    <row r="2763" spans="1:54" ht="171">
      <c r="A2763" s="38">
        <f t="shared" si="544"/>
        <v>2762</v>
      </c>
      <c r="B2763" s="3">
        <v>8712733</v>
      </c>
      <c r="C2763" s="3" t="s">
        <v>92</v>
      </c>
      <c r="D2763" s="23">
        <v>45471.993055555555</v>
      </c>
      <c r="E2763" s="23">
        <v>45472.763888888891</v>
      </c>
      <c r="F2763" s="1">
        <f t="shared" ca="1" si="545"/>
        <v>0.77083333333575865</v>
      </c>
      <c r="G2763" s="3" t="s">
        <v>164</v>
      </c>
      <c r="H2763" s="41" t="s">
        <v>3019</v>
      </c>
      <c r="I2763" s="40"/>
      <c r="J2763" s="5" t="s">
        <v>56</v>
      </c>
      <c r="K2763" s="3" t="s">
        <v>77</v>
      </c>
      <c r="L2763" s="9" t="s">
        <v>58</v>
      </c>
      <c r="M2763" s="3" t="s">
        <v>79</v>
      </c>
      <c r="N2763" s="3" t="s">
        <v>8422</v>
      </c>
      <c r="O2763" s="3" t="s">
        <v>2054</v>
      </c>
      <c r="P2763" s="3" t="s">
        <v>12392</v>
      </c>
      <c r="Q2763" s="4" t="s">
        <v>12393</v>
      </c>
      <c r="R2763" s="3" t="s">
        <v>84</v>
      </c>
      <c r="S2763" s="3" t="s">
        <v>85</v>
      </c>
      <c r="T2763" s="9" t="s">
        <v>130</v>
      </c>
      <c r="U2763" s="3" t="s">
        <v>12394</v>
      </c>
      <c r="V2763" s="22" t="str">
        <f t="shared" si="546"/>
        <v>RTNFO; Hora de aviso: 23:50 28/06/2024; Solución: Tendido de 200 mts de FO y dos empalmes de 36 hilos; Hora de solución: 18:20 29/06/2024; Causa: Plagas</v>
      </c>
      <c r="W2763" s="4" t="s">
        <v>160</v>
      </c>
      <c r="X2763" s="3"/>
      <c r="Y2763" s="3"/>
      <c r="Z2763" s="3" t="s">
        <v>69</v>
      </c>
      <c r="AA2763" s="3" t="s">
        <v>71</v>
      </c>
      <c r="AB2763" s="3">
        <v>0</v>
      </c>
      <c r="AC2763" s="3" t="s">
        <v>71</v>
      </c>
      <c r="AD2763" s="6">
        <v>0.22916666666666666</v>
      </c>
      <c r="AE2763" s="7"/>
      <c r="AF2763" s="7"/>
      <c r="AG2763" s="6">
        <f>Tabla4[[#This Row],[Tiempo Parada de Reloj]]+Tabla4[[#This Row],[Tiempo Autorizado por Telefonica (no Máximo)]]</f>
        <v>0.22916666666666666</v>
      </c>
      <c r="AH2763" s="7">
        <f t="shared" ca="1" si="547"/>
        <v>0.54166666666909202</v>
      </c>
      <c r="AI2763" s="8">
        <f t="shared" si="548"/>
        <v>5.5</v>
      </c>
      <c r="AJ2763" s="8">
        <f t="shared" ca="1" si="549"/>
        <v>13.000000000058208</v>
      </c>
      <c r="AK2763" s="3" t="s">
        <v>87</v>
      </c>
      <c r="AL2763" s="3" t="s">
        <v>70</v>
      </c>
      <c r="AM2763" s="3" t="s">
        <v>106</v>
      </c>
      <c r="AN2763" s="3" t="s">
        <v>120</v>
      </c>
      <c r="AO2763" s="3" t="s">
        <v>106</v>
      </c>
      <c r="AQ2763" s="23">
        <f ca="1">NOW()</f>
        <v>45503.69683483796</v>
      </c>
      <c r="AR2763" s="3"/>
      <c r="AS2763" s="23"/>
      <c r="AT2763" s="23"/>
      <c r="AU2763" s="3" t="s">
        <v>89</v>
      </c>
      <c r="AV2763" s="3" t="s">
        <v>5472</v>
      </c>
      <c r="AW2763" s="3" t="s">
        <v>76</v>
      </c>
      <c r="AX2763" s="3">
        <v>4.5856117999999997</v>
      </c>
      <c r="AY2763" s="3">
        <v>-74.272349000000006</v>
      </c>
      <c r="AZ2763" s="8" t="str">
        <f>+CONCATENATE("Reportan apertura en el enlace ",Tabla4[[#This Row],[Enlace]]," en el ",Tabla4[[#This Row],[Distancia óptica]]," ocasionado por ",Tabla4[[#This Row],[Causa del daño]])</f>
        <v>Reportan apertura en el enlace Bogotá - Villeta en el km 6,5 desde Villeta ocasionado por Plagas</v>
      </c>
      <c r="BA2763" s="8" t="str">
        <f>+CONCATENATE("Para dar solución al incidente ",Tabla4[[#This Row],[Solución]])</f>
        <v>Para dar solución al incidente Tendido de 200 mts de FO y dos empalmes de 36 hilos</v>
      </c>
      <c r="BB2763" s="3" t="str">
        <f>+_xlfn.CONCAT(Tabla4[[#This Row],[Causa Raiz]]," ",Tabla4[[#This Row],[Solución2]]," (",Tabla4[[#This Row],[Anillo]],"- Cabecera: ",Tabla4[[#This Row],[Cabecera]],"- Operador: ",Tabla4[[#This Row],[Operador]],")")</f>
        <v>Reportan apertura en el enlace Bogotá - Villeta en el km 6,5 desde Villeta ocasionado por Plagas Para dar solución al incidente Tendido de 200 mts de FO y dos empalmes de 36 hilos (Troncal- Cabecera: Villeta- Operador: Colombia Telecomunicaciones)</v>
      </c>
    </row>
    <row r="2764" spans="1:54" ht="213.75">
      <c r="A2764" s="38">
        <f t="shared" si="544"/>
        <v>2763</v>
      </c>
      <c r="B2764" s="3">
        <v>8712948</v>
      </c>
      <c r="C2764" s="3" t="s">
        <v>163</v>
      </c>
      <c r="D2764" s="23">
        <v>45472.229166666664</v>
      </c>
      <c r="E2764" s="23">
        <v>45472.53125</v>
      </c>
      <c r="F2764" s="1">
        <f t="shared" ca="1" si="545"/>
        <v>0.30208333333575865</v>
      </c>
      <c r="G2764" s="3" t="s">
        <v>55</v>
      </c>
      <c r="H2764" s="41"/>
      <c r="I2764" s="40"/>
      <c r="J2764" s="5" t="s">
        <v>56</v>
      </c>
      <c r="K2764" s="3" t="s">
        <v>108</v>
      </c>
      <c r="L2764" s="9" t="s">
        <v>78</v>
      </c>
      <c r="M2764" s="3" t="s">
        <v>431</v>
      </c>
      <c r="N2764" s="3" t="s">
        <v>2978</v>
      </c>
      <c r="O2764" s="3" t="s">
        <v>12395</v>
      </c>
      <c r="P2764" s="3" t="s">
        <v>12396</v>
      </c>
      <c r="Q2764" s="4" t="s">
        <v>12397</v>
      </c>
      <c r="R2764" s="3" t="s">
        <v>114</v>
      </c>
      <c r="S2764" s="3" t="s">
        <v>12398</v>
      </c>
      <c r="T2764" s="9" t="s">
        <v>513</v>
      </c>
      <c r="U2764" s="3" t="s">
        <v>12399</v>
      </c>
      <c r="V2764" s="22" t="str">
        <f t="shared" si="546"/>
        <v>RDFO; Hora de aviso: 5:30 29/06/2024; Solución: Se recuperan 150 metros de reserva de F.O de 48 hilos y se instala una caja de 24 hilos  ; Hora de solución: 12:45 29/06/2024; Causa: Desastre Natural</v>
      </c>
      <c r="W2764" s="4" t="s">
        <v>118</v>
      </c>
      <c r="X2764" s="3"/>
      <c r="Y2764" s="3"/>
      <c r="Z2764" s="3" t="s">
        <v>69</v>
      </c>
      <c r="AA2764" s="3" t="s">
        <v>71</v>
      </c>
      <c r="AB2764" s="3">
        <v>0</v>
      </c>
      <c r="AC2764" s="3" t="s">
        <v>71</v>
      </c>
      <c r="AD2764" s="6">
        <v>9.375E-2</v>
      </c>
      <c r="AE2764" s="7"/>
      <c r="AF2764" s="7"/>
      <c r="AG2764" s="6">
        <f>Tabla4[[#This Row],[Tiempo Parada de Reloj]]+Tabla4[[#This Row],[Tiempo Autorizado por Telefonica (no Máximo)]]</f>
        <v>9.375E-2</v>
      </c>
      <c r="AH2764" s="7">
        <f t="shared" ca="1" si="547"/>
        <v>0.20833333333575865</v>
      </c>
      <c r="AI2764" s="8">
        <f t="shared" si="548"/>
        <v>2.25</v>
      </c>
      <c r="AJ2764" s="8">
        <f t="shared" ca="1" si="549"/>
        <v>5.0000000000582077</v>
      </c>
      <c r="AK2764" s="3" t="s">
        <v>87</v>
      </c>
      <c r="AL2764" s="3" t="s">
        <v>70</v>
      </c>
      <c r="AM2764" s="3" t="s">
        <v>106</v>
      </c>
      <c r="AN2764" s="3" t="s">
        <v>106</v>
      </c>
      <c r="AO2764" s="3" t="s">
        <v>87</v>
      </c>
      <c r="AP2764" s="3" t="s">
        <v>120</v>
      </c>
      <c r="AQ2764" s="23">
        <v>45477.335416666669</v>
      </c>
      <c r="AR2764" s="3"/>
      <c r="AS2764" s="23"/>
      <c r="AT2764" s="23"/>
      <c r="AU2764" s="3" t="s">
        <v>436</v>
      </c>
      <c r="AV2764" s="3" t="s">
        <v>9883</v>
      </c>
      <c r="AW2764" s="3" t="s">
        <v>12400</v>
      </c>
      <c r="AX2764" s="3">
        <v>11.5359</v>
      </c>
      <c r="AY2764" s="3">
        <v>-72.920699999999997</v>
      </c>
      <c r="AZ2764" s="8" t="str">
        <f>+CONCATENATE("Reportan apertura en el enlace ",Tabla4[[#This Row],[Enlace]]," en el ",Tabla4[[#This Row],[Distancia óptica]]," ocasionado por ",Tabla4[[#This Row],[Causa del daño]])</f>
        <v>Reportan apertura en el enlace Mov. Los deseos Riohacha - Mov. Las mercerdes en el km 3,3 desde Las mercedes ocasionado por Desastre Natural</v>
      </c>
      <c r="BA2764" s="8" t="str">
        <f>+CONCATENATE("Para dar solución al incidente ",Tabla4[[#This Row],[Solución]])</f>
        <v xml:space="preserve">Para dar solución al incidente Se recuperan 150 metros de reserva de F.O de 48 hilos y se instala una caja de 24 hilos  </v>
      </c>
      <c r="BB2764" s="3" t="str">
        <f>+_xlfn.CONCAT(Tabla4[[#This Row],[Causa Raiz]]," ",Tabla4[[#This Row],[Solución2]]," (",Tabla4[[#This Row],[Anillo]],"- Cabecera: ",Tabla4[[#This Row],[Cabecera]],"- Operador: ",Tabla4[[#This Row],[Operador]],")")</f>
        <v>Reportan apertura en el enlace Mov. Los deseos Riohacha - Mov. Las mercerdes en el km 3,3 desde Las mercedes ocasionado por Desastre Natural Para dar solución al incidente Se recuperan 150 metros de reserva de F.O de 48 hilos y se instala una caja de 24 hilos   (Anillo A- Cabecera: Las Mercedes - Operador: Colombia Telecomunicaciones)</v>
      </c>
    </row>
    <row r="2765" spans="1:54" ht="213.75">
      <c r="A2765" s="38">
        <f t="shared" si="544"/>
        <v>2764</v>
      </c>
      <c r="B2765" s="3">
        <v>8712989</v>
      </c>
      <c r="C2765" s="3" t="s">
        <v>136</v>
      </c>
      <c r="D2765" s="23">
        <v>45472.291666666664</v>
      </c>
      <c r="E2765" s="23">
        <v>45472.489583333336</v>
      </c>
      <c r="F2765" s="1">
        <f t="shared" ca="1" si="545"/>
        <v>0.19791666667151731</v>
      </c>
      <c r="G2765" s="3" t="s">
        <v>55</v>
      </c>
      <c r="H2765" s="41"/>
      <c r="I2765" s="40"/>
      <c r="J2765" s="5" t="s">
        <v>137</v>
      </c>
      <c r="K2765" s="3" t="s">
        <v>138</v>
      </c>
      <c r="L2765" s="9" t="s">
        <v>78</v>
      </c>
      <c r="M2765" s="3" t="s">
        <v>139</v>
      </c>
      <c r="N2765" s="3" t="s">
        <v>140</v>
      </c>
      <c r="O2765" s="3" t="s">
        <v>12401</v>
      </c>
      <c r="P2765" s="3" t="s">
        <v>12402</v>
      </c>
      <c r="Q2765" s="4" t="s">
        <v>12403</v>
      </c>
      <c r="R2765" s="3" t="s">
        <v>12364</v>
      </c>
      <c r="S2765" s="3" t="s">
        <v>145</v>
      </c>
      <c r="T2765" s="9" t="s">
        <v>256</v>
      </c>
      <c r="U2765" s="3" t="s">
        <v>12404</v>
      </c>
      <c r="V2765" s="22" t="str">
        <f t="shared" si="546"/>
        <v>RBHFO; Hora de aviso: 7:00 29/06/2024; Solución: Se realiza re fusina hilos de servicios que presentaban cruce en el empalme ubicado en el lugar de la medida ; Hora de solución: 11:45 29/06/2024; Causa: Falla de Empalme de FiOp</v>
      </c>
      <c r="W2765" s="4" t="s">
        <v>199</v>
      </c>
      <c r="X2765" s="3"/>
      <c r="Y2765" s="3"/>
      <c r="Z2765" s="3" t="s">
        <v>69</v>
      </c>
      <c r="AA2765" s="3" t="s">
        <v>71</v>
      </c>
      <c r="AB2765" s="3">
        <v>0</v>
      </c>
      <c r="AC2765" s="3" t="s">
        <v>71</v>
      </c>
      <c r="AD2765" s="6">
        <v>0</v>
      </c>
      <c r="AE2765" s="7"/>
      <c r="AF2765" s="7"/>
      <c r="AG2765" s="6">
        <f>Tabla4[[#This Row],[Tiempo Parada de Reloj]]+Tabla4[[#This Row],[Tiempo Autorizado por Telefonica (no Máximo)]]</f>
        <v>0</v>
      </c>
      <c r="AH2765" s="7">
        <f t="shared" ca="1" si="547"/>
        <v>0.19791666667151731</v>
      </c>
      <c r="AI2765" s="8">
        <f t="shared" si="548"/>
        <v>0</v>
      </c>
      <c r="AJ2765" s="8">
        <f t="shared" ca="1" si="549"/>
        <v>4.7500000001164153</v>
      </c>
      <c r="AK2765" s="3" t="s">
        <v>106</v>
      </c>
      <c r="AL2765" s="3" t="s">
        <v>71</v>
      </c>
      <c r="AM2765" s="3" t="s">
        <v>69</v>
      </c>
      <c r="AN2765" s="3" t="s">
        <v>106</v>
      </c>
      <c r="AO2765" s="3" t="s">
        <v>106</v>
      </c>
      <c r="AP2765" s="3" t="s">
        <v>106</v>
      </c>
      <c r="AQ2765" s="23">
        <v>45476.909722222219</v>
      </c>
      <c r="AR2765" s="3"/>
      <c r="AS2765" s="23"/>
      <c r="AT2765" s="23"/>
      <c r="AU2765" s="3" t="s">
        <v>481</v>
      </c>
      <c r="AV2765" s="3" t="s">
        <v>12405</v>
      </c>
      <c r="AW2765" s="3" t="s">
        <v>2797</v>
      </c>
      <c r="AX2765" s="3">
        <v>3.3780000000000001</v>
      </c>
      <c r="AY2765" s="3">
        <v>-76.537599999999998</v>
      </c>
      <c r="AZ2765" s="8" t="str">
        <f>+CONCATENATE("Reportan apertura en el enlace ",Tabla4[[#This Row],[Enlace]]," en el ",Tabla4[[#This Row],[Distancia óptica]]," ocasionado por ",Tabla4[[#This Row],[Causa del daño]])</f>
        <v>Reportan apertura en el enlace Mov. Multicentro II - Mov. Makro en el km 7,3 desde Makrocaney  ocasionado por Falla de Empalme de FiOp</v>
      </c>
      <c r="BA2765" s="8" t="str">
        <f>+CONCATENATE("Para dar solución al incidente ",Tabla4[[#This Row],[Solución]])</f>
        <v xml:space="preserve">Para dar solución al incidente Se realiza re fusina hilos de servicios que presentaban cruce en el empalme ubicado en el lugar de la medida </v>
      </c>
      <c r="BB2765" s="3" t="str">
        <f>+_xlfn.CONCAT(Tabla4[[#This Row],[Causa Raiz]]," ",Tabla4[[#This Row],[Solución2]]," (",Tabla4[[#This Row],[Anillo]],"- Cabecera: ",Tabla4[[#This Row],[Cabecera]],"- Operador: ",Tabla4[[#This Row],[Operador]],")")</f>
        <v>Reportan apertura en el enlace Mov. Multicentro II - Mov. Makro en el km 7,3 desde Makrocaney  ocasionado por Falla de Empalme de FiOp Para dar solución al incidente Se realiza re fusina hilos de servicios que presentaban cruce en el empalme ubicado en el lugar de la medida  (Anillo 4- Cabecera: Makro caney- Operador: Infraco)</v>
      </c>
    </row>
    <row r="2766" spans="1:54" ht="199.5">
      <c r="A2766" s="38">
        <f t="shared" si="544"/>
        <v>2765</v>
      </c>
      <c r="B2766" s="3">
        <v>8713031</v>
      </c>
      <c r="C2766" s="3" t="s">
        <v>54</v>
      </c>
      <c r="D2766" s="23">
        <v>45472.333333333336</v>
      </c>
      <c r="E2766" s="23">
        <v>45472.46875</v>
      </c>
      <c r="F2766" s="1">
        <f t="shared" ca="1" si="545"/>
        <v>0.13541666666424135</v>
      </c>
      <c r="G2766" s="3" t="s">
        <v>55</v>
      </c>
      <c r="H2766" s="41"/>
      <c r="I2766" s="40"/>
      <c r="J2766" s="5" t="s">
        <v>56</v>
      </c>
      <c r="K2766" s="3" t="s">
        <v>108</v>
      </c>
      <c r="L2766" s="9" t="s">
        <v>58</v>
      </c>
      <c r="M2766" s="3" t="s">
        <v>228</v>
      </c>
      <c r="N2766" s="3" t="s">
        <v>315</v>
      </c>
      <c r="O2766" s="3" t="s">
        <v>11553</v>
      </c>
      <c r="P2766" s="3" t="s">
        <v>12406</v>
      </c>
      <c r="Q2766" s="4" t="s">
        <v>12407</v>
      </c>
      <c r="R2766" s="3" t="s">
        <v>233</v>
      </c>
      <c r="S2766" s="3" t="s">
        <v>12398</v>
      </c>
      <c r="T2766" s="9" t="s">
        <v>116</v>
      </c>
      <c r="U2766" s="3" t="s">
        <v>12408</v>
      </c>
      <c r="V2766" s="22" t="str">
        <f t="shared" si="546"/>
        <v>RLFO; Hora de aviso: 8:00 29/06/2024; Solución: se preparan exremos nuevamente con reserva exiatente para un crear empalme ; Hora de solución: 11:15 29/06/2024; Causa: Hurto</v>
      </c>
      <c r="W2766" s="4" t="s">
        <v>118</v>
      </c>
      <c r="X2766" s="3"/>
      <c r="Y2766" s="3"/>
      <c r="Z2766" s="3" t="s">
        <v>69</v>
      </c>
      <c r="AA2766" s="3" t="s">
        <v>71</v>
      </c>
      <c r="AB2766" s="3">
        <v>0</v>
      </c>
      <c r="AC2766" s="3" t="s">
        <v>71</v>
      </c>
      <c r="AD2766" s="6">
        <v>0</v>
      </c>
      <c r="AE2766" s="7"/>
      <c r="AF2766" s="7"/>
      <c r="AG2766" s="6">
        <f>Tabla4[[#This Row],[Tiempo Parada de Reloj]]+Tabla4[[#This Row],[Tiempo Autorizado por Telefonica (no Máximo)]]</f>
        <v>0</v>
      </c>
      <c r="AH2766" s="7">
        <f t="shared" ca="1" si="547"/>
        <v>0.13541666666424135</v>
      </c>
      <c r="AI2766" s="8">
        <f t="shared" si="548"/>
        <v>0</v>
      </c>
      <c r="AJ2766" s="8">
        <f t="shared" ca="1" si="549"/>
        <v>3.2499999999417923</v>
      </c>
      <c r="AK2766" s="3" t="s">
        <v>106</v>
      </c>
      <c r="AL2766" s="3" t="s">
        <v>71</v>
      </c>
      <c r="AM2766" s="3" t="s">
        <v>69</v>
      </c>
      <c r="AN2766" s="3" t="s">
        <v>106</v>
      </c>
      <c r="AO2766" s="3" t="s">
        <v>120</v>
      </c>
      <c r="AP2766" s="3" t="s">
        <v>120</v>
      </c>
      <c r="AQ2766" s="23">
        <v>45476.335416666669</v>
      </c>
      <c r="AR2766" s="3"/>
      <c r="AS2766" s="23"/>
      <c r="AT2766" s="23"/>
      <c r="AU2766" s="3" t="s">
        <v>237</v>
      </c>
      <c r="AV2766" s="3" t="s">
        <v>598</v>
      </c>
      <c r="AW2766" s="3" t="s">
        <v>307</v>
      </c>
      <c r="AX2766" s="3">
        <v>11.192299999999999</v>
      </c>
      <c r="AY2766" s="3">
        <v>-74.208299999999994</v>
      </c>
      <c r="AZ2766" s="8" t="str">
        <f>+CONCATENATE("Reportan apertura en el enlace ",Tabla4[[#This Row],[Enlace]]," en el ",Tabla4[[#This Row],[Distancia óptica]]," ocasionado por ",Tabla4[[#This Row],[Causa del daño]])</f>
        <v>Reportan apertura en el enlace Calle 13 - Rodadero en el km 10,1 desde Calle 13 ocasionado por Hurto</v>
      </c>
      <c r="BA2766" s="8" t="str">
        <f>+CONCATENATE("Para dar solución al incidente ",Tabla4[[#This Row],[Solución]])</f>
        <v xml:space="preserve">Para dar solución al incidente se preparan exremos nuevamente con reserva exiatente para un crear empalme </v>
      </c>
      <c r="BB2766" s="3" t="str">
        <f>+_xlfn.CONCAT(Tabla4[[#This Row],[Causa Raiz]]," ",Tabla4[[#This Row],[Solución2]]," (",Tabla4[[#This Row],[Anillo]],"- Cabecera: ",Tabla4[[#This Row],[Cabecera]],"- Operador: ",Tabla4[[#This Row],[Operador]],")")</f>
        <v>Reportan apertura en el enlace Calle 13 - Rodadero en el km 10,1 desde Calle 13 ocasionado por Hurto Para dar solución al incidente se preparan exremos nuevamente con reserva exiatente para un crear empalme  (LINEAL- Cabecera: CALLE 13- Operador: Colombia Telecomunicaciones)</v>
      </c>
    </row>
    <row r="2767" spans="1:54" ht="171">
      <c r="A2767" s="38">
        <f t="shared" si="544"/>
        <v>2766</v>
      </c>
      <c r="B2767" s="3">
        <v>8713280</v>
      </c>
      <c r="C2767" s="3" t="s">
        <v>54</v>
      </c>
      <c r="D2767" s="23">
        <v>45472.520833333336</v>
      </c>
      <c r="E2767" s="23">
        <v>45472.522222222222</v>
      </c>
      <c r="F2767" s="1">
        <f t="shared" ca="1" si="545"/>
        <v>1.3888888861401938E-3</v>
      </c>
      <c r="G2767" s="3" t="s">
        <v>55</v>
      </c>
      <c r="H2767" s="41"/>
      <c r="I2767" s="40"/>
      <c r="J2767" s="5" t="s">
        <v>56</v>
      </c>
      <c r="K2767" s="3" t="s">
        <v>57</v>
      </c>
      <c r="L2767" s="9" t="s">
        <v>58</v>
      </c>
      <c r="M2767" s="3" t="s">
        <v>59</v>
      </c>
      <c r="N2767" s="3" t="s">
        <v>60</v>
      </c>
      <c r="O2767" s="3" t="s">
        <v>3324</v>
      </c>
      <c r="P2767" s="3" t="s">
        <v>12409</v>
      </c>
      <c r="Q2767" s="4" t="s">
        <v>12410</v>
      </c>
      <c r="R2767" s="3" t="s">
        <v>84</v>
      </c>
      <c r="S2767" s="3" t="s">
        <v>65</v>
      </c>
      <c r="T2767" s="9" t="s">
        <v>104</v>
      </c>
      <c r="U2767" s="3" t="s">
        <v>11182</v>
      </c>
      <c r="V2767" s="22" t="str">
        <f t="shared" si="546"/>
        <v>RLFO; Hora de aviso: 12:30 29/06/2024; Solución: Enlace sube sin manipulacion por parte de personal de Fibra; Hora de solución: 12:32 29/06/2024; Causa: Visita Fallida</v>
      </c>
      <c r="W2767" s="4" t="s">
        <v>199</v>
      </c>
      <c r="X2767" s="3"/>
      <c r="Y2767" s="3"/>
      <c r="Z2767" s="3" t="s">
        <v>69</v>
      </c>
      <c r="AA2767" s="3" t="s">
        <v>70</v>
      </c>
      <c r="AB2767" s="3">
        <v>8713280</v>
      </c>
      <c r="AC2767" s="3" t="s">
        <v>71</v>
      </c>
      <c r="AD2767" s="6">
        <v>0</v>
      </c>
      <c r="AE2767" s="7"/>
      <c r="AF2767" s="7"/>
      <c r="AG2767" s="6">
        <f>Tabla4[[#This Row],[Tiempo Parada de Reloj]]+Tabla4[[#This Row],[Tiempo Autorizado por Telefonica (no Máximo)]]</f>
        <v>0</v>
      </c>
      <c r="AH2767" s="7">
        <f t="shared" ca="1" si="547"/>
        <v>1.3888888861401938E-3</v>
      </c>
      <c r="AI2767" s="8">
        <f t="shared" si="548"/>
        <v>0</v>
      </c>
      <c r="AJ2767" s="8">
        <f t="shared" ca="1" si="549"/>
        <v>3.3333333267364651E-2</v>
      </c>
      <c r="AK2767" s="3" t="s">
        <v>106</v>
      </c>
      <c r="AL2767" s="3" t="s">
        <v>71</v>
      </c>
      <c r="AM2767" s="3" t="s">
        <v>69</v>
      </c>
      <c r="AN2767" s="3" t="s">
        <v>106</v>
      </c>
      <c r="AO2767" s="3" t="s">
        <v>106</v>
      </c>
      <c r="AP2767" s="3" t="s">
        <v>106</v>
      </c>
      <c r="AQ2767" s="23">
        <v>45472.522222222222</v>
      </c>
      <c r="AR2767" s="3"/>
      <c r="AS2767" s="23"/>
      <c r="AT2767" s="23"/>
      <c r="AU2767" s="3" t="s">
        <v>100</v>
      </c>
      <c r="AV2767" s="3" t="s">
        <v>69</v>
      </c>
      <c r="AW2767" s="3" t="s">
        <v>69</v>
      </c>
      <c r="AX2767" s="3" t="s">
        <v>69</v>
      </c>
      <c r="AY2767" s="3" t="s">
        <v>69</v>
      </c>
      <c r="AZ2767" s="8" t="str">
        <f>+CONCATENATE("Reportan apertura en el enlace ",Tabla4[[#This Row],[Enlace]]," en el ",Tabla4[[#This Row],[Distancia óptica]]," ocasionado por ",Tabla4[[#This Row],[Causa del daño]])</f>
        <v>Reportan apertura en el enlace Calera - Cabrera en el km 9,65 desde Cabrera  ocasionado por Visita Fallida</v>
      </c>
      <c r="BA2767" s="8" t="str">
        <f>+CONCATENATE("Para dar solución al incidente ",Tabla4[[#This Row],[Solución]])</f>
        <v>Para dar solución al incidente Enlace sube sin manipulacion por parte de personal de Fibra</v>
      </c>
      <c r="BB2767" s="3" t="str">
        <f>+_xlfn.CONCAT(Tabla4[[#This Row],[Causa Raiz]]," ",Tabla4[[#This Row],[Solución2]]," (",Tabla4[[#This Row],[Anillo]],"- Cabecera: ",Tabla4[[#This Row],[Cabecera]],"- Operador: ",Tabla4[[#This Row],[Operador]],")")</f>
        <v>Reportan apertura en el enlace Calera - Cabrera en el km 9,65 desde Cabrera  ocasionado por Visita Fallida Para dar solución al incidente Enlace sube sin manipulacion por parte de personal de Fibra (NA- Cabecera: NA- Operador: Colombia Telecomunicaciones)</v>
      </c>
    </row>
    <row r="2768" spans="1:54" ht="171">
      <c r="A2768" s="38">
        <f>A2767+1</f>
        <v>2767</v>
      </c>
      <c r="B2768" s="3">
        <v>8713350</v>
      </c>
      <c r="C2768" s="3" t="s">
        <v>92</v>
      </c>
      <c r="D2768" s="23">
        <v>45472.520833333336</v>
      </c>
      <c r="E2768" s="23">
        <v>45472.59375</v>
      </c>
      <c r="F2768" s="1">
        <f ca="1">IF(ISBLANK(E2768),IF(ISBLANK(D2768),0,NOW()-D2768),E2768-D2768)</f>
        <v>7.2916666664241347E-2</v>
      </c>
      <c r="G2768" s="3" t="s">
        <v>55</v>
      </c>
      <c r="H2768" s="41"/>
      <c r="I2768" s="40"/>
      <c r="J2768" s="5" t="s">
        <v>56</v>
      </c>
      <c r="K2768" s="3" t="s">
        <v>108</v>
      </c>
      <c r="L2768" s="9" t="s">
        <v>58</v>
      </c>
      <c r="M2768" s="3" t="s">
        <v>109</v>
      </c>
      <c r="N2768" s="3" t="s">
        <v>110</v>
      </c>
      <c r="O2768" s="3" t="s">
        <v>676</v>
      </c>
      <c r="P2768" s="3" t="s">
        <v>12411</v>
      </c>
      <c r="Q2768" s="4" t="s">
        <v>12412</v>
      </c>
      <c r="R2768" s="3" t="s">
        <v>327</v>
      </c>
      <c r="S2768" s="3" t="s">
        <v>12398</v>
      </c>
      <c r="T2768" s="9" t="s">
        <v>256</v>
      </c>
      <c r="U2768" s="3" t="s">
        <v>696</v>
      </c>
      <c r="V2768" s="22" t="str">
        <f>C2768&amp;"; Hora de aviso: "&amp;TEXT(D2768,"h:mm dd/mm/yyyy")&amp;"; Solución: "&amp;U2768&amp;"; Hora de solución: "&amp;TEXT(E2768,"h:mm dd/mm/yyyy")&amp;"; Causa: "&amp;T2768</f>
        <v>RTNFO; Hora de aviso: 12:30 29/06/2024; Solución: Refusion de hilo en caja empalme; Hora de solución: 14:15 29/06/2024; Causa: Falla de Empalme de FiOp</v>
      </c>
      <c r="W2768" s="4" t="s">
        <v>118</v>
      </c>
      <c r="X2768" s="3"/>
      <c r="Y2768" s="3"/>
      <c r="Z2768" s="3" t="s">
        <v>69</v>
      </c>
      <c r="AA2768" s="3" t="s">
        <v>71</v>
      </c>
      <c r="AB2768" s="3">
        <v>0</v>
      </c>
      <c r="AC2768" s="3" t="s">
        <v>71</v>
      </c>
      <c r="AD2768" s="6">
        <v>0</v>
      </c>
      <c r="AE2768" s="7"/>
      <c r="AF2768" s="7"/>
      <c r="AG2768" s="6">
        <f>Tabla4[[#This Row],[Tiempo Parada de Reloj]]+Tabla4[[#This Row],[Tiempo Autorizado por Telefonica (no Máximo)]]</f>
        <v>0</v>
      </c>
      <c r="AH2768" s="7">
        <f ca="1">F2768-$AD2768</f>
        <v>7.2916666664241347E-2</v>
      </c>
      <c r="AI2768" s="8">
        <f>AD2768*24</f>
        <v>0</v>
      </c>
      <c r="AJ2768" s="8">
        <f ca="1">AH2768*24</f>
        <v>1.7499999999417923</v>
      </c>
      <c r="AK2768" s="3" t="s">
        <v>106</v>
      </c>
      <c r="AL2768" s="3" t="s">
        <v>70</v>
      </c>
      <c r="AM2768" s="3" t="s">
        <v>120</v>
      </c>
      <c r="AN2768" s="3" t="s">
        <v>120</v>
      </c>
      <c r="AO2768" s="3" t="s">
        <v>120</v>
      </c>
      <c r="AP2768" s="3" t="s">
        <v>120</v>
      </c>
      <c r="AQ2768" s="23">
        <v>45475.36041666667</v>
      </c>
      <c r="AR2768" s="3"/>
      <c r="AS2768" s="23"/>
      <c r="AT2768" s="23"/>
      <c r="AU2768" s="3" t="s">
        <v>121</v>
      </c>
      <c r="AV2768" s="3" t="s">
        <v>8550</v>
      </c>
      <c r="AW2768" s="3" t="s">
        <v>2450</v>
      </c>
      <c r="AX2768" s="3">
        <v>10.16117</v>
      </c>
      <c r="AY2768" s="3">
        <v>-73.620120999999997</v>
      </c>
      <c r="AZ2768" s="8" t="str">
        <f>+CONCATENATE("Reportan apertura en el enlace ",Tabla4[[#This Row],[Enlace]]," en el ",Tabla4[[#This Row],[Distancia óptica]]," ocasionado por ",Tabla4[[#This Row],[Causa del daño]])</f>
        <v>Reportan apertura en el enlace Bosconia - Valledupar en el km 46.7 desde Bosconia ocasionado por Falla de Empalme de FiOp</v>
      </c>
      <c r="BA2768" s="8" t="str">
        <f>+CONCATENATE("Para dar solución al incidente ",Tabla4[[#This Row],[Solución]])</f>
        <v>Para dar solución al incidente Refusion de hilo en caja empalme</v>
      </c>
      <c r="BB2768" s="3" t="str">
        <f>+_xlfn.CONCAT(Tabla4[[#This Row],[Causa Raiz]]," ",Tabla4[[#This Row],[Solución2]]," (",Tabla4[[#This Row],[Anillo]],"- Cabecera: ",Tabla4[[#This Row],[Cabecera]],"- Operador: ",Tabla4[[#This Row],[Operador]],")")</f>
        <v>Reportan apertura en el enlace Bosconia - Valledupar en el km 46.7 desde Bosconia ocasionado por Falla de Empalme de FiOp Para dar solución al incidente Refusion de hilo en caja empalme (troncal- Cabecera: Valledupar- Operador: Colombia Telecomunicaciones)</v>
      </c>
    </row>
    <row r="2769" spans="1:54" ht="185.25">
      <c r="A2769" s="38">
        <f>A2768+1</f>
        <v>2768</v>
      </c>
      <c r="B2769" s="3">
        <v>8713374</v>
      </c>
      <c r="C2769" s="3" t="s">
        <v>54</v>
      </c>
      <c r="D2769" s="23">
        <v>45472.541666666664</v>
      </c>
      <c r="E2769" s="23">
        <v>45472.586805555555</v>
      </c>
      <c r="F2769" s="1">
        <f ca="1">IF(ISBLANK(E2769),IF(ISBLANK(D2769),0,NOW()-D2769),E2769-D2769)</f>
        <v>4.5138888890505768E-2</v>
      </c>
      <c r="G2769" s="3" t="s">
        <v>55</v>
      </c>
      <c r="H2769" s="41"/>
      <c r="I2769" s="40"/>
      <c r="J2769" s="5" t="s">
        <v>56</v>
      </c>
      <c r="K2769" s="3" t="s">
        <v>108</v>
      </c>
      <c r="L2769" s="9" t="s">
        <v>58</v>
      </c>
      <c r="M2769" s="3" t="s">
        <v>228</v>
      </c>
      <c r="N2769" s="3" t="s">
        <v>315</v>
      </c>
      <c r="O2769" s="3" t="s">
        <v>10797</v>
      </c>
      <c r="P2769" s="3" t="s">
        <v>12413</v>
      </c>
      <c r="Q2769" s="4" t="s">
        <v>12414</v>
      </c>
      <c r="R2769" s="3" t="s">
        <v>233</v>
      </c>
      <c r="S2769" s="3" t="s">
        <v>12398</v>
      </c>
      <c r="T2769" s="9" t="s">
        <v>211</v>
      </c>
      <c r="U2769" s="3" t="s">
        <v>12415</v>
      </c>
      <c r="V2769" s="22" t="str">
        <f>C2769&amp;"; Hora de aviso: "&amp;TEXT(D2769,"h:mm dd/mm/yyyy")&amp;"; Solución: "&amp;U2769&amp;"; Hora de solución: "&amp;TEXT(E2769,"h:mm dd/mm/yyyy")&amp;"; Causa: "&amp;T2769</f>
        <v>RLFO; Hora de aviso: 13:00 29/06/2024; Solución: Tendido de 150 mts de Fo y dos empalmes de 36 hilos en caja empalme de 48; Hora de solución: 14:05 29/06/2024; Causa: Podas</v>
      </c>
      <c r="W2769" s="4" t="s">
        <v>3603</v>
      </c>
      <c r="X2769" s="3"/>
      <c r="Y2769" s="3"/>
      <c r="Z2769" s="3" t="s">
        <v>69</v>
      </c>
      <c r="AA2769" s="3" t="s">
        <v>70</v>
      </c>
      <c r="AB2769" s="3">
        <v>8713079</v>
      </c>
      <c r="AC2769" s="3" t="s">
        <v>71</v>
      </c>
      <c r="AD2769" s="6">
        <v>0</v>
      </c>
      <c r="AE2769" s="7"/>
      <c r="AF2769" s="7"/>
      <c r="AG2769" s="6">
        <f>Tabla4[[#This Row],[Tiempo Parada de Reloj]]+Tabla4[[#This Row],[Tiempo Autorizado por Telefonica (no Máximo)]]</f>
        <v>0</v>
      </c>
      <c r="AH2769" s="7">
        <f ca="1">F2769-$AD2769</f>
        <v>4.5138888890505768E-2</v>
      </c>
      <c r="AI2769" s="8">
        <f>AD2769*24</f>
        <v>0</v>
      </c>
      <c r="AJ2769" s="8">
        <f ca="1">AH2769*24</f>
        <v>1.0833333333721384</v>
      </c>
      <c r="AK2769" s="3" t="s">
        <v>106</v>
      </c>
      <c r="AL2769" s="3" t="s">
        <v>70</v>
      </c>
      <c r="AM2769" s="3" t="s">
        <v>120</v>
      </c>
      <c r="AN2769" s="3" t="s">
        <v>120</v>
      </c>
      <c r="AO2769" s="3" t="s">
        <v>120</v>
      </c>
      <c r="AP2769" s="3" t="s">
        <v>120</v>
      </c>
      <c r="AQ2769" s="23">
        <v>45478.289583333331</v>
      </c>
      <c r="AR2769" s="3"/>
      <c r="AS2769" s="23"/>
      <c r="AT2769" s="23"/>
      <c r="AU2769" s="3" t="s">
        <v>237</v>
      </c>
      <c r="AV2769" s="3" t="s">
        <v>320</v>
      </c>
      <c r="AW2769" s="3" t="s">
        <v>135</v>
      </c>
      <c r="AX2769" s="3">
        <v>11.279296</v>
      </c>
      <c r="AY2769" s="3">
        <v>-74.026707000000002</v>
      </c>
      <c r="AZ2769" s="8" t="str">
        <f>+CONCATENATE("Reportan apertura en el enlace ",Tabla4[[#This Row],[Enlace]]," en el ",Tabla4[[#This Row],[Distancia óptica]]," ocasionado por ",Tabla4[[#This Row],[Causa del daño]])</f>
        <v>Reportan apertura en el enlace Calle 13 - Mendihuaca en el km 30 desde Calle 13 ocasionado por Podas</v>
      </c>
      <c r="BA2769" s="8" t="str">
        <f>+CONCATENATE("Para dar solución al incidente ",Tabla4[[#This Row],[Solución]])</f>
        <v>Para dar solución al incidente Tendido de 150 mts de Fo y dos empalmes de 36 hilos en caja empalme de 48</v>
      </c>
      <c r="BB2769" s="3" t="str">
        <f>+_xlfn.CONCAT(Tabla4[[#This Row],[Causa Raiz]]," ",Tabla4[[#This Row],[Solución2]]," (",Tabla4[[#This Row],[Anillo]],"- Cabecera: ",Tabla4[[#This Row],[Cabecera]],"- Operador: ",Tabla4[[#This Row],[Operador]],")")</f>
        <v>Reportan apertura en el enlace Calle 13 - Mendihuaca en el km 30 desde Calle 13 ocasionado por Podas Para dar solución al incidente Tendido de 150 mts de Fo y dos empalmes de 36 hilos en caja empalme de 48 (Lineal- Cabecera: Calle 13- Operador: Colombia Telecomunicaciones)</v>
      </c>
    </row>
    <row r="2770" spans="1:54" ht="142.5">
      <c r="A2770" s="38">
        <f t="shared" ref="A2770" si="550">A2769+1</f>
        <v>2769</v>
      </c>
      <c r="B2770" s="3">
        <v>8713426</v>
      </c>
      <c r="C2770" s="3" t="s">
        <v>163</v>
      </c>
      <c r="D2770" s="23">
        <v>45472.565972222219</v>
      </c>
      <c r="E2770" s="23">
        <v>45472.567361111112</v>
      </c>
      <c r="F2770" s="1">
        <f t="shared" ref="F2770" ca="1" si="551">IF(ISBLANK(E2770),IF(ISBLANK(D2770),0,NOW()-D2770),E2770-D2770)</f>
        <v>1.3888888934161514E-3</v>
      </c>
      <c r="G2770" s="3" t="s">
        <v>55</v>
      </c>
      <c r="H2770" s="41"/>
      <c r="I2770" s="40"/>
      <c r="J2770" s="5" t="s">
        <v>56</v>
      </c>
      <c r="K2770" s="3" t="s">
        <v>138</v>
      </c>
      <c r="L2770" s="9" t="s">
        <v>58</v>
      </c>
      <c r="M2770" s="3" t="s">
        <v>139</v>
      </c>
      <c r="N2770" s="3" t="s">
        <v>1329</v>
      </c>
      <c r="O2770" s="3" t="s">
        <v>4412</v>
      </c>
      <c r="P2770" s="3" t="s">
        <v>12416</v>
      </c>
      <c r="Q2770" s="4" t="s">
        <v>12417</v>
      </c>
      <c r="R2770" s="3" t="s">
        <v>725</v>
      </c>
      <c r="S2770" s="3" t="s">
        <v>145</v>
      </c>
      <c r="T2770" s="9" t="s">
        <v>104</v>
      </c>
      <c r="U2770" s="3" t="s">
        <v>12418</v>
      </c>
      <c r="V2770" s="22" t="str">
        <f t="shared" ref="V2770" si="552">C2770&amp;"; Hora de aviso: "&amp;TEXT(D2770,"h:mm dd/mm/yyyy")&amp;"; Solución: "&amp;U2770&amp;"; Hora de solución: "&amp;TEXT(E2770,"h:mm dd/mm/yyyy")&amp;"; Causa: "&amp;T2770</f>
        <v>RDFO; Hora de aviso: 13:35 29/06/2024; Solución: Falla de energia en Florida; Hora de solución: 13:37 29/06/2024; Causa: Visita Fallida</v>
      </c>
      <c r="W2770" s="4" t="s">
        <v>199</v>
      </c>
      <c r="X2770" s="3"/>
      <c r="Y2770" s="3"/>
      <c r="Z2770" s="3" t="s">
        <v>69</v>
      </c>
      <c r="AA2770" s="3" t="s">
        <v>71</v>
      </c>
      <c r="AB2770" s="3">
        <v>0</v>
      </c>
      <c r="AC2770" s="3" t="s">
        <v>71</v>
      </c>
      <c r="AD2770" s="6">
        <v>0</v>
      </c>
      <c r="AE2770" s="7"/>
      <c r="AF2770" s="7"/>
      <c r="AG2770" s="6">
        <f>Tabla4[[#This Row],[Tiempo Parada de Reloj]]+Tabla4[[#This Row],[Tiempo Autorizado por Telefonica (no Máximo)]]</f>
        <v>0</v>
      </c>
      <c r="AH2770" s="7">
        <f t="shared" ref="AH2770" ca="1" si="553">F2770-$AD2770</f>
        <v>1.3888888934161514E-3</v>
      </c>
      <c r="AI2770" s="8">
        <f t="shared" ref="AI2770" si="554">AD2770*24</f>
        <v>0</v>
      </c>
      <c r="AJ2770" s="8">
        <f t="shared" ref="AJ2770" ca="1" si="555">AH2770*24</f>
        <v>3.3333333441987634E-2</v>
      </c>
      <c r="AK2770" s="3" t="s">
        <v>106</v>
      </c>
      <c r="AL2770" s="3" t="s">
        <v>70</v>
      </c>
      <c r="AM2770" s="3" t="s">
        <v>120</v>
      </c>
      <c r="AN2770" s="3" t="s">
        <v>120</v>
      </c>
      <c r="AO2770" s="3" t="s">
        <v>120</v>
      </c>
      <c r="AP2770" s="3" t="s">
        <v>120</v>
      </c>
      <c r="AQ2770" s="23">
        <v>45472.666666666664</v>
      </c>
      <c r="AR2770" s="3"/>
      <c r="AS2770" s="23"/>
      <c r="AT2770" s="23"/>
      <c r="AU2770" s="3" t="s">
        <v>1040</v>
      </c>
      <c r="AV2770" s="3" t="s">
        <v>10904</v>
      </c>
      <c r="AW2770" s="3" t="s">
        <v>135</v>
      </c>
      <c r="AX2770" s="3" t="s">
        <v>69</v>
      </c>
      <c r="AY2770" s="3" t="s">
        <v>69</v>
      </c>
      <c r="AZ2770" s="8" t="str">
        <f>+CONCATENATE("Reportan apertura en el enlace ",Tabla4[[#This Row],[Enlace]]," en el ",Tabla4[[#This Row],[Distancia óptica]]," ocasionado por ",Tabla4[[#This Row],[Causa del daño]])</f>
        <v>Reportan apertura en el enlace Pradera - Florida en el Km 0 desde Florida ocasionado por Visita Fallida</v>
      </c>
      <c r="BA2770" s="8" t="str">
        <f>+CONCATENATE("Para dar solución al incidente ",Tabla4[[#This Row],[Solución]])</f>
        <v>Para dar solución al incidente Falla de energia en Florida</v>
      </c>
      <c r="BB2770" s="3" t="str">
        <f>+_xlfn.CONCAT(Tabla4[[#This Row],[Causa Raiz]]," ",Tabla4[[#This Row],[Solución2]]," (",Tabla4[[#This Row],[Anillo]],"- Cabecera: ",Tabla4[[#This Row],[Cabecera]],"- Operador: ",Tabla4[[#This Row],[Operador]],")")</f>
        <v>Reportan apertura en el enlace Pradera - Florida en el Km 0 desde Florida ocasionado por Visita Fallida Para dar solución al incidente Falla de energia en Florida (Lineal- Cabecera: Pradera- Operador: Colombia Telecomunicaciones)</v>
      </c>
    </row>
    <row r="2771" spans="1:54" ht="213.75">
      <c r="A2771" s="38">
        <f>A2770+1</f>
        <v>2770</v>
      </c>
      <c r="B2771" s="3">
        <v>8713574</v>
      </c>
      <c r="C2771" s="3" t="s">
        <v>92</v>
      </c>
      <c r="D2771" s="23">
        <v>45472.635416666664</v>
      </c>
      <c r="E2771" s="23">
        <v>45473.736111111109</v>
      </c>
      <c r="F2771" s="1">
        <f ca="1">IF(ISBLANK(E2771),IF(ISBLANK(D2771),0,NOW()-D2771),E2771-D2771)</f>
        <v>1.1006944444452529</v>
      </c>
      <c r="G2771" s="3" t="s">
        <v>55</v>
      </c>
      <c r="H2771" s="41"/>
      <c r="I2771" s="40"/>
      <c r="J2771" s="5" t="s">
        <v>56</v>
      </c>
      <c r="K2771" s="3" t="s">
        <v>108</v>
      </c>
      <c r="L2771" s="9" t="s">
        <v>58</v>
      </c>
      <c r="M2771" s="3" t="s">
        <v>109</v>
      </c>
      <c r="N2771" s="3" t="s">
        <v>110</v>
      </c>
      <c r="O2771" s="3" t="s">
        <v>712</v>
      </c>
      <c r="P2771" s="3" t="s">
        <v>12419</v>
      </c>
      <c r="Q2771" s="4" t="s">
        <v>12420</v>
      </c>
      <c r="R2771" s="3" t="s">
        <v>327</v>
      </c>
      <c r="S2771" s="3" t="s">
        <v>115</v>
      </c>
      <c r="T2771" s="9" t="s">
        <v>66</v>
      </c>
      <c r="U2771" s="3" t="s">
        <v>12421</v>
      </c>
      <c r="V2771" s="22" t="str">
        <f>C2771&amp;"; Hora de aviso: "&amp;TEXT(D2771,"h:mm dd/mm/yyyy")&amp;"; Solución: "&amp;U2771&amp;"; Hora de solución: "&amp;TEXT(E2771,"h:mm dd/mm/yyyy")&amp;"; Causa: "&amp;T2771</f>
        <v>RTNFO; Hora de aviso: 15:15 29/06/2024; Solución: Se realizo un tendido de 300 mts y se hacen dos empalmes de 36 hilos con caja de de empalme de 48 hilos; Hora de solución: 17:40 30/06/2024; Causa: Vandalismo</v>
      </c>
      <c r="W2771" s="4" t="s">
        <v>118</v>
      </c>
      <c r="X2771" s="3"/>
      <c r="Y2771" s="3"/>
      <c r="Z2771" s="3" t="s">
        <v>69</v>
      </c>
      <c r="AA2771" s="3" t="s">
        <v>71</v>
      </c>
      <c r="AB2771" s="3">
        <v>0</v>
      </c>
      <c r="AC2771" s="3" t="s">
        <v>71</v>
      </c>
      <c r="AD2771" s="6">
        <v>0.89236111111111116</v>
      </c>
      <c r="AE2771" s="7"/>
      <c r="AF2771" s="7"/>
      <c r="AG2771" s="6">
        <f>Tabla4[[#This Row],[Tiempo Parada de Reloj]]+Tabla4[[#This Row],[Tiempo Autorizado por Telefonica (no Máximo)]]</f>
        <v>0.89236111111111116</v>
      </c>
      <c r="AH2771" s="7">
        <f ca="1">F2771-$AD2771</f>
        <v>0.20833333333414172</v>
      </c>
      <c r="AI2771" s="8">
        <f>AD2771*24</f>
        <v>21.416666666666668</v>
      </c>
      <c r="AJ2771" s="8">
        <f ca="1">AH2771*24</f>
        <v>5.0000000000194014</v>
      </c>
      <c r="AK2771" s="3" t="s">
        <v>120</v>
      </c>
      <c r="AL2771" s="3" t="s">
        <v>70</v>
      </c>
      <c r="AM2771" s="3" t="s">
        <v>98</v>
      </c>
      <c r="AN2771" s="3" t="s">
        <v>98</v>
      </c>
      <c r="AO2771" s="3" t="s">
        <v>120</v>
      </c>
      <c r="AP2771" s="3" t="s">
        <v>120</v>
      </c>
      <c r="AQ2771" s="23">
        <v>45475.40625</v>
      </c>
      <c r="AR2771" s="3"/>
      <c r="AS2771" s="23"/>
      <c r="AT2771" s="23"/>
      <c r="AU2771" s="3" t="s">
        <v>121</v>
      </c>
      <c r="AV2771" s="3" t="s">
        <v>238</v>
      </c>
      <c r="AW2771" s="3" t="s">
        <v>76</v>
      </c>
      <c r="AX2771" s="3">
        <v>10.475431</v>
      </c>
      <c r="AY2771" s="3">
        <v>-74.171488999999994</v>
      </c>
      <c r="AZ2771" s="8" t="str">
        <f>+CONCATENATE("Reportan apertura en el enlace ",Tabla4[[#This Row],[Enlace]]," en el ",Tabla4[[#This Row],[Distancia óptica]]," ocasionado por ",Tabla4[[#This Row],[Causa del daño]])</f>
        <v>Reportan apertura en el enlace Bosconia - Fundación en el Km 7,7 desde fundacion ocasionado por Vandalismo</v>
      </c>
      <c r="BA2771" s="8" t="str">
        <f>+CONCATENATE("Para dar solución al incidente ",Tabla4[[#This Row],[Solución]])</f>
        <v>Para dar solución al incidente Se realizo un tendido de 300 mts y se hacen dos empalmes de 36 hilos con caja de de empalme de 48 hilos</v>
      </c>
      <c r="BB2771" s="3" t="str">
        <f>+_xlfn.CONCAT(Tabla4[[#This Row],[Causa Raiz]]," ",Tabla4[[#This Row],[Solución2]]," (",Tabla4[[#This Row],[Anillo]],"- Cabecera: ",Tabla4[[#This Row],[Cabecera]],"- Operador: ",Tabla4[[#This Row],[Operador]],")")</f>
        <v>Reportan apertura en el enlace Bosconia - Fundación en el Km 7,7 desde fundacion ocasionado por Vandalismo Para dar solución al incidente Se realizo un tendido de 300 mts y se hacen dos empalmes de 36 hilos con caja de de empalme de 48 hilos (Troncal- Cabecera: Fundacion- Operador: Colombia Telecomunicaciones)</v>
      </c>
    </row>
    <row r="2772" spans="1:54" ht="171">
      <c r="A2772" s="38">
        <f>A2771+1</f>
        <v>2771</v>
      </c>
      <c r="B2772" s="3">
        <v>8713304</v>
      </c>
      <c r="C2772" s="3" t="s">
        <v>54</v>
      </c>
      <c r="D2772" s="23">
        <v>45472.638888888891</v>
      </c>
      <c r="E2772" s="23">
        <v>45472.640277777777</v>
      </c>
      <c r="F2772" s="1">
        <f ca="1">IF(ISBLANK(E2772),IF(ISBLANK(D2772),0,NOW()-D2772),E2772-D2772)</f>
        <v>1.3888888861401938E-3</v>
      </c>
      <c r="G2772" s="3" t="s">
        <v>55</v>
      </c>
      <c r="H2772" s="41"/>
      <c r="I2772" s="40"/>
      <c r="J2772" s="5" t="s">
        <v>56</v>
      </c>
      <c r="K2772" s="3" t="s">
        <v>93</v>
      </c>
      <c r="L2772" s="9" t="s">
        <v>78</v>
      </c>
      <c r="M2772" s="3" t="s">
        <v>59</v>
      </c>
      <c r="N2772" s="3" t="s">
        <v>60</v>
      </c>
      <c r="O2772" s="3" t="s">
        <v>12422</v>
      </c>
      <c r="P2772" s="3" t="s">
        <v>3235</v>
      </c>
      <c r="Q2772" s="4" t="s">
        <v>12423</v>
      </c>
      <c r="R2772" s="3" t="s">
        <v>783</v>
      </c>
      <c r="S2772" s="3" t="s">
        <v>65</v>
      </c>
      <c r="T2772" s="9" t="s">
        <v>104</v>
      </c>
      <c r="U2772" s="3" t="s">
        <v>12424</v>
      </c>
      <c r="V2772" s="22" t="str">
        <f>C2772&amp;"; Hora de aviso: "&amp;TEXT(D2772,"h:mm dd/mm/yyyy")&amp;"; Solución: "&amp;U2772&amp;"; Hora de solución: "&amp;TEXT(E2772,"h:mm dd/mm/yyyy")&amp;"; Causa: "&amp;T2772</f>
        <v>RLFO; Hora de aviso: 15:20 29/06/2024; Solución: Se realiza cambio de patachord en fontibon; Hora de solución: 15:22 29/06/2024; Causa: Visita Fallida</v>
      </c>
      <c r="W2772" s="4" t="s">
        <v>68</v>
      </c>
      <c r="X2772" s="3"/>
      <c r="Y2772" s="3"/>
      <c r="Z2772" s="3" t="s">
        <v>69</v>
      </c>
      <c r="AA2772" s="3" t="s">
        <v>70</v>
      </c>
      <c r="AB2772" s="3">
        <v>8713304</v>
      </c>
      <c r="AC2772" s="3" t="s">
        <v>71</v>
      </c>
      <c r="AD2772" s="6">
        <v>0</v>
      </c>
      <c r="AE2772" s="7"/>
      <c r="AF2772" s="7"/>
      <c r="AG2772" s="6">
        <f>Tabla4[[#This Row],[Tiempo Parada de Reloj]]+Tabla4[[#This Row],[Tiempo Autorizado por Telefonica (no Máximo)]]</f>
        <v>0</v>
      </c>
      <c r="AH2772" s="7">
        <f ca="1">F2772-$AD2772</f>
        <v>1.3888888861401938E-3</v>
      </c>
      <c r="AI2772" s="8">
        <f>AD2772*24</f>
        <v>0</v>
      </c>
      <c r="AJ2772" s="8">
        <f ca="1">AH2772*24</f>
        <v>3.3333333267364651E-2</v>
      </c>
      <c r="AK2772" s="3" t="s">
        <v>98</v>
      </c>
      <c r="AL2772" s="3" t="s">
        <v>71</v>
      </c>
      <c r="AM2772" s="3" t="s">
        <v>120</v>
      </c>
      <c r="AN2772" s="3" t="s">
        <v>120</v>
      </c>
      <c r="AO2772" s="3" t="s">
        <v>120</v>
      </c>
      <c r="AP2772" s="3" t="s">
        <v>120</v>
      </c>
      <c r="AQ2772" s="23">
        <v>45472.697916666664</v>
      </c>
      <c r="AR2772" s="3"/>
      <c r="AS2772" s="23"/>
      <c r="AT2772" s="23"/>
      <c r="AU2772" s="3" t="s">
        <v>1202</v>
      </c>
      <c r="AV2772" s="3" t="s">
        <v>299</v>
      </c>
      <c r="AW2772" s="3" t="s">
        <v>135</v>
      </c>
      <c r="AX2772" s="3" t="s">
        <v>69</v>
      </c>
      <c r="AY2772" s="3" t="s">
        <v>69</v>
      </c>
      <c r="AZ2772" s="8" t="str">
        <f>+CONCATENATE("Reportan apertura en el enlace ",Tabla4[[#This Row],[Enlace]]," en el ",Tabla4[[#This Row],[Distancia óptica]]," ocasionado por ",Tabla4[[#This Row],[Causa del daño]])</f>
        <v>Reportan apertura en el enlace Mov. Fontibon - Mov. Cofradia en el Km 0 desde Fontibon ocasionado por Visita Fallida</v>
      </c>
      <c r="BA2772" s="8" t="str">
        <f>+CONCATENATE("Para dar solución al incidente ",Tabla4[[#This Row],[Solución]])</f>
        <v>Para dar solución al incidente Se realiza cambio de patachord en fontibon</v>
      </c>
      <c r="BB2772" s="3" t="str">
        <f>+_xlfn.CONCAT(Tabla4[[#This Row],[Causa Raiz]]," ",Tabla4[[#This Row],[Solución2]]," (",Tabla4[[#This Row],[Anillo]],"- Cabecera: ",Tabla4[[#This Row],[Cabecera]],"- Operador: ",Tabla4[[#This Row],[Operador]],")")</f>
        <v>Reportan apertura en el enlace Mov. Fontibon - Mov. Cofradia en el Km 0 desde Fontibon ocasionado por Visita Fallida Para dar solución al incidente Se realiza cambio de patachord en fontibon (Lineal- Cabecera: Fontibon- Operador: Colombia Telecomunicaciones)</v>
      </c>
    </row>
    <row r="2773" spans="1:54" ht="171">
      <c r="A2773" s="38">
        <f t="shared" ref="A2773" si="556">A2772+1</f>
        <v>2772</v>
      </c>
      <c r="B2773" s="3">
        <v>8713654</v>
      </c>
      <c r="C2773" s="3" t="s">
        <v>163</v>
      </c>
      <c r="D2773" s="23">
        <v>45472.625</v>
      </c>
      <c r="E2773" s="23">
        <v>45473.229166666664</v>
      </c>
      <c r="F2773" s="1">
        <f t="shared" ref="F2773" ca="1" si="557">IF(ISBLANK(E2773),IF(ISBLANK(D2773),0,NOW()-D2773),E2773-D2773)</f>
        <v>0.60416666666424135</v>
      </c>
      <c r="G2773" s="3" t="s">
        <v>55</v>
      </c>
      <c r="H2773" s="41"/>
      <c r="I2773" s="40"/>
      <c r="J2773" s="5" t="s">
        <v>56</v>
      </c>
      <c r="K2773" s="3" t="s">
        <v>138</v>
      </c>
      <c r="L2773" s="9" t="s">
        <v>58</v>
      </c>
      <c r="M2773" s="3" t="s">
        <v>139</v>
      </c>
      <c r="N2773" s="3" t="s">
        <v>1329</v>
      </c>
      <c r="O2773" s="3" t="s">
        <v>1330</v>
      </c>
      <c r="P2773" s="3" t="s">
        <v>12425</v>
      </c>
      <c r="Q2773" s="4" t="s">
        <v>12426</v>
      </c>
      <c r="R2773" s="3" t="s">
        <v>725</v>
      </c>
      <c r="S2773" s="3" t="s">
        <v>145</v>
      </c>
      <c r="T2773" s="9" t="s">
        <v>146</v>
      </c>
      <c r="U2773" s="3" t="s">
        <v>12427</v>
      </c>
      <c r="V2773" s="22" t="str">
        <f t="shared" ref="V2773" si="558">C2773&amp;"; Hora de aviso: "&amp;TEXT(D2773,"h:mm dd/mm/yyyy")&amp;"; Solución: "&amp;U2773&amp;"; Hora de solución: "&amp;TEXT(E2773,"h:mm dd/mm/yyyy")&amp;"; Causa: "&amp;T2773</f>
        <v>RDFO; Hora de aviso: 15:00 29/06/2024; Solución: Para dar solucion migracion entre empalme ; Hora de solución: 5:30 30/06/2024; Causa: Falla en la Red FiOp</v>
      </c>
      <c r="W2773" s="4" t="s">
        <v>199</v>
      </c>
      <c r="X2773" s="3"/>
      <c r="Y2773" s="3"/>
      <c r="Z2773" s="3" t="s">
        <v>69</v>
      </c>
      <c r="AA2773" s="3" t="s">
        <v>71</v>
      </c>
      <c r="AB2773" s="3">
        <v>0</v>
      </c>
      <c r="AC2773" s="3" t="s">
        <v>70</v>
      </c>
      <c r="AD2773" s="6">
        <v>0</v>
      </c>
      <c r="AE2773" s="7"/>
      <c r="AF2773" s="7"/>
      <c r="AG2773" s="6">
        <f>Tabla4[[#This Row],[Tiempo Parada de Reloj]]+Tabla4[[#This Row],[Tiempo Autorizado por Telefonica (no Máximo)]]</f>
        <v>0</v>
      </c>
      <c r="AH2773" s="7">
        <f t="shared" ref="AH2773" ca="1" si="559">F2773-$AD2773</f>
        <v>0.60416666666424135</v>
      </c>
      <c r="AI2773" s="8">
        <f t="shared" ref="AI2773" si="560">AD2773*24</f>
        <v>0</v>
      </c>
      <c r="AJ2773" s="8">
        <f t="shared" ref="AJ2773" ca="1" si="561">AH2773*24</f>
        <v>14.499999999941792</v>
      </c>
      <c r="AK2773" s="3" t="s">
        <v>106</v>
      </c>
      <c r="AL2773" s="3" t="s">
        <v>70</v>
      </c>
      <c r="AM2773" s="3" t="s">
        <v>87</v>
      </c>
      <c r="AN2773" s="3" t="s">
        <v>87</v>
      </c>
      <c r="AO2773" s="3" t="s">
        <v>106</v>
      </c>
      <c r="AP2773" s="3" t="s">
        <v>120</v>
      </c>
      <c r="AQ2773" s="23">
        <v>45477.371527777781</v>
      </c>
      <c r="AR2773" s="3"/>
      <c r="AS2773" s="23"/>
      <c r="AT2773" s="23"/>
      <c r="AU2773" s="3" t="s">
        <v>1040</v>
      </c>
      <c r="AV2773" s="3" t="s">
        <v>2025</v>
      </c>
      <c r="AW2773" s="3" t="s">
        <v>135</v>
      </c>
      <c r="AX2773" s="3">
        <v>3.5315300000000001</v>
      </c>
      <c r="AY2773" s="3">
        <v>-76.289010000000005</v>
      </c>
      <c r="AZ2773" s="8" t="str">
        <f>+CONCATENATE("Reportan apertura en el enlace ",Tabla4[[#This Row],[Enlace]]," en el ",Tabla4[[#This Row],[Distancia óptica]]," ocasionado por ",Tabla4[[#This Row],[Causa del daño]])</f>
        <v>Reportan apertura en el enlace Palmira - Pradera en el Km 13,5 desde Palmira ocasionado por Falla en la Red FiOp</v>
      </c>
      <c r="BA2773" s="8" t="str">
        <f>+CONCATENATE("Para dar solución al incidente ",Tabla4[[#This Row],[Solución]])</f>
        <v xml:space="preserve">Para dar solución al incidente Para dar solucion migracion entre empalme </v>
      </c>
      <c r="BB2773" s="3" t="str">
        <f>+_xlfn.CONCAT(Tabla4[[#This Row],[Causa Raiz]]," ",Tabla4[[#This Row],[Solución2]]," (",Tabla4[[#This Row],[Anillo]],"- Cabecera: ",Tabla4[[#This Row],[Cabecera]],"- Operador: ",Tabla4[[#This Row],[Operador]],")")</f>
        <v>Reportan apertura en el enlace Palmira - Pradera en el Km 13,5 desde Palmira ocasionado por Falla en la Red FiOp Para dar solución al incidente Para dar solucion migracion entre empalme  (Lineal- Cabecera: Palmira- Operador: Colombia Telecomunicaciones)</v>
      </c>
    </row>
    <row r="2774" spans="1:54" ht="185.25">
      <c r="A2774" s="38">
        <f>A2773+1</f>
        <v>2773</v>
      </c>
      <c r="B2774" s="3">
        <v>8714110</v>
      </c>
      <c r="C2774" s="3" t="s">
        <v>163</v>
      </c>
      <c r="D2774" s="23">
        <v>45473.006944444445</v>
      </c>
      <c r="E2774" s="23">
        <v>45473.541666666664</v>
      </c>
      <c r="F2774" s="1">
        <f ca="1">IF(ISBLANK(E2774),IF(ISBLANK(D2774),0,NOW()-D2774),E2774-D2774)</f>
        <v>0.53472222221898846</v>
      </c>
      <c r="G2774" s="3" t="s">
        <v>55</v>
      </c>
      <c r="H2774" s="41"/>
      <c r="I2774" s="40"/>
      <c r="J2774" s="5" t="s">
        <v>56</v>
      </c>
      <c r="K2774" s="3" t="s">
        <v>108</v>
      </c>
      <c r="L2774" s="9" t="s">
        <v>78</v>
      </c>
      <c r="M2774" s="3" t="s">
        <v>228</v>
      </c>
      <c r="N2774" s="3" t="s">
        <v>315</v>
      </c>
      <c r="O2774" s="3" t="s">
        <v>12428</v>
      </c>
      <c r="P2774" s="3" t="s">
        <v>12429</v>
      </c>
      <c r="Q2774" s="4" t="s">
        <v>12430</v>
      </c>
      <c r="R2774" s="3" t="s">
        <v>233</v>
      </c>
      <c r="S2774" s="3" t="s">
        <v>12398</v>
      </c>
      <c r="T2774" s="9" t="s">
        <v>66</v>
      </c>
      <c r="U2774" s="3" t="s">
        <v>12431</v>
      </c>
      <c r="V2774" s="22" t="str">
        <f>C2774&amp;"; Hora de aviso: "&amp;TEXT(D2774,"h:mm dd/mm/yyyy")&amp;"; Solución: "&amp;U2774&amp;"; Hora de solución: "&amp;TEXT(E2774,"h:mm dd/mm/yyyy")&amp;"; Causa: "&amp;T2774</f>
        <v>RDFO; Hora de aviso: 0:10 30/06/2024; Solución: Se recupera 150 de reserva y se instala una caja de empalme de 48 hilos.; Hora de solución: 13:00 30/06/2024; Causa: Vandalismo</v>
      </c>
      <c r="W2774" s="4" t="s">
        <v>118</v>
      </c>
      <c r="X2774" s="3"/>
      <c r="Y2774" s="3"/>
      <c r="Z2774" s="3" t="s">
        <v>69</v>
      </c>
      <c r="AA2774" s="3" t="s">
        <v>70</v>
      </c>
      <c r="AB2774" s="3">
        <v>8714051</v>
      </c>
      <c r="AC2774" s="3" t="s">
        <v>71</v>
      </c>
      <c r="AD2774" s="6">
        <v>0.3263888888888889</v>
      </c>
      <c r="AE2774" s="7"/>
      <c r="AF2774" s="7"/>
      <c r="AG2774" s="6">
        <f>Tabla4[[#This Row],[Tiempo Parada de Reloj]]+Tabla4[[#This Row],[Tiempo Autorizado por Telefonica (no Máximo)]]</f>
        <v>0.3263888888888889</v>
      </c>
      <c r="AH2774" s="7">
        <f ca="1">F2774-$AD2774</f>
        <v>0.20833333333009957</v>
      </c>
      <c r="AI2774" s="8">
        <f>AD2774*24</f>
        <v>7.8333333333333339</v>
      </c>
      <c r="AJ2774" s="8">
        <f ca="1">AH2774*24</f>
        <v>4.9999999999223892</v>
      </c>
      <c r="AK2774" s="3" t="s">
        <v>87</v>
      </c>
      <c r="AL2774" s="3" t="s">
        <v>70</v>
      </c>
      <c r="AM2774" s="3" t="s">
        <v>72</v>
      </c>
      <c r="AN2774" s="3" t="s">
        <v>72</v>
      </c>
      <c r="AO2774" s="3" t="s">
        <v>120</v>
      </c>
      <c r="AP2774" s="3" t="s">
        <v>120</v>
      </c>
      <c r="AQ2774" s="23">
        <v>45477.334722222222</v>
      </c>
      <c r="AR2774" s="3"/>
      <c r="AS2774" s="23"/>
      <c r="AT2774" s="23"/>
      <c r="AU2774" s="3" t="s">
        <v>192</v>
      </c>
      <c r="AV2774" s="3" t="s">
        <v>320</v>
      </c>
      <c r="AW2774" s="3" t="s">
        <v>135</v>
      </c>
      <c r="AX2774" s="3">
        <v>11.2172</v>
      </c>
      <c r="AY2774" s="3">
        <v>-74.161100000000005</v>
      </c>
      <c r="AZ2774" s="8" t="str">
        <f>+CONCATENATE("Reportan apertura en el enlace ",Tabla4[[#This Row],[Enlace]]," en el ",Tabla4[[#This Row],[Distancia óptica]]," ocasionado por ",Tabla4[[#This Row],[Causa del daño]])</f>
        <v>Reportan apertura en el enlace Mov.Guachaca - Mov.calle 13 en el km 12.39 desde Mov.calle 13 ocasionado por Vandalismo</v>
      </c>
      <c r="BA2774" s="8" t="str">
        <f>+CONCATENATE("Para dar solución al incidente ",Tabla4[[#This Row],[Solución]])</f>
        <v>Para dar solución al incidente Se recupera 150 de reserva y se instala una caja de empalme de 48 hilos.</v>
      </c>
      <c r="BB2774" s="3" t="str">
        <f>+_xlfn.CONCAT(Tabla4[[#This Row],[Causa Raiz]]," ",Tabla4[[#This Row],[Solución2]]," (",Tabla4[[#This Row],[Anillo]],"- Cabecera: ",Tabla4[[#This Row],[Cabecera]],"- Operador: ",Tabla4[[#This Row],[Operador]],")")</f>
        <v>Reportan apertura en el enlace Mov.Guachaca - Mov.calle 13 en el km 12.39 desde Mov.calle 13 ocasionado por Vandalismo Para dar solución al incidente Se recupera 150 de reserva y se instala una caja de empalme de 48 hilos. (Lineal- Cabecera: Calle 13- Operador: Colombia Telecomunicaciones)</v>
      </c>
    </row>
    <row r="2775" spans="1:54" ht="199.5">
      <c r="A2775" s="38">
        <f t="shared" ref="A2775:A2779" si="562">A2774+1</f>
        <v>2774</v>
      </c>
      <c r="B2775" s="3">
        <v>8714435</v>
      </c>
      <c r="C2775" s="3" t="s">
        <v>54</v>
      </c>
      <c r="D2775" s="23">
        <v>45473.354166666664</v>
      </c>
      <c r="E2775" s="23">
        <v>45473.395833333336</v>
      </c>
      <c r="F2775" s="1">
        <f t="shared" ref="F2775:F2779" ca="1" si="563">IF(ISBLANK(E2775),IF(ISBLANK(D2775),0,NOW()-D2775),E2775-D2775)</f>
        <v>4.1666666671517305E-2</v>
      </c>
      <c r="G2775" s="3" t="s">
        <v>55</v>
      </c>
      <c r="H2775" s="41"/>
      <c r="I2775" s="40"/>
      <c r="J2775" s="5" t="s">
        <v>56</v>
      </c>
      <c r="K2775" s="3" t="s">
        <v>122</v>
      </c>
      <c r="L2775" s="9" t="s">
        <v>78</v>
      </c>
      <c r="M2775" s="3" t="s">
        <v>123</v>
      </c>
      <c r="N2775" s="3" t="s">
        <v>124</v>
      </c>
      <c r="O2775" s="3" t="s">
        <v>12432</v>
      </c>
      <c r="P2775" s="3" t="s">
        <v>12433</v>
      </c>
      <c r="Q2775" s="4" t="s">
        <v>12434</v>
      </c>
      <c r="R2775" s="3" t="s">
        <v>465</v>
      </c>
      <c r="S2775" s="3" t="s">
        <v>129</v>
      </c>
      <c r="T2775" s="9" t="s">
        <v>256</v>
      </c>
      <c r="U2775" s="3" t="s">
        <v>12258</v>
      </c>
      <c r="V2775" s="22" t="str">
        <f t="shared" ref="V2775:V2779" si="564">C2775&amp;"; Hora de aviso: "&amp;TEXT(D2775,"h:mm dd/mm/yyyy")&amp;"; Solución: "&amp;U2775&amp;"; Hora de solución: "&amp;TEXT(E2775,"h:mm dd/mm/yyyy")&amp;"; Causa: "&amp;T2775</f>
        <v>RLFO; Hora de aviso: 8:30 30/06/2024; Solución: Se fusiona hilo abierto en empalme existente.; Hora de solución: 9:30 30/06/2024; Causa: Falla de Empalme de FiOp</v>
      </c>
      <c r="W2775" s="4" t="s">
        <v>132</v>
      </c>
      <c r="X2775" s="3"/>
      <c r="Y2775" s="3"/>
      <c r="Z2775" s="3" t="s">
        <v>69</v>
      </c>
      <c r="AA2775" s="3" t="s">
        <v>71</v>
      </c>
      <c r="AB2775" s="3">
        <v>0</v>
      </c>
      <c r="AC2775" s="3" t="s">
        <v>71</v>
      </c>
      <c r="AD2775" s="6">
        <v>0</v>
      </c>
      <c r="AE2775" s="7"/>
      <c r="AF2775" s="7"/>
      <c r="AG2775" s="6">
        <f>Tabla4[[#This Row],[Tiempo Parada de Reloj]]+Tabla4[[#This Row],[Tiempo Autorizado por Telefonica (no Máximo)]]</f>
        <v>0</v>
      </c>
      <c r="AH2775" s="7">
        <f t="shared" ref="AH2775:AH2779" ca="1" si="565">F2775-$AD2775</f>
        <v>4.1666666671517305E-2</v>
      </c>
      <c r="AI2775" s="8">
        <f t="shared" ref="AI2775:AI2779" si="566">AD2775*24</f>
        <v>0</v>
      </c>
      <c r="AJ2775" s="8">
        <f t="shared" ref="AJ2775:AJ2779" ca="1" si="567">AH2775*24</f>
        <v>1.0000000001164153</v>
      </c>
      <c r="AK2775" s="3" t="s">
        <v>72</v>
      </c>
      <c r="AL2775" s="3" t="s">
        <v>71</v>
      </c>
      <c r="AM2775" s="3" t="s">
        <v>69</v>
      </c>
      <c r="AN2775" s="3" t="s">
        <v>72</v>
      </c>
      <c r="AO2775" s="3" t="s">
        <v>120</v>
      </c>
      <c r="AP2775" s="3" t="s">
        <v>120</v>
      </c>
      <c r="AQ2775" s="23">
        <v>45475.378472222219</v>
      </c>
      <c r="AR2775" s="3"/>
      <c r="AS2775" s="23"/>
      <c r="AT2775" s="23"/>
      <c r="AU2775" s="3" t="s">
        <v>133</v>
      </c>
      <c r="AV2775" s="3" t="s">
        <v>11048</v>
      </c>
      <c r="AW2775" s="3" t="s">
        <v>12435</v>
      </c>
      <c r="AX2775" s="3">
        <v>10.994243000000001</v>
      </c>
      <c r="AY2775" s="3">
        <v>-74.805480000000003</v>
      </c>
      <c r="AZ2775" s="8" t="str">
        <f>+CONCATENATE("Reportan apertura en el enlace ",Tabla4[[#This Row],[Enlace]]," en el ",Tabla4[[#This Row],[Distancia óptica]]," ocasionado por ",Tabla4[[#This Row],[Causa del daño]])</f>
        <v>Reportan apertura en el enlace Mov. Metropolitano - Mov. Romelio en el km 0.4 desde estadio ocasionado por Falla de Empalme de FiOp</v>
      </c>
      <c r="BA2775" s="8" t="str">
        <f>+CONCATENATE("Para dar solución al incidente ",Tabla4[[#This Row],[Solución]])</f>
        <v>Para dar solución al incidente Se fusiona hilo abierto en empalme existente.</v>
      </c>
      <c r="BB2775" s="3" t="str">
        <f>+_xlfn.CONCAT(Tabla4[[#This Row],[Causa Raiz]]," ",Tabla4[[#This Row],[Solución2]]," (",Tabla4[[#This Row],[Anillo]],"- Cabecera: ",Tabla4[[#This Row],[Cabecera]],"- Operador: ",Tabla4[[#This Row],[Operador]],")")</f>
        <v>Reportan apertura en el enlace Mov. Metropolitano - Mov. Romelio en el km 0.4 desde estadio ocasionado por Falla de Empalme de FiOp Para dar solución al incidente Se fusiona hilo abierto en empalme existente. (Uk Romelio Martinez- Cabecera: ESTADIO - Operador: Colombia Telecomunicaciones)</v>
      </c>
    </row>
    <row r="2776" spans="1:54" ht="185.25">
      <c r="A2776" s="38">
        <f t="shared" si="562"/>
        <v>2775</v>
      </c>
      <c r="B2776" s="3">
        <v>8714527</v>
      </c>
      <c r="C2776" s="3" t="s">
        <v>92</v>
      </c>
      <c r="D2776" s="23">
        <v>45473.444444444445</v>
      </c>
      <c r="E2776" s="23">
        <v>45474.28125</v>
      </c>
      <c r="F2776" s="1">
        <f t="shared" ca="1" si="563"/>
        <v>0.83680555555474712</v>
      </c>
      <c r="G2776" s="3" t="s">
        <v>55</v>
      </c>
      <c r="H2776" s="41"/>
      <c r="I2776" s="40"/>
      <c r="J2776" s="5" t="s">
        <v>56</v>
      </c>
      <c r="K2776" s="3" t="s">
        <v>122</v>
      </c>
      <c r="L2776" s="9" t="s">
        <v>58</v>
      </c>
      <c r="M2776" s="3" t="s">
        <v>383</v>
      </c>
      <c r="N2776" s="3" t="s">
        <v>384</v>
      </c>
      <c r="O2776" s="3" t="s">
        <v>1479</v>
      </c>
      <c r="P2776" s="3" t="s">
        <v>12436</v>
      </c>
      <c r="Q2776" s="4" t="s">
        <v>12437</v>
      </c>
      <c r="R2776" s="3" t="s">
        <v>388</v>
      </c>
      <c r="S2776" s="3" t="s">
        <v>10736</v>
      </c>
      <c r="T2776" s="9" t="s">
        <v>146</v>
      </c>
      <c r="U2776" s="3" t="s">
        <v>12438</v>
      </c>
      <c r="V2776" s="22" t="str">
        <f t="shared" si="564"/>
        <v>RTNFO; Hora de aviso: 10:40 30/06/2024; Solución: Se recupera 300 mts de reserva y se hace un empalme de 48 hilos; Hora de solución: 6:45 01/07/2024; Causa: Falla en la Red FiOp</v>
      </c>
      <c r="W2776" s="4" t="s">
        <v>132</v>
      </c>
      <c r="X2776" s="3"/>
      <c r="Y2776" s="3"/>
      <c r="Z2776" s="3" t="s">
        <v>69</v>
      </c>
      <c r="AA2776" s="3" t="s">
        <v>71</v>
      </c>
      <c r="AB2776" s="3">
        <v>0</v>
      </c>
      <c r="AC2776" s="3" t="s">
        <v>71</v>
      </c>
      <c r="AD2776" s="6">
        <v>0.62986111111111109</v>
      </c>
      <c r="AE2776" s="7"/>
      <c r="AF2776" s="7"/>
      <c r="AG2776" s="6">
        <f>Tabla4[[#This Row],[Tiempo Parada de Reloj]]+Tabla4[[#This Row],[Tiempo Autorizado por Telefonica (no Máximo)]]</f>
        <v>0.62986111111111109</v>
      </c>
      <c r="AH2776" s="7">
        <f t="shared" ca="1" si="565"/>
        <v>0.20694444444363602</v>
      </c>
      <c r="AI2776" s="8">
        <f t="shared" si="566"/>
        <v>15.116666666666667</v>
      </c>
      <c r="AJ2776" s="8">
        <f t="shared" ca="1" si="567"/>
        <v>4.9666666666472645</v>
      </c>
      <c r="AK2776" s="3" t="s">
        <v>72</v>
      </c>
      <c r="AL2776" s="3" t="s">
        <v>70</v>
      </c>
      <c r="AM2776" s="3" t="s">
        <v>98</v>
      </c>
      <c r="AN2776" s="3" t="s">
        <v>106</v>
      </c>
      <c r="AO2776" s="3" t="s">
        <v>106</v>
      </c>
      <c r="AP2776" s="3" t="s">
        <v>106</v>
      </c>
      <c r="AQ2776" s="23">
        <v>45475.857638888891</v>
      </c>
      <c r="AR2776" s="3"/>
      <c r="AS2776" s="23"/>
      <c r="AT2776" s="23"/>
      <c r="AU2776" s="23" t="s">
        <v>392</v>
      </c>
      <c r="AV2776" s="3" t="s">
        <v>7905</v>
      </c>
      <c r="AW2776" s="3" t="s">
        <v>1323</v>
      </c>
      <c r="AX2776" s="3">
        <v>10.434417</v>
      </c>
      <c r="AY2776" s="3">
        <v>-75.538268000000002</v>
      </c>
      <c r="AZ2776" s="8" t="str">
        <f>+CONCATENATE("Reportan apertura en el enlace ",Tabla4[[#This Row],[Enlace]]," en el ",Tabla4[[#This Row],[Distancia óptica]]," ocasionado por ",Tabla4[[#This Row],[Causa del daño]])</f>
        <v>Reportan apertura en el enlace Cartagena - Tolú en el km 3.45 desde Heredia ocasionado por Falla en la Red FiOp</v>
      </c>
      <c r="BA2776" s="8" t="str">
        <f>+CONCATENATE("Para dar solución al incidente ",Tabla4[[#This Row],[Solución]])</f>
        <v>Para dar solución al incidente Se recupera 300 mts de reserva y se hace un empalme de 48 hilos</v>
      </c>
      <c r="BB2776" s="3" t="str">
        <f>+_xlfn.CONCAT(Tabla4[[#This Row],[Causa Raiz]]," ",Tabla4[[#This Row],[Solución2]]," (",Tabla4[[#This Row],[Anillo]],"- Cabecera: ",Tabla4[[#This Row],[Cabecera]],"- Operador: ",Tabla4[[#This Row],[Operador]],")")</f>
        <v>Reportan apertura en el enlace Cartagena - Tolú en el km 3.45 desde Heredia ocasionado por Falla en la Red FiOp Para dar solución al incidente Se recupera 300 mts de reserva y se hace un empalme de 48 hilos (TRONCAL- Cabecera: Pedro Heredia- Operador: Colombia Telecomunicaciones)</v>
      </c>
    </row>
    <row r="2777" spans="1:54" ht="185.25">
      <c r="A2777" s="38">
        <f t="shared" si="562"/>
        <v>2776</v>
      </c>
      <c r="B2777" s="3">
        <v>8714534</v>
      </c>
      <c r="C2777" s="3" t="s">
        <v>163</v>
      </c>
      <c r="D2777" s="23">
        <v>45473.444444444445</v>
      </c>
      <c r="E2777" s="23">
        <v>45474.375</v>
      </c>
      <c r="F2777" s="1">
        <f t="shared" ca="1" si="563"/>
        <v>0.93055555555474712</v>
      </c>
      <c r="G2777" s="3" t="s">
        <v>164</v>
      </c>
      <c r="H2777" s="41" t="s">
        <v>165</v>
      </c>
      <c r="I2777" s="40" t="s">
        <v>12439</v>
      </c>
      <c r="J2777" s="5" t="s">
        <v>167</v>
      </c>
      <c r="K2777" s="3" t="s">
        <v>168</v>
      </c>
      <c r="L2777" s="9" t="s">
        <v>58</v>
      </c>
      <c r="M2777" s="3" t="s">
        <v>169</v>
      </c>
      <c r="N2777" s="3" t="s">
        <v>9385</v>
      </c>
      <c r="O2777" s="3" t="s">
        <v>171</v>
      </c>
      <c r="P2777" s="3" t="s">
        <v>11484</v>
      </c>
      <c r="Q2777" s="4" t="s">
        <v>12440</v>
      </c>
      <c r="R2777" s="3" t="s">
        <v>174</v>
      </c>
      <c r="S2777" s="3" t="s">
        <v>175</v>
      </c>
      <c r="T2777" s="9" t="s">
        <v>176</v>
      </c>
      <c r="U2777" s="3" t="s">
        <v>12441</v>
      </c>
      <c r="V2777" s="22" t="str">
        <f t="shared" si="564"/>
        <v>RDFO; Hora de aviso: 10:40 30/06/2024; Solución: Recuperacion de reserva e implementacion de dos cajamepalmes; Hora de solución: 9:00 01/07/2024; Causa: Intervención de Terceros. No Identificados</v>
      </c>
      <c r="W2777" s="4" t="s">
        <v>178</v>
      </c>
      <c r="X2777" s="3"/>
      <c r="Y2777" s="3"/>
      <c r="Z2777" s="3" t="s">
        <v>69</v>
      </c>
      <c r="AA2777" s="3" t="s">
        <v>71</v>
      </c>
      <c r="AB2777" s="3">
        <v>0</v>
      </c>
      <c r="AC2777" s="3" t="s">
        <v>71</v>
      </c>
      <c r="AD2777" s="6">
        <v>0.41666666666666669</v>
      </c>
      <c r="AE2777" s="7"/>
      <c r="AF2777" s="7"/>
      <c r="AG2777" s="6">
        <f>Tabla4[[#This Row],[Tiempo Parada de Reloj]]+Tabla4[[#This Row],[Tiempo Autorizado por Telefonica (no Máximo)]]</f>
        <v>0.41666666666666669</v>
      </c>
      <c r="AH2777" s="7">
        <f t="shared" ca="1" si="565"/>
        <v>0.51388888888808038</v>
      </c>
      <c r="AI2777" s="8">
        <f t="shared" si="566"/>
        <v>10</v>
      </c>
      <c r="AJ2777" s="8">
        <f t="shared" ca="1" si="567"/>
        <v>12.333333333313929</v>
      </c>
      <c r="AK2777" s="3" t="s">
        <v>72</v>
      </c>
      <c r="AL2777" s="3" t="s">
        <v>70</v>
      </c>
      <c r="AM2777" s="3" t="s">
        <v>98</v>
      </c>
      <c r="AN2777" s="3" t="s">
        <v>98</v>
      </c>
      <c r="AQ2777" s="23">
        <f t="shared" ref="AQ2777" ca="1" si="568">NOW()</f>
        <v>45503.69683483796</v>
      </c>
      <c r="AR2777" s="3"/>
      <c r="AS2777" s="23"/>
      <c r="AT2777" s="23"/>
      <c r="AU2777" s="3" t="s">
        <v>168</v>
      </c>
      <c r="AV2777" s="3" t="s">
        <v>12442</v>
      </c>
      <c r="AW2777" s="3" t="s">
        <v>76</v>
      </c>
      <c r="AX2777" s="3" t="s">
        <v>69</v>
      </c>
      <c r="AY2777" s="3" t="s">
        <v>69</v>
      </c>
      <c r="AZ2777" s="8" t="str">
        <f>+CONCATENATE("Reportan apertura en el enlace ",Tabla4[[#This Row],[Enlace]]," en el ",Tabla4[[#This Row],[Distancia óptica]]," ocasionado por ",Tabla4[[#This Row],[Causa del daño]])</f>
        <v>Reportan apertura en el enlace Zulia - Sardinata  en el Km 35,3 desde Zulia ocasionado por Intervención de Terceros. No Identificados</v>
      </c>
      <c r="BA2777" s="8" t="str">
        <f>+CONCATENATE("Para dar solución al incidente ",Tabla4[[#This Row],[Solución]])</f>
        <v>Para dar solución al incidente Recuperacion de reserva e implementacion de dos cajamepalmes</v>
      </c>
      <c r="BB2777" s="3" t="str">
        <f>+_xlfn.CONCAT(Tabla4[[#This Row],[Causa Raiz]]," ",Tabla4[[#This Row],[Solución2]]," (",Tabla4[[#This Row],[Anillo]],"- Cabecera: ",Tabla4[[#This Row],[Cabecera]],"- Operador: ",Tabla4[[#This Row],[Operador]],")")</f>
        <v>Reportan apertura en el enlace Zulia - Sardinata  en el Km 35,3 desde Zulia ocasionado por Intervención de Terceros. No Identificados Para dar solución al incidente Recuperacion de reserva e implementacion de dos cajamepalmes (Troncal- Cabecera: Saedinata- Operador: Telmex - Claro)</v>
      </c>
    </row>
    <row r="2778" spans="1:54" ht="185.25">
      <c r="A2778" s="38">
        <f t="shared" si="562"/>
        <v>2777</v>
      </c>
      <c r="B2778" s="3">
        <v>8714590</v>
      </c>
      <c r="C2778" s="3" t="s">
        <v>163</v>
      </c>
      <c r="D2778" s="23">
        <v>45473.496527777781</v>
      </c>
      <c r="E2778" s="23">
        <v>45473.875</v>
      </c>
      <c r="F2778" s="1">
        <f t="shared" ca="1" si="563"/>
        <v>0.37847222221898846</v>
      </c>
      <c r="G2778" s="3" t="s">
        <v>55</v>
      </c>
      <c r="H2778" s="41"/>
      <c r="I2778" s="40"/>
      <c r="J2778" s="5" t="s">
        <v>56</v>
      </c>
      <c r="K2778" s="3" t="s">
        <v>138</v>
      </c>
      <c r="L2778" s="9" t="s">
        <v>58</v>
      </c>
      <c r="M2778" s="3" t="s">
        <v>139</v>
      </c>
      <c r="N2778" s="3" t="s">
        <v>1329</v>
      </c>
      <c r="O2778" s="3" t="s">
        <v>1330</v>
      </c>
      <c r="P2778" s="3" t="s">
        <v>12443</v>
      </c>
      <c r="Q2778" s="4" t="s">
        <v>12444</v>
      </c>
      <c r="R2778" s="3" t="s">
        <v>725</v>
      </c>
      <c r="S2778" s="3" t="s">
        <v>145</v>
      </c>
      <c r="T2778" s="9" t="s">
        <v>256</v>
      </c>
      <c r="U2778" s="3" t="s">
        <v>12445</v>
      </c>
      <c r="V2778" s="22" t="str">
        <f t="shared" si="564"/>
        <v>RDFO; Hora de aviso: 11:55 30/06/2024; Solución: Se refusionan hilos abiertos en empalme existente; Hora de solución: 21:00 30/06/2024; Causa: Falla de Empalme de FiOp</v>
      </c>
      <c r="W2778" s="4" t="s">
        <v>199</v>
      </c>
      <c r="X2778" s="3"/>
      <c r="Y2778" s="3"/>
      <c r="Z2778" s="3" t="s">
        <v>69</v>
      </c>
      <c r="AA2778" s="3" t="s">
        <v>70</v>
      </c>
      <c r="AB2778" s="3">
        <v>8714588</v>
      </c>
      <c r="AC2778" s="3" t="s">
        <v>71</v>
      </c>
      <c r="AD2778" s="6">
        <v>0.17083333333333334</v>
      </c>
      <c r="AE2778" s="7"/>
      <c r="AF2778" s="7"/>
      <c r="AG2778" s="6">
        <f>Tabla4[[#This Row],[Tiempo Parada de Reloj]]+Tabla4[[#This Row],[Tiempo Autorizado por Telefonica (no Máximo)]]</f>
        <v>0.17083333333333334</v>
      </c>
      <c r="AH2778" s="7">
        <f t="shared" ca="1" si="565"/>
        <v>0.20763888888565513</v>
      </c>
      <c r="AI2778" s="8">
        <f t="shared" si="566"/>
        <v>4.0999999999999996</v>
      </c>
      <c r="AJ2778" s="8">
        <f t="shared" ca="1" si="567"/>
        <v>4.9833333332557235</v>
      </c>
      <c r="AK2778" s="3" t="s">
        <v>72</v>
      </c>
      <c r="AL2778" s="3" t="s">
        <v>70</v>
      </c>
      <c r="AM2778" s="3" t="s">
        <v>98</v>
      </c>
      <c r="AN2778" s="3" t="s">
        <v>98</v>
      </c>
      <c r="AO2778" s="3" t="s">
        <v>106</v>
      </c>
      <c r="AP2778" s="3" t="s">
        <v>106</v>
      </c>
      <c r="AQ2778" s="23">
        <v>45476.958333333336</v>
      </c>
      <c r="AR2778" s="3"/>
      <c r="AS2778" s="23"/>
      <c r="AT2778" s="23"/>
      <c r="AU2778" s="3" t="s">
        <v>1040</v>
      </c>
      <c r="AV2778" s="3" t="s">
        <v>2025</v>
      </c>
      <c r="AW2778" s="3" t="s">
        <v>135</v>
      </c>
      <c r="AX2778" s="3">
        <v>3.4736530000000001</v>
      </c>
      <c r="AY2778" s="3">
        <v>-76.239904999999993</v>
      </c>
      <c r="AZ2778" s="8" t="str">
        <f>+CONCATENATE("Reportan apertura en el enlace ",Tabla4[[#This Row],[Enlace]]," en el ",Tabla4[[#This Row],[Distancia óptica]]," ocasionado por ",Tabla4[[#This Row],[Causa del daño]])</f>
        <v>Reportan apertura en el enlace Palmira - Pradera en el Km 13,067 desde Palmira ocasionado por Falla de Empalme de FiOp</v>
      </c>
      <c r="BA2778" s="8" t="str">
        <f>+CONCATENATE("Para dar solución al incidente ",Tabla4[[#This Row],[Solución]])</f>
        <v>Para dar solución al incidente Se refusionan hilos abiertos en empalme existente</v>
      </c>
      <c r="BB2778" s="3" t="str">
        <f>+_xlfn.CONCAT(Tabla4[[#This Row],[Causa Raiz]]," ",Tabla4[[#This Row],[Solución2]]," (",Tabla4[[#This Row],[Anillo]],"- Cabecera: ",Tabla4[[#This Row],[Cabecera]],"- Operador: ",Tabla4[[#This Row],[Operador]],")")</f>
        <v>Reportan apertura en el enlace Palmira - Pradera en el Km 13,067 desde Palmira ocasionado por Falla de Empalme de FiOp Para dar solución al incidente Se refusionan hilos abiertos en empalme existente (Lineal- Cabecera: Palmira- Operador: Colombia Telecomunicaciones)</v>
      </c>
    </row>
    <row r="2779" spans="1:54" ht="156.75">
      <c r="A2779" s="38">
        <f t="shared" si="562"/>
        <v>2778</v>
      </c>
      <c r="B2779" s="3">
        <v>8714636</v>
      </c>
      <c r="C2779" s="3" t="s">
        <v>92</v>
      </c>
      <c r="D2779" s="23">
        <v>45473.520833333336</v>
      </c>
      <c r="E2779" s="23">
        <v>45473.694444444445</v>
      </c>
      <c r="F2779" s="1">
        <f t="shared" ca="1" si="563"/>
        <v>0.17361111110949423</v>
      </c>
      <c r="G2779" s="3" t="s">
        <v>55</v>
      </c>
      <c r="H2779" s="41"/>
      <c r="I2779" s="40" t="s">
        <v>12446</v>
      </c>
      <c r="J2779" s="5" t="s">
        <v>322</v>
      </c>
      <c r="K2779" s="3" t="s">
        <v>322</v>
      </c>
      <c r="L2779" s="9" t="s">
        <v>58</v>
      </c>
      <c r="M2779" s="3" t="s">
        <v>1429</v>
      </c>
      <c r="N2779" s="3" t="s">
        <v>7052</v>
      </c>
      <c r="O2779" s="3" t="s">
        <v>7053</v>
      </c>
      <c r="P2779" s="3" t="s">
        <v>12447</v>
      </c>
      <c r="Q2779" s="4" t="s">
        <v>12448</v>
      </c>
      <c r="R2779" s="3" t="s">
        <v>1082</v>
      </c>
      <c r="S2779" s="3" t="s">
        <v>328</v>
      </c>
      <c r="T2779" s="9" t="s">
        <v>66</v>
      </c>
      <c r="U2779" s="3" t="s">
        <v>674</v>
      </c>
      <c r="V2779" s="22" t="str">
        <f t="shared" si="564"/>
        <v>RTNFO; Hora de aviso: 12:30 30/06/2024; Solución: Se recupera reserva y se hace un empalme; Hora de solución: 16:40 30/06/2024; Causa: Vandalismo</v>
      </c>
      <c r="W2779" s="4" t="s">
        <v>6836</v>
      </c>
      <c r="X2779" s="3"/>
      <c r="Y2779" s="3"/>
      <c r="Z2779" s="3" t="s">
        <v>69</v>
      </c>
      <c r="AA2779" s="3" t="s">
        <v>71</v>
      </c>
      <c r="AB2779" s="3">
        <v>0</v>
      </c>
      <c r="AC2779" s="3" t="s">
        <v>71</v>
      </c>
      <c r="AD2779" s="6">
        <v>0</v>
      </c>
      <c r="AE2779" s="7"/>
      <c r="AF2779" s="7"/>
      <c r="AG2779" s="6">
        <f>Tabla4[[#This Row],[Tiempo Parada de Reloj]]+Tabla4[[#This Row],[Tiempo Autorizado por Telefonica (no Máximo)]]</f>
        <v>0</v>
      </c>
      <c r="AH2779" s="7">
        <f t="shared" ca="1" si="565"/>
        <v>0.17361111110949423</v>
      </c>
      <c r="AI2779" s="8">
        <f t="shared" si="566"/>
        <v>0</v>
      </c>
      <c r="AJ2779" s="8">
        <f t="shared" ca="1" si="567"/>
        <v>4.1666666666278616</v>
      </c>
      <c r="AK2779" s="3" t="s">
        <v>8652</v>
      </c>
      <c r="AL2779" s="3" t="s">
        <v>70</v>
      </c>
      <c r="AM2779" s="3" t="s">
        <v>98</v>
      </c>
      <c r="AN2779" s="3" t="s">
        <v>98</v>
      </c>
      <c r="AO2779" s="3" t="s">
        <v>120</v>
      </c>
      <c r="AP2779" s="3" t="s">
        <v>120</v>
      </c>
      <c r="AQ2779" s="23">
        <v>45480.598611111112</v>
      </c>
      <c r="AR2779" s="3"/>
      <c r="AS2779" s="23"/>
      <c r="AT2779" s="23"/>
      <c r="AU2779" s="3" t="s">
        <v>322</v>
      </c>
      <c r="AV2779" s="3" t="s">
        <v>12449</v>
      </c>
      <c r="AW2779" s="3" t="s">
        <v>76</v>
      </c>
      <c r="AX2779" s="3">
        <v>6.0241059999999997</v>
      </c>
      <c r="AY2779" s="3">
        <v>-74.552152000000007</v>
      </c>
      <c r="AZ2779" s="8" t="str">
        <f>+CONCATENATE("Reportan apertura en el enlace ",Tabla4[[#This Row],[Enlace]]," en el ",Tabla4[[#This Row],[Distancia óptica]]," ocasionado por ",Tabla4[[#This Row],[Causa del daño]])</f>
        <v>Reportan apertura en el enlace Pto Araujo - Pto Boyacá en el km 13 desde Pto Araujo ocasionado por Vandalismo</v>
      </c>
      <c r="BA2779" s="8" t="str">
        <f>+CONCATENATE("Para dar solución al incidente ",Tabla4[[#This Row],[Solución]])</f>
        <v>Para dar solución al incidente Se recupera reserva y se hace un empalme</v>
      </c>
      <c r="BB2779" s="3" t="str">
        <f>+_xlfn.CONCAT(Tabla4[[#This Row],[Causa Raiz]]," ",Tabla4[[#This Row],[Solución2]]," (",Tabla4[[#This Row],[Anillo]],"- Cabecera: ",Tabla4[[#This Row],[Cabecera]],"- Operador: ",Tabla4[[#This Row],[Operador]],")")</f>
        <v>Reportan apertura en el enlace Pto Araujo - Pto Boyacá en el km 13 desde Pto Araujo ocasionado por Vandalismo Para dar solución al incidente Se recupera reserva y se hace un empalme (Troncal- Cabecera: Pto Araujo- Operador: Ufinet)</v>
      </c>
    </row>
    <row r="2780" spans="1:54" ht="185.25">
      <c r="A2780" s="38">
        <f t="shared" ref="A2780:A2786" si="569">A2779+1</f>
        <v>2779</v>
      </c>
      <c r="B2780" s="3">
        <v>8714475</v>
      </c>
      <c r="C2780" s="3" t="s">
        <v>54</v>
      </c>
      <c r="D2780" s="23">
        <v>45473.645833333336</v>
      </c>
      <c r="E2780" s="23">
        <v>45474.767361111109</v>
      </c>
      <c r="F2780" s="1">
        <f t="shared" ref="F2780:F2786" ca="1" si="570">IF(ISBLANK(E2780),IF(ISBLANK(D2780),0,NOW()-D2780),E2780-D2780)</f>
        <v>1.1215277777737356</v>
      </c>
      <c r="G2780" s="3" t="s">
        <v>1465</v>
      </c>
      <c r="H2780" s="41"/>
      <c r="I2780" s="40"/>
      <c r="J2780" s="5" t="s">
        <v>56</v>
      </c>
      <c r="K2780" s="3" t="s">
        <v>122</v>
      </c>
      <c r="L2780" s="9" t="s">
        <v>78</v>
      </c>
      <c r="M2780" s="3" t="s">
        <v>383</v>
      </c>
      <c r="N2780" s="3" t="s">
        <v>384</v>
      </c>
      <c r="O2780" s="3" t="s">
        <v>12450</v>
      </c>
      <c r="P2780" s="3" t="s">
        <v>12451</v>
      </c>
      <c r="Q2780" s="4" t="s">
        <v>12452</v>
      </c>
      <c r="R2780" s="3" t="s">
        <v>388</v>
      </c>
      <c r="S2780" s="3" t="s">
        <v>10736</v>
      </c>
      <c r="T2780" s="9" t="s">
        <v>130</v>
      </c>
      <c r="U2780" s="3" t="s">
        <v>12453</v>
      </c>
      <c r="V2780" s="22" t="str">
        <f t="shared" ref="V2780:V2786" si="571">C2780&amp;"; Hora de aviso: "&amp;TEXT(D2780,"h:mm dd/mm/yyyy")&amp;"; Solución: "&amp;U2780&amp;"; Hora de solución: "&amp;TEXT(E2780,"h:mm dd/mm/yyyy")&amp;"; Causa: "&amp;T2780</f>
        <v>RLFO; Hora de aviso: 15:30 30/06/2024; Solución: Sangria de 24 hilos en caja empalme de 48; Hora de solución: 18:25 01/07/2024; Causa: Plagas</v>
      </c>
      <c r="W2780" s="4" t="s">
        <v>191</v>
      </c>
      <c r="X2780" s="3"/>
      <c r="Y2780" s="3"/>
      <c r="AA2780" s="3" t="s">
        <v>70</v>
      </c>
      <c r="AB2780" s="3" t="s">
        <v>12454</v>
      </c>
      <c r="AC2780" s="3" t="s">
        <v>70</v>
      </c>
      <c r="AD2780" s="6">
        <v>0.95625000000000004</v>
      </c>
      <c r="AE2780" s="7"/>
      <c r="AF2780" s="7"/>
      <c r="AG2780" s="6">
        <f>Tabla4[[#This Row],[Tiempo Parada de Reloj]]+Tabla4[[#This Row],[Tiempo Autorizado por Telefonica (no Máximo)]]</f>
        <v>0.95625000000000004</v>
      </c>
      <c r="AH2780" s="7">
        <f ca="1">F2780-$AD2780</f>
        <v>0.16527777777373553</v>
      </c>
      <c r="AI2780" s="8">
        <f t="shared" ref="AI2780:AI2786" si="572">AD2780*24</f>
        <v>22.950000000000003</v>
      </c>
      <c r="AJ2780" s="8">
        <f t="shared" ref="AJ2780:AJ2786" ca="1" si="573">AH2780*24</f>
        <v>3.9666666665696528</v>
      </c>
      <c r="AK2780" s="3" t="s">
        <v>98</v>
      </c>
      <c r="AL2780" s="3" t="s">
        <v>70</v>
      </c>
      <c r="AM2780" s="3" t="s">
        <v>87</v>
      </c>
      <c r="AN2780" s="3" t="s">
        <v>120</v>
      </c>
      <c r="AO2780" s="3" t="s">
        <v>120</v>
      </c>
      <c r="AP2780" s="3" t="s">
        <v>106</v>
      </c>
      <c r="AQ2780" s="23">
        <v>45477.727777777778</v>
      </c>
      <c r="AR2780" s="3"/>
      <c r="AS2780" s="23"/>
      <c r="AT2780" s="23"/>
      <c r="AU2780" s="3" t="s">
        <v>192</v>
      </c>
      <c r="AV2780" s="3" t="s">
        <v>11572</v>
      </c>
      <c r="AW2780" s="3" t="s">
        <v>11592</v>
      </c>
      <c r="AX2780" s="3">
        <v>10.427111999999999</v>
      </c>
      <c r="AY2780" s="3">
        <v>-75.545203999999998</v>
      </c>
      <c r="AZ2780" s="8" t="str">
        <f>+CONCATENATE("Reportan apertura en el enlace ",Tabla4[[#This Row],[Enlace]]," en el ",Tabla4[[#This Row],[Distancia óptica]]," ocasionado por ",Tabla4[[#This Row],[Causa del daño]])</f>
        <v>Reportan apertura en el enlace Mov. Santa Clara - Mov. Santo Domingo en el Km 0,954 desde Santa Clara ocasionado por Plagas</v>
      </c>
      <c r="BA2780" s="8" t="str">
        <f>+CONCATENATE("Para dar solución al incidente ",Tabla4[[#This Row],[Solución]])</f>
        <v>Para dar solución al incidente Sangria de 24 hilos en caja empalme de 48</v>
      </c>
      <c r="BB2780" s="3" t="str">
        <f>+_xlfn.CONCAT(Tabla4[[#This Row],[Causa Raiz]]," ",Tabla4[[#This Row],[Solución2]]," (",Tabla4[[#This Row],[Anillo]],"- Cabecera: ",Tabla4[[#This Row],[Cabecera]],"- Operador: ",Tabla4[[#This Row],[Operador]],")")</f>
        <v>Reportan apertura en el enlace Mov. Santa Clara - Mov. Santo Domingo en el Km 0,954 desde Santa Clara ocasionado por Plagas Para dar solución al incidente Sangria de 24 hilos en caja empalme de 48 (INTERCONEXIÓN- Cabecera: Cartagena Centro- Operador: Colombia Telecomunicaciones)</v>
      </c>
    </row>
    <row r="2781" spans="1:54" ht="171">
      <c r="A2781" s="38">
        <f t="shared" si="569"/>
        <v>2780</v>
      </c>
      <c r="B2781" s="3">
        <v>8715058</v>
      </c>
      <c r="C2781" s="3" t="s">
        <v>163</v>
      </c>
      <c r="D2781" s="23">
        <v>45473.767361111109</v>
      </c>
      <c r="E2781" s="23">
        <v>45473.944444444445</v>
      </c>
      <c r="F2781" s="1">
        <f t="shared" ca="1" si="570"/>
        <v>0.17708333333575865</v>
      </c>
      <c r="G2781" s="3" t="s">
        <v>55</v>
      </c>
      <c r="H2781" s="41"/>
      <c r="I2781" s="40"/>
      <c r="J2781" s="5" t="s">
        <v>56</v>
      </c>
      <c r="K2781" s="3" t="s">
        <v>122</v>
      </c>
      <c r="L2781" s="9" t="s">
        <v>58</v>
      </c>
      <c r="M2781" s="3" t="s">
        <v>800</v>
      </c>
      <c r="N2781" s="3" t="s">
        <v>2493</v>
      </c>
      <c r="O2781" s="3" t="s">
        <v>4430</v>
      </c>
      <c r="P2781" s="3" t="s">
        <v>12455</v>
      </c>
      <c r="Q2781" s="4" t="s">
        <v>12456</v>
      </c>
      <c r="R2781" s="3" t="s">
        <v>805</v>
      </c>
      <c r="S2781" s="3" t="s">
        <v>129</v>
      </c>
      <c r="T2781" s="9" t="s">
        <v>256</v>
      </c>
      <c r="U2781" s="3" t="s">
        <v>7594</v>
      </c>
      <c r="V2781" s="22" t="str">
        <f t="shared" si="571"/>
        <v>RDFO; Hora de aviso: 18:25 30/06/2024; Solución: Para dar solucion se refusiona hilo en caja de empalme ; Hora de solución: 22:40 30/06/2024; Causa: Falla de Empalme de FiOp</v>
      </c>
      <c r="W2781" s="4" t="s">
        <v>132</v>
      </c>
      <c r="X2781" s="3"/>
      <c r="Y2781" s="3"/>
      <c r="Z2781" s="3" t="s">
        <v>69</v>
      </c>
      <c r="AA2781" s="3" t="s">
        <v>71</v>
      </c>
      <c r="AB2781" s="3">
        <v>0</v>
      </c>
      <c r="AC2781" s="3" t="s">
        <v>71</v>
      </c>
      <c r="AD2781" s="6">
        <v>0</v>
      </c>
      <c r="AE2781" s="7"/>
      <c r="AF2781" s="7"/>
      <c r="AG2781" s="6">
        <f>Tabla4[[#This Row],[Tiempo Parada de Reloj]]+Tabla4[[#This Row],[Tiempo Autorizado por Telefonica (no Máximo)]]</f>
        <v>0</v>
      </c>
      <c r="AH2781" s="7">
        <f ca="1">F2781-$AD2781</f>
        <v>0.17708333333575865</v>
      </c>
      <c r="AI2781" s="8">
        <f t="shared" si="572"/>
        <v>0</v>
      </c>
      <c r="AJ2781" s="8">
        <f t="shared" ca="1" si="573"/>
        <v>4.2500000000582077</v>
      </c>
      <c r="AK2781" s="3" t="s">
        <v>120</v>
      </c>
      <c r="AL2781" s="3" t="s">
        <v>70</v>
      </c>
      <c r="AM2781" s="3" t="s">
        <v>87</v>
      </c>
      <c r="AN2781" s="3" t="s">
        <v>87</v>
      </c>
      <c r="AO2781" s="3" t="s">
        <v>106</v>
      </c>
      <c r="AP2781" s="3" t="s">
        <v>106</v>
      </c>
      <c r="AQ2781" s="23">
        <v>45475.632638888892</v>
      </c>
      <c r="AR2781" s="3"/>
      <c r="AS2781" s="23"/>
      <c r="AT2781" s="23"/>
      <c r="AU2781" s="3" t="s">
        <v>655</v>
      </c>
      <c r="AV2781" s="3" t="s">
        <v>12457</v>
      </c>
      <c r="AW2781" s="3" t="s">
        <v>135</v>
      </c>
      <c r="AX2781" s="3">
        <v>9.5129800000000007</v>
      </c>
      <c r="AY2781" s="3">
        <v>-75.582480000000004</v>
      </c>
      <c r="AZ2781" s="8" t="str">
        <f>+CONCATENATE("Reportan apertura en el enlace ",Tabla4[[#This Row],[Enlace]]," en el ",Tabla4[[#This Row],[Distancia óptica]]," ocasionado por ",Tabla4[[#This Row],[Causa del daño]])</f>
        <v>Reportan apertura en el enlace Tolú - Coveñas en el Km 1,5 desde Tolu ocasionado por Falla de Empalme de FiOp</v>
      </c>
      <c r="BA2781" s="8" t="str">
        <f>+CONCATENATE("Para dar solución al incidente ",Tabla4[[#This Row],[Solución]])</f>
        <v xml:space="preserve">Para dar solución al incidente Para dar solucion se refusiona hilo en caja de empalme </v>
      </c>
      <c r="BB2781" s="3" t="str">
        <f>+_xlfn.CONCAT(Tabla4[[#This Row],[Causa Raiz]]," ",Tabla4[[#This Row],[Solución2]]," (",Tabla4[[#This Row],[Anillo]],"- Cabecera: ",Tabla4[[#This Row],[Cabecera]],"- Operador: ",Tabla4[[#This Row],[Operador]],")")</f>
        <v>Reportan apertura en el enlace Tolú - Coveñas en el Km 1,5 desde Tolu ocasionado por Falla de Empalme de FiOp Para dar solución al incidente Para dar solucion se refusiona hilo en caja de empalme  (Lineal- Cabecera: Tolu - Operador: Colombia Telecomunicaciones)</v>
      </c>
    </row>
    <row r="2782" spans="1:54" ht="213.75">
      <c r="A2782" s="38">
        <f t="shared" si="569"/>
        <v>2781</v>
      </c>
      <c r="B2782" s="3">
        <v>8715667</v>
      </c>
      <c r="C2782" s="3" t="s">
        <v>92</v>
      </c>
      <c r="D2782" s="23">
        <v>45474.1875</v>
      </c>
      <c r="E2782" s="23">
        <v>45474.395833333336</v>
      </c>
      <c r="F2782" s="1">
        <f t="shared" ca="1" si="570"/>
        <v>0.20833333333575865</v>
      </c>
      <c r="G2782" s="3" t="s">
        <v>55</v>
      </c>
      <c r="H2782" s="41"/>
      <c r="I2782" s="40"/>
      <c r="J2782" s="5" t="s">
        <v>56</v>
      </c>
      <c r="K2782" s="3" t="s">
        <v>77</v>
      </c>
      <c r="L2782" s="9" t="s">
        <v>58</v>
      </c>
      <c r="M2782" s="3" t="s">
        <v>656</v>
      </c>
      <c r="N2782" s="3" t="s">
        <v>6437</v>
      </c>
      <c r="O2782" s="3" t="s">
        <v>829</v>
      </c>
      <c r="P2782" s="3" t="s">
        <v>12458</v>
      </c>
      <c r="Q2782" s="4" t="s">
        <v>12459</v>
      </c>
      <c r="R2782" s="3" t="s">
        <v>400</v>
      </c>
      <c r="S2782" s="3" t="s">
        <v>9317</v>
      </c>
      <c r="T2782" s="9" t="s">
        <v>66</v>
      </c>
      <c r="U2782" s="3" t="s">
        <v>12460</v>
      </c>
      <c r="V2782" s="22" t="str">
        <f t="shared" si="571"/>
        <v>RTNFO; Hora de aviso: 4:30 01/07/2024; Solución: Se recuperan 80  metros de reserva de 36 hilos y se crea una caja de empalme nueva de 48 hilos ; Hora de solución: 9:30 01/07/2024; Causa: Vandalismo</v>
      </c>
      <c r="W2782" s="4" t="s">
        <v>160</v>
      </c>
      <c r="X2782" s="3"/>
      <c r="Y2782" s="3"/>
      <c r="Z2782" s="3" t="s">
        <v>69</v>
      </c>
      <c r="AA2782" s="3" t="s">
        <v>71</v>
      </c>
      <c r="AB2782" s="3">
        <v>0</v>
      </c>
      <c r="AC2782" s="3" t="s">
        <v>71</v>
      </c>
      <c r="AD2782" s="6">
        <v>0</v>
      </c>
      <c r="AE2782" s="7"/>
      <c r="AF2782" s="7"/>
      <c r="AG2782" s="6">
        <f>Tabla4[[#This Row],[Tiempo Parada de Reloj]]+Tabla4[[#This Row],[Tiempo Autorizado por Telefonica (no Máximo)]]</f>
        <v>0</v>
      </c>
      <c r="AH2782" s="7">
        <f ca="1">F2782-$AD2782</f>
        <v>0.20833333333575865</v>
      </c>
      <c r="AI2782" s="8">
        <f t="shared" si="572"/>
        <v>0</v>
      </c>
      <c r="AJ2782" s="8">
        <f t="shared" ca="1" si="573"/>
        <v>5.0000000000582077</v>
      </c>
      <c r="AK2782" s="3" t="s">
        <v>87</v>
      </c>
      <c r="AL2782" s="3" t="s">
        <v>70</v>
      </c>
      <c r="AM2782" s="3" t="s">
        <v>106</v>
      </c>
      <c r="AN2782" s="3" t="s">
        <v>106</v>
      </c>
      <c r="AO2782" s="3" t="s">
        <v>119</v>
      </c>
      <c r="AP2782" s="3" t="s">
        <v>119</v>
      </c>
      <c r="AQ2782" s="23">
        <v>45474.825694444444</v>
      </c>
      <c r="AR2782" s="3"/>
      <c r="AS2782" s="23"/>
      <c r="AT2782" s="23"/>
      <c r="AU2782" s="3" t="s">
        <v>833</v>
      </c>
      <c r="AV2782" s="3" t="s">
        <v>663</v>
      </c>
      <c r="AW2782" s="3" t="s">
        <v>1323</v>
      </c>
      <c r="AX2782" s="3">
        <v>4.9912000000000001</v>
      </c>
      <c r="AY2782" s="3">
        <v>-75.604600000000005</v>
      </c>
      <c r="AZ2782" s="8" t="str">
        <f>+CONCATENATE("Reportan apertura en el enlace ",Tabla4[[#This Row],[Enlace]]," en el ",Tabla4[[#This Row],[Distancia óptica]]," ocasionado por ",Tabla4[[#This Row],[Causa del daño]])</f>
        <v>Reportan apertura en el enlace Manizales - Pereira en el Km 22,637 desde Manizales  ocasionado por Vandalismo</v>
      </c>
      <c r="BA2782" s="8" t="str">
        <f>+CONCATENATE("Para dar solución al incidente ",Tabla4[[#This Row],[Solución]])</f>
        <v xml:space="preserve">Para dar solución al incidente Se recuperan 80  metros de reserva de 36 hilos y se crea una caja de empalme nueva de 48 hilos </v>
      </c>
      <c r="BB2782" s="3" t="str">
        <f>+_xlfn.CONCAT(Tabla4[[#This Row],[Causa Raiz]]," ",Tabla4[[#This Row],[Solución2]]," (",Tabla4[[#This Row],[Anillo]],"- Cabecera: ",Tabla4[[#This Row],[Cabecera]],"- Operador: ",Tabla4[[#This Row],[Operador]],")")</f>
        <v>Reportan apertura en el enlace Manizales - Pereira en el Km 22,637 desde Manizales  ocasionado por Vandalismo Para dar solución al incidente Se recuperan 80  metros de reserva de 36 hilos y se crea una caja de empalme nueva de 48 hilos  (TRONCAL- Cabecera: Manizales- Operador: Colombia Telecomunicaciones)</v>
      </c>
    </row>
    <row r="2783" spans="1:54" ht="185.25">
      <c r="A2783" s="38">
        <f t="shared" si="569"/>
        <v>2782</v>
      </c>
      <c r="B2783" s="3">
        <v>8715868</v>
      </c>
      <c r="C2783" s="3" t="s">
        <v>163</v>
      </c>
      <c r="D2783" s="23">
        <v>45474.3125</v>
      </c>
      <c r="E2783" s="23">
        <v>45474.888888888891</v>
      </c>
      <c r="F2783" s="1">
        <f t="shared" ca="1" si="570"/>
        <v>0.57638888889050577</v>
      </c>
      <c r="G2783" s="3" t="s">
        <v>55</v>
      </c>
      <c r="H2783" s="41"/>
      <c r="I2783" s="40"/>
      <c r="J2783" s="5" t="s">
        <v>56</v>
      </c>
      <c r="K2783" s="3" t="s">
        <v>138</v>
      </c>
      <c r="L2783" s="9" t="s">
        <v>58</v>
      </c>
      <c r="M2783" s="3" t="s">
        <v>139</v>
      </c>
      <c r="N2783" s="3" t="s">
        <v>2020</v>
      </c>
      <c r="O2783" s="3" t="s">
        <v>1330</v>
      </c>
      <c r="P2783" s="3" t="s">
        <v>12461</v>
      </c>
      <c r="Q2783" s="4" t="s">
        <v>12462</v>
      </c>
      <c r="R2783" s="3" t="s">
        <v>12463</v>
      </c>
      <c r="S2783" s="3" t="s">
        <v>145</v>
      </c>
      <c r="T2783" s="9" t="s">
        <v>130</v>
      </c>
      <c r="U2783" s="3" t="s">
        <v>12464</v>
      </c>
      <c r="V2783" s="22" t="str">
        <f t="shared" si="571"/>
        <v>RDFO; Hora de aviso: 7:30 01/07/2024; Solución: Tendido de 230 mts de Fo de 144 hilos y dos empalmes de 36 hilos en caja empalme de 48; Hora de solución: 21:20 01/07/2024; Causa: Plagas</v>
      </c>
      <c r="W2783" s="4" t="s">
        <v>199</v>
      </c>
      <c r="X2783" s="3"/>
      <c r="Y2783" s="3"/>
      <c r="Z2783" s="3" t="s">
        <v>69</v>
      </c>
      <c r="AA2783" s="3" t="s">
        <v>71</v>
      </c>
      <c r="AB2783" s="3">
        <v>0</v>
      </c>
      <c r="AC2783" s="3" t="s">
        <v>71</v>
      </c>
      <c r="AD2783" s="6">
        <v>0</v>
      </c>
      <c r="AE2783" s="7"/>
      <c r="AF2783" s="7"/>
      <c r="AG2783" s="6">
        <f>Tabla4[[#This Row],[Tiempo Parada de Reloj]]+Tabla4[[#This Row],[Tiempo Autorizado por Telefonica (no Máximo)]]</f>
        <v>0</v>
      </c>
      <c r="AH2783" s="7">
        <f ca="1">F2783-$AD2783</f>
        <v>0.57638888889050577</v>
      </c>
      <c r="AI2783" s="8">
        <f t="shared" si="572"/>
        <v>0</v>
      </c>
      <c r="AJ2783" s="8">
        <f t="shared" ca="1" si="573"/>
        <v>13.833333333372138</v>
      </c>
      <c r="AK2783" s="3" t="s">
        <v>106</v>
      </c>
      <c r="AL2783" s="3" t="s">
        <v>70</v>
      </c>
      <c r="AM2783" s="3" t="s">
        <v>120</v>
      </c>
      <c r="AN2783" s="3" t="s">
        <v>119</v>
      </c>
      <c r="AO2783" s="3" t="s">
        <v>106</v>
      </c>
      <c r="AP2783" s="3" t="s">
        <v>106</v>
      </c>
      <c r="AQ2783" s="23">
        <v>45476.965277777781</v>
      </c>
      <c r="AR2783" s="3"/>
      <c r="AS2783" s="23"/>
      <c r="AT2783" s="23"/>
      <c r="AU2783" s="3" t="s">
        <v>200</v>
      </c>
      <c r="AV2783" s="3" t="s">
        <v>2025</v>
      </c>
      <c r="AW2783" s="3" t="s">
        <v>135</v>
      </c>
      <c r="AX2783" s="3">
        <v>3.4749400000000001</v>
      </c>
      <c r="AY2783" s="3">
        <v>-76.239710000000002</v>
      </c>
      <c r="AZ2783" s="8" t="str">
        <f>+CONCATENATE("Reportan apertura en el enlace ",Tabla4[[#This Row],[Enlace]]," en el ",Tabla4[[#This Row],[Distancia óptica]]," ocasionado por ",Tabla4[[#This Row],[Causa del daño]])</f>
        <v>Reportan apertura en el enlace Palmira - Pradera en el Km 8 desde Pradera ocasionado por Plagas</v>
      </c>
      <c r="BA2783" s="8" t="str">
        <f>+CONCATENATE("Para dar solución al incidente ",Tabla4[[#This Row],[Solución]])</f>
        <v>Para dar solución al incidente Tendido de 230 mts de Fo de 144 hilos y dos empalmes de 36 hilos en caja empalme de 48</v>
      </c>
      <c r="BB2783" s="3" t="str">
        <f>+_xlfn.CONCAT(Tabla4[[#This Row],[Causa Raiz]]," ",Tabla4[[#This Row],[Solución2]]," (",Tabla4[[#This Row],[Anillo]],"- Cabecera: ",Tabla4[[#This Row],[Cabecera]],"- Operador: ",Tabla4[[#This Row],[Operador]],")")</f>
        <v>Reportan apertura en el enlace Palmira - Pradera en el Km 8 desde Pradera ocasionado por Plagas Para dar solución al incidente Tendido de 230 mts de Fo de 144 hilos y dos empalmes de 36 hilos en caja empalme de 48 (Lineal- Cabecera: Palmira- Operador: Colombia Telecomunicaciones)</v>
      </c>
    </row>
    <row r="2784" spans="1:54" ht="185.25">
      <c r="A2784" s="38">
        <f t="shared" si="569"/>
        <v>2783</v>
      </c>
      <c r="B2784" s="3">
        <v>8716258</v>
      </c>
      <c r="C2784" s="3" t="s">
        <v>136</v>
      </c>
      <c r="D2784" s="23">
        <v>45474.579861111109</v>
      </c>
      <c r="E2784" s="23">
        <v>45475.520833333336</v>
      </c>
      <c r="F2784" s="1">
        <f t="shared" ca="1" si="570"/>
        <v>0.94097222222626442</v>
      </c>
      <c r="G2784" s="3" t="s">
        <v>55</v>
      </c>
      <c r="H2784" s="41"/>
      <c r="I2784" s="40"/>
      <c r="J2784" s="5" t="s">
        <v>137</v>
      </c>
      <c r="K2784" s="3" t="s">
        <v>77</v>
      </c>
      <c r="L2784" s="9" t="s">
        <v>78</v>
      </c>
      <c r="M2784" s="3" t="s">
        <v>79</v>
      </c>
      <c r="N2784" s="3" t="s">
        <v>308</v>
      </c>
      <c r="O2784" s="3" t="s">
        <v>12465</v>
      </c>
      <c r="P2784" s="3" t="s">
        <v>12466</v>
      </c>
      <c r="Q2784" s="4" t="s">
        <v>12467</v>
      </c>
      <c r="R2784" s="3" t="s">
        <v>84</v>
      </c>
      <c r="S2784" s="3" t="s">
        <v>85</v>
      </c>
      <c r="T2784" s="9" t="s">
        <v>256</v>
      </c>
      <c r="U2784" s="3" t="s">
        <v>12258</v>
      </c>
      <c r="V2784" s="22" t="str">
        <f t="shared" si="571"/>
        <v>RBHFO; Hora de aviso: 13:55 01/07/2024; Solución: Se fusiona hilo abierto en empalme existente.; Hora de solución: 12:30 02/07/2024; Causa: Falla de Empalme de FiOp</v>
      </c>
      <c r="W2784" s="4" t="s">
        <v>160</v>
      </c>
      <c r="X2784" s="3"/>
      <c r="Y2784" s="3"/>
      <c r="Z2784" s="3" t="s">
        <v>69</v>
      </c>
      <c r="AA2784" s="3" t="s">
        <v>71</v>
      </c>
      <c r="AB2784" s="3">
        <v>0</v>
      </c>
      <c r="AC2784" s="3" t="s">
        <v>71</v>
      </c>
      <c r="AD2784" s="6">
        <v>0.53125</v>
      </c>
      <c r="AE2784" s="7"/>
      <c r="AF2784" s="7"/>
      <c r="AG2784" s="6">
        <f>Tabla4[[#This Row],[Tiempo Parada de Reloj]]+Tabla4[[#This Row],[Tiempo Autorizado por Telefonica (no Máximo)]]</f>
        <v>0.53125</v>
      </c>
      <c r="AH2784" s="7">
        <f ca="1">F2784-$AD2784</f>
        <v>0.40972222222626442</v>
      </c>
      <c r="AI2784" s="8">
        <f t="shared" si="572"/>
        <v>12.75</v>
      </c>
      <c r="AJ2784" s="8">
        <v>9.8333300000000001</v>
      </c>
      <c r="AK2784" s="3" t="s">
        <v>106</v>
      </c>
      <c r="AL2784" s="3" t="s">
        <v>70</v>
      </c>
      <c r="AM2784" s="3" t="s">
        <v>8652</v>
      </c>
      <c r="AN2784" s="3" t="s">
        <v>8652</v>
      </c>
      <c r="AO2784" s="3" t="s">
        <v>106</v>
      </c>
      <c r="AP2784" s="3" t="s">
        <v>106</v>
      </c>
      <c r="AQ2784" s="23">
        <v>45477.875694444447</v>
      </c>
      <c r="AR2784" s="3"/>
      <c r="AS2784" s="23"/>
      <c r="AT2784" s="23"/>
      <c r="AU2784" s="3" t="s">
        <v>710</v>
      </c>
      <c r="AV2784" s="3" t="s">
        <v>12468</v>
      </c>
      <c r="AW2784" s="3" t="s">
        <v>3206</v>
      </c>
      <c r="AX2784" s="3">
        <v>4.2985816000000003</v>
      </c>
      <c r="AY2784" s="3">
        <v>-74.799961600000003</v>
      </c>
      <c r="AZ2784" s="8" t="str">
        <f>+CONCATENATE("Reportan apertura en el enlace ",Tabla4[[#This Row],[Enlace]]," en el ",Tabla4[[#This Row],[Distancia óptica]]," ocasionado por ",Tabla4[[#This Row],[Causa del daño]])</f>
        <v>Reportan apertura en el enlace Mov. Altos de Peñón - Mov. Mirador Girardot en el Km 0,4 desde Mirador Girardot ocasionado por Falla de Empalme de FiOp</v>
      </c>
      <c r="BA2784" s="8" t="str">
        <f>+CONCATENATE("Para dar solución al incidente ",Tabla4[[#This Row],[Solución]])</f>
        <v>Para dar solución al incidente Se fusiona hilo abierto en empalme existente.</v>
      </c>
      <c r="BB2784" s="3" t="str">
        <f>+_xlfn.CONCAT(Tabla4[[#This Row],[Causa Raiz]]," ",Tabla4[[#This Row],[Solución2]]," (",Tabla4[[#This Row],[Anillo]],"- Cabecera: ",Tabla4[[#This Row],[Cabecera]],"- Operador: ",Tabla4[[#This Row],[Operador]],")")</f>
        <v>Reportan apertura en el enlace Mov. Altos de Peñón - Mov. Mirador Girardot en el Km 0,4 desde Mirador Girardot ocasionado por Falla de Empalme de FiOp Para dar solución al incidente Se fusiona hilo abierto en empalme existente. (Anillo 2- Cabecera: Girardot Centro - Operador: Infraco)</v>
      </c>
    </row>
    <row r="2785" spans="1:54" ht="199.5">
      <c r="A2785" s="38">
        <f t="shared" si="569"/>
        <v>2784</v>
      </c>
      <c r="B2785" s="3">
        <v>8716264</v>
      </c>
      <c r="C2785" s="3" t="s">
        <v>54</v>
      </c>
      <c r="D2785" s="23">
        <v>45474.579861111109</v>
      </c>
      <c r="E2785" s="23">
        <v>45474.822916666664</v>
      </c>
      <c r="F2785" s="1">
        <f t="shared" ca="1" si="570"/>
        <v>0.24305555555474712</v>
      </c>
      <c r="G2785" s="3" t="s">
        <v>55</v>
      </c>
      <c r="H2785" s="41"/>
      <c r="I2785" s="40"/>
      <c r="J2785" s="5" t="s">
        <v>56</v>
      </c>
      <c r="K2785" s="3" t="s">
        <v>122</v>
      </c>
      <c r="L2785" s="9" t="s">
        <v>78</v>
      </c>
      <c r="M2785" s="3" t="s">
        <v>123</v>
      </c>
      <c r="N2785" s="3" t="s">
        <v>124</v>
      </c>
      <c r="O2785" s="3" t="s">
        <v>12469</v>
      </c>
      <c r="P2785" s="3" t="s">
        <v>12470</v>
      </c>
      <c r="Q2785" s="4" t="s">
        <v>12471</v>
      </c>
      <c r="R2785" s="3" t="s">
        <v>505</v>
      </c>
      <c r="S2785" s="3" t="s">
        <v>129</v>
      </c>
      <c r="T2785" s="9" t="s">
        <v>380</v>
      </c>
      <c r="U2785" s="3" t="s">
        <v>3150</v>
      </c>
      <c r="V2785" s="22" t="str">
        <f t="shared" si="571"/>
        <v>RLFO; Hora de aviso: 13:55 01/07/2024; Solución: Tendido de 100 mts de Fo y dos empalmes de 24 hilos; Hora de solución: 19:45 01/07/2024; Causa: Corto Circuito</v>
      </c>
      <c r="W2785" s="4" t="s">
        <v>132</v>
      </c>
      <c r="X2785" s="3"/>
      <c r="Y2785" s="3"/>
      <c r="Z2785" s="3" t="s">
        <v>69</v>
      </c>
      <c r="AA2785" s="3" t="s">
        <v>71</v>
      </c>
      <c r="AB2785" s="3">
        <v>0</v>
      </c>
      <c r="AC2785" s="3" t="s">
        <v>71</v>
      </c>
      <c r="AD2785" s="6">
        <v>0</v>
      </c>
      <c r="AE2785" s="7"/>
      <c r="AF2785" s="7"/>
      <c r="AG2785" s="6">
        <f>Tabla4[[#This Row],[Tiempo Parada de Reloj]]+Tabla4[[#This Row],[Tiempo Autorizado por Telefonica (no Máximo)]]</f>
        <v>0</v>
      </c>
      <c r="AH2785" s="7">
        <f t="shared" ref="AH2785:AH2792" ca="1" si="574">F2785-$AD2785</f>
        <v>0.24305555555474712</v>
      </c>
      <c r="AI2785" s="8">
        <f t="shared" si="572"/>
        <v>0</v>
      </c>
      <c r="AJ2785" s="8">
        <f t="shared" ca="1" si="573"/>
        <v>5.8333333333139308</v>
      </c>
      <c r="AK2785" s="3" t="s">
        <v>106</v>
      </c>
      <c r="AL2785" s="3" t="s">
        <v>70</v>
      </c>
      <c r="AM2785" s="3" t="s">
        <v>120</v>
      </c>
      <c r="AN2785" s="3" t="s">
        <v>120</v>
      </c>
      <c r="AO2785" s="3" t="s">
        <v>106</v>
      </c>
      <c r="AP2785" s="3" t="s">
        <v>106</v>
      </c>
      <c r="AQ2785" s="23">
        <v>45475.628472222219</v>
      </c>
      <c r="AR2785" s="3"/>
      <c r="AS2785" s="23"/>
      <c r="AT2785" s="23"/>
      <c r="AU2785" s="3" t="s">
        <v>133</v>
      </c>
      <c r="AV2785" s="3" t="s">
        <v>593</v>
      </c>
      <c r="AW2785" s="3" t="s">
        <v>135</v>
      </c>
      <c r="AX2785" s="3">
        <v>10.931625</v>
      </c>
      <c r="AY2785" s="3">
        <v>-74.810688999999996</v>
      </c>
      <c r="AZ2785" s="8" t="str">
        <f>+CONCATENATE("Reportan apertura en el enlace ",Tabla4[[#This Row],[Enlace]]," en el ",Tabla4[[#This Row],[Distancia óptica]]," ocasionado por ",Tabla4[[#This Row],[Causa del daño]])</f>
        <v>Reportan apertura en el enlace Mov. Circunvalación - Mov. Cedros II en el Km 1.65 desde Ciudadela ocasionado por Corto Circuito</v>
      </c>
      <c r="BA2785" s="8" t="str">
        <f>+CONCATENATE("Para dar solución al incidente ",Tabla4[[#This Row],[Solución]])</f>
        <v>Para dar solución al incidente Tendido de 100 mts de Fo y dos empalmes de 24 hilos</v>
      </c>
      <c r="BB2785" s="3" t="str">
        <f>+_xlfn.CONCAT(Tabla4[[#This Row],[Causa Raiz]]," ",Tabla4[[#This Row],[Solución2]]," (",Tabla4[[#This Row],[Anillo]],"- Cabecera: ",Tabla4[[#This Row],[Cabecera]],"- Operador: ",Tabla4[[#This Row],[Operador]],")")</f>
        <v>Reportan apertura en el enlace Mov. Circunvalación - Mov. Cedros II en el Km 1.65 desde Ciudadela ocasionado por Corto Circuito Para dar solución al incidente Tendido de 100 mts de Fo y dos empalmes de 24 hilos (Lineal- Cabecera: Victoria- Operador: Colombia Telecomunicaciones)</v>
      </c>
    </row>
    <row r="2786" spans="1:54" ht="185.25">
      <c r="A2786" s="38">
        <f t="shared" si="569"/>
        <v>2785</v>
      </c>
      <c r="B2786" s="3">
        <v>8716265</v>
      </c>
      <c r="C2786" s="3" t="s">
        <v>54</v>
      </c>
      <c r="D2786" s="23">
        <v>45474.579861111109</v>
      </c>
      <c r="E2786" s="23">
        <v>45474.791666666664</v>
      </c>
      <c r="F2786" s="1">
        <f t="shared" ca="1" si="570"/>
        <v>0.21180555555474712</v>
      </c>
      <c r="G2786" s="3" t="s">
        <v>55</v>
      </c>
      <c r="H2786" s="41"/>
      <c r="I2786" s="40"/>
      <c r="J2786" s="5" t="s">
        <v>56</v>
      </c>
      <c r="K2786" s="3" t="s">
        <v>340</v>
      </c>
      <c r="L2786" s="9" t="s">
        <v>78</v>
      </c>
      <c r="M2786" s="3" t="s">
        <v>341</v>
      </c>
      <c r="N2786" s="3" t="s">
        <v>4463</v>
      </c>
      <c r="O2786" s="3" t="s">
        <v>12472</v>
      </c>
      <c r="P2786" s="3" t="s">
        <v>12473</v>
      </c>
      <c r="Q2786" s="4" t="s">
        <v>12474</v>
      </c>
      <c r="R2786" s="3" t="s">
        <v>1304</v>
      </c>
      <c r="S2786" s="3" t="s">
        <v>347</v>
      </c>
      <c r="T2786" s="9" t="s">
        <v>146</v>
      </c>
      <c r="U2786" s="3" t="s">
        <v>12171</v>
      </c>
      <c r="V2786" s="22" t="str">
        <f t="shared" si="571"/>
        <v>RLFO; Hora de aviso: 13:55 01/07/2024; Solución: migracion de hilo entre nodos ; Hora de solución: 19:00 01/07/2024; Causa: Falla en la Red FiOp</v>
      </c>
      <c r="W2786" s="4" t="s">
        <v>349</v>
      </c>
      <c r="X2786" s="3"/>
      <c r="Y2786" s="3"/>
      <c r="Z2786" s="3" t="s">
        <v>69</v>
      </c>
      <c r="AA2786" s="3" t="s">
        <v>71</v>
      </c>
      <c r="AB2786" s="3">
        <v>0</v>
      </c>
      <c r="AC2786" s="3" t="s">
        <v>70</v>
      </c>
      <c r="AD2786" s="6">
        <v>0</v>
      </c>
      <c r="AE2786" s="7"/>
      <c r="AF2786" s="7"/>
      <c r="AG2786" s="6">
        <f>Tabla4[[#This Row],[Tiempo Parada de Reloj]]+Tabla4[[#This Row],[Tiempo Autorizado por Telefonica (no Máximo)]]</f>
        <v>0</v>
      </c>
      <c r="AH2786" s="7">
        <f t="shared" ca="1" si="574"/>
        <v>0.21180555555474712</v>
      </c>
      <c r="AI2786" s="8">
        <f t="shared" si="572"/>
        <v>0</v>
      </c>
      <c r="AJ2786" s="8">
        <f t="shared" ca="1" si="573"/>
        <v>5.0833333333139308</v>
      </c>
      <c r="AK2786" s="3" t="s">
        <v>106</v>
      </c>
      <c r="AL2786" s="3" t="s">
        <v>70</v>
      </c>
      <c r="AM2786" s="3" t="s">
        <v>120</v>
      </c>
      <c r="AN2786" s="3" t="s">
        <v>120</v>
      </c>
      <c r="AO2786" s="3" t="s">
        <v>120</v>
      </c>
      <c r="AP2786" s="3" t="s">
        <v>120</v>
      </c>
      <c r="AQ2786" s="23">
        <v>45476.441666666666</v>
      </c>
      <c r="AR2786" s="3"/>
      <c r="AS2786" s="23"/>
      <c r="AT2786" s="23"/>
      <c r="AU2786" s="3" t="s">
        <v>351</v>
      </c>
      <c r="AV2786" s="3" t="s">
        <v>4467</v>
      </c>
      <c r="AW2786" s="3" t="s">
        <v>135</v>
      </c>
      <c r="AX2786" s="3">
        <v>5.2196999999999996</v>
      </c>
      <c r="AY2786" s="3">
        <v>-74.790599999999998</v>
      </c>
      <c r="AZ2786" s="8" t="str">
        <f>+CONCATENATE("Reportan apertura en el enlace ",Tabla4[[#This Row],[Enlace]]," en el ",Tabla4[[#This Row],[Distancia óptica]]," ocasionado por ",Tabla4[[#This Row],[Causa del daño]])</f>
        <v>Reportan apertura en el enlace Mov. Mariquita Centro - Mov. Honda Centro en el Km 15,8 desde Mariquita ocasionado por Falla en la Red FiOp</v>
      </c>
      <c r="BA2786" s="8" t="str">
        <f>+CONCATENATE("Para dar solución al incidente ",Tabla4[[#This Row],[Solución]])</f>
        <v xml:space="preserve">Para dar solución al incidente migracion de hilo entre nodos </v>
      </c>
      <c r="BB2786" s="3" t="str">
        <f>+_xlfn.CONCAT(Tabla4[[#This Row],[Causa Raiz]]," ",Tabla4[[#This Row],[Solución2]]," (",Tabla4[[#This Row],[Anillo]],"- Cabecera: ",Tabla4[[#This Row],[Cabecera]],"- Operador: ",Tabla4[[#This Row],[Operador]],")")</f>
        <v>Reportan apertura en el enlace Mov. Mariquita Centro - Mov. Honda Centro en el Km 15,8 desde Mariquita ocasionado por Falla en la Red FiOp Para dar solución al incidente migracion de hilo entre nodos  (Lineal- Cabecera: Mariquita- Operador: Colombia Telecomunicaciones)</v>
      </c>
    </row>
    <row r="2787" spans="1:54" ht="142.5">
      <c r="A2787" s="38">
        <f>A2786+1</f>
        <v>2786</v>
      </c>
      <c r="B2787" s="3">
        <v>8716425</v>
      </c>
      <c r="C2787" s="3" t="s">
        <v>92</v>
      </c>
      <c r="D2787" s="23">
        <v>45474.631944444445</v>
      </c>
      <c r="E2787" s="23">
        <v>45474.633333333331</v>
      </c>
      <c r="F2787" s="1">
        <f ca="1">IF(ISBLANK(E2787),IF(ISBLANK(D2787),0,NOW()-D2787),E2787-D2787)</f>
        <v>1.3888888861401938E-3</v>
      </c>
      <c r="G2787" s="3" t="s">
        <v>55</v>
      </c>
      <c r="H2787" s="41"/>
      <c r="I2787" s="40">
        <v>12015248</v>
      </c>
      <c r="J2787" s="5" t="s">
        <v>490</v>
      </c>
      <c r="K2787" s="3" t="s">
        <v>490</v>
      </c>
      <c r="L2787" s="9" t="s">
        <v>58</v>
      </c>
      <c r="M2787" s="3" t="s">
        <v>383</v>
      </c>
      <c r="N2787" s="3" t="s">
        <v>384</v>
      </c>
      <c r="O2787" s="3" t="s">
        <v>1479</v>
      </c>
      <c r="P2787" s="3" t="s">
        <v>12475</v>
      </c>
      <c r="Q2787" s="4" t="s">
        <v>12476</v>
      </c>
      <c r="R2787" s="3" t="s">
        <v>388</v>
      </c>
      <c r="S2787" s="3" t="s">
        <v>494</v>
      </c>
      <c r="T2787" s="9" t="s">
        <v>104</v>
      </c>
      <c r="U2787" s="3" t="s">
        <v>12477</v>
      </c>
      <c r="V2787" s="22" t="str">
        <f>C2787&amp;"; Hora de aviso: "&amp;TEXT(D2787,"h:mm dd/mm/yyyy")&amp;"; Solución: "&amp;U2787&amp;"; Hora de solución: "&amp;TEXT(E2787,"h:mm dd/mm/yyyy")&amp;"; Causa: "&amp;T2787</f>
        <v>RTNFO; Hora de aviso: 15:10 01/07/2024; Solución: Se realizan medidas y se certifica el tramo ; Hora de solución: 15:12 01/07/2024; Causa: Visita Fallida</v>
      </c>
      <c r="W2787" s="4" t="s">
        <v>496</v>
      </c>
      <c r="X2787" s="3"/>
      <c r="Y2787" s="3"/>
      <c r="Z2787" s="3" t="s">
        <v>69</v>
      </c>
      <c r="AA2787" s="3" t="s">
        <v>71</v>
      </c>
      <c r="AB2787" s="3">
        <v>0</v>
      </c>
      <c r="AC2787" s="3" t="s">
        <v>71</v>
      </c>
      <c r="AD2787" s="6">
        <v>0</v>
      </c>
      <c r="AE2787" s="7"/>
      <c r="AF2787" s="7"/>
      <c r="AG2787" s="6">
        <f>Tabla4[[#This Row],[Tiempo Parada de Reloj]]+Tabla4[[#This Row],[Tiempo Autorizado por Telefonica (no Máximo)]]</f>
        <v>0</v>
      </c>
      <c r="AH2787" s="7">
        <f t="shared" ca="1" si="574"/>
        <v>1.3888888861401938E-3</v>
      </c>
      <c r="AI2787" s="8">
        <f>AD2787*24</f>
        <v>0</v>
      </c>
      <c r="AJ2787" s="8">
        <f ca="1">AH2787*24</f>
        <v>3.3333333267364651E-2</v>
      </c>
      <c r="AK2787" s="3" t="s">
        <v>120</v>
      </c>
      <c r="AL2787" s="3" t="s">
        <v>70</v>
      </c>
      <c r="AM2787" s="3" t="s">
        <v>8652</v>
      </c>
      <c r="AN2787" s="3" t="s">
        <v>98</v>
      </c>
      <c r="AQ2787" s="23">
        <v>45476.368055555555</v>
      </c>
      <c r="AR2787" s="3"/>
      <c r="AS2787" s="23"/>
      <c r="AT2787" s="23"/>
      <c r="AU2787" s="3" t="s">
        <v>494</v>
      </c>
      <c r="AW2787" s="3" t="s">
        <v>69</v>
      </c>
      <c r="AX2787" s="3" t="s">
        <v>69</v>
      </c>
      <c r="AY2787" s="3" t="s">
        <v>69</v>
      </c>
      <c r="AZ2787" s="8" t="str">
        <f>+CONCATENATE("Reportan apertura en el enlace ",Tabla4[[#This Row],[Enlace]]," en el ",Tabla4[[#This Row],[Distancia óptica]]," ocasionado por ",Tabla4[[#This Row],[Causa del daño]])</f>
        <v>Reportan apertura en el enlace Cartagena - Tolú en el Km 7,6 desde Central Bosuqe ocasionado por Visita Fallida</v>
      </c>
      <c r="BA2787" s="8" t="str">
        <f>+CONCATENATE("Para dar solución al incidente ",Tabla4[[#This Row],[Solución]])</f>
        <v xml:space="preserve">Para dar solución al incidente Se realizan medidas y se certifica el tramo </v>
      </c>
      <c r="BB2787" s="3" t="str">
        <f>+_xlfn.CONCAT(Tabla4[[#This Row],[Causa Raiz]]," ",Tabla4[[#This Row],[Solución2]]," (",Tabla4[[#This Row],[Anillo]],"- Cabecera: ",Tabla4[[#This Row],[Cabecera]],"- Operador: ",Tabla4[[#This Row],[Operador]],")")</f>
        <v>Reportan apertura en el enlace Cartagena - Tolú en el Km 7,6 desde Central Bosuqe ocasionado por Visita Fallida Para dar solución al incidente Se realizan medidas y se certifica el tramo  (NA- Cabecera: - Operador: UNE)</v>
      </c>
    </row>
    <row r="2788" spans="1:54" s="2" customFormat="1" ht="213.75">
      <c r="A2788" s="38">
        <f>A2787+1</f>
        <v>2787</v>
      </c>
      <c r="B2788" s="3">
        <v>8717239</v>
      </c>
      <c r="C2788" s="3" t="s">
        <v>92</v>
      </c>
      <c r="D2788" s="23">
        <v>45474.732638888891</v>
      </c>
      <c r="E2788" s="23">
        <v>45475.46875</v>
      </c>
      <c r="F2788" s="1">
        <f t="shared" ref="F2788" ca="1" si="575">IF(ISBLANK(E2788),IF(ISBLANK(D2788),0,NOW()-D2788),E2788-D2788)</f>
        <v>0.73611111110949423</v>
      </c>
      <c r="G2788" s="3" t="s">
        <v>164</v>
      </c>
      <c r="H2788" s="41" t="s">
        <v>165</v>
      </c>
      <c r="I2788" s="40">
        <v>12015333</v>
      </c>
      <c r="J2788" s="5" t="s">
        <v>490</v>
      </c>
      <c r="K2788" s="3" t="s">
        <v>490</v>
      </c>
      <c r="L2788" s="9" t="s">
        <v>58</v>
      </c>
      <c r="M2788" s="3" t="s">
        <v>383</v>
      </c>
      <c r="N2788" s="3" t="s">
        <v>384</v>
      </c>
      <c r="O2788" s="3" t="s">
        <v>3065</v>
      </c>
      <c r="P2788" s="3" t="s">
        <v>12478</v>
      </c>
      <c r="Q2788" s="4" t="s">
        <v>12479</v>
      </c>
      <c r="R2788" s="3" t="s">
        <v>388</v>
      </c>
      <c r="S2788" s="3" t="s">
        <v>494</v>
      </c>
      <c r="T2788" s="3" t="s">
        <v>276</v>
      </c>
      <c r="U2788" s="3" t="s">
        <v>12480</v>
      </c>
      <c r="V2788" s="22" t="str">
        <f t="shared" ref="V2788" si="576">C2788&amp;"; Hora de aviso: "&amp;TEXT(D2788,"h:mm dd/mm/yyyy")&amp;"; Solución: "&amp;U2788&amp;"; Hora de solución: "&amp;TEXT(E2788,"h:mm dd/mm/yyyy")&amp;"; Causa: "&amp;T2788</f>
        <v>RTNFO; Hora de aviso: 17:35 01/07/2024; Solución: se recupera 50 metros de reserva, para ingresar punta a caja de empalme nueva, se fusiona 144 hilos; Hora de solución: 11:15 02/07/2024; Causa: Intervención de Terceros</v>
      </c>
      <c r="W2788" s="4" t="s">
        <v>496</v>
      </c>
      <c r="X2788" s="3"/>
      <c r="Y2788" s="3"/>
      <c r="Z2788" s="3" t="s">
        <v>69</v>
      </c>
      <c r="AA2788" s="3" t="s">
        <v>71</v>
      </c>
      <c r="AB2788" s="3">
        <v>0</v>
      </c>
      <c r="AC2788" s="3" t="s">
        <v>71</v>
      </c>
      <c r="AD2788" s="6">
        <v>0.125</v>
      </c>
      <c r="AE2788" s="7"/>
      <c r="AF2788" s="7"/>
      <c r="AG2788" s="6">
        <f>Tabla4[[#This Row],[Tiempo Parada de Reloj]]+Tabla4[[#This Row],[Tiempo Autorizado por Telefonica (no Máximo)]]</f>
        <v>0.125</v>
      </c>
      <c r="AH2788" s="7">
        <f t="shared" ca="1" si="574"/>
        <v>0.61111111110949423</v>
      </c>
      <c r="AI2788" s="8">
        <f t="shared" ref="AI2788" si="577">AD2788*24</f>
        <v>3</v>
      </c>
      <c r="AJ2788" s="8">
        <f t="shared" ref="AJ2788" ca="1" si="578">AH2788*24</f>
        <v>14.666666666627862</v>
      </c>
      <c r="AK2788" s="3" t="s">
        <v>120</v>
      </c>
      <c r="AL2788" s="3" t="s">
        <v>70</v>
      </c>
      <c r="AM2788" s="3" t="s">
        <v>120</v>
      </c>
      <c r="AN2788" s="3" t="s">
        <v>120</v>
      </c>
      <c r="AO2788" s="3"/>
      <c r="AP2788" s="3"/>
      <c r="AQ2788" s="23">
        <f ca="1">NOW()</f>
        <v>45503.69683483796</v>
      </c>
      <c r="AR2788" s="3"/>
      <c r="AS2788" s="23"/>
      <c r="AT2788" s="23"/>
      <c r="AU2788" s="3" t="s">
        <v>494</v>
      </c>
      <c r="AV2788" s="3" t="s">
        <v>5622</v>
      </c>
      <c r="AW2788" s="3" t="s">
        <v>1323</v>
      </c>
      <c r="AX2788" s="3" t="s">
        <v>69</v>
      </c>
      <c r="AY2788" s="3" t="s">
        <v>69</v>
      </c>
      <c r="AZ2788" s="8" t="str">
        <f>+CONCATENATE("Reportan apertura en el enlace ",Tabla4[[#This Row],[Enlace]]," en el ",Tabla4[[#This Row],[Distancia óptica]]," ocasionado por ",Tabla4[[#This Row],[Causa del daño]])</f>
        <v>Reportan apertura en el enlace Cartagena - Sabanalarga en el Km 7,8 desde cartagena ocasionado por Intervención de Terceros</v>
      </c>
      <c r="BA2788" s="8" t="str">
        <f>+CONCATENATE("Para dar solución al incidente ",Tabla4[[#This Row],[Solución]])</f>
        <v>Para dar solución al incidente se recupera 50 metros de reserva, para ingresar punta a caja de empalme nueva, se fusiona 144 hilos</v>
      </c>
      <c r="BB2788" s="3" t="str">
        <f>+_xlfn.CONCAT(Tabla4[[#This Row],[Causa Raiz]]," ",Tabla4[[#This Row],[Solución2]]," (",Tabla4[[#This Row],[Anillo]],"- Cabecera: ",Tabla4[[#This Row],[Cabecera]],"- Operador: ",Tabla4[[#This Row],[Operador]],")")</f>
        <v>Reportan apertura en el enlace Cartagena - Sabanalarga en el Km 7,8 desde cartagena ocasionado por Intervención de Terceros Para dar solución al incidente se recupera 50 metros de reserva, para ingresar punta a caja de empalme nueva, se fusiona 144 hilos (TRONCAL- Cabecera: CARTAGENA- Operador: UNE)</v>
      </c>
    </row>
    <row r="2789" spans="1:54" ht="128.25">
      <c r="A2789" s="38">
        <f>A2788+1</f>
        <v>2788</v>
      </c>
      <c r="B2789" s="3">
        <v>8717855</v>
      </c>
      <c r="C2789" s="3" t="s">
        <v>92</v>
      </c>
      <c r="D2789" s="23">
        <v>45475.125</v>
      </c>
      <c r="E2789" s="23">
        <v>45475.126388888886</v>
      </c>
      <c r="F2789" s="1">
        <f ca="1">IF(ISBLANK(E2789),IF(ISBLANK(D2789),0,NOW()-D2789),E2789-D2789)</f>
        <v>1.3888888861401938E-3</v>
      </c>
      <c r="G2789" s="3" t="s">
        <v>55</v>
      </c>
      <c r="H2789" s="41"/>
      <c r="I2789" s="40" t="s">
        <v>12481</v>
      </c>
      <c r="J2789" s="5" t="s">
        <v>167</v>
      </c>
      <c r="K2789" s="3" t="s">
        <v>168</v>
      </c>
      <c r="L2789" s="9" t="s">
        <v>58</v>
      </c>
      <c r="M2789" s="3" t="s">
        <v>360</v>
      </c>
      <c r="N2789" s="3" t="s">
        <v>12482</v>
      </c>
      <c r="O2789" s="3" t="s">
        <v>12483</v>
      </c>
      <c r="P2789" s="3">
        <v>0</v>
      </c>
      <c r="Q2789" s="4" t="s">
        <v>12484</v>
      </c>
      <c r="R2789" s="3" t="s">
        <v>1420</v>
      </c>
      <c r="S2789" s="3" t="s">
        <v>175</v>
      </c>
      <c r="T2789" s="9" t="s">
        <v>104</v>
      </c>
      <c r="U2789" s="3" t="s">
        <v>12485</v>
      </c>
      <c r="V2789" s="22" t="str">
        <f>C2789&amp;"; Hora de aviso: "&amp;TEXT(D2789,"h:mm dd/mm/yyyy")&amp;"; Solución: "&amp;U2789&amp;"; Hora de solución: "&amp;TEXT(E2789,"h:mm dd/mm/yyyy")&amp;"; Causa: "&amp;T2789</f>
        <v>RTNFO; Hora de aviso: 3:00 02/07/2024; Solución: falla por energia; Hora de solución: 3:02 02/07/2024; Causa: Visita Fallida</v>
      </c>
      <c r="W2789" s="4" t="s">
        <v>1407</v>
      </c>
      <c r="X2789" s="3"/>
      <c r="Y2789" s="3"/>
      <c r="Z2789" s="3" t="s">
        <v>69</v>
      </c>
      <c r="AA2789" s="3" t="s">
        <v>71</v>
      </c>
      <c r="AB2789" s="3">
        <v>0</v>
      </c>
      <c r="AC2789" s="3" t="s">
        <v>71</v>
      </c>
      <c r="AD2789" s="6">
        <v>0</v>
      </c>
      <c r="AE2789" s="7"/>
      <c r="AF2789" s="7"/>
      <c r="AG2789" s="6">
        <f>Tabla4[[#This Row],[Tiempo Parada de Reloj]]+Tabla4[[#This Row],[Tiempo Autorizado por Telefonica (no Máximo)]]</f>
        <v>0</v>
      </c>
      <c r="AH2789" s="7">
        <f t="shared" ca="1" si="574"/>
        <v>1.3888888861401938E-3</v>
      </c>
      <c r="AI2789" s="8">
        <f>AD2789*24</f>
        <v>0</v>
      </c>
      <c r="AJ2789" s="8">
        <f ca="1">AH2789*24</f>
        <v>3.3333333267364651E-2</v>
      </c>
      <c r="AK2789" s="3" t="s">
        <v>87</v>
      </c>
      <c r="AL2789" s="3" t="s">
        <v>70</v>
      </c>
      <c r="AM2789" s="3" t="s">
        <v>72</v>
      </c>
      <c r="AN2789" s="3" t="s">
        <v>72</v>
      </c>
      <c r="AO2789" s="3" t="s">
        <v>72</v>
      </c>
      <c r="AP2789" s="3" t="s">
        <v>72</v>
      </c>
      <c r="AQ2789" s="23">
        <v>45475.126388888886</v>
      </c>
      <c r="AR2789" s="3"/>
      <c r="AS2789" s="23"/>
      <c r="AT2789" s="23"/>
      <c r="AU2789" s="3" t="s">
        <v>168</v>
      </c>
      <c r="AV2789" s="3" t="s">
        <v>69</v>
      </c>
      <c r="AW2789" s="3" t="s">
        <v>69</v>
      </c>
      <c r="AX2789" s="3" t="s">
        <v>69</v>
      </c>
      <c r="AY2789" s="3" t="s">
        <v>69</v>
      </c>
      <c r="AZ2789" s="8" t="str">
        <f>+CONCATENATE("Reportan apertura en el enlace ",Tabla4[[#This Row],[Enlace]]," en el ",Tabla4[[#This Row],[Distancia óptica]]," ocasionado por ",Tabla4[[#This Row],[Causa del daño]])</f>
        <v>Reportan apertura en el enlace San Roque -Santo Domingo en el 0 ocasionado por Visita Fallida</v>
      </c>
      <c r="BA2789" s="8" t="str">
        <f>+CONCATENATE("Para dar solución al incidente ",Tabla4[[#This Row],[Solución]])</f>
        <v>Para dar solución al incidente falla por energia</v>
      </c>
      <c r="BB2789" s="3" t="str">
        <f>+_xlfn.CONCAT(Tabla4[[#This Row],[Causa Raiz]]," ",Tabla4[[#This Row],[Solución2]]," (",Tabla4[[#This Row],[Anillo]],"- Cabecera: ",Tabla4[[#This Row],[Cabecera]],"- Operador: ",Tabla4[[#This Row],[Operador]],")")</f>
        <v>Reportan apertura en el enlace San Roque -Santo Domingo en el 0 ocasionado por Visita Fallida Para dar solución al incidente falla por energia (NA- Cabecera: NA- Operador: Telmex - Claro)</v>
      </c>
    </row>
    <row r="2790" spans="1:54" ht="213.75">
      <c r="A2790" s="38">
        <f>A2789+1</f>
        <v>2789</v>
      </c>
      <c r="B2790" s="3">
        <v>8718111</v>
      </c>
      <c r="C2790" s="3" t="s">
        <v>136</v>
      </c>
      <c r="D2790" s="23">
        <v>45475.3125</v>
      </c>
      <c r="E2790" s="23">
        <v>45478.333333333336</v>
      </c>
      <c r="F2790" s="1">
        <f ca="1">IF(ISBLANK(E2790),IF(ISBLANK(D2790),0,NOW()-D2790),E2790-D2790)</f>
        <v>3.0208333333357587</v>
      </c>
      <c r="G2790" s="3" t="s">
        <v>55</v>
      </c>
      <c r="H2790" s="41"/>
      <c r="I2790" s="40"/>
      <c r="J2790" s="5" t="s">
        <v>137</v>
      </c>
      <c r="K2790" s="3" t="s">
        <v>93</v>
      </c>
      <c r="L2790" s="9" t="s">
        <v>78</v>
      </c>
      <c r="M2790" s="3" t="s">
        <v>59</v>
      </c>
      <c r="N2790" s="3" t="s">
        <v>60</v>
      </c>
      <c r="O2790" s="3" t="s">
        <v>4442</v>
      </c>
      <c r="P2790" s="3" t="s">
        <v>12486</v>
      </c>
      <c r="Q2790" s="4" t="s">
        <v>12487</v>
      </c>
      <c r="R2790" s="3" t="s">
        <v>783</v>
      </c>
      <c r="S2790" s="3" t="s">
        <v>65</v>
      </c>
      <c r="T2790" s="9" t="s">
        <v>176</v>
      </c>
      <c r="U2790" s="3" t="s">
        <v>12488</v>
      </c>
      <c r="V2790" s="22" t="str">
        <f>C2790&amp;"; Hora de aviso: "&amp;TEXT(D2790,"h:mm dd/mm/yyyy")&amp;"; Solución: "&amp;U2790&amp;"; Hora de solución: "&amp;TEXT(E2790,"h:mm dd/mm/yyyy")&amp;"; Causa: "&amp;T2790</f>
        <v>RBHFO; Hora de aviso: 7:30 02/07/2024; Solución: se realiza tendido de 200 mts y dos empalmes de 96 hilos por corporativos; Hora de solución: 8:00 05/07/2024; Causa: Intervención de Terceros. No Identificados</v>
      </c>
      <c r="W2790" s="4" t="s">
        <v>68</v>
      </c>
      <c r="X2790" s="3"/>
      <c r="Y2790" s="3"/>
      <c r="Z2790" s="3" t="s">
        <v>69</v>
      </c>
      <c r="AA2790" s="3" t="s">
        <v>71</v>
      </c>
      <c r="AB2790" s="3">
        <v>0</v>
      </c>
      <c r="AC2790" s="3" t="s">
        <v>71</v>
      </c>
      <c r="AD2790" s="6">
        <v>2.9479166666666665</v>
      </c>
      <c r="AE2790" s="7"/>
      <c r="AF2790" s="7"/>
      <c r="AG2790" s="6">
        <f>Tabla4[[#This Row],[Tiempo Parada de Reloj]]+Tabla4[[#This Row],[Tiempo Autorizado por Telefonica (no Máximo)]]</f>
        <v>2.9479166666666665</v>
      </c>
      <c r="AH2790" s="7">
        <f t="shared" ca="1" si="574"/>
        <v>7.2916666669092134E-2</v>
      </c>
      <c r="AI2790" s="8">
        <f>AD2790*24</f>
        <v>70.75</v>
      </c>
      <c r="AJ2790" s="8">
        <f ca="1">AH2790*24</f>
        <v>1.7500000000582112</v>
      </c>
      <c r="AK2790" s="3" t="s">
        <v>98</v>
      </c>
      <c r="AL2790" s="3" t="s">
        <v>70</v>
      </c>
      <c r="AM2790" s="3" t="s">
        <v>120</v>
      </c>
      <c r="AN2790" s="3" t="s">
        <v>119</v>
      </c>
      <c r="AO2790" s="3" t="s">
        <v>120</v>
      </c>
      <c r="AP2790" s="3" t="s">
        <v>98</v>
      </c>
      <c r="AQ2790" s="23">
        <v>45483.770833333336</v>
      </c>
      <c r="AR2790" s="3"/>
      <c r="AS2790" s="23"/>
      <c r="AT2790" s="23"/>
      <c r="AU2790" s="3" t="s">
        <v>100</v>
      </c>
      <c r="AV2790" s="3" t="s">
        <v>526</v>
      </c>
      <c r="AW2790" s="3" t="s">
        <v>12489</v>
      </c>
      <c r="AX2790" s="3">
        <v>4.5424499999999997</v>
      </c>
      <c r="AY2790" s="3">
        <v>-74.134780000000006</v>
      </c>
      <c r="AZ2790" s="8" t="str">
        <f>+CONCATENATE("Reportan apertura en el enlace ",Tabla4[[#This Row],[Enlace]]," en el ",Tabla4[[#This Row],[Distancia óptica]]," ocasionado por ",Tabla4[[#This Row],[Causa del daño]])</f>
        <v>Reportan apertura en el enlace Mov. Hospital Meissen - Mov. Marruecos en el km 19.2 desde Mov. Marruecos ocasionado por Intervención de Terceros. No Identificados</v>
      </c>
      <c r="BA2790" s="8" t="str">
        <f>+CONCATENATE("Para dar solución al incidente ",Tabla4[[#This Row],[Solución]])</f>
        <v>Para dar solución al incidente se realiza tendido de 200 mts y dos empalmes de 96 hilos por corporativos</v>
      </c>
      <c r="BB2790" s="3" t="str">
        <f>+_xlfn.CONCAT(Tabla4[[#This Row],[Causa Raiz]]," ",Tabla4[[#This Row],[Solución2]]," (",Tabla4[[#This Row],[Anillo]],"- Cabecera: ",Tabla4[[#This Row],[Cabecera]],"- Operador: ",Tabla4[[#This Row],[Operador]],")")</f>
        <v>Reportan apertura en el enlace Mov. Hospital Meissen - Mov. Marruecos en el km 19.2 desde Mov. Marruecos ocasionado por Intervención de Terceros. No Identificados Para dar solución al incidente se realiza tendido de 200 mts y dos empalmes de 96 hilos por corporativos (ANILLO 60- Cabecera: Marruecos- Operador: Infraco)</v>
      </c>
    </row>
    <row r="2791" spans="1:54" ht="171">
      <c r="A2791" s="38">
        <f>A2790+1</f>
        <v>2790</v>
      </c>
      <c r="B2791" s="3">
        <v>8718042</v>
      </c>
      <c r="C2791" s="3" t="s">
        <v>163</v>
      </c>
      <c r="D2791" s="23">
        <v>45475.368055555555</v>
      </c>
      <c r="E2791" s="23">
        <v>45475.520833333336</v>
      </c>
      <c r="F2791" s="1">
        <f ca="1">IF(ISBLANK(E2791),IF(ISBLANK(D2791),0,NOW()-D2791),E2791-D2791)</f>
        <v>0.15277777778101154</v>
      </c>
      <c r="G2791" s="3" t="s">
        <v>1465</v>
      </c>
      <c r="H2791" s="41"/>
      <c r="I2791" s="40"/>
      <c r="J2791" s="5" t="s">
        <v>56</v>
      </c>
      <c r="K2791" s="3" t="s">
        <v>108</v>
      </c>
      <c r="L2791" s="9" t="s">
        <v>78</v>
      </c>
      <c r="M2791" s="3" t="s">
        <v>228</v>
      </c>
      <c r="N2791" s="3" t="s">
        <v>315</v>
      </c>
      <c r="O2791" s="3" t="s">
        <v>12490</v>
      </c>
      <c r="P2791" s="3" t="s">
        <v>12491</v>
      </c>
      <c r="Q2791" s="4" t="s">
        <v>12492</v>
      </c>
      <c r="R2791" s="3" t="s">
        <v>233</v>
      </c>
      <c r="S2791" s="3" t="s">
        <v>12398</v>
      </c>
      <c r="T2791" s="9" t="s">
        <v>256</v>
      </c>
      <c r="U2791" s="3" t="s">
        <v>12258</v>
      </c>
      <c r="V2791" s="22" t="str">
        <f>C2791&amp;"; Hora de aviso: "&amp;TEXT(D2791,"h:mm dd/mm/yyyy")&amp;"; Solución: "&amp;U2791&amp;"; Hora de solución: "&amp;TEXT(E2791,"h:mm dd/mm/yyyy")&amp;"; Causa: "&amp;T2791</f>
        <v>RDFO; Hora de aviso: 8:50 02/07/2024; Solución: Se fusiona hilo abierto en empalme existente.; Hora de solución: 12:30 02/07/2024; Causa: Falla de Empalme de FiOp</v>
      </c>
      <c r="W2791" s="4" t="s">
        <v>118</v>
      </c>
      <c r="X2791" s="3"/>
      <c r="Y2791" s="3"/>
      <c r="Z2791" s="3" t="s">
        <v>69</v>
      </c>
      <c r="AA2791" s="3" t="s">
        <v>70</v>
      </c>
      <c r="AB2791" s="3">
        <v>8718042</v>
      </c>
      <c r="AC2791" s="3" t="s">
        <v>71</v>
      </c>
      <c r="AD2791" s="6">
        <v>0</v>
      </c>
      <c r="AE2791" s="7"/>
      <c r="AF2791" s="7"/>
      <c r="AG2791" s="6">
        <f>Tabla4[[#This Row],[Tiempo Parada de Reloj]]+Tabla4[[#This Row],[Tiempo Autorizado por Telefonica (no Máximo)]]</f>
        <v>0</v>
      </c>
      <c r="AH2791" s="7">
        <f t="shared" ca="1" si="574"/>
        <v>0.15277777778101154</v>
      </c>
      <c r="AI2791" s="8">
        <f>AD2791*24</f>
        <v>0</v>
      </c>
      <c r="AJ2791" s="8">
        <f ca="1">AH2791*24</f>
        <v>3.6666666667442769</v>
      </c>
      <c r="AK2791" s="3" t="s">
        <v>88</v>
      </c>
      <c r="AL2791" s="3" t="s">
        <v>70</v>
      </c>
      <c r="AM2791" s="3" t="s">
        <v>8652</v>
      </c>
      <c r="AN2791" s="3" t="s">
        <v>8652</v>
      </c>
      <c r="AO2791" s="3" t="s">
        <v>106</v>
      </c>
      <c r="AP2791" s="3" t="s">
        <v>106</v>
      </c>
      <c r="AQ2791" s="23">
        <v>45477.706250000003</v>
      </c>
      <c r="AR2791" s="3"/>
      <c r="AS2791" s="23"/>
      <c r="AT2791" s="23"/>
      <c r="AU2791" s="3" t="s">
        <v>237</v>
      </c>
      <c r="AV2791" s="3" t="s">
        <v>320</v>
      </c>
      <c r="AW2791" s="3" t="s">
        <v>135</v>
      </c>
      <c r="AX2791" s="3">
        <v>11.279601</v>
      </c>
      <c r="AY2791" s="3">
        <v>-73.915318999999997</v>
      </c>
      <c r="AZ2791" s="8" t="str">
        <f>+CONCATENATE("Reportan apertura en el enlace ",Tabla4[[#This Row],[Enlace]]," en el ",Tabla4[[#This Row],[Distancia óptica]]," ocasionado por ",Tabla4[[#This Row],[Causa del daño]])</f>
        <v>Reportan apertura en el enlace Mov. Mendihuaca - Mov. Calle 13 en el km 35.3 desde Calle 13 ocasionado por Falla de Empalme de FiOp</v>
      </c>
      <c r="BA2791" s="8" t="str">
        <f>+CONCATENATE("Para dar solución al incidente ",Tabla4[[#This Row],[Solución]])</f>
        <v>Para dar solución al incidente Se fusiona hilo abierto en empalme existente.</v>
      </c>
      <c r="BB2791" s="3" t="str">
        <f>+_xlfn.CONCAT(Tabla4[[#This Row],[Causa Raiz]]," ",Tabla4[[#This Row],[Solución2]]," (",Tabla4[[#This Row],[Anillo]],"- Cabecera: ",Tabla4[[#This Row],[Cabecera]],"- Operador: ",Tabla4[[#This Row],[Operador]],")")</f>
        <v>Reportan apertura en el enlace Mov. Mendihuaca - Mov. Calle 13 en el km 35.3 desde Calle 13 ocasionado por Falla de Empalme de FiOp Para dar solución al incidente Se fusiona hilo abierto en empalme existente. (Lineal- Cabecera: Calle 13- Operador: Colombia Telecomunicaciones)</v>
      </c>
    </row>
    <row r="2792" spans="1:54" ht="199.5">
      <c r="A2792" s="38">
        <f t="shared" ref="A2792:A2794" si="579">A2791+1</f>
        <v>2791</v>
      </c>
      <c r="B2792" s="3">
        <v>8716484</v>
      </c>
      <c r="C2792" s="3" t="s">
        <v>163</v>
      </c>
      <c r="D2792" s="23">
        <v>45475.458333333336</v>
      </c>
      <c r="E2792" s="23">
        <v>45475.6875</v>
      </c>
      <c r="F2792" s="1">
        <f t="shared" ref="F2792:F2794" ca="1" si="580">IF(ISBLANK(E2792),IF(ISBLANK(D2792),0,NOW()-D2792),E2792-D2792)</f>
        <v>0.22916666666424135</v>
      </c>
      <c r="G2792" s="3" t="s">
        <v>1465</v>
      </c>
      <c r="H2792" s="41"/>
      <c r="I2792" s="40"/>
      <c r="J2792" s="5" t="s">
        <v>56</v>
      </c>
      <c r="K2792" s="3" t="s">
        <v>138</v>
      </c>
      <c r="L2792" s="9" t="s">
        <v>78</v>
      </c>
      <c r="M2792" s="3" t="s">
        <v>139</v>
      </c>
      <c r="N2792" s="3" t="s">
        <v>193</v>
      </c>
      <c r="O2792" s="3" t="s">
        <v>12493</v>
      </c>
      <c r="P2792" s="3" t="s">
        <v>12494</v>
      </c>
      <c r="Q2792" s="4" t="s">
        <v>12495</v>
      </c>
      <c r="R2792" s="3" t="s">
        <v>144</v>
      </c>
      <c r="S2792" s="3" t="s">
        <v>145</v>
      </c>
      <c r="T2792" s="9" t="s">
        <v>130</v>
      </c>
      <c r="U2792" s="3" t="s">
        <v>12496</v>
      </c>
      <c r="V2792" s="22" t="str">
        <f t="shared" ref="V2792:V2794" si="581">C2792&amp;"; Hora de aviso: "&amp;TEXT(D2792,"h:mm dd/mm/yyyy")&amp;"; Solución: "&amp;U2792&amp;"; Hora de solución: "&amp;TEXT(E2792,"h:mm dd/mm/yyyy")&amp;"; Causa: "&amp;T2792</f>
        <v>RDFO; Hora de aviso: 11:00 02/07/2024; Solución: Se recupera 3 mts de reserva y  Se realiza  caja de empalme de 24 hilos; Hora de solución: 16:30 02/07/2024; Causa: Plagas</v>
      </c>
      <c r="W2792" s="4" t="s">
        <v>199</v>
      </c>
      <c r="X2792" s="3"/>
      <c r="Y2792" s="3"/>
      <c r="Z2792" s="3" t="s">
        <v>69</v>
      </c>
      <c r="AA2792" s="3" t="s">
        <v>70</v>
      </c>
      <c r="AB2792" s="3">
        <v>8716484</v>
      </c>
      <c r="AC2792" s="3" t="s">
        <v>71</v>
      </c>
      <c r="AD2792" s="6">
        <v>0</v>
      </c>
      <c r="AE2792" s="7"/>
      <c r="AF2792" s="7"/>
      <c r="AG2792" s="6">
        <f>Tabla4[[#This Row],[Tiempo Parada de Reloj]]+Tabla4[[#This Row],[Tiempo Autorizado por Telefonica (no Máximo)]]</f>
        <v>0</v>
      </c>
      <c r="AH2792" s="7">
        <f t="shared" ca="1" si="574"/>
        <v>0.22916666666424135</v>
      </c>
      <c r="AI2792" s="8">
        <f t="shared" ref="AI2792:AI2794" si="582">AD2792*24</f>
        <v>0</v>
      </c>
      <c r="AJ2792" s="8">
        <f t="shared" ref="AJ2792:AJ2794" ca="1" si="583">AH2792*24</f>
        <v>5.4999999999417923</v>
      </c>
      <c r="AK2792" s="3" t="s">
        <v>88</v>
      </c>
      <c r="AL2792" s="3" t="s">
        <v>70</v>
      </c>
      <c r="AM2792" s="3" t="s">
        <v>8652</v>
      </c>
      <c r="AN2792" s="3" t="s">
        <v>8652</v>
      </c>
      <c r="AO2792" s="3" t="s">
        <v>106</v>
      </c>
      <c r="AP2792" s="3" t="s">
        <v>120</v>
      </c>
      <c r="AQ2792" s="23">
        <v>45477.888888888891</v>
      </c>
      <c r="AR2792" s="3"/>
      <c r="AS2792" s="23"/>
      <c r="AT2792" s="23"/>
      <c r="AU2792" s="3" t="s">
        <v>481</v>
      </c>
      <c r="AV2792" s="3" t="s">
        <v>12497</v>
      </c>
      <c r="AW2792" s="3" t="s">
        <v>1311</v>
      </c>
      <c r="AX2792" s="3">
        <v>3.9098999999999999</v>
      </c>
      <c r="AY2792" s="3">
        <v>-76.303700000000006</v>
      </c>
      <c r="AZ2792" s="8" t="str">
        <f>+CONCATENATE("Reportan apertura en el enlace ",Tabla4[[#This Row],[Enlace]]," en el ",Tabla4[[#This Row],[Distancia óptica]]," ocasionado por ",Tabla4[[#This Row],[Causa del daño]])</f>
        <v>Reportan apertura en el enlace Mov. Buga Telecom - Mov. Banco W en el km 0.17 desde Buga ocasionado por Plagas</v>
      </c>
      <c r="BA2792" s="8" t="str">
        <f>+CONCATENATE("Para dar solución al incidente ",Tabla4[[#This Row],[Solución]])</f>
        <v>Para dar solución al incidente Se recupera 3 mts de reserva y  Se realiza  caja de empalme de 24 hilos</v>
      </c>
      <c r="BB2792" s="3" t="str">
        <f>+_xlfn.CONCAT(Tabla4[[#This Row],[Causa Raiz]]," ",Tabla4[[#This Row],[Solución2]]," (",Tabla4[[#This Row],[Anillo]],"- Cabecera: ",Tabla4[[#This Row],[Cabecera]],"- Operador: ",Tabla4[[#This Row],[Operador]],")")</f>
        <v>Reportan apertura en el enlace Mov. Buga Telecom - Mov. Banco W en el km 0.17 desde Buga ocasionado por Plagas Para dar solución al incidente Se recupera 3 mts de reserva y  Se realiza  caja de empalme de 24 hilos (UK- Cabecera: CENTRAL BUGA- Operador: Colombia Telecomunicaciones)</v>
      </c>
    </row>
    <row r="2793" spans="1:54" ht="228">
      <c r="A2793" s="38">
        <f t="shared" si="579"/>
        <v>2792</v>
      </c>
      <c r="B2793" s="3">
        <v>8718817</v>
      </c>
      <c r="C2793" s="3" t="s">
        <v>163</v>
      </c>
      <c r="D2793" s="23">
        <v>45475.472222222219</v>
      </c>
      <c r="E2793" s="23">
        <v>45475.666666666664</v>
      </c>
      <c r="F2793" s="1">
        <f t="shared" ca="1" si="580"/>
        <v>0.19444444444525288</v>
      </c>
      <c r="G2793" s="3" t="s">
        <v>55</v>
      </c>
      <c r="H2793" s="41"/>
      <c r="I2793" s="40"/>
      <c r="J2793" s="5" t="s">
        <v>56</v>
      </c>
      <c r="K2793" s="3" t="s">
        <v>203</v>
      </c>
      <c r="L2793" s="9" t="s">
        <v>78</v>
      </c>
      <c r="M2793" s="3" t="s">
        <v>1429</v>
      </c>
      <c r="N2793" s="3" t="s">
        <v>1898</v>
      </c>
      <c r="O2793" s="3" t="s">
        <v>12499</v>
      </c>
      <c r="P2793" s="3" t="s">
        <v>12500</v>
      </c>
      <c r="Q2793" s="4" t="s">
        <v>12501</v>
      </c>
      <c r="R2793" s="3" t="s">
        <v>1555</v>
      </c>
      <c r="S2793" s="3" t="s">
        <v>210</v>
      </c>
      <c r="T2793" s="9" t="s">
        <v>66</v>
      </c>
      <c r="U2793" s="3" t="s">
        <v>12502</v>
      </c>
      <c r="V2793" s="22" t="str">
        <f t="shared" si="581"/>
        <v>RDFO; Hora de aviso: 11:20 02/07/2024; Solución: se recupera 40 Mts de reserva y re reahce el ODF de 12 posiciones con una fibra de 8 hilos ; Hora de solución: 16:00 02/07/2024; Causa: Vandalismo</v>
      </c>
      <c r="W2793" s="4" t="s">
        <v>213</v>
      </c>
      <c r="X2793" s="3"/>
      <c r="Y2793" s="3"/>
      <c r="Z2793" s="3" t="s">
        <v>69</v>
      </c>
      <c r="AA2793" s="3" t="s">
        <v>70</v>
      </c>
      <c r="AB2793" s="3">
        <v>8718244</v>
      </c>
      <c r="AC2793" s="3" t="s">
        <v>71</v>
      </c>
      <c r="AD2793" s="6">
        <v>0</v>
      </c>
      <c r="AE2793" s="7"/>
      <c r="AF2793" s="7"/>
      <c r="AG2793" s="6">
        <f>Tabla4[[#This Row],[Tiempo Parada de Reloj]]+Tabla4[[#This Row],[Tiempo Autorizado por Telefonica (no Máximo)]]</f>
        <v>0</v>
      </c>
      <c r="AH2793" s="7">
        <f t="shared" ref="AH2793:AH2794" ca="1" si="584">F2793-$AD2793</f>
        <v>0.19444444444525288</v>
      </c>
      <c r="AI2793" s="8">
        <f t="shared" si="582"/>
        <v>0</v>
      </c>
      <c r="AJ2793" s="8">
        <f t="shared" ca="1" si="583"/>
        <v>4.6666666666860692</v>
      </c>
      <c r="AK2793" s="3" t="s">
        <v>88</v>
      </c>
      <c r="AL2793" s="3" t="s">
        <v>70</v>
      </c>
      <c r="AM2793" s="3" t="s">
        <v>8652</v>
      </c>
      <c r="AN2793" s="3" t="s">
        <v>8652</v>
      </c>
      <c r="AO2793" s="3" t="s">
        <v>106</v>
      </c>
      <c r="AP2793" s="3" t="s">
        <v>120</v>
      </c>
      <c r="AQ2793" s="23">
        <v>45481.377083333333</v>
      </c>
      <c r="AR2793" s="3"/>
      <c r="AS2793" s="23"/>
      <c r="AT2793" s="23"/>
      <c r="AU2793" s="3" t="s">
        <v>1557</v>
      </c>
      <c r="AV2793" s="3" t="s">
        <v>2776</v>
      </c>
      <c r="AW2793" s="3" t="s">
        <v>1311</v>
      </c>
      <c r="AX2793" s="3">
        <v>5.6044600000000004</v>
      </c>
      <c r="AY2793" s="3">
        <v>-73.813230000000004</v>
      </c>
      <c r="AZ2793" s="8" t="str">
        <f>+CONCATENATE("Reportan apertura en el enlace ",Tabla4[[#This Row],[Enlace]]," en el ",Tabla4[[#This Row],[Distancia óptica]]," ocasionado por ",Tabla4[[#This Row],[Causa del daño]])</f>
        <v>Reportan apertura en el enlace Mov. Chiquinquirá Centro - Mov. Chiquinquirá en el km 0.020 desde Chiquinquirá ocasionado por Vandalismo</v>
      </c>
      <c r="BA2793" s="8" t="str">
        <f>+CONCATENATE("Para dar solución al incidente ",Tabla4[[#This Row],[Solución]])</f>
        <v xml:space="preserve">Para dar solución al incidente se recupera 40 Mts de reserva y re reahce el ODF de 12 posiciones con una fibra de 8 hilos </v>
      </c>
      <c r="BB2793" s="3" t="str">
        <f>+_xlfn.CONCAT(Tabla4[[#This Row],[Causa Raiz]]," ",Tabla4[[#This Row],[Solución2]]," (",Tabla4[[#This Row],[Anillo]],"- Cabecera: ",Tabla4[[#This Row],[Cabecera]],"- Operador: ",Tabla4[[#This Row],[Operador]],")")</f>
        <v>Reportan apertura en el enlace Mov. Chiquinquirá Centro - Mov. Chiquinquirá en el km 0.020 desde Chiquinquirá ocasionado por Vandalismo Para dar solución al incidente se recupera 40 Mts de reserva y re reahce el ODF de 12 posiciones con una fibra de 8 hilos  (UK- Cabecera: CENTRO - Operador: Colombia Telecomunicaciones)</v>
      </c>
    </row>
    <row r="2794" spans="1:54" ht="199.5">
      <c r="A2794" s="38">
        <f t="shared" si="579"/>
        <v>2793</v>
      </c>
      <c r="B2794" s="3">
        <v>8718975</v>
      </c>
      <c r="C2794" s="3" t="s">
        <v>54</v>
      </c>
      <c r="D2794" s="23">
        <v>45475.538194444445</v>
      </c>
      <c r="E2794" s="23">
        <v>45475.6875</v>
      </c>
      <c r="F2794" s="1">
        <f t="shared" ca="1" si="580"/>
        <v>0.14930555555474712</v>
      </c>
      <c r="G2794" s="3" t="s">
        <v>55</v>
      </c>
      <c r="H2794" s="41"/>
      <c r="I2794" s="40"/>
      <c r="J2794" s="5" t="s">
        <v>56</v>
      </c>
      <c r="K2794" s="3" t="s">
        <v>77</v>
      </c>
      <c r="L2794" s="9" t="s">
        <v>58</v>
      </c>
      <c r="M2794" s="3" t="s">
        <v>745</v>
      </c>
      <c r="N2794" s="3" t="s">
        <v>746</v>
      </c>
      <c r="O2794" s="3" t="s">
        <v>12503</v>
      </c>
      <c r="P2794" s="3" t="s">
        <v>12504</v>
      </c>
      <c r="Q2794" s="4" t="s">
        <v>12505</v>
      </c>
      <c r="R2794" s="3" t="s">
        <v>1304</v>
      </c>
      <c r="S2794" s="3" t="s">
        <v>158</v>
      </c>
      <c r="T2794" s="9" t="s">
        <v>66</v>
      </c>
      <c r="U2794" s="3" t="s">
        <v>12506</v>
      </c>
      <c r="V2794" s="22" t="str">
        <f t="shared" si="581"/>
        <v>RLFO; Hora de aviso: 12:55 02/07/2024; Solución: se recupera 20 mts de reserva y se realiza un empalme de 12 hilos en caja de 24 hilos ; Hora de solución: 16:30 02/07/2024; Causa: Vandalismo</v>
      </c>
      <c r="W2794" s="4" t="s">
        <v>160</v>
      </c>
      <c r="X2794" s="3"/>
      <c r="Y2794" s="3"/>
      <c r="Z2794" s="3" t="s">
        <v>69</v>
      </c>
      <c r="AA2794" s="3" t="s">
        <v>70</v>
      </c>
      <c r="AB2794" s="3">
        <v>8718625</v>
      </c>
      <c r="AC2794" s="3" t="s">
        <v>71</v>
      </c>
      <c r="AD2794" s="6">
        <v>0</v>
      </c>
      <c r="AE2794" s="7"/>
      <c r="AF2794" s="7"/>
      <c r="AG2794" s="6">
        <f>Tabla4[[#This Row],[Tiempo Parada de Reloj]]+Tabla4[[#This Row],[Tiempo Autorizado por Telefonica (no Máximo)]]</f>
        <v>0</v>
      </c>
      <c r="AH2794" s="7">
        <f t="shared" ca="1" si="584"/>
        <v>0.14930555555474712</v>
      </c>
      <c r="AI2794" s="8">
        <f t="shared" si="582"/>
        <v>0</v>
      </c>
      <c r="AJ2794" s="8">
        <f t="shared" ca="1" si="583"/>
        <v>3.5833333333139308</v>
      </c>
      <c r="AK2794" s="3" t="s">
        <v>8652</v>
      </c>
      <c r="AL2794" s="3" t="s">
        <v>70</v>
      </c>
      <c r="AM2794" s="3" t="s">
        <v>8652</v>
      </c>
      <c r="AN2794" s="3" t="s">
        <v>119</v>
      </c>
      <c r="AO2794" s="3" t="s">
        <v>120</v>
      </c>
      <c r="AP2794" s="3" t="s">
        <v>120</v>
      </c>
      <c r="AQ2794" s="23">
        <v>45479.419444444444</v>
      </c>
      <c r="AR2794" s="3"/>
      <c r="AS2794" s="23"/>
      <c r="AT2794" s="23"/>
      <c r="AU2794" s="3" t="s">
        <v>752</v>
      </c>
      <c r="AV2794" s="3" t="s">
        <v>2262</v>
      </c>
      <c r="AW2794" s="3" t="s">
        <v>307</v>
      </c>
      <c r="AX2794" s="3">
        <v>2.8288956999999999</v>
      </c>
      <c r="AY2794" s="3">
        <v>-75.292455599999997</v>
      </c>
      <c r="AZ2794" s="8" t="str">
        <f>+CONCATENATE("Reportan apertura en el enlace ",Tabla4[[#This Row],[Enlace]]," en el ",Tabla4[[#This Row],[Distancia óptica]]," ocasionado por ",Tabla4[[#This Row],[Causa del daño]])</f>
        <v>Reportan apertura en el enlace Ceagrodex - Tuquila en el km 1.2 desde Ceagrodex ocasionado por Vandalismo</v>
      </c>
      <c r="BA2794" s="8" t="str">
        <f>+CONCATENATE("Para dar solución al incidente ",Tabla4[[#This Row],[Solución]])</f>
        <v xml:space="preserve">Para dar solución al incidente se recupera 20 mts de reserva y se realiza un empalme de 12 hilos en caja de 24 hilos </v>
      </c>
      <c r="BB2794" s="3" t="str">
        <f>+_xlfn.CONCAT(Tabla4[[#This Row],[Causa Raiz]]," ",Tabla4[[#This Row],[Solución2]]," (",Tabla4[[#This Row],[Anillo]],"- Cabecera: ",Tabla4[[#This Row],[Cabecera]],"- Operador: ",Tabla4[[#This Row],[Operador]],")")</f>
        <v>Reportan apertura en el enlace Ceagrodex - Tuquila en el km 1.2 desde Ceagrodex ocasionado por Vandalismo Para dar solución al incidente se recupera 20 mts de reserva y se realiza un empalme de 12 hilos en caja de 24 hilos  (LINEAL- Cabecera: TUQUILA- Operador: Colombia Telecomunicaciones)</v>
      </c>
    </row>
    <row r="2795" spans="1:54" ht="171">
      <c r="A2795" s="38">
        <f>A2794+1</f>
        <v>2794</v>
      </c>
      <c r="B2795" s="3">
        <v>8718973</v>
      </c>
      <c r="C2795" s="3" t="s">
        <v>92</v>
      </c>
      <c r="D2795" s="23">
        <v>45475.5</v>
      </c>
      <c r="E2795" s="23">
        <v>45475.649305555555</v>
      </c>
      <c r="F2795" s="1">
        <f ca="1">IF(ISBLANK(E2795),IF(ISBLANK(D2795),0,NOW()-D2795),E2795-D2795)</f>
        <v>0.14930555555474712</v>
      </c>
      <c r="G2795" s="3" t="s">
        <v>164</v>
      </c>
      <c r="H2795" s="41" t="s">
        <v>3019</v>
      </c>
      <c r="I2795" s="40"/>
      <c r="J2795" s="5" t="s">
        <v>56</v>
      </c>
      <c r="K2795" s="3" t="s">
        <v>77</v>
      </c>
      <c r="L2795" s="9" t="s">
        <v>78</v>
      </c>
      <c r="M2795" s="3" t="s">
        <v>79</v>
      </c>
      <c r="N2795" s="3" t="s">
        <v>2053</v>
      </c>
      <c r="O2795" s="3" t="s">
        <v>3816</v>
      </c>
      <c r="P2795" s="3" t="s">
        <v>12507</v>
      </c>
      <c r="Q2795" s="4" t="s">
        <v>12508</v>
      </c>
      <c r="R2795" s="3" t="s">
        <v>708</v>
      </c>
      <c r="S2795" s="3" t="s">
        <v>85</v>
      </c>
      <c r="T2795" s="9" t="s">
        <v>146</v>
      </c>
      <c r="U2795" s="3" t="s">
        <v>12509</v>
      </c>
      <c r="V2795" s="22" t="str">
        <f>C2795&amp;"; Hora de aviso: "&amp;TEXT(D2795,"h:mm dd/mm/yyyy")&amp;"; Solución: "&amp;U2795&amp;"; Hora de solución: "&amp;TEXT(E2795,"h:mm dd/mm/yyyy")&amp;"; Causa: "&amp;T2795</f>
        <v>RTNFO; Hora de aviso: 12:00 02/07/2024; Solución: Se Realiza migracion  de hilos entre empalmes; Hora de solución: 15:35 02/07/2024; Causa: Falla en la Red FiOp</v>
      </c>
      <c r="W2795" s="4" t="s">
        <v>160</v>
      </c>
      <c r="X2795" s="3"/>
      <c r="Y2795" s="3"/>
      <c r="Z2795" s="3" t="s">
        <v>69</v>
      </c>
      <c r="AA2795" s="3" t="s">
        <v>71</v>
      </c>
      <c r="AB2795" s="3">
        <v>0</v>
      </c>
      <c r="AC2795" s="3" t="s">
        <v>70</v>
      </c>
      <c r="AD2795" s="6">
        <v>0</v>
      </c>
      <c r="AE2795" s="7"/>
      <c r="AF2795" s="7"/>
      <c r="AG2795" s="6">
        <f>Tabla4[[#This Row],[Tiempo Parada de Reloj]]+Tabla4[[#This Row],[Tiempo Autorizado por Telefonica (no Máximo)]]</f>
        <v>0</v>
      </c>
      <c r="AH2795" s="7">
        <f ca="1">F2795-$AD2795</f>
        <v>0.14930555555474712</v>
      </c>
      <c r="AI2795" s="8">
        <f>AD2795*24</f>
        <v>0</v>
      </c>
      <c r="AJ2795" s="8">
        <f ca="1">AH2795*24</f>
        <v>3.5833333333139308</v>
      </c>
      <c r="AK2795" s="3" t="s">
        <v>98</v>
      </c>
      <c r="AL2795" s="3" t="s">
        <v>70</v>
      </c>
      <c r="AM2795" s="3" t="s">
        <v>8652</v>
      </c>
      <c r="AN2795" s="3" t="s">
        <v>8652</v>
      </c>
      <c r="AO2795" s="3" t="s">
        <v>106</v>
      </c>
      <c r="AQ2795" s="23">
        <f ca="1">NOW()</f>
        <v>45503.69683483796</v>
      </c>
      <c r="AR2795" s="3"/>
      <c r="AS2795" s="23"/>
      <c r="AT2795" s="23"/>
      <c r="AU2795" s="3" t="s">
        <v>313</v>
      </c>
      <c r="AV2795" s="3" t="s">
        <v>1268</v>
      </c>
      <c r="AW2795" s="3" t="s">
        <v>92</v>
      </c>
      <c r="AX2795" s="3">
        <v>4.9192999999999998</v>
      </c>
      <c r="AY2795" s="3">
        <v>-74.424599999999998</v>
      </c>
      <c r="AZ2795" s="8" t="str">
        <f>+CONCATENATE("Reportan apertura en el enlace ",Tabla4[[#This Row],[Enlace]]," en el ",Tabla4[[#This Row],[Distancia óptica]]," ocasionado por ",Tabla4[[#This Row],[Causa del daño]])</f>
        <v>Reportan apertura en el enlace Facatativá - Villeta en el Km 15,37 desde Villeta ocasionado por Falla en la Red FiOp</v>
      </c>
      <c r="BA2795" s="8" t="str">
        <f>+CONCATENATE("Para dar solución al incidente ",Tabla4[[#This Row],[Solución]])</f>
        <v>Para dar solución al incidente Se Realiza migracion  de hilos entre empalmes</v>
      </c>
      <c r="BB2795" s="3" t="str">
        <f>+_xlfn.CONCAT(Tabla4[[#This Row],[Causa Raiz]]," ",Tabla4[[#This Row],[Solución2]]," (",Tabla4[[#This Row],[Anillo]],"- Cabecera: ",Tabla4[[#This Row],[Cabecera]],"- Operador: ",Tabla4[[#This Row],[Operador]],")")</f>
        <v>Reportan apertura en el enlace Facatativá - Villeta en el Km 15,37 desde Villeta ocasionado por Falla en la Red FiOp Para dar solución al incidente Se Realiza migracion  de hilos entre empalmes (RTNFO- Cabecera: FACATATIVA- Operador: Colombia Telecomunicaciones)</v>
      </c>
    </row>
    <row r="2796" spans="1:54" ht="213.75">
      <c r="A2796" s="38">
        <f t="shared" ref="A2796:A2798" si="585">A2795+1</f>
        <v>2795</v>
      </c>
      <c r="B2796" s="3">
        <v>8718990</v>
      </c>
      <c r="C2796" s="3" t="s">
        <v>163</v>
      </c>
      <c r="D2796" s="23">
        <v>45475.520833333336</v>
      </c>
      <c r="E2796" s="23">
        <v>45475.659722222219</v>
      </c>
      <c r="F2796" s="1">
        <f t="shared" ref="F2796:F2798" ca="1" si="586">IF(ISBLANK(E2796),IF(ISBLANK(D2796),0,NOW()-D2796),E2796-D2796)</f>
        <v>0.13888888888322981</v>
      </c>
      <c r="G2796" s="3" t="s">
        <v>55</v>
      </c>
      <c r="H2796" s="41"/>
      <c r="I2796" s="40"/>
      <c r="J2796" s="5" t="s">
        <v>56</v>
      </c>
      <c r="K2796" s="3" t="s">
        <v>77</v>
      </c>
      <c r="L2796" s="9" t="s">
        <v>78</v>
      </c>
      <c r="M2796" s="3" t="s">
        <v>79</v>
      </c>
      <c r="N2796" s="3" t="s">
        <v>308</v>
      </c>
      <c r="O2796" s="3" t="s">
        <v>12465</v>
      </c>
      <c r="P2796" s="3" t="s">
        <v>12510</v>
      </c>
      <c r="Q2796" s="4" t="s">
        <v>12511</v>
      </c>
      <c r="R2796" s="3" t="s">
        <v>84</v>
      </c>
      <c r="S2796" s="3" t="s">
        <v>10375</v>
      </c>
      <c r="T2796" s="9" t="s">
        <v>256</v>
      </c>
      <c r="U2796" s="3" t="s">
        <v>2334</v>
      </c>
      <c r="V2796" s="22" t="str">
        <f t="shared" ref="V2796:V2797" si="587">C2796&amp;"; Hora de aviso: "&amp;TEXT(D2796,"h:mm dd/mm/yyyy")&amp;"; Solución: "&amp;U2796&amp;"; Hora de solución: "&amp;TEXT(E2796,"h:mm dd/mm/yyyy")&amp;"; Causa: "&amp;T2796</f>
        <v>RDFO; Hora de aviso: 12:30 02/07/2024; Solución: se refusiona hilo abierto en caja de empalme; Hora de solución: 15:50 02/07/2024; Causa: Falla de Empalme de FiOp</v>
      </c>
      <c r="W2796" s="4" t="s">
        <v>160</v>
      </c>
      <c r="X2796" s="3"/>
      <c r="Y2796" s="3"/>
      <c r="Z2796" s="3" t="s">
        <v>69</v>
      </c>
      <c r="AA2796" s="3" t="s">
        <v>71</v>
      </c>
      <c r="AB2796" s="3">
        <v>0</v>
      </c>
      <c r="AC2796" s="3" t="s">
        <v>71</v>
      </c>
      <c r="AD2796" s="6">
        <v>0</v>
      </c>
      <c r="AE2796" s="7"/>
      <c r="AF2796" s="7"/>
      <c r="AG2796" s="6">
        <f>Tabla4[[#This Row],[Tiempo Parada de Reloj]]+Tabla4[[#This Row],[Tiempo Autorizado por Telefonica (no Máximo)]]</f>
        <v>0</v>
      </c>
      <c r="AH2796" s="7">
        <f ca="1">F2796-$AD2796</f>
        <v>0.13888888888322981</v>
      </c>
      <c r="AI2796" s="8">
        <f t="shared" ref="AI2796:AI2797" si="588">AD2796*24</f>
        <v>0</v>
      </c>
      <c r="AJ2796" s="8">
        <f t="shared" ref="AJ2796:AJ2797" ca="1" si="589">AH2796*24</f>
        <v>3.3333333331975155</v>
      </c>
      <c r="AK2796" s="3" t="s">
        <v>8652</v>
      </c>
      <c r="AL2796" s="3" t="s">
        <v>70</v>
      </c>
      <c r="AM2796" s="3" t="s">
        <v>8652</v>
      </c>
      <c r="AN2796" s="3" t="s">
        <v>119</v>
      </c>
      <c r="AO2796" s="3" t="s">
        <v>106</v>
      </c>
      <c r="AP2796" s="3" t="s">
        <v>106</v>
      </c>
      <c r="AQ2796" s="23">
        <v>45477.859027777777</v>
      </c>
      <c r="AR2796" s="3"/>
      <c r="AS2796" s="23"/>
      <c r="AT2796" s="23"/>
      <c r="AU2796" s="3" t="s">
        <v>710</v>
      </c>
      <c r="AV2796" s="3" t="s">
        <v>12512</v>
      </c>
      <c r="AW2796" s="3" t="s">
        <v>11592</v>
      </c>
      <c r="AX2796" s="3">
        <v>4.3009566000000001</v>
      </c>
      <c r="AY2796" s="3">
        <v>-74.799913329999995</v>
      </c>
      <c r="AZ2796" s="8" t="str">
        <f>+CONCATENATE("Reportan apertura en el enlace ",Tabla4[[#This Row],[Enlace]]," en el ",Tabla4[[#This Row],[Distancia óptica]]," ocasionado por ",Tabla4[[#This Row],[Causa del daño]])</f>
        <v>Reportan apertura en el enlace Mov. Altos de Peñón - Mov. Mirador Girardot en el Km 1,7 desde Mirador Girardot ocasionado por Falla de Empalme de FiOp</v>
      </c>
      <c r="BA2796" s="8" t="str">
        <f>+CONCATENATE("Para dar solución al incidente ",Tabla4[[#This Row],[Solución]])</f>
        <v>Para dar solución al incidente se refusiona hilo abierto en caja de empalme</v>
      </c>
      <c r="BB2796" s="3" t="str">
        <f>+_xlfn.CONCAT(Tabla4[[#This Row],[Causa Raiz]]," ",Tabla4[[#This Row],[Solución2]]," (",Tabla4[[#This Row],[Anillo]],"- Cabecera: ",Tabla4[[#This Row],[Cabecera]],"- Operador: ",Tabla4[[#This Row],[Operador]],")")</f>
        <v>Reportan apertura en el enlace Mov. Altos de Peñón - Mov. Mirador Girardot en el Km 1,7 desde Mirador Girardot ocasionado por Falla de Empalme de FiOp Para dar solución al incidente se refusiona hilo abierto en caja de empalme (INTERCONEXIÓN- Cabecera: GIRARDOT CENTRO - Operador: Colombia Telecomunicaciones)</v>
      </c>
    </row>
    <row r="2797" spans="1:54" ht="199.5">
      <c r="A2797" s="38">
        <f t="shared" si="585"/>
        <v>2796</v>
      </c>
      <c r="B2797" s="3">
        <v>8719061</v>
      </c>
      <c r="C2797" s="3" t="s">
        <v>92</v>
      </c>
      <c r="D2797" s="23">
        <v>45475.572916666664</v>
      </c>
      <c r="E2797" s="23">
        <v>45476.569444444445</v>
      </c>
      <c r="F2797" s="1">
        <f t="shared" ca="1" si="586"/>
        <v>0.99652777778101154</v>
      </c>
      <c r="G2797" s="3" t="s">
        <v>55</v>
      </c>
      <c r="H2797" s="41"/>
      <c r="I2797" s="40"/>
      <c r="J2797" s="5" t="s">
        <v>56</v>
      </c>
      <c r="K2797" s="3" t="s">
        <v>203</v>
      </c>
      <c r="L2797" s="9" t="s">
        <v>58</v>
      </c>
      <c r="M2797" s="3" t="s">
        <v>169</v>
      </c>
      <c r="N2797" s="3" t="s">
        <v>3835</v>
      </c>
      <c r="O2797" s="3" t="s">
        <v>3528</v>
      </c>
      <c r="P2797" s="3" t="s">
        <v>12513</v>
      </c>
      <c r="Q2797" s="4" t="s">
        <v>12514</v>
      </c>
      <c r="R2797" s="3" t="s">
        <v>2183</v>
      </c>
      <c r="S2797" s="3" t="s">
        <v>221</v>
      </c>
      <c r="T2797" s="9" t="s">
        <v>276</v>
      </c>
      <c r="U2797" s="3" t="s">
        <v>12515</v>
      </c>
      <c r="V2797" s="22" t="str">
        <f t="shared" si="587"/>
        <v>RTNFO; Hora de aviso: 13:45 02/07/2024; Solución: Se realiza un tendido de 400 mts y se hacen dos empalmes de 36 hilos; Hora de solución: 13:40 03/07/2024; Causa: Intervención de Terceros</v>
      </c>
      <c r="W2797" s="4" t="s">
        <v>12516</v>
      </c>
      <c r="X2797" s="3" t="s">
        <v>12517</v>
      </c>
      <c r="Y2797" s="3" t="s">
        <v>12518</v>
      </c>
      <c r="Z2797" s="3" t="s">
        <v>73</v>
      </c>
      <c r="AA2797" s="3" t="s">
        <v>71</v>
      </c>
      <c r="AB2797" s="3">
        <v>0</v>
      </c>
      <c r="AC2797" s="3" t="s">
        <v>71</v>
      </c>
      <c r="AD2797" s="6">
        <v>0.58333333333333337</v>
      </c>
      <c r="AE2797" s="7"/>
      <c r="AF2797" s="7"/>
      <c r="AG2797" s="6">
        <f>Tabla4[[#This Row],[Tiempo Parada de Reloj]]+Tabla4[[#This Row],[Tiempo Autorizado por Telefonica (no Máximo)]]</f>
        <v>0.58333333333333337</v>
      </c>
      <c r="AH2797" s="7">
        <f t="shared" ref="AH2797" ca="1" si="590">F2797-$AD2797</f>
        <v>0.41319444444767817</v>
      </c>
      <c r="AI2797" s="8">
        <f t="shared" si="588"/>
        <v>14</v>
      </c>
      <c r="AJ2797" s="8">
        <f t="shared" ca="1" si="589"/>
        <v>9.9166666667442769</v>
      </c>
      <c r="AK2797" s="3" t="s">
        <v>8652</v>
      </c>
      <c r="AL2797" s="3" t="s">
        <v>70</v>
      </c>
      <c r="AM2797" s="3" t="s">
        <v>8652</v>
      </c>
      <c r="AN2797" s="3" t="s">
        <v>119</v>
      </c>
      <c r="AO2797" s="3" t="s">
        <v>120</v>
      </c>
      <c r="AP2797" s="3" t="s">
        <v>120</v>
      </c>
      <c r="AQ2797" s="23">
        <v>45479</v>
      </c>
      <c r="AR2797" s="3"/>
      <c r="AS2797" s="23"/>
      <c r="AT2797" s="23"/>
      <c r="AU2797" s="3" t="s">
        <v>192</v>
      </c>
      <c r="AV2797" s="3" t="s">
        <v>437</v>
      </c>
      <c r="AW2797" s="3" t="s">
        <v>76</v>
      </c>
      <c r="AX2797" s="3">
        <v>7.4302080000000004</v>
      </c>
      <c r="AY2797" s="3">
        <v>-72.623853999999994</v>
      </c>
      <c r="AZ2797" s="8" t="str">
        <f>+CONCATENATE("Reportan apertura en el enlace ",Tabla4[[#This Row],[Enlace]]," en el ",Tabla4[[#This Row],[Distancia óptica]]," ocasionado por ",Tabla4[[#This Row],[Causa del daño]])</f>
        <v>Reportan apertura en el enlace Cerro Oriente - Cúcuta en el Km 11 desde Pamplona  ocasionado por Intervención de Terceros</v>
      </c>
      <c r="BA2797" s="8" t="str">
        <f>+CONCATENATE("Para dar solución al incidente ",Tabla4[[#This Row],[Solución]])</f>
        <v>Para dar solución al incidente Se realiza un tendido de 400 mts y se hacen dos empalmes de 36 hilos</v>
      </c>
      <c r="BB2797" s="3" t="str">
        <f>+_xlfn.CONCAT(Tabla4[[#This Row],[Causa Raiz]]," ",Tabla4[[#This Row],[Solución2]]," (",Tabla4[[#This Row],[Anillo]],"- Cabecera: ",Tabla4[[#This Row],[Cabecera]],"- Operador: ",Tabla4[[#This Row],[Operador]],")")</f>
        <v>Reportan apertura en el enlace Cerro Oriente - Cúcuta en el Km 11 desde Pamplona  ocasionado por Intervención de Terceros Para dar solución al incidente Se realiza un tendido de 400 mts y se hacen dos empalmes de 36 hilos (Troncal- Cabecera: CUCUTA- Operador: Colombia Telecomunicaciones)</v>
      </c>
    </row>
    <row r="2798" spans="1:54" ht="199.5">
      <c r="A2798" s="38">
        <f t="shared" si="585"/>
        <v>2797</v>
      </c>
      <c r="B2798" s="3">
        <v>8719561</v>
      </c>
      <c r="C2798" s="3" t="s">
        <v>54</v>
      </c>
      <c r="D2798" s="23">
        <v>45475.6875</v>
      </c>
      <c r="E2798" s="23">
        <v>45475.885416666664</v>
      </c>
      <c r="F2798" s="1">
        <f t="shared" ca="1" si="586"/>
        <v>0.19791666666424135</v>
      </c>
      <c r="G2798" s="3" t="s">
        <v>55</v>
      </c>
      <c r="H2798" s="41"/>
      <c r="I2798" s="40"/>
      <c r="J2798" s="5" t="s">
        <v>56</v>
      </c>
      <c r="K2798" s="3" t="s">
        <v>138</v>
      </c>
      <c r="L2798" s="9" t="s">
        <v>78</v>
      </c>
      <c r="M2798" s="3" t="s">
        <v>139</v>
      </c>
      <c r="N2798" s="3" t="s">
        <v>140</v>
      </c>
      <c r="O2798" s="3" t="s">
        <v>12519</v>
      </c>
      <c r="P2798" s="3" t="s">
        <v>12520</v>
      </c>
      <c r="Q2798" s="4" t="s">
        <v>12521</v>
      </c>
      <c r="R2798" s="3" t="s">
        <v>6508</v>
      </c>
      <c r="S2798" s="3" t="s">
        <v>145</v>
      </c>
      <c r="T2798" s="9" t="s">
        <v>682</v>
      </c>
      <c r="U2798" s="3" t="s">
        <v>7345</v>
      </c>
      <c r="V2798" s="22" t="str">
        <f t="shared" ref="V2798:V2807" si="591">C2798&amp;"; Hora de aviso: "&amp;TEXT(D2798,"h:mm dd/mm/yyyy")&amp;"; Solución: "&amp;U2798&amp;"; Hora de solución: "&amp;TEXT(E2798,"h:mm dd/mm/yyyy")&amp;"; Causa: "&amp;T2798</f>
        <v>RLFO; Hora de aviso: 16:30 02/07/2024; Solución: Se refusiona hilo en ODF; Hora de solución: 21:15 02/07/2024; Causa: Falla en ODF Planta Externa</v>
      </c>
      <c r="W2798" s="4" t="s">
        <v>199</v>
      </c>
      <c r="X2798" s="3"/>
      <c r="Y2798" s="3"/>
      <c r="Z2798" s="3" t="s">
        <v>69</v>
      </c>
      <c r="AA2798" s="3" t="s">
        <v>71</v>
      </c>
      <c r="AB2798" s="3">
        <v>0</v>
      </c>
      <c r="AC2798" s="3" t="s">
        <v>71</v>
      </c>
      <c r="AD2798" s="6">
        <v>0</v>
      </c>
      <c r="AE2798" s="7"/>
      <c r="AF2798" s="7"/>
      <c r="AG2798" s="6">
        <f>Tabla4[[#This Row],[Tiempo Parada de Reloj]]+Tabla4[[#This Row],[Tiempo Autorizado por Telefonica (no Máximo)]]</f>
        <v>0</v>
      </c>
      <c r="AH2798" s="7">
        <f t="shared" ref="AH2798:AH2807" ca="1" si="592">F2798-$AD2798</f>
        <v>0.19791666666424135</v>
      </c>
      <c r="AI2798" s="8">
        <f t="shared" ref="AI2798:AI2807" si="593">AD2798*24</f>
        <v>0</v>
      </c>
      <c r="AJ2798" s="8">
        <f t="shared" ref="AJ2798:AJ2807" ca="1" si="594">AH2798*24</f>
        <v>4.7499999999417923</v>
      </c>
      <c r="AK2798" s="3" t="s">
        <v>8652</v>
      </c>
      <c r="AL2798" s="3" t="s">
        <v>71</v>
      </c>
      <c r="AM2798" s="3" t="s">
        <v>8652</v>
      </c>
      <c r="AN2798" s="3" t="s">
        <v>8652</v>
      </c>
      <c r="AO2798" s="3" t="s">
        <v>106</v>
      </c>
      <c r="AP2798" s="3" t="s">
        <v>106</v>
      </c>
      <c r="AQ2798" s="23">
        <v>45477.902777777781</v>
      </c>
      <c r="AR2798" s="3"/>
      <c r="AS2798" s="23"/>
      <c r="AT2798" s="23"/>
      <c r="AU2798" s="3" t="s">
        <v>1040</v>
      </c>
      <c r="AV2798" s="3" t="s">
        <v>6974</v>
      </c>
      <c r="AW2798" s="3" t="s">
        <v>12522</v>
      </c>
      <c r="AX2798" s="3">
        <v>3.4230999999999998</v>
      </c>
      <c r="AY2798" s="3">
        <v>-76.526600000000002</v>
      </c>
      <c r="AZ2798" s="8" t="str">
        <f>+CONCATENATE("Reportan apertura en el enlace ",Tabla4[[#This Row],[Enlace]]," en el ",Tabla4[[#This Row],[Distancia óptica]]," ocasionado por ",Tabla4[[#This Row],[Causa del daño]])</f>
        <v>Reportan apertura en el enlace Mov Tequendama - Mov Cristobal en el Km 0 desde bts Cristóbal Colón ocasionado por Falla en ODF Planta Externa</v>
      </c>
      <c r="BA2798" s="8" t="str">
        <f>+CONCATENATE("Para dar solución al incidente ",Tabla4[[#This Row],[Solución]])</f>
        <v>Para dar solución al incidente Se refusiona hilo en ODF</v>
      </c>
      <c r="BB2798" s="3" t="str">
        <f>+_xlfn.CONCAT(Tabla4[[#This Row],[Causa Raiz]]," ",Tabla4[[#This Row],[Solución2]]," (",Tabla4[[#This Row],[Anillo]],"- Cabecera: ",Tabla4[[#This Row],[Cabecera]],"- Operador: ",Tabla4[[#This Row],[Operador]],")")</f>
        <v>Reportan apertura en el enlace Mov Tequendama - Mov Cristobal en el Km 0 desde bts Cristóbal Colón ocasionado por Falla en ODF Planta Externa Para dar solución al incidente Se refusiona hilo en ODF (Uk cristobal colon- Cabecera: TEQUENDAMA- Operador: Colombia Telecomunicaciones)</v>
      </c>
    </row>
    <row r="2799" spans="1:54" ht="171">
      <c r="A2799" s="38">
        <f>A2798+1</f>
        <v>2798</v>
      </c>
      <c r="B2799" s="3">
        <v>8719703</v>
      </c>
      <c r="C2799" s="3" t="s">
        <v>54</v>
      </c>
      <c r="D2799" s="23">
        <v>45475.6875</v>
      </c>
      <c r="E2799" s="23">
        <v>45476.340277777781</v>
      </c>
      <c r="F2799" s="1">
        <f ca="1">IF(ISBLANK(E2799),IF(ISBLANK(D2799),0,NOW()-D2799),E2799-D2799)</f>
        <v>0.65277777778101154</v>
      </c>
      <c r="G2799" s="3" t="s">
        <v>55</v>
      </c>
      <c r="H2799" s="41"/>
      <c r="I2799" s="40"/>
      <c r="J2799" s="5" t="s">
        <v>56</v>
      </c>
      <c r="K2799" s="3" t="s">
        <v>77</v>
      </c>
      <c r="L2799" s="9" t="s">
        <v>58</v>
      </c>
      <c r="M2799" s="3" t="s">
        <v>745</v>
      </c>
      <c r="N2799" s="3" t="s">
        <v>746</v>
      </c>
      <c r="O2799" s="3" t="s">
        <v>12503</v>
      </c>
      <c r="P2799" s="3" t="s">
        <v>12523</v>
      </c>
      <c r="Q2799" s="4" t="s">
        <v>12524</v>
      </c>
      <c r="R2799" s="3" t="s">
        <v>1304</v>
      </c>
      <c r="S2799" s="3" t="s">
        <v>158</v>
      </c>
      <c r="T2799" s="9" t="s">
        <v>146</v>
      </c>
      <c r="U2799" s="3" t="s">
        <v>1345</v>
      </c>
      <c r="V2799" s="22" t="str">
        <f t="shared" si="591"/>
        <v>RLFO; Hora de aviso: 16:30 02/07/2024; Solución: Se realiza migracion entre empalmes; Hora de solución: 8:10 03/07/2024; Causa: Falla en la Red FiOp</v>
      </c>
      <c r="W2799" s="4" t="s">
        <v>160</v>
      </c>
      <c r="X2799" s="3"/>
      <c r="Y2799" s="3"/>
      <c r="Z2799" s="3" t="s">
        <v>69</v>
      </c>
      <c r="AA2799" s="3" t="s">
        <v>70</v>
      </c>
      <c r="AB2799" s="3">
        <v>8718625</v>
      </c>
      <c r="AC2799" s="3" t="s">
        <v>70</v>
      </c>
      <c r="AD2799" s="6">
        <v>0.5</v>
      </c>
      <c r="AE2799" s="7"/>
      <c r="AF2799" s="7"/>
      <c r="AG2799" s="6">
        <f>Tabla4[[#This Row],[Tiempo Parada de Reloj]]+Tabla4[[#This Row],[Tiempo Autorizado por Telefonica (no Máximo)]]</f>
        <v>0.5</v>
      </c>
      <c r="AH2799" s="7">
        <f t="shared" ca="1" si="592"/>
        <v>0.15277777778101154</v>
      </c>
      <c r="AI2799" s="8">
        <f t="shared" si="593"/>
        <v>12</v>
      </c>
      <c r="AJ2799" s="8">
        <f t="shared" ca="1" si="594"/>
        <v>3.6666666667442769</v>
      </c>
      <c r="AK2799" s="3" t="s">
        <v>119</v>
      </c>
      <c r="AL2799" s="3" t="s">
        <v>70</v>
      </c>
      <c r="AM2799" s="3" t="s">
        <v>8652</v>
      </c>
      <c r="AN2799" s="3" t="s">
        <v>98</v>
      </c>
      <c r="AO2799" s="3" t="s">
        <v>106</v>
      </c>
      <c r="AP2799" s="3" t="s">
        <v>106</v>
      </c>
      <c r="AQ2799" s="23">
        <v>45477.90625</v>
      </c>
      <c r="AR2799" s="3"/>
      <c r="AS2799" s="23"/>
      <c r="AT2799" s="23"/>
      <c r="AU2799" s="3" t="s">
        <v>752</v>
      </c>
      <c r="AV2799" s="3" t="s">
        <v>2262</v>
      </c>
      <c r="AW2799" s="3" t="s">
        <v>307</v>
      </c>
      <c r="AX2799" s="3">
        <v>2.8301159999999999</v>
      </c>
      <c r="AY2799" s="3">
        <v>-75.292051999999998</v>
      </c>
      <c r="AZ2799" s="8" t="str">
        <f>+CONCATENATE("Reportan apertura en el enlace ",Tabla4[[#This Row],[Enlace]]," en el ",Tabla4[[#This Row],[Distancia óptica]]," ocasionado por ",Tabla4[[#This Row],[Causa del daño]])</f>
        <v>Reportan apertura en el enlace Ceagrodex - Tuquila en el Km 1,6 desde Ceagrodex ocasionado por Falla en la Red FiOp</v>
      </c>
      <c r="BA2799" s="8" t="str">
        <f>+CONCATENATE("Para dar solución al incidente ",Tabla4[[#This Row],[Solución]])</f>
        <v>Para dar solución al incidente Se realiza migracion entre empalmes</v>
      </c>
      <c r="BB2799" s="3" t="str">
        <f>+_xlfn.CONCAT(Tabla4[[#This Row],[Causa Raiz]]," ",Tabla4[[#This Row],[Solución2]]," (",Tabla4[[#This Row],[Anillo]],"- Cabecera: ",Tabla4[[#This Row],[Cabecera]],"- Operador: ",Tabla4[[#This Row],[Operador]],")")</f>
        <v>Reportan apertura en el enlace Ceagrodex - Tuquila en el Km 1,6 desde Ceagrodex ocasionado por Falla en la Red FiOp Para dar solución al incidente Se realiza migracion entre empalmes (LINEAL- Cabecera: TUQUILA- Operador: Colombia Telecomunicaciones)</v>
      </c>
    </row>
    <row r="2800" spans="1:54" ht="156.75">
      <c r="A2800" s="38">
        <f>A2799+1</f>
        <v>2799</v>
      </c>
      <c r="B2800" s="3">
        <v>8719791</v>
      </c>
      <c r="C2800" s="3" t="s">
        <v>92</v>
      </c>
      <c r="D2800" s="23">
        <v>45475.583333333336</v>
      </c>
      <c r="E2800" s="23">
        <v>45476.4375</v>
      </c>
      <c r="F2800" s="1">
        <f ca="1">IF(ISBLANK(E2800),IF(ISBLANK(D2800),0,NOW()-D2800),E2800-D2800)</f>
        <v>0.85416666666424135</v>
      </c>
      <c r="G2800" s="3" t="s">
        <v>55</v>
      </c>
      <c r="H2800" s="41"/>
      <c r="I2800" s="40" t="s">
        <v>12525</v>
      </c>
      <c r="J2800" s="5" t="s">
        <v>322</v>
      </c>
      <c r="K2800" s="3" t="s">
        <v>322</v>
      </c>
      <c r="L2800" s="9" t="s">
        <v>58</v>
      </c>
      <c r="M2800" s="3" t="s">
        <v>109</v>
      </c>
      <c r="N2800" s="3" t="s">
        <v>7784</v>
      </c>
      <c r="O2800" s="3" t="s">
        <v>2992</v>
      </c>
      <c r="P2800" s="3" t="s">
        <v>12526</v>
      </c>
      <c r="Q2800" s="4" t="s">
        <v>12527</v>
      </c>
      <c r="R2800" s="3" t="s">
        <v>6119</v>
      </c>
      <c r="S2800" s="3" t="s">
        <v>328</v>
      </c>
      <c r="T2800" s="9" t="s">
        <v>211</v>
      </c>
      <c r="U2800" s="3" t="s">
        <v>12528</v>
      </c>
      <c r="V2800" s="22" t="str">
        <f t="shared" si="591"/>
        <v>RTNFO; Hora de aviso: 14:00 02/07/2024; Solución: Se recupra reserva y se hace un empalme; Hora de solución: 10:30 03/07/2024; Causa: Podas</v>
      </c>
      <c r="W2800" s="4" t="s">
        <v>331</v>
      </c>
      <c r="X2800" s="3"/>
      <c r="Y2800" s="3"/>
      <c r="Z2800" s="3" t="s">
        <v>69</v>
      </c>
      <c r="AA2800" s="3" t="s">
        <v>71</v>
      </c>
      <c r="AB2800" s="3">
        <v>0</v>
      </c>
      <c r="AC2800" s="3" t="s">
        <v>71</v>
      </c>
      <c r="AD2800" s="6">
        <v>0.36180555555555555</v>
      </c>
      <c r="AE2800" s="7"/>
      <c r="AF2800" s="7"/>
      <c r="AG2800" s="6">
        <f>Tabla4[[#This Row],[Tiempo Parada de Reloj]]+Tabla4[[#This Row],[Tiempo Autorizado por Telefonica (no Máximo)]]</f>
        <v>0.36180555555555555</v>
      </c>
      <c r="AH2800" s="7">
        <f t="shared" ca="1" si="592"/>
        <v>0.4923611111086858</v>
      </c>
      <c r="AI2800" s="8">
        <f t="shared" si="593"/>
        <v>8.6833333333333336</v>
      </c>
      <c r="AJ2800" s="8">
        <f t="shared" ca="1" si="594"/>
        <v>11.816666666608459</v>
      </c>
      <c r="AK2800" s="3" t="s">
        <v>8652</v>
      </c>
      <c r="AL2800" s="3" t="s">
        <v>70</v>
      </c>
      <c r="AM2800" s="3" t="s">
        <v>120</v>
      </c>
      <c r="AN2800" s="3" t="s">
        <v>98</v>
      </c>
      <c r="AO2800" s="3" t="s">
        <v>106</v>
      </c>
      <c r="AP2800" s="3" t="s">
        <v>106</v>
      </c>
      <c r="AQ2800" s="23">
        <v>45478.479861111111</v>
      </c>
      <c r="AR2800" s="3"/>
      <c r="AS2800" s="23"/>
      <c r="AT2800" s="23"/>
      <c r="AU2800" s="3" t="s">
        <v>322</v>
      </c>
      <c r="AV2800" s="3" t="s">
        <v>633</v>
      </c>
      <c r="AW2800" s="3" t="s">
        <v>1323</v>
      </c>
      <c r="AX2800" s="3">
        <v>8.8125049999999998</v>
      </c>
      <c r="AY2800" s="3">
        <v>-73.681899999999999</v>
      </c>
      <c r="AZ2800" s="8" t="str">
        <f>+CONCATENATE("Reportan apertura en el enlace ",Tabla4[[#This Row],[Enlace]]," en el ",Tabla4[[#This Row],[Distancia óptica]]," ocasionado por ",Tabla4[[#This Row],[Causa del daño]])</f>
        <v>Reportan apertura en el enlace Curumaní - Pelaya en el Km 9,3 desde El Burro ocasionado por Podas</v>
      </c>
      <c r="BA2800" s="8" t="str">
        <f>+CONCATENATE("Para dar solución al incidente ",Tabla4[[#This Row],[Solución]])</f>
        <v>Para dar solución al incidente Se recupra reserva y se hace un empalme</v>
      </c>
      <c r="BB2800" s="3" t="str">
        <f>+_xlfn.CONCAT(Tabla4[[#This Row],[Causa Raiz]]," ",Tabla4[[#This Row],[Solución2]]," (",Tabla4[[#This Row],[Anillo]],"- Cabecera: ",Tabla4[[#This Row],[Cabecera]],"- Operador: ",Tabla4[[#This Row],[Operador]],")")</f>
        <v>Reportan apertura en el enlace Curumaní - Pelaya en el Km 9,3 desde El Burro ocasionado por Podas Para dar solución al incidente Se recupra reserva y se hace un empalme (TRONCAL- Cabecera: CURUMANI- Operador: Ufinet)</v>
      </c>
    </row>
    <row r="2801" spans="1:54" ht="199.5">
      <c r="A2801" s="38">
        <f t="shared" ref="A2801" si="595">A2800+1</f>
        <v>2800</v>
      </c>
      <c r="B2801" s="3">
        <v>8720135</v>
      </c>
      <c r="C2801" s="3" t="s">
        <v>54</v>
      </c>
      <c r="D2801" s="23">
        <v>45475.940972222219</v>
      </c>
      <c r="E2801" s="23">
        <v>45476.416666666664</v>
      </c>
      <c r="F2801" s="1">
        <f t="shared" ref="F2801" ca="1" si="596">IF(ISBLANK(E2801),IF(ISBLANK(D2801),0,NOW()-D2801),E2801-D2801)</f>
        <v>0.47569444444525288</v>
      </c>
      <c r="G2801" s="3" t="s">
        <v>55</v>
      </c>
      <c r="H2801" s="41"/>
      <c r="I2801" s="40"/>
      <c r="J2801" s="5" t="s">
        <v>56</v>
      </c>
      <c r="K2801" s="3" t="s">
        <v>138</v>
      </c>
      <c r="L2801" s="9" t="s">
        <v>78</v>
      </c>
      <c r="M2801" s="3" t="s">
        <v>139</v>
      </c>
      <c r="N2801" s="3" t="s">
        <v>140</v>
      </c>
      <c r="O2801" s="3" t="s">
        <v>12529</v>
      </c>
      <c r="P2801" s="3" t="s">
        <v>12530</v>
      </c>
      <c r="Q2801" s="4" t="s">
        <v>12531</v>
      </c>
      <c r="R2801" s="3" t="s">
        <v>6508</v>
      </c>
      <c r="S2801" s="3" t="s">
        <v>145</v>
      </c>
      <c r="T2801" s="9" t="s">
        <v>380</v>
      </c>
      <c r="U2801" s="3" t="s">
        <v>12532</v>
      </c>
      <c r="V2801" s="22" t="str">
        <f t="shared" si="591"/>
        <v>RLFO; Hora de aviso: 22:35 02/07/2024; Solución: Se  recuperar 15 metros de reservay se hace un empalme de 24 hilos; Hora de solución: 10:00 03/07/2024; Causa: Corto Circuito</v>
      </c>
      <c r="W2801" s="4" t="s">
        <v>199</v>
      </c>
      <c r="X2801" s="3"/>
      <c r="Y2801" s="3"/>
      <c r="Z2801" s="3" t="s">
        <v>69</v>
      </c>
      <c r="AA2801" s="3" t="s">
        <v>70</v>
      </c>
      <c r="AB2801" s="3" t="s">
        <v>12533</v>
      </c>
      <c r="AC2801" s="3" t="s">
        <v>71</v>
      </c>
      <c r="AD2801" s="6">
        <v>0.30902777777777779</v>
      </c>
      <c r="AE2801" s="7"/>
      <c r="AF2801" s="7"/>
      <c r="AG2801" s="6">
        <f>Tabla4[[#This Row],[Tiempo Parada de Reloj]]+Tabla4[[#This Row],[Tiempo Autorizado por Telefonica (no Máximo)]]</f>
        <v>0.30902777777777779</v>
      </c>
      <c r="AH2801" s="7">
        <f t="shared" ca="1" si="592"/>
        <v>0.16666666666747509</v>
      </c>
      <c r="AI2801" s="8">
        <f t="shared" si="593"/>
        <v>7.416666666666667</v>
      </c>
      <c r="AJ2801" s="8">
        <f t="shared" ca="1" si="594"/>
        <v>4.0000000000194023</v>
      </c>
      <c r="AK2801" s="3" t="s">
        <v>120</v>
      </c>
      <c r="AL2801" s="3" t="s">
        <v>70</v>
      </c>
      <c r="AM2801" s="3" t="s">
        <v>98</v>
      </c>
      <c r="AN2801" s="3" t="s">
        <v>98</v>
      </c>
      <c r="AO2801" s="3" t="s">
        <v>106</v>
      </c>
      <c r="AP2801" s="3" t="s">
        <v>106</v>
      </c>
      <c r="AQ2801" s="23">
        <v>45477.915972222225</v>
      </c>
      <c r="AR2801" s="3"/>
      <c r="AS2801" s="23"/>
      <c r="AT2801" s="23"/>
      <c r="AU2801" s="3" t="s">
        <v>481</v>
      </c>
      <c r="AV2801" s="3" t="s">
        <v>582</v>
      </c>
      <c r="AW2801" s="3" t="s">
        <v>12534</v>
      </c>
      <c r="AX2801" s="3">
        <v>3.4234</v>
      </c>
      <c r="AY2801" s="3">
        <v>-76.532899999999998</v>
      </c>
      <c r="AZ2801" s="8" t="str">
        <f>+CONCATENATE("Reportan apertura en el enlace ",Tabla4[[#This Row],[Enlace]]," en el ",Tabla4[[#This Row],[Distancia óptica]]," ocasionado por ",Tabla4[[#This Row],[Causa del daño]])</f>
        <v>Reportan apertura en el enlace Mov. La Selva - Mov. Rey David en el Km 1,045 desde La Selva ocasionado por Corto Circuito</v>
      </c>
      <c r="BA2801" s="8" t="str">
        <f>+CONCATENATE("Para dar solución al incidente ",Tabla4[[#This Row],[Solución]])</f>
        <v>Para dar solución al incidente Se  recuperar 15 metros de reservay se hace un empalme de 24 hilos</v>
      </c>
      <c r="BB2801" s="3" t="str">
        <f>+_xlfn.CONCAT(Tabla4[[#This Row],[Causa Raiz]]," ",Tabla4[[#This Row],[Solución2]]," (",Tabla4[[#This Row],[Anillo]],"- Cabecera: ",Tabla4[[#This Row],[Cabecera]],"- Operador: ",Tabla4[[#This Row],[Operador]],")")</f>
        <v>Reportan apertura en el enlace Mov. La Selva - Mov. Rey David en el Km 1,045 desde La Selva ocasionado por Corto Circuito Para dar solución al incidente Se  recuperar 15 metros de reservay se hace un empalme de 24 hilos (UK La Selva- Cabecera: Tequendama- Operador: Colombia Telecomunicaciones)</v>
      </c>
    </row>
    <row r="2802" spans="1:54" ht="185.25">
      <c r="A2802" s="38">
        <f t="shared" ref="A2802:A2807" si="597">A2801+1</f>
        <v>2801</v>
      </c>
      <c r="B2802" s="3">
        <v>8720394</v>
      </c>
      <c r="C2802" s="3" t="s">
        <v>163</v>
      </c>
      <c r="D2802" s="23">
        <v>45476.104166666664</v>
      </c>
      <c r="E2802" s="23">
        <v>45476.4375</v>
      </c>
      <c r="F2802" s="1">
        <f t="shared" ref="F2802:F2807" ca="1" si="598">IF(ISBLANK(E2802),IF(ISBLANK(D2802),0,NOW()-D2802),E2802-D2802)</f>
        <v>0.33333333333575865</v>
      </c>
      <c r="G2802" s="3" t="s">
        <v>55</v>
      </c>
      <c r="H2802" s="41"/>
      <c r="I2802" s="40"/>
      <c r="J2802" s="5" t="s">
        <v>56</v>
      </c>
      <c r="K2802" s="3" t="s">
        <v>340</v>
      </c>
      <c r="L2802" s="9" t="s">
        <v>58</v>
      </c>
      <c r="M2802" s="3" t="s">
        <v>341</v>
      </c>
      <c r="N2802" s="3" t="s">
        <v>342</v>
      </c>
      <c r="O2802" s="3" t="s">
        <v>343</v>
      </c>
      <c r="P2802" s="3" t="s">
        <v>12535</v>
      </c>
      <c r="Q2802" s="4" t="s">
        <v>12536</v>
      </c>
      <c r="R2802" s="3" t="s">
        <v>346</v>
      </c>
      <c r="S2802" s="3" t="s">
        <v>347</v>
      </c>
      <c r="T2802" s="9" t="s">
        <v>380</v>
      </c>
      <c r="U2802" s="3" t="s">
        <v>12537</v>
      </c>
      <c r="V2802" s="22" t="str">
        <f t="shared" si="591"/>
        <v>RDFO; Hora de aviso: 2:30 03/07/2024; Solución: Se recuoera 400mts de reserva y se realiza un emplame de 48 hilos; Hora de solución: 10:30 03/07/2024; Causa: Corto Circuito</v>
      </c>
      <c r="W2802" s="4" t="s">
        <v>349</v>
      </c>
      <c r="X2802" s="3"/>
      <c r="Y2802" s="3"/>
      <c r="Z2802" s="3" t="s">
        <v>69</v>
      </c>
      <c r="AA2802" s="3" t="s">
        <v>71</v>
      </c>
      <c r="AB2802" s="3">
        <v>0</v>
      </c>
      <c r="AC2802" s="3" t="s">
        <v>71</v>
      </c>
      <c r="AD2802" s="6">
        <v>0</v>
      </c>
      <c r="AE2802" s="7"/>
      <c r="AF2802" s="7"/>
      <c r="AG2802" s="6">
        <f>Tabla4[[#This Row],[Tiempo Parada de Reloj]]+Tabla4[[#This Row],[Tiempo Autorizado por Telefonica (no Máximo)]]</f>
        <v>0</v>
      </c>
      <c r="AH2802" s="7">
        <f t="shared" ca="1" si="592"/>
        <v>0.33333333333575865</v>
      </c>
      <c r="AI2802" s="8">
        <f t="shared" si="593"/>
        <v>0</v>
      </c>
      <c r="AJ2802" s="8">
        <f t="shared" ca="1" si="594"/>
        <v>8.0000000000582077</v>
      </c>
      <c r="AK2802" s="3" t="s">
        <v>120</v>
      </c>
      <c r="AL2802" s="3" t="s">
        <v>70</v>
      </c>
      <c r="AM2802" s="3" t="s">
        <v>120</v>
      </c>
      <c r="AN2802" s="3" t="s">
        <v>98</v>
      </c>
      <c r="AO2802" s="3" t="s">
        <v>120</v>
      </c>
      <c r="AP2802" s="3" t="s">
        <v>120</v>
      </c>
      <c r="AQ2802" s="23">
        <v>45479.357638888891</v>
      </c>
      <c r="AR2802" s="3"/>
      <c r="AS2802" s="23"/>
      <c r="AT2802" s="23"/>
      <c r="AU2802" s="3" t="s">
        <v>351</v>
      </c>
      <c r="AV2802" s="3" t="s">
        <v>9770</v>
      </c>
      <c r="AW2802" s="3" t="s">
        <v>76</v>
      </c>
      <c r="AX2802" s="3">
        <v>4.6208999999999998</v>
      </c>
      <c r="AY2802" s="3">
        <v>-74.937399999999997</v>
      </c>
      <c r="AZ2802" s="8" t="str">
        <f>+CONCATENATE("Reportan apertura en el enlace ",Tabla4[[#This Row],[Enlace]]," en el ",Tabla4[[#This Row],[Distancia óptica]]," ocasionado por ",Tabla4[[#This Row],[Causa del daño]])</f>
        <v>Reportan apertura en el enlace Ibague - Libano en el Km 51.3 desde Ibagué ocasionado por Corto Circuito</v>
      </c>
      <c r="BA2802" s="8" t="str">
        <f>+CONCATENATE("Para dar solución al incidente ",Tabla4[[#This Row],[Solución]])</f>
        <v>Para dar solución al incidente Se recuoera 400mts de reserva y se realiza un emplame de 48 hilos</v>
      </c>
      <c r="BB2802" s="3" t="str">
        <f>+_xlfn.CONCAT(Tabla4[[#This Row],[Causa Raiz]]," ",Tabla4[[#This Row],[Solución2]]," (",Tabla4[[#This Row],[Anillo]],"- Cabecera: ",Tabla4[[#This Row],[Cabecera]],"- Operador: ",Tabla4[[#This Row],[Operador]],")")</f>
        <v>Reportan apertura en el enlace Ibague - Libano en el Km 51.3 desde Ibagué ocasionado por Corto Circuito Para dar solución al incidente Se recuoera 400mts de reserva y se realiza un emplame de 48 hilos (Troncal- Cabecera: PIEDRA PINTADA- Operador: Colombia Telecomunicaciones)</v>
      </c>
    </row>
    <row r="2803" spans="1:54" ht="213.75">
      <c r="A2803" s="38">
        <f t="shared" si="597"/>
        <v>2802</v>
      </c>
      <c r="B2803" s="3">
        <v>8719850</v>
      </c>
      <c r="C2803" s="3" t="s">
        <v>54</v>
      </c>
      <c r="D2803" s="23">
        <v>45476.319444444445</v>
      </c>
      <c r="E2803" s="23">
        <v>45476.5</v>
      </c>
      <c r="F2803" s="1">
        <f t="shared" ca="1" si="598"/>
        <v>0.18055555555474712</v>
      </c>
      <c r="G2803" s="3" t="s">
        <v>55</v>
      </c>
      <c r="H2803" s="41"/>
      <c r="I2803" s="40"/>
      <c r="J2803" s="5" t="s">
        <v>56</v>
      </c>
      <c r="K2803" s="3" t="s">
        <v>93</v>
      </c>
      <c r="L2803" s="9" t="s">
        <v>58</v>
      </c>
      <c r="M2803" s="3" t="s">
        <v>59</v>
      </c>
      <c r="N2803" s="3" t="s">
        <v>60</v>
      </c>
      <c r="O2803" s="3" t="s">
        <v>7289</v>
      </c>
      <c r="P2803" s="3" t="s">
        <v>12538</v>
      </c>
      <c r="Q2803" s="4" t="s">
        <v>12539</v>
      </c>
      <c r="R2803" s="3" t="s">
        <v>947</v>
      </c>
      <c r="S2803" s="3" t="s">
        <v>65</v>
      </c>
      <c r="T2803" s="9" t="s">
        <v>146</v>
      </c>
      <c r="U2803" s="3" t="s">
        <v>12540</v>
      </c>
      <c r="V2803" s="22" t="str">
        <f t="shared" si="591"/>
        <v>RLFO; Hora de aviso: 7:40 03/07/2024; Solución: Se libera hilos que estaban estresados en el empalme y PI cambia tarjeta en corpotaxi; Hora de solución: 12:00 03/07/2024; Causa: Falla en la Red FiOp</v>
      </c>
      <c r="W2803" s="4" t="s">
        <v>68</v>
      </c>
      <c r="X2803" s="3"/>
      <c r="Y2803" s="3"/>
      <c r="Z2803" s="3" t="s">
        <v>69</v>
      </c>
      <c r="AA2803" s="3" t="s">
        <v>70</v>
      </c>
      <c r="AB2803" s="3">
        <v>8719850</v>
      </c>
      <c r="AC2803" s="3" t="s">
        <v>71</v>
      </c>
      <c r="AD2803" s="6">
        <v>0</v>
      </c>
      <c r="AE2803" s="7"/>
      <c r="AF2803" s="7"/>
      <c r="AG2803" s="6">
        <f>Tabla4[[#This Row],[Tiempo Parada de Reloj]]+Tabla4[[#This Row],[Tiempo Autorizado por Telefonica (no Máximo)]]</f>
        <v>0</v>
      </c>
      <c r="AH2803" s="7">
        <f t="shared" ca="1" si="592"/>
        <v>0.18055555555474712</v>
      </c>
      <c r="AI2803" s="8">
        <f t="shared" si="593"/>
        <v>0</v>
      </c>
      <c r="AJ2803" s="8">
        <f t="shared" ca="1" si="594"/>
        <v>4.3333333333139308</v>
      </c>
      <c r="AK2803" s="3" t="s">
        <v>98</v>
      </c>
      <c r="AL2803" s="3" t="s">
        <v>71</v>
      </c>
      <c r="AM2803" s="3" t="s">
        <v>69</v>
      </c>
      <c r="AN2803" s="3" t="s">
        <v>98</v>
      </c>
      <c r="AO2803" s="3" t="s">
        <v>106</v>
      </c>
      <c r="AP2803" s="3" t="s">
        <v>106</v>
      </c>
      <c r="AQ2803" s="23">
        <v>45479.938888888886</v>
      </c>
      <c r="AR2803" s="3"/>
      <c r="AS2803" s="23"/>
      <c r="AT2803" s="23"/>
      <c r="AU2803" s="3" t="s">
        <v>1202</v>
      </c>
      <c r="AV2803" s="3" t="s">
        <v>12541</v>
      </c>
      <c r="AW2803" s="3" t="s">
        <v>135</v>
      </c>
      <c r="AX2803" s="3">
        <v>4.6203000000000003</v>
      </c>
      <c r="AY2803" s="3">
        <v>-74.125699999999995</v>
      </c>
      <c r="AZ2803" s="8" t="str">
        <f>+CONCATENATE("Reportan apertura en el enlace ",Tabla4[[#This Row],[Enlace]]," en el ",Tabla4[[#This Row],[Distancia óptica]]," ocasionado por ",Tabla4[[#This Row],[Causa del daño]])</f>
        <v>Reportan apertura en el enlace Asturias - Corpotaxi en el Km 3,8 desde Corpotaxi ocasionado por Falla en la Red FiOp</v>
      </c>
      <c r="BA2803" s="8" t="str">
        <f>+CONCATENATE("Para dar solución al incidente ",Tabla4[[#This Row],[Solución]])</f>
        <v>Para dar solución al incidente Se libera hilos que estaban estresados en el empalme y PI cambia tarjeta en corpotaxi</v>
      </c>
      <c r="BB2803" s="3" t="str">
        <f>+_xlfn.CONCAT(Tabla4[[#This Row],[Causa Raiz]]," ",Tabla4[[#This Row],[Solución2]]," (",Tabla4[[#This Row],[Anillo]],"- Cabecera: ",Tabla4[[#This Row],[Cabecera]],"- Operador: ",Tabla4[[#This Row],[Operador]],")")</f>
        <v>Reportan apertura en el enlace Asturias - Corpotaxi en el Km 3,8 desde Corpotaxi ocasionado por Falla en la Red FiOp Para dar solución al incidente Se libera hilos que estaban estresados en el empalme y PI cambia tarjeta en corpotaxi (Lineal- Cabecera: Astruias- Operador: Colombia Telecomunicaciones)</v>
      </c>
    </row>
    <row r="2804" spans="1:54" ht="228">
      <c r="A2804" s="38">
        <f t="shared" si="597"/>
        <v>2803</v>
      </c>
      <c r="B2804" s="3">
        <v>8720495</v>
      </c>
      <c r="C2804" s="3" t="s">
        <v>54</v>
      </c>
      <c r="D2804" s="23">
        <v>45476.333333333336</v>
      </c>
      <c r="E2804" s="23">
        <v>45476.5</v>
      </c>
      <c r="F2804" s="1">
        <f t="shared" ca="1" si="598"/>
        <v>0.16666666666424135</v>
      </c>
      <c r="G2804" s="3" t="s">
        <v>55</v>
      </c>
      <c r="H2804" s="41"/>
      <c r="I2804" s="40"/>
      <c r="J2804" s="5" t="s">
        <v>56</v>
      </c>
      <c r="K2804" s="3" t="s">
        <v>203</v>
      </c>
      <c r="L2804" s="9" t="s">
        <v>78</v>
      </c>
      <c r="M2804" s="3" t="s">
        <v>204</v>
      </c>
      <c r="N2804" s="3" t="s">
        <v>217</v>
      </c>
      <c r="O2804" s="3" t="s">
        <v>12542</v>
      </c>
      <c r="P2804" s="3" t="s">
        <v>12543</v>
      </c>
      <c r="Q2804" s="4" t="s">
        <v>12544</v>
      </c>
      <c r="R2804" s="3" t="s">
        <v>1515</v>
      </c>
      <c r="S2804" s="3" t="s">
        <v>221</v>
      </c>
      <c r="T2804" s="9" t="s">
        <v>66</v>
      </c>
      <c r="U2804" s="3" t="s">
        <v>12545</v>
      </c>
      <c r="V2804" s="22" t="str">
        <f t="shared" si="591"/>
        <v>RLFO; Hora de aviso: 8:00 03/07/2024; Solución: Se recupera 30 mts de reserva y se hace un empalme de 48 hilos; Hora de solución: 12:00 03/07/2024; Causa: Vandalismo</v>
      </c>
      <c r="W2804" s="4" t="s">
        <v>191</v>
      </c>
      <c r="X2804" s="3"/>
      <c r="Y2804" s="3"/>
      <c r="AA2804" s="3" t="s">
        <v>70</v>
      </c>
      <c r="AB2804" s="3">
        <v>8720495</v>
      </c>
      <c r="AC2804" s="3" t="s">
        <v>71</v>
      </c>
      <c r="AD2804" s="6">
        <v>0</v>
      </c>
      <c r="AE2804" s="7"/>
      <c r="AF2804" s="7"/>
      <c r="AG2804" s="6">
        <f>Tabla4[[#This Row],[Tiempo Parada de Reloj]]+Tabla4[[#This Row],[Tiempo Autorizado por Telefonica (no Máximo)]]</f>
        <v>0</v>
      </c>
      <c r="AH2804" s="7">
        <f t="shared" ca="1" si="592"/>
        <v>0.16666666666424135</v>
      </c>
      <c r="AI2804" s="8">
        <f t="shared" si="593"/>
        <v>0</v>
      </c>
      <c r="AJ2804" s="8">
        <f t="shared" ca="1" si="594"/>
        <v>3.9999999999417923</v>
      </c>
      <c r="AK2804" s="3" t="s">
        <v>98</v>
      </c>
      <c r="AL2804" s="3" t="s">
        <v>71</v>
      </c>
      <c r="AM2804" s="3" t="s">
        <v>69</v>
      </c>
      <c r="AN2804" s="3" t="s">
        <v>98</v>
      </c>
      <c r="AO2804" s="3" t="s">
        <v>120</v>
      </c>
      <c r="AP2804" s="3" t="s">
        <v>98</v>
      </c>
      <c r="AQ2804" s="23">
        <v>45484.904166666667</v>
      </c>
      <c r="AR2804" s="3"/>
      <c r="AS2804" s="23"/>
      <c r="AT2804" s="23"/>
      <c r="AU2804" s="3" t="s">
        <v>192</v>
      </c>
      <c r="AV2804" s="3" t="s">
        <v>4475</v>
      </c>
      <c r="AW2804" s="3" t="s">
        <v>12546</v>
      </c>
      <c r="AX2804" s="3">
        <v>7.0430299999999999</v>
      </c>
      <c r="AY2804" s="3">
        <v>-73.828190000000006</v>
      </c>
      <c r="AZ2804" s="8" t="str">
        <f>+CONCATENATE("Reportan apertura en el enlace ",Tabla4[[#This Row],[Enlace]]," en el ",Tabla4[[#This Row],[Distancia óptica]]," ocasionado por ",Tabla4[[#This Row],[Causa del daño]])</f>
        <v>Reportan apertura en el enlace Mov. Barrio Boston U335 - Mov. Barranca Oriente U320 en el Km 0,432 desde Barranca Oriente ocasionado por Vandalismo</v>
      </c>
      <c r="BA2804" s="8" t="str">
        <f>+CONCATENATE("Para dar solución al incidente ",Tabla4[[#This Row],[Solución]])</f>
        <v>Para dar solución al incidente Se recupera 30 mts de reserva y se hace un empalme de 48 hilos</v>
      </c>
      <c r="BB2804" s="3" t="str">
        <f>+_xlfn.CONCAT(Tabla4[[#This Row],[Causa Raiz]]," ",Tabla4[[#This Row],[Solución2]]," (",Tabla4[[#This Row],[Anillo]],"- Cabecera: ",Tabla4[[#This Row],[Cabecera]],"- Operador: ",Tabla4[[#This Row],[Operador]],")")</f>
        <v>Reportan apertura en el enlace Mov. Barrio Boston U335 - Mov. Barranca Oriente U320 en el Km 0,432 desde Barranca Oriente ocasionado por Vandalismo Para dar solución al incidente Se recupera 30 mts de reserva y se hace un empalme de 48 hilos (UK Barranc Oriente- Cabecera: Central Éxito- Operador: Colombia Telecomunicaciones)</v>
      </c>
    </row>
    <row r="2805" spans="1:54" ht="128.25">
      <c r="A2805" s="38">
        <f t="shared" si="597"/>
        <v>2804</v>
      </c>
      <c r="B2805" s="3">
        <v>8720746</v>
      </c>
      <c r="C2805" s="3" t="s">
        <v>92</v>
      </c>
      <c r="D2805" s="23">
        <v>45476.333333333336</v>
      </c>
      <c r="E2805" s="23">
        <v>45477.673611111109</v>
      </c>
      <c r="F2805" s="1">
        <f t="shared" ca="1" si="598"/>
        <v>1.3402777777737356</v>
      </c>
      <c r="G2805" s="3" t="s">
        <v>164</v>
      </c>
      <c r="H2805" s="41" t="s">
        <v>165</v>
      </c>
      <c r="I2805" s="40">
        <v>12015248</v>
      </c>
      <c r="J2805" s="5" t="s">
        <v>490</v>
      </c>
      <c r="K2805" s="3" t="s">
        <v>490</v>
      </c>
      <c r="L2805" s="9" t="s">
        <v>58</v>
      </c>
      <c r="M2805" s="3" t="s">
        <v>383</v>
      </c>
      <c r="N2805" s="3" t="s">
        <v>384</v>
      </c>
      <c r="O2805" s="3" t="s">
        <v>1479</v>
      </c>
      <c r="P2805" s="3" t="s">
        <v>12547</v>
      </c>
      <c r="Q2805" s="4" t="s">
        <v>12548</v>
      </c>
      <c r="R2805" s="3" t="s">
        <v>388</v>
      </c>
      <c r="S2805" s="3" t="s">
        <v>490</v>
      </c>
      <c r="T2805" s="9" t="s">
        <v>66</v>
      </c>
      <c r="U2805" s="3" t="s">
        <v>12549</v>
      </c>
      <c r="V2805" s="22" t="str">
        <f t="shared" si="591"/>
        <v>RTNFO; Hora de aviso: 8:00 03/07/2024; Solución: se libera FO estresada; Hora de solución: 16:10 04/07/2024; Causa: Vandalismo</v>
      </c>
      <c r="W2805" s="4" t="s">
        <v>9328</v>
      </c>
      <c r="X2805" s="3"/>
      <c r="Y2805" s="3"/>
      <c r="Z2805" s="3" t="s">
        <v>69</v>
      </c>
      <c r="AA2805" s="3" t="s">
        <v>71</v>
      </c>
      <c r="AB2805" s="3">
        <v>0</v>
      </c>
      <c r="AC2805" s="3" t="s">
        <v>71</v>
      </c>
      <c r="AD2805" s="6">
        <v>0</v>
      </c>
      <c r="AE2805" s="7"/>
      <c r="AF2805" s="7"/>
      <c r="AG2805" s="6">
        <f>Tabla4[[#This Row],[Tiempo Parada de Reloj]]+Tabla4[[#This Row],[Tiempo Autorizado por Telefonica (no Máximo)]]</f>
        <v>0</v>
      </c>
      <c r="AH2805" s="7">
        <f t="shared" ca="1" si="592"/>
        <v>1.3402777777737356</v>
      </c>
      <c r="AI2805" s="8">
        <f t="shared" si="593"/>
        <v>0</v>
      </c>
      <c r="AJ2805" s="8">
        <f t="shared" ca="1" si="594"/>
        <v>32.166666666569654</v>
      </c>
      <c r="AK2805" s="3" t="s">
        <v>98</v>
      </c>
      <c r="AL2805" s="3" t="s">
        <v>70</v>
      </c>
      <c r="AM2805" s="3" t="s">
        <v>120</v>
      </c>
      <c r="AN2805" s="3" t="s">
        <v>98</v>
      </c>
      <c r="AQ2805" s="23">
        <f t="shared" ref="AQ2805" ca="1" si="599">NOW()</f>
        <v>45503.69683483796</v>
      </c>
      <c r="AR2805" s="3"/>
      <c r="AS2805" s="23"/>
      <c r="AT2805" s="23"/>
      <c r="AU2805" s="3" t="s">
        <v>494</v>
      </c>
      <c r="AW2805" s="3" t="s">
        <v>76</v>
      </c>
      <c r="AX2805" s="3" t="s">
        <v>69</v>
      </c>
      <c r="AY2805" s="3" t="s">
        <v>69</v>
      </c>
      <c r="AZ2805" s="8" t="str">
        <f>+CONCATENATE("Reportan apertura en el enlace ",Tabla4[[#This Row],[Enlace]]," en el ",Tabla4[[#This Row],[Distancia óptica]]," ocasionado por ",Tabla4[[#This Row],[Causa del daño]])</f>
        <v>Reportan apertura en el enlace Cartagena - Tolú en el Km 115 desde Cartagena ocasionado por Vandalismo</v>
      </c>
      <c r="BA2805" s="8" t="str">
        <f>+CONCATENATE("Para dar solución al incidente ",Tabla4[[#This Row],[Solución]])</f>
        <v>Para dar solución al incidente se libera FO estresada</v>
      </c>
      <c r="BB2805" s="3" t="str">
        <f>+_xlfn.CONCAT(Tabla4[[#This Row],[Causa Raiz]]," ",Tabla4[[#This Row],[Solución2]]," (",Tabla4[[#This Row],[Anillo]],"- Cabecera: ",Tabla4[[#This Row],[Cabecera]],"- Operador: ",Tabla4[[#This Row],[Operador]],")")</f>
        <v>Reportan apertura en el enlace Cartagena - Tolú en el Km 115 desde Cartagena ocasionado por Vandalismo Para dar solución al incidente se libera FO estresada (Troncal- Cabecera: - Operador: UNE)</v>
      </c>
    </row>
    <row r="2806" spans="1:54" ht="213.75">
      <c r="A2806" s="38">
        <f t="shared" si="597"/>
        <v>2805</v>
      </c>
      <c r="B2806" s="3">
        <v>8720780</v>
      </c>
      <c r="C2806" s="3" t="s">
        <v>54</v>
      </c>
      <c r="D2806" s="23">
        <v>45476.371527777781</v>
      </c>
      <c r="E2806" s="23">
        <v>45477.4375</v>
      </c>
      <c r="F2806" s="1">
        <f t="shared" ca="1" si="598"/>
        <v>1.0659722222189885</v>
      </c>
      <c r="G2806" s="3" t="s">
        <v>55</v>
      </c>
      <c r="H2806" s="41"/>
      <c r="I2806" s="40"/>
      <c r="J2806" s="5" t="s">
        <v>56</v>
      </c>
      <c r="K2806" s="3" t="s">
        <v>93</v>
      </c>
      <c r="L2806" s="9" t="s">
        <v>58</v>
      </c>
      <c r="M2806" s="3" t="s">
        <v>59</v>
      </c>
      <c r="N2806" s="3" t="s">
        <v>60</v>
      </c>
      <c r="O2806" s="3" t="s">
        <v>12550</v>
      </c>
      <c r="P2806" s="3" t="s">
        <v>12551</v>
      </c>
      <c r="Q2806" s="4" t="s">
        <v>12552</v>
      </c>
      <c r="R2806" s="3" t="s">
        <v>980</v>
      </c>
      <c r="S2806" s="3" t="s">
        <v>65</v>
      </c>
      <c r="T2806" s="9" t="s">
        <v>66</v>
      </c>
      <c r="U2806" s="3" t="s">
        <v>12553</v>
      </c>
      <c r="V2806" s="22" t="str">
        <f t="shared" si="591"/>
        <v>RLFO; Hora de aviso: 8:55 03/07/2024; Solución: se realiza tendido de 120 mts de fo de 48 hilos y se rehusa dos cajas de empalmes de 48 hilos; Hora de solución: 10:30 04/07/2024; Causa: Vandalismo</v>
      </c>
      <c r="W2806" s="4" t="s">
        <v>68</v>
      </c>
      <c r="X2806" s="3"/>
      <c r="Y2806" s="3"/>
      <c r="Z2806" s="3" t="s">
        <v>69</v>
      </c>
      <c r="AA2806" s="3" t="s">
        <v>71</v>
      </c>
      <c r="AB2806" s="3">
        <v>0</v>
      </c>
      <c r="AC2806" s="3" t="s">
        <v>71</v>
      </c>
      <c r="AD2806" s="6">
        <v>0.45833333333333331</v>
      </c>
      <c r="AE2806" s="7"/>
      <c r="AF2806" s="7"/>
      <c r="AG2806" s="6">
        <f>Tabla4[[#This Row],[Tiempo Parada de Reloj]]+Tabla4[[#This Row],[Tiempo Autorizado por Telefonica (no Máximo)]]</f>
        <v>0.45833333333333331</v>
      </c>
      <c r="AH2806" s="7">
        <f t="shared" ca="1" si="592"/>
        <v>0.6076388888856552</v>
      </c>
      <c r="AI2806" s="8">
        <f t="shared" si="593"/>
        <v>11</v>
      </c>
      <c r="AJ2806" s="8">
        <f t="shared" ca="1" si="594"/>
        <v>14.583333333255725</v>
      </c>
      <c r="AK2806" s="3" t="s">
        <v>1349</v>
      </c>
      <c r="AL2806" s="3" t="s">
        <v>70</v>
      </c>
      <c r="AM2806" s="3" t="s">
        <v>119</v>
      </c>
      <c r="AN2806" s="3" t="s">
        <v>119</v>
      </c>
      <c r="AO2806" s="3" t="s">
        <v>120</v>
      </c>
      <c r="AP2806" s="3" t="s">
        <v>120</v>
      </c>
      <c r="AQ2806" s="23">
        <v>45478.413888888892</v>
      </c>
      <c r="AR2806" s="3"/>
      <c r="AS2806" s="23"/>
      <c r="AT2806" s="23"/>
      <c r="AU2806" s="3" t="s">
        <v>298</v>
      </c>
      <c r="AV2806" s="3" t="s">
        <v>919</v>
      </c>
      <c r="AW2806" s="3" t="s">
        <v>307</v>
      </c>
      <c r="AX2806" s="3">
        <v>4.7662699999999996</v>
      </c>
      <c r="AY2806" s="3">
        <v>-74.027619999999999</v>
      </c>
      <c r="AZ2806" s="8" t="str">
        <f>+CONCATENATE("Reportan apertura en el enlace ",Tabla4[[#This Row],[Enlace]]," en el ",Tabla4[[#This Row],[Distancia óptica]]," ocasionado por ",Tabla4[[#This Row],[Causa del daño]])</f>
        <v>Reportan apertura en el enlace Toberin – Dto 12091 Chaparral en el Km 5,03 desde Toberin ocasionado por Vandalismo</v>
      </c>
      <c r="BA2806" s="8" t="str">
        <f>+CONCATENATE("Para dar solución al incidente ",Tabla4[[#This Row],[Solución]])</f>
        <v>Para dar solución al incidente se realiza tendido de 120 mts de fo de 48 hilos y se rehusa dos cajas de empalmes de 48 hilos</v>
      </c>
      <c r="BB2806" s="3" t="str">
        <f>+_xlfn.CONCAT(Tabla4[[#This Row],[Causa Raiz]]," ",Tabla4[[#This Row],[Solución2]]," (",Tabla4[[#This Row],[Anillo]],"- Cabecera: ",Tabla4[[#This Row],[Cabecera]],"- Operador: ",Tabla4[[#This Row],[Operador]],")")</f>
        <v>Reportan apertura en el enlace Toberin – Dto 12091 Chaparral en el Km 5,03 desde Toberin ocasionado por Vandalismo Para dar solución al incidente se realiza tendido de 120 mts de fo de 48 hilos y se rehusa dos cajas de empalmes de 48 hilos (LINEAL- Cabecera: TOBERIN- Operador: Colombia Telecomunicaciones)</v>
      </c>
    </row>
    <row r="2807" spans="1:54" ht="213.75">
      <c r="A2807" s="38">
        <f t="shared" si="597"/>
        <v>2806</v>
      </c>
      <c r="B2807" s="3">
        <v>8720853</v>
      </c>
      <c r="C2807" s="3" t="s">
        <v>54</v>
      </c>
      <c r="D2807" s="23">
        <v>45476.388888888891</v>
      </c>
      <c r="E2807" s="23">
        <v>45477.034722222219</v>
      </c>
      <c r="F2807" s="1">
        <f t="shared" ca="1" si="598"/>
        <v>0.64583333332848269</v>
      </c>
      <c r="G2807" s="3" t="s">
        <v>55</v>
      </c>
      <c r="H2807" s="41"/>
      <c r="I2807" s="40"/>
      <c r="J2807" s="5" t="s">
        <v>56</v>
      </c>
      <c r="K2807" s="3" t="s">
        <v>77</v>
      </c>
      <c r="L2807" s="9" t="s">
        <v>58</v>
      </c>
      <c r="M2807" s="3" t="s">
        <v>507</v>
      </c>
      <c r="N2807" s="3" t="s">
        <v>888</v>
      </c>
      <c r="O2807" s="3" t="s">
        <v>12554</v>
      </c>
      <c r="P2807" s="3" t="s">
        <v>12555</v>
      </c>
      <c r="Q2807" s="4" t="s">
        <v>12556</v>
      </c>
      <c r="R2807" s="3" t="s">
        <v>725</v>
      </c>
      <c r="S2807" s="3" t="s">
        <v>158</v>
      </c>
      <c r="T2807" s="9" t="s">
        <v>66</v>
      </c>
      <c r="U2807" s="3" t="s">
        <v>12557</v>
      </c>
      <c r="V2807" s="22" t="str">
        <f t="shared" si="591"/>
        <v>RLFO; Hora de aviso: 9:20 03/07/2024; Solución: Se realiza tendido de 130 mts de Fo y se instala dos nueva caja de empalme de 48 hilos; Hora de solución: 0:50 04/07/2024; Causa: Vandalismo</v>
      </c>
      <c r="W2807" s="4" t="s">
        <v>160</v>
      </c>
      <c r="X2807" s="3"/>
      <c r="Y2807" s="3"/>
      <c r="Z2807" s="3" t="s">
        <v>69</v>
      </c>
      <c r="AA2807" s="3" t="s">
        <v>71</v>
      </c>
      <c r="AB2807" s="3">
        <v>0</v>
      </c>
      <c r="AC2807" s="3" t="s">
        <v>71</v>
      </c>
      <c r="AD2807" s="6">
        <v>0</v>
      </c>
      <c r="AE2807" s="7"/>
      <c r="AF2807" s="7"/>
      <c r="AG2807" s="6">
        <f>Tabla4[[#This Row],[Tiempo Parada de Reloj]]+Tabla4[[#This Row],[Tiempo Autorizado por Telefonica (no Máximo)]]</f>
        <v>0</v>
      </c>
      <c r="AH2807" s="7">
        <f t="shared" ca="1" si="592"/>
        <v>0.64583333332848269</v>
      </c>
      <c r="AI2807" s="8">
        <f t="shared" si="593"/>
        <v>0</v>
      </c>
      <c r="AJ2807" s="8">
        <f t="shared" ca="1" si="594"/>
        <v>15.499999999883585</v>
      </c>
      <c r="AK2807" s="3" t="s">
        <v>98</v>
      </c>
      <c r="AL2807" s="3" t="s">
        <v>70</v>
      </c>
      <c r="AM2807" s="3" t="s">
        <v>119</v>
      </c>
      <c r="AN2807" s="3" t="s">
        <v>120</v>
      </c>
      <c r="AO2807" s="3" t="s">
        <v>120</v>
      </c>
      <c r="AP2807" s="3" t="s">
        <v>120</v>
      </c>
      <c r="AQ2807" s="23">
        <v>45478.819444444445</v>
      </c>
      <c r="AR2807" s="3"/>
      <c r="AS2807" s="23"/>
      <c r="AT2807" s="23"/>
      <c r="AU2807" s="3" t="s">
        <v>515</v>
      </c>
      <c r="AV2807" s="3" t="s">
        <v>6336</v>
      </c>
      <c r="AW2807" s="3" t="s">
        <v>307</v>
      </c>
      <c r="AX2807" s="3">
        <v>2.4761110999999998</v>
      </c>
      <c r="AY2807" s="3">
        <v>-76.557222199999998</v>
      </c>
      <c r="AZ2807" s="8" t="str">
        <f>+CONCATENATE("Reportan apertura en el enlace ",Tabla4[[#This Row],[Enlace]]," en el ",Tabla4[[#This Row],[Distancia óptica]]," ocasionado por ",Tabla4[[#This Row],[Causa del daño]])</f>
        <v>Reportan apertura en el enlace Club Campestre - Popayan en el Km 9,3 desde Popayan ocasionado por Vandalismo</v>
      </c>
      <c r="BA2807" s="8" t="str">
        <f>+CONCATENATE("Para dar solución al incidente ",Tabla4[[#This Row],[Solución]])</f>
        <v>Para dar solución al incidente Se realiza tendido de 130 mts de Fo y se instala dos nueva caja de empalme de 48 hilos</v>
      </c>
      <c r="BB2807" s="3" t="str">
        <f>+_xlfn.CONCAT(Tabla4[[#This Row],[Causa Raiz]]," ",Tabla4[[#This Row],[Solución2]]," (",Tabla4[[#This Row],[Anillo]],"- Cabecera: ",Tabla4[[#This Row],[Cabecera]],"- Operador: ",Tabla4[[#This Row],[Operador]],")")</f>
        <v>Reportan apertura en el enlace Club Campestre - Popayan en el Km 9,3 desde Popayan ocasionado por Vandalismo Para dar solución al incidente Se realiza tendido de 130 mts de Fo y se instala dos nueva caja de empalme de 48 hilos (LINEAL- Cabecera: POPAYAN CENTRO- Operador: Colombia Telecomunicaciones)</v>
      </c>
    </row>
    <row r="2808" spans="1:54" ht="185.25">
      <c r="A2808" s="38">
        <f t="shared" ref="A2808:A2814" si="600">A2807+1</f>
        <v>2807</v>
      </c>
      <c r="B2808" s="3">
        <v>8721908</v>
      </c>
      <c r="C2808" s="3" t="s">
        <v>163</v>
      </c>
      <c r="D2808" s="23">
        <v>45476.666666666664</v>
      </c>
      <c r="E2808" s="23">
        <v>45476.791666666664</v>
      </c>
      <c r="F2808" s="1">
        <f t="shared" ref="F2808:F2814" ca="1" si="601">IF(ISBLANK(E2808),IF(ISBLANK(D2808),0,NOW()-D2808),E2808-D2808)</f>
        <v>0.125</v>
      </c>
      <c r="G2808" s="3" t="s">
        <v>55</v>
      </c>
      <c r="H2808" s="41"/>
      <c r="I2808" s="40"/>
      <c r="J2808" s="5" t="s">
        <v>56</v>
      </c>
      <c r="K2808" s="3" t="s">
        <v>77</v>
      </c>
      <c r="L2808" s="9" t="s">
        <v>78</v>
      </c>
      <c r="M2808" s="3" t="s">
        <v>79</v>
      </c>
      <c r="N2808" s="3" t="s">
        <v>771</v>
      </c>
      <c r="O2808" s="3" t="s">
        <v>12558</v>
      </c>
      <c r="P2808" s="3" t="s">
        <v>12559</v>
      </c>
      <c r="Q2808" s="4" t="s">
        <v>12560</v>
      </c>
      <c r="R2808" s="3" t="s">
        <v>708</v>
      </c>
      <c r="S2808" s="3" t="s">
        <v>85</v>
      </c>
      <c r="T2808" s="9" t="s">
        <v>256</v>
      </c>
      <c r="U2808" s="3" t="s">
        <v>10462</v>
      </c>
      <c r="V2808" s="22" t="str">
        <f t="shared" ref="V2808:V2814" si="602">C2808&amp;"; Hora de aviso: "&amp;TEXT(D2808,"h:mm dd/mm/yyyy")&amp;"; Solución: "&amp;U2808&amp;"; Hora de solución: "&amp;TEXT(E2808,"h:mm dd/mm/yyyy")&amp;"; Causa: "&amp;T2808</f>
        <v>RDFO; Hora de aviso: 16:00 03/07/2024; Solución: se refusiona hilo en caja de empalme; Hora de solución: 19:00 03/07/2024; Causa: Falla de Empalme de FiOp</v>
      </c>
      <c r="W2808" s="4" t="s">
        <v>160</v>
      </c>
      <c r="X2808" s="3"/>
      <c r="Y2808" s="3"/>
      <c r="Z2808" s="3" t="s">
        <v>69</v>
      </c>
      <c r="AA2808" s="3" t="s">
        <v>71</v>
      </c>
      <c r="AB2808" s="3">
        <v>0</v>
      </c>
      <c r="AC2808" s="3" t="s">
        <v>71</v>
      </c>
      <c r="AD2808" s="6">
        <v>0</v>
      </c>
      <c r="AE2808" s="7"/>
      <c r="AF2808" s="7"/>
      <c r="AG2808" s="6">
        <f>Tabla4[[#This Row],[Tiempo Parada de Reloj]]+Tabla4[[#This Row],[Tiempo Autorizado por Telefonica (no Máximo)]]</f>
        <v>0</v>
      </c>
      <c r="AH2808" s="7">
        <f t="shared" ref="AH2808:AH2814" ca="1" si="603">F2808-$AD2808</f>
        <v>0.125</v>
      </c>
      <c r="AI2808" s="8">
        <f t="shared" ref="AI2808:AI2814" si="604">AD2808*24</f>
        <v>0</v>
      </c>
      <c r="AJ2808" s="8">
        <f t="shared" ref="AJ2808:AJ2814" ca="1" si="605">AH2808*24</f>
        <v>3</v>
      </c>
      <c r="AK2808" s="3" t="s">
        <v>119</v>
      </c>
      <c r="AL2808" s="3" t="s">
        <v>71</v>
      </c>
      <c r="AM2808" s="3" t="s">
        <v>69</v>
      </c>
      <c r="AN2808" s="3" t="s">
        <v>119</v>
      </c>
      <c r="AO2808" s="3" t="s">
        <v>106</v>
      </c>
      <c r="AP2808" s="3" t="s">
        <v>106</v>
      </c>
      <c r="AQ2808" s="23">
        <v>45477.890972222223</v>
      </c>
      <c r="AR2808" s="3"/>
      <c r="AS2808" s="23"/>
      <c r="AT2808" s="23"/>
      <c r="AU2808" s="3" t="s">
        <v>89</v>
      </c>
      <c r="AV2808" s="3" t="s">
        <v>771</v>
      </c>
      <c r="AW2808" s="3" t="s">
        <v>11592</v>
      </c>
      <c r="AX2808" s="3">
        <v>4.5333300000000003</v>
      </c>
      <c r="AY2808" s="3">
        <v>-74.239722</v>
      </c>
      <c r="AZ2808" s="8" t="str">
        <f>+CONCATENATE("Reportan apertura en el enlace ",Tabla4[[#This Row],[Enlace]]," en el ",Tabla4[[#This Row],[Distancia óptica]]," ocasionado por ",Tabla4[[#This Row],[Causa del daño]])</f>
        <v>Reportan apertura en el enlace Mov. Policia Muña - Mov. Soacha en el Km 11,9 desde Mov. Soacha ocasionado por Falla de Empalme de FiOp</v>
      </c>
      <c r="BA2808" s="8" t="str">
        <f>+CONCATENATE("Para dar solución al incidente ",Tabla4[[#This Row],[Solución]])</f>
        <v>Para dar solución al incidente se refusiona hilo en caja de empalme</v>
      </c>
      <c r="BB2808" s="3" t="str">
        <f>+_xlfn.CONCAT(Tabla4[[#This Row],[Causa Raiz]]," ",Tabla4[[#This Row],[Solución2]]," (",Tabla4[[#This Row],[Anillo]],"- Cabecera: ",Tabla4[[#This Row],[Cabecera]],"- Operador: ",Tabla4[[#This Row],[Operador]],")")</f>
        <v>Reportan apertura en el enlace Mov. Policia Muña - Mov. Soacha en el Km 11,9 desde Mov. Soacha ocasionado por Falla de Empalme de FiOp Para dar solución al incidente se refusiona hilo en caja de empalme (INTERCONEXIÓN- Cabecera: SOACHA- Operador: Colombia Telecomunicaciones)</v>
      </c>
    </row>
    <row r="2809" spans="1:54" ht="171">
      <c r="A2809" s="38">
        <f t="shared" si="600"/>
        <v>2808</v>
      </c>
      <c r="B2809" s="3">
        <v>8721960</v>
      </c>
      <c r="C2809" s="3" t="s">
        <v>136</v>
      </c>
      <c r="D2809" s="23">
        <v>45476.666666666664</v>
      </c>
      <c r="E2809" s="23">
        <v>45476.668055555558</v>
      </c>
      <c r="F2809" s="1">
        <f t="shared" ca="1" si="601"/>
        <v>1.3888888934161514E-3</v>
      </c>
      <c r="G2809" s="3" t="s">
        <v>55</v>
      </c>
      <c r="H2809" s="41"/>
      <c r="I2809" s="40"/>
      <c r="J2809" s="5" t="s">
        <v>137</v>
      </c>
      <c r="K2809" s="3" t="s">
        <v>138</v>
      </c>
      <c r="L2809" s="9" t="s">
        <v>78</v>
      </c>
      <c r="M2809" s="3" t="s">
        <v>139</v>
      </c>
      <c r="N2809" s="3" t="s">
        <v>140</v>
      </c>
      <c r="O2809" s="3" t="s">
        <v>12561</v>
      </c>
      <c r="P2809" s="3" t="s">
        <v>12562</v>
      </c>
      <c r="Q2809" s="4" t="s">
        <v>12563</v>
      </c>
      <c r="R2809" s="3" t="s">
        <v>6508</v>
      </c>
      <c r="S2809" s="3" t="s">
        <v>145</v>
      </c>
      <c r="T2809" s="9" t="s">
        <v>104</v>
      </c>
      <c r="U2809" s="3" t="s">
        <v>12564</v>
      </c>
      <c r="V2809" s="22" t="str">
        <f t="shared" si="602"/>
        <v>RBHFO; Hora de aviso: 16:00 03/07/2024; Solución: Se realiza limpieza en patchord y se normaliza no se evidencian eventos en la FO; Hora de solución: 16:02 03/07/2024; Causa: Visita Fallida</v>
      </c>
      <c r="W2809" s="4" t="s">
        <v>199</v>
      </c>
      <c r="X2809" s="3"/>
      <c r="Y2809" s="3"/>
      <c r="Z2809" s="3" t="s">
        <v>69</v>
      </c>
      <c r="AA2809" s="3" t="s">
        <v>71</v>
      </c>
      <c r="AB2809" s="3">
        <v>0</v>
      </c>
      <c r="AC2809" s="3" t="s">
        <v>71</v>
      </c>
      <c r="AD2809" s="6">
        <v>0</v>
      </c>
      <c r="AE2809" s="7"/>
      <c r="AF2809" s="7"/>
      <c r="AG2809" s="6">
        <f>Tabla4[[#This Row],[Tiempo Parada de Reloj]]+Tabla4[[#This Row],[Tiempo Autorizado por Telefonica (no Máximo)]]</f>
        <v>0</v>
      </c>
      <c r="AH2809" s="7">
        <f t="shared" ca="1" si="603"/>
        <v>1.3888888934161514E-3</v>
      </c>
      <c r="AI2809" s="8">
        <f t="shared" si="604"/>
        <v>0</v>
      </c>
      <c r="AJ2809" s="8">
        <f t="shared" ca="1" si="605"/>
        <v>3.3333333441987634E-2</v>
      </c>
      <c r="AK2809" s="3" t="s">
        <v>119</v>
      </c>
      <c r="AL2809" s="3" t="s">
        <v>71</v>
      </c>
      <c r="AM2809" s="3" t="s">
        <v>69</v>
      </c>
      <c r="AN2809" s="3" t="s">
        <v>119</v>
      </c>
      <c r="AO2809" s="3" t="s">
        <v>119</v>
      </c>
      <c r="AP2809" s="3" t="s">
        <v>119</v>
      </c>
      <c r="AQ2809" s="23">
        <v>45476.791666666664</v>
      </c>
      <c r="AR2809" s="3"/>
      <c r="AS2809" s="23"/>
      <c r="AT2809" s="23"/>
      <c r="AU2809" s="3" t="s">
        <v>1040</v>
      </c>
      <c r="AV2809" s="3" t="s">
        <v>69</v>
      </c>
      <c r="AW2809" s="3" t="s">
        <v>69</v>
      </c>
      <c r="AX2809" s="3" t="s">
        <v>69</v>
      </c>
      <c r="AY2809" s="3" t="s">
        <v>69</v>
      </c>
      <c r="AZ2809" s="8" t="str">
        <f>+CONCATENATE("Reportan apertura en el enlace ",Tabla4[[#This Row],[Enlace]]," en el ",Tabla4[[#This Row],[Distancia óptica]]," ocasionado por ",Tabla4[[#This Row],[Causa del daño]])</f>
        <v>Reportan apertura en el enlace Mov. Makrocaney - Mov. Horizonte II en el Km 0 desde Makrocaney ocasionado por Visita Fallida</v>
      </c>
      <c r="BA2809" s="8" t="str">
        <f>+CONCATENATE("Para dar solución al incidente ",Tabla4[[#This Row],[Solución]])</f>
        <v>Para dar solución al incidente Se realiza limpieza en patchord y se normaliza no se evidencian eventos en la FO</v>
      </c>
      <c r="BB2809" s="3" t="str">
        <f>+_xlfn.CONCAT(Tabla4[[#This Row],[Causa Raiz]]," ",Tabla4[[#This Row],[Solución2]]," (",Tabla4[[#This Row],[Anillo]],"- Cabecera: ",Tabla4[[#This Row],[Cabecera]],"- Operador: ",Tabla4[[#This Row],[Operador]],")")</f>
        <v>Reportan apertura en el enlace Mov. Makrocaney - Mov. Horizonte II en el Km 0 desde Makrocaney ocasionado por Visita Fallida Para dar solución al incidente Se realiza limpieza en patchord y se normaliza no se evidencian eventos en la FO (NA- Cabecera: NA- Operador: Infraco)</v>
      </c>
    </row>
    <row r="2810" spans="1:54" ht="228">
      <c r="A2810" s="38">
        <f t="shared" si="600"/>
        <v>2809</v>
      </c>
      <c r="B2810" s="3">
        <v>8721961</v>
      </c>
      <c r="C2810" s="3" t="s">
        <v>54</v>
      </c>
      <c r="D2810" s="23">
        <v>45476.666666666664</v>
      </c>
      <c r="E2810" s="23">
        <v>45476.75</v>
      </c>
      <c r="F2810" s="1">
        <f t="shared" ca="1" si="601"/>
        <v>8.3333333335758653E-2</v>
      </c>
      <c r="G2810" s="3" t="s">
        <v>55</v>
      </c>
      <c r="H2810" s="41"/>
      <c r="I2810" s="40"/>
      <c r="J2810" s="5" t="s">
        <v>56</v>
      </c>
      <c r="K2810" s="3" t="s">
        <v>122</v>
      </c>
      <c r="L2810" s="9" t="s">
        <v>78</v>
      </c>
      <c r="M2810" s="3" t="s">
        <v>123</v>
      </c>
      <c r="N2810" s="3" t="s">
        <v>124</v>
      </c>
      <c r="O2810" s="3" t="s">
        <v>12565</v>
      </c>
      <c r="P2810" s="3" t="s">
        <v>12566</v>
      </c>
      <c r="Q2810" s="4" t="s">
        <v>12567</v>
      </c>
      <c r="R2810" s="3" t="s">
        <v>128</v>
      </c>
      <c r="S2810" s="3" t="s">
        <v>129</v>
      </c>
      <c r="T2810" s="9" t="s">
        <v>176</v>
      </c>
      <c r="U2810" s="3" t="s">
        <v>2310</v>
      </c>
      <c r="V2810" s="22" t="str">
        <f t="shared" si="602"/>
        <v>RLFO; Hora de aviso: 16:00 03/07/2024; Solución: Se realiza tendido de 150 mts de fo de 48 y dos empalmes de 48 hilos; Hora de solución: 18:00 03/07/2024; Causa: Intervención de Terceros. No Identificados</v>
      </c>
      <c r="W2810" s="4" t="s">
        <v>132</v>
      </c>
      <c r="X2810" s="3"/>
      <c r="Y2810" s="3"/>
      <c r="Z2810" s="3" t="s">
        <v>69</v>
      </c>
      <c r="AA2810" s="3" t="s">
        <v>71</v>
      </c>
      <c r="AB2810" s="3">
        <v>0</v>
      </c>
      <c r="AC2810" s="3" t="s">
        <v>71</v>
      </c>
      <c r="AD2810" s="6">
        <v>0</v>
      </c>
      <c r="AE2810" s="7"/>
      <c r="AF2810" s="7"/>
      <c r="AG2810" s="6">
        <f>Tabla4[[#This Row],[Tiempo Parada de Reloj]]+Tabla4[[#This Row],[Tiempo Autorizado por Telefonica (no Máximo)]]</f>
        <v>0</v>
      </c>
      <c r="AH2810" s="7">
        <f t="shared" ca="1" si="603"/>
        <v>8.3333333335758653E-2</v>
      </c>
      <c r="AI2810" s="8">
        <f t="shared" si="604"/>
        <v>0</v>
      </c>
      <c r="AJ2810" s="8">
        <f t="shared" ca="1" si="605"/>
        <v>2.0000000000582077</v>
      </c>
      <c r="AK2810" s="3" t="s">
        <v>119</v>
      </c>
      <c r="AL2810" s="3" t="s">
        <v>71</v>
      </c>
      <c r="AM2810" s="3" t="s">
        <v>69</v>
      </c>
      <c r="AN2810" s="3" t="s">
        <v>119</v>
      </c>
      <c r="AO2810" s="3" t="s">
        <v>120</v>
      </c>
      <c r="AP2810" s="3" t="s">
        <v>120</v>
      </c>
      <c r="AQ2810" s="23">
        <v>45478.370833333334</v>
      </c>
      <c r="AR2810" s="3"/>
      <c r="AS2810" s="23"/>
      <c r="AT2810" s="23"/>
      <c r="AU2810" s="3" t="s">
        <v>271</v>
      </c>
      <c r="AV2810" s="3" t="s">
        <v>11048</v>
      </c>
      <c r="AW2810" s="3" t="s">
        <v>307</v>
      </c>
      <c r="AX2810" s="3">
        <v>10.979585999999999</v>
      </c>
      <c r="AY2810" s="3">
        <v>-74.828607000000005</v>
      </c>
      <c r="AZ2810" s="8" t="str">
        <f>+CONCATENATE("Reportan apertura en el enlace ",Tabla4[[#This Row],[Enlace]]," en el ",Tabla4[[#This Row],[Distancia óptica]]," ocasionado por ",Tabla4[[#This Row],[Causa del daño]])</f>
        <v>Reportan apertura en el enlace Mov. Jobos - Mov. Pradera en el Km 0,739 desde Mov, Colinas Campestre ocasionado por Intervención de Terceros. No Identificados</v>
      </c>
      <c r="BA2810" s="8" t="str">
        <f>+CONCATENATE("Para dar solución al incidente ",Tabla4[[#This Row],[Solución]])</f>
        <v>Para dar solución al incidente Se realiza tendido de 150 mts de fo de 48 y dos empalmes de 48 hilos</v>
      </c>
      <c r="BB2810" s="3" t="str">
        <f>+_xlfn.CONCAT(Tabla4[[#This Row],[Causa Raiz]]," ",Tabla4[[#This Row],[Solución2]]," (",Tabla4[[#This Row],[Anillo]],"- Cabecera: ",Tabla4[[#This Row],[Cabecera]],"- Operador: ",Tabla4[[#This Row],[Operador]],")")</f>
        <v>Reportan apertura en el enlace Mov. Jobos - Mov. Pradera en el Km 0,739 desde Mov, Colinas Campestre ocasionado por Intervención de Terceros. No Identificados Para dar solución al incidente Se realiza tendido de 150 mts de fo de 48 y dos empalmes de 48 hilos (LINEAL- Cabecera: ESTADIO - Operador: Colombia Telecomunicaciones)</v>
      </c>
    </row>
    <row r="2811" spans="1:54" ht="242.25">
      <c r="A2811" s="38">
        <f t="shared" si="600"/>
        <v>2810</v>
      </c>
      <c r="B2811" s="3">
        <v>8721820</v>
      </c>
      <c r="C2811" s="3" t="s">
        <v>54</v>
      </c>
      <c r="D2811" s="23">
        <v>45476.895833333336</v>
      </c>
      <c r="E2811" s="23">
        <v>45477.520833333336</v>
      </c>
      <c r="F2811" s="1">
        <f t="shared" ca="1" si="601"/>
        <v>0.625</v>
      </c>
      <c r="G2811" s="3" t="s">
        <v>55</v>
      </c>
      <c r="H2811" s="41"/>
      <c r="I2811" s="40"/>
      <c r="J2811" s="5" t="s">
        <v>56</v>
      </c>
      <c r="K2811" s="3" t="s">
        <v>138</v>
      </c>
      <c r="L2811" s="9" t="s">
        <v>78</v>
      </c>
      <c r="M2811" s="3" t="s">
        <v>139</v>
      </c>
      <c r="N2811" s="3" t="s">
        <v>2020</v>
      </c>
      <c r="O2811" s="3" t="s">
        <v>12568</v>
      </c>
      <c r="P2811" s="3" t="s">
        <v>12569</v>
      </c>
      <c r="Q2811" s="4" t="s">
        <v>12570</v>
      </c>
      <c r="R2811" s="3" t="s">
        <v>6508</v>
      </c>
      <c r="S2811" s="3" t="s">
        <v>145</v>
      </c>
      <c r="T2811" s="9" t="s">
        <v>176</v>
      </c>
      <c r="U2811" s="3" t="s">
        <v>12571</v>
      </c>
      <c r="V2811" s="22" t="str">
        <f t="shared" si="602"/>
        <v>RLFO; Hora de aviso: 21:30 03/07/2024; Solución: Se realiza tendido de 250 Mts de Fo de 24 hilos y 2 cajas de empalmes de 24 hilos ; Hora de solución: 12:30 04/07/2024; Causa: Intervención de Terceros. No Identificados</v>
      </c>
      <c r="W2811" s="4" t="s">
        <v>199</v>
      </c>
      <c r="X2811" s="3"/>
      <c r="Y2811" s="3"/>
      <c r="Z2811" s="3" t="s">
        <v>69</v>
      </c>
      <c r="AA2811" s="3" t="s">
        <v>70</v>
      </c>
      <c r="AB2811" s="3">
        <v>8721820</v>
      </c>
      <c r="AC2811" s="3" t="s">
        <v>71</v>
      </c>
      <c r="AD2811" s="6">
        <v>0.41666666666666669</v>
      </c>
      <c r="AE2811" s="7"/>
      <c r="AF2811" s="7"/>
      <c r="AG2811" s="6">
        <f>Tabla4[[#This Row],[Tiempo Parada de Reloj]]+Tabla4[[#This Row],[Tiempo Autorizado por Telefonica (no Máximo)]]</f>
        <v>0.41666666666666669</v>
      </c>
      <c r="AH2811" s="7">
        <f ca="1">F2811-$AD2811</f>
        <v>0.20833333333333331</v>
      </c>
      <c r="AI2811" s="8">
        <f>AD2811*24</f>
        <v>10</v>
      </c>
      <c r="AJ2811" s="8">
        <f t="shared" ca="1" si="605"/>
        <v>5</v>
      </c>
      <c r="AK2811" s="3" t="s">
        <v>119</v>
      </c>
      <c r="AL2811" s="3" t="s">
        <v>70</v>
      </c>
      <c r="AM2811" s="3" t="s">
        <v>106</v>
      </c>
      <c r="AN2811" s="3" t="s">
        <v>8652</v>
      </c>
      <c r="AO2811" s="3" t="s">
        <v>120</v>
      </c>
      <c r="AP2811" s="3" t="s">
        <v>120</v>
      </c>
      <c r="AQ2811" s="23">
        <v>45481.351388888892</v>
      </c>
      <c r="AR2811" s="3"/>
      <c r="AS2811" s="23"/>
      <c r="AT2811" s="23"/>
      <c r="AU2811" s="3" t="s">
        <v>149</v>
      </c>
      <c r="AV2811" s="3" t="s">
        <v>12572</v>
      </c>
      <c r="AW2811" s="3" t="s">
        <v>1311</v>
      </c>
      <c r="AX2811" s="3">
        <v>3.4510999999999998</v>
      </c>
      <c r="AY2811" s="3">
        <v>-76.474999999999994</v>
      </c>
      <c r="AZ2811" s="8" t="str">
        <f>+CONCATENATE("Reportan apertura en el enlace ",Tabla4[[#This Row],[Enlace]]," en el ",Tabla4[[#This Row],[Distancia óptica]]," ocasionado por ",Tabla4[[#This Row],[Causa del daño]])</f>
        <v>Reportan apertura en el enlace Mov. Ciudadela del Campo - Mov. Poblado Campestre en el Km 0,709 desde Ciudad del Campo ocasionado por Intervención de Terceros. No Identificados</v>
      </c>
      <c r="BA2811" s="8" t="str">
        <f>+CONCATENATE("Para dar solución al incidente ",Tabla4[[#This Row],[Solución]])</f>
        <v xml:space="preserve">Para dar solución al incidente Se realiza tendido de 250 Mts de Fo de 24 hilos y 2 cajas de empalmes de 24 hilos </v>
      </c>
      <c r="BB2811" s="3" t="str">
        <f>+_xlfn.CONCAT(Tabla4[[#This Row],[Causa Raiz]]," ",Tabla4[[#This Row],[Solución2]]," (",Tabla4[[#This Row],[Anillo]],"- Cabecera: ",Tabla4[[#This Row],[Cabecera]],"- Operador: ",Tabla4[[#This Row],[Operador]],")")</f>
        <v>Reportan apertura en el enlace Mov. Ciudadela del Campo - Mov. Poblado Campestre en el Km 0,709 desde Ciudad del Campo ocasionado por Intervención de Terceros. No Identificados Para dar solución al incidente Se realiza tendido de 250 Mts de Fo de 24 hilos y 2 cajas de empalmes de 24 hilos  (UK- Cabecera: Ciudadela Del Campo- Operador: Colombia Telecomunicaciones)</v>
      </c>
    </row>
    <row r="2812" spans="1:54" ht="199.5">
      <c r="A2812" s="38">
        <f t="shared" si="600"/>
        <v>2811</v>
      </c>
      <c r="B2812" s="3">
        <v>8722685</v>
      </c>
      <c r="C2812" s="3" t="s">
        <v>92</v>
      </c>
      <c r="D2812" s="23">
        <v>45477.052083333336</v>
      </c>
      <c r="E2812" s="23">
        <v>45477.486111111109</v>
      </c>
      <c r="F2812" s="1">
        <f t="shared" ca="1" si="601"/>
        <v>0.43402777777373558</v>
      </c>
      <c r="G2812" s="3" t="s">
        <v>55</v>
      </c>
      <c r="H2812" s="41"/>
      <c r="I2812" s="40"/>
      <c r="J2812" s="5" t="s">
        <v>56</v>
      </c>
      <c r="K2812" s="3" t="s">
        <v>77</v>
      </c>
      <c r="L2812" s="9" t="s">
        <v>58</v>
      </c>
      <c r="M2812" s="3" t="s">
        <v>283</v>
      </c>
      <c r="N2812" s="3" t="s">
        <v>284</v>
      </c>
      <c r="O2812" s="3" t="s">
        <v>895</v>
      </c>
      <c r="P2812" s="3" t="s">
        <v>12573</v>
      </c>
      <c r="Q2812" s="4" t="s">
        <v>12574</v>
      </c>
      <c r="R2812" s="3" t="s">
        <v>796</v>
      </c>
      <c r="S2812" s="3" t="s">
        <v>9317</v>
      </c>
      <c r="T2812" s="9" t="s">
        <v>66</v>
      </c>
      <c r="U2812" s="3" t="s">
        <v>12575</v>
      </c>
      <c r="V2812" s="22" t="str">
        <f t="shared" si="602"/>
        <v>RTNFO; Hora de aviso: 1:15 04/07/2024; Solución: Se realizo un tendido de 200 mts y se hacen dos empalmes de 36 hilos con caja de empalme de 48 hilos; Hora de solución: 11:40 04/07/2024; Causa: Vandalismo</v>
      </c>
      <c r="W2812" s="4" t="s">
        <v>160</v>
      </c>
      <c r="X2812" s="3"/>
      <c r="Y2812" s="3"/>
      <c r="Z2812" s="3" t="s">
        <v>69</v>
      </c>
      <c r="AA2812" s="3" t="s">
        <v>71</v>
      </c>
      <c r="AB2812" s="3">
        <v>0</v>
      </c>
      <c r="AC2812" s="3" t="s">
        <v>71</v>
      </c>
      <c r="AD2812" s="6">
        <v>0.16666666666666666</v>
      </c>
      <c r="AE2812" s="7"/>
      <c r="AF2812" s="7"/>
      <c r="AG2812" s="6">
        <f>Tabla4[[#This Row],[Tiempo Parada de Reloj]]+Tabla4[[#This Row],[Tiempo Autorizado por Telefonica (no Máximo)]]</f>
        <v>0.16666666666666666</v>
      </c>
      <c r="AH2812" s="7">
        <f t="shared" ca="1" si="603"/>
        <v>0.26736111110706895</v>
      </c>
      <c r="AI2812" s="8">
        <f t="shared" si="604"/>
        <v>4</v>
      </c>
      <c r="AJ2812" s="8">
        <f t="shared" ca="1" si="605"/>
        <v>6.4166666665696548</v>
      </c>
      <c r="AK2812" s="3" t="s">
        <v>106</v>
      </c>
      <c r="AL2812" s="3" t="s">
        <v>70</v>
      </c>
      <c r="AM2812" s="3" t="s">
        <v>8652</v>
      </c>
      <c r="AN2812" s="3" t="s">
        <v>8652</v>
      </c>
      <c r="AO2812" s="3" t="s">
        <v>120</v>
      </c>
      <c r="AP2812" s="3" t="s">
        <v>120</v>
      </c>
      <c r="AQ2812" s="23">
        <v>45479.42291666667</v>
      </c>
      <c r="AR2812" s="3"/>
      <c r="AS2812" s="23"/>
      <c r="AT2812" s="23"/>
      <c r="AU2812" s="3" t="s">
        <v>862</v>
      </c>
      <c r="AV2812" s="3" t="s">
        <v>404</v>
      </c>
      <c r="AW2812" s="3" t="s">
        <v>76</v>
      </c>
      <c r="AX2812" s="3">
        <v>4.529204</v>
      </c>
      <c r="AY2812" s="3">
        <v>-75.635983999999993</v>
      </c>
      <c r="AZ2812" s="8" t="str">
        <f>+CONCATENATE("Reportan apertura en el enlace ",Tabla4[[#This Row],[Enlace]]," en el ",Tabla4[[#This Row],[Distancia óptica]]," ocasionado por ",Tabla4[[#This Row],[Causa del daño]])</f>
        <v>Reportan apertura en el enlace Armenia - Ibagué en el Km 6,5 desde Calarca ocasionado por Vandalismo</v>
      </c>
      <c r="BA2812" s="8" t="str">
        <f>+CONCATENATE("Para dar solución al incidente ",Tabla4[[#This Row],[Solución]])</f>
        <v>Para dar solución al incidente Se realizo un tendido de 200 mts y se hacen dos empalmes de 36 hilos con caja de empalme de 48 hilos</v>
      </c>
      <c r="BB2812" s="3" t="str">
        <f>+_xlfn.CONCAT(Tabla4[[#This Row],[Causa Raiz]]," ",Tabla4[[#This Row],[Solución2]]," (",Tabla4[[#This Row],[Anillo]],"- Cabecera: ",Tabla4[[#This Row],[Cabecera]],"- Operador: ",Tabla4[[#This Row],[Operador]],")")</f>
        <v>Reportan apertura en el enlace Armenia - Ibagué en el Km 6,5 desde Calarca ocasionado por Vandalismo Para dar solución al incidente Se realizo un tendido de 200 mts y se hacen dos empalmes de 36 hilos con caja de empalme de 48 hilos (Troncal- Cabecera: Armenia- Operador: Colombia Telecomunicaciones)</v>
      </c>
    </row>
    <row r="2813" spans="1:54" ht="185.25">
      <c r="A2813" s="38">
        <f t="shared" si="600"/>
        <v>2812</v>
      </c>
      <c r="B2813" s="3">
        <v>8722740</v>
      </c>
      <c r="C2813" s="3" t="s">
        <v>92</v>
      </c>
      <c r="D2813" s="23">
        <v>45477.09375</v>
      </c>
      <c r="E2813" s="23">
        <v>45477.095138888886</v>
      </c>
      <c r="F2813" s="1">
        <f t="shared" ca="1" si="601"/>
        <v>1.3888888861401938E-3</v>
      </c>
      <c r="G2813" s="3" t="s">
        <v>55</v>
      </c>
      <c r="H2813" s="41"/>
      <c r="I2813" s="40"/>
      <c r="J2813" s="5" t="s">
        <v>56</v>
      </c>
      <c r="K2813" s="3" t="s">
        <v>77</v>
      </c>
      <c r="L2813" s="9" t="s">
        <v>58</v>
      </c>
      <c r="M2813" s="3" t="s">
        <v>79</v>
      </c>
      <c r="N2813" s="3" t="s">
        <v>2053</v>
      </c>
      <c r="O2813" s="3" t="s">
        <v>3728</v>
      </c>
      <c r="P2813" s="3" t="s">
        <v>325</v>
      </c>
      <c r="Q2813" s="4" t="s">
        <v>12576</v>
      </c>
      <c r="R2813" s="3" t="s">
        <v>741</v>
      </c>
      <c r="S2813" s="3" t="s">
        <v>85</v>
      </c>
      <c r="T2813" s="9" t="s">
        <v>104</v>
      </c>
      <c r="U2813" s="3" t="s">
        <v>12577</v>
      </c>
      <c r="V2813" s="22" t="str">
        <f t="shared" si="602"/>
        <v>RTNFO; Hora de aviso: 2:15 04/07/2024; Solución: se realiza limpieza en ambos nodos, cambio de patchord en villeta y patchcord con enfrentador en Honda; Hora de solución: 2:17 04/07/2024; Causa: Visita Fallida</v>
      </c>
      <c r="W2813" s="4" t="s">
        <v>160</v>
      </c>
      <c r="X2813" s="3"/>
      <c r="Y2813" s="3"/>
      <c r="Z2813" s="3" t="s">
        <v>69</v>
      </c>
      <c r="AA2813" s="3" t="s">
        <v>71</v>
      </c>
      <c r="AB2813" s="3">
        <v>0</v>
      </c>
      <c r="AC2813" s="3" t="s">
        <v>71</v>
      </c>
      <c r="AD2813" s="6">
        <v>0</v>
      </c>
      <c r="AE2813" s="7"/>
      <c r="AF2813" s="7"/>
      <c r="AG2813" s="6">
        <f>Tabla4[[#This Row],[Tiempo Parada de Reloj]]+Tabla4[[#This Row],[Tiempo Autorizado por Telefonica (no Máximo)]]</f>
        <v>0</v>
      </c>
      <c r="AH2813" s="7">
        <f t="shared" ca="1" si="603"/>
        <v>1.3888888861401938E-3</v>
      </c>
      <c r="AI2813" s="8">
        <f t="shared" si="604"/>
        <v>0</v>
      </c>
      <c r="AJ2813" s="8">
        <f t="shared" ca="1" si="605"/>
        <v>3.3333333267364651E-2</v>
      </c>
      <c r="AK2813" s="3" t="s">
        <v>106</v>
      </c>
      <c r="AL2813" s="3" t="s">
        <v>70</v>
      </c>
      <c r="AM2813" s="3" t="s">
        <v>8652</v>
      </c>
      <c r="AN2813" s="3" t="s">
        <v>120</v>
      </c>
      <c r="AO2813" s="3" t="s">
        <v>120</v>
      </c>
      <c r="AP2813" s="3" t="s">
        <v>120</v>
      </c>
      <c r="AQ2813" s="23">
        <v>45478.059027777781</v>
      </c>
      <c r="AR2813" s="3"/>
      <c r="AS2813" s="23"/>
      <c r="AT2813" s="23"/>
      <c r="AU2813" s="3" t="s">
        <v>710</v>
      </c>
      <c r="AV2813" s="3" t="s">
        <v>69</v>
      </c>
      <c r="AW2813" s="3" t="s">
        <v>69</v>
      </c>
      <c r="AX2813" s="3" t="s">
        <v>69</v>
      </c>
      <c r="AY2813" s="3" t="s">
        <v>69</v>
      </c>
      <c r="AZ2813" s="8" t="str">
        <f>+CONCATENATE("Reportan apertura en el enlace ",Tabla4[[#This Row],[Enlace]]," en el ",Tabla4[[#This Row],[Distancia óptica]]," ocasionado por ",Tabla4[[#This Row],[Causa del daño]])</f>
        <v>Reportan apertura en el enlace Villeta - Honda en el Km 0 ocasionado por Visita Fallida</v>
      </c>
      <c r="BA2813" s="8" t="str">
        <f>+CONCATENATE("Para dar solución al incidente ",Tabla4[[#This Row],[Solución]])</f>
        <v>Para dar solución al incidente se realiza limpieza en ambos nodos, cambio de patchord en villeta y patchcord con enfrentador en Honda</v>
      </c>
      <c r="BB2813" s="3" t="str">
        <f>+_xlfn.CONCAT(Tabla4[[#This Row],[Causa Raiz]]," ",Tabla4[[#This Row],[Solución2]]," (",Tabla4[[#This Row],[Anillo]],"- Cabecera: ",Tabla4[[#This Row],[Cabecera]],"- Operador: ",Tabla4[[#This Row],[Operador]],")")</f>
        <v>Reportan apertura en el enlace Villeta - Honda en el Km 0 ocasionado por Visita Fallida Para dar solución al incidente se realiza limpieza en ambos nodos, cambio de patchord en villeta y patchcord con enfrentador en Honda (NA- Cabecera: NA- Operador: Colombia Telecomunicaciones)</v>
      </c>
    </row>
    <row r="2814" spans="1:54" ht="171">
      <c r="A2814" s="38">
        <f t="shared" si="600"/>
        <v>2813</v>
      </c>
      <c r="B2814" s="3">
        <v>8722824</v>
      </c>
      <c r="C2814" s="3" t="s">
        <v>92</v>
      </c>
      <c r="D2814" s="23">
        <v>45477.149305555555</v>
      </c>
      <c r="E2814" s="23">
        <v>45477.40625</v>
      </c>
      <c r="F2814" s="1">
        <f t="shared" ca="1" si="601"/>
        <v>0.25694444444525288</v>
      </c>
      <c r="G2814" s="3" t="s">
        <v>55</v>
      </c>
      <c r="H2814" s="41"/>
      <c r="I2814" s="40" t="s">
        <v>12578</v>
      </c>
      <c r="J2814" s="5" t="s">
        <v>322</v>
      </c>
      <c r="K2814" s="3" t="s">
        <v>322</v>
      </c>
      <c r="L2814" s="9" t="s">
        <v>58</v>
      </c>
      <c r="M2814" s="3" t="s">
        <v>109</v>
      </c>
      <c r="N2814" s="3" t="s">
        <v>12579</v>
      </c>
      <c r="O2814" s="3" t="s">
        <v>12580</v>
      </c>
      <c r="P2814" s="3" t="s">
        <v>12581</v>
      </c>
      <c r="Q2814" s="4" t="s">
        <v>12582</v>
      </c>
      <c r="R2814" s="3" t="s">
        <v>327</v>
      </c>
      <c r="S2814" s="3" t="s">
        <v>328</v>
      </c>
      <c r="T2814" s="9" t="s">
        <v>380</v>
      </c>
      <c r="U2814" s="3" t="s">
        <v>674</v>
      </c>
      <c r="V2814" s="22" t="str">
        <f t="shared" si="602"/>
        <v>RTNFO; Hora de aviso: 3:35 04/07/2024; Solución: Se recupera reserva y se hace un empalme; Hora de solución: 9:45 04/07/2024; Causa: Corto Circuito</v>
      </c>
      <c r="W2814" s="4" t="s">
        <v>12583</v>
      </c>
      <c r="X2814" s="3"/>
      <c r="Y2814" s="3"/>
      <c r="Z2814" s="3" t="s">
        <v>69</v>
      </c>
      <c r="AA2814" s="3" t="s">
        <v>71</v>
      </c>
      <c r="AB2814" s="3">
        <v>0</v>
      </c>
      <c r="AC2814" s="3" t="s">
        <v>71</v>
      </c>
      <c r="AD2814" s="6">
        <v>0.1</v>
      </c>
      <c r="AE2814" s="7"/>
      <c r="AF2814" s="7"/>
      <c r="AG2814" s="6">
        <f>Tabla4[[#This Row],[Tiempo Parada de Reloj]]+Tabla4[[#This Row],[Tiempo Autorizado por Telefonica (no Máximo)]]</f>
        <v>0.1</v>
      </c>
      <c r="AH2814" s="7">
        <f t="shared" ca="1" si="603"/>
        <v>0.15694444444525288</v>
      </c>
      <c r="AI2814" s="8">
        <f t="shared" si="604"/>
        <v>2.4000000000000004</v>
      </c>
      <c r="AJ2814" s="8">
        <f t="shared" ca="1" si="605"/>
        <v>3.7666666666860689</v>
      </c>
      <c r="AK2814" s="3" t="s">
        <v>120</v>
      </c>
      <c r="AL2814" s="3" t="s">
        <v>70</v>
      </c>
      <c r="AM2814" s="3" t="s">
        <v>8652</v>
      </c>
      <c r="AN2814" s="3" t="s">
        <v>8652</v>
      </c>
      <c r="AO2814" s="3" t="s">
        <v>72</v>
      </c>
      <c r="AP2814" s="3" t="s">
        <v>72</v>
      </c>
      <c r="AQ2814" s="23">
        <v>45482.356249999997</v>
      </c>
      <c r="AR2814" s="3"/>
      <c r="AS2814" s="23"/>
      <c r="AT2814" s="23"/>
      <c r="AU2814" s="3" t="s">
        <v>322</v>
      </c>
      <c r="AV2814" s="3" t="s">
        <v>1390</v>
      </c>
      <c r="AW2814" s="3" t="s">
        <v>76</v>
      </c>
      <c r="AX2814" s="3">
        <v>9.5597919999999998</v>
      </c>
      <c r="AY2814" s="3">
        <v>-73.350318000000001</v>
      </c>
      <c r="AZ2814" s="8" t="str">
        <f>+CONCATENATE("Reportan apertura en el enlace ",Tabla4[[#This Row],[Enlace]]," en el ",Tabla4[[#This Row],[Distancia óptica]]," ocasionado por ",Tabla4[[#This Row],[Causa del daño]])</f>
        <v>Reportan apertura en el enlace Curumaní - La Jagua en el Km 3,2 desde La Jagua ocasionado por Corto Circuito</v>
      </c>
      <c r="BA2814" s="8" t="str">
        <f>+CONCATENATE("Para dar solución al incidente ",Tabla4[[#This Row],[Solución]])</f>
        <v>Para dar solución al incidente Se recupera reserva y se hace un empalme</v>
      </c>
      <c r="BB2814" s="3" t="str">
        <f>+_xlfn.CONCAT(Tabla4[[#This Row],[Causa Raiz]]," ",Tabla4[[#This Row],[Solución2]]," (",Tabla4[[#This Row],[Anillo]],"- Cabecera: ",Tabla4[[#This Row],[Cabecera]],"- Operador: ",Tabla4[[#This Row],[Operador]],")")</f>
        <v>Reportan apertura en el enlace Curumaní - La Jagua en el Km 3,2 desde La Jagua ocasionado por Corto Circuito Para dar solución al incidente Se recupera reserva y se hace un empalme (Troncal- Cabecera: Curumani- Operador: Ufinet)</v>
      </c>
    </row>
    <row r="2815" spans="1:54" ht="213.75">
      <c r="A2815" s="38">
        <f t="shared" ref="A2815:A2820" si="606">A2814+1</f>
        <v>2814</v>
      </c>
      <c r="B2815" s="3">
        <v>8722991</v>
      </c>
      <c r="C2815" s="3" t="s">
        <v>163</v>
      </c>
      <c r="D2815" s="23">
        <v>45477.333333333336</v>
      </c>
      <c r="E2815" s="23">
        <v>45477.520833333336</v>
      </c>
      <c r="F2815" s="1">
        <f t="shared" ref="F2815:F2820" ca="1" si="607">IF(ISBLANK(E2815),IF(ISBLANK(D2815),0,NOW()-D2815),E2815-D2815)</f>
        <v>0.1875</v>
      </c>
      <c r="G2815" s="3" t="s">
        <v>55</v>
      </c>
      <c r="H2815" s="41"/>
      <c r="I2815" s="40"/>
      <c r="J2815" s="5" t="s">
        <v>56</v>
      </c>
      <c r="K2815" s="3" t="s">
        <v>122</v>
      </c>
      <c r="L2815" s="9" t="s">
        <v>58</v>
      </c>
      <c r="M2815" s="3" t="s">
        <v>123</v>
      </c>
      <c r="N2815" s="3" t="s">
        <v>759</v>
      </c>
      <c r="O2815" s="3" t="s">
        <v>2223</v>
      </c>
      <c r="P2815" s="3" t="s">
        <v>12584</v>
      </c>
      <c r="Q2815" s="4" t="s">
        <v>12585</v>
      </c>
      <c r="R2815" s="3" t="s">
        <v>128</v>
      </c>
      <c r="S2815" s="3" t="s">
        <v>129</v>
      </c>
      <c r="T2815" s="9" t="s">
        <v>176</v>
      </c>
      <c r="U2815" s="3" t="s">
        <v>12586</v>
      </c>
      <c r="V2815" s="22" t="str">
        <f>C2815&amp;"; Hora de aviso: "&amp;TEXT(D2815,"h:mm dd/mm/yyyy")&amp;"; Solución: "&amp;U2815&amp;"; Hora de solución: "&amp;TEXT(E2816,"h:mm dd/mm/yyyy")&amp;"; Causa: "&amp;T2815</f>
        <v>RDFO; Hora de aviso: 8:00 04/07/2024; Solución: Se recupera 200 mts de  reserva y se hace caja de emplame de 24 hilos ; Hora de solución: 13:15 04/07/2024; Causa: Intervención de Terceros. No Identificados</v>
      </c>
      <c r="W2815" s="4" t="s">
        <v>132</v>
      </c>
      <c r="X2815" s="3"/>
      <c r="Y2815" s="3"/>
      <c r="Z2815" s="3" t="s">
        <v>69</v>
      </c>
      <c r="AA2815" s="3" t="s">
        <v>71</v>
      </c>
      <c r="AB2815" s="3">
        <v>0</v>
      </c>
      <c r="AC2815" s="3" t="s">
        <v>71</v>
      </c>
      <c r="AD2815" s="6">
        <v>0</v>
      </c>
      <c r="AE2815" s="7"/>
      <c r="AF2815" s="7"/>
      <c r="AG2815" s="6">
        <f>Tabla4[[#This Row],[Tiempo Parada de Reloj]]+Tabla4[[#This Row],[Tiempo Autorizado por Telefonica (no Máximo)]]</f>
        <v>0</v>
      </c>
      <c r="AH2815" s="7">
        <f t="shared" ref="AH2815:AH2820" ca="1" si="608">F2815-$AD2815</f>
        <v>0.1875</v>
      </c>
      <c r="AI2815" s="8">
        <f t="shared" ref="AI2815:AI2820" si="609">AD2815*24</f>
        <v>0</v>
      </c>
      <c r="AJ2815" s="8">
        <f t="shared" ref="AJ2815:AJ2820" ca="1" si="610">AH2815*24</f>
        <v>4.5</v>
      </c>
      <c r="AK2815" s="3" t="s">
        <v>8652</v>
      </c>
      <c r="AL2815" s="3" t="s">
        <v>71</v>
      </c>
      <c r="AM2815" s="3" t="s">
        <v>69</v>
      </c>
      <c r="AN2815" s="3" t="s">
        <v>8652</v>
      </c>
      <c r="AO2815" s="3" t="s">
        <v>106</v>
      </c>
      <c r="AP2815" s="3" t="s">
        <v>106</v>
      </c>
      <c r="AQ2815" s="23">
        <v>45479.462500000001</v>
      </c>
      <c r="AR2815" s="3"/>
      <c r="AS2815" s="23"/>
      <c r="AT2815" s="23"/>
      <c r="AU2815" s="3" t="s">
        <v>467</v>
      </c>
      <c r="AV2815" s="3" t="s">
        <v>759</v>
      </c>
      <c r="AW2815" s="3" t="s">
        <v>135</v>
      </c>
      <c r="AX2815" s="3">
        <v>10.636208999999999</v>
      </c>
      <c r="AY2815" s="3">
        <v>-74.911342000000005</v>
      </c>
      <c r="AZ2815" s="8" t="str">
        <f>+CONCATENATE("Reportan apertura en el enlace ",Tabla4[[#This Row],[Enlace]]," en el ",Tabla4[[#This Row],[Distancia óptica]]," ocasionado por ",Tabla4[[#This Row],[Causa del daño]])</f>
        <v>Reportan apertura en el enlace Ponedera - Sabanalarga en el Km 27.611 Desde Ponedera ocasionado por Intervención de Terceros. No Identificados</v>
      </c>
      <c r="BA2815" s="8" t="str">
        <f>+CONCATENATE("Para dar solución al incidente ",Tabla4[[#This Row],[Solución]])</f>
        <v xml:space="preserve">Para dar solución al incidente Se recupera 200 mts de  reserva y se hace caja de emplame de 24 hilos </v>
      </c>
      <c r="BB2815" s="3" t="str">
        <f>+_xlfn.CONCAT(Tabla4[[#This Row],[Causa Raiz]]," ",Tabla4[[#This Row],[Solución2]]," (",Tabla4[[#This Row],[Anillo]],"- Cabecera: ",Tabla4[[#This Row],[Cabecera]],"- Operador: ",Tabla4[[#This Row],[Operador]],")")</f>
        <v>Reportan apertura en el enlace Ponedera - Sabanalarga en el Km 27.611 Desde Ponedera ocasionado por Intervención de Terceros. No Identificados Para dar solución al incidente Se recupera 200 mts de  reserva y se hace caja de emplame de 24 hilos  (Lineal- Cabecera: PONEDERA- Operador: Colombia Telecomunicaciones)</v>
      </c>
    </row>
    <row r="2816" spans="1:54" ht="199.5">
      <c r="A2816" s="38">
        <f t="shared" si="606"/>
        <v>2815</v>
      </c>
      <c r="B2816" s="3">
        <v>8723044</v>
      </c>
      <c r="C2816" s="3" t="s">
        <v>163</v>
      </c>
      <c r="D2816" s="23">
        <v>45477.347222222219</v>
      </c>
      <c r="E2816" s="23">
        <v>45477.552083333336</v>
      </c>
      <c r="F2816" s="1">
        <f t="shared" ca="1" si="607"/>
        <v>0.20486111111677019</v>
      </c>
      <c r="G2816" s="3" t="s">
        <v>55</v>
      </c>
      <c r="H2816" s="41"/>
      <c r="I2816" s="40"/>
      <c r="J2816" s="5" t="s">
        <v>56</v>
      </c>
      <c r="K2816" s="3" t="s">
        <v>77</v>
      </c>
      <c r="L2816" s="9" t="s">
        <v>58</v>
      </c>
      <c r="M2816" s="3" t="s">
        <v>79</v>
      </c>
      <c r="N2816" s="3" t="s">
        <v>771</v>
      </c>
      <c r="O2816" s="3" t="s">
        <v>7057</v>
      </c>
      <c r="P2816" s="3" t="s">
        <v>12587</v>
      </c>
      <c r="Q2816" s="4" t="s">
        <v>12588</v>
      </c>
      <c r="R2816" s="3" t="s">
        <v>708</v>
      </c>
      <c r="S2816" s="3" t="s">
        <v>85</v>
      </c>
      <c r="T2816" s="9" t="s">
        <v>66</v>
      </c>
      <c r="U2816" s="3" t="s">
        <v>12589</v>
      </c>
      <c r="V2816" s="22" t="str">
        <f>C2816&amp;"; Hora de aviso: "&amp;TEXT(D2816,"h:mm dd/mm/yyyy")&amp;"; Solución: "&amp;U2816&amp;"; Hora de solución: "&amp;TEXT(E2817,"h:mm dd/mm/yyyy")&amp;"; Causa: "&amp;T2816</f>
        <v>RDFO; Hora de aviso: 8:20 04/07/2024; Solución: Se recupera 30 Mts de reserva y se hace caja de empalme de 48 hilos para cable de 24 hilos ; Hora de solución: 12:15 04/07/2024; Causa: Vandalismo</v>
      </c>
      <c r="W2816" s="4" t="s">
        <v>160</v>
      </c>
      <c r="X2816" s="3"/>
      <c r="Y2816" s="3"/>
      <c r="Z2816" s="3" t="s">
        <v>69</v>
      </c>
      <c r="AA2816" s="3" t="s">
        <v>71</v>
      </c>
      <c r="AB2816" s="3">
        <v>0</v>
      </c>
      <c r="AC2816" s="3" t="s">
        <v>71</v>
      </c>
      <c r="AD2816" s="6">
        <v>0</v>
      </c>
      <c r="AE2816" s="7"/>
      <c r="AF2816" s="7"/>
      <c r="AG2816" s="6">
        <f>Tabla4[[#This Row],[Tiempo Parada de Reloj]]+Tabla4[[#This Row],[Tiempo Autorizado por Telefonica (no Máximo)]]</f>
        <v>0</v>
      </c>
      <c r="AH2816" s="7">
        <f t="shared" ca="1" si="608"/>
        <v>0.20486111111677019</v>
      </c>
      <c r="AI2816" s="8">
        <f t="shared" si="609"/>
        <v>0</v>
      </c>
      <c r="AJ2816" s="8">
        <f t="shared" ca="1" si="610"/>
        <v>4.9166666668024845</v>
      </c>
      <c r="AK2816" s="3" t="s">
        <v>8652</v>
      </c>
      <c r="AL2816" s="3" t="s">
        <v>70</v>
      </c>
      <c r="AM2816" s="3" t="s">
        <v>69</v>
      </c>
      <c r="AN2816" s="3" t="s">
        <v>8652</v>
      </c>
      <c r="AO2816" s="3" t="s">
        <v>72</v>
      </c>
      <c r="AP2816" s="3" t="s">
        <v>72</v>
      </c>
      <c r="AQ2816" s="23">
        <v>45484.435416666667</v>
      </c>
      <c r="AR2816" s="3"/>
      <c r="AS2816" s="23"/>
      <c r="AT2816" s="23"/>
      <c r="AU2816" s="3" t="s">
        <v>89</v>
      </c>
      <c r="AV2816" s="3" t="s">
        <v>4729</v>
      </c>
      <c r="AW2816" s="3" t="s">
        <v>370</v>
      </c>
      <c r="AX2816" s="3">
        <v>4.3148999999999997</v>
      </c>
      <c r="AY2816" s="3">
        <v>-74.142300000000006</v>
      </c>
      <c r="AZ2816" s="8" t="str">
        <f>+CONCATENATE("Reportan apertura en el enlace ",Tabla4[[#This Row],[Enlace]]," en el ",Tabla4[[#This Row],[Distancia óptica]]," ocasionado por ",Tabla4[[#This Row],[Causa del daño]])</f>
        <v>Reportan apertura en el enlace Soacha - Sibate en el Km 9,9 desde Soacha ocasionado por Vandalismo</v>
      </c>
      <c r="BA2816" s="8" t="str">
        <f>+CONCATENATE("Para dar solución al incidente ",Tabla4[[#This Row],[Solución]])</f>
        <v xml:space="preserve">Para dar solución al incidente Se recupera 30 Mts de reserva y se hace caja de empalme de 48 hilos para cable de 24 hilos </v>
      </c>
      <c r="BB2816" s="3" t="str">
        <f>+_xlfn.CONCAT(Tabla4[[#This Row],[Causa Raiz]]," ",Tabla4[[#This Row],[Solución2]]," (",Tabla4[[#This Row],[Anillo]],"- Cabecera: ",Tabla4[[#This Row],[Cabecera]],"- Operador: ",Tabla4[[#This Row],[Operador]],")")</f>
        <v>Reportan apertura en el enlace Soacha - Sibate en el Km 9,9 desde Soacha ocasionado por Vandalismo Para dar solución al incidente Se recupera 30 Mts de reserva y se hace caja de empalme de 48 hilos para cable de 24 hilos  (lineal- Cabecera: Soacha centro- Operador: Colombia Telecomunicaciones)</v>
      </c>
    </row>
    <row r="2817" spans="1:54" ht="171">
      <c r="A2817" s="38">
        <f t="shared" si="606"/>
        <v>2816</v>
      </c>
      <c r="B2817" s="3">
        <v>8723166</v>
      </c>
      <c r="C2817" s="3" t="s">
        <v>92</v>
      </c>
      <c r="D2817" s="23">
        <v>45477.416666666664</v>
      </c>
      <c r="E2817" s="23">
        <v>45477.510416666664</v>
      </c>
      <c r="F2817" s="1">
        <f t="shared" ca="1" si="607"/>
        <v>9.375E-2</v>
      </c>
      <c r="G2817" s="3" t="s">
        <v>55</v>
      </c>
      <c r="H2817" s="41"/>
      <c r="I2817" s="40"/>
      <c r="J2817" s="5" t="s">
        <v>56</v>
      </c>
      <c r="K2817" s="3" t="s">
        <v>359</v>
      </c>
      <c r="L2817" s="9" t="s">
        <v>58</v>
      </c>
      <c r="M2817" s="3" t="s">
        <v>360</v>
      </c>
      <c r="N2817" s="3" t="s">
        <v>3746</v>
      </c>
      <c r="O2817" s="3" t="s">
        <v>939</v>
      </c>
      <c r="P2817" s="3" t="s">
        <v>12590</v>
      </c>
      <c r="Q2817" s="4" t="s">
        <v>12591</v>
      </c>
      <c r="R2817" s="3" t="s">
        <v>1420</v>
      </c>
      <c r="S2817" s="3" t="s">
        <v>366</v>
      </c>
      <c r="T2817" s="9" t="s">
        <v>211</v>
      </c>
      <c r="U2817" s="3" t="s">
        <v>1147</v>
      </c>
      <c r="V2817" s="22" t="str">
        <f>C2817&amp;"; Hora de aviso: "&amp;TEXT(D2817,"h:mm dd/mm/yyyy")&amp;"; Solución: "&amp;U2817&amp;"; Hora de solución: "&amp;TEXT(E2817,"h:mm dd/mm/yyyy")&amp;"; Causa: "&amp;T2817</f>
        <v>RTNFO; Hora de aviso: 10:00 04/07/2024; Solución: Se recupera 50 mts de reserva y se hace un empalme de 36 hilos; Hora de solución: 12:15 04/07/2024; Causa: Podas</v>
      </c>
      <c r="W2817" s="4" t="s">
        <v>12592</v>
      </c>
      <c r="X2817" s="3"/>
      <c r="Y2817" s="3"/>
      <c r="Z2817" s="3" t="s">
        <v>69</v>
      </c>
      <c r="AA2817" s="3" t="s">
        <v>71</v>
      </c>
      <c r="AB2817" s="3">
        <v>0</v>
      </c>
      <c r="AC2817" s="3" t="s">
        <v>71</v>
      </c>
      <c r="AD2817" s="6">
        <v>0</v>
      </c>
      <c r="AE2817" s="7"/>
      <c r="AF2817" s="7"/>
      <c r="AG2817" s="6">
        <f>Tabla4[[#This Row],[Tiempo Parada de Reloj]]+Tabla4[[#This Row],[Tiempo Autorizado por Telefonica (no Máximo)]]</f>
        <v>0</v>
      </c>
      <c r="AH2817" s="7">
        <f t="shared" ca="1" si="608"/>
        <v>9.375E-2</v>
      </c>
      <c r="AI2817" s="8">
        <f t="shared" si="609"/>
        <v>0</v>
      </c>
      <c r="AJ2817" s="8">
        <f t="shared" ca="1" si="610"/>
        <v>2.25</v>
      </c>
      <c r="AK2817" s="3" t="s">
        <v>98</v>
      </c>
      <c r="AL2817" s="3" t="s">
        <v>70</v>
      </c>
      <c r="AM2817" s="3" t="s">
        <v>8652</v>
      </c>
      <c r="AN2817" s="3" t="s">
        <v>8652</v>
      </c>
      <c r="AO2817" s="3" t="s">
        <v>120</v>
      </c>
      <c r="AP2817" s="3" t="s">
        <v>120</v>
      </c>
      <c r="AQ2817" s="23">
        <v>45478.331944444442</v>
      </c>
      <c r="AR2817" s="3"/>
      <c r="AS2817" s="23"/>
      <c r="AT2817" s="23"/>
      <c r="AU2817" s="3" t="s">
        <v>369</v>
      </c>
      <c r="AV2817" s="3" t="s">
        <v>943</v>
      </c>
      <c r="AW2817" s="3" t="s">
        <v>76</v>
      </c>
      <c r="AX2817" s="3">
        <v>7.1817000000000002</v>
      </c>
      <c r="AY2817" s="3">
        <v>-75.434920000000005</v>
      </c>
      <c r="AZ2817" s="8" t="str">
        <f>+CONCATENATE("Reportan apertura en el enlace ",Tabla4[[#This Row],[Enlace]]," en el ",Tabla4[[#This Row],[Distancia óptica]]," ocasionado por ",Tabla4[[#This Row],[Causa del daño]])</f>
        <v>Reportan apertura en el enlace Tarazá - Yarumal en el Km 38,6 desde Yarumal ocasionado por Podas</v>
      </c>
      <c r="BA2817" s="8" t="str">
        <f>+CONCATENATE("Para dar solución al incidente ",Tabla4[[#This Row],[Solución]])</f>
        <v>Para dar solución al incidente Se recupera 50 mts de reserva y se hace un empalme de 36 hilos</v>
      </c>
      <c r="BB2817" s="3" t="str">
        <f>+_xlfn.CONCAT(Tabla4[[#This Row],[Causa Raiz]]," ",Tabla4[[#This Row],[Solución2]]," (",Tabla4[[#This Row],[Anillo]],"- Cabecera: ",Tabla4[[#This Row],[Cabecera]],"- Operador: ",Tabla4[[#This Row],[Operador]],")")</f>
        <v>Reportan apertura en el enlace Tarazá - Yarumal en el Km 38,6 desde Yarumal ocasionado por Podas Para dar solución al incidente Se recupera 50 mts de reserva y se hace un empalme de 36 hilos (Troncal- Cabecera: Yarumal- Operador: Colombia Telecomunicaciones)</v>
      </c>
    </row>
    <row r="2818" spans="1:54" ht="171">
      <c r="A2818" s="38">
        <f t="shared" si="606"/>
        <v>2817</v>
      </c>
      <c r="B2818" s="3">
        <v>8723359</v>
      </c>
      <c r="C2818" s="3" t="s">
        <v>163</v>
      </c>
      <c r="D2818" s="23">
        <v>45477.447916666664</v>
      </c>
      <c r="E2818" s="23">
        <v>45477.576388888891</v>
      </c>
      <c r="F2818" s="1">
        <f t="shared" ca="1" si="607"/>
        <v>0.12847222222626442</v>
      </c>
      <c r="G2818" s="3" t="s">
        <v>164</v>
      </c>
      <c r="H2818" s="41" t="s">
        <v>3019</v>
      </c>
      <c r="I2818" s="40"/>
      <c r="J2818" s="5" t="s">
        <v>56</v>
      </c>
      <c r="K2818" s="3" t="s">
        <v>77</v>
      </c>
      <c r="L2818" s="9" t="s">
        <v>78</v>
      </c>
      <c r="M2818" s="3" t="s">
        <v>373</v>
      </c>
      <c r="N2818" s="3" t="s">
        <v>374</v>
      </c>
      <c r="O2818" s="3" t="s">
        <v>12593</v>
      </c>
      <c r="P2818" s="3" t="s">
        <v>12594</v>
      </c>
      <c r="Q2818" s="4" t="s">
        <v>12595</v>
      </c>
      <c r="R2818" s="3" t="s">
        <v>346</v>
      </c>
      <c r="S2818" s="3" t="s">
        <v>10375</v>
      </c>
      <c r="T2818" s="9" t="s">
        <v>66</v>
      </c>
      <c r="U2818" s="3" t="s">
        <v>12596</v>
      </c>
      <c r="V2818" s="22" t="str">
        <f>C2818&amp;"; Hora de aviso: "&amp;TEXT(D2818,"h:mm dd/mm/yyyy")&amp;"; Solución: "&amp;U2818&amp;"; Hora de solución: "&amp;TEXT(E2818,"h:mm dd/mm/yyyy")&amp;"; Causa: "&amp;T2818</f>
        <v>RDFO; Hora de aviso: 10:45 04/07/2024; Solución: Se instala empalme de 48 hilos ; Hora de solución: 13:50 04/07/2024; Causa: Vandalismo</v>
      </c>
      <c r="W2818" s="4" t="s">
        <v>160</v>
      </c>
      <c r="X2818" s="3"/>
      <c r="Y2818" s="3"/>
      <c r="Z2818" s="3" t="s">
        <v>69</v>
      </c>
      <c r="AA2818" s="3" t="s">
        <v>71</v>
      </c>
      <c r="AB2818" s="3">
        <v>0</v>
      </c>
      <c r="AC2818" s="3" t="s">
        <v>71</v>
      </c>
      <c r="AD2818" s="6">
        <v>0</v>
      </c>
      <c r="AE2818" s="7"/>
      <c r="AF2818" s="7"/>
      <c r="AG2818" s="6">
        <f>Tabla4[[#This Row],[Tiempo Parada de Reloj]]+Tabla4[[#This Row],[Tiempo Autorizado por Telefonica (no Máximo)]]</f>
        <v>0</v>
      </c>
      <c r="AH2818" s="7">
        <f t="shared" ca="1" si="608"/>
        <v>0.12847222222626442</v>
      </c>
      <c r="AI2818" s="8">
        <f t="shared" si="609"/>
        <v>0</v>
      </c>
      <c r="AJ2818" s="8">
        <f t="shared" ca="1" si="610"/>
        <v>3.0833333334303461</v>
      </c>
      <c r="AK2818" s="3" t="s">
        <v>98</v>
      </c>
      <c r="AL2818" s="3" t="s">
        <v>70</v>
      </c>
      <c r="AM2818" s="3" t="s">
        <v>8652</v>
      </c>
      <c r="AN2818" s="3" t="s">
        <v>8652</v>
      </c>
      <c r="AO2818" s="3" t="s">
        <v>120</v>
      </c>
      <c r="AQ2818" s="23">
        <f t="shared" ref="AQ2818" ca="1" si="611">NOW()</f>
        <v>45503.69683483796</v>
      </c>
      <c r="AR2818" s="3"/>
      <c r="AS2818" s="23"/>
      <c r="AT2818" s="23"/>
      <c r="AU2818" s="3" t="s">
        <v>1266</v>
      </c>
      <c r="AV2818" s="3" t="s">
        <v>12597</v>
      </c>
      <c r="AW2818" s="3" t="s">
        <v>135</v>
      </c>
      <c r="AX2818" s="3">
        <v>4.0863589999999999</v>
      </c>
      <c r="AY2818" s="3">
        <v>-73.563192999999998</v>
      </c>
      <c r="AZ2818" s="8" t="str">
        <f>+CONCATENATE("Reportan apertura en el enlace ",Tabla4[[#This Row],[Enlace]]," en el ",Tabla4[[#This Row],[Distancia óptica]]," ocasionado por ",Tabla4[[#This Row],[Causa del daño]])</f>
        <v>Reportan apertura en el enlace Mov. La Reliquia - Mov. Bella Suiza en el Km 6,732 desde Bella Suiza ocasionado por Vandalismo</v>
      </c>
      <c r="BA2818" s="8" t="str">
        <f>+CONCATENATE("Para dar solución al incidente ",Tabla4[[#This Row],[Solución]])</f>
        <v xml:space="preserve">Para dar solución al incidente Se instala empalme de 48 hilos </v>
      </c>
      <c r="BB2818" s="3" t="str">
        <f>+_xlfn.CONCAT(Tabla4[[#This Row],[Causa Raiz]]," ",Tabla4[[#This Row],[Solución2]]," (",Tabla4[[#This Row],[Anillo]],"- Cabecera: ",Tabla4[[#This Row],[Cabecera]],"- Operador: ",Tabla4[[#This Row],[Operador]],")")</f>
        <v>Reportan apertura en el enlace Mov. La Reliquia - Mov. Bella Suiza en el Km 6,732 desde Bella Suiza ocasionado por Vandalismo Para dar solución al incidente Se instala empalme de 48 hilos  (Lineal- Cabecera: Bella Suiza- Operador: Colombia Telecomunicaciones)</v>
      </c>
    </row>
    <row r="2819" spans="1:54" ht="199.5">
      <c r="A2819" s="38">
        <f t="shared" si="606"/>
        <v>2818</v>
      </c>
      <c r="B2819" s="3">
        <v>8723263</v>
      </c>
      <c r="C2819" s="3" t="s">
        <v>54</v>
      </c>
      <c r="D2819" s="23">
        <v>45477.4375</v>
      </c>
      <c r="E2819" s="23">
        <v>45477.576388888891</v>
      </c>
      <c r="F2819" s="1">
        <f t="shared" ca="1" si="607"/>
        <v>0.13888888889050577</v>
      </c>
      <c r="G2819" s="3" t="s">
        <v>55</v>
      </c>
      <c r="H2819" s="41"/>
      <c r="I2819" s="40"/>
      <c r="J2819" s="5" t="s">
        <v>56</v>
      </c>
      <c r="K2819" s="3" t="s">
        <v>93</v>
      </c>
      <c r="L2819" s="9" t="s">
        <v>58</v>
      </c>
      <c r="M2819" s="3" t="s">
        <v>59</v>
      </c>
      <c r="N2819" s="3" t="s">
        <v>60</v>
      </c>
      <c r="O2819" s="3" t="s">
        <v>12550</v>
      </c>
      <c r="P2819" s="3" t="s">
        <v>12598</v>
      </c>
      <c r="Q2819" s="4" t="s">
        <v>12599</v>
      </c>
      <c r="R2819" s="3" t="s">
        <v>980</v>
      </c>
      <c r="S2819" s="3" t="s">
        <v>65</v>
      </c>
      <c r="T2819" s="9" t="s">
        <v>66</v>
      </c>
      <c r="U2819" s="3" t="s">
        <v>12600</v>
      </c>
      <c r="V2819" s="22" t="str">
        <f>C2819&amp;"; Hora de aviso: "&amp;TEXT(D2819,"h:mm dd/mm/yyyy")&amp;"; Solución: "&amp;U2819&amp;"; Hora de solución: "&amp;TEXT(E2819,"h:mm dd/mm/yyyy")&amp;"; Causa: "&amp;T2819</f>
        <v>RLFO; Hora de aviso: 10:30 04/07/2024; Solución: Se realiza tendidod de 120 mts de 48f. y 1 caja de empalme nueva de 48f. y 1 existente; Hora de solución: 13:50 04/07/2024; Causa: Vandalismo</v>
      </c>
      <c r="W2819" s="4" t="s">
        <v>68</v>
      </c>
      <c r="X2819" s="3"/>
      <c r="Y2819" s="3"/>
      <c r="Z2819" s="3" t="s">
        <v>69</v>
      </c>
      <c r="AA2819" s="3" t="s">
        <v>71</v>
      </c>
      <c r="AB2819" s="3">
        <v>0</v>
      </c>
      <c r="AC2819" s="3" t="s">
        <v>71</v>
      </c>
      <c r="AD2819" s="6">
        <v>0</v>
      </c>
      <c r="AE2819" s="7"/>
      <c r="AF2819" s="7"/>
      <c r="AG2819" s="6">
        <f>Tabla4[[#This Row],[Tiempo Parada de Reloj]]+Tabla4[[#This Row],[Tiempo Autorizado por Telefonica (no Máximo)]]</f>
        <v>0</v>
      </c>
      <c r="AH2819" s="7">
        <f t="shared" ca="1" si="608"/>
        <v>0.13888888889050577</v>
      </c>
      <c r="AI2819" s="8">
        <f t="shared" si="609"/>
        <v>0</v>
      </c>
      <c r="AJ2819" s="8">
        <f t="shared" ca="1" si="610"/>
        <v>3.3333333333721384</v>
      </c>
      <c r="AK2819" s="3" t="s">
        <v>8652</v>
      </c>
      <c r="AL2819" s="3" t="s">
        <v>71</v>
      </c>
      <c r="AM2819" s="3" t="s">
        <v>69</v>
      </c>
      <c r="AN2819" s="3" t="s">
        <v>8652</v>
      </c>
      <c r="AO2819" s="3" t="s">
        <v>120</v>
      </c>
      <c r="AP2819" s="3" t="s">
        <v>120</v>
      </c>
      <c r="AQ2819" s="23">
        <v>45478.948611111111</v>
      </c>
      <c r="AR2819" s="3"/>
      <c r="AS2819" s="23"/>
      <c r="AT2819" s="23"/>
      <c r="AU2819" s="3" t="s">
        <v>107</v>
      </c>
      <c r="AV2819" s="3" t="s">
        <v>183</v>
      </c>
      <c r="AW2819" s="3" t="s">
        <v>370</v>
      </c>
      <c r="AX2819" s="3">
        <v>4.7672083000000001</v>
      </c>
      <c r="AY2819" s="3">
        <v>-74.027386000000007</v>
      </c>
      <c r="AZ2819" s="3" t="str">
        <f>+CONCATENATE("Reportan apertura en el enlace ",Tabla4[[#This Row],[Enlace]]," en el ",Tabla4[[#This Row],[Distancia óptica]]," ocasionado por ",Tabla4[[#This Row],[Causa del daño]])</f>
        <v>Reportan apertura en el enlace Toberin – Dto 12091 Chaparral en el Km 0,520 desde Dto 12091 ocasionado por Vandalismo</v>
      </c>
      <c r="BA2819" s="8" t="str">
        <f>+CONCATENATE("Para dar solución al incidente ",Tabla4[[#This Row],[Solución]])</f>
        <v>Para dar solución al incidente Se realiza tendidod de 120 mts de 48f. y 1 caja de empalme nueva de 48f. y 1 existente</v>
      </c>
      <c r="BB2819" s="3" t="str">
        <f>+_xlfn.CONCAT(Tabla4[[#This Row],[Causa Raiz]]," ",Tabla4[[#This Row],[Solución2]]," (",Tabla4[[#This Row],[Anillo]],"- Cabecera: ",Tabla4[[#This Row],[Cabecera]],"- Operador: ",Tabla4[[#This Row],[Operador]],")")</f>
        <v>Reportan apertura en el enlace Toberin – Dto 12091 Chaparral en el Km 0,520 desde Dto 12091 ocasionado por Vandalismo Para dar solución al incidente Se realiza tendidod de 120 mts de 48f. y 1 caja de empalme nueva de 48f. y 1 existente (lineal- Cabecera: Toberin- Operador: Colombia Telecomunicaciones)</v>
      </c>
    </row>
    <row r="2820" spans="1:54" ht="199.5">
      <c r="A2820" s="38">
        <f t="shared" si="606"/>
        <v>2819</v>
      </c>
      <c r="B2820" s="3">
        <v>8723666</v>
      </c>
      <c r="C2820" s="3" t="s">
        <v>54</v>
      </c>
      <c r="D2820" s="23">
        <v>45477.628472222219</v>
      </c>
      <c r="E2820" s="23">
        <v>45477.75</v>
      </c>
      <c r="F2820" s="1">
        <f t="shared" ca="1" si="607"/>
        <v>0.12152777778101154</v>
      </c>
      <c r="G2820" s="3" t="s">
        <v>55</v>
      </c>
      <c r="H2820" s="41"/>
      <c r="I2820" s="40"/>
      <c r="J2820" s="5" t="s">
        <v>56</v>
      </c>
      <c r="K2820" s="3" t="s">
        <v>122</v>
      </c>
      <c r="L2820" s="9" t="s">
        <v>78</v>
      </c>
      <c r="M2820" s="3" t="s">
        <v>123</v>
      </c>
      <c r="N2820" s="3" t="s">
        <v>124</v>
      </c>
      <c r="O2820" s="3" t="s">
        <v>8007</v>
      </c>
      <c r="P2820" s="3" t="s">
        <v>12601</v>
      </c>
      <c r="Q2820" s="4" t="s">
        <v>12602</v>
      </c>
      <c r="R2820" s="3" t="s">
        <v>128</v>
      </c>
      <c r="S2820" s="3" t="s">
        <v>129</v>
      </c>
      <c r="T2820" s="9" t="s">
        <v>66</v>
      </c>
      <c r="U2820" s="3" t="s">
        <v>12603</v>
      </c>
      <c r="V2820" s="22" t="str">
        <f>C2820&amp;"; Hora de aviso: "&amp;TEXT(D2820,"h:mm dd/mm/yyyy")&amp;"; Solución: "&amp;U2820&amp;"; Hora de solución: "&amp;TEXT(E2820,"h:mm dd/mm/yyyy")&amp;"; Causa: "&amp;T2820</f>
        <v>RLFO; Hora de aviso: 15:05 04/07/2024; Solución: Se realiza tendido de 100 m de fo y la instalación de dos cajas de empalmes de 48 hilos.; Hora de solución: 18:00 04/07/2024; Causa: Vandalismo</v>
      </c>
      <c r="W2820" s="4" t="s">
        <v>132</v>
      </c>
      <c r="X2820" s="3"/>
      <c r="Y2820" s="3"/>
      <c r="Z2820" s="3" t="s">
        <v>69</v>
      </c>
      <c r="AA2820" s="3" t="s">
        <v>71</v>
      </c>
      <c r="AB2820" s="3">
        <v>0</v>
      </c>
      <c r="AC2820" s="3" t="s">
        <v>71</v>
      </c>
      <c r="AD2820" s="6">
        <v>0</v>
      </c>
      <c r="AE2820" s="7"/>
      <c r="AF2820" s="7"/>
      <c r="AG2820" s="6">
        <f>Tabla4[[#This Row],[Tiempo Parada de Reloj]]+Tabla4[[#This Row],[Tiempo Autorizado por Telefonica (no Máximo)]]</f>
        <v>0</v>
      </c>
      <c r="AH2820" s="7">
        <f t="shared" ca="1" si="608"/>
        <v>0.12152777778101154</v>
      </c>
      <c r="AI2820" s="8">
        <f t="shared" si="609"/>
        <v>0</v>
      </c>
      <c r="AJ2820" s="8">
        <f t="shared" ca="1" si="610"/>
        <v>2.9166666667442769</v>
      </c>
      <c r="AK2820" s="3" t="s">
        <v>72</v>
      </c>
      <c r="AL2820" s="3" t="s">
        <v>71</v>
      </c>
      <c r="AM2820" s="3" t="s">
        <v>72</v>
      </c>
      <c r="AN2820" s="3" t="s">
        <v>72</v>
      </c>
      <c r="AO2820" s="3" t="s">
        <v>120</v>
      </c>
      <c r="AP2820" s="3" t="s">
        <v>120</v>
      </c>
      <c r="AQ2820" s="23">
        <v>45479.380555555559</v>
      </c>
      <c r="AR2820" s="3"/>
      <c r="AS2820" s="23"/>
      <c r="AT2820" s="23"/>
      <c r="AU2820" s="3" t="s">
        <v>133</v>
      </c>
      <c r="AV2820" s="3" t="s">
        <v>482</v>
      </c>
      <c r="AW2820" s="3" t="s">
        <v>135</v>
      </c>
      <c r="AX2820" s="3">
        <v>10.959318</v>
      </c>
      <c r="AY2820" s="3">
        <v>-74.802466999999993</v>
      </c>
      <c r="AZ2820" s="8" t="str">
        <f>+CONCATENATE("Reportan apertura en el enlace ",Tabla4[[#This Row],[Enlace]]," en el ",Tabla4[[#This Row],[Distancia óptica]]," ocasionado por ",Tabla4[[#This Row],[Causa del daño]])</f>
        <v>Reportan apertura en el enlace Mov. Santuario - Mov. Andes en el km 2.36 desde Nodo Sur ocasionado por Vandalismo</v>
      </c>
      <c r="BA2820" s="8" t="str">
        <f>+CONCATENATE("Para dar solución al incidente ",Tabla4[[#This Row],[Solución]])</f>
        <v>Para dar solución al incidente Se realiza tendido de 100 m de fo y la instalación de dos cajas de empalmes de 48 hilos.</v>
      </c>
      <c r="BB2820" s="3" t="str">
        <f>+_xlfn.CONCAT(Tabla4[[#This Row],[Causa Raiz]]," ",Tabla4[[#This Row],[Solución2]]," (",Tabla4[[#This Row],[Anillo]],"- Cabecera: ",Tabla4[[#This Row],[Cabecera]],"- Operador: ",Tabla4[[#This Row],[Operador]],")")</f>
        <v>Reportan apertura en el enlace Mov. Santuario - Mov. Andes en el km 2.36 desde Nodo Sur ocasionado por Vandalismo Para dar solución al incidente Se realiza tendido de 100 m de fo y la instalación de dos cajas de empalmes de 48 hilos. (Lineal- Cabecera: Centro- Operador: Colombia Telecomunicaciones)</v>
      </c>
    </row>
    <row r="2821" spans="1:54" ht="142.5">
      <c r="A2821" s="38">
        <f t="shared" ref="A2821" si="612">A2820+1</f>
        <v>2820</v>
      </c>
      <c r="B2821" s="3">
        <v>8723825</v>
      </c>
      <c r="C2821" s="3" t="s">
        <v>54</v>
      </c>
      <c r="D2821" s="23">
        <v>45477.6875</v>
      </c>
      <c r="E2821" s="23">
        <v>45477.688888888886</v>
      </c>
      <c r="F2821" s="1">
        <f t="shared" ref="F2821" ca="1" si="613">IF(ISBLANK(E2821),IF(ISBLANK(D2821),0,NOW()-D2821),E2821-D2821)</f>
        <v>1.3888888861401938E-3</v>
      </c>
      <c r="G2821" s="3" t="s">
        <v>55</v>
      </c>
      <c r="H2821" s="41"/>
      <c r="I2821" s="40"/>
      <c r="J2821" s="5" t="s">
        <v>56</v>
      </c>
      <c r="K2821" s="3" t="s">
        <v>359</v>
      </c>
      <c r="L2821" s="9" t="s">
        <v>58</v>
      </c>
      <c r="M2821" s="3" t="s">
        <v>360</v>
      </c>
      <c r="N2821" s="3" t="s">
        <v>483</v>
      </c>
      <c r="O2821" s="3" t="s">
        <v>12604</v>
      </c>
      <c r="P2821" s="3">
        <v>0</v>
      </c>
      <c r="Q2821" s="4" t="s">
        <v>12605</v>
      </c>
      <c r="R2821" s="3" t="s">
        <v>1420</v>
      </c>
      <c r="S2821" s="3" t="s">
        <v>366</v>
      </c>
      <c r="T2821" s="9" t="s">
        <v>104</v>
      </c>
      <c r="U2821" s="3" t="s">
        <v>12606</v>
      </c>
      <c r="V2821" s="22" t="str">
        <f t="shared" ref="V2821" si="614">C2821&amp;"; Hora de aviso: "&amp;TEXT(D2821,"h:mm dd/mm/yyyy")&amp;"; Solución: "&amp;U2821&amp;"; Hora de solución: "&amp;TEXT(E2821,"h:mm dd/mm/yyyy")&amp;"; Causa: "&amp;T2821</f>
        <v>RLFO; Hora de aviso: 16:30 04/07/2024; Solución: Se realiza limpieza en los puertos; Hora de solución: 16:32 04/07/2024; Causa: Visita Fallida</v>
      </c>
      <c r="W2821" s="4" t="s">
        <v>3091</v>
      </c>
      <c r="X2821" s="3"/>
      <c r="Y2821" s="3"/>
      <c r="Z2821" s="3" t="s">
        <v>69</v>
      </c>
      <c r="AA2821" s="3" t="s">
        <v>71</v>
      </c>
      <c r="AB2821" s="3">
        <v>0</v>
      </c>
      <c r="AC2821" s="3" t="s">
        <v>71</v>
      </c>
      <c r="AD2821" s="6">
        <v>0</v>
      </c>
      <c r="AE2821" s="7"/>
      <c r="AF2821" s="7"/>
      <c r="AG2821" s="6">
        <f>Tabla4[[#This Row],[Tiempo Parada de Reloj]]+Tabla4[[#This Row],[Tiempo Autorizado por Telefonica (no Máximo)]]</f>
        <v>0</v>
      </c>
      <c r="AH2821" s="7">
        <f t="shared" ref="AH2821" ca="1" si="615">F2821-$AD2821</f>
        <v>1.3888888861401938E-3</v>
      </c>
      <c r="AI2821" s="8">
        <f t="shared" ref="AI2821" si="616">AD2821*24</f>
        <v>0</v>
      </c>
      <c r="AJ2821" s="8">
        <f t="shared" ref="AJ2821" ca="1" si="617">AH2821*24</f>
        <v>3.3333333267364651E-2</v>
      </c>
      <c r="AK2821" s="3" t="s">
        <v>72</v>
      </c>
      <c r="AL2821" s="3" t="s">
        <v>71</v>
      </c>
      <c r="AM2821" s="3" t="s">
        <v>72</v>
      </c>
      <c r="AN2821" s="3" t="s">
        <v>72</v>
      </c>
      <c r="AO2821" s="3" t="s">
        <v>72</v>
      </c>
      <c r="AP2821" s="3" t="s">
        <v>72</v>
      </c>
      <c r="AQ2821" s="23">
        <v>45477.688888888886</v>
      </c>
      <c r="AR2821" s="3"/>
      <c r="AS2821" s="23"/>
      <c r="AT2821" s="23"/>
      <c r="AU2821" s="3" t="s">
        <v>424</v>
      </c>
      <c r="AV2821" s="3" t="s">
        <v>69</v>
      </c>
      <c r="AW2821" s="3" t="s">
        <v>69</v>
      </c>
      <c r="AX2821" s="3" t="s">
        <v>69</v>
      </c>
      <c r="AY2821" s="3" t="s">
        <v>69</v>
      </c>
      <c r="AZ2821" s="8" t="str">
        <f>+CONCATENATE("Reportan apertura en el enlace ",Tabla4[[#This Row],[Enlace]]," en el ",Tabla4[[#This Row],[Distancia óptica]]," ocasionado por ",Tabla4[[#This Row],[Causa del daño]])</f>
        <v>Reportan apertura en el enlace Medellín 3500 - Tigo Medellín en el 0 ocasionado por Visita Fallida</v>
      </c>
      <c r="BA2821" s="8" t="str">
        <f>+CONCATENATE("Para dar solución al incidente ",Tabla4[[#This Row],[Solución]])</f>
        <v>Para dar solución al incidente Se realiza limpieza en los puertos</v>
      </c>
      <c r="BB2821" s="3" t="str">
        <f>+_xlfn.CONCAT(Tabla4[[#This Row],[Causa Raiz]]," ",Tabla4[[#This Row],[Solución2]]," (",Tabla4[[#This Row],[Anillo]],"- Cabecera: ",Tabla4[[#This Row],[Cabecera]],"- Operador: ",Tabla4[[#This Row],[Operador]],")")</f>
        <v>Reportan apertura en el enlace Medellín 3500 - Tigo Medellín en el 0 ocasionado por Visita Fallida Para dar solución al incidente Se realiza limpieza en los puertos (NA- Cabecera: NA- Operador: Colombia Telecomunicaciones)</v>
      </c>
    </row>
    <row r="2822" spans="1:54" ht="213.75">
      <c r="A2822" s="38">
        <f>A2821+1</f>
        <v>2821</v>
      </c>
      <c r="B2822" s="3">
        <v>8724012</v>
      </c>
      <c r="C2822" s="3" t="s">
        <v>54</v>
      </c>
      <c r="D2822" s="23">
        <v>45477.736111111109</v>
      </c>
      <c r="E2822" s="23">
        <v>45477.958333333336</v>
      </c>
      <c r="F2822" s="1">
        <f ca="1">IF(ISBLANK(E2822),IF(ISBLANK(D2822),0,NOW()-D2822),E2822-D2822)</f>
        <v>0.22222222222626442</v>
      </c>
      <c r="G2822" s="3" t="s">
        <v>164</v>
      </c>
      <c r="H2822" s="41" t="s">
        <v>3019</v>
      </c>
      <c r="I2822" s="40"/>
      <c r="J2822" s="5" t="s">
        <v>56</v>
      </c>
      <c r="K2822" s="3" t="s">
        <v>77</v>
      </c>
      <c r="L2822" s="9" t="s">
        <v>78</v>
      </c>
      <c r="M2822" s="3" t="s">
        <v>373</v>
      </c>
      <c r="N2822" s="3" t="s">
        <v>374</v>
      </c>
      <c r="O2822" s="3" t="s">
        <v>12607</v>
      </c>
      <c r="P2822" s="3" t="s">
        <v>12608</v>
      </c>
      <c r="Q2822" s="4" t="s">
        <v>12609</v>
      </c>
      <c r="R2822" s="3" t="s">
        <v>346</v>
      </c>
      <c r="S2822" s="3" t="s">
        <v>10375</v>
      </c>
      <c r="T2822" s="9" t="s">
        <v>66</v>
      </c>
      <c r="U2822" s="3" t="s">
        <v>12610</v>
      </c>
      <c r="V2822" s="22" t="str">
        <f t="shared" ref="V2822:V2828" si="618">C2822&amp;"; Hora de aviso: "&amp;TEXT(D2822,"h:mm dd/mm/yyyy")&amp;"; Solución: "&amp;U2822&amp;"; Hora de solución: "&amp;TEXT(E2822,"h:mm dd/mm/yyyy")&amp;"; Causa: "&amp;T2822</f>
        <v>RLFO; Hora de aviso: 17:40 04/07/2024; Solución: Tendido de 143 mts de Fo de 24 hilos y 2 empalmes de 8 hilos en caja empalme de 48; Hora de solución: 23:00 04/07/2024; Causa: Vandalismo</v>
      </c>
      <c r="W2822" s="4" t="s">
        <v>160</v>
      </c>
      <c r="X2822" s="3"/>
      <c r="Y2822" s="3"/>
      <c r="Z2822" s="3" t="s">
        <v>69</v>
      </c>
      <c r="AA2822" s="3" t="s">
        <v>70</v>
      </c>
      <c r="AB2822" s="3">
        <v>8723886</v>
      </c>
      <c r="AC2822" s="3" t="s">
        <v>71</v>
      </c>
      <c r="AD2822" s="6">
        <v>0</v>
      </c>
      <c r="AE2822" s="7"/>
      <c r="AF2822" s="7"/>
      <c r="AG2822" s="6">
        <f>Tabla4[[#This Row],[Tiempo Parada de Reloj]]+Tabla4[[#This Row],[Tiempo Autorizado por Telefonica (no Máximo)]]</f>
        <v>0</v>
      </c>
      <c r="AH2822" s="7">
        <f ca="1">F2822-$AD2822</f>
        <v>0.22222222222626442</v>
      </c>
      <c r="AI2822" s="8">
        <f>AD2822*24</f>
        <v>0</v>
      </c>
      <c r="AJ2822" s="8">
        <f ca="1">AH2822*24</f>
        <v>5.3333333334303461</v>
      </c>
      <c r="AK2822" s="3" t="s">
        <v>72</v>
      </c>
      <c r="AL2822" s="3" t="s">
        <v>70</v>
      </c>
      <c r="AM2822" s="3" t="s">
        <v>120</v>
      </c>
      <c r="AN2822" s="3" t="s">
        <v>120</v>
      </c>
      <c r="AO2822" s="3" t="s">
        <v>106</v>
      </c>
      <c r="AQ2822" s="23">
        <f ca="1">NOW()</f>
        <v>45503.69683483796</v>
      </c>
      <c r="AR2822" s="3"/>
      <c r="AS2822" s="23"/>
      <c r="AT2822" s="23"/>
      <c r="AU2822" s="3" t="s">
        <v>1266</v>
      </c>
      <c r="AV2822" s="3" t="s">
        <v>1592</v>
      </c>
      <c r="AW2822" s="3" t="s">
        <v>12611</v>
      </c>
      <c r="AX2822" s="3">
        <v>4.1420269999999997</v>
      </c>
      <c r="AY2822" s="3">
        <v>-73.646878000000001</v>
      </c>
      <c r="AZ2822" s="8" t="str">
        <f>+CONCATENATE("Reportan apertura en el enlace ",Tabla4[[#This Row],[Enlace]]," en el ",Tabla4[[#This Row],[Distancia óptica]]," ocasionado por ",Tabla4[[#This Row],[Causa del daño]])</f>
        <v>Reportan apertura en el enlace Mov. Azotea – Mov. San Isidro en el Km 0,129 desde azotea ocasionado por Vandalismo</v>
      </c>
      <c r="BA2822" s="8" t="str">
        <f>+CONCATENATE("Para dar solución al incidente ",Tabla4[[#This Row],[Solución]])</f>
        <v>Para dar solución al incidente Tendido de 143 mts de Fo de 24 hilos y 2 empalmes de 8 hilos en caja empalme de 48</v>
      </c>
      <c r="BB2822" s="3" t="str">
        <f>+_xlfn.CONCAT(Tabla4[[#This Row],[Causa Raiz]]," ",Tabla4[[#This Row],[Solución2]]," (",Tabla4[[#This Row],[Anillo]],"- Cabecera: ",Tabla4[[#This Row],[Cabecera]],"- Operador: ",Tabla4[[#This Row],[Operador]],")")</f>
        <v>Reportan apertura en el enlace Mov. Azotea – Mov. San Isidro en el Km 0,129 desde azotea ocasionado por Vandalismo Para dar solución al incidente Tendido de 143 mts de Fo de 24 hilos y 2 empalmes de 8 hilos en caja empalme de 48 (Uk Azotea- Cabecera: Esperanza- Operador: Colombia Telecomunicaciones)</v>
      </c>
    </row>
    <row r="2823" spans="1:54" ht="199.5">
      <c r="A2823" s="38">
        <f t="shared" ref="A2823" si="619">A2822+1</f>
        <v>2822</v>
      </c>
      <c r="B2823" s="3">
        <v>8724410</v>
      </c>
      <c r="C2823" s="3" t="s">
        <v>54</v>
      </c>
      <c r="D2823" s="23">
        <v>45477.986111111109</v>
      </c>
      <c r="E2823" s="23">
        <v>45478.416666666664</v>
      </c>
      <c r="F2823" s="1">
        <f t="shared" ref="F2823" ca="1" si="620">IF(ISBLANK(E2823),IF(ISBLANK(D2823),0,NOW()-D2823),E2823-D2823)</f>
        <v>0.43055555555474712</v>
      </c>
      <c r="G2823" s="3" t="s">
        <v>55</v>
      </c>
      <c r="H2823" s="41"/>
      <c r="I2823" s="40"/>
      <c r="J2823" s="5" t="s">
        <v>56</v>
      </c>
      <c r="K2823" s="3" t="s">
        <v>122</v>
      </c>
      <c r="L2823" s="9" t="s">
        <v>58</v>
      </c>
      <c r="M2823" s="3" t="s">
        <v>123</v>
      </c>
      <c r="N2823" s="3" t="s">
        <v>921</v>
      </c>
      <c r="O2823" s="3" t="s">
        <v>12612</v>
      </c>
      <c r="P2823" s="3" t="s">
        <v>12613</v>
      </c>
      <c r="Q2823" s="4" t="s">
        <v>12614</v>
      </c>
      <c r="R2823" s="3" t="s">
        <v>465</v>
      </c>
      <c r="S2823" s="3" t="s">
        <v>129</v>
      </c>
      <c r="T2823" s="9" t="s">
        <v>66</v>
      </c>
      <c r="U2823" s="3" t="s">
        <v>12615</v>
      </c>
      <c r="V2823" s="22" t="str">
        <f t="shared" si="618"/>
        <v>RLFO; Hora de aviso: 23:40 04/07/2024; Solución: se recupera 200 mts de reserva y se realiza un empalme de 96 hilos; Hora de solución: 10:00 05/07/2024; Causa: Vandalismo</v>
      </c>
      <c r="W2823" s="4" t="s">
        <v>132</v>
      </c>
      <c r="X2823" s="3"/>
      <c r="Y2823" s="3"/>
      <c r="Z2823" s="3" t="s">
        <v>69</v>
      </c>
      <c r="AA2823" s="3" t="s">
        <v>70</v>
      </c>
      <c r="AB2823" s="3">
        <v>8724410</v>
      </c>
      <c r="AC2823" s="3" t="s">
        <v>71</v>
      </c>
      <c r="AD2823" s="6">
        <v>0.2638888888888889</v>
      </c>
      <c r="AE2823" s="7"/>
      <c r="AF2823" s="7"/>
      <c r="AG2823" s="6">
        <f>Tabla4[[#This Row],[Tiempo Parada de Reloj]]+Tabla4[[#This Row],[Tiempo Autorizado por Telefonica (no Máximo)]]</f>
        <v>0.2638888888888889</v>
      </c>
      <c r="AH2823" s="7">
        <f t="shared" ref="AH2823" ca="1" si="621">F2823-$AD2823</f>
        <v>0.16666666666585822</v>
      </c>
      <c r="AI2823" s="8">
        <f t="shared" ref="AI2823" si="622">AD2823*24</f>
        <v>6.3333333333333339</v>
      </c>
      <c r="AJ2823" s="8">
        <f t="shared" ref="AJ2823" ca="1" si="623">AH2823*24</f>
        <v>3.9999999999805973</v>
      </c>
      <c r="AK2823" s="3" t="s">
        <v>120</v>
      </c>
      <c r="AL2823" s="3" t="s">
        <v>70</v>
      </c>
      <c r="AM2823" s="3" t="s">
        <v>119</v>
      </c>
      <c r="AN2823" s="3" t="s">
        <v>119</v>
      </c>
      <c r="AO2823" s="3" t="s">
        <v>106</v>
      </c>
      <c r="AP2823" s="3" t="s">
        <v>106</v>
      </c>
      <c r="AQ2823" s="23">
        <v>45479.633333333331</v>
      </c>
      <c r="AR2823" s="3"/>
      <c r="AS2823" s="23"/>
      <c r="AT2823" s="23"/>
      <c r="AU2823" s="3" t="s">
        <v>271</v>
      </c>
      <c r="AV2823" s="3" t="s">
        <v>926</v>
      </c>
      <c r="AW2823" s="3" t="s">
        <v>307</v>
      </c>
      <c r="AX2823" s="3">
        <v>10.950398</v>
      </c>
      <c r="AY2823" s="3">
        <v>-74.781238999999999</v>
      </c>
      <c r="AZ2823" s="8" t="str">
        <f>+CONCATENATE("Reportan apertura en el enlace ",Tabla4[[#This Row],[Enlace]]," en el ",Tabla4[[#This Row],[Distancia óptica]]," ocasionado por ",Tabla4[[#This Row],[Causa del daño]])</f>
        <v>Reportan apertura en el enlace Victoria - Simon Bolivar en el Km 3,34 desde Victoria ocasionado por Vandalismo</v>
      </c>
      <c r="BA2823" s="8" t="str">
        <f>+CONCATENATE("Para dar solución al incidente ",Tabla4[[#This Row],[Solución]])</f>
        <v>Para dar solución al incidente se recupera 200 mts de reserva y se realiza un empalme de 96 hilos</v>
      </c>
      <c r="BB2823" s="3" t="str">
        <f>+_xlfn.CONCAT(Tabla4[[#This Row],[Causa Raiz]]," ",Tabla4[[#This Row],[Solución2]]," (",Tabla4[[#This Row],[Anillo]],"- Cabecera: ",Tabla4[[#This Row],[Cabecera]],"- Operador: ",Tabla4[[#This Row],[Operador]],")")</f>
        <v>Reportan apertura en el enlace Victoria - Simon Bolivar en el Km 3,34 desde Victoria ocasionado por Vandalismo Para dar solución al incidente se recupera 200 mts de reserva y se realiza un empalme de 96 hilos (LINEAL- Cabecera: VICTORIA- Operador: Colombia Telecomunicaciones)</v>
      </c>
    </row>
    <row r="2824" spans="1:54" ht="242.25">
      <c r="A2824" s="38">
        <f t="shared" ref="A2824:A2829" si="624">A2823+1</f>
        <v>2823</v>
      </c>
      <c r="B2824" s="3">
        <v>8724886</v>
      </c>
      <c r="C2824" s="3" t="s">
        <v>163</v>
      </c>
      <c r="D2824" s="23">
        <v>45478.375</v>
      </c>
      <c r="E2824" s="23">
        <v>45478.53125</v>
      </c>
      <c r="F2824" s="1">
        <f t="shared" ref="F2824:F2829" ca="1" si="625">IF(ISBLANK(E2824),IF(ISBLANK(D2824),0,NOW()-D2824),E2824-D2824)</f>
        <v>0.15625</v>
      </c>
      <c r="G2824" s="3" t="s">
        <v>55</v>
      </c>
      <c r="H2824" s="41"/>
      <c r="I2824" s="40"/>
      <c r="J2824" s="5" t="s">
        <v>56</v>
      </c>
      <c r="K2824" s="3" t="s">
        <v>203</v>
      </c>
      <c r="L2824" s="9" t="s">
        <v>78</v>
      </c>
      <c r="M2824" s="3" t="s">
        <v>79</v>
      </c>
      <c r="N2824" s="3" t="s">
        <v>3537</v>
      </c>
      <c r="O2824" s="3" t="s">
        <v>12616</v>
      </c>
      <c r="P2824" s="3" t="s">
        <v>12617</v>
      </c>
      <c r="Q2824" s="4" t="s">
        <v>12618</v>
      </c>
      <c r="R2824" s="3" t="s">
        <v>84</v>
      </c>
      <c r="S2824" s="3" t="s">
        <v>210</v>
      </c>
      <c r="T2824" s="9" t="s">
        <v>176</v>
      </c>
      <c r="U2824" s="3" t="s">
        <v>12619</v>
      </c>
      <c r="V2824" s="22" t="str">
        <f t="shared" si="618"/>
        <v>RDFO; Hora de aviso: 9:00 05/07/2024; Solución: se recupera 20 mts de reseva y se realiza un empalme de 36 hilos en caja de 48 hilos; Hora de solución: 12:45 05/07/2024; Causa: Intervención de Terceros. No Identificados</v>
      </c>
      <c r="W2824" s="4" t="s">
        <v>213</v>
      </c>
      <c r="X2824" s="3"/>
      <c r="Y2824" s="3"/>
      <c r="Z2824" s="3" t="s">
        <v>69</v>
      </c>
      <c r="AA2824" s="3" t="s">
        <v>71</v>
      </c>
      <c r="AB2824" s="3">
        <v>0</v>
      </c>
      <c r="AC2824" s="3" t="s">
        <v>71</v>
      </c>
      <c r="AD2824" s="6">
        <v>6.25E-2</v>
      </c>
      <c r="AE2824" s="7"/>
      <c r="AF2824" s="7"/>
      <c r="AG2824" s="6">
        <f>Tabla4[[#This Row],[Tiempo Parada de Reloj]]+Tabla4[[#This Row],[Tiempo Autorizado por Telefonica (no Máximo)]]</f>
        <v>6.25E-2</v>
      </c>
      <c r="AH2824" s="7">
        <f t="shared" ref="AH2824:AH2829" ca="1" si="626">F2824-$AD2824</f>
        <v>9.375E-2</v>
      </c>
      <c r="AI2824" s="8">
        <f t="shared" ref="AI2824:AI2829" si="627">AD2824*24</f>
        <v>1.5</v>
      </c>
      <c r="AJ2824" s="8">
        <f t="shared" ref="AJ2824:AJ2829" ca="1" si="628">AH2824*24</f>
        <v>2.25</v>
      </c>
      <c r="AK2824" s="3" t="s">
        <v>119</v>
      </c>
      <c r="AL2824" s="3" t="s">
        <v>71</v>
      </c>
      <c r="AM2824" s="3" t="s">
        <v>69</v>
      </c>
      <c r="AN2824" s="3" t="s">
        <v>119</v>
      </c>
      <c r="AO2824" s="3" t="s">
        <v>72</v>
      </c>
      <c r="AP2824" s="3" t="s">
        <v>72</v>
      </c>
      <c r="AQ2824" s="23">
        <v>45488.885416666664</v>
      </c>
      <c r="AR2824" s="3"/>
      <c r="AS2824" s="23"/>
      <c r="AT2824" s="23"/>
      <c r="AU2824" s="3" t="s">
        <v>610</v>
      </c>
      <c r="AV2824" s="3" t="s">
        <v>12620</v>
      </c>
      <c r="AW2824" s="3" t="s">
        <v>1311</v>
      </c>
      <c r="AX2824" s="3">
        <v>4.92455</v>
      </c>
      <c r="AY2824" s="3">
        <v>-74.016729999999995</v>
      </c>
      <c r="AZ2824" s="8" t="str">
        <f>+CONCATENATE("Reportan apertura en el enlace ",Tabla4[[#This Row],[Enlace]]," en el ",Tabla4[[#This Row],[Distancia óptica]]," ocasionado por ",Tabla4[[#This Row],[Causa del daño]])</f>
        <v>Reportan apertura en el enlace Mov. Cajica Norte - Mov. Hato Grande en el Km 0,9 desde Mov. Cajica Norte ocasionado por Intervención de Terceros. No Identificados</v>
      </c>
      <c r="BA2824" s="8" t="str">
        <f>+CONCATENATE("Para dar solución al incidente ",Tabla4[[#This Row],[Solución]])</f>
        <v>Para dar solución al incidente se recupera 20 mts de reseva y se realiza un empalme de 36 hilos en caja de 48 hilos</v>
      </c>
      <c r="BB2824" s="3" t="str">
        <f>+_xlfn.CONCAT(Tabla4[[#This Row],[Causa Raiz]]," ",Tabla4[[#This Row],[Solución2]]," (",Tabla4[[#This Row],[Anillo]],"- Cabecera: ",Tabla4[[#This Row],[Cabecera]],"- Operador: ",Tabla4[[#This Row],[Operador]],")")</f>
        <v>Reportan apertura en el enlace Mov. Cajica Norte - Mov. Hato Grande en el Km 0,9 desde Mov. Cajica Norte ocasionado por Intervención de Terceros. No Identificados Para dar solución al incidente se recupera 20 mts de reseva y se realiza un empalme de 36 hilos en caja de 48 hilos (UK- Cabecera: CAJICA NORTE- Operador: Colombia Telecomunicaciones)</v>
      </c>
    </row>
    <row r="2825" spans="1:54" ht="213.75">
      <c r="A2825" s="38">
        <f t="shared" si="624"/>
        <v>2824</v>
      </c>
      <c r="B2825" s="3">
        <v>8724814</v>
      </c>
      <c r="C2825" s="3" t="s">
        <v>54</v>
      </c>
      <c r="D2825" s="23">
        <v>45478.409722222219</v>
      </c>
      <c r="E2825" s="23">
        <v>45478.604166666664</v>
      </c>
      <c r="F2825" s="1">
        <f t="shared" ca="1" si="625"/>
        <v>0.19444444444525288</v>
      </c>
      <c r="G2825" s="3" t="s">
        <v>55</v>
      </c>
      <c r="H2825" s="41"/>
      <c r="I2825" s="40"/>
      <c r="J2825" s="5" t="s">
        <v>56</v>
      </c>
      <c r="K2825" s="3" t="s">
        <v>77</v>
      </c>
      <c r="L2825" s="9" t="s">
        <v>78</v>
      </c>
      <c r="M2825" s="3" t="s">
        <v>656</v>
      </c>
      <c r="N2825" s="3" t="s">
        <v>657</v>
      </c>
      <c r="O2825" s="3" t="s">
        <v>12621</v>
      </c>
      <c r="P2825" s="3" t="s">
        <v>12622</v>
      </c>
      <c r="Q2825" s="4" t="s">
        <v>12623</v>
      </c>
      <c r="R2825" s="3" t="s">
        <v>796</v>
      </c>
      <c r="S2825" s="3" t="s">
        <v>9317</v>
      </c>
      <c r="T2825" s="9" t="s">
        <v>176</v>
      </c>
      <c r="U2825" s="3" t="s">
        <v>12624</v>
      </c>
      <c r="V2825" s="22" t="str">
        <f t="shared" si="618"/>
        <v>RLFO; Hora de aviso: 9:50 05/07/2024; Solución: se realiza tendido de 100 mts de fibra de 36 hilosy dos empalmes de 24 hilos existentes; Hora de solución: 14:30 05/07/2024; Causa: Intervención de Terceros. No Identificados</v>
      </c>
      <c r="W2825" s="4" t="s">
        <v>160</v>
      </c>
      <c r="X2825" s="3"/>
      <c r="Y2825" s="3"/>
      <c r="Z2825" s="3" t="s">
        <v>69</v>
      </c>
      <c r="AA2825" s="3" t="s">
        <v>70</v>
      </c>
      <c r="AB2825" s="3">
        <v>8724814</v>
      </c>
      <c r="AC2825" s="3" t="s">
        <v>71</v>
      </c>
      <c r="AD2825" s="6">
        <v>0</v>
      </c>
      <c r="AE2825" s="7"/>
      <c r="AF2825" s="7"/>
      <c r="AG2825" s="6">
        <f>Tabla4[[#This Row],[Tiempo Parada de Reloj]]+Tabla4[[#This Row],[Tiempo Autorizado por Telefonica (no Máximo)]]</f>
        <v>0</v>
      </c>
      <c r="AH2825" s="7">
        <f t="shared" ca="1" si="626"/>
        <v>0.19444444444525288</v>
      </c>
      <c r="AI2825" s="8">
        <f t="shared" si="627"/>
        <v>0</v>
      </c>
      <c r="AJ2825" s="8">
        <f t="shared" ca="1" si="628"/>
        <v>4.6666666666860692</v>
      </c>
      <c r="AK2825" s="3" t="s">
        <v>119</v>
      </c>
      <c r="AL2825" s="3" t="s">
        <v>70</v>
      </c>
      <c r="AM2825" s="3" t="s">
        <v>98</v>
      </c>
      <c r="AN2825" s="3" t="s">
        <v>98</v>
      </c>
      <c r="AO2825" s="3" t="s">
        <v>106</v>
      </c>
      <c r="AP2825" s="3" t="s">
        <v>120</v>
      </c>
      <c r="AQ2825" s="23">
        <v>45479.413888888892</v>
      </c>
      <c r="AR2825" s="3"/>
      <c r="AS2825" s="23"/>
      <c r="AT2825" s="23"/>
      <c r="AU2825" s="3" t="s">
        <v>862</v>
      </c>
      <c r="AV2825" s="3" t="s">
        <v>12625</v>
      </c>
      <c r="AW2825" s="3" t="s">
        <v>1311</v>
      </c>
      <c r="AX2825" s="3">
        <v>5.0352899999999998</v>
      </c>
      <c r="AY2825" s="3">
        <v>-75.435680000000005</v>
      </c>
      <c r="AZ2825" s="8" t="str">
        <f>+CONCATENATE("Reportan apertura en el enlace ",Tabla4[[#This Row],[Enlace]]," en el ",Tabla4[[#This Row],[Distancia óptica]]," ocasionado por ",Tabla4[[#This Row],[Causa del daño]])</f>
        <v>Reportan apertura en el enlace Mov. Malterias II - Mov. Malterias I en el Km 1,1 desde Mov. Malterias II ocasionado por Intervención de Terceros. No Identificados</v>
      </c>
      <c r="BA2825" s="8" t="str">
        <f>+CONCATENATE("Para dar solución al incidente ",Tabla4[[#This Row],[Solución]])</f>
        <v>Para dar solución al incidente se realiza tendido de 100 mts de fibra de 36 hilosy dos empalmes de 24 hilos existentes</v>
      </c>
      <c r="BB2825" s="3" t="str">
        <f>+_xlfn.CONCAT(Tabla4[[#This Row],[Causa Raiz]]," ",Tabla4[[#This Row],[Solución2]]," (",Tabla4[[#This Row],[Anillo]],"- Cabecera: ",Tabla4[[#This Row],[Cabecera]],"- Operador: ",Tabla4[[#This Row],[Operador]],")")</f>
        <v>Reportan apertura en el enlace Mov. Malterias II - Mov. Malterias I en el Km 1,1 desde Mov. Malterias II ocasionado por Intervención de Terceros. No Identificados Para dar solución al incidente se realiza tendido de 100 mts de fibra de 36 hilosy dos empalmes de 24 hilos existentes (UK- Cabecera: MALTERIAS II- Operador: Colombia Telecomunicaciones)</v>
      </c>
    </row>
    <row r="2826" spans="1:54" ht="171">
      <c r="A2826" s="38">
        <f t="shared" si="624"/>
        <v>2825</v>
      </c>
      <c r="B2826" s="3">
        <v>8725047</v>
      </c>
      <c r="C2826" s="3" t="s">
        <v>136</v>
      </c>
      <c r="D2826" s="23">
        <v>45478.430555555555</v>
      </c>
      <c r="E2826" s="23">
        <v>45478.431944444441</v>
      </c>
      <c r="F2826" s="1">
        <f t="shared" ca="1" si="625"/>
        <v>1.3888888861401938E-3</v>
      </c>
      <c r="G2826" s="3" t="s">
        <v>55</v>
      </c>
      <c r="H2826" s="41"/>
      <c r="I2826" s="40"/>
      <c r="J2826" s="5" t="s">
        <v>137</v>
      </c>
      <c r="K2826" s="3" t="s">
        <v>57</v>
      </c>
      <c r="L2826" s="9" t="s">
        <v>78</v>
      </c>
      <c r="M2826" s="3" t="s">
        <v>59</v>
      </c>
      <c r="N2826" s="3" t="s">
        <v>60</v>
      </c>
      <c r="O2826" s="3" t="s">
        <v>12134</v>
      </c>
      <c r="P2826" s="3" t="s">
        <v>12626</v>
      </c>
      <c r="Q2826" s="4" t="s">
        <v>12627</v>
      </c>
      <c r="R2826" s="3" t="s">
        <v>947</v>
      </c>
      <c r="S2826" s="3" t="s">
        <v>65</v>
      </c>
      <c r="T2826" s="9" t="s">
        <v>104</v>
      </c>
      <c r="U2826" s="3" t="s">
        <v>12628</v>
      </c>
      <c r="V2826" s="22" t="str">
        <f t="shared" si="618"/>
        <v>RBHFO; Hora de aviso: 10:20 05/07/2024; Solución: sin eventos en la fo se certifica y revisa PI todo ok ; Hora de solución: 10:22 05/07/2024; Causa: Visita Fallida</v>
      </c>
      <c r="W2826" s="4" t="s">
        <v>68</v>
      </c>
      <c r="X2826" s="3"/>
      <c r="Y2826" s="3"/>
      <c r="Z2826" s="3" t="s">
        <v>69</v>
      </c>
      <c r="AA2826" s="3" t="s">
        <v>71</v>
      </c>
      <c r="AB2826" s="3">
        <v>0</v>
      </c>
      <c r="AC2826" s="3" t="s">
        <v>71</v>
      </c>
      <c r="AD2826" s="6">
        <v>0</v>
      </c>
      <c r="AE2826" s="7"/>
      <c r="AF2826" s="7"/>
      <c r="AG2826" s="6">
        <f>Tabla4[[#This Row],[Tiempo Parada de Reloj]]+Tabla4[[#This Row],[Tiempo Autorizado por Telefonica (no Máximo)]]</f>
        <v>0</v>
      </c>
      <c r="AH2826" s="7">
        <f t="shared" ca="1" si="626"/>
        <v>1.3888888861401938E-3</v>
      </c>
      <c r="AI2826" s="8">
        <f t="shared" si="627"/>
        <v>0</v>
      </c>
      <c r="AJ2826" s="8">
        <f t="shared" ca="1" si="628"/>
        <v>3.3333333267364651E-2</v>
      </c>
      <c r="AK2826" s="3" t="s">
        <v>119</v>
      </c>
      <c r="AL2826" s="3" t="s">
        <v>71</v>
      </c>
      <c r="AM2826" s="3" t="s">
        <v>69</v>
      </c>
      <c r="AN2826" s="3" t="s">
        <v>119</v>
      </c>
      <c r="AO2826" s="3" t="s">
        <v>119</v>
      </c>
      <c r="AP2826" s="3" t="s">
        <v>119</v>
      </c>
      <c r="AQ2826" s="23">
        <v>45478.458333333336</v>
      </c>
      <c r="AR2826" s="3"/>
      <c r="AS2826" s="23"/>
      <c r="AT2826" s="23"/>
      <c r="AU2826" s="3" t="s">
        <v>100</v>
      </c>
      <c r="AV2826" s="3" t="s">
        <v>69</v>
      </c>
      <c r="AW2826" s="3" t="s">
        <v>69</v>
      </c>
      <c r="AX2826" s="3" t="s">
        <v>69</v>
      </c>
      <c r="AY2826" s="3" t="s">
        <v>69</v>
      </c>
      <c r="AZ2826" s="8" t="str">
        <f>+CONCATENATE("Reportan apertura en el enlace ",Tabla4[[#This Row],[Enlace]]," en el ",Tabla4[[#This Row],[Distancia óptica]]," ocasionado por ",Tabla4[[#This Row],[Causa del daño]])</f>
        <v>Reportan apertura en el enlace Mov. San Jose Occidental - Mov. Bavaria en el Km 0 desde Mov. San Jose Occidental ocasionado por Visita Fallida</v>
      </c>
      <c r="BA2826" s="8" t="str">
        <f>+CONCATENATE("Para dar solución al incidente ",Tabla4[[#This Row],[Solución]])</f>
        <v xml:space="preserve">Para dar solución al incidente sin eventos en la fo se certifica y revisa PI todo ok </v>
      </c>
      <c r="BB2826" s="3" t="str">
        <f>+_xlfn.CONCAT(Tabla4[[#This Row],[Causa Raiz]]," ",Tabla4[[#This Row],[Solución2]]," (",Tabla4[[#This Row],[Anillo]],"- Cabecera: ",Tabla4[[#This Row],[Cabecera]],"- Operador: ",Tabla4[[#This Row],[Operador]],")")</f>
        <v>Reportan apertura en el enlace Mov. San Jose Occidental - Mov. Bavaria en el Km 0 desde Mov. San Jose Occidental ocasionado por Visita Fallida Para dar solución al incidente sin eventos en la fo se certifica y revisa PI todo ok  (NA- Cabecera: NA- Operador: Infraco)</v>
      </c>
    </row>
    <row r="2827" spans="1:54" ht="199.5">
      <c r="A2827" s="38">
        <f t="shared" si="624"/>
        <v>2826</v>
      </c>
      <c r="B2827" s="3">
        <v>8724869</v>
      </c>
      <c r="C2827" s="3" t="s">
        <v>54</v>
      </c>
      <c r="D2827" s="23">
        <v>45478.4375</v>
      </c>
      <c r="E2827" s="23">
        <v>45478.579861111109</v>
      </c>
      <c r="F2827" s="1">
        <f t="shared" ca="1" si="625"/>
        <v>0.14236111110949423</v>
      </c>
      <c r="G2827" s="3" t="s">
        <v>55</v>
      </c>
      <c r="H2827" s="41"/>
      <c r="I2827" s="40"/>
      <c r="J2827" s="5" t="s">
        <v>56</v>
      </c>
      <c r="K2827" s="3" t="s">
        <v>57</v>
      </c>
      <c r="L2827" s="9" t="s">
        <v>78</v>
      </c>
      <c r="M2827" s="3" t="s">
        <v>59</v>
      </c>
      <c r="N2827" s="3" t="s">
        <v>60</v>
      </c>
      <c r="O2827" s="3" t="s">
        <v>12629</v>
      </c>
      <c r="P2827" s="3" t="s">
        <v>12630</v>
      </c>
      <c r="Q2827" s="4" t="s">
        <v>12631</v>
      </c>
      <c r="R2827" s="3" t="s">
        <v>980</v>
      </c>
      <c r="S2827" s="3" t="s">
        <v>65</v>
      </c>
      <c r="T2827" s="9" t="s">
        <v>276</v>
      </c>
      <c r="U2827" s="3" t="s">
        <v>4692</v>
      </c>
      <c r="V2827" s="22" t="str">
        <f t="shared" si="618"/>
        <v>RLFO; Hora de aviso: 10:30 05/07/2024; Solución: Se rehace empalme existente de 24 hilos; Hora de solución: 13:55 05/07/2024; Causa: Intervención de Terceros</v>
      </c>
      <c r="W2827" s="4" t="s">
        <v>68</v>
      </c>
      <c r="X2827" s="3"/>
      <c r="Y2827" s="3"/>
      <c r="Z2827" s="3" t="s">
        <v>69</v>
      </c>
      <c r="AA2827" s="3" t="s">
        <v>70</v>
      </c>
      <c r="AB2827" s="3">
        <v>8724869</v>
      </c>
      <c r="AC2827" s="3" t="s">
        <v>71</v>
      </c>
      <c r="AD2827" s="6">
        <v>0</v>
      </c>
      <c r="AE2827" s="7"/>
      <c r="AF2827" s="7"/>
      <c r="AG2827" s="6">
        <f>Tabla4[[#This Row],[Tiempo Parada de Reloj]]+Tabla4[[#This Row],[Tiempo Autorizado por Telefonica (no Máximo)]]</f>
        <v>0</v>
      </c>
      <c r="AH2827" s="7">
        <f t="shared" ca="1" si="626"/>
        <v>0.14236111110949423</v>
      </c>
      <c r="AI2827" s="8">
        <f t="shared" si="627"/>
        <v>0</v>
      </c>
      <c r="AJ2827" s="8">
        <f t="shared" ca="1" si="628"/>
        <v>3.4166666666278616</v>
      </c>
      <c r="AK2827" s="3" t="s">
        <v>119</v>
      </c>
      <c r="AL2827" s="3" t="s">
        <v>70</v>
      </c>
      <c r="AM2827" s="3" t="s">
        <v>98</v>
      </c>
      <c r="AN2827" s="3" t="s">
        <v>98</v>
      </c>
      <c r="AO2827" s="3" t="s">
        <v>120</v>
      </c>
      <c r="AP2827" s="3" t="s">
        <v>120</v>
      </c>
      <c r="AQ2827" s="23">
        <v>45481.376388888886</v>
      </c>
      <c r="AR2827" s="3"/>
      <c r="AS2827" s="23"/>
      <c r="AT2827" s="23"/>
      <c r="AU2827" s="3" t="s">
        <v>264</v>
      </c>
      <c r="AV2827" s="3" t="s">
        <v>785</v>
      </c>
      <c r="AW2827" s="3" t="s">
        <v>9601</v>
      </c>
      <c r="AX2827" s="3">
        <v>4.7255555999999999</v>
      </c>
      <c r="AY2827" s="3">
        <v>-74.057221999999996</v>
      </c>
      <c r="AZ2827" s="8" t="str">
        <f>+CONCATENATE("Reportan apertura en el enlace ",Tabla4[[#This Row],[Enlace]]," en el ",Tabla4[[#This Row],[Distancia óptica]]," ocasionado por ",Tabla4[[#This Row],[Causa del daño]])</f>
        <v>Reportan apertura en el enlace Mov. Prado Pinzon II - Mov. Autopista en el Km 0,203 desde Prado Pinzon II ocasionado por Intervención de Terceros</v>
      </c>
      <c r="BA2827" s="8" t="str">
        <f>+CONCATENATE("Para dar solución al incidente ",Tabla4[[#This Row],[Solución]])</f>
        <v>Para dar solución al incidente Se rehace empalme existente de 24 hilos</v>
      </c>
      <c r="BB2827" s="3" t="str">
        <f>+_xlfn.CONCAT(Tabla4[[#This Row],[Causa Raiz]]," ",Tabla4[[#This Row],[Solución2]]," (",Tabla4[[#This Row],[Anillo]],"- Cabecera: ",Tabla4[[#This Row],[Cabecera]],"- Operador: ",Tabla4[[#This Row],[Operador]],")")</f>
        <v>Reportan apertura en el enlace Mov. Prado Pinzon II - Mov. Autopista en el Km 0,203 desde Prado Pinzon II ocasionado por Intervención de Terceros Para dar solución al incidente Se rehace empalme existente de 24 hilos (UK Prado Pinzon- Cabecera: Autopista- Operador: Colombia Telecomunicaciones)</v>
      </c>
    </row>
    <row r="2828" spans="1:54" ht="213.75">
      <c r="A2828" s="38">
        <f t="shared" si="624"/>
        <v>2827</v>
      </c>
      <c r="B2828" s="3">
        <v>8725193</v>
      </c>
      <c r="C2828" s="3" t="s">
        <v>92</v>
      </c>
      <c r="D2828" s="23">
        <v>45478.479166666664</v>
      </c>
      <c r="E2828" s="23">
        <v>45478.767361111109</v>
      </c>
      <c r="F2828" s="1">
        <f t="shared" ca="1" si="625"/>
        <v>0.28819444444525288</v>
      </c>
      <c r="G2828" s="3" t="s">
        <v>55</v>
      </c>
      <c r="H2828" s="41"/>
      <c r="I2828" s="40"/>
      <c r="J2828" s="5" t="s">
        <v>56</v>
      </c>
      <c r="K2828" s="3" t="s">
        <v>138</v>
      </c>
      <c r="L2828" s="9" t="s">
        <v>58</v>
      </c>
      <c r="M2828" s="3" t="s">
        <v>139</v>
      </c>
      <c r="N2828" s="3" t="s">
        <v>1395</v>
      </c>
      <c r="O2828" s="3" t="s">
        <v>1215</v>
      </c>
      <c r="P2828" s="3" t="s">
        <v>12632</v>
      </c>
      <c r="Q2828" s="4" t="s">
        <v>12633</v>
      </c>
      <c r="R2828" s="3" t="s">
        <v>796</v>
      </c>
      <c r="S2828" s="3" t="s">
        <v>145</v>
      </c>
      <c r="T2828" s="9" t="s">
        <v>176</v>
      </c>
      <c r="U2828" s="3" t="s">
        <v>12634</v>
      </c>
      <c r="V2828" s="22" t="str">
        <f t="shared" si="618"/>
        <v>RTNFO; Hora de aviso: 11:30 05/07/2024; Solución: Se hace un empalme de 36 hilos con caja de empalme de 48 hilos; Hora de solución: 18:25 05/07/2024; Causa: Intervención de Terceros. No Identificados</v>
      </c>
      <c r="W2828" s="4" t="s">
        <v>199</v>
      </c>
      <c r="X2828" s="3"/>
      <c r="Y2828" s="3"/>
      <c r="Z2828" s="3" t="s">
        <v>69</v>
      </c>
      <c r="AA2828" s="3" t="s">
        <v>71</v>
      </c>
      <c r="AB2828" s="3">
        <v>0</v>
      </c>
      <c r="AC2828" s="3" t="s">
        <v>71</v>
      </c>
      <c r="AD2828" s="6">
        <v>0</v>
      </c>
      <c r="AE2828" s="7"/>
      <c r="AF2828" s="7"/>
      <c r="AG2828" s="6">
        <f>Tabla4[[#This Row],[Tiempo Parada de Reloj]]+Tabla4[[#This Row],[Tiempo Autorizado por Telefonica (no Máximo)]]</f>
        <v>0</v>
      </c>
      <c r="AH2828" s="7">
        <f t="shared" ca="1" si="626"/>
        <v>0.28819444444525288</v>
      </c>
      <c r="AI2828" s="8">
        <f t="shared" si="627"/>
        <v>0</v>
      </c>
      <c r="AJ2828" s="8">
        <f t="shared" ca="1" si="628"/>
        <v>6.9166666666860692</v>
      </c>
      <c r="AK2828" s="3" t="s">
        <v>119</v>
      </c>
      <c r="AL2828" s="3" t="s">
        <v>70</v>
      </c>
      <c r="AM2828" s="3" t="s">
        <v>98</v>
      </c>
      <c r="AN2828" s="3" t="s">
        <v>98</v>
      </c>
      <c r="AO2828" s="3" t="s">
        <v>120</v>
      </c>
      <c r="AP2828" s="3" t="s">
        <v>120</v>
      </c>
      <c r="AQ2828" s="23">
        <v>45481.411805555559</v>
      </c>
      <c r="AR2828" s="3"/>
      <c r="AS2828" s="23"/>
      <c r="AT2828" s="23"/>
      <c r="AU2828" s="3" t="s">
        <v>1040</v>
      </c>
      <c r="AV2828" s="3" t="s">
        <v>12076</v>
      </c>
      <c r="AW2828" s="3" t="s">
        <v>76</v>
      </c>
      <c r="AX2828" s="3">
        <v>4.7567599999999999</v>
      </c>
      <c r="AY2828" s="3">
        <v>-75.955299999999994</v>
      </c>
      <c r="AZ2828" s="8" t="str">
        <f>+CONCATENATE("Reportan apertura en el enlace ",Tabla4[[#This Row],[Enlace]]," en el ",Tabla4[[#This Row],[Distancia óptica]]," ocasionado por ",Tabla4[[#This Row],[Causa del daño]])</f>
        <v>Reportan apertura en el enlace Pereira - Roldanillo en el Km 6,963 desde Cartago ocasionado por Intervención de Terceros. No Identificados</v>
      </c>
      <c r="BA2828" s="8" t="str">
        <f>+CONCATENATE("Para dar solución al incidente ",Tabla4[[#This Row],[Solución]])</f>
        <v>Para dar solución al incidente Se hace un empalme de 36 hilos con caja de empalme de 48 hilos</v>
      </c>
      <c r="BB2828" s="3" t="str">
        <f>+_xlfn.CONCAT(Tabla4[[#This Row],[Causa Raiz]]," ",Tabla4[[#This Row],[Solución2]]," (",Tabla4[[#This Row],[Anillo]],"- Cabecera: ",Tabla4[[#This Row],[Cabecera]],"- Operador: ",Tabla4[[#This Row],[Operador]],")")</f>
        <v>Reportan apertura en el enlace Pereira - Roldanillo en el Km 6,963 desde Cartago ocasionado por Intervención de Terceros. No Identificados Para dar solución al incidente Se hace un empalme de 36 hilos con caja de empalme de 48 hilos (Troncal- Cabecera: Cartago - Operador: Colombia Telecomunicaciones)</v>
      </c>
    </row>
    <row r="2829" spans="1:54" ht="199.5">
      <c r="A2829" s="38">
        <f t="shared" si="624"/>
        <v>2828</v>
      </c>
      <c r="B2829" s="3">
        <v>8725395</v>
      </c>
      <c r="C2829" s="3" t="s">
        <v>92</v>
      </c>
      <c r="D2829" s="23">
        <v>45478.583333333336</v>
      </c>
      <c r="E2829" s="23">
        <v>45479.052083333336</v>
      </c>
      <c r="F2829" s="1">
        <f t="shared" ca="1" si="625"/>
        <v>0.46875</v>
      </c>
      <c r="G2829" s="3" t="s">
        <v>55</v>
      </c>
      <c r="H2829" s="41"/>
      <c r="I2829" s="40"/>
      <c r="J2829" s="5" t="s">
        <v>56</v>
      </c>
      <c r="K2829" s="3" t="s">
        <v>77</v>
      </c>
      <c r="L2829" s="9" t="s">
        <v>58</v>
      </c>
      <c r="M2829" s="3" t="s">
        <v>79</v>
      </c>
      <c r="N2829" s="3" t="s">
        <v>2053</v>
      </c>
      <c r="O2829" s="3" t="s">
        <v>3728</v>
      </c>
      <c r="P2829" s="3" t="s">
        <v>12635</v>
      </c>
      <c r="Q2829" s="4" t="s">
        <v>12636</v>
      </c>
      <c r="R2829" s="3" t="s">
        <v>741</v>
      </c>
      <c r="S2829" s="3" t="s">
        <v>85</v>
      </c>
      <c r="T2829" s="9" t="s">
        <v>176</v>
      </c>
      <c r="U2829" s="3" t="s">
        <v>12222</v>
      </c>
      <c r="V2829" s="22" t="str">
        <f t="shared" ref="V2829:V2835" si="629">C2829&amp;"; Hora de aviso: "&amp;TEXT(D2829,"h:mm dd/mm/yyyy")&amp;"; Solución: "&amp;U2829&amp;"; Hora de solución: "&amp;TEXT(E2829,"h:mm dd/mm/yyyy")&amp;"; Causa: "&amp;T2829</f>
        <v>RTNFO; Hora de aviso: 14:00 05/07/2024; Solución: Se realiza un tendido de 300 mts y se hacen dos empalmes de 48 hilos; Hora de solución: 1:15 06/07/2024; Causa: Intervención de Terceros. No Identificados</v>
      </c>
      <c r="W2829" s="4" t="s">
        <v>160</v>
      </c>
      <c r="X2829" s="3"/>
      <c r="Y2829" s="3"/>
      <c r="Z2829" s="3" t="s">
        <v>69</v>
      </c>
      <c r="AA2829" s="3" t="s">
        <v>70</v>
      </c>
      <c r="AB2829" s="3">
        <v>8725909</v>
      </c>
      <c r="AC2829" s="3" t="s">
        <v>71</v>
      </c>
      <c r="AD2829" s="6">
        <v>0</v>
      </c>
      <c r="AE2829" s="7"/>
      <c r="AF2829" s="7"/>
      <c r="AG2829" s="6">
        <f>Tabla4[[#This Row],[Tiempo Parada de Reloj]]+Tabla4[[#This Row],[Tiempo Autorizado por Telefonica (no Máximo)]]</f>
        <v>0</v>
      </c>
      <c r="AH2829" s="7">
        <f t="shared" ca="1" si="626"/>
        <v>0.46875</v>
      </c>
      <c r="AI2829" s="8">
        <f t="shared" si="627"/>
        <v>0</v>
      </c>
      <c r="AJ2829" s="8">
        <f t="shared" ca="1" si="628"/>
        <v>11.25</v>
      </c>
      <c r="AK2829" s="3" t="s">
        <v>119</v>
      </c>
      <c r="AL2829" s="3" t="s">
        <v>70</v>
      </c>
      <c r="AM2829" s="3" t="s">
        <v>98</v>
      </c>
      <c r="AN2829" s="3" t="s">
        <v>106</v>
      </c>
      <c r="AO2829" s="3" t="s">
        <v>72</v>
      </c>
      <c r="AP2829" s="3" t="s">
        <v>72</v>
      </c>
      <c r="AQ2829" s="23">
        <v>45482.756944444445</v>
      </c>
      <c r="AR2829" s="3"/>
      <c r="AS2829" s="23"/>
      <c r="AT2829" s="23"/>
      <c r="AU2829" s="3" t="s">
        <v>710</v>
      </c>
      <c r="AV2829" s="3" t="s">
        <v>5472</v>
      </c>
      <c r="AW2829" s="3" t="s">
        <v>76</v>
      </c>
      <c r="AX2829" s="3">
        <v>5.0173699999999997</v>
      </c>
      <c r="AY2829" s="3">
        <v>-74.517841000000004</v>
      </c>
      <c r="AZ2829" s="8" t="str">
        <f>+CONCATENATE("Reportan apertura en el enlace ",Tabla4[[#This Row],[Enlace]]," en el ",Tabla4[[#This Row],[Distancia óptica]]," ocasionado por ",Tabla4[[#This Row],[Causa del daño]])</f>
        <v>Reportan apertura en el enlace Villeta - Honda en el Km 10 desde Villeta ocasionado por Intervención de Terceros. No Identificados</v>
      </c>
      <c r="BA2829" s="8" t="str">
        <f>+CONCATENATE("Para dar solución al incidente ",Tabla4[[#This Row],[Solución]])</f>
        <v>Para dar solución al incidente Se realiza un tendido de 300 mts y se hacen dos empalmes de 48 hilos</v>
      </c>
      <c r="BB2829" s="3" t="str">
        <f>+_xlfn.CONCAT(Tabla4[[#This Row],[Causa Raiz]]," ",Tabla4[[#This Row],[Solución2]]," (",Tabla4[[#This Row],[Anillo]],"- Cabecera: ",Tabla4[[#This Row],[Cabecera]],"- Operador: ",Tabla4[[#This Row],[Operador]],")")</f>
        <v>Reportan apertura en el enlace Villeta - Honda en el Km 10 desde Villeta ocasionado por Intervención de Terceros. No Identificados Para dar solución al incidente Se realiza un tendido de 300 mts y se hacen dos empalmes de 48 hilos (Troncal- Cabecera: Villeta- Operador: Colombia Telecomunicaciones)</v>
      </c>
    </row>
    <row r="2830" spans="1:54" ht="142.5">
      <c r="A2830" s="38">
        <f>A2829+1</f>
        <v>2829</v>
      </c>
      <c r="B2830" s="3">
        <v>8725528</v>
      </c>
      <c r="C2830" s="3" t="s">
        <v>92</v>
      </c>
      <c r="D2830" s="23">
        <v>45478.569444444445</v>
      </c>
      <c r="E2830" s="23">
        <v>45496.493055555555</v>
      </c>
      <c r="F2830" s="1">
        <f ca="1">IF(ISBLANK(E2830),IF(ISBLANK(D2830),0,NOW()-D2830),E2830-D2830)</f>
        <v>17.923611111109494</v>
      </c>
      <c r="G2830" s="3" t="s">
        <v>164</v>
      </c>
      <c r="H2830" s="41" t="s">
        <v>165</v>
      </c>
      <c r="I2830" s="40">
        <v>12025290</v>
      </c>
      <c r="J2830" s="5" t="s">
        <v>490</v>
      </c>
      <c r="K2830" s="3" t="s">
        <v>490</v>
      </c>
      <c r="L2830" s="9" t="s">
        <v>58</v>
      </c>
      <c r="M2830" s="3" t="s">
        <v>383</v>
      </c>
      <c r="N2830" s="3" t="s">
        <v>384</v>
      </c>
      <c r="O2830" s="3" t="s">
        <v>1479</v>
      </c>
      <c r="P2830" s="3" t="s">
        <v>12547</v>
      </c>
      <c r="Q2830" s="4" t="s">
        <v>12637</v>
      </c>
      <c r="R2830" s="3" t="s">
        <v>388</v>
      </c>
      <c r="S2830" s="3" t="s">
        <v>12638</v>
      </c>
      <c r="T2830" s="9" t="s">
        <v>66</v>
      </c>
      <c r="U2830" s="3" t="s">
        <v>12639</v>
      </c>
      <c r="V2830" s="22" t="str">
        <f t="shared" si="629"/>
        <v>RTNFO; Hora de aviso: 13:40 05/07/2024; Solución: Se hace tendido de 600 mts y dos empalmes; Hora de solución: 11:50 23/07/2024; Causa: Vandalismo</v>
      </c>
      <c r="W2830" s="4" t="s">
        <v>12640</v>
      </c>
      <c r="X2830" s="3"/>
      <c r="Y2830" s="3"/>
      <c r="Z2830" s="3" t="s">
        <v>69</v>
      </c>
      <c r="AA2830" s="3" t="s">
        <v>71</v>
      </c>
      <c r="AB2830" s="3">
        <v>0</v>
      </c>
      <c r="AC2830" s="3" t="s">
        <v>71</v>
      </c>
      <c r="AD2830" s="6">
        <v>0</v>
      </c>
      <c r="AE2830" s="7"/>
      <c r="AF2830" s="7"/>
      <c r="AG2830" s="6">
        <f>Tabla4[[#This Row],[Tiempo Parada de Reloj]]+Tabla4[[#This Row],[Tiempo Autorizado por Telefonica (no Máximo)]]</f>
        <v>0</v>
      </c>
      <c r="AH2830" s="7">
        <f ca="1">F2830-$AD2830</f>
        <v>17.923611111109494</v>
      </c>
      <c r="AI2830" s="8">
        <f>AD2830*24</f>
        <v>0</v>
      </c>
      <c r="AJ2830" s="8">
        <f ca="1">AH2830*24</f>
        <v>430.16666666662786</v>
      </c>
      <c r="AK2830" s="3" t="s">
        <v>98</v>
      </c>
      <c r="AL2830" s="3" t="s">
        <v>70</v>
      </c>
      <c r="AM2830" s="3" t="s">
        <v>120</v>
      </c>
      <c r="AN2830" s="3" t="s">
        <v>72</v>
      </c>
      <c r="AQ2830" s="23">
        <f t="shared" ref="AQ2830" ca="1" si="630">NOW()</f>
        <v>45503.69683483796</v>
      </c>
      <c r="AR2830" s="3"/>
      <c r="AS2830" s="23"/>
      <c r="AT2830" s="23"/>
      <c r="AU2830" s="3" t="s">
        <v>494</v>
      </c>
      <c r="AV2830" s="3" t="s">
        <v>5100</v>
      </c>
      <c r="AW2830" s="3" t="s">
        <v>76</v>
      </c>
      <c r="AX2830" s="3" t="s">
        <v>69</v>
      </c>
      <c r="AY2830" s="3" t="s">
        <v>69</v>
      </c>
      <c r="AZ2830" s="8" t="str">
        <f>+CONCATENATE("Reportan apertura en el enlace ",Tabla4[[#This Row],[Enlace]]," en el ",Tabla4[[#This Row],[Distancia óptica]]," ocasionado por ",Tabla4[[#This Row],[Causa del daño]])</f>
        <v>Reportan apertura en el enlace Cartagena - Tolú en el Km 115 desde Cartagena ocasionado por Vandalismo</v>
      </c>
      <c r="BA2830" s="8" t="str">
        <f>+CONCATENATE("Para dar solución al incidente ",Tabla4[[#This Row],[Solución]])</f>
        <v>Para dar solución al incidente Se hace tendido de 600 mts y dos empalmes</v>
      </c>
      <c r="BB2830" s="3" t="str">
        <f>+_xlfn.CONCAT(Tabla4[[#This Row],[Causa Raiz]]," ",Tabla4[[#This Row],[Solución2]]," (",Tabla4[[#This Row],[Anillo]],"- Cabecera: ",Tabla4[[#This Row],[Cabecera]],"- Operador: ",Tabla4[[#This Row],[Operador]],")")</f>
        <v>Reportan apertura en el enlace Cartagena - Tolú en el Km 115 desde Cartagena ocasionado por Vandalismo Para dar solución al incidente Se hace tendido de 600 mts y dos empalmes (Troncal- Cabecera: Cartagena- Operador: UNE)</v>
      </c>
    </row>
    <row r="2831" spans="1:54" ht="156.75">
      <c r="A2831" s="38">
        <f>A2830+1</f>
        <v>2830</v>
      </c>
      <c r="B2831" s="3">
        <v>8725625</v>
      </c>
      <c r="C2831" s="3" t="s">
        <v>92</v>
      </c>
      <c r="D2831" s="23">
        <v>45478.659722222219</v>
      </c>
      <c r="E2831" s="23">
        <v>45478.661111111112</v>
      </c>
      <c r="F2831" s="1">
        <f ca="1">IF(ISBLANK(E2831),IF(ISBLANK(D2831),0,NOW()-D2831),E2831-D2831)</f>
        <v>1.3888888934161514E-3</v>
      </c>
      <c r="G2831" s="3" t="s">
        <v>55</v>
      </c>
      <c r="H2831" s="41"/>
      <c r="I2831" s="40" t="s">
        <v>12641</v>
      </c>
      <c r="J2831" s="5" t="s">
        <v>322</v>
      </c>
      <c r="K2831" s="3" t="s">
        <v>322</v>
      </c>
      <c r="L2831" s="9" t="s">
        <v>58</v>
      </c>
      <c r="M2831" s="3" t="s">
        <v>204</v>
      </c>
      <c r="N2831" s="3" t="s">
        <v>217</v>
      </c>
      <c r="O2831" s="3" t="s">
        <v>4030</v>
      </c>
      <c r="P2831" s="3" t="s">
        <v>69</v>
      </c>
      <c r="Q2831" s="4" t="s">
        <v>12642</v>
      </c>
      <c r="R2831" s="3" t="s">
        <v>1515</v>
      </c>
      <c r="S2831" s="3" t="s">
        <v>328</v>
      </c>
      <c r="T2831" s="9" t="s">
        <v>104</v>
      </c>
      <c r="U2831" s="3" t="s">
        <v>12643</v>
      </c>
      <c r="V2831" s="22" t="str">
        <f t="shared" si="629"/>
        <v>RTNFO; Hora de aviso: 15:50 05/07/2024; Solución: Tx informa que se normaliza sin manipulacion de personal de FO en terreno de Ufinet; Hora de solución: 15:52 05/07/2024; Causa: Visita Fallida</v>
      </c>
      <c r="W2831" s="4" t="s">
        <v>1517</v>
      </c>
      <c r="X2831" s="3"/>
      <c r="Y2831" s="3"/>
      <c r="Z2831" s="3" t="s">
        <v>69</v>
      </c>
      <c r="AA2831" s="3" t="s">
        <v>71</v>
      </c>
      <c r="AB2831" s="3">
        <v>0</v>
      </c>
      <c r="AC2831" s="3" t="s">
        <v>71</v>
      </c>
      <c r="AD2831" s="6">
        <v>0</v>
      </c>
      <c r="AE2831" s="7"/>
      <c r="AF2831" s="7"/>
      <c r="AG2831" s="6">
        <f>Tabla4[[#This Row],[Tiempo Parada de Reloj]]+Tabla4[[#This Row],[Tiempo Autorizado por Telefonica (no Máximo)]]</f>
        <v>0</v>
      </c>
      <c r="AH2831" s="7">
        <f ca="1">F2831-$AD2831</f>
        <v>1.3888888934161514E-3</v>
      </c>
      <c r="AI2831" s="8">
        <f>AD2831*24</f>
        <v>0</v>
      </c>
      <c r="AJ2831" s="8">
        <f ca="1">AH2831*24</f>
        <v>3.3333333441987634E-2</v>
      </c>
      <c r="AK2831" s="3" t="s">
        <v>119</v>
      </c>
      <c r="AL2831" s="3" t="s">
        <v>71</v>
      </c>
      <c r="AM2831" s="3" t="s">
        <v>69</v>
      </c>
      <c r="AN2831" s="3" t="s">
        <v>98</v>
      </c>
      <c r="AO2831" s="3" t="s">
        <v>98</v>
      </c>
      <c r="AP2831" s="3" t="s">
        <v>98</v>
      </c>
      <c r="AQ2831" s="23">
        <v>45478.827777777777</v>
      </c>
      <c r="AR2831" s="3"/>
      <c r="AS2831" s="23"/>
      <c r="AT2831" s="23"/>
      <c r="AU2831" s="3" t="s">
        <v>322</v>
      </c>
      <c r="AV2831" s="3" t="s">
        <v>69</v>
      </c>
      <c r="AW2831" s="3" t="s">
        <v>69</v>
      </c>
      <c r="AX2831" s="3" t="s">
        <v>69</v>
      </c>
      <c r="AY2831" s="3" t="s">
        <v>69</v>
      </c>
      <c r="AZ2831" s="8" t="str">
        <f>+CONCATENATE("Reportan apertura en el enlace ",Tabla4[[#This Row],[Enlace]]," en el ",Tabla4[[#This Row],[Distancia óptica]]," ocasionado por ",Tabla4[[#This Row],[Causa del daño]])</f>
        <v>Reportan apertura en el enlace Bucaramanga - Barrancabermeja en el NA ocasionado por Visita Fallida</v>
      </c>
      <c r="BA2831" s="8" t="str">
        <f>+CONCATENATE("Para dar solución al incidente ",Tabla4[[#This Row],[Solución]])</f>
        <v>Para dar solución al incidente Tx informa que se normaliza sin manipulacion de personal de FO en terreno de Ufinet</v>
      </c>
      <c r="BB2831" s="3" t="str">
        <f>+_xlfn.CONCAT(Tabla4[[#This Row],[Causa Raiz]]," ",Tabla4[[#This Row],[Solución2]]," (",Tabla4[[#This Row],[Anillo]],"- Cabecera: ",Tabla4[[#This Row],[Cabecera]],"- Operador: ",Tabla4[[#This Row],[Operador]],")")</f>
        <v>Reportan apertura en el enlace Bucaramanga - Barrancabermeja en el NA ocasionado por Visita Fallida Para dar solución al incidente Tx informa que se normaliza sin manipulacion de personal de FO en terreno de Ufinet (NA- Cabecera: NA- Operador: Ufinet)</v>
      </c>
    </row>
    <row r="2832" spans="1:54" ht="228">
      <c r="A2832" s="38">
        <f>A2831+1</f>
        <v>2831</v>
      </c>
      <c r="B2832" s="3">
        <v>8725619</v>
      </c>
      <c r="C2832" s="3" t="s">
        <v>54</v>
      </c>
      <c r="D2832" s="23">
        <v>45478.791666666664</v>
      </c>
      <c r="E2832" s="23">
        <v>45478.875</v>
      </c>
      <c r="F2832" s="1">
        <f ca="1">IF(ISBLANK(E2832),IF(ISBLANK(D2832),0,NOW()-D2832),E2832-D2832)</f>
        <v>8.3333333335758653E-2</v>
      </c>
      <c r="G2832" s="3" t="s">
        <v>55</v>
      </c>
      <c r="H2832" s="41" t="s">
        <v>1551</v>
      </c>
      <c r="I2832" s="40"/>
      <c r="J2832" s="5" t="s">
        <v>56</v>
      </c>
      <c r="K2832" s="3" t="s">
        <v>340</v>
      </c>
      <c r="L2832" s="9" t="s">
        <v>78</v>
      </c>
      <c r="M2832" s="3" t="s">
        <v>341</v>
      </c>
      <c r="N2832" s="3" t="s">
        <v>342</v>
      </c>
      <c r="O2832" s="3" t="s">
        <v>12644</v>
      </c>
      <c r="P2832" s="3" t="s">
        <v>12645</v>
      </c>
      <c r="Q2832" s="4" t="s">
        <v>12646</v>
      </c>
      <c r="R2832" s="3" t="s">
        <v>1828</v>
      </c>
      <c r="S2832" s="3" t="s">
        <v>347</v>
      </c>
      <c r="T2832" s="9" t="s">
        <v>66</v>
      </c>
      <c r="U2832" s="3" t="s">
        <v>12647</v>
      </c>
      <c r="V2832" s="22" t="str">
        <f t="shared" si="629"/>
        <v>RLFO; Hora de aviso: 19:00 05/07/2024; Solución: Se recupero 20 mts de reserva a una distancia de 80 mts y se hace un empalme de 48 hilos; Hora de solución: 21:00 05/07/2024; Causa: Vandalismo</v>
      </c>
      <c r="W2832" s="4" t="s">
        <v>349</v>
      </c>
      <c r="X2832" s="3"/>
      <c r="Y2832" s="3"/>
      <c r="Z2832" s="3" t="s">
        <v>69</v>
      </c>
      <c r="AA2832" s="3" t="s">
        <v>70</v>
      </c>
      <c r="AB2832" s="3" t="s">
        <v>12648</v>
      </c>
      <c r="AC2832" s="3" t="s">
        <v>71</v>
      </c>
      <c r="AD2832" s="6">
        <v>0</v>
      </c>
      <c r="AE2832" s="7"/>
      <c r="AF2832" s="7"/>
      <c r="AG2832" s="6">
        <f>Tabla4[[#This Row],[Tiempo Parada de Reloj]]+Tabla4[[#This Row],[Tiempo Autorizado por Telefonica (no Máximo)]]</f>
        <v>0</v>
      </c>
      <c r="AH2832" s="7">
        <f ca="1">F2832-$AD2832</f>
        <v>8.3333333335758653E-2</v>
      </c>
      <c r="AI2832" s="8">
        <f>AD2832*24</f>
        <v>0</v>
      </c>
      <c r="AJ2832" s="8">
        <f ca="1">AH2832*24</f>
        <v>2.0000000000582077</v>
      </c>
      <c r="AK2832" s="3" t="s">
        <v>98</v>
      </c>
      <c r="AL2832" s="3" t="s">
        <v>71</v>
      </c>
      <c r="AM2832" s="3" t="s">
        <v>69</v>
      </c>
      <c r="AN2832" s="3" t="s">
        <v>98</v>
      </c>
      <c r="AO2832" s="3" t="s">
        <v>106</v>
      </c>
      <c r="AP2832" s="3" t="s">
        <v>106</v>
      </c>
      <c r="AQ2832" s="23">
        <v>45481.635416666664</v>
      </c>
      <c r="AR2832" s="3"/>
      <c r="AS2832" s="23"/>
      <c r="AT2832" s="23"/>
      <c r="AU2832" s="3" t="s">
        <v>351</v>
      </c>
      <c r="AV2832" s="3" t="s">
        <v>9770</v>
      </c>
      <c r="AW2832" s="3" t="s">
        <v>11592</v>
      </c>
      <c r="AX2832" s="3">
        <v>4.4466999999999999</v>
      </c>
      <c r="AY2832" s="3">
        <v>-75.207599999999999</v>
      </c>
      <c r="AZ2832" s="8" t="str">
        <f>+CONCATENATE("Reportan apertura en el enlace ",Tabla4[[#This Row],[Enlace]]," en el ",Tabla4[[#This Row],[Distancia óptica]]," ocasionado por ",Tabla4[[#This Row],[Causa del daño]])</f>
        <v>Reportan apertura en el enlace Mov. Pijao Ibague - Mov. Piedra Pintada en el Km 0,329 desde Pijao Ibague ocasionado por Vandalismo</v>
      </c>
      <c r="BA2832" s="8" t="str">
        <f>+CONCATENATE("Para dar solución al incidente ",Tabla4[[#This Row],[Solución]])</f>
        <v>Para dar solución al incidente Se recupero 20 mts de reserva a una distancia de 80 mts y se hace un empalme de 48 hilos</v>
      </c>
      <c r="BB2832" s="3" t="str">
        <f>+_xlfn.CONCAT(Tabla4[[#This Row],[Causa Raiz]]," ",Tabla4[[#This Row],[Solución2]]," (",Tabla4[[#This Row],[Anillo]],"- Cabecera: ",Tabla4[[#This Row],[Cabecera]],"- Operador: ",Tabla4[[#This Row],[Operador]],")")</f>
        <v>Reportan apertura en el enlace Mov. Pijao Ibague - Mov. Piedra Pintada en el Km 0,329 desde Pijao Ibague ocasionado por Vandalismo Para dar solución al incidente Se recupero 20 mts de reserva a una distancia de 80 mts y se hace un empalme de 48 hilos (INTERCONEXIÓN- Cabecera: PIEDRA PINTADA- Operador: Colombia Telecomunicaciones)</v>
      </c>
    </row>
    <row r="2833" spans="1:54" ht="156.75">
      <c r="A2833" s="38">
        <f>A2832+1</f>
        <v>2832</v>
      </c>
      <c r="B2833" s="3">
        <v>8725956</v>
      </c>
      <c r="C2833" s="3" t="s">
        <v>54</v>
      </c>
      <c r="D2833" s="23">
        <v>45478.795138888891</v>
      </c>
      <c r="E2833" s="23">
        <v>45478.796527777777</v>
      </c>
      <c r="F2833" s="1">
        <f ca="1">IF(ISBLANK(E2833),IF(ISBLANK(D2833),0,NOW()-D2833),E2833-D2833)</f>
        <v>1.3888888861401938E-3</v>
      </c>
      <c r="G2833" s="3" t="s">
        <v>55</v>
      </c>
      <c r="H2833" s="41"/>
      <c r="I2833" s="40"/>
      <c r="J2833" s="5" t="s">
        <v>56</v>
      </c>
      <c r="K2833" s="3" t="s">
        <v>93</v>
      </c>
      <c r="L2833" s="9" t="s">
        <v>78</v>
      </c>
      <c r="M2833" s="3" t="s">
        <v>59</v>
      </c>
      <c r="N2833" s="3" t="s">
        <v>60</v>
      </c>
      <c r="O2833" s="3" t="s">
        <v>12422</v>
      </c>
      <c r="P2833" s="3" t="s">
        <v>3235</v>
      </c>
      <c r="Q2833" s="4" t="s">
        <v>12649</v>
      </c>
      <c r="R2833" s="3" t="s">
        <v>304</v>
      </c>
      <c r="S2833" s="3" t="s">
        <v>65</v>
      </c>
      <c r="T2833" s="9" t="s">
        <v>104</v>
      </c>
      <c r="U2833" s="3" t="s">
        <v>12650</v>
      </c>
      <c r="V2833" s="22" t="str">
        <f t="shared" si="629"/>
        <v>RLFO; Hora de aviso: 19:05 05/07/2024; Solución: Se realiza cambio de Patch Cord en Fontibon; Hora de solución: 19:07 05/07/2024; Causa: Visita Fallida</v>
      </c>
      <c r="W2833" s="4" t="s">
        <v>68</v>
      </c>
      <c r="X2833" s="3"/>
      <c r="Y2833" s="3"/>
      <c r="Z2833" s="3" t="s">
        <v>69</v>
      </c>
      <c r="AA2833" s="3" t="s">
        <v>71</v>
      </c>
      <c r="AB2833" s="3">
        <v>0</v>
      </c>
      <c r="AC2833" s="3" t="s">
        <v>71</v>
      </c>
      <c r="AD2833" s="6">
        <v>0</v>
      </c>
      <c r="AE2833" s="7"/>
      <c r="AF2833" s="7"/>
      <c r="AG2833" s="6">
        <f>Tabla4[[#This Row],[Tiempo Parada de Reloj]]+Tabla4[[#This Row],[Tiempo Autorizado por Telefonica (no Máximo)]]</f>
        <v>0</v>
      </c>
      <c r="AH2833" s="7">
        <f ca="1">F2833-$AD2833</f>
        <v>1.3888888861401938E-3</v>
      </c>
      <c r="AI2833" s="8">
        <f>AD2833*24</f>
        <v>0</v>
      </c>
      <c r="AJ2833" s="8">
        <f ca="1">AH2833*24</f>
        <v>3.3333333267364651E-2</v>
      </c>
      <c r="AK2833" s="3" t="s">
        <v>98</v>
      </c>
      <c r="AL2833" s="3" t="s">
        <v>71</v>
      </c>
      <c r="AM2833" s="3" t="s">
        <v>69</v>
      </c>
      <c r="AN2833" s="3" t="s">
        <v>98</v>
      </c>
      <c r="AO2833" s="3" t="s">
        <v>98</v>
      </c>
      <c r="AP2833" s="3" t="s">
        <v>98</v>
      </c>
      <c r="AQ2833" s="23">
        <v>45478.796527777777</v>
      </c>
      <c r="AR2833" s="3"/>
      <c r="AS2833" s="23"/>
      <c r="AT2833" s="23"/>
      <c r="AU2833" s="3" t="s">
        <v>74</v>
      </c>
      <c r="AV2833" s="3" t="s">
        <v>69</v>
      </c>
      <c r="AW2833" s="3" t="s">
        <v>69</v>
      </c>
      <c r="AX2833" s="3" t="s">
        <v>69</v>
      </c>
      <c r="AY2833" s="3" t="s">
        <v>69</v>
      </c>
      <c r="AZ2833" s="8" t="str">
        <f>+CONCATENATE("Reportan apertura en el enlace ",Tabla4[[#This Row],[Enlace]]," en el ",Tabla4[[#This Row],[Distancia óptica]]," ocasionado por ",Tabla4[[#This Row],[Causa del daño]])</f>
        <v>Reportan apertura en el enlace Mov. Fontibon - Mov. Cofradia en el Km 0 desde Fontibon ocasionado por Visita Fallida</v>
      </c>
      <c r="BA2833" s="8" t="str">
        <f>+CONCATENATE("Para dar solución al incidente ",Tabla4[[#This Row],[Solución]])</f>
        <v>Para dar solución al incidente Se realiza cambio de Patch Cord en Fontibon</v>
      </c>
      <c r="BB2833" s="3" t="str">
        <f>+_xlfn.CONCAT(Tabla4[[#This Row],[Causa Raiz]]," ",Tabla4[[#This Row],[Solución2]]," (",Tabla4[[#This Row],[Anillo]],"- Cabecera: ",Tabla4[[#This Row],[Cabecera]],"- Operador: ",Tabla4[[#This Row],[Operador]],")")</f>
        <v>Reportan apertura en el enlace Mov. Fontibon - Mov. Cofradia en el Km 0 desde Fontibon ocasionado por Visita Fallida Para dar solución al incidente Se realiza cambio de Patch Cord en Fontibon (NA- Cabecera: NA- Operador: Colombia Telecomunicaciones)</v>
      </c>
    </row>
    <row r="2834" spans="1:54" ht="156.75">
      <c r="A2834" s="38">
        <f t="shared" ref="A2834" si="631">A2833+1</f>
        <v>2833</v>
      </c>
      <c r="B2834" s="3">
        <v>8726412</v>
      </c>
      <c r="C2834" s="3" t="s">
        <v>92</v>
      </c>
      <c r="D2834" s="23">
        <v>45479.052083333336</v>
      </c>
      <c r="E2834" s="23">
        <v>45479.053472222222</v>
      </c>
      <c r="F2834" s="1">
        <f t="shared" ref="F2834" ca="1" si="632">IF(ISBLANK(E2834),IF(ISBLANK(D2834),0,NOW()-D2834),E2834-D2834)</f>
        <v>1.3888888861401938E-3</v>
      </c>
      <c r="G2834" s="3" t="s">
        <v>55</v>
      </c>
      <c r="H2834" s="41"/>
      <c r="I2834" s="40"/>
      <c r="J2834" s="5" t="s">
        <v>56</v>
      </c>
      <c r="K2834" s="3" t="s">
        <v>77</v>
      </c>
      <c r="L2834" s="9" t="s">
        <v>58</v>
      </c>
      <c r="M2834" s="3" t="s">
        <v>79</v>
      </c>
      <c r="N2834" s="3" t="s">
        <v>2053</v>
      </c>
      <c r="O2834" s="3" t="s">
        <v>3728</v>
      </c>
      <c r="P2834" s="3" t="s">
        <v>12651</v>
      </c>
      <c r="Q2834" s="4" t="s">
        <v>12652</v>
      </c>
      <c r="R2834" s="3" t="s">
        <v>741</v>
      </c>
      <c r="S2834" s="3" t="s">
        <v>85</v>
      </c>
      <c r="T2834" s="9" t="s">
        <v>104</v>
      </c>
      <c r="U2834" s="3" t="s">
        <v>12653</v>
      </c>
      <c r="V2834" s="22" t="str">
        <f t="shared" si="629"/>
        <v>RTNFO; Hora de aviso: 1:15 06/07/2024; Solución: Revision de patchcord en cerro Sargento; Hora de solución: 1:17 06/07/2024; Causa: Visita Fallida</v>
      </c>
      <c r="W2834" s="4" t="s">
        <v>160</v>
      </c>
      <c r="X2834" s="3"/>
      <c r="Y2834" s="3"/>
      <c r="Z2834" s="3" t="s">
        <v>69</v>
      </c>
      <c r="AA2834" s="3" t="s">
        <v>71</v>
      </c>
      <c r="AB2834" s="3">
        <v>0</v>
      </c>
      <c r="AC2834" s="3" t="s">
        <v>71</v>
      </c>
      <c r="AD2834" s="6">
        <v>0</v>
      </c>
      <c r="AE2834" s="7"/>
      <c r="AF2834" s="7"/>
      <c r="AG2834" s="6">
        <f>Tabla4[[#This Row],[Tiempo Parada de Reloj]]+Tabla4[[#This Row],[Tiempo Autorizado por Telefonica (no Máximo)]]</f>
        <v>0</v>
      </c>
      <c r="AH2834" s="7">
        <f t="shared" ref="AH2834" ca="1" si="633">F2834-$AD2834</f>
        <v>1.3888888861401938E-3</v>
      </c>
      <c r="AI2834" s="8">
        <f t="shared" ref="AI2834" si="634">AD2834*24</f>
        <v>0</v>
      </c>
      <c r="AJ2834" s="8">
        <f t="shared" ref="AJ2834" ca="1" si="635">AH2834*24</f>
        <v>3.3333333267364651E-2</v>
      </c>
      <c r="AK2834" s="3" t="s">
        <v>106</v>
      </c>
      <c r="AL2834" s="3" t="s">
        <v>70</v>
      </c>
      <c r="AM2834" s="3" t="s">
        <v>120</v>
      </c>
      <c r="AN2834" s="3" t="s">
        <v>120</v>
      </c>
      <c r="AO2834" s="3" t="s">
        <v>120</v>
      </c>
      <c r="AP2834" s="3" t="s">
        <v>120</v>
      </c>
      <c r="AQ2834" s="23">
        <v>45491.5</v>
      </c>
      <c r="AR2834" s="3"/>
      <c r="AS2834" s="23"/>
      <c r="AT2834" s="23"/>
      <c r="AU2834" s="3" t="s">
        <v>710</v>
      </c>
      <c r="AV2834" s="3" t="s">
        <v>5472</v>
      </c>
      <c r="AW2834" s="3" t="s">
        <v>76</v>
      </c>
      <c r="AX2834" s="3" t="s">
        <v>69</v>
      </c>
      <c r="AY2834" s="3" t="s">
        <v>69</v>
      </c>
      <c r="AZ2834" s="8" t="str">
        <f>+CONCATENATE("Reportan apertura en el enlace ",Tabla4[[#This Row],[Enlace]]," en el ",Tabla4[[#This Row],[Distancia óptica]]," ocasionado por ",Tabla4[[#This Row],[Causa del daño]])</f>
        <v>Reportan apertura en el enlace Villeta - Honda en el Km 13,9 desde Villeta ocasionado por Visita Fallida</v>
      </c>
      <c r="BA2834" s="8" t="str">
        <f>+CONCATENATE("Para dar solución al incidente ",Tabla4[[#This Row],[Solución]])</f>
        <v>Para dar solución al incidente Revision de patchcord en cerro Sargento</v>
      </c>
      <c r="BB2834" s="3" t="str">
        <f>+_xlfn.CONCAT(Tabla4[[#This Row],[Causa Raiz]]," ",Tabla4[[#This Row],[Solución2]]," (",Tabla4[[#This Row],[Anillo]],"- Cabecera: ",Tabla4[[#This Row],[Cabecera]],"- Operador: ",Tabla4[[#This Row],[Operador]],")")</f>
        <v>Reportan apertura en el enlace Villeta - Honda en el Km 13,9 desde Villeta ocasionado por Visita Fallida Para dar solución al incidente Revision de patchcord en cerro Sargento (Troncal- Cabecera: Villeta- Operador: Colombia Telecomunicaciones)</v>
      </c>
    </row>
    <row r="2835" spans="1:54" ht="171">
      <c r="A2835" s="38">
        <f t="shared" ref="A2835:A2842" si="636">A2834+1</f>
        <v>2834</v>
      </c>
      <c r="B2835" s="3">
        <v>8726522</v>
      </c>
      <c r="C2835" s="3" t="s">
        <v>54</v>
      </c>
      <c r="D2835" s="23">
        <v>45479.284722222219</v>
      </c>
      <c r="E2835" s="23">
        <v>45479.506944444445</v>
      </c>
      <c r="F2835" s="1">
        <f t="shared" ref="F2835:F2842" ca="1" si="637">IF(ISBLANK(E2835),IF(ISBLANK(D2835),0,NOW()-D2835),E2835-D2835)</f>
        <v>0.22222222222626442</v>
      </c>
      <c r="G2835" s="3" t="s">
        <v>55</v>
      </c>
      <c r="H2835" s="41"/>
      <c r="I2835" s="40"/>
      <c r="J2835" s="5" t="s">
        <v>56</v>
      </c>
      <c r="K2835" s="3" t="s">
        <v>93</v>
      </c>
      <c r="L2835" s="9" t="s">
        <v>58</v>
      </c>
      <c r="M2835" s="3" t="s">
        <v>59</v>
      </c>
      <c r="N2835" s="3" t="s">
        <v>60</v>
      </c>
      <c r="O2835" s="3" t="s">
        <v>4244</v>
      </c>
      <c r="P2835" s="3" t="s">
        <v>12654</v>
      </c>
      <c r="Q2835" s="4" t="s">
        <v>12655</v>
      </c>
      <c r="R2835" s="3" t="s">
        <v>304</v>
      </c>
      <c r="S2835" s="3" t="s">
        <v>65</v>
      </c>
      <c r="T2835" s="9" t="s">
        <v>146</v>
      </c>
      <c r="U2835" s="3" t="s">
        <v>12656</v>
      </c>
      <c r="V2835" s="22" t="str">
        <f t="shared" si="629"/>
        <v>RLFO; Hora de aviso: 6:50 06/07/2024; Solución: Personal de Fo endereza la fibra ; Hora de solución: 12:10 06/07/2024; Causa: Falla en la Red FiOp</v>
      </c>
      <c r="W2835" s="4" t="s">
        <v>68</v>
      </c>
      <c r="X2835" s="3"/>
      <c r="Y2835" s="3"/>
      <c r="Z2835" s="3" t="s">
        <v>69</v>
      </c>
      <c r="AA2835" s="3" t="s">
        <v>71</v>
      </c>
      <c r="AB2835" s="3">
        <v>0</v>
      </c>
      <c r="AC2835" s="3" t="s">
        <v>71</v>
      </c>
      <c r="AD2835" s="6">
        <v>0</v>
      </c>
      <c r="AE2835" s="7"/>
      <c r="AF2835" s="7"/>
      <c r="AG2835" s="6">
        <f>Tabla4[[#This Row],[Tiempo Parada de Reloj]]+Tabla4[[#This Row],[Tiempo Autorizado por Telefonica (no Máximo)]]</f>
        <v>0</v>
      </c>
      <c r="AH2835" s="7">
        <f t="shared" ref="AH2835:AH2842" ca="1" si="638">F2835-$AD2835</f>
        <v>0.22222222222626442</v>
      </c>
      <c r="AI2835" s="8">
        <f t="shared" ref="AI2835:AI2842" si="639">AD2835*24</f>
        <v>0</v>
      </c>
      <c r="AJ2835" s="8">
        <f t="shared" ref="AJ2835:AJ2842" ca="1" si="640">AH2835*24</f>
        <v>5.3333333334303461</v>
      </c>
      <c r="AK2835" s="3" t="s">
        <v>8652</v>
      </c>
      <c r="AL2835" s="3" t="s">
        <v>71</v>
      </c>
      <c r="AM2835" s="3" t="s">
        <v>69</v>
      </c>
      <c r="AN2835" s="3" t="s">
        <v>8652</v>
      </c>
      <c r="AO2835" s="3" t="s">
        <v>106</v>
      </c>
      <c r="AP2835" s="3" t="s">
        <v>106</v>
      </c>
      <c r="AQ2835" s="23">
        <v>45481.634027777778</v>
      </c>
      <c r="AR2835" s="3"/>
      <c r="AS2835" s="23"/>
      <c r="AT2835" s="23"/>
      <c r="AU2835" s="3" t="s">
        <v>1202</v>
      </c>
      <c r="AV2835" s="3" t="s">
        <v>10482</v>
      </c>
      <c r="AW2835" s="3" t="s">
        <v>307</v>
      </c>
      <c r="AX2835" s="3">
        <v>4.6002999999999998</v>
      </c>
      <c r="AY2835" s="3">
        <v>-74.076599999999999</v>
      </c>
      <c r="AZ2835" s="8" t="str">
        <f>+CONCATENATE("Reportan apertura en el enlace ",Tabla4[[#This Row],[Enlace]]," en el ",Tabla4[[#This Row],[Distancia óptica]]," ocasionado por ",Tabla4[[#This Row],[Causa del daño]])</f>
        <v>Reportan apertura en el enlace Progreso - Murillo Toro en el KM 3,7 desde Progreso ocasionado por Falla en la Red FiOp</v>
      </c>
      <c r="BA2835" s="8" t="str">
        <f>+CONCATENATE("Para dar solución al incidente ",Tabla4[[#This Row],[Solución]])</f>
        <v xml:space="preserve">Para dar solución al incidente Personal de Fo endereza la fibra </v>
      </c>
      <c r="BB2835" s="3" t="str">
        <f>+_xlfn.CONCAT(Tabla4[[#This Row],[Causa Raiz]]," ",Tabla4[[#This Row],[Solución2]]," (",Tabla4[[#This Row],[Anillo]],"- Cabecera: ",Tabla4[[#This Row],[Cabecera]],"- Operador: ",Tabla4[[#This Row],[Operador]],")")</f>
        <v>Reportan apertura en el enlace Progreso - Murillo Toro en el KM 3,7 desde Progreso ocasionado por Falla en la Red FiOp Para dar solución al incidente Personal de Fo endereza la fibra  (LINEAL- Cabecera: Progreso centro- Operador: Colombia Telecomunicaciones)</v>
      </c>
    </row>
    <row r="2836" spans="1:54" ht="185.25">
      <c r="A2836" s="38">
        <f t="shared" si="636"/>
        <v>2835</v>
      </c>
      <c r="B2836" s="3">
        <v>8726480</v>
      </c>
      <c r="C2836" s="3" t="s">
        <v>163</v>
      </c>
      <c r="D2836" s="23">
        <v>45479.291666666664</v>
      </c>
      <c r="E2836" s="23">
        <v>45479.465277777781</v>
      </c>
      <c r="F2836" s="1">
        <f t="shared" ca="1" si="637"/>
        <v>0.17361111111677019</v>
      </c>
      <c r="G2836" s="3" t="s">
        <v>55</v>
      </c>
      <c r="H2836" s="41"/>
      <c r="I2836" s="40"/>
      <c r="J2836" s="5" t="s">
        <v>56</v>
      </c>
      <c r="K2836" s="3" t="s">
        <v>122</v>
      </c>
      <c r="L2836" s="9" t="s">
        <v>78</v>
      </c>
      <c r="M2836" s="3" t="s">
        <v>123</v>
      </c>
      <c r="N2836" s="3" t="s">
        <v>124</v>
      </c>
      <c r="O2836" s="3" t="s">
        <v>12657</v>
      </c>
      <c r="P2836" s="3" t="s">
        <v>12658</v>
      </c>
      <c r="Q2836" s="4" t="s">
        <v>12659</v>
      </c>
      <c r="R2836" s="3" t="s">
        <v>128</v>
      </c>
      <c r="S2836" s="3" t="s">
        <v>129</v>
      </c>
      <c r="T2836" s="9" t="s">
        <v>66</v>
      </c>
      <c r="U2836" s="3" t="s">
        <v>12660</v>
      </c>
      <c r="V2836" s="22" t="str">
        <f t="shared" ref="V2836:V2842" si="641">C2836&amp;"; Hora de aviso: "&amp;TEXT(D2836,"h:mm dd/mm/yyyy")&amp;"; Solución: "&amp;U2836&amp;"; Hora de solución: "&amp;TEXT(E2836,"h:mm dd/mm/yyyy")&amp;"; Causa: "&amp;T2836</f>
        <v>RDFO; Hora de aviso: 7:00 06/07/2024; Solución: Se recupera 150 mts de reserva y se hace un empalme de 24 hilos; Hora de solución: 11:10 06/07/2024; Causa: Vandalismo</v>
      </c>
      <c r="W2836" s="4" t="s">
        <v>132</v>
      </c>
      <c r="X2836" s="3"/>
      <c r="Y2836" s="3"/>
      <c r="Z2836" s="3" t="s">
        <v>69</v>
      </c>
      <c r="AA2836" s="3" t="s">
        <v>71</v>
      </c>
      <c r="AB2836" s="3">
        <v>0</v>
      </c>
      <c r="AC2836" s="3" t="s">
        <v>71</v>
      </c>
      <c r="AD2836" s="6">
        <v>0</v>
      </c>
      <c r="AE2836" s="7"/>
      <c r="AF2836" s="7"/>
      <c r="AG2836" s="6">
        <f>Tabla4[[#This Row],[Tiempo Parada de Reloj]]+Tabla4[[#This Row],[Tiempo Autorizado por Telefonica (no Máximo)]]</f>
        <v>0</v>
      </c>
      <c r="AH2836" s="7">
        <f t="shared" ca="1" si="638"/>
        <v>0.17361111111677019</v>
      </c>
      <c r="AI2836" s="8">
        <f t="shared" si="639"/>
        <v>0</v>
      </c>
      <c r="AJ2836" s="8">
        <f t="shared" ca="1" si="640"/>
        <v>4.1666666668024845</v>
      </c>
      <c r="AK2836" s="3" t="s">
        <v>8652</v>
      </c>
      <c r="AL2836" s="3" t="s">
        <v>71</v>
      </c>
      <c r="AM2836" s="3" t="s">
        <v>69</v>
      </c>
      <c r="AN2836" s="3" t="s">
        <v>8652</v>
      </c>
      <c r="AO2836" s="3" t="s">
        <v>120</v>
      </c>
      <c r="AP2836" s="3" t="s">
        <v>120</v>
      </c>
      <c r="AQ2836" s="23">
        <v>45480.447916666664</v>
      </c>
      <c r="AR2836" s="3"/>
      <c r="AS2836" s="23"/>
      <c r="AT2836" s="23"/>
      <c r="AU2836" s="3" t="s">
        <v>467</v>
      </c>
      <c r="AV2836" s="3" t="s">
        <v>1342</v>
      </c>
      <c r="AW2836" s="3" t="s">
        <v>135</v>
      </c>
      <c r="AX2836" s="3">
        <v>10.872213</v>
      </c>
      <c r="AY2836" s="3">
        <v>-75.086472000000001</v>
      </c>
      <c r="AZ2836" s="8" t="str">
        <f>+CONCATENATE("Reportan apertura en el enlace ",Tabla4[[#This Row],[Enlace]]," en el ",Tabla4[[#This Row],[Distancia óptica]]," ocasionado por ",Tabla4[[#This Row],[Causa del daño]])</f>
        <v>Reportan apertura en el enlace Mov.Pelu - Mov.Aguamarina en el Km 46,760 desde pelu ocasionado por Vandalismo</v>
      </c>
      <c r="BA2836" s="8" t="str">
        <f>+CONCATENATE("Para dar solución al incidente ",Tabla4[[#This Row],[Solución]])</f>
        <v>Para dar solución al incidente Se recupera 150 mts de reserva y se hace un empalme de 24 hilos</v>
      </c>
      <c r="BB2836" s="3" t="str">
        <f>+_xlfn.CONCAT(Tabla4[[#This Row],[Causa Raiz]]," ",Tabla4[[#This Row],[Solución2]]," (",Tabla4[[#This Row],[Anillo]],"- Cabecera: ",Tabla4[[#This Row],[Cabecera]],"- Operador: ",Tabla4[[#This Row],[Operador]],")")</f>
        <v>Reportan apertura en el enlace Mov.Pelu - Mov.Aguamarina en el Km 46,760 desde pelu ocasionado por Vandalismo Para dar solución al incidente Se recupera 150 mts de reserva y se hace un empalme de 24 hilos (Lineal- Cabecera: Pelu- Operador: Colombia Telecomunicaciones)</v>
      </c>
    </row>
    <row r="2837" spans="1:54" ht="228">
      <c r="A2837" s="38">
        <f t="shared" si="636"/>
        <v>2836</v>
      </c>
      <c r="B2837" s="3">
        <v>8726486</v>
      </c>
      <c r="C2837" s="3" t="s">
        <v>54</v>
      </c>
      <c r="D2837" s="23">
        <v>45479.291666666664</v>
      </c>
      <c r="E2837" s="23">
        <v>45479.293055555558</v>
      </c>
      <c r="F2837" s="1">
        <f t="shared" ca="1" si="637"/>
        <v>1.3888888934161514E-3</v>
      </c>
      <c r="G2837" s="3" t="s">
        <v>55</v>
      </c>
      <c r="H2837" s="41"/>
      <c r="I2837" s="40"/>
      <c r="J2837" s="5" t="s">
        <v>56</v>
      </c>
      <c r="K2837" s="3" t="s">
        <v>122</v>
      </c>
      <c r="L2837" s="9" t="s">
        <v>58</v>
      </c>
      <c r="M2837" s="3" t="s">
        <v>123</v>
      </c>
      <c r="N2837" s="3" t="s">
        <v>124</v>
      </c>
      <c r="O2837" s="3" t="s">
        <v>12661</v>
      </c>
      <c r="P2837" s="3" t="s">
        <v>12662</v>
      </c>
      <c r="Q2837" s="4" t="s">
        <v>12663</v>
      </c>
      <c r="R2837" s="3" t="s">
        <v>128</v>
      </c>
      <c r="S2837" s="3" t="s">
        <v>129</v>
      </c>
      <c r="T2837" s="9" t="s">
        <v>104</v>
      </c>
      <c r="U2837" s="3" t="s">
        <v>12664</v>
      </c>
      <c r="V2837" s="22" t="str">
        <f t="shared" si="641"/>
        <v>RLFO; Hora de aviso: 7:00 06/07/2024; Solución: Alan Zalar de Zona indica que los PC en el odf de la salida están desconectados y los puertos de están todos ocupados.; Hora de solución: 7:02 06/07/2024; Causa: Visita Fallida</v>
      </c>
      <c r="W2837" s="4" t="s">
        <v>132</v>
      </c>
      <c r="X2837" s="3"/>
      <c r="Y2837" s="3"/>
      <c r="Z2837" s="3" t="s">
        <v>69</v>
      </c>
      <c r="AA2837" s="3" t="s">
        <v>71</v>
      </c>
      <c r="AB2837" s="3">
        <v>0</v>
      </c>
      <c r="AC2837" s="3" t="s">
        <v>71</v>
      </c>
      <c r="AD2837" s="6">
        <v>0</v>
      </c>
      <c r="AE2837" s="7"/>
      <c r="AF2837" s="7"/>
      <c r="AG2837" s="6">
        <f>Tabla4[[#This Row],[Tiempo Parada de Reloj]]+Tabla4[[#This Row],[Tiempo Autorizado por Telefonica (no Máximo)]]</f>
        <v>0</v>
      </c>
      <c r="AH2837" s="7">
        <f t="shared" ca="1" si="638"/>
        <v>1.3888888934161514E-3</v>
      </c>
      <c r="AI2837" s="8">
        <f t="shared" si="639"/>
        <v>0</v>
      </c>
      <c r="AJ2837" s="8">
        <f t="shared" ca="1" si="640"/>
        <v>3.3333333441987634E-2</v>
      </c>
      <c r="AK2837" s="3" t="s">
        <v>8652</v>
      </c>
      <c r="AL2837" s="3" t="s">
        <v>71</v>
      </c>
      <c r="AM2837" s="3" t="s">
        <v>8652</v>
      </c>
      <c r="AN2837" s="3" t="s">
        <v>8652</v>
      </c>
      <c r="AO2837" s="3" t="s">
        <v>8652</v>
      </c>
      <c r="AP2837" s="3" t="s">
        <v>8652</v>
      </c>
      <c r="AQ2837" s="23">
        <v>45479.293055555558</v>
      </c>
      <c r="AR2837" s="3"/>
      <c r="AS2837" s="23"/>
      <c r="AT2837" s="23"/>
      <c r="AU2837" s="3" t="s">
        <v>133</v>
      </c>
      <c r="AV2837" s="3" t="s">
        <v>69</v>
      </c>
      <c r="AW2837" s="3" t="s">
        <v>69</v>
      </c>
      <c r="AX2837" s="3" t="s">
        <v>69</v>
      </c>
      <c r="AY2837" s="3" t="s">
        <v>69</v>
      </c>
      <c r="AZ2837" s="8" t="str">
        <f>+CONCATENATE("Reportan apertura en el enlace ",Tabla4[[#This Row],[Enlace]]," en el ",Tabla4[[#This Row],[Distancia óptica]]," ocasionado por ",Tabla4[[#This Row],[Causa del daño]])</f>
        <v>Reportan apertura en el enlace Simón Bolivar Metrotel - Prado Metrotel en el Km 1,6 desde Simon Bolivar ocasionado por Visita Fallida</v>
      </c>
      <c r="BA2837" s="8" t="str">
        <f>+CONCATENATE("Para dar solución al incidente ",Tabla4[[#This Row],[Solución]])</f>
        <v>Para dar solución al incidente Alan Zalar de Zona indica que los PC en el odf de la salida están desconectados y los puertos de están todos ocupados.</v>
      </c>
      <c r="BB2837" s="3" t="str">
        <f>+_xlfn.CONCAT(Tabla4[[#This Row],[Causa Raiz]]," ",Tabla4[[#This Row],[Solución2]]," (",Tabla4[[#This Row],[Anillo]],"- Cabecera: ",Tabla4[[#This Row],[Cabecera]],"- Operador: ",Tabla4[[#This Row],[Operador]],")")</f>
        <v>Reportan apertura en el enlace Simón Bolivar Metrotel - Prado Metrotel en el Km 1,6 desde Simon Bolivar ocasionado por Visita Fallida Para dar solución al incidente Alan Zalar de Zona indica que los PC en el odf de la salida están desconectados y los puertos de están todos ocupados. (NA- Cabecera: NA- Operador: Colombia Telecomunicaciones)</v>
      </c>
    </row>
    <row r="2838" spans="1:54" ht="171">
      <c r="A2838" s="38">
        <f t="shared" si="636"/>
        <v>2837</v>
      </c>
      <c r="B2838" s="3">
        <v>8726526</v>
      </c>
      <c r="C2838" s="3" t="s">
        <v>54</v>
      </c>
      <c r="D2838" s="23">
        <v>45479.333333333336</v>
      </c>
      <c r="E2838" s="23">
        <v>45479.334722222222</v>
      </c>
      <c r="F2838" s="1">
        <f t="shared" ca="1" si="637"/>
        <v>1.3888888861401938E-3</v>
      </c>
      <c r="G2838" s="3" t="s">
        <v>55</v>
      </c>
      <c r="H2838" s="41"/>
      <c r="I2838" s="40"/>
      <c r="J2838" s="5" t="s">
        <v>56</v>
      </c>
      <c r="K2838" s="3" t="s">
        <v>203</v>
      </c>
      <c r="L2838" s="9" t="s">
        <v>58</v>
      </c>
      <c r="M2838" s="3" t="s">
        <v>204</v>
      </c>
      <c r="N2838" s="3" t="s">
        <v>332</v>
      </c>
      <c r="O2838" s="3" t="s">
        <v>12665</v>
      </c>
      <c r="P2838" s="3" t="s">
        <v>12666</v>
      </c>
      <c r="Q2838" s="4" t="s">
        <v>12667</v>
      </c>
      <c r="R2838" s="3" t="s">
        <v>1515</v>
      </c>
      <c r="S2838" s="3" t="s">
        <v>210</v>
      </c>
      <c r="T2838" s="9" t="s">
        <v>104</v>
      </c>
      <c r="U2838" s="3" t="s">
        <v>12668</v>
      </c>
      <c r="V2838" s="22" t="str">
        <f t="shared" si="641"/>
        <v>RLFO; Hora de aviso: 8:00 06/07/2024; Solución: Se realiza cambio de patch cord en bucaramanga centro; Hora de solución: 8:02 06/07/2024; Causa: Visita Fallida</v>
      </c>
      <c r="W2838" s="4" t="s">
        <v>213</v>
      </c>
      <c r="X2838" s="3"/>
      <c r="Y2838" s="3"/>
      <c r="Z2838" s="3" t="s">
        <v>69</v>
      </c>
      <c r="AA2838" s="3" t="s">
        <v>71</v>
      </c>
      <c r="AB2838" s="3">
        <v>0</v>
      </c>
      <c r="AC2838" s="3" t="s">
        <v>71</v>
      </c>
      <c r="AD2838" s="6">
        <v>0</v>
      </c>
      <c r="AE2838" s="7"/>
      <c r="AF2838" s="7"/>
      <c r="AG2838" s="6">
        <f>Tabla4[[#This Row],[Tiempo Parada de Reloj]]+Tabla4[[#This Row],[Tiempo Autorizado por Telefonica (no Máximo)]]</f>
        <v>0</v>
      </c>
      <c r="AH2838" s="7">
        <f t="shared" ca="1" si="638"/>
        <v>1.3888888861401938E-3</v>
      </c>
      <c r="AI2838" s="8">
        <f t="shared" si="639"/>
        <v>0</v>
      </c>
      <c r="AJ2838" s="8">
        <f t="shared" ca="1" si="640"/>
        <v>3.3333333267364651E-2</v>
      </c>
      <c r="AK2838" s="3" t="s">
        <v>8652</v>
      </c>
      <c r="AL2838" s="3" t="s">
        <v>71</v>
      </c>
      <c r="AM2838" s="3" t="s">
        <v>69</v>
      </c>
      <c r="AN2838" s="3" t="s">
        <v>8652</v>
      </c>
      <c r="AO2838" s="3" t="s">
        <v>8652</v>
      </c>
      <c r="AP2838" s="3" t="s">
        <v>8652</v>
      </c>
      <c r="AQ2838" s="23">
        <v>45479.334722222222</v>
      </c>
      <c r="AR2838" s="3"/>
      <c r="AS2838" s="23"/>
      <c r="AT2838" s="23"/>
      <c r="AU2838" s="3" t="s">
        <v>214</v>
      </c>
      <c r="AV2838" s="3" t="s">
        <v>69</v>
      </c>
      <c r="AW2838" s="3" t="s">
        <v>69</v>
      </c>
      <c r="AX2838" s="3" t="s">
        <v>69</v>
      </c>
      <c r="AY2838" s="3" t="s">
        <v>69</v>
      </c>
      <c r="AZ2838" s="8" t="str">
        <f>+CONCATENATE("Reportan apertura en el enlace ",Tabla4[[#This Row],[Enlace]]," en el ",Tabla4[[#This Row],[Distancia óptica]]," ocasionado por ",Tabla4[[#This Row],[Causa del daño]])</f>
        <v>Reportan apertura en el enlace Bucaramanga - Provensa en el Km 0 Bucaramnaga Centro ocasionado por Visita Fallida</v>
      </c>
      <c r="BA2838" s="8" t="str">
        <f>+CONCATENATE("Para dar solución al incidente ",Tabla4[[#This Row],[Solución]])</f>
        <v>Para dar solución al incidente Se realiza cambio de patch cord en bucaramanga centro</v>
      </c>
      <c r="BB2838" s="3" t="str">
        <f>+_xlfn.CONCAT(Tabla4[[#This Row],[Causa Raiz]]," ",Tabla4[[#This Row],[Solución2]]," (",Tabla4[[#This Row],[Anillo]],"- Cabecera: ",Tabla4[[#This Row],[Cabecera]],"- Operador: ",Tabla4[[#This Row],[Operador]],")")</f>
        <v>Reportan apertura en el enlace Bucaramanga - Provensa en el Km 0 Bucaramnaga Centro ocasionado por Visita Fallida Para dar solución al incidente Se realiza cambio de patch cord en bucaramanga centro (NA- Cabecera: NA- Operador: Colombia Telecomunicaciones)</v>
      </c>
    </row>
    <row r="2839" spans="1:54" ht="228">
      <c r="A2839" s="38">
        <f t="shared" si="636"/>
        <v>2838</v>
      </c>
      <c r="B2839" s="3">
        <v>8726655</v>
      </c>
      <c r="C2839" s="3" t="s">
        <v>92</v>
      </c>
      <c r="D2839" s="23">
        <v>45479.423611111109</v>
      </c>
      <c r="E2839" s="23">
        <v>45482.079861111109</v>
      </c>
      <c r="F2839" s="1">
        <f t="shared" ca="1" si="637"/>
        <v>2.65625</v>
      </c>
      <c r="G2839" s="3" t="s">
        <v>55</v>
      </c>
      <c r="H2839" s="41"/>
      <c r="I2839" s="40"/>
      <c r="J2839" s="5" t="s">
        <v>56</v>
      </c>
      <c r="K2839" s="3" t="s">
        <v>77</v>
      </c>
      <c r="L2839" s="9" t="s">
        <v>58</v>
      </c>
      <c r="M2839" s="3" t="s">
        <v>79</v>
      </c>
      <c r="N2839" s="3" t="s">
        <v>244</v>
      </c>
      <c r="O2839" s="3" t="s">
        <v>603</v>
      </c>
      <c r="P2839" s="3" t="s">
        <v>12669</v>
      </c>
      <c r="Q2839" s="4" t="s">
        <v>12670</v>
      </c>
      <c r="R2839" s="3" t="s">
        <v>741</v>
      </c>
      <c r="S2839" s="3" t="s">
        <v>85</v>
      </c>
      <c r="T2839" s="9" t="s">
        <v>146</v>
      </c>
      <c r="U2839" s="3" t="s">
        <v>12671</v>
      </c>
      <c r="V2839" s="22" t="str">
        <f t="shared" si="641"/>
        <v>RTNFO; Hora de aviso: 10:10 06/07/2024; Solución: Se realiza tendido de 180 m de fo 36 hilos y se instala una caja de empalme nueva de 48 hilos y una existente; Hora de solución: 1:55 09/07/2024; Causa: Falla en la Red FiOp</v>
      </c>
      <c r="W2839" s="4" t="s">
        <v>160</v>
      </c>
      <c r="X2839" s="3"/>
      <c r="Y2839" s="3"/>
      <c r="Z2839" s="3" t="s">
        <v>69</v>
      </c>
      <c r="AA2839" s="3" t="s">
        <v>70</v>
      </c>
      <c r="AB2839" s="3">
        <v>8727028</v>
      </c>
      <c r="AC2839" s="3" t="s">
        <v>71</v>
      </c>
      <c r="AD2839" s="6">
        <v>0.85416666666666663</v>
      </c>
      <c r="AE2839" s="7"/>
      <c r="AF2839" s="7"/>
      <c r="AG2839" s="6">
        <f>Tabla4[[#This Row],[Tiempo Parada de Reloj]]+Tabla4[[#This Row],[Tiempo Autorizado por Telefonica (no Máximo)]]</f>
        <v>0.85416666666666663</v>
      </c>
      <c r="AH2839" s="7">
        <f t="shared" ca="1" si="638"/>
        <v>1.8020833333333335</v>
      </c>
      <c r="AI2839" s="8">
        <f t="shared" si="639"/>
        <v>20.5</v>
      </c>
      <c r="AJ2839" s="8">
        <f t="shared" ca="1" si="640"/>
        <v>43.25</v>
      </c>
      <c r="AK2839" s="3" t="s">
        <v>8652</v>
      </c>
      <c r="AL2839" s="3" t="s">
        <v>70</v>
      </c>
      <c r="AM2839" s="3" t="s">
        <v>120</v>
      </c>
      <c r="AN2839" s="3" t="s">
        <v>120</v>
      </c>
      <c r="AO2839" s="3" t="s">
        <v>98</v>
      </c>
      <c r="AP2839" s="3" t="s">
        <v>119</v>
      </c>
      <c r="AQ2839" s="23">
        <v>45489.522916666669</v>
      </c>
      <c r="AR2839" s="3"/>
      <c r="AS2839" s="23"/>
      <c r="AT2839" s="23"/>
      <c r="AU2839" s="3" t="s">
        <v>89</v>
      </c>
      <c r="AV2839" s="3" t="s">
        <v>244</v>
      </c>
      <c r="AW2839" s="3" t="s">
        <v>76</v>
      </c>
      <c r="AX2839" s="3">
        <v>4.2624420000000001</v>
      </c>
      <c r="AY2839" s="3">
        <v>-74.523943000000003</v>
      </c>
      <c r="AZ2839" s="8" t="str">
        <f>+CONCATENATE("Reportan apertura en el enlace ",Tabla4[[#This Row],[Enlace]]," en el ",Tabla4[[#This Row],[Distancia óptica]]," ocasionado por ",Tabla4[[#This Row],[Causa del daño]])</f>
        <v>Reportan apertura en el enlace Fusagasugá - Girardot en el Km 24,4 desde Fusagasuga ocasionado por Falla en la Red FiOp</v>
      </c>
      <c r="BA2839" s="8" t="str">
        <f>+CONCATENATE("Para dar solución al incidente ",Tabla4[[#This Row],[Solución]])</f>
        <v>Para dar solución al incidente Se realiza tendido de 180 m de fo 36 hilos y se instala una caja de empalme nueva de 48 hilos y una existente</v>
      </c>
      <c r="BB2839" s="3" t="str">
        <f>+_xlfn.CONCAT(Tabla4[[#This Row],[Causa Raiz]]," ",Tabla4[[#This Row],[Solución2]]," (",Tabla4[[#This Row],[Anillo]],"- Cabecera: ",Tabla4[[#This Row],[Cabecera]],"- Operador: ",Tabla4[[#This Row],[Operador]],")")</f>
        <v>Reportan apertura en el enlace Fusagasugá - Girardot en el Km 24,4 desde Fusagasuga ocasionado por Falla en la Red FiOp Para dar solución al incidente Se realiza tendido de 180 m de fo 36 hilos y se instala una caja de empalme nueva de 48 hilos y una existente (Troncal- Cabecera: FUSAGASUGA- Operador: Colombia Telecomunicaciones)</v>
      </c>
    </row>
    <row r="2840" spans="1:54" ht="185.25">
      <c r="A2840" s="38">
        <f t="shared" si="636"/>
        <v>2839</v>
      </c>
      <c r="B2840" s="3">
        <v>8726732</v>
      </c>
      <c r="C2840" s="3" t="s">
        <v>163</v>
      </c>
      <c r="D2840" s="23">
        <v>45479.465277777781</v>
      </c>
      <c r="E2840" s="23">
        <v>45479.541666666664</v>
      </c>
      <c r="F2840" s="1">
        <f t="shared" ca="1" si="637"/>
        <v>7.6388888883229811E-2</v>
      </c>
      <c r="G2840" s="3" t="s">
        <v>55</v>
      </c>
      <c r="H2840" s="41"/>
      <c r="I2840" s="40"/>
      <c r="J2840" s="5" t="s">
        <v>56</v>
      </c>
      <c r="K2840" s="3" t="s">
        <v>122</v>
      </c>
      <c r="L2840" s="9" t="s">
        <v>78</v>
      </c>
      <c r="M2840" s="3" t="s">
        <v>123</v>
      </c>
      <c r="N2840" s="3" t="s">
        <v>124</v>
      </c>
      <c r="O2840" s="3" t="s">
        <v>12657</v>
      </c>
      <c r="P2840" s="3" t="s">
        <v>12672</v>
      </c>
      <c r="Q2840" s="4" t="s">
        <v>12673</v>
      </c>
      <c r="R2840" s="3" t="s">
        <v>128</v>
      </c>
      <c r="S2840" s="3" t="s">
        <v>129</v>
      </c>
      <c r="T2840" s="9" t="s">
        <v>66</v>
      </c>
      <c r="U2840" s="3" t="s">
        <v>12660</v>
      </c>
      <c r="V2840" s="22" t="str">
        <f t="shared" si="641"/>
        <v>RDFO; Hora de aviso: 11:10 06/07/2024; Solución: Se recupera 150 mts de reserva y se hace un empalme de 24 hilos; Hora de solución: 13:00 06/07/2024; Causa: Vandalismo</v>
      </c>
      <c r="W2840" s="4" t="s">
        <v>132</v>
      </c>
      <c r="X2840" s="3"/>
      <c r="Y2840" s="3"/>
      <c r="Z2840" s="3" t="s">
        <v>69</v>
      </c>
      <c r="AA2840" s="3" t="s">
        <v>71</v>
      </c>
      <c r="AB2840" s="3">
        <v>0</v>
      </c>
      <c r="AC2840" s="3" t="s">
        <v>71</v>
      </c>
      <c r="AD2840" s="6">
        <v>0</v>
      </c>
      <c r="AE2840" s="7"/>
      <c r="AF2840" s="7"/>
      <c r="AG2840" s="6">
        <f>Tabla4[[#This Row],[Tiempo Parada de Reloj]]+Tabla4[[#This Row],[Tiempo Autorizado por Telefonica (no Máximo)]]</f>
        <v>0</v>
      </c>
      <c r="AH2840" s="7">
        <f t="shared" ca="1" si="638"/>
        <v>7.6388888883229811E-2</v>
      </c>
      <c r="AI2840" s="8">
        <f t="shared" si="639"/>
        <v>0</v>
      </c>
      <c r="AJ2840" s="8">
        <f t="shared" ca="1" si="640"/>
        <v>1.8333333331975155</v>
      </c>
      <c r="AK2840" s="3" t="s">
        <v>8652</v>
      </c>
      <c r="AL2840" s="3" t="s">
        <v>71</v>
      </c>
      <c r="AM2840" s="3" t="s">
        <v>8652</v>
      </c>
      <c r="AN2840" s="3" t="s">
        <v>8652</v>
      </c>
      <c r="AO2840" s="3" t="s">
        <v>120</v>
      </c>
      <c r="AP2840" s="3" t="s">
        <v>120</v>
      </c>
      <c r="AQ2840" s="23">
        <v>45480.511805555558</v>
      </c>
      <c r="AR2840" s="3"/>
      <c r="AS2840" s="23"/>
      <c r="AT2840" s="23"/>
      <c r="AU2840" s="3" t="s">
        <v>467</v>
      </c>
      <c r="AV2840" s="3" t="s">
        <v>1342</v>
      </c>
      <c r="AW2840" s="3" t="s">
        <v>135</v>
      </c>
      <c r="AX2840" s="3">
        <v>10.866099999999999</v>
      </c>
      <c r="AY2840" s="3">
        <v>-75.094999999999999</v>
      </c>
      <c r="AZ2840" s="8" t="str">
        <f>+CONCATENATE("Reportan apertura en el enlace ",Tabla4[[#This Row],[Enlace]]," en el ",Tabla4[[#This Row],[Distancia óptica]]," ocasionado por ",Tabla4[[#This Row],[Causa del daño]])</f>
        <v>Reportan apertura en el enlace Mov.Pelu - Mov.Aguamarina en el Km 48,268 desde Pelu  ocasionado por Vandalismo</v>
      </c>
      <c r="BA2840" s="8" t="str">
        <f>+CONCATENATE("Para dar solución al incidente ",Tabla4[[#This Row],[Solución]])</f>
        <v>Para dar solución al incidente Se recupera 150 mts de reserva y se hace un empalme de 24 hilos</v>
      </c>
      <c r="BB2840" s="3" t="str">
        <f>+_xlfn.CONCAT(Tabla4[[#This Row],[Causa Raiz]]," ",Tabla4[[#This Row],[Solución2]]," (",Tabla4[[#This Row],[Anillo]],"- Cabecera: ",Tabla4[[#This Row],[Cabecera]],"- Operador: ",Tabla4[[#This Row],[Operador]],")")</f>
        <v>Reportan apertura en el enlace Mov.Pelu - Mov.Aguamarina en el Km 48,268 desde Pelu  ocasionado por Vandalismo Para dar solución al incidente Se recupera 150 mts de reserva y se hace un empalme de 24 hilos (Lineal- Cabecera: Pelu- Operador: Colombia Telecomunicaciones)</v>
      </c>
    </row>
    <row r="2841" spans="1:54" ht="228">
      <c r="A2841" s="38">
        <f t="shared" si="636"/>
        <v>2840</v>
      </c>
      <c r="B2841" s="3">
        <v>8726783</v>
      </c>
      <c r="C2841" s="3" t="s">
        <v>136</v>
      </c>
      <c r="D2841" s="23">
        <v>45479.53125</v>
      </c>
      <c r="E2841" s="23">
        <v>45481.791666666664</v>
      </c>
      <c r="F2841" s="1">
        <f t="shared" ca="1" si="637"/>
        <v>2.2604166666642413</v>
      </c>
      <c r="G2841" s="3" t="s">
        <v>55</v>
      </c>
      <c r="H2841" s="41"/>
      <c r="I2841" s="40"/>
      <c r="J2841" s="5" t="s">
        <v>137</v>
      </c>
      <c r="K2841" s="3" t="s">
        <v>93</v>
      </c>
      <c r="L2841" s="9" t="s">
        <v>78</v>
      </c>
      <c r="M2841" s="3" t="s">
        <v>59</v>
      </c>
      <c r="N2841" s="3" t="s">
        <v>60</v>
      </c>
      <c r="O2841" s="3" t="s">
        <v>12674</v>
      </c>
      <c r="P2841" s="3" t="s">
        <v>12675</v>
      </c>
      <c r="Q2841" s="4" t="s">
        <v>12676</v>
      </c>
      <c r="R2841" s="3" t="s">
        <v>304</v>
      </c>
      <c r="S2841" s="3" t="s">
        <v>65</v>
      </c>
      <c r="T2841" s="9" t="s">
        <v>276</v>
      </c>
      <c r="U2841" s="3" t="s">
        <v>12677</v>
      </c>
      <c r="V2841" s="22" t="str">
        <f t="shared" si="641"/>
        <v>RBHFO; Hora de aviso: 12:45 06/07/2024; Solución: Se realiza dos tendidos uno de 200 m de fo 144 hilos y se instala dos caja de empalmes de 144 hilos  ; Hora de solución: 19:00 08/07/2024; Causa: Intervención de Terceros</v>
      </c>
      <c r="W2841" s="4" t="s">
        <v>68</v>
      </c>
      <c r="X2841" s="3"/>
      <c r="Y2841" s="3"/>
      <c r="Z2841" s="3" t="s">
        <v>69</v>
      </c>
      <c r="AA2841" s="3" t="s">
        <v>71</v>
      </c>
      <c r="AB2841" s="3">
        <v>0</v>
      </c>
      <c r="AC2841" s="3" t="s">
        <v>71</v>
      </c>
      <c r="AD2841" s="6">
        <v>2</v>
      </c>
      <c r="AE2841" s="7"/>
      <c r="AF2841" s="7"/>
      <c r="AG2841" s="6">
        <f>Tabla4[[#This Row],[Tiempo Parada de Reloj]]+Tabla4[[#This Row],[Tiempo Autorizado por Telefonica (no Máximo)]]</f>
        <v>2</v>
      </c>
      <c r="AH2841" s="7">
        <f t="shared" ca="1" si="638"/>
        <v>0.26041666666424135</v>
      </c>
      <c r="AI2841" s="8">
        <f t="shared" si="639"/>
        <v>48</v>
      </c>
      <c r="AJ2841" s="8">
        <f t="shared" ca="1" si="640"/>
        <v>6.2499999999417923</v>
      </c>
      <c r="AK2841" s="3" t="s">
        <v>98</v>
      </c>
      <c r="AL2841" s="3" t="s">
        <v>70</v>
      </c>
      <c r="AM2841" s="3" t="s">
        <v>120</v>
      </c>
      <c r="AN2841" s="3" t="s">
        <v>72</v>
      </c>
      <c r="AO2841" s="3" t="s">
        <v>98</v>
      </c>
      <c r="AP2841" s="3" t="s">
        <v>98</v>
      </c>
      <c r="AQ2841" s="23">
        <v>45483.927777777775</v>
      </c>
      <c r="AR2841" s="3"/>
      <c r="AS2841" s="23"/>
      <c r="AT2841" s="23"/>
      <c r="AU2841" s="3" t="s">
        <v>1202</v>
      </c>
      <c r="AV2841" s="3" t="s">
        <v>10482</v>
      </c>
      <c r="AW2841" s="3" t="s">
        <v>12678</v>
      </c>
      <c r="AX2841" s="3">
        <v>4.5979200000000002</v>
      </c>
      <c r="AY2841" s="3">
        <v>-74.106589999999997</v>
      </c>
      <c r="AZ2841" s="8" t="str">
        <f>+CONCATENATE("Reportan apertura en el enlace ",Tabla4[[#This Row],[Enlace]]," en el ",Tabla4[[#This Row],[Distancia óptica]]," ocasionado por ",Tabla4[[#This Row],[Causa del daño]])</f>
        <v>Reportan apertura en el enlace Mov. Progreso - Mov. La Fraguita II en el km 2.4 desde Progreso ocasionado por Intervención de Terceros</v>
      </c>
      <c r="BA2841" s="8" t="str">
        <f>+CONCATENATE("Para dar solución al incidente ",Tabla4[[#This Row],[Solución]])</f>
        <v xml:space="preserve">Para dar solución al incidente Se realiza dos tendidos uno de 200 m de fo 144 hilos y se instala dos caja de empalmes de 144 hilos  </v>
      </c>
      <c r="BB2841" s="3" t="str">
        <f>+_xlfn.CONCAT(Tabla4[[#This Row],[Causa Raiz]]," ",Tabla4[[#This Row],[Solución2]]," (",Tabla4[[#This Row],[Anillo]],"- Cabecera: ",Tabla4[[#This Row],[Cabecera]],"- Operador: ",Tabla4[[#This Row],[Operador]],")")</f>
        <v>Reportan apertura en el enlace Mov. Progreso - Mov. La Fraguita II en el km 2.4 desde Progreso ocasionado por Intervención de Terceros Para dar solución al incidente Se realiza dos tendidos uno de 200 m de fo 144 hilos y se instala dos caja de empalmes de 144 hilos   (Anillo 56 Repotenciado- Cabecera: Progreso centro- Operador: Infraco)</v>
      </c>
    </row>
    <row r="2842" spans="1:54" ht="199.5">
      <c r="A2842" s="38">
        <f t="shared" si="636"/>
        <v>2841</v>
      </c>
      <c r="B2842" s="3">
        <v>8726787</v>
      </c>
      <c r="C2842" s="3" t="s">
        <v>54</v>
      </c>
      <c r="D2842" s="23">
        <v>45479.548611111109</v>
      </c>
      <c r="E2842" s="23">
        <v>45479.6875</v>
      </c>
      <c r="F2842" s="1">
        <f t="shared" ca="1" si="637"/>
        <v>0.13888888889050577</v>
      </c>
      <c r="G2842" s="3" t="s">
        <v>55</v>
      </c>
      <c r="H2842" s="41"/>
      <c r="I2842" s="40"/>
      <c r="J2842" s="5" t="s">
        <v>56</v>
      </c>
      <c r="K2842" s="3" t="s">
        <v>138</v>
      </c>
      <c r="L2842" s="9" t="s">
        <v>58</v>
      </c>
      <c r="M2842" s="3" t="s">
        <v>139</v>
      </c>
      <c r="N2842" s="3" t="s">
        <v>140</v>
      </c>
      <c r="O2842" s="3" t="s">
        <v>3333</v>
      </c>
      <c r="P2842" s="3" t="s">
        <v>12679</v>
      </c>
      <c r="Q2842" s="4" t="s">
        <v>12680</v>
      </c>
      <c r="R2842" s="3" t="s">
        <v>6508</v>
      </c>
      <c r="S2842" s="3" t="s">
        <v>145</v>
      </c>
      <c r="T2842" s="9" t="s">
        <v>66</v>
      </c>
      <c r="U2842" s="3" t="s">
        <v>8452</v>
      </c>
      <c r="V2842" s="22" t="str">
        <f t="shared" si="641"/>
        <v>RLFO; Hora de aviso: 13:10 06/07/2024; Solución: se recupera 10 mts de reserva y se realiza un empalme de 24 hilos; Hora de solución: 16:30 06/07/2024; Causa: Vandalismo</v>
      </c>
      <c r="W2842" s="4" t="s">
        <v>199</v>
      </c>
      <c r="X2842" s="3"/>
      <c r="Y2842" s="3"/>
      <c r="Z2842" s="3" t="s">
        <v>69</v>
      </c>
      <c r="AA2842" s="3" t="s">
        <v>71</v>
      </c>
      <c r="AB2842" s="3">
        <v>0</v>
      </c>
      <c r="AC2842" s="3" t="s">
        <v>71</v>
      </c>
      <c r="AD2842" s="6">
        <v>0</v>
      </c>
      <c r="AE2842" s="7"/>
      <c r="AF2842" s="7"/>
      <c r="AG2842" s="6">
        <f>Tabla4[[#This Row],[Tiempo Parada de Reloj]]+Tabla4[[#This Row],[Tiempo Autorizado por Telefonica (no Máximo)]]</f>
        <v>0</v>
      </c>
      <c r="AH2842" s="7">
        <f t="shared" ca="1" si="638"/>
        <v>0.13888888889050577</v>
      </c>
      <c r="AI2842" s="8">
        <f t="shared" si="639"/>
        <v>0</v>
      </c>
      <c r="AJ2842" s="8">
        <f t="shared" ca="1" si="640"/>
        <v>3.3333333333721384</v>
      </c>
      <c r="AK2842" s="3" t="s">
        <v>98</v>
      </c>
      <c r="AL2842" s="3" t="s">
        <v>70</v>
      </c>
      <c r="AM2842" s="3" t="s">
        <v>72</v>
      </c>
      <c r="AN2842" s="3" t="s">
        <v>72</v>
      </c>
      <c r="AO2842" s="3" t="s">
        <v>106</v>
      </c>
      <c r="AP2842" s="3" t="s">
        <v>106</v>
      </c>
      <c r="AQ2842" s="23">
        <v>45481.49722222222</v>
      </c>
      <c r="AR2842" s="3"/>
      <c r="AS2842" s="23"/>
      <c r="AT2842" s="23"/>
      <c r="AU2842" s="3" t="s">
        <v>200</v>
      </c>
      <c r="AV2842" s="3" t="s">
        <v>3312</v>
      </c>
      <c r="AW2842" s="3" t="s">
        <v>307</v>
      </c>
      <c r="AX2842" s="3">
        <v>3.46177</v>
      </c>
      <c r="AY2842" s="3">
        <v>-76.53237</v>
      </c>
      <c r="AZ2842" s="8" t="str">
        <f>+CONCATENATE("Reportan apertura en el enlace ",Tabla4[[#This Row],[Enlace]]," en el ",Tabla4[[#This Row],[Distancia óptica]]," ocasionado por ",Tabla4[[#This Row],[Causa del daño]])</f>
        <v>Reportan apertura en el enlace Cali Centro - Tres Cruces en el Km 2,6 desde Cali Centro ocasionado por Vandalismo</v>
      </c>
      <c r="BA2842" s="8" t="str">
        <f>+CONCATENATE("Para dar solución al incidente ",Tabla4[[#This Row],[Solución]])</f>
        <v>Para dar solución al incidente se recupera 10 mts de reserva y se realiza un empalme de 24 hilos</v>
      </c>
      <c r="BB2842" s="3" t="str">
        <f>+_xlfn.CONCAT(Tabla4[[#This Row],[Causa Raiz]]," ",Tabla4[[#This Row],[Solución2]]," (",Tabla4[[#This Row],[Anillo]],"- Cabecera: ",Tabla4[[#This Row],[Cabecera]],"- Operador: ",Tabla4[[#This Row],[Operador]],")")</f>
        <v>Reportan apertura en el enlace Cali Centro - Tres Cruces en el Km 2,6 desde Cali Centro ocasionado por Vandalismo Para dar solución al incidente se recupera 10 mts de reserva y se realiza un empalme de 24 hilos (LINEAL- Cabecera: CALI CENTRO- Operador: Colombia Telecomunicaciones)</v>
      </c>
    </row>
    <row r="2843" spans="1:54" ht="185.25">
      <c r="A2843" s="38">
        <f>A2842+1</f>
        <v>2842</v>
      </c>
      <c r="B2843" s="3">
        <v>8726831</v>
      </c>
      <c r="C2843" s="3" t="s">
        <v>92</v>
      </c>
      <c r="D2843" s="23">
        <v>45479.569444444445</v>
      </c>
      <c r="E2843" s="23">
        <v>45479.875</v>
      </c>
      <c r="F2843" s="1">
        <f ca="1">IF(ISBLANK(E2843),IF(ISBLANK(D2843),0,NOW()-D2843),E2843-D2843)</f>
        <v>0.30555555555474712</v>
      </c>
      <c r="G2843" s="3" t="s">
        <v>55</v>
      </c>
      <c r="H2843" s="41"/>
      <c r="I2843" s="40" t="s">
        <v>12681</v>
      </c>
      <c r="J2843" s="5" t="s">
        <v>322</v>
      </c>
      <c r="K2843" s="3" t="s">
        <v>322</v>
      </c>
      <c r="L2843" s="9" t="s">
        <v>58</v>
      </c>
      <c r="M2843" s="3" t="s">
        <v>204</v>
      </c>
      <c r="N2843" s="3" t="s">
        <v>217</v>
      </c>
      <c r="O2843" s="3" t="s">
        <v>1513</v>
      </c>
      <c r="P2843" s="3" t="s">
        <v>12682</v>
      </c>
      <c r="Q2843" s="4" t="s">
        <v>12683</v>
      </c>
      <c r="R2843" s="3" t="s">
        <v>1515</v>
      </c>
      <c r="S2843" s="3" t="s">
        <v>328</v>
      </c>
      <c r="T2843" s="9" t="s">
        <v>66</v>
      </c>
      <c r="U2843" s="3" t="s">
        <v>12684</v>
      </c>
      <c r="V2843" s="22" t="str">
        <f>C2843&amp;"; Hora de aviso: "&amp;TEXT(D2843,"h:mm dd/mm/yyyy")&amp;"; Solución: "&amp;U2843&amp;"; Hora de solución: "&amp;TEXT(E2843,"h:mm dd/mm/yyyy")&amp;"; Causa: "&amp;T2843</f>
        <v>RTNFO; Hora de aviso: 13:40 06/07/2024; Solución: se realiza recuperación de reservas y un empalme; Hora de solución: 21:00 06/07/2024; Causa: Vandalismo</v>
      </c>
      <c r="W2843" s="4" t="s">
        <v>12583</v>
      </c>
      <c r="X2843" s="3"/>
      <c r="Y2843" s="3"/>
      <c r="Z2843" s="3" t="s">
        <v>69</v>
      </c>
      <c r="AA2843" s="3" t="s">
        <v>71</v>
      </c>
      <c r="AB2843" s="3">
        <v>0</v>
      </c>
      <c r="AC2843" s="3" t="s">
        <v>71</v>
      </c>
      <c r="AD2843" s="6">
        <v>0.10208333333333333</v>
      </c>
      <c r="AE2843" s="7"/>
      <c r="AF2843" s="7"/>
      <c r="AG2843" s="6">
        <f>Tabla4[[#This Row],[Tiempo Parada de Reloj]]+Tabla4[[#This Row],[Tiempo Autorizado por Telefonica (no Máximo)]]</f>
        <v>0.10208333333333333</v>
      </c>
      <c r="AH2843" s="7">
        <f ca="1">F2843-$AD2843</f>
        <v>0.20347222222141378</v>
      </c>
      <c r="AI2843" s="8">
        <f>AD2843*24</f>
        <v>2.4500000000000002</v>
      </c>
      <c r="AJ2843" s="8">
        <f ca="1">AH2843*24</f>
        <v>4.8833333333139306</v>
      </c>
      <c r="AK2843" s="3" t="s">
        <v>98</v>
      </c>
      <c r="AL2843" s="3" t="s">
        <v>70</v>
      </c>
      <c r="AM2843" s="3" t="s">
        <v>72</v>
      </c>
      <c r="AN2843" s="3" t="s">
        <v>72</v>
      </c>
      <c r="AO2843" s="3" t="s">
        <v>120</v>
      </c>
      <c r="AP2843" s="3" t="s">
        <v>120</v>
      </c>
      <c r="AQ2843" s="23">
        <v>45481.493750000001</v>
      </c>
      <c r="AR2843" s="3"/>
      <c r="AS2843" s="23"/>
      <c r="AT2843" s="23"/>
      <c r="AU2843" s="3" t="s">
        <v>322</v>
      </c>
      <c r="AV2843" s="3" t="s">
        <v>12685</v>
      </c>
      <c r="AW2843" s="3" t="s">
        <v>1323</v>
      </c>
      <c r="AX2843" s="3">
        <v>7.0552999999999999</v>
      </c>
      <c r="AY2843" s="3">
        <v>-73.846429999999998</v>
      </c>
      <c r="AZ2843" s="8" t="str">
        <f>+CONCATENATE("Reportan apertura en el enlace ",Tabla4[[#This Row],[Enlace]]," en el ",Tabla4[[#This Row],[Distancia óptica]]," ocasionado por ",Tabla4[[#This Row],[Causa del daño]])</f>
        <v>Reportan apertura en el enlace Pto Araujo - Barrancabermeja en el km 4,6 desde Barrancabermeja ocasionado por Vandalismo</v>
      </c>
      <c r="BA2843" s="8" t="str">
        <f>+CONCATENATE("Para dar solución al incidente ",Tabla4[[#This Row],[Solución]])</f>
        <v>Para dar solución al incidente se realiza recuperación de reservas y un empalme</v>
      </c>
      <c r="BB2843" s="3" t="str">
        <f>+_xlfn.CONCAT(Tabla4[[#This Row],[Causa Raiz]]," ",Tabla4[[#This Row],[Solución2]]," (",Tabla4[[#This Row],[Anillo]],"- Cabecera: ",Tabla4[[#This Row],[Cabecera]],"- Operador: ",Tabla4[[#This Row],[Operador]],")")</f>
        <v>Reportan apertura en el enlace Pto Araujo - Barrancabermeja en el km 4,6 desde Barrancabermeja ocasionado por Vandalismo Para dar solución al incidente se realiza recuperación de reservas y un empalme (TRONCAL- Cabecera: BArrancabermeja- Operador: Ufinet)</v>
      </c>
    </row>
    <row r="2844" spans="1:54" ht="171">
      <c r="A2844" s="38">
        <f t="shared" ref="A2844:A2846" si="642">A2843+1</f>
        <v>2843</v>
      </c>
      <c r="B2844" s="3">
        <v>8726881</v>
      </c>
      <c r="C2844" s="3" t="s">
        <v>92</v>
      </c>
      <c r="D2844" s="23">
        <v>45479.628472222219</v>
      </c>
      <c r="E2844" s="23">
        <v>45479.833333333336</v>
      </c>
      <c r="F2844" s="1">
        <f t="shared" ref="F2844:F2846" ca="1" si="643">IF(ISBLANK(E2844),IF(ISBLANK(D2844),0,NOW()-D2844),E2844-D2844)</f>
        <v>0.20486111111677019</v>
      </c>
      <c r="G2844" s="3" t="s">
        <v>55</v>
      </c>
      <c r="H2844" s="41"/>
      <c r="I2844" s="40"/>
      <c r="J2844" s="5" t="s">
        <v>56</v>
      </c>
      <c r="K2844" s="3" t="s">
        <v>108</v>
      </c>
      <c r="L2844" s="9" t="s">
        <v>58</v>
      </c>
      <c r="M2844" s="3" t="s">
        <v>109</v>
      </c>
      <c r="N2844" s="3" t="s">
        <v>633</v>
      </c>
      <c r="O2844" s="3" t="s">
        <v>2992</v>
      </c>
      <c r="P2844" s="3" t="s">
        <v>12686</v>
      </c>
      <c r="Q2844" s="4" t="s">
        <v>12687</v>
      </c>
      <c r="R2844" s="3" t="s">
        <v>327</v>
      </c>
      <c r="S2844" s="3" t="s">
        <v>115</v>
      </c>
      <c r="T2844" s="9" t="s">
        <v>146</v>
      </c>
      <c r="U2844" s="3" t="s">
        <v>4347</v>
      </c>
      <c r="V2844" s="22" t="str">
        <f t="shared" ref="V2844:V2846" si="644">C2844&amp;"; Hora de aviso: "&amp;TEXT(D2844,"h:mm dd/mm/yyyy")&amp;"; Solución: "&amp;U2844&amp;"; Hora de solución: "&amp;TEXT(E2844,"h:mm dd/mm/yyyy")&amp;"; Causa: "&amp;T2844</f>
        <v>RTNFO; Hora de aviso: 15:05 06/07/2024; Solución: Se realiza migracion entre nodos; Hora de solución: 20:00 06/07/2024; Causa: Falla en la Red FiOp</v>
      </c>
      <c r="W2844" s="4" t="s">
        <v>12688</v>
      </c>
      <c r="X2844" s="3" t="s">
        <v>12689</v>
      </c>
      <c r="Y2844" s="3" t="s">
        <v>12690</v>
      </c>
      <c r="Z2844" s="3" t="s">
        <v>1349</v>
      </c>
      <c r="AA2844" s="3" t="s">
        <v>71</v>
      </c>
      <c r="AB2844" s="3">
        <v>0</v>
      </c>
      <c r="AC2844" s="3" t="s">
        <v>71</v>
      </c>
      <c r="AD2844" s="6">
        <v>0</v>
      </c>
      <c r="AE2844" s="7"/>
      <c r="AF2844" s="7"/>
      <c r="AG2844" s="6">
        <f>Tabla4[[#This Row],[Tiempo Parada de Reloj]]+Tabla4[[#This Row],[Tiempo Autorizado por Telefonica (no Máximo)]]</f>
        <v>0</v>
      </c>
      <c r="AH2844" s="7">
        <f t="shared" ref="AH2844" ca="1" si="645">F2844-$AD2844</f>
        <v>0.20486111111677019</v>
      </c>
      <c r="AI2844" s="8">
        <f t="shared" ref="AI2844" si="646">AD2844*24</f>
        <v>0</v>
      </c>
      <c r="AJ2844" s="8">
        <f t="shared" ref="AJ2844:AJ2846" ca="1" si="647">AH2844*24</f>
        <v>4.9166666668024845</v>
      </c>
      <c r="AK2844" s="3" t="s">
        <v>72</v>
      </c>
      <c r="AL2844" s="3" t="s">
        <v>71</v>
      </c>
      <c r="AM2844" s="3" t="s">
        <v>69</v>
      </c>
      <c r="AN2844" s="3" t="s">
        <v>72</v>
      </c>
      <c r="AO2844" s="3" t="s">
        <v>106</v>
      </c>
      <c r="AP2844" s="3" t="s">
        <v>106</v>
      </c>
      <c r="AQ2844" s="23">
        <v>45481.411805555559</v>
      </c>
      <c r="AR2844" s="3"/>
      <c r="AS2844" s="23"/>
      <c r="AT2844" s="23"/>
      <c r="AU2844" s="3" t="s">
        <v>192</v>
      </c>
      <c r="AV2844" s="3" t="s">
        <v>633</v>
      </c>
      <c r="AW2844" s="3" t="s">
        <v>1323</v>
      </c>
      <c r="AX2844" s="3">
        <v>8.6900999999999993</v>
      </c>
      <c r="AY2844" s="3">
        <v>-73.662899999999993</v>
      </c>
      <c r="AZ2844" s="8" t="str">
        <f>+CONCATENATE("Reportan apertura en el enlace ",Tabla4[[#This Row],[Enlace]]," en el ",Tabla4[[#This Row],[Distancia óptica]]," ocasionado por ",Tabla4[[#This Row],[Causa del daño]])</f>
        <v>Reportan apertura en el enlace Curumaní - Pelaya en el km 32 desde Curumaní  ocasionado por Falla en la Red FiOp</v>
      </c>
      <c r="BA2844" s="8" t="str">
        <f>+CONCATENATE("Para dar solución al incidente ",Tabla4[[#This Row],[Solución]])</f>
        <v>Para dar solución al incidente Se realiza migracion entre nodos</v>
      </c>
      <c r="BB2844" s="3" t="str">
        <f>+_xlfn.CONCAT(Tabla4[[#This Row],[Causa Raiz]]," ",Tabla4[[#This Row],[Solución2]]," (",Tabla4[[#This Row],[Anillo]],"- Cabecera: ",Tabla4[[#This Row],[Cabecera]],"- Operador: ",Tabla4[[#This Row],[Operador]],")")</f>
        <v>Reportan apertura en el enlace Curumaní - Pelaya en el km 32 desde Curumaní  ocasionado por Falla en la Red FiOp Para dar solución al incidente Se realiza migracion entre nodos (TRONCAL- Cabecera: CURUMANI- Operador: Colombia Telecomunicaciones)</v>
      </c>
    </row>
    <row r="2845" spans="1:54" ht="199.5">
      <c r="A2845" s="38">
        <f t="shared" si="642"/>
        <v>2844</v>
      </c>
      <c r="B2845" s="3">
        <v>8726914</v>
      </c>
      <c r="C2845" s="3" t="s">
        <v>54</v>
      </c>
      <c r="D2845" s="23">
        <v>45479.649305555555</v>
      </c>
      <c r="E2845" s="23">
        <v>45479.756944444445</v>
      </c>
      <c r="F2845" s="1">
        <f t="shared" ca="1" si="643"/>
        <v>0.10763888889050577</v>
      </c>
      <c r="G2845" s="3" t="s">
        <v>55</v>
      </c>
      <c r="H2845" s="41"/>
      <c r="I2845" s="40"/>
      <c r="J2845" s="5" t="s">
        <v>56</v>
      </c>
      <c r="K2845" s="3" t="s">
        <v>138</v>
      </c>
      <c r="L2845" s="9" t="s">
        <v>78</v>
      </c>
      <c r="M2845" s="3" t="s">
        <v>139</v>
      </c>
      <c r="N2845" s="3" t="s">
        <v>140</v>
      </c>
      <c r="O2845" s="3" t="s">
        <v>11223</v>
      </c>
      <c r="P2845" s="3" t="s">
        <v>12691</v>
      </c>
      <c r="Q2845" s="4" t="s">
        <v>12692</v>
      </c>
      <c r="R2845" s="3" t="s">
        <v>6508</v>
      </c>
      <c r="S2845" s="3" t="s">
        <v>145</v>
      </c>
      <c r="T2845" s="9" t="s">
        <v>256</v>
      </c>
      <c r="U2845" s="3" t="s">
        <v>2334</v>
      </c>
      <c r="V2845" s="22" t="str">
        <f t="shared" si="644"/>
        <v>RLFO; Hora de aviso: 15:35 06/07/2024; Solución: se refusiona hilo abierto en caja de empalme; Hora de solución: 18:10 06/07/2024; Causa: Falla de Empalme de FiOp</v>
      </c>
      <c r="W2845" s="4" t="s">
        <v>199</v>
      </c>
      <c r="X2845" s="3"/>
      <c r="Y2845" s="3"/>
      <c r="Z2845" s="3" t="s">
        <v>69</v>
      </c>
      <c r="AA2845" s="3" t="s">
        <v>71</v>
      </c>
      <c r="AB2845" s="3">
        <v>0</v>
      </c>
      <c r="AC2845" s="3" t="s">
        <v>71</v>
      </c>
      <c r="AD2845" s="6">
        <v>0</v>
      </c>
      <c r="AE2845" s="7"/>
      <c r="AF2845" s="7"/>
      <c r="AG2845" s="6">
        <f>Tabla4[[#This Row],[Tiempo Parada de Reloj]]+Tabla4[[#This Row],[Tiempo Autorizado por Telefonica (no Máximo)]]</f>
        <v>0</v>
      </c>
      <c r="AH2845" s="7">
        <f ca="1">F2845-$AD2845</f>
        <v>0.10763888889050577</v>
      </c>
      <c r="AI2845" s="8">
        <f>AD2845*24</f>
        <v>0</v>
      </c>
      <c r="AJ2845" s="8">
        <f t="shared" ca="1" si="647"/>
        <v>2.5833333333721384</v>
      </c>
      <c r="AK2845" s="3" t="s">
        <v>72</v>
      </c>
      <c r="AL2845" s="3" t="s">
        <v>71</v>
      </c>
      <c r="AM2845" s="3" t="s">
        <v>69</v>
      </c>
      <c r="AN2845" s="3" t="s">
        <v>72</v>
      </c>
      <c r="AO2845" s="3" t="s">
        <v>106</v>
      </c>
      <c r="AP2845" s="3" t="s">
        <v>106</v>
      </c>
      <c r="AQ2845" s="23">
        <v>45481.54791666667</v>
      </c>
      <c r="AR2845" s="3"/>
      <c r="AS2845" s="23"/>
      <c r="AT2845" s="23"/>
      <c r="AU2845" s="3" t="s">
        <v>149</v>
      </c>
      <c r="AV2845" s="3" t="s">
        <v>6974</v>
      </c>
      <c r="AW2845" s="3" t="s">
        <v>1311</v>
      </c>
      <c r="AX2845" s="3">
        <v>3.4212310000000001</v>
      </c>
      <c r="AY2845" s="3">
        <v>-76.548765000000003</v>
      </c>
      <c r="AZ2845" s="8" t="str">
        <f>+CONCATENATE("Reportan apertura en el enlace ",Tabla4[[#This Row],[Enlace]]," en el ",Tabla4[[#This Row],[Distancia óptica]]," ocasionado por ",Tabla4[[#This Row],[Causa del daño]])</f>
        <v>Reportan apertura en el enlace Mov. Tequendama - Mov. Lido en el km 0.6 desde Mov. Lido ocasionado por Falla de Empalme de FiOp</v>
      </c>
      <c r="BA2845" s="8" t="str">
        <f>+CONCATENATE("Para dar solución al incidente ",Tabla4[[#This Row],[Solución]])</f>
        <v>Para dar solución al incidente se refusiona hilo abierto en caja de empalme</v>
      </c>
      <c r="BB2845" s="3" t="str">
        <f>+_xlfn.CONCAT(Tabla4[[#This Row],[Causa Raiz]]," ",Tabla4[[#This Row],[Solución2]]," (",Tabla4[[#This Row],[Anillo]],"- Cabecera: ",Tabla4[[#This Row],[Cabecera]],"- Operador: ",Tabla4[[#This Row],[Operador]],")")</f>
        <v>Reportan apertura en el enlace Mov. Tequendama - Mov. Lido en el km 0.6 desde Mov. Lido ocasionado por Falla de Empalme de FiOp Para dar solución al incidente se refusiona hilo abierto en caja de empalme (UK- Cabecera: TEQUENDAMA- Operador: Colombia Telecomunicaciones)</v>
      </c>
    </row>
    <row r="2846" spans="1:54" ht="156.75">
      <c r="A2846" s="38">
        <f t="shared" si="642"/>
        <v>2845</v>
      </c>
      <c r="B2846" s="3">
        <v>8726991</v>
      </c>
      <c r="C2846" s="3" t="s">
        <v>54</v>
      </c>
      <c r="D2846" s="23">
        <v>45479.78125</v>
      </c>
      <c r="E2846" s="23">
        <v>45479.782638888886</v>
      </c>
      <c r="F2846" s="1">
        <f t="shared" ca="1" si="643"/>
        <v>1.3888888861401938E-3</v>
      </c>
      <c r="G2846" s="3" t="s">
        <v>55</v>
      </c>
      <c r="H2846" s="41"/>
      <c r="I2846" s="40"/>
      <c r="J2846" s="5" t="s">
        <v>56</v>
      </c>
      <c r="K2846" s="3" t="s">
        <v>122</v>
      </c>
      <c r="L2846" s="9" t="s">
        <v>58</v>
      </c>
      <c r="M2846" s="3" t="s">
        <v>383</v>
      </c>
      <c r="N2846" s="3" t="s">
        <v>384</v>
      </c>
      <c r="O2846" s="3" t="s">
        <v>12693</v>
      </c>
      <c r="P2846" s="3">
        <v>0</v>
      </c>
      <c r="Q2846" s="4" t="s">
        <v>12694</v>
      </c>
      <c r="R2846" s="3" t="s">
        <v>388</v>
      </c>
      <c r="S2846" s="3" t="s">
        <v>389</v>
      </c>
      <c r="T2846" s="9" t="s">
        <v>104</v>
      </c>
      <c r="U2846" s="3" t="s">
        <v>9789</v>
      </c>
      <c r="V2846" s="22" t="str">
        <f t="shared" si="644"/>
        <v>RLFO; Hora de aviso: 18:45 06/07/2024; Solución: Se realiza certificacion del enalce y no se evidencia eventos de fo; Hora de solución: 18:47 06/07/2024; Causa: Visita Fallida</v>
      </c>
      <c r="W2846" s="4" t="s">
        <v>132</v>
      </c>
      <c r="X2846" s="3"/>
      <c r="Y2846" s="3"/>
      <c r="Z2846" s="3" t="s">
        <v>69</v>
      </c>
      <c r="AA2846" s="3" t="s">
        <v>70</v>
      </c>
      <c r="AB2846" s="3">
        <v>8726991</v>
      </c>
      <c r="AC2846" s="3" t="s">
        <v>71</v>
      </c>
      <c r="AD2846" s="6">
        <v>0</v>
      </c>
      <c r="AE2846" s="7"/>
      <c r="AF2846" s="7"/>
      <c r="AG2846" s="6">
        <f>Tabla4[[#This Row],[Tiempo Parada de Reloj]]+Tabla4[[#This Row],[Tiempo Autorizado por Telefonica (no Máximo)]]</f>
        <v>0</v>
      </c>
      <c r="AH2846" s="7">
        <f t="shared" ref="AH2846" ca="1" si="648">F2846-$AD2846</f>
        <v>1.3888888861401938E-3</v>
      </c>
      <c r="AI2846" s="8">
        <f t="shared" ref="AI2846" si="649">AD2846*24</f>
        <v>0</v>
      </c>
      <c r="AJ2846" s="8">
        <f t="shared" ca="1" si="647"/>
        <v>3.3333333267364651E-2</v>
      </c>
      <c r="AK2846" s="3" t="s">
        <v>72</v>
      </c>
      <c r="AL2846" s="3" t="s">
        <v>71</v>
      </c>
      <c r="AM2846" s="3" t="s">
        <v>69</v>
      </c>
      <c r="AN2846" s="3" t="s">
        <v>72</v>
      </c>
      <c r="AO2846" s="3" t="s">
        <v>72</v>
      </c>
      <c r="AP2846" s="3" t="s">
        <v>72</v>
      </c>
      <c r="AQ2846" s="23">
        <v>45479.782638888886</v>
      </c>
      <c r="AR2846" s="3"/>
      <c r="AS2846" s="23"/>
      <c r="AT2846" s="23"/>
      <c r="AU2846" s="3" t="s">
        <v>392</v>
      </c>
      <c r="AV2846" s="3" t="s">
        <v>69</v>
      </c>
      <c r="AW2846" s="3" t="s">
        <v>69</v>
      </c>
      <c r="AX2846" s="3" t="s">
        <v>69</v>
      </c>
      <c r="AY2846" s="3" t="s">
        <v>69</v>
      </c>
      <c r="AZ2846" s="8" t="str">
        <f>+CONCATENATE("Reportan apertura en el enlace ",Tabla4[[#This Row],[Enlace]]," en el ",Tabla4[[#This Row],[Distancia óptica]]," ocasionado por ",Tabla4[[#This Row],[Causa del daño]])</f>
        <v>Reportan apertura en el enlace Heredia - bahía kristal en el 0 ocasionado por Visita Fallida</v>
      </c>
      <c r="BA2846" s="8" t="str">
        <f>+CONCATENATE("Para dar solución al incidente ",Tabla4[[#This Row],[Solución]])</f>
        <v>Para dar solución al incidente Se realiza certificacion del enalce y no se evidencia eventos de fo</v>
      </c>
      <c r="BB2846" s="3" t="str">
        <f>+_xlfn.CONCAT(Tabla4[[#This Row],[Causa Raiz]]," ",Tabla4[[#This Row],[Solución2]]," (",Tabla4[[#This Row],[Anillo]],"- Cabecera: ",Tabla4[[#This Row],[Cabecera]],"- Operador: ",Tabla4[[#This Row],[Operador]],")")</f>
        <v>Reportan apertura en el enlace Heredia - bahía kristal en el 0 ocasionado por Visita Fallida Para dar solución al incidente Se realiza certificacion del enalce y no se evidencia eventos de fo (NA- Cabecera: NA- Operador: Colombia Telecomunicaciones)</v>
      </c>
    </row>
    <row r="2847" spans="1:54" ht="199.5">
      <c r="A2847" s="38">
        <f t="shared" ref="A2847:A2856" si="650">A2846+1</f>
        <v>2846</v>
      </c>
      <c r="B2847" s="3">
        <v>8727411</v>
      </c>
      <c r="C2847" s="3" t="s">
        <v>54</v>
      </c>
      <c r="D2847" s="23">
        <v>45480.305555555555</v>
      </c>
      <c r="E2847" s="23">
        <v>45480.40625</v>
      </c>
      <c r="F2847" s="1">
        <f t="shared" ref="F2847:F2856" ca="1" si="651">IF(ISBLANK(E2847),IF(ISBLANK(D2847),0,NOW()-D2847),E2847-D2847)</f>
        <v>0.10069444444525288</v>
      </c>
      <c r="G2847" s="3" t="s">
        <v>55</v>
      </c>
      <c r="H2847" s="41"/>
      <c r="I2847" s="40"/>
      <c r="J2847" s="5" t="s">
        <v>56</v>
      </c>
      <c r="K2847" s="3" t="s">
        <v>138</v>
      </c>
      <c r="L2847" s="9" t="s">
        <v>78</v>
      </c>
      <c r="M2847" s="3" t="s">
        <v>139</v>
      </c>
      <c r="N2847" s="3" t="s">
        <v>140</v>
      </c>
      <c r="O2847" s="3" t="s">
        <v>12695</v>
      </c>
      <c r="P2847" s="3" t="s">
        <v>12696</v>
      </c>
      <c r="Q2847" s="4" t="s">
        <v>12697</v>
      </c>
      <c r="R2847" s="3" t="s">
        <v>6508</v>
      </c>
      <c r="S2847" s="3" t="s">
        <v>145</v>
      </c>
      <c r="T2847" s="9" t="s">
        <v>66</v>
      </c>
      <c r="U2847" s="3" t="s">
        <v>12698</v>
      </c>
      <c r="V2847" s="22" t="str">
        <f t="shared" ref="V2847:V2856" si="652">C2847&amp;"; Hora de aviso: "&amp;TEXT(D2847,"h:mm dd/mm/yyyy")&amp;"; Solución: "&amp;U2847&amp;"; Hora de solución: "&amp;TEXT(E2847,"h:mm dd/mm/yyyy")&amp;"; Causa: "&amp;T2847</f>
        <v>RLFO; Hora de aviso: 7:20 07/07/2024; Solución: Se recupera 10 mts de reserva y se hcae un empalme de 24 hilos; Hora de solución: 9:45 07/07/2024; Causa: Vandalismo</v>
      </c>
      <c r="W2847" s="4" t="s">
        <v>199</v>
      </c>
      <c r="X2847" s="3"/>
      <c r="Y2847" s="3"/>
      <c r="Z2847" s="3" t="s">
        <v>69</v>
      </c>
      <c r="AA2847" s="3" t="s">
        <v>70</v>
      </c>
      <c r="AB2847" s="3">
        <v>8727411</v>
      </c>
      <c r="AC2847" s="3" t="s">
        <v>71</v>
      </c>
      <c r="AD2847" s="6">
        <v>0</v>
      </c>
      <c r="AE2847" s="7"/>
      <c r="AF2847" s="7"/>
      <c r="AG2847" s="6">
        <f>Tabla4[[#This Row],[Tiempo Parada de Reloj]]+Tabla4[[#This Row],[Tiempo Autorizado por Telefonica (no Máximo)]]</f>
        <v>0</v>
      </c>
      <c r="AH2847" s="7">
        <f t="shared" ref="AH2847:AH2856" ca="1" si="653">F2847-$AD2847</f>
        <v>0.10069444444525288</v>
      </c>
      <c r="AI2847" s="8">
        <f t="shared" ref="AI2847:AI2856" si="654">AD2847*24</f>
        <v>0</v>
      </c>
      <c r="AJ2847" s="8">
        <f t="shared" ref="AJ2847:AJ2856" ca="1" si="655">AH2847*24</f>
        <v>2.4166666666860692</v>
      </c>
      <c r="AK2847" s="3" t="s">
        <v>98</v>
      </c>
      <c r="AL2847" s="3" t="s">
        <v>71</v>
      </c>
      <c r="AM2847" s="3" t="s">
        <v>69</v>
      </c>
      <c r="AN2847" s="3" t="s">
        <v>98</v>
      </c>
      <c r="AO2847" s="3" t="s">
        <v>106</v>
      </c>
      <c r="AP2847" s="3" t="s">
        <v>106</v>
      </c>
      <c r="AQ2847" s="23">
        <v>45481.857638888891</v>
      </c>
      <c r="AR2847" s="3"/>
      <c r="AS2847" s="23"/>
      <c r="AT2847" s="23"/>
      <c r="AU2847" s="3" t="s">
        <v>200</v>
      </c>
      <c r="AV2847" s="3" t="s">
        <v>582</v>
      </c>
      <c r="AW2847" s="3" t="s">
        <v>12699</v>
      </c>
      <c r="AX2847" s="3">
        <v>3.4118400000000002</v>
      </c>
      <c r="AY2847" s="3">
        <v>-76.524680000000004</v>
      </c>
      <c r="AZ2847" s="8" t="str">
        <f>+CONCATENATE("Reportan apertura en el enlace ",Tabla4[[#This Row],[Enlace]]," en el ",Tabla4[[#This Row],[Distancia óptica]]," ocasionado por ",Tabla4[[#This Row],[Causa del daño]])</f>
        <v>Reportan apertura en el enlace Mov. Comuneros - Mov. La Selva en el Km 0,160 desde La Selva ocasionado por Vandalismo</v>
      </c>
      <c r="BA2847" s="8" t="str">
        <f>+CONCATENATE("Para dar solución al incidente ",Tabla4[[#This Row],[Solución]])</f>
        <v>Para dar solución al incidente Se recupera 10 mts de reserva y se hcae un empalme de 24 hilos</v>
      </c>
      <c r="BB2847" s="3" t="str">
        <f>+_xlfn.CONCAT(Tabla4[[#This Row],[Causa Raiz]]," ",Tabla4[[#This Row],[Solución2]]," (",Tabla4[[#This Row],[Anillo]],"- Cabecera: ",Tabla4[[#This Row],[Cabecera]],"- Operador: ",Tabla4[[#This Row],[Operador]],")")</f>
        <v>Reportan apertura en el enlace Mov. Comuneros - Mov. La Selva en el Km 0,160 desde La Selva ocasionado por Vandalismo Para dar solución al incidente Se recupera 10 mts de reserva y se hcae un empalme de 24 hilos (Uk La Selva- Cabecera: Tequendama- Operador: Colombia Telecomunicaciones)</v>
      </c>
    </row>
    <row r="2848" spans="1:54" ht="199.5">
      <c r="A2848" s="38">
        <f t="shared" si="650"/>
        <v>2847</v>
      </c>
      <c r="B2848" s="3">
        <v>8727705</v>
      </c>
      <c r="C2848" s="3" t="s">
        <v>54</v>
      </c>
      <c r="D2848" s="23">
        <v>45480.340277777781</v>
      </c>
      <c r="E2848" s="23">
        <v>45480.736111111109</v>
      </c>
      <c r="F2848" s="1">
        <f t="shared" ca="1" si="651"/>
        <v>0.39583333332848269</v>
      </c>
      <c r="G2848" s="3" t="s">
        <v>55</v>
      </c>
      <c r="H2848" s="41"/>
      <c r="I2848" s="40"/>
      <c r="J2848" s="5" t="s">
        <v>56</v>
      </c>
      <c r="K2848" s="3" t="s">
        <v>138</v>
      </c>
      <c r="L2848" s="9" t="s">
        <v>58</v>
      </c>
      <c r="M2848" s="3" t="s">
        <v>139</v>
      </c>
      <c r="N2848" s="3" t="s">
        <v>140</v>
      </c>
      <c r="O2848" s="3" t="s">
        <v>12700</v>
      </c>
      <c r="P2848" s="3" t="s">
        <v>12701</v>
      </c>
      <c r="Q2848" s="4" t="s">
        <v>12702</v>
      </c>
      <c r="R2848" s="3" t="s">
        <v>6508</v>
      </c>
      <c r="S2848" s="3" t="s">
        <v>145</v>
      </c>
      <c r="T2848" s="9" t="s">
        <v>66</v>
      </c>
      <c r="U2848" s="3" t="s">
        <v>12703</v>
      </c>
      <c r="V2848" s="22" t="str">
        <f t="shared" si="652"/>
        <v>RLFO; Hora de aviso: 8:10 07/07/2024; Solución: se recupera 1 mts de reserva y se reutiliza caja de empalme; Hora de solución: 17:40 07/07/2024; Causa: Vandalismo</v>
      </c>
      <c r="W2848" s="4" t="s">
        <v>199</v>
      </c>
      <c r="X2848" s="3"/>
      <c r="Y2848" s="3"/>
      <c r="Z2848" s="3" t="s">
        <v>69</v>
      </c>
      <c r="AA2848" s="3" t="s">
        <v>71</v>
      </c>
      <c r="AB2848" s="3">
        <v>0</v>
      </c>
      <c r="AC2848" s="3" t="s">
        <v>71</v>
      </c>
      <c r="AD2848" s="6">
        <v>0.33333333333333331</v>
      </c>
      <c r="AE2848" s="7"/>
      <c r="AF2848" s="7"/>
      <c r="AG2848" s="6">
        <f>Tabla4[[#This Row],[Tiempo Parada de Reloj]]+Tabla4[[#This Row],[Tiempo Autorizado por Telefonica (no Máximo)]]</f>
        <v>0.33333333333333331</v>
      </c>
      <c r="AH2848" s="7">
        <f t="shared" ca="1" si="653"/>
        <v>6.249999999514938E-2</v>
      </c>
      <c r="AI2848" s="8">
        <f t="shared" si="654"/>
        <v>8</v>
      </c>
      <c r="AJ2848" s="8">
        <f t="shared" ca="1" si="655"/>
        <v>1.4999999998835851</v>
      </c>
      <c r="AK2848" s="3" t="s">
        <v>98</v>
      </c>
      <c r="AL2848" s="3" t="s">
        <v>70</v>
      </c>
      <c r="AM2848" s="3" t="s">
        <v>119</v>
      </c>
      <c r="AN2848" s="3" t="s">
        <v>119</v>
      </c>
      <c r="AO2848" s="3" t="s">
        <v>72</v>
      </c>
      <c r="AP2848" s="3" t="s">
        <v>72</v>
      </c>
      <c r="AQ2848" s="23">
        <v>45482.420138888891</v>
      </c>
      <c r="AR2848" s="3"/>
      <c r="AS2848" s="23"/>
      <c r="AT2848" s="23"/>
      <c r="AU2848" s="3" t="s">
        <v>149</v>
      </c>
      <c r="AV2848" s="3" t="s">
        <v>2690</v>
      </c>
      <c r="AW2848" s="3" t="s">
        <v>12704</v>
      </c>
      <c r="AX2848" s="3">
        <v>3.4251</v>
      </c>
      <c r="AY2848" s="3">
        <v>-76.472610000000003</v>
      </c>
      <c r="AZ2848" s="8" t="str">
        <f>+CONCATENATE("Reportan apertura en el enlace ",Tabla4[[#This Row],[Enlace]]," en el ",Tabla4[[#This Row],[Distancia óptica]]," ocasionado por ",Tabla4[[#This Row],[Causa del daño]])</f>
        <v>Reportan apertura en el enlace Acopi Calitel – Puertas del Sol en el Km 0 desde Puertas del sol  ocasionado por Vandalismo</v>
      </c>
      <c r="BA2848" s="8" t="str">
        <f>+CONCATENATE("Para dar solución al incidente ",Tabla4[[#This Row],[Solución]])</f>
        <v>Para dar solución al incidente se recupera 1 mts de reserva y se reutiliza caja de empalme</v>
      </c>
      <c r="BB2848" s="3" t="str">
        <f>+_xlfn.CONCAT(Tabla4[[#This Row],[Causa Raiz]]," ",Tabla4[[#This Row],[Solución2]]," (",Tabla4[[#This Row],[Anillo]],"- Cabecera: ",Tabla4[[#This Row],[Cabecera]],"- Operador: ",Tabla4[[#This Row],[Operador]],")")</f>
        <v>Reportan apertura en el enlace Acopi Calitel – Puertas del Sol en el Km 0 desde Puertas del sol  ocasionado por Vandalismo Para dar solución al incidente se recupera 1 mts de reserva y se reutiliza caja de empalme (UK PUERTAS DEL SOL- Cabecera: ACOPI- Operador: Colombia Telecomunicaciones)</v>
      </c>
    </row>
    <row r="2849" spans="1:54" ht="199.5">
      <c r="A2849" s="38">
        <f t="shared" si="650"/>
        <v>2848</v>
      </c>
      <c r="B2849" s="3">
        <v>8727791</v>
      </c>
      <c r="C2849" s="3" t="s">
        <v>163</v>
      </c>
      <c r="D2849" s="23">
        <v>45480.395833333336</v>
      </c>
      <c r="E2849" s="23">
        <v>45480.569444444445</v>
      </c>
      <c r="F2849" s="1">
        <f t="shared" ca="1" si="651"/>
        <v>0.17361111110949423</v>
      </c>
      <c r="G2849" s="3" t="s">
        <v>55</v>
      </c>
      <c r="H2849" s="41"/>
      <c r="I2849" s="40"/>
      <c r="J2849" s="5" t="s">
        <v>56</v>
      </c>
      <c r="K2849" s="3" t="s">
        <v>138</v>
      </c>
      <c r="L2849" s="9" t="s">
        <v>58</v>
      </c>
      <c r="M2849" s="3" t="s">
        <v>139</v>
      </c>
      <c r="N2849" s="3" t="s">
        <v>1329</v>
      </c>
      <c r="O2849" s="3" t="s">
        <v>4412</v>
      </c>
      <c r="P2849" s="3" t="s">
        <v>12705</v>
      </c>
      <c r="Q2849" s="4" t="s">
        <v>12706</v>
      </c>
      <c r="R2849" s="3" t="s">
        <v>6508</v>
      </c>
      <c r="S2849" s="3" t="s">
        <v>145</v>
      </c>
      <c r="T2849" s="9" t="s">
        <v>176</v>
      </c>
      <c r="U2849" s="3" t="s">
        <v>12707</v>
      </c>
      <c r="V2849" s="22" t="str">
        <f t="shared" si="652"/>
        <v>RDFO; Hora de aviso: 9:30 07/07/2024; Solución: Se recupera 200 Mts de reserva y se hace un empalme de 36 hilos; Hora de solución: 13:40 07/07/2024; Causa: Intervención de Terceros. No Identificados</v>
      </c>
      <c r="W2849" s="4" t="s">
        <v>199</v>
      </c>
      <c r="X2849" s="3"/>
      <c r="Y2849" s="3"/>
      <c r="Z2849" s="3" t="s">
        <v>69</v>
      </c>
      <c r="AA2849" s="3" t="s">
        <v>71</v>
      </c>
      <c r="AB2849" s="3">
        <v>0</v>
      </c>
      <c r="AC2849" s="3" t="s">
        <v>71</v>
      </c>
      <c r="AD2849" s="6">
        <v>0</v>
      </c>
      <c r="AE2849" s="7"/>
      <c r="AF2849" s="7"/>
      <c r="AG2849" s="6">
        <f>Tabla4[[#This Row],[Tiempo Parada de Reloj]]+Tabla4[[#This Row],[Tiempo Autorizado por Telefonica (no Máximo)]]</f>
        <v>0</v>
      </c>
      <c r="AH2849" s="7">
        <f t="shared" ca="1" si="653"/>
        <v>0.17361111110949423</v>
      </c>
      <c r="AI2849" s="8">
        <f t="shared" si="654"/>
        <v>0</v>
      </c>
      <c r="AJ2849" s="8">
        <f t="shared" ca="1" si="655"/>
        <v>4.1666666666278616</v>
      </c>
      <c r="AK2849" s="3" t="s">
        <v>98</v>
      </c>
      <c r="AL2849" s="3" t="s">
        <v>71</v>
      </c>
      <c r="AM2849" s="3" t="s">
        <v>69</v>
      </c>
      <c r="AN2849" s="3" t="s">
        <v>98</v>
      </c>
      <c r="AO2849" s="3" t="s">
        <v>72</v>
      </c>
      <c r="AP2849" s="3" t="s">
        <v>72</v>
      </c>
      <c r="AQ2849" s="23">
        <v>45483.37222222222</v>
      </c>
      <c r="AR2849" s="3"/>
      <c r="AS2849" s="23"/>
      <c r="AT2849" s="23"/>
      <c r="AU2849" s="3" t="s">
        <v>200</v>
      </c>
      <c r="AV2849" s="3" t="s">
        <v>1329</v>
      </c>
      <c r="AW2849" s="3" t="s">
        <v>135</v>
      </c>
      <c r="AX2849" s="3">
        <v>3.3673199999999999</v>
      </c>
      <c r="AY2849" s="3">
        <v>-76.25855</v>
      </c>
      <c r="AZ2849" s="8" t="str">
        <f>+CONCATENATE("Reportan apertura en el enlace ",Tabla4[[#This Row],[Enlace]]," en el ",Tabla4[[#This Row],[Distancia óptica]]," ocasionado por ",Tabla4[[#This Row],[Causa del daño]])</f>
        <v>Reportan apertura en el enlace Pradera - Florida en el Km 8.2 desde Florida ocasionado por Intervención de Terceros. No Identificados</v>
      </c>
      <c r="BA2849" s="8" t="str">
        <f>+CONCATENATE("Para dar solución al incidente ",Tabla4[[#This Row],[Solución]])</f>
        <v>Para dar solución al incidente Se recupera 200 Mts de reserva y se hace un empalme de 36 hilos</v>
      </c>
      <c r="BB2849" s="3" t="str">
        <f>+_xlfn.CONCAT(Tabla4[[#This Row],[Causa Raiz]]," ",Tabla4[[#This Row],[Solución2]]," (",Tabla4[[#This Row],[Anillo]],"- Cabecera: ",Tabla4[[#This Row],[Cabecera]],"- Operador: ",Tabla4[[#This Row],[Operador]],")")</f>
        <v>Reportan apertura en el enlace Pradera - Florida en el Km 8.2 desde Florida ocasionado por Intervención de Terceros. No Identificados Para dar solución al incidente Se recupera 200 Mts de reserva y se hace un empalme de 36 hilos (Lineal- Cabecera: PRADERA- Operador: Colombia Telecomunicaciones)</v>
      </c>
    </row>
    <row r="2850" spans="1:54" ht="185.25">
      <c r="A2850" s="38">
        <f t="shared" si="650"/>
        <v>2849</v>
      </c>
      <c r="B2850" s="3">
        <v>8727792</v>
      </c>
      <c r="C2850" s="3" t="s">
        <v>163</v>
      </c>
      <c r="D2850" s="23">
        <v>45480.395833333336</v>
      </c>
      <c r="E2850" s="23">
        <v>45480.604166666664</v>
      </c>
      <c r="F2850" s="1">
        <f t="shared" ca="1" si="651"/>
        <v>0.20833333332848269</v>
      </c>
      <c r="G2850" s="3" t="s">
        <v>55</v>
      </c>
      <c r="H2850" s="41"/>
      <c r="I2850" s="40"/>
      <c r="J2850" s="5" t="s">
        <v>56</v>
      </c>
      <c r="K2850" s="3" t="s">
        <v>138</v>
      </c>
      <c r="L2850" s="9" t="s">
        <v>58</v>
      </c>
      <c r="M2850" s="3" t="s">
        <v>139</v>
      </c>
      <c r="N2850" s="3" t="s">
        <v>140</v>
      </c>
      <c r="O2850" s="3" t="s">
        <v>12708</v>
      </c>
      <c r="P2850" s="3" t="s">
        <v>12709</v>
      </c>
      <c r="Q2850" s="4" t="s">
        <v>12710</v>
      </c>
      <c r="R2850" s="3" t="s">
        <v>6508</v>
      </c>
      <c r="S2850" s="3" t="s">
        <v>145</v>
      </c>
      <c r="T2850" s="9" t="s">
        <v>256</v>
      </c>
      <c r="U2850" s="3" t="s">
        <v>11337</v>
      </c>
      <c r="V2850" s="22" t="str">
        <f t="shared" si="652"/>
        <v>RDFO; Hora de aviso: 9:30 07/07/2024; Solución: Se refusiona hilo abierto en caja de empalme; Hora de solución: 14:30 07/07/2024; Causa: Falla de Empalme de FiOp</v>
      </c>
      <c r="W2850" s="4" t="s">
        <v>199</v>
      </c>
      <c r="X2850" s="3"/>
      <c r="Y2850" s="3"/>
      <c r="Z2850" s="3" t="s">
        <v>69</v>
      </c>
      <c r="AA2850" s="3" t="s">
        <v>71</v>
      </c>
      <c r="AB2850" s="3">
        <v>0</v>
      </c>
      <c r="AC2850" s="3" t="s">
        <v>71</v>
      </c>
      <c r="AD2850" s="6">
        <v>0</v>
      </c>
      <c r="AE2850" s="7"/>
      <c r="AF2850" s="7"/>
      <c r="AG2850" s="6">
        <f>Tabla4[[#This Row],[Tiempo Parada de Reloj]]+Tabla4[[#This Row],[Tiempo Autorizado por Telefonica (no Máximo)]]</f>
        <v>0</v>
      </c>
      <c r="AH2850" s="7">
        <f t="shared" ca="1" si="653"/>
        <v>0.20833333332848269</v>
      </c>
      <c r="AI2850" s="8">
        <f t="shared" si="654"/>
        <v>0</v>
      </c>
      <c r="AJ2850" s="8">
        <f t="shared" ca="1" si="655"/>
        <v>4.9999999998835847</v>
      </c>
      <c r="AK2850" s="3" t="s">
        <v>98</v>
      </c>
      <c r="AL2850" s="3" t="s">
        <v>70</v>
      </c>
      <c r="AM2850" s="3" t="s">
        <v>119</v>
      </c>
      <c r="AN2850" s="3" t="s">
        <v>119</v>
      </c>
      <c r="AO2850" s="3" t="s">
        <v>72</v>
      </c>
      <c r="AP2850" s="3" t="s">
        <v>72</v>
      </c>
      <c r="AQ2850" s="23">
        <v>45483.413194444445</v>
      </c>
      <c r="AR2850" s="3"/>
      <c r="AS2850" s="23"/>
      <c r="AT2850" s="23"/>
      <c r="AU2850" s="3" t="s">
        <v>149</v>
      </c>
      <c r="AV2850" s="3" t="s">
        <v>8457</v>
      </c>
      <c r="AW2850" s="3" t="s">
        <v>307</v>
      </c>
      <c r="AX2850" s="3">
        <v>3.5045670000000002</v>
      </c>
      <c r="AY2850" s="3">
        <v>-76.521235000000004</v>
      </c>
      <c r="AZ2850" s="8" t="str">
        <f>+CONCATENATE("Reportan apertura en el enlace ",Tabla4[[#This Row],[Enlace]]," en el ",Tabla4[[#This Row],[Distancia óptica]]," ocasionado por ",Tabla4[[#This Row],[Causa del daño]])</f>
        <v>Reportan apertura en el enlace Cali -La Virginia en el km 12,7 desde Cali Centro ocasionado por Falla de Empalme de FiOp</v>
      </c>
      <c r="BA2850" s="8" t="str">
        <f>+CONCATENATE("Para dar solución al incidente ",Tabla4[[#This Row],[Solución]])</f>
        <v>Para dar solución al incidente Se refusiona hilo abierto en caja de empalme</v>
      </c>
      <c r="BB2850" s="3" t="str">
        <f>+_xlfn.CONCAT(Tabla4[[#This Row],[Causa Raiz]]," ",Tabla4[[#This Row],[Solución2]]," (",Tabla4[[#This Row],[Anillo]],"- Cabecera: ",Tabla4[[#This Row],[Cabecera]],"- Operador: ",Tabla4[[#This Row],[Operador]],")")</f>
        <v>Reportan apertura en el enlace Cali -La Virginia en el km 12,7 desde Cali Centro ocasionado por Falla de Empalme de FiOp Para dar solución al incidente Se refusiona hilo abierto en caja de empalme (LINEAL- Cabecera: CALI CENTRO - Operador: Colombia Telecomunicaciones)</v>
      </c>
    </row>
    <row r="2851" spans="1:54" ht="199.5">
      <c r="A2851" s="38">
        <f t="shared" si="650"/>
        <v>2850</v>
      </c>
      <c r="B2851" s="3">
        <v>8727794</v>
      </c>
      <c r="C2851" s="3" t="s">
        <v>54</v>
      </c>
      <c r="D2851" s="23">
        <v>45480.40625</v>
      </c>
      <c r="E2851" s="23">
        <v>45480.475694444445</v>
      </c>
      <c r="F2851" s="1">
        <f t="shared" ca="1" si="651"/>
        <v>6.9444444445252884E-2</v>
      </c>
      <c r="G2851" s="3" t="s">
        <v>55</v>
      </c>
      <c r="H2851" s="41"/>
      <c r="I2851" s="40"/>
      <c r="J2851" s="5" t="s">
        <v>56</v>
      </c>
      <c r="K2851" s="3" t="s">
        <v>77</v>
      </c>
      <c r="L2851" s="9" t="s">
        <v>78</v>
      </c>
      <c r="M2851" s="3" t="s">
        <v>152</v>
      </c>
      <c r="N2851" s="3" t="s">
        <v>153</v>
      </c>
      <c r="O2851" s="3" t="s">
        <v>12711</v>
      </c>
      <c r="P2851" s="3" t="s">
        <v>12712</v>
      </c>
      <c r="Q2851" s="4" t="s">
        <v>12713</v>
      </c>
      <c r="R2851" s="3" t="s">
        <v>6508</v>
      </c>
      <c r="S2851" s="3" t="s">
        <v>158</v>
      </c>
      <c r="T2851" s="9" t="s">
        <v>146</v>
      </c>
      <c r="U2851" s="3" t="s">
        <v>2633</v>
      </c>
      <c r="V2851" s="22" t="str">
        <f t="shared" si="652"/>
        <v>RLFO; Hora de aviso: 9:45 07/07/2024; Solución: se realiza migracion de hilos entre nodos; Hora de solución: 11:25 07/07/2024; Causa: Falla en la Red FiOp</v>
      </c>
      <c r="W2851" s="4" t="s">
        <v>160</v>
      </c>
      <c r="X2851" s="3"/>
      <c r="Y2851" s="3"/>
      <c r="Z2851" s="3" t="s">
        <v>69</v>
      </c>
      <c r="AA2851" s="3" t="s">
        <v>71</v>
      </c>
      <c r="AB2851" s="3">
        <v>0</v>
      </c>
      <c r="AC2851" s="3" t="s">
        <v>70</v>
      </c>
      <c r="AD2851" s="6">
        <v>0</v>
      </c>
      <c r="AE2851" s="7"/>
      <c r="AF2851" s="7"/>
      <c r="AG2851" s="6">
        <f>Tabla4[[#This Row],[Tiempo Parada de Reloj]]+Tabla4[[#This Row],[Tiempo Autorizado por Telefonica (no Máximo)]]</f>
        <v>0</v>
      </c>
      <c r="AH2851" s="7">
        <f t="shared" ca="1" si="653"/>
        <v>6.9444444445252884E-2</v>
      </c>
      <c r="AI2851" s="8">
        <f t="shared" si="654"/>
        <v>0</v>
      </c>
      <c r="AJ2851" s="8">
        <f t="shared" ca="1" si="655"/>
        <v>1.6666666666860692</v>
      </c>
      <c r="AK2851" s="3" t="s">
        <v>98</v>
      </c>
      <c r="AL2851" s="3" t="s">
        <v>70</v>
      </c>
      <c r="AM2851" s="3" t="s">
        <v>119</v>
      </c>
      <c r="AN2851" s="3" t="s">
        <v>119</v>
      </c>
      <c r="AO2851" s="3" t="s">
        <v>120</v>
      </c>
      <c r="AP2851" s="3" t="s">
        <v>120</v>
      </c>
      <c r="AQ2851" s="23">
        <v>45481.32708333333</v>
      </c>
      <c r="AR2851" s="3"/>
      <c r="AS2851" s="23"/>
      <c r="AT2851" s="23"/>
      <c r="AU2851" s="3" t="s">
        <v>161</v>
      </c>
      <c r="AV2851" s="3" t="s">
        <v>12714</v>
      </c>
      <c r="AW2851" s="3" t="s">
        <v>307</v>
      </c>
      <c r="AX2851" s="3">
        <v>1.227609</v>
      </c>
      <c r="AY2851" s="3">
        <v>-77.269411000000005</v>
      </c>
      <c r="AZ2851" s="8" t="str">
        <f>+CONCATENATE("Reportan apertura en el enlace ",Tabla4[[#This Row],[Enlace]]," en el ",Tabla4[[#This Row],[Distancia óptica]]," ocasionado por ",Tabla4[[#This Row],[Causa del daño]])</f>
        <v>Reportan apertura en el enlace Mov. Pasto Centro - Mov. Plazuelas en el Km 0,350 desde Central Aranda ocasionado por Falla en la Red FiOp</v>
      </c>
      <c r="BA2851" s="8" t="str">
        <f>+CONCATENATE("Para dar solución al incidente ",Tabla4[[#This Row],[Solución]])</f>
        <v>Para dar solución al incidente se realiza migracion de hilos entre nodos</v>
      </c>
      <c r="BB2851" s="3" t="str">
        <f>+_xlfn.CONCAT(Tabla4[[#This Row],[Causa Raiz]]," ",Tabla4[[#This Row],[Solución2]]," (",Tabla4[[#This Row],[Anillo]],"- Cabecera: ",Tabla4[[#This Row],[Cabecera]],"- Operador: ",Tabla4[[#This Row],[Operador]],")")</f>
        <v>Reportan apertura en el enlace Mov. Pasto Centro - Mov. Plazuelas en el Km 0,350 desde Central Aranda ocasionado por Falla en la Red FiOp Para dar solución al incidente se realiza migracion de hilos entre nodos (LINEAL- Cabecera: PASTO CENTRO- Operador: Colombia Telecomunicaciones)</v>
      </c>
    </row>
    <row r="2852" spans="1:54" ht="185.25">
      <c r="A2852" s="38">
        <f t="shared" si="650"/>
        <v>2851</v>
      </c>
      <c r="B2852" s="3">
        <v>8727787</v>
      </c>
      <c r="C2852" s="3" t="s">
        <v>92</v>
      </c>
      <c r="D2852" s="23">
        <v>45480.430555555555</v>
      </c>
      <c r="E2852" s="23">
        <v>45481.034722222219</v>
      </c>
      <c r="F2852" s="1">
        <f t="shared" ca="1" si="651"/>
        <v>0.60416666666424135</v>
      </c>
      <c r="G2852" s="3" t="s">
        <v>1465</v>
      </c>
      <c r="H2852" s="41" t="s">
        <v>1551</v>
      </c>
      <c r="I2852" s="40"/>
      <c r="J2852" s="5" t="s">
        <v>56</v>
      </c>
      <c r="K2852" s="3" t="s">
        <v>77</v>
      </c>
      <c r="L2852" s="9" t="s">
        <v>58</v>
      </c>
      <c r="M2852" s="3" t="s">
        <v>79</v>
      </c>
      <c r="N2852" s="3" t="s">
        <v>308</v>
      </c>
      <c r="O2852" s="3" t="s">
        <v>603</v>
      </c>
      <c r="P2852" s="3" t="s">
        <v>12715</v>
      </c>
      <c r="Q2852" s="4" t="s">
        <v>12716</v>
      </c>
      <c r="R2852" s="3" t="s">
        <v>741</v>
      </c>
      <c r="S2852" s="3" t="s">
        <v>85</v>
      </c>
      <c r="T2852" s="9" t="s">
        <v>66</v>
      </c>
      <c r="U2852" s="3" t="s">
        <v>12717</v>
      </c>
      <c r="V2852" s="22" t="str">
        <f t="shared" si="652"/>
        <v>RTNFO; Hora de aviso: 10:20 07/07/2024; Solución: Se hace instalacion de empalme de 36 hilos; Hora de solución: 0:50 08/07/2024; Causa: Vandalismo</v>
      </c>
      <c r="W2852" s="4" t="s">
        <v>199</v>
      </c>
      <c r="X2852" s="3"/>
      <c r="Y2852" s="3"/>
      <c r="Z2852" s="3" t="s">
        <v>69</v>
      </c>
      <c r="AA2852" s="3" t="s">
        <v>70</v>
      </c>
      <c r="AB2852" s="3" t="s">
        <v>12718</v>
      </c>
      <c r="AC2852" s="3" t="s">
        <v>70</v>
      </c>
      <c r="AD2852" s="6">
        <v>3.8194444444444441E-2</v>
      </c>
      <c r="AE2852" s="7"/>
      <c r="AF2852" s="7"/>
      <c r="AG2852" s="6">
        <f>Tabla4[[#This Row],[Tiempo Parada de Reloj]]+Tabla4[[#This Row],[Tiempo Autorizado por Telefonica (no Máximo)]]</f>
        <v>3.8194444444444441E-2</v>
      </c>
      <c r="AH2852" s="7">
        <f t="shared" ca="1" si="653"/>
        <v>0.56597222221979693</v>
      </c>
      <c r="AI2852" s="8">
        <f t="shared" si="654"/>
        <v>0.91666666666666652</v>
      </c>
      <c r="AJ2852" s="8">
        <f t="shared" ca="1" si="655"/>
        <v>13.583333333275126</v>
      </c>
      <c r="AK2852" s="3" t="s">
        <v>8652</v>
      </c>
      <c r="AL2852" s="3" t="s">
        <v>70</v>
      </c>
      <c r="AM2852" s="3" t="s">
        <v>119</v>
      </c>
      <c r="AN2852" s="3" t="s">
        <v>106</v>
      </c>
      <c r="AO2852" s="3" t="s">
        <v>98</v>
      </c>
      <c r="AP2852" s="3" t="s">
        <v>72</v>
      </c>
      <c r="AQ2852" s="23">
        <v>45484.495138888888</v>
      </c>
      <c r="AR2852" s="3"/>
      <c r="AS2852" s="23"/>
      <c r="AT2852" s="23"/>
      <c r="AU2852" s="3" t="s">
        <v>710</v>
      </c>
      <c r="AV2852" s="3" t="s">
        <v>12719</v>
      </c>
      <c r="AW2852" s="3" t="s">
        <v>1323</v>
      </c>
      <c r="AX2852" s="3">
        <v>4.2480047299999999</v>
      </c>
      <c r="AY2852" s="3">
        <v>-74.735305659999995</v>
      </c>
      <c r="AZ2852" s="8" t="str">
        <f>+CONCATENATE("Reportan apertura en el enlace ",Tabla4[[#This Row],[Enlace]]," en el ",Tabla4[[#This Row],[Distancia óptica]]," ocasionado por ",Tabla4[[#This Row],[Causa del daño]])</f>
        <v>Reportan apertura en el enlace Fusagasugá - Girardot en el Km 14 desde girardot ocasionado por Vandalismo</v>
      </c>
      <c r="BA2852" s="8" t="str">
        <f>+CONCATENATE("Para dar solución al incidente ",Tabla4[[#This Row],[Solución]])</f>
        <v>Para dar solución al incidente Se hace instalacion de empalme de 36 hilos</v>
      </c>
      <c r="BB2852" s="3" t="str">
        <f>+_xlfn.CONCAT(Tabla4[[#This Row],[Causa Raiz]]," ",Tabla4[[#This Row],[Solución2]]," (",Tabla4[[#This Row],[Anillo]],"- Cabecera: ",Tabla4[[#This Row],[Cabecera]],"- Operador: ",Tabla4[[#This Row],[Operador]],")")</f>
        <v>Reportan apertura en el enlace Fusagasugá - Girardot en el Km 14 desde girardot ocasionado por Vandalismo Para dar solución al incidente Se hace instalacion de empalme de 36 hilos (TRONCAL- Cabecera: GIRARDOT CENTRO- Operador: Colombia Telecomunicaciones)</v>
      </c>
    </row>
    <row r="2853" spans="1:54" ht="185.25">
      <c r="A2853" s="38">
        <f t="shared" si="650"/>
        <v>2852</v>
      </c>
      <c r="B2853" s="3">
        <v>8727860</v>
      </c>
      <c r="C2853" s="3" t="s">
        <v>92</v>
      </c>
      <c r="D2853" s="23">
        <v>45480.458333333336</v>
      </c>
      <c r="E2853" s="23">
        <v>45480.708333333336</v>
      </c>
      <c r="F2853" s="1">
        <f t="shared" ca="1" si="651"/>
        <v>0.25</v>
      </c>
      <c r="G2853" s="3" t="s">
        <v>55</v>
      </c>
      <c r="H2853" s="41"/>
      <c r="I2853" s="40">
        <v>1346965</v>
      </c>
      <c r="J2853" s="5" t="s">
        <v>568</v>
      </c>
      <c r="K2853" s="3" t="s">
        <v>568</v>
      </c>
      <c r="L2853" s="9" t="s">
        <v>58</v>
      </c>
      <c r="M2853" s="3" t="s">
        <v>373</v>
      </c>
      <c r="N2853" s="3" t="s">
        <v>374</v>
      </c>
      <c r="O2853" s="3" t="s">
        <v>3115</v>
      </c>
      <c r="P2853" s="3" t="s">
        <v>12720</v>
      </c>
      <c r="Q2853" s="4" t="s">
        <v>12721</v>
      </c>
      <c r="R2853" s="3" t="s">
        <v>346</v>
      </c>
      <c r="S2853" s="3" t="s">
        <v>574</v>
      </c>
      <c r="T2853" s="9" t="s">
        <v>176</v>
      </c>
      <c r="U2853" s="3" t="s">
        <v>3637</v>
      </c>
      <c r="V2853" s="22" t="str">
        <f t="shared" si="652"/>
        <v>RTNFO; Hora de aviso: 11:00 07/07/2024; Solución: se recupera reserva y se realiza un empalme; Hora de solución: 17:00 07/07/2024; Causa: Intervención de Terceros. No Identificados</v>
      </c>
      <c r="W2853" s="4" t="s">
        <v>12722</v>
      </c>
      <c r="X2853" s="3"/>
      <c r="Y2853" s="3"/>
      <c r="Z2853" s="3" t="s">
        <v>69</v>
      </c>
      <c r="AA2853" s="3" t="s">
        <v>71</v>
      </c>
      <c r="AB2853" s="3">
        <v>0</v>
      </c>
      <c r="AC2853" s="3" t="s">
        <v>71</v>
      </c>
      <c r="AD2853" s="6">
        <v>0</v>
      </c>
      <c r="AE2853" s="7"/>
      <c r="AF2853" s="7"/>
      <c r="AG2853" s="6">
        <f>Tabla4[[#This Row],[Tiempo Parada de Reloj]]+Tabla4[[#This Row],[Tiempo Autorizado por Telefonica (no Máximo)]]</f>
        <v>0</v>
      </c>
      <c r="AH2853" s="7">
        <f t="shared" ca="1" si="653"/>
        <v>0.25</v>
      </c>
      <c r="AI2853" s="8">
        <f t="shared" si="654"/>
        <v>0</v>
      </c>
      <c r="AJ2853" s="8">
        <f t="shared" ca="1" si="655"/>
        <v>6</v>
      </c>
      <c r="AK2853" s="3" t="s">
        <v>8652</v>
      </c>
      <c r="AL2853" s="3" t="s">
        <v>70</v>
      </c>
      <c r="AM2853" s="3" t="s">
        <v>119</v>
      </c>
      <c r="AN2853" s="3" t="s">
        <v>119</v>
      </c>
      <c r="AO2853" s="3" t="s">
        <v>120</v>
      </c>
      <c r="AP2853" s="3" t="s">
        <v>120</v>
      </c>
      <c r="AQ2853" s="23">
        <v>45480.702777777777</v>
      </c>
      <c r="AR2853" s="3"/>
      <c r="AS2853" s="23"/>
      <c r="AT2853" s="23"/>
      <c r="AU2853" s="3" t="s">
        <v>568</v>
      </c>
      <c r="AV2853" s="3" t="s">
        <v>12723</v>
      </c>
      <c r="AW2853" s="3" t="s">
        <v>76</v>
      </c>
      <c r="AX2853" s="3">
        <v>12.332710000000001</v>
      </c>
      <c r="AY2853" s="3">
        <v>-72.627700000000004</v>
      </c>
      <c r="AZ2853" s="8" t="str">
        <f>+CONCATENATE("Reportan apertura en el enlace ",Tabla4[[#This Row],[Enlace]]," en el ",Tabla4[[#This Row],[Distancia óptica]]," ocasionado por ",Tabla4[[#This Row],[Causa del daño]])</f>
        <v>Reportan apertura en el enlace Villavicencio - Calamar en el Km 35 desde San Jose del Guaviare ocasionado por Intervención de Terceros. No Identificados</v>
      </c>
      <c r="BA2853" s="8" t="str">
        <f>+CONCATENATE("Para dar solución al incidente ",Tabla4[[#This Row],[Solución]])</f>
        <v>Para dar solución al incidente se recupera reserva y se realiza un empalme</v>
      </c>
      <c r="BB2853" s="3" t="str">
        <f>+_xlfn.CONCAT(Tabla4[[#This Row],[Causa Raiz]]," ",Tabla4[[#This Row],[Solución2]]," (",Tabla4[[#This Row],[Anillo]],"- Cabecera: ",Tabla4[[#This Row],[Cabecera]],"- Operador: ",Tabla4[[#This Row],[Operador]],")")</f>
        <v>Reportan apertura en el enlace Villavicencio - Calamar en el Km 35 desde San Jose del Guaviare ocasionado por Intervención de Terceros. No Identificados Para dar solución al incidente se recupera reserva y se realiza un empalme (Troncal- Cabecera: SanJose del Guaviare- Operador: Azteca)</v>
      </c>
    </row>
    <row r="2854" spans="1:54" ht="171">
      <c r="A2854" s="38">
        <f t="shared" si="650"/>
        <v>2853</v>
      </c>
      <c r="B2854" s="3">
        <v>8727919</v>
      </c>
      <c r="C2854" s="3" t="s">
        <v>92</v>
      </c>
      <c r="D2854" s="23">
        <v>45480.5</v>
      </c>
      <c r="E2854" s="23">
        <v>45480.501388888886</v>
      </c>
      <c r="F2854" s="1">
        <f t="shared" ca="1" si="651"/>
        <v>1.3888888861401938E-3</v>
      </c>
      <c r="G2854" s="3" t="s">
        <v>55</v>
      </c>
      <c r="H2854" s="41"/>
      <c r="I2854" s="40"/>
      <c r="J2854" s="5" t="s">
        <v>56</v>
      </c>
      <c r="K2854" s="3" t="s">
        <v>108</v>
      </c>
      <c r="L2854" s="9" t="s">
        <v>58</v>
      </c>
      <c r="M2854" s="3" t="s">
        <v>109</v>
      </c>
      <c r="N2854" s="3" t="s">
        <v>323</v>
      </c>
      <c r="O2854" s="3" t="s">
        <v>1029</v>
      </c>
      <c r="P2854" s="3" t="s">
        <v>12724</v>
      </c>
      <c r="Q2854" s="4" t="s">
        <v>12725</v>
      </c>
      <c r="R2854" s="3" t="s">
        <v>233</v>
      </c>
      <c r="S2854" s="3" t="s">
        <v>115</v>
      </c>
      <c r="T2854" s="9" t="s">
        <v>104</v>
      </c>
      <c r="U2854" s="3" t="s">
        <v>12726</v>
      </c>
      <c r="V2854" s="22" t="str">
        <f t="shared" si="652"/>
        <v>RTNFO; Hora de aviso: 12:00 07/07/2024; Solución: Se valida que el problema esta en el pacht cord; Hora de solución: 12:02 07/07/2024; Causa: Visita Fallida</v>
      </c>
      <c r="W2854" s="4" t="s">
        <v>12727</v>
      </c>
      <c r="X2854" s="3" t="s">
        <v>12728</v>
      </c>
      <c r="Y2854" s="3" t="s">
        <v>12729</v>
      </c>
      <c r="Z2854" s="3" t="s">
        <v>1349</v>
      </c>
      <c r="AA2854" s="3" t="s">
        <v>71</v>
      </c>
      <c r="AB2854" s="3">
        <v>0</v>
      </c>
      <c r="AC2854" s="3" t="s">
        <v>70</v>
      </c>
      <c r="AD2854" s="6">
        <v>0</v>
      </c>
      <c r="AE2854" s="7"/>
      <c r="AF2854" s="7"/>
      <c r="AG2854" s="6">
        <f>Tabla4[[#This Row],[Tiempo Parada de Reloj]]+Tabla4[[#This Row],[Tiempo Autorizado por Telefonica (no Máximo)]]</f>
        <v>0</v>
      </c>
      <c r="AH2854" s="7">
        <f t="shared" ca="1" si="653"/>
        <v>1.3888888861401938E-3</v>
      </c>
      <c r="AI2854" s="8">
        <f t="shared" si="654"/>
        <v>0</v>
      </c>
      <c r="AJ2854" s="8">
        <f t="shared" ca="1" si="655"/>
        <v>3.3333333267364651E-2</v>
      </c>
      <c r="AK2854" s="3" t="s">
        <v>8652</v>
      </c>
      <c r="AL2854" s="3" t="s">
        <v>70</v>
      </c>
      <c r="AM2854" s="3" t="s">
        <v>119</v>
      </c>
      <c r="AN2854" s="3" t="s">
        <v>119</v>
      </c>
      <c r="AQ2854" s="23">
        <v>45480.501388888886</v>
      </c>
      <c r="AR2854" s="3"/>
      <c r="AS2854" s="23"/>
      <c r="AT2854" s="23"/>
      <c r="AU2854" s="3" t="s">
        <v>192</v>
      </c>
      <c r="AV2854" s="3" t="s">
        <v>1694</v>
      </c>
      <c r="AW2854" s="3" t="s">
        <v>76</v>
      </c>
      <c r="AX2854" s="3" t="s">
        <v>69</v>
      </c>
      <c r="AY2854" s="3" t="s">
        <v>69</v>
      </c>
      <c r="AZ2854" s="8" t="str">
        <f>+CONCATENATE("Reportan apertura en el enlace ",Tabla4[[#This Row],[Enlace]]," en el ",Tabla4[[#This Row],[Distancia óptica]]," ocasionado por ",Tabla4[[#This Row],[Causa del daño]])</f>
        <v>Reportan apertura en el enlace Aguachica - San Alberto en el Km 49,073 desde Aguachica ocasionado por Visita Fallida</v>
      </c>
      <c r="BA2854" s="8" t="str">
        <f>+CONCATENATE("Para dar solución al incidente ",Tabla4[[#This Row],[Solución]])</f>
        <v>Para dar solución al incidente Se valida que el problema esta en el pacht cord</v>
      </c>
      <c r="BB2854" s="3" t="str">
        <f>+_xlfn.CONCAT(Tabla4[[#This Row],[Causa Raiz]]," ",Tabla4[[#This Row],[Solución2]]," (",Tabla4[[#This Row],[Anillo]],"- Cabecera: ",Tabla4[[#This Row],[Cabecera]],"- Operador: ",Tabla4[[#This Row],[Operador]],")")</f>
        <v>Reportan apertura en el enlace Aguachica - San Alberto en el Km 49,073 desde Aguachica ocasionado por Visita Fallida Para dar solución al incidente Se valida que el problema esta en el pacht cord (Troncal- Cabecera: Aguachica- Operador: Colombia Telecomunicaciones)</v>
      </c>
    </row>
    <row r="2855" spans="1:54" ht="342">
      <c r="A2855" s="38">
        <f t="shared" si="650"/>
        <v>2854</v>
      </c>
      <c r="B2855" s="3">
        <v>8727956</v>
      </c>
      <c r="C2855" s="3" t="s">
        <v>54</v>
      </c>
      <c r="D2855" s="23">
        <v>45480.520833333336</v>
      </c>
      <c r="E2855" s="23">
        <v>45481.604166666664</v>
      </c>
      <c r="F2855" s="1">
        <f t="shared" ca="1" si="651"/>
        <v>1.0833333333284827</v>
      </c>
      <c r="G2855" s="3" t="s">
        <v>55</v>
      </c>
      <c r="H2855" s="41"/>
      <c r="I2855" s="40"/>
      <c r="J2855" s="5" t="s">
        <v>56</v>
      </c>
      <c r="K2855" s="3" t="s">
        <v>122</v>
      </c>
      <c r="L2855" s="9" t="s">
        <v>58</v>
      </c>
      <c r="M2855" s="3" t="s">
        <v>383</v>
      </c>
      <c r="N2855" s="3" t="s">
        <v>384</v>
      </c>
      <c r="O2855" s="3" t="s">
        <v>12730</v>
      </c>
      <c r="P2855" s="3" t="s">
        <v>12731</v>
      </c>
      <c r="Q2855" s="4" t="s">
        <v>12732</v>
      </c>
      <c r="R2855" s="3" t="s">
        <v>562</v>
      </c>
      <c r="S2855" s="3" t="s">
        <v>389</v>
      </c>
      <c r="T2855" s="9" t="s">
        <v>66</v>
      </c>
      <c r="U2855" s="3" t="s">
        <v>12733</v>
      </c>
      <c r="V2855" s="22" t="str">
        <f t="shared" si="652"/>
        <v>RLFO; Hora de aviso: 12:30 07/07/2024; Solución: Se recuperan 50 mts de reserva para cada cable de FO de 48 hilos que fueron tres cables y se hacen tres empalmes de 48 hilos, se recupera 50 mts de reserva para el cale de 144 hilosy se  genera empalme de 144 hilos, para segundo cable se realiza tendido de  180 m y se generan 2 empalmes de 48 hilos; Hora de solución: 14:30 08/07/2024; Causa: Vandalismo</v>
      </c>
      <c r="W2855" s="4" t="s">
        <v>132</v>
      </c>
      <c r="X2855" s="3"/>
      <c r="Y2855" s="3"/>
      <c r="Z2855" s="3" t="s">
        <v>69</v>
      </c>
      <c r="AA2855" s="3" t="s">
        <v>71</v>
      </c>
      <c r="AB2855" s="3">
        <v>0</v>
      </c>
      <c r="AC2855" s="3" t="s">
        <v>71</v>
      </c>
      <c r="AD2855" s="6">
        <v>0.16666666666666666</v>
      </c>
      <c r="AE2855" s="7"/>
      <c r="AF2855" s="7"/>
      <c r="AG2855" s="6">
        <f>Tabla4[[#This Row],[Tiempo Parada de Reloj]]+Tabla4[[#This Row],[Tiempo Autorizado por Telefonica (no Máximo)]]</f>
        <v>0.16666666666666666</v>
      </c>
      <c r="AH2855" s="7">
        <f t="shared" ca="1" si="653"/>
        <v>0.91666666666181607</v>
      </c>
      <c r="AI2855" s="8">
        <f t="shared" si="654"/>
        <v>4</v>
      </c>
      <c r="AJ2855" s="8">
        <f t="shared" ca="1" si="655"/>
        <v>21.999999999883585</v>
      </c>
      <c r="AK2855" s="3" t="s">
        <v>8652</v>
      </c>
      <c r="AL2855" s="3" t="s">
        <v>70</v>
      </c>
      <c r="AM2855" s="3" t="s">
        <v>119</v>
      </c>
      <c r="AN2855" s="3" t="s">
        <v>72</v>
      </c>
      <c r="AO2855" s="3" t="s">
        <v>98</v>
      </c>
      <c r="AP2855" s="3" t="s">
        <v>72</v>
      </c>
      <c r="AQ2855" s="23">
        <v>45482.95</v>
      </c>
      <c r="AR2855" s="3"/>
      <c r="AS2855" s="23"/>
      <c r="AT2855" s="23"/>
      <c r="AU2855" s="3" t="s">
        <v>392</v>
      </c>
      <c r="AV2855" s="3" t="s">
        <v>12734</v>
      </c>
      <c r="AW2855" s="3" t="s">
        <v>307</v>
      </c>
      <c r="AX2855" s="3">
        <v>10.405343</v>
      </c>
      <c r="AY2855" s="3">
        <v>-75.524242999999998</v>
      </c>
      <c r="AZ2855" s="8" t="str">
        <f>+CONCATENATE("Reportan apertura en el enlace ",Tabla4[[#This Row],[Enlace]]," en el ",Tabla4[[#This Row],[Distancia óptica]]," ocasionado por ",Tabla4[[#This Row],[Causa del daño]])</f>
        <v>Reportan apertura en el enlace Cartagena Centro - Pedro Heredia en el km 4.6 desde Pedro Heredia ocasionado por Vandalismo</v>
      </c>
      <c r="BA2855" s="8" t="str">
        <f>+CONCATENATE("Para dar solución al incidente ",Tabla4[[#This Row],[Solución]])</f>
        <v>Para dar solución al incidente Se recuperan 50 mts de reserva para cada cable de FO de 48 hilos que fueron tres cables y se hacen tres empalmes de 48 hilos, se recupera 50 mts de reserva para el cale de 144 hilosy se  genera empalme de 144 hilos, para segundo cable se realiza tendido de  180 m y se generan 2 empalmes de 48 hilos</v>
      </c>
      <c r="BB2855" s="3" t="str">
        <f>+_xlfn.CONCAT(Tabla4[[#This Row],[Causa Raiz]]," ",Tabla4[[#This Row],[Solución2]]," (",Tabla4[[#This Row],[Anillo]],"- Cabecera: ",Tabla4[[#This Row],[Cabecera]],"- Operador: ",Tabla4[[#This Row],[Operador]],")")</f>
        <v>Reportan apertura en el enlace Cartagena Centro - Pedro Heredia en el km 4.6 desde Pedro Heredia ocasionado por Vandalismo Para dar solución al incidente Se recuperan 50 mts de reserva para cada cable de FO de 48 hilos que fueron tres cables y se hacen tres empalmes de 48 hilos, se recupera 50 mts de reserva para el cale de 144 hilosy se  genera empalme de 144 hilos, para segundo cable se realiza tendido de  180 m y se generan 2 empalmes de 48 hilos (LINEAL- Cabecera: BOSQUE - Operador: Colombia Telecomunicaciones)</v>
      </c>
    </row>
    <row r="2856" spans="1:54" ht="185.25">
      <c r="A2856" s="38">
        <f t="shared" si="650"/>
        <v>2855</v>
      </c>
      <c r="B2856" s="3">
        <v>8727962</v>
      </c>
      <c r="C2856" s="3" t="s">
        <v>54</v>
      </c>
      <c r="D2856" s="23">
        <v>45480.520833333336</v>
      </c>
      <c r="E2856" s="23">
        <v>45480.614583333336</v>
      </c>
      <c r="F2856" s="1">
        <f t="shared" ca="1" si="651"/>
        <v>9.375E-2</v>
      </c>
      <c r="G2856" s="3" t="s">
        <v>55</v>
      </c>
      <c r="H2856" s="41"/>
      <c r="I2856" s="40"/>
      <c r="J2856" s="5" t="s">
        <v>56</v>
      </c>
      <c r="K2856" s="3" t="s">
        <v>122</v>
      </c>
      <c r="L2856" s="9" t="s">
        <v>78</v>
      </c>
      <c r="M2856" s="3" t="s">
        <v>123</v>
      </c>
      <c r="N2856" s="3" t="s">
        <v>124</v>
      </c>
      <c r="O2856" s="3" t="s">
        <v>8428</v>
      </c>
      <c r="P2856" s="3" t="s">
        <v>12735</v>
      </c>
      <c r="Q2856" s="4" t="s">
        <v>12736</v>
      </c>
      <c r="R2856" s="3" t="s">
        <v>128</v>
      </c>
      <c r="S2856" s="3" t="s">
        <v>129</v>
      </c>
      <c r="T2856" s="9" t="s">
        <v>66</v>
      </c>
      <c r="U2856" s="3" t="s">
        <v>12737</v>
      </c>
      <c r="V2856" s="22" t="str">
        <f t="shared" si="652"/>
        <v>RLFO; Hora de aviso: 12:30 07/07/2024; Solución: Se recupero 70 mts de reserva y se hace un empalme de 48 hilos; Hora de solución: 14:45 07/07/2024; Causa: Vandalismo</v>
      </c>
      <c r="W2856" s="4" t="s">
        <v>132</v>
      </c>
      <c r="X2856" s="3"/>
      <c r="Y2856" s="3"/>
      <c r="Z2856" s="3" t="s">
        <v>69</v>
      </c>
      <c r="AA2856" s="3" t="s">
        <v>71</v>
      </c>
      <c r="AB2856" s="3">
        <v>0</v>
      </c>
      <c r="AC2856" s="3" t="s">
        <v>71</v>
      </c>
      <c r="AD2856" s="6">
        <v>0</v>
      </c>
      <c r="AE2856" s="7"/>
      <c r="AF2856" s="7"/>
      <c r="AG2856" s="6">
        <f>Tabla4[[#This Row],[Tiempo Parada de Reloj]]+Tabla4[[#This Row],[Tiempo Autorizado por Telefonica (no Máximo)]]</f>
        <v>0</v>
      </c>
      <c r="AH2856" s="7">
        <f t="shared" ca="1" si="653"/>
        <v>9.375E-2</v>
      </c>
      <c r="AI2856" s="8">
        <f t="shared" si="654"/>
        <v>0</v>
      </c>
      <c r="AJ2856" s="8">
        <f t="shared" ca="1" si="655"/>
        <v>2.25</v>
      </c>
      <c r="AK2856" s="3" t="s">
        <v>8652</v>
      </c>
      <c r="AL2856" s="3" t="s">
        <v>70</v>
      </c>
      <c r="AM2856" s="3" t="s">
        <v>119</v>
      </c>
      <c r="AN2856" s="3" t="s">
        <v>119</v>
      </c>
      <c r="AO2856" s="3" t="s">
        <v>72</v>
      </c>
      <c r="AP2856" s="3" t="s">
        <v>72</v>
      </c>
      <c r="AQ2856" s="23">
        <v>45482.554861111108</v>
      </c>
      <c r="AR2856" s="3"/>
      <c r="AS2856" s="23"/>
      <c r="AT2856" s="23"/>
      <c r="AU2856" s="3" t="s">
        <v>271</v>
      </c>
      <c r="AV2856" s="3" t="s">
        <v>4791</v>
      </c>
      <c r="AW2856" s="3" t="s">
        <v>135</v>
      </c>
      <c r="AX2856" s="3">
        <v>10.95941</v>
      </c>
      <c r="AY2856" s="3">
        <v>-74.802484000000007</v>
      </c>
      <c r="AZ2856" s="8" t="str">
        <f>+CONCATENATE("Reportan apertura en el enlace ",Tabla4[[#This Row],[Enlace]]," en el ",Tabla4[[#This Row],[Distancia óptica]]," ocasionado por ",Tabla4[[#This Row],[Causa del daño]])</f>
        <v>Reportan apertura en el enlace Mov. Monumental - Mov. Zona Franca 3 en el Km 2,406 desde Sur ocasionado por Vandalismo</v>
      </c>
      <c r="BA2856" s="8" t="str">
        <f>+CONCATENATE("Para dar solución al incidente ",Tabla4[[#This Row],[Solución]])</f>
        <v>Para dar solución al incidente Se recupero 70 mts de reserva y se hace un empalme de 48 hilos</v>
      </c>
      <c r="BB2856" s="3" t="str">
        <f>+_xlfn.CONCAT(Tabla4[[#This Row],[Causa Raiz]]," ",Tabla4[[#This Row],[Solución2]]," (",Tabla4[[#This Row],[Anillo]],"- Cabecera: ",Tabla4[[#This Row],[Cabecera]],"- Operador: ",Tabla4[[#This Row],[Operador]],")")</f>
        <v>Reportan apertura en el enlace Mov. Monumental - Mov. Zona Franca 3 en el Km 2,406 desde Sur ocasionado por Vandalismo Para dar solución al incidente Se recupero 70 mts de reserva y se hace un empalme de 48 hilos (Lineal- Cabecera: centro- Operador: Colombia Telecomunicaciones)</v>
      </c>
    </row>
    <row r="2857" spans="1:54" ht="228">
      <c r="A2857" s="38">
        <f t="shared" ref="A2857:A2862" si="656">A2856+1</f>
        <v>2856</v>
      </c>
      <c r="B2857" s="3">
        <v>8728092</v>
      </c>
      <c r="C2857" s="3" t="s">
        <v>54</v>
      </c>
      <c r="D2857" s="23">
        <v>45480.559027777781</v>
      </c>
      <c r="E2857" s="23">
        <v>45481.552083333336</v>
      </c>
      <c r="F2857" s="1">
        <f t="shared" ref="F2857:F2862" ca="1" si="657">IF(ISBLANK(E2857),IF(ISBLANK(D2857),0,NOW()-D2857),E2857-D2857)</f>
        <v>0.99305555555474712</v>
      </c>
      <c r="G2857" s="3" t="s">
        <v>55</v>
      </c>
      <c r="H2857" s="41"/>
      <c r="I2857" s="40"/>
      <c r="J2857" s="5" t="s">
        <v>56</v>
      </c>
      <c r="K2857" s="3" t="s">
        <v>77</v>
      </c>
      <c r="L2857" s="9" t="s">
        <v>78</v>
      </c>
      <c r="M2857" s="3" t="s">
        <v>152</v>
      </c>
      <c r="N2857" s="3" t="s">
        <v>153</v>
      </c>
      <c r="O2857" s="3" t="s">
        <v>12738</v>
      </c>
      <c r="P2857" s="3" t="s">
        <v>12739</v>
      </c>
      <c r="Q2857" s="4" t="s">
        <v>12740</v>
      </c>
      <c r="R2857" s="3" t="s">
        <v>6508</v>
      </c>
      <c r="S2857" s="3" t="s">
        <v>158</v>
      </c>
      <c r="T2857" s="9" t="s">
        <v>66</v>
      </c>
      <c r="U2857" s="3" t="s">
        <v>12741</v>
      </c>
      <c r="V2857" s="22" t="str">
        <f t="shared" ref="V2857:V2862" si="658">C2857&amp;"; Hora de aviso: "&amp;TEXT(D2857,"h:mm dd/mm/yyyy")&amp;"; Solución: "&amp;U2857&amp;"; Hora de solución: "&amp;TEXT(E2857,"h:mm dd/mm/yyyy")&amp;"; Causa: "&amp;T2857</f>
        <v>RLFO; Hora de aviso: 13:25 07/07/2024; Solución: Se recupera 450 metros de reserva fibra de 36 hilos y se hace un empalme de 48 hilos; Hora de solución: 13:15 08/07/2024; Causa: Vandalismo</v>
      </c>
      <c r="W2857" s="4" t="s">
        <v>160</v>
      </c>
      <c r="X2857" s="3"/>
      <c r="Y2857" s="3"/>
      <c r="Z2857" s="3" t="s">
        <v>69</v>
      </c>
      <c r="AA2857" s="3" t="s">
        <v>71</v>
      </c>
      <c r="AB2857" s="3">
        <v>0</v>
      </c>
      <c r="AC2857" s="3" t="s">
        <v>71</v>
      </c>
      <c r="AD2857" s="6">
        <v>0.72916666666666663</v>
      </c>
      <c r="AE2857" s="7"/>
      <c r="AF2857" s="7"/>
      <c r="AG2857" s="6">
        <f>Tabla4[[#This Row],[Tiempo Parada de Reloj]]+Tabla4[[#This Row],[Tiempo Autorizado por Telefonica (no Máximo)]]</f>
        <v>0.72916666666666663</v>
      </c>
      <c r="AH2857" s="7">
        <f t="shared" ref="AH2857:AH2862" ca="1" si="659">F2857-$AD2857</f>
        <v>0.26388888888808049</v>
      </c>
      <c r="AI2857" s="8">
        <f t="shared" ref="AI2857:AI2862" si="660">AD2857*24</f>
        <v>17.5</v>
      </c>
      <c r="AJ2857" s="8">
        <f t="shared" ref="AJ2857:AJ2862" ca="1" si="661">AH2857*24</f>
        <v>6.3333333333139317</v>
      </c>
      <c r="AK2857" s="3" t="s">
        <v>8652</v>
      </c>
      <c r="AL2857" s="3" t="s">
        <v>71</v>
      </c>
      <c r="AM2857" s="3" t="s">
        <v>69</v>
      </c>
      <c r="AN2857" s="3" t="s">
        <v>8652</v>
      </c>
      <c r="AO2857" s="3" t="s">
        <v>98</v>
      </c>
      <c r="AP2857" s="3" t="s">
        <v>98</v>
      </c>
      <c r="AQ2857" s="23">
        <v>45482.845833333333</v>
      </c>
      <c r="AR2857" s="3"/>
      <c r="AS2857" s="23"/>
      <c r="AT2857" s="23"/>
      <c r="AU2857" s="3" t="s">
        <v>161</v>
      </c>
      <c r="AV2857" s="3" t="s">
        <v>12714</v>
      </c>
      <c r="AW2857" s="3" t="s">
        <v>135</v>
      </c>
      <c r="AX2857" s="3">
        <v>1.2262999999999999</v>
      </c>
      <c r="AY2857" s="3">
        <v>-77.268299999999996</v>
      </c>
      <c r="AZ2857" s="8" t="str">
        <f>+CONCATENATE("Reportan apertura en el enlace ",Tabla4[[#This Row],[Enlace]]," en el ",Tabla4[[#This Row],[Distancia óptica]]," ocasionado por ",Tabla4[[#This Row],[Causa del daño]])</f>
        <v>Reportan apertura en el enlace Mov. Villas del Rosario - Mov. Villa Angela en el Km 1,9 desde Villa del Rosario  ocasionado por Vandalismo</v>
      </c>
      <c r="BA2857" s="8" t="str">
        <f>+CONCATENATE("Para dar solución al incidente ",Tabla4[[#This Row],[Solución]])</f>
        <v>Para dar solución al incidente Se recupera 450 metros de reserva fibra de 36 hilos y se hace un empalme de 48 hilos</v>
      </c>
      <c r="BB2857" s="3" t="str">
        <f>+_xlfn.CONCAT(Tabla4[[#This Row],[Causa Raiz]]," ",Tabla4[[#This Row],[Solución2]]," (",Tabla4[[#This Row],[Anillo]],"- Cabecera: ",Tabla4[[#This Row],[Cabecera]],"- Operador: ",Tabla4[[#This Row],[Operador]],")")</f>
        <v>Reportan apertura en el enlace Mov. Villas del Rosario - Mov. Villa Angela en el Km 1,9 desde Villa del Rosario  ocasionado por Vandalismo Para dar solución al incidente Se recupera 450 metros de reserva fibra de 36 hilos y se hace un empalme de 48 hilos (Lineal- Cabecera: PASTO CENTRO- Operador: Colombia Telecomunicaciones)</v>
      </c>
    </row>
    <row r="2858" spans="1:54" ht="199.5">
      <c r="A2858" s="38">
        <f t="shared" si="656"/>
        <v>2857</v>
      </c>
      <c r="B2858" s="3">
        <v>8728099</v>
      </c>
      <c r="C2858" s="3" t="s">
        <v>54</v>
      </c>
      <c r="D2858" s="23">
        <v>45480.642361111109</v>
      </c>
      <c r="E2858" s="23">
        <v>45480.708333333336</v>
      </c>
      <c r="F2858" s="1">
        <f t="shared" ca="1" si="657"/>
        <v>6.5972222226264421E-2</v>
      </c>
      <c r="G2858" s="3" t="s">
        <v>55</v>
      </c>
      <c r="H2858" s="41"/>
      <c r="I2858" s="40"/>
      <c r="J2858" s="5" t="s">
        <v>56</v>
      </c>
      <c r="K2858" s="3" t="s">
        <v>122</v>
      </c>
      <c r="L2858" s="9" t="s">
        <v>78</v>
      </c>
      <c r="M2858" s="3" t="s">
        <v>123</v>
      </c>
      <c r="N2858" s="3" t="s">
        <v>124</v>
      </c>
      <c r="O2858" s="3" t="s">
        <v>12052</v>
      </c>
      <c r="P2858" s="3" t="s">
        <v>12742</v>
      </c>
      <c r="Q2858" s="4" t="s">
        <v>12743</v>
      </c>
      <c r="R2858" s="3" t="s">
        <v>128</v>
      </c>
      <c r="S2858" s="3" t="s">
        <v>129</v>
      </c>
      <c r="T2858" s="9" t="s">
        <v>130</v>
      </c>
      <c r="U2858" s="3" t="s">
        <v>12744</v>
      </c>
      <c r="V2858" s="22" t="str">
        <f t="shared" si="658"/>
        <v>RLFO; Hora de aviso: 15:25 07/07/2024; Solución: Se recuperaron 150 mts de reserva y se realizó un empalme de 8 hilos; Hora de solución: 17:00 07/07/2024; Causa: Plagas</v>
      </c>
      <c r="W2858" s="4" t="s">
        <v>132</v>
      </c>
      <c r="X2858" s="3"/>
      <c r="Y2858" s="3"/>
      <c r="Z2858" s="3" t="s">
        <v>69</v>
      </c>
      <c r="AA2858" s="3" t="s">
        <v>71</v>
      </c>
      <c r="AB2858" s="3">
        <v>0</v>
      </c>
      <c r="AC2858" s="3" t="s">
        <v>71</v>
      </c>
      <c r="AD2858" s="6">
        <v>0</v>
      </c>
      <c r="AE2858" s="7"/>
      <c r="AF2858" s="7"/>
      <c r="AG2858" s="6">
        <f>Tabla4[[#This Row],[Tiempo Parada de Reloj]]+Tabla4[[#This Row],[Tiempo Autorizado por Telefonica (no Máximo)]]</f>
        <v>0</v>
      </c>
      <c r="AH2858" s="7">
        <f t="shared" ca="1" si="659"/>
        <v>6.5972222226264421E-2</v>
      </c>
      <c r="AI2858" s="8">
        <f t="shared" si="660"/>
        <v>0</v>
      </c>
      <c r="AJ2858" s="8">
        <f t="shared" ca="1" si="661"/>
        <v>1.5833333334303461</v>
      </c>
      <c r="AK2858" s="3" t="s">
        <v>119</v>
      </c>
      <c r="AL2858" s="3" t="s">
        <v>71</v>
      </c>
      <c r="AM2858" s="3" t="s">
        <v>69</v>
      </c>
      <c r="AN2858" s="3" t="s">
        <v>119</v>
      </c>
      <c r="AO2858" s="3" t="s">
        <v>72</v>
      </c>
      <c r="AP2858" s="3" t="s">
        <v>72</v>
      </c>
      <c r="AQ2858" s="23">
        <v>45482.59097222222</v>
      </c>
      <c r="AR2858" s="3"/>
      <c r="AS2858" s="23"/>
      <c r="AT2858" s="23"/>
      <c r="AU2858" s="3" t="s">
        <v>271</v>
      </c>
      <c r="AV2858" s="3" t="s">
        <v>593</v>
      </c>
      <c r="AW2858" s="3" t="s">
        <v>135</v>
      </c>
      <c r="AX2858" s="3">
        <v>10.925554</v>
      </c>
      <c r="AY2858" s="3">
        <v>-74.792257000000006</v>
      </c>
      <c r="AZ2858" s="8" t="str">
        <f>+CONCATENATE("Reportan apertura en el enlace ",Tabla4[[#This Row],[Enlace]]," en el ",Tabla4[[#This Row],[Distancia óptica]]," ocasionado por ",Tabla4[[#This Row],[Causa del daño]])</f>
        <v>Reportan apertura en el enlace Mov. Villa Linda - Mov. Las Moras en el km 1.44 desde Mov. Villa Linda ocasionado por Plagas</v>
      </c>
      <c r="BA2858" s="8" t="str">
        <f>+CONCATENATE("Para dar solución al incidente ",Tabla4[[#This Row],[Solución]])</f>
        <v>Para dar solución al incidente Se recuperaron 150 mts de reserva y se realizó un empalme de 8 hilos</v>
      </c>
      <c r="BB2858" s="3" t="str">
        <f>+_xlfn.CONCAT(Tabla4[[#This Row],[Causa Raiz]]," ",Tabla4[[#This Row],[Solución2]]," (",Tabla4[[#This Row],[Anillo]],"- Cabecera: ",Tabla4[[#This Row],[Cabecera]],"- Operador: ",Tabla4[[#This Row],[Operador]],")")</f>
        <v>Reportan apertura en el enlace Mov. Villa Linda - Mov. Las Moras en el km 1.44 desde Mov. Villa Linda ocasionado por Plagas Para dar solución al incidente Se recuperaron 150 mts de reserva y se realizó un empalme de 8 hilos (Lineal- Cabecera: Victoria- Operador: Colombia Telecomunicaciones)</v>
      </c>
    </row>
    <row r="2859" spans="1:54" ht="171">
      <c r="A2859" s="38">
        <f t="shared" si="656"/>
        <v>2858</v>
      </c>
      <c r="B2859" s="3">
        <v>8728497</v>
      </c>
      <c r="C2859" s="3" t="s">
        <v>54</v>
      </c>
      <c r="D2859" s="23">
        <v>45480.947916666664</v>
      </c>
      <c r="E2859" s="23">
        <v>45481.121527777781</v>
      </c>
      <c r="F2859" s="1">
        <f t="shared" ca="1" si="657"/>
        <v>0.17361111111677019</v>
      </c>
      <c r="G2859" s="3" t="s">
        <v>55</v>
      </c>
      <c r="H2859" s="41"/>
      <c r="I2859" s="40"/>
      <c r="J2859" s="5" t="s">
        <v>56</v>
      </c>
      <c r="K2859" s="3" t="s">
        <v>359</v>
      </c>
      <c r="L2859" s="9" t="s">
        <v>58</v>
      </c>
      <c r="M2859" s="3" t="s">
        <v>360</v>
      </c>
      <c r="N2859" s="3" t="s">
        <v>483</v>
      </c>
      <c r="O2859" s="3" t="s">
        <v>11297</v>
      </c>
      <c r="P2859" s="3" t="s">
        <v>12745</v>
      </c>
      <c r="Q2859" s="4" t="s">
        <v>12746</v>
      </c>
      <c r="R2859" s="3" t="s">
        <v>365</v>
      </c>
      <c r="S2859" s="3" t="s">
        <v>366</v>
      </c>
      <c r="T2859" s="9" t="s">
        <v>66</v>
      </c>
      <c r="U2859" s="3" t="s">
        <v>12747</v>
      </c>
      <c r="V2859" s="22" t="str">
        <f t="shared" si="658"/>
        <v>RLFO; Hora de aviso: 22:45 07/07/2024; Solución: Se va a instalar empalme de 48 hilos; Hora de solución: 2:55 08/07/2024; Causa: Vandalismo</v>
      </c>
      <c r="W2859" s="4" t="s">
        <v>423</v>
      </c>
      <c r="X2859" s="3"/>
      <c r="Y2859" s="3"/>
      <c r="Z2859" s="3" t="s">
        <v>69</v>
      </c>
      <c r="AA2859" s="3" t="s">
        <v>71</v>
      </c>
      <c r="AB2859" s="3">
        <v>0</v>
      </c>
      <c r="AC2859" s="3" t="s">
        <v>71</v>
      </c>
      <c r="AD2859" s="6">
        <v>2.013888888888889E-2</v>
      </c>
      <c r="AE2859" s="7"/>
      <c r="AF2859" s="7"/>
      <c r="AG2859" s="6">
        <f>Tabla4[[#This Row],[Tiempo Parada de Reloj]]+Tabla4[[#This Row],[Tiempo Autorizado por Telefonica (no Máximo)]]</f>
        <v>2.013888888888889E-2</v>
      </c>
      <c r="AH2859" s="7">
        <f t="shared" ca="1" si="659"/>
        <v>0.15347222222788129</v>
      </c>
      <c r="AI2859" s="8">
        <f t="shared" si="660"/>
        <v>0.48333333333333339</v>
      </c>
      <c r="AJ2859" s="8">
        <f t="shared" ca="1" si="661"/>
        <v>3.6833333334691511</v>
      </c>
      <c r="AK2859" s="3" t="s">
        <v>106</v>
      </c>
      <c r="AL2859" s="3" t="s">
        <v>71</v>
      </c>
      <c r="AM2859" s="3" t="s">
        <v>69</v>
      </c>
      <c r="AN2859" s="3" t="s">
        <v>120</v>
      </c>
      <c r="AO2859" s="3" t="s">
        <v>72</v>
      </c>
      <c r="AP2859" s="3" t="s">
        <v>72</v>
      </c>
      <c r="AQ2859" s="23">
        <v>45482.307638888888</v>
      </c>
      <c r="AR2859" s="3"/>
      <c r="AS2859" s="23"/>
      <c r="AT2859" s="23"/>
      <c r="AU2859" s="3" t="s">
        <v>424</v>
      </c>
      <c r="AV2859" s="3" t="s">
        <v>12748</v>
      </c>
      <c r="AW2859" s="3" t="s">
        <v>135</v>
      </c>
      <c r="AX2859" s="3">
        <v>6.1976399999999998</v>
      </c>
      <c r="AY2859" s="3">
        <v>-75.578040000000001</v>
      </c>
      <c r="AZ2859" s="8" t="str">
        <f>+CONCATENATE("Reportan apertura en el enlace ",Tabla4[[#This Row],[Enlace]]," en el ",Tabla4[[#This Row],[Distancia óptica]]," ocasionado por ",Tabla4[[#This Row],[Causa del daño]])</f>
        <v>Reportan apertura en el enlace Medellin Centro - Guayabal en el km 5,2 desde Guayabal ocasionado por Vandalismo</v>
      </c>
      <c r="BA2859" s="8" t="str">
        <f>+CONCATENATE("Para dar solución al incidente ",Tabla4[[#This Row],[Solución]])</f>
        <v>Para dar solución al incidente Se va a instalar empalme de 48 hilos</v>
      </c>
      <c r="BB2859" s="3" t="str">
        <f>+_xlfn.CONCAT(Tabla4[[#This Row],[Causa Raiz]]," ",Tabla4[[#This Row],[Solución2]]," (",Tabla4[[#This Row],[Anillo]],"- Cabecera: ",Tabla4[[#This Row],[Cabecera]],"- Operador: ",Tabla4[[#This Row],[Operador]],")")</f>
        <v>Reportan apertura en el enlace Medellin Centro - Guayabal en el km 5,2 desde Guayabal ocasionado por Vandalismo Para dar solución al incidente Se va a instalar empalme de 48 hilos (Lineal- Cabecera: Meellin centro - Operador: Colombia Telecomunicaciones)</v>
      </c>
    </row>
    <row r="2860" spans="1:54" ht="199.5">
      <c r="A2860" s="38">
        <f t="shared" si="656"/>
        <v>2859</v>
      </c>
      <c r="B2860" s="3">
        <v>8728799</v>
      </c>
      <c r="C2860" s="3" t="s">
        <v>92</v>
      </c>
      <c r="D2860" s="23">
        <v>45481.114583333336</v>
      </c>
      <c r="E2860" s="23">
        <v>45481.472222222219</v>
      </c>
      <c r="F2860" s="1">
        <f t="shared" ca="1" si="657"/>
        <v>0.35763888888322981</v>
      </c>
      <c r="G2860" s="3" t="s">
        <v>55</v>
      </c>
      <c r="H2860" s="41"/>
      <c r="I2860" s="40"/>
      <c r="J2860" s="5" t="s">
        <v>56</v>
      </c>
      <c r="K2860" s="3" t="s">
        <v>359</v>
      </c>
      <c r="L2860" s="9" t="s">
        <v>58</v>
      </c>
      <c r="M2860" s="3" t="s">
        <v>360</v>
      </c>
      <c r="N2860" s="3" t="s">
        <v>483</v>
      </c>
      <c r="O2860" s="3" t="s">
        <v>9299</v>
      </c>
      <c r="P2860" s="3" t="s">
        <v>12749</v>
      </c>
      <c r="Q2860" s="4" t="s">
        <v>12750</v>
      </c>
      <c r="R2860" s="3" t="s">
        <v>1420</v>
      </c>
      <c r="S2860" s="3" t="s">
        <v>366</v>
      </c>
      <c r="T2860" s="9" t="s">
        <v>66</v>
      </c>
      <c r="U2860" s="3" t="s">
        <v>12751</v>
      </c>
      <c r="V2860" s="22" t="str">
        <f t="shared" si="658"/>
        <v>RTNFO; Hora de aviso: 2:45 08/07/2024; Solución: Se realiza Recuperacion de reserva de 100 Mts y empalme de 48 y 36; Hora de solución: 11:20 08/07/2024; Causa: Vandalismo</v>
      </c>
      <c r="W2860" s="4" t="s">
        <v>423</v>
      </c>
      <c r="X2860" s="3"/>
      <c r="Y2860" s="3"/>
      <c r="Z2860" s="3" t="s">
        <v>69</v>
      </c>
      <c r="AA2860" s="3" t="s">
        <v>71</v>
      </c>
      <c r="AB2860" s="3">
        <v>0</v>
      </c>
      <c r="AC2860" s="3" t="s">
        <v>71</v>
      </c>
      <c r="AD2860" s="6">
        <v>0</v>
      </c>
      <c r="AE2860" s="7"/>
      <c r="AF2860" s="7"/>
      <c r="AG2860" s="6">
        <f>Tabla4[[#This Row],[Tiempo Parada de Reloj]]+Tabla4[[#This Row],[Tiempo Autorizado por Telefonica (no Máximo)]]</f>
        <v>0</v>
      </c>
      <c r="AH2860" s="7">
        <f t="shared" ca="1" si="659"/>
        <v>0.35763888888322981</v>
      </c>
      <c r="AI2860" s="8">
        <f t="shared" si="660"/>
        <v>0</v>
      </c>
      <c r="AJ2860" s="8">
        <f t="shared" ca="1" si="661"/>
        <v>8.5833333331975155</v>
      </c>
      <c r="AK2860" s="3" t="s">
        <v>120</v>
      </c>
      <c r="AL2860" s="3" t="s">
        <v>70</v>
      </c>
      <c r="AM2860" s="3" t="s">
        <v>120</v>
      </c>
      <c r="AN2860" s="3" t="s">
        <v>72</v>
      </c>
      <c r="AO2860" s="3" t="s">
        <v>73</v>
      </c>
      <c r="AP2860" s="3" t="s">
        <v>73</v>
      </c>
      <c r="AQ2860" s="23">
        <v>45483.268055555556</v>
      </c>
      <c r="AR2860" s="3"/>
      <c r="AS2860" s="23"/>
      <c r="AT2860" s="23"/>
      <c r="AU2860" s="3" t="s">
        <v>424</v>
      </c>
      <c r="AV2860" s="3" t="s">
        <v>12748</v>
      </c>
      <c r="AW2860" s="3" t="s">
        <v>76</v>
      </c>
      <c r="AX2860" s="3">
        <v>6.2374000000000001</v>
      </c>
      <c r="AY2860" s="3">
        <v>-75.576089999999994</v>
      </c>
      <c r="AZ2860" s="8" t="str">
        <f>+CONCATENATE("Reportan apertura en el enlace ",Tabla4[[#This Row],[Enlace]]," en el ",Tabla4[[#This Row],[Distancia óptica]]," ocasionado por ",Tabla4[[#This Row],[Causa del daño]])</f>
        <v>Reportan apertura en el enlace Medellín - La Pintada en el km 2,4 desde el nodo de Medellin ocasionado por Vandalismo</v>
      </c>
      <c r="BA2860" s="8" t="str">
        <f>+CONCATENATE("Para dar solución al incidente ",Tabla4[[#This Row],[Solución]])</f>
        <v>Para dar solución al incidente Se realiza Recuperacion de reserva de 100 Mts y empalme de 48 y 36</v>
      </c>
      <c r="BB2860" s="3" t="str">
        <f>+_xlfn.CONCAT(Tabla4[[#This Row],[Causa Raiz]]," ",Tabla4[[#This Row],[Solución2]]," (",Tabla4[[#This Row],[Anillo]],"- Cabecera: ",Tabla4[[#This Row],[Cabecera]],"- Operador: ",Tabla4[[#This Row],[Operador]],")")</f>
        <v>Reportan apertura en el enlace Medellín - La Pintada en el km 2,4 desde el nodo de Medellin ocasionado por Vandalismo Para dar solución al incidente Se realiza Recuperacion de reserva de 100 Mts y empalme de 48 y 36 (Troncal- Cabecera: Meellin centro - Operador: Colombia Telecomunicaciones)</v>
      </c>
    </row>
    <row r="2861" spans="1:54" ht="199.5">
      <c r="A2861" s="38">
        <f t="shared" si="656"/>
        <v>2860</v>
      </c>
      <c r="B2861" s="3">
        <v>8729123</v>
      </c>
      <c r="C2861" s="3" t="s">
        <v>54</v>
      </c>
      <c r="D2861" s="23">
        <v>45481.472222222219</v>
      </c>
      <c r="E2861" s="23">
        <v>45486.479166666664</v>
      </c>
      <c r="F2861" s="1">
        <f t="shared" ca="1" si="657"/>
        <v>5.0069444444452529</v>
      </c>
      <c r="G2861" s="3" t="s">
        <v>1465</v>
      </c>
      <c r="H2861" s="41"/>
      <c r="I2861" s="40"/>
      <c r="J2861" s="5" t="s">
        <v>56</v>
      </c>
      <c r="K2861" s="3" t="s">
        <v>93</v>
      </c>
      <c r="L2861" s="9" t="s">
        <v>78</v>
      </c>
      <c r="M2861" s="3" t="s">
        <v>59</v>
      </c>
      <c r="N2861" s="3" t="s">
        <v>60</v>
      </c>
      <c r="O2861" s="3" t="s">
        <v>12752</v>
      </c>
      <c r="P2861" s="3" t="s">
        <v>12753</v>
      </c>
      <c r="Q2861" s="4" t="s">
        <v>12754</v>
      </c>
      <c r="R2861" s="3" t="s">
        <v>304</v>
      </c>
      <c r="S2861" s="3" t="s">
        <v>65</v>
      </c>
      <c r="T2861" s="9" t="s">
        <v>276</v>
      </c>
      <c r="U2861" s="3" t="s">
        <v>12755</v>
      </c>
      <c r="V2861" s="22" t="str">
        <f t="shared" si="658"/>
        <v>RLFO; Hora de aviso: 11:20 08/07/2024; Solución: Se habilitan dos hilos por ruta alterna para subir servivio. ; Hora de solución: 11:30 13/07/2024; Causa: Intervención de Terceros</v>
      </c>
      <c r="W2861" s="4" t="s">
        <v>68</v>
      </c>
      <c r="X2861" s="3"/>
      <c r="Y2861" s="3"/>
      <c r="Z2861" s="3" t="s">
        <v>69</v>
      </c>
      <c r="AA2861" s="3" t="s">
        <v>70</v>
      </c>
      <c r="AB2861" s="3">
        <v>8729123</v>
      </c>
      <c r="AC2861" s="3" t="s">
        <v>70</v>
      </c>
      <c r="AD2861" s="6">
        <v>0</v>
      </c>
      <c r="AE2861" s="7"/>
      <c r="AF2861" s="7"/>
      <c r="AG2861" s="6">
        <f>Tabla4[[#This Row],[Tiempo Parada de Reloj]]+Tabla4[[#This Row],[Tiempo Autorizado por Telefonica (no Máximo)]]</f>
        <v>0</v>
      </c>
      <c r="AH2861" s="7">
        <f t="shared" ca="1" si="659"/>
        <v>5.0069444444452529</v>
      </c>
      <c r="AI2861" s="8">
        <f t="shared" si="660"/>
        <v>0</v>
      </c>
      <c r="AJ2861" s="8">
        <f t="shared" ca="1" si="661"/>
        <v>120.16666666668607</v>
      </c>
      <c r="AK2861" s="3" t="s">
        <v>98</v>
      </c>
      <c r="AL2861" s="3" t="s">
        <v>70</v>
      </c>
      <c r="AM2861" s="3" t="s">
        <v>120</v>
      </c>
      <c r="AN2861" s="3" t="s">
        <v>72</v>
      </c>
      <c r="AO2861" s="3" t="s">
        <v>87</v>
      </c>
      <c r="AP2861" s="3" t="s">
        <v>87</v>
      </c>
      <c r="AQ2861" s="23">
        <v>45496.804861111108</v>
      </c>
      <c r="AR2861" s="3"/>
      <c r="AS2861" s="23"/>
      <c r="AT2861" s="23"/>
      <c r="AU2861" s="3" t="s">
        <v>107</v>
      </c>
      <c r="AV2861" s="3">
        <v>23000</v>
      </c>
      <c r="AW2861" s="3" t="s">
        <v>307</v>
      </c>
      <c r="AX2861" s="3">
        <v>4.7192699999999999</v>
      </c>
      <c r="AY2861" s="3">
        <v>-74.090500000000006</v>
      </c>
      <c r="AZ2861" s="8" t="str">
        <f>+CONCATENATE("Reportan apertura en el enlace ",Tabla4[[#This Row],[Enlace]]," en el ",Tabla4[[#This Row],[Distancia óptica]]," ocasionado por ",Tabla4[[#This Row],[Causa del daño]])</f>
        <v>Reportan apertura en el enlace Mov. La Española II - Mov. Potrerillos Suba en el km 4.6 desde Mov. La Española II ocasionado por Intervención de Terceros</v>
      </c>
      <c r="BA2861" s="8" t="str">
        <f>+CONCATENATE("Para dar solución al incidente ",Tabla4[[#This Row],[Solución]])</f>
        <v xml:space="preserve">Para dar solución al incidente Se habilitan dos hilos por ruta alterna para subir servivio. </v>
      </c>
      <c r="BB2861" s="3" t="str">
        <f>+_xlfn.CONCAT(Tabla4[[#This Row],[Causa Raiz]]," ",Tabla4[[#This Row],[Solución2]]," (",Tabla4[[#This Row],[Anillo]],"- Cabecera: ",Tabla4[[#This Row],[Cabecera]],"- Operador: ",Tabla4[[#This Row],[Operador]],")")</f>
        <v>Reportan apertura en el enlace Mov. La Española II - Mov. Potrerillos Suba en el km 4.6 desde Mov. La Española II ocasionado por Intervención de Terceros Para dar solución al incidente Se habilitan dos hilos por ruta alterna para subir servivio.  (LINEAL- Cabecera: 23000- Operador: Colombia Telecomunicaciones)</v>
      </c>
    </row>
    <row r="2862" spans="1:54" ht="156.75">
      <c r="A2862" s="38">
        <f t="shared" si="656"/>
        <v>2861</v>
      </c>
      <c r="B2862" s="3">
        <v>8729630</v>
      </c>
      <c r="C2862" s="3" t="s">
        <v>54</v>
      </c>
      <c r="D2862" s="23">
        <v>45481.416666666664</v>
      </c>
      <c r="E2862" s="23">
        <v>45481.909722222219</v>
      </c>
      <c r="F2862" s="1">
        <f t="shared" ca="1" si="657"/>
        <v>0.49305555555474712</v>
      </c>
      <c r="G2862" s="3" t="s">
        <v>55</v>
      </c>
      <c r="H2862" s="41"/>
      <c r="I2862" s="40"/>
      <c r="J2862" s="5" t="s">
        <v>56</v>
      </c>
      <c r="K2862" s="3" t="s">
        <v>340</v>
      </c>
      <c r="L2862" s="9" t="s">
        <v>58</v>
      </c>
      <c r="M2862" s="3" t="s">
        <v>341</v>
      </c>
      <c r="N2862" s="3" t="s">
        <v>7309</v>
      </c>
      <c r="O2862" s="3" t="s">
        <v>12756</v>
      </c>
      <c r="P2862" s="3" t="s">
        <v>12757</v>
      </c>
      <c r="Q2862" s="4" t="s">
        <v>12758</v>
      </c>
      <c r="R2862" s="3" t="s">
        <v>741</v>
      </c>
      <c r="S2862" s="3" t="s">
        <v>347</v>
      </c>
      <c r="T2862" s="9" t="s">
        <v>66</v>
      </c>
      <c r="U2862" s="3" t="s">
        <v>10054</v>
      </c>
      <c r="V2862" s="22" t="str">
        <f t="shared" si="658"/>
        <v>RLFO; Hora de aviso: 10:00 08/07/2024; Solución: Se rehace empalme de 36 hilos; Hora de solución: 21:50 08/07/2024; Causa: Vandalismo</v>
      </c>
      <c r="W2862" s="4" t="s">
        <v>349</v>
      </c>
      <c r="X2862" s="3"/>
      <c r="Y2862" s="3"/>
      <c r="Z2862" s="3" t="s">
        <v>69</v>
      </c>
      <c r="AA2862" s="3" t="s">
        <v>71</v>
      </c>
      <c r="AB2862" s="3">
        <v>0</v>
      </c>
      <c r="AC2862" s="3" t="s">
        <v>71</v>
      </c>
      <c r="AD2862" s="6">
        <v>0</v>
      </c>
      <c r="AE2862" s="7"/>
      <c r="AF2862" s="7"/>
      <c r="AG2862" s="6">
        <f>Tabla4[[#This Row],[Tiempo Parada de Reloj]]+Tabla4[[#This Row],[Tiempo Autorizado por Telefonica (no Máximo)]]</f>
        <v>0</v>
      </c>
      <c r="AH2862" s="7">
        <f t="shared" ca="1" si="659"/>
        <v>0.49305555555474712</v>
      </c>
      <c r="AI2862" s="8">
        <f t="shared" si="660"/>
        <v>0</v>
      </c>
      <c r="AJ2862" s="8">
        <f t="shared" ca="1" si="661"/>
        <v>11.833333333313931</v>
      </c>
      <c r="AK2862" s="3" t="s">
        <v>8652</v>
      </c>
      <c r="AL2862" s="3" t="s">
        <v>70</v>
      </c>
      <c r="AM2862" s="3" t="s">
        <v>120</v>
      </c>
      <c r="AN2862" s="3" t="s">
        <v>120</v>
      </c>
      <c r="AO2862" s="3" t="s">
        <v>72</v>
      </c>
      <c r="AP2862" s="3" t="s">
        <v>72</v>
      </c>
      <c r="AQ2862" s="23">
        <v>45484.420138888891</v>
      </c>
      <c r="AR2862" s="3"/>
      <c r="AS2862" s="23"/>
      <c r="AT2862" s="23"/>
      <c r="AU2862" s="3" t="s">
        <v>351</v>
      </c>
      <c r="AV2862" s="3" t="s">
        <v>314</v>
      </c>
      <c r="AW2862" s="3" t="s">
        <v>76</v>
      </c>
      <c r="AX2862" s="3">
        <v>4.2461000000000002</v>
      </c>
      <c r="AY2862" s="3">
        <v>-74.723799999999997</v>
      </c>
      <c r="AZ2862" s="8" t="str">
        <f>+CONCATENATE("Reportan apertura en el enlace ",Tabla4[[#This Row],[Enlace]]," en el ",Tabla4[[#This Row],[Distancia óptica]]," ocasionado por ",Tabla4[[#This Row],[Causa del daño]])</f>
        <v>Reportan apertura en el enlace Girardot – Melgar en el km 15.9 Desde Girardot ocasionado por Vandalismo</v>
      </c>
      <c r="BA2862" s="8" t="str">
        <f>+CONCATENATE("Para dar solución al incidente ",Tabla4[[#This Row],[Solución]])</f>
        <v>Para dar solución al incidente Se rehace empalme de 36 hilos</v>
      </c>
      <c r="BB2862" s="3" t="str">
        <f>+_xlfn.CONCAT(Tabla4[[#This Row],[Causa Raiz]]," ",Tabla4[[#This Row],[Solución2]]," (",Tabla4[[#This Row],[Anillo]],"- Cabecera: ",Tabla4[[#This Row],[Cabecera]],"- Operador: ",Tabla4[[#This Row],[Operador]],")")</f>
        <v>Reportan apertura en el enlace Girardot – Melgar en el km 15.9 Desde Girardot ocasionado por Vandalismo Para dar solución al incidente Se rehace empalme de 36 hilos (Troncal- Cabecera: Girardot- Operador: Colombia Telecomunicaciones)</v>
      </c>
    </row>
    <row r="2863" spans="1:54" ht="199.5">
      <c r="A2863" s="38">
        <f t="shared" ref="A2863:A2877" si="662">A2862+1</f>
        <v>2862</v>
      </c>
      <c r="B2863" s="3">
        <v>8729578</v>
      </c>
      <c r="C2863" s="3" t="s">
        <v>92</v>
      </c>
      <c r="D2863" s="23">
        <v>45481.489583333336</v>
      </c>
      <c r="E2863" s="23">
        <v>45481.604166666664</v>
      </c>
      <c r="F2863" s="1">
        <f t="shared" ref="F2863:F2877" ca="1" si="663">IF(ISBLANK(E2863),IF(ISBLANK(D2863),0,NOW()-D2863),E2863-D2863)</f>
        <v>0.11458333332848269</v>
      </c>
      <c r="G2863" s="3" t="s">
        <v>1465</v>
      </c>
      <c r="H2863" s="41" t="s">
        <v>1551</v>
      </c>
      <c r="I2863" s="40"/>
      <c r="J2863" s="5" t="s">
        <v>56</v>
      </c>
      <c r="K2863" s="3" t="s">
        <v>122</v>
      </c>
      <c r="L2863" s="9" t="s">
        <v>58</v>
      </c>
      <c r="M2863" s="3" t="s">
        <v>123</v>
      </c>
      <c r="N2863" s="3" t="s">
        <v>124</v>
      </c>
      <c r="O2863" s="3" t="s">
        <v>1875</v>
      </c>
      <c r="P2863" s="3" t="s">
        <v>12759</v>
      </c>
      <c r="Q2863" s="4" t="s">
        <v>12760</v>
      </c>
      <c r="R2863" s="3" t="s">
        <v>128</v>
      </c>
      <c r="S2863" s="3" t="s">
        <v>129</v>
      </c>
      <c r="T2863" s="9" t="s">
        <v>66</v>
      </c>
      <c r="U2863" s="3" t="s">
        <v>12761</v>
      </c>
      <c r="V2863" s="22" t="str">
        <f t="shared" ref="V2863:V2877" si="664">C2863&amp;"; Hora de aviso: "&amp;TEXT(D2863,"h:mm dd/mm/yyyy")&amp;"; Solución: "&amp;U2863&amp;"; Hora de solución: "&amp;TEXT(E2863,"h:mm dd/mm/yyyy")&amp;"; Causa: "&amp;T2863</f>
        <v>RTNFO; Hora de aviso: 11:45 08/07/2024; Solución: Se recupera 200 m de reserva y se realizo un empalme de 24 hilos. ; Hora de solución: 14:30 08/07/2024; Causa: Vandalismo</v>
      </c>
      <c r="W2863" s="4" t="s">
        <v>132</v>
      </c>
      <c r="X2863" s="3"/>
      <c r="Y2863" s="3"/>
      <c r="Z2863" s="3" t="s">
        <v>69</v>
      </c>
      <c r="AA2863" s="3" t="s">
        <v>70</v>
      </c>
      <c r="AB2863" s="3">
        <v>8729578</v>
      </c>
      <c r="AC2863" s="3" t="s">
        <v>71</v>
      </c>
      <c r="AD2863" s="6">
        <v>0</v>
      </c>
      <c r="AE2863" s="7"/>
      <c r="AF2863" s="7"/>
      <c r="AG2863" s="6">
        <f>Tabla4[[#This Row],[Tiempo Parada de Reloj]]+Tabla4[[#This Row],[Tiempo Autorizado por Telefonica (no Máximo)]]</f>
        <v>0</v>
      </c>
      <c r="AH2863" s="7">
        <f t="shared" ref="AH2863:AH2877" ca="1" si="665">F2863-$AD2863</f>
        <v>0.11458333332848269</v>
      </c>
      <c r="AI2863" s="8">
        <f t="shared" ref="AI2863:AI2877" si="666">AD2863*24</f>
        <v>0</v>
      </c>
      <c r="AJ2863" s="8">
        <f t="shared" ref="AJ2863:AJ2877" ca="1" si="667">AH2863*24</f>
        <v>2.7499999998835847</v>
      </c>
      <c r="AK2863" s="3" t="s">
        <v>8652</v>
      </c>
      <c r="AL2863" s="3" t="s">
        <v>71</v>
      </c>
      <c r="AM2863" s="3" t="s">
        <v>72</v>
      </c>
      <c r="AN2863" s="3" t="s">
        <v>72</v>
      </c>
      <c r="AO2863" s="3" t="s">
        <v>72</v>
      </c>
      <c r="AP2863" s="3" t="s">
        <v>72</v>
      </c>
      <c r="AQ2863" s="23">
        <v>45482.661805555559</v>
      </c>
      <c r="AR2863" s="3"/>
      <c r="AS2863" s="23"/>
      <c r="AT2863" s="23"/>
      <c r="AU2863" s="3" t="s">
        <v>467</v>
      </c>
      <c r="AV2863" s="3" t="s">
        <v>124</v>
      </c>
      <c r="AW2863" s="3" t="s">
        <v>1323</v>
      </c>
      <c r="AX2863" s="3">
        <v>11.013450000000001</v>
      </c>
      <c r="AY2863" s="3">
        <v>-74.632457000000002</v>
      </c>
      <c r="AZ2863" s="8" t="str">
        <f>+CONCATENATE("Reportan apertura en el enlace ",Tabla4[[#This Row],[Enlace]]," en el ",Tabla4[[#This Row],[Distancia óptica]]," ocasionado por ",Tabla4[[#This Row],[Causa del daño]])</f>
        <v>Reportan apertura en el enlace Barranquilla - Santa Marta en el Km 58,8 desde Santa Marta ocasionado por Vandalismo</v>
      </c>
      <c r="BA2863" s="8" t="str">
        <f>+CONCATENATE("Para dar solución al incidente ",Tabla4[[#This Row],[Solución]])</f>
        <v xml:space="preserve">Para dar solución al incidente Se recupera 200 m de reserva y se realizo un empalme de 24 hilos. </v>
      </c>
      <c r="BB2863" s="3" t="str">
        <f>+_xlfn.CONCAT(Tabla4[[#This Row],[Causa Raiz]]," ",Tabla4[[#This Row],[Solución2]]," (",Tabla4[[#This Row],[Anillo]],"- Cabecera: ",Tabla4[[#This Row],[Cabecera]],"- Operador: ",Tabla4[[#This Row],[Operador]],")")</f>
        <v>Reportan apertura en el enlace Barranquilla - Santa Marta en el Km 58,8 desde Santa Marta ocasionado por Vandalismo Para dar solución al incidente Se recupera 200 m de reserva y se realizo un empalme de 24 hilos.  (TRONCAL- Cabecera: BARRANQUILLA- Operador: Colombia Telecomunicaciones)</v>
      </c>
    </row>
    <row r="2864" spans="1:54" ht="171">
      <c r="A2864" s="38">
        <f t="shared" si="662"/>
        <v>2863</v>
      </c>
      <c r="B2864" s="3">
        <v>8729048</v>
      </c>
      <c r="C2864" s="3" t="s">
        <v>54</v>
      </c>
      <c r="D2864" s="23">
        <v>45481.520833333336</v>
      </c>
      <c r="E2864" s="23">
        <v>45481.625</v>
      </c>
      <c r="F2864" s="1">
        <f t="shared" ca="1" si="663"/>
        <v>0.10416666666424135</v>
      </c>
      <c r="G2864" s="3" t="s">
        <v>55</v>
      </c>
      <c r="H2864" s="41" t="s">
        <v>1551</v>
      </c>
      <c r="I2864" s="40"/>
      <c r="J2864" s="5" t="s">
        <v>56</v>
      </c>
      <c r="K2864" s="3" t="s">
        <v>93</v>
      </c>
      <c r="L2864" s="9" t="s">
        <v>58</v>
      </c>
      <c r="M2864" s="3" t="s">
        <v>59</v>
      </c>
      <c r="N2864" s="3" t="s">
        <v>60</v>
      </c>
      <c r="O2864" s="3" t="s">
        <v>12762</v>
      </c>
      <c r="P2864" s="3" t="s">
        <v>12763</v>
      </c>
      <c r="Q2864" s="4" t="s">
        <v>12764</v>
      </c>
      <c r="R2864" s="3" t="s">
        <v>775</v>
      </c>
      <c r="S2864" s="3" t="s">
        <v>65</v>
      </c>
      <c r="T2864" s="9" t="s">
        <v>682</v>
      </c>
      <c r="U2864" s="3" t="s">
        <v>12765</v>
      </c>
      <c r="V2864" s="22" t="str">
        <f t="shared" si="664"/>
        <v>RLFO; Hora de aviso: 12:30 08/07/2024; Solución: Se refusiona hilos en ODF de CG2; Hora de solución: 15:00 08/07/2024; Causa: Falla en ODF Planta Externa</v>
      </c>
      <c r="W2864" s="4" t="s">
        <v>68</v>
      </c>
      <c r="X2864" s="3"/>
      <c r="Y2864" s="3"/>
      <c r="Z2864" s="3" t="s">
        <v>69</v>
      </c>
      <c r="AA2864" s="3" t="s">
        <v>70</v>
      </c>
      <c r="AB2864" s="3">
        <v>8729048</v>
      </c>
      <c r="AC2864" s="3" t="s">
        <v>71</v>
      </c>
      <c r="AD2864" s="6">
        <v>0</v>
      </c>
      <c r="AE2864" s="7"/>
      <c r="AF2864" s="7"/>
      <c r="AG2864" s="6">
        <f>Tabla4[[#This Row],[Tiempo Parada de Reloj]]+Tabla4[[#This Row],[Tiempo Autorizado por Telefonica (no Máximo)]]</f>
        <v>0</v>
      </c>
      <c r="AH2864" s="7">
        <f t="shared" ca="1" si="665"/>
        <v>0.10416666666424135</v>
      </c>
      <c r="AI2864" s="8">
        <f t="shared" si="666"/>
        <v>0</v>
      </c>
      <c r="AJ2864" s="8">
        <f t="shared" ca="1" si="667"/>
        <v>2.4999999999417923</v>
      </c>
      <c r="AK2864" s="3" t="s">
        <v>98</v>
      </c>
      <c r="AL2864" s="3" t="s">
        <v>71</v>
      </c>
      <c r="AM2864" s="3" t="s">
        <v>72</v>
      </c>
      <c r="AN2864" s="3" t="s">
        <v>72</v>
      </c>
      <c r="AO2864" s="3" t="s">
        <v>98</v>
      </c>
      <c r="AP2864" s="3" t="s">
        <v>98</v>
      </c>
      <c r="AQ2864" s="23">
        <v>45482.997916666667</v>
      </c>
      <c r="AR2864" s="3"/>
      <c r="AS2864" s="23"/>
      <c r="AT2864" s="23"/>
      <c r="AU2864" s="3" t="s">
        <v>298</v>
      </c>
      <c r="AV2864" s="3" t="s">
        <v>720</v>
      </c>
      <c r="AW2864" s="3" t="s">
        <v>12766</v>
      </c>
      <c r="AX2864" s="3">
        <v>4.6306000000000003</v>
      </c>
      <c r="AY2864" s="3">
        <v>-74.189300000000003</v>
      </c>
      <c r="AZ2864" s="8" t="str">
        <f>+CONCATENATE("Reportan apertura en el enlace ",Tabla4[[#This Row],[Enlace]]," en el ",Tabla4[[#This Row],[Distancia óptica]]," ocasionado por ",Tabla4[[#This Row],[Causa del daño]])</f>
        <v>Reportan apertura en el enlace Asturias - Centro de Gravedad3 en el km 2,2 desde Asturias ocasionado por Falla en ODF Planta Externa</v>
      </c>
      <c r="BA2864" s="8" t="str">
        <f>+CONCATENATE("Para dar solución al incidente ",Tabla4[[#This Row],[Solución]])</f>
        <v>Para dar solución al incidente Se refusiona hilos en ODF de CG2</v>
      </c>
      <c r="BB2864" s="3" t="str">
        <f>+_xlfn.CONCAT(Tabla4[[#This Row],[Causa Raiz]]," ",Tabla4[[#This Row],[Solución2]]," (",Tabla4[[#This Row],[Anillo]],"- Cabecera: ",Tabla4[[#This Row],[Cabecera]],"- Operador: ",Tabla4[[#This Row],[Operador]],")")</f>
        <v>Reportan apertura en el enlace Asturias - Centro de Gravedad3 en el km 2,2 desde Asturias ocasionado por Falla en ODF Planta Externa Para dar solución al incidente Se refusiona hilos en ODF de CG2 (Uk CG3- Cabecera: ASTURIAS- Operador: Colombia Telecomunicaciones)</v>
      </c>
    </row>
    <row r="2865" spans="1:54" ht="242.25">
      <c r="A2865" s="38">
        <f t="shared" si="662"/>
        <v>2864</v>
      </c>
      <c r="B2865" s="3">
        <v>8728922</v>
      </c>
      <c r="C2865" s="3" t="s">
        <v>163</v>
      </c>
      <c r="D2865" s="23">
        <v>45481.5625</v>
      </c>
      <c r="E2865" s="23">
        <v>45481.625</v>
      </c>
      <c r="F2865" s="1">
        <f t="shared" ca="1" si="663"/>
        <v>6.25E-2</v>
      </c>
      <c r="G2865" s="3" t="s">
        <v>55</v>
      </c>
      <c r="H2865" s="41" t="s">
        <v>1551</v>
      </c>
      <c r="I2865" s="40"/>
      <c r="J2865" s="5" t="s">
        <v>56</v>
      </c>
      <c r="K2865" s="3" t="s">
        <v>77</v>
      </c>
      <c r="L2865" s="9" t="s">
        <v>78</v>
      </c>
      <c r="M2865" s="3" t="s">
        <v>79</v>
      </c>
      <c r="N2865" s="3" t="s">
        <v>244</v>
      </c>
      <c r="O2865" s="3" t="s">
        <v>12767</v>
      </c>
      <c r="P2865" s="3" t="s">
        <v>12768</v>
      </c>
      <c r="Q2865" s="4" t="s">
        <v>12769</v>
      </c>
      <c r="R2865" s="3" t="s">
        <v>708</v>
      </c>
      <c r="S2865" s="3" t="s">
        <v>85</v>
      </c>
      <c r="T2865" s="9" t="s">
        <v>176</v>
      </c>
      <c r="U2865" s="3" t="s">
        <v>12770</v>
      </c>
      <c r="V2865" s="22" t="str">
        <f t="shared" si="664"/>
        <v>RDFO; Hora de aviso: 13:30 08/07/2024; Solución: Se realiza recuperacion de 100 m de reserva y se instala una caja de empalme de 24 hilos.; Hora de solución: 15:00 08/07/2024; Causa: Intervención de Terceros. No Identificados</v>
      </c>
      <c r="W2865" s="4" t="s">
        <v>191</v>
      </c>
      <c r="X2865" s="3"/>
      <c r="Y2865" s="3"/>
      <c r="AA2865" s="3" t="s">
        <v>70</v>
      </c>
      <c r="AB2865" s="3">
        <v>8728922</v>
      </c>
      <c r="AC2865" s="3" t="s">
        <v>71</v>
      </c>
      <c r="AD2865" s="6">
        <v>0</v>
      </c>
      <c r="AE2865" s="7"/>
      <c r="AF2865" s="7"/>
      <c r="AG2865" s="6">
        <f>Tabla4[[#This Row],[Tiempo Parada de Reloj]]+Tabla4[[#This Row],[Tiempo Autorizado por Telefonica (no Máximo)]]</f>
        <v>0</v>
      </c>
      <c r="AH2865" s="7">
        <f t="shared" ca="1" si="665"/>
        <v>6.25E-2</v>
      </c>
      <c r="AI2865" s="8">
        <f t="shared" si="666"/>
        <v>0</v>
      </c>
      <c r="AJ2865" s="8">
        <f t="shared" ca="1" si="667"/>
        <v>1.5</v>
      </c>
      <c r="AK2865" s="3" t="s">
        <v>98</v>
      </c>
      <c r="AL2865" s="3" t="s">
        <v>71</v>
      </c>
      <c r="AM2865" s="3" t="s">
        <v>72</v>
      </c>
      <c r="AN2865" s="3" t="s">
        <v>72</v>
      </c>
      <c r="AO2865" s="3" t="s">
        <v>98</v>
      </c>
      <c r="AP2865" s="3" t="s">
        <v>72</v>
      </c>
      <c r="AQ2865" s="23">
        <v>45484.442361111112</v>
      </c>
      <c r="AR2865" s="3"/>
      <c r="AS2865" s="23"/>
      <c r="AT2865" s="23"/>
      <c r="AU2865" s="3" t="s">
        <v>192</v>
      </c>
      <c r="AV2865" s="3" t="s">
        <v>244</v>
      </c>
      <c r="AW2865" s="3" t="s">
        <v>370</v>
      </c>
      <c r="AX2865" s="3">
        <v>4.3514189999999999</v>
      </c>
      <c r="AY2865" s="3">
        <v>-74.360123999999999</v>
      </c>
      <c r="AZ2865" s="8" t="str">
        <f>+CONCATENATE("Reportan apertura en el enlace ",Tabla4[[#This Row],[Enlace]]," en el ",Tabla4[[#This Row],[Distancia óptica]]," ocasionado por ",Tabla4[[#This Row],[Causa del daño]])</f>
        <v>Reportan apertura en el enlace Mov. Pekin - Mov. Fusagasuga Norte en el km 0.104 desde Mov. Fusagasuga Norte ocasionado por Intervención de Terceros. No Identificados</v>
      </c>
      <c r="BA2865" s="8" t="str">
        <f>+CONCATENATE("Para dar solución al incidente ",Tabla4[[#This Row],[Solución]])</f>
        <v>Para dar solución al incidente Se realiza recuperacion de 100 m de reserva y se instala una caja de empalme de 24 hilos.</v>
      </c>
      <c r="BB2865" s="3" t="str">
        <f>+_xlfn.CONCAT(Tabla4[[#This Row],[Causa Raiz]]," ",Tabla4[[#This Row],[Solución2]]," (",Tabla4[[#This Row],[Anillo]],"- Cabecera: ",Tabla4[[#This Row],[Cabecera]],"- Operador: ",Tabla4[[#This Row],[Operador]],")")</f>
        <v>Reportan apertura en el enlace Mov. Pekin - Mov. Fusagasuga Norte en el km 0.104 desde Mov. Fusagasuga Norte ocasionado por Intervención de Terceros. No Identificados Para dar solución al incidente Se realiza recuperacion de 100 m de reserva y se instala una caja de empalme de 24 hilos. (lineal- Cabecera: FUSAGASUGA- Operador: Colombia Telecomunicaciones)</v>
      </c>
    </row>
    <row r="2866" spans="1:54" ht="213.75">
      <c r="A2866" s="38">
        <f t="shared" si="662"/>
        <v>2865</v>
      </c>
      <c r="B2866" s="3">
        <v>8730046</v>
      </c>
      <c r="C2866" s="3" t="s">
        <v>54</v>
      </c>
      <c r="D2866" s="23">
        <v>45481.607638888891</v>
      </c>
      <c r="E2866" s="23">
        <v>45481.770833333336</v>
      </c>
      <c r="F2866" s="1">
        <f t="shared" ca="1" si="663"/>
        <v>0.16319444444525288</v>
      </c>
      <c r="G2866" s="3" t="s">
        <v>55</v>
      </c>
      <c r="H2866" s="41"/>
      <c r="I2866" s="40"/>
      <c r="J2866" s="5" t="s">
        <v>56</v>
      </c>
      <c r="K2866" s="3" t="s">
        <v>138</v>
      </c>
      <c r="L2866" s="9" t="s">
        <v>78</v>
      </c>
      <c r="M2866" s="3" t="s">
        <v>139</v>
      </c>
      <c r="N2866" s="3" t="s">
        <v>140</v>
      </c>
      <c r="O2866" s="3" t="s">
        <v>12771</v>
      </c>
      <c r="P2866" s="3" t="s">
        <v>12772</v>
      </c>
      <c r="Q2866" s="4" t="s">
        <v>12773</v>
      </c>
      <c r="R2866" s="3" t="s">
        <v>6508</v>
      </c>
      <c r="S2866" s="3" t="s">
        <v>145</v>
      </c>
      <c r="T2866" s="9" t="s">
        <v>66</v>
      </c>
      <c r="U2866" s="3" t="s">
        <v>12774</v>
      </c>
      <c r="V2866" s="22" t="str">
        <f t="shared" si="664"/>
        <v>RLFO; Hora de aviso: 14:35 08/07/2024; Solución: Se realiza tendidod de 150 m de fo 24 hilos y 2 cajas de empalme nuevas de 24 hilos.; Hora de solución: 18:30 08/07/2024; Causa: Vandalismo</v>
      </c>
      <c r="W2866" s="4" t="s">
        <v>199</v>
      </c>
      <c r="X2866" s="3"/>
      <c r="Y2866" s="3"/>
      <c r="Z2866" s="3" t="s">
        <v>69</v>
      </c>
      <c r="AA2866" s="3" t="s">
        <v>70</v>
      </c>
      <c r="AB2866" s="3">
        <v>8731495</v>
      </c>
      <c r="AC2866" s="3" t="s">
        <v>71</v>
      </c>
      <c r="AD2866" s="6">
        <v>0</v>
      </c>
      <c r="AE2866" s="7"/>
      <c r="AF2866" s="7"/>
      <c r="AG2866" s="6">
        <f>Tabla4[[#This Row],[Tiempo Parada de Reloj]]+Tabla4[[#This Row],[Tiempo Autorizado por Telefonica (no Máximo)]]</f>
        <v>0</v>
      </c>
      <c r="AH2866" s="7">
        <f t="shared" ca="1" si="665"/>
        <v>0.16319444444525288</v>
      </c>
      <c r="AI2866" s="8">
        <f t="shared" si="666"/>
        <v>0</v>
      </c>
      <c r="AJ2866" s="8">
        <f t="shared" ca="1" si="667"/>
        <v>3.9166666666860692</v>
      </c>
      <c r="AK2866" s="3" t="s">
        <v>72</v>
      </c>
      <c r="AL2866" s="3" t="s">
        <v>71</v>
      </c>
      <c r="AM2866" s="3" t="s">
        <v>69</v>
      </c>
      <c r="AN2866" s="3" t="s">
        <v>72</v>
      </c>
      <c r="AO2866" s="3" t="s">
        <v>72</v>
      </c>
      <c r="AP2866" s="3" t="s">
        <v>72</v>
      </c>
      <c r="AQ2866" s="23">
        <v>45483.426388888889</v>
      </c>
      <c r="AR2866" s="3"/>
      <c r="AS2866" s="23"/>
      <c r="AT2866" s="23"/>
      <c r="AU2866" s="3" t="s">
        <v>149</v>
      </c>
      <c r="AV2866" s="3" t="s">
        <v>69</v>
      </c>
      <c r="AW2866" s="3" t="s">
        <v>11592</v>
      </c>
      <c r="AX2866" s="3">
        <v>3.4664700000000002</v>
      </c>
      <c r="AY2866" s="3">
        <v>-76.519130000000004</v>
      </c>
      <c r="AZ2866" s="8" t="str">
        <f>+CONCATENATE("Reportan apertura en el enlace ",Tabla4[[#This Row],[Enlace]]," en el ",Tabla4[[#This Row],[Distancia óptica]]," ocasionado por ",Tabla4[[#This Row],[Causa del daño]])</f>
        <v>Reportan apertura en el enlace Mov. Terminal Cali - Mov. El Sena en el km 0.14 desde Mov. Terminal Cali ocasionado por Vandalismo</v>
      </c>
      <c r="BA2866" s="8" t="str">
        <f>+CONCATENATE("Para dar solución al incidente ",Tabla4[[#This Row],[Solución]])</f>
        <v>Para dar solución al incidente Se realiza tendidod de 150 m de fo 24 hilos y 2 cajas de empalme nuevas de 24 hilos.</v>
      </c>
      <c r="BB2866" s="3" t="str">
        <f>+_xlfn.CONCAT(Tabla4[[#This Row],[Causa Raiz]]," ",Tabla4[[#This Row],[Solución2]]," (",Tabla4[[#This Row],[Anillo]],"- Cabecera: ",Tabla4[[#This Row],[Cabecera]],"- Operador: ",Tabla4[[#This Row],[Operador]],")")</f>
        <v>Reportan apertura en el enlace Mov. Terminal Cali - Mov. El Sena en el km 0.14 desde Mov. Terminal Cali ocasionado por Vandalismo Para dar solución al incidente Se realiza tendidod de 150 m de fo 24 hilos y 2 cajas de empalme nuevas de 24 hilos. (INTERCONEXIÓN- Cabecera: NA- Operador: Colombia Telecomunicaciones)</v>
      </c>
    </row>
    <row r="2867" spans="1:54" ht="213.75">
      <c r="A2867" s="38">
        <f t="shared" si="662"/>
        <v>2866</v>
      </c>
      <c r="B2867" s="3">
        <v>8731273</v>
      </c>
      <c r="C2867" s="3" t="s">
        <v>54</v>
      </c>
      <c r="D2867" s="23">
        <v>45481.645833333336</v>
      </c>
      <c r="E2867" s="23">
        <v>45481.75</v>
      </c>
      <c r="F2867" s="1">
        <f t="shared" ca="1" si="663"/>
        <v>0.10416666666424135</v>
      </c>
      <c r="G2867" s="3" t="s">
        <v>55</v>
      </c>
      <c r="H2867" s="41"/>
      <c r="I2867" s="40"/>
      <c r="J2867" s="5" t="s">
        <v>56</v>
      </c>
      <c r="K2867" s="3" t="s">
        <v>122</v>
      </c>
      <c r="L2867" s="9" t="s">
        <v>78</v>
      </c>
      <c r="M2867" s="3" t="s">
        <v>123</v>
      </c>
      <c r="N2867" s="3" t="s">
        <v>124</v>
      </c>
      <c r="O2867" s="3" t="s">
        <v>12052</v>
      </c>
      <c r="P2867" s="3" t="s">
        <v>12775</v>
      </c>
      <c r="Q2867" s="4" t="s">
        <v>12743</v>
      </c>
      <c r="R2867" s="3" t="s">
        <v>128</v>
      </c>
      <c r="S2867" s="3" t="s">
        <v>129</v>
      </c>
      <c r="T2867" s="9" t="s">
        <v>130</v>
      </c>
      <c r="U2867" s="3" t="s">
        <v>12776</v>
      </c>
      <c r="V2867" s="22" t="str">
        <f t="shared" si="664"/>
        <v>RLFO; Hora de aviso: 15:30 08/07/2024; Solución: Se realiza tendido de 200 m de fo de 48 hilos y se realiza dos empalmes de 8 hilos con caja de empalme de 24 hilos; Hora de solución: 18:00 08/07/2024; Causa: Plagas</v>
      </c>
      <c r="W2867" s="4" t="s">
        <v>132</v>
      </c>
      <c r="X2867" s="3"/>
      <c r="Y2867" s="3"/>
      <c r="Z2867" s="3" t="s">
        <v>69</v>
      </c>
      <c r="AA2867" s="3" t="s">
        <v>71</v>
      </c>
      <c r="AB2867" s="3">
        <v>0</v>
      </c>
      <c r="AC2867" s="3" t="s">
        <v>71</v>
      </c>
      <c r="AD2867" s="6">
        <v>0</v>
      </c>
      <c r="AE2867" s="7"/>
      <c r="AF2867" s="7"/>
      <c r="AG2867" s="6">
        <f>Tabla4[[#This Row],[Tiempo Parada de Reloj]]+Tabla4[[#This Row],[Tiempo Autorizado por Telefonica (no Máximo)]]</f>
        <v>0</v>
      </c>
      <c r="AH2867" s="7">
        <f t="shared" ca="1" si="665"/>
        <v>0.10416666666424135</v>
      </c>
      <c r="AI2867" s="8">
        <f t="shared" si="666"/>
        <v>0</v>
      </c>
      <c r="AJ2867" s="8">
        <f t="shared" ca="1" si="667"/>
        <v>2.4999999999417923</v>
      </c>
      <c r="AK2867" s="3" t="s">
        <v>119</v>
      </c>
      <c r="AL2867" s="3" t="s">
        <v>70</v>
      </c>
      <c r="AM2867" s="3" t="s">
        <v>72</v>
      </c>
      <c r="AN2867" s="3" t="s">
        <v>72</v>
      </c>
      <c r="AO2867" s="3" t="s">
        <v>98</v>
      </c>
      <c r="AP2867" s="3" t="s">
        <v>98</v>
      </c>
      <c r="AQ2867" s="23">
        <v>45482.761111111111</v>
      </c>
      <c r="AR2867" s="3"/>
      <c r="AS2867" s="23"/>
      <c r="AT2867" s="23"/>
      <c r="AU2867" s="3" t="s">
        <v>467</v>
      </c>
      <c r="AV2867" s="3" t="s">
        <v>593</v>
      </c>
      <c r="AW2867" s="3" t="s">
        <v>135</v>
      </c>
      <c r="AX2867" s="3">
        <v>10.925576</v>
      </c>
      <c r="AY2867" s="3">
        <v>-74.792242999999999</v>
      </c>
      <c r="AZ2867" s="8" t="str">
        <f>+CONCATENATE("Reportan apertura en el enlace ",Tabla4[[#This Row],[Enlace]]," en el ",Tabla4[[#This Row],[Distancia óptica]]," ocasionado por ",Tabla4[[#This Row],[Causa del daño]])</f>
        <v>Reportan apertura en el enlace Mov. Villa Linda - Mov. Las Moras en el km 1.43 desde  Mov. Villa Linda ocasionado por Plagas</v>
      </c>
      <c r="BA2867" s="8" t="str">
        <f>+CONCATENATE("Para dar solución al incidente ",Tabla4[[#This Row],[Solución]])</f>
        <v>Para dar solución al incidente Se realiza tendido de 200 m de fo de 48 hilos y se realiza dos empalmes de 8 hilos con caja de empalme de 24 hilos</v>
      </c>
      <c r="BB2867" s="3" t="str">
        <f>+_xlfn.CONCAT(Tabla4[[#This Row],[Causa Raiz]]," ",Tabla4[[#This Row],[Solución2]]," (",Tabla4[[#This Row],[Anillo]],"- Cabecera: ",Tabla4[[#This Row],[Cabecera]],"- Operador: ",Tabla4[[#This Row],[Operador]],")")</f>
        <v>Reportan apertura en el enlace Mov. Villa Linda - Mov. Las Moras en el km 1.43 desde  Mov. Villa Linda ocasionado por Plagas Para dar solución al incidente Se realiza tendido de 200 m de fo de 48 hilos y se realiza dos empalmes de 8 hilos con caja de empalme de 24 hilos (Lineal- Cabecera: Victoria- Operador: Colombia Telecomunicaciones)</v>
      </c>
    </row>
    <row r="2868" spans="1:54" ht="171">
      <c r="A2868" s="38">
        <f t="shared" si="662"/>
        <v>2867</v>
      </c>
      <c r="B2868" s="3">
        <v>8731325</v>
      </c>
      <c r="C2868" s="3" t="s">
        <v>92</v>
      </c>
      <c r="D2868" s="23">
        <v>45481.652777777781</v>
      </c>
      <c r="E2868" s="23">
        <v>45481.694444444445</v>
      </c>
      <c r="F2868" s="1">
        <f t="shared" ca="1" si="663"/>
        <v>4.1666666664241347E-2</v>
      </c>
      <c r="G2868" s="3" t="s">
        <v>55</v>
      </c>
      <c r="H2868" s="41"/>
      <c r="I2868" s="40"/>
      <c r="J2868" s="5" t="s">
        <v>56</v>
      </c>
      <c r="K2868" s="3" t="s">
        <v>359</v>
      </c>
      <c r="L2868" s="9" t="s">
        <v>58</v>
      </c>
      <c r="M2868" s="3" t="s">
        <v>360</v>
      </c>
      <c r="N2868" s="3" t="s">
        <v>938</v>
      </c>
      <c r="O2868" s="3" t="s">
        <v>939</v>
      </c>
      <c r="P2868" s="3" t="s">
        <v>12777</v>
      </c>
      <c r="Q2868" s="4" t="s">
        <v>12778</v>
      </c>
      <c r="R2868" s="3" t="s">
        <v>1420</v>
      </c>
      <c r="S2868" s="3" t="s">
        <v>366</v>
      </c>
      <c r="T2868" s="9" t="s">
        <v>146</v>
      </c>
      <c r="U2868" s="3" t="s">
        <v>12779</v>
      </c>
      <c r="V2868" s="22" t="str">
        <f t="shared" si="664"/>
        <v>RTNFO; Hora de aviso: 15:40 08/07/2024; Solución: Se realiza migracion entre ODFs; Hora de solución: 16:40 08/07/2024; Causa: Falla en la Red FiOp</v>
      </c>
      <c r="W2868" s="4" t="s">
        <v>423</v>
      </c>
      <c r="X2868" s="3"/>
      <c r="Y2868" s="3"/>
      <c r="Z2868" s="3" t="s">
        <v>69</v>
      </c>
      <c r="AA2868" s="3" t="s">
        <v>71</v>
      </c>
      <c r="AB2868" s="3">
        <v>0</v>
      </c>
      <c r="AC2868" s="3" t="s">
        <v>71</v>
      </c>
      <c r="AD2868" s="6">
        <v>0</v>
      </c>
      <c r="AE2868" s="7"/>
      <c r="AF2868" s="7"/>
      <c r="AG2868" s="6">
        <f>Tabla4[[#This Row],[Tiempo Parada de Reloj]]+Tabla4[[#This Row],[Tiempo Autorizado por Telefonica (no Máximo)]]</f>
        <v>0</v>
      </c>
      <c r="AH2868" s="7">
        <f t="shared" ca="1" si="665"/>
        <v>4.1666666664241347E-2</v>
      </c>
      <c r="AI2868" s="8">
        <f t="shared" si="666"/>
        <v>0</v>
      </c>
      <c r="AJ2868" s="8">
        <f t="shared" ca="1" si="667"/>
        <v>0.99999999994179234</v>
      </c>
      <c r="AK2868" s="3" t="s">
        <v>119</v>
      </c>
      <c r="AL2868" s="3" t="s">
        <v>70</v>
      </c>
      <c r="AM2868" s="3" t="s">
        <v>72</v>
      </c>
      <c r="AN2868" s="3" t="s">
        <v>72</v>
      </c>
      <c r="AO2868" s="3" t="s">
        <v>72</v>
      </c>
      <c r="AP2868" s="3" t="s">
        <v>72</v>
      </c>
      <c r="AQ2868" s="23">
        <v>45483.5625</v>
      </c>
      <c r="AR2868" s="3"/>
      <c r="AS2868" s="23"/>
      <c r="AT2868" s="23"/>
      <c r="AU2868" s="3" t="s">
        <v>369</v>
      </c>
      <c r="AV2868" s="3" t="s">
        <v>943</v>
      </c>
      <c r="AW2868" s="3" t="s">
        <v>1323</v>
      </c>
      <c r="AX2868" s="3">
        <v>7.3088499999999996</v>
      </c>
      <c r="AY2868" s="3">
        <v>-75.374539999999996</v>
      </c>
      <c r="AZ2868" s="8" t="str">
        <f>+CONCATENATE("Reportan apertura en el enlace ",Tabla4[[#This Row],[Enlace]]," en el ",Tabla4[[#This Row],[Distancia óptica]]," ocasionado por ",Tabla4[[#This Row],[Causa del daño]])</f>
        <v>Reportan apertura en el enlace Tarazá - Yarumal en el Km 60,4 desde Yarumal ocasionado por Falla en la Red FiOp</v>
      </c>
      <c r="BA2868" s="8" t="str">
        <f>+CONCATENATE("Para dar solución al incidente ",Tabla4[[#This Row],[Solución]])</f>
        <v>Para dar solución al incidente Se realiza migracion entre ODFs</v>
      </c>
      <c r="BB2868" s="3" t="str">
        <f>+_xlfn.CONCAT(Tabla4[[#This Row],[Causa Raiz]]," ",Tabla4[[#This Row],[Solución2]]," (",Tabla4[[#This Row],[Anillo]],"- Cabecera: ",Tabla4[[#This Row],[Cabecera]],"- Operador: ",Tabla4[[#This Row],[Operador]],")")</f>
        <v>Reportan apertura en el enlace Tarazá - Yarumal en el Km 60,4 desde Yarumal ocasionado por Falla en la Red FiOp Para dar solución al incidente Se realiza migracion entre ODFs (TRONCAL- Cabecera: Yarumal- Operador: Colombia Telecomunicaciones)</v>
      </c>
    </row>
    <row r="2869" spans="1:54" ht="156.75">
      <c r="A2869" s="38">
        <f t="shared" si="662"/>
        <v>2868</v>
      </c>
      <c r="B2869" s="3">
        <v>8731521</v>
      </c>
      <c r="C2869" s="3" t="s">
        <v>92</v>
      </c>
      <c r="D2869" s="23">
        <v>45481.701388888891</v>
      </c>
      <c r="E2869" s="23">
        <v>45481.934027777781</v>
      </c>
      <c r="F2869" s="1">
        <f t="shared" ca="1" si="663"/>
        <v>0.23263888889050577</v>
      </c>
      <c r="G2869" s="3" t="s">
        <v>55</v>
      </c>
      <c r="H2869" s="41"/>
      <c r="I2869" s="40" t="s">
        <v>12780</v>
      </c>
      <c r="J2869" s="5" t="s">
        <v>322</v>
      </c>
      <c r="K2869" s="3" t="s">
        <v>322</v>
      </c>
      <c r="L2869" s="9" t="s">
        <v>58</v>
      </c>
      <c r="M2869" s="3" t="s">
        <v>228</v>
      </c>
      <c r="N2869" s="3" t="s">
        <v>229</v>
      </c>
      <c r="O2869" s="3" t="s">
        <v>230</v>
      </c>
      <c r="P2869" s="3" t="s">
        <v>12781</v>
      </c>
      <c r="Q2869" s="4" t="s">
        <v>12782</v>
      </c>
      <c r="R2869" s="3" t="s">
        <v>233</v>
      </c>
      <c r="S2869" s="3" t="s">
        <v>328</v>
      </c>
      <c r="T2869" s="9" t="s">
        <v>66</v>
      </c>
      <c r="U2869" s="3" t="s">
        <v>12783</v>
      </c>
      <c r="V2869" s="22" t="str">
        <f t="shared" si="664"/>
        <v>RTNFO; Hora de aviso: 16:50 08/07/2024; Solución: instalacion de empalme nueva; Hora de solución: 22:25 08/07/2024; Causa: Vandalismo</v>
      </c>
      <c r="W2869" s="4" t="s">
        <v>331</v>
      </c>
      <c r="X2869" s="3"/>
      <c r="Y2869" s="3"/>
      <c r="Z2869" s="3" t="s">
        <v>69</v>
      </c>
      <c r="AA2869" s="3" t="s">
        <v>71</v>
      </c>
      <c r="AB2869" s="3">
        <v>0</v>
      </c>
      <c r="AC2869" s="3" t="s">
        <v>71</v>
      </c>
      <c r="AD2869" s="6">
        <v>2.7777777777777776E-2</v>
      </c>
      <c r="AE2869" s="7"/>
      <c r="AF2869" s="7"/>
      <c r="AG2869" s="6">
        <f>Tabla4[[#This Row],[Tiempo Parada de Reloj]]+Tabla4[[#This Row],[Tiempo Autorizado por Telefonica (no Máximo)]]</f>
        <v>2.7777777777777776E-2</v>
      </c>
      <c r="AH2869" s="7">
        <f t="shared" ca="1" si="665"/>
        <v>0.20486111111272798</v>
      </c>
      <c r="AI2869" s="8">
        <f t="shared" si="666"/>
        <v>0.66666666666666663</v>
      </c>
      <c r="AJ2869" s="8">
        <f t="shared" ca="1" si="667"/>
        <v>4.9166666667054715</v>
      </c>
      <c r="AK2869" s="3" t="s">
        <v>119</v>
      </c>
      <c r="AL2869" s="3" t="s">
        <v>70</v>
      </c>
      <c r="AM2869" s="3" t="s">
        <v>120</v>
      </c>
      <c r="AN2869" s="3" t="s">
        <v>120</v>
      </c>
      <c r="AO2869" s="3" t="s">
        <v>72</v>
      </c>
      <c r="AP2869" s="3" t="s">
        <v>72</v>
      </c>
      <c r="AQ2869" s="23">
        <v>45482.606249999997</v>
      </c>
      <c r="AR2869" s="3"/>
      <c r="AS2869" s="23"/>
      <c r="AT2869" s="23"/>
      <c r="AU2869" s="3" t="s">
        <v>322</v>
      </c>
      <c r="AV2869" s="3" t="s">
        <v>238</v>
      </c>
      <c r="AW2869" s="3" t="s">
        <v>76</v>
      </c>
      <c r="AX2869" s="3">
        <v>11.007720000000001</v>
      </c>
      <c r="AY2869" s="3">
        <v>-74.249444999999994</v>
      </c>
      <c r="AZ2869" s="8" t="str">
        <f>+CONCATENATE("Reportan apertura en el enlace ",Tabla4[[#This Row],[Enlace]]," en el ",Tabla4[[#This Row],[Distancia óptica]]," ocasionado por ",Tabla4[[#This Row],[Causa del daño]])</f>
        <v>Reportan apertura en el enlace Ciénaga - Fundación en el km 0.66 desde Ciénaga ocasionado por Vandalismo</v>
      </c>
      <c r="BA2869" s="8" t="str">
        <f>+CONCATENATE("Para dar solución al incidente ",Tabla4[[#This Row],[Solución]])</f>
        <v>Para dar solución al incidente instalacion de empalme nueva</v>
      </c>
      <c r="BB2869" s="3" t="str">
        <f>+_xlfn.CONCAT(Tabla4[[#This Row],[Causa Raiz]]," ",Tabla4[[#This Row],[Solución2]]," (",Tabla4[[#This Row],[Anillo]],"- Cabecera: ",Tabla4[[#This Row],[Cabecera]],"- Operador: ",Tabla4[[#This Row],[Operador]],")")</f>
        <v>Reportan apertura en el enlace Ciénaga - Fundación en el km 0.66 desde Ciénaga ocasionado por Vandalismo Para dar solución al incidente instalacion de empalme nueva (Troncal- Cabecera: Fundacion- Operador: Ufinet)</v>
      </c>
    </row>
    <row r="2870" spans="1:54" ht="228">
      <c r="A2870" s="38">
        <f t="shared" si="662"/>
        <v>2869</v>
      </c>
      <c r="B2870" s="3">
        <v>8730082</v>
      </c>
      <c r="C2870" s="3" t="s">
        <v>54</v>
      </c>
      <c r="D2870" s="23">
        <v>45481.732638888891</v>
      </c>
      <c r="E2870" s="23">
        <v>45482.458333333336</v>
      </c>
      <c r="F2870" s="1">
        <f t="shared" ca="1" si="663"/>
        <v>0.72569444444525288</v>
      </c>
      <c r="G2870" s="3" t="s">
        <v>1465</v>
      </c>
      <c r="H2870" s="41" t="s">
        <v>1551</v>
      </c>
      <c r="I2870" s="40"/>
      <c r="J2870" s="5" t="s">
        <v>56</v>
      </c>
      <c r="K2870" s="3" t="s">
        <v>108</v>
      </c>
      <c r="L2870" s="9" t="s">
        <v>58</v>
      </c>
      <c r="M2870" s="3" t="s">
        <v>228</v>
      </c>
      <c r="N2870" s="3" t="s">
        <v>315</v>
      </c>
      <c r="O2870" s="3" t="s">
        <v>12784</v>
      </c>
      <c r="P2870" s="3" t="s">
        <v>12785</v>
      </c>
      <c r="Q2870" s="4" t="s">
        <v>12786</v>
      </c>
      <c r="R2870" s="3" t="s">
        <v>233</v>
      </c>
      <c r="S2870" s="3" t="s">
        <v>115</v>
      </c>
      <c r="T2870" s="9" t="s">
        <v>380</v>
      </c>
      <c r="U2870" s="3" t="s">
        <v>12787</v>
      </c>
      <c r="V2870" s="22" t="str">
        <f t="shared" si="664"/>
        <v>RLFO; Hora de aviso: 17:35 08/07/2024; Solución: Para dar solucion se va a instalar  200 metros de fibra óptica de 8 hilos y dos empalmes de 8 hilos ; Hora de solución: 11:00 09/07/2024; Causa: Corto Circuito</v>
      </c>
      <c r="W2870" s="4" t="s">
        <v>118</v>
      </c>
      <c r="X2870" s="3"/>
      <c r="Y2870" s="3"/>
      <c r="Z2870" s="3" t="s">
        <v>69</v>
      </c>
      <c r="AA2870" s="3" t="s">
        <v>70</v>
      </c>
      <c r="AB2870" s="3">
        <v>0</v>
      </c>
      <c r="AC2870" s="3" t="s">
        <v>71</v>
      </c>
      <c r="AD2870" s="6">
        <v>0.47569444444444442</v>
      </c>
      <c r="AE2870" s="7"/>
      <c r="AF2870" s="7"/>
      <c r="AG2870" s="6">
        <f>Tabla4[[#This Row],[Tiempo Parada de Reloj]]+Tabla4[[#This Row],[Tiempo Autorizado por Telefonica (no Máximo)]]</f>
        <v>0.47569444444444442</v>
      </c>
      <c r="AH2870" s="7">
        <f t="shared" ca="1" si="665"/>
        <v>0.25000000000080846</v>
      </c>
      <c r="AI2870" s="8">
        <f t="shared" si="666"/>
        <v>11.416666666666666</v>
      </c>
      <c r="AJ2870" s="8">
        <f t="shared" ca="1" si="667"/>
        <v>6.0000000000194031</v>
      </c>
      <c r="AK2870" s="3" t="s">
        <v>119</v>
      </c>
      <c r="AL2870" s="3" t="s">
        <v>70</v>
      </c>
      <c r="AM2870" s="3" t="s">
        <v>120</v>
      </c>
      <c r="AN2870" s="3" t="s">
        <v>87</v>
      </c>
      <c r="AO2870" s="3" t="s">
        <v>72</v>
      </c>
      <c r="AP2870" s="3" t="s">
        <v>72</v>
      </c>
      <c r="AQ2870" s="23">
        <v>45483.489583333336</v>
      </c>
      <c r="AR2870" s="3"/>
      <c r="AS2870" s="23"/>
      <c r="AT2870" s="23"/>
      <c r="AU2870" s="3" t="s">
        <v>237</v>
      </c>
      <c r="AV2870" s="3" t="s">
        <v>12788</v>
      </c>
      <c r="AW2870" s="3" t="s">
        <v>11095</v>
      </c>
      <c r="AX2870" s="3">
        <v>11.21307</v>
      </c>
      <c r="AY2870" s="3">
        <v>-74.179287000000002</v>
      </c>
      <c r="AZ2870" s="8" t="str">
        <f>+CONCATENATE("Reportan apertura en el enlace ",Tabla4[[#This Row],[Enlace]]," en el ",Tabla4[[#This Row],[Distancia óptica]]," ocasionado por ",Tabla4[[#This Row],[Causa del daño]])</f>
        <v>Reportan apertura en el enlace Ciudadela - Parque Nueva Carolina en el km 0.17 desde Parque Nueva Carolina ocasionado por Corto Circuito</v>
      </c>
      <c r="BA2870" s="8" t="str">
        <f>+CONCATENATE("Para dar solución al incidente ",Tabla4[[#This Row],[Solución]])</f>
        <v xml:space="preserve">Para dar solución al incidente Para dar solucion se va a instalar  200 metros de fibra óptica de 8 hilos y dos empalmes de 8 hilos </v>
      </c>
      <c r="BB2870" s="3" t="str">
        <f>+_xlfn.CONCAT(Tabla4[[#This Row],[Causa Raiz]]," ",Tabla4[[#This Row],[Solución2]]," (",Tabla4[[#This Row],[Anillo]],"- Cabecera: ",Tabla4[[#This Row],[Cabecera]],"- Operador: ",Tabla4[[#This Row],[Operador]],")")</f>
        <v>Reportan apertura en el enlace Ciudadela - Parque Nueva Carolina en el km 0.17 desde Parque Nueva Carolina ocasionado por Corto Circuito Para dar solución al incidente Para dar solucion se va a instalar  200 metros de fibra óptica de 8 hilos y dos empalmes de 8 hilos  (Local- Cabecera: Ciudadela- Operador: Colombia Telecomunicaciones)</v>
      </c>
    </row>
    <row r="2871" spans="1:54" ht="228">
      <c r="A2871" s="38">
        <f t="shared" si="662"/>
        <v>2870</v>
      </c>
      <c r="B2871" s="3">
        <v>8731650</v>
      </c>
      <c r="C2871" s="3" t="s">
        <v>136</v>
      </c>
      <c r="D2871" s="23">
        <v>45481.75</v>
      </c>
      <c r="E2871" s="23">
        <v>45481.791666666664</v>
      </c>
      <c r="F2871" s="1">
        <f t="shared" ca="1" si="663"/>
        <v>4.1666666664241347E-2</v>
      </c>
      <c r="G2871" s="3" t="s">
        <v>55</v>
      </c>
      <c r="H2871" s="41"/>
      <c r="I2871" s="40"/>
      <c r="J2871" s="5" t="s">
        <v>137</v>
      </c>
      <c r="K2871" s="3" t="s">
        <v>93</v>
      </c>
      <c r="L2871" s="9" t="s">
        <v>78</v>
      </c>
      <c r="M2871" s="3" t="s">
        <v>59</v>
      </c>
      <c r="N2871" s="3" t="s">
        <v>60</v>
      </c>
      <c r="O2871" s="3" t="s">
        <v>12789</v>
      </c>
      <c r="P2871" s="3" t="s">
        <v>12675</v>
      </c>
      <c r="Q2871" s="4" t="s">
        <v>12676</v>
      </c>
      <c r="R2871" s="3" t="s">
        <v>304</v>
      </c>
      <c r="S2871" s="3" t="s">
        <v>65</v>
      </c>
      <c r="T2871" s="9" t="s">
        <v>276</v>
      </c>
      <c r="U2871" s="3" t="s">
        <v>12790</v>
      </c>
      <c r="V2871" s="22" t="str">
        <f t="shared" si="664"/>
        <v>RBHFO; Hora de aviso: 18:00 08/07/2024; Solución: Se realiza tendido de 200 m de fo 48 hilos y se instala dos caja de empalmes de 48 hilos.   ; Hora de solución: 19:00 08/07/2024; Causa: Intervención de Terceros</v>
      </c>
      <c r="W2871" s="4" t="s">
        <v>68</v>
      </c>
      <c r="X2871" s="3"/>
      <c r="Y2871" s="3"/>
      <c r="Z2871" s="3" t="s">
        <v>69</v>
      </c>
      <c r="AA2871" s="3" t="s">
        <v>71</v>
      </c>
      <c r="AB2871" s="3">
        <v>0</v>
      </c>
      <c r="AC2871" s="3" t="s">
        <v>71</v>
      </c>
      <c r="AD2871" s="6">
        <v>0</v>
      </c>
      <c r="AE2871" s="7"/>
      <c r="AF2871" s="7"/>
      <c r="AG2871" s="6">
        <f>Tabla4[[#This Row],[Tiempo Parada de Reloj]]+Tabla4[[#This Row],[Tiempo Autorizado por Telefonica (no Máximo)]]</f>
        <v>0</v>
      </c>
      <c r="AH2871" s="7">
        <f t="shared" ca="1" si="665"/>
        <v>4.1666666664241347E-2</v>
      </c>
      <c r="AI2871" s="8">
        <f t="shared" si="666"/>
        <v>0</v>
      </c>
      <c r="AJ2871" s="8">
        <f t="shared" ca="1" si="667"/>
        <v>0.99999999994179234</v>
      </c>
      <c r="AK2871" s="3" t="s">
        <v>72</v>
      </c>
      <c r="AL2871" s="3" t="s">
        <v>71</v>
      </c>
      <c r="AM2871" s="3" t="s">
        <v>69</v>
      </c>
      <c r="AN2871" s="3" t="s">
        <v>72</v>
      </c>
      <c r="AO2871" s="3" t="s">
        <v>98</v>
      </c>
      <c r="AP2871" s="3" t="s">
        <v>98</v>
      </c>
      <c r="AQ2871" s="23">
        <v>45486.738888888889</v>
      </c>
      <c r="AR2871" s="3"/>
      <c r="AS2871" s="23"/>
      <c r="AT2871" s="23"/>
      <c r="AU2871" s="3" t="s">
        <v>1202</v>
      </c>
      <c r="AV2871" s="3" t="s">
        <v>10482</v>
      </c>
      <c r="AW2871" s="3" t="s">
        <v>12791</v>
      </c>
      <c r="AX2871" s="3">
        <v>4.5979200000000002</v>
      </c>
      <c r="AY2871" s="3">
        <v>-74.106589999999997</v>
      </c>
      <c r="AZ2871" s="8" t="str">
        <f>+CONCATENATE("Reportan apertura en el enlace ",Tabla4[[#This Row],[Enlace]]," en el ",Tabla4[[#This Row],[Distancia óptica]]," ocasionado por ",Tabla4[[#This Row],[Causa del daño]])</f>
        <v>Reportan apertura en el enlace Mov. Restrepo Norte - Mov. Santa Matilde Bogota en el km 2.4 desde Progreso ocasionado por Intervención de Terceros</v>
      </c>
      <c r="BA2871" s="8" t="str">
        <f>+CONCATENATE("Para dar solución al incidente ",Tabla4[[#This Row],[Solución]])</f>
        <v xml:space="preserve">Para dar solución al incidente Se realiza tendido de 200 m de fo 48 hilos y se instala dos caja de empalmes de 48 hilos.   </v>
      </c>
      <c r="BB2871" s="3" t="str">
        <f>+_xlfn.CONCAT(Tabla4[[#This Row],[Causa Raiz]]," ",Tabla4[[#This Row],[Solución2]]," (",Tabla4[[#This Row],[Anillo]],"- Cabecera: ",Tabla4[[#This Row],[Cabecera]],"- Operador: ",Tabla4[[#This Row],[Operador]],")")</f>
        <v>Reportan apertura en el enlace Mov. Restrepo Norte - Mov. Santa Matilde Bogota en el km 2.4 desde Progreso ocasionado por Intervención de Terceros Para dar solución al incidente Se realiza tendido de 200 m de fo 48 hilos y se instala dos caja de empalmes de 48 hilos.    (Anillo 6- Cabecera: Progreso centro- Operador: Infraco)</v>
      </c>
    </row>
    <row r="2872" spans="1:54" ht="185.25">
      <c r="A2872" s="38">
        <f t="shared" si="662"/>
        <v>2871</v>
      </c>
      <c r="B2872" s="3">
        <v>8731720</v>
      </c>
      <c r="C2872" s="3" t="s">
        <v>92</v>
      </c>
      <c r="D2872" s="23">
        <v>45481.75</v>
      </c>
      <c r="E2872" s="23">
        <v>45481.777777777781</v>
      </c>
      <c r="F2872" s="1">
        <f t="shared" ca="1" si="663"/>
        <v>2.7777777781011537E-2</v>
      </c>
      <c r="G2872" s="3" t="s">
        <v>55</v>
      </c>
      <c r="H2872" s="41"/>
      <c r="I2872" s="40"/>
      <c r="J2872" s="5" t="s">
        <v>56</v>
      </c>
      <c r="K2872" s="3" t="s">
        <v>340</v>
      </c>
      <c r="L2872" s="9" t="s">
        <v>58</v>
      </c>
      <c r="M2872" s="3" t="s">
        <v>341</v>
      </c>
      <c r="N2872" s="3" t="s">
        <v>342</v>
      </c>
      <c r="O2872" s="3" t="s">
        <v>2228</v>
      </c>
      <c r="P2872" s="3" t="s">
        <v>11698</v>
      </c>
      <c r="Q2872" s="4" t="s">
        <v>12792</v>
      </c>
      <c r="R2872" s="3" t="s">
        <v>346</v>
      </c>
      <c r="S2872" s="3" t="s">
        <v>347</v>
      </c>
      <c r="T2872" s="9" t="s">
        <v>146</v>
      </c>
      <c r="U2872" s="3" t="s">
        <v>2633</v>
      </c>
      <c r="V2872" s="22" t="str">
        <f t="shared" si="664"/>
        <v>RTNFO; Hora de aviso: 18:00 08/07/2024; Solución: se realiza migracion de hilos entre nodos; Hora de solución: 18:40 08/07/2024; Causa: Falla en la Red FiOp</v>
      </c>
      <c r="W2872" s="4" t="s">
        <v>349</v>
      </c>
      <c r="X2872" s="3"/>
      <c r="Y2872" s="3"/>
      <c r="Z2872" s="3" t="s">
        <v>69</v>
      </c>
      <c r="AA2872" s="3" t="s">
        <v>70</v>
      </c>
      <c r="AB2872" s="3">
        <v>8731658</v>
      </c>
      <c r="AC2872" s="3" t="s">
        <v>71</v>
      </c>
      <c r="AD2872" s="6">
        <v>0</v>
      </c>
      <c r="AE2872" s="7"/>
      <c r="AF2872" s="7"/>
      <c r="AG2872" s="6">
        <f>Tabla4[[#This Row],[Tiempo Parada de Reloj]]+Tabla4[[#This Row],[Tiempo Autorizado por Telefonica (no Máximo)]]</f>
        <v>0</v>
      </c>
      <c r="AH2872" s="7">
        <f t="shared" ca="1" si="665"/>
        <v>2.7777777781011537E-2</v>
      </c>
      <c r="AI2872" s="8">
        <f t="shared" si="666"/>
        <v>0</v>
      </c>
      <c r="AJ2872" s="8">
        <f t="shared" ca="1" si="667"/>
        <v>0.66666666674427688</v>
      </c>
      <c r="AK2872" s="3" t="s">
        <v>119</v>
      </c>
      <c r="AL2872" s="3" t="s">
        <v>71</v>
      </c>
      <c r="AM2872" s="3" t="s">
        <v>69</v>
      </c>
      <c r="AN2872" s="3" t="s">
        <v>119</v>
      </c>
      <c r="AO2872" s="3" t="s">
        <v>98</v>
      </c>
      <c r="AP2872" s="3" t="s">
        <v>72</v>
      </c>
      <c r="AQ2872" s="23">
        <v>45484.421527777777</v>
      </c>
      <c r="AR2872" s="3"/>
      <c r="AS2872" s="23"/>
      <c r="AT2872" s="23"/>
      <c r="AU2872" s="3" t="s">
        <v>2267</v>
      </c>
      <c r="AV2872" s="3" t="s">
        <v>12719</v>
      </c>
      <c r="AW2872" s="3" t="s">
        <v>1323</v>
      </c>
      <c r="AX2872" s="3">
        <v>4.2306999999999997</v>
      </c>
      <c r="AY2872" s="3">
        <v>-74.847300000000004</v>
      </c>
      <c r="AZ2872" s="8" t="str">
        <f>+CONCATENATE("Reportan apertura en el enlace ",Tabla4[[#This Row],[Enlace]]," en el ",Tabla4[[#This Row],[Distancia óptica]]," ocasionado por ",Tabla4[[#This Row],[Causa del daño]])</f>
        <v>Reportan apertura en el enlace Girardot - Ibagué en el Km 11 desde Girardot  ocasionado por Falla en la Red FiOp</v>
      </c>
      <c r="BA2872" s="8" t="str">
        <f>+CONCATENATE("Para dar solución al incidente ",Tabla4[[#This Row],[Solución]])</f>
        <v>Para dar solución al incidente se realiza migracion de hilos entre nodos</v>
      </c>
      <c r="BB2872" s="3" t="str">
        <f>+_xlfn.CONCAT(Tabla4[[#This Row],[Causa Raiz]]," ",Tabla4[[#This Row],[Solución2]]," (",Tabla4[[#This Row],[Anillo]],"- Cabecera: ",Tabla4[[#This Row],[Cabecera]],"- Operador: ",Tabla4[[#This Row],[Operador]],")")</f>
        <v>Reportan apertura en el enlace Girardot - Ibagué en el Km 11 desde Girardot  ocasionado por Falla en la Red FiOp Para dar solución al incidente se realiza migracion de hilos entre nodos (TRONCAL- Cabecera: GIRARDOT CENTRO- Operador: Colombia Telecomunicaciones)</v>
      </c>
    </row>
    <row r="2873" spans="1:54" ht="199.5">
      <c r="A2873" s="38">
        <f t="shared" si="662"/>
        <v>2872</v>
      </c>
      <c r="B2873" s="3">
        <v>8731831</v>
      </c>
      <c r="C2873" s="3" t="s">
        <v>54</v>
      </c>
      <c r="D2873" s="23">
        <v>45481.822916666664</v>
      </c>
      <c r="E2873" s="23">
        <v>45482.447916666664</v>
      </c>
      <c r="F2873" s="1">
        <f t="shared" ca="1" si="663"/>
        <v>0.625</v>
      </c>
      <c r="G2873" s="3" t="s">
        <v>55</v>
      </c>
      <c r="H2873" s="41"/>
      <c r="I2873" s="40"/>
      <c r="J2873" s="5" t="s">
        <v>56</v>
      </c>
      <c r="K2873" s="3" t="s">
        <v>203</v>
      </c>
      <c r="L2873" s="9" t="s">
        <v>78</v>
      </c>
      <c r="M2873" s="3" t="s">
        <v>204</v>
      </c>
      <c r="N2873" s="3" t="s">
        <v>332</v>
      </c>
      <c r="O2873" s="3" t="s">
        <v>12793</v>
      </c>
      <c r="P2873" s="3" t="s">
        <v>12794</v>
      </c>
      <c r="Q2873" s="4" t="s">
        <v>12795</v>
      </c>
      <c r="R2873" s="3" t="s">
        <v>1515</v>
      </c>
      <c r="S2873" s="3" t="s">
        <v>221</v>
      </c>
      <c r="T2873" s="9" t="s">
        <v>176</v>
      </c>
      <c r="U2873" s="3" t="s">
        <v>14280</v>
      </c>
      <c r="V2873" s="22" t="str">
        <f t="shared" si="664"/>
        <v>RLFO; Hora de aviso: 19:45 08/07/2024; Solución: Tendido de 263 mts de Fo y dos empalmes de 48 hilos; Hora de solución: 10:45 09/07/2024; Causa: Intervención de Terceros. No Identificados</v>
      </c>
      <c r="W2873" s="4" t="s">
        <v>213</v>
      </c>
      <c r="X2873" s="3"/>
      <c r="Y2873" s="3"/>
      <c r="Z2873" s="3" t="s">
        <v>69</v>
      </c>
      <c r="AA2873" s="3" t="s">
        <v>70</v>
      </c>
      <c r="AB2873" s="3">
        <v>0</v>
      </c>
      <c r="AC2873" s="3" t="s">
        <v>70</v>
      </c>
      <c r="AD2873" s="6">
        <v>0.2986111111111111</v>
      </c>
      <c r="AE2873" s="7"/>
      <c r="AF2873" s="7"/>
      <c r="AG2873" s="6">
        <f>Tabla4[[#This Row],[Tiempo Parada de Reloj]]+Tabla4[[#This Row],[Tiempo Autorizado por Telefonica (no Máximo)]]</f>
        <v>0.2986111111111111</v>
      </c>
      <c r="AH2873" s="7">
        <f t="shared" ca="1" si="665"/>
        <v>0.3263888888888889</v>
      </c>
      <c r="AI2873" s="8">
        <f t="shared" si="666"/>
        <v>7.1666666666666661</v>
      </c>
      <c r="AJ2873" s="8">
        <f t="shared" ca="1" si="667"/>
        <v>7.8333333333333339</v>
      </c>
      <c r="AK2873" s="23" t="s">
        <v>72</v>
      </c>
      <c r="AL2873" s="3" t="s">
        <v>70</v>
      </c>
      <c r="AM2873" s="3" t="s">
        <v>120</v>
      </c>
      <c r="AN2873" s="23" t="s">
        <v>87</v>
      </c>
      <c r="AO2873" s="3" t="s">
        <v>72</v>
      </c>
      <c r="AP2873" s="3" t="s">
        <v>72</v>
      </c>
      <c r="AQ2873" s="23">
        <v>45484.898611111108</v>
      </c>
      <c r="AR2873" s="3"/>
      <c r="AS2873" s="23"/>
      <c r="AT2873" s="23"/>
      <c r="AU2873" s="3" t="s">
        <v>356</v>
      </c>
      <c r="AV2873" s="3" t="s">
        <v>1633</v>
      </c>
      <c r="AW2873" s="3" t="s">
        <v>10389</v>
      </c>
      <c r="AX2873" s="3">
        <v>7.1010619999999998</v>
      </c>
      <c r="AY2873" s="3">
        <v>-73.109903000000003</v>
      </c>
      <c r="AZ2873" s="8" t="str">
        <f>+CONCATENATE("Reportan apertura en el enlace ",Tabla4[[#This Row],[Enlace]]," en el ",Tabla4[[#This Row],[Distancia óptica]]," ocasionado por ",Tabla4[[#This Row],[Causa del daño]])</f>
        <v>Reportan apertura en el enlace Mov. Conucos - Mov. La Floresta en el Km 0,7 desde conucos ocasionado por Intervención de Terceros. No Identificados</v>
      </c>
      <c r="BA2873" s="8" t="str">
        <f>+CONCATENATE("Para dar solución al incidente ",Tabla4[[#This Row],[Solución]])</f>
        <v>Para dar solución al incidente Tendido de 263 mts de Fo y dos empalmes de 48 hilos</v>
      </c>
      <c r="BB2873" s="3" t="str">
        <f>+_xlfn.CONCAT(Tabla4[[#This Row],[Causa Raiz]]," ",Tabla4[[#This Row],[Solución2]]," (",Tabla4[[#This Row],[Anillo]],"- Cabecera: ",Tabla4[[#This Row],[Cabecera]],"- Operador: ",Tabla4[[#This Row],[Operador]],")")</f>
        <v>Reportan apertura en el enlace Mov. Conucos - Mov. La Floresta en el Km 0,7 desde conucos ocasionado por Intervención de Terceros. No Identificados Para dar solución al incidente Tendido de 263 mts de Fo y dos empalmes de 48 hilos (Uk Floresta- Cabecera: Lagos- Operador: Colombia Telecomunicaciones)</v>
      </c>
    </row>
    <row r="2874" spans="1:54" ht="199.5">
      <c r="A2874" s="38">
        <f t="shared" si="662"/>
        <v>2873</v>
      </c>
      <c r="B2874" s="3">
        <v>8731858</v>
      </c>
      <c r="C2874" s="3" t="s">
        <v>163</v>
      </c>
      <c r="D2874" s="23">
        <v>45481.840277777781</v>
      </c>
      <c r="E2874" s="23">
        <v>45482.5</v>
      </c>
      <c r="F2874" s="1">
        <f t="shared" ca="1" si="663"/>
        <v>0.65972222221898846</v>
      </c>
      <c r="G2874" s="3" t="s">
        <v>55</v>
      </c>
      <c r="H2874" s="41"/>
      <c r="I2874" s="40"/>
      <c r="J2874" s="5" t="s">
        <v>56</v>
      </c>
      <c r="K2874" s="3" t="s">
        <v>57</v>
      </c>
      <c r="L2874" s="9" t="s">
        <v>58</v>
      </c>
      <c r="M2874" s="3" t="s">
        <v>59</v>
      </c>
      <c r="N2874" s="3" t="s">
        <v>60</v>
      </c>
      <c r="O2874" s="3" t="s">
        <v>12796</v>
      </c>
      <c r="P2874" s="3" t="s">
        <v>12797</v>
      </c>
      <c r="Q2874" s="4" t="s">
        <v>12798</v>
      </c>
      <c r="R2874" s="3" t="s">
        <v>12316</v>
      </c>
      <c r="S2874" s="3" t="s">
        <v>65</v>
      </c>
      <c r="T2874" s="9" t="s">
        <v>116</v>
      </c>
      <c r="U2874" s="3" t="s">
        <v>12799</v>
      </c>
      <c r="V2874" s="22" t="str">
        <f t="shared" si="664"/>
        <v>RDFO; Hora de aviso: 20:10 08/07/2024; Solución: Para dar solucion se recupero 30 mtrs de reserva y un empalme de 48 hilos ; Hora de solución: 12:00 09/07/2024; Causa: Hurto</v>
      </c>
      <c r="W2874" s="4" t="s">
        <v>68</v>
      </c>
      <c r="X2874" s="3"/>
      <c r="Y2874" s="3"/>
      <c r="Z2874" s="3" t="s">
        <v>69</v>
      </c>
      <c r="AA2874" s="3" t="s">
        <v>70</v>
      </c>
      <c r="AB2874" s="3">
        <v>8731820</v>
      </c>
      <c r="AC2874" s="3" t="s">
        <v>71</v>
      </c>
      <c r="AD2874" s="6">
        <v>0.3576388888888889</v>
      </c>
      <c r="AE2874" s="7"/>
      <c r="AF2874" s="7"/>
      <c r="AG2874" s="6">
        <f>Tabla4[[#This Row],[Tiempo Parada de Reloj]]+Tabla4[[#This Row],[Tiempo Autorizado por Telefonica (no Máximo)]]</f>
        <v>0.3576388888888889</v>
      </c>
      <c r="AH2874" s="7">
        <f t="shared" ca="1" si="665"/>
        <v>0.30208333333009957</v>
      </c>
      <c r="AI2874" s="8">
        <f t="shared" si="666"/>
        <v>8.5833333333333339</v>
      </c>
      <c r="AJ2874" s="8">
        <f t="shared" ca="1" si="667"/>
        <v>7.2499999999223892</v>
      </c>
      <c r="AK2874" s="3" t="s">
        <v>119</v>
      </c>
      <c r="AL2874" s="3" t="s">
        <v>70</v>
      </c>
      <c r="AM2874" s="3" t="s">
        <v>120</v>
      </c>
      <c r="AN2874" s="3" t="s">
        <v>119</v>
      </c>
      <c r="AO2874" s="3" t="s">
        <v>72</v>
      </c>
      <c r="AP2874" s="3" t="s">
        <v>72</v>
      </c>
      <c r="AQ2874" s="23">
        <v>45483.398611111108</v>
      </c>
      <c r="AR2874" s="3"/>
      <c r="AS2874" s="23"/>
      <c r="AT2874" s="23"/>
      <c r="AU2874" s="3" t="s">
        <v>100</v>
      </c>
      <c r="AV2874" s="3" t="s">
        <v>306</v>
      </c>
      <c r="AW2874" s="3" t="s">
        <v>307</v>
      </c>
      <c r="AX2874" s="3">
        <v>4.7279999999999998</v>
      </c>
      <c r="AY2874" s="3">
        <v>-74.126000000000005</v>
      </c>
      <c r="AZ2874" s="8" t="str">
        <f>+CONCATENATE("Reportan apertura en el enlace ",Tabla4[[#This Row],[Enlace]]," en el ",Tabla4[[#This Row],[Distancia óptica]]," ocasionado por ",Tabla4[[#This Row],[Causa del daño]])</f>
        <v>Reportan apertura en el enlace Morato - Uniabastos en el Km 8,8 desde Morato ocasionado por Hurto</v>
      </c>
      <c r="BA2874" s="8" t="str">
        <f>+CONCATENATE("Para dar solución al incidente ",Tabla4[[#This Row],[Solución]])</f>
        <v xml:space="preserve">Para dar solución al incidente Para dar solucion se recupero 30 mtrs de reserva y un empalme de 48 hilos </v>
      </c>
      <c r="BB2874" s="3" t="str">
        <f>+_xlfn.CONCAT(Tabla4[[#This Row],[Causa Raiz]]," ",Tabla4[[#This Row],[Solución2]]," (",Tabla4[[#This Row],[Anillo]],"- Cabecera: ",Tabla4[[#This Row],[Cabecera]],"- Operador: ",Tabla4[[#This Row],[Operador]],")")</f>
        <v>Reportan apertura en el enlace Morato - Uniabastos en el Km 8,8 desde Morato ocasionado por Hurto Para dar solución al incidente Para dar solucion se recupero 30 mtrs de reserva y un empalme de 48 hilos  (LINEAL- Cabecera: MORATO- Operador: Colombia Telecomunicaciones)</v>
      </c>
    </row>
    <row r="2875" spans="1:54" ht="171">
      <c r="A2875" s="38">
        <f t="shared" si="662"/>
        <v>2874</v>
      </c>
      <c r="B2875" s="3">
        <v>8730012</v>
      </c>
      <c r="C2875" s="3" t="s">
        <v>54</v>
      </c>
      <c r="D2875" s="23">
        <v>45481.850694444445</v>
      </c>
      <c r="E2875" s="23">
        <v>45482.371527777781</v>
      </c>
      <c r="F2875" s="1">
        <f t="shared" ca="1" si="663"/>
        <v>0.52083333333575865</v>
      </c>
      <c r="G2875" s="3" t="s">
        <v>55</v>
      </c>
      <c r="H2875" s="41"/>
      <c r="I2875" s="40"/>
      <c r="J2875" s="5" t="s">
        <v>56</v>
      </c>
      <c r="K2875" s="3" t="s">
        <v>77</v>
      </c>
      <c r="L2875" s="9" t="s">
        <v>58</v>
      </c>
      <c r="M2875" s="3" t="s">
        <v>745</v>
      </c>
      <c r="N2875" s="3" t="s">
        <v>746</v>
      </c>
      <c r="O2875" s="3" t="s">
        <v>12800</v>
      </c>
      <c r="P2875" s="3" t="s">
        <v>12801</v>
      </c>
      <c r="Q2875" s="4" t="s">
        <v>12802</v>
      </c>
      <c r="R2875" s="3" t="s">
        <v>750</v>
      </c>
      <c r="S2875" s="3" t="s">
        <v>158</v>
      </c>
      <c r="T2875" s="9" t="s">
        <v>146</v>
      </c>
      <c r="U2875" s="3" t="s">
        <v>12803</v>
      </c>
      <c r="V2875" s="22" t="str">
        <f t="shared" si="664"/>
        <v>RLFO; Hora de aviso: 20:25 08/07/2024; Solución: Se realiza migracion entre empalmes ; Hora de solución: 8:55 09/07/2024; Causa: Falla en la Red FiOp</v>
      </c>
      <c r="W2875" s="4" t="s">
        <v>160</v>
      </c>
      <c r="X2875" s="3"/>
      <c r="Y2875" s="3"/>
      <c r="Z2875" s="3" t="s">
        <v>69</v>
      </c>
      <c r="AA2875" s="3" t="s">
        <v>70</v>
      </c>
      <c r="AB2875" s="3">
        <v>8730012</v>
      </c>
      <c r="AC2875" s="3" t="s">
        <v>71</v>
      </c>
      <c r="AD2875" s="6">
        <v>0.25208333333333333</v>
      </c>
      <c r="AE2875" s="7"/>
      <c r="AF2875" s="7"/>
      <c r="AG2875" s="6">
        <f>Tabla4[[#This Row],[Tiempo Parada de Reloj]]+Tabla4[[#This Row],[Tiempo Autorizado por Telefonica (no Máximo)]]</f>
        <v>0.25208333333333333</v>
      </c>
      <c r="AH2875" s="7">
        <f t="shared" ca="1" si="665"/>
        <v>0.26875000000242533</v>
      </c>
      <c r="AI2875" s="8">
        <f t="shared" si="666"/>
        <v>6.05</v>
      </c>
      <c r="AJ2875" s="8">
        <f t="shared" ca="1" si="667"/>
        <v>6.4500000000582078</v>
      </c>
      <c r="AK2875" s="3" t="s">
        <v>72</v>
      </c>
      <c r="AL2875" s="3" t="s">
        <v>70</v>
      </c>
      <c r="AM2875" s="3" t="s">
        <v>120</v>
      </c>
      <c r="AN2875" s="3" t="s">
        <v>87</v>
      </c>
      <c r="AO2875" s="3" t="s">
        <v>98</v>
      </c>
      <c r="AP2875" s="3" t="s">
        <v>98</v>
      </c>
      <c r="AQ2875" s="23">
        <v>45482.868055555555</v>
      </c>
      <c r="AR2875" s="3"/>
      <c r="AS2875" s="23"/>
      <c r="AT2875" s="23"/>
      <c r="AU2875" s="3" t="s">
        <v>752</v>
      </c>
      <c r="AV2875" s="3" t="s">
        <v>2262</v>
      </c>
      <c r="AW2875" s="3" t="s">
        <v>3737</v>
      </c>
      <c r="AX2875" s="3">
        <v>2.9127000000000001</v>
      </c>
      <c r="AY2875" s="3">
        <v>-75.2744</v>
      </c>
      <c r="AZ2875" s="8" t="str">
        <f>+CONCATENATE("Reportan apertura en el enlace ",Tabla4[[#This Row],[Enlace]]," en el ",Tabla4[[#This Row],[Distancia óptica]]," ocasionado por ",Tabla4[[#This Row],[Causa del daño]])</f>
        <v>Reportan apertura en el enlace Manzanares - Tuquila en el km 0.63 desde Manzanares ocasionado por Falla en la Red FiOp</v>
      </c>
      <c r="BA2875" s="8" t="str">
        <f>+CONCATENATE("Para dar solución al incidente ",Tabla4[[#This Row],[Solución]])</f>
        <v xml:space="preserve">Para dar solución al incidente Se realiza migracion entre empalmes </v>
      </c>
      <c r="BB2875" s="3" t="str">
        <f>+_xlfn.CONCAT(Tabla4[[#This Row],[Causa Raiz]]," ",Tabla4[[#This Row],[Solución2]]," (",Tabla4[[#This Row],[Anillo]],"- Cabecera: ",Tabla4[[#This Row],[Cabecera]],"- Operador: ",Tabla4[[#This Row],[Operador]],")")</f>
        <v>Reportan apertura en el enlace Manzanares - Tuquila en el km 0.63 desde Manzanares ocasionado por Falla en la Red FiOp Para dar solución al incidente Se realiza migracion entre empalmes  (Uk - Cabecera: TUQUILA- Operador: Colombia Telecomunicaciones)</v>
      </c>
    </row>
    <row r="2876" spans="1:54" ht="228">
      <c r="A2876" s="38">
        <f t="shared" si="662"/>
        <v>2875</v>
      </c>
      <c r="B2876" s="3">
        <v>8731621</v>
      </c>
      <c r="C2876" s="3" t="s">
        <v>54</v>
      </c>
      <c r="D2876" s="23">
        <v>45481.895833333336</v>
      </c>
      <c r="E2876" s="23">
        <v>45482.15625</v>
      </c>
      <c r="F2876" s="1">
        <f t="shared" ca="1" si="663"/>
        <v>0.26041666666424135</v>
      </c>
      <c r="G2876" s="3" t="s">
        <v>1465</v>
      </c>
      <c r="H2876" s="41" t="s">
        <v>1551</v>
      </c>
      <c r="I2876" s="40"/>
      <c r="J2876" s="5" t="s">
        <v>56</v>
      </c>
      <c r="K2876" s="3" t="s">
        <v>138</v>
      </c>
      <c r="L2876" s="9" t="s">
        <v>78</v>
      </c>
      <c r="M2876" s="3" t="s">
        <v>139</v>
      </c>
      <c r="N2876" s="3" t="s">
        <v>2020</v>
      </c>
      <c r="O2876" s="3" t="s">
        <v>12804</v>
      </c>
      <c r="P2876" s="3" t="s">
        <v>12805</v>
      </c>
      <c r="Q2876" s="4" t="s">
        <v>12806</v>
      </c>
      <c r="R2876" s="3" t="s">
        <v>6508</v>
      </c>
      <c r="S2876" s="3" t="s">
        <v>145</v>
      </c>
      <c r="T2876" s="9" t="s">
        <v>176</v>
      </c>
      <c r="U2876" s="3" t="s">
        <v>12807</v>
      </c>
      <c r="V2876" s="22" t="str">
        <f t="shared" si="664"/>
        <v>RLFO; Hora de aviso: 21:30 08/07/2024; Solución: se instala empalme de 24 hilos en FO existente; Hora de solución: 3:45 09/07/2024; Causa: Intervención de Terceros. No Identificados</v>
      </c>
      <c r="W2876" s="4" t="s">
        <v>199</v>
      </c>
      <c r="X2876" s="3"/>
      <c r="Y2876" s="3"/>
      <c r="Z2876" s="3" t="s">
        <v>69</v>
      </c>
      <c r="AA2876" s="3" t="s">
        <v>70</v>
      </c>
      <c r="AB2876" s="3">
        <v>8731621</v>
      </c>
      <c r="AC2876" s="3" t="s">
        <v>70</v>
      </c>
      <c r="AD2876" s="6">
        <v>0</v>
      </c>
      <c r="AE2876" s="7"/>
      <c r="AF2876" s="7"/>
      <c r="AG2876" s="6">
        <f>Tabla4[[#This Row],[Tiempo Parada de Reloj]]+Tabla4[[#This Row],[Tiempo Autorizado por Telefonica (no Máximo)]]</f>
        <v>0</v>
      </c>
      <c r="AH2876" s="7">
        <f t="shared" ca="1" si="665"/>
        <v>0.26041666666424135</v>
      </c>
      <c r="AI2876" s="8">
        <f t="shared" si="666"/>
        <v>0</v>
      </c>
      <c r="AJ2876" s="8">
        <f t="shared" ca="1" si="667"/>
        <v>6.2499999999417923</v>
      </c>
      <c r="AK2876" s="3" t="s">
        <v>72</v>
      </c>
      <c r="AL2876" s="3" t="s">
        <v>70</v>
      </c>
      <c r="AM2876" s="3" t="s">
        <v>120</v>
      </c>
      <c r="AN2876" s="3" t="s">
        <v>120</v>
      </c>
      <c r="AO2876" s="3" t="s">
        <v>72</v>
      </c>
      <c r="AP2876" s="3" t="s">
        <v>72</v>
      </c>
      <c r="AQ2876" s="23">
        <v>45483.447222222225</v>
      </c>
      <c r="AR2876" s="3"/>
      <c r="AS2876" s="23"/>
      <c r="AT2876" s="23"/>
      <c r="AU2876" s="3" t="s">
        <v>149</v>
      </c>
      <c r="AV2876" s="3" t="s">
        <v>863</v>
      </c>
      <c r="AW2876" s="3" t="s">
        <v>12808</v>
      </c>
      <c r="AX2876" s="3">
        <v>3.39514</v>
      </c>
      <c r="AY2876" s="3">
        <v>-76.481145999999995</v>
      </c>
      <c r="AZ2876" s="8" t="str">
        <f>+CONCATENATE("Reportan apertura en el enlace ",Tabla4[[#This Row],[Enlace]]," en el ",Tabla4[[#This Row],[Distancia óptica]]," ocasionado por ",Tabla4[[#This Row],[Causa del daño]])</f>
        <v>Reportan apertura en el enlace Mov. Parcelacion Industrial la dolores - Mov. Almacenes la 14 en el Km 1,11 desde Parcelacion ocasionado por Intervención de Terceros. No Identificados</v>
      </c>
      <c r="BA2876" s="8" t="str">
        <f>+CONCATENATE("Para dar solución al incidente ",Tabla4[[#This Row],[Solución]])</f>
        <v>Para dar solución al incidente se instala empalme de 24 hilos en FO existente</v>
      </c>
      <c r="BB2876" s="3" t="str">
        <f>+_xlfn.CONCAT(Tabla4[[#This Row],[Causa Raiz]]," ",Tabla4[[#This Row],[Solución2]]," (",Tabla4[[#This Row],[Anillo]],"- Cabecera: ",Tabla4[[#This Row],[Cabecera]],"- Operador: ",Tabla4[[#This Row],[Operador]],")")</f>
        <v>Reportan apertura en el enlace Mov. Parcelacion Industrial la dolores - Mov. Almacenes la 14 en el Km 1,11 desde Parcelacion ocasionado por Intervención de Terceros. No Identificados Para dar solución al incidente se instala empalme de 24 hilos en FO existente (Uk parcelacion industrial- Cabecera: Acopi- Operador: Colombia Telecomunicaciones)</v>
      </c>
    </row>
    <row r="2877" spans="1:54" ht="199.5">
      <c r="A2877" s="38">
        <f t="shared" si="662"/>
        <v>2876</v>
      </c>
      <c r="B2877" s="3">
        <v>8732073</v>
      </c>
      <c r="C2877" s="3" t="s">
        <v>54</v>
      </c>
      <c r="D2877" s="23">
        <v>45481.916666666664</v>
      </c>
      <c r="E2877" s="23">
        <v>45482.125</v>
      </c>
      <c r="F2877" s="1">
        <f t="shared" ca="1" si="663"/>
        <v>0.20833333333575865</v>
      </c>
      <c r="G2877" s="3" t="s">
        <v>55</v>
      </c>
      <c r="H2877" s="41"/>
      <c r="I2877" s="40"/>
      <c r="J2877" s="5" t="s">
        <v>56</v>
      </c>
      <c r="K2877" s="3" t="s">
        <v>77</v>
      </c>
      <c r="L2877" s="9" t="s">
        <v>78</v>
      </c>
      <c r="M2877" s="3" t="s">
        <v>373</v>
      </c>
      <c r="N2877" s="3" t="s">
        <v>12809</v>
      </c>
      <c r="O2877" s="3" t="s">
        <v>12810</v>
      </c>
      <c r="P2877" s="3" t="s">
        <v>12811</v>
      </c>
      <c r="Q2877" s="4" t="s">
        <v>12812</v>
      </c>
      <c r="R2877" s="3" t="s">
        <v>346</v>
      </c>
      <c r="S2877" s="3" t="s">
        <v>10375</v>
      </c>
      <c r="T2877" s="9" t="s">
        <v>116</v>
      </c>
      <c r="U2877" s="3" t="s">
        <v>12813</v>
      </c>
      <c r="V2877" s="22" t="str">
        <f t="shared" si="664"/>
        <v>RLFO; Hora de aviso: 22:00 08/07/2024; Solución: Instalacion de empalme de 36 hilos con caja empalme de 48 en reserva existente; Hora de solución: 3:00 09/07/2024; Causa: Hurto</v>
      </c>
      <c r="W2877" s="4" t="s">
        <v>160</v>
      </c>
      <c r="X2877" s="3"/>
      <c r="Y2877" s="3"/>
      <c r="Z2877" s="3" t="s">
        <v>69</v>
      </c>
      <c r="AA2877" s="3" t="s">
        <v>70</v>
      </c>
      <c r="AB2877" s="3">
        <v>8732008</v>
      </c>
      <c r="AC2877" s="3" t="s">
        <v>71</v>
      </c>
      <c r="AD2877" s="6">
        <v>0</v>
      </c>
      <c r="AE2877" s="7"/>
      <c r="AF2877" s="7"/>
      <c r="AG2877" s="6">
        <f>Tabla4[[#This Row],[Tiempo Parada de Reloj]]+Tabla4[[#This Row],[Tiempo Autorizado por Telefonica (no Máximo)]]</f>
        <v>0</v>
      </c>
      <c r="AH2877" s="7">
        <f t="shared" ca="1" si="665"/>
        <v>0.20833333333575865</v>
      </c>
      <c r="AI2877" s="8">
        <f t="shared" si="666"/>
        <v>0</v>
      </c>
      <c r="AJ2877" s="8">
        <f t="shared" ca="1" si="667"/>
        <v>5.0000000000582077</v>
      </c>
      <c r="AK2877" s="3" t="s">
        <v>120</v>
      </c>
      <c r="AL2877" s="3" t="s">
        <v>71</v>
      </c>
      <c r="AM2877" s="3" t="s">
        <v>69</v>
      </c>
      <c r="AN2877" s="3" t="s">
        <v>120</v>
      </c>
      <c r="AO2877" s="3" t="s">
        <v>72</v>
      </c>
      <c r="AP2877" s="3" t="s">
        <v>72</v>
      </c>
      <c r="AQ2877" s="23">
        <v>45484.890277777777</v>
      </c>
      <c r="AR2877" s="3"/>
      <c r="AS2877" s="23"/>
      <c r="AT2877" s="23"/>
      <c r="AU2877" s="3" t="s">
        <v>1266</v>
      </c>
      <c r="AV2877" s="3" t="s">
        <v>12814</v>
      </c>
      <c r="AW2877" s="3" t="s">
        <v>135</v>
      </c>
      <c r="AX2877" s="3">
        <v>4.0947940000000003</v>
      </c>
      <c r="AY2877" s="3">
        <v>-72.950333999999998</v>
      </c>
      <c r="AZ2877" s="8" t="str">
        <f>+CONCATENATE("Reportan apertura en el enlace ",Tabla4[[#This Row],[Enlace]]," en el ",Tabla4[[#This Row],[Distancia óptica]]," ocasionado por ",Tabla4[[#This Row],[Causa del daño]])</f>
        <v>Reportan apertura en el enlace Mov. Alcaldia Puerto Lopez - Mov. Puerto Lopez en el km 1.6 desde Mov. Puerto Lopez ocasionado por Hurto</v>
      </c>
      <c r="BA2877" s="8" t="str">
        <f>+CONCATENATE("Para dar solución al incidente ",Tabla4[[#This Row],[Solución]])</f>
        <v>Para dar solución al incidente Instalacion de empalme de 36 hilos con caja empalme de 48 en reserva existente</v>
      </c>
      <c r="BB2877" s="3" t="str">
        <f>+_xlfn.CONCAT(Tabla4[[#This Row],[Causa Raiz]]," ",Tabla4[[#This Row],[Solución2]]," (",Tabla4[[#This Row],[Anillo]],"- Cabecera: ",Tabla4[[#This Row],[Cabecera]],"- Operador: ",Tabla4[[#This Row],[Operador]],")")</f>
        <v>Reportan apertura en el enlace Mov. Alcaldia Puerto Lopez - Mov. Puerto Lopez en el km 1.6 desde Mov. Puerto Lopez ocasionado por Hurto Para dar solución al incidente Instalacion de empalme de 36 hilos con caja empalme de 48 en reserva existente (Lineal- Cabecera: Puerto Lopez- Operador: Colombia Telecomunicaciones)</v>
      </c>
    </row>
    <row r="2878" spans="1:54" ht="142.5">
      <c r="A2878" s="38">
        <f t="shared" ref="A2878" si="668">A2877+1</f>
        <v>2877</v>
      </c>
      <c r="B2878" s="3">
        <v>8732294</v>
      </c>
      <c r="C2878" s="3" t="s">
        <v>92</v>
      </c>
      <c r="D2878" s="23">
        <v>45482.038194444445</v>
      </c>
      <c r="E2878" s="23">
        <v>45482.708333333336</v>
      </c>
      <c r="F2878" s="1">
        <f ca="1">IF(ISBLANK(E2878),IF(ISBLANK(D2878),0,NOW()-D2878),E2878-D2878)</f>
        <v>0.67013888889050577</v>
      </c>
      <c r="G2878" s="3" t="s">
        <v>164</v>
      </c>
      <c r="H2878" s="41" t="s">
        <v>165</v>
      </c>
      <c r="I2878" s="40"/>
      <c r="J2878" s="5" t="s">
        <v>2481</v>
      </c>
      <c r="K2878" s="3" t="s">
        <v>2481</v>
      </c>
      <c r="L2878" s="9" t="s">
        <v>58</v>
      </c>
      <c r="M2878" s="3" t="s">
        <v>139</v>
      </c>
      <c r="N2878" s="3" t="s">
        <v>140</v>
      </c>
      <c r="O2878" s="3" t="s">
        <v>448</v>
      </c>
      <c r="P2878" s="3" t="s">
        <v>2381</v>
      </c>
      <c r="Q2878" s="4" t="s">
        <v>12815</v>
      </c>
      <c r="R2878" s="3" t="s">
        <v>6508</v>
      </c>
      <c r="S2878" s="3" t="s">
        <v>12816</v>
      </c>
      <c r="T2878" s="9" t="s">
        <v>146</v>
      </c>
      <c r="U2878" s="3" t="s">
        <v>12817</v>
      </c>
      <c r="V2878" s="22" t="str">
        <f>C2878&amp;"; Hora de aviso: "&amp;TEXT(D2878,"h:mm dd/mm/yyyy")&amp;"; Solución: "&amp;U2878&amp;"; Hora de solución: "&amp;TEXT(E2878,"h:mm dd/mm/yyyy")&amp;"; Causa: "&amp;T2878</f>
        <v>RTNFO; Hora de aviso: 0:55 09/07/2024; Solución: sin novedades por parte de NocCirion ; Hora de solución: 17:00 09/07/2024; Causa: Falla en la Red FiOp</v>
      </c>
      <c r="W2878" s="4" t="s">
        <v>12818</v>
      </c>
      <c r="X2878" s="3"/>
      <c r="Y2878" s="3"/>
      <c r="Z2878" s="3" t="s">
        <v>69</v>
      </c>
      <c r="AA2878" s="3" t="s">
        <v>71</v>
      </c>
      <c r="AB2878" s="3">
        <v>0</v>
      </c>
      <c r="AC2878" s="3" t="s">
        <v>71</v>
      </c>
      <c r="AD2878" s="6">
        <v>0</v>
      </c>
      <c r="AE2878" s="7"/>
      <c r="AF2878" s="7"/>
      <c r="AG2878" s="6">
        <f>Tabla4[[#This Row],[Tiempo Parada de Reloj]]+Tabla4[[#This Row],[Tiempo Autorizado por Telefonica (no Máximo)]]</f>
        <v>0</v>
      </c>
      <c r="AH2878" s="7">
        <f ca="1">F2878-$AD2878</f>
        <v>0.67013888889050577</v>
      </c>
      <c r="AI2878" s="8">
        <f t="shared" ref="AI2878" si="669">AD2878*24</f>
        <v>0</v>
      </c>
      <c r="AJ2878" s="8">
        <f t="shared" ref="AJ2878" ca="1" si="670">AH2878*24</f>
        <v>16.083333333372138</v>
      </c>
      <c r="AK2878" s="3" t="s">
        <v>120</v>
      </c>
      <c r="AL2878" s="3" t="s">
        <v>70</v>
      </c>
      <c r="AM2878" s="3" t="s">
        <v>87</v>
      </c>
      <c r="AN2878" s="3" t="s">
        <v>119</v>
      </c>
      <c r="AQ2878" s="23">
        <f t="shared" ref="AQ2878" ca="1" si="671">NOW()</f>
        <v>45503.69683483796</v>
      </c>
      <c r="AR2878" s="3"/>
      <c r="AS2878" s="23"/>
      <c r="AT2878" s="23"/>
      <c r="AU2878" s="3" t="s">
        <v>2481</v>
      </c>
      <c r="AV2878" s="3" t="s">
        <v>69</v>
      </c>
      <c r="AW2878" s="3" t="s">
        <v>69</v>
      </c>
      <c r="AX2878" s="3" t="s">
        <v>69</v>
      </c>
      <c r="AY2878" s="3" t="s">
        <v>69</v>
      </c>
      <c r="AZ2878" s="8" t="str">
        <f>+CONCATENATE("Reportan apertura en el enlace ",Tabla4[[#This Row],[Enlace]]," en el ",Tabla4[[#This Row],[Distancia óptica]]," ocasionado por ",Tabla4[[#This Row],[Causa del daño]])</f>
        <v>Reportan apertura en el enlace Cali - Buenaventura en el Km 0  ocasionado por Falla en la Red FiOp</v>
      </c>
      <c r="BA2878" s="8" t="str">
        <f>+CONCATENATE("Para dar solución al incidente ",Tabla4[[#This Row],[Solución]])</f>
        <v xml:space="preserve">Para dar solución al incidente sin novedades por parte de NocCirion </v>
      </c>
      <c r="BB2878" s="3" t="str">
        <f>+_xlfn.CONCAT(Tabla4[[#This Row],[Causa Raiz]]," ",Tabla4[[#This Row],[Solución2]]," (",Tabla4[[#This Row],[Anillo]],"- Cabecera: ",Tabla4[[#This Row],[Cabecera]],"- Operador: ",Tabla4[[#This Row],[Operador]],")")</f>
        <v>Reportan apertura en el enlace Cali - Buenaventura en el Km 0  ocasionado por Falla en la Red FiOp Para dar solución al incidente sin novedades por parte de NocCirion  (NA- Cabecera: NA- Operador: Century Link)</v>
      </c>
    </row>
    <row r="2879" spans="1:54" ht="171">
      <c r="A2879" s="38">
        <f t="shared" ref="A2879" si="672">A2878+1</f>
        <v>2878</v>
      </c>
      <c r="B2879" s="3">
        <v>8732296</v>
      </c>
      <c r="C2879" s="3" t="s">
        <v>163</v>
      </c>
      <c r="D2879" s="23">
        <v>45482.059027777781</v>
      </c>
      <c r="E2879" s="23">
        <v>45482.416666666664</v>
      </c>
      <c r="F2879" s="1">
        <f t="shared" ref="F2879" ca="1" si="673">IF(ISBLANK(E2879),IF(ISBLANK(D2879),0,NOW()-D2879),E2879-D2879)</f>
        <v>0.35763888888322981</v>
      </c>
      <c r="G2879" s="3" t="s">
        <v>55</v>
      </c>
      <c r="H2879" s="41"/>
      <c r="I2879" s="40"/>
      <c r="J2879" s="5" t="s">
        <v>56</v>
      </c>
      <c r="K2879" s="3" t="s">
        <v>138</v>
      </c>
      <c r="L2879" s="9" t="s">
        <v>58</v>
      </c>
      <c r="M2879" s="3" t="s">
        <v>139</v>
      </c>
      <c r="N2879" s="3" t="s">
        <v>140</v>
      </c>
      <c r="O2879" s="3" t="s">
        <v>476</v>
      </c>
      <c r="P2879" s="3" t="s">
        <v>12819</v>
      </c>
      <c r="Q2879" s="4" t="s">
        <v>12820</v>
      </c>
      <c r="R2879" s="3" t="s">
        <v>6508</v>
      </c>
      <c r="S2879" s="3" t="s">
        <v>145</v>
      </c>
      <c r="T2879" s="9" t="s">
        <v>256</v>
      </c>
      <c r="U2879" s="3" t="s">
        <v>12821</v>
      </c>
      <c r="V2879" s="22" t="str">
        <f t="shared" ref="V2879" si="674">C2879&amp;"; Hora de aviso: "&amp;TEXT(D2879,"h:mm dd/mm/yyyy")&amp;"; Solución: "&amp;U2879&amp;"; Hora de solución: "&amp;TEXT(E2879,"h:mm dd/mm/yyyy")&amp;"; Causa: "&amp;T2879</f>
        <v>RDFO; Hora de aviso: 1:25 09/07/2024; Solución: Para dar solucion se rehace empalme de 36 hilos ; Hora de solución: 10:00 09/07/2024; Causa: Falla de Empalme de FiOp</v>
      </c>
      <c r="W2879" s="4" t="s">
        <v>199</v>
      </c>
      <c r="X2879" s="3"/>
      <c r="Y2879" s="3"/>
      <c r="Z2879" s="3" t="s">
        <v>69</v>
      </c>
      <c r="AA2879" s="3" t="s">
        <v>71</v>
      </c>
      <c r="AB2879" s="3">
        <v>0</v>
      </c>
      <c r="AC2879" s="3" t="s">
        <v>71</v>
      </c>
      <c r="AD2879" s="6">
        <v>0</v>
      </c>
      <c r="AE2879" s="7"/>
      <c r="AF2879" s="7"/>
      <c r="AG2879" s="6">
        <f>Tabla4[[#This Row],[Tiempo Parada de Reloj]]+Tabla4[[#This Row],[Tiempo Autorizado por Telefonica (no Máximo)]]</f>
        <v>0</v>
      </c>
      <c r="AH2879" s="7">
        <f t="shared" ref="AH2879" ca="1" si="675">F2879-$AD2879</f>
        <v>0.35763888888322981</v>
      </c>
      <c r="AI2879" s="8">
        <f t="shared" ref="AI2879" si="676">AD2879*24</f>
        <v>0</v>
      </c>
      <c r="AJ2879" s="8">
        <f t="shared" ref="AJ2879" ca="1" si="677">AH2879*24</f>
        <v>8.5833333331975155</v>
      </c>
      <c r="AK2879" s="3" t="s">
        <v>120</v>
      </c>
      <c r="AL2879" s="3" t="s">
        <v>70</v>
      </c>
      <c r="AM2879" s="3" t="s">
        <v>87</v>
      </c>
      <c r="AN2879" s="3" t="s">
        <v>87</v>
      </c>
      <c r="AO2879" s="3" t="s">
        <v>72</v>
      </c>
      <c r="AP2879" s="3" t="s">
        <v>72</v>
      </c>
      <c r="AQ2879" s="23">
        <v>45483.507638888892</v>
      </c>
      <c r="AR2879" s="3"/>
      <c r="AS2879" s="23"/>
      <c r="AT2879" s="23"/>
      <c r="AU2879" s="3" t="s">
        <v>200</v>
      </c>
      <c r="AV2879" s="3" t="s">
        <v>12822</v>
      </c>
      <c r="AW2879" s="3" t="s">
        <v>370</v>
      </c>
      <c r="AX2879" s="3">
        <v>3.4118599999999999</v>
      </c>
      <c r="AY2879" s="3">
        <v>-76.429559999999995</v>
      </c>
      <c r="AZ2879" s="8" t="str">
        <f>+CONCATENATE("Reportan apertura en el enlace ",Tabla4[[#This Row],[Enlace]]," en el ",Tabla4[[#This Row],[Distancia óptica]]," ocasionado por ",Tabla4[[#This Row],[Causa del daño]])</f>
        <v>Reportan apertura en el enlace Cali - Candelaria en el Km 28.8 desde cali ocasionado por Falla de Empalme de FiOp</v>
      </c>
      <c r="BA2879" s="8" t="str">
        <f>+CONCATENATE("Para dar solución al incidente ",Tabla4[[#This Row],[Solución]])</f>
        <v xml:space="preserve">Para dar solución al incidente Para dar solucion se rehace empalme de 36 hilos </v>
      </c>
      <c r="BB2879" s="3" t="str">
        <f>+_xlfn.CONCAT(Tabla4[[#This Row],[Causa Raiz]]," ",Tabla4[[#This Row],[Solución2]]," (",Tabla4[[#This Row],[Anillo]],"- Cabecera: ",Tabla4[[#This Row],[Cabecera]],"- Operador: ",Tabla4[[#This Row],[Operador]],")")</f>
        <v>Reportan apertura en el enlace Cali - Candelaria en el Km 28.8 desde cali ocasionado por Falla de Empalme de FiOp Para dar solución al incidente Para dar solucion se rehace empalme de 36 hilos  (lineal- Cabecera: telecom centro - Operador: Colombia Telecomunicaciones)</v>
      </c>
    </row>
    <row r="2880" spans="1:54" ht="199.5">
      <c r="A2880" s="38">
        <f>A2879+1</f>
        <v>2879</v>
      </c>
      <c r="B2880" s="3">
        <v>8732358</v>
      </c>
      <c r="C2880" s="3" t="s">
        <v>54</v>
      </c>
      <c r="D2880" s="23">
        <v>45482.104166666664</v>
      </c>
      <c r="E2880" s="23">
        <v>45482.416666666664</v>
      </c>
      <c r="F2880" s="1">
        <f ca="1">IF(ISBLANK(E2880),IF(ISBLANK(D2880),0,NOW()-D2880),E2880-D2880)</f>
        <v>0.3125</v>
      </c>
      <c r="G2880" s="3" t="s">
        <v>55</v>
      </c>
      <c r="H2880" s="41"/>
      <c r="I2880" s="40"/>
      <c r="J2880" s="5" t="s">
        <v>56</v>
      </c>
      <c r="K2880" s="3" t="s">
        <v>77</v>
      </c>
      <c r="L2880" s="9" t="s">
        <v>58</v>
      </c>
      <c r="M2880" s="3" t="s">
        <v>152</v>
      </c>
      <c r="N2880" s="3" t="s">
        <v>153</v>
      </c>
      <c r="O2880" s="3" t="s">
        <v>12823</v>
      </c>
      <c r="P2880" s="3" t="s">
        <v>12824</v>
      </c>
      <c r="Q2880" s="4" t="s">
        <v>12825</v>
      </c>
      <c r="R2880" s="3" t="s">
        <v>6508</v>
      </c>
      <c r="S2880" s="3" t="s">
        <v>158</v>
      </c>
      <c r="T2880" s="9" t="s">
        <v>66</v>
      </c>
      <c r="U2880" s="3" t="s">
        <v>12826</v>
      </c>
      <c r="V2880" s="22" t="str">
        <f>C2880&amp;"; Hora de aviso: "&amp;TEXT(D2880,"h:mm dd/mm/yyyy")&amp;"; Solución: "&amp;U2880&amp;"; Hora de solución: "&amp;TEXT(E2880,"h:mm dd/mm/yyyy")&amp;"; Causa: "&amp;T2880</f>
        <v>RLFO; Hora de aviso: 2:30 09/07/2024; Solución: Para dar solucion se corre reserva 350 mtrs y un empalme de 48 hilos ; Hora de solución: 10:00 09/07/2024; Causa: Vandalismo</v>
      </c>
      <c r="W2880" s="4" t="s">
        <v>160</v>
      </c>
      <c r="X2880" s="3"/>
      <c r="Y2880" s="3"/>
      <c r="Z2880" s="3" t="s">
        <v>69</v>
      </c>
      <c r="AA2880" s="3" t="s">
        <v>70</v>
      </c>
      <c r="AB2880" s="3">
        <v>0</v>
      </c>
      <c r="AC2880" s="3" t="s">
        <v>71</v>
      </c>
      <c r="AD2880" s="6">
        <v>0</v>
      </c>
      <c r="AE2880" s="7"/>
      <c r="AF2880" s="7"/>
      <c r="AG2880" s="6">
        <f>Tabla4[[#This Row],[Tiempo Parada de Reloj]]+Tabla4[[#This Row],[Tiempo Autorizado por Telefonica (no Máximo)]]</f>
        <v>0</v>
      </c>
      <c r="AH2880" s="7">
        <f ca="1">F2880-$AD2880</f>
        <v>0.3125</v>
      </c>
      <c r="AI2880" s="8">
        <f>AD2880*24</f>
        <v>0</v>
      </c>
      <c r="AJ2880" s="8">
        <f ca="1">AH2880*24</f>
        <v>7.5</v>
      </c>
      <c r="AK2880" s="3" t="s">
        <v>120</v>
      </c>
      <c r="AL2880" s="3" t="s">
        <v>70</v>
      </c>
      <c r="AM2880" s="3" t="s">
        <v>87</v>
      </c>
      <c r="AN2880" s="3" t="s">
        <v>87</v>
      </c>
      <c r="AO2880" s="23" t="s">
        <v>98</v>
      </c>
      <c r="AP2880" s="23" t="s">
        <v>98</v>
      </c>
      <c r="AQ2880" s="23">
        <v>45483.95208333333</v>
      </c>
      <c r="AR2880" s="3"/>
      <c r="AS2880" s="23"/>
      <c r="AT2880" s="23"/>
      <c r="AU2880" s="3" t="s">
        <v>161</v>
      </c>
      <c r="AV2880" s="3" t="s">
        <v>2407</v>
      </c>
      <c r="AW2880" s="3" t="s">
        <v>135</v>
      </c>
      <c r="AX2880" s="3">
        <v>1.227115</v>
      </c>
      <c r="AY2880" s="3">
        <v>-77.269059999999996</v>
      </c>
      <c r="AZ2880" s="8" t="str">
        <f>+CONCATENATE("Reportan apertura en el enlace ",Tabla4[[#This Row],[Enlace]]," en el ",Tabla4[[#This Row],[Distancia óptica]]," ocasionado por ",Tabla4[[#This Row],[Causa del daño]])</f>
        <v>Reportan apertura en el enlace Pasto Centro - Plasuela en el Km 3,2 desde Centro ocasionado por Vandalismo</v>
      </c>
      <c r="BA2880" s="8" t="str">
        <f>+CONCATENATE("Para dar solución al incidente ",Tabla4[[#This Row],[Solución]])</f>
        <v xml:space="preserve">Para dar solución al incidente Para dar solucion se corre reserva 350 mtrs y un empalme de 48 hilos </v>
      </c>
      <c r="BB2880" s="3" t="str">
        <f>+_xlfn.CONCAT(Tabla4[[#This Row],[Causa Raiz]]," ",Tabla4[[#This Row],[Solución2]]," (",Tabla4[[#This Row],[Anillo]],"- Cabecera: ",Tabla4[[#This Row],[Cabecera]],"- Operador: ",Tabla4[[#This Row],[Operador]],")")</f>
        <v>Reportan apertura en el enlace Pasto Centro - Plasuela en el Km 3,2 desde Centro ocasionado por Vandalismo Para dar solución al incidente Para dar solucion se corre reserva 350 mtrs y un empalme de 48 hilos  (Lineal- Cabecera: Pasto Centro- Operador: Colombia Telecomunicaciones)</v>
      </c>
    </row>
    <row r="2881" spans="1:54" ht="185.25">
      <c r="A2881" s="38">
        <f t="shared" ref="A2881:A2882" si="678">A2880+1</f>
        <v>2880</v>
      </c>
      <c r="B2881" s="3">
        <v>8732357</v>
      </c>
      <c r="C2881" s="3" t="s">
        <v>92</v>
      </c>
      <c r="D2881" s="23">
        <v>45482.104166666664</v>
      </c>
      <c r="E2881" s="23">
        <v>45482.416666666664</v>
      </c>
      <c r="F2881" s="1">
        <f t="shared" ref="F2881:F2882" ca="1" si="679">IF(ISBLANK(E2881),IF(ISBLANK(D2881),0,NOW()-D2881),E2881-D2881)</f>
        <v>0.3125</v>
      </c>
      <c r="G2881" s="3" t="s">
        <v>55</v>
      </c>
      <c r="H2881" s="41"/>
      <c r="I2881" s="40"/>
      <c r="J2881" s="5" t="s">
        <v>56</v>
      </c>
      <c r="K2881" s="3" t="s">
        <v>108</v>
      </c>
      <c r="L2881" s="9" t="s">
        <v>58</v>
      </c>
      <c r="M2881" s="3" t="s">
        <v>109</v>
      </c>
      <c r="N2881" s="3" t="s">
        <v>633</v>
      </c>
      <c r="O2881" s="3" t="s">
        <v>4731</v>
      </c>
      <c r="P2881" s="3" t="s">
        <v>12827</v>
      </c>
      <c r="Q2881" s="4" t="s">
        <v>12828</v>
      </c>
      <c r="R2881" s="3" t="s">
        <v>327</v>
      </c>
      <c r="S2881" s="3" t="s">
        <v>115</v>
      </c>
      <c r="T2881" s="9" t="s">
        <v>130</v>
      </c>
      <c r="U2881" s="3" t="s">
        <v>12829</v>
      </c>
      <c r="V2881" s="22" t="str">
        <f t="shared" ref="V2881:V2882" si="680">C2881&amp;"; Hora de aviso: "&amp;TEXT(D2881,"h:mm dd/mm/yyyy")&amp;"; Solución: "&amp;U2881&amp;"; Hora de solución: "&amp;TEXT(E2881,"h:mm dd/mm/yyyy")&amp;"; Causa: "&amp;T2881</f>
        <v>RTNFO; Hora de aviso: 2:30 09/07/2024; Solución: Para dar solucion se realiza migracion entre empalmes ; Hora de solución: 10:00 09/07/2024; Causa: Plagas</v>
      </c>
      <c r="W2881" s="4" t="s">
        <v>12830</v>
      </c>
      <c r="X2881" s="3" t="s">
        <v>12831</v>
      </c>
      <c r="Y2881" s="3" t="s">
        <v>12832</v>
      </c>
      <c r="Z2881" s="3" t="s">
        <v>1349</v>
      </c>
      <c r="AA2881" s="3" t="s">
        <v>71</v>
      </c>
      <c r="AB2881" s="3">
        <v>0</v>
      </c>
      <c r="AC2881" s="3" t="s">
        <v>71</v>
      </c>
      <c r="AD2881" s="6">
        <v>0.13541666666666666</v>
      </c>
      <c r="AE2881" s="7"/>
      <c r="AF2881" s="7"/>
      <c r="AG2881" s="6">
        <f>Tabla4[[#This Row],[Tiempo Parada de Reloj]]+Tabla4[[#This Row],[Tiempo Autorizado por Telefonica (no Máximo)]]</f>
        <v>0.13541666666666666</v>
      </c>
      <c r="AH2881" s="7">
        <f t="shared" ref="AH2881:AH2882" ca="1" si="681">F2881-$AD2881</f>
        <v>0.17708333333333334</v>
      </c>
      <c r="AI2881" s="8">
        <f t="shared" ref="AI2881:AI2882" si="682">AD2881*24</f>
        <v>3.25</v>
      </c>
      <c r="AJ2881" s="8">
        <f t="shared" ref="AJ2881:AJ2882" ca="1" si="683">AH2881*24</f>
        <v>4.25</v>
      </c>
      <c r="AK2881" s="3" t="s">
        <v>120</v>
      </c>
      <c r="AL2881" s="3" t="s">
        <v>70</v>
      </c>
      <c r="AM2881" s="3" t="s">
        <v>87</v>
      </c>
      <c r="AN2881" s="3" t="s">
        <v>87</v>
      </c>
      <c r="AO2881" s="3" t="s">
        <v>72</v>
      </c>
      <c r="AP2881" s="3" t="s">
        <v>72</v>
      </c>
      <c r="AQ2881" s="23">
        <v>45482.728472222225</v>
      </c>
      <c r="AR2881" s="3"/>
      <c r="AS2881" s="23"/>
      <c r="AT2881" s="23"/>
      <c r="AU2881" s="3" t="s">
        <v>192</v>
      </c>
      <c r="AV2881" s="3" t="s">
        <v>633</v>
      </c>
      <c r="AW2881" s="3" t="s">
        <v>1323</v>
      </c>
      <c r="AX2881" s="3">
        <v>8.3113880000000009</v>
      </c>
      <c r="AY2881" s="3">
        <v>-73.629105999999993</v>
      </c>
      <c r="AZ2881" s="8" t="str">
        <f>+CONCATENATE("Reportan apertura en el enlace ",Tabla4[[#This Row],[Enlace]]," en el ",Tabla4[[#This Row],[Distancia óptica]]," ocasionado por ",Tabla4[[#This Row],[Causa del daño]])</f>
        <v>Reportan apertura en el enlace Curumaní - Aguachica en el Km 32,8 desde pelaya  ocasionado por Plagas</v>
      </c>
      <c r="BA2881" s="8" t="str">
        <f>+CONCATENATE("Para dar solución al incidente ",Tabla4[[#This Row],[Solución]])</f>
        <v xml:space="preserve">Para dar solución al incidente Para dar solucion se realiza migracion entre empalmes </v>
      </c>
      <c r="BB2881" s="3" t="str">
        <f>+_xlfn.CONCAT(Tabla4[[#This Row],[Causa Raiz]]," ",Tabla4[[#This Row],[Solución2]]," (",Tabla4[[#This Row],[Anillo]],"- Cabecera: ",Tabla4[[#This Row],[Cabecera]],"- Operador: ",Tabla4[[#This Row],[Operador]],")")</f>
        <v>Reportan apertura en el enlace Curumaní - Aguachica en el Km 32,8 desde pelaya  ocasionado por Plagas Para dar solución al incidente Para dar solucion se realiza migracion entre empalmes  (TRONCAL- Cabecera: CURUMANI- Operador: Colombia Telecomunicaciones)</v>
      </c>
    </row>
    <row r="2882" spans="1:54" ht="199.5">
      <c r="A2882" s="38">
        <f t="shared" si="678"/>
        <v>2881</v>
      </c>
      <c r="B2882" s="3">
        <v>8732471</v>
      </c>
      <c r="C2882" s="3" t="s">
        <v>54</v>
      </c>
      <c r="D2882" s="23">
        <v>45482.125</v>
      </c>
      <c r="E2882" s="23">
        <v>45482.201388888891</v>
      </c>
      <c r="F2882" s="1">
        <f t="shared" ca="1" si="679"/>
        <v>7.6388888890505768E-2</v>
      </c>
      <c r="G2882" s="3" t="s">
        <v>164</v>
      </c>
      <c r="H2882" s="41" t="s">
        <v>3019</v>
      </c>
      <c r="I2882" s="40"/>
      <c r="J2882" s="5" t="s">
        <v>56</v>
      </c>
      <c r="K2882" s="3" t="s">
        <v>77</v>
      </c>
      <c r="L2882" s="9" t="s">
        <v>78</v>
      </c>
      <c r="M2882" s="3" t="s">
        <v>373</v>
      </c>
      <c r="N2882" s="3" t="s">
        <v>12809</v>
      </c>
      <c r="O2882" s="3" t="s">
        <v>12810</v>
      </c>
      <c r="P2882" s="3" t="s">
        <v>12833</v>
      </c>
      <c r="Q2882" s="4" t="s">
        <v>12834</v>
      </c>
      <c r="R2882" s="3" t="s">
        <v>346</v>
      </c>
      <c r="S2882" s="3" t="s">
        <v>10375</v>
      </c>
      <c r="T2882" s="9" t="s">
        <v>116</v>
      </c>
      <c r="U2882" s="3" t="s">
        <v>12835</v>
      </c>
      <c r="V2882" s="22" t="str">
        <f t="shared" si="680"/>
        <v>RLFO; Hora de aviso: 3:00 09/07/2024; Solución: Instalacion de empalme de 36 hilos con caja empalme de 144 en reserva existente; Hora de solución: 4:50 09/07/2024; Causa: Hurto</v>
      </c>
      <c r="W2882" s="4" t="s">
        <v>160</v>
      </c>
      <c r="X2882" s="3"/>
      <c r="Y2882" s="3"/>
      <c r="Z2882" s="3" t="s">
        <v>69</v>
      </c>
      <c r="AA2882" s="3" t="s">
        <v>71</v>
      </c>
      <c r="AB2882" s="3">
        <v>0</v>
      </c>
      <c r="AC2882" s="3" t="s">
        <v>71</v>
      </c>
      <c r="AD2882" s="6">
        <v>0</v>
      </c>
      <c r="AE2882" s="7"/>
      <c r="AF2882" s="7"/>
      <c r="AG2882" s="6">
        <f>Tabla4[[#This Row],[Tiempo Parada de Reloj]]+Tabla4[[#This Row],[Tiempo Autorizado por Telefonica (no Máximo)]]</f>
        <v>0</v>
      </c>
      <c r="AH2882" s="7">
        <f t="shared" ca="1" si="681"/>
        <v>7.6388888890505768E-2</v>
      </c>
      <c r="AI2882" s="8">
        <f t="shared" si="682"/>
        <v>0</v>
      </c>
      <c r="AJ2882" s="8">
        <f t="shared" ca="1" si="683"/>
        <v>1.8333333333721384</v>
      </c>
      <c r="AK2882" s="3" t="s">
        <v>120</v>
      </c>
      <c r="AL2882" s="3" t="s">
        <v>71</v>
      </c>
      <c r="AM2882" s="3" t="s">
        <v>69</v>
      </c>
      <c r="AN2882" s="3" t="s">
        <v>120</v>
      </c>
      <c r="AO2882" s="3" t="s">
        <v>98</v>
      </c>
      <c r="AQ2882" s="23">
        <f t="shared" ref="AQ2882" ca="1" si="684">NOW()</f>
        <v>45503.69683483796</v>
      </c>
      <c r="AR2882" s="3"/>
      <c r="AS2882" s="23"/>
      <c r="AT2882" s="23"/>
      <c r="AU2882" s="3" t="s">
        <v>1266</v>
      </c>
      <c r="AV2882" s="3" t="s">
        <v>12814</v>
      </c>
      <c r="AW2882" s="3" t="s">
        <v>135</v>
      </c>
      <c r="AX2882" s="3">
        <v>4.0957970000000001</v>
      </c>
      <c r="AY2882" s="3">
        <v>-72.948836</v>
      </c>
      <c r="AZ2882" s="8" t="str">
        <f>+CONCATENATE("Reportan apertura en el enlace ",Tabla4[[#This Row],[Enlace]]," en el ",Tabla4[[#This Row],[Distancia óptica]]," ocasionado por ",Tabla4[[#This Row],[Causa del daño]])</f>
        <v>Reportan apertura en el enlace Mov. Alcaldia Puerto Lopez - Mov. Puerto Lopez en el km 1.9 desde Mov. Puerto Lopez ocasionado por Hurto</v>
      </c>
      <c r="BA2882" s="8" t="str">
        <f>+CONCATENATE("Para dar solución al incidente ",Tabla4[[#This Row],[Solución]])</f>
        <v>Para dar solución al incidente Instalacion de empalme de 36 hilos con caja empalme de 144 en reserva existente</v>
      </c>
      <c r="BB2882" s="3" t="str">
        <f>+_xlfn.CONCAT(Tabla4[[#This Row],[Causa Raiz]]," ",Tabla4[[#This Row],[Solución2]]," (",Tabla4[[#This Row],[Anillo]],"- Cabecera: ",Tabla4[[#This Row],[Cabecera]],"- Operador: ",Tabla4[[#This Row],[Operador]],")")</f>
        <v>Reportan apertura en el enlace Mov. Alcaldia Puerto Lopez - Mov. Puerto Lopez en el km 1.9 desde Mov. Puerto Lopez ocasionado por Hurto Para dar solución al incidente Instalacion de empalme de 36 hilos con caja empalme de 144 en reserva existente (Lineal- Cabecera: Puerto Lopez- Operador: Colombia Telecomunicaciones)</v>
      </c>
    </row>
    <row r="2883" spans="1:54" ht="171">
      <c r="A2883" s="38">
        <f t="shared" ref="A2883:A2892" si="685">A2882+1</f>
        <v>2882</v>
      </c>
      <c r="B2883" s="3">
        <v>8732575</v>
      </c>
      <c r="C2883" s="3" t="s">
        <v>163</v>
      </c>
      <c r="D2883" s="23">
        <v>45482.270833333336</v>
      </c>
      <c r="E2883" s="23">
        <v>45482.395833333336</v>
      </c>
      <c r="F2883" s="1">
        <f t="shared" ref="F2883:F2892" ca="1" si="686">IF(ISBLANK(E2883),IF(ISBLANK(D2883),0,NOW()-D2883),E2883-D2883)</f>
        <v>0.125</v>
      </c>
      <c r="G2883" s="3" t="s">
        <v>55</v>
      </c>
      <c r="H2883" s="41"/>
      <c r="I2883" s="40"/>
      <c r="J2883" s="5" t="s">
        <v>56</v>
      </c>
      <c r="K2883" s="3" t="s">
        <v>122</v>
      </c>
      <c r="L2883" s="9" t="s">
        <v>78</v>
      </c>
      <c r="M2883" s="3" t="s">
        <v>123</v>
      </c>
      <c r="N2883" s="3" t="s">
        <v>124</v>
      </c>
      <c r="O2883" s="3" t="s">
        <v>12836</v>
      </c>
      <c r="P2883" s="3" t="s">
        <v>12837</v>
      </c>
      <c r="Q2883" s="4" t="s">
        <v>12838</v>
      </c>
      <c r="R2883" s="3" t="s">
        <v>128</v>
      </c>
      <c r="S2883" s="3" t="s">
        <v>129</v>
      </c>
      <c r="T2883" s="9" t="s">
        <v>146</v>
      </c>
      <c r="U2883" s="3" t="s">
        <v>12839</v>
      </c>
      <c r="V2883" s="22" t="str">
        <f t="shared" ref="V2883:V2892" si="687">C2883&amp;"; Hora de aviso: "&amp;TEXT(D2883,"h:mm dd/mm/yyyy")&amp;"; Solución: "&amp;U2883&amp;"; Hora de solución: "&amp;TEXT(E2883,"h:mm dd/mm/yyyy")&amp;"; Causa: "&amp;T2883</f>
        <v>RDFO; Hora de aviso: 6:30 09/07/2024; Solución: se desestresa la fo y se protege; Hora de solución: 9:30 09/07/2024; Causa: Falla en la Red FiOp</v>
      </c>
      <c r="W2883" s="4" t="s">
        <v>132</v>
      </c>
      <c r="X2883" s="3"/>
      <c r="Y2883" s="3"/>
      <c r="Z2883" s="3" t="s">
        <v>69</v>
      </c>
      <c r="AA2883" s="3" t="s">
        <v>71</v>
      </c>
      <c r="AB2883" s="3">
        <v>0</v>
      </c>
      <c r="AC2883" s="3" t="s">
        <v>71</v>
      </c>
      <c r="AD2883" s="6">
        <v>0</v>
      </c>
      <c r="AE2883" s="7"/>
      <c r="AF2883" s="7"/>
      <c r="AG2883" s="6">
        <f>Tabla4[[#This Row],[Tiempo Parada de Reloj]]+Tabla4[[#This Row],[Tiempo Autorizado por Telefonica (no Máximo)]]</f>
        <v>0</v>
      </c>
      <c r="AH2883" s="7">
        <f t="shared" ref="AH2883:AH2892" ca="1" si="688">F2883-$AD2883</f>
        <v>0.125</v>
      </c>
      <c r="AI2883" s="8">
        <f t="shared" ref="AI2883:AI2892" si="689">AD2883*24</f>
        <v>0</v>
      </c>
      <c r="AJ2883" s="8">
        <f t="shared" ref="AJ2883:AJ2892" ca="1" si="690">AH2883*24</f>
        <v>3</v>
      </c>
      <c r="AK2883" s="3" t="s">
        <v>87</v>
      </c>
      <c r="AL2883" s="3" t="s">
        <v>71</v>
      </c>
      <c r="AM2883" s="3" t="s">
        <v>87</v>
      </c>
      <c r="AN2883" s="3" t="s">
        <v>87</v>
      </c>
      <c r="AO2883" s="23" t="s">
        <v>98</v>
      </c>
      <c r="AP2883" s="23" t="s">
        <v>98</v>
      </c>
      <c r="AQ2883" s="23">
        <v>45482.820833333331</v>
      </c>
      <c r="AR2883" s="3"/>
      <c r="AS2883" s="23"/>
      <c r="AT2883" s="23"/>
      <c r="AU2883" s="3" t="s">
        <v>467</v>
      </c>
      <c r="AV2883" s="3" t="s">
        <v>12840</v>
      </c>
      <c r="AW2883" s="3" t="s">
        <v>370</v>
      </c>
      <c r="AX2883" s="3">
        <v>10.959235</v>
      </c>
      <c r="AY2883" s="3">
        <v>-74.802623999999994</v>
      </c>
      <c r="AZ2883" s="8" t="str">
        <f>+CONCATENATE("Reportan apertura en el enlace ",Tabla4[[#This Row],[Enlace]]," en el ",Tabla4[[#This Row],[Distancia óptica]]," ocasionado por ",Tabla4[[#This Row],[Causa del daño]])</f>
        <v>Reportan apertura en el enlace Mov.Zona franca - Mov.Monumental en el Km 2,4 desde sur  ocasionado por Falla en la Red FiOp</v>
      </c>
      <c r="BA2883" s="8" t="str">
        <f>+CONCATENATE("Para dar solución al incidente ",Tabla4[[#This Row],[Solución]])</f>
        <v>Para dar solución al incidente se desestresa la fo y se protege</v>
      </c>
      <c r="BB2883" s="3" t="str">
        <f>+_xlfn.CONCAT(Tabla4[[#This Row],[Causa Raiz]]," ",Tabla4[[#This Row],[Solución2]]," (",Tabla4[[#This Row],[Anillo]],"- Cabecera: ",Tabla4[[#This Row],[Cabecera]],"- Operador: ",Tabla4[[#This Row],[Operador]],")")</f>
        <v>Reportan apertura en el enlace Mov.Zona franca - Mov.Monumental en el Km 2,4 desde sur  ocasionado por Falla en la Red FiOp Para dar solución al incidente se desestresa la fo y se protege (lineal- Cabecera: sur - Operador: Colombia Telecomunicaciones)</v>
      </c>
    </row>
    <row r="2884" spans="1:54" ht="185.25">
      <c r="A2884" s="38">
        <f t="shared" si="685"/>
        <v>2883</v>
      </c>
      <c r="B2884" s="3">
        <v>8732627</v>
      </c>
      <c r="C2884" s="3" t="s">
        <v>92</v>
      </c>
      <c r="D2884" s="23">
        <v>45482.270833333336</v>
      </c>
      <c r="E2884" s="23">
        <v>45482.822916666664</v>
      </c>
      <c r="F2884" s="1">
        <f t="shared" ca="1" si="686"/>
        <v>0.55208333332848269</v>
      </c>
      <c r="G2884" s="3" t="s">
        <v>55</v>
      </c>
      <c r="H2884" s="41"/>
      <c r="I2884" s="40"/>
      <c r="J2884" s="5" t="s">
        <v>56</v>
      </c>
      <c r="K2884" s="3" t="s">
        <v>77</v>
      </c>
      <c r="L2884" s="9" t="s">
        <v>58</v>
      </c>
      <c r="M2884" s="3" t="s">
        <v>79</v>
      </c>
      <c r="N2884" s="3" t="s">
        <v>244</v>
      </c>
      <c r="O2884" s="3" t="s">
        <v>603</v>
      </c>
      <c r="P2884" s="3" t="s">
        <v>12841</v>
      </c>
      <c r="Q2884" s="4" t="s">
        <v>12842</v>
      </c>
      <c r="R2884" s="3" t="s">
        <v>248</v>
      </c>
      <c r="S2884" s="3" t="s">
        <v>85</v>
      </c>
      <c r="T2884" s="9" t="s">
        <v>256</v>
      </c>
      <c r="U2884" s="3" t="s">
        <v>1399</v>
      </c>
      <c r="V2884" s="22" t="str">
        <f t="shared" si="687"/>
        <v>RTNFO; Hora de aviso: 6:30 09/07/2024; Solución: se realiza migracion de hilos entre empalmes; Hora de solución: 19:45 09/07/2024; Causa: Falla de Empalme de FiOp</v>
      </c>
      <c r="W2884" s="4" t="s">
        <v>160</v>
      </c>
      <c r="X2884" s="3"/>
      <c r="Y2884" s="3"/>
      <c r="Z2884" s="3" t="s">
        <v>69</v>
      </c>
      <c r="AA2884" s="3" t="s">
        <v>71</v>
      </c>
      <c r="AB2884" s="3">
        <v>0</v>
      </c>
      <c r="AC2884" s="3" t="s">
        <v>70</v>
      </c>
      <c r="AD2884" s="6">
        <v>0</v>
      </c>
      <c r="AE2884" s="7"/>
      <c r="AF2884" s="7"/>
      <c r="AG2884" s="6">
        <f>Tabla4[[#This Row],[Tiempo Parada de Reloj]]+Tabla4[[#This Row],[Tiempo Autorizado por Telefonica (no Máximo)]]</f>
        <v>0</v>
      </c>
      <c r="AH2884" s="7">
        <f t="shared" ca="1" si="688"/>
        <v>0.55208333332848269</v>
      </c>
      <c r="AI2884" s="8">
        <f t="shared" si="689"/>
        <v>0</v>
      </c>
      <c r="AJ2884" s="8">
        <f t="shared" ca="1" si="690"/>
        <v>13.249999999883585</v>
      </c>
      <c r="AK2884" s="3" t="s">
        <v>87</v>
      </c>
      <c r="AL2884" s="3" t="s">
        <v>70</v>
      </c>
      <c r="AM2884" s="3" t="s">
        <v>119</v>
      </c>
      <c r="AN2884" s="3" t="s">
        <v>119</v>
      </c>
      <c r="AO2884" s="23" t="s">
        <v>119</v>
      </c>
      <c r="AP2884" s="23" t="s">
        <v>119</v>
      </c>
      <c r="AQ2884" s="23">
        <v>45489.847222222219</v>
      </c>
      <c r="AR2884" s="3"/>
      <c r="AS2884" s="23"/>
      <c r="AT2884" s="23"/>
      <c r="AU2884" s="3" t="s">
        <v>89</v>
      </c>
      <c r="AV2884" s="3" t="s">
        <v>12719</v>
      </c>
      <c r="AW2884" s="3" t="s">
        <v>1323</v>
      </c>
      <c r="AX2884" s="3">
        <v>4.24716</v>
      </c>
      <c r="AY2884" s="3">
        <v>-74.730959999999996</v>
      </c>
      <c r="AZ2884" s="8" t="str">
        <f>+CONCATENATE("Reportan apertura en el enlace ",Tabla4[[#This Row],[Enlace]]," en el ",Tabla4[[#This Row],[Distancia óptica]]," ocasionado por ",Tabla4[[#This Row],[Causa del daño]])</f>
        <v>Reportan apertura en el enlace Fusagasugá - Girardot en el Km 14,7 desde Girardot  ocasionado por Falla de Empalme de FiOp</v>
      </c>
      <c r="BA2884" s="8" t="str">
        <f>+CONCATENATE("Para dar solución al incidente ",Tabla4[[#This Row],[Solución]])</f>
        <v>Para dar solución al incidente se realiza migracion de hilos entre empalmes</v>
      </c>
      <c r="BB2884" s="3" t="str">
        <f>+_xlfn.CONCAT(Tabla4[[#This Row],[Causa Raiz]]," ",Tabla4[[#This Row],[Solución2]]," (",Tabla4[[#This Row],[Anillo]],"- Cabecera: ",Tabla4[[#This Row],[Cabecera]],"- Operador: ",Tabla4[[#This Row],[Operador]],")")</f>
        <v>Reportan apertura en el enlace Fusagasugá - Girardot en el Km 14,7 desde Girardot  ocasionado por Falla de Empalme de FiOp Para dar solución al incidente se realiza migracion de hilos entre empalmes (TRONCAL- Cabecera: GIRARDOT CENTRO- Operador: Colombia Telecomunicaciones)</v>
      </c>
    </row>
    <row r="2885" spans="1:54" ht="185.25">
      <c r="A2885" s="38">
        <f t="shared" si="685"/>
        <v>2884</v>
      </c>
      <c r="B2885" s="3">
        <v>8733010</v>
      </c>
      <c r="C2885" s="3" t="s">
        <v>54</v>
      </c>
      <c r="D2885" s="23">
        <v>45482.416666666664</v>
      </c>
      <c r="E2885" s="23">
        <v>45482.569444444445</v>
      </c>
      <c r="F2885" s="1">
        <f t="shared" ca="1" si="686"/>
        <v>0.15277777778101154</v>
      </c>
      <c r="G2885" s="3" t="s">
        <v>55</v>
      </c>
      <c r="H2885" s="41"/>
      <c r="I2885" s="40"/>
      <c r="J2885" s="5" t="s">
        <v>56</v>
      </c>
      <c r="K2885" s="3" t="s">
        <v>77</v>
      </c>
      <c r="L2885" s="9" t="s">
        <v>58</v>
      </c>
      <c r="M2885" s="3" t="s">
        <v>152</v>
      </c>
      <c r="N2885" s="3" t="s">
        <v>153</v>
      </c>
      <c r="O2885" s="3" t="s">
        <v>12843</v>
      </c>
      <c r="P2885" s="3" t="s">
        <v>12844</v>
      </c>
      <c r="Q2885" s="4" t="s">
        <v>12845</v>
      </c>
      <c r="R2885" s="3" t="s">
        <v>6508</v>
      </c>
      <c r="S2885" s="3" t="s">
        <v>158</v>
      </c>
      <c r="T2885" s="9" t="s">
        <v>66</v>
      </c>
      <c r="U2885" s="3" t="s">
        <v>12846</v>
      </c>
      <c r="V2885" s="22" t="str">
        <f t="shared" si="687"/>
        <v>RLFO; Hora de aviso: 10:00 09/07/2024; Solución: Para dar solucion recuperan 380 mtrs y un empalme de 48 hilos; Hora de solución: 13:40 09/07/2024; Causa: Vandalismo</v>
      </c>
      <c r="W2885" s="4" t="s">
        <v>160</v>
      </c>
      <c r="X2885" s="3"/>
      <c r="Y2885" s="3"/>
      <c r="Z2885" s="3" t="s">
        <v>69</v>
      </c>
      <c r="AA2885" s="3" t="s">
        <v>70</v>
      </c>
      <c r="AB2885" s="3">
        <v>8732413</v>
      </c>
      <c r="AC2885" s="3" t="s">
        <v>71</v>
      </c>
      <c r="AD2885" s="6">
        <v>0</v>
      </c>
      <c r="AE2885" s="7"/>
      <c r="AF2885" s="7"/>
      <c r="AG2885" s="6">
        <f>Tabla4[[#This Row],[Tiempo Parada de Reloj]]+Tabla4[[#This Row],[Tiempo Autorizado por Telefonica (no Máximo)]]</f>
        <v>0</v>
      </c>
      <c r="AH2885" s="7">
        <f t="shared" ca="1" si="688"/>
        <v>0.15277777778101154</v>
      </c>
      <c r="AI2885" s="8">
        <f t="shared" si="689"/>
        <v>0</v>
      </c>
      <c r="AJ2885" s="8">
        <f t="shared" ca="1" si="690"/>
        <v>3.6666666667442769</v>
      </c>
      <c r="AK2885" s="3" t="s">
        <v>87</v>
      </c>
      <c r="AL2885" s="3" t="s">
        <v>71</v>
      </c>
      <c r="AM2885" s="3" t="s">
        <v>87</v>
      </c>
      <c r="AN2885" s="3" t="s">
        <v>87</v>
      </c>
      <c r="AO2885" s="23" t="s">
        <v>98</v>
      </c>
      <c r="AP2885" s="23" t="s">
        <v>98</v>
      </c>
      <c r="AQ2885" s="23">
        <v>45483.92291666667</v>
      </c>
      <c r="AR2885" s="3"/>
      <c r="AS2885" s="23"/>
      <c r="AT2885" s="23"/>
      <c r="AU2885" s="3" t="s">
        <v>161</v>
      </c>
      <c r="AV2885" s="3" t="s">
        <v>12847</v>
      </c>
      <c r="AW2885" s="3" t="s">
        <v>370</v>
      </c>
      <c r="AX2885" s="3">
        <v>1.224</v>
      </c>
      <c r="AY2885" s="3">
        <v>-77.267989999999998</v>
      </c>
      <c r="AZ2885" s="8" t="str">
        <f>+CONCATENATE("Reportan apertura en el enlace ",Tabla4[[#This Row],[Enlace]]," en el ",Tabla4[[#This Row],[Distancia óptica]]," ocasionado por ",Tabla4[[#This Row],[Causa del daño]])</f>
        <v>Reportan apertura en el enlace Pasto Centro - Plazuela en el Km 0,650 desde central aranda ocasionado por Vandalismo</v>
      </c>
      <c r="BA2885" s="8" t="str">
        <f>+CONCATENATE("Para dar solución al incidente ",Tabla4[[#This Row],[Solución]])</f>
        <v>Para dar solución al incidente Para dar solucion recuperan 380 mtrs y un empalme de 48 hilos</v>
      </c>
      <c r="BB2885" s="3" t="str">
        <f>+_xlfn.CONCAT(Tabla4[[#This Row],[Causa Raiz]]," ",Tabla4[[#This Row],[Solución2]]," (",Tabla4[[#This Row],[Anillo]],"- Cabecera: ",Tabla4[[#This Row],[Cabecera]],"- Operador: ",Tabla4[[#This Row],[Operador]],")")</f>
        <v>Reportan apertura en el enlace Pasto Centro - Plazuela en el Km 0,650 desde central aranda ocasionado por Vandalismo Para dar solución al incidente Para dar solucion recuperan 380 mtrs y un empalme de 48 hilos (lineal- Cabecera: aranda- Operador: Colombia Telecomunicaciones)</v>
      </c>
    </row>
    <row r="2886" spans="1:54" ht="199.5">
      <c r="A2886" s="38">
        <f t="shared" si="685"/>
        <v>2885</v>
      </c>
      <c r="B2886" s="3">
        <v>8733259</v>
      </c>
      <c r="C2886" s="3" t="s">
        <v>54</v>
      </c>
      <c r="D2886" s="23">
        <v>45482.572916666664</v>
      </c>
      <c r="E2886" s="23">
        <v>45482.6875</v>
      </c>
      <c r="F2886" s="1">
        <f t="shared" ca="1" si="686"/>
        <v>0.11458333333575865</v>
      </c>
      <c r="G2886" s="3" t="s">
        <v>1465</v>
      </c>
      <c r="H2886" s="41" t="s">
        <v>1551</v>
      </c>
      <c r="I2886" s="40"/>
      <c r="J2886" s="5" t="s">
        <v>56</v>
      </c>
      <c r="K2886" s="3" t="s">
        <v>122</v>
      </c>
      <c r="L2886" s="9" t="s">
        <v>78</v>
      </c>
      <c r="M2886" s="3" t="s">
        <v>123</v>
      </c>
      <c r="N2886" s="3" t="s">
        <v>124</v>
      </c>
      <c r="O2886" s="3" t="s">
        <v>12848</v>
      </c>
      <c r="P2886" s="3" t="s">
        <v>12849</v>
      </c>
      <c r="Q2886" s="4" t="s">
        <v>12850</v>
      </c>
      <c r="R2886" s="3" t="s">
        <v>128</v>
      </c>
      <c r="S2886" s="3" t="s">
        <v>129</v>
      </c>
      <c r="T2886" s="9" t="s">
        <v>66</v>
      </c>
      <c r="U2886" s="3" t="s">
        <v>12851</v>
      </c>
      <c r="V2886" s="22" t="str">
        <f t="shared" si="687"/>
        <v>RLFO; Hora de aviso: 13:45 09/07/2024; Solución: Se realiza Tendido de 150 mtrs y dos empalmes de 8 hilos con caja de empalme de 24 hilos ; Hora de solución: 16:30 09/07/2024; Causa: Vandalismo</v>
      </c>
      <c r="W2886" s="4" t="s">
        <v>7194</v>
      </c>
      <c r="X2886" s="3"/>
      <c r="Y2886" s="3"/>
      <c r="Z2886" s="3" t="s">
        <v>69</v>
      </c>
      <c r="AA2886" s="3" t="s">
        <v>70</v>
      </c>
      <c r="AB2886" s="3">
        <v>8733338</v>
      </c>
      <c r="AC2886" s="3" t="s">
        <v>71</v>
      </c>
      <c r="AD2886" s="6">
        <v>0</v>
      </c>
      <c r="AE2886" s="7"/>
      <c r="AF2886" s="7"/>
      <c r="AG2886" s="6">
        <f>Tabla4[[#This Row],[Tiempo Parada de Reloj]]+Tabla4[[#This Row],[Tiempo Autorizado por Telefonica (no Máximo)]]</f>
        <v>0</v>
      </c>
      <c r="AH2886" s="7">
        <f t="shared" ca="1" si="688"/>
        <v>0.11458333333575865</v>
      </c>
      <c r="AI2886" s="8">
        <f t="shared" si="689"/>
        <v>0</v>
      </c>
      <c r="AJ2886" s="8">
        <f t="shared" ca="1" si="690"/>
        <v>2.7500000000582077</v>
      </c>
      <c r="AK2886" s="3" t="s">
        <v>87</v>
      </c>
      <c r="AL2886" s="3" t="s">
        <v>71</v>
      </c>
      <c r="AM2886" s="3" t="s">
        <v>87</v>
      </c>
      <c r="AN2886" s="3" t="s">
        <v>87</v>
      </c>
      <c r="AO2886" s="23" t="s">
        <v>98</v>
      </c>
      <c r="AP2886" s="23" t="s">
        <v>98</v>
      </c>
      <c r="AQ2886" s="23">
        <v>45485.387499999997</v>
      </c>
      <c r="AR2886" s="3"/>
      <c r="AS2886" s="23"/>
      <c r="AT2886" s="23"/>
      <c r="AU2886" s="3" t="s">
        <v>133</v>
      </c>
      <c r="AV2886" s="3" t="s">
        <v>11048</v>
      </c>
      <c r="AW2886" s="3" t="s">
        <v>12852</v>
      </c>
      <c r="AX2886" s="3">
        <v>10.94477</v>
      </c>
      <c r="AY2886" s="3">
        <v>-74.808310000000006</v>
      </c>
      <c r="AZ2886" s="8" t="str">
        <f>+CONCATENATE("Reportan apertura en el enlace ",Tabla4[[#This Row],[Enlace]]," en el ",Tabla4[[#This Row],[Distancia óptica]]," ocasionado por ",Tabla4[[#This Row],[Causa del daño]])</f>
        <v>Reportan apertura en el enlace Mov.Romelio - Mov.Metro en el Km 0,19 desde metro ocasionado por Vandalismo</v>
      </c>
      <c r="BA2886" s="8" t="str">
        <f>+CONCATENATE("Para dar solución al incidente ",Tabla4[[#This Row],[Solución]])</f>
        <v xml:space="preserve">Para dar solución al incidente Se realiza Tendido de 150 mtrs y dos empalmes de 8 hilos con caja de empalme de 24 hilos </v>
      </c>
      <c r="BB2886" s="3" t="str">
        <f>+_xlfn.CONCAT(Tabla4[[#This Row],[Causa Raiz]]," ",Tabla4[[#This Row],[Solución2]]," (",Tabla4[[#This Row],[Anillo]],"- Cabecera: ",Tabla4[[#This Row],[Cabecera]],"- Operador: ",Tabla4[[#This Row],[Operador]],")")</f>
        <v>Reportan apertura en el enlace Mov.Romelio - Mov.Metro en el Km 0,19 desde metro ocasionado por Vandalismo Para dar solución al incidente Se realiza Tendido de 150 mtrs y dos empalmes de 8 hilos con caja de empalme de 24 hilos  (Uk Metropolitano- Cabecera: ESTADIO - Operador: Colombia Telecomunicaciones)</v>
      </c>
    </row>
    <row r="2887" spans="1:54" ht="156.75">
      <c r="A2887" s="38">
        <f t="shared" si="685"/>
        <v>2886</v>
      </c>
      <c r="B2887" s="3">
        <v>8733347</v>
      </c>
      <c r="C2887" s="3" t="s">
        <v>54</v>
      </c>
      <c r="D2887" s="23">
        <v>45482.569444444445</v>
      </c>
      <c r="E2887" s="23">
        <v>45482.583333333336</v>
      </c>
      <c r="F2887" s="1">
        <f t="shared" ca="1" si="686"/>
        <v>1.3888888890505768E-2</v>
      </c>
      <c r="G2887" s="3" t="s">
        <v>55</v>
      </c>
      <c r="H2887" s="41"/>
      <c r="I2887" s="40"/>
      <c r="J2887" s="5" t="s">
        <v>56</v>
      </c>
      <c r="K2887" s="3" t="s">
        <v>77</v>
      </c>
      <c r="L2887" s="9" t="s">
        <v>58</v>
      </c>
      <c r="M2887" s="3" t="s">
        <v>152</v>
      </c>
      <c r="N2887" s="3" t="s">
        <v>152</v>
      </c>
      <c r="O2887" s="3" t="s">
        <v>12853</v>
      </c>
      <c r="P2887" s="3" t="s">
        <v>12854</v>
      </c>
      <c r="Q2887" s="4" t="s">
        <v>12855</v>
      </c>
      <c r="R2887" s="3" t="s">
        <v>6508</v>
      </c>
      <c r="S2887" s="3" t="s">
        <v>158</v>
      </c>
      <c r="T2887" s="9" t="s">
        <v>146</v>
      </c>
      <c r="U2887" s="3" t="s">
        <v>12856</v>
      </c>
      <c r="V2887" s="22" t="str">
        <f t="shared" si="687"/>
        <v>RLFO; Hora de aviso: 13:40 09/07/2024; Solución: se libera estrés en la fo ; Hora de solución: 14:00 09/07/2024; Causa: Falla en la Red FiOp</v>
      </c>
      <c r="W2887" s="4" t="s">
        <v>160</v>
      </c>
      <c r="X2887" s="3"/>
      <c r="Y2887" s="3"/>
      <c r="Z2887" s="3" t="s">
        <v>69</v>
      </c>
      <c r="AA2887" s="3" t="s">
        <v>71</v>
      </c>
      <c r="AB2887" s="3">
        <v>0</v>
      </c>
      <c r="AC2887" s="3" t="s">
        <v>71</v>
      </c>
      <c r="AD2887" s="6">
        <v>0</v>
      </c>
      <c r="AE2887" s="7"/>
      <c r="AF2887" s="7"/>
      <c r="AG2887" s="6">
        <f>Tabla4[[#This Row],[Tiempo Parada de Reloj]]+Tabla4[[#This Row],[Tiempo Autorizado por Telefonica (no Máximo)]]</f>
        <v>0</v>
      </c>
      <c r="AH2887" s="7">
        <f t="shared" ca="1" si="688"/>
        <v>1.3888888890505768E-2</v>
      </c>
      <c r="AI2887" s="8">
        <f t="shared" si="689"/>
        <v>0</v>
      </c>
      <c r="AJ2887" s="8">
        <f t="shared" ca="1" si="690"/>
        <v>0.33333333337213844</v>
      </c>
      <c r="AK2887" s="3" t="s">
        <v>87</v>
      </c>
      <c r="AL2887" s="3" t="s">
        <v>70</v>
      </c>
      <c r="AM2887" s="3" t="s">
        <v>119</v>
      </c>
      <c r="AN2887" s="3" t="s">
        <v>119</v>
      </c>
      <c r="AO2887" s="23" t="s">
        <v>72</v>
      </c>
      <c r="AP2887" s="23" t="s">
        <v>72</v>
      </c>
      <c r="AQ2887" s="23">
        <v>45484.377083333333</v>
      </c>
      <c r="AR2887" s="3"/>
      <c r="AS2887" s="23"/>
      <c r="AT2887" s="23"/>
      <c r="AU2887" s="3" t="s">
        <v>161</v>
      </c>
      <c r="AV2887" s="3" t="s">
        <v>6681</v>
      </c>
      <c r="AW2887" s="3" t="s">
        <v>151</v>
      </c>
      <c r="AX2887" s="3">
        <v>1.223692</v>
      </c>
      <c r="AY2887" s="3">
        <v>-77.267446000000007</v>
      </c>
      <c r="AZ2887" s="8" t="str">
        <f>+CONCATENATE("Reportan apertura en el enlace ",Tabla4[[#This Row],[Enlace]]," en el ",Tabla4[[#This Row],[Distancia óptica]]," ocasionado por ",Tabla4[[#This Row],[Causa del daño]])</f>
        <v>Reportan apertura en el enlace Pasto centro - Plazuelas en el KM 1.1 desde aranda ocasionado por Falla en la Red FiOp</v>
      </c>
      <c r="BA2887" s="8" t="str">
        <f>+CONCATENATE("Para dar solución al incidente ",Tabla4[[#This Row],[Solución]])</f>
        <v xml:space="preserve">Para dar solución al incidente se libera estrés en la fo </v>
      </c>
      <c r="BB2887" s="3" t="str">
        <f>+_xlfn.CONCAT(Tabla4[[#This Row],[Causa Raiz]]," ",Tabla4[[#This Row],[Solución2]]," (",Tabla4[[#This Row],[Anillo]],"- Cabecera: ",Tabla4[[#This Row],[Cabecera]],"- Operador: ",Tabla4[[#This Row],[Operador]],")")</f>
        <v>Reportan apertura en el enlace Pasto centro - Plazuelas en el KM 1.1 desde aranda ocasionado por Falla en la Red FiOp Para dar solución al incidente se libera estrés en la fo  (Lineal - Cabecera: Na- Operador: Colombia Telecomunicaciones)</v>
      </c>
    </row>
    <row r="2888" spans="1:54" ht="199.5">
      <c r="A2888" s="38">
        <f t="shared" si="685"/>
        <v>2887</v>
      </c>
      <c r="B2888" s="3">
        <v>8733434</v>
      </c>
      <c r="C2888" s="3" t="s">
        <v>54</v>
      </c>
      <c r="D2888" s="23">
        <v>45482.572916666664</v>
      </c>
      <c r="E2888" s="23">
        <v>45482.625</v>
      </c>
      <c r="F2888" s="1">
        <f t="shared" ca="1" si="686"/>
        <v>5.2083333335758653E-2</v>
      </c>
      <c r="G2888" s="3" t="s">
        <v>55</v>
      </c>
      <c r="H2888" s="41"/>
      <c r="I2888" s="40"/>
      <c r="J2888" s="5" t="s">
        <v>56</v>
      </c>
      <c r="K2888" s="3" t="s">
        <v>138</v>
      </c>
      <c r="L2888" s="9" t="s">
        <v>78</v>
      </c>
      <c r="M2888" s="3" t="s">
        <v>139</v>
      </c>
      <c r="N2888" s="3" t="s">
        <v>140</v>
      </c>
      <c r="O2888" s="3" t="s">
        <v>12857</v>
      </c>
      <c r="P2888" s="3" t="s">
        <v>12858</v>
      </c>
      <c r="Q2888" s="4" t="s">
        <v>12859</v>
      </c>
      <c r="R2888" s="3" t="s">
        <v>725</v>
      </c>
      <c r="S2888" s="3" t="s">
        <v>145</v>
      </c>
      <c r="T2888" s="9" t="s">
        <v>66</v>
      </c>
      <c r="U2888" s="3" t="s">
        <v>12860</v>
      </c>
      <c r="V2888" s="22" t="str">
        <f t="shared" si="687"/>
        <v>RLFO; Hora de aviso: 13:45 09/07/2024; Solución: Para dar solucion se recupera 10 mtrs de cada lado para un empalme de 24 hilos ; Hora de solución: 15:00 09/07/2024; Causa: Vandalismo</v>
      </c>
      <c r="W2888" s="4" t="s">
        <v>199</v>
      </c>
      <c r="X2888" s="3"/>
      <c r="Y2888" s="3"/>
      <c r="Z2888" s="3" t="s">
        <v>69</v>
      </c>
      <c r="AA2888" s="3" t="s">
        <v>70</v>
      </c>
      <c r="AB2888" s="3">
        <v>0</v>
      </c>
      <c r="AC2888" s="3" t="s">
        <v>71</v>
      </c>
      <c r="AD2888" s="6">
        <v>0</v>
      </c>
      <c r="AE2888" s="7"/>
      <c r="AF2888" s="7"/>
      <c r="AG2888" s="6">
        <f>Tabla4[[#This Row],[Tiempo Parada de Reloj]]+Tabla4[[#This Row],[Tiempo Autorizado por Telefonica (no Máximo)]]</f>
        <v>0</v>
      </c>
      <c r="AH2888" s="7">
        <f t="shared" ca="1" si="688"/>
        <v>5.2083333335758653E-2</v>
      </c>
      <c r="AI2888" s="8">
        <f t="shared" si="689"/>
        <v>0</v>
      </c>
      <c r="AJ2888" s="8">
        <f t="shared" ca="1" si="690"/>
        <v>1.2500000000582077</v>
      </c>
      <c r="AK2888" s="3" t="s">
        <v>87</v>
      </c>
      <c r="AL2888" s="3" t="s">
        <v>71</v>
      </c>
      <c r="AM2888" s="3" t="s">
        <v>87</v>
      </c>
      <c r="AN2888" s="3" t="s">
        <v>87</v>
      </c>
      <c r="AO2888" s="23" t="s">
        <v>98</v>
      </c>
      <c r="AP2888" s="23" t="s">
        <v>98</v>
      </c>
      <c r="AQ2888" s="23">
        <v>45485.75</v>
      </c>
      <c r="AR2888" s="3"/>
      <c r="AS2888" s="23"/>
      <c r="AT2888" s="23"/>
      <c r="AU2888" s="3" t="s">
        <v>1040</v>
      </c>
      <c r="AV2888" s="3" t="s">
        <v>582</v>
      </c>
      <c r="AW2888" s="3" t="s">
        <v>12861</v>
      </c>
      <c r="AX2888" s="3">
        <v>3.4234200000000001</v>
      </c>
      <c r="AY2888" s="3">
        <v>-76.569069999999996</v>
      </c>
      <c r="AZ2888" s="8" t="str">
        <f>+CONCATENATE("Reportan apertura en el enlace ",Tabla4[[#This Row],[Enlace]]," en el ",Tabla4[[#This Row],[Distancia óptica]]," ocasionado por ",Tabla4[[#This Row],[Causa del daño]])</f>
        <v>Reportan apertura en el enlace Mov. La sultana - Mov.Siloe en el Km 1,8 desde la sultana ocasionado por Vandalismo</v>
      </c>
      <c r="BA2888" s="8" t="str">
        <f>+CONCATENATE("Para dar solución al incidente ",Tabla4[[#This Row],[Solución]])</f>
        <v xml:space="preserve">Para dar solución al incidente Para dar solucion se recupera 10 mtrs de cada lado para un empalme de 24 hilos </v>
      </c>
      <c r="BB2888" s="3" t="str">
        <f>+_xlfn.CONCAT(Tabla4[[#This Row],[Causa Raiz]]," ",Tabla4[[#This Row],[Solución2]]," (",Tabla4[[#This Row],[Anillo]],"- Cabecera: ",Tabla4[[#This Row],[Cabecera]],"- Operador: ",Tabla4[[#This Row],[Operador]],")")</f>
        <v>Reportan apertura en el enlace Mov. La sultana - Mov.Siloe en el Km 1,8 desde la sultana ocasionado por Vandalismo Para dar solución al incidente Para dar solucion se recupera 10 mtrs de cada lado para un empalme de 24 hilos  (Uk La Sultana- Cabecera: Tequendama- Operador: Colombia Telecomunicaciones)</v>
      </c>
    </row>
    <row r="2889" spans="1:54" ht="171">
      <c r="A2889" s="38">
        <f t="shared" si="685"/>
        <v>2888</v>
      </c>
      <c r="B2889" s="3">
        <v>8733518</v>
      </c>
      <c r="C2889" s="3" t="s">
        <v>92</v>
      </c>
      <c r="D2889" s="23">
        <v>45482.625</v>
      </c>
      <c r="E2889" s="23">
        <v>45482.75</v>
      </c>
      <c r="F2889" s="1">
        <f t="shared" ca="1" si="686"/>
        <v>0.125</v>
      </c>
      <c r="G2889" s="3" t="s">
        <v>55</v>
      </c>
      <c r="H2889" s="41"/>
      <c r="I2889" s="40" t="s">
        <v>12862</v>
      </c>
      <c r="J2889" s="5" t="s">
        <v>322</v>
      </c>
      <c r="K2889" s="3" t="s">
        <v>322</v>
      </c>
      <c r="L2889" s="9" t="s">
        <v>58</v>
      </c>
      <c r="M2889" s="3" t="s">
        <v>228</v>
      </c>
      <c r="N2889" s="3" t="s">
        <v>229</v>
      </c>
      <c r="O2889" s="3" t="s">
        <v>230</v>
      </c>
      <c r="P2889" s="3" t="s">
        <v>12863</v>
      </c>
      <c r="Q2889" s="4" t="s">
        <v>12864</v>
      </c>
      <c r="R2889" s="3" t="s">
        <v>327</v>
      </c>
      <c r="S2889" s="3" t="s">
        <v>328</v>
      </c>
      <c r="T2889" s="9" t="s">
        <v>380</v>
      </c>
      <c r="U2889" s="3" t="s">
        <v>2029</v>
      </c>
      <c r="V2889" s="22" t="str">
        <f t="shared" si="687"/>
        <v>RTNFO; Hora de aviso: 15:00 09/07/2024; Solución: se recupera reserva y se realiza un empalme ; Hora de solución: 18:00 09/07/2024; Causa: Corto Circuito</v>
      </c>
      <c r="W2889" s="4" t="s">
        <v>1517</v>
      </c>
      <c r="X2889" s="3"/>
      <c r="Y2889" s="3"/>
      <c r="Z2889" s="3" t="s">
        <v>69</v>
      </c>
      <c r="AA2889" s="3" t="s">
        <v>71</v>
      </c>
      <c r="AB2889" s="3">
        <v>0</v>
      </c>
      <c r="AC2889" s="3" t="s">
        <v>71</v>
      </c>
      <c r="AD2889" s="6">
        <v>0</v>
      </c>
      <c r="AE2889" s="7"/>
      <c r="AF2889" s="7"/>
      <c r="AG2889" s="6">
        <f>Tabla4[[#This Row],[Tiempo Parada de Reloj]]+Tabla4[[#This Row],[Tiempo Autorizado por Telefonica (no Máximo)]]</f>
        <v>0</v>
      </c>
      <c r="AH2889" s="7">
        <f t="shared" ca="1" si="688"/>
        <v>0.125</v>
      </c>
      <c r="AI2889" s="8">
        <f t="shared" si="689"/>
        <v>0</v>
      </c>
      <c r="AJ2889" s="8">
        <f t="shared" ca="1" si="690"/>
        <v>3</v>
      </c>
      <c r="AK2889" s="3" t="s">
        <v>119</v>
      </c>
      <c r="AL2889" s="3" t="s">
        <v>71</v>
      </c>
      <c r="AM2889" s="3" t="s">
        <v>69</v>
      </c>
      <c r="AN2889" s="3" t="s">
        <v>119</v>
      </c>
      <c r="AO2889" s="23" t="s">
        <v>119</v>
      </c>
      <c r="AP2889" s="23" t="s">
        <v>119</v>
      </c>
      <c r="AQ2889" s="23">
        <v>45489.490277777775</v>
      </c>
      <c r="AR2889" s="3"/>
      <c r="AS2889" s="23"/>
      <c r="AT2889" s="23"/>
      <c r="AU2889" s="3" t="s">
        <v>322</v>
      </c>
      <c r="AV2889" s="3" t="s">
        <v>12865</v>
      </c>
      <c r="AW2889" s="3" t="s">
        <v>10010</v>
      </c>
      <c r="AX2889" s="3">
        <v>11.240235</v>
      </c>
      <c r="AY2889" s="3">
        <v>-74.211978000000002</v>
      </c>
      <c r="AZ2889" s="8" t="str">
        <f>+CONCATENATE("Reportan apertura en el enlace ",Tabla4[[#This Row],[Enlace]]," en el ",Tabla4[[#This Row],[Distancia óptica]]," ocasionado por ",Tabla4[[#This Row],[Causa del daño]])</f>
        <v>Reportan apertura en el enlace Ciénaga - Fundación en el Km 47,1 desde Cienaga ocasionado por Corto Circuito</v>
      </c>
      <c r="BA2889" s="8" t="str">
        <f>+CONCATENATE("Para dar solución al incidente ",Tabla4[[#This Row],[Solución]])</f>
        <v xml:space="preserve">Para dar solución al incidente se recupera reserva y se realiza un empalme </v>
      </c>
      <c r="BB2889" s="3" t="str">
        <f>+_xlfn.CONCAT(Tabla4[[#This Row],[Causa Raiz]]," ",Tabla4[[#This Row],[Solución2]]," (",Tabla4[[#This Row],[Anillo]],"- Cabecera: ",Tabla4[[#This Row],[Cabecera]],"- Operador: ",Tabla4[[#This Row],[Operador]],")")</f>
        <v>Reportan apertura en el enlace Ciénaga - Fundación en el Km 47,1 desde Cienaga ocasionado por Corto Circuito Para dar solución al incidente se recupera reserva y se realiza un empalme  (TRoncal- Cabecera: cienaga - Operador: Ufinet)</v>
      </c>
    </row>
    <row r="2890" spans="1:54" ht="185.25">
      <c r="A2890" s="38">
        <f t="shared" si="685"/>
        <v>2889</v>
      </c>
      <c r="B2890" s="3">
        <v>8733200</v>
      </c>
      <c r="C2890" s="3" t="s">
        <v>54</v>
      </c>
      <c r="D2890" s="23">
        <v>45482.625</v>
      </c>
      <c r="E2890" s="23">
        <v>45483.736111111109</v>
      </c>
      <c r="F2890" s="1">
        <f t="shared" ca="1" si="686"/>
        <v>1.1111111111094942</v>
      </c>
      <c r="G2890" s="3" t="s">
        <v>1465</v>
      </c>
      <c r="H2890" s="41" t="s">
        <v>1551</v>
      </c>
      <c r="I2890" s="40"/>
      <c r="J2890" s="5" t="s">
        <v>56</v>
      </c>
      <c r="K2890" s="3" t="s">
        <v>138</v>
      </c>
      <c r="L2890" s="9" t="s">
        <v>78</v>
      </c>
      <c r="M2890" s="3" t="s">
        <v>139</v>
      </c>
      <c r="N2890" s="3" t="s">
        <v>140</v>
      </c>
      <c r="O2890" s="3" t="s">
        <v>12866</v>
      </c>
      <c r="P2890" s="3" t="s">
        <v>12867</v>
      </c>
      <c r="Q2890" s="4" t="s">
        <v>12868</v>
      </c>
      <c r="R2890" s="3" t="s">
        <v>725</v>
      </c>
      <c r="S2890" s="3" t="s">
        <v>145</v>
      </c>
      <c r="T2890" s="9" t="s">
        <v>66</v>
      </c>
      <c r="U2890" s="3" t="s">
        <v>12869</v>
      </c>
      <c r="V2890" s="22" t="str">
        <f t="shared" si="687"/>
        <v>RLFO; Hora de aviso: 15:00 09/07/2024; Solución: Se realiza tenddio de Fo de 48 hilos y 2 empalmes ; Hora de solución: 17:40 10/07/2024; Causa: Vandalismo</v>
      </c>
      <c r="W2890" s="4" t="s">
        <v>199</v>
      </c>
      <c r="X2890" s="3"/>
      <c r="Y2890" s="3"/>
      <c r="Z2890" s="3" t="s">
        <v>69</v>
      </c>
      <c r="AA2890" s="3" t="s">
        <v>70</v>
      </c>
      <c r="AB2890" s="3">
        <v>0</v>
      </c>
      <c r="AC2890" s="3" t="s">
        <v>71</v>
      </c>
      <c r="AD2890" s="6">
        <v>0</v>
      </c>
      <c r="AE2890" s="7"/>
      <c r="AF2890" s="7"/>
      <c r="AG2890" s="6">
        <f>Tabla4[[#This Row],[Tiempo Parada de Reloj]]+Tabla4[[#This Row],[Tiempo Autorizado por Telefonica (no Máximo)]]</f>
        <v>0</v>
      </c>
      <c r="AH2890" s="7">
        <f t="shared" ca="1" si="688"/>
        <v>1.1111111111094942</v>
      </c>
      <c r="AI2890" s="8">
        <f t="shared" si="689"/>
        <v>0</v>
      </c>
      <c r="AJ2890" s="8">
        <f t="shared" ca="1" si="690"/>
        <v>26.666666666627862</v>
      </c>
      <c r="AK2890" s="3" t="s">
        <v>87</v>
      </c>
      <c r="AL2890" s="3" t="s">
        <v>70</v>
      </c>
      <c r="AM2890" s="3" t="s">
        <v>8652</v>
      </c>
      <c r="AN2890" s="3" t="s">
        <v>8652</v>
      </c>
      <c r="AO2890" s="23" t="s">
        <v>72</v>
      </c>
      <c r="AP2890" s="23" t="s">
        <v>72</v>
      </c>
      <c r="AQ2890" s="23">
        <v>45485.773611111108</v>
      </c>
      <c r="AR2890" s="3"/>
      <c r="AS2890" s="23"/>
      <c r="AT2890" s="23"/>
      <c r="AU2890" s="3" t="s">
        <v>1040</v>
      </c>
      <c r="AV2890" s="3" t="s">
        <v>12870</v>
      </c>
      <c r="AW2890" s="3" t="s">
        <v>12871</v>
      </c>
      <c r="AX2890" s="3">
        <v>3.4234</v>
      </c>
      <c r="AY2890" s="3">
        <v>-76.478800000000007</v>
      </c>
      <c r="AZ2890" s="8" t="str">
        <f>+CONCATENATE("Reportan apertura en el enlace ",Tabla4[[#This Row],[Enlace]]," en el ",Tabla4[[#This Row],[Distancia óptica]]," ocasionado por ",Tabla4[[#This Row],[Causa del daño]])</f>
        <v>Reportan apertura en el enlace Mov.Vallegrande - Mov.Los lideres en el km 1.082 desde  la RBS pizamos. ocasionado por Vandalismo</v>
      </c>
      <c r="BA2890" s="8" t="str">
        <f>+CONCATENATE("Para dar solución al incidente ",Tabla4[[#This Row],[Solución]])</f>
        <v xml:space="preserve">Para dar solución al incidente Se realiza tenddio de Fo de 48 hilos y 2 empalmes </v>
      </c>
      <c r="BB2890" s="3" t="str">
        <f>+_xlfn.CONCAT(Tabla4[[#This Row],[Causa Raiz]]," ",Tabla4[[#This Row],[Solución2]]," (",Tabla4[[#This Row],[Anillo]],"- Cabecera: ",Tabla4[[#This Row],[Cabecera]],"- Operador: ",Tabla4[[#This Row],[Operador]],")")</f>
        <v>Reportan apertura en el enlace Mov.Vallegrande - Mov.Los lideres en el km 1.082 desde  la RBS pizamos. ocasionado por Vandalismo Para dar solución al incidente Se realiza tenddio de Fo de 48 hilos y 2 empalmes  (Anillo 2 B - Cabecera: Cali centró- Operador: Colombia Telecomunicaciones)</v>
      </c>
    </row>
    <row r="2891" spans="1:54" ht="213.75">
      <c r="A2891" s="38">
        <f t="shared" si="685"/>
        <v>2890</v>
      </c>
      <c r="B2891" s="3">
        <v>8733691</v>
      </c>
      <c r="C2891" s="3" t="s">
        <v>54</v>
      </c>
      <c r="D2891" s="23">
        <v>45482.645833333336</v>
      </c>
      <c r="E2891" s="23">
        <v>45482.861111111109</v>
      </c>
      <c r="F2891" s="1">
        <f t="shared" ca="1" si="686"/>
        <v>0.21527777777373558</v>
      </c>
      <c r="G2891" s="3" t="s">
        <v>55</v>
      </c>
      <c r="H2891" s="41"/>
      <c r="I2891" s="40"/>
      <c r="J2891" s="5" t="s">
        <v>56</v>
      </c>
      <c r="K2891" s="3" t="s">
        <v>57</v>
      </c>
      <c r="L2891" s="9" t="s">
        <v>78</v>
      </c>
      <c r="M2891" s="3" t="s">
        <v>59</v>
      </c>
      <c r="N2891" s="3" t="s">
        <v>60</v>
      </c>
      <c r="O2891" s="3" t="s">
        <v>12872</v>
      </c>
      <c r="P2891" s="3" t="s">
        <v>12873</v>
      </c>
      <c r="Q2891" s="4" t="s">
        <v>12874</v>
      </c>
      <c r="R2891" s="3" t="s">
        <v>8503</v>
      </c>
      <c r="S2891" s="3" t="s">
        <v>65</v>
      </c>
      <c r="T2891" s="9" t="s">
        <v>66</v>
      </c>
      <c r="U2891" s="3" t="s">
        <v>12875</v>
      </c>
      <c r="V2891" s="22" t="str">
        <f t="shared" si="687"/>
        <v>RLFO; Hora de aviso: 15:30 09/07/2024; Solución: se realiza tendido de 80 mts y dos empalmes de 24 hilos con caja de empalme de 48 hilos ; Hora de solución: 20:40 09/07/2024; Causa: Vandalismo</v>
      </c>
      <c r="W2891" s="4" t="s">
        <v>68</v>
      </c>
      <c r="X2891" s="3"/>
      <c r="Y2891" s="3"/>
      <c r="Z2891" s="3" t="s">
        <v>69</v>
      </c>
      <c r="AA2891" s="3" t="s">
        <v>70</v>
      </c>
      <c r="AB2891" s="3">
        <v>0</v>
      </c>
      <c r="AC2891" s="3" t="s">
        <v>71</v>
      </c>
      <c r="AD2891" s="6">
        <v>0</v>
      </c>
      <c r="AE2891" s="7"/>
      <c r="AF2891" s="7"/>
      <c r="AG2891" s="6">
        <f>Tabla4[[#This Row],[Tiempo Parada de Reloj]]+Tabla4[[#This Row],[Tiempo Autorizado por Telefonica (no Máximo)]]</f>
        <v>0</v>
      </c>
      <c r="AH2891" s="7">
        <f t="shared" ca="1" si="688"/>
        <v>0.21527777777373558</v>
      </c>
      <c r="AI2891" s="8">
        <f t="shared" si="689"/>
        <v>0</v>
      </c>
      <c r="AJ2891" s="8">
        <f t="shared" ca="1" si="690"/>
        <v>5.1666666665696539</v>
      </c>
      <c r="AK2891" s="3" t="s">
        <v>87</v>
      </c>
      <c r="AL2891" s="3" t="s">
        <v>70</v>
      </c>
      <c r="AM2891" s="3" t="s">
        <v>119</v>
      </c>
      <c r="AN2891" s="3" t="s">
        <v>119</v>
      </c>
      <c r="AO2891" s="23" t="s">
        <v>98</v>
      </c>
      <c r="AP2891" s="23" t="s">
        <v>98</v>
      </c>
      <c r="AQ2891" s="23">
        <v>45483.936111111114</v>
      </c>
      <c r="AR2891" s="3"/>
      <c r="AS2891" s="23"/>
      <c r="AT2891" s="23"/>
      <c r="AU2891" s="3" t="s">
        <v>100</v>
      </c>
      <c r="AV2891" s="3" t="s">
        <v>720</v>
      </c>
      <c r="AW2891" s="3" t="s">
        <v>12876</v>
      </c>
      <c r="AX2891" s="3">
        <v>4.6247699999999998</v>
      </c>
      <c r="AY2891" s="3">
        <v>-74.127939999999995</v>
      </c>
      <c r="AZ2891" s="8" t="str">
        <f>+CONCATENATE("Reportan apertura en el enlace ",Tabla4[[#This Row],[Enlace]]," en el ",Tabla4[[#This Row],[Distancia óptica]]," ocasionado por ",Tabla4[[#This Row],[Causa del daño]])</f>
        <v>Reportan apertura en el enlace Mov.Jazmin - Mov. America 68 en el Km 0,6 desde america 68 ocasionado por Vandalismo</v>
      </c>
      <c r="BA2891" s="8" t="str">
        <f>+CONCATENATE("Para dar solución al incidente ",Tabla4[[#This Row],[Solución]])</f>
        <v xml:space="preserve">Para dar solución al incidente se realiza tendido de 80 mts y dos empalmes de 24 hilos con caja de empalme de 48 hilos </v>
      </c>
      <c r="BB2891" s="3" t="str">
        <f>+_xlfn.CONCAT(Tabla4[[#This Row],[Causa Raiz]]," ",Tabla4[[#This Row],[Solución2]]," (",Tabla4[[#This Row],[Anillo]],"- Cabecera: ",Tabla4[[#This Row],[Cabecera]],"- Operador: ",Tabla4[[#This Row],[Operador]],")")</f>
        <v>Reportan apertura en el enlace Mov.Jazmin - Mov. America 68 en el Km 0,6 desde america 68 ocasionado por Vandalismo Para dar solución al incidente se realiza tendido de 80 mts y dos empalmes de 24 hilos con caja de empalme de 48 hilos  (UK  America 68- Cabecera: ASTURIAS- Operador: Colombia Telecomunicaciones)</v>
      </c>
    </row>
    <row r="2892" spans="1:54" ht="199.5">
      <c r="A2892" s="38">
        <f t="shared" si="685"/>
        <v>2891</v>
      </c>
      <c r="B2892" s="3">
        <v>8733712</v>
      </c>
      <c r="C2892" s="3" t="s">
        <v>92</v>
      </c>
      <c r="D2892" s="23">
        <v>45482.666666666664</v>
      </c>
      <c r="E2892" s="23">
        <v>45482.930555555555</v>
      </c>
      <c r="F2892" s="1">
        <f t="shared" ca="1" si="686"/>
        <v>0.26388888889050577</v>
      </c>
      <c r="G2892" s="3" t="s">
        <v>55</v>
      </c>
      <c r="H2892" s="41"/>
      <c r="I2892" s="40"/>
      <c r="J2892" s="5" t="s">
        <v>56</v>
      </c>
      <c r="K2892" s="3" t="s">
        <v>108</v>
      </c>
      <c r="L2892" s="9" t="s">
        <v>58</v>
      </c>
      <c r="M2892" s="3" t="s">
        <v>228</v>
      </c>
      <c r="N2892" s="3" t="s">
        <v>315</v>
      </c>
      <c r="O2892" s="3" t="s">
        <v>1875</v>
      </c>
      <c r="P2892" s="3" t="s">
        <v>12877</v>
      </c>
      <c r="Q2892" s="4" t="s">
        <v>12878</v>
      </c>
      <c r="R2892" s="3" t="s">
        <v>327</v>
      </c>
      <c r="S2892" s="3" t="s">
        <v>115</v>
      </c>
      <c r="T2892" s="9" t="s">
        <v>380</v>
      </c>
      <c r="U2892" s="3" t="s">
        <v>12879</v>
      </c>
      <c r="V2892" s="22" t="str">
        <f t="shared" si="687"/>
        <v>RTNFO; Hora de aviso: 16:00 09/07/2024; Solución: Se realiza tendido de 180 mts de fo y dos empalmes de 36 hilos; Hora de solución: 22:20 09/07/2024; Causa: Corto Circuito</v>
      </c>
      <c r="W2892" s="4" t="s">
        <v>118</v>
      </c>
      <c r="X2892" s="3"/>
      <c r="Y2892" s="3"/>
      <c r="Z2892" s="3" t="s">
        <v>69</v>
      </c>
      <c r="AA2892" s="3" t="s">
        <v>71</v>
      </c>
      <c r="AB2892" s="3">
        <v>0</v>
      </c>
      <c r="AC2892" s="3" t="s">
        <v>71</v>
      </c>
      <c r="AD2892" s="6">
        <v>0</v>
      </c>
      <c r="AE2892" s="7"/>
      <c r="AF2892" s="7"/>
      <c r="AG2892" s="6">
        <f>Tabla4[[#This Row],[Tiempo Parada de Reloj]]+Tabla4[[#This Row],[Tiempo Autorizado por Telefonica (no Máximo)]]</f>
        <v>0</v>
      </c>
      <c r="AH2892" s="7">
        <f t="shared" ca="1" si="688"/>
        <v>0.26388888889050577</v>
      </c>
      <c r="AI2892" s="8">
        <f t="shared" si="689"/>
        <v>0</v>
      </c>
      <c r="AJ2892" s="8">
        <f t="shared" ca="1" si="690"/>
        <v>6.3333333333721384</v>
      </c>
      <c r="AK2892" s="3" t="s">
        <v>87</v>
      </c>
      <c r="AL2892" s="3" t="s">
        <v>70</v>
      </c>
      <c r="AM2892" s="3" t="s">
        <v>119</v>
      </c>
      <c r="AN2892" s="3" t="s">
        <v>119</v>
      </c>
      <c r="AO2892" s="23" t="s">
        <v>98</v>
      </c>
      <c r="AP2892" s="23" t="s">
        <v>98</v>
      </c>
      <c r="AQ2892" s="23">
        <v>45483.665277777778</v>
      </c>
      <c r="AR2892" s="3" t="s">
        <v>1879</v>
      </c>
      <c r="AS2892" s="23"/>
      <c r="AT2892" s="23"/>
      <c r="AU2892" s="3" t="s">
        <v>237</v>
      </c>
      <c r="AV2892" s="3" t="s">
        <v>315</v>
      </c>
      <c r="AW2892" s="3" t="s">
        <v>1323</v>
      </c>
      <c r="AX2892" s="3">
        <v>11.223401000000001</v>
      </c>
      <c r="AY2892" s="3">
        <v>-74.182573000000005</v>
      </c>
      <c r="AZ2892" s="8" t="str">
        <f>+CONCATENATE("Reportan apertura en el enlace ",Tabla4[[#This Row],[Enlace]]," en el ",Tabla4[[#This Row],[Distancia óptica]]," ocasionado por ",Tabla4[[#This Row],[Causa del daño]])</f>
        <v>Reportan apertura en el enlace Barranquilla - Santa Marta en el Km 0,300 desde Santa Marta ocasionado por Corto Circuito</v>
      </c>
      <c r="BA2892" s="8" t="str">
        <f>+CONCATENATE("Para dar solución al incidente ",Tabla4[[#This Row],[Solución]])</f>
        <v>Para dar solución al incidente Se realiza tendido de 180 mts de fo y dos empalmes de 36 hilos</v>
      </c>
      <c r="BB2892" s="3" t="str">
        <f>+_xlfn.CONCAT(Tabla4[[#This Row],[Causa Raiz]]," ",Tabla4[[#This Row],[Solución2]]," (",Tabla4[[#This Row],[Anillo]],"- Cabecera: ",Tabla4[[#This Row],[Cabecera]],"- Operador: ",Tabla4[[#This Row],[Operador]],")")</f>
        <v>Reportan apertura en el enlace Barranquilla - Santa Marta en el Km 0,300 desde Santa Marta ocasionado por Corto Circuito Para dar solución al incidente Se realiza tendido de 180 mts de fo y dos empalmes de 36 hilos (TRONCAL- Cabecera: SANTA MARTA- Operador: Colombia Telecomunicaciones)</v>
      </c>
    </row>
    <row r="2893" spans="1:54" ht="185.25">
      <c r="A2893" s="38">
        <f>A2892+1</f>
        <v>2892</v>
      </c>
      <c r="B2893" s="3">
        <v>8733839</v>
      </c>
      <c r="C2893" s="3" t="s">
        <v>54</v>
      </c>
      <c r="D2893" s="23">
        <v>45482.708333333336</v>
      </c>
      <c r="E2893" s="23">
        <v>45482.909722222219</v>
      </c>
      <c r="F2893" s="1">
        <f ca="1">IF(ISBLANK(E2893),IF(ISBLANK(D2893),0,NOW()-D2893),E2893-D2893)</f>
        <v>0.20138888888322981</v>
      </c>
      <c r="G2893" s="3" t="s">
        <v>55</v>
      </c>
      <c r="H2893" s="41"/>
      <c r="I2893" s="40"/>
      <c r="J2893" s="5" t="s">
        <v>56</v>
      </c>
      <c r="K2893" s="3" t="s">
        <v>77</v>
      </c>
      <c r="L2893" s="9" t="s">
        <v>78</v>
      </c>
      <c r="M2893" s="3" t="s">
        <v>745</v>
      </c>
      <c r="N2893" s="3" t="s">
        <v>746</v>
      </c>
      <c r="O2893" s="3" t="s">
        <v>12880</v>
      </c>
      <c r="P2893" s="3" t="s">
        <v>12881</v>
      </c>
      <c r="Q2893" s="4" t="s">
        <v>12882</v>
      </c>
      <c r="R2893" s="3" t="s">
        <v>750</v>
      </c>
      <c r="S2893" s="3" t="s">
        <v>158</v>
      </c>
      <c r="T2893" s="9" t="s">
        <v>682</v>
      </c>
      <c r="U2893" s="3" t="s">
        <v>12883</v>
      </c>
      <c r="V2893" s="22" t="str">
        <f>C2893&amp;"; Hora de aviso: "&amp;TEXT(D2893,"h:mm dd/mm/yyyy")&amp;"; Solución: "&amp;U2893&amp;"; Hora de solución: "&amp;TEXT(E2893,"h:mm dd/mm/yyyy")&amp;"; Causa: "&amp;T2893</f>
        <v>RLFO; Hora de aviso: 17:00 09/07/2024; Solución: se realiza cambio de pigtail en ODF; Hora de solución: 21:50 09/07/2024; Causa: Falla en ODF Planta Externa</v>
      </c>
      <c r="W2893" s="4" t="s">
        <v>160</v>
      </c>
      <c r="X2893" s="3"/>
      <c r="Y2893" s="3"/>
      <c r="Z2893" s="3" t="s">
        <v>69</v>
      </c>
      <c r="AA2893" s="3" t="s">
        <v>71</v>
      </c>
      <c r="AB2893" s="3">
        <v>0</v>
      </c>
      <c r="AC2893" s="3" t="s">
        <v>71</v>
      </c>
      <c r="AD2893" s="6">
        <v>0</v>
      </c>
      <c r="AE2893" s="7"/>
      <c r="AF2893" s="7"/>
      <c r="AG2893" s="6">
        <f>Tabla4[[#This Row],[Tiempo Parada de Reloj]]+Tabla4[[#This Row],[Tiempo Autorizado por Telefonica (no Máximo)]]</f>
        <v>0</v>
      </c>
      <c r="AH2893" s="7">
        <f ca="1">F2893-$AD2893</f>
        <v>0.20138888888322981</v>
      </c>
      <c r="AI2893" s="8">
        <f>AD2893*24</f>
        <v>0</v>
      </c>
      <c r="AJ2893" s="8">
        <f ca="1">AH2893*24</f>
        <v>4.8333333331975155</v>
      </c>
      <c r="AK2893" s="3" t="s">
        <v>87</v>
      </c>
      <c r="AL2893" s="3" t="s">
        <v>70</v>
      </c>
      <c r="AM2893" s="3" t="s">
        <v>119</v>
      </c>
      <c r="AN2893" s="3" t="s">
        <v>119</v>
      </c>
      <c r="AO2893" s="23" t="s">
        <v>72</v>
      </c>
      <c r="AP2893" s="23" t="s">
        <v>72</v>
      </c>
      <c r="AQ2893" s="23">
        <v>45483.90347222222</v>
      </c>
      <c r="AR2893" s="3"/>
      <c r="AS2893" s="23"/>
      <c r="AT2893" s="23"/>
      <c r="AU2893" s="3" t="s">
        <v>752</v>
      </c>
      <c r="AV2893" s="3" t="s">
        <v>2592</v>
      </c>
      <c r="AW2893" s="3" t="s">
        <v>1323</v>
      </c>
      <c r="AX2893" s="3">
        <v>2.1964589999999999</v>
      </c>
      <c r="AY2893" s="3">
        <v>-75.626334999999997</v>
      </c>
      <c r="AZ2893" s="8" t="str">
        <f>+CONCATENATE("Reportan apertura en el enlace ",Tabla4[[#This Row],[Enlace]]," en el ",Tabla4[[#This Row],[Distancia óptica]]," ocasionado por ",Tabla4[[#This Row],[Causa del daño]])</f>
        <v>Reportan apertura en el enlace Mov.Garzon - Mov.Gigante fija en el Km 0 desde Garzon ocasionado por Falla en ODF Planta Externa</v>
      </c>
      <c r="BA2893" s="8" t="str">
        <f>+CONCATENATE("Para dar solución al incidente ",Tabla4[[#This Row],[Solución]])</f>
        <v>Para dar solución al incidente se realiza cambio de pigtail en ODF</v>
      </c>
      <c r="BB2893" s="3" t="str">
        <f>+_xlfn.CONCAT(Tabla4[[#This Row],[Causa Raiz]]," ",Tabla4[[#This Row],[Solución2]]," (",Tabla4[[#This Row],[Anillo]],"- Cabecera: ",Tabla4[[#This Row],[Cabecera]],"- Operador: ",Tabla4[[#This Row],[Operador]],")")</f>
        <v>Reportan apertura en el enlace Mov.Garzon - Mov.Gigante fija en el Km 0 desde Garzon ocasionado por Falla en ODF Planta Externa Para dar solución al incidente se realiza cambio de pigtail en ODF (TRONCAL- Cabecera: GARZON- Operador: Colombia Telecomunicaciones)</v>
      </c>
    </row>
    <row r="2894" spans="1:54" ht="171">
      <c r="A2894" s="38">
        <f>A2893+1</f>
        <v>2893</v>
      </c>
      <c r="B2894" s="3">
        <v>8733866</v>
      </c>
      <c r="C2894" s="3" t="s">
        <v>54</v>
      </c>
      <c r="D2894" s="23">
        <v>45482.729166666664</v>
      </c>
      <c r="E2894" s="23">
        <v>45482.730555555558</v>
      </c>
      <c r="F2894" s="1">
        <f ca="1">IF(ISBLANK(E2894),IF(ISBLANK(D2894),0,NOW()-D2894),E2894-D2894)</f>
        <v>1.3888888934161514E-3</v>
      </c>
      <c r="G2894" s="3" t="s">
        <v>55</v>
      </c>
      <c r="H2894" s="41"/>
      <c r="I2894" s="40"/>
      <c r="J2894" s="5" t="s">
        <v>56</v>
      </c>
      <c r="K2894" s="3" t="s">
        <v>122</v>
      </c>
      <c r="L2894" s="9" t="s">
        <v>78</v>
      </c>
      <c r="M2894" s="3" t="s">
        <v>383</v>
      </c>
      <c r="N2894" s="3" t="s">
        <v>384</v>
      </c>
      <c r="O2894" s="3" t="s">
        <v>12884</v>
      </c>
      <c r="P2894" s="3" t="s">
        <v>12885</v>
      </c>
      <c r="Q2894" s="4" t="s">
        <v>12886</v>
      </c>
      <c r="R2894" s="3" t="s">
        <v>562</v>
      </c>
      <c r="S2894" s="3" t="s">
        <v>129</v>
      </c>
      <c r="T2894" s="9" t="s">
        <v>104</v>
      </c>
      <c r="U2894" s="3" t="s">
        <v>12887</v>
      </c>
      <c r="V2894" s="22" t="str">
        <f>C2894&amp;"; Hora de aviso: "&amp;TEXT(D2894,"h:mm dd/mm/yyyy")&amp;"; Solución: "&amp;U2894&amp;"; Hora de solución: "&amp;TEXT(E2894,"h:mm dd/mm/yyyy")&amp;"; Causa: "&amp;T2894</f>
        <v>RLFO; Hora de aviso: 17:30 09/07/2024; Solución: falla en tarjeta de equipo sin eventos en la FO; Hora de solución: 17:32 09/07/2024; Causa: Visita Fallida</v>
      </c>
      <c r="W2894" s="4" t="s">
        <v>9961</v>
      </c>
      <c r="X2894" s="3"/>
      <c r="Y2894" s="3"/>
      <c r="Z2894" s="3" t="s">
        <v>69</v>
      </c>
      <c r="AA2894" s="3" t="s">
        <v>71</v>
      </c>
      <c r="AB2894" s="3">
        <v>0</v>
      </c>
      <c r="AC2894" s="3" t="s">
        <v>71</v>
      </c>
      <c r="AD2894" s="6">
        <v>0</v>
      </c>
      <c r="AE2894" s="7"/>
      <c r="AF2894" s="7"/>
      <c r="AG2894" s="6">
        <f>Tabla4[[#This Row],[Tiempo Parada de Reloj]]+Tabla4[[#This Row],[Tiempo Autorizado por Telefonica (no Máximo)]]</f>
        <v>0</v>
      </c>
      <c r="AH2894" s="7">
        <f ca="1">F2894-$AD2894</f>
        <v>1.3888888934161514E-3</v>
      </c>
      <c r="AI2894" s="8">
        <f>AD2894*24</f>
        <v>0</v>
      </c>
      <c r="AJ2894" s="8">
        <f ca="1">AH2894*24</f>
        <v>3.3333333441987634E-2</v>
      </c>
      <c r="AK2894" s="3" t="s">
        <v>87</v>
      </c>
      <c r="AL2894" s="3" t="s">
        <v>70</v>
      </c>
      <c r="AM2894" s="3" t="s">
        <v>119</v>
      </c>
      <c r="AN2894" s="3" t="s">
        <v>119</v>
      </c>
      <c r="AO2894" s="23" t="s">
        <v>119</v>
      </c>
      <c r="AP2894" s="23" t="s">
        <v>119</v>
      </c>
      <c r="AQ2894" s="23">
        <v>45482.791666666664</v>
      </c>
      <c r="AR2894" s="3"/>
      <c r="AS2894" s="23"/>
      <c r="AT2894" s="23"/>
      <c r="AU2894" s="3" t="s">
        <v>392</v>
      </c>
      <c r="AV2894" s="3" t="s">
        <v>69</v>
      </c>
      <c r="AW2894" s="3" t="s">
        <v>69</v>
      </c>
      <c r="AX2894" s="3" t="s">
        <v>69</v>
      </c>
      <c r="AY2894" s="3" t="s">
        <v>69</v>
      </c>
      <c r="AZ2894" s="8" t="str">
        <f>+CONCATENATE("Reportan apertura en el enlace ",Tabla4[[#This Row],[Enlace]]," en el ",Tabla4[[#This Row],[Distancia óptica]]," ocasionado por ",Tabla4[[#This Row],[Causa del daño]])</f>
        <v>Reportan apertura en el enlace Mov.Escallon villa - Mov.castellana en el Km 0 desde Mov. Escallon Villa ocasionado por Visita Fallida</v>
      </c>
      <c r="BA2894" s="8" t="str">
        <f>+CONCATENATE("Para dar solución al incidente ",Tabla4[[#This Row],[Solución]])</f>
        <v>Para dar solución al incidente falla en tarjeta de equipo sin eventos en la FO</v>
      </c>
      <c r="BB2894" s="3" t="str">
        <f>+_xlfn.CONCAT(Tabla4[[#This Row],[Causa Raiz]]," ",Tabla4[[#This Row],[Solución2]]," (",Tabla4[[#This Row],[Anillo]],"- Cabecera: ",Tabla4[[#This Row],[Cabecera]],"- Operador: ",Tabla4[[#This Row],[Operador]],")")</f>
        <v>Reportan apertura en el enlace Mov.Escallon villa - Mov.castellana en el Km 0 desde Mov. Escallon Villa ocasionado por Visita Fallida Para dar solución al incidente falla en tarjeta de equipo sin eventos en la FO (NA- Cabecera: NA- Operador: Colombia Telecomunicaciones)</v>
      </c>
    </row>
    <row r="2895" spans="1:54" ht="142.5">
      <c r="A2895" s="38">
        <f>A2894+1</f>
        <v>2894</v>
      </c>
      <c r="B2895" s="3">
        <v>8733998</v>
      </c>
      <c r="C2895" s="3" t="s">
        <v>54</v>
      </c>
      <c r="D2895" s="23">
        <v>45482.708333333336</v>
      </c>
      <c r="E2895" s="23">
        <v>45482.709722222222</v>
      </c>
      <c r="F2895" s="1">
        <f ca="1">IF(ISBLANK(E2895),IF(ISBLANK(D2895),0,NOW()-D2895),E2895-D2895)</f>
        <v>1.3888888861401938E-3</v>
      </c>
      <c r="G2895" s="3" t="s">
        <v>55</v>
      </c>
      <c r="H2895" s="41"/>
      <c r="I2895" s="40"/>
      <c r="J2895" s="5" t="s">
        <v>56</v>
      </c>
      <c r="K2895" s="3" t="s">
        <v>93</v>
      </c>
      <c r="L2895" s="9" t="s">
        <v>58</v>
      </c>
      <c r="M2895" s="3" t="s">
        <v>59</v>
      </c>
      <c r="N2895" s="3" t="s">
        <v>60</v>
      </c>
      <c r="O2895" s="3" t="s">
        <v>12888</v>
      </c>
      <c r="P2895" s="3" t="s">
        <v>12889</v>
      </c>
      <c r="Q2895" s="4" t="s">
        <v>12890</v>
      </c>
      <c r="R2895" s="3" t="s">
        <v>947</v>
      </c>
      <c r="S2895" s="3" t="s">
        <v>65</v>
      </c>
      <c r="T2895" s="9" t="s">
        <v>104</v>
      </c>
      <c r="U2895" s="3" t="s">
        <v>12891</v>
      </c>
      <c r="V2895" s="22" t="str">
        <f>C2895&amp;"; Hora de aviso: "&amp;TEXT(D2895,"h:mm dd/mm/yyyy")&amp;"; Solución: "&amp;U2895&amp;"; Hora de solución: "&amp;TEXT(E2895,"h:mm dd/mm/yyyy")&amp;"; Causa: "&amp;T2895</f>
        <v>RLFO; Hora de aviso: 17:00 09/07/2024; Solución: no se tienen eventos en la FO ; Hora de solución: 17:02 09/07/2024; Causa: Visita Fallida</v>
      </c>
      <c r="W2895" s="4" t="s">
        <v>68</v>
      </c>
      <c r="X2895" s="3"/>
      <c r="Y2895" s="3"/>
      <c r="Z2895" s="3" t="s">
        <v>69</v>
      </c>
      <c r="AA2895" s="3" t="s">
        <v>71</v>
      </c>
      <c r="AB2895" s="3">
        <v>0</v>
      </c>
      <c r="AC2895" s="3" t="s">
        <v>71</v>
      </c>
      <c r="AD2895" s="6">
        <v>0</v>
      </c>
      <c r="AE2895" s="7"/>
      <c r="AF2895" s="7"/>
      <c r="AG2895" s="6">
        <f>Tabla4[[#This Row],[Tiempo Parada de Reloj]]+Tabla4[[#This Row],[Tiempo Autorizado por Telefonica (no Máximo)]]</f>
        <v>0</v>
      </c>
      <c r="AH2895" s="7">
        <f ca="1">F2895-$AD2895</f>
        <v>1.3888888861401938E-3</v>
      </c>
      <c r="AI2895" s="8">
        <f>AD2895*24</f>
        <v>0</v>
      </c>
      <c r="AJ2895" s="8">
        <f ca="1">AH2895*24</f>
        <v>3.3333333267364651E-2</v>
      </c>
      <c r="AK2895" s="3" t="s">
        <v>8652</v>
      </c>
      <c r="AL2895" s="3" t="s">
        <v>70</v>
      </c>
      <c r="AM2895" s="3" t="s">
        <v>119</v>
      </c>
      <c r="AN2895" s="3" t="s">
        <v>119</v>
      </c>
      <c r="AO2895" s="23" t="s">
        <v>119</v>
      </c>
      <c r="AP2895" s="23" t="s">
        <v>119</v>
      </c>
      <c r="AQ2895" s="23">
        <v>45482.875</v>
      </c>
      <c r="AR2895" s="3"/>
      <c r="AS2895" s="23"/>
      <c r="AT2895" s="23"/>
      <c r="AU2895" s="3" t="s">
        <v>298</v>
      </c>
      <c r="AV2895" s="3" t="s">
        <v>69</v>
      </c>
      <c r="AW2895" s="3" t="s">
        <v>69</v>
      </c>
      <c r="AX2895" s="3" t="s">
        <v>69</v>
      </c>
      <c r="AY2895" s="3" t="s">
        <v>69</v>
      </c>
      <c r="AZ2895" s="8" t="str">
        <f>+CONCATENATE("Reportan apertura en el enlace ",Tabla4[[#This Row],[Enlace]]," en el ",Tabla4[[#This Row],[Distancia óptica]]," ocasionado por ",Tabla4[[#This Row],[Causa del daño]])</f>
        <v>Reportan apertura en el enlace Wbp4 - Chapinero en el Km 0 desde WBP4 ocasionado por Visita Fallida</v>
      </c>
      <c r="BA2895" s="8" t="str">
        <f>+CONCATENATE("Para dar solución al incidente ",Tabla4[[#This Row],[Solución]])</f>
        <v xml:space="preserve">Para dar solución al incidente no se tienen eventos en la FO </v>
      </c>
      <c r="BB2895" s="3" t="str">
        <f>+_xlfn.CONCAT(Tabla4[[#This Row],[Causa Raiz]]," ",Tabla4[[#This Row],[Solución2]]," (",Tabla4[[#This Row],[Anillo]],"- Cabecera: ",Tabla4[[#This Row],[Cabecera]],"- Operador: ",Tabla4[[#This Row],[Operador]],")")</f>
        <v>Reportan apertura en el enlace Wbp4 - Chapinero en el Km 0 desde WBP4 ocasionado por Visita Fallida Para dar solución al incidente no se tienen eventos en la FO  (NA- Cabecera: NA- Operador: Colombia Telecomunicaciones)</v>
      </c>
    </row>
    <row r="2896" spans="1:54" ht="199.5">
      <c r="A2896" s="38">
        <f>A2895+1</f>
        <v>2895</v>
      </c>
      <c r="B2896" s="3">
        <v>8734293</v>
      </c>
      <c r="C2896" s="3" t="s">
        <v>92</v>
      </c>
      <c r="D2896" s="23">
        <v>45482.875</v>
      </c>
      <c r="E2896" s="23">
        <v>45483.916666666664</v>
      </c>
      <c r="F2896" s="1">
        <f ca="1">IF(ISBLANK(E2896),IF(ISBLANK(D2896),0,NOW()-D2896),E2896-D2896)</f>
        <v>1.0416666666642413</v>
      </c>
      <c r="G2896" s="3" t="s">
        <v>164</v>
      </c>
      <c r="H2896" s="41" t="s">
        <v>165</v>
      </c>
      <c r="I2896" s="40"/>
      <c r="J2896" s="5" t="s">
        <v>56</v>
      </c>
      <c r="K2896" s="3" t="s">
        <v>77</v>
      </c>
      <c r="L2896" s="9" t="s">
        <v>58</v>
      </c>
      <c r="M2896" s="3" t="s">
        <v>79</v>
      </c>
      <c r="N2896" s="3" t="s">
        <v>308</v>
      </c>
      <c r="O2896" s="3" t="s">
        <v>603</v>
      </c>
      <c r="P2896" s="3" t="s">
        <v>5204</v>
      </c>
      <c r="Q2896" s="4" t="s">
        <v>12892</v>
      </c>
      <c r="R2896" s="3" t="s">
        <v>248</v>
      </c>
      <c r="S2896" s="3" t="s">
        <v>85</v>
      </c>
      <c r="T2896" s="9" t="s">
        <v>66</v>
      </c>
      <c r="U2896" s="3" t="s">
        <v>12893</v>
      </c>
      <c r="V2896" s="22" t="str">
        <f>C2896&amp;"; Hora de aviso: "&amp;TEXT(D2896,"h:mm dd/mm/yyyy")&amp;"; Solución: "&amp;U2896&amp;"; Hora de solución: "&amp;TEXT(E2896,"h:mm dd/mm/yyyy")&amp;"; Causa: "&amp;T2896</f>
        <v>RTNFO; Hora de aviso: 21:00 09/07/2024; Solución:  recuperar 20 metros de reserva y se hace una caja de empalme de 36 hilos; Hora de solución: 22:00 10/07/2024; Causa: Vandalismo</v>
      </c>
      <c r="W2896" s="4" t="s">
        <v>160</v>
      </c>
      <c r="X2896" s="3"/>
      <c r="Y2896" s="3"/>
      <c r="Z2896" s="3" t="s">
        <v>69</v>
      </c>
      <c r="AA2896" s="3" t="s">
        <v>70</v>
      </c>
      <c r="AB2896" s="3">
        <v>8735275</v>
      </c>
      <c r="AC2896" s="3" t="s">
        <v>71</v>
      </c>
      <c r="AD2896" s="6">
        <v>0</v>
      </c>
      <c r="AE2896" s="7"/>
      <c r="AF2896" s="7"/>
      <c r="AG2896" s="6">
        <f>Tabla4[[#This Row],[Tiempo Parada de Reloj]]+Tabla4[[#This Row],[Tiempo Autorizado por Telefonica (no Máximo)]]</f>
        <v>0</v>
      </c>
      <c r="AH2896" s="7">
        <f ca="1">F2896-$AD2896</f>
        <v>1.0416666666642413</v>
      </c>
      <c r="AI2896" s="8">
        <f>AD2896*24</f>
        <v>0</v>
      </c>
      <c r="AJ2896" s="8">
        <f ca="1">AH2896*24</f>
        <v>24.999999999941792</v>
      </c>
      <c r="AK2896" s="3" t="s">
        <v>8652</v>
      </c>
      <c r="AL2896" s="3" t="s">
        <v>70</v>
      </c>
      <c r="AM2896" s="3" t="s">
        <v>98</v>
      </c>
      <c r="AN2896" s="3" t="s">
        <v>8652</v>
      </c>
      <c r="AO2896" s="23"/>
      <c r="AP2896" s="23"/>
      <c r="AQ2896" s="23">
        <f ca="1">NOW()</f>
        <v>45503.69683483796</v>
      </c>
      <c r="AR2896" s="3"/>
      <c r="AS2896" s="23"/>
      <c r="AT2896" s="23"/>
      <c r="AU2896" s="3" t="s">
        <v>710</v>
      </c>
      <c r="AV2896" s="3" t="s">
        <v>308</v>
      </c>
      <c r="AW2896" s="3" t="s">
        <v>12894</v>
      </c>
      <c r="AX2896" s="3">
        <v>4.2469000000000001</v>
      </c>
      <c r="AY2896" s="3">
        <v>-74.723600000000005</v>
      </c>
      <c r="AZ2896" s="8" t="str">
        <f>+CONCATENATE("Reportan apertura en el enlace ",Tabla4[[#This Row],[Enlace]]," en el ",Tabla4[[#This Row],[Distancia óptica]]," ocasionado por ",Tabla4[[#This Row],[Causa del daño]])</f>
        <v>Reportan apertura en el enlace Fusagasugá - Girardot en el Km 15,9 desde Girardot ocasionado por Vandalismo</v>
      </c>
      <c r="BA2896" s="8" t="str">
        <f>+CONCATENATE("Para dar solución al incidente ",Tabla4[[#This Row],[Solución]])</f>
        <v>Para dar solución al incidente  recuperar 20 metros de reserva y se hace una caja de empalme de 36 hilos</v>
      </c>
      <c r="BB2896" s="3" t="str">
        <f>+_xlfn.CONCAT(Tabla4[[#This Row],[Causa Raiz]]," ",Tabla4[[#This Row],[Solución2]]," (",Tabla4[[#This Row],[Anillo]],"- Cabecera: ",Tabla4[[#This Row],[Cabecera]],"- Operador: ",Tabla4[[#This Row],[Operador]],")")</f>
        <v>Reportan apertura en el enlace Fusagasugá - Girardot en el Km 15,9 desde Girardot ocasionado por Vandalismo Para dar solución al incidente  recuperar 20 metros de reserva y se hace una caja de empalme de 36 hilos (TROncal- Cabecera: GIRARDOT- Operador: Colombia Telecomunicaciones)</v>
      </c>
    </row>
    <row r="2897" spans="1:54" ht="185.25">
      <c r="A2897" s="38">
        <f t="shared" ref="A2897" si="691">A2896+1</f>
        <v>2896</v>
      </c>
      <c r="B2897" s="3">
        <v>8734780</v>
      </c>
      <c r="C2897" s="3" t="s">
        <v>92</v>
      </c>
      <c r="D2897" s="23">
        <v>45483.232638888891</v>
      </c>
      <c r="E2897" s="23">
        <v>45484.458333333336</v>
      </c>
      <c r="F2897" s="1">
        <f t="shared" ref="F2897" ca="1" si="692">IF(ISBLANK(E2897),IF(ISBLANK(D2897),0,NOW()-D2897),E2897-D2897)</f>
        <v>1.2256944444452529</v>
      </c>
      <c r="G2897" s="3" t="s">
        <v>55</v>
      </c>
      <c r="H2897" s="41"/>
      <c r="I2897" s="40"/>
      <c r="J2897" s="5" t="s">
        <v>56</v>
      </c>
      <c r="K2897" s="3" t="s">
        <v>108</v>
      </c>
      <c r="L2897" s="9" t="s">
        <v>58</v>
      </c>
      <c r="M2897" s="3" t="s">
        <v>109</v>
      </c>
      <c r="N2897" s="3" t="s">
        <v>110</v>
      </c>
      <c r="O2897" s="3" t="s">
        <v>712</v>
      </c>
      <c r="P2897" s="3" t="s">
        <v>12895</v>
      </c>
      <c r="Q2897" s="4" t="s">
        <v>12896</v>
      </c>
      <c r="R2897" s="3" t="s">
        <v>327</v>
      </c>
      <c r="S2897" s="3" t="s">
        <v>115</v>
      </c>
      <c r="T2897" s="9" t="s">
        <v>130</v>
      </c>
      <c r="U2897" s="3" t="s">
        <v>12897</v>
      </c>
      <c r="V2897" s="22" t="str">
        <f t="shared" ref="V2897" si="693">C2897&amp;"; Hora de aviso: "&amp;TEXT(D2897,"h:mm dd/mm/yyyy")&amp;"; Solución: "&amp;U2897&amp;"; Hora de solución: "&amp;TEXT(E2897,"h:mm dd/mm/yyyy")&amp;"; Causa: "&amp;T2897</f>
        <v>RTNFO; Hora de aviso: 5:35 10/07/2024; Solución: Para dar solucion se refusiona hilo de caja de empalme ; Hora de solución: 11:00 11/07/2024; Causa: Plagas</v>
      </c>
      <c r="W2897" s="4" t="s">
        <v>12898</v>
      </c>
      <c r="X2897" s="3" t="s">
        <v>12899</v>
      </c>
      <c r="Y2897" s="3" t="s">
        <v>12900</v>
      </c>
      <c r="Z2897" s="3" t="s">
        <v>73</v>
      </c>
      <c r="AA2897" s="3" t="s">
        <v>71</v>
      </c>
      <c r="AB2897" s="3">
        <v>0</v>
      </c>
      <c r="AC2897" s="3" t="s">
        <v>71</v>
      </c>
      <c r="AD2897" s="6">
        <v>0.54166666666666663</v>
      </c>
      <c r="AE2897" s="7"/>
      <c r="AF2897" s="7"/>
      <c r="AG2897" s="6">
        <f>Tabla4[[#This Row],[Tiempo Parada de Reloj]]+Tabla4[[#This Row],[Tiempo Autorizado por Telefonica (no Máximo)]]</f>
        <v>0.54166666666666663</v>
      </c>
      <c r="AH2897" s="7">
        <f t="shared" ref="AH2897" ca="1" si="694">F2897-$AD2897</f>
        <v>0.68402777777858625</v>
      </c>
      <c r="AI2897" s="8">
        <f t="shared" ref="AI2897" si="695">AD2897*24</f>
        <v>13</v>
      </c>
      <c r="AJ2897" s="8">
        <f t="shared" ref="AJ2897" ca="1" si="696">AH2897*24</f>
        <v>16.416666666686069</v>
      </c>
      <c r="AK2897" s="3" t="s">
        <v>98</v>
      </c>
      <c r="AL2897" s="3" t="s">
        <v>70</v>
      </c>
      <c r="AM2897" s="3" t="s">
        <v>88</v>
      </c>
      <c r="AN2897" s="3" t="s">
        <v>87</v>
      </c>
      <c r="AO2897" s="23" t="s">
        <v>98</v>
      </c>
      <c r="AP2897" s="23" t="s">
        <v>98</v>
      </c>
      <c r="AQ2897" s="23">
        <v>45485.390972222223</v>
      </c>
      <c r="AR2897" s="3"/>
      <c r="AS2897" s="23"/>
      <c r="AT2897" s="23"/>
      <c r="AU2897" s="3" t="s">
        <v>192</v>
      </c>
      <c r="AV2897" s="3" t="s">
        <v>282</v>
      </c>
      <c r="AW2897" s="3" t="s">
        <v>76</v>
      </c>
      <c r="AX2897" s="3">
        <v>10.478547000000001</v>
      </c>
      <c r="AY2897" s="3">
        <v>-74.176671999999996</v>
      </c>
      <c r="AZ2897" s="8" t="str">
        <f>+CONCATENATE("Reportan apertura en el enlace ",Tabla4[[#This Row],[Enlace]]," en el ",Tabla4[[#This Row],[Distancia óptica]]," ocasionado por ",Tabla4[[#This Row],[Causa del daño]])</f>
        <v>Reportan apertura en el enlace Bosconia - Fundación en el Km 74.5 desde Bosconia ocasionado por Plagas</v>
      </c>
      <c r="BA2897" s="8" t="str">
        <f>+CONCATENATE("Para dar solución al incidente ",Tabla4[[#This Row],[Solución]])</f>
        <v xml:space="preserve">Para dar solución al incidente Para dar solucion se refusiona hilo de caja de empalme </v>
      </c>
      <c r="BB2897" s="3" t="str">
        <f>+_xlfn.CONCAT(Tabla4[[#This Row],[Causa Raiz]]," ",Tabla4[[#This Row],[Solución2]]," (",Tabla4[[#This Row],[Anillo]],"- Cabecera: ",Tabla4[[#This Row],[Cabecera]],"- Operador: ",Tabla4[[#This Row],[Operador]],")")</f>
        <v>Reportan apertura en el enlace Bosconia - Fundación en el Km 74.5 desde Bosconia ocasionado por Plagas Para dar solución al incidente Para dar solucion se refusiona hilo de caja de empalme  (Troncal- Cabecera: Bosconia- Operador: Colombia Telecomunicaciones)</v>
      </c>
    </row>
    <row r="2898" spans="1:54" ht="313.5">
      <c r="A2898" s="38">
        <f t="shared" ref="A2898:A2907" si="697">A2897+1</f>
        <v>2897</v>
      </c>
      <c r="B2898" s="3">
        <v>8734833</v>
      </c>
      <c r="C2898" s="3" t="s">
        <v>163</v>
      </c>
      <c r="D2898" s="23">
        <v>45483.25</v>
      </c>
      <c r="E2898" s="23">
        <v>45483.78125</v>
      </c>
      <c r="F2898" s="1">
        <f t="shared" ref="F2898:F2907" ca="1" si="698">IF(ISBLANK(E2898),IF(ISBLANK(D2898),0,NOW()-D2898),E2898-D2898)</f>
        <v>0.53125</v>
      </c>
      <c r="G2898" s="3" t="s">
        <v>55</v>
      </c>
      <c r="H2898" s="41"/>
      <c r="I2898" s="40"/>
      <c r="J2898" s="5" t="s">
        <v>56</v>
      </c>
      <c r="K2898" s="3" t="s">
        <v>122</v>
      </c>
      <c r="L2898" s="9" t="s">
        <v>58</v>
      </c>
      <c r="M2898" s="3" t="s">
        <v>383</v>
      </c>
      <c r="N2898" s="3" t="s">
        <v>384</v>
      </c>
      <c r="O2898" s="3" t="s">
        <v>12730</v>
      </c>
      <c r="P2898" s="3" t="s">
        <v>12901</v>
      </c>
      <c r="Q2898" s="4" t="s">
        <v>12902</v>
      </c>
      <c r="R2898" s="3" t="s">
        <v>562</v>
      </c>
      <c r="S2898" s="3" t="s">
        <v>10736</v>
      </c>
      <c r="T2898" s="9" t="s">
        <v>66</v>
      </c>
      <c r="U2898" s="3" t="s">
        <v>12903</v>
      </c>
      <c r="V2898" s="22" t="str">
        <f t="shared" ref="V2898:V2907" si="699">C2898&amp;"; Hora de aviso: "&amp;TEXT(D2898,"h:mm dd/mm/yyyy")&amp;"; Solución: "&amp;U2898&amp;"; Hora de solución: "&amp;TEXT(E2898,"h:mm dd/mm/yyyy")&amp;"; Causa: "&amp;T2898</f>
        <v>RDFO; Hora de aviso: 6:00 10/07/2024; Solución: Se recuperan 400 metros de reserva (100 mts de fibra de 48h por cada cable de 48h que fueron dos para un total de 200 
mts de reserva de 48h y se hacen dos empalmes de 48 hilos, 100 mts de fibra de 144h y 100 mts de fibra de 96 hilos y se hacen dos empalmes de 144 hilos); Hora de solución: 18:45 10/07/2024; Causa: Vandalismo</v>
      </c>
      <c r="W2898" s="4" t="s">
        <v>132</v>
      </c>
      <c r="X2898" s="3"/>
      <c r="Y2898" s="3"/>
      <c r="Z2898" s="3" t="s">
        <v>69</v>
      </c>
      <c r="AA2898" s="3" t="s">
        <v>71</v>
      </c>
      <c r="AB2898" s="3">
        <v>0</v>
      </c>
      <c r="AC2898" s="3" t="s">
        <v>71</v>
      </c>
      <c r="AD2898" s="6">
        <v>0</v>
      </c>
      <c r="AE2898" s="7"/>
      <c r="AF2898" s="7"/>
      <c r="AG2898" s="6">
        <f>Tabla4[[#This Row],[Tiempo Parada de Reloj]]+Tabla4[[#This Row],[Tiempo Autorizado por Telefonica (no Máximo)]]</f>
        <v>0</v>
      </c>
      <c r="AH2898" s="7">
        <f t="shared" ref="AH2898:AH2907" ca="1" si="700">F2898-$AD2898</f>
        <v>0.53125</v>
      </c>
      <c r="AI2898" s="8">
        <f t="shared" ref="AI2898:AI2907" si="701">AD2898*24</f>
        <v>0</v>
      </c>
      <c r="AJ2898" s="8">
        <f t="shared" ref="AJ2898:AJ2907" ca="1" si="702">AH2898*24</f>
        <v>12.75</v>
      </c>
      <c r="AK2898" s="3" t="s">
        <v>98</v>
      </c>
      <c r="AL2898" s="3" t="s">
        <v>70</v>
      </c>
      <c r="AM2898" s="3" t="s">
        <v>88</v>
      </c>
      <c r="AN2898" s="3" t="s">
        <v>8652</v>
      </c>
      <c r="AO2898" s="23" t="s">
        <v>98</v>
      </c>
      <c r="AP2898" s="23" t="s">
        <v>98</v>
      </c>
      <c r="AQ2898" s="23">
        <v>45486.292361111111</v>
      </c>
      <c r="AR2898" s="23"/>
      <c r="AS2898" s="23"/>
      <c r="AT2898" s="23"/>
      <c r="AU2898" s="3" t="s">
        <v>392</v>
      </c>
      <c r="AV2898" s="3" t="s">
        <v>12734</v>
      </c>
      <c r="AW2898" s="3" t="s">
        <v>135</v>
      </c>
      <c r="AX2898" s="3">
        <v>10.404500000000001</v>
      </c>
      <c r="AY2898" s="3">
        <v>-75.5244</v>
      </c>
      <c r="AZ2898" s="8" t="str">
        <f>+CONCATENATE("Reportan apertura en el enlace ",Tabla4[[#This Row],[Enlace]]," en el ",Tabla4[[#This Row],[Distancia óptica]]," ocasionado por ",Tabla4[[#This Row],[Causa del daño]])</f>
        <v>Reportan apertura en el enlace Cartagena Centro - Pedro Heredia en el km 1,059  desde central Bosque ocasionado por Vandalismo</v>
      </c>
      <c r="BA2898" s="8" t="str">
        <f>+CONCATENATE("Para dar solución al incidente ",Tabla4[[#This Row],[Solución]])</f>
        <v>Para dar solución al incidente Se recuperan 400 metros de reserva (100 mts de fibra de 48h por cada cable de 48h que fueron dos para un total de 200 
mts de reserva de 48h y se hacen dos empalmes de 48 hilos, 100 mts de fibra de 144h y 100 mts de fibra de 96 hilos y se hacen dos empalmes de 144 hilos)</v>
      </c>
      <c r="BB2898" s="3" t="str">
        <f>+_xlfn.CONCAT(Tabla4[[#This Row],[Causa Raiz]]," ",Tabla4[[#This Row],[Solución2]]," (",Tabla4[[#This Row],[Anillo]],"- Cabecera: ",Tabla4[[#This Row],[Cabecera]],"- Operador: ",Tabla4[[#This Row],[Operador]],")")</f>
        <v>Reportan apertura en el enlace Cartagena Centro - Pedro Heredia en el km 1,059  desde central Bosque ocasionado por Vandalismo Para dar solución al incidente Se recuperan 400 metros de reserva (100 mts de fibra de 48h por cada cable de 48h que fueron dos para un total de 200 
mts de reserva de 48h y se hacen dos empalmes de 48 hilos, 100 mts de fibra de 144h y 100 mts de fibra de 96 hilos y se hacen dos empalmes de 144 hilos) (Lineal- Cabecera: BOSQUE - Operador: Colombia Telecomunicaciones)</v>
      </c>
    </row>
    <row r="2899" spans="1:54" ht="171">
      <c r="A2899" s="38">
        <f t="shared" si="697"/>
        <v>2898</v>
      </c>
      <c r="B2899" s="3">
        <v>8734839</v>
      </c>
      <c r="C2899" s="3" t="s">
        <v>163</v>
      </c>
      <c r="D2899" s="23">
        <v>45483.263888888891</v>
      </c>
      <c r="E2899" s="23">
        <v>45483.631944444445</v>
      </c>
      <c r="F2899" s="1">
        <f t="shared" ca="1" si="698"/>
        <v>0.36805555555474712</v>
      </c>
      <c r="G2899" s="3" t="s">
        <v>55</v>
      </c>
      <c r="H2899" s="41"/>
      <c r="I2899" s="40"/>
      <c r="J2899" s="5" t="s">
        <v>56</v>
      </c>
      <c r="K2899" s="3" t="s">
        <v>77</v>
      </c>
      <c r="L2899" s="9" t="s">
        <v>58</v>
      </c>
      <c r="M2899" s="3" t="s">
        <v>79</v>
      </c>
      <c r="N2899" s="3" t="s">
        <v>771</v>
      </c>
      <c r="O2899" s="3" t="s">
        <v>7057</v>
      </c>
      <c r="P2899" s="3" t="s">
        <v>12904</v>
      </c>
      <c r="Q2899" s="4" t="s">
        <v>12905</v>
      </c>
      <c r="R2899" s="3" t="s">
        <v>708</v>
      </c>
      <c r="S2899" s="3" t="s">
        <v>85</v>
      </c>
      <c r="T2899" s="9" t="s">
        <v>66</v>
      </c>
      <c r="U2899" s="3" t="s">
        <v>12906</v>
      </c>
      <c r="V2899" s="22" t="str">
        <f t="shared" si="699"/>
        <v>RDFO; Hora de aviso: 6:20 10/07/2024; Solución: Se recupera 100 mts de reserva y se hace un empalme; Hora de solución: 15:10 10/07/2024; Causa: Vandalismo</v>
      </c>
      <c r="W2899" s="4" t="s">
        <v>160</v>
      </c>
      <c r="X2899" s="3"/>
      <c r="Y2899" s="3"/>
      <c r="Z2899" s="3" t="s">
        <v>69</v>
      </c>
      <c r="AA2899" s="3" t="s">
        <v>71</v>
      </c>
      <c r="AB2899" s="3">
        <v>0</v>
      </c>
      <c r="AC2899" s="3" t="s">
        <v>71</v>
      </c>
      <c r="AD2899" s="6">
        <v>0</v>
      </c>
      <c r="AE2899" s="7"/>
      <c r="AF2899" s="7"/>
      <c r="AG2899" s="6">
        <f>Tabla4[[#This Row],[Tiempo Parada de Reloj]]+Tabla4[[#This Row],[Tiempo Autorizado por Telefonica (no Máximo)]]</f>
        <v>0</v>
      </c>
      <c r="AH2899" s="7">
        <f t="shared" ca="1" si="700"/>
        <v>0.36805555555474712</v>
      </c>
      <c r="AI2899" s="8">
        <f t="shared" si="701"/>
        <v>0</v>
      </c>
      <c r="AJ2899" s="8">
        <f t="shared" ca="1" si="702"/>
        <v>8.8333333333139308</v>
      </c>
      <c r="AK2899" s="3" t="s">
        <v>98</v>
      </c>
      <c r="AL2899" s="3" t="s">
        <v>70</v>
      </c>
      <c r="AM2899" s="3" t="s">
        <v>88</v>
      </c>
      <c r="AN2899" s="3" t="s">
        <v>8652</v>
      </c>
      <c r="AO2899" s="23" t="s">
        <v>72</v>
      </c>
      <c r="AP2899" s="23" t="s">
        <v>72</v>
      </c>
      <c r="AQ2899" s="23">
        <v>45488.865972222222</v>
      </c>
      <c r="AR2899" s="3"/>
      <c r="AS2899" s="23"/>
      <c r="AT2899" s="23"/>
      <c r="AU2899" s="3" t="s">
        <v>313</v>
      </c>
      <c r="AV2899" s="3" t="s">
        <v>778</v>
      </c>
      <c r="AW2899" s="3" t="s">
        <v>151</v>
      </c>
      <c r="AX2899" s="3">
        <v>4.5503229999999997</v>
      </c>
      <c r="AY2899" s="3">
        <v>-74.240125000000006</v>
      </c>
      <c r="AZ2899" s="8" t="str">
        <f>+CONCATENATE("Reportan apertura en el enlace ",Tabla4[[#This Row],[Enlace]]," en el ",Tabla4[[#This Row],[Distancia óptica]]," ocasionado por ",Tabla4[[#This Row],[Causa del daño]])</f>
        <v>Reportan apertura en el enlace Soacha - Sibate en el km 6.3 desde soacha ocasionado por Vandalismo</v>
      </c>
      <c r="BA2899" s="8" t="str">
        <f>+CONCATENATE("Para dar solución al incidente ",Tabla4[[#This Row],[Solución]])</f>
        <v>Para dar solución al incidente Se recupera 100 mts de reserva y se hace un empalme</v>
      </c>
      <c r="BB2899" s="3" t="str">
        <f>+_xlfn.CONCAT(Tabla4[[#This Row],[Causa Raiz]]," ",Tabla4[[#This Row],[Solución2]]," (",Tabla4[[#This Row],[Anillo]],"- Cabecera: ",Tabla4[[#This Row],[Cabecera]],"- Operador: ",Tabla4[[#This Row],[Operador]],")")</f>
        <v>Reportan apertura en el enlace Soacha - Sibate en el km 6.3 desde soacha ocasionado por Vandalismo Para dar solución al incidente Se recupera 100 mts de reserva y se hace un empalme (Lineal - Cabecera: Soacha- Operador: Colombia Telecomunicaciones)</v>
      </c>
    </row>
    <row r="2900" spans="1:54" ht="199.5">
      <c r="A2900" s="38">
        <f t="shared" si="697"/>
        <v>2899</v>
      </c>
      <c r="B2900" s="3">
        <v>8734842</v>
      </c>
      <c r="C2900" s="3" t="s">
        <v>136</v>
      </c>
      <c r="D2900" s="23">
        <v>45483.270833333336</v>
      </c>
      <c r="E2900" s="23">
        <v>45483.409722222219</v>
      </c>
      <c r="F2900" s="1">
        <f t="shared" ca="1" si="698"/>
        <v>0.13888888888322981</v>
      </c>
      <c r="G2900" s="3" t="s">
        <v>55</v>
      </c>
      <c r="H2900" s="41"/>
      <c r="I2900" s="40"/>
      <c r="J2900" s="5" t="s">
        <v>137</v>
      </c>
      <c r="K2900" s="3" t="s">
        <v>93</v>
      </c>
      <c r="L2900" s="9" t="s">
        <v>58</v>
      </c>
      <c r="M2900" s="3" t="s">
        <v>59</v>
      </c>
      <c r="N2900" s="3" t="s">
        <v>60</v>
      </c>
      <c r="O2900" s="3" t="s">
        <v>469</v>
      </c>
      <c r="P2900" s="3" t="s">
        <v>12907</v>
      </c>
      <c r="Q2900" s="4" t="s">
        <v>12908</v>
      </c>
      <c r="R2900" s="3" t="s">
        <v>947</v>
      </c>
      <c r="S2900" s="3" t="s">
        <v>65</v>
      </c>
      <c r="T2900" s="9" t="s">
        <v>276</v>
      </c>
      <c r="U2900" s="3" t="s">
        <v>12909</v>
      </c>
      <c r="V2900" s="22" t="str">
        <f t="shared" si="699"/>
        <v>RBHFO; Hora de aviso: 6:30 10/07/2024; Solución: se recupera 50 metros de reserva de 48 hilos  y se crea un empalme de la misma capilaridad de continuidad; Hora de solución: 9:50 10/07/2024; Causa: Intervención de Terceros</v>
      </c>
      <c r="W2900" s="4" t="s">
        <v>68</v>
      </c>
      <c r="X2900" s="3"/>
      <c r="Y2900" s="3"/>
      <c r="Z2900" s="3" t="s">
        <v>69</v>
      </c>
      <c r="AA2900" s="3" t="s">
        <v>70</v>
      </c>
      <c r="AB2900" s="3">
        <v>8735077</v>
      </c>
      <c r="AC2900" s="3" t="s">
        <v>71</v>
      </c>
      <c r="AD2900" s="6">
        <v>0</v>
      </c>
      <c r="AE2900" s="7"/>
      <c r="AF2900" s="7"/>
      <c r="AG2900" s="6">
        <f>Tabla4[[#This Row],[Tiempo Parada de Reloj]]+Tabla4[[#This Row],[Tiempo Autorizado por Telefonica (no Máximo)]]</f>
        <v>0</v>
      </c>
      <c r="AH2900" s="7">
        <f t="shared" ca="1" si="700"/>
        <v>0.13888888888322981</v>
      </c>
      <c r="AI2900" s="8">
        <f t="shared" si="701"/>
        <v>0</v>
      </c>
      <c r="AJ2900" s="8">
        <f t="shared" ca="1" si="702"/>
        <v>3.3333333331975155</v>
      </c>
      <c r="AK2900" s="3" t="s">
        <v>98</v>
      </c>
      <c r="AL2900" s="3" t="s">
        <v>70</v>
      </c>
      <c r="AM2900" s="3" t="s">
        <v>88</v>
      </c>
      <c r="AN2900" s="3" t="s">
        <v>88</v>
      </c>
      <c r="AO2900" s="23" t="s">
        <v>98</v>
      </c>
      <c r="AP2900" s="23" t="s">
        <v>98</v>
      </c>
      <c r="AQ2900" s="23">
        <v>45486.722916666666</v>
      </c>
      <c r="AR2900" s="3"/>
      <c r="AS2900" s="23"/>
      <c r="AT2900" s="23"/>
      <c r="AU2900" s="3" t="s">
        <v>100</v>
      </c>
      <c r="AV2900" s="3" t="s">
        <v>2678</v>
      </c>
      <c r="AW2900" s="3" t="s">
        <v>474</v>
      </c>
      <c r="AX2900" s="3">
        <v>4.6371305999999999</v>
      </c>
      <c r="AY2900" s="3">
        <v>-74.160577777777704</v>
      </c>
      <c r="AZ2900" s="8" t="str">
        <f>+CONCATENATE("Reportan apertura en el enlace ",Tabla4[[#This Row],[Enlace]]," en el ",Tabla4[[#This Row],[Distancia óptica]]," ocasionado por ",Tabla4[[#This Row],[Causa del daño]])</f>
        <v>Reportan apertura en el enlace CG7- CG9 en el km 2.5 desde CG7 ocasionado por Intervención de Terceros</v>
      </c>
      <c r="BA2900" s="8" t="str">
        <f>+CONCATENATE("Para dar solución al incidente ",Tabla4[[#This Row],[Solución]])</f>
        <v>Para dar solución al incidente se recupera 50 metros de reserva de 48 hilos  y se crea un empalme de la misma capilaridad de continuidad</v>
      </c>
      <c r="BB2900" s="3" t="str">
        <f>+_xlfn.CONCAT(Tabla4[[#This Row],[Causa Raiz]]," ",Tabla4[[#This Row],[Solución2]]," (",Tabla4[[#This Row],[Anillo]],"- Cabecera: ",Tabla4[[#This Row],[Cabecera]],"- Operador: ",Tabla4[[#This Row],[Operador]],")")</f>
        <v>Reportan apertura en el enlace CG7- CG9 en el km 2.5 desde CG7 ocasionado por Intervención de Terceros Para dar solución al incidente se recupera 50 metros de reserva de 48 hilos  y se crea un empalme de la misma capilaridad de continuidad (Anillo 64- Cabecera: asturias- Operador: Infraco)</v>
      </c>
    </row>
    <row r="2901" spans="1:54" ht="213.75">
      <c r="A2901" s="38">
        <f t="shared" si="697"/>
        <v>2900</v>
      </c>
      <c r="B2901" s="3">
        <v>8729271</v>
      </c>
      <c r="C2901" s="3" t="s">
        <v>92</v>
      </c>
      <c r="D2901" s="23">
        <v>45483.291666666664</v>
      </c>
      <c r="E2901" s="23">
        <v>45483.75</v>
      </c>
      <c r="F2901" s="1">
        <f t="shared" ca="1" si="698"/>
        <v>0.45833333333575865</v>
      </c>
      <c r="G2901" s="3" t="s">
        <v>55</v>
      </c>
      <c r="H2901" s="41"/>
      <c r="I2901" s="40"/>
      <c r="J2901" s="5" t="s">
        <v>56</v>
      </c>
      <c r="K2901" s="3" t="s">
        <v>203</v>
      </c>
      <c r="L2901" s="9" t="s">
        <v>58</v>
      </c>
      <c r="M2901" s="3" t="s">
        <v>204</v>
      </c>
      <c r="N2901" s="3" t="s">
        <v>332</v>
      </c>
      <c r="O2901" s="3" t="s">
        <v>878</v>
      </c>
      <c r="P2901" s="3" t="s">
        <v>12910</v>
      </c>
      <c r="Q2901" s="4" t="s">
        <v>12911</v>
      </c>
      <c r="R2901" s="3" t="s">
        <v>336</v>
      </c>
      <c r="S2901" s="3" t="s">
        <v>221</v>
      </c>
      <c r="T2901" s="9" t="s">
        <v>256</v>
      </c>
      <c r="U2901" s="3" t="s">
        <v>12912</v>
      </c>
      <c r="V2901" s="22" t="str">
        <f t="shared" si="699"/>
        <v>RTNFO; Hora de aviso: 7:00 10/07/2024; Solución: se refusiona hilo en el empalme ubicado el km de la medida ; Hora de solución: 18:00 10/07/2024; Causa: Falla de Empalme de FiOp</v>
      </c>
      <c r="W2901" s="4" t="s">
        <v>213</v>
      </c>
      <c r="X2901" s="3"/>
      <c r="Y2901" s="3"/>
      <c r="Z2901" s="3" t="s">
        <v>69</v>
      </c>
      <c r="AA2901" s="3" t="s">
        <v>71</v>
      </c>
      <c r="AB2901" s="3">
        <v>0</v>
      </c>
      <c r="AC2901" s="3" t="s">
        <v>71</v>
      </c>
      <c r="AD2901" s="6">
        <v>0</v>
      </c>
      <c r="AE2901" s="7"/>
      <c r="AF2901" s="7"/>
      <c r="AG2901" s="6">
        <f>Tabla4[[#This Row],[Tiempo Parada de Reloj]]+Tabla4[[#This Row],[Tiempo Autorizado por Telefonica (no Máximo)]]</f>
        <v>0</v>
      </c>
      <c r="AH2901" s="7">
        <f t="shared" ca="1" si="700"/>
        <v>0.45833333333575865</v>
      </c>
      <c r="AI2901" s="8">
        <f t="shared" si="701"/>
        <v>0</v>
      </c>
      <c r="AJ2901" s="8">
        <f t="shared" ca="1" si="702"/>
        <v>11.000000000058208</v>
      </c>
      <c r="AK2901" s="3" t="s">
        <v>87</v>
      </c>
      <c r="AL2901" s="3" t="s">
        <v>70</v>
      </c>
      <c r="AM2901" s="3" t="s">
        <v>8652</v>
      </c>
      <c r="AN2901" s="3" t="s">
        <v>8652</v>
      </c>
      <c r="AO2901" s="23" t="s">
        <v>72</v>
      </c>
      <c r="AP2901" s="23" t="s">
        <v>72</v>
      </c>
      <c r="AQ2901" s="23">
        <v>45488.885416666664</v>
      </c>
      <c r="AR2901" s="3"/>
      <c r="AS2901" s="23"/>
      <c r="AT2901" s="23"/>
      <c r="AU2901" s="3" t="s">
        <v>356</v>
      </c>
      <c r="AV2901" s="3" t="s">
        <v>5126</v>
      </c>
      <c r="AW2901" s="3" t="s">
        <v>1323</v>
      </c>
      <c r="AX2901" s="3">
        <v>7.7468000000000004</v>
      </c>
      <c r="AY2901" s="3">
        <v>-73.383200000000002</v>
      </c>
      <c r="AZ2901" s="8" t="str">
        <f>+CONCATENATE("Reportan apertura en el enlace ",Tabla4[[#This Row],[Enlace]]," en el ",Tabla4[[#This Row],[Distancia óptica]]," ocasionado por ",Tabla4[[#This Row],[Causa del daño]])</f>
        <v>Reportan apertura en el enlace Bucaramanga - San Alberto en el km 2,9 desde san alberto ocasionado por Falla de Empalme de FiOp</v>
      </c>
      <c r="BA2901" s="8" t="str">
        <f>+CONCATENATE("Para dar solución al incidente ",Tabla4[[#This Row],[Solución]])</f>
        <v xml:space="preserve">Para dar solución al incidente se refusiona hilo en el empalme ubicado el km de la medida </v>
      </c>
      <c r="BB2901" s="3" t="str">
        <f>+_xlfn.CONCAT(Tabla4[[#This Row],[Causa Raiz]]," ",Tabla4[[#This Row],[Solución2]]," (",Tabla4[[#This Row],[Anillo]],"- Cabecera: ",Tabla4[[#This Row],[Cabecera]],"- Operador: ",Tabla4[[#This Row],[Operador]],")")</f>
        <v>Reportan apertura en el enlace Bucaramanga - San Alberto en el km 2,9 desde san alberto ocasionado por Falla de Empalme de FiOp Para dar solución al incidente se refusiona hilo en el empalme ubicado el km de la medida  (TRONCAL- Cabecera: BUCARAMANGA CENTRO- Operador: Colombia Telecomunicaciones)</v>
      </c>
    </row>
    <row r="2902" spans="1:54" ht="185.25">
      <c r="A2902" s="38">
        <f t="shared" si="697"/>
        <v>2901</v>
      </c>
      <c r="B2902" s="3">
        <v>8734933</v>
      </c>
      <c r="C2902" s="3" t="s">
        <v>54</v>
      </c>
      <c r="D2902" s="23">
        <v>45483.375</v>
      </c>
      <c r="E2902" s="23">
        <v>45483.5</v>
      </c>
      <c r="F2902" s="1">
        <f t="shared" ca="1" si="698"/>
        <v>0.125</v>
      </c>
      <c r="G2902" s="3" t="s">
        <v>55</v>
      </c>
      <c r="H2902" s="41" t="s">
        <v>1551</v>
      </c>
      <c r="I2902" s="40"/>
      <c r="J2902" s="5" t="s">
        <v>56</v>
      </c>
      <c r="K2902" s="3" t="s">
        <v>203</v>
      </c>
      <c r="L2902" s="9" t="s">
        <v>58</v>
      </c>
      <c r="M2902" s="3" t="s">
        <v>79</v>
      </c>
      <c r="N2902" s="3" t="s">
        <v>4164</v>
      </c>
      <c r="O2902" s="3" t="s">
        <v>12913</v>
      </c>
      <c r="P2902" s="3" t="s">
        <v>12914</v>
      </c>
      <c r="Q2902" s="4" t="s">
        <v>12915</v>
      </c>
      <c r="R2902" s="3" t="s">
        <v>84</v>
      </c>
      <c r="S2902" s="3" t="s">
        <v>210</v>
      </c>
      <c r="T2902" s="9" t="s">
        <v>66</v>
      </c>
      <c r="U2902" s="3" t="s">
        <v>12916</v>
      </c>
      <c r="V2902" s="22" t="str">
        <f t="shared" si="699"/>
        <v>RLFO; Hora de aviso: 9:00 10/07/2024; Solución: se recuperan 15 metros de reserva y se crea un empalme de 48 hilos; Hora de solución: 12:00 10/07/2024; Causa: Vandalismo</v>
      </c>
      <c r="W2902" s="4" t="s">
        <v>213</v>
      </c>
      <c r="X2902" s="3"/>
      <c r="Y2902" s="3"/>
      <c r="Z2902" s="3" t="s">
        <v>69</v>
      </c>
      <c r="AA2902" s="3" t="s">
        <v>70</v>
      </c>
      <c r="AB2902" s="3">
        <v>8734933</v>
      </c>
      <c r="AC2902" s="3" t="s">
        <v>71</v>
      </c>
      <c r="AD2902" s="6">
        <v>0</v>
      </c>
      <c r="AE2902" s="7"/>
      <c r="AF2902" s="7"/>
      <c r="AG2902" s="6">
        <f>Tabla4[[#This Row],[Tiempo Parada de Reloj]]+Tabla4[[#This Row],[Tiempo Autorizado por Telefonica (no Máximo)]]</f>
        <v>0</v>
      </c>
      <c r="AH2902" s="7">
        <f t="shared" ca="1" si="700"/>
        <v>0.125</v>
      </c>
      <c r="AI2902" s="8">
        <f t="shared" si="701"/>
        <v>0</v>
      </c>
      <c r="AJ2902" s="8">
        <f t="shared" ca="1" si="702"/>
        <v>3</v>
      </c>
      <c r="AK2902" s="3" t="s">
        <v>88</v>
      </c>
      <c r="AL2902" s="3" t="s">
        <v>71</v>
      </c>
      <c r="AM2902" s="3" t="s">
        <v>69</v>
      </c>
      <c r="AN2902" s="3" t="s">
        <v>88</v>
      </c>
      <c r="AO2902" s="23" t="s">
        <v>98</v>
      </c>
      <c r="AP2902" s="23" t="s">
        <v>98</v>
      </c>
      <c r="AQ2902" s="23">
        <v>45485.95</v>
      </c>
      <c r="AR2902" s="3"/>
      <c r="AS2902" s="23"/>
      <c r="AT2902" s="23"/>
      <c r="AU2902" s="3" t="s">
        <v>1557</v>
      </c>
      <c r="AV2902" s="3" t="s">
        <v>872</v>
      </c>
      <c r="AW2902" s="3" t="s">
        <v>307</v>
      </c>
      <c r="AX2902" s="3">
        <v>4.9224800000000002</v>
      </c>
      <c r="AY2902" s="3">
        <v>-74.003929999999997</v>
      </c>
      <c r="AZ2902" s="8" t="str">
        <f>+CONCATENATE("Reportan apertura en el enlace ",Tabla4[[#This Row],[Enlace]]," en el ",Tabla4[[#This Row],[Distancia óptica]]," ocasionado por ",Tabla4[[#This Row],[Causa del daño]])</f>
        <v>Reportan apertura en el enlace Autopista - Tocancipa en el Km 6.6 desde Chia ocasionado por Vandalismo</v>
      </c>
      <c r="BA2902" s="8" t="str">
        <f>+CONCATENATE("Para dar solución al incidente ",Tabla4[[#This Row],[Solución]])</f>
        <v>Para dar solución al incidente se recuperan 15 metros de reserva y se crea un empalme de 48 hilos</v>
      </c>
      <c r="BB2902" s="3" t="str">
        <f>+_xlfn.CONCAT(Tabla4[[#This Row],[Causa Raiz]]," ",Tabla4[[#This Row],[Solución2]]," (",Tabla4[[#This Row],[Anillo]],"- Cabecera: ",Tabla4[[#This Row],[Cabecera]],"- Operador: ",Tabla4[[#This Row],[Operador]],")")</f>
        <v>Reportan apertura en el enlace Autopista - Tocancipa en el Km 6.6 desde Chia ocasionado por Vandalismo Para dar solución al incidente se recuperan 15 metros de reserva y se crea un empalme de 48 hilos (LINEAL- Cabecera: CHIA- Operador: Colombia Telecomunicaciones)</v>
      </c>
    </row>
    <row r="2903" spans="1:54" ht="185.25">
      <c r="A2903" s="38">
        <f t="shared" si="697"/>
        <v>2902</v>
      </c>
      <c r="B2903" s="3">
        <v>8735354</v>
      </c>
      <c r="C2903" s="3" t="s">
        <v>92</v>
      </c>
      <c r="D2903" s="23">
        <v>45483.447916666664</v>
      </c>
      <c r="E2903" s="23">
        <v>45483.833333333336</v>
      </c>
      <c r="F2903" s="1">
        <f t="shared" ca="1" si="698"/>
        <v>0.38541666667151731</v>
      </c>
      <c r="G2903" s="3" t="s">
        <v>55</v>
      </c>
      <c r="H2903" s="41"/>
      <c r="I2903" s="40" t="s">
        <v>12917</v>
      </c>
      <c r="J2903" s="5" t="s">
        <v>322</v>
      </c>
      <c r="K2903" s="3" t="s">
        <v>322</v>
      </c>
      <c r="L2903" s="9" t="s">
        <v>58</v>
      </c>
      <c r="M2903" s="3" t="s">
        <v>204</v>
      </c>
      <c r="N2903" s="3" t="s">
        <v>217</v>
      </c>
      <c r="O2903" s="3" t="s">
        <v>4030</v>
      </c>
      <c r="P2903" s="3" t="s">
        <v>12918</v>
      </c>
      <c r="Q2903" s="4" t="s">
        <v>12919</v>
      </c>
      <c r="R2903" s="3" t="s">
        <v>1515</v>
      </c>
      <c r="S2903" s="3" t="s">
        <v>328</v>
      </c>
      <c r="T2903" s="9" t="s">
        <v>176</v>
      </c>
      <c r="U2903" s="3" t="s">
        <v>12920</v>
      </c>
      <c r="V2903" s="22" t="str">
        <f t="shared" si="699"/>
        <v>RTNFO; Hora de aviso: 10:45 10/07/2024; Solución: Se realiza un tendido de 100 Mts y 2 cajas de empalme ; Hora de solución: 20:00 10/07/2024; Causa: Intervención de Terceros. No Identificados</v>
      </c>
      <c r="W2903" s="4" t="s">
        <v>331</v>
      </c>
      <c r="X2903" s="3"/>
      <c r="Y2903" s="3"/>
      <c r="Z2903" s="3" t="s">
        <v>69</v>
      </c>
      <c r="AA2903" s="3" t="s">
        <v>71</v>
      </c>
      <c r="AB2903" s="3">
        <v>0</v>
      </c>
      <c r="AC2903" s="3" t="s">
        <v>71</v>
      </c>
      <c r="AD2903" s="6">
        <v>0</v>
      </c>
      <c r="AE2903" s="7"/>
      <c r="AF2903" s="7"/>
      <c r="AG2903" s="6">
        <f>Tabla4[[#This Row],[Tiempo Parada de Reloj]]+Tabla4[[#This Row],[Tiempo Autorizado por Telefonica (no Máximo)]]</f>
        <v>0</v>
      </c>
      <c r="AH2903" s="7">
        <f t="shared" ca="1" si="700"/>
        <v>0.38541666667151731</v>
      </c>
      <c r="AI2903" s="8">
        <f t="shared" si="701"/>
        <v>0</v>
      </c>
      <c r="AJ2903" s="8">
        <f t="shared" ca="1" si="702"/>
        <v>9.2500000001164153</v>
      </c>
      <c r="AK2903" s="3" t="s">
        <v>88</v>
      </c>
      <c r="AL2903" s="3" t="s">
        <v>70</v>
      </c>
      <c r="AM2903" s="3" t="s">
        <v>8652</v>
      </c>
      <c r="AN2903" s="3" t="s">
        <v>8652</v>
      </c>
      <c r="AO2903" s="23" t="s">
        <v>119</v>
      </c>
      <c r="AP2903" s="23" t="s">
        <v>119</v>
      </c>
      <c r="AQ2903" s="23">
        <v>45492.414583333331</v>
      </c>
      <c r="AR2903" s="3"/>
      <c r="AS2903" s="23"/>
      <c r="AT2903" s="23"/>
      <c r="AU2903" s="3" t="s">
        <v>322</v>
      </c>
      <c r="AV2903" s="3" t="s">
        <v>217</v>
      </c>
      <c r="AW2903" s="3" t="s">
        <v>69</v>
      </c>
      <c r="AX2903" s="3">
        <v>8.2352778000000004</v>
      </c>
      <c r="AY2903" s="3">
        <v>-73.038611110000005</v>
      </c>
      <c r="AZ2903" s="8" t="str">
        <f>+CONCATENATE("Reportan apertura en el enlace ",Tabla4[[#This Row],[Enlace]]," en el ",Tabla4[[#This Row],[Distancia óptica]]," ocasionado por ",Tabla4[[#This Row],[Causa del daño]])</f>
        <v>Reportan apertura en el enlace Bucaramanga - Barrancabermeja en el KM 0,1 ocasionado por Intervención de Terceros. No Identificados</v>
      </c>
      <c r="BA2903" s="8" t="str">
        <f>+CONCATENATE("Para dar solución al incidente ",Tabla4[[#This Row],[Solución]])</f>
        <v xml:space="preserve">Para dar solución al incidente Se realiza un tendido de 100 Mts y 2 cajas de empalme </v>
      </c>
      <c r="BB2903" s="3" t="str">
        <f>+_xlfn.CONCAT(Tabla4[[#This Row],[Causa Raiz]]," ",Tabla4[[#This Row],[Solución2]]," (",Tabla4[[#This Row],[Anillo]],"- Cabecera: ",Tabla4[[#This Row],[Cabecera]],"- Operador: ",Tabla4[[#This Row],[Operador]],")")</f>
        <v>Reportan apertura en el enlace Bucaramanga - Barrancabermeja en el KM 0,1 ocasionado por Intervención de Terceros. No Identificados Para dar solución al incidente Se realiza un tendido de 100 Mts y 2 cajas de empalme  (NA- Cabecera: BARRANCABERMEJA- Operador: Ufinet)</v>
      </c>
    </row>
    <row r="2904" spans="1:54" ht="199.5">
      <c r="A2904" s="38">
        <f t="shared" si="697"/>
        <v>2903</v>
      </c>
      <c r="B2904" s="3">
        <v>8735208</v>
      </c>
      <c r="C2904" s="3" t="s">
        <v>54</v>
      </c>
      <c r="D2904" s="23">
        <v>45483.416666666664</v>
      </c>
      <c r="E2904" s="23">
        <v>45483.597222222219</v>
      </c>
      <c r="F2904" s="1">
        <f t="shared" ca="1" si="698"/>
        <v>0.18055555555474712</v>
      </c>
      <c r="G2904" s="3" t="s">
        <v>55</v>
      </c>
      <c r="H2904" s="41"/>
      <c r="I2904" s="40"/>
      <c r="J2904" s="5" t="s">
        <v>56</v>
      </c>
      <c r="K2904" s="3" t="s">
        <v>138</v>
      </c>
      <c r="L2904" s="9" t="s">
        <v>78</v>
      </c>
      <c r="M2904" s="3" t="s">
        <v>139</v>
      </c>
      <c r="N2904" s="3" t="s">
        <v>140</v>
      </c>
      <c r="O2904" s="3" t="s">
        <v>12921</v>
      </c>
      <c r="P2904" s="3" t="s">
        <v>12922</v>
      </c>
      <c r="Q2904" s="4" t="s">
        <v>12923</v>
      </c>
      <c r="R2904" s="3" t="s">
        <v>725</v>
      </c>
      <c r="S2904" s="3" t="s">
        <v>145</v>
      </c>
      <c r="T2904" s="9" t="s">
        <v>146</v>
      </c>
      <c r="U2904" s="3" t="s">
        <v>12924</v>
      </c>
      <c r="V2904" s="22" t="str">
        <f t="shared" si="699"/>
        <v>RLFO; Hora de aviso: 10:00 10/07/2024; Solución: se realiza tendido de 200 metrs de fo de 48 hilos y se crean dos empalmes de continuidad de 24 hilos ; Hora de solución: 14:20 10/07/2024; Causa: Falla en la Red FiOp</v>
      </c>
      <c r="W2904" s="4" t="s">
        <v>199</v>
      </c>
      <c r="X2904" s="3"/>
      <c r="Y2904" s="3"/>
      <c r="Z2904" s="3" t="s">
        <v>69</v>
      </c>
      <c r="AA2904" s="3" t="s">
        <v>71</v>
      </c>
      <c r="AB2904" s="3">
        <v>0</v>
      </c>
      <c r="AC2904" s="3" t="s">
        <v>71</v>
      </c>
      <c r="AD2904" s="6">
        <v>0</v>
      </c>
      <c r="AE2904" s="7"/>
      <c r="AF2904" s="7"/>
      <c r="AG2904" s="6">
        <f>Tabla4[[#This Row],[Tiempo Parada de Reloj]]+Tabla4[[#This Row],[Tiempo Autorizado por Telefonica (no Máximo)]]</f>
        <v>0</v>
      </c>
      <c r="AH2904" s="7">
        <f t="shared" ca="1" si="700"/>
        <v>0.18055555555474712</v>
      </c>
      <c r="AI2904" s="8">
        <f t="shared" si="701"/>
        <v>0</v>
      </c>
      <c r="AJ2904" s="8">
        <f t="shared" ca="1" si="702"/>
        <v>4.3333333333139308</v>
      </c>
      <c r="AK2904" s="3" t="s">
        <v>87</v>
      </c>
      <c r="AL2904" s="3" t="s">
        <v>71</v>
      </c>
      <c r="AM2904" s="3" t="s">
        <v>69</v>
      </c>
      <c r="AN2904" s="3" t="s">
        <v>88</v>
      </c>
      <c r="AO2904" s="23" t="s">
        <v>72</v>
      </c>
      <c r="AP2904" s="23" t="s">
        <v>72</v>
      </c>
      <c r="AQ2904" s="23">
        <v>45485.78402777778</v>
      </c>
      <c r="AR2904" s="3"/>
      <c r="AS2904" s="23"/>
      <c r="AT2904" s="23"/>
      <c r="AU2904" s="3" t="s">
        <v>200</v>
      </c>
      <c r="AV2904" s="3" t="s">
        <v>966</v>
      </c>
      <c r="AW2904" s="3" t="s">
        <v>370</v>
      </c>
      <c r="AX2904" s="3">
        <v>3.3674300000000001</v>
      </c>
      <c r="AY2904" s="3">
        <v>-76.561700000000002</v>
      </c>
      <c r="AZ2904" s="8" t="str">
        <f>+CONCATENATE("Reportan apertura en el enlace ",Tabla4[[#This Row],[Enlace]]," en el ",Tabla4[[#This Row],[Distancia óptica]]," ocasionado por ",Tabla4[[#This Row],[Causa del daño]])</f>
        <v>Reportan apertura en el enlace Mov.Alto de buitrera - Mov.Corral en el km 8.0 desde Corral ocasionado por Falla en la Red FiOp</v>
      </c>
      <c r="BA2904" s="8" t="str">
        <f>+CONCATENATE("Para dar solución al incidente ",Tabla4[[#This Row],[Solución]])</f>
        <v xml:space="preserve">Para dar solución al incidente se realiza tendido de 200 metrs de fo de 48 hilos y se crean dos empalmes de continuidad de 24 hilos </v>
      </c>
      <c r="BB2904" s="3" t="str">
        <f>+_xlfn.CONCAT(Tabla4[[#This Row],[Causa Raiz]]," ",Tabla4[[#This Row],[Solución2]]," (",Tabla4[[#This Row],[Anillo]],"- Cabecera: ",Tabla4[[#This Row],[Cabecera]],"- Operador: ",Tabla4[[#This Row],[Operador]],")")</f>
        <v>Reportan apertura en el enlace Mov.Alto de buitrera - Mov.Corral en el km 8.0 desde Corral ocasionado por Falla en la Red FiOp Para dar solución al incidente se realiza tendido de 200 metrs de fo de 48 hilos y se crean dos empalmes de continuidad de 24 hilos  (lineal- Cabecera: Cali- Operador: Colombia Telecomunicaciones)</v>
      </c>
    </row>
    <row r="2905" spans="1:54" ht="213.75">
      <c r="A2905" s="38">
        <f t="shared" si="697"/>
        <v>2904</v>
      </c>
      <c r="B2905" s="3">
        <v>8735524</v>
      </c>
      <c r="C2905" s="3" t="s">
        <v>54</v>
      </c>
      <c r="D2905" s="23">
        <v>45483.458333333336</v>
      </c>
      <c r="E2905" s="23">
        <v>45484.729166666664</v>
      </c>
      <c r="F2905" s="1">
        <f t="shared" ca="1" si="698"/>
        <v>1.2708333333284827</v>
      </c>
      <c r="G2905" s="3" t="s">
        <v>164</v>
      </c>
      <c r="H2905" s="41" t="s">
        <v>165</v>
      </c>
      <c r="I2905" s="40"/>
      <c r="J2905" s="5" t="s">
        <v>56</v>
      </c>
      <c r="K2905" s="3" t="s">
        <v>77</v>
      </c>
      <c r="L2905" s="9" t="s">
        <v>78</v>
      </c>
      <c r="M2905" s="3" t="s">
        <v>79</v>
      </c>
      <c r="N2905" s="3" t="s">
        <v>771</v>
      </c>
      <c r="O2905" s="3" t="s">
        <v>12925</v>
      </c>
      <c r="P2905" s="3" t="s">
        <v>12926</v>
      </c>
      <c r="Q2905" s="4" t="s">
        <v>12927</v>
      </c>
      <c r="R2905" s="3" t="s">
        <v>708</v>
      </c>
      <c r="S2905" s="3" t="s">
        <v>85</v>
      </c>
      <c r="T2905" s="9" t="s">
        <v>66</v>
      </c>
      <c r="U2905" s="3" t="s">
        <v>12928</v>
      </c>
      <c r="V2905" s="22" t="str">
        <f t="shared" si="699"/>
        <v>RLFO; Hora de aviso: 11:00 10/07/2024; Solución: Se recupera 50 mts de reserva de fo de 144 hilos y se fusionan 48 hilos en caja de 48 ; Hora de solución: 17:30 11/07/2024; Causa: Vandalismo</v>
      </c>
      <c r="W2905" s="4" t="s">
        <v>12929</v>
      </c>
      <c r="X2905" s="3"/>
      <c r="Y2905" s="3"/>
      <c r="Z2905" s="3" t="s">
        <v>69</v>
      </c>
      <c r="AA2905" s="3" t="s">
        <v>71</v>
      </c>
      <c r="AB2905" s="3">
        <v>0</v>
      </c>
      <c r="AC2905" s="3" t="s">
        <v>71</v>
      </c>
      <c r="AD2905" s="6">
        <v>0.9375</v>
      </c>
      <c r="AE2905" s="7"/>
      <c r="AF2905" s="7"/>
      <c r="AG2905" s="6">
        <f>Tabla4[[#This Row],[Tiempo Parada de Reloj]]+Tabla4[[#This Row],[Tiempo Autorizado por Telefonica (no Máximo)]]</f>
        <v>0.9375</v>
      </c>
      <c r="AH2905" s="7">
        <f t="shared" ca="1" si="700"/>
        <v>0.33333333332848269</v>
      </c>
      <c r="AI2905" s="8">
        <f t="shared" si="701"/>
        <v>22.5</v>
      </c>
      <c r="AJ2905" s="8">
        <f t="shared" ca="1" si="702"/>
        <v>7.9999999998835847</v>
      </c>
      <c r="AK2905" s="3" t="s">
        <v>87</v>
      </c>
      <c r="AL2905" s="3" t="s">
        <v>70</v>
      </c>
      <c r="AM2905" s="3" t="s">
        <v>8652</v>
      </c>
      <c r="AN2905" s="3" t="s">
        <v>119</v>
      </c>
      <c r="AO2905" s="23"/>
      <c r="AP2905" s="23"/>
      <c r="AQ2905" s="23">
        <f t="shared" ref="AQ2905" ca="1" si="703">NOW()</f>
        <v>45503.69683483796</v>
      </c>
      <c r="AR2905" s="3"/>
      <c r="AS2905" s="23"/>
      <c r="AT2905" s="23"/>
      <c r="AU2905" s="3" t="s">
        <v>313</v>
      </c>
      <c r="AV2905" s="3" t="s">
        <v>69</v>
      </c>
      <c r="AW2905" s="3" t="s">
        <v>11592</v>
      </c>
      <c r="AX2905" s="3">
        <v>4.6162470000000004</v>
      </c>
      <c r="AY2905" s="3">
        <v>-74.190159100000002</v>
      </c>
      <c r="AZ2905" s="8" t="str">
        <f>+CONCATENATE("Reportan apertura en el enlace ",Tabla4[[#This Row],[Enlace]]," en el ",Tabla4[[#This Row],[Distancia óptica]]," ocasionado por ",Tabla4[[#This Row],[Causa del daño]])</f>
        <v>Reportan apertura en el enlace Mov. Jardin verde - Mov. Madelena en el Km 13,9 desde Jardin verde ocasionado por Vandalismo</v>
      </c>
      <c r="BA2905" s="8" t="str">
        <f>+CONCATENATE("Para dar solución al incidente ",Tabla4[[#This Row],[Solución]])</f>
        <v xml:space="preserve">Para dar solución al incidente Se recupera 50 mts de reserva de fo de 144 hilos y se fusionan 48 hilos en caja de 48 </v>
      </c>
      <c r="BB2905" s="3" t="str">
        <f>+_xlfn.CONCAT(Tabla4[[#This Row],[Causa Raiz]]," ",Tabla4[[#This Row],[Solución2]]," (",Tabla4[[#This Row],[Anillo]],"- Cabecera: ",Tabla4[[#This Row],[Cabecera]],"- Operador: ",Tabla4[[#This Row],[Operador]],")")</f>
        <v>Reportan apertura en el enlace Mov. Jardin verde - Mov. Madelena en el Km 13,9 desde Jardin verde ocasionado por Vandalismo Para dar solución al incidente Se recupera 50 mts de reserva de fo de 144 hilos y se fusionan 48 hilos en caja de 48  (INTERCONEXIÓN- Cabecera: NA- Operador: Colombia Telecomunicaciones)</v>
      </c>
    </row>
    <row r="2906" spans="1:54" ht="156.75">
      <c r="A2906" s="38">
        <f t="shared" si="697"/>
        <v>2905</v>
      </c>
      <c r="B2906" s="3">
        <v>8735633</v>
      </c>
      <c r="C2906" s="3" t="s">
        <v>136</v>
      </c>
      <c r="D2906" s="23">
        <v>45483.489583333336</v>
      </c>
      <c r="E2906" s="23">
        <v>45483.604166666664</v>
      </c>
      <c r="F2906" s="1">
        <f t="shared" ca="1" si="698"/>
        <v>0.11458333332848269</v>
      </c>
      <c r="G2906" s="3" t="s">
        <v>55</v>
      </c>
      <c r="H2906" s="41"/>
      <c r="I2906" s="40"/>
      <c r="J2906" s="5" t="s">
        <v>137</v>
      </c>
      <c r="K2906" s="3" t="s">
        <v>57</v>
      </c>
      <c r="L2906" s="9" t="s">
        <v>58</v>
      </c>
      <c r="M2906" s="3" t="s">
        <v>59</v>
      </c>
      <c r="N2906" s="3" t="s">
        <v>60</v>
      </c>
      <c r="O2906" s="3" t="s">
        <v>12930</v>
      </c>
      <c r="P2906" s="3" t="s">
        <v>12931</v>
      </c>
      <c r="Q2906" s="4" t="s">
        <v>12932</v>
      </c>
      <c r="R2906" s="3" t="s">
        <v>84</v>
      </c>
      <c r="S2906" s="3" t="s">
        <v>65</v>
      </c>
      <c r="T2906" s="9" t="s">
        <v>66</v>
      </c>
      <c r="U2906" s="3" t="s">
        <v>12933</v>
      </c>
      <c r="V2906" s="22" t="str">
        <f t="shared" si="699"/>
        <v>RBHFO; Hora de aviso: 11:45 10/07/2024; Solución: Se realiza tendido de 110m y dos empalmes de 48 hilos ; Hora de solución: 14:30 10/07/2024; Causa: Vandalismo</v>
      </c>
      <c r="W2906" s="4" t="s">
        <v>12934</v>
      </c>
      <c r="X2906" s="3"/>
      <c r="Y2906" s="3"/>
      <c r="Z2906" s="3" t="s">
        <v>69</v>
      </c>
      <c r="AA2906" s="3" t="s">
        <v>71</v>
      </c>
      <c r="AB2906" s="3">
        <v>0</v>
      </c>
      <c r="AC2906" s="3" t="s">
        <v>71</v>
      </c>
      <c r="AD2906" s="6">
        <v>0</v>
      </c>
      <c r="AE2906" s="7"/>
      <c r="AF2906" s="7"/>
      <c r="AG2906" s="6">
        <f>Tabla4[[#This Row],[Tiempo Parada de Reloj]]+Tabla4[[#This Row],[Tiempo Autorizado por Telefonica (no Máximo)]]</f>
        <v>0</v>
      </c>
      <c r="AH2906" s="7">
        <f t="shared" ca="1" si="700"/>
        <v>0.11458333332848269</v>
      </c>
      <c r="AI2906" s="8">
        <f t="shared" si="701"/>
        <v>0</v>
      </c>
      <c r="AJ2906" s="8">
        <f t="shared" ca="1" si="702"/>
        <v>2.7499999998835847</v>
      </c>
      <c r="AK2906" s="3" t="s">
        <v>87</v>
      </c>
      <c r="AL2906" s="3" t="s">
        <v>71</v>
      </c>
      <c r="AM2906" s="3" t="s">
        <v>69</v>
      </c>
      <c r="AN2906" s="3" t="s">
        <v>87</v>
      </c>
      <c r="AO2906" s="23" t="s">
        <v>98</v>
      </c>
      <c r="AP2906" s="23" t="s">
        <v>98</v>
      </c>
      <c r="AQ2906" s="23">
        <v>45483.931250000001</v>
      </c>
      <c r="AR2906" s="3"/>
      <c r="AS2906" s="23"/>
      <c r="AT2906" s="23"/>
      <c r="AU2906" s="3" t="s">
        <v>264</v>
      </c>
      <c r="AV2906" s="3" t="s">
        <v>757</v>
      </c>
      <c r="AW2906" s="3" t="s">
        <v>12935</v>
      </c>
      <c r="AX2906" s="3">
        <v>4.6144999999999996</v>
      </c>
      <c r="AY2906" s="3">
        <v>-74.187299999999993</v>
      </c>
      <c r="AZ2906" s="8" t="str">
        <f>+CONCATENATE("Reportan apertura en el enlace ",Tabla4[[#This Row],[Enlace]]," en el ",Tabla4[[#This Row],[Distancia óptica]]," ocasionado por ",Tabla4[[#This Row],[Causa del daño]])</f>
        <v>Reportan apertura en el enlace CG3 - Asturias en el km 9.2 desde Asturias ocasionado por Vandalismo</v>
      </c>
      <c r="BA2906" s="8" t="str">
        <f>+CONCATENATE("Para dar solución al incidente ",Tabla4[[#This Row],[Solución]])</f>
        <v xml:space="preserve">Para dar solución al incidente Se realiza tendido de 110m y dos empalmes de 48 hilos </v>
      </c>
      <c r="BB2906" s="3" t="str">
        <f>+_xlfn.CONCAT(Tabla4[[#This Row],[Causa Raiz]]," ",Tabla4[[#This Row],[Solución2]]," (",Tabla4[[#This Row],[Anillo]],"- Cabecera: ",Tabla4[[#This Row],[Cabecera]],"- Operador: ",Tabla4[[#This Row],[Operador]],")")</f>
        <v>Reportan apertura en el enlace CG3 - Asturias en el km 9.2 desde Asturias ocasionado por Vandalismo Para dar solución al incidente Se realiza tendido de 110m y dos empalmes de 48 hilos  (48 Repotenciado- Cabecera: Asturias- Operador: Infraco)</v>
      </c>
    </row>
    <row r="2907" spans="1:54" ht="199.5">
      <c r="A2907" s="38">
        <f t="shared" si="697"/>
        <v>2906</v>
      </c>
      <c r="B2907" s="3">
        <v>8736200</v>
      </c>
      <c r="C2907" s="3" t="s">
        <v>54</v>
      </c>
      <c r="D2907" s="23">
        <v>45483.5</v>
      </c>
      <c r="E2907" s="23">
        <v>45484.666666666664</v>
      </c>
      <c r="F2907" s="1">
        <f t="shared" ca="1" si="698"/>
        <v>1.1666666666642413</v>
      </c>
      <c r="G2907" s="3" t="s">
        <v>55</v>
      </c>
      <c r="H2907" s="41"/>
      <c r="I2907" s="40"/>
      <c r="J2907" s="5" t="s">
        <v>56</v>
      </c>
      <c r="K2907" s="3" t="s">
        <v>77</v>
      </c>
      <c r="L2907" s="9" t="s">
        <v>78</v>
      </c>
      <c r="M2907" s="3" t="s">
        <v>79</v>
      </c>
      <c r="N2907" s="3" t="s">
        <v>3608</v>
      </c>
      <c r="O2907" s="3" t="s">
        <v>12936</v>
      </c>
      <c r="P2907" s="3" t="s">
        <v>12937</v>
      </c>
      <c r="Q2907" s="4" t="s">
        <v>12938</v>
      </c>
      <c r="R2907" s="3" t="s">
        <v>741</v>
      </c>
      <c r="S2907" s="3" t="s">
        <v>85</v>
      </c>
      <c r="T2907" s="9" t="s">
        <v>176</v>
      </c>
      <c r="U2907" s="3" t="s">
        <v>12939</v>
      </c>
      <c r="V2907" s="22" t="str">
        <f t="shared" si="699"/>
        <v>RLFO; Hora de aviso: 12:00 10/07/2024; Solución: Se realiza tendido de 700 de F.O de 36 hilos y 2 cajas de empalmes; Hora de solución: 16:00 11/07/2024; Causa: Intervención de Terceros. No Identificados</v>
      </c>
      <c r="W2907" s="4" t="s">
        <v>160</v>
      </c>
      <c r="X2907" s="3"/>
      <c r="Y2907" s="3"/>
      <c r="Z2907" s="3" t="s">
        <v>69</v>
      </c>
      <c r="AA2907" s="3" t="s">
        <v>71</v>
      </c>
      <c r="AB2907" s="3">
        <v>0</v>
      </c>
      <c r="AC2907" s="3" t="s">
        <v>71</v>
      </c>
      <c r="AD2907" s="6">
        <v>0.41666666666666669</v>
      </c>
      <c r="AE2907" s="7"/>
      <c r="AF2907" s="7"/>
      <c r="AG2907" s="6">
        <f>Tabla4[[#This Row],[Tiempo Parada de Reloj]]+Tabla4[[#This Row],[Tiempo Autorizado por Telefonica (no Máximo)]]</f>
        <v>0.41666666666666669</v>
      </c>
      <c r="AH2907" s="7">
        <f t="shared" ca="1" si="700"/>
        <v>0.74999999999757461</v>
      </c>
      <c r="AI2907" s="8">
        <f t="shared" si="701"/>
        <v>10</v>
      </c>
      <c r="AJ2907" s="8">
        <f t="shared" ca="1" si="702"/>
        <v>17.999999999941792</v>
      </c>
      <c r="AK2907" s="3" t="s">
        <v>8652</v>
      </c>
      <c r="AL2907" s="3" t="s">
        <v>70</v>
      </c>
      <c r="AM2907" s="3" t="s">
        <v>72</v>
      </c>
      <c r="AN2907" s="3" t="s">
        <v>119</v>
      </c>
      <c r="AO2907" s="23" t="s">
        <v>72</v>
      </c>
      <c r="AP2907" s="23" t="s">
        <v>72</v>
      </c>
      <c r="AQ2907" s="23">
        <v>45489.856249999997</v>
      </c>
      <c r="AR2907" s="3"/>
      <c r="AS2907" s="23"/>
      <c r="AT2907" s="23"/>
      <c r="AU2907" s="3" t="s">
        <v>710</v>
      </c>
      <c r="AV2907" s="3" t="s">
        <v>1995</v>
      </c>
      <c r="AW2907" s="3" t="s">
        <v>135</v>
      </c>
      <c r="AX2907" s="3">
        <v>4.7698</v>
      </c>
      <c r="AY2907" s="3">
        <v>-74.1524</v>
      </c>
      <c r="AZ2907" s="8" t="str">
        <f>+CONCATENATE("Reportan apertura en el enlace ",Tabla4[[#This Row],[Enlace]]," en el ",Tabla4[[#This Row],[Distancia óptica]]," ocasionado por ",Tabla4[[#This Row],[Causa del daño]])</f>
        <v>Reportan apertura en el enlace Mov. La Union II - Mov. Celta en el Km 11,2 desde Tenjo ocasionado por Intervención de Terceros. No Identificados</v>
      </c>
      <c r="BA2907" s="8" t="str">
        <f>+CONCATENATE("Para dar solución al incidente ",Tabla4[[#This Row],[Solución]])</f>
        <v>Para dar solución al incidente Se realiza tendido de 700 de F.O de 36 hilos y 2 cajas de empalmes</v>
      </c>
      <c r="BB2907" s="3" t="str">
        <f>+_xlfn.CONCAT(Tabla4[[#This Row],[Causa Raiz]]," ",Tabla4[[#This Row],[Solución2]]," (",Tabla4[[#This Row],[Anillo]],"- Cabecera: ",Tabla4[[#This Row],[Cabecera]],"- Operador: ",Tabla4[[#This Row],[Operador]],")")</f>
        <v>Reportan apertura en el enlace Mov. La Union II - Mov. Celta en el Km 11,2 desde Tenjo ocasionado por Intervención de Terceros. No Identificados Para dar solución al incidente Se realiza tendido de 700 de F.O de 36 hilos y 2 cajas de empalmes (Lineal- Cabecera: Celta- Operador: Colombia Telecomunicaciones)</v>
      </c>
    </row>
    <row r="2908" spans="1:54" ht="156.75">
      <c r="A2908" s="38">
        <f t="shared" ref="A2908:A2914" si="704">A2907+1</f>
        <v>2907</v>
      </c>
      <c r="B2908" s="3">
        <v>8736282</v>
      </c>
      <c r="C2908" s="3" t="s">
        <v>92</v>
      </c>
      <c r="D2908" s="23">
        <v>45483.583333333336</v>
      </c>
      <c r="E2908" s="23">
        <v>45483.784722222219</v>
      </c>
      <c r="F2908" s="1">
        <f t="shared" ref="F2908:F2914" ca="1" si="705">IF(ISBLANK(E2908),IF(ISBLANK(D2908),0,NOW()-D2908),E2908-D2908)</f>
        <v>0.20138888888322981</v>
      </c>
      <c r="G2908" s="3" t="s">
        <v>55</v>
      </c>
      <c r="H2908" s="41"/>
      <c r="I2908" s="40" t="s">
        <v>12940</v>
      </c>
      <c r="J2908" s="5" t="s">
        <v>2815</v>
      </c>
      <c r="K2908" s="3" t="s">
        <v>2815</v>
      </c>
      <c r="L2908" s="9" t="s">
        <v>58</v>
      </c>
      <c r="M2908" s="3" t="s">
        <v>228</v>
      </c>
      <c r="N2908" s="3" t="s">
        <v>2816</v>
      </c>
      <c r="O2908" s="3" t="s">
        <v>13550</v>
      </c>
      <c r="P2908" s="3" t="s">
        <v>12941</v>
      </c>
      <c r="Q2908" s="4" t="s">
        <v>12942</v>
      </c>
      <c r="R2908" s="3" t="s">
        <v>327</v>
      </c>
      <c r="S2908" s="3" t="s">
        <v>2820</v>
      </c>
      <c r="T2908" s="9" t="s">
        <v>513</v>
      </c>
      <c r="U2908" s="3" t="s">
        <v>12943</v>
      </c>
      <c r="V2908" s="22" t="str">
        <f t="shared" ref="V2908:V2914" si="706">C2908&amp;"; Hora de aviso: "&amp;TEXT(D2908,"h:mm dd/mm/yyyy")&amp;"; Solución: "&amp;U2908&amp;"; Hora de solución: "&amp;TEXT(E2908,"h:mm dd/mm/yyyy")&amp;"; Causa: "&amp;T2908</f>
        <v>RTNFO; Hora de aviso: 14:00 10/07/2024; Solución: Se recupera reserva y se hace un emplame; Hora de solución: 18:50 10/07/2024; Causa: Desastre Natural</v>
      </c>
      <c r="W2908" s="4" t="s">
        <v>7457</v>
      </c>
      <c r="X2908" s="3"/>
      <c r="Y2908" s="3"/>
      <c r="Z2908" s="3" t="s">
        <v>69</v>
      </c>
      <c r="AA2908" s="3" t="s">
        <v>71</v>
      </c>
      <c r="AB2908" s="3">
        <v>0</v>
      </c>
      <c r="AC2908" s="3" t="s">
        <v>71</v>
      </c>
      <c r="AD2908" s="6">
        <v>0</v>
      </c>
      <c r="AE2908" s="7"/>
      <c r="AF2908" s="7"/>
      <c r="AG2908" s="6">
        <f>Tabla4[[#This Row],[Tiempo Parada de Reloj]]+Tabla4[[#This Row],[Tiempo Autorizado por Telefonica (no Máximo)]]</f>
        <v>0</v>
      </c>
      <c r="AH2908" s="7">
        <f t="shared" ref="AH2908:AH2915" ca="1" si="707">F2908-$AD2908</f>
        <v>0.20138888888322981</v>
      </c>
      <c r="AI2908" s="8">
        <f t="shared" ref="AI2908:AI2914" si="708">AD2908*24</f>
        <v>0</v>
      </c>
      <c r="AJ2908" s="8">
        <f t="shared" ref="AJ2908:AJ2914" ca="1" si="709">AH2908*24</f>
        <v>4.8333333331975155</v>
      </c>
      <c r="AK2908" s="3" t="s">
        <v>8652</v>
      </c>
      <c r="AL2908" s="3" t="s">
        <v>71</v>
      </c>
      <c r="AM2908" s="3" t="s">
        <v>69</v>
      </c>
      <c r="AN2908" s="3" t="s">
        <v>8652</v>
      </c>
      <c r="AO2908" s="23" t="s">
        <v>119</v>
      </c>
      <c r="AP2908" s="23" t="s">
        <v>119</v>
      </c>
      <c r="AQ2908" s="23">
        <v>45483.786111111112</v>
      </c>
      <c r="AR2908" s="3"/>
      <c r="AS2908" s="23"/>
      <c r="AT2908" s="23"/>
      <c r="AU2908" s="3" t="s">
        <v>2822</v>
      </c>
      <c r="AV2908" s="3" t="s">
        <v>69</v>
      </c>
      <c r="AW2908" s="3" t="s">
        <v>69</v>
      </c>
      <c r="AX2908" s="3" t="s">
        <v>69</v>
      </c>
      <c r="AY2908" s="3" t="s">
        <v>69</v>
      </c>
      <c r="AZ2908" s="8" t="str">
        <f>+CONCATENATE("Reportan apertura en el enlace ",Tabla4[[#This Row],[Enlace]]," en el ",Tabla4[[#This Row],[Distancia óptica]]," ocasionado por ",Tabla4[[#This Row],[Causa del daño]])</f>
        <v>Reportan apertura en el enlace Carmen de Bolívar - Plato en el Km 36,487 desde Carmen Bolivar ocasionado por Desastre Natural</v>
      </c>
      <c r="BA2908" s="8" t="str">
        <f>+CONCATENATE("Para dar solución al incidente ",Tabla4[[#This Row],[Solución]])</f>
        <v>Para dar solución al incidente Se recupera reserva y se hace un emplame</v>
      </c>
      <c r="BB2908" s="3" t="str">
        <f>+_xlfn.CONCAT(Tabla4[[#This Row],[Causa Raiz]]," ",Tabla4[[#This Row],[Solución2]]," (",Tabla4[[#This Row],[Anillo]],"- Cabecera: ",Tabla4[[#This Row],[Cabecera]],"- Operador: ",Tabla4[[#This Row],[Operador]],")")</f>
        <v>Reportan apertura en el enlace Carmen de Bolívar - Plato en el Km 36,487 desde Carmen Bolivar ocasionado por Desastre Natural Para dar solución al incidente Se recupera reserva y se hace un emplame (NA- Cabecera: NA- Operador: MediaCommerce)</v>
      </c>
    </row>
    <row r="2909" spans="1:54" ht="171">
      <c r="A2909" s="38">
        <f t="shared" si="704"/>
        <v>2908</v>
      </c>
      <c r="B2909" s="3">
        <v>8736308</v>
      </c>
      <c r="C2909" s="3" t="s">
        <v>54</v>
      </c>
      <c r="D2909" s="23">
        <v>45483.5</v>
      </c>
      <c r="E2909" s="23">
        <v>45487.625</v>
      </c>
      <c r="F2909" s="1">
        <f t="shared" ca="1" si="705"/>
        <v>4.125</v>
      </c>
      <c r="G2909" s="3" t="s">
        <v>164</v>
      </c>
      <c r="H2909" s="41" t="s">
        <v>165</v>
      </c>
      <c r="I2909" s="40" t="s">
        <v>0</v>
      </c>
      <c r="J2909" s="5" t="s">
        <v>167</v>
      </c>
      <c r="K2909" s="3" t="s">
        <v>168</v>
      </c>
      <c r="L2909" s="9" t="s">
        <v>58</v>
      </c>
      <c r="M2909" s="3" t="s">
        <v>360</v>
      </c>
      <c r="N2909" s="3" t="s">
        <v>12944</v>
      </c>
      <c r="O2909" s="3" t="s">
        <v>12945</v>
      </c>
      <c r="P2909" s="3" t="s">
        <v>12946</v>
      </c>
      <c r="Q2909" s="4" t="s">
        <v>12947</v>
      </c>
      <c r="R2909" s="3" t="s">
        <v>1420</v>
      </c>
      <c r="S2909" s="3" t="s">
        <v>175</v>
      </c>
      <c r="T2909" s="9" t="s">
        <v>146</v>
      </c>
      <c r="U2909" s="3" t="s">
        <v>12948</v>
      </c>
      <c r="V2909" s="22" t="str">
        <f t="shared" si="706"/>
        <v>RLFO; Hora de aviso: 12:00 10/07/2024; Solución: ACTIVIDADES REALIZADA POR CLARO; Hora de solución: 15:00 14/07/2024; Causa: Falla en la Red FiOp</v>
      </c>
      <c r="W2909" s="4" t="s">
        <v>1407</v>
      </c>
      <c r="X2909" s="3"/>
      <c r="Y2909" s="3"/>
      <c r="Z2909" s="3" t="s">
        <v>69</v>
      </c>
      <c r="AA2909" s="3" t="s">
        <v>71</v>
      </c>
      <c r="AB2909" s="3">
        <v>0</v>
      </c>
      <c r="AC2909" s="3" t="s">
        <v>71</v>
      </c>
      <c r="AD2909" s="6">
        <v>0.45833333333333331</v>
      </c>
      <c r="AE2909" s="7"/>
      <c r="AF2909" s="7"/>
      <c r="AG2909" s="6">
        <f>Tabla4[[#This Row],[Tiempo Parada de Reloj]]+Tabla4[[#This Row],[Tiempo Autorizado por Telefonica (no Máximo)]]</f>
        <v>0.45833333333333331</v>
      </c>
      <c r="AH2909" s="7">
        <f t="shared" ca="1" si="707"/>
        <v>3.6666666666666665</v>
      </c>
      <c r="AI2909" s="8">
        <f t="shared" si="708"/>
        <v>11</v>
      </c>
      <c r="AJ2909" s="8">
        <f t="shared" ca="1" si="709"/>
        <v>88</v>
      </c>
      <c r="AK2909" s="3" t="s">
        <v>8652</v>
      </c>
      <c r="AL2909" s="3" t="s">
        <v>70</v>
      </c>
      <c r="AM2909" s="3" t="s">
        <v>72</v>
      </c>
      <c r="AN2909" s="3" t="s">
        <v>87</v>
      </c>
      <c r="AO2909" s="23"/>
      <c r="AP2909" s="23"/>
      <c r="AQ2909" s="23">
        <f t="shared" ref="AQ2909:AQ2913" ca="1" si="710">NOW()</f>
        <v>45503.69683483796</v>
      </c>
      <c r="AR2909" s="3"/>
      <c r="AS2909" s="23"/>
      <c r="AT2909" s="23"/>
      <c r="AU2909" s="3" t="s">
        <v>168</v>
      </c>
      <c r="AV2909" s="3" t="s">
        <v>69</v>
      </c>
      <c r="AW2909" s="3" t="s">
        <v>69</v>
      </c>
      <c r="AX2909" s="3" t="s">
        <v>69</v>
      </c>
      <c r="AY2909" s="3" t="s">
        <v>69</v>
      </c>
      <c r="AZ2909" s="8" t="str">
        <f>+CONCATENATE("Reportan apertura en el enlace ",Tabla4[[#This Row],[Enlace]]," en el ",Tabla4[[#This Row],[Distancia óptica]]," ocasionado por ",Tabla4[[#This Row],[Causa del daño]])</f>
        <v>Reportan apertura en el enlace San Roque - Cisneros en el Km 1,7 desde San Roque ocasionado por Falla en la Red FiOp</v>
      </c>
      <c r="BA2909" s="8" t="str">
        <f>+CONCATENATE("Para dar solución al incidente ",Tabla4[[#This Row],[Solución]])</f>
        <v>Para dar solución al incidente ACTIVIDADES REALIZADA POR CLARO</v>
      </c>
      <c r="BB2909" s="3" t="str">
        <f>+_xlfn.CONCAT(Tabla4[[#This Row],[Causa Raiz]]," ",Tabla4[[#This Row],[Solución2]]," (",Tabla4[[#This Row],[Anillo]],"- Cabecera: ",Tabla4[[#This Row],[Cabecera]],"- Operador: ",Tabla4[[#This Row],[Operador]],")")</f>
        <v>Reportan apertura en el enlace San Roque - Cisneros en el Km 1,7 desde San Roque ocasionado por Falla en la Red FiOp Para dar solución al incidente ACTIVIDADES REALIZADA POR CLARO (NA- Cabecera: NA- Operador: Telmex - Claro)</v>
      </c>
    </row>
    <row r="2910" spans="1:54" ht="185.25">
      <c r="A2910" s="38">
        <f t="shared" si="704"/>
        <v>2909</v>
      </c>
      <c r="B2910" s="3">
        <v>8736321</v>
      </c>
      <c r="C2910" s="3" t="s">
        <v>163</v>
      </c>
      <c r="D2910" s="23">
        <v>45483.666666666664</v>
      </c>
      <c r="E2910" s="23">
        <v>45483.895833333336</v>
      </c>
      <c r="F2910" s="1">
        <f t="shared" ca="1" si="705"/>
        <v>0.22916666667151731</v>
      </c>
      <c r="G2910" s="3" t="s">
        <v>55</v>
      </c>
      <c r="H2910" s="41"/>
      <c r="I2910" s="40"/>
      <c r="J2910" s="5" t="s">
        <v>56</v>
      </c>
      <c r="K2910" s="3" t="s">
        <v>138</v>
      </c>
      <c r="L2910" s="9" t="s">
        <v>58</v>
      </c>
      <c r="M2910" s="3" t="s">
        <v>139</v>
      </c>
      <c r="N2910" s="3" t="s">
        <v>2020</v>
      </c>
      <c r="O2910" s="3" t="s">
        <v>2021</v>
      </c>
      <c r="P2910" s="3" t="s">
        <v>12949</v>
      </c>
      <c r="Q2910" s="4" t="s">
        <v>12950</v>
      </c>
      <c r="R2910" s="3" t="s">
        <v>512</v>
      </c>
      <c r="S2910" s="3" t="s">
        <v>145</v>
      </c>
      <c r="T2910" s="9" t="s">
        <v>66</v>
      </c>
      <c r="U2910" s="3" t="s">
        <v>12951</v>
      </c>
      <c r="V2910" s="22" t="str">
        <f t="shared" si="706"/>
        <v>RDFO; Hora de aviso: 16:00 10/07/2024; Solución: Se recupera 10 Mts de reserva y se hace 1 caja de emplame; Hora de solución: 21:30 10/07/2024; Causa: Vandalismo</v>
      </c>
      <c r="W2910" s="4" t="s">
        <v>199</v>
      </c>
      <c r="X2910" s="3"/>
      <c r="Y2910" s="3"/>
      <c r="Z2910" s="3" t="s">
        <v>69</v>
      </c>
      <c r="AA2910" s="3" t="s">
        <v>71</v>
      </c>
      <c r="AB2910" s="3">
        <v>0</v>
      </c>
      <c r="AC2910" s="3" t="s">
        <v>71</v>
      </c>
      <c r="AD2910" s="6">
        <v>0</v>
      </c>
      <c r="AE2910" s="7"/>
      <c r="AF2910" s="7"/>
      <c r="AG2910" s="6">
        <f>Tabla4[[#This Row],[Tiempo Parada de Reloj]]+Tabla4[[#This Row],[Tiempo Autorizado por Telefonica (no Máximo)]]</f>
        <v>0</v>
      </c>
      <c r="AH2910" s="7">
        <f t="shared" ca="1" si="707"/>
        <v>0.22916666667151731</v>
      </c>
      <c r="AI2910" s="8">
        <f t="shared" si="708"/>
        <v>0</v>
      </c>
      <c r="AJ2910" s="8">
        <f t="shared" ca="1" si="709"/>
        <v>5.5000000001164153</v>
      </c>
      <c r="AK2910" s="3" t="s">
        <v>8652</v>
      </c>
      <c r="AL2910" s="3" t="s">
        <v>71</v>
      </c>
      <c r="AM2910" s="3" t="s">
        <v>8652</v>
      </c>
      <c r="AN2910" s="3" t="s">
        <v>8652</v>
      </c>
      <c r="AO2910" s="23" t="s">
        <v>72</v>
      </c>
      <c r="AP2910" s="23" t="s">
        <v>72</v>
      </c>
      <c r="AQ2910" s="23">
        <v>45485.792361111111</v>
      </c>
      <c r="AR2910" s="3"/>
      <c r="AS2910" s="23"/>
      <c r="AT2910" s="23"/>
      <c r="AU2910" s="3" t="s">
        <v>200</v>
      </c>
      <c r="AV2910" s="3" t="s">
        <v>2796</v>
      </c>
      <c r="AW2910" s="3" t="s">
        <v>307</v>
      </c>
      <c r="AX2910" s="3">
        <v>3.6410680000000002</v>
      </c>
      <c r="AY2910" s="3">
        <v>-76.294700000000006</v>
      </c>
      <c r="AZ2910" s="8" t="str">
        <f>+CONCATENATE("Reportan apertura en el enlace ",Tabla4[[#This Row],[Enlace]]," en el ",Tabla4[[#This Row],[Distancia óptica]]," ocasionado por ",Tabla4[[#This Row],[Causa del daño]])</f>
        <v>Reportan apertura en el enlace Palmira - Cerrito en el Km 7,6 desde Cerrito ocasionado por Vandalismo</v>
      </c>
      <c r="BA2910" s="8" t="str">
        <f>+CONCATENATE("Para dar solución al incidente ",Tabla4[[#This Row],[Solución]])</f>
        <v>Para dar solución al incidente Se recupera 10 Mts de reserva y se hace 1 caja de emplame</v>
      </c>
      <c r="BB2910" s="3" t="str">
        <f>+_xlfn.CONCAT(Tabla4[[#This Row],[Causa Raiz]]," ",Tabla4[[#This Row],[Solución2]]," (",Tabla4[[#This Row],[Anillo]],"- Cabecera: ",Tabla4[[#This Row],[Cabecera]],"- Operador: ",Tabla4[[#This Row],[Operador]],")")</f>
        <v>Reportan apertura en el enlace Palmira - Cerrito en el Km 7,6 desde Cerrito ocasionado por Vandalismo Para dar solución al incidente Se recupera 10 Mts de reserva y se hace 1 caja de emplame (LINEAL- Cabecera: Palmira Centro- Operador: Colombia Telecomunicaciones)</v>
      </c>
    </row>
    <row r="2911" spans="1:54" ht="171">
      <c r="A2911" s="38">
        <f t="shared" si="704"/>
        <v>2910</v>
      </c>
      <c r="B2911" s="3">
        <v>8736351</v>
      </c>
      <c r="C2911" s="3" t="s">
        <v>54</v>
      </c>
      <c r="D2911" s="23">
        <v>45483.666666666664</v>
      </c>
      <c r="E2911" s="23">
        <v>45484.489583333336</v>
      </c>
      <c r="F2911" s="1">
        <f t="shared" ca="1" si="705"/>
        <v>0.82291666667151731</v>
      </c>
      <c r="G2911" s="3" t="s">
        <v>55</v>
      </c>
      <c r="H2911" s="41"/>
      <c r="I2911" s="40"/>
      <c r="J2911" s="5" t="s">
        <v>56</v>
      </c>
      <c r="K2911" s="3" t="s">
        <v>359</v>
      </c>
      <c r="L2911" s="9" t="s">
        <v>78</v>
      </c>
      <c r="M2911" s="3" t="s">
        <v>360</v>
      </c>
      <c r="N2911" s="3" t="s">
        <v>483</v>
      </c>
      <c r="O2911" s="3" t="s">
        <v>12952</v>
      </c>
      <c r="P2911" s="3" t="s">
        <v>12953</v>
      </c>
      <c r="Q2911" s="4" t="s">
        <v>12954</v>
      </c>
      <c r="R2911" s="3" t="s">
        <v>365</v>
      </c>
      <c r="S2911" s="3" t="s">
        <v>366</v>
      </c>
      <c r="T2911" s="9" t="s">
        <v>66</v>
      </c>
      <c r="U2911" s="3" t="s">
        <v>12955</v>
      </c>
      <c r="V2911" s="22" t="str">
        <f t="shared" si="706"/>
        <v>RLFO; Hora de aviso: 16:00 10/07/2024; Solución: Se rehace caja de empalme de 24 hilos ; Hora de solución: 11:45 11/07/2024; Causa: Vandalismo</v>
      </c>
      <c r="W2911" s="4" t="s">
        <v>423</v>
      </c>
      <c r="X2911" s="3"/>
      <c r="Y2911" s="3"/>
      <c r="Z2911" s="3" t="s">
        <v>69</v>
      </c>
      <c r="AA2911" s="3" t="s">
        <v>70</v>
      </c>
      <c r="AB2911" s="3">
        <v>0</v>
      </c>
      <c r="AC2911" s="3" t="s">
        <v>71</v>
      </c>
      <c r="AD2911" s="6">
        <v>0.60416666666666663</v>
      </c>
      <c r="AE2911" s="7"/>
      <c r="AF2911" s="7"/>
      <c r="AG2911" s="6">
        <f>Tabla4[[#This Row],[Tiempo Parada de Reloj]]+Tabla4[[#This Row],[Tiempo Autorizado por Telefonica (no Máximo)]]</f>
        <v>0.60416666666666663</v>
      </c>
      <c r="AH2911" s="7">
        <f t="shared" ca="1" si="707"/>
        <v>0.21875000000485068</v>
      </c>
      <c r="AI2911" s="8">
        <f t="shared" si="708"/>
        <v>14.5</v>
      </c>
      <c r="AJ2911" s="8">
        <f t="shared" ca="1" si="709"/>
        <v>5.2500000001164162</v>
      </c>
      <c r="AK2911" s="3" t="s">
        <v>8652</v>
      </c>
      <c r="AL2911" s="3" t="s">
        <v>70</v>
      </c>
      <c r="AM2911" s="3" t="s">
        <v>72</v>
      </c>
      <c r="AN2911" s="3" t="s">
        <v>87</v>
      </c>
      <c r="AO2911" s="23" t="s">
        <v>98</v>
      </c>
      <c r="AP2911" s="23" t="s">
        <v>98</v>
      </c>
      <c r="AQ2911" s="23">
        <v>45485.333333333336</v>
      </c>
      <c r="AR2911" s="3"/>
      <c r="AS2911" s="23"/>
      <c r="AT2911" s="23"/>
      <c r="AU2911" s="3" t="s">
        <v>424</v>
      </c>
      <c r="AV2911" s="3" t="s">
        <v>12956</v>
      </c>
      <c r="AW2911" s="3" t="s">
        <v>370</v>
      </c>
      <c r="AX2911" s="3">
        <v>6.2137399999999996</v>
      </c>
      <c r="AY2911" s="3">
        <v>-75.582009999999997</v>
      </c>
      <c r="AZ2911" s="8" t="str">
        <f>+CONCATENATE("Reportan apertura en el enlace ",Tabla4[[#This Row],[Enlace]]," en el ",Tabla4[[#This Row],[Distancia óptica]]," ocasionado por ",Tabla4[[#This Row],[Causa del daño]])</f>
        <v>Reportan apertura en el enlace Mov. Autosura - Mov. Suramericana en el km 0,200 desde autosura ocasionado por Vandalismo</v>
      </c>
      <c r="BA2911" s="8" t="str">
        <f>+CONCATENATE("Para dar solución al incidente ",Tabla4[[#This Row],[Solución]])</f>
        <v xml:space="preserve">Para dar solución al incidente Se rehace caja de empalme de 24 hilos </v>
      </c>
      <c r="BB2911" s="3" t="str">
        <f>+_xlfn.CONCAT(Tabla4[[#This Row],[Causa Raiz]]," ",Tabla4[[#This Row],[Solución2]]," (",Tabla4[[#This Row],[Anillo]],"- Cabecera: ",Tabla4[[#This Row],[Cabecera]],"- Operador: ",Tabla4[[#This Row],[Operador]],")")</f>
        <v>Reportan apertura en el enlace Mov. Autosura - Mov. Suramericana en el km 0,200 desde autosura ocasionado por Vandalismo Para dar solución al incidente Se rehace caja de empalme de 24 hilos  (lineal- Cabecera: Autosura- Operador: Colombia Telecomunicaciones)</v>
      </c>
    </row>
    <row r="2912" spans="1:54" ht="199.5">
      <c r="A2912" s="38">
        <f t="shared" si="704"/>
        <v>2911</v>
      </c>
      <c r="B2912" s="3">
        <v>8734785</v>
      </c>
      <c r="C2912" s="3" t="s">
        <v>54</v>
      </c>
      <c r="D2912" s="23">
        <v>45483.6875</v>
      </c>
      <c r="E2912" s="23">
        <v>45484.416666666664</v>
      </c>
      <c r="F2912" s="1">
        <f t="shared" ca="1" si="705"/>
        <v>0.72916666666424135</v>
      </c>
      <c r="G2912" s="3" t="s">
        <v>55</v>
      </c>
      <c r="H2912" s="41" t="s">
        <v>1551</v>
      </c>
      <c r="I2912" s="40"/>
      <c r="J2912" s="5" t="s">
        <v>56</v>
      </c>
      <c r="K2912" s="3" t="s">
        <v>77</v>
      </c>
      <c r="L2912" s="9" t="s">
        <v>58</v>
      </c>
      <c r="M2912" s="3" t="s">
        <v>745</v>
      </c>
      <c r="N2912" s="3" t="s">
        <v>746</v>
      </c>
      <c r="O2912" s="3" t="s">
        <v>12957</v>
      </c>
      <c r="P2912" s="3" t="s">
        <v>12958</v>
      </c>
      <c r="Q2912" s="4" t="s">
        <v>12959</v>
      </c>
      <c r="R2912" s="3" t="s">
        <v>750</v>
      </c>
      <c r="S2912" s="3" t="s">
        <v>158</v>
      </c>
      <c r="T2912" s="9" t="s">
        <v>66</v>
      </c>
      <c r="U2912" s="3" t="s">
        <v>12960</v>
      </c>
      <c r="V2912" s="22" t="str">
        <f t="shared" si="706"/>
        <v>RLFO; Hora de aviso: 16:30 10/07/2024; Solución: Para dar solucion se recupera 10 mtrs yu una caja de empalme de 8 hilos; Hora de solución: 10:00 11/07/2024; Causa: Vandalismo</v>
      </c>
      <c r="W2912" s="4" t="s">
        <v>160</v>
      </c>
      <c r="X2912" s="3"/>
      <c r="Y2912" s="3"/>
      <c r="Z2912" s="3" t="s">
        <v>69</v>
      </c>
      <c r="AA2912" s="3" t="s">
        <v>70</v>
      </c>
      <c r="AB2912" s="3">
        <v>0</v>
      </c>
      <c r="AC2912" s="3" t="s">
        <v>71</v>
      </c>
      <c r="AD2912" s="6">
        <v>0.5</v>
      </c>
      <c r="AE2912" s="7"/>
      <c r="AF2912" s="7"/>
      <c r="AG2912" s="6">
        <f>Tabla4[[#This Row],[Tiempo Parada de Reloj]]+Tabla4[[#This Row],[Tiempo Autorizado por Telefonica (no Máximo)]]</f>
        <v>0.5</v>
      </c>
      <c r="AH2912" s="7">
        <f t="shared" ca="1" si="707"/>
        <v>0.22916666666424135</v>
      </c>
      <c r="AI2912" s="8">
        <f>AD2912*24</f>
        <v>12</v>
      </c>
      <c r="AJ2912" s="8">
        <f t="shared" ca="1" si="709"/>
        <v>5.4999999999417923</v>
      </c>
      <c r="AK2912" s="3" t="s">
        <v>8652</v>
      </c>
      <c r="AL2912" s="3" t="s">
        <v>70</v>
      </c>
      <c r="AM2912" s="3" t="s">
        <v>72</v>
      </c>
      <c r="AN2912" s="3" t="s">
        <v>87</v>
      </c>
      <c r="AO2912" s="23" t="s">
        <v>72</v>
      </c>
      <c r="AP2912" s="23" t="s">
        <v>72</v>
      </c>
      <c r="AQ2912" s="23">
        <v>45484.62777777778</v>
      </c>
      <c r="AR2912" s="3"/>
      <c r="AS2912" s="23"/>
      <c r="AT2912" s="23"/>
      <c r="AU2912" s="3" t="s">
        <v>752</v>
      </c>
      <c r="AV2912" s="3" t="s">
        <v>12961</v>
      </c>
      <c r="AW2912" s="3" t="s">
        <v>135</v>
      </c>
      <c r="AX2912" s="3">
        <v>2.9277799999999998</v>
      </c>
      <c r="AY2912" s="3">
        <v>-75.270930000000007</v>
      </c>
      <c r="AZ2912" s="8" t="str">
        <f>+CONCATENATE("Reportan apertura en el enlace ",Tabla4[[#This Row],[Enlace]]," en el ",Tabla4[[#This Row],[Distancia óptica]]," ocasionado por ",Tabla4[[#This Row],[Causa del daño]])</f>
        <v>Reportan apertura en el enlace Nueva Granada - Tuquila en el Km 0,134 desde tuquila  ocasionado por Vandalismo</v>
      </c>
      <c r="BA2912" s="8" t="str">
        <f>+CONCATENATE("Para dar solución al incidente ",Tabla4[[#This Row],[Solución]])</f>
        <v>Para dar solución al incidente Para dar solucion se recupera 10 mtrs yu una caja de empalme de 8 hilos</v>
      </c>
      <c r="BB2912" s="3" t="str">
        <f>+_xlfn.CONCAT(Tabla4[[#This Row],[Causa Raiz]]," ",Tabla4[[#This Row],[Solución2]]," (",Tabla4[[#This Row],[Anillo]],"- Cabecera: ",Tabla4[[#This Row],[Cabecera]],"- Operador: ",Tabla4[[#This Row],[Operador]],")")</f>
        <v>Reportan apertura en el enlace Nueva Granada - Tuquila en el Km 0,134 desde tuquila  ocasionado por Vandalismo Para dar solución al incidente Para dar solucion se recupera 10 mtrs yu una caja de empalme de 8 hilos (Lineal- Cabecera: Tuquila - Operador: Colombia Telecomunicaciones)</v>
      </c>
    </row>
    <row r="2913" spans="1:54" ht="142.5">
      <c r="A2913" s="38">
        <f t="shared" si="704"/>
        <v>2912</v>
      </c>
      <c r="B2913" s="3">
        <v>8736443</v>
      </c>
      <c r="C2913" s="3" t="s">
        <v>92</v>
      </c>
      <c r="D2913" s="23">
        <v>45483.708333333336</v>
      </c>
      <c r="E2913" s="23">
        <v>45483.895833333336</v>
      </c>
      <c r="F2913" s="1">
        <f t="shared" ca="1" si="705"/>
        <v>0.1875</v>
      </c>
      <c r="G2913" s="3" t="s">
        <v>164</v>
      </c>
      <c r="H2913" s="41" t="s">
        <v>165</v>
      </c>
      <c r="I2913" s="40"/>
      <c r="J2913" s="5" t="s">
        <v>56</v>
      </c>
      <c r="K2913" s="3" t="s">
        <v>340</v>
      </c>
      <c r="L2913" s="9" t="s">
        <v>58</v>
      </c>
      <c r="M2913" s="3" t="s">
        <v>341</v>
      </c>
      <c r="N2913" s="3" t="s">
        <v>3430</v>
      </c>
      <c r="O2913" s="3" t="s">
        <v>2437</v>
      </c>
      <c r="P2913" s="3" t="s">
        <v>4123</v>
      </c>
      <c r="Q2913" s="4" t="s">
        <v>12962</v>
      </c>
      <c r="R2913" s="3" t="s">
        <v>750</v>
      </c>
      <c r="S2913" s="3" t="s">
        <v>347</v>
      </c>
      <c r="T2913" s="9" t="s">
        <v>146</v>
      </c>
      <c r="U2913" s="3" t="s">
        <v>12963</v>
      </c>
      <c r="V2913" s="22" t="str">
        <f t="shared" si="706"/>
        <v>RTNFO; Hora de aviso: 17:00 10/07/2024; Solución: Migracion entre nodos; Hora de solución: 21:30 10/07/2024; Causa: Falla en la Red FiOp</v>
      </c>
      <c r="W2913" s="4" t="s">
        <v>349</v>
      </c>
      <c r="X2913" s="3"/>
      <c r="Y2913" s="3"/>
      <c r="Z2913" s="3" t="s">
        <v>69</v>
      </c>
      <c r="AA2913" s="3" t="s">
        <v>71</v>
      </c>
      <c r="AB2913" s="3">
        <v>0</v>
      </c>
      <c r="AC2913" s="3" t="s">
        <v>71</v>
      </c>
      <c r="AD2913" s="6">
        <v>0</v>
      </c>
      <c r="AE2913" s="7"/>
      <c r="AF2913" s="7"/>
      <c r="AG2913" s="6">
        <f>Tabla4[[#This Row],[Tiempo Parada de Reloj]]+Tabla4[[#This Row],[Tiempo Autorizado por Telefonica (no Máximo)]]</f>
        <v>0</v>
      </c>
      <c r="AH2913" s="7">
        <f t="shared" ca="1" si="707"/>
        <v>0.1875</v>
      </c>
      <c r="AI2913" s="8">
        <f t="shared" si="708"/>
        <v>0</v>
      </c>
      <c r="AJ2913" s="8">
        <f t="shared" ca="1" si="709"/>
        <v>4.5</v>
      </c>
      <c r="AK2913" s="3" t="s">
        <v>8652</v>
      </c>
      <c r="AL2913" s="3" t="s">
        <v>71</v>
      </c>
      <c r="AM2913" s="3" t="s">
        <v>8652</v>
      </c>
      <c r="AN2913" s="3" t="s">
        <v>8652</v>
      </c>
      <c r="AO2913" s="23"/>
      <c r="AP2913" s="23"/>
      <c r="AQ2913" s="23">
        <f t="shared" ca="1" si="710"/>
        <v>45503.69683483796</v>
      </c>
      <c r="AR2913" s="3"/>
      <c r="AS2913" s="23"/>
      <c r="AT2913" s="23"/>
      <c r="AU2913" s="3" t="s">
        <v>2267</v>
      </c>
      <c r="AV2913" s="3" t="s">
        <v>69</v>
      </c>
      <c r="AW2913" s="3" t="s">
        <v>69</v>
      </c>
      <c r="AX2913" s="3" t="s">
        <v>69</v>
      </c>
      <c r="AY2913" s="3" t="s">
        <v>69</v>
      </c>
      <c r="AZ2913" s="8" t="str">
        <f>+CONCATENATE("Reportan apertura en el enlace ",Tabla4[[#This Row],[Enlace]]," en el ",Tabla4[[#This Row],[Distancia óptica]]," ocasionado por ",Tabla4[[#This Row],[Causa del daño]])</f>
        <v>Reportan apertura en el enlace Girardot - Natagaima en el km 0  ocasionado por Falla en la Red FiOp</v>
      </c>
      <c r="BA2913" s="8" t="str">
        <f>+CONCATENATE("Para dar solución al incidente ",Tabla4[[#This Row],[Solución]])</f>
        <v>Para dar solución al incidente Migracion entre nodos</v>
      </c>
      <c r="BB2913" s="3" t="str">
        <f>+_xlfn.CONCAT(Tabla4[[#This Row],[Causa Raiz]]," ",Tabla4[[#This Row],[Solución2]]," (",Tabla4[[#This Row],[Anillo]],"- Cabecera: ",Tabla4[[#This Row],[Cabecera]],"- Operador: ",Tabla4[[#This Row],[Operador]],")")</f>
        <v>Reportan apertura en el enlace Girardot - Natagaima en el km 0  ocasionado por Falla en la Red FiOp Para dar solución al incidente Migracion entre nodos (NA- Cabecera: NA- Operador: Colombia Telecomunicaciones)</v>
      </c>
    </row>
    <row r="2914" spans="1:54" ht="171">
      <c r="A2914" s="38">
        <f t="shared" si="704"/>
        <v>2913</v>
      </c>
      <c r="B2914" s="3">
        <v>8736483</v>
      </c>
      <c r="C2914" s="3" t="s">
        <v>163</v>
      </c>
      <c r="D2914" s="23">
        <v>45483.729166666664</v>
      </c>
      <c r="E2914" s="23">
        <v>45484.076388888891</v>
      </c>
      <c r="F2914" s="1">
        <f t="shared" ca="1" si="705"/>
        <v>0.34722222222626442</v>
      </c>
      <c r="G2914" s="3" t="s">
        <v>55</v>
      </c>
      <c r="H2914" s="41"/>
      <c r="I2914" s="40"/>
      <c r="J2914" s="5" t="s">
        <v>56</v>
      </c>
      <c r="K2914" s="3" t="s">
        <v>138</v>
      </c>
      <c r="L2914" s="9" t="s">
        <v>58</v>
      </c>
      <c r="M2914" s="3" t="s">
        <v>139</v>
      </c>
      <c r="N2914" s="3" t="s">
        <v>1329</v>
      </c>
      <c r="O2914" s="3" t="s">
        <v>1330</v>
      </c>
      <c r="P2914" s="3" t="s">
        <v>12964</v>
      </c>
      <c r="Q2914" s="4" t="s">
        <v>12965</v>
      </c>
      <c r="R2914" s="3" t="s">
        <v>725</v>
      </c>
      <c r="S2914" s="3" t="s">
        <v>145</v>
      </c>
      <c r="T2914" s="9" t="s">
        <v>146</v>
      </c>
      <c r="U2914" s="3" t="s">
        <v>1345</v>
      </c>
      <c r="V2914" s="22" t="str">
        <f t="shared" si="706"/>
        <v>RDFO; Hora de aviso: 17:30 10/07/2024; Solución: Se realiza migracion entre empalmes; Hora de solución: 1:50 11/07/2024; Causa: Falla en la Red FiOp</v>
      </c>
      <c r="W2914" s="4" t="s">
        <v>199</v>
      </c>
      <c r="X2914" s="3"/>
      <c r="Y2914" s="3"/>
      <c r="Z2914" s="3" t="s">
        <v>69</v>
      </c>
      <c r="AA2914" s="3" t="s">
        <v>71</v>
      </c>
      <c r="AB2914" s="3">
        <v>0</v>
      </c>
      <c r="AC2914" s="3" t="s">
        <v>71</v>
      </c>
      <c r="AD2914" s="6">
        <v>0</v>
      </c>
      <c r="AE2914" s="7"/>
      <c r="AF2914" s="7"/>
      <c r="AG2914" s="6">
        <f>Tabla4[[#This Row],[Tiempo Parada de Reloj]]+Tabla4[[#This Row],[Tiempo Autorizado por Telefonica (no Máximo)]]</f>
        <v>0</v>
      </c>
      <c r="AH2914" s="7">
        <f t="shared" ca="1" si="707"/>
        <v>0.34722222222626442</v>
      </c>
      <c r="AI2914" s="8">
        <f t="shared" si="708"/>
        <v>0</v>
      </c>
      <c r="AJ2914" s="8">
        <f t="shared" ca="1" si="709"/>
        <v>8.3333333334303461</v>
      </c>
      <c r="AK2914" s="3" t="s">
        <v>8652</v>
      </c>
      <c r="AL2914" s="3" t="s">
        <v>70</v>
      </c>
      <c r="AM2914" s="3" t="s">
        <v>72</v>
      </c>
      <c r="AN2914" s="3" t="s">
        <v>72</v>
      </c>
      <c r="AO2914" s="3" t="s">
        <v>72</v>
      </c>
      <c r="AP2914" s="3" t="s">
        <v>72</v>
      </c>
      <c r="AQ2914" s="23">
        <v>45485.80972222222</v>
      </c>
      <c r="AR2914" s="3"/>
      <c r="AS2914" s="23"/>
      <c r="AT2914" s="23"/>
      <c r="AU2914" s="3" t="s">
        <v>481</v>
      </c>
      <c r="AV2914" s="3" t="s">
        <v>2025</v>
      </c>
      <c r="AW2914" s="3" t="s">
        <v>11095</v>
      </c>
      <c r="AX2914" s="3">
        <v>3.4695209999999999</v>
      </c>
      <c r="AY2914" s="3">
        <v>-76.240489999999994</v>
      </c>
      <c r="AZ2914" s="8" t="str">
        <f>+CONCATENATE("Reportan apertura en el enlace ",Tabla4[[#This Row],[Enlace]]," en el ",Tabla4[[#This Row],[Distancia óptica]]," ocasionado por ",Tabla4[[#This Row],[Causa del daño]])</f>
        <v>Reportan apertura en el enlace Palmira - Pradera en el Km 14.649 desde Palmira ocasionado por Falla en la Red FiOp</v>
      </c>
      <c r="BA2914" s="8" t="str">
        <f>+CONCATENATE("Para dar solución al incidente ",Tabla4[[#This Row],[Solución]])</f>
        <v>Para dar solución al incidente Se realiza migracion entre empalmes</v>
      </c>
      <c r="BB2914" s="3" t="str">
        <f>+_xlfn.CONCAT(Tabla4[[#This Row],[Causa Raiz]]," ",Tabla4[[#This Row],[Solución2]]," (",Tabla4[[#This Row],[Anillo]],"- Cabecera: ",Tabla4[[#This Row],[Cabecera]],"- Operador: ",Tabla4[[#This Row],[Operador]],")")</f>
        <v>Reportan apertura en el enlace Palmira - Pradera en el Km 14.649 desde Palmira ocasionado por Falla en la Red FiOp Para dar solución al incidente Se realiza migracion entre empalmes (Local- Cabecera: Palmira- Operador: Colombia Telecomunicaciones)</v>
      </c>
    </row>
    <row r="2915" spans="1:54" ht="185.25">
      <c r="A2915" s="38">
        <f>A2914+1</f>
        <v>2914</v>
      </c>
      <c r="B2915" s="3">
        <v>8736805</v>
      </c>
      <c r="C2915" s="3" t="s">
        <v>92</v>
      </c>
      <c r="D2915" s="23">
        <v>45483.916666666664</v>
      </c>
      <c r="E2915" s="23">
        <v>45484.458333333336</v>
      </c>
      <c r="F2915" s="1">
        <f ca="1">IF(ISBLANK(E2915),IF(ISBLANK(D2915),0,NOW()-D2915),E2915-D2915)</f>
        <v>0.54166666667151731</v>
      </c>
      <c r="G2915" s="3" t="s">
        <v>164</v>
      </c>
      <c r="H2915" s="41" t="s">
        <v>165</v>
      </c>
      <c r="I2915" s="40"/>
      <c r="J2915" s="5" t="s">
        <v>56</v>
      </c>
      <c r="K2915" s="3" t="s">
        <v>77</v>
      </c>
      <c r="L2915" s="9" t="s">
        <v>58</v>
      </c>
      <c r="M2915" s="3" t="s">
        <v>79</v>
      </c>
      <c r="N2915" s="3" t="s">
        <v>244</v>
      </c>
      <c r="O2915" s="3" t="s">
        <v>603</v>
      </c>
      <c r="P2915" s="3" t="s">
        <v>12966</v>
      </c>
      <c r="Q2915" s="4" t="s">
        <v>12967</v>
      </c>
      <c r="R2915" s="3" t="s">
        <v>248</v>
      </c>
      <c r="S2915" s="3" t="s">
        <v>85</v>
      </c>
      <c r="T2915" s="9" t="s">
        <v>116</v>
      </c>
      <c r="U2915" s="3" t="s">
        <v>12968</v>
      </c>
      <c r="V2915" s="22" t="str">
        <f>C2915&amp;"; Hora de aviso: "&amp;TEXT(D2915,"h:mm dd/mm/yyyy")&amp;"; Solución: "&amp;U2915&amp;"; Hora de solución: "&amp;TEXT(E2915,"h:mm dd/mm/yyyy")&amp;"; Causa: "&amp;T2915</f>
        <v>RTNFO; Hora de aviso: 22:00 10/07/2024; Solución: se instala caja de empalme de 36 hilos y se fusionan los mismos; Hora de solución: 11:00 11/07/2024; Causa: Hurto</v>
      </c>
      <c r="W2915" s="4" t="s">
        <v>160</v>
      </c>
      <c r="X2915" s="3"/>
      <c r="Y2915" s="3"/>
      <c r="Z2915" s="3" t="s">
        <v>69</v>
      </c>
      <c r="AA2915" s="3" t="s">
        <v>70</v>
      </c>
      <c r="AB2915" s="3">
        <v>8735275</v>
      </c>
      <c r="AC2915" s="3" t="s">
        <v>71</v>
      </c>
      <c r="AD2915" s="6">
        <v>0.375</v>
      </c>
      <c r="AE2915" s="7"/>
      <c r="AF2915" s="7"/>
      <c r="AG2915" s="6">
        <f>Tabla4[[#This Row],[Tiempo Parada de Reloj]]+Tabla4[[#This Row],[Tiempo Autorizado por Telefonica (no Máximo)]]</f>
        <v>0.375</v>
      </c>
      <c r="AH2915" s="7">
        <f t="shared" ca="1" si="707"/>
        <v>0.16666666667151731</v>
      </c>
      <c r="AI2915" s="8">
        <f>AD2915*24</f>
        <v>9</v>
      </c>
      <c r="AJ2915" s="8">
        <f ca="1">AH2915*24</f>
        <v>4.0000000001164153</v>
      </c>
      <c r="AK2915" s="3" t="s">
        <v>8652</v>
      </c>
      <c r="AL2915" s="3" t="s">
        <v>70</v>
      </c>
      <c r="AM2915" s="3" t="s">
        <v>119</v>
      </c>
      <c r="AN2915" s="3" t="s">
        <v>87</v>
      </c>
      <c r="AO2915" s="23"/>
      <c r="AP2915" s="23"/>
      <c r="AQ2915" s="23">
        <f ca="1">NOW()</f>
        <v>45503.69683483796</v>
      </c>
      <c r="AR2915" s="3"/>
      <c r="AS2915" s="23"/>
      <c r="AT2915" s="23"/>
      <c r="AU2915" s="3" t="s">
        <v>710</v>
      </c>
      <c r="AV2915" s="3" t="s">
        <v>6943</v>
      </c>
      <c r="AW2915" s="3" t="s">
        <v>1323</v>
      </c>
      <c r="AX2915" s="3">
        <v>4.2443549999999997</v>
      </c>
      <c r="AY2915" s="3">
        <v>-74.743093999999999</v>
      </c>
      <c r="AZ2915" s="8" t="str">
        <f>+CONCATENATE("Reportan apertura en el enlace ",Tabla4[[#This Row],[Enlace]]," en el ",Tabla4[[#This Row],[Distancia óptica]]," ocasionado por ",Tabla4[[#This Row],[Causa del daño]])</f>
        <v>Reportan apertura en el enlace Fusagasugá - Girardot en el Km 12,9 desde Girardot ocasionado por Hurto</v>
      </c>
      <c r="BA2915" s="8" t="str">
        <f>+CONCATENATE("Para dar solución al incidente ",Tabla4[[#This Row],[Solución]])</f>
        <v>Para dar solución al incidente se instala caja de empalme de 36 hilos y se fusionan los mismos</v>
      </c>
      <c r="BB2915" s="3" t="str">
        <f>+_xlfn.CONCAT(Tabla4[[#This Row],[Causa Raiz]]," ",Tabla4[[#This Row],[Solución2]]," (",Tabla4[[#This Row],[Anillo]],"- Cabecera: ",Tabla4[[#This Row],[Cabecera]],"- Operador: ",Tabla4[[#This Row],[Operador]],")")</f>
        <v>Reportan apertura en el enlace Fusagasugá - Girardot en el Km 12,9 desde Girardot ocasionado por Hurto Para dar solución al incidente se instala caja de empalme de 36 hilos y se fusionan los mismos (TRONCAL- Cabecera: GIRARDOT - Operador: Colombia Telecomunicaciones)</v>
      </c>
    </row>
    <row r="2916" spans="1:54" ht="228">
      <c r="A2916" s="38">
        <f>A2915+1</f>
        <v>2915</v>
      </c>
      <c r="B2916" s="3">
        <v>8736339</v>
      </c>
      <c r="C2916" s="3" t="s">
        <v>54</v>
      </c>
      <c r="D2916" s="23">
        <v>45483.913194444445</v>
      </c>
      <c r="E2916" s="23">
        <v>45484.5</v>
      </c>
      <c r="F2916" s="1">
        <f ca="1">IF(ISBLANK(E2916),IF(ISBLANK(D2916),0,NOW()-D2916),E2916-D2916)</f>
        <v>0.58680555555474712</v>
      </c>
      <c r="G2916" s="3" t="s">
        <v>12498</v>
      </c>
      <c r="H2916" s="41" t="s">
        <v>1551</v>
      </c>
      <c r="I2916" s="40"/>
      <c r="J2916" s="5" t="s">
        <v>56</v>
      </c>
      <c r="K2916" s="3" t="s">
        <v>93</v>
      </c>
      <c r="L2916" s="9" t="s">
        <v>78</v>
      </c>
      <c r="M2916" s="3" t="s">
        <v>59</v>
      </c>
      <c r="N2916" s="3" t="s">
        <v>60</v>
      </c>
      <c r="O2916" s="3" t="s">
        <v>12969</v>
      </c>
      <c r="P2916" s="3" t="s">
        <v>12970</v>
      </c>
      <c r="Q2916" s="4" t="s">
        <v>12971</v>
      </c>
      <c r="R2916" s="3" t="s">
        <v>64</v>
      </c>
      <c r="S2916" s="3" t="s">
        <v>65</v>
      </c>
      <c r="T2916" s="9" t="s">
        <v>116</v>
      </c>
      <c r="U2916" s="3" t="s">
        <v>12972</v>
      </c>
      <c r="V2916" s="22" t="str">
        <f>C2916&amp;"; Hora de aviso: "&amp;TEXT(D2916,"h:mm dd/mm/yyyy")&amp;"; Solución: "&amp;U2916&amp;"; Hora de solución: "&amp;TEXT(E2916,"h:mm dd/mm/yyyy")&amp;"; Causa: "&amp;T2916</f>
        <v>RLFO; Hora de aviso: 21:55 10/07/2024; Solución: Se realizo un tendido de 200 metros de f.o 24 hilos y dos cajas de empalme de 24 hilos ; Hora de solución: 12:00 11/07/2024; Causa: Hurto</v>
      </c>
      <c r="W2916" s="4" t="s">
        <v>12934</v>
      </c>
      <c r="X2916" s="3"/>
      <c r="Y2916" s="3"/>
      <c r="Z2916" s="3" t="s">
        <v>69</v>
      </c>
      <c r="AA2916" s="3" t="s">
        <v>70</v>
      </c>
      <c r="AB2916" s="3">
        <v>8736339</v>
      </c>
      <c r="AC2916" s="3" t="s">
        <v>71</v>
      </c>
      <c r="AD2916" s="6">
        <v>0.3888888888888889</v>
      </c>
      <c r="AE2916" s="7"/>
      <c r="AF2916" s="7"/>
      <c r="AG2916" s="6">
        <f>Tabla4[[#This Row],[Tiempo Parada de Reloj]]+Tabla4[[#This Row],[Tiempo Autorizado por Telefonica (no Máximo)]]</f>
        <v>0.3888888888888889</v>
      </c>
      <c r="AH2916" s="7">
        <f ca="1">F2916-$AD2916</f>
        <v>0.19791666666585822</v>
      </c>
      <c r="AI2916" s="8">
        <f>AD2916*24</f>
        <v>9.3333333333333339</v>
      </c>
      <c r="AJ2916" s="8">
        <f ca="1">AH2916*24</f>
        <v>4.7499999999805969</v>
      </c>
      <c r="AK2916" s="3" t="s">
        <v>8652</v>
      </c>
      <c r="AL2916" s="3" t="s">
        <v>70</v>
      </c>
      <c r="AM2916" s="3" t="s">
        <v>87</v>
      </c>
      <c r="AN2916" s="3" t="s">
        <v>87</v>
      </c>
      <c r="AO2916" s="23" t="s">
        <v>98</v>
      </c>
      <c r="AP2916" s="23" t="s">
        <v>98</v>
      </c>
      <c r="AQ2916" s="23">
        <v>45486.713194444441</v>
      </c>
      <c r="AR2916" s="3"/>
      <c r="AS2916" s="23"/>
      <c r="AT2916" s="23"/>
      <c r="AU2916" s="3" t="s">
        <v>264</v>
      </c>
      <c r="AV2916" s="3" t="s">
        <v>526</v>
      </c>
      <c r="AW2916" s="3" t="s">
        <v>12973</v>
      </c>
      <c r="AX2916" s="3">
        <v>4.556025</v>
      </c>
      <c r="AY2916" s="3">
        <v>-74.113572222222203</v>
      </c>
      <c r="AZ2916" s="8" t="str">
        <f>+CONCATENATE("Reportan apertura en el enlace ",Tabla4[[#This Row],[Enlace]]," en el ",Tabla4[[#This Row],[Distancia óptica]]," ocasionado por ",Tabla4[[#This Row],[Causa del daño]])</f>
        <v>Reportan apertura en el enlace Mov. Mirador De Marruecos - Mov. Marruecos en el Km 0,18 desde Mirador marruecos  ocasionado por Hurto</v>
      </c>
      <c r="BA2916" s="8" t="str">
        <f>+CONCATENATE("Para dar solución al incidente ",Tabla4[[#This Row],[Solución]])</f>
        <v xml:space="preserve">Para dar solución al incidente Se realizo un tendido de 200 metros de f.o 24 hilos y dos cajas de empalme de 24 hilos </v>
      </c>
      <c r="BB2916" s="3" t="str">
        <f>+_xlfn.CONCAT(Tabla4[[#This Row],[Causa Raiz]]," ",Tabla4[[#This Row],[Solución2]]," (",Tabla4[[#This Row],[Anillo]],"- Cabecera: ",Tabla4[[#This Row],[Cabecera]],"- Operador: ",Tabla4[[#This Row],[Operador]],")")</f>
        <v>Reportan apertura en el enlace Mov. Mirador De Marruecos - Mov. Marruecos en el Km 0,18 desde Mirador marruecos  ocasionado por Hurto Para dar solución al incidente Se realizo un tendido de 200 metros de f.o 24 hilos y dos cajas de empalme de 24 hilos  (UK Mirador de marruecos- Cabecera: Marruecos- Operador: Colombia Telecomunicaciones)</v>
      </c>
    </row>
    <row r="2917" spans="1:54" ht="185.25">
      <c r="A2917" s="38">
        <f t="shared" ref="A2917:A2918" si="711">A2916+1</f>
        <v>2916</v>
      </c>
      <c r="B2917" s="3">
        <v>8736983</v>
      </c>
      <c r="C2917" s="3" t="s">
        <v>54</v>
      </c>
      <c r="D2917" s="23">
        <v>45484.079861111109</v>
      </c>
      <c r="E2917" s="23">
        <v>45484.375</v>
      </c>
      <c r="F2917" s="1">
        <f t="shared" ref="F2917:F2918" ca="1" si="712">IF(ISBLANK(E2917),IF(ISBLANK(D2917),0,NOW()-D2917),E2917-D2917)</f>
        <v>0.29513888889050577</v>
      </c>
      <c r="G2917" s="3" t="s">
        <v>55</v>
      </c>
      <c r="H2917" s="41"/>
      <c r="I2917" s="40"/>
      <c r="J2917" s="5" t="s">
        <v>56</v>
      </c>
      <c r="K2917" s="3" t="s">
        <v>57</v>
      </c>
      <c r="L2917" s="9" t="s">
        <v>58</v>
      </c>
      <c r="M2917" s="3" t="s">
        <v>59</v>
      </c>
      <c r="N2917" s="3" t="s">
        <v>60</v>
      </c>
      <c r="O2917" s="3" t="s">
        <v>12974</v>
      </c>
      <c r="P2917" s="3" t="s">
        <v>12975</v>
      </c>
      <c r="Q2917" s="4" t="s">
        <v>12976</v>
      </c>
      <c r="R2917" s="3" t="s">
        <v>64</v>
      </c>
      <c r="S2917" s="3" t="s">
        <v>65</v>
      </c>
      <c r="T2917" s="9" t="s">
        <v>256</v>
      </c>
      <c r="U2917" s="3" t="s">
        <v>12977</v>
      </c>
      <c r="V2917" s="22" t="str">
        <f t="shared" ref="V2917:V2918" si="713">C2917&amp;"; Hora de aviso: "&amp;TEXT(D2917,"h:mm dd/mm/yyyy")&amp;"; Solución: "&amp;U2917&amp;"; Hora de solución: "&amp;TEXT(E2917,"h:mm dd/mm/yyyy")&amp;"; Causa: "&amp;T2917</f>
        <v>RLFO; Hora de aviso: 1:55 11/07/2024; Solución: se reingresa extremo de fo a caja de empalme ; Hora de solución: 9:00 11/07/2024; Causa: Falla de Empalme de FiOp</v>
      </c>
      <c r="W2917" s="4" t="s">
        <v>68</v>
      </c>
      <c r="X2917" s="3"/>
      <c r="Y2917" s="3"/>
      <c r="Z2917" s="3" t="s">
        <v>69</v>
      </c>
      <c r="AA2917" s="3" t="s">
        <v>70</v>
      </c>
      <c r="AB2917" s="3">
        <v>0</v>
      </c>
      <c r="AC2917" s="3" t="s">
        <v>71</v>
      </c>
      <c r="AD2917" s="6">
        <v>0</v>
      </c>
      <c r="AE2917" s="7"/>
      <c r="AF2917" s="7"/>
      <c r="AG2917" s="6">
        <f>Tabla4[[#This Row],[Tiempo Parada de Reloj]]+Tabla4[[#This Row],[Tiempo Autorizado por Telefonica (no Máximo)]]</f>
        <v>0</v>
      </c>
      <c r="AH2917" s="7">
        <f t="shared" ref="AH2917:AH2918" ca="1" si="714">F2917-$AD2917</f>
        <v>0.29513888889050577</v>
      </c>
      <c r="AI2917" s="8">
        <f t="shared" ref="AI2917:AI2918" si="715">AD2917*24</f>
        <v>0</v>
      </c>
      <c r="AJ2917" s="8">
        <f t="shared" ref="AJ2917:AJ2918" ca="1" si="716">AH2917*24</f>
        <v>7.0833333333721384</v>
      </c>
      <c r="AK2917" s="3" t="s">
        <v>72</v>
      </c>
      <c r="AL2917" s="3" t="s">
        <v>70</v>
      </c>
      <c r="AM2917" s="3" t="s">
        <v>87</v>
      </c>
      <c r="AN2917" s="3" t="s">
        <v>87</v>
      </c>
      <c r="AO2917" s="23" t="s">
        <v>98</v>
      </c>
      <c r="AP2917" s="23" t="s">
        <v>8652</v>
      </c>
      <c r="AQ2917" s="23">
        <v>45495.475694444445</v>
      </c>
      <c r="AR2917" s="3"/>
      <c r="AS2917" s="23"/>
      <c r="AT2917" s="23"/>
      <c r="AU2917" s="3" t="s">
        <v>107</v>
      </c>
      <c r="AV2917" s="3" t="s">
        <v>12978</v>
      </c>
      <c r="AW2917" s="3" t="s">
        <v>135</v>
      </c>
      <c r="AX2917" s="3">
        <v>4.6207000000000003</v>
      </c>
      <c r="AY2917" s="3">
        <v>-74.125699999999995</v>
      </c>
      <c r="AZ2917" s="8" t="str">
        <f>+CONCATENATE("Reportan apertura en el enlace ",Tabla4[[#This Row],[Enlace]]," en el ",Tabla4[[#This Row],[Distancia óptica]]," ocasionado por ",Tabla4[[#This Row],[Causa del daño]])</f>
        <v>Reportan apertura en el enlace Dto 52131 - Dto 52091 en el  km 0,843 desde dt 52131 ocasionado por Falla de Empalme de FiOp</v>
      </c>
      <c r="BA2917" s="8" t="str">
        <f>+CONCATENATE("Para dar solución al incidente ",Tabla4[[#This Row],[Solución]])</f>
        <v xml:space="preserve">Para dar solución al incidente se reingresa extremo de fo a caja de empalme </v>
      </c>
      <c r="BB2917" s="3" t="str">
        <f>+_xlfn.CONCAT(Tabla4[[#This Row],[Causa Raiz]]," ",Tabla4[[#This Row],[Solución2]]," (",Tabla4[[#This Row],[Anillo]],"- Cabecera: ",Tabla4[[#This Row],[Cabecera]],"- Operador: ",Tabla4[[#This Row],[Operador]],")")</f>
        <v>Reportan apertura en el enlace Dto 52131 - Dto 52091 en el  km 0,843 desde dt 52131 ocasionado por Falla de Empalme de FiOp Para dar solución al incidente se reingresa extremo de fo a caja de empalme  (Lineal- Cabecera: dts 52131- Operador: Colombia Telecomunicaciones)</v>
      </c>
    </row>
    <row r="2918" spans="1:54" ht="185.25">
      <c r="A2918" s="38">
        <f t="shared" si="711"/>
        <v>2917</v>
      </c>
      <c r="B2918" s="3">
        <v>8737068</v>
      </c>
      <c r="C2918" s="3" t="s">
        <v>92</v>
      </c>
      <c r="D2918" s="23">
        <v>45484.128472222219</v>
      </c>
      <c r="E2918" s="23">
        <v>45484.5</v>
      </c>
      <c r="F2918" s="1">
        <f t="shared" ca="1" si="712"/>
        <v>0.37152777778101154</v>
      </c>
      <c r="G2918" s="3" t="s">
        <v>55</v>
      </c>
      <c r="H2918" s="41"/>
      <c r="I2918" s="40">
        <v>1348156</v>
      </c>
      <c r="J2918" s="5" t="s">
        <v>568</v>
      </c>
      <c r="K2918" s="3" t="s">
        <v>568</v>
      </c>
      <c r="L2918" s="9" t="s">
        <v>58</v>
      </c>
      <c r="M2918" s="3" t="s">
        <v>956</v>
      </c>
      <c r="N2918" s="3" t="s">
        <v>1695</v>
      </c>
      <c r="O2918" s="3" t="s">
        <v>1696</v>
      </c>
      <c r="P2918" s="3" t="s">
        <v>12979</v>
      </c>
      <c r="Q2918" s="4" t="s">
        <v>12980</v>
      </c>
      <c r="R2918" s="3" t="s">
        <v>346</v>
      </c>
      <c r="S2918" s="3" t="s">
        <v>574</v>
      </c>
      <c r="T2918" s="9" t="s">
        <v>176</v>
      </c>
      <c r="U2918" s="3" t="s">
        <v>10224</v>
      </c>
      <c r="V2918" s="22" t="str">
        <f t="shared" si="713"/>
        <v>RTNFO; Hora de aviso: 3:05 11/07/2024; Solución: Para dar solucion se realizo migracion entre empalme; Hora de solución: 12:00 11/07/2024; Causa: Intervención de Terceros. No Identificados</v>
      </c>
      <c r="W2918" s="4" t="s">
        <v>576</v>
      </c>
      <c r="X2918" s="3"/>
      <c r="Y2918" s="3"/>
      <c r="Z2918" s="3" t="s">
        <v>69</v>
      </c>
      <c r="AA2918" s="3" t="s">
        <v>70</v>
      </c>
      <c r="AB2918" s="3" t="s">
        <v>12981</v>
      </c>
      <c r="AC2918" s="3" t="s">
        <v>71</v>
      </c>
      <c r="AD2918" s="6">
        <v>0</v>
      </c>
      <c r="AE2918" s="7"/>
      <c r="AF2918" s="7"/>
      <c r="AG2918" s="6">
        <f>Tabla4[[#This Row],[Tiempo Parada de Reloj]]+Tabla4[[#This Row],[Tiempo Autorizado por Telefonica (no Máximo)]]</f>
        <v>0</v>
      </c>
      <c r="AH2918" s="7">
        <f t="shared" ca="1" si="714"/>
        <v>0.37152777778101154</v>
      </c>
      <c r="AI2918" s="8">
        <f t="shared" si="715"/>
        <v>0</v>
      </c>
      <c r="AJ2918" s="8">
        <f t="shared" ca="1" si="716"/>
        <v>8.9166666667442769</v>
      </c>
      <c r="AK2918" s="3" t="s">
        <v>72</v>
      </c>
      <c r="AL2918" s="3" t="s">
        <v>70</v>
      </c>
      <c r="AM2918" s="3" t="s">
        <v>87</v>
      </c>
      <c r="AN2918" s="3" t="s">
        <v>87</v>
      </c>
      <c r="AO2918" s="23" t="s">
        <v>98</v>
      </c>
      <c r="AP2918" s="23" t="s">
        <v>98</v>
      </c>
      <c r="AQ2918" s="23">
        <v>45488.461805555555</v>
      </c>
      <c r="AR2918" s="3"/>
      <c r="AS2918" s="23"/>
      <c r="AT2918" s="23"/>
      <c r="AU2918" s="3" t="s">
        <v>568</v>
      </c>
      <c r="AV2918" s="3" t="s">
        <v>1782</v>
      </c>
      <c r="AW2918" s="3" t="s">
        <v>76</v>
      </c>
      <c r="AX2918" s="3">
        <v>4.2901730000000002</v>
      </c>
      <c r="AY2918" s="3">
        <v>-73.415283000000002</v>
      </c>
      <c r="AZ2918" s="8" t="str">
        <f>+CONCATENATE("Reportan apertura en el enlace ",Tabla4[[#This Row],[Enlace]]," en el ",Tabla4[[#This Row],[Distancia óptica]]," ocasionado por ",Tabla4[[#This Row],[Causa del daño]])</f>
        <v>Reportan apertura en el enlace Villavicencio - Aguazul en el Km 27.300 desde bts restrepo ocasionado por Intervención de Terceros. No Identificados</v>
      </c>
      <c r="BA2918" s="8" t="str">
        <f>+CONCATENATE("Para dar solución al incidente ",Tabla4[[#This Row],[Solución]])</f>
        <v>Para dar solución al incidente Para dar solucion se realizo migracion entre empalme</v>
      </c>
      <c r="BB2918" s="3" t="str">
        <f>+_xlfn.CONCAT(Tabla4[[#This Row],[Causa Raiz]]," ",Tabla4[[#This Row],[Solución2]]," (",Tabla4[[#This Row],[Anillo]],"- Cabecera: ",Tabla4[[#This Row],[Cabecera]],"- Operador: ",Tabla4[[#This Row],[Operador]],")")</f>
        <v>Reportan apertura en el enlace Villavicencio - Aguazul en el Km 27.300 desde bts restrepo ocasionado por Intervención de Terceros. No Identificados Para dar solución al incidente Para dar solucion se realizo migracion entre empalme (Troncal- Cabecera: Villavicencio- Operador: Azteca)</v>
      </c>
    </row>
    <row r="2919" spans="1:54" ht="199.5">
      <c r="A2919" s="38">
        <f t="shared" ref="A2919:A2929" si="717">A2918+1</f>
        <v>2918</v>
      </c>
      <c r="B2919" s="3">
        <v>8737210</v>
      </c>
      <c r="C2919" s="3" t="s">
        <v>54</v>
      </c>
      <c r="D2919" s="23">
        <v>45484.291666666664</v>
      </c>
      <c r="E2919" s="23">
        <v>45484.5625</v>
      </c>
      <c r="F2919" s="1">
        <f t="shared" ref="F2919:F2929" ca="1" si="718">IF(ISBLANK(E2919),IF(ISBLANK(D2919),0,NOW()-D2919),E2919-D2919)</f>
        <v>0.27083333333575865</v>
      </c>
      <c r="G2919" s="3" t="s">
        <v>55</v>
      </c>
      <c r="H2919" s="41"/>
      <c r="I2919" s="40"/>
      <c r="J2919" s="5" t="s">
        <v>56</v>
      </c>
      <c r="K2919" s="3" t="s">
        <v>77</v>
      </c>
      <c r="L2919" s="9" t="s">
        <v>78</v>
      </c>
      <c r="M2919" s="3" t="s">
        <v>283</v>
      </c>
      <c r="N2919" s="3" t="s">
        <v>284</v>
      </c>
      <c r="O2919" s="3" t="s">
        <v>12982</v>
      </c>
      <c r="P2919" s="3" t="s">
        <v>12983</v>
      </c>
      <c r="Q2919" s="4" t="s">
        <v>12984</v>
      </c>
      <c r="R2919" s="3" t="s">
        <v>2603</v>
      </c>
      <c r="S2919" s="3" t="s">
        <v>85</v>
      </c>
      <c r="T2919" s="9" t="s">
        <v>66</v>
      </c>
      <c r="U2919" s="3" t="s">
        <v>12985</v>
      </c>
      <c r="V2919" s="22" t="str">
        <f t="shared" ref="V2919:V2929" si="719">C2919&amp;"; Hora de aviso: "&amp;TEXT(D2919,"h:mm dd/mm/yyyy")&amp;"; Solución: "&amp;U2919&amp;"; Hora de solución: "&amp;TEXT(E2919,"h:mm dd/mm/yyyy")&amp;"; Causa: "&amp;T2919</f>
        <v>RLFO; Hora de aviso: 7:00 11/07/2024; Solución: Se recupera 20 mts de resevra y se hace un empalme de 36 hilos ; Hora de solución: 13:30 11/07/2024; Causa: Vandalismo</v>
      </c>
      <c r="W2919" s="4" t="s">
        <v>1775</v>
      </c>
      <c r="X2919" s="3"/>
      <c r="Y2919" s="3"/>
      <c r="Z2919" s="3" t="s">
        <v>69</v>
      </c>
      <c r="AA2919" s="3" t="s">
        <v>70</v>
      </c>
      <c r="AB2919" s="3" t="s">
        <v>12986</v>
      </c>
      <c r="AC2919" s="3" t="s">
        <v>71</v>
      </c>
      <c r="AD2919" s="6">
        <v>0</v>
      </c>
      <c r="AE2919" s="7"/>
      <c r="AF2919" s="7"/>
      <c r="AG2919" s="6">
        <f>Tabla4[[#This Row],[Tiempo Parada de Reloj]]+Tabla4[[#This Row],[Tiempo Autorizado por Telefonica (no Máximo)]]</f>
        <v>0</v>
      </c>
      <c r="AH2919" s="7">
        <f t="shared" ref="AH2919:AH2929" ca="1" si="720">F2919-$AD2919</f>
        <v>0.27083333333575865</v>
      </c>
      <c r="AI2919" s="8">
        <f t="shared" ref="AI2919:AI2929" si="721">AD2919*24</f>
        <v>0</v>
      </c>
      <c r="AJ2919" s="8">
        <f t="shared" ref="AJ2919:AJ2929" ca="1" si="722">AH2919*24</f>
        <v>6.5000000000582077</v>
      </c>
      <c r="AK2919" s="3" t="s">
        <v>87</v>
      </c>
      <c r="AL2919" s="3" t="s">
        <v>71</v>
      </c>
      <c r="AM2919" s="3" t="s">
        <v>87</v>
      </c>
      <c r="AN2919" s="3" t="s">
        <v>87</v>
      </c>
      <c r="AO2919" s="23" t="s">
        <v>98</v>
      </c>
      <c r="AP2919" s="23" t="s">
        <v>98</v>
      </c>
      <c r="AQ2919" s="23">
        <v>45486.465277777781</v>
      </c>
      <c r="AR2919" s="3"/>
      <c r="AS2919" s="23"/>
      <c r="AT2919" s="23"/>
      <c r="AU2919" s="3" t="s">
        <v>833</v>
      </c>
      <c r="AV2919" s="3" t="s">
        <v>3404</v>
      </c>
      <c r="AW2919" s="3" t="s">
        <v>135</v>
      </c>
      <c r="AX2919" s="3">
        <v>4.6215999999999999</v>
      </c>
      <c r="AY2919" s="3">
        <v>-75.766099999999994</v>
      </c>
      <c r="AZ2919" s="8" t="str">
        <f>+CONCATENATE("Reportan apertura en el enlace ",Tabla4[[#This Row],[Enlace]]," en el ",Tabla4[[#This Row],[Distancia óptica]]," ocasionado por ",Tabla4[[#This Row],[Causa del daño]])</f>
        <v>Reportan apertura en el enlace Mov.Quimbaya - Mov.Montenegro en el km 12,2 desde Montenegro ocasionado por Vandalismo</v>
      </c>
      <c r="BA2919" s="8" t="str">
        <f>+CONCATENATE("Para dar solución al incidente ",Tabla4[[#This Row],[Solución]])</f>
        <v xml:space="preserve">Para dar solución al incidente Se recupera 20 mts de resevra y se hace un empalme de 36 hilos </v>
      </c>
      <c r="BB2919" s="3" t="str">
        <f>+_xlfn.CONCAT(Tabla4[[#This Row],[Causa Raiz]]," ",Tabla4[[#This Row],[Solución2]]," (",Tabla4[[#This Row],[Anillo]],"- Cabecera: ",Tabla4[[#This Row],[Cabecera]],"- Operador: ",Tabla4[[#This Row],[Operador]],")")</f>
        <v>Reportan apertura en el enlace Mov.Quimbaya - Mov.Montenegro en el km 12,2 desde Montenegro ocasionado por Vandalismo Para dar solución al incidente Se recupera 20 mts de resevra y se hace un empalme de 36 hilos  (Lineal- Cabecera: Montenegro- Operador: Colombia Telecomunicaciones)</v>
      </c>
    </row>
    <row r="2920" spans="1:54" ht="213.75">
      <c r="A2920" s="38">
        <f t="shared" si="717"/>
        <v>2919</v>
      </c>
      <c r="B2920" s="3">
        <v>8737316</v>
      </c>
      <c r="C2920" s="3" t="s">
        <v>54</v>
      </c>
      <c r="D2920" s="23">
        <v>45484.34375</v>
      </c>
      <c r="E2920" s="23">
        <v>45484.458333333336</v>
      </c>
      <c r="F2920" s="1">
        <f t="shared" ca="1" si="718"/>
        <v>0.11458333333575865</v>
      </c>
      <c r="G2920" s="3" t="s">
        <v>55</v>
      </c>
      <c r="H2920" s="41"/>
      <c r="I2920" s="40"/>
      <c r="J2920" s="5" t="s">
        <v>56</v>
      </c>
      <c r="K2920" s="3" t="s">
        <v>138</v>
      </c>
      <c r="L2920" s="9" t="s">
        <v>58</v>
      </c>
      <c r="M2920" s="3" t="s">
        <v>139</v>
      </c>
      <c r="N2920" s="3" t="s">
        <v>140</v>
      </c>
      <c r="O2920" s="3" t="s">
        <v>11807</v>
      </c>
      <c r="P2920" s="3" t="s">
        <v>12987</v>
      </c>
      <c r="Q2920" s="4" t="s">
        <v>12988</v>
      </c>
      <c r="R2920" s="3" t="s">
        <v>144</v>
      </c>
      <c r="S2920" s="3" t="s">
        <v>145</v>
      </c>
      <c r="T2920" s="9" t="s">
        <v>176</v>
      </c>
      <c r="U2920" s="3" t="s">
        <v>12989</v>
      </c>
      <c r="V2920" s="22" t="str">
        <f t="shared" si="719"/>
        <v>RLFO; Hora de aviso: 8:15 11/07/2024; Solución: Para dar solucion se empalma la punta dañada  en el mismo empalme existen.; Hora de solución: 11:00 11/07/2024; Causa: Intervención de Terceros. No Identificados</v>
      </c>
      <c r="W2920" s="4" t="s">
        <v>199</v>
      </c>
      <c r="X2920" s="3"/>
      <c r="Y2920" s="3"/>
      <c r="Z2920" s="3" t="s">
        <v>69</v>
      </c>
      <c r="AA2920" s="3" t="s">
        <v>71</v>
      </c>
      <c r="AB2920" s="3">
        <v>0</v>
      </c>
      <c r="AC2920" s="3" t="s">
        <v>71</v>
      </c>
      <c r="AD2920" s="6">
        <v>0</v>
      </c>
      <c r="AE2920" s="7"/>
      <c r="AF2920" s="7"/>
      <c r="AG2920" s="6">
        <f>Tabla4[[#This Row],[Tiempo Parada de Reloj]]+Tabla4[[#This Row],[Tiempo Autorizado por Telefonica (no Máximo)]]</f>
        <v>0</v>
      </c>
      <c r="AH2920" s="7">
        <f t="shared" ca="1" si="720"/>
        <v>0.11458333333575865</v>
      </c>
      <c r="AI2920" s="8">
        <f t="shared" si="721"/>
        <v>0</v>
      </c>
      <c r="AJ2920" s="8">
        <f t="shared" ca="1" si="722"/>
        <v>2.7500000000582077</v>
      </c>
      <c r="AK2920" s="3" t="s">
        <v>87</v>
      </c>
      <c r="AL2920" s="3" t="s">
        <v>71</v>
      </c>
      <c r="AM2920" s="3" t="s">
        <v>87</v>
      </c>
      <c r="AN2920" s="3" t="s">
        <v>87</v>
      </c>
      <c r="AO2920" s="23" t="s">
        <v>119</v>
      </c>
      <c r="AP2920" s="23" t="s">
        <v>119</v>
      </c>
      <c r="AQ2920" s="23">
        <v>45493.85833333333</v>
      </c>
      <c r="AR2920" s="3"/>
      <c r="AS2920" s="23"/>
      <c r="AT2920" s="23"/>
      <c r="AU2920" s="3" t="s">
        <v>1040</v>
      </c>
      <c r="AV2920" s="3" t="s">
        <v>12990</v>
      </c>
      <c r="AW2920" s="3" t="s">
        <v>135</v>
      </c>
      <c r="AX2920" s="3">
        <v>3.45946</v>
      </c>
      <c r="AY2920" s="3">
        <v>-76.535799999999995</v>
      </c>
      <c r="AZ2920" s="8" t="str">
        <f>+CONCATENATE("Reportan apertura en el enlace ",Tabla4[[#This Row],[Enlace]]," en el ",Tabla4[[#This Row],[Distancia óptica]]," ocasionado por ",Tabla4[[#This Row],[Causa del daño]])</f>
        <v>Reportan apertura en el enlace Cali - Tres cruces en el Km 2,6 desde centro cali  ocasionado por Intervención de Terceros. No Identificados</v>
      </c>
      <c r="BA2920" s="8" t="str">
        <f>+CONCATENATE("Para dar solución al incidente ",Tabla4[[#This Row],[Solución]])</f>
        <v>Para dar solución al incidente Para dar solucion se empalma la punta dañada  en el mismo empalme existen.</v>
      </c>
      <c r="BB2920" s="3" t="str">
        <f>+_xlfn.CONCAT(Tabla4[[#This Row],[Causa Raiz]]," ",Tabla4[[#This Row],[Solución2]]," (",Tabla4[[#This Row],[Anillo]],"- Cabecera: ",Tabla4[[#This Row],[Cabecera]],"- Operador: ",Tabla4[[#This Row],[Operador]],")")</f>
        <v>Reportan apertura en el enlace Cali - Tres cruces en el Km 2,6 desde centro cali  ocasionado por Intervención de Terceros. No Identificados Para dar solución al incidente Para dar solucion se empalma la punta dañada  en el mismo empalme existen. (Lineal- Cabecera: Cali centro - Operador: Colombia Telecomunicaciones)</v>
      </c>
    </row>
    <row r="2921" spans="1:54" ht="156.75">
      <c r="A2921" s="38">
        <f t="shared" si="717"/>
        <v>2920</v>
      </c>
      <c r="B2921" s="3">
        <v>8737387</v>
      </c>
      <c r="C2921" s="3" t="s">
        <v>92</v>
      </c>
      <c r="D2921" s="23">
        <v>45484.368055555555</v>
      </c>
      <c r="E2921" s="23">
        <v>45484.819444444445</v>
      </c>
      <c r="F2921" s="1">
        <f t="shared" ca="1" si="718"/>
        <v>0.45138888889050577</v>
      </c>
      <c r="G2921" s="3" t="s">
        <v>1465</v>
      </c>
      <c r="H2921" s="41"/>
      <c r="I2921" s="40" t="s">
        <v>12991</v>
      </c>
      <c r="J2921" s="5" t="s">
        <v>372</v>
      </c>
      <c r="K2921" s="3" t="s">
        <v>372</v>
      </c>
      <c r="L2921" s="9" t="s">
        <v>58</v>
      </c>
      <c r="M2921" s="3" t="s">
        <v>373</v>
      </c>
      <c r="N2921" s="3" t="s">
        <v>1695</v>
      </c>
      <c r="O2921" s="3" t="s">
        <v>375</v>
      </c>
      <c r="P2921" s="3" t="s">
        <v>12992</v>
      </c>
      <c r="Q2921" s="4" t="s">
        <v>12993</v>
      </c>
      <c r="R2921" s="3" t="s">
        <v>346</v>
      </c>
      <c r="S2921" s="3" t="s">
        <v>379</v>
      </c>
      <c r="T2921" s="9" t="s">
        <v>380</v>
      </c>
      <c r="U2921" s="3" t="s">
        <v>12994</v>
      </c>
      <c r="V2921" s="22" t="str">
        <f t="shared" si="719"/>
        <v>RTNFO; Hora de aviso: 8:50 11/07/2024; Solución: Se realiza tendido y dos empalmes; Hora de solución: 19:40 11/07/2024; Causa: Corto Circuito</v>
      </c>
      <c r="W2921" s="4" t="s">
        <v>1781</v>
      </c>
      <c r="X2921" s="3"/>
      <c r="Y2921" s="3"/>
      <c r="Z2921" s="3" t="s">
        <v>69</v>
      </c>
      <c r="AA2921" s="3" t="s">
        <v>70</v>
      </c>
      <c r="AB2921" s="3">
        <v>0</v>
      </c>
      <c r="AC2921" s="3" t="s">
        <v>71</v>
      </c>
      <c r="AD2921" s="6">
        <v>0</v>
      </c>
      <c r="AE2921" s="7"/>
      <c r="AF2921" s="7"/>
      <c r="AG2921" s="6">
        <f>Tabla4[[#This Row],[Tiempo Parada de Reloj]]+Tabla4[[#This Row],[Tiempo Autorizado por Telefonica (no Máximo)]]</f>
        <v>0</v>
      </c>
      <c r="AH2921" s="7">
        <f t="shared" ca="1" si="720"/>
        <v>0.45138888889050577</v>
      </c>
      <c r="AI2921" s="8">
        <f t="shared" si="721"/>
        <v>0</v>
      </c>
      <c r="AJ2921" s="8">
        <f t="shared" ca="1" si="722"/>
        <v>10.833333333372138</v>
      </c>
      <c r="AK2921" s="3" t="s">
        <v>87</v>
      </c>
      <c r="AL2921" s="3" t="s">
        <v>70</v>
      </c>
      <c r="AM2921" s="3" t="s">
        <v>119</v>
      </c>
      <c r="AN2921" s="3" t="s">
        <v>119</v>
      </c>
      <c r="AO2921" s="23" t="s">
        <v>119</v>
      </c>
      <c r="AP2921" s="23" t="s">
        <v>119</v>
      </c>
      <c r="AQ2921" s="23">
        <v>45484.852083333331</v>
      </c>
      <c r="AR2921" s="3"/>
      <c r="AS2921" s="23"/>
      <c r="AT2921" s="23"/>
      <c r="AU2921" s="3" t="s">
        <v>372</v>
      </c>
      <c r="AV2921" s="3" t="s">
        <v>837</v>
      </c>
      <c r="AW2921" s="3" t="s">
        <v>76</v>
      </c>
      <c r="AX2921" s="3" t="s">
        <v>69</v>
      </c>
      <c r="AY2921" s="3" t="s">
        <v>69</v>
      </c>
      <c r="AZ2921" s="8" t="str">
        <f>+CONCATENATE("Reportan apertura en el enlace ",Tabla4[[#This Row],[Enlace]]," en el ",Tabla4[[#This Row],[Distancia óptica]]," ocasionado por ",Tabla4[[#This Row],[Causa del daño]])</f>
        <v>Reportan apertura en el enlace Bogotá - Villavicencio en el Km 74,6 desde villavicencio  ocasionado por Corto Circuito</v>
      </c>
      <c r="BA2921" s="8" t="str">
        <f>+CONCATENATE("Para dar solución al incidente ",Tabla4[[#This Row],[Solución]])</f>
        <v>Para dar solución al incidente Se realiza tendido y dos empalmes</v>
      </c>
      <c r="BB2921" s="3" t="str">
        <f>+_xlfn.CONCAT(Tabla4[[#This Row],[Causa Raiz]]," ",Tabla4[[#This Row],[Solución2]]," (",Tabla4[[#This Row],[Anillo]],"- Cabecera: ",Tabla4[[#This Row],[Cabecera]],"- Operador: ",Tabla4[[#This Row],[Operador]],")")</f>
        <v>Reportan apertura en el enlace Bogotá - Villavicencio en el Km 74,6 desde villavicencio  ocasionado por Corto Circuito Para dar solución al incidente Se realiza tendido y dos empalmes (Troncal- Cabecera: Progreso- Operador: Internexa)</v>
      </c>
    </row>
    <row r="2922" spans="1:54" ht="185.25">
      <c r="A2922" s="38">
        <f t="shared" si="717"/>
        <v>2921</v>
      </c>
      <c r="B2922" s="3">
        <v>8737024</v>
      </c>
      <c r="C2922" s="3" t="s">
        <v>54</v>
      </c>
      <c r="D2922" s="23">
        <v>45484.427083333336</v>
      </c>
      <c r="E2922" s="23">
        <v>45484.506944444445</v>
      </c>
      <c r="F2922" s="1">
        <f t="shared" ca="1" si="718"/>
        <v>7.9861111109494232E-2</v>
      </c>
      <c r="G2922" s="3" t="s">
        <v>55</v>
      </c>
      <c r="H2922" s="41"/>
      <c r="I2922" s="40"/>
      <c r="J2922" s="5" t="s">
        <v>56</v>
      </c>
      <c r="K2922" s="3" t="s">
        <v>122</v>
      </c>
      <c r="L2922" s="9" t="s">
        <v>78</v>
      </c>
      <c r="M2922" s="3" t="s">
        <v>123</v>
      </c>
      <c r="N2922" s="3" t="s">
        <v>124</v>
      </c>
      <c r="O2922" s="3" t="s">
        <v>12995</v>
      </c>
      <c r="P2922" s="3" t="s">
        <v>12996</v>
      </c>
      <c r="Q2922" s="4" t="s">
        <v>12997</v>
      </c>
      <c r="R2922" s="3" t="s">
        <v>128</v>
      </c>
      <c r="S2922" s="3" t="s">
        <v>129</v>
      </c>
      <c r="T2922" s="9" t="s">
        <v>211</v>
      </c>
      <c r="U2922" s="3" t="s">
        <v>12998</v>
      </c>
      <c r="V2922" s="22" t="str">
        <f t="shared" si="719"/>
        <v>RLFO; Hora de aviso: 10:15 11/07/2024; Solución: Recuperaron reserva de  150 mtrs y un empalme de 8 hilos ; Hora de solución: 12:10 11/07/2024; Causa: Podas</v>
      </c>
      <c r="W2922" s="4" t="s">
        <v>3492</v>
      </c>
      <c r="X2922" s="3"/>
      <c r="Y2922" s="3"/>
      <c r="Z2922" s="3" t="s">
        <v>69</v>
      </c>
      <c r="AA2922" s="3" t="s">
        <v>70</v>
      </c>
      <c r="AB2922" s="3">
        <v>0</v>
      </c>
      <c r="AC2922" s="3" t="s">
        <v>71</v>
      </c>
      <c r="AD2922" s="6">
        <v>0</v>
      </c>
      <c r="AE2922" s="7"/>
      <c r="AF2922" s="7"/>
      <c r="AG2922" s="6">
        <f>Tabla4[[#This Row],[Tiempo Parada de Reloj]]+Tabla4[[#This Row],[Tiempo Autorizado por Telefonica (no Máximo)]]</f>
        <v>0</v>
      </c>
      <c r="AH2922" s="7">
        <f t="shared" ca="1" si="720"/>
        <v>7.9861111109494232E-2</v>
      </c>
      <c r="AI2922" s="8">
        <f t="shared" si="721"/>
        <v>0</v>
      </c>
      <c r="AJ2922" s="8">
        <f t="shared" ca="1" si="722"/>
        <v>1.9166666666278616</v>
      </c>
      <c r="AK2922" s="3" t="s">
        <v>87</v>
      </c>
      <c r="AL2922" s="3" t="s">
        <v>71</v>
      </c>
      <c r="AM2922" s="3" t="s">
        <v>87</v>
      </c>
      <c r="AN2922" s="3" t="s">
        <v>87</v>
      </c>
      <c r="AO2922" s="23" t="s">
        <v>72</v>
      </c>
      <c r="AP2922" s="23" t="s">
        <v>72</v>
      </c>
      <c r="AQ2922" s="23">
        <v>45485.894444444442</v>
      </c>
      <c r="AR2922" s="3"/>
      <c r="AS2922" s="23"/>
      <c r="AT2922" s="23"/>
      <c r="AU2922" s="3" t="s">
        <v>467</v>
      </c>
      <c r="AV2922" s="3" t="s">
        <v>12999</v>
      </c>
      <c r="AW2922" s="3" t="s">
        <v>307</v>
      </c>
      <c r="AX2922" s="3">
        <v>10.964924999999999</v>
      </c>
      <c r="AY2922" s="3">
        <v>-74.837258000000006</v>
      </c>
      <c r="AZ2922" s="8" t="str">
        <f>+CONCATENATE("Reportan apertura en el enlace ",Tabla4[[#This Row],[Enlace]]," en el ",Tabla4[[#This Row],[Distancia óptica]]," ocasionado por ",Tabla4[[#This Row],[Causa del daño]])</f>
        <v>Reportan apertura en el enlace Mov.Olivos - Mov.Pradera en el Km 0,427 desde olivos  ocasionado por Podas</v>
      </c>
      <c r="BA2922" s="8" t="str">
        <f>+CONCATENATE("Para dar solución al incidente ",Tabla4[[#This Row],[Solución]])</f>
        <v xml:space="preserve">Para dar solución al incidente Recuperaron reserva de  150 mtrs y un empalme de 8 hilos </v>
      </c>
      <c r="BB2922" s="3" t="str">
        <f>+_xlfn.CONCAT(Tabla4[[#This Row],[Causa Raiz]]," ",Tabla4[[#This Row],[Solución2]]," (",Tabla4[[#This Row],[Anillo]],"- Cabecera: ",Tabla4[[#This Row],[Cabecera]],"- Operador: ",Tabla4[[#This Row],[Operador]],")")</f>
        <v>Reportan apertura en el enlace Mov.Olivos - Mov.Pradera en el Km 0,427 desde olivos  ocasionado por Podas Para dar solución al incidente Recuperaron reserva de  150 mtrs y un empalme de 8 hilos  (LINEAL- Cabecera: OLIVOS - Operador: Colombia Telecomunicaciones)</v>
      </c>
    </row>
    <row r="2923" spans="1:54" ht="199.5">
      <c r="A2923" s="38">
        <f t="shared" si="717"/>
        <v>2922</v>
      </c>
      <c r="B2923" s="3">
        <v>8737483</v>
      </c>
      <c r="C2923" s="3" t="s">
        <v>54</v>
      </c>
      <c r="D2923" s="23">
        <v>45484.447916666664</v>
      </c>
      <c r="E2923" s="23">
        <v>45484.541666666664</v>
      </c>
      <c r="F2923" s="1">
        <f t="shared" ca="1" si="718"/>
        <v>9.375E-2</v>
      </c>
      <c r="G2923" s="3" t="s">
        <v>1465</v>
      </c>
      <c r="H2923" s="41" t="s">
        <v>1551</v>
      </c>
      <c r="I2923" s="40"/>
      <c r="J2923" s="5" t="s">
        <v>56</v>
      </c>
      <c r="K2923" s="3" t="s">
        <v>122</v>
      </c>
      <c r="L2923" s="9" t="s">
        <v>78</v>
      </c>
      <c r="M2923" s="3" t="s">
        <v>800</v>
      </c>
      <c r="N2923" s="3" t="s">
        <v>801</v>
      </c>
      <c r="O2923" s="3" t="s">
        <v>7258</v>
      </c>
      <c r="P2923" s="3" t="s">
        <v>13000</v>
      </c>
      <c r="Q2923" s="4" t="s">
        <v>13001</v>
      </c>
      <c r="R2923" s="3" t="s">
        <v>805</v>
      </c>
      <c r="S2923" s="3" t="s">
        <v>129</v>
      </c>
      <c r="T2923" s="9" t="s">
        <v>66</v>
      </c>
      <c r="U2923" s="3" t="s">
        <v>13002</v>
      </c>
      <c r="V2923" s="22" t="str">
        <f t="shared" si="719"/>
        <v>RLFO; Hora de aviso: 10:45 11/07/2024; Solución: Para dar solucion se recupera reserva de 100 mtrs y una caja de empalme de 48 hilos ; Hora de solución: 13:00 11/07/2024; Causa: Vandalismo</v>
      </c>
      <c r="W2923" s="4" t="s">
        <v>3492</v>
      </c>
      <c r="X2923" s="3"/>
      <c r="Y2923" s="3"/>
      <c r="Z2923" s="3" t="s">
        <v>69</v>
      </c>
      <c r="AA2923" s="3" t="s">
        <v>70</v>
      </c>
      <c r="AB2923" s="3">
        <v>0</v>
      </c>
      <c r="AC2923" s="3" t="s">
        <v>71</v>
      </c>
      <c r="AD2923" s="6">
        <v>0</v>
      </c>
      <c r="AE2923" s="7"/>
      <c r="AF2923" s="7"/>
      <c r="AG2923" s="6">
        <f>Tabla4[[#This Row],[Tiempo Parada de Reloj]]+Tabla4[[#This Row],[Tiempo Autorizado por Telefonica (no Máximo)]]</f>
        <v>0</v>
      </c>
      <c r="AH2923" s="7">
        <f t="shared" ca="1" si="720"/>
        <v>9.375E-2</v>
      </c>
      <c r="AI2923" s="8">
        <f t="shared" si="721"/>
        <v>0</v>
      </c>
      <c r="AJ2923" s="8">
        <f t="shared" ca="1" si="722"/>
        <v>2.25</v>
      </c>
      <c r="AK2923" s="3" t="s">
        <v>1349</v>
      </c>
      <c r="AL2923" s="3" t="s">
        <v>70</v>
      </c>
      <c r="AM2923" s="3" t="s">
        <v>119</v>
      </c>
      <c r="AN2923" s="3" t="s">
        <v>119</v>
      </c>
      <c r="AO2923" s="23" t="s">
        <v>72</v>
      </c>
      <c r="AP2923" s="23" t="s">
        <v>72</v>
      </c>
      <c r="AQ2923" s="23">
        <v>45485.927083333336</v>
      </c>
      <c r="AR2923" s="3"/>
      <c r="AS2923" s="23"/>
      <c r="AT2923" s="23"/>
      <c r="AU2923" s="3" t="s">
        <v>655</v>
      </c>
      <c r="AV2923" s="3" t="s">
        <v>482</v>
      </c>
      <c r="AW2923" s="3" t="s">
        <v>135</v>
      </c>
      <c r="AX2923" s="3">
        <v>9.3092600000000001</v>
      </c>
      <c r="AY2923" s="3">
        <v>-75.409728329999993</v>
      </c>
      <c r="AZ2923" s="8" t="str">
        <f>+CONCATENATE("Reportan apertura en el enlace ",Tabla4[[#This Row],[Enlace]]," en el ",Tabla4[[#This Row],[Distancia óptica]]," ocasionado por ",Tabla4[[#This Row],[Causa del daño]])</f>
        <v>Reportan apertura en el enlace Mov. La Flor - Mov. Sincelejo Centro en el Km 3,6 desde la flor  ocasionado por Vandalismo</v>
      </c>
      <c r="BA2923" s="8" t="str">
        <f>+CONCATENATE("Para dar solución al incidente ",Tabla4[[#This Row],[Solución]])</f>
        <v xml:space="preserve">Para dar solución al incidente Para dar solucion se recupera reserva de 100 mtrs y una caja de empalme de 48 hilos </v>
      </c>
      <c r="BB2923" s="3" t="str">
        <f>+_xlfn.CONCAT(Tabla4[[#This Row],[Causa Raiz]]," ",Tabla4[[#This Row],[Solución2]]," (",Tabla4[[#This Row],[Anillo]],"- Cabecera: ",Tabla4[[#This Row],[Cabecera]],"- Operador: ",Tabla4[[#This Row],[Operador]],")")</f>
        <v>Reportan apertura en el enlace Mov. La Flor - Mov. Sincelejo Centro en el Km 3,6 desde la flor  ocasionado por Vandalismo Para dar solución al incidente Para dar solucion se recupera reserva de 100 mtrs y una caja de empalme de 48 hilos  (Lineal- Cabecera: Centro- Operador: Colombia Telecomunicaciones)</v>
      </c>
    </row>
    <row r="2924" spans="1:54" ht="185.25">
      <c r="A2924" s="38">
        <f t="shared" si="717"/>
        <v>2923</v>
      </c>
      <c r="B2924" s="3">
        <v>8737796</v>
      </c>
      <c r="C2924" s="3" t="s">
        <v>163</v>
      </c>
      <c r="D2924" s="23">
        <v>45484.458333333336</v>
      </c>
      <c r="E2924" s="23">
        <v>45484.604166666664</v>
      </c>
      <c r="F2924" s="1">
        <f t="shared" ca="1" si="718"/>
        <v>0.14583333332848269</v>
      </c>
      <c r="G2924" s="3" t="s">
        <v>55</v>
      </c>
      <c r="H2924" s="41"/>
      <c r="I2924" s="40"/>
      <c r="J2924" s="5" t="s">
        <v>56</v>
      </c>
      <c r="K2924" s="3" t="s">
        <v>77</v>
      </c>
      <c r="L2924" s="9" t="s">
        <v>78</v>
      </c>
      <c r="M2924" s="3" t="s">
        <v>373</v>
      </c>
      <c r="N2924" s="3" t="s">
        <v>374</v>
      </c>
      <c r="O2924" s="3" t="s">
        <v>13003</v>
      </c>
      <c r="P2924" s="3" t="s">
        <v>13004</v>
      </c>
      <c r="Q2924" s="4" t="s">
        <v>13005</v>
      </c>
      <c r="R2924" s="3" t="s">
        <v>346</v>
      </c>
      <c r="S2924" s="3" t="s">
        <v>10375</v>
      </c>
      <c r="T2924" s="9" t="s">
        <v>116</v>
      </c>
      <c r="U2924" s="3" t="s">
        <v>12068</v>
      </c>
      <c r="V2924" s="22" t="str">
        <f t="shared" si="719"/>
        <v>RDFO; Hora de aviso: 11:00 11/07/2024; Solución: Para dar solucion se rehace caja de empalme de 48 hilos ; Hora de solución: 14:30 11/07/2024; Causa: Hurto</v>
      </c>
      <c r="W2924" s="4" t="s">
        <v>13006</v>
      </c>
      <c r="X2924" s="3"/>
      <c r="Y2924" s="3"/>
      <c r="Z2924" s="3" t="s">
        <v>69</v>
      </c>
      <c r="AA2924" s="3" t="s">
        <v>71</v>
      </c>
      <c r="AB2924" s="3">
        <v>0</v>
      </c>
      <c r="AC2924" s="3" t="s">
        <v>71</v>
      </c>
      <c r="AD2924" s="6">
        <v>0</v>
      </c>
      <c r="AE2924" s="7"/>
      <c r="AF2924" s="7"/>
      <c r="AG2924" s="6">
        <f>Tabla4[[#This Row],[Tiempo Parada de Reloj]]+Tabla4[[#This Row],[Tiempo Autorizado por Telefonica (no Máximo)]]</f>
        <v>0</v>
      </c>
      <c r="AH2924" s="7">
        <f t="shared" ca="1" si="720"/>
        <v>0.14583333332848269</v>
      </c>
      <c r="AI2924" s="8">
        <f t="shared" si="721"/>
        <v>0</v>
      </c>
      <c r="AJ2924" s="8">
        <f t="shared" ca="1" si="722"/>
        <v>3.4999999998835847</v>
      </c>
      <c r="AK2924" s="3" t="s">
        <v>87</v>
      </c>
      <c r="AL2924" s="3" t="s">
        <v>70</v>
      </c>
      <c r="AM2924" s="3" t="s">
        <v>119</v>
      </c>
      <c r="AN2924" s="3" t="s">
        <v>119</v>
      </c>
      <c r="AO2924" s="23" t="s">
        <v>8652</v>
      </c>
      <c r="AP2924" s="23" t="s">
        <v>8652</v>
      </c>
      <c r="AQ2924" s="23">
        <v>45490.982638888891</v>
      </c>
      <c r="AR2924" s="3"/>
      <c r="AS2924" s="23"/>
      <c r="AT2924" s="23"/>
      <c r="AU2924" s="3" t="s">
        <v>1266</v>
      </c>
      <c r="AV2924" s="3" t="s">
        <v>1592</v>
      </c>
      <c r="AW2924" s="3" t="s">
        <v>307</v>
      </c>
      <c r="AX2924" s="3">
        <v>4.0621359999999997</v>
      </c>
      <c r="AY2924" s="3">
        <v>-73.414845999999997</v>
      </c>
      <c r="AZ2924" s="8" t="str">
        <f>+CONCATENATE("Reportan apertura en el enlace ",Tabla4[[#This Row],[Enlace]]," en el ",Tabla4[[#This Row],[Distancia óptica]]," ocasionado por ",Tabla4[[#This Row],[Causa del daño]])</f>
        <v>Reportan apertura en el enlace Mov.Esperanza - mov.Apiay en el Km 32,392 desde esperanza ocasionado por Hurto</v>
      </c>
      <c r="BA2924" s="8" t="str">
        <f>+CONCATENATE("Para dar solución al incidente ",Tabla4[[#This Row],[Solución]])</f>
        <v xml:space="preserve">Para dar solución al incidente Para dar solucion se rehace caja de empalme de 48 hilos </v>
      </c>
      <c r="BB2924" s="3" t="str">
        <f>+_xlfn.CONCAT(Tabla4[[#This Row],[Causa Raiz]]," ",Tabla4[[#This Row],[Solución2]]," (",Tabla4[[#This Row],[Anillo]],"- Cabecera: ",Tabla4[[#This Row],[Cabecera]],"- Operador: ",Tabla4[[#This Row],[Operador]],")")</f>
        <v>Reportan apertura en el enlace Mov.Esperanza - mov.Apiay en el Km 32,392 desde esperanza ocasionado por Hurto Para dar solución al incidente Para dar solucion se rehace caja de empalme de 48 hilos  (LINEAL- Cabecera: Esperanza- Operador: Colombia Telecomunicaciones)</v>
      </c>
    </row>
    <row r="2925" spans="1:54" ht="199.5">
      <c r="A2925" s="38">
        <f t="shared" si="717"/>
        <v>2924</v>
      </c>
      <c r="B2925" s="3">
        <v>8737701</v>
      </c>
      <c r="C2925" s="3" t="s">
        <v>92</v>
      </c>
      <c r="D2925" s="23">
        <v>45484.461805555555</v>
      </c>
      <c r="E2925" s="23">
        <v>45484.5</v>
      </c>
      <c r="F2925" s="1">
        <f t="shared" ca="1" si="718"/>
        <v>3.8194444445252884E-2</v>
      </c>
      <c r="G2925" s="3" t="s">
        <v>55</v>
      </c>
      <c r="H2925" s="41"/>
      <c r="I2925" s="40"/>
      <c r="J2925" s="5" t="s">
        <v>56</v>
      </c>
      <c r="K2925" s="3" t="s">
        <v>359</v>
      </c>
      <c r="L2925" s="9" t="s">
        <v>58</v>
      </c>
      <c r="M2925" s="3" t="s">
        <v>360</v>
      </c>
      <c r="N2925" s="3" t="s">
        <v>938</v>
      </c>
      <c r="O2925" s="3" t="s">
        <v>939</v>
      </c>
      <c r="P2925" s="3" t="s">
        <v>13007</v>
      </c>
      <c r="Q2925" s="4" t="s">
        <v>13008</v>
      </c>
      <c r="R2925" s="3" t="s">
        <v>1420</v>
      </c>
      <c r="S2925" s="3" t="s">
        <v>366</v>
      </c>
      <c r="T2925" s="9" t="s">
        <v>146</v>
      </c>
      <c r="U2925" s="3" t="s">
        <v>13009</v>
      </c>
      <c r="V2925" s="22" t="str">
        <f t="shared" si="719"/>
        <v>RTNFO; Hora de aviso: 11:05 11/07/2024; Solución: Para recuperar el servicio se realizo una migracion del hilo quedando al hilo original; Hora de solución: 12:00 11/07/2024; Causa: Falla en la Red FiOp</v>
      </c>
      <c r="W2925" s="4" t="s">
        <v>423</v>
      </c>
      <c r="X2925" s="3"/>
      <c r="Y2925" s="3"/>
      <c r="Z2925" s="3" t="s">
        <v>69</v>
      </c>
      <c r="AA2925" s="3" t="s">
        <v>71</v>
      </c>
      <c r="AB2925" s="3">
        <v>0</v>
      </c>
      <c r="AC2925" s="3" t="s">
        <v>71</v>
      </c>
      <c r="AD2925" s="6">
        <v>0</v>
      </c>
      <c r="AE2925" s="7"/>
      <c r="AF2925" s="7"/>
      <c r="AG2925" s="6">
        <f>Tabla4[[#This Row],[Tiempo Parada de Reloj]]+Tabla4[[#This Row],[Tiempo Autorizado por Telefonica (no Máximo)]]</f>
        <v>0</v>
      </c>
      <c r="AH2925" s="7">
        <f t="shared" ca="1" si="720"/>
        <v>3.8194444445252884E-2</v>
      </c>
      <c r="AI2925" s="8">
        <f t="shared" si="721"/>
        <v>0</v>
      </c>
      <c r="AJ2925" s="8">
        <f t="shared" ca="1" si="722"/>
        <v>0.91666666668606922</v>
      </c>
      <c r="AK2925" s="3" t="s">
        <v>1349</v>
      </c>
      <c r="AL2925" s="3" t="s">
        <v>70</v>
      </c>
      <c r="AM2925" s="3" t="s">
        <v>87</v>
      </c>
      <c r="AN2925" s="3" t="s">
        <v>87</v>
      </c>
      <c r="AO2925" s="23" t="s">
        <v>98</v>
      </c>
      <c r="AP2925" s="23" t="s">
        <v>98</v>
      </c>
      <c r="AQ2925" s="23">
        <v>45485.379861111112</v>
      </c>
      <c r="AR2925" s="3"/>
      <c r="AS2925" s="23"/>
      <c r="AT2925" s="23"/>
      <c r="AU2925" s="3" t="s">
        <v>369</v>
      </c>
      <c r="AV2925" s="3" t="s">
        <v>943</v>
      </c>
      <c r="AW2925" s="3" t="s">
        <v>76</v>
      </c>
      <c r="AX2925" s="3">
        <v>6.9701700000000004</v>
      </c>
      <c r="AY2925" s="3">
        <v>-75.425259999999994</v>
      </c>
      <c r="AZ2925" s="8" t="str">
        <f>+CONCATENATE("Reportan apertura en el enlace ",Tabla4[[#This Row],[Enlace]]," en el ",Tabla4[[#This Row],[Distancia óptica]]," ocasionado por ",Tabla4[[#This Row],[Causa del daño]])</f>
        <v>Reportan apertura en el enlace Tarazá - Yarumal en el km 2,4 desde yarumal ocasionado por Falla en la Red FiOp</v>
      </c>
      <c r="BA2925" s="8" t="str">
        <f>+CONCATENATE("Para dar solución al incidente ",Tabla4[[#This Row],[Solución]])</f>
        <v>Para dar solución al incidente Para recuperar el servicio se realizo una migracion del hilo quedando al hilo original</v>
      </c>
      <c r="BB2925" s="3" t="str">
        <f>+_xlfn.CONCAT(Tabla4[[#This Row],[Causa Raiz]]," ",Tabla4[[#This Row],[Solución2]]," (",Tabla4[[#This Row],[Anillo]],"- Cabecera: ",Tabla4[[#This Row],[Cabecera]],"- Operador: ",Tabla4[[#This Row],[Operador]],")")</f>
        <v>Reportan apertura en el enlace Tarazá - Yarumal en el km 2,4 desde yarumal ocasionado por Falla en la Red FiOp Para dar solución al incidente Para recuperar el servicio se realizo una migracion del hilo quedando al hilo original (Troncal- Cabecera: Yarumal- Operador: Colombia Telecomunicaciones)</v>
      </c>
    </row>
    <row r="2926" spans="1:54" ht="199.5">
      <c r="A2926" s="38">
        <f t="shared" si="717"/>
        <v>2925</v>
      </c>
      <c r="B2926" s="3">
        <v>8737953</v>
      </c>
      <c r="C2926" s="3" t="s">
        <v>92</v>
      </c>
      <c r="D2926" s="23">
        <v>45484.489583333336</v>
      </c>
      <c r="E2926" s="23">
        <v>45484.78125</v>
      </c>
      <c r="F2926" s="1">
        <f t="shared" ca="1" si="718"/>
        <v>0.29166666666424135</v>
      </c>
      <c r="G2926" s="3" t="s">
        <v>55</v>
      </c>
      <c r="H2926" s="41"/>
      <c r="I2926" s="40"/>
      <c r="J2926" s="5" t="s">
        <v>56</v>
      </c>
      <c r="K2926" s="3" t="s">
        <v>77</v>
      </c>
      <c r="L2926" s="9" t="s">
        <v>58</v>
      </c>
      <c r="M2926" s="3" t="s">
        <v>283</v>
      </c>
      <c r="N2926" s="3" t="s">
        <v>284</v>
      </c>
      <c r="O2926" s="3" t="s">
        <v>1959</v>
      </c>
      <c r="P2926" s="3" t="s">
        <v>13010</v>
      </c>
      <c r="Q2926" s="4" t="s">
        <v>13011</v>
      </c>
      <c r="R2926" s="3" t="s">
        <v>2603</v>
      </c>
      <c r="S2926" s="3" t="s">
        <v>9317</v>
      </c>
      <c r="T2926" s="9" t="s">
        <v>176</v>
      </c>
      <c r="U2926" s="3" t="s">
        <v>234</v>
      </c>
      <c r="V2926" s="22" t="str">
        <f t="shared" si="719"/>
        <v>RTNFO; Hora de aviso: 11:45 11/07/2024; Solución: se recupera 150 mts de reserva y se realiza un empalme de 36 hilos ; Hora de solución: 18:45 11/07/2024; Causa: Intervención de Terceros. No Identificados</v>
      </c>
      <c r="W2926" s="4" t="s">
        <v>13006</v>
      </c>
      <c r="X2926" s="3"/>
      <c r="Y2926" s="3"/>
      <c r="Z2926" s="3" t="s">
        <v>69</v>
      </c>
      <c r="AA2926" s="3" t="s">
        <v>71</v>
      </c>
      <c r="AB2926" s="3">
        <v>0</v>
      </c>
      <c r="AC2926" s="3" t="s">
        <v>71</v>
      </c>
      <c r="AD2926" s="6">
        <v>0</v>
      </c>
      <c r="AE2926" s="7"/>
      <c r="AF2926" s="7"/>
      <c r="AG2926" s="6">
        <f>Tabla4[[#This Row],[Tiempo Parada de Reloj]]+Tabla4[[#This Row],[Tiempo Autorizado por Telefonica (no Máximo)]]</f>
        <v>0</v>
      </c>
      <c r="AH2926" s="7">
        <f t="shared" ca="1" si="720"/>
        <v>0.29166666666424135</v>
      </c>
      <c r="AI2926" s="8">
        <f t="shared" si="721"/>
        <v>0</v>
      </c>
      <c r="AJ2926" s="8">
        <f t="shared" ca="1" si="722"/>
        <v>6.9999999999417923</v>
      </c>
      <c r="AK2926" s="3" t="s">
        <v>106</v>
      </c>
      <c r="AL2926" s="3" t="s">
        <v>70</v>
      </c>
      <c r="AM2926" s="3" t="s">
        <v>87</v>
      </c>
      <c r="AN2926" s="3" t="s">
        <v>119</v>
      </c>
      <c r="AO2926" s="23" t="s">
        <v>98</v>
      </c>
      <c r="AP2926" s="23" t="s">
        <v>98</v>
      </c>
      <c r="AQ2926" s="23">
        <v>45486.410416666666</v>
      </c>
      <c r="AR2926" s="3"/>
      <c r="AS2926" s="23"/>
      <c r="AT2926" s="23"/>
      <c r="AU2926" s="3" t="s">
        <v>662</v>
      </c>
      <c r="AV2926" s="3" t="s">
        <v>839</v>
      </c>
      <c r="AW2926" s="3" t="s">
        <v>1323</v>
      </c>
      <c r="AX2926" s="3">
        <v>4.6226799999999999</v>
      </c>
      <c r="AY2926" s="3">
        <v>-75.623760000000004</v>
      </c>
      <c r="AZ2926" s="8" t="str">
        <f>+CONCATENATE("Reportan apertura en el enlace ",Tabla4[[#This Row],[Enlace]]," en el ",Tabla4[[#This Row],[Distancia óptica]]," ocasionado por ",Tabla4[[#This Row],[Causa del daño]])</f>
        <v>Reportan apertura en el enlace Armenia - Pereira en el Km 40,7 desde Pereira  ocasionado por Intervención de Terceros. No Identificados</v>
      </c>
      <c r="BA2926" s="8" t="str">
        <f>+CONCATENATE("Para dar solución al incidente ",Tabla4[[#This Row],[Solución]])</f>
        <v xml:space="preserve">Para dar solución al incidente se recupera 150 mts de reserva y se realiza un empalme de 36 hilos </v>
      </c>
      <c r="BB2926" s="3" t="str">
        <f>+_xlfn.CONCAT(Tabla4[[#This Row],[Causa Raiz]]," ",Tabla4[[#This Row],[Solución2]]," (",Tabla4[[#This Row],[Anillo]],"- Cabecera: ",Tabla4[[#This Row],[Cabecera]],"- Operador: ",Tabla4[[#This Row],[Operador]],")")</f>
        <v>Reportan apertura en el enlace Armenia - Pereira en el Km 40,7 desde Pereira  ocasionado por Intervención de Terceros. No Identificados Para dar solución al incidente se recupera 150 mts de reserva y se realiza un empalme de 36 hilos  (TRONCAL- Cabecera: PEREIRA- Operador: Colombia Telecomunicaciones)</v>
      </c>
    </row>
    <row r="2927" spans="1:54" ht="171">
      <c r="A2927" s="38">
        <f t="shared" si="717"/>
        <v>2926</v>
      </c>
      <c r="B2927" s="3">
        <v>8738062</v>
      </c>
      <c r="C2927" s="3" t="s">
        <v>92</v>
      </c>
      <c r="D2927" s="23">
        <v>45484.458333333336</v>
      </c>
      <c r="E2927" s="23">
        <v>45484.513888888891</v>
      </c>
      <c r="F2927" s="1">
        <f t="shared" ca="1" si="718"/>
        <v>5.5555555554747116E-2</v>
      </c>
      <c r="G2927" s="3" t="s">
        <v>55</v>
      </c>
      <c r="H2927" s="41"/>
      <c r="I2927" s="40"/>
      <c r="J2927" s="5" t="s">
        <v>56</v>
      </c>
      <c r="K2927" s="3" t="s">
        <v>108</v>
      </c>
      <c r="L2927" s="9" t="s">
        <v>58</v>
      </c>
      <c r="M2927" s="3" t="s">
        <v>228</v>
      </c>
      <c r="N2927" s="3" t="s">
        <v>3598</v>
      </c>
      <c r="O2927" s="3" t="s">
        <v>712</v>
      </c>
      <c r="P2927" s="3" t="s">
        <v>13012</v>
      </c>
      <c r="Q2927" s="4" t="s">
        <v>13013</v>
      </c>
      <c r="R2927" s="3" t="s">
        <v>327</v>
      </c>
      <c r="S2927" s="3" t="s">
        <v>115</v>
      </c>
      <c r="T2927" s="9" t="s">
        <v>146</v>
      </c>
      <c r="U2927" s="3" t="s">
        <v>6661</v>
      </c>
      <c r="V2927" s="22" t="str">
        <f t="shared" si="719"/>
        <v>RTNFO; Hora de aviso: 11:00 11/07/2024; Solución: Se refusiona hilo en caja de empalme; Hora de solución: 12:20 11/07/2024; Causa: Falla en la Red FiOp</v>
      </c>
      <c r="W2927" s="4" t="s">
        <v>13014</v>
      </c>
      <c r="X2927" s="3"/>
      <c r="Y2927" s="3"/>
      <c r="Z2927" s="3" t="s">
        <v>69</v>
      </c>
      <c r="AA2927" s="3" t="s">
        <v>71</v>
      </c>
      <c r="AB2927" s="3">
        <v>0</v>
      </c>
      <c r="AC2927" s="3" t="s">
        <v>71</v>
      </c>
      <c r="AD2927" s="6">
        <v>0</v>
      </c>
      <c r="AE2927" s="7"/>
      <c r="AF2927" s="7"/>
      <c r="AG2927" s="6">
        <f>Tabla4[[#This Row],[Tiempo Parada de Reloj]]+Tabla4[[#This Row],[Tiempo Autorizado por Telefonica (no Máximo)]]</f>
        <v>0</v>
      </c>
      <c r="AH2927" s="7">
        <f t="shared" ca="1" si="720"/>
        <v>5.5555555554747116E-2</v>
      </c>
      <c r="AI2927" s="8">
        <f t="shared" si="721"/>
        <v>0</v>
      </c>
      <c r="AJ2927" s="8">
        <f t="shared" ca="1" si="722"/>
        <v>1.3333333333139308</v>
      </c>
      <c r="AK2927" s="3" t="s">
        <v>87</v>
      </c>
      <c r="AL2927" s="3" t="s">
        <v>71</v>
      </c>
      <c r="AM2927" s="3" t="s">
        <v>87</v>
      </c>
      <c r="AN2927" s="3" t="s">
        <v>87</v>
      </c>
      <c r="AO2927" s="23" t="s">
        <v>98</v>
      </c>
      <c r="AP2927" s="23" t="s">
        <v>98</v>
      </c>
      <c r="AQ2927" s="23">
        <v>45485.626388888886</v>
      </c>
      <c r="AR2927" s="3"/>
      <c r="AS2927" s="23"/>
      <c r="AT2927" s="23"/>
      <c r="AU2927" s="3" t="s">
        <v>237</v>
      </c>
      <c r="AV2927" s="3" t="s">
        <v>238</v>
      </c>
      <c r="AW2927" s="3" t="s">
        <v>1323</v>
      </c>
      <c r="AX2927" s="3">
        <v>10.475396999999999</v>
      </c>
      <c r="AY2927" s="3">
        <v>-74.171362999999999</v>
      </c>
      <c r="AZ2927" s="8" t="str">
        <f>+CONCATENATE("Reportan apertura en el enlace ",Tabla4[[#This Row],[Enlace]]," en el ",Tabla4[[#This Row],[Distancia óptica]]," ocasionado por ",Tabla4[[#This Row],[Causa del daño]])</f>
        <v>Reportan apertura en el enlace Bosconia - Fundación en el Km 7,37 desde fundacion  ocasionado por Falla en la Red FiOp</v>
      </c>
      <c r="BA2927" s="8" t="str">
        <f>+CONCATENATE("Para dar solución al incidente ",Tabla4[[#This Row],[Solución]])</f>
        <v>Para dar solución al incidente Se refusiona hilo en caja de empalme</v>
      </c>
      <c r="BB2927" s="3" t="str">
        <f>+_xlfn.CONCAT(Tabla4[[#This Row],[Causa Raiz]]," ",Tabla4[[#This Row],[Solución2]]," (",Tabla4[[#This Row],[Anillo]],"- Cabecera: ",Tabla4[[#This Row],[Cabecera]],"- Operador: ",Tabla4[[#This Row],[Operador]],")")</f>
        <v>Reportan apertura en el enlace Bosconia - Fundación en el Km 7,37 desde fundacion  ocasionado por Falla en la Red FiOp Para dar solución al incidente Se refusiona hilo en caja de empalme (TRONCAL- Cabecera: Fundacion- Operador: Colombia Telecomunicaciones)</v>
      </c>
    </row>
    <row r="2928" spans="1:54" ht="213.75">
      <c r="A2928" s="38">
        <f t="shared" si="717"/>
        <v>2927</v>
      </c>
      <c r="B2928" s="3">
        <v>8738073</v>
      </c>
      <c r="C2928" s="3" t="s">
        <v>163</v>
      </c>
      <c r="D2928" s="23">
        <v>45484.5</v>
      </c>
      <c r="E2928" s="23">
        <v>45484.625</v>
      </c>
      <c r="F2928" s="1">
        <f t="shared" ca="1" si="718"/>
        <v>0.125</v>
      </c>
      <c r="G2928" s="3" t="s">
        <v>55</v>
      </c>
      <c r="H2928" s="41"/>
      <c r="I2928" s="40"/>
      <c r="J2928" s="5" t="s">
        <v>56</v>
      </c>
      <c r="K2928" s="3" t="s">
        <v>122</v>
      </c>
      <c r="L2928" s="9" t="s">
        <v>78</v>
      </c>
      <c r="M2928" s="3" t="s">
        <v>383</v>
      </c>
      <c r="N2928" s="3" t="s">
        <v>384</v>
      </c>
      <c r="O2928" s="3" t="s">
        <v>13015</v>
      </c>
      <c r="P2928" s="3" t="s">
        <v>13016</v>
      </c>
      <c r="Q2928" s="4" t="s">
        <v>13017</v>
      </c>
      <c r="R2928" s="3" t="s">
        <v>562</v>
      </c>
      <c r="S2928" s="3" t="s">
        <v>129</v>
      </c>
      <c r="T2928" s="9" t="s">
        <v>256</v>
      </c>
      <c r="U2928" s="3" t="s">
        <v>13018</v>
      </c>
      <c r="V2928" s="22" t="str">
        <f t="shared" si="719"/>
        <v>RDFO; Hora de aviso: 12:00 11/07/2024; Solución: Para dar solucion se refusiona hilos en caja de empalme existente ; Hora de solución: 15:00 11/07/2024; Causa: Falla de Empalme de FiOp</v>
      </c>
      <c r="W2928" s="4" t="s">
        <v>3492</v>
      </c>
      <c r="X2928" s="3"/>
      <c r="Y2928" s="3"/>
      <c r="Z2928" s="3" t="s">
        <v>69</v>
      </c>
      <c r="AA2928" s="3" t="s">
        <v>71</v>
      </c>
      <c r="AB2928" s="3">
        <v>0</v>
      </c>
      <c r="AC2928" s="3" t="s">
        <v>71</v>
      </c>
      <c r="AD2928" s="6">
        <v>0</v>
      </c>
      <c r="AE2928" s="7"/>
      <c r="AF2928" s="7"/>
      <c r="AG2928" s="6">
        <f>Tabla4[[#This Row],[Tiempo Parada de Reloj]]+Tabla4[[#This Row],[Tiempo Autorizado por Telefonica (no Máximo)]]</f>
        <v>0</v>
      </c>
      <c r="AH2928" s="7">
        <f t="shared" ca="1" si="720"/>
        <v>0.125</v>
      </c>
      <c r="AI2928" s="8">
        <f t="shared" si="721"/>
        <v>0</v>
      </c>
      <c r="AJ2928" s="8">
        <f t="shared" ca="1" si="722"/>
        <v>3</v>
      </c>
      <c r="AK2928" s="3" t="s">
        <v>87</v>
      </c>
      <c r="AL2928" s="3" t="s">
        <v>71</v>
      </c>
      <c r="AM2928" s="3" t="s">
        <v>87</v>
      </c>
      <c r="AN2928" s="3" t="s">
        <v>87</v>
      </c>
      <c r="AO2928" s="23" t="s">
        <v>98</v>
      </c>
      <c r="AP2928" s="23" t="s">
        <v>98</v>
      </c>
      <c r="AQ2928" s="23">
        <v>45485.431944444441</v>
      </c>
      <c r="AR2928" s="3"/>
      <c r="AS2928" s="23"/>
      <c r="AT2928" s="23"/>
      <c r="AU2928" s="3" t="s">
        <v>392</v>
      </c>
      <c r="AV2928" s="3" t="s">
        <v>13019</v>
      </c>
      <c r="AW2928" s="3" t="s">
        <v>370</v>
      </c>
      <c r="AX2928" s="3">
        <v>10.2958</v>
      </c>
      <c r="AY2928" s="3">
        <v>-75.503021000000004</v>
      </c>
      <c r="AZ2928" s="8" t="str">
        <f>+CONCATENATE("Reportan apertura en el enlace ",Tabla4[[#This Row],[Enlace]]," en el ",Tabla4[[#This Row],[Distancia óptica]]," ocasionado por ",Tabla4[[#This Row],[Causa del daño]])</f>
        <v>Reportan apertura en el enlace Mov.Lamitech - Mov.Pasacaballo en el Km 3,7 desde Pasacaballos ocasionado por Falla de Empalme de FiOp</v>
      </c>
      <c r="BA2928" s="8" t="str">
        <f>+CONCATENATE("Para dar solución al incidente ",Tabla4[[#This Row],[Solución]])</f>
        <v xml:space="preserve">Para dar solución al incidente Para dar solucion se refusiona hilos en caja de empalme existente </v>
      </c>
      <c r="BB2928" s="3" t="str">
        <f>+_xlfn.CONCAT(Tabla4[[#This Row],[Causa Raiz]]," ",Tabla4[[#This Row],[Solución2]]," (",Tabla4[[#This Row],[Anillo]],"- Cabecera: ",Tabla4[[#This Row],[Cabecera]],"- Operador: ",Tabla4[[#This Row],[Operador]],")")</f>
        <v>Reportan apertura en el enlace Mov.Lamitech - Mov.Pasacaballo en el Km 3,7 desde Pasacaballos ocasionado por Falla de Empalme de FiOp Para dar solución al incidente Para dar solucion se refusiona hilos en caja de empalme existente  (lineal- Cabecera: Mamonal - Operador: Colombia Telecomunicaciones)</v>
      </c>
    </row>
    <row r="2929" spans="1:54" ht="185.25">
      <c r="A2929" s="38">
        <f t="shared" si="717"/>
        <v>2928</v>
      </c>
      <c r="B2929" s="3">
        <v>8738246</v>
      </c>
      <c r="C2929" s="3" t="s">
        <v>163</v>
      </c>
      <c r="D2929" s="23">
        <v>45484.5625</v>
      </c>
      <c r="E2929" s="23">
        <v>45484.659722222219</v>
      </c>
      <c r="F2929" s="1">
        <f t="shared" ca="1" si="718"/>
        <v>9.7222222218988463E-2</v>
      </c>
      <c r="G2929" s="3" t="s">
        <v>55</v>
      </c>
      <c r="H2929" s="41"/>
      <c r="I2929" s="40"/>
      <c r="J2929" s="5" t="s">
        <v>56</v>
      </c>
      <c r="K2929" s="3" t="s">
        <v>108</v>
      </c>
      <c r="L2929" s="9" t="s">
        <v>78</v>
      </c>
      <c r="M2929" s="3" t="s">
        <v>109</v>
      </c>
      <c r="N2929" s="3" t="s">
        <v>323</v>
      </c>
      <c r="O2929" s="3" t="s">
        <v>13020</v>
      </c>
      <c r="P2929" s="3" t="s">
        <v>13021</v>
      </c>
      <c r="Q2929" s="4" t="s">
        <v>13022</v>
      </c>
      <c r="R2929" s="3" t="s">
        <v>327</v>
      </c>
      <c r="S2929" s="3" t="s">
        <v>115</v>
      </c>
      <c r="T2929" s="9" t="s">
        <v>130</v>
      </c>
      <c r="U2929" s="3" t="s">
        <v>13023</v>
      </c>
      <c r="V2929" s="22" t="str">
        <f t="shared" si="719"/>
        <v>RDFO; Hora de aviso: 13:30 11/07/2024; Solución: Para dar solucion se refusiona hilos en pigtail San Alberto; Hora de solución: 15:50 11/07/2024; Causa: Plagas</v>
      </c>
      <c r="W2929" s="4" t="s">
        <v>13024</v>
      </c>
      <c r="X2929" s="3" t="s">
        <v>13025</v>
      </c>
      <c r="Y2929" s="3" t="s">
        <v>13026</v>
      </c>
      <c r="Z2929" s="3" t="s">
        <v>1349</v>
      </c>
      <c r="AA2929" s="3" t="s">
        <v>71</v>
      </c>
      <c r="AB2929" s="3">
        <v>0</v>
      </c>
      <c r="AC2929" s="3" t="s">
        <v>71</v>
      </c>
      <c r="AD2929" s="6">
        <v>0</v>
      </c>
      <c r="AE2929" s="7"/>
      <c r="AF2929" s="7"/>
      <c r="AG2929" s="6">
        <f>Tabla4[[#This Row],[Tiempo Parada de Reloj]]+Tabla4[[#This Row],[Tiempo Autorizado por Telefonica (no Máximo)]]</f>
        <v>0</v>
      </c>
      <c r="AH2929" s="7">
        <f t="shared" ca="1" si="720"/>
        <v>9.7222222218988463E-2</v>
      </c>
      <c r="AI2929" s="8">
        <f t="shared" si="721"/>
        <v>0</v>
      </c>
      <c r="AJ2929" s="8">
        <f t="shared" ca="1" si="722"/>
        <v>2.3333333332557231</v>
      </c>
      <c r="AK2929" s="3" t="s">
        <v>87</v>
      </c>
      <c r="AL2929" s="3" t="s">
        <v>71</v>
      </c>
      <c r="AM2929" s="3" t="s">
        <v>87</v>
      </c>
      <c r="AN2929" s="3" t="s">
        <v>87</v>
      </c>
      <c r="AO2929" s="23" t="s">
        <v>98</v>
      </c>
      <c r="AP2929" s="23" t="s">
        <v>98</v>
      </c>
      <c r="AQ2929" s="23">
        <v>45486.34652777778</v>
      </c>
      <c r="AR2929" s="3"/>
      <c r="AS2929" s="23"/>
      <c r="AT2929" s="23"/>
      <c r="AU2929" s="3" t="s">
        <v>192</v>
      </c>
      <c r="AV2929" s="3" t="s">
        <v>13027</v>
      </c>
      <c r="AW2929" s="3" t="s">
        <v>370</v>
      </c>
      <c r="AX2929" s="3">
        <v>7.75929</v>
      </c>
      <c r="AY2929" s="3">
        <v>-73.395865000000001</v>
      </c>
      <c r="AZ2929" s="8" t="str">
        <f>+CONCATENATE("Reportan apertura en el enlace ",Tabla4[[#This Row],[Enlace]]," en el ",Tabla4[[#This Row],[Distancia óptica]]," ocasionado por ",Tabla4[[#This Row],[Causa del daño]])</f>
        <v>Reportan apertura en el enlace Mov.San alberto - Mov.alberto II en el Km 0 desde San Alberto ocasionado por Plagas</v>
      </c>
      <c r="BA2929" s="8" t="str">
        <f>+CONCATENATE("Para dar solución al incidente ",Tabla4[[#This Row],[Solución]])</f>
        <v>Para dar solución al incidente Para dar solucion se refusiona hilos en pigtail San Alberto</v>
      </c>
      <c r="BB2929" s="3" t="str">
        <f>+_xlfn.CONCAT(Tabla4[[#This Row],[Causa Raiz]]," ",Tabla4[[#This Row],[Solución2]]," (",Tabla4[[#This Row],[Anillo]],"- Cabecera: ",Tabla4[[#This Row],[Cabecera]],"- Operador: ",Tabla4[[#This Row],[Operador]],")")</f>
        <v>Reportan apertura en el enlace Mov.San alberto - Mov.alberto II en el Km 0 desde San Alberto ocasionado por Plagas Para dar solución al incidente Para dar solucion se refusiona hilos en pigtail San Alberto (lineal- Cabecera: san alberto- Operador: Colombia Telecomunicaciones)</v>
      </c>
    </row>
    <row r="2930" spans="1:54" ht="199.5">
      <c r="A2930" s="38">
        <f t="shared" ref="A2930:A2938" si="723">A2929+1</f>
        <v>2929</v>
      </c>
      <c r="B2930" s="3">
        <v>8738347</v>
      </c>
      <c r="C2930" s="3" t="s">
        <v>163</v>
      </c>
      <c r="D2930" s="23">
        <v>45484.583333333336</v>
      </c>
      <c r="E2930" s="23">
        <v>45484.666666666664</v>
      </c>
      <c r="F2930" s="1">
        <f t="shared" ref="F2930:F2938" ca="1" si="724">IF(ISBLANK(E2930),IF(ISBLANK(D2930),0,NOW()-D2930),E2930-D2930)</f>
        <v>8.3333333328482695E-2</v>
      </c>
      <c r="G2930" s="3" t="s">
        <v>55</v>
      </c>
      <c r="H2930" s="41"/>
      <c r="I2930" s="40"/>
      <c r="J2930" s="5" t="s">
        <v>56</v>
      </c>
      <c r="K2930" s="3" t="s">
        <v>77</v>
      </c>
      <c r="L2930" s="9" t="s">
        <v>78</v>
      </c>
      <c r="M2930" s="3" t="s">
        <v>283</v>
      </c>
      <c r="N2930" s="3" t="s">
        <v>284</v>
      </c>
      <c r="O2930" s="3" t="s">
        <v>13028</v>
      </c>
      <c r="P2930" s="3" t="s">
        <v>13029</v>
      </c>
      <c r="Q2930" s="4" t="s">
        <v>13030</v>
      </c>
      <c r="R2930" s="3" t="s">
        <v>6304</v>
      </c>
      <c r="S2930" s="3" t="s">
        <v>9317</v>
      </c>
      <c r="T2930" s="9" t="s">
        <v>66</v>
      </c>
      <c r="U2930" s="3" t="s">
        <v>13031</v>
      </c>
      <c r="V2930" s="22" t="str">
        <f t="shared" ref="V2930:V2938" si="725">C2930&amp;"; Hora de aviso: "&amp;TEXT(D2930,"h:mm dd/mm/yyyy")&amp;"; Solución: "&amp;U2930&amp;"; Hora de solución: "&amp;TEXT(E2930,"h:mm dd/mm/yyyy")&amp;"; Causa: "&amp;T2930</f>
        <v>RDFO; Hora de aviso: 14:00 11/07/2024; Solución: Para dar solucion se recupero reserva 10 mtrs y caja empalme de 48 hilos ; Hora de solución: 16:00 11/07/2024; Causa: Vandalismo</v>
      </c>
      <c r="W2930" s="4" t="s">
        <v>1775</v>
      </c>
      <c r="X2930" s="3"/>
      <c r="Y2930" s="3"/>
      <c r="Z2930" s="3" t="s">
        <v>69</v>
      </c>
      <c r="AA2930" s="3" t="s">
        <v>70</v>
      </c>
      <c r="AB2930" s="3">
        <v>0</v>
      </c>
      <c r="AC2930" s="3" t="s">
        <v>71</v>
      </c>
      <c r="AD2930" s="6">
        <v>0</v>
      </c>
      <c r="AE2930" s="7"/>
      <c r="AF2930" s="7"/>
      <c r="AG2930" s="6">
        <f>Tabla4[[#This Row],[Tiempo Parada de Reloj]]+Tabla4[[#This Row],[Tiempo Autorizado por Telefonica (no Máximo)]]</f>
        <v>0</v>
      </c>
      <c r="AH2930" s="7">
        <f t="shared" ref="AH2930:AH2938" ca="1" si="726">F2930-$AD2930</f>
        <v>8.3333333328482695E-2</v>
      </c>
      <c r="AI2930" s="8">
        <f t="shared" ref="AI2930:AI2938" si="727">AD2930*24</f>
        <v>0</v>
      </c>
      <c r="AJ2930" s="8">
        <f t="shared" ref="AJ2930:AJ2938" ca="1" si="728">AH2930*24</f>
        <v>1.9999999998835847</v>
      </c>
      <c r="AK2930" s="3" t="s">
        <v>87</v>
      </c>
      <c r="AL2930" s="3" t="s">
        <v>71</v>
      </c>
      <c r="AM2930" s="3" t="s">
        <v>87</v>
      </c>
      <c r="AN2930" s="3" t="s">
        <v>87</v>
      </c>
      <c r="AO2930" s="23" t="s">
        <v>72</v>
      </c>
      <c r="AP2930" s="23" t="s">
        <v>72</v>
      </c>
      <c r="AQ2930" s="23">
        <v>45485.836805555555</v>
      </c>
      <c r="AR2930" s="3"/>
      <c r="AS2930" s="23"/>
      <c r="AT2930" s="23"/>
      <c r="AU2930" s="3" t="s">
        <v>833</v>
      </c>
      <c r="AV2930" s="3" t="s">
        <v>13032</v>
      </c>
      <c r="AW2930" s="3" t="s">
        <v>307</v>
      </c>
      <c r="AX2930" s="3">
        <v>4.6216600000000003</v>
      </c>
      <c r="AY2930" s="3">
        <v>-75.766099999999994</v>
      </c>
      <c r="AZ2930" s="8" t="str">
        <f>+CONCATENATE("Reportan apertura en el enlace ",Tabla4[[#This Row],[Enlace]]," en el ",Tabla4[[#This Row],[Distancia óptica]]," ocasionado por ",Tabla4[[#This Row],[Causa del daño]])</f>
        <v>Reportan apertura en el enlace Mov.Panaca - Mov.quimbaya centro en el Km 0,39 desde panaca ocasionado por Vandalismo</v>
      </c>
      <c r="BA2930" s="8" t="str">
        <f>+CONCATENATE("Para dar solución al incidente ",Tabla4[[#This Row],[Solución]])</f>
        <v xml:space="preserve">Para dar solución al incidente Para dar solucion se recupero reserva 10 mtrs y caja empalme de 48 hilos </v>
      </c>
      <c r="BB2930" s="3" t="str">
        <f>+_xlfn.CONCAT(Tabla4[[#This Row],[Causa Raiz]]," ",Tabla4[[#This Row],[Solución2]]," (",Tabla4[[#This Row],[Anillo]],"- Cabecera: ",Tabla4[[#This Row],[Cabecera]],"- Operador: ",Tabla4[[#This Row],[Operador]],")")</f>
        <v>Reportan apertura en el enlace Mov.Panaca - Mov.quimbaya centro en el Km 0,39 desde panaca ocasionado por Vandalismo Para dar solución al incidente Para dar solucion se recupero reserva 10 mtrs y caja empalme de 48 hilos  (LINEAL- Cabecera: PANACA- Operador: Colombia Telecomunicaciones)</v>
      </c>
    </row>
    <row r="2931" spans="1:54" ht="171">
      <c r="A2931" s="38">
        <f t="shared" si="723"/>
        <v>2930</v>
      </c>
      <c r="B2931" s="3">
        <v>8738388</v>
      </c>
      <c r="C2931" s="3" t="s">
        <v>163</v>
      </c>
      <c r="D2931" s="23">
        <v>45484.635416666664</v>
      </c>
      <c r="E2931" s="23">
        <v>45485.020833333336</v>
      </c>
      <c r="F2931" s="1">
        <f t="shared" ca="1" si="724"/>
        <v>0.38541666667151731</v>
      </c>
      <c r="G2931" s="3" t="s">
        <v>1465</v>
      </c>
      <c r="H2931" s="41"/>
      <c r="I2931" s="40"/>
      <c r="J2931" s="5" t="s">
        <v>56</v>
      </c>
      <c r="K2931" s="3" t="s">
        <v>138</v>
      </c>
      <c r="L2931" s="9" t="s">
        <v>58</v>
      </c>
      <c r="M2931" s="3" t="s">
        <v>139</v>
      </c>
      <c r="N2931" s="3" t="s">
        <v>1329</v>
      </c>
      <c r="O2931" s="3" t="s">
        <v>1330</v>
      </c>
      <c r="P2931" s="3" t="s">
        <v>13033</v>
      </c>
      <c r="Q2931" s="4" t="s">
        <v>13034</v>
      </c>
      <c r="R2931" s="3" t="s">
        <v>725</v>
      </c>
      <c r="S2931" s="3" t="s">
        <v>145</v>
      </c>
      <c r="T2931" s="9" t="s">
        <v>130</v>
      </c>
      <c r="U2931" s="3" t="s">
        <v>13035</v>
      </c>
      <c r="V2931" s="22" t="str">
        <f t="shared" si="725"/>
        <v>RDFO; Hora de aviso: 15:15 11/07/2024; Solución: Se realiza un tendido de 250 mts y se hacen dos empalmes de 48 hilos; Hora de solución: 0:30 12/07/2024; Causa: Plagas</v>
      </c>
      <c r="W2931" s="4" t="s">
        <v>199</v>
      </c>
      <c r="X2931" s="3"/>
      <c r="Y2931" s="3"/>
      <c r="Z2931" s="3" t="s">
        <v>69</v>
      </c>
      <c r="AA2931" s="3" t="s">
        <v>70</v>
      </c>
      <c r="AB2931" s="3">
        <v>0</v>
      </c>
      <c r="AC2931" s="3" t="s">
        <v>71</v>
      </c>
      <c r="AD2931" s="6">
        <v>2.7777777777777776E-2</v>
      </c>
      <c r="AE2931" s="7"/>
      <c r="AF2931" s="7"/>
      <c r="AG2931" s="6">
        <f>Tabla4[[#This Row],[Tiempo Parada de Reloj]]+Tabla4[[#This Row],[Tiempo Autorizado por Telefonica (no Máximo)]]</f>
        <v>2.7777777777777776E-2</v>
      </c>
      <c r="AH2931" s="7">
        <f t="shared" ca="1" si="726"/>
        <v>0.35763888889373951</v>
      </c>
      <c r="AI2931" s="8">
        <f t="shared" si="727"/>
        <v>0.66666666666666663</v>
      </c>
      <c r="AJ2931" s="8">
        <f t="shared" ca="1" si="728"/>
        <v>8.5833333334497475</v>
      </c>
      <c r="AK2931" s="3" t="s">
        <v>119</v>
      </c>
      <c r="AL2931" s="3" t="s">
        <v>70</v>
      </c>
      <c r="AM2931" s="3" t="s">
        <v>98</v>
      </c>
      <c r="AN2931" s="3" t="s">
        <v>98</v>
      </c>
      <c r="AO2931" s="23" t="s">
        <v>72</v>
      </c>
      <c r="AP2931" s="23" t="s">
        <v>72</v>
      </c>
      <c r="AQ2931" s="23">
        <v>45487.464583333334</v>
      </c>
      <c r="AR2931" s="3"/>
      <c r="AS2931" s="23"/>
      <c r="AT2931" s="23"/>
      <c r="AU2931" s="3" t="s">
        <v>481</v>
      </c>
      <c r="AV2931" s="3" t="s">
        <v>1329</v>
      </c>
      <c r="AW2931" s="3" t="s">
        <v>135</v>
      </c>
      <c r="AX2931" s="3">
        <v>3.4706139999999999</v>
      </c>
      <c r="AY2931" s="3">
        <v>-76.240302999999997</v>
      </c>
      <c r="AZ2931" s="8" t="str">
        <f>+CONCATENATE("Reportan apertura en el enlace ",Tabla4[[#This Row],[Enlace]]," en el ",Tabla4[[#This Row],[Distancia óptica]]," ocasionado por ",Tabla4[[#This Row],[Causa del daño]])</f>
        <v>Reportan apertura en el enlace Palmira - Pradera en el Km 7,4 desde pradera ocasionado por Plagas</v>
      </c>
      <c r="BA2931" s="8" t="str">
        <f>+CONCATENATE("Para dar solución al incidente ",Tabla4[[#This Row],[Solución]])</f>
        <v>Para dar solución al incidente Se realiza un tendido de 250 mts y se hacen dos empalmes de 48 hilos</v>
      </c>
      <c r="BB2931" s="3" t="str">
        <f>+_xlfn.CONCAT(Tabla4[[#This Row],[Causa Raiz]]," ",Tabla4[[#This Row],[Solución2]]," (",Tabla4[[#This Row],[Anillo]],"- Cabecera: ",Tabla4[[#This Row],[Cabecera]],"- Operador: ",Tabla4[[#This Row],[Operador]],")")</f>
        <v>Reportan apertura en el enlace Palmira - Pradera en el Km 7,4 desde pradera ocasionado por Plagas Para dar solución al incidente Se realiza un tendido de 250 mts y se hacen dos empalmes de 48 hilos (Lineal- Cabecera: PRADERA- Operador: Colombia Telecomunicaciones)</v>
      </c>
    </row>
    <row r="2932" spans="1:54" ht="213.75">
      <c r="A2932" s="38">
        <f t="shared" si="723"/>
        <v>2931</v>
      </c>
      <c r="B2932" s="3">
        <v>8738821</v>
      </c>
      <c r="C2932" s="3" t="s">
        <v>54</v>
      </c>
      <c r="D2932" s="23">
        <v>45484.729166666664</v>
      </c>
      <c r="E2932" s="23">
        <v>45484.9375</v>
      </c>
      <c r="F2932" s="1">
        <f t="shared" ca="1" si="724"/>
        <v>0.20833333333575865</v>
      </c>
      <c r="G2932" s="3" t="s">
        <v>55</v>
      </c>
      <c r="H2932" s="41"/>
      <c r="I2932" s="40"/>
      <c r="J2932" s="5" t="s">
        <v>56</v>
      </c>
      <c r="K2932" s="3" t="s">
        <v>57</v>
      </c>
      <c r="L2932" s="9" t="s">
        <v>58</v>
      </c>
      <c r="M2932" s="3" t="s">
        <v>59</v>
      </c>
      <c r="N2932" s="3" t="s">
        <v>60</v>
      </c>
      <c r="O2932" s="3" t="s">
        <v>13036</v>
      </c>
      <c r="P2932" s="3" t="s">
        <v>13037</v>
      </c>
      <c r="Q2932" s="4" t="s">
        <v>13038</v>
      </c>
      <c r="R2932" s="3" t="s">
        <v>783</v>
      </c>
      <c r="S2932" s="3" t="s">
        <v>65</v>
      </c>
      <c r="T2932" s="9" t="s">
        <v>176</v>
      </c>
      <c r="U2932" s="3" t="s">
        <v>13039</v>
      </c>
      <c r="V2932" s="22" t="str">
        <f t="shared" si="725"/>
        <v>RLFO; Hora de aviso: 17:30 11/07/2024; Solución: Se recupero 400 mts de reserva y se hace un empalme de 48 hilos ; Hora de solución: 22:30 11/07/2024; Causa: Intervención de Terceros. No Identificados</v>
      </c>
      <c r="W2932" s="4" t="s">
        <v>68</v>
      </c>
      <c r="X2932" s="3"/>
      <c r="Y2932" s="3"/>
      <c r="Z2932" s="3" t="s">
        <v>69</v>
      </c>
      <c r="AA2932" s="3" t="s">
        <v>70</v>
      </c>
      <c r="AB2932" s="3">
        <v>0</v>
      </c>
      <c r="AC2932" s="3" t="s">
        <v>71</v>
      </c>
      <c r="AD2932" s="6">
        <v>0</v>
      </c>
      <c r="AE2932" s="7"/>
      <c r="AF2932" s="7"/>
      <c r="AG2932" s="6">
        <f>Tabla4[[#This Row],[Tiempo Parada de Reloj]]+Tabla4[[#This Row],[Tiempo Autorizado por Telefonica (no Máximo)]]</f>
        <v>0</v>
      </c>
      <c r="AH2932" s="7">
        <f t="shared" ca="1" si="726"/>
        <v>0.20833333333575865</v>
      </c>
      <c r="AI2932" s="8">
        <f t="shared" si="727"/>
        <v>0</v>
      </c>
      <c r="AJ2932" s="8">
        <f t="shared" ca="1" si="728"/>
        <v>5.0000000000582077</v>
      </c>
      <c r="AK2932" s="3" t="s">
        <v>119</v>
      </c>
      <c r="AL2932" s="3" t="s">
        <v>70</v>
      </c>
      <c r="AM2932" s="3" t="s">
        <v>98</v>
      </c>
      <c r="AN2932" s="3" t="s">
        <v>98</v>
      </c>
      <c r="AO2932" s="23" t="s">
        <v>72</v>
      </c>
      <c r="AP2932" s="23" t="s">
        <v>72</v>
      </c>
      <c r="AQ2932" s="23">
        <v>45485.875</v>
      </c>
      <c r="AR2932" s="3"/>
      <c r="AS2932" s="23"/>
      <c r="AT2932" s="23"/>
      <c r="AU2932" s="3" t="s">
        <v>74</v>
      </c>
      <c r="AV2932" s="3" t="s">
        <v>785</v>
      </c>
      <c r="AW2932" s="3" t="s">
        <v>135</v>
      </c>
      <c r="AX2932" s="3">
        <v>4.7259900000000004</v>
      </c>
      <c r="AY2932" s="3">
        <v>-74.045649999999995</v>
      </c>
      <c r="AZ2932" s="8" t="str">
        <f>+CONCATENATE("Reportan apertura en el enlace ",Tabla4[[#This Row],[Enlace]]," en el ",Tabla4[[#This Row],[Distancia óptica]]," ocasionado por ",Tabla4[[#This Row],[Causa del daño]])</f>
        <v>Reportan apertura en el enlace Autopista - Bella Suiza OLT en el Km 1,3 desde Autopista ocasionado por Intervención de Terceros. No Identificados</v>
      </c>
      <c r="BA2932" s="8" t="str">
        <f>+CONCATENATE("Para dar solución al incidente ",Tabla4[[#This Row],[Solución]])</f>
        <v xml:space="preserve">Para dar solución al incidente Se recupero 400 mts de reserva y se hace un empalme de 48 hilos </v>
      </c>
      <c r="BB2932" s="3" t="str">
        <f>+_xlfn.CONCAT(Tabla4[[#This Row],[Causa Raiz]]," ",Tabla4[[#This Row],[Solución2]]," (",Tabla4[[#This Row],[Anillo]],"- Cabecera: ",Tabla4[[#This Row],[Cabecera]],"- Operador: ",Tabla4[[#This Row],[Operador]],")")</f>
        <v>Reportan apertura en el enlace Autopista - Bella Suiza OLT en el Km 1,3 desde Autopista ocasionado por Intervención de Terceros. No Identificados Para dar solución al incidente Se recupero 400 mts de reserva y se hace un empalme de 48 hilos  (Lineal- Cabecera: Autopista- Operador: Colombia Telecomunicaciones)</v>
      </c>
    </row>
    <row r="2933" spans="1:54" ht="185.25">
      <c r="A2933" s="38">
        <f t="shared" si="723"/>
        <v>2932</v>
      </c>
      <c r="B2933" s="3">
        <v>8737850</v>
      </c>
      <c r="C2933" s="3" t="s">
        <v>54</v>
      </c>
      <c r="D2933" s="23">
        <v>45484.729166666664</v>
      </c>
      <c r="E2933" s="23">
        <v>45484.895833333336</v>
      </c>
      <c r="F2933" s="1">
        <f t="shared" ca="1" si="724"/>
        <v>0.16666666667151731</v>
      </c>
      <c r="G2933" s="3" t="s">
        <v>1465</v>
      </c>
      <c r="H2933" s="41" t="s">
        <v>1551</v>
      </c>
      <c r="I2933" s="40"/>
      <c r="J2933" s="5" t="s">
        <v>56</v>
      </c>
      <c r="K2933" s="3" t="s">
        <v>122</v>
      </c>
      <c r="L2933" s="9" t="s">
        <v>58</v>
      </c>
      <c r="M2933" s="3" t="s">
        <v>123</v>
      </c>
      <c r="N2933" s="3" t="s">
        <v>124</v>
      </c>
      <c r="O2933" s="3" t="s">
        <v>13040</v>
      </c>
      <c r="P2933" s="3" t="s">
        <v>13041</v>
      </c>
      <c r="Q2933" s="4" t="s">
        <v>13042</v>
      </c>
      <c r="R2933" s="3" t="s">
        <v>128</v>
      </c>
      <c r="S2933" s="3" t="s">
        <v>129</v>
      </c>
      <c r="T2933" s="9" t="s">
        <v>146</v>
      </c>
      <c r="U2933" s="3" t="s">
        <v>13043</v>
      </c>
      <c r="V2933" s="22" t="str">
        <f t="shared" si="725"/>
        <v>RLFO; Hora de aviso: 17:30 11/07/2024; Solución: se realiza migracion de hilos entre nodos ; Hora de solución: 21:30 11/07/2024; Causa: Falla en la Red FiOp</v>
      </c>
      <c r="W2933" s="4" t="s">
        <v>132</v>
      </c>
      <c r="X2933" s="3"/>
      <c r="Y2933" s="3"/>
      <c r="Z2933" s="3" t="s">
        <v>69</v>
      </c>
      <c r="AA2933" s="3" t="s">
        <v>70</v>
      </c>
      <c r="AB2933" s="3">
        <v>8737850</v>
      </c>
      <c r="AC2933" s="3" t="s">
        <v>70</v>
      </c>
      <c r="AD2933" s="6">
        <v>0</v>
      </c>
      <c r="AE2933" s="7"/>
      <c r="AF2933" s="7"/>
      <c r="AG2933" s="6">
        <f>Tabla4[[#This Row],[Tiempo Parada de Reloj]]+Tabla4[[#This Row],[Tiempo Autorizado por Telefonica (no Máximo)]]</f>
        <v>0</v>
      </c>
      <c r="AH2933" s="7">
        <f t="shared" ca="1" si="726"/>
        <v>0.16666666667151731</v>
      </c>
      <c r="AI2933" s="8">
        <f t="shared" si="727"/>
        <v>0</v>
      </c>
      <c r="AJ2933" s="8">
        <f t="shared" ca="1" si="728"/>
        <v>4.0000000001164153</v>
      </c>
      <c r="AK2933" s="3" t="s">
        <v>119</v>
      </c>
      <c r="AL2933" s="3" t="s">
        <v>71</v>
      </c>
      <c r="AM2933" s="3" t="s">
        <v>69</v>
      </c>
      <c r="AN2933" s="3" t="s">
        <v>119</v>
      </c>
      <c r="AO2933" s="23" t="s">
        <v>98</v>
      </c>
      <c r="AP2933" s="23" t="s">
        <v>98</v>
      </c>
      <c r="AQ2933" s="23">
        <v>45486.631249999999</v>
      </c>
      <c r="AR2933" s="3"/>
      <c r="AS2933" s="23"/>
      <c r="AT2933" s="23"/>
      <c r="AU2933" s="3" t="s">
        <v>133</v>
      </c>
      <c r="AV2933" s="3" t="s">
        <v>1207</v>
      </c>
      <c r="AW2933" s="3" t="s">
        <v>307</v>
      </c>
      <c r="AX2933" s="3">
        <v>11.018208</v>
      </c>
      <c r="AY2933" s="3">
        <v>-74.861818</v>
      </c>
      <c r="AZ2933" s="8" t="str">
        <f>+CONCATENATE("Reportan apertura en el enlace ",Tabla4[[#This Row],[Enlace]]," en el ",Tabla4[[#This Row],[Distancia óptica]]," ocasionado por ",Tabla4[[#This Row],[Causa del daño]])</f>
        <v>Reportan apertura en el enlace Villa Campestre - Armario Villa Campestre en el Km 2,945 desde Armario Villa Campestre ocasionado por Falla en la Red FiOp</v>
      </c>
      <c r="BA2933" s="8" t="str">
        <f>+CONCATENATE("Para dar solución al incidente ",Tabla4[[#This Row],[Solución]])</f>
        <v xml:space="preserve">Para dar solución al incidente se realiza migracion de hilos entre nodos </v>
      </c>
      <c r="BB2933" s="3" t="str">
        <f>+_xlfn.CONCAT(Tabla4[[#This Row],[Causa Raiz]]," ",Tabla4[[#This Row],[Solución2]]," (",Tabla4[[#This Row],[Anillo]],"- Cabecera: ",Tabla4[[#This Row],[Cabecera]],"- Operador: ",Tabla4[[#This Row],[Operador]],")")</f>
        <v>Reportan apertura en el enlace Villa Campestre - Armario Villa Campestre en el Km 2,945 desde Armario Villa Campestre ocasionado por Falla en la Red FiOp Para dar solución al incidente se realiza migracion de hilos entre nodos  (LINEAL- Cabecera: CARIBE- Operador: Colombia Telecomunicaciones)</v>
      </c>
    </row>
    <row r="2934" spans="1:54" ht="185.25">
      <c r="A2934" s="38">
        <f t="shared" si="723"/>
        <v>2933</v>
      </c>
      <c r="B2934" s="3">
        <v>8735763</v>
      </c>
      <c r="C2934" s="3" t="s">
        <v>54</v>
      </c>
      <c r="D2934" s="23">
        <v>45484.729166666664</v>
      </c>
      <c r="E2934" s="23">
        <v>45485.416666666664</v>
      </c>
      <c r="F2934" s="1">
        <f t="shared" ca="1" si="724"/>
        <v>0.6875</v>
      </c>
      <c r="G2934" s="3" t="s">
        <v>55</v>
      </c>
      <c r="H2934" s="41" t="s">
        <v>1551</v>
      </c>
      <c r="I2934" s="40"/>
      <c r="J2934" s="5" t="s">
        <v>56</v>
      </c>
      <c r="K2934" s="3" t="s">
        <v>122</v>
      </c>
      <c r="L2934" s="9" t="s">
        <v>58</v>
      </c>
      <c r="M2934" s="3" t="s">
        <v>383</v>
      </c>
      <c r="N2934" s="3" t="s">
        <v>5622</v>
      </c>
      <c r="O2934" s="3" t="s">
        <v>13044</v>
      </c>
      <c r="P2934" s="3" t="s">
        <v>13045</v>
      </c>
      <c r="Q2934" s="4" t="s">
        <v>13046</v>
      </c>
      <c r="R2934" s="3" t="s">
        <v>562</v>
      </c>
      <c r="S2934" s="3" t="s">
        <v>129</v>
      </c>
      <c r="T2934" s="9" t="s">
        <v>256</v>
      </c>
      <c r="U2934" s="3" t="s">
        <v>2334</v>
      </c>
      <c r="V2934" s="22" t="str">
        <f t="shared" si="725"/>
        <v>RLFO; Hora de aviso: 17:30 11/07/2024; Solución: se refusiona hilo abierto en caja de empalme; Hora de solución: 10:00 12/07/2024; Causa: Falla de Empalme de FiOp</v>
      </c>
      <c r="W2934" s="4" t="s">
        <v>132</v>
      </c>
      <c r="X2934" s="3"/>
      <c r="Y2934" s="3"/>
      <c r="Z2934" s="3" t="s">
        <v>69</v>
      </c>
      <c r="AA2934" s="3" t="s">
        <v>70</v>
      </c>
      <c r="AB2934" s="3">
        <v>8735763</v>
      </c>
      <c r="AC2934" s="3" t="s">
        <v>71</v>
      </c>
      <c r="AD2934" s="6">
        <v>0.5625</v>
      </c>
      <c r="AE2934" s="7"/>
      <c r="AF2934" s="7"/>
      <c r="AG2934" s="6">
        <f>Tabla4[[#This Row],[Tiempo Parada de Reloj]]+Tabla4[[#This Row],[Tiempo Autorizado por Telefonica (no Máximo)]]</f>
        <v>0.5625</v>
      </c>
      <c r="AH2934" s="7">
        <f t="shared" ca="1" si="726"/>
        <v>0.125</v>
      </c>
      <c r="AI2934" s="8">
        <f t="shared" si="727"/>
        <v>13.5</v>
      </c>
      <c r="AJ2934" s="8">
        <f t="shared" ca="1" si="728"/>
        <v>3</v>
      </c>
      <c r="AK2934" s="3" t="s">
        <v>119</v>
      </c>
      <c r="AL2934" s="3" t="s">
        <v>70</v>
      </c>
      <c r="AM2934" s="3" t="s">
        <v>98</v>
      </c>
      <c r="AN2934" s="3" t="s">
        <v>119</v>
      </c>
      <c r="AO2934" s="23" t="s">
        <v>98</v>
      </c>
      <c r="AP2934" s="23" t="s">
        <v>98</v>
      </c>
      <c r="AQ2934" s="23">
        <v>45486.474999999999</v>
      </c>
      <c r="AR2934" s="3"/>
      <c r="AS2934" s="23"/>
      <c r="AT2934" s="23"/>
      <c r="AU2934" s="3" t="s">
        <v>392</v>
      </c>
      <c r="AV2934" s="3" t="s">
        <v>13047</v>
      </c>
      <c r="AW2934" s="3" t="s">
        <v>307</v>
      </c>
      <c r="AX2934" s="3">
        <v>10.542097999999999</v>
      </c>
      <c r="AY2934" s="3">
        <v>-75.459652000000006</v>
      </c>
      <c r="AZ2934" s="8" t="str">
        <f>+CONCATENATE("Reportan apertura en el enlace ",Tabla4[[#This Row],[Enlace]]," en el ",Tabla4[[#This Row],[Distancia óptica]]," ocasionado por ",Tabla4[[#This Row],[Causa del daño]])</f>
        <v>Reportan apertura en el enlace Laguna Club - Pontezuela Traslado en el Km 0 desde Laguna Club ocasionado por Falla de Empalme de FiOp</v>
      </c>
      <c r="BA2934" s="8" t="str">
        <f>+CONCATENATE("Para dar solución al incidente ",Tabla4[[#This Row],[Solución]])</f>
        <v>Para dar solución al incidente se refusiona hilo abierto en caja de empalme</v>
      </c>
      <c r="BB2934" s="3" t="str">
        <f>+_xlfn.CONCAT(Tabla4[[#This Row],[Causa Raiz]]," ",Tabla4[[#This Row],[Solución2]]," (",Tabla4[[#This Row],[Anillo]],"- Cabecera: ",Tabla4[[#This Row],[Cabecera]],"- Operador: ",Tabla4[[#This Row],[Operador]],")")</f>
        <v>Reportan apertura en el enlace Laguna Club - Pontezuela Traslado en el Km 0 desde Laguna Club ocasionado por Falla de Empalme de FiOp Para dar solución al incidente se refusiona hilo abierto en caja de empalme (LINEAL- Cabecera:  Laguna Club- Operador: Colombia Telecomunicaciones)</v>
      </c>
    </row>
    <row r="2935" spans="1:54" ht="185.25">
      <c r="A2935" s="38">
        <f t="shared" si="723"/>
        <v>2934</v>
      </c>
      <c r="B2935" s="3">
        <v>8738312</v>
      </c>
      <c r="C2935" s="3" t="s">
        <v>54</v>
      </c>
      <c r="D2935" s="23">
        <v>45484.729166666664</v>
      </c>
      <c r="E2935" s="23">
        <v>45485.416666666664</v>
      </c>
      <c r="F2935" s="1">
        <f t="shared" ca="1" si="724"/>
        <v>0.6875</v>
      </c>
      <c r="G2935" s="3" t="s">
        <v>1465</v>
      </c>
      <c r="H2935" s="41" t="s">
        <v>1551</v>
      </c>
      <c r="I2935" s="40"/>
      <c r="J2935" s="5" t="s">
        <v>56</v>
      </c>
      <c r="K2935" s="3" t="s">
        <v>77</v>
      </c>
      <c r="L2935" s="9" t="s">
        <v>58</v>
      </c>
      <c r="M2935" s="3" t="s">
        <v>79</v>
      </c>
      <c r="N2935" s="3" t="s">
        <v>771</v>
      </c>
      <c r="O2935" s="3" t="s">
        <v>10703</v>
      </c>
      <c r="P2935" s="3" t="s">
        <v>13048</v>
      </c>
      <c r="Q2935" s="4" t="s">
        <v>13049</v>
      </c>
      <c r="R2935" s="3" t="s">
        <v>708</v>
      </c>
      <c r="S2935" s="3" t="s">
        <v>85</v>
      </c>
      <c r="T2935" s="9" t="s">
        <v>146</v>
      </c>
      <c r="U2935" s="3" t="s">
        <v>12807</v>
      </c>
      <c r="V2935" s="22" t="str">
        <f t="shared" si="725"/>
        <v>RLFO; Hora de aviso: 17:30 11/07/2024; Solución: se instala empalme de 24 hilos en FO existente; Hora de solución: 10:00 12/07/2024; Causa: Falla en la Red FiOp</v>
      </c>
      <c r="W2935" s="4" t="s">
        <v>160</v>
      </c>
      <c r="X2935" s="3"/>
      <c r="Y2935" s="3"/>
      <c r="Z2935" s="3" t="s">
        <v>69</v>
      </c>
      <c r="AA2935" s="3" t="s">
        <v>70</v>
      </c>
      <c r="AB2935" s="3">
        <v>0</v>
      </c>
      <c r="AC2935" s="3" t="s">
        <v>71</v>
      </c>
      <c r="AD2935" s="6">
        <v>0.5625</v>
      </c>
      <c r="AE2935" s="7"/>
      <c r="AF2935" s="7"/>
      <c r="AG2935" s="6">
        <f>Tabla4[[#This Row],[Tiempo Parada de Reloj]]+Tabla4[[#This Row],[Tiempo Autorizado por Telefonica (no Máximo)]]</f>
        <v>0.5625</v>
      </c>
      <c r="AH2935" s="7">
        <f t="shared" ca="1" si="726"/>
        <v>0.125</v>
      </c>
      <c r="AI2935" s="8">
        <f t="shared" si="727"/>
        <v>13.5</v>
      </c>
      <c r="AJ2935" s="8">
        <f t="shared" ca="1" si="728"/>
        <v>3</v>
      </c>
      <c r="AK2935" s="3" t="s">
        <v>119</v>
      </c>
      <c r="AL2935" s="3" t="s">
        <v>70</v>
      </c>
      <c r="AM2935" s="3" t="s">
        <v>98</v>
      </c>
      <c r="AN2935" s="3" t="s">
        <v>119</v>
      </c>
      <c r="AO2935" s="23" t="s">
        <v>72</v>
      </c>
      <c r="AP2935" s="23" t="s">
        <v>72</v>
      </c>
      <c r="AQ2935" s="23">
        <v>45488.877083333333</v>
      </c>
      <c r="AR2935" s="3"/>
      <c r="AS2935" s="23"/>
      <c r="AT2935" s="23"/>
      <c r="AU2935" s="3" t="s">
        <v>89</v>
      </c>
      <c r="AV2935" s="3" t="s">
        <v>771</v>
      </c>
      <c r="AW2935" s="3" t="s">
        <v>307</v>
      </c>
      <c r="AX2935" s="3">
        <v>4.5750386000000001</v>
      </c>
      <c r="AY2935" s="3">
        <v>-74.225266910000002</v>
      </c>
      <c r="AZ2935" s="8" t="str">
        <f>+CONCATENATE("Reportan apertura en el enlace ",Tabla4[[#This Row],[Enlace]]," en el ",Tabla4[[#This Row],[Distancia óptica]]," ocasionado por ",Tabla4[[#This Row],[Causa del daño]])</f>
        <v>Reportan apertura en el enlace San Nicolas - Soacha en el Km 1,4 desde Soacha  ocasionado por Falla en la Red FiOp</v>
      </c>
      <c r="BA2935" s="8" t="str">
        <f>+CONCATENATE("Para dar solución al incidente ",Tabla4[[#This Row],[Solución]])</f>
        <v>Para dar solución al incidente se instala empalme de 24 hilos en FO existente</v>
      </c>
      <c r="BB2935" s="3" t="str">
        <f>+_xlfn.CONCAT(Tabla4[[#This Row],[Causa Raiz]]," ",Tabla4[[#This Row],[Solución2]]," (",Tabla4[[#This Row],[Anillo]],"- Cabecera: ",Tabla4[[#This Row],[Cabecera]],"- Operador: ",Tabla4[[#This Row],[Operador]],")")</f>
        <v>Reportan apertura en el enlace San Nicolas - Soacha en el Km 1,4 desde Soacha  ocasionado por Falla en la Red FiOp Para dar solución al incidente se instala empalme de 24 hilos en FO existente (LINEAL- Cabecera: SOACHA- Operador: Colombia Telecomunicaciones)</v>
      </c>
    </row>
    <row r="2936" spans="1:54" ht="185.25">
      <c r="A2936" s="38">
        <f t="shared" si="723"/>
        <v>2935</v>
      </c>
      <c r="B2936" s="3">
        <v>8738851</v>
      </c>
      <c r="C2936" s="3" t="s">
        <v>163</v>
      </c>
      <c r="D2936" s="23">
        <v>45484.75</v>
      </c>
      <c r="E2936" s="23">
        <v>45484.9375</v>
      </c>
      <c r="F2936" s="1">
        <f t="shared" ca="1" si="724"/>
        <v>0.1875</v>
      </c>
      <c r="G2936" s="3" t="s">
        <v>55</v>
      </c>
      <c r="H2936" s="41"/>
      <c r="I2936" s="40"/>
      <c r="J2936" s="5" t="s">
        <v>56</v>
      </c>
      <c r="K2936" s="3" t="s">
        <v>122</v>
      </c>
      <c r="L2936" s="9" t="s">
        <v>58</v>
      </c>
      <c r="M2936" s="3" t="s">
        <v>123</v>
      </c>
      <c r="N2936" s="3" t="s">
        <v>124</v>
      </c>
      <c r="O2936" s="3" t="s">
        <v>13050</v>
      </c>
      <c r="P2936" s="3" t="s">
        <v>13051</v>
      </c>
      <c r="Q2936" s="4" t="s">
        <v>13052</v>
      </c>
      <c r="R2936" s="3" t="s">
        <v>128</v>
      </c>
      <c r="S2936" s="3" t="s">
        <v>129</v>
      </c>
      <c r="T2936" s="9" t="s">
        <v>130</v>
      </c>
      <c r="U2936" s="3" t="s">
        <v>12445</v>
      </c>
      <c r="V2936" s="22" t="str">
        <f t="shared" si="725"/>
        <v>RDFO; Hora de aviso: 18:00 11/07/2024; Solución: Se refusionan hilos abiertos en empalme existente; Hora de solución: 22:30 11/07/2024; Causa: Plagas</v>
      </c>
      <c r="W2936" s="4" t="s">
        <v>132</v>
      </c>
      <c r="X2936" s="3"/>
      <c r="Y2936" s="3"/>
      <c r="Z2936" s="3" t="s">
        <v>69</v>
      </c>
      <c r="AA2936" s="3" t="s">
        <v>71</v>
      </c>
      <c r="AB2936" s="3">
        <v>0</v>
      </c>
      <c r="AC2936" s="3" t="s">
        <v>71</v>
      </c>
      <c r="AD2936" s="6">
        <v>0</v>
      </c>
      <c r="AE2936" s="7"/>
      <c r="AF2936" s="7"/>
      <c r="AG2936" s="6">
        <f>Tabla4[[#This Row],[Tiempo Parada de Reloj]]+Tabla4[[#This Row],[Tiempo Autorizado por Telefonica (no Máximo)]]</f>
        <v>0</v>
      </c>
      <c r="AH2936" s="7">
        <f t="shared" ca="1" si="726"/>
        <v>0.1875</v>
      </c>
      <c r="AI2936" s="8">
        <f t="shared" si="727"/>
        <v>0</v>
      </c>
      <c r="AJ2936" s="8">
        <f t="shared" ca="1" si="728"/>
        <v>4.5</v>
      </c>
      <c r="AK2936" s="3" t="s">
        <v>119</v>
      </c>
      <c r="AL2936" s="3" t="s">
        <v>70</v>
      </c>
      <c r="AM2936" s="3" t="s">
        <v>98</v>
      </c>
      <c r="AN2936" s="3" t="s">
        <v>98</v>
      </c>
      <c r="AO2936" s="23" t="s">
        <v>98</v>
      </c>
      <c r="AP2936" s="23" t="s">
        <v>98</v>
      </c>
      <c r="AQ2936" s="23">
        <v>45486.756944444445</v>
      </c>
      <c r="AR2936" s="3"/>
      <c r="AS2936" s="23"/>
      <c r="AT2936" s="23"/>
      <c r="AU2936" s="3" t="s">
        <v>467</v>
      </c>
      <c r="AV2936" s="3" t="s">
        <v>759</v>
      </c>
      <c r="AW2936" s="3" t="s">
        <v>135</v>
      </c>
      <c r="AX2936" s="3">
        <v>10.616275999999999</v>
      </c>
      <c r="AY2936" s="3">
        <v>-74.887422999999998</v>
      </c>
      <c r="AZ2936" s="8" t="str">
        <f>+CONCATENATE("Reportan apertura en el enlace ",Tabla4[[#This Row],[Enlace]]," en el ",Tabla4[[#This Row],[Distancia óptica]]," ocasionado por ",Tabla4[[#This Row],[Causa del daño]])</f>
        <v>Reportan apertura en el enlace Sabanalarga - Ponedera en el Km 22,973 desde Ponedera ocasionado por Plagas</v>
      </c>
      <c r="BA2936" s="8" t="str">
        <f>+CONCATENATE("Para dar solución al incidente ",Tabla4[[#This Row],[Solución]])</f>
        <v>Para dar solución al incidente Se refusionan hilos abiertos en empalme existente</v>
      </c>
      <c r="BB2936" s="3" t="str">
        <f>+_xlfn.CONCAT(Tabla4[[#This Row],[Causa Raiz]]," ",Tabla4[[#This Row],[Solución2]]," (",Tabla4[[#This Row],[Anillo]],"- Cabecera: ",Tabla4[[#This Row],[Cabecera]],"- Operador: ",Tabla4[[#This Row],[Operador]],")")</f>
        <v>Reportan apertura en el enlace Sabanalarga - Ponedera en el Km 22,973 desde Ponedera ocasionado por Plagas Para dar solución al incidente Se refusionan hilos abiertos en empalme existente (Lineal- Cabecera: PONEDERA- Operador: Colombia Telecomunicaciones)</v>
      </c>
    </row>
    <row r="2937" spans="1:54" ht="213.75">
      <c r="A2937" s="38">
        <f t="shared" si="723"/>
        <v>2936</v>
      </c>
      <c r="B2937" s="3">
        <v>8738914</v>
      </c>
      <c r="C2937" s="3" t="s">
        <v>54</v>
      </c>
      <c r="D2937" s="23">
        <v>45484.791666666664</v>
      </c>
      <c r="E2937" s="23">
        <v>45485.055555555555</v>
      </c>
      <c r="F2937" s="1">
        <f t="shared" ca="1" si="724"/>
        <v>0.26388888889050577</v>
      </c>
      <c r="G2937" s="3" t="s">
        <v>55</v>
      </c>
      <c r="H2937" s="41"/>
      <c r="I2937" s="40"/>
      <c r="J2937" s="5" t="s">
        <v>56</v>
      </c>
      <c r="K2937" s="3" t="s">
        <v>57</v>
      </c>
      <c r="L2937" s="9" t="s">
        <v>58</v>
      </c>
      <c r="M2937" s="3" t="s">
        <v>59</v>
      </c>
      <c r="N2937" s="3" t="s">
        <v>60</v>
      </c>
      <c r="O2937" s="3" t="s">
        <v>13053</v>
      </c>
      <c r="P2937" s="3" t="s">
        <v>13054</v>
      </c>
      <c r="Q2937" s="4" t="s">
        <v>13055</v>
      </c>
      <c r="R2937" s="3" t="s">
        <v>12316</v>
      </c>
      <c r="S2937" s="3" t="s">
        <v>65</v>
      </c>
      <c r="T2937" s="9" t="s">
        <v>66</v>
      </c>
      <c r="U2937" s="3" t="s">
        <v>13056</v>
      </c>
      <c r="V2937" s="22" t="str">
        <f t="shared" si="725"/>
        <v>RLFO; Hora de aviso: 19:00 11/07/2024; Solución: Se recupera 100 mts de reserva y se hace un empalme de 96 hilos con caja de empalme de 144 hilos; Hora de solución: 1:20 12/07/2024; Causa: Vandalismo</v>
      </c>
      <c r="W2937" s="4" t="s">
        <v>68</v>
      </c>
      <c r="X2937" s="3"/>
      <c r="Y2937" s="3"/>
      <c r="Z2937" s="3" t="s">
        <v>69</v>
      </c>
      <c r="AA2937" s="3" t="s">
        <v>71</v>
      </c>
      <c r="AB2937" s="3">
        <v>0</v>
      </c>
      <c r="AC2937" s="3" t="s">
        <v>71</v>
      </c>
      <c r="AD2937" s="6">
        <v>3.4722222222222224E-2</v>
      </c>
      <c r="AE2937" s="7"/>
      <c r="AF2937" s="7"/>
      <c r="AG2937" s="6">
        <f>Tabla4[[#This Row],[Tiempo Parada de Reloj]]+Tabla4[[#This Row],[Tiempo Autorizado por Telefonica (no Máximo)]]</f>
        <v>3.4722222222222224E-2</v>
      </c>
      <c r="AH2937" s="7">
        <f t="shared" ca="1" si="726"/>
        <v>0.22916666666828356</v>
      </c>
      <c r="AI2937" s="8">
        <f t="shared" si="727"/>
        <v>0.83333333333333337</v>
      </c>
      <c r="AJ2937" s="8">
        <f t="shared" ca="1" si="728"/>
        <v>5.5000000000388054</v>
      </c>
      <c r="AK2937" s="3" t="s">
        <v>119</v>
      </c>
      <c r="AL2937" s="3" t="s">
        <v>70</v>
      </c>
      <c r="AM2937" s="3" t="s">
        <v>98</v>
      </c>
      <c r="AN2937" s="3" t="s">
        <v>98</v>
      </c>
      <c r="AO2937" s="23" t="s">
        <v>98</v>
      </c>
      <c r="AP2937" s="23" t="s">
        <v>98</v>
      </c>
      <c r="AQ2937" s="23">
        <v>45486.719444444447</v>
      </c>
      <c r="AR2937" s="3"/>
      <c r="AS2937" s="23"/>
      <c r="AT2937" s="23"/>
      <c r="AU2937" s="3" t="s">
        <v>298</v>
      </c>
      <c r="AV2937" s="3" t="s">
        <v>975</v>
      </c>
      <c r="AW2937" s="3" t="s">
        <v>135</v>
      </c>
      <c r="AX2937" s="3">
        <v>4.6743620000000004</v>
      </c>
      <c r="AY2937" s="3">
        <v>-74.085980000000006</v>
      </c>
      <c r="AZ2937" s="8" t="str">
        <f>+CONCATENATE("Reportan apertura en el enlace ",Tabla4[[#This Row],[Enlace]]," en el ",Tabla4[[#This Row],[Distancia óptica]]," ocasionado por ",Tabla4[[#This Row],[Causa del daño]])</f>
        <v>Reportan apertura en el enlace WBP4 - Red Troncal en el Km 7,4 desde Morato  ocasionado por Vandalismo</v>
      </c>
      <c r="BA2937" s="8" t="str">
        <f>+CONCATENATE("Para dar solución al incidente ",Tabla4[[#This Row],[Solución]])</f>
        <v>Para dar solución al incidente Se recupera 100 mts de reserva y se hace un empalme de 96 hilos con caja de empalme de 144 hilos</v>
      </c>
      <c r="BB2937" s="3" t="str">
        <f>+_xlfn.CONCAT(Tabla4[[#This Row],[Causa Raiz]]," ",Tabla4[[#This Row],[Solución2]]," (",Tabla4[[#This Row],[Anillo]],"- Cabecera: ",Tabla4[[#This Row],[Cabecera]],"- Operador: ",Tabla4[[#This Row],[Operador]],")")</f>
        <v>Reportan apertura en el enlace WBP4 - Red Troncal en el Km 7,4 desde Morato  ocasionado por Vandalismo Para dar solución al incidente Se recupera 100 mts de reserva y se hace un empalme de 96 hilos con caja de empalme de 144 hilos (Lineal- Cabecera: Morato- Operador: Colombia Telecomunicaciones)</v>
      </c>
    </row>
    <row r="2938" spans="1:54" ht="185.25">
      <c r="A2938" s="38">
        <f t="shared" si="723"/>
        <v>2937</v>
      </c>
      <c r="B2938" s="3">
        <v>8738919</v>
      </c>
      <c r="C2938" s="3" t="s">
        <v>54</v>
      </c>
      <c r="D2938" s="23">
        <v>45484.791666666664</v>
      </c>
      <c r="E2938" s="23">
        <v>45485.020833333336</v>
      </c>
      <c r="F2938" s="1">
        <f t="shared" ca="1" si="724"/>
        <v>0.22916666667151731</v>
      </c>
      <c r="G2938" s="3" t="s">
        <v>55</v>
      </c>
      <c r="H2938" s="41"/>
      <c r="I2938" s="40"/>
      <c r="J2938" s="5" t="s">
        <v>56</v>
      </c>
      <c r="K2938" s="3" t="s">
        <v>57</v>
      </c>
      <c r="L2938" s="9" t="s">
        <v>58</v>
      </c>
      <c r="M2938" s="3" t="s">
        <v>59</v>
      </c>
      <c r="N2938" s="3" t="s">
        <v>60</v>
      </c>
      <c r="O2938" s="3" t="s">
        <v>13057</v>
      </c>
      <c r="P2938" s="3" t="s">
        <v>13058</v>
      </c>
      <c r="Q2938" s="4" t="s">
        <v>13059</v>
      </c>
      <c r="R2938" s="3" t="s">
        <v>64</v>
      </c>
      <c r="S2938" s="3" t="s">
        <v>65</v>
      </c>
      <c r="T2938" s="9" t="s">
        <v>66</v>
      </c>
      <c r="U2938" s="3" t="s">
        <v>4503</v>
      </c>
      <c r="V2938" s="22" t="str">
        <f t="shared" si="725"/>
        <v>RLFO; Hora de aviso: 19:00 11/07/2024; Solución: Se recupera 50 mts de reserva y se hace un empalme de 48 hilos; Hora de solución: 0:30 12/07/2024; Causa: Vandalismo</v>
      </c>
      <c r="W2938" s="4" t="s">
        <v>68</v>
      </c>
      <c r="X2938" s="3"/>
      <c r="Y2938" s="3"/>
      <c r="Z2938" s="3" t="s">
        <v>69</v>
      </c>
      <c r="AA2938" s="3" t="s">
        <v>71</v>
      </c>
      <c r="AB2938" s="3">
        <v>0</v>
      </c>
      <c r="AC2938" s="3" t="s">
        <v>71</v>
      </c>
      <c r="AD2938" s="6">
        <v>0</v>
      </c>
      <c r="AE2938" s="7"/>
      <c r="AF2938" s="7"/>
      <c r="AG2938" s="6">
        <f>Tabla4[[#This Row],[Tiempo Parada de Reloj]]+Tabla4[[#This Row],[Tiempo Autorizado por Telefonica (no Máximo)]]</f>
        <v>0</v>
      </c>
      <c r="AH2938" s="7">
        <f t="shared" ca="1" si="726"/>
        <v>0.22916666667151731</v>
      </c>
      <c r="AI2938" s="8">
        <f t="shared" si="727"/>
        <v>0</v>
      </c>
      <c r="AJ2938" s="8">
        <f t="shared" ca="1" si="728"/>
        <v>5.5000000001164153</v>
      </c>
      <c r="AK2938" s="3" t="s">
        <v>119</v>
      </c>
      <c r="AL2938" s="3" t="s">
        <v>70</v>
      </c>
      <c r="AM2938" s="3" t="s">
        <v>98</v>
      </c>
      <c r="AN2938" s="3" t="s">
        <v>98</v>
      </c>
      <c r="AO2938" s="23" t="s">
        <v>98</v>
      </c>
      <c r="AP2938" s="23" t="s">
        <v>98</v>
      </c>
      <c r="AQ2938" s="23">
        <v>45486.71875</v>
      </c>
      <c r="AR2938" s="3"/>
      <c r="AS2938" s="23"/>
      <c r="AT2938" s="23"/>
      <c r="AU2938" s="3" t="s">
        <v>107</v>
      </c>
      <c r="AV2938" s="3" t="s">
        <v>13060</v>
      </c>
      <c r="AW2938" s="3" t="s">
        <v>135</v>
      </c>
      <c r="AX2938" s="3">
        <v>4.6743832999999997</v>
      </c>
      <c r="AY2938" s="3">
        <v>-74.086106000000001</v>
      </c>
      <c r="AZ2938" s="8" t="str">
        <f>+CONCATENATE("Reportan apertura en el enlace ",Tabla4[[#This Row],[Enlace]]," en el ",Tabla4[[#This Row],[Distancia óptica]]," ocasionado por ",Tabla4[[#This Row],[Causa del daño]])</f>
        <v>Reportan apertura en el enlace 31001 - 32027 en el Km 1,425 desde 31001 ocasionado por Vandalismo</v>
      </c>
      <c r="BA2938" s="8" t="str">
        <f>+CONCATENATE("Para dar solución al incidente ",Tabla4[[#This Row],[Solución]])</f>
        <v>Para dar solución al incidente Se recupera 50 mts de reserva y se hace un empalme de 48 hilos</v>
      </c>
      <c r="BB2938" s="3" t="str">
        <f>+_xlfn.CONCAT(Tabla4[[#This Row],[Causa Raiz]]," ",Tabla4[[#This Row],[Solución2]]," (",Tabla4[[#This Row],[Anillo]],"- Cabecera: ",Tabla4[[#This Row],[Cabecera]],"- Operador: ",Tabla4[[#This Row],[Operador]],")")</f>
        <v>Reportan apertura en el enlace 31001 - 32027 en el Km 1,425 desde 31001 ocasionado por Vandalismo Para dar solución al incidente Se recupera 50 mts de reserva y se hace un empalme de 48 hilos (Lineal- Cabecera: DTO 31001- Operador: Colombia Telecomunicaciones)</v>
      </c>
    </row>
    <row r="2939" spans="1:54" ht="171">
      <c r="A2939" s="38">
        <f t="shared" ref="A2939:A2945" si="729">A2938+1</f>
        <v>2938</v>
      </c>
      <c r="B2939" s="3">
        <v>8739223</v>
      </c>
      <c r="C2939" s="3" t="s">
        <v>163</v>
      </c>
      <c r="D2939" s="23">
        <v>45484.9375</v>
      </c>
      <c r="E2939" s="23">
        <v>45485.055555555555</v>
      </c>
      <c r="F2939" s="1">
        <f t="shared" ref="F2939:F2945" ca="1" si="730">IF(ISBLANK(E2939),IF(ISBLANK(D2939),0,NOW()-D2939),E2939-D2939)</f>
        <v>0.11805555555474712</v>
      </c>
      <c r="G2939" s="3" t="s">
        <v>55</v>
      </c>
      <c r="H2939" s="41"/>
      <c r="I2939" s="40"/>
      <c r="J2939" s="5" t="s">
        <v>56</v>
      </c>
      <c r="K2939" s="3" t="s">
        <v>122</v>
      </c>
      <c r="L2939" s="9" t="s">
        <v>58</v>
      </c>
      <c r="M2939" s="3" t="s">
        <v>123</v>
      </c>
      <c r="N2939" s="3" t="s">
        <v>759</v>
      </c>
      <c r="O2939" s="3" t="s">
        <v>13050</v>
      </c>
      <c r="P2939" s="3" t="s">
        <v>13061</v>
      </c>
      <c r="Q2939" s="4" t="s">
        <v>13062</v>
      </c>
      <c r="R2939" s="3" t="s">
        <v>128</v>
      </c>
      <c r="S2939" s="3" t="s">
        <v>129</v>
      </c>
      <c r="T2939" s="9" t="s">
        <v>116</v>
      </c>
      <c r="U2939" s="3" t="s">
        <v>13063</v>
      </c>
      <c r="V2939" s="22" t="str">
        <f t="shared" ref="V2939:V2945" si="731">C2939&amp;"; Hora de aviso: "&amp;TEXT(D2939,"h:mm dd/mm/yyyy")&amp;"; Solución: "&amp;U2939&amp;"; Hora de solución: "&amp;TEXT(E2939,"h:mm dd/mm/yyyy")&amp;"; Causa: "&amp;T2939</f>
        <v>RDFO; Hora de aviso: 22:30 11/07/2024; Solución: Se instala caja de empalme de 24 hilos; Hora de solución: 1:20 12/07/2024; Causa: Hurto</v>
      </c>
      <c r="W2939" s="4" t="s">
        <v>132</v>
      </c>
      <c r="X2939" s="3"/>
      <c r="Y2939" s="3"/>
      <c r="Z2939" s="3" t="s">
        <v>69</v>
      </c>
      <c r="AA2939" s="3" t="s">
        <v>71</v>
      </c>
      <c r="AB2939" s="3">
        <v>0</v>
      </c>
      <c r="AC2939" s="3" t="s">
        <v>71</v>
      </c>
      <c r="AD2939" s="6">
        <v>0</v>
      </c>
      <c r="AE2939" s="7"/>
      <c r="AF2939" s="7"/>
      <c r="AG2939" s="6">
        <f>Tabla4[[#This Row],[Tiempo Parada de Reloj]]+Tabla4[[#This Row],[Tiempo Autorizado por Telefonica (no Máximo)]]</f>
        <v>0</v>
      </c>
      <c r="AH2939" s="7">
        <f t="shared" ref="AH2939:AH2945" ca="1" si="732">F2939-$AD2939</f>
        <v>0.11805555555474712</v>
      </c>
      <c r="AI2939" s="8">
        <f t="shared" ref="AI2939:AI2945" si="733">AD2939*24</f>
        <v>0</v>
      </c>
      <c r="AJ2939" s="8">
        <f t="shared" ref="AJ2939:AJ2945" ca="1" si="734">AH2939*24</f>
        <v>2.8333333333139308</v>
      </c>
      <c r="AK2939" s="3" t="s">
        <v>98</v>
      </c>
      <c r="AL2939" s="3" t="s">
        <v>71</v>
      </c>
      <c r="AM2939" s="3" t="s">
        <v>69</v>
      </c>
      <c r="AN2939" s="3" t="s">
        <v>98</v>
      </c>
      <c r="AO2939" s="23" t="s">
        <v>98</v>
      </c>
      <c r="AP2939" s="23" t="s">
        <v>98</v>
      </c>
      <c r="AQ2939" s="23">
        <v>45486.79791666667</v>
      </c>
      <c r="AR2939" s="3"/>
      <c r="AS2939" s="23"/>
      <c r="AT2939" s="23"/>
      <c r="AU2939" s="3" t="s">
        <v>467</v>
      </c>
      <c r="AV2939" s="3" t="s">
        <v>759</v>
      </c>
      <c r="AW2939" s="3" t="s">
        <v>135</v>
      </c>
      <c r="AX2939" s="3">
        <v>10.61647</v>
      </c>
      <c r="AY2939" s="3">
        <v>-74.887591</v>
      </c>
      <c r="AZ2939" s="8" t="str">
        <f>+CONCATENATE("Reportan apertura en el enlace ",Tabla4[[#This Row],[Enlace]]," en el ",Tabla4[[#This Row],[Distancia óptica]]," ocasionado por ",Tabla4[[#This Row],[Causa del daño]])</f>
        <v>Reportan apertura en el enlace Sabanalarga - Ponedera en el Km 23,4 desde Ponedera ocasionado por Hurto</v>
      </c>
      <c r="BA2939" s="8" t="str">
        <f>+CONCATENATE("Para dar solución al incidente ",Tabla4[[#This Row],[Solución]])</f>
        <v>Para dar solución al incidente Se instala caja de empalme de 24 hilos</v>
      </c>
      <c r="BB2939" s="3" t="str">
        <f>+_xlfn.CONCAT(Tabla4[[#This Row],[Causa Raiz]]," ",Tabla4[[#This Row],[Solución2]]," (",Tabla4[[#This Row],[Anillo]],"- Cabecera: ",Tabla4[[#This Row],[Cabecera]],"- Operador: ",Tabla4[[#This Row],[Operador]],")")</f>
        <v>Reportan apertura en el enlace Sabanalarga - Ponedera en el Km 23,4 desde Ponedera ocasionado por Hurto Para dar solución al incidente Se instala caja de empalme de 24 hilos (Lineal- Cabecera: PONEDERA- Operador: Colombia Telecomunicaciones)</v>
      </c>
    </row>
    <row r="2940" spans="1:54" ht="171">
      <c r="A2940" s="38">
        <f t="shared" si="729"/>
        <v>2939</v>
      </c>
      <c r="B2940" s="3">
        <v>8739389</v>
      </c>
      <c r="C2940" s="3" t="s">
        <v>163</v>
      </c>
      <c r="D2940" s="23">
        <v>45485.020833333336</v>
      </c>
      <c r="E2940" s="23">
        <v>45485.541666666664</v>
      </c>
      <c r="F2940" s="1">
        <f t="shared" ca="1" si="730"/>
        <v>0.52083333332848269</v>
      </c>
      <c r="G2940" s="3" t="s">
        <v>55</v>
      </c>
      <c r="H2940" s="41"/>
      <c r="I2940" s="40"/>
      <c r="J2940" s="5" t="s">
        <v>56</v>
      </c>
      <c r="K2940" s="3" t="s">
        <v>138</v>
      </c>
      <c r="L2940" s="9" t="s">
        <v>58</v>
      </c>
      <c r="M2940" s="3" t="s">
        <v>139</v>
      </c>
      <c r="N2940" s="3" t="s">
        <v>1329</v>
      </c>
      <c r="O2940" s="3" t="s">
        <v>1330</v>
      </c>
      <c r="P2940" s="3" t="s">
        <v>13064</v>
      </c>
      <c r="Q2940" s="4" t="s">
        <v>13065</v>
      </c>
      <c r="R2940" s="3" t="s">
        <v>725</v>
      </c>
      <c r="S2940" s="3" t="s">
        <v>145</v>
      </c>
      <c r="T2940" s="9" t="s">
        <v>256</v>
      </c>
      <c r="U2940" s="3" t="s">
        <v>2334</v>
      </c>
      <c r="V2940" s="22" t="str">
        <f t="shared" si="731"/>
        <v>RDFO; Hora de aviso: 0:30 12/07/2024; Solución: se refusiona hilo abierto en caja de empalme; Hora de solución: 13:00 12/07/2024; Causa: Falla de Empalme de FiOp</v>
      </c>
      <c r="W2940" s="4" t="s">
        <v>199</v>
      </c>
      <c r="X2940" s="3"/>
      <c r="Y2940" s="3"/>
      <c r="Z2940" s="3" t="s">
        <v>69</v>
      </c>
      <c r="AA2940" s="3" t="s">
        <v>71</v>
      </c>
      <c r="AB2940" s="3">
        <v>0</v>
      </c>
      <c r="AC2940" s="3" t="s">
        <v>71</v>
      </c>
      <c r="AD2940" s="6">
        <v>0.23611111111111113</v>
      </c>
      <c r="AE2940" s="7"/>
      <c r="AF2940" s="7"/>
      <c r="AG2940" s="6">
        <f>Tabla4[[#This Row],[Tiempo Parada de Reloj]]+Tabla4[[#This Row],[Tiempo Autorizado por Telefonica (no Máximo)]]</f>
        <v>0.23611111111111113</v>
      </c>
      <c r="AH2940" s="7">
        <f t="shared" ca="1" si="732"/>
        <v>0.28472222221737153</v>
      </c>
      <c r="AI2940" s="8">
        <f t="shared" si="733"/>
        <v>5.666666666666667</v>
      </c>
      <c r="AJ2940" s="8">
        <f t="shared" ca="1" si="734"/>
        <v>6.8333333332169168</v>
      </c>
      <c r="AK2940" s="3" t="s">
        <v>98</v>
      </c>
      <c r="AL2940" s="3" t="s">
        <v>70</v>
      </c>
      <c r="AM2940" s="3" t="s">
        <v>119</v>
      </c>
      <c r="AN2940" s="3" t="s">
        <v>119</v>
      </c>
      <c r="AO2940" s="23" t="s">
        <v>98</v>
      </c>
      <c r="AP2940" s="23" t="s">
        <v>98</v>
      </c>
      <c r="AQ2940" s="23">
        <v>45487.48333333333</v>
      </c>
      <c r="AR2940" s="3"/>
      <c r="AS2940" s="23"/>
      <c r="AT2940" s="23"/>
      <c r="AU2940" s="3" t="s">
        <v>481</v>
      </c>
      <c r="AV2940" s="3" t="s">
        <v>1329</v>
      </c>
      <c r="AW2940" s="3" t="s">
        <v>307</v>
      </c>
      <c r="AX2940" s="3">
        <v>3.4774799999999999</v>
      </c>
      <c r="AY2940" s="3">
        <v>-76.248500000000007</v>
      </c>
      <c r="AZ2940" s="8" t="str">
        <f>+CONCATENATE("Reportan apertura en el enlace ",Tabla4[[#This Row],[Enlace]]," en el ",Tabla4[[#This Row],[Distancia óptica]]," ocasionado por ",Tabla4[[#This Row],[Causa del daño]])</f>
        <v>Reportan apertura en el enlace Palmira - Pradera en el Km 6,5 desde Pradera ocasionado por Falla de Empalme de FiOp</v>
      </c>
      <c r="BA2940" s="8" t="str">
        <f>+CONCATENATE("Para dar solución al incidente ",Tabla4[[#This Row],[Solución]])</f>
        <v>Para dar solución al incidente se refusiona hilo abierto en caja de empalme</v>
      </c>
      <c r="BB2940" s="3" t="str">
        <f>+_xlfn.CONCAT(Tabla4[[#This Row],[Causa Raiz]]," ",Tabla4[[#This Row],[Solución2]]," (",Tabla4[[#This Row],[Anillo]],"- Cabecera: ",Tabla4[[#This Row],[Cabecera]],"- Operador: ",Tabla4[[#This Row],[Operador]],")")</f>
        <v>Reportan apertura en el enlace Palmira - Pradera en el Km 6,5 desde Pradera ocasionado por Falla de Empalme de FiOp Para dar solución al incidente se refusiona hilo abierto en caja de empalme (LINEAL- Cabecera: PRADERA- Operador: Colombia Telecomunicaciones)</v>
      </c>
    </row>
    <row r="2941" spans="1:54" ht="213.75">
      <c r="A2941" s="38">
        <f t="shared" si="729"/>
        <v>2940</v>
      </c>
      <c r="B2941" s="3">
        <v>8739554</v>
      </c>
      <c r="C2941" s="3" t="s">
        <v>54</v>
      </c>
      <c r="D2941" s="23">
        <v>45485.25</v>
      </c>
      <c r="E2941" s="23">
        <v>45485.347222222219</v>
      </c>
      <c r="F2941" s="1">
        <f t="shared" ca="1" si="730"/>
        <v>9.7222222218988463E-2</v>
      </c>
      <c r="G2941" s="3" t="s">
        <v>55</v>
      </c>
      <c r="H2941" s="41"/>
      <c r="I2941" s="40"/>
      <c r="J2941" s="5" t="s">
        <v>56</v>
      </c>
      <c r="K2941" s="3" t="s">
        <v>93</v>
      </c>
      <c r="L2941" s="9" t="s">
        <v>58</v>
      </c>
      <c r="M2941" s="3" t="s">
        <v>59</v>
      </c>
      <c r="N2941" s="3" t="s">
        <v>60</v>
      </c>
      <c r="O2941" s="3" t="s">
        <v>13066</v>
      </c>
      <c r="P2941" s="3" t="s">
        <v>13067</v>
      </c>
      <c r="Q2941" s="4" t="s">
        <v>13068</v>
      </c>
      <c r="R2941" s="3" t="s">
        <v>64</v>
      </c>
      <c r="S2941" s="3" t="s">
        <v>65</v>
      </c>
      <c r="T2941" s="9" t="s">
        <v>66</v>
      </c>
      <c r="U2941" s="3" t="s">
        <v>13069</v>
      </c>
      <c r="V2941" s="22" t="str">
        <f t="shared" si="731"/>
        <v>RLFO; Hora de aviso: 6:00 12/07/2024; Solución: se recupera 200 mts de reserva y se realiza un empalme de 24 hilos; Hora de solución: 8:20 12/07/2024; Causa: Vandalismo</v>
      </c>
      <c r="W2941" s="4" t="s">
        <v>68</v>
      </c>
      <c r="X2941" s="3"/>
      <c r="Y2941" s="3"/>
      <c r="Z2941" s="3" t="s">
        <v>69</v>
      </c>
      <c r="AA2941" s="3" t="s">
        <v>71</v>
      </c>
      <c r="AB2941" s="3">
        <v>0</v>
      </c>
      <c r="AC2941" s="3" t="s">
        <v>71</v>
      </c>
      <c r="AD2941" s="6">
        <v>0</v>
      </c>
      <c r="AE2941" s="7"/>
      <c r="AF2941" s="7"/>
      <c r="AG2941" s="6">
        <f>Tabla4[[#This Row],[Tiempo Parada de Reloj]]+Tabla4[[#This Row],[Tiempo Autorizado por Telefonica (no Máximo)]]</f>
        <v>0</v>
      </c>
      <c r="AH2941" s="7">
        <f t="shared" ca="1" si="732"/>
        <v>9.7222222218988463E-2</v>
      </c>
      <c r="AI2941" s="8">
        <f t="shared" si="733"/>
        <v>0</v>
      </c>
      <c r="AJ2941" s="8">
        <f t="shared" ca="1" si="734"/>
        <v>2.3333333332557231</v>
      </c>
      <c r="AK2941" s="3" t="s">
        <v>98</v>
      </c>
      <c r="AL2941" s="3" t="s">
        <v>70</v>
      </c>
      <c r="AM2941" s="3" t="s">
        <v>119</v>
      </c>
      <c r="AN2941" s="3" t="s">
        <v>119</v>
      </c>
      <c r="AO2941" s="23" t="s">
        <v>72</v>
      </c>
      <c r="AP2941" s="23" t="s">
        <v>72</v>
      </c>
      <c r="AQ2941" s="23">
        <v>45485.892361111109</v>
      </c>
      <c r="AR2941" s="3"/>
      <c r="AS2941" s="23"/>
      <c r="AT2941" s="23"/>
      <c r="AU2941" s="3" t="s">
        <v>107</v>
      </c>
      <c r="AV2941" s="3" t="s">
        <v>1787</v>
      </c>
      <c r="AW2941" s="3" t="s">
        <v>1916</v>
      </c>
      <c r="AX2941" s="3">
        <v>4.6741666999999998</v>
      </c>
      <c r="AY2941" s="3">
        <v>-74.086111000000002</v>
      </c>
      <c r="AZ2941" s="8" t="str">
        <f>+CONCATENATE("Reportan apertura en el enlace ",Tabla4[[#This Row],[Enlace]]," en el ",Tabla4[[#This Row],[Distancia óptica]]," ocasionado por ",Tabla4[[#This Row],[Causa del daño]])</f>
        <v>Reportan apertura en el enlace Dto 32019 Bonanza - Dto 31024 Cruz Roja Colombiana en el km 3.747 desde 32019  ocasionado por Vandalismo</v>
      </c>
      <c r="BA2941" s="8" t="str">
        <f>+CONCATENATE("Para dar solución al incidente ",Tabla4[[#This Row],[Solución]])</f>
        <v>Para dar solución al incidente se recupera 200 mts de reserva y se realiza un empalme de 24 hilos</v>
      </c>
      <c r="BB2941" s="3" t="str">
        <f>+_xlfn.CONCAT(Tabla4[[#This Row],[Causa Raiz]]," ",Tabla4[[#This Row],[Solución2]]," (",Tabla4[[#This Row],[Anillo]],"- Cabecera: ",Tabla4[[#This Row],[Cabecera]],"- Operador: ",Tabla4[[#This Row],[Operador]],")")</f>
        <v>Reportan apertura en el enlace Dto 32019 Bonanza - Dto 31024 Cruz Roja Colombiana en el km 3.747 desde 32019  ocasionado por Vandalismo Para dar solución al incidente se recupera 200 mts de reserva y se realiza un empalme de 24 hilos (LINEAL - Cabecera: CHAPINERO- Operador: Colombia Telecomunicaciones)</v>
      </c>
    </row>
    <row r="2942" spans="1:54" ht="171">
      <c r="A2942" s="38">
        <f t="shared" si="729"/>
        <v>2941</v>
      </c>
      <c r="B2942" s="3">
        <v>8739685</v>
      </c>
      <c r="C2942" s="3" t="s">
        <v>163</v>
      </c>
      <c r="D2942" s="23">
        <v>45485.326388888891</v>
      </c>
      <c r="E2942" s="23">
        <v>45485.427083333336</v>
      </c>
      <c r="F2942" s="1">
        <f t="shared" ca="1" si="730"/>
        <v>0.10069444444525288</v>
      </c>
      <c r="G2942" s="3" t="s">
        <v>55</v>
      </c>
      <c r="H2942" s="41"/>
      <c r="I2942" s="40"/>
      <c r="J2942" s="5" t="s">
        <v>56</v>
      </c>
      <c r="K2942" s="3" t="s">
        <v>122</v>
      </c>
      <c r="L2942" s="9" t="s">
        <v>78</v>
      </c>
      <c r="M2942" s="3" t="s">
        <v>123</v>
      </c>
      <c r="N2942" s="3" t="s">
        <v>124</v>
      </c>
      <c r="O2942" s="3" t="s">
        <v>6782</v>
      </c>
      <c r="P2942" s="3" t="s">
        <v>13070</v>
      </c>
      <c r="Q2942" s="4" t="s">
        <v>13071</v>
      </c>
      <c r="R2942" s="3" t="s">
        <v>128</v>
      </c>
      <c r="S2942" s="3" t="s">
        <v>129</v>
      </c>
      <c r="T2942" s="9" t="s">
        <v>66</v>
      </c>
      <c r="U2942" s="3" t="s">
        <v>13072</v>
      </c>
      <c r="V2942" s="22" t="str">
        <f t="shared" si="731"/>
        <v>RDFO; Hora de aviso: 7:50 12/07/2024; Solución: se rehace empalme de 36 hilos; Hora de solución: 10:15 12/07/2024; Causa: Vandalismo</v>
      </c>
      <c r="W2942" s="4" t="s">
        <v>3492</v>
      </c>
      <c r="X2942" s="3"/>
      <c r="Y2942" s="3"/>
      <c r="Z2942" s="3" t="s">
        <v>69</v>
      </c>
      <c r="AA2942" s="3" t="s">
        <v>71</v>
      </c>
      <c r="AB2942" s="3">
        <v>0</v>
      </c>
      <c r="AC2942" s="3" t="s">
        <v>71</v>
      </c>
      <c r="AD2942" s="6">
        <v>0</v>
      </c>
      <c r="AE2942" s="7"/>
      <c r="AF2942" s="7"/>
      <c r="AG2942" s="6">
        <f>Tabla4[[#This Row],[Tiempo Parada de Reloj]]+Tabla4[[#This Row],[Tiempo Autorizado por Telefonica (no Máximo)]]</f>
        <v>0</v>
      </c>
      <c r="AH2942" s="7">
        <f t="shared" ca="1" si="732"/>
        <v>0.10069444444525288</v>
      </c>
      <c r="AI2942" s="8">
        <f t="shared" si="733"/>
        <v>0</v>
      </c>
      <c r="AJ2942" s="8">
        <f t="shared" ca="1" si="734"/>
        <v>2.4166666666860692</v>
      </c>
      <c r="AK2942" s="3" t="s">
        <v>87</v>
      </c>
      <c r="AL2942" s="3" t="s">
        <v>70</v>
      </c>
      <c r="AM2942" s="3" t="s">
        <v>119</v>
      </c>
      <c r="AN2942" s="3" t="s">
        <v>119</v>
      </c>
      <c r="AO2942" s="23" t="s">
        <v>98</v>
      </c>
      <c r="AP2942" s="23" t="s">
        <v>98</v>
      </c>
      <c r="AQ2942" s="23">
        <v>45486.868055555555</v>
      </c>
      <c r="AR2942" s="3"/>
      <c r="AS2942" s="23"/>
      <c r="AT2942" s="23"/>
      <c r="AU2942" s="3" t="s">
        <v>271</v>
      </c>
      <c r="AV2942" s="3" t="s">
        <v>13073</v>
      </c>
      <c r="AW2942" s="3" t="s">
        <v>307</v>
      </c>
      <c r="AX2942" s="3">
        <v>10.797554</v>
      </c>
      <c r="AY2942" s="3">
        <v>-74.913736999999998</v>
      </c>
      <c r="AZ2942" s="8" t="str">
        <f>+CONCATENATE("Reportan apertura en el enlace ",Tabla4[[#This Row],[Enlace]]," en el ",Tabla4[[#This Row],[Distancia óptica]]," ocasionado por ",Tabla4[[#This Row],[Causa del daño]])</f>
        <v>Reportan apertura en el enlace Mov. Ponedera - Mov. Sabanalarga en el Km 0,319 desde Baranoa ocasionado por Vandalismo</v>
      </c>
      <c r="BA2942" s="8" t="str">
        <f>+CONCATENATE("Para dar solución al incidente ",Tabla4[[#This Row],[Solución]])</f>
        <v>Para dar solución al incidente se rehace empalme de 36 hilos</v>
      </c>
      <c r="BB2942" s="3" t="str">
        <f>+_xlfn.CONCAT(Tabla4[[#This Row],[Causa Raiz]]," ",Tabla4[[#This Row],[Solución2]]," (",Tabla4[[#This Row],[Anillo]],"- Cabecera: ",Tabla4[[#This Row],[Cabecera]],"- Operador: ",Tabla4[[#This Row],[Operador]],")")</f>
        <v>Reportan apertura en el enlace Mov. Ponedera - Mov. Sabanalarga en el Km 0,319 desde Baranoa ocasionado por Vandalismo Para dar solución al incidente se rehace empalme de 36 hilos (LINEAL- Cabecera: BARANOA - Operador: Colombia Telecomunicaciones)</v>
      </c>
    </row>
    <row r="2943" spans="1:54" ht="213.75">
      <c r="A2943" s="38">
        <f t="shared" si="729"/>
        <v>2942</v>
      </c>
      <c r="B2943" s="3">
        <v>8739689</v>
      </c>
      <c r="C2943" s="3" t="s">
        <v>163</v>
      </c>
      <c r="D2943" s="23">
        <v>45485.326388888891</v>
      </c>
      <c r="E2943" s="23">
        <v>45485.708333333336</v>
      </c>
      <c r="F2943" s="1">
        <f t="shared" ca="1" si="730"/>
        <v>0.38194444444525288</v>
      </c>
      <c r="G2943" s="3" t="s">
        <v>55</v>
      </c>
      <c r="H2943" s="41"/>
      <c r="I2943" s="40"/>
      <c r="J2943" s="5" t="s">
        <v>56</v>
      </c>
      <c r="K2943" s="3" t="s">
        <v>77</v>
      </c>
      <c r="L2943" s="9" t="s">
        <v>78</v>
      </c>
      <c r="M2943" s="3" t="s">
        <v>507</v>
      </c>
      <c r="N2943" s="3" t="s">
        <v>888</v>
      </c>
      <c r="O2943" s="3" t="s">
        <v>6394</v>
      </c>
      <c r="P2943" s="3" t="s">
        <v>13074</v>
      </c>
      <c r="Q2943" s="4" t="s">
        <v>13075</v>
      </c>
      <c r="R2943" s="3" t="s">
        <v>725</v>
      </c>
      <c r="S2943" s="3" t="s">
        <v>158</v>
      </c>
      <c r="T2943" s="9" t="s">
        <v>66</v>
      </c>
      <c r="U2943" s="3" t="s">
        <v>13076</v>
      </c>
      <c r="V2943" s="22" t="str">
        <f t="shared" si="731"/>
        <v>RDFO; Hora de aviso: 7:50 12/07/2024; Solución: Se realiza tendido de 329 mts y dos empalmes de 36 hilos en caja de 48 hilos; Hora de solución: 17:00 12/07/2024; Causa: Vandalismo</v>
      </c>
      <c r="W2943" s="4" t="s">
        <v>160</v>
      </c>
      <c r="X2943" s="3"/>
      <c r="Y2943" s="3"/>
      <c r="Z2943" s="3" t="s">
        <v>69</v>
      </c>
      <c r="AA2943" s="3" t="s">
        <v>71</v>
      </c>
      <c r="AB2943" s="3">
        <v>0</v>
      </c>
      <c r="AC2943" s="3" t="s">
        <v>71</v>
      </c>
      <c r="AD2943" s="6">
        <v>0</v>
      </c>
      <c r="AE2943" s="7"/>
      <c r="AF2943" s="7"/>
      <c r="AG2943" s="6">
        <f>Tabla4[[#This Row],[Tiempo Parada de Reloj]]+Tabla4[[#This Row],[Tiempo Autorizado por Telefonica (no Máximo)]]</f>
        <v>0</v>
      </c>
      <c r="AH2943" s="7">
        <f t="shared" ca="1" si="732"/>
        <v>0.38194444444525288</v>
      </c>
      <c r="AI2943" s="8">
        <f t="shared" si="733"/>
        <v>0</v>
      </c>
      <c r="AJ2943" s="8">
        <f t="shared" ca="1" si="734"/>
        <v>9.1666666666860692</v>
      </c>
      <c r="AK2943" s="3" t="s">
        <v>87</v>
      </c>
      <c r="AL2943" s="3" t="s">
        <v>71</v>
      </c>
      <c r="AM2943" s="3" t="s">
        <v>87</v>
      </c>
      <c r="AN2943" s="3" t="s">
        <v>87</v>
      </c>
      <c r="AO2943" s="23" t="s">
        <v>98</v>
      </c>
      <c r="AP2943" s="23" t="s">
        <v>119</v>
      </c>
      <c r="AQ2943" s="23">
        <v>45489.50277777778</v>
      </c>
      <c r="AR2943" s="3"/>
      <c r="AS2943" s="23"/>
      <c r="AT2943" s="23"/>
      <c r="AU2943" s="3" t="s">
        <v>515</v>
      </c>
      <c r="AV2943" s="3" t="s">
        <v>13077</v>
      </c>
      <c r="AW2943" s="3" t="s">
        <v>135</v>
      </c>
      <c r="AX2943" s="3">
        <v>2.4505555999999999</v>
      </c>
      <c r="AY2943" s="3">
        <v>-76.630277699999994</v>
      </c>
      <c r="AZ2943" s="8" t="str">
        <f>+CONCATENATE("Reportan apertura en el enlace ",Tabla4[[#This Row],[Enlace]]," en el ",Tabla4[[#This Row],[Distancia óptica]]," ocasionado por ",Tabla4[[#This Row],[Causa del daño]])</f>
        <v>Reportan apertura en el enlace Mov. Tomas Cipriano - Mov. Maria Occidente en el Km 1,586 desde Mov. Maria Occidental ocasionado por Vandalismo</v>
      </c>
      <c r="BA2943" s="8" t="str">
        <f>+CONCATENATE("Para dar solución al incidente ",Tabla4[[#This Row],[Solución]])</f>
        <v>Para dar solución al incidente Se realiza tendido de 329 mts y dos empalmes de 36 hilos en caja de 48 hilos</v>
      </c>
      <c r="BB2943" s="3" t="str">
        <f>+_xlfn.CONCAT(Tabla4[[#This Row],[Causa Raiz]]," ",Tabla4[[#This Row],[Solución2]]," (",Tabla4[[#This Row],[Anillo]],"- Cabecera: ",Tabla4[[#This Row],[Cabecera]],"- Operador: ",Tabla4[[#This Row],[Operador]],")")</f>
        <v>Reportan apertura en el enlace Mov. Tomas Cipriano - Mov. Maria Occidente en el Km 1,586 desde Mov. Maria Occidental ocasionado por Vandalismo Para dar solución al incidente Se realiza tendido de 329 mts y dos empalmes de 36 hilos en caja de 48 hilos (Lineal- Cabecera: Maria occidental- Operador: Colombia Telecomunicaciones)</v>
      </c>
    </row>
    <row r="2944" spans="1:54" ht="213.75">
      <c r="A2944" s="38">
        <f t="shared" si="729"/>
        <v>2943</v>
      </c>
      <c r="B2944" s="3">
        <v>8739360</v>
      </c>
      <c r="C2944" s="3" t="s">
        <v>136</v>
      </c>
      <c r="D2944" s="23">
        <v>45485.326388888891</v>
      </c>
      <c r="E2944" s="23">
        <v>45485.479166666664</v>
      </c>
      <c r="F2944" s="1">
        <f t="shared" ca="1" si="730"/>
        <v>0.15277777777373558</v>
      </c>
      <c r="G2944" s="3" t="s">
        <v>12498</v>
      </c>
      <c r="H2944" s="41"/>
      <c r="I2944" s="40"/>
      <c r="J2944" s="5" t="s">
        <v>137</v>
      </c>
      <c r="K2944" s="3" t="s">
        <v>77</v>
      </c>
      <c r="L2944" s="9" t="s">
        <v>78</v>
      </c>
      <c r="M2944" s="3" t="s">
        <v>745</v>
      </c>
      <c r="N2944" s="3" t="s">
        <v>746</v>
      </c>
      <c r="O2944" s="3" t="s">
        <v>13078</v>
      </c>
      <c r="P2944" s="3" t="s">
        <v>13079</v>
      </c>
      <c r="Q2944" s="4" t="s">
        <v>13080</v>
      </c>
      <c r="R2944" s="3" t="s">
        <v>750</v>
      </c>
      <c r="S2944" s="3" t="s">
        <v>158</v>
      </c>
      <c r="T2944" s="9" t="s">
        <v>66</v>
      </c>
      <c r="U2944" s="3" t="s">
        <v>11364</v>
      </c>
      <c r="V2944" s="22" t="str">
        <f t="shared" si="731"/>
        <v>RBHFO; Hora de aviso: 7:50 12/07/2024; Solución: se recupera 30 mts de reserva y se realiza un empalme de 24 hilos; Hora de solución: 11:30 12/07/2024; Causa: Vandalismo</v>
      </c>
      <c r="W2944" s="4" t="s">
        <v>160</v>
      </c>
      <c r="X2944" s="3"/>
      <c r="Y2944" s="3"/>
      <c r="Z2944" s="3" t="s">
        <v>69</v>
      </c>
      <c r="AA2944" s="3" t="s">
        <v>70</v>
      </c>
      <c r="AB2944" s="3">
        <v>8739452</v>
      </c>
      <c r="AC2944" s="3" t="s">
        <v>71</v>
      </c>
      <c r="AD2944" s="6">
        <v>0</v>
      </c>
      <c r="AE2944" s="7"/>
      <c r="AF2944" s="7"/>
      <c r="AG2944" s="6">
        <f>Tabla4[[#This Row],[Tiempo Parada de Reloj]]+Tabla4[[#This Row],[Tiempo Autorizado por Telefonica (no Máximo)]]</f>
        <v>0</v>
      </c>
      <c r="AH2944" s="7">
        <f t="shared" ca="1" si="732"/>
        <v>0.15277777777373558</v>
      </c>
      <c r="AI2944" s="8">
        <f t="shared" si="733"/>
        <v>0</v>
      </c>
      <c r="AJ2944" s="8">
        <f t="shared" ca="1" si="734"/>
        <v>3.6666666665696539</v>
      </c>
      <c r="AK2944" s="3" t="s">
        <v>87</v>
      </c>
      <c r="AL2944" s="3" t="s">
        <v>70</v>
      </c>
      <c r="AM2944" s="3" t="s">
        <v>119</v>
      </c>
      <c r="AN2944" s="3" t="s">
        <v>119</v>
      </c>
      <c r="AO2944" s="23" t="s">
        <v>98</v>
      </c>
      <c r="AP2944" s="23" t="s">
        <v>119</v>
      </c>
      <c r="AQ2944" s="23">
        <v>45490.715277777781</v>
      </c>
      <c r="AR2944" s="3"/>
      <c r="AS2944" s="23"/>
      <c r="AT2944" s="23"/>
      <c r="AU2944" s="3" t="s">
        <v>752</v>
      </c>
      <c r="AV2944" s="3" t="s">
        <v>7776</v>
      </c>
      <c r="AW2944" s="3" t="s">
        <v>13081</v>
      </c>
      <c r="AX2944" s="3">
        <v>2.9764077000000002</v>
      </c>
      <c r="AY2944" s="3">
        <v>-75.285346110000006</v>
      </c>
      <c r="AZ2944" s="8" t="str">
        <f>+CONCATENATE("Reportan apertura en el enlace ",Tabla4[[#This Row],[Enlace]]," en el ",Tabla4[[#This Row],[Distancia óptica]]," ocasionado por ",Tabla4[[#This Row],[Causa del daño]])</f>
        <v>Reportan apertura en el enlace Mov. Parque Indsutrial - Mov.Lupatech en el Km 0,679 desde Mov Lupatech ocasionado por Vandalismo</v>
      </c>
      <c r="BA2944" s="8" t="str">
        <f>+CONCATENATE("Para dar solución al incidente ",Tabla4[[#This Row],[Solución]])</f>
        <v>Para dar solución al incidente se recupera 30 mts de reserva y se realiza un empalme de 24 hilos</v>
      </c>
      <c r="BB2944" s="3" t="str">
        <f>+_xlfn.CONCAT(Tabla4[[#This Row],[Causa Raiz]]," ",Tabla4[[#This Row],[Solución2]]," (",Tabla4[[#This Row],[Anillo]],"- Cabecera: ",Tabla4[[#This Row],[Cabecera]],"- Operador: ",Tabla4[[#This Row],[Operador]],")")</f>
        <v>Reportan apertura en el enlace Mov. Parque Indsutrial - Mov.Lupatech en el Km 0,679 desde Mov Lupatech ocasionado por Vandalismo Para dar solución al incidente se recupera 30 mts de reserva y se realiza un empalme de 24 hilos (ANILLO NORTE MOVIL- Cabecera: Central Telehuila- Operador: Infraco)</v>
      </c>
    </row>
    <row r="2945" spans="1:54" ht="171">
      <c r="A2945" s="38">
        <f t="shared" si="729"/>
        <v>2944</v>
      </c>
      <c r="B2945" s="3">
        <v>8739724</v>
      </c>
      <c r="C2945" s="3" t="s">
        <v>92</v>
      </c>
      <c r="D2945" s="23">
        <v>45485.326388888891</v>
      </c>
      <c r="E2945" s="23">
        <v>45485.708333333336</v>
      </c>
      <c r="F2945" s="1">
        <f t="shared" ca="1" si="730"/>
        <v>0.38194444444525288</v>
      </c>
      <c r="G2945" s="3" t="s">
        <v>55</v>
      </c>
      <c r="H2945" s="41"/>
      <c r="I2945" s="40">
        <v>1348735</v>
      </c>
      <c r="J2945" s="5" t="s">
        <v>568</v>
      </c>
      <c r="K2945" s="3" t="s">
        <v>568</v>
      </c>
      <c r="L2945" s="9" t="s">
        <v>58</v>
      </c>
      <c r="M2945" s="3" t="s">
        <v>373</v>
      </c>
      <c r="N2945" s="3" t="s">
        <v>374</v>
      </c>
      <c r="O2945" s="3" t="s">
        <v>1696</v>
      </c>
      <c r="P2945" s="3" t="s">
        <v>13082</v>
      </c>
      <c r="Q2945" s="4" t="s">
        <v>13083</v>
      </c>
      <c r="R2945" s="3" t="s">
        <v>750</v>
      </c>
      <c r="S2945" s="3" t="s">
        <v>574</v>
      </c>
      <c r="T2945" s="9" t="s">
        <v>176</v>
      </c>
      <c r="U2945" s="3" t="s">
        <v>6661</v>
      </c>
      <c r="V2945" s="22" t="str">
        <f t="shared" si="731"/>
        <v>RTNFO; Hora de aviso: 7:50 12/07/2024; Solución: Se refusiona hilo en caja de empalme; Hora de solución: 17:00 12/07/2024; Causa: Intervención de Terceros. No Identificados</v>
      </c>
      <c r="W2945" s="4" t="s">
        <v>576</v>
      </c>
      <c r="X2945" s="3"/>
      <c r="Y2945" s="3"/>
      <c r="Z2945" s="3" t="s">
        <v>69</v>
      </c>
      <c r="AA2945" s="3" t="s">
        <v>71</v>
      </c>
      <c r="AB2945" s="3">
        <v>0</v>
      </c>
      <c r="AC2945" s="3" t="s">
        <v>71</v>
      </c>
      <c r="AD2945" s="6">
        <v>0</v>
      </c>
      <c r="AE2945" s="7"/>
      <c r="AF2945" s="7"/>
      <c r="AG2945" s="6">
        <f>Tabla4[[#This Row],[Tiempo Parada de Reloj]]+Tabla4[[#This Row],[Tiempo Autorizado por Telefonica (no Máximo)]]</f>
        <v>0</v>
      </c>
      <c r="AH2945" s="7">
        <f t="shared" ca="1" si="732"/>
        <v>0.38194444444525288</v>
      </c>
      <c r="AI2945" s="8">
        <f t="shared" si="733"/>
        <v>0</v>
      </c>
      <c r="AJ2945" s="8">
        <f t="shared" ca="1" si="734"/>
        <v>9.1666666666860692</v>
      </c>
      <c r="AK2945" s="3" t="s">
        <v>87</v>
      </c>
      <c r="AL2945" s="3" t="s">
        <v>70</v>
      </c>
      <c r="AM2945" s="3" t="s">
        <v>119</v>
      </c>
      <c r="AN2945" s="3" t="s">
        <v>119</v>
      </c>
      <c r="AO2945" s="23" t="s">
        <v>98</v>
      </c>
      <c r="AP2945" s="23" t="s">
        <v>98</v>
      </c>
      <c r="AQ2945" s="23">
        <v>45488.688194444447</v>
      </c>
      <c r="AR2945" s="3"/>
      <c r="AS2945" s="23"/>
      <c r="AT2945" s="23"/>
      <c r="AU2945" s="3" t="s">
        <v>568</v>
      </c>
      <c r="AV2945" s="3" t="s">
        <v>1782</v>
      </c>
      <c r="AW2945" s="3" t="s">
        <v>1323</v>
      </c>
      <c r="AX2945" s="3">
        <v>4.1173599999999997</v>
      </c>
      <c r="AY2945" s="3">
        <v>-72.810372999999998</v>
      </c>
      <c r="AZ2945" s="8" t="str">
        <f>+CONCATENATE("Reportan apertura en el enlace ",Tabla4[[#This Row],[Enlace]]," en el ",Tabla4[[#This Row],[Distancia óptica]]," ocasionado por ",Tabla4[[#This Row],[Causa del daño]])</f>
        <v>Reportan apertura en el enlace Villavicencio - Aguazul en el Km 69,9 desde Restrepo  ocasionado por Intervención de Terceros. No Identificados</v>
      </c>
      <c r="BA2945" s="8" t="str">
        <f>+CONCATENATE("Para dar solución al incidente ",Tabla4[[#This Row],[Solución]])</f>
        <v>Para dar solución al incidente Se refusiona hilo en caja de empalme</v>
      </c>
      <c r="BB2945" s="3" t="str">
        <f>+_xlfn.CONCAT(Tabla4[[#This Row],[Causa Raiz]]," ",Tabla4[[#This Row],[Solución2]]," (",Tabla4[[#This Row],[Anillo]],"- Cabecera: ",Tabla4[[#This Row],[Cabecera]],"- Operador: ",Tabla4[[#This Row],[Operador]],")")</f>
        <v>Reportan apertura en el enlace Villavicencio - Aguazul en el Km 69,9 desde Restrepo  ocasionado por Intervención de Terceros. No Identificados Para dar solución al incidente Se refusiona hilo en caja de empalme (TRONCAL- Cabecera: Villavicencio- Operador: Azteca)</v>
      </c>
    </row>
    <row r="2946" spans="1:54" ht="185.25">
      <c r="A2946" s="38">
        <f t="shared" ref="A2946:A2952" si="735">A2945+1</f>
        <v>2945</v>
      </c>
      <c r="B2946" s="3">
        <v>8739919</v>
      </c>
      <c r="C2946" s="3" t="s">
        <v>163</v>
      </c>
      <c r="D2946" s="23">
        <v>45485.416666666664</v>
      </c>
      <c r="E2946" s="23">
        <v>45485.635416666664</v>
      </c>
      <c r="F2946" s="1">
        <f t="shared" ref="F2946:F2952" ca="1" si="736">IF(ISBLANK(E2946),IF(ISBLANK(D2946),0,NOW()-D2946),E2946-D2946)</f>
        <v>0.21875</v>
      </c>
      <c r="G2946" s="3" t="s">
        <v>164</v>
      </c>
      <c r="H2946" s="41" t="s">
        <v>3019</v>
      </c>
      <c r="I2946" s="40"/>
      <c r="J2946" s="5" t="s">
        <v>56</v>
      </c>
      <c r="K2946" s="3" t="s">
        <v>77</v>
      </c>
      <c r="L2946" s="9" t="s">
        <v>58</v>
      </c>
      <c r="M2946" s="3" t="s">
        <v>79</v>
      </c>
      <c r="N2946" s="3" t="s">
        <v>771</v>
      </c>
      <c r="O2946" s="3" t="s">
        <v>10703</v>
      </c>
      <c r="P2946" s="3" t="s">
        <v>13084</v>
      </c>
      <c r="Q2946" s="4" t="s">
        <v>13085</v>
      </c>
      <c r="R2946" s="3" t="s">
        <v>708</v>
      </c>
      <c r="S2946" s="3" t="s">
        <v>85</v>
      </c>
      <c r="T2946" s="9" t="s">
        <v>146</v>
      </c>
      <c r="U2946" s="3" t="s">
        <v>9960</v>
      </c>
      <c r="V2946" s="22" t="str">
        <f t="shared" ref="V2946:V2952" si="737">C2946&amp;"; Hora de aviso: "&amp;TEXT(D2946,"h:mm dd/mm/yyyy")&amp;"; Solución: "&amp;U2946&amp;"; Hora de solución: "&amp;TEXT(E2946,"h:mm dd/mm/yyyy")&amp;"; Causa: "&amp;T2946</f>
        <v>RDFO; Hora de aviso: 10:00 12/07/2024; Solución: se realiza tendido de 200 mts y dos empalmes de 24 hilos; Hora de solución: 15:15 12/07/2024; Causa: Falla en la Red FiOp</v>
      </c>
      <c r="W2946" s="4" t="s">
        <v>160</v>
      </c>
      <c r="X2946" s="3"/>
      <c r="Y2946" s="3"/>
      <c r="Z2946" s="3" t="s">
        <v>69</v>
      </c>
      <c r="AA2946" s="3" t="s">
        <v>70</v>
      </c>
      <c r="AB2946" s="3">
        <v>0</v>
      </c>
      <c r="AC2946" s="3" t="s">
        <v>71</v>
      </c>
      <c r="AD2946" s="6">
        <v>0</v>
      </c>
      <c r="AE2946" s="7"/>
      <c r="AF2946" s="7"/>
      <c r="AG2946" s="6">
        <f>Tabla4[[#This Row],[Tiempo Parada de Reloj]]+Tabla4[[#This Row],[Tiempo Autorizado por Telefonica (no Máximo)]]</f>
        <v>0</v>
      </c>
      <c r="AH2946" s="7">
        <f t="shared" ref="AH2946:AH2952" ca="1" si="738">F2946-$AD2946</f>
        <v>0.21875</v>
      </c>
      <c r="AI2946" s="8">
        <f t="shared" ref="AI2946:AI2952" si="739">AD2946*24</f>
        <v>0</v>
      </c>
      <c r="AJ2946" s="8">
        <f t="shared" ref="AJ2946:AJ2952" ca="1" si="740">AH2946*24</f>
        <v>5.25</v>
      </c>
      <c r="AK2946" s="3" t="s">
        <v>119</v>
      </c>
      <c r="AL2946" s="3" t="s">
        <v>71</v>
      </c>
      <c r="AM2946" s="3" t="s">
        <v>69</v>
      </c>
      <c r="AN2946" s="3" t="s">
        <v>119</v>
      </c>
      <c r="AO2946" s="23" t="s">
        <v>87</v>
      </c>
      <c r="AP2946" s="23"/>
      <c r="AQ2946" s="23">
        <f t="shared" ref="AQ2946" ca="1" si="741">NOW()</f>
        <v>45503.69683483796</v>
      </c>
      <c r="AR2946" s="3"/>
      <c r="AS2946" s="23"/>
      <c r="AT2946" s="23"/>
      <c r="AU2946" s="3" t="s">
        <v>89</v>
      </c>
      <c r="AV2946" s="3" t="s">
        <v>771</v>
      </c>
      <c r="AW2946" s="3" t="s">
        <v>307</v>
      </c>
      <c r="AX2946" s="3">
        <v>4.5758154665999999</v>
      </c>
      <c r="AY2946" s="3">
        <v>-74.224350365999996</v>
      </c>
      <c r="AZ2946" s="8" t="str">
        <f>+CONCATENATE("Reportan apertura en el enlace ",Tabla4[[#This Row],[Enlace]]," en el ",Tabla4[[#This Row],[Distancia óptica]]," ocasionado por ",Tabla4[[#This Row],[Causa del daño]])</f>
        <v>Reportan apertura en el enlace San Nicolas - Soacha en el Km 2,5 desde Soacha  ocasionado por Falla en la Red FiOp</v>
      </c>
      <c r="BA2946" s="8" t="str">
        <f>+CONCATENATE("Para dar solución al incidente ",Tabla4[[#This Row],[Solución]])</f>
        <v>Para dar solución al incidente se realiza tendido de 200 mts y dos empalmes de 24 hilos</v>
      </c>
      <c r="BB2946" s="3" t="str">
        <f>+_xlfn.CONCAT(Tabla4[[#This Row],[Causa Raiz]]," ",Tabla4[[#This Row],[Solución2]]," (",Tabla4[[#This Row],[Anillo]],"- Cabecera: ",Tabla4[[#This Row],[Cabecera]],"- Operador: ",Tabla4[[#This Row],[Operador]],")")</f>
        <v>Reportan apertura en el enlace San Nicolas - Soacha en el Km 2,5 desde Soacha  ocasionado por Falla en la Red FiOp Para dar solución al incidente se realiza tendido de 200 mts y dos empalmes de 24 hilos (LINEAL- Cabecera: SOACHA- Operador: Colombia Telecomunicaciones)</v>
      </c>
    </row>
    <row r="2947" spans="1:54" ht="142.5">
      <c r="A2947" s="38">
        <f t="shared" si="735"/>
        <v>2946</v>
      </c>
      <c r="B2947" s="3">
        <v>8739951</v>
      </c>
      <c r="C2947" s="3" t="s">
        <v>54</v>
      </c>
      <c r="D2947" s="23">
        <v>45485.4375</v>
      </c>
      <c r="E2947" s="23">
        <v>45485.438888888886</v>
      </c>
      <c r="F2947" s="1">
        <f t="shared" ca="1" si="736"/>
        <v>1.3888888861401938E-3</v>
      </c>
      <c r="G2947" s="3" t="s">
        <v>55</v>
      </c>
      <c r="H2947" s="41"/>
      <c r="I2947" s="40"/>
      <c r="J2947" s="5" t="s">
        <v>56</v>
      </c>
      <c r="K2947" s="3" t="s">
        <v>359</v>
      </c>
      <c r="L2947" s="9" t="s">
        <v>78</v>
      </c>
      <c r="M2947" s="3" t="s">
        <v>360</v>
      </c>
      <c r="N2947" s="3" t="s">
        <v>1049</v>
      </c>
      <c r="O2947" s="3" t="s">
        <v>13086</v>
      </c>
      <c r="P2947" s="3" t="s">
        <v>2381</v>
      </c>
      <c r="Q2947" s="4" t="s">
        <v>13087</v>
      </c>
      <c r="R2947" s="3" t="s">
        <v>365</v>
      </c>
      <c r="S2947" s="3" t="s">
        <v>366</v>
      </c>
      <c r="T2947" s="9" t="s">
        <v>104</v>
      </c>
      <c r="U2947" s="3" t="s">
        <v>13088</v>
      </c>
      <c r="V2947" s="22" t="str">
        <f t="shared" si="737"/>
        <v>RLFO; Hora de aviso: 10:30 12/07/2024; Solución: falla pertence ATP; Hora de solución: 10:32 12/07/2024; Causa: Visita Fallida</v>
      </c>
      <c r="W2947" s="4" t="s">
        <v>423</v>
      </c>
      <c r="X2947" s="3"/>
      <c r="Y2947" s="3"/>
      <c r="Z2947" s="3" t="s">
        <v>69</v>
      </c>
      <c r="AA2947" s="3" t="s">
        <v>70</v>
      </c>
      <c r="AB2947" s="3">
        <v>0</v>
      </c>
      <c r="AC2947" s="3" t="s">
        <v>71</v>
      </c>
      <c r="AD2947" s="6">
        <v>0</v>
      </c>
      <c r="AE2947" s="7"/>
      <c r="AF2947" s="7"/>
      <c r="AG2947" s="6">
        <f>Tabla4[[#This Row],[Tiempo Parada de Reloj]]+Tabla4[[#This Row],[Tiempo Autorizado por Telefonica (no Máximo)]]</f>
        <v>0</v>
      </c>
      <c r="AH2947" s="7">
        <f t="shared" ca="1" si="738"/>
        <v>1.3888888861401938E-3</v>
      </c>
      <c r="AI2947" s="8">
        <f t="shared" si="739"/>
        <v>0</v>
      </c>
      <c r="AJ2947" s="8">
        <f t="shared" ca="1" si="740"/>
        <v>3.3333333267364651E-2</v>
      </c>
      <c r="AK2947" s="3" t="s">
        <v>119</v>
      </c>
      <c r="AL2947" s="3" t="s">
        <v>71</v>
      </c>
      <c r="AM2947" s="3" t="s">
        <v>69</v>
      </c>
      <c r="AN2947" s="3" t="s">
        <v>119</v>
      </c>
      <c r="AO2947" s="23" t="s">
        <v>119</v>
      </c>
      <c r="AP2947" s="23" t="s">
        <v>119</v>
      </c>
      <c r="AQ2947" s="23">
        <v>45485.438888888886</v>
      </c>
      <c r="AR2947" s="3"/>
      <c r="AS2947" s="23"/>
      <c r="AT2947" s="23"/>
      <c r="AU2947" s="3" t="s">
        <v>424</v>
      </c>
      <c r="AV2947" s="3" t="s">
        <v>69</v>
      </c>
      <c r="AW2947" s="3" t="s">
        <v>69</v>
      </c>
      <c r="AX2947" s="3" t="s">
        <v>69</v>
      </c>
      <c r="AY2947" s="3" t="s">
        <v>69</v>
      </c>
      <c r="AZ2947" s="8" t="str">
        <f>+CONCATENATE("Reportan apertura en el enlace ",Tabla4[[#This Row],[Enlace]]," en el ",Tabla4[[#This Row],[Distancia óptica]]," ocasionado por ",Tabla4[[#This Row],[Causa del daño]])</f>
        <v>Reportan apertura en el enlace Mov. Envigado Esmeralda - Mov. Intermedia en el Km 0  ocasionado por Visita Fallida</v>
      </c>
      <c r="BA2947" s="8" t="str">
        <f>+CONCATENATE("Para dar solución al incidente ",Tabla4[[#This Row],[Solución]])</f>
        <v>Para dar solución al incidente falla pertence ATP</v>
      </c>
      <c r="BB2947" s="3" t="str">
        <f>+_xlfn.CONCAT(Tabla4[[#This Row],[Causa Raiz]]," ",Tabla4[[#This Row],[Solución2]]," (",Tabla4[[#This Row],[Anillo]],"- Cabecera: ",Tabla4[[#This Row],[Cabecera]],"- Operador: ",Tabla4[[#This Row],[Operador]],")")</f>
        <v>Reportan apertura en el enlace Mov. Envigado Esmeralda - Mov. Intermedia en el Km 0  ocasionado por Visita Fallida Para dar solución al incidente falla pertence ATP (NA- Cabecera: NA- Operador: Colombia Telecomunicaciones)</v>
      </c>
    </row>
    <row r="2948" spans="1:54" ht="213.75">
      <c r="A2948" s="38">
        <f t="shared" si="735"/>
        <v>2947</v>
      </c>
      <c r="B2948" s="3">
        <v>8740054</v>
      </c>
      <c r="C2948" s="3" t="s">
        <v>54</v>
      </c>
      <c r="D2948" s="23">
        <v>45485.458333333336</v>
      </c>
      <c r="E2948" s="23">
        <v>45485.631944444445</v>
      </c>
      <c r="F2948" s="1">
        <f t="shared" ca="1" si="736"/>
        <v>0.17361111110949423</v>
      </c>
      <c r="G2948" s="3" t="s">
        <v>55</v>
      </c>
      <c r="H2948" s="41"/>
      <c r="I2948" s="40"/>
      <c r="J2948" s="5" t="s">
        <v>56</v>
      </c>
      <c r="K2948" s="3" t="s">
        <v>77</v>
      </c>
      <c r="L2948" s="9" t="s">
        <v>78</v>
      </c>
      <c r="M2948" s="3" t="s">
        <v>283</v>
      </c>
      <c r="N2948" s="3" t="s">
        <v>1858</v>
      </c>
      <c r="O2948" s="3" t="s">
        <v>13089</v>
      </c>
      <c r="P2948" s="3" t="s">
        <v>13090</v>
      </c>
      <c r="Q2948" s="4" t="s">
        <v>13091</v>
      </c>
      <c r="R2948" s="3" t="s">
        <v>2716</v>
      </c>
      <c r="S2948" s="3" t="s">
        <v>9317</v>
      </c>
      <c r="T2948" s="9" t="s">
        <v>66</v>
      </c>
      <c r="U2948" s="3" t="s">
        <v>13092</v>
      </c>
      <c r="V2948" s="22" t="str">
        <f t="shared" si="737"/>
        <v>RLFO; Hora de aviso: 11:00 12/07/2024; Solución: se realiza tendido de 100 mts y dos empalmes de 24 hilos con caja de empalme 48 hilos ; Hora de solución: 15:10 12/07/2024; Causa: Vandalismo</v>
      </c>
      <c r="W2948" s="4" t="s">
        <v>160</v>
      </c>
      <c r="X2948" s="3"/>
      <c r="Y2948" s="3"/>
      <c r="Z2948" s="3" t="s">
        <v>69</v>
      </c>
      <c r="AA2948" s="3" t="s">
        <v>70</v>
      </c>
      <c r="AB2948" s="3">
        <v>8739395</v>
      </c>
      <c r="AC2948" s="3" t="s">
        <v>71</v>
      </c>
      <c r="AD2948" s="6">
        <v>0</v>
      </c>
      <c r="AE2948" s="7"/>
      <c r="AF2948" s="7"/>
      <c r="AG2948" s="6">
        <f>Tabla4[[#This Row],[Tiempo Parada de Reloj]]+Tabla4[[#This Row],[Tiempo Autorizado por Telefonica (no Máximo)]]</f>
        <v>0</v>
      </c>
      <c r="AH2948" s="7">
        <f t="shared" ca="1" si="738"/>
        <v>0.17361111110949423</v>
      </c>
      <c r="AI2948" s="8">
        <f t="shared" si="739"/>
        <v>0</v>
      </c>
      <c r="AJ2948" s="8">
        <f t="shared" ca="1" si="740"/>
        <v>4.1666666666278616</v>
      </c>
      <c r="AK2948" s="3" t="s">
        <v>119</v>
      </c>
      <c r="AL2948" s="3" t="s">
        <v>71</v>
      </c>
      <c r="AM2948" s="3" t="s">
        <v>69</v>
      </c>
      <c r="AN2948" s="3" t="s">
        <v>119</v>
      </c>
      <c r="AO2948" s="23" t="s">
        <v>98</v>
      </c>
      <c r="AP2948" s="23" t="s">
        <v>98</v>
      </c>
      <c r="AQ2948" s="23">
        <v>45486.509027777778</v>
      </c>
      <c r="AR2948" s="3"/>
      <c r="AS2948" s="23"/>
      <c r="AT2948" s="23"/>
      <c r="AU2948" s="3" t="s">
        <v>833</v>
      </c>
      <c r="AV2948" s="3" t="s">
        <v>3404</v>
      </c>
      <c r="AW2948" s="3" t="s">
        <v>135</v>
      </c>
      <c r="AX2948" s="3">
        <v>4.6230555999999998</v>
      </c>
      <c r="AY2948" s="3">
        <v>-75.766943999999995</v>
      </c>
      <c r="AZ2948" s="8" t="str">
        <f>+CONCATENATE("Reportan apertura en el enlace ",Tabla4[[#This Row],[Enlace]]," en el ",Tabla4[[#This Row],[Distancia óptica]]," ocasionado por ",Tabla4[[#This Row],[Causa del daño]])</f>
        <v>Reportan apertura en el enlace Mov. Panaca - Mov.Montenegro Cementerio en el Km 0,464 desde Mov. Panaca ocasionado por Vandalismo</v>
      </c>
      <c r="BA2948" s="8" t="str">
        <f>+CONCATENATE("Para dar solución al incidente ",Tabla4[[#This Row],[Solución]])</f>
        <v xml:space="preserve">Para dar solución al incidente se realiza tendido de 100 mts y dos empalmes de 24 hilos con caja de empalme 48 hilos </v>
      </c>
      <c r="BB2948" s="3" t="str">
        <f>+_xlfn.CONCAT(Tabla4[[#This Row],[Causa Raiz]]," ",Tabla4[[#This Row],[Solución2]]," (",Tabla4[[#This Row],[Anillo]],"- Cabecera: ",Tabla4[[#This Row],[Cabecera]],"- Operador: ",Tabla4[[#This Row],[Operador]],")")</f>
        <v>Reportan apertura en el enlace Mov. Panaca - Mov.Montenegro Cementerio en el Km 0,464 desde Mov. Panaca ocasionado por Vandalismo Para dar solución al incidente se realiza tendido de 100 mts y dos empalmes de 24 hilos con caja de empalme 48 hilos  (Lineal- Cabecera: Montenegro- Operador: Colombia Telecomunicaciones)</v>
      </c>
    </row>
    <row r="2949" spans="1:54" ht="185.25">
      <c r="A2949" s="38">
        <f t="shared" si="735"/>
        <v>2948</v>
      </c>
      <c r="B2949" s="3">
        <v>8739793</v>
      </c>
      <c r="C2949" s="3" t="s">
        <v>54</v>
      </c>
      <c r="D2949" s="23">
        <v>45485.489583333336</v>
      </c>
      <c r="E2949" s="23">
        <v>45485.625</v>
      </c>
      <c r="F2949" s="1">
        <f t="shared" ca="1" si="736"/>
        <v>0.13541666666424135</v>
      </c>
      <c r="G2949" s="3" t="s">
        <v>1465</v>
      </c>
      <c r="H2949" s="41"/>
      <c r="I2949" s="40"/>
      <c r="J2949" s="5" t="s">
        <v>56</v>
      </c>
      <c r="K2949" s="3" t="s">
        <v>203</v>
      </c>
      <c r="L2949" s="9" t="s">
        <v>78</v>
      </c>
      <c r="M2949" s="3" t="s">
        <v>204</v>
      </c>
      <c r="N2949" s="3" t="s">
        <v>205</v>
      </c>
      <c r="O2949" s="3" t="s">
        <v>13093</v>
      </c>
      <c r="P2949" s="3" t="s">
        <v>13094</v>
      </c>
      <c r="Q2949" s="4" t="s">
        <v>13095</v>
      </c>
      <c r="R2949" s="3" t="s">
        <v>1515</v>
      </c>
      <c r="S2949" s="3" t="s">
        <v>221</v>
      </c>
      <c r="T2949" s="9" t="s">
        <v>211</v>
      </c>
      <c r="U2949" s="3" t="s">
        <v>13096</v>
      </c>
      <c r="V2949" s="22" t="str">
        <f t="shared" si="737"/>
        <v>RLFO; Hora de aviso: 11:45 12/07/2024; Solución: se corre reserva 30 mtrs  y se hace un empalme de 48 hilos ; Hora de solución: 15:00 12/07/2024; Causa: Podas</v>
      </c>
      <c r="W2949" s="4" t="s">
        <v>213</v>
      </c>
      <c r="X2949" s="3"/>
      <c r="Y2949" s="3"/>
      <c r="Z2949" s="3" t="s">
        <v>69</v>
      </c>
      <c r="AA2949" s="3" t="s">
        <v>70</v>
      </c>
      <c r="AB2949" s="3">
        <v>0</v>
      </c>
      <c r="AC2949" s="3" t="s">
        <v>70</v>
      </c>
      <c r="AD2949" s="6">
        <v>0</v>
      </c>
      <c r="AE2949" s="7"/>
      <c r="AF2949" s="7"/>
      <c r="AG2949" s="6">
        <f>Tabla4[[#This Row],[Tiempo Parada de Reloj]]+Tabla4[[#This Row],[Tiempo Autorizado por Telefonica (no Máximo)]]</f>
        <v>0</v>
      </c>
      <c r="AH2949" s="7">
        <f t="shared" ca="1" si="738"/>
        <v>0.13541666666424135</v>
      </c>
      <c r="AI2949" s="8">
        <f t="shared" si="739"/>
        <v>0</v>
      </c>
      <c r="AJ2949" s="8">
        <f t="shared" ca="1" si="740"/>
        <v>3.2499999999417923</v>
      </c>
      <c r="AK2949" s="3" t="s">
        <v>87</v>
      </c>
      <c r="AL2949" s="3" t="s">
        <v>71</v>
      </c>
      <c r="AM2949" s="3" t="s">
        <v>87</v>
      </c>
      <c r="AN2949" s="3" t="s">
        <v>87</v>
      </c>
      <c r="AO2949" s="23" t="s">
        <v>72</v>
      </c>
      <c r="AP2949" s="23" t="s">
        <v>72</v>
      </c>
      <c r="AQ2949" s="23">
        <v>45488.740972222222</v>
      </c>
      <c r="AR2949" s="3"/>
      <c r="AS2949" s="23"/>
      <c r="AT2949" s="23"/>
      <c r="AU2949" s="3" t="s">
        <v>356</v>
      </c>
      <c r="AV2949" s="3" t="s">
        <v>13097</v>
      </c>
      <c r="AW2949" s="3" t="s">
        <v>1951</v>
      </c>
      <c r="AX2949" s="3">
        <v>7.0824499999999997</v>
      </c>
      <c r="AY2949" s="3">
        <v>-73.157749999999993</v>
      </c>
      <c r="AZ2949" s="8" t="str">
        <f>+CONCATENATE("Reportan apertura en el enlace ",Tabla4[[#This Row],[Enlace]]," en el ",Tabla4[[#This Row],[Distancia óptica]]," ocasionado por ",Tabla4[[#This Row],[Causa del daño]])</f>
        <v>Reportan apertura en el enlace Mov. Cenfer - Mov. Palenque en el Km 1,451 desde Mov. Cenfer ocasionado por Podas</v>
      </c>
      <c r="BA2949" s="8" t="str">
        <f>+CONCATENATE("Para dar solución al incidente ",Tabla4[[#This Row],[Solución]])</f>
        <v xml:space="preserve">Para dar solución al incidente se corre reserva 30 mtrs  y se hace un empalme de 48 hilos </v>
      </c>
      <c r="BB2949" s="3" t="str">
        <f>+_xlfn.CONCAT(Tabla4[[#This Row],[Causa Raiz]]," ",Tabla4[[#This Row],[Solución2]]," (",Tabla4[[#This Row],[Anillo]],"- Cabecera: ",Tabla4[[#This Row],[Cabecera]],"- Operador: ",Tabla4[[#This Row],[Operador]],")")</f>
        <v>Reportan apertura en el enlace Mov. Cenfer - Mov. Palenque en el Km 1,451 desde Mov. Cenfer ocasionado por Podas Para dar solución al incidente se corre reserva 30 mtrs  y se hace un empalme de 48 hilos  (uk- Cabecera: giron- Operador: Colombia Telecomunicaciones)</v>
      </c>
    </row>
    <row r="2950" spans="1:54" ht="199.5">
      <c r="A2950" s="38">
        <f t="shared" si="735"/>
        <v>2949</v>
      </c>
      <c r="B2950" s="3">
        <v>8740069</v>
      </c>
      <c r="C2950" s="3" t="s">
        <v>92</v>
      </c>
      <c r="D2950" s="23">
        <v>45484.458333333336</v>
      </c>
      <c r="E2950" s="23">
        <v>45486.520833333336</v>
      </c>
      <c r="F2950" s="1">
        <f t="shared" ca="1" si="736"/>
        <v>2.0625</v>
      </c>
      <c r="G2950" s="3" t="s">
        <v>55</v>
      </c>
      <c r="H2950" s="41"/>
      <c r="I2950" s="40"/>
      <c r="J2950" s="5" t="s">
        <v>56</v>
      </c>
      <c r="K2950" s="3" t="s">
        <v>77</v>
      </c>
      <c r="L2950" s="9" t="s">
        <v>58</v>
      </c>
      <c r="M2950" s="3" t="s">
        <v>79</v>
      </c>
      <c r="N2950" s="3" t="s">
        <v>308</v>
      </c>
      <c r="O2950" s="3" t="s">
        <v>603</v>
      </c>
      <c r="P2950" s="3" t="s">
        <v>13098</v>
      </c>
      <c r="Q2950" s="4" t="s">
        <v>13099</v>
      </c>
      <c r="R2950" s="3" t="s">
        <v>248</v>
      </c>
      <c r="S2950" s="3" t="s">
        <v>85</v>
      </c>
      <c r="T2950" s="9" t="s">
        <v>146</v>
      </c>
      <c r="U2950" s="3" t="s">
        <v>13100</v>
      </c>
      <c r="V2950" s="22" t="str">
        <f t="shared" si="737"/>
        <v>RTNFO; Hora de aviso: 11:00 11/07/2024; Solución: Para dar solucion se depuran eventos a diferentes distancias al km 21, 23,6 y 24,6; Hora de solución: 12:30 13/07/2024; Causa: Falla en la Red FiOp</v>
      </c>
      <c r="W2950" s="4" t="s">
        <v>160</v>
      </c>
      <c r="X2950" s="3"/>
      <c r="Y2950" s="3"/>
      <c r="Z2950" s="3" t="s">
        <v>69</v>
      </c>
      <c r="AA2950" s="3" t="s">
        <v>70</v>
      </c>
      <c r="AB2950" s="3">
        <v>8739067</v>
      </c>
      <c r="AC2950" s="3" t="s">
        <v>71</v>
      </c>
      <c r="AD2950" s="6">
        <v>0.35416666666666669</v>
      </c>
      <c r="AE2950" s="7"/>
      <c r="AF2950" s="7"/>
      <c r="AG2950" s="6">
        <f>Tabla4[[#This Row],[Tiempo Parada de Reloj]]+Tabla4[[#This Row],[Tiempo Autorizado por Telefonica (no Máximo)]]</f>
        <v>0.35416666666666669</v>
      </c>
      <c r="AH2950" s="7">
        <f t="shared" ca="1" si="738"/>
        <v>1.7083333333333333</v>
      </c>
      <c r="AI2950" s="8">
        <f t="shared" si="739"/>
        <v>8.5</v>
      </c>
      <c r="AJ2950" s="8">
        <f t="shared" ca="1" si="740"/>
        <v>41</v>
      </c>
      <c r="AK2950" s="3" t="s">
        <v>87</v>
      </c>
      <c r="AL2950" s="3" t="s">
        <v>71</v>
      </c>
      <c r="AM2950" s="3" t="s">
        <v>87</v>
      </c>
      <c r="AN2950" s="3" t="s">
        <v>87</v>
      </c>
      <c r="AO2950" s="23" t="s">
        <v>8652</v>
      </c>
      <c r="AP2950" s="23" t="s">
        <v>8652</v>
      </c>
      <c r="AQ2950" s="23">
        <v>45490.835416666669</v>
      </c>
      <c r="AR2950" s="3"/>
      <c r="AS2950" s="23"/>
      <c r="AT2950" s="23"/>
      <c r="AU2950" s="3" t="s">
        <v>89</v>
      </c>
      <c r="AV2950" s="3" t="s">
        <v>308</v>
      </c>
      <c r="AW2950" s="3" t="s">
        <v>1323</v>
      </c>
      <c r="AX2950" s="3">
        <v>4.2161160000000004</v>
      </c>
      <c r="AY2950" s="3">
        <v>-74.686800000000005</v>
      </c>
      <c r="AZ2950" s="8" t="str">
        <f>+CONCATENATE("Reportan apertura en el enlace ",Tabla4[[#This Row],[Enlace]]," en el ",Tabla4[[#This Row],[Distancia óptica]]," ocasionado por ",Tabla4[[#This Row],[Causa del daño]])</f>
        <v>Reportan apertura en el enlace Fusagasugá - Girardot en el Km 13 desde girardot  ocasionado por Falla en la Red FiOp</v>
      </c>
      <c r="BA2950" s="8" t="str">
        <f>+CONCATENATE("Para dar solución al incidente ",Tabla4[[#This Row],[Solución]])</f>
        <v>Para dar solución al incidente Para dar solucion se depuran eventos a diferentes distancias al km 21, 23,6 y 24,6</v>
      </c>
      <c r="BB2950" s="3" t="str">
        <f>+_xlfn.CONCAT(Tabla4[[#This Row],[Causa Raiz]]," ",Tabla4[[#This Row],[Solución2]]," (",Tabla4[[#This Row],[Anillo]],"- Cabecera: ",Tabla4[[#This Row],[Cabecera]],"- Operador: ",Tabla4[[#This Row],[Operador]],")")</f>
        <v>Reportan apertura en el enlace Fusagasugá - Girardot en el Km 13 desde girardot  ocasionado por Falla en la Red FiOp Para dar solución al incidente Para dar solucion se depuran eventos a diferentes distancias al km 21, 23,6 y 24,6 (TRONCAL- Cabecera: GIRARDOT- Operador: Colombia Telecomunicaciones)</v>
      </c>
    </row>
    <row r="2951" spans="1:54" ht="185.25">
      <c r="A2951" s="38">
        <f t="shared" si="735"/>
        <v>2950</v>
      </c>
      <c r="B2951" s="3">
        <v>8740338</v>
      </c>
      <c r="C2951" s="3" t="s">
        <v>54</v>
      </c>
      <c r="D2951" s="23">
        <v>45485.565972222219</v>
      </c>
      <c r="E2951" s="23">
        <v>45485.875</v>
      </c>
      <c r="F2951" s="1">
        <f t="shared" ca="1" si="736"/>
        <v>0.30902777778101154</v>
      </c>
      <c r="G2951" s="3" t="s">
        <v>55</v>
      </c>
      <c r="H2951" s="41"/>
      <c r="I2951" s="40"/>
      <c r="J2951" s="5" t="s">
        <v>56</v>
      </c>
      <c r="K2951" s="3" t="s">
        <v>122</v>
      </c>
      <c r="L2951" s="9" t="s">
        <v>58</v>
      </c>
      <c r="M2951" s="3" t="s">
        <v>123</v>
      </c>
      <c r="N2951" s="3" t="s">
        <v>124</v>
      </c>
      <c r="O2951" s="3" t="s">
        <v>13101</v>
      </c>
      <c r="P2951" s="3" t="s">
        <v>13102</v>
      </c>
      <c r="Q2951" s="4" t="s">
        <v>13103</v>
      </c>
      <c r="R2951" s="3" t="s">
        <v>128</v>
      </c>
      <c r="S2951" s="3" t="s">
        <v>129</v>
      </c>
      <c r="T2951" s="9" t="s">
        <v>211</v>
      </c>
      <c r="U2951" s="3" t="s">
        <v>13104</v>
      </c>
      <c r="V2951" s="22" t="str">
        <f t="shared" si="737"/>
        <v>RLFO; Hora de aviso: 13:35 12/07/2024; Solución: Se realiza Sangira y caja de empalme para 3 bufer afectados; Hora de solución: 21:00 12/07/2024; Causa: Podas</v>
      </c>
      <c r="W2951" s="4" t="s">
        <v>3492</v>
      </c>
      <c r="X2951" s="3"/>
      <c r="Y2951" s="3"/>
      <c r="Z2951" s="3" t="s">
        <v>69</v>
      </c>
      <c r="AA2951" s="3" t="s">
        <v>71</v>
      </c>
      <c r="AB2951" s="3">
        <v>0</v>
      </c>
      <c r="AC2951" s="3" t="s">
        <v>71</v>
      </c>
      <c r="AD2951" s="6">
        <v>0</v>
      </c>
      <c r="AE2951" s="7"/>
      <c r="AF2951" s="7"/>
      <c r="AG2951" s="6">
        <f>Tabla4[[#This Row],[Tiempo Parada de Reloj]]+Tabla4[[#This Row],[Tiempo Autorizado por Telefonica (no Máximo)]]</f>
        <v>0</v>
      </c>
      <c r="AH2951" s="7">
        <f t="shared" ca="1" si="738"/>
        <v>0.30902777778101154</v>
      </c>
      <c r="AI2951" s="8">
        <f t="shared" si="739"/>
        <v>0</v>
      </c>
      <c r="AJ2951" s="8">
        <f t="shared" ca="1" si="740"/>
        <v>7.4166666667442769</v>
      </c>
      <c r="AK2951" s="3" t="s">
        <v>87</v>
      </c>
      <c r="AL2951" s="3" t="s">
        <v>70</v>
      </c>
      <c r="AM2951" s="3" t="s">
        <v>8652</v>
      </c>
      <c r="AN2951" s="3" t="s">
        <v>72</v>
      </c>
      <c r="AO2951" s="23" t="s">
        <v>72</v>
      </c>
      <c r="AP2951" s="23" t="s">
        <v>72</v>
      </c>
      <c r="AQ2951" s="23">
        <v>45487.423611111109</v>
      </c>
      <c r="AR2951" s="3"/>
      <c r="AS2951" s="23"/>
      <c r="AT2951" s="23"/>
      <c r="AU2951" s="3" t="s">
        <v>467</v>
      </c>
      <c r="AV2951" s="3" t="s">
        <v>1207</v>
      </c>
      <c r="AW2951" s="3" t="s">
        <v>307</v>
      </c>
      <c r="AX2951" s="3">
        <v>11.0121</v>
      </c>
      <c r="AY2951" s="3">
        <v>-74.938699999999997</v>
      </c>
      <c r="AZ2951" s="8" t="str">
        <f>+CONCATENATE("Reportan apertura en el enlace ",Tabla4[[#This Row],[Enlace]]," en el ",Tabla4[[#This Row],[Distancia óptica]]," ocasionado por ",Tabla4[[#This Row],[Causa del daño]])</f>
        <v>Reportan apertura en el enlace Caribe - Puerto colombia en el Km 19,370 desde Caribe  ocasionado por Podas</v>
      </c>
      <c r="BA2951" s="8" t="str">
        <f>+CONCATENATE("Para dar solución al incidente ",Tabla4[[#This Row],[Solución]])</f>
        <v>Para dar solución al incidente Se realiza Sangira y caja de empalme para 3 bufer afectados</v>
      </c>
      <c r="BB2951" s="3" t="str">
        <f>+_xlfn.CONCAT(Tabla4[[#This Row],[Causa Raiz]]," ",Tabla4[[#This Row],[Solución2]]," (",Tabla4[[#This Row],[Anillo]],"- Cabecera: ",Tabla4[[#This Row],[Cabecera]],"- Operador: ",Tabla4[[#This Row],[Operador]],")")</f>
        <v>Reportan apertura en el enlace Caribe - Puerto colombia en el Km 19,370 desde Caribe  ocasionado por Podas Para dar solución al incidente Se realiza Sangira y caja de empalme para 3 bufer afectados (LINEAL- Cabecera: CARIBE- Operador: Colombia Telecomunicaciones)</v>
      </c>
    </row>
    <row r="2952" spans="1:54" ht="199.5">
      <c r="A2952" s="38">
        <f t="shared" si="735"/>
        <v>2951</v>
      </c>
      <c r="B2952" s="3">
        <v>8740359</v>
      </c>
      <c r="C2952" s="3" t="s">
        <v>92</v>
      </c>
      <c r="D2952" s="23">
        <v>45485.569444444445</v>
      </c>
      <c r="E2952" s="23">
        <v>45486.427083333336</v>
      </c>
      <c r="F2952" s="1">
        <f t="shared" ca="1" si="736"/>
        <v>0.85763888889050577</v>
      </c>
      <c r="G2952" s="3" t="s">
        <v>55</v>
      </c>
      <c r="H2952" s="41"/>
      <c r="I2952" s="40"/>
      <c r="J2952" s="5" t="s">
        <v>56</v>
      </c>
      <c r="K2952" s="3" t="s">
        <v>77</v>
      </c>
      <c r="L2952" s="9" t="s">
        <v>58</v>
      </c>
      <c r="M2952" s="3" t="s">
        <v>507</v>
      </c>
      <c r="N2952" s="3" t="s">
        <v>888</v>
      </c>
      <c r="O2952" s="3" t="s">
        <v>2655</v>
      </c>
      <c r="P2952" s="3" t="s">
        <v>13105</v>
      </c>
      <c r="Q2952" s="4" t="s">
        <v>13106</v>
      </c>
      <c r="R2952" s="3" t="s">
        <v>725</v>
      </c>
      <c r="S2952" s="3" t="s">
        <v>158</v>
      </c>
      <c r="T2952" s="9" t="s">
        <v>211</v>
      </c>
      <c r="U2952" s="3" t="s">
        <v>13107</v>
      </c>
      <c r="V2952" s="22" t="str">
        <f t="shared" si="737"/>
        <v>RTNFO; Hora de aviso: 13:40 12/07/2024; Solución: Se recupera 4 mtrs de reserva y se hace un empalme de 36 hilos con caja de empalme de 48 hilos ; Hora de solución: 10:15 13/07/2024; Causa: Podas</v>
      </c>
      <c r="W2952" s="4" t="s">
        <v>160</v>
      </c>
      <c r="X2952" s="3"/>
      <c r="Y2952" s="3"/>
      <c r="Z2952" s="3" t="s">
        <v>69</v>
      </c>
      <c r="AA2952" s="3" t="s">
        <v>71</v>
      </c>
      <c r="AB2952" s="3">
        <v>0</v>
      </c>
      <c r="AC2952" s="3" t="s">
        <v>71</v>
      </c>
      <c r="AD2952" s="6">
        <v>0.68055555555555558</v>
      </c>
      <c r="AE2952" s="7"/>
      <c r="AF2952" s="7"/>
      <c r="AG2952" s="6">
        <f>Tabla4[[#This Row],[Tiempo Parada de Reloj]]+Tabla4[[#This Row],[Tiempo Autorizado por Telefonica (no Máximo)]]</f>
        <v>0.68055555555555558</v>
      </c>
      <c r="AH2952" s="7">
        <f t="shared" ca="1" si="738"/>
        <v>0.17708333333495019</v>
      </c>
      <c r="AI2952" s="8">
        <f t="shared" si="739"/>
        <v>16.333333333333336</v>
      </c>
      <c r="AJ2952" s="8">
        <f t="shared" ca="1" si="740"/>
        <v>4.2500000000388045</v>
      </c>
      <c r="AK2952" s="3" t="s">
        <v>119</v>
      </c>
      <c r="AL2952" s="3" t="s">
        <v>70</v>
      </c>
      <c r="AM2952" s="3" t="s">
        <v>87</v>
      </c>
      <c r="AN2952" s="3" t="s">
        <v>87</v>
      </c>
      <c r="AO2952" s="23" t="s">
        <v>98</v>
      </c>
      <c r="AP2952" s="23" t="s">
        <v>98</v>
      </c>
      <c r="AQ2952" s="23">
        <v>45486.977083333331</v>
      </c>
      <c r="AR2952" s="3"/>
      <c r="AS2952" s="23"/>
      <c r="AT2952" s="23"/>
      <c r="AU2952" s="3" t="s">
        <v>515</v>
      </c>
      <c r="AV2952" s="3" t="s">
        <v>888</v>
      </c>
      <c r="AW2952" s="3" t="s">
        <v>92</v>
      </c>
      <c r="AX2952" s="3">
        <v>2.35555</v>
      </c>
      <c r="AY2952" s="3">
        <v>-76.684719999999999</v>
      </c>
      <c r="AZ2952" s="8" t="str">
        <f>+CONCATENATE("Reportan apertura en el enlace ",Tabla4[[#This Row],[Enlace]]," en el ",Tabla4[[#This Row],[Distancia óptica]]," ocasionado por ",Tabla4[[#This Row],[Causa del daño]])</f>
        <v>Reportan apertura en el enlace Popayán - El Bordo en el Km 17 desde Popayan ocasionado por Podas</v>
      </c>
      <c r="BA2952" s="8" t="str">
        <f>+CONCATENATE("Para dar solución al incidente ",Tabla4[[#This Row],[Solución]])</f>
        <v xml:space="preserve">Para dar solución al incidente Se recupera 4 mtrs de reserva y se hace un empalme de 36 hilos con caja de empalme de 48 hilos </v>
      </c>
      <c r="BB2952" s="3" t="str">
        <f>+_xlfn.CONCAT(Tabla4[[#This Row],[Causa Raiz]]," ",Tabla4[[#This Row],[Solución2]]," (",Tabla4[[#This Row],[Anillo]],"- Cabecera: ",Tabla4[[#This Row],[Cabecera]],"- Operador: ",Tabla4[[#This Row],[Operador]],")")</f>
        <v>Reportan apertura en el enlace Popayán - El Bordo en el Km 17 desde Popayan ocasionado por Podas Para dar solución al incidente Se recupera 4 mtrs de reserva y se hace un empalme de 36 hilos con caja de empalme de 48 hilos  (RTNFO- Cabecera: POPAYAN- Operador: Colombia Telecomunicaciones)</v>
      </c>
    </row>
    <row r="2953" spans="1:54" ht="213.75">
      <c r="A2953" s="38">
        <f t="shared" ref="A2953:A2959" si="742">A2952+1</f>
        <v>2952</v>
      </c>
      <c r="B2953" s="3">
        <v>8740439</v>
      </c>
      <c r="C2953" s="3" t="s">
        <v>136</v>
      </c>
      <c r="D2953" s="23">
        <v>45485.583333333336</v>
      </c>
      <c r="E2953" s="23">
        <v>45485.6875</v>
      </c>
      <c r="F2953" s="1">
        <f t="shared" ref="F2953:F2959" ca="1" si="743">IF(ISBLANK(E2953),IF(ISBLANK(D2953),0,NOW()-D2953),E2953-D2953)</f>
        <v>0.10416666666424135</v>
      </c>
      <c r="G2953" s="3" t="s">
        <v>55</v>
      </c>
      <c r="H2953" s="41"/>
      <c r="I2953" s="40"/>
      <c r="J2953" s="5" t="s">
        <v>137</v>
      </c>
      <c r="K2953" s="3" t="s">
        <v>77</v>
      </c>
      <c r="L2953" s="9" t="s">
        <v>78</v>
      </c>
      <c r="M2953" s="3" t="s">
        <v>745</v>
      </c>
      <c r="N2953" s="3" t="s">
        <v>746</v>
      </c>
      <c r="O2953" s="3" t="s">
        <v>13108</v>
      </c>
      <c r="P2953" s="3" t="s">
        <v>13109</v>
      </c>
      <c r="Q2953" s="4" t="s">
        <v>13110</v>
      </c>
      <c r="R2953" s="3" t="s">
        <v>750</v>
      </c>
      <c r="S2953" s="3" t="s">
        <v>158</v>
      </c>
      <c r="T2953" s="9" t="s">
        <v>66</v>
      </c>
      <c r="U2953" s="3" t="s">
        <v>13111</v>
      </c>
      <c r="V2953" s="22" t="str">
        <f t="shared" ref="V2953:V2959" si="744">C2953&amp;"; Hora de aviso: "&amp;TEXT(D2953,"h:mm dd/mm/yyyy")&amp;"; Solución: "&amp;U2953&amp;"; Hora de solución: "&amp;TEXT(E2953,"h:mm dd/mm/yyyy")&amp;"; Causa: "&amp;T2953</f>
        <v>RBHFO; Hora de aviso: 14:00 12/07/2024; Solución: se recupera 20 mts de reserva y se realiza un empalme de 36 hilos con caja de empalme de 48 hilos; Hora de solución: 16:30 12/07/2024; Causa: Vandalismo</v>
      </c>
      <c r="W2953" s="4" t="s">
        <v>160</v>
      </c>
      <c r="X2953" s="3"/>
      <c r="Y2953" s="3"/>
      <c r="Z2953" s="3" t="s">
        <v>69</v>
      </c>
      <c r="AA2953" s="3" t="s">
        <v>71</v>
      </c>
      <c r="AB2953" s="3">
        <v>0</v>
      </c>
      <c r="AC2953" s="3" t="s">
        <v>71</v>
      </c>
      <c r="AD2953" s="6">
        <v>0</v>
      </c>
      <c r="AE2953" s="7"/>
      <c r="AF2953" s="7"/>
      <c r="AG2953" s="6">
        <f>Tabla4[[#This Row],[Tiempo Parada de Reloj]]+Tabla4[[#This Row],[Tiempo Autorizado por Telefonica (no Máximo)]]</f>
        <v>0</v>
      </c>
      <c r="AH2953" s="7">
        <f t="shared" ref="AH2953:AH2959" ca="1" si="745">F2953-$AD2953</f>
        <v>0.10416666666424135</v>
      </c>
      <c r="AI2953" s="8">
        <f t="shared" ref="AI2953:AI2959" si="746">AD2953*24</f>
        <v>0</v>
      </c>
      <c r="AJ2953" s="8">
        <f t="shared" ref="AJ2953:AJ2959" ca="1" si="747">AH2953*24</f>
        <v>2.4999999999417923</v>
      </c>
      <c r="AK2953" s="3" t="s">
        <v>8652</v>
      </c>
      <c r="AL2953" s="3" t="s">
        <v>71</v>
      </c>
      <c r="AM2953" s="3" t="s">
        <v>69</v>
      </c>
      <c r="AN2953" s="3" t="s">
        <v>8652</v>
      </c>
      <c r="AO2953" s="23" t="s">
        <v>98</v>
      </c>
      <c r="AP2953" s="23" t="s">
        <v>98</v>
      </c>
      <c r="AQ2953" s="23">
        <v>45488.445833333331</v>
      </c>
      <c r="AR2953" s="3"/>
      <c r="AS2953" s="23"/>
      <c r="AT2953" s="23"/>
      <c r="AU2953" s="3" t="s">
        <v>752</v>
      </c>
      <c r="AV2953" s="3" t="s">
        <v>13112</v>
      </c>
      <c r="AW2953" s="3" t="s">
        <v>13113</v>
      </c>
      <c r="AX2953" s="3">
        <v>2.9331491000000001</v>
      </c>
      <c r="AY2953" s="3">
        <v>-75.296096000000006</v>
      </c>
      <c r="AZ2953" s="8" t="str">
        <f>+CONCATENATE("Reportan apertura en el enlace ",Tabla4[[#This Row],[Enlace]]," en el ",Tabla4[[#This Row],[Distancia óptica]]," ocasionado por ",Tabla4[[#This Row],[Causa del daño]])</f>
        <v>Reportan apertura en el enlace Mov. Neiva centro - Mov. Parque industrial en el Km 2,167 desde Centro ocasionado por Vandalismo</v>
      </c>
      <c r="BA2953" s="8" t="str">
        <f>+CONCATENATE("Para dar solución al incidente ",Tabla4[[#This Row],[Solución]])</f>
        <v>Para dar solución al incidente se recupera 20 mts de reserva y se realiza un empalme de 36 hilos con caja de empalme de 48 hilos</v>
      </c>
      <c r="BB2953" s="3" t="str">
        <f>+_xlfn.CONCAT(Tabla4[[#This Row],[Causa Raiz]]," ",Tabla4[[#This Row],[Solución2]]," (",Tabla4[[#This Row],[Anillo]],"- Cabecera: ",Tabla4[[#This Row],[Cabecera]],"- Operador: ",Tabla4[[#This Row],[Operador]],")")</f>
        <v>Reportan apertura en el enlace Mov. Neiva centro - Mov. Parque industrial en el Km 2,167 desde Centro ocasionado por Vandalismo Para dar solución al incidente se recupera 20 mts de reserva y se realiza un empalme de 36 hilos con caja de empalme de 48 hilos (ANILLO NORTE- Cabecera: NEIVA CENTRO- Operador: Infraco)</v>
      </c>
    </row>
    <row r="2954" spans="1:54" ht="185.25">
      <c r="A2954" s="38">
        <f t="shared" si="742"/>
        <v>2953</v>
      </c>
      <c r="B2954" s="3">
        <v>8740643</v>
      </c>
      <c r="C2954" s="3" t="s">
        <v>54</v>
      </c>
      <c r="D2954" s="23">
        <v>45485.635416666664</v>
      </c>
      <c r="E2954" s="23">
        <v>45486.625</v>
      </c>
      <c r="F2954" s="1">
        <f t="shared" ca="1" si="743"/>
        <v>0.98958333333575865</v>
      </c>
      <c r="G2954" s="3" t="s">
        <v>1465</v>
      </c>
      <c r="H2954" s="41" t="s">
        <v>1551</v>
      </c>
      <c r="I2954" s="40"/>
      <c r="J2954" s="5" t="s">
        <v>56</v>
      </c>
      <c r="K2954" s="3" t="s">
        <v>77</v>
      </c>
      <c r="L2954" s="9" t="s">
        <v>58</v>
      </c>
      <c r="M2954" s="3" t="s">
        <v>79</v>
      </c>
      <c r="N2954" s="3" t="s">
        <v>771</v>
      </c>
      <c r="O2954" s="3" t="s">
        <v>10703</v>
      </c>
      <c r="P2954" s="3" t="s">
        <v>13114</v>
      </c>
      <c r="Q2954" s="4" t="s">
        <v>13115</v>
      </c>
      <c r="R2954" s="3" t="s">
        <v>708</v>
      </c>
      <c r="S2954" s="3" t="s">
        <v>85</v>
      </c>
      <c r="T2954" s="9" t="s">
        <v>146</v>
      </c>
      <c r="U2954" s="3" t="s">
        <v>10224</v>
      </c>
      <c r="V2954" s="22" t="str">
        <f t="shared" si="744"/>
        <v>RLFO; Hora de aviso: 15:15 12/07/2024; Solución: Para dar solucion se realizo migracion entre empalme; Hora de solución: 15:00 13/07/2024; Causa: Falla en la Red FiOp</v>
      </c>
      <c r="W2954" s="4" t="s">
        <v>160</v>
      </c>
      <c r="X2954" s="3"/>
      <c r="Y2954" s="3"/>
      <c r="Z2954" s="3" t="s">
        <v>69</v>
      </c>
      <c r="AA2954" s="3" t="s">
        <v>70</v>
      </c>
      <c r="AB2954" s="3">
        <v>0</v>
      </c>
      <c r="AC2954" s="3" t="s">
        <v>71</v>
      </c>
      <c r="AD2954" s="6">
        <v>0.50694444444444442</v>
      </c>
      <c r="AE2954" s="7"/>
      <c r="AF2954" s="7"/>
      <c r="AG2954" s="6">
        <f>Tabla4[[#This Row],[Tiempo Parada de Reloj]]+Tabla4[[#This Row],[Tiempo Autorizado por Telefonica (no Máximo)]]</f>
        <v>0.50694444444444442</v>
      </c>
      <c r="AH2954" s="7">
        <f t="shared" ca="1" si="745"/>
        <v>0.48263888889131423</v>
      </c>
      <c r="AI2954" s="8">
        <f t="shared" si="746"/>
        <v>12.166666666666666</v>
      </c>
      <c r="AJ2954" s="8">
        <f t="shared" ca="1" si="747"/>
        <v>11.583333333391542</v>
      </c>
      <c r="AK2954" s="3" t="s">
        <v>8652</v>
      </c>
      <c r="AL2954" s="3" t="s">
        <v>70</v>
      </c>
      <c r="AM2954" s="3" t="s">
        <v>87</v>
      </c>
      <c r="AN2954" s="3" t="s">
        <v>87</v>
      </c>
      <c r="AO2954" s="23"/>
      <c r="AP2954" s="23"/>
      <c r="AQ2954" s="23">
        <f t="shared" ref="AQ2954" ca="1" si="748">NOW()</f>
        <v>45503.69683483796</v>
      </c>
      <c r="AR2954" s="3"/>
      <c r="AS2954" s="23"/>
      <c r="AT2954" s="23"/>
      <c r="AU2954" s="3" t="s">
        <v>313</v>
      </c>
      <c r="AV2954" s="3" t="s">
        <v>4729</v>
      </c>
      <c r="AW2954" s="3" t="s">
        <v>307</v>
      </c>
      <c r="AX2954" s="3">
        <v>4.5508699999999997</v>
      </c>
      <c r="AY2954" s="3">
        <v>-74.236170000000001</v>
      </c>
      <c r="AZ2954" s="8" t="str">
        <f>+CONCATENATE("Reportan apertura en el enlace ",Tabla4[[#This Row],[Enlace]]," en el ",Tabla4[[#This Row],[Distancia óptica]]," ocasionado por ",Tabla4[[#This Row],[Causa del daño]])</f>
        <v>Reportan apertura en el enlace San Nicolas - Soacha en el km 5.7 desde Soacha ocasionado por Falla en la Red FiOp</v>
      </c>
      <c r="BA2954" s="8" t="str">
        <f>+CONCATENATE("Para dar solución al incidente ",Tabla4[[#This Row],[Solución]])</f>
        <v>Para dar solución al incidente Para dar solucion se realizo migracion entre empalme</v>
      </c>
      <c r="BB2954" s="3" t="str">
        <f>+_xlfn.CONCAT(Tabla4[[#This Row],[Causa Raiz]]," ",Tabla4[[#This Row],[Solución2]]," (",Tabla4[[#This Row],[Anillo]],"- Cabecera: ",Tabla4[[#This Row],[Cabecera]],"- Operador: ",Tabla4[[#This Row],[Operador]],")")</f>
        <v>Reportan apertura en el enlace San Nicolas - Soacha en el km 5.7 desde Soacha ocasionado por Falla en la Red FiOp Para dar solución al incidente Para dar solucion se realizo migracion entre empalme (LINEAL- Cabecera: Soacha centro- Operador: Colombia Telecomunicaciones)</v>
      </c>
    </row>
    <row r="2955" spans="1:54" ht="171">
      <c r="A2955" s="38">
        <f t="shared" si="742"/>
        <v>2954</v>
      </c>
      <c r="B2955" s="3">
        <v>8740649</v>
      </c>
      <c r="C2955" s="3" t="s">
        <v>163</v>
      </c>
      <c r="D2955" s="23">
        <v>45485.666666666664</v>
      </c>
      <c r="E2955" s="23">
        <v>45486.097222222219</v>
      </c>
      <c r="F2955" s="1">
        <f t="shared" ca="1" si="743"/>
        <v>0.43055555555474712</v>
      </c>
      <c r="G2955" s="3" t="s">
        <v>1465</v>
      </c>
      <c r="H2955" s="41"/>
      <c r="I2955" s="40"/>
      <c r="J2955" s="5" t="s">
        <v>56</v>
      </c>
      <c r="K2955" s="3" t="s">
        <v>340</v>
      </c>
      <c r="L2955" s="9" t="s">
        <v>58</v>
      </c>
      <c r="M2955" s="3" t="s">
        <v>341</v>
      </c>
      <c r="N2955" s="3" t="s">
        <v>342</v>
      </c>
      <c r="O2955" s="3" t="s">
        <v>343</v>
      </c>
      <c r="P2955" s="3" t="s">
        <v>13116</v>
      </c>
      <c r="Q2955" s="4" t="s">
        <v>13117</v>
      </c>
      <c r="R2955" s="3" t="s">
        <v>750</v>
      </c>
      <c r="S2955" s="3" t="s">
        <v>347</v>
      </c>
      <c r="T2955" s="9" t="s">
        <v>513</v>
      </c>
      <c r="U2955" s="3" t="s">
        <v>13118</v>
      </c>
      <c r="V2955" s="22" t="str">
        <f t="shared" si="744"/>
        <v>RDFO; Hora de aviso: 16:00 12/07/2024; Solución: Se recupera 20 Mts de reserva y se hace un emplame; Hora de solución: 2:20 13/07/2024; Causa: Desastre Natural</v>
      </c>
      <c r="W2955" s="4" t="s">
        <v>349</v>
      </c>
      <c r="X2955" s="3"/>
      <c r="Y2955" s="3"/>
      <c r="Z2955" s="3" t="s">
        <v>69</v>
      </c>
      <c r="AA2955" s="3" t="s">
        <v>70</v>
      </c>
      <c r="AB2955" s="3">
        <v>0</v>
      </c>
      <c r="AC2955" s="3" t="s">
        <v>71</v>
      </c>
      <c r="AD2955" s="6">
        <v>0</v>
      </c>
      <c r="AE2955" s="7"/>
      <c r="AF2955" s="7"/>
      <c r="AG2955" s="6">
        <f>Tabla4[[#This Row],[Tiempo Parada de Reloj]]+Tabla4[[#This Row],[Tiempo Autorizado por Telefonica (no Máximo)]]</f>
        <v>0</v>
      </c>
      <c r="AH2955" s="7">
        <f t="shared" ca="1" si="745"/>
        <v>0.43055555555474712</v>
      </c>
      <c r="AI2955" s="8">
        <f t="shared" si="746"/>
        <v>0</v>
      </c>
      <c r="AJ2955" s="8">
        <f t="shared" ca="1" si="747"/>
        <v>10.333333333313931</v>
      </c>
      <c r="AK2955" s="3" t="s">
        <v>8652</v>
      </c>
      <c r="AL2955" s="3" t="s">
        <v>70</v>
      </c>
      <c r="AM2955" s="3" t="s">
        <v>72</v>
      </c>
      <c r="AN2955" s="3" t="s">
        <v>72</v>
      </c>
      <c r="AO2955" s="3" t="s">
        <v>72</v>
      </c>
      <c r="AP2955" s="3" t="s">
        <v>72</v>
      </c>
      <c r="AQ2955" s="23">
        <v>45488.709027777775</v>
      </c>
      <c r="AR2955" s="3"/>
      <c r="AS2955" s="23"/>
      <c r="AT2955" s="23"/>
      <c r="AU2955" s="3" t="s">
        <v>351</v>
      </c>
      <c r="AV2955" s="3" t="s">
        <v>342</v>
      </c>
      <c r="AW2955" s="3" t="s">
        <v>92</v>
      </c>
      <c r="AX2955" s="3">
        <v>4.7058999999999997</v>
      </c>
      <c r="AY2955" s="3">
        <v>-74.932900000000004</v>
      </c>
      <c r="AZ2955" s="8" t="str">
        <f>+CONCATENATE("Reportan apertura en el enlace ",Tabla4[[#This Row],[Enlace]]," en el ",Tabla4[[#This Row],[Distancia óptica]]," ocasionado por ",Tabla4[[#This Row],[Causa del daño]])</f>
        <v>Reportan apertura en el enlace Ibague - Libano en el Km 72 desde Libano ocasionado por Desastre Natural</v>
      </c>
      <c r="BA2955" s="8" t="str">
        <f>+CONCATENATE("Para dar solución al incidente ",Tabla4[[#This Row],[Solución]])</f>
        <v>Para dar solución al incidente Se recupera 20 Mts de reserva y se hace un emplame</v>
      </c>
      <c r="BB2955" s="3" t="str">
        <f>+_xlfn.CONCAT(Tabla4[[#This Row],[Causa Raiz]]," ",Tabla4[[#This Row],[Solución2]]," (",Tabla4[[#This Row],[Anillo]],"- Cabecera: ",Tabla4[[#This Row],[Cabecera]],"- Operador: ",Tabla4[[#This Row],[Operador]],")")</f>
        <v>Reportan apertura en el enlace Ibague - Libano en el Km 72 desde Libano ocasionado por Desastre Natural Para dar solución al incidente Se recupera 20 Mts de reserva y se hace un emplame (RTNFO- Cabecera: IBAGUE- Operador: Colombia Telecomunicaciones)</v>
      </c>
    </row>
    <row r="2956" spans="1:54" ht="228">
      <c r="A2956" s="38">
        <f t="shared" si="742"/>
        <v>2955</v>
      </c>
      <c r="B2956" s="3">
        <v>8740831</v>
      </c>
      <c r="C2956" s="3" t="s">
        <v>54</v>
      </c>
      <c r="D2956" s="23">
        <v>45485.708333333336</v>
      </c>
      <c r="E2956" s="23">
        <v>45485.854166666664</v>
      </c>
      <c r="F2956" s="1">
        <f t="shared" ca="1" si="743"/>
        <v>0.14583333332848269</v>
      </c>
      <c r="G2956" s="3" t="s">
        <v>55</v>
      </c>
      <c r="H2956" s="41"/>
      <c r="I2956" s="40"/>
      <c r="J2956" s="5" t="s">
        <v>56</v>
      </c>
      <c r="K2956" s="3" t="s">
        <v>359</v>
      </c>
      <c r="L2956" s="9" t="s">
        <v>78</v>
      </c>
      <c r="M2956" s="3" t="s">
        <v>360</v>
      </c>
      <c r="N2956" s="3" t="s">
        <v>483</v>
      </c>
      <c r="O2956" s="3" t="s">
        <v>13119</v>
      </c>
      <c r="P2956" s="3" t="s">
        <v>13120</v>
      </c>
      <c r="Q2956" s="4" t="s">
        <v>13121</v>
      </c>
      <c r="R2956" s="3" t="s">
        <v>365</v>
      </c>
      <c r="S2956" s="3" t="s">
        <v>366</v>
      </c>
      <c r="T2956" s="9" t="s">
        <v>66</v>
      </c>
      <c r="U2956" s="3" t="s">
        <v>13122</v>
      </c>
      <c r="V2956" s="22" t="str">
        <f t="shared" si="744"/>
        <v>RLFO; Hora de aviso: 17:00 12/07/2024; Solución:  Se realiza tendido de 140 mts de 48 hilos y hace un empalme nuevo de 48 hilos y se rehace otro empalme de 24 hilos; Hora de solución: 20:30 12/07/2024; Causa: Vandalismo</v>
      </c>
      <c r="W2956" s="4" t="s">
        <v>13123</v>
      </c>
      <c r="X2956" s="3"/>
      <c r="Y2956" s="3"/>
      <c r="Z2956" s="3" t="s">
        <v>69</v>
      </c>
      <c r="AA2956" s="3" t="s">
        <v>70</v>
      </c>
      <c r="AB2956" s="3">
        <v>0</v>
      </c>
      <c r="AC2956" s="3" t="s">
        <v>71</v>
      </c>
      <c r="AD2956" s="6">
        <v>0</v>
      </c>
      <c r="AE2956" s="7"/>
      <c r="AF2956" s="7"/>
      <c r="AG2956" s="6">
        <f>Tabla4[[#This Row],[Tiempo Parada de Reloj]]+Tabla4[[#This Row],[Tiempo Autorizado por Telefonica (no Máximo)]]</f>
        <v>0</v>
      </c>
      <c r="AH2956" s="7">
        <f t="shared" ca="1" si="745"/>
        <v>0.14583333332848269</v>
      </c>
      <c r="AI2956" s="8">
        <f t="shared" si="746"/>
        <v>0</v>
      </c>
      <c r="AJ2956" s="8">
        <f t="shared" ca="1" si="747"/>
        <v>3.4999999998835847</v>
      </c>
      <c r="AK2956" s="3" t="s">
        <v>8652</v>
      </c>
      <c r="AL2956" s="3" t="s">
        <v>71</v>
      </c>
      <c r="AM2956" s="3" t="s">
        <v>8652</v>
      </c>
      <c r="AN2956" s="3" t="s">
        <v>8652</v>
      </c>
      <c r="AO2956" s="23" t="s">
        <v>98</v>
      </c>
      <c r="AP2956" s="23" t="s">
        <v>98</v>
      </c>
      <c r="AQ2956" s="23">
        <v>45488.418055555558</v>
      </c>
      <c r="AR2956" s="3"/>
      <c r="AS2956" s="23"/>
      <c r="AT2956" s="23"/>
      <c r="AU2956" s="3" t="s">
        <v>622</v>
      </c>
      <c r="AV2956" s="3" t="s">
        <v>13124</v>
      </c>
      <c r="AW2956" s="3" t="s">
        <v>307</v>
      </c>
      <c r="AX2956" s="3">
        <v>6.2137000000000002</v>
      </c>
      <c r="AY2956" s="3">
        <v>-75.5822</v>
      </c>
      <c r="AZ2956" s="8" t="str">
        <f>+CONCATENATE("Reportan apertura en el enlace ",Tabla4[[#This Row],[Enlace]]," en el ",Tabla4[[#This Row],[Distancia óptica]]," ocasionado por ",Tabla4[[#This Row],[Causa del daño]])</f>
        <v>Reportan apertura en el enlace Mov. Autosura - Mov. Guayabal en el Km 0,140 desde Autosura ocasionado por Vandalismo</v>
      </c>
      <c r="BA2956" s="8" t="str">
        <f>+CONCATENATE("Para dar solución al incidente ",Tabla4[[#This Row],[Solución]])</f>
        <v>Para dar solución al incidente  Se realiza tendido de 140 mts de 48 hilos y hace un empalme nuevo de 48 hilos y se rehace otro empalme de 24 hilos</v>
      </c>
      <c r="BB2956" s="3" t="str">
        <f>+_xlfn.CONCAT(Tabla4[[#This Row],[Causa Raiz]]," ",Tabla4[[#This Row],[Solución2]]," (",Tabla4[[#This Row],[Anillo]],"- Cabecera: ",Tabla4[[#This Row],[Cabecera]],"- Operador: ",Tabla4[[#This Row],[Operador]],")")</f>
        <v>Reportan apertura en el enlace Mov. Autosura - Mov. Guayabal en el Km 0,140 desde Autosura ocasionado por Vandalismo Para dar solución al incidente  Se realiza tendido de 140 mts de 48 hilos y hace un empalme nuevo de 48 hilos y se rehace otro empalme de 24 hilos (LINEAL- Cabecera: AUTOSURA- Operador: Colombia Telecomunicaciones)</v>
      </c>
    </row>
    <row r="2957" spans="1:54" ht="199.5">
      <c r="A2957" s="38">
        <f t="shared" si="742"/>
        <v>2956</v>
      </c>
      <c r="B2957" s="3">
        <v>8740641</v>
      </c>
      <c r="C2957" s="3" t="s">
        <v>163</v>
      </c>
      <c r="D2957" s="23">
        <v>45485.729166666664</v>
      </c>
      <c r="E2957" s="23">
        <v>45486.055555555555</v>
      </c>
      <c r="F2957" s="1">
        <f t="shared" ca="1" si="743"/>
        <v>0.32638888889050577</v>
      </c>
      <c r="G2957" s="3" t="s">
        <v>1465</v>
      </c>
      <c r="H2957" s="41" t="s">
        <v>1551</v>
      </c>
      <c r="I2957" s="40"/>
      <c r="J2957" s="5" t="s">
        <v>56</v>
      </c>
      <c r="K2957" s="3" t="s">
        <v>203</v>
      </c>
      <c r="L2957" s="9" t="s">
        <v>78</v>
      </c>
      <c r="M2957" s="3" t="s">
        <v>204</v>
      </c>
      <c r="N2957" s="3" t="s">
        <v>332</v>
      </c>
      <c r="O2957" s="3" t="s">
        <v>13125</v>
      </c>
      <c r="P2957" s="3" t="s">
        <v>13126</v>
      </c>
      <c r="Q2957" s="4" t="s">
        <v>13127</v>
      </c>
      <c r="R2957" s="3" t="s">
        <v>1082</v>
      </c>
      <c r="S2957" s="3" t="s">
        <v>210</v>
      </c>
      <c r="T2957" s="9" t="s">
        <v>176</v>
      </c>
      <c r="U2957" s="3" t="s">
        <v>13128</v>
      </c>
      <c r="V2957" s="22" t="str">
        <f t="shared" si="744"/>
        <v>RDFO; Hora de aviso: 17:30 12/07/2024; Solución: Se realizo tendido de 200 Mt de 36 hilos y 2 empalmes de 48; Hora de solución: 1:20 13/07/2024; Causa: Intervención de Terceros. No Identificados</v>
      </c>
      <c r="W2957" s="4" t="s">
        <v>213</v>
      </c>
      <c r="X2957" s="3"/>
      <c r="Y2957" s="3"/>
      <c r="Z2957" s="3" t="s">
        <v>69</v>
      </c>
      <c r="AA2957" s="3" t="s">
        <v>70</v>
      </c>
      <c r="AB2957" s="3">
        <v>0</v>
      </c>
      <c r="AC2957" s="3" t="s">
        <v>71</v>
      </c>
      <c r="AD2957" s="6">
        <v>0</v>
      </c>
      <c r="AE2957" s="7"/>
      <c r="AF2957" s="7"/>
      <c r="AG2957" s="6">
        <f>Tabla4[[#This Row],[Tiempo Parada de Reloj]]+Tabla4[[#This Row],[Tiempo Autorizado por Telefonica (no Máximo)]]</f>
        <v>0</v>
      </c>
      <c r="AH2957" s="7">
        <f t="shared" ca="1" si="745"/>
        <v>0.32638888889050577</v>
      </c>
      <c r="AI2957" s="8">
        <f t="shared" si="746"/>
        <v>0</v>
      </c>
      <c r="AJ2957" s="8">
        <f t="shared" ca="1" si="747"/>
        <v>7.8333333333721384</v>
      </c>
      <c r="AK2957" s="3" t="s">
        <v>106</v>
      </c>
      <c r="AL2957" s="3" t="s">
        <v>70</v>
      </c>
      <c r="AM2957" s="3" t="s">
        <v>8652</v>
      </c>
      <c r="AN2957" s="3" t="s">
        <v>72</v>
      </c>
      <c r="AO2957" s="23" t="s">
        <v>8652</v>
      </c>
      <c r="AP2957" s="23" t="s">
        <v>8652</v>
      </c>
      <c r="AQ2957" s="23">
        <v>45491.693749999999</v>
      </c>
      <c r="AR2957" s="3"/>
      <c r="AS2957" s="23"/>
      <c r="AT2957" s="23"/>
      <c r="AU2957" s="3" t="s">
        <v>214</v>
      </c>
      <c r="AV2957" s="3" t="s">
        <v>10347</v>
      </c>
      <c r="AW2957" s="3" t="s">
        <v>11247</v>
      </c>
      <c r="AX2957" s="3">
        <v>7.1012310000000003</v>
      </c>
      <c r="AY2957" s="3">
        <v>-73.109801000000004</v>
      </c>
      <c r="AZ2957" s="8" t="str">
        <f>+CONCATENATE("Reportan apertura en el enlace ",Tabla4[[#This Row],[Enlace]]," en el ",Tabla4[[#This Row],[Distancia óptica]]," ocasionado por ",Tabla4[[#This Row],[Causa del daño]])</f>
        <v>Reportan apertura en el enlace Mov. Conucos - Mov. Floresta en el Km 0.504 desde Conucos ocasionado por Intervención de Terceros. No Identificados</v>
      </c>
      <c r="BA2957" s="8" t="str">
        <f>+CONCATENATE("Para dar solución al incidente ",Tabla4[[#This Row],[Solución]])</f>
        <v>Para dar solución al incidente Se realizo tendido de 200 Mt de 36 hilos y 2 empalmes de 48</v>
      </c>
      <c r="BB2957" s="3" t="str">
        <f>+_xlfn.CONCAT(Tabla4[[#This Row],[Causa Raiz]]," ",Tabla4[[#This Row],[Solución2]]," (",Tabla4[[#This Row],[Anillo]],"- Cabecera: ",Tabla4[[#This Row],[Cabecera]],"- Operador: ",Tabla4[[#This Row],[Operador]],")")</f>
        <v>Reportan apertura en el enlace Mov. Conucos - Mov. Floresta en el Km 0.504 desde Conucos ocasionado por Intervención de Terceros. No Identificados Para dar solución al incidente Se realizo tendido de 200 Mt de 36 hilos y 2 empalmes de 48 (Uk Conucos- Cabecera: CONUCOS- Operador: Colombia Telecomunicaciones)</v>
      </c>
    </row>
    <row r="2958" spans="1:54" ht="199.5">
      <c r="A2958" s="38">
        <f t="shared" si="742"/>
        <v>2957</v>
      </c>
      <c r="B2958" s="3">
        <v>8740399</v>
      </c>
      <c r="C2958" s="3" t="s">
        <v>54</v>
      </c>
      <c r="D2958" s="23">
        <v>45485.708333333336</v>
      </c>
      <c r="E2958" s="23">
        <v>45485.777777777781</v>
      </c>
      <c r="F2958" s="1">
        <f t="shared" ca="1" si="743"/>
        <v>6.9444444445252884E-2</v>
      </c>
      <c r="G2958" s="3" t="s">
        <v>55</v>
      </c>
      <c r="H2958" s="41"/>
      <c r="I2958" s="40"/>
      <c r="J2958" s="5" t="s">
        <v>56</v>
      </c>
      <c r="K2958" s="3" t="s">
        <v>77</v>
      </c>
      <c r="L2958" s="9" t="s">
        <v>58</v>
      </c>
      <c r="M2958" s="3" t="s">
        <v>745</v>
      </c>
      <c r="N2958" s="3" t="s">
        <v>746</v>
      </c>
      <c r="O2958" s="3" t="s">
        <v>13129</v>
      </c>
      <c r="P2958" s="3" t="s">
        <v>13130</v>
      </c>
      <c r="Q2958" s="4" t="s">
        <v>13131</v>
      </c>
      <c r="R2958" s="3" t="s">
        <v>750</v>
      </c>
      <c r="S2958" s="3" t="s">
        <v>158</v>
      </c>
      <c r="T2958" s="9" t="s">
        <v>66</v>
      </c>
      <c r="U2958" s="3" t="s">
        <v>13132</v>
      </c>
      <c r="V2958" s="22" t="str">
        <f t="shared" si="744"/>
        <v>RLFO; Hora de aviso: 17:00 12/07/2024; Solución: Se recupera 30 mtrs de reserva y se hace un empalme de 48 hilos ; Hora de solución: 18:40 12/07/2024; Causa: Vandalismo</v>
      </c>
      <c r="W2958" s="4" t="s">
        <v>160</v>
      </c>
      <c r="X2958" s="3"/>
      <c r="Y2958" s="3"/>
      <c r="Z2958" s="3" t="s">
        <v>69</v>
      </c>
      <c r="AA2958" s="3" t="s">
        <v>70</v>
      </c>
      <c r="AB2958" s="3">
        <v>8740399</v>
      </c>
      <c r="AC2958" s="3" t="s">
        <v>71</v>
      </c>
      <c r="AD2958" s="6">
        <v>0</v>
      </c>
      <c r="AE2958" s="7"/>
      <c r="AF2958" s="7"/>
      <c r="AG2958" s="6">
        <f>Tabla4[[#This Row],[Tiempo Parada de Reloj]]+Tabla4[[#This Row],[Tiempo Autorizado por Telefonica (no Máximo)]]</f>
        <v>0</v>
      </c>
      <c r="AH2958" s="7">
        <f t="shared" ca="1" si="745"/>
        <v>6.9444444445252884E-2</v>
      </c>
      <c r="AI2958" s="8">
        <f t="shared" si="746"/>
        <v>0</v>
      </c>
      <c r="AJ2958" s="8">
        <f t="shared" ca="1" si="747"/>
        <v>1.6666666666860692</v>
      </c>
      <c r="AK2958" s="3" t="s">
        <v>87</v>
      </c>
      <c r="AL2958" s="3" t="s">
        <v>71</v>
      </c>
      <c r="AM2958" s="3" t="s">
        <v>87</v>
      </c>
      <c r="AN2958" s="3" t="s">
        <v>87</v>
      </c>
      <c r="AO2958" s="23" t="s">
        <v>98</v>
      </c>
      <c r="AP2958" s="23" t="s">
        <v>98</v>
      </c>
      <c r="AQ2958" s="23">
        <v>45486.507638888892</v>
      </c>
      <c r="AR2958" s="3"/>
      <c r="AS2958" s="23"/>
      <c r="AT2958" s="23"/>
      <c r="AU2958" s="3" t="s">
        <v>752</v>
      </c>
      <c r="AV2958" s="3" t="s">
        <v>3486</v>
      </c>
      <c r="AW2958" s="3" t="s">
        <v>135</v>
      </c>
      <c r="AX2958" s="3">
        <v>2.9763000000000002</v>
      </c>
      <c r="AY2958" s="3">
        <v>-75.285499999999999</v>
      </c>
      <c r="AZ2958" s="8" t="str">
        <f>+CONCATENATE("Reportan apertura en el enlace ",Tabla4[[#This Row],[Enlace]]," en el ",Tabla4[[#This Row],[Distancia óptica]]," ocasionado por ",Tabla4[[#This Row],[Causa del daño]])</f>
        <v>Reportan apertura en el enlace Carlos Pizarro - Tuquila en el Km 1,28 desde candida ocasionado por Vandalismo</v>
      </c>
      <c r="BA2958" s="8" t="str">
        <f>+CONCATENATE("Para dar solución al incidente ",Tabla4[[#This Row],[Solución]])</f>
        <v xml:space="preserve">Para dar solución al incidente Se recupera 30 mtrs de reserva y se hace un empalme de 48 hilos </v>
      </c>
      <c r="BB2958" s="3" t="str">
        <f>+_xlfn.CONCAT(Tabla4[[#This Row],[Causa Raiz]]," ",Tabla4[[#This Row],[Solución2]]," (",Tabla4[[#This Row],[Anillo]],"- Cabecera: ",Tabla4[[#This Row],[Cabecera]],"- Operador: ",Tabla4[[#This Row],[Operador]],")")</f>
        <v>Reportan apertura en el enlace Carlos Pizarro - Tuquila en el Km 1,28 desde candida ocasionado por Vandalismo Para dar solución al incidente Se recupera 30 mtrs de reserva y se hace un empalme de 48 hilos  (Lineal- Cabecera: Telehuila- Operador: Colombia Telecomunicaciones)</v>
      </c>
    </row>
    <row r="2959" spans="1:54" ht="171">
      <c r="A2959" s="38">
        <f t="shared" si="742"/>
        <v>2958</v>
      </c>
      <c r="B2959" s="3">
        <v>8740739</v>
      </c>
      <c r="C2959" s="3" t="s">
        <v>92</v>
      </c>
      <c r="D2959" s="23">
        <v>45485.75</v>
      </c>
      <c r="E2959" s="23">
        <v>45485.854166666664</v>
      </c>
      <c r="F2959" s="1">
        <f t="shared" ca="1" si="743"/>
        <v>0.10416666666424135</v>
      </c>
      <c r="G2959" s="3" t="s">
        <v>1465</v>
      </c>
      <c r="H2959" s="41" t="s">
        <v>1551</v>
      </c>
      <c r="I2959" s="40"/>
      <c r="J2959" s="5" t="s">
        <v>56</v>
      </c>
      <c r="K2959" s="3" t="s">
        <v>77</v>
      </c>
      <c r="L2959" s="9" t="s">
        <v>58</v>
      </c>
      <c r="M2959" s="3" t="s">
        <v>507</v>
      </c>
      <c r="N2959" s="3" t="s">
        <v>888</v>
      </c>
      <c r="O2959" s="3" t="s">
        <v>889</v>
      </c>
      <c r="P2959" s="3" t="s">
        <v>13133</v>
      </c>
      <c r="Q2959" s="4" t="s">
        <v>13134</v>
      </c>
      <c r="R2959" s="3" t="s">
        <v>725</v>
      </c>
      <c r="S2959" s="3" t="s">
        <v>158</v>
      </c>
      <c r="T2959" s="9" t="s">
        <v>256</v>
      </c>
      <c r="U2959" s="3" t="s">
        <v>13135</v>
      </c>
      <c r="V2959" s="22" t="str">
        <f t="shared" si="744"/>
        <v>RTNFO; Hora de aviso: 18:00 12/07/2024; Solución: Se refusiona hilo afectado en empalme existente; Hora de solución: 20:30 12/07/2024; Causa: Falla de Empalme de FiOp</v>
      </c>
      <c r="W2959" s="4" t="s">
        <v>160</v>
      </c>
      <c r="X2959" s="3"/>
      <c r="Y2959" s="3"/>
      <c r="Z2959" s="3" t="s">
        <v>69</v>
      </c>
      <c r="AA2959" s="3" t="s">
        <v>70</v>
      </c>
      <c r="AB2959" s="3">
        <v>0</v>
      </c>
      <c r="AC2959" s="3" t="s">
        <v>71</v>
      </c>
      <c r="AD2959" s="6">
        <v>0</v>
      </c>
      <c r="AE2959" s="7"/>
      <c r="AF2959" s="7"/>
      <c r="AG2959" s="6">
        <f>Tabla4[[#This Row],[Tiempo Parada de Reloj]]+Tabla4[[#This Row],[Tiempo Autorizado por Telefonica (no Máximo)]]</f>
        <v>0</v>
      </c>
      <c r="AH2959" s="7">
        <f t="shared" ca="1" si="745"/>
        <v>0.10416666666424135</v>
      </c>
      <c r="AI2959" s="8">
        <f t="shared" si="746"/>
        <v>0</v>
      </c>
      <c r="AJ2959" s="8">
        <f t="shared" ca="1" si="747"/>
        <v>2.4999999999417923</v>
      </c>
      <c r="AK2959" s="3" t="s">
        <v>106</v>
      </c>
      <c r="AL2959" s="3" t="s">
        <v>70</v>
      </c>
      <c r="AM2959" s="3" t="s">
        <v>8652</v>
      </c>
      <c r="AN2959" s="3" t="s">
        <v>8652</v>
      </c>
      <c r="AO2959" s="23" t="s">
        <v>98</v>
      </c>
      <c r="AP2959" s="23" t="s">
        <v>72</v>
      </c>
      <c r="AQ2959" s="23">
        <v>45486.954861111109</v>
      </c>
      <c r="AR2959" s="3"/>
      <c r="AS2959" s="23"/>
      <c r="AT2959" s="23"/>
      <c r="AU2959" s="3" t="s">
        <v>515</v>
      </c>
      <c r="AV2959" s="3" t="s">
        <v>888</v>
      </c>
      <c r="AW2959" s="3" t="s">
        <v>92</v>
      </c>
      <c r="AX2959" s="3">
        <v>2.2856999999999998</v>
      </c>
      <c r="AY2959" s="3">
        <v>-76.342299999999994</v>
      </c>
      <c r="AZ2959" s="8" t="str">
        <f>+CONCATENATE("Reportan apertura en el enlace ",Tabla4[[#This Row],[Enlace]]," en el ",Tabla4[[#This Row],[Distancia óptica]]," ocasionado por ",Tabla4[[#This Row],[Causa del daño]])</f>
        <v>Reportan apertura en el enlace Cali - Popayán en el km 8,2 desde popayan  ocasionado por Falla de Empalme de FiOp</v>
      </c>
      <c r="BA2959" s="8" t="str">
        <f>+CONCATENATE("Para dar solución al incidente ",Tabla4[[#This Row],[Solución]])</f>
        <v>Para dar solución al incidente Se refusiona hilo afectado en empalme existente</v>
      </c>
      <c r="BB2959" s="3" t="str">
        <f>+_xlfn.CONCAT(Tabla4[[#This Row],[Causa Raiz]]," ",Tabla4[[#This Row],[Solución2]]," (",Tabla4[[#This Row],[Anillo]],"- Cabecera: ",Tabla4[[#This Row],[Cabecera]],"- Operador: ",Tabla4[[#This Row],[Operador]],")")</f>
        <v>Reportan apertura en el enlace Cali - Popayán en el km 8,2 desde popayan  ocasionado por Falla de Empalme de FiOp Para dar solución al incidente Se refusiona hilo afectado en empalme existente (RTNFO- Cabecera: POPAYAN- Operador: Colombia Telecomunicaciones)</v>
      </c>
    </row>
    <row r="2960" spans="1:54" ht="185.25">
      <c r="A2960" s="38">
        <f>A2959+1</f>
        <v>2959</v>
      </c>
      <c r="B2960" s="3">
        <v>8741084</v>
      </c>
      <c r="C2960" s="3" t="s">
        <v>92</v>
      </c>
      <c r="D2960" s="23">
        <v>45485.895833333336</v>
      </c>
      <c r="E2960" s="23">
        <v>45486.333333333336</v>
      </c>
      <c r="F2960" s="1">
        <f ca="1">IF(ISBLANK(E2960),IF(ISBLANK(D2960),0,NOW()-D2960),E2960-D2960)</f>
        <v>0.4375</v>
      </c>
      <c r="G2960" s="3" t="s">
        <v>164</v>
      </c>
      <c r="H2960" s="41" t="s">
        <v>165</v>
      </c>
      <c r="I2960" s="40">
        <v>1348735</v>
      </c>
      <c r="J2960" s="5" t="s">
        <v>568</v>
      </c>
      <c r="K2960" s="3" t="s">
        <v>568</v>
      </c>
      <c r="L2960" s="9" t="s">
        <v>58</v>
      </c>
      <c r="M2960" s="3" t="s">
        <v>956</v>
      </c>
      <c r="N2960" s="3" t="s">
        <v>1695</v>
      </c>
      <c r="O2960" s="3" t="s">
        <v>1696</v>
      </c>
      <c r="P2960" s="3" t="s">
        <v>13136</v>
      </c>
      <c r="Q2960" s="4" t="s">
        <v>13137</v>
      </c>
      <c r="R2960" s="3" t="s">
        <v>750</v>
      </c>
      <c r="S2960" s="3" t="s">
        <v>574</v>
      </c>
      <c r="T2960" s="9" t="s">
        <v>176</v>
      </c>
      <c r="U2960" s="3" t="s">
        <v>13138</v>
      </c>
      <c r="V2960" s="22" t="str">
        <f>C2960&amp;"; Hora de aviso: "&amp;TEXT(D2960,"h:mm dd/mm/yyyy")&amp;"; Solución: "&amp;U2960&amp;"; Hora de solución: "&amp;TEXT(E2960,"h:mm dd/mm/yyyy")&amp;"; Causa: "&amp;T2960</f>
        <v>RTNFO; Hora de aviso: 21:30 12/07/2024; Solución: Para dar solucion se reacomoda caja de empalme ; Hora de solución: 8:00 13/07/2024; Causa: Intervención de Terceros. No Identificados</v>
      </c>
      <c r="W2960" s="4" t="s">
        <v>576</v>
      </c>
      <c r="X2960" s="3"/>
      <c r="Y2960" s="3"/>
      <c r="Z2960" s="3" t="s">
        <v>69</v>
      </c>
      <c r="AA2960" s="3" t="s">
        <v>71</v>
      </c>
      <c r="AB2960" s="3">
        <v>0</v>
      </c>
      <c r="AC2960" s="3" t="s">
        <v>71</v>
      </c>
      <c r="AD2960" s="6">
        <v>0.28125</v>
      </c>
      <c r="AE2960" s="7"/>
      <c r="AF2960" s="7"/>
      <c r="AG2960" s="6">
        <f>Tabla4[[#This Row],[Tiempo Parada de Reloj]]+Tabla4[[#This Row],[Tiempo Autorizado por Telefonica (no Máximo)]]</f>
        <v>0.28125</v>
      </c>
      <c r="AH2960" s="7">
        <f ca="1">F2960-$AD2960</f>
        <v>0.15625</v>
      </c>
      <c r="AI2960" s="8">
        <f>AD2960*24</f>
        <v>6.75</v>
      </c>
      <c r="AJ2960" s="8">
        <f ca="1">AH2960*24</f>
        <v>3.75</v>
      </c>
      <c r="AK2960" s="3" t="s">
        <v>106</v>
      </c>
      <c r="AL2960" s="3" t="s">
        <v>70</v>
      </c>
      <c r="AM2960" s="3" t="s">
        <v>72</v>
      </c>
      <c r="AN2960" s="3" t="s">
        <v>87</v>
      </c>
      <c r="AO2960" s="23"/>
      <c r="AP2960" s="23"/>
      <c r="AQ2960" s="23">
        <f ca="1">NOW()</f>
        <v>45503.69683483796</v>
      </c>
      <c r="AR2960" s="3"/>
      <c r="AS2960" s="23"/>
      <c r="AT2960" s="23"/>
      <c r="AU2960" s="3" t="s">
        <v>568</v>
      </c>
      <c r="AV2960" s="3" t="s">
        <v>13139</v>
      </c>
      <c r="AW2960" s="3" t="s">
        <v>76</v>
      </c>
      <c r="AX2960" s="3" t="s">
        <v>69</v>
      </c>
      <c r="AY2960" s="3" t="s">
        <v>69</v>
      </c>
      <c r="AZ2960" s="8" t="str">
        <f>+CONCATENATE("Reportan apertura en el enlace ",Tabla4[[#This Row],[Enlace]]," en el ",Tabla4[[#This Row],[Distancia óptica]]," ocasionado por ",Tabla4[[#This Row],[Causa del daño]])</f>
        <v>Reportan apertura en el enlace Villavicencio - Aguazul en el Km 69,9 desde Restrepo ocasionado por Intervención de Terceros. No Identificados</v>
      </c>
      <c r="BA2960" s="8" t="str">
        <f>+CONCATENATE("Para dar solución al incidente ",Tabla4[[#This Row],[Solución]])</f>
        <v xml:space="preserve">Para dar solución al incidente Para dar solucion se reacomoda caja de empalme </v>
      </c>
      <c r="BB2960" s="3" t="str">
        <f>+_xlfn.CONCAT(Tabla4[[#This Row],[Causa Raiz]]," ",Tabla4[[#This Row],[Solución2]]," (",Tabla4[[#This Row],[Anillo]],"- Cabecera: ",Tabla4[[#This Row],[Cabecera]],"- Operador: ",Tabla4[[#This Row],[Operador]],")")</f>
        <v>Reportan apertura en el enlace Villavicencio - Aguazul en el Km 69,9 desde Restrepo ocasionado por Intervención de Terceros. No Identificados Para dar solución al incidente Para dar solucion se reacomoda caja de empalme  (Troncal- Cabecera: restrepo- Operador: Azteca)</v>
      </c>
    </row>
    <row r="2961" spans="1:54" ht="199.5">
      <c r="A2961" s="38">
        <f t="shared" ref="A2961:A2962" si="749">A2960+1</f>
        <v>2960</v>
      </c>
      <c r="B2961" s="3">
        <v>8741168</v>
      </c>
      <c r="C2961" s="3" t="s">
        <v>54</v>
      </c>
      <c r="D2961" s="23">
        <v>45485.875</v>
      </c>
      <c r="E2961" s="23">
        <v>45486.416666666664</v>
      </c>
      <c r="F2961" s="1">
        <f t="shared" ref="F2961:F2962" ca="1" si="750">IF(ISBLANK(E2961),IF(ISBLANK(D2961),0,NOW()-D2961),E2961-D2961)</f>
        <v>0.54166666666424135</v>
      </c>
      <c r="G2961" s="3" t="s">
        <v>55</v>
      </c>
      <c r="H2961" s="41"/>
      <c r="I2961" s="40"/>
      <c r="J2961" s="5" t="s">
        <v>56</v>
      </c>
      <c r="K2961" s="3" t="s">
        <v>122</v>
      </c>
      <c r="L2961" s="9" t="s">
        <v>58</v>
      </c>
      <c r="M2961" s="3" t="s">
        <v>123</v>
      </c>
      <c r="N2961" s="3" t="s">
        <v>124</v>
      </c>
      <c r="O2961" s="3" t="s">
        <v>13101</v>
      </c>
      <c r="P2961" s="3" t="s">
        <v>13140</v>
      </c>
      <c r="Q2961" s="4" t="s">
        <v>13141</v>
      </c>
      <c r="R2961" s="3" t="s">
        <v>128</v>
      </c>
      <c r="S2961" s="3" t="s">
        <v>129</v>
      </c>
      <c r="T2961" s="9" t="s">
        <v>176</v>
      </c>
      <c r="U2961" s="3" t="s">
        <v>13142</v>
      </c>
      <c r="V2961" s="22" t="str">
        <f t="shared" ref="V2961:V2962" si="751">C2961&amp;"; Hora de aviso: "&amp;TEXT(D2961,"h:mm dd/mm/yyyy")&amp;"; Solución: "&amp;U2961&amp;"; Hora de solución: "&amp;TEXT(E2961,"h:mm dd/mm/yyyy")&amp;"; Causa: "&amp;T2961</f>
        <v>RLFO; Hora de aviso: 21:00 12/07/2024; Solución: Para dar solucion se realizan migracion entre nodos ; Hora de solución: 10:00 13/07/2024; Causa: Intervención de Terceros. No Identificados</v>
      </c>
      <c r="W2961" s="4" t="s">
        <v>3492</v>
      </c>
      <c r="X2961" s="3"/>
      <c r="Y2961" s="3"/>
      <c r="Z2961" s="3" t="s">
        <v>69</v>
      </c>
      <c r="AA2961" s="3" t="s">
        <v>71</v>
      </c>
      <c r="AB2961" s="3">
        <v>0</v>
      </c>
      <c r="AC2961" s="3" t="s">
        <v>71</v>
      </c>
      <c r="AD2961" s="6">
        <v>0.4375</v>
      </c>
      <c r="AE2961" s="7"/>
      <c r="AF2961" s="7"/>
      <c r="AG2961" s="6">
        <f>Tabla4[[#This Row],[Tiempo Parada de Reloj]]+Tabla4[[#This Row],[Tiempo Autorizado por Telefonica (no Máximo)]]</f>
        <v>0.4375</v>
      </c>
      <c r="AH2961" s="7">
        <f t="shared" ref="AH2961:AH2962" ca="1" si="752">F2961-$AD2961</f>
        <v>0.10416666666424135</v>
      </c>
      <c r="AI2961" s="8">
        <f t="shared" ref="AI2961:AI2962" si="753">AD2961*24</f>
        <v>10.5</v>
      </c>
      <c r="AJ2961" s="8">
        <f t="shared" ref="AJ2961:AJ2962" ca="1" si="754">AH2961*24</f>
        <v>2.4999999999417923</v>
      </c>
      <c r="AK2961" s="3" t="s">
        <v>72</v>
      </c>
      <c r="AL2961" s="3" t="s">
        <v>70</v>
      </c>
      <c r="AM2961" s="3" t="s">
        <v>87</v>
      </c>
      <c r="AN2961" s="3" t="s">
        <v>87</v>
      </c>
      <c r="AO2961" s="23" t="s">
        <v>98</v>
      </c>
      <c r="AP2961" s="23" t="s">
        <v>98</v>
      </c>
      <c r="AQ2961" s="23">
        <v>45487.489583333336</v>
      </c>
      <c r="AR2961" s="3"/>
      <c r="AS2961" s="23"/>
      <c r="AT2961" s="23"/>
      <c r="AU2961" s="3" t="s">
        <v>467</v>
      </c>
      <c r="AV2961" s="3" t="s">
        <v>13143</v>
      </c>
      <c r="AW2961" s="3" t="s">
        <v>370</v>
      </c>
      <c r="AX2961" s="3">
        <v>11.01173</v>
      </c>
      <c r="AY2961" s="3">
        <v>-74.940133000000003</v>
      </c>
      <c r="AZ2961" s="8" t="str">
        <f>+CONCATENATE("Reportan apertura en el enlace ",Tabla4[[#This Row],[Enlace]]," en el ",Tabla4[[#This Row],[Distancia óptica]]," ocasionado por ",Tabla4[[#This Row],[Causa del daño]])</f>
        <v>Reportan apertura en el enlace Caribe - Puerto colombia en el km 16.28 desde Puerto colombia ocasionado por Intervención de Terceros. No Identificados</v>
      </c>
      <c r="BA2961" s="8" t="str">
        <f>+CONCATENATE("Para dar solución al incidente ",Tabla4[[#This Row],[Solución]])</f>
        <v xml:space="preserve">Para dar solución al incidente Para dar solucion se realizan migracion entre nodos </v>
      </c>
      <c r="BB2961" s="3" t="str">
        <f>+_xlfn.CONCAT(Tabla4[[#This Row],[Causa Raiz]]," ",Tabla4[[#This Row],[Solución2]]," (",Tabla4[[#This Row],[Anillo]],"- Cabecera: ",Tabla4[[#This Row],[Cabecera]],"- Operador: ",Tabla4[[#This Row],[Operador]],")")</f>
        <v>Reportan apertura en el enlace Caribe - Puerto colombia en el km 16.28 desde Puerto colombia ocasionado por Intervención de Terceros. No Identificados Para dar solución al incidente Para dar solucion se realizan migracion entre nodos  (lineal- Cabecera: Puerto colombia - Operador: Colombia Telecomunicaciones)</v>
      </c>
    </row>
    <row r="2962" spans="1:54" ht="142.5">
      <c r="A2962" s="38">
        <f t="shared" si="749"/>
        <v>2961</v>
      </c>
      <c r="B2962" s="3">
        <v>8740853</v>
      </c>
      <c r="C2962" s="3" t="s">
        <v>136</v>
      </c>
      <c r="D2962" s="23">
        <v>45485.482638888891</v>
      </c>
      <c r="E2962" s="23"/>
      <c r="F2962" s="1">
        <f t="shared" ca="1" si="750"/>
        <v>18.214195949069108</v>
      </c>
      <c r="G2962" s="3" t="s">
        <v>164</v>
      </c>
      <c r="H2962" s="41" t="s">
        <v>165</v>
      </c>
      <c r="I2962" s="40"/>
      <c r="J2962" s="5" t="s">
        <v>56</v>
      </c>
      <c r="K2962" s="3" t="s">
        <v>57</v>
      </c>
      <c r="L2962" s="9" t="s">
        <v>78</v>
      </c>
      <c r="M2962" s="3" t="s">
        <v>59</v>
      </c>
      <c r="N2962" s="3" t="s">
        <v>60</v>
      </c>
      <c r="O2962" s="3" t="s">
        <v>13144</v>
      </c>
      <c r="P2962" s="3" t="s">
        <v>13145</v>
      </c>
      <c r="Q2962" s="4" t="s">
        <v>13146</v>
      </c>
      <c r="R2962" s="3" t="s">
        <v>947</v>
      </c>
      <c r="S2962" s="3" t="s">
        <v>65</v>
      </c>
      <c r="T2962" s="9" t="s">
        <v>276</v>
      </c>
      <c r="U2962" s="3"/>
      <c r="V2962" s="22" t="str">
        <f t="shared" si="751"/>
        <v>RBHFO; Hora de aviso: 11:35 12/07/2024; Solución: ; Hora de solución: 0:00 00/01/1900; Causa: Intervención de Terceros</v>
      </c>
      <c r="W2962" s="4" t="s">
        <v>68</v>
      </c>
      <c r="X2962" s="3"/>
      <c r="Y2962" s="3"/>
      <c r="Z2962" s="3" t="s">
        <v>69</v>
      </c>
      <c r="AA2962" s="3" t="s">
        <v>70</v>
      </c>
      <c r="AB2962" s="3">
        <v>8740853</v>
      </c>
      <c r="AD2962" s="6" t="s">
        <v>6874</v>
      </c>
      <c r="AE2962" s="7"/>
      <c r="AF2962" s="7"/>
      <c r="AG2962" s="6" t="e">
        <f>Tabla4[[#This Row],[Tiempo Parada de Reloj]]+Tabla4[[#This Row],[Tiempo Autorizado por Telefonica (no Máximo)]]</f>
        <v>#VALUE!</v>
      </c>
      <c r="AH2962" s="7" t="e">
        <f t="shared" ca="1" si="752"/>
        <v>#VALUE!</v>
      </c>
      <c r="AI2962" s="8" t="e">
        <f t="shared" si="753"/>
        <v>#VALUE!</v>
      </c>
      <c r="AJ2962" s="8" t="e">
        <f t="shared" ca="1" si="754"/>
        <v>#VALUE!</v>
      </c>
      <c r="AK2962" s="3" t="s">
        <v>72</v>
      </c>
      <c r="AL2962" s="3" t="s">
        <v>70</v>
      </c>
      <c r="AM2962" s="3" t="s">
        <v>106</v>
      </c>
      <c r="AN2962" s="3"/>
      <c r="AO2962" s="23"/>
      <c r="AP2962" s="23"/>
      <c r="AQ2962" s="23">
        <f t="shared" ref="AQ2962" ca="1" si="755">NOW()</f>
        <v>45503.69683483796</v>
      </c>
      <c r="AR2962" s="3"/>
      <c r="AS2962" s="23"/>
      <c r="AT2962" s="23"/>
      <c r="AU2962" s="3" t="s">
        <v>264</v>
      </c>
      <c r="AX2962" s="3" t="s">
        <v>69</v>
      </c>
      <c r="AY2962" s="3" t="s">
        <v>69</v>
      </c>
      <c r="AZ2962" s="8" t="str">
        <f>+CONCATENATE("Reportan apertura en el enlace ",Tabla4[[#This Row],[Enlace]]," en el ",Tabla4[[#This Row],[Distancia óptica]]," ocasionado por ",Tabla4[[#This Row],[Causa del daño]])</f>
        <v>Reportan apertura en el enlace Mov. Autopista - Mov. Prado Pinzón II en el km 2.1 desde Autopista ocasionado por Intervención de Terceros</v>
      </c>
      <c r="BA2962" s="8" t="str">
        <f>+CONCATENATE("Para dar solución al incidente ",Tabla4[[#This Row],[Solución]])</f>
        <v xml:space="preserve">Para dar solución al incidente </v>
      </c>
      <c r="BB2962" s="3" t="str">
        <f>+_xlfn.CONCAT(Tabla4[[#This Row],[Causa Raiz]]," ",Tabla4[[#This Row],[Solución2]]," (",Tabla4[[#This Row],[Anillo]],"- Cabecera: ",Tabla4[[#This Row],[Cabecera]],"- Operador: ",Tabla4[[#This Row],[Operador]],")")</f>
        <v>Reportan apertura en el enlace Mov. Autopista - Mov. Prado Pinzón II en el km 2.1 desde Autopista ocasionado por Intervención de Terceros Para dar solución al incidente  (- Cabecera: - Operador: Colombia Telecomunicaciones)</v>
      </c>
    </row>
    <row r="2963" spans="1:54" ht="171">
      <c r="A2963" s="38">
        <f t="shared" ref="A2963:A2971" si="756">A2962+1</f>
        <v>2962</v>
      </c>
      <c r="B2963" s="3">
        <v>8741496</v>
      </c>
      <c r="C2963" s="3" t="s">
        <v>92</v>
      </c>
      <c r="D2963" s="23">
        <v>45486.291666666664</v>
      </c>
      <c r="E2963" s="23">
        <v>45486.75</v>
      </c>
      <c r="F2963" s="1">
        <f t="shared" ref="F2963:F2971" ca="1" si="757">IF(ISBLANK(E2963),IF(ISBLANK(D2963),0,NOW()-D2963),E2963-D2963)</f>
        <v>0.45833333333575865</v>
      </c>
      <c r="G2963" s="3" t="s">
        <v>164</v>
      </c>
      <c r="H2963" s="41" t="s">
        <v>165</v>
      </c>
      <c r="I2963" s="40">
        <v>1349075</v>
      </c>
      <c r="J2963" s="5" t="s">
        <v>568</v>
      </c>
      <c r="K2963" s="3" t="s">
        <v>568</v>
      </c>
      <c r="L2963" s="9" t="s">
        <v>58</v>
      </c>
      <c r="M2963" s="3" t="s">
        <v>1429</v>
      </c>
      <c r="N2963" s="3" t="s">
        <v>6900</v>
      </c>
      <c r="O2963" s="3" t="s">
        <v>958</v>
      </c>
      <c r="P2963" s="3" t="s">
        <v>13147</v>
      </c>
      <c r="Q2963" s="4" t="s">
        <v>13148</v>
      </c>
      <c r="R2963" s="3" t="s">
        <v>346</v>
      </c>
      <c r="S2963" s="3" t="s">
        <v>574</v>
      </c>
      <c r="T2963" s="9" t="s">
        <v>380</v>
      </c>
      <c r="U2963" s="3" t="s">
        <v>674</v>
      </c>
      <c r="V2963" s="22" t="str">
        <f t="shared" ref="V2963:V2971" si="758">C2963&amp;"; Hora de aviso: "&amp;TEXT(D2963,"h:mm dd/mm/yyyy")&amp;"; Solución: "&amp;U2963&amp;"; Hora de solución: "&amp;TEXT(E2963,"h:mm dd/mm/yyyy")&amp;"; Causa: "&amp;T2963</f>
        <v>RTNFO; Hora de aviso: 7:00 13/07/2024; Solución: Se recupera reserva y se hace un empalme; Hora de solución: 18:00 13/07/2024; Causa: Corto Circuito</v>
      </c>
      <c r="W2963" s="4" t="s">
        <v>576</v>
      </c>
      <c r="X2963" s="3"/>
      <c r="Y2963" s="3"/>
      <c r="Z2963" s="3" t="s">
        <v>69</v>
      </c>
      <c r="AA2963" s="3" t="s">
        <v>71</v>
      </c>
      <c r="AB2963" s="3">
        <v>0</v>
      </c>
      <c r="AC2963" s="3" t="s">
        <v>71</v>
      </c>
      <c r="AD2963" s="6">
        <v>0</v>
      </c>
      <c r="AE2963" s="7"/>
      <c r="AF2963" s="7"/>
      <c r="AG2963" s="6">
        <f>Tabla4[[#This Row],[Tiempo Parada de Reloj]]+Tabla4[[#This Row],[Tiempo Autorizado por Telefonica (no Máximo)]]</f>
        <v>0</v>
      </c>
      <c r="AH2963" s="7">
        <f ca="1">F2963-$AD2963</f>
        <v>0.45833333333575865</v>
      </c>
      <c r="AI2963" s="8">
        <f>AD2963*24</f>
        <v>0</v>
      </c>
      <c r="AJ2963" s="8">
        <f ca="1">AH2963*24</f>
        <v>11.000000000058208</v>
      </c>
      <c r="AK2963" s="3" t="s">
        <v>87</v>
      </c>
      <c r="AL2963" s="3" t="s">
        <v>70</v>
      </c>
      <c r="AM2963" s="3" t="s">
        <v>119</v>
      </c>
      <c r="AN2963" s="3" t="s">
        <v>119</v>
      </c>
      <c r="AO2963" s="23" t="s">
        <v>98</v>
      </c>
      <c r="AP2963" s="23"/>
      <c r="AQ2963" s="23">
        <f ca="1">NOW()</f>
        <v>45503.69683483796</v>
      </c>
      <c r="AR2963" s="3"/>
      <c r="AS2963" s="23"/>
      <c r="AT2963" s="23"/>
      <c r="AU2963" s="3" t="s">
        <v>568</v>
      </c>
      <c r="AV2963" s="3" t="s">
        <v>13149</v>
      </c>
      <c r="AW2963" s="3" t="s">
        <v>1323</v>
      </c>
      <c r="AX2963" s="3">
        <v>5.2458999999999998</v>
      </c>
      <c r="AY2963" s="3">
        <v>-72.692700000000002</v>
      </c>
      <c r="AZ2963" s="8" t="str">
        <f>+CONCATENATE("Reportan apertura en el enlace ",Tabla4[[#This Row],[Enlace]]," en el ",Tabla4[[#This Row],[Distancia óptica]]," ocasionado por ",Tabla4[[#This Row],[Causa del daño]])</f>
        <v>Reportan apertura en el enlace Sogamoso - Arauca en el Km 7,2 desde Pajarito ocasionado por Corto Circuito</v>
      </c>
      <c r="BA2963" s="8" t="str">
        <f>+CONCATENATE("Para dar solución al incidente ",Tabla4[[#This Row],[Solución]])</f>
        <v>Para dar solución al incidente Se recupera reserva y se hace un empalme</v>
      </c>
      <c r="BB2963" s="3" t="str">
        <f>+_xlfn.CONCAT(Tabla4[[#This Row],[Causa Raiz]]," ",Tabla4[[#This Row],[Solución2]]," (",Tabla4[[#This Row],[Anillo]],"- Cabecera: ",Tabla4[[#This Row],[Cabecera]],"- Operador: ",Tabla4[[#This Row],[Operador]],")")</f>
        <v>Reportan apertura en el enlace Sogamoso - Arauca en el Km 7,2 desde Pajarito ocasionado por Corto Circuito Para dar solución al incidente Se recupera reserva y se hace un empalme (TRONCAL- Cabecera: PAJARITO- Operador: Azteca)</v>
      </c>
    </row>
    <row r="2964" spans="1:54" ht="171">
      <c r="A2964" s="38">
        <f t="shared" si="756"/>
        <v>2963</v>
      </c>
      <c r="B2964" s="3">
        <v>8741537</v>
      </c>
      <c r="C2964" s="3" t="s">
        <v>163</v>
      </c>
      <c r="D2964" s="23">
        <v>45486.326388888891</v>
      </c>
      <c r="E2964" s="23">
        <v>45486.583333333336</v>
      </c>
      <c r="F2964" s="1">
        <f t="shared" ca="1" si="757"/>
        <v>0.25694444444525288</v>
      </c>
      <c r="G2964" s="3" t="s">
        <v>55</v>
      </c>
      <c r="H2964" s="41"/>
      <c r="I2964" s="40"/>
      <c r="J2964" s="5" t="s">
        <v>56</v>
      </c>
      <c r="K2964" s="3" t="s">
        <v>77</v>
      </c>
      <c r="L2964" s="9" t="s">
        <v>58</v>
      </c>
      <c r="M2964" s="3" t="s">
        <v>656</v>
      </c>
      <c r="N2964" s="3" t="s">
        <v>6437</v>
      </c>
      <c r="O2964" s="3" t="s">
        <v>658</v>
      </c>
      <c r="P2964" s="3" t="s">
        <v>13150</v>
      </c>
      <c r="Q2964" s="4" t="s">
        <v>13151</v>
      </c>
      <c r="R2964" s="3" t="s">
        <v>6304</v>
      </c>
      <c r="S2964" s="3" t="s">
        <v>9317</v>
      </c>
      <c r="T2964" s="9" t="s">
        <v>211</v>
      </c>
      <c r="U2964" s="3" t="s">
        <v>13152</v>
      </c>
      <c r="V2964" s="22" t="str">
        <f t="shared" si="758"/>
        <v>RDFO; Hora de aviso: 7:50 13/07/2024; Solución: Para dar solucion se recupera 150 mtrs y un empalme de 48 hilos ; Hora de solución: 14:00 13/07/2024; Causa: Podas</v>
      </c>
      <c r="W2964" s="4" t="s">
        <v>160</v>
      </c>
      <c r="X2964" s="3"/>
      <c r="Y2964" s="3"/>
      <c r="Z2964" s="3" t="s">
        <v>69</v>
      </c>
      <c r="AA2964" s="3" t="s">
        <v>70</v>
      </c>
      <c r="AB2964" s="3">
        <v>0</v>
      </c>
      <c r="AC2964" s="3" t="s">
        <v>71</v>
      </c>
      <c r="AD2964" s="6">
        <v>0</v>
      </c>
      <c r="AE2964" s="7"/>
      <c r="AF2964" s="7"/>
      <c r="AG2964" s="6">
        <f>Tabla4[[#This Row],[Tiempo Parada de Reloj]]+Tabla4[[#This Row],[Tiempo Autorizado por Telefonica (no Máximo)]]</f>
        <v>0</v>
      </c>
      <c r="AH2964" s="7">
        <f ca="1">F2964-$AD2964</f>
        <v>0.25694444444525288</v>
      </c>
      <c r="AI2964" s="8">
        <f>AD2964*24</f>
        <v>0</v>
      </c>
      <c r="AJ2964" s="8">
        <f ca="1">AH2964*24</f>
        <v>6.1666666666860692</v>
      </c>
      <c r="AK2964" s="3" t="s">
        <v>87</v>
      </c>
      <c r="AL2964" s="3" t="s">
        <v>71</v>
      </c>
      <c r="AM2964" s="3" t="s">
        <v>87</v>
      </c>
      <c r="AN2964" s="3" t="s">
        <v>87</v>
      </c>
      <c r="AO2964" s="23" t="s">
        <v>72</v>
      </c>
      <c r="AP2964" s="23" t="s">
        <v>72</v>
      </c>
      <c r="AQ2964" s="23">
        <v>45487.790277777778</v>
      </c>
      <c r="AR2964" s="3"/>
      <c r="AS2964" s="23"/>
      <c r="AT2964" s="23"/>
      <c r="AU2964" s="3" t="s">
        <v>662</v>
      </c>
      <c r="AV2964" s="3" t="s">
        <v>13153</v>
      </c>
      <c r="AW2964" s="3" t="s">
        <v>135</v>
      </c>
      <c r="AX2964" s="3">
        <v>5.3524000000000003</v>
      </c>
      <c r="AY2964" s="3">
        <v>-75.677800000000005</v>
      </c>
      <c r="AZ2964" s="8" t="str">
        <f>+CONCATENATE("Reportan apertura en el enlace ",Tabla4[[#This Row],[Enlace]]," en el ",Tabla4[[#This Row],[Distancia óptica]]," ocasionado por ",Tabla4[[#This Row],[Causa del daño]])</f>
        <v>Reportan apertura en el enlace Manizales - Supía en el Km 66,14 desde Manizales  ocasionado por Podas</v>
      </c>
      <c r="BA2964" s="8" t="str">
        <f>+CONCATENATE("Para dar solución al incidente ",Tabla4[[#This Row],[Solución]])</f>
        <v xml:space="preserve">Para dar solución al incidente Para dar solucion se recupera 150 mtrs y un empalme de 48 hilos </v>
      </c>
      <c r="BB2964" s="3" t="str">
        <f>+_xlfn.CONCAT(Tabla4[[#This Row],[Causa Raiz]]," ",Tabla4[[#This Row],[Solución2]]," (",Tabla4[[#This Row],[Anillo]],"- Cabecera: ",Tabla4[[#This Row],[Cabecera]],"- Operador: ",Tabla4[[#This Row],[Operador]],")")</f>
        <v>Reportan apertura en el enlace Manizales - Supía en el Km 66,14 desde Manizales  ocasionado por Podas Para dar solución al incidente Para dar solucion se recupera 150 mtrs y un empalme de 48 hilos  (Lineal- Cabecera: Manizzales - Operador: Colombia Telecomunicaciones)</v>
      </c>
    </row>
    <row r="2965" spans="1:54" ht="185.25">
      <c r="A2965" s="38">
        <f t="shared" si="756"/>
        <v>2964</v>
      </c>
      <c r="B2965" s="3">
        <v>8741748</v>
      </c>
      <c r="C2965" s="3" t="s">
        <v>54</v>
      </c>
      <c r="D2965" s="23">
        <v>45486.465277777781</v>
      </c>
      <c r="E2965" s="23">
        <v>45486.466666666667</v>
      </c>
      <c r="F2965" s="1">
        <f t="shared" ca="1" si="757"/>
        <v>1.3888888861401938E-3</v>
      </c>
      <c r="G2965" s="3" t="s">
        <v>55</v>
      </c>
      <c r="H2965" s="41"/>
      <c r="I2965" s="40"/>
      <c r="J2965" s="5" t="s">
        <v>56</v>
      </c>
      <c r="K2965" s="3" t="s">
        <v>203</v>
      </c>
      <c r="L2965" s="9" t="s">
        <v>78</v>
      </c>
      <c r="M2965" s="3" t="s">
        <v>204</v>
      </c>
      <c r="N2965" s="3" t="s">
        <v>217</v>
      </c>
      <c r="O2965" s="3" t="s">
        <v>13154</v>
      </c>
      <c r="P2965" s="3" t="s">
        <v>13155</v>
      </c>
      <c r="Q2965" s="4" t="s">
        <v>13156</v>
      </c>
      <c r="R2965" s="3" t="s">
        <v>1515</v>
      </c>
      <c r="S2965" s="3" t="s">
        <v>221</v>
      </c>
      <c r="T2965" s="9" t="s">
        <v>104</v>
      </c>
      <c r="U2965" s="3" t="s">
        <v>13157</v>
      </c>
      <c r="V2965" s="22" t="str">
        <f t="shared" si="758"/>
        <v>RLFO; Hora de aviso: 11:10 13/07/2024; Solución: Problemas de equipos no se tienen eventos en la fo; Hora de solución: 11:12 13/07/2024; Causa: Visita Fallida</v>
      </c>
      <c r="W2965" s="4" t="s">
        <v>191</v>
      </c>
      <c r="X2965" s="3"/>
      <c r="Y2965" s="3"/>
      <c r="AA2965" s="3" t="s">
        <v>71</v>
      </c>
      <c r="AB2965" s="3">
        <v>0</v>
      </c>
      <c r="AC2965" s="3" t="s">
        <v>71</v>
      </c>
      <c r="AD2965" s="6">
        <v>0</v>
      </c>
      <c r="AE2965" s="7"/>
      <c r="AF2965" s="7"/>
      <c r="AG2965" s="6"/>
      <c r="AH2965" s="7"/>
      <c r="AI2965" s="8"/>
      <c r="AJ2965" s="8"/>
      <c r="AK2965" s="3" t="s">
        <v>87</v>
      </c>
      <c r="AL2965" s="3" t="s">
        <v>70</v>
      </c>
      <c r="AM2965" s="3" t="s">
        <v>119</v>
      </c>
      <c r="AN2965" s="3" t="s">
        <v>119</v>
      </c>
      <c r="AO2965" s="23" t="s">
        <v>119</v>
      </c>
      <c r="AP2965" s="23" t="s">
        <v>119</v>
      </c>
      <c r="AQ2965" s="23">
        <v>45486.729166666664</v>
      </c>
      <c r="AR2965" s="3"/>
      <c r="AS2965" s="23"/>
      <c r="AT2965" s="23"/>
      <c r="AU2965" s="3" t="s">
        <v>192</v>
      </c>
      <c r="AV2965" s="3" t="s">
        <v>69</v>
      </c>
      <c r="AW2965" s="3" t="s">
        <v>69</v>
      </c>
      <c r="AX2965" s="3" t="s">
        <v>69</v>
      </c>
      <c r="AY2965" s="3" t="s">
        <v>69</v>
      </c>
      <c r="AZ2965" s="8" t="str">
        <f>+CONCATENATE("Reportan apertura en el enlace ",Tabla4[[#This Row],[Enlace]]," en el ",Tabla4[[#This Row],[Distancia óptica]]," ocasionado por ",Tabla4[[#This Row],[Causa del daño]])</f>
        <v>Reportan apertura en el enlace Mov.Barrio colombia - Mov.Barranca éxito en el Km 1,900 desde Barrio colombia  ocasionado por Visita Fallida</v>
      </c>
      <c r="BA2965" s="8" t="str">
        <f>+CONCATENATE("Para dar solución al incidente ",Tabla4[[#This Row],[Solución]])</f>
        <v>Para dar solución al incidente Problemas de equipos no se tienen eventos en la fo</v>
      </c>
      <c r="BB2965" s="3" t="str">
        <f>+_xlfn.CONCAT(Tabla4[[#This Row],[Causa Raiz]]," ",Tabla4[[#This Row],[Solución2]]," (",Tabla4[[#This Row],[Anillo]],"- Cabecera: ",Tabla4[[#This Row],[Cabecera]],"- Operador: ",Tabla4[[#This Row],[Operador]],")")</f>
        <v>Reportan apertura en el enlace Mov.Barrio colombia - Mov.Barranca éxito en el Km 1,900 desde Barrio colombia  ocasionado por Visita Fallida Para dar solución al incidente Problemas de equipos no se tienen eventos en la fo (NA- Cabecera: NA- Operador: Colombia Telecomunicaciones)</v>
      </c>
    </row>
    <row r="2966" spans="1:54" ht="228">
      <c r="A2966" s="38">
        <f t="shared" si="756"/>
        <v>2965</v>
      </c>
      <c r="B2966" s="3">
        <v>8741828</v>
      </c>
      <c r="C2966" s="3" t="s">
        <v>163</v>
      </c>
      <c r="D2966" s="23">
        <v>45486.53125</v>
      </c>
      <c r="E2966" s="23">
        <v>45486.701388888891</v>
      </c>
      <c r="F2966" s="1">
        <f t="shared" ca="1" si="757"/>
        <v>0.17013888889050577</v>
      </c>
      <c r="G2966" s="3" t="s">
        <v>55</v>
      </c>
      <c r="H2966" s="41"/>
      <c r="I2966" s="40"/>
      <c r="J2966" s="5" t="s">
        <v>56</v>
      </c>
      <c r="K2966" s="3" t="s">
        <v>203</v>
      </c>
      <c r="L2966" s="9" t="s">
        <v>78</v>
      </c>
      <c r="M2966" s="3" t="s">
        <v>204</v>
      </c>
      <c r="N2966" s="3" t="s">
        <v>332</v>
      </c>
      <c r="O2966" s="3" t="s">
        <v>13158</v>
      </c>
      <c r="P2966" s="3" t="s">
        <v>13159</v>
      </c>
      <c r="Q2966" s="4" t="s">
        <v>13160</v>
      </c>
      <c r="R2966" s="3" t="s">
        <v>1082</v>
      </c>
      <c r="S2966" s="3" t="s">
        <v>221</v>
      </c>
      <c r="T2966" s="9" t="s">
        <v>146</v>
      </c>
      <c r="U2966" s="3" t="s">
        <v>1399</v>
      </c>
      <c r="V2966" s="22" t="str">
        <f t="shared" si="758"/>
        <v>RDFO; Hora de aviso: 12:45 13/07/2024; Solución: se realiza migracion de hilos entre empalmes; Hora de solución: 16:50 13/07/2024; Causa: Falla en la Red FiOp</v>
      </c>
      <c r="W2966" s="4" t="s">
        <v>213</v>
      </c>
      <c r="X2966" s="3"/>
      <c r="Y2966" s="3"/>
      <c r="Z2966" s="3" t="s">
        <v>69</v>
      </c>
      <c r="AA2966" s="3" t="s">
        <v>71</v>
      </c>
      <c r="AB2966" s="3">
        <v>0</v>
      </c>
      <c r="AC2966" s="3" t="s">
        <v>71</v>
      </c>
      <c r="AD2966" s="6">
        <v>0</v>
      </c>
      <c r="AE2966" s="7"/>
      <c r="AF2966" s="7"/>
      <c r="AG2966" s="6">
        <f>Tabla4[[#This Row],[Tiempo Parada de Reloj]]+Tabla4[[#This Row],[Tiempo Autorizado por Telefonica (no Máximo)]]</f>
        <v>0</v>
      </c>
      <c r="AH2966" s="7">
        <f t="shared" ref="AH2966:AH2971" ca="1" si="759">F2966-$AD2966</f>
        <v>0.17013888889050577</v>
      </c>
      <c r="AI2966" s="8">
        <f t="shared" ref="AI2966:AI2971" si="760">AD2966*24</f>
        <v>0</v>
      </c>
      <c r="AJ2966" s="8">
        <f t="shared" ref="AJ2966:AJ2971" ca="1" si="761">AH2966*24</f>
        <v>4.0833333333721384</v>
      </c>
      <c r="AK2966" s="3" t="s">
        <v>87</v>
      </c>
      <c r="AL2966" s="3" t="s">
        <v>70</v>
      </c>
      <c r="AM2966" s="3" t="s">
        <v>119</v>
      </c>
      <c r="AN2966" s="3" t="s">
        <v>119</v>
      </c>
      <c r="AO2966" s="23" t="s">
        <v>8652</v>
      </c>
      <c r="AP2966" s="23" t="s">
        <v>8652</v>
      </c>
      <c r="AQ2966" s="23">
        <f t="shared" ref="AQ2966:AQ2971" ca="1" si="762">NOW()</f>
        <v>45503.69683483796</v>
      </c>
      <c r="AR2966" s="3"/>
      <c r="AS2966" s="23"/>
      <c r="AT2966" s="23"/>
      <c r="AU2966" s="3" t="s">
        <v>214</v>
      </c>
      <c r="AV2966" s="3" t="s">
        <v>13161</v>
      </c>
      <c r="AW2966" s="3" t="s">
        <v>1311</v>
      </c>
      <c r="AX2966" s="3">
        <v>7.0120880000000003</v>
      </c>
      <c r="AY2966" s="3">
        <v>-73.113150000000005</v>
      </c>
      <c r="AZ2966" s="8" t="str">
        <f>+CONCATENATE("Reportan apertura en el enlace ",Tabla4[[#This Row],[Enlace]]," en el ",Tabla4[[#This Row],[Distancia óptica]]," ocasionado por ",Tabla4[[#This Row],[Causa del daño]])</f>
        <v>Reportan apertura en el enlace Mov.Buenos aires de ruitoque - Mov.Hospital internacional en el Km 1,6 desde Mov Buenos Aires de Ruitoque  ocasionado por Falla en la Red FiOp</v>
      </c>
      <c r="BA2966" s="8" t="str">
        <f>+CONCATENATE("Para dar solución al incidente ",Tabla4[[#This Row],[Solución]])</f>
        <v>Para dar solución al incidente se realiza migracion de hilos entre empalmes</v>
      </c>
      <c r="BB2966" s="3" t="str">
        <f>+_xlfn.CONCAT(Tabla4[[#This Row],[Causa Raiz]]," ",Tabla4[[#This Row],[Solución2]]," (",Tabla4[[#This Row],[Anillo]],"- Cabecera: ",Tabla4[[#This Row],[Cabecera]],"- Operador: ",Tabla4[[#This Row],[Operador]],")")</f>
        <v>Reportan apertura en el enlace Mov.Buenos aires de ruitoque - Mov.Hospital internacional en el Km 1,6 desde Mov Buenos Aires de Ruitoque  ocasionado por Falla en la Red FiOp Para dar solución al incidente se realiza migracion de hilos entre empalmes (UK- Cabecera: NODO LAGOS- Operador: Colombia Telecomunicaciones)</v>
      </c>
    </row>
    <row r="2967" spans="1:54" ht="185.25">
      <c r="A2967" s="38">
        <f t="shared" si="756"/>
        <v>2966</v>
      </c>
      <c r="B2967" s="3">
        <v>8741929</v>
      </c>
      <c r="C2967" s="3" t="s">
        <v>163</v>
      </c>
      <c r="D2967" s="23">
        <v>45486.569444444445</v>
      </c>
      <c r="E2967" s="23">
        <v>45486.829861111109</v>
      </c>
      <c r="F2967" s="1">
        <f t="shared" ca="1" si="757"/>
        <v>0.26041666666424135</v>
      </c>
      <c r="G2967" s="3" t="s">
        <v>12498</v>
      </c>
      <c r="H2967" s="41" t="s">
        <v>1551</v>
      </c>
      <c r="I2967" s="40"/>
      <c r="J2967" s="5" t="s">
        <v>56</v>
      </c>
      <c r="K2967" s="3" t="s">
        <v>340</v>
      </c>
      <c r="L2967" s="9" t="s">
        <v>58</v>
      </c>
      <c r="M2967" s="3" t="s">
        <v>341</v>
      </c>
      <c r="N2967" s="3" t="s">
        <v>4463</v>
      </c>
      <c r="O2967" s="3" t="s">
        <v>343</v>
      </c>
      <c r="P2967" s="3" t="s">
        <v>13162</v>
      </c>
      <c r="Q2967" s="4" t="s">
        <v>13163</v>
      </c>
      <c r="R2967" s="3" t="s">
        <v>750</v>
      </c>
      <c r="S2967" s="3" t="s">
        <v>347</v>
      </c>
      <c r="T2967" s="9" t="s">
        <v>513</v>
      </c>
      <c r="U2967" s="3" t="s">
        <v>13164</v>
      </c>
      <c r="V2967" s="22" t="str">
        <f t="shared" si="758"/>
        <v>RDFO; Hora de aviso: 13:40 13/07/2024; Solución: se recupera 40 mts de reserva y se realiza un empalme de 36 hilos en caja de 48 hilos; Hora de solución: 19:55 13/07/2024; Causa: Desastre Natural</v>
      </c>
      <c r="W2967" s="4" t="s">
        <v>349</v>
      </c>
      <c r="X2967" s="3"/>
      <c r="Y2967" s="3"/>
      <c r="Z2967" s="3" t="s">
        <v>69</v>
      </c>
      <c r="AA2967" s="3" t="s">
        <v>70</v>
      </c>
      <c r="AB2967" s="3">
        <v>0</v>
      </c>
      <c r="AC2967" s="3" t="s">
        <v>71</v>
      </c>
      <c r="AD2967" s="6">
        <v>0</v>
      </c>
      <c r="AE2967" s="7"/>
      <c r="AF2967" s="7"/>
      <c r="AG2967" s="6">
        <f>Tabla4[[#This Row],[Tiempo Parada de Reloj]]+Tabla4[[#This Row],[Tiempo Autorizado por Telefonica (no Máximo)]]</f>
        <v>0</v>
      </c>
      <c r="AH2967" s="7">
        <f t="shared" ca="1" si="759"/>
        <v>0.26041666666424135</v>
      </c>
      <c r="AI2967" s="8">
        <f t="shared" si="760"/>
        <v>0</v>
      </c>
      <c r="AJ2967" s="8">
        <f t="shared" ca="1" si="761"/>
        <v>6.2499999999417923</v>
      </c>
      <c r="AK2967" s="3" t="s">
        <v>119</v>
      </c>
      <c r="AL2967" s="3" t="s">
        <v>71</v>
      </c>
      <c r="AM2967" s="3" t="s">
        <v>69</v>
      </c>
      <c r="AN2967" s="3" t="s">
        <v>119</v>
      </c>
      <c r="AO2967" s="23" t="s">
        <v>72</v>
      </c>
      <c r="AP2967" s="23" t="s">
        <v>72</v>
      </c>
      <c r="AQ2967" s="23">
        <v>45488.72152777778</v>
      </c>
      <c r="AR2967" s="3"/>
      <c r="AS2967" s="23"/>
      <c r="AT2967" s="23"/>
      <c r="AU2967" s="3" t="s">
        <v>351</v>
      </c>
      <c r="AV2967" s="3" t="s">
        <v>7749</v>
      </c>
      <c r="AW2967" s="3" t="s">
        <v>1323</v>
      </c>
      <c r="AX2967" s="3">
        <v>5.0076999999999998</v>
      </c>
      <c r="AY2967" s="3">
        <v>-74.897400000000005</v>
      </c>
      <c r="AZ2967" s="8" t="str">
        <f>+CONCATENATE("Reportan apertura en el enlace ",Tabla4[[#This Row],[Enlace]]," en el ",Tabla4[[#This Row],[Distancia óptica]]," ocasionado por ",Tabla4[[#This Row],[Causa del daño]])</f>
        <v>Reportan apertura en el enlace Ibague - Libano en el Km 39,5 desde Libano  ocasionado por Desastre Natural</v>
      </c>
      <c r="BA2967" s="8" t="str">
        <f>+CONCATENATE("Para dar solución al incidente ",Tabla4[[#This Row],[Solución]])</f>
        <v>Para dar solución al incidente se recupera 40 mts de reserva y se realiza un empalme de 36 hilos en caja de 48 hilos</v>
      </c>
      <c r="BB2967" s="3" t="str">
        <f>+_xlfn.CONCAT(Tabla4[[#This Row],[Causa Raiz]]," ",Tabla4[[#This Row],[Solución2]]," (",Tabla4[[#This Row],[Anillo]],"- Cabecera: ",Tabla4[[#This Row],[Cabecera]],"- Operador: ",Tabla4[[#This Row],[Operador]],")")</f>
        <v>Reportan apertura en el enlace Ibague - Libano en el Km 39,5 desde Libano  ocasionado por Desastre Natural Para dar solución al incidente se recupera 40 mts de reserva y se realiza un empalme de 36 hilos en caja de 48 hilos (TRONCAL- Cabecera: LIBANO- Operador: Colombia Telecomunicaciones)</v>
      </c>
    </row>
    <row r="2968" spans="1:54" ht="185.25">
      <c r="A2968" s="38">
        <f t="shared" si="756"/>
        <v>2967</v>
      </c>
      <c r="B2968" s="3">
        <v>8741939</v>
      </c>
      <c r="C2968" s="3" t="s">
        <v>163</v>
      </c>
      <c r="D2968" s="23">
        <v>45486.583333333336</v>
      </c>
      <c r="E2968" s="23">
        <v>45487.043749999997</v>
      </c>
      <c r="F2968" s="1">
        <f t="shared" ca="1" si="757"/>
        <v>0.46041666666133096</v>
      </c>
      <c r="G2968" s="3" t="s">
        <v>55</v>
      </c>
      <c r="H2968" s="41"/>
      <c r="I2968" s="40"/>
      <c r="J2968" s="5" t="s">
        <v>56</v>
      </c>
      <c r="K2968" s="3" t="s">
        <v>77</v>
      </c>
      <c r="L2968" s="9" t="s">
        <v>58</v>
      </c>
      <c r="M2968" s="3" t="s">
        <v>656</v>
      </c>
      <c r="N2968" s="3" t="s">
        <v>6437</v>
      </c>
      <c r="O2968" s="3" t="s">
        <v>13165</v>
      </c>
      <c r="P2968" s="3" t="s">
        <v>13166</v>
      </c>
      <c r="Q2968" s="4" t="s">
        <v>13167</v>
      </c>
      <c r="R2968" s="3" t="s">
        <v>400</v>
      </c>
      <c r="S2968" s="3" t="s">
        <v>9317</v>
      </c>
      <c r="T2968" s="9" t="s">
        <v>211</v>
      </c>
      <c r="U2968" s="3" t="s">
        <v>13168</v>
      </c>
      <c r="V2968" s="22" t="str">
        <f t="shared" si="758"/>
        <v>RDFO; Hora de aviso: 14:00 13/07/2024; Solución: Para dar solucion se realiso un Tendido 150 mtrs y dos empalmes de 36 hilos ; Hora de solución: 1:03 14/07/2024; Causa: Podas</v>
      </c>
      <c r="W2968" s="4" t="s">
        <v>160</v>
      </c>
      <c r="X2968" s="3"/>
      <c r="Y2968" s="3"/>
      <c r="Z2968" s="3" t="s">
        <v>69</v>
      </c>
      <c r="AA2968" s="3" t="s">
        <v>70</v>
      </c>
      <c r="AB2968" s="3" t="s">
        <v>13169</v>
      </c>
      <c r="AC2968" s="3" t="s">
        <v>71</v>
      </c>
      <c r="AD2968" s="6">
        <v>0.45833333333333331</v>
      </c>
      <c r="AE2968" s="7"/>
      <c r="AF2968" s="7"/>
      <c r="AG2968" s="6">
        <f>Tabla4[[#This Row],[Tiempo Parada de Reloj]]+Tabla4[[#This Row],[Tiempo Autorizado por Telefonica (no Máximo)]]</f>
        <v>0.45833333333333331</v>
      </c>
      <c r="AH2968" s="7">
        <f t="shared" ca="1" si="759"/>
        <v>2.0833333279976496E-3</v>
      </c>
      <c r="AI2968" s="8">
        <f t="shared" si="760"/>
        <v>11</v>
      </c>
      <c r="AJ2968" s="8">
        <f t="shared" ca="1" si="761"/>
        <v>4.999999987194359E-2</v>
      </c>
      <c r="AK2968" s="3" t="s">
        <v>87</v>
      </c>
      <c r="AL2968" s="3" t="s">
        <v>70</v>
      </c>
      <c r="AM2968" s="3" t="s">
        <v>73</v>
      </c>
      <c r="AN2968" s="3" t="s">
        <v>88</v>
      </c>
      <c r="AO2968" s="23" t="s">
        <v>72</v>
      </c>
      <c r="AP2968" s="23" t="s">
        <v>72</v>
      </c>
      <c r="AQ2968" s="23">
        <v>45488.706944444442</v>
      </c>
      <c r="AR2968" s="3"/>
      <c r="AS2968" s="23"/>
      <c r="AT2968" s="23"/>
      <c r="AU2968" s="3" t="s">
        <v>662</v>
      </c>
      <c r="AV2968" s="3" t="s">
        <v>663</v>
      </c>
      <c r="AW2968" s="3" t="s">
        <v>370</v>
      </c>
      <c r="AX2968" s="3">
        <v>4.4447799999999997</v>
      </c>
      <c r="AY2968" s="3">
        <v>-75.671623999999994</v>
      </c>
      <c r="AZ2968" s="8" t="str">
        <f>+CONCATENATE("Reportan apertura en el enlace ",Tabla4[[#This Row],[Enlace]]," en el ",Tabla4[[#This Row],[Distancia óptica]]," ocasionado por ",Tabla4[[#This Row],[Causa del daño]])</f>
        <v>Reportan apertura en el enlace Manizales - Supia en el Km 81,7 desde Manizales ocasionado por Podas</v>
      </c>
      <c r="BA2968" s="8" t="str">
        <f>+CONCATENATE("Para dar solución al incidente ",Tabla4[[#This Row],[Solución]])</f>
        <v xml:space="preserve">Para dar solución al incidente Para dar solucion se realiso un Tendido 150 mtrs y dos empalmes de 36 hilos </v>
      </c>
      <c r="BB2968" s="3" t="str">
        <f>+_xlfn.CONCAT(Tabla4[[#This Row],[Causa Raiz]]," ",Tabla4[[#This Row],[Solución2]]," (",Tabla4[[#This Row],[Anillo]],"- Cabecera: ",Tabla4[[#This Row],[Cabecera]],"- Operador: ",Tabla4[[#This Row],[Operador]],")")</f>
        <v>Reportan apertura en el enlace Manizales - Supia en el Km 81,7 desde Manizales ocasionado por Podas Para dar solución al incidente Para dar solucion se realiso un Tendido 150 mtrs y dos empalmes de 36 hilos  (lineal- Cabecera: Manizales- Operador: Colombia Telecomunicaciones)</v>
      </c>
    </row>
    <row r="2969" spans="1:54" ht="213.75">
      <c r="A2969" s="38">
        <f t="shared" si="756"/>
        <v>2968</v>
      </c>
      <c r="B2969" s="3">
        <v>8741985</v>
      </c>
      <c r="C2969" s="3" t="s">
        <v>54</v>
      </c>
      <c r="D2969" s="23">
        <v>45486.583333333336</v>
      </c>
      <c r="E2969" s="23">
        <v>45486.8125</v>
      </c>
      <c r="F2969" s="1">
        <f t="shared" ca="1" si="757"/>
        <v>0.22916666666424135</v>
      </c>
      <c r="G2969" s="3" t="s">
        <v>55</v>
      </c>
      <c r="H2969" s="41"/>
      <c r="I2969" s="40"/>
      <c r="J2969" s="5" t="s">
        <v>56</v>
      </c>
      <c r="K2969" s="3" t="s">
        <v>57</v>
      </c>
      <c r="L2969" s="9" t="s">
        <v>58</v>
      </c>
      <c r="M2969" s="3" t="s">
        <v>59</v>
      </c>
      <c r="N2969" s="3" t="s">
        <v>60</v>
      </c>
      <c r="O2969" s="3" t="s">
        <v>13170</v>
      </c>
      <c r="P2969" s="3" t="s">
        <v>13171</v>
      </c>
      <c r="Q2969" s="4" t="s">
        <v>13172</v>
      </c>
      <c r="R2969" s="3" t="s">
        <v>12316</v>
      </c>
      <c r="S2969" s="3" t="s">
        <v>65</v>
      </c>
      <c r="T2969" s="9" t="s">
        <v>176</v>
      </c>
      <c r="U2969" s="3" t="s">
        <v>9769</v>
      </c>
      <c r="V2969" s="22" t="str">
        <f t="shared" si="758"/>
        <v>RLFO; Hora de aviso: 14:00 13/07/2024; Solución: se realiza tendido de 150 mts de fo y dos empalmes de 48 hilos; Hora de solución: 19:30 13/07/2024; Causa: Intervención de Terceros. No Identificados</v>
      </c>
      <c r="W2969" s="4" t="s">
        <v>68</v>
      </c>
      <c r="X2969" s="3"/>
      <c r="Y2969" s="3"/>
      <c r="Z2969" s="3" t="s">
        <v>69</v>
      </c>
      <c r="AA2969" s="3" t="s">
        <v>70</v>
      </c>
      <c r="AB2969" s="3">
        <v>8742291</v>
      </c>
      <c r="AC2969" s="3" t="s">
        <v>71</v>
      </c>
      <c r="AD2969" s="6">
        <v>0</v>
      </c>
      <c r="AE2969" s="7"/>
      <c r="AF2969" s="7"/>
      <c r="AG2969" s="6">
        <f>Tabla4[[#This Row],[Tiempo Parada de Reloj]]+Tabla4[[#This Row],[Tiempo Autorizado por Telefonica (no Máximo)]]</f>
        <v>0</v>
      </c>
      <c r="AH2969" s="7">
        <f t="shared" ca="1" si="759"/>
        <v>0.22916666666424135</v>
      </c>
      <c r="AI2969" s="8">
        <f t="shared" si="760"/>
        <v>0</v>
      </c>
      <c r="AJ2969" s="8">
        <f t="shared" ca="1" si="761"/>
        <v>5.4999999999417923</v>
      </c>
      <c r="AK2969" s="3" t="s">
        <v>119</v>
      </c>
      <c r="AL2969" s="3" t="s">
        <v>71</v>
      </c>
      <c r="AM2969" s="3" t="s">
        <v>69</v>
      </c>
      <c r="AN2969" s="3" t="s">
        <v>119</v>
      </c>
      <c r="AO2969" s="23" t="s">
        <v>72</v>
      </c>
      <c r="AP2969" s="23" t="s">
        <v>72</v>
      </c>
      <c r="AQ2969" s="23">
        <v>45488.723611111112</v>
      </c>
      <c r="AR2969" s="3"/>
      <c r="AS2969" s="23"/>
      <c r="AT2969" s="23"/>
      <c r="AU2969" s="3" t="s">
        <v>100</v>
      </c>
      <c r="AV2969" s="3" t="s">
        <v>3707</v>
      </c>
      <c r="AW2969" s="3" t="s">
        <v>307</v>
      </c>
      <c r="AX2969" s="3">
        <v>4.6158333000000002</v>
      </c>
      <c r="AY2969" s="3">
        <v>-74.972499900000003</v>
      </c>
      <c r="AZ2969" s="8" t="str">
        <f>+CONCATENATE("Reportan apertura en el enlace ",Tabla4[[#This Row],[Enlace]]," en el ",Tabla4[[#This Row],[Distancia óptica]]," ocasionado por ",Tabla4[[#This Row],[Causa del daño]])</f>
        <v>Reportan apertura en el enlace Chapinero - Bogota centro en el Km 4,4 desde Chapinero ocasionado por Intervención de Terceros. No Identificados</v>
      </c>
      <c r="BA2969" s="8" t="str">
        <f>+CONCATENATE("Para dar solución al incidente ",Tabla4[[#This Row],[Solución]])</f>
        <v>Para dar solución al incidente se realiza tendido de 150 mts de fo y dos empalmes de 48 hilos</v>
      </c>
      <c r="BB2969" s="3" t="str">
        <f>+_xlfn.CONCAT(Tabla4[[#This Row],[Causa Raiz]]," ",Tabla4[[#This Row],[Solución2]]," (",Tabla4[[#This Row],[Anillo]],"- Cabecera: ",Tabla4[[#This Row],[Cabecera]],"- Operador: ",Tabla4[[#This Row],[Operador]],")")</f>
        <v>Reportan apertura en el enlace Chapinero - Bogota centro en el Km 4,4 desde Chapinero ocasionado por Intervención de Terceros. No Identificados Para dar solución al incidente se realiza tendido de 150 mts de fo y dos empalmes de 48 hilos (LINEAL- Cabecera: BOGOTA CENTRO- Operador: Colombia Telecomunicaciones)</v>
      </c>
    </row>
    <row r="2970" spans="1:54" ht="213.75">
      <c r="A2970" s="38">
        <f t="shared" si="756"/>
        <v>2969</v>
      </c>
      <c r="B2970" s="3">
        <v>8741961</v>
      </c>
      <c r="C2970" s="3" t="s">
        <v>54</v>
      </c>
      <c r="D2970" s="23">
        <v>45486.618055555555</v>
      </c>
      <c r="E2970" s="23">
        <v>45486.791666666664</v>
      </c>
      <c r="F2970" s="1">
        <f t="shared" ca="1" si="757"/>
        <v>0.17361111110949423</v>
      </c>
      <c r="G2970" s="3" t="s">
        <v>55</v>
      </c>
      <c r="H2970" s="41"/>
      <c r="I2970" s="40"/>
      <c r="J2970" s="5" t="s">
        <v>56</v>
      </c>
      <c r="K2970" s="3" t="s">
        <v>138</v>
      </c>
      <c r="L2970" s="9" t="s">
        <v>78</v>
      </c>
      <c r="M2970" s="3" t="s">
        <v>139</v>
      </c>
      <c r="N2970" s="3" t="s">
        <v>140</v>
      </c>
      <c r="O2970" s="3" t="s">
        <v>13173</v>
      </c>
      <c r="P2970" s="3" t="s">
        <v>13174</v>
      </c>
      <c r="Q2970" s="4" t="s">
        <v>13175</v>
      </c>
      <c r="R2970" s="3" t="s">
        <v>6458</v>
      </c>
      <c r="S2970" s="3" t="s">
        <v>145</v>
      </c>
      <c r="T2970" s="9" t="s">
        <v>66</v>
      </c>
      <c r="U2970" s="3" t="s">
        <v>8452</v>
      </c>
      <c r="V2970" s="22" t="str">
        <f t="shared" si="758"/>
        <v>RLFO; Hora de aviso: 14:50 13/07/2024; Solución: se recupera 10 mts de reserva y se realiza un empalme de 24 hilos; Hora de solución: 19:00 13/07/2024; Causa: Vandalismo</v>
      </c>
      <c r="W2970" s="4" t="s">
        <v>199</v>
      </c>
      <c r="X2970" s="3"/>
      <c r="Y2970" s="3"/>
      <c r="Z2970" s="3" t="s">
        <v>69</v>
      </c>
      <c r="AA2970" s="3" t="s">
        <v>71</v>
      </c>
      <c r="AB2970" s="3">
        <v>0</v>
      </c>
      <c r="AC2970" s="3" t="s">
        <v>71</v>
      </c>
      <c r="AD2970" s="6">
        <v>0</v>
      </c>
      <c r="AE2970" s="7"/>
      <c r="AF2970" s="7"/>
      <c r="AG2970" s="6">
        <f>Tabla4[[#This Row],[Tiempo Parada de Reloj]]+Tabla4[[#This Row],[Tiempo Autorizado por Telefonica (no Máximo)]]</f>
        <v>0</v>
      </c>
      <c r="AH2970" s="7">
        <f t="shared" ca="1" si="759"/>
        <v>0.17361111110949423</v>
      </c>
      <c r="AI2970" s="8">
        <f t="shared" si="760"/>
        <v>0</v>
      </c>
      <c r="AJ2970" s="8">
        <f t="shared" ca="1" si="761"/>
        <v>4.1666666666278616</v>
      </c>
      <c r="AK2970" s="3" t="s">
        <v>106</v>
      </c>
      <c r="AL2970" s="3" t="s">
        <v>70</v>
      </c>
      <c r="AM2970" s="3" t="s">
        <v>119</v>
      </c>
      <c r="AN2970" s="3" t="s">
        <v>119</v>
      </c>
      <c r="AO2970" s="23" t="s">
        <v>119</v>
      </c>
      <c r="AP2970" s="23" t="s">
        <v>119</v>
      </c>
      <c r="AQ2970" s="23">
        <v>45489.371527777781</v>
      </c>
      <c r="AR2970" s="3"/>
      <c r="AS2970" s="23"/>
      <c r="AT2970" s="23"/>
      <c r="AU2970" s="3" t="s">
        <v>149</v>
      </c>
      <c r="AV2970" s="3" t="s">
        <v>13176</v>
      </c>
      <c r="AW2970" s="3" t="s">
        <v>307</v>
      </c>
      <c r="AX2970" s="3">
        <v>3.4815239999999998</v>
      </c>
      <c r="AY2970" s="3">
        <v>-76.489918000000003</v>
      </c>
      <c r="AZ2970" s="8" t="str">
        <f>+CONCATENATE("Reportan apertura en el enlace ",Tabla4[[#This Row],[Enlace]]," en el ",Tabla4[[#This Row],[Distancia óptica]]," ocasionado por ",Tabla4[[#This Row],[Causa del daño]])</f>
        <v>Reportan apertura en el enlace Mov. Colon Plaza - Mov. Chiminangos III en el Km 0,549 desde Mov. Chiminangos III ocasionado por Vandalismo</v>
      </c>
      <c r="BA2970" s="8" t="str">
        <f>+CONCATENATE("Para dar solución al incidente ",Tabla4[[#This Row],[Solución]])</f>
        <v>Para dar solución al incidente se recupera 10 mts de reserva y se realiza un empalme de 24 hilos</v>
      </c>
      <c r="BB2970" s="3" t="str">
        <f>+_xlfn.CONCAT(Tabla4[[#This Row],[Causa Raiz]]," ",Tabla4[[#This Row],[Solución2]]," (",Tabla4[[#This Row],[Anillo]],"- Cabecera: ",Tabla4[[#This Row],[Cabecera]],"- Operador: ",Tabla4[[#This Row],[Operador]],")")</f>
        <v>Reportan apertura en el enlace Mov. Colon Plaza - Mov. Chiminangos III en el Km 0,549 desde Mov. Chiminangos III ocasionado por Vandalismo Para dar solución al incidente se recupera 10 mts de reserva y se realiza un empalme de 24 hilos (LINEAL- Cabecera: COLON- Operador: Colombia Telecomunicaciones)</v>
      </c>
    </row>
    <row r="2971" spans="1:54" ht="171">
      <c r="A2971" s="38">
        <f t="shared" si="756"/>
        <v>2970</v>
      </c>
      <c r="B2971" s="3">
        <v>8741986</v>
      </c>
      <c r="C2971" s="3" t="s">
        <v>92</v>
      </c>
      <c r="D2971" s="23">
        <v>45486.520833333336</v>
      </c>
      <c r="E2971" s="23">
        <v>45487.604166666664</v>
      </c>
      <c r="F2971" s="1">
        <f t="shared" ca="1" si="757"/>
        <v>1.0833333333284827</v>
      </c>
      <c r="G2971" s="3" t="s">
        <v>164</v>
      </c>
      <c r="H2971" s="41" t="s">
        <v>3019</v>
      </c>
      <c r="I2971" s="40"/>
      <c r="J2971" s="5" t="s">
        <v>56</v>
      </c>
      <c r="K2971" s="3" t="s">
        <v>77</v>
      </c>
      <c r="L2971" s="9" t="s">
        <v>58</v>
      </c>
      <c r="M2971" s="3" t="s">
        <v>79</v>
      </c>
      <c r="N2971" s="3" t="s">
        <v>308</v>
      </c>
      <c r="O2971" s="3" t="s">
        <v>603</v>
      </c>
      <c r="P2971" s="3" t="s">
        <v>13177</v>
      </c>
      <c r="Q2971" s="4" t="s">
        <v>13178</v>
      </c>
      <c r="R2971" s="3" t="s">
        <v>248</v>
      </c>
      <c r="S2971" s="3" t="s">
        <v>85</v>
      </c>
      <c r="T2971" s="9" t="s">
        <v>146</v>
      </c>
      <c r="U2971" s="3" t="s">
        <v>13179</v>
      </c>
      <c r="V2971" s="22" t="str">
        <f t="shared" si="758"/>
        <v>RTNFO; Hora de aviso: 12:30 13/07/2024; Solución: Se refusiona Hilo 28 Rx Rufo; Hora de solución: 14:30 14/07/2024; Causa: Falla en la Red FiOp</v>
      </c>
      <c r="W2971" s="4" t="s">
        <v>160</v>
      </c>
      <c r="X2971" s="3"/>
      <c r="Y2971" s="3"/>
      <c r="Z2971" s="3" t="s">
        <v>69</v>
      </c>
      <c r="AA2971" s="3" t="s">
        <v>70</v>
      </c>
      <c r="AB2971" s="3">
        <v>8742090</v>
      </c>
      <c r="AC2971" s="3" t="s">
        <v>71</v>
      </c>
      <c r="AD2971" s="6">
        <v>0.77083333333333337</v>
      </c>
      <c r="AE2971" s="7"/>
      <c r="AF2971" s="7"/>
      <c r="AG2971" s="6">
        <f>Tabla4[[#This Row],[Tiempo Parada de Reloj]]+Tabla4[[#This Row],[Tiempo Autorizado por Telefonica (no Máximo)]]</f>
        <v>0.77083333333333337</v>
      </c>
      <c r="AH2971" s="7">
        <f t="shared" ca="1" si="759"/>
        <v>0.31249999999514932</v>
      </c>
      <c r="AI2971" s="8">
        <f t="shared" si="760"/>
        <v>18.5</v>
      </c>
      <c r="AJ2971" s="8">
        <f t="shared" ca="1" si="761"/>
        <v>7.4999999998835838</v>
      </c>
      <c r="AK2971" s="3" t="s">
        <v>87</v>
      </c>
      <c r="AL2971" s="3" t="s">
        <v>70</v>
      </c>
      <c r="AM2971" s="3" t="s">
        <v>119</v>
      </c>
      <c r="AN2971" s="3" t="s">
        <v>88</v>
      </c>
      <c r="AO2971" s="23" t="s">
        <v>119</v>
      </c>
      <c r="AP2971" s="23"/>
      <c r="AQ2971" s="23">
        <f t="shared" ca="1" si="762"/>
        <v>45503.69683483796</v>
      </c>
      <c r="AR2971" s="3"/>
      <c r="AS2971" s="23"/>
      <c r="AT2971" s="23"/>
      <c r="AU2971" s="3" t="s">
        <v>710</v>
      </c>
      <c r="AV2971" s="3" t="s">
        <v>308</v>
      </c>
      <c r="AW2971" s="3" t="s">
        <v>1323</v>
      </c>
      <c r="AX2971" s="3">
        <v>4.2372529999999999</v>
      </c>
      <c r="AY2971" s="3">
        <v>-74.716330999999997</v>
      </c>
      <c r="AZ2971" s="8" t="str">
        <f>+CONCATENATE("Reportan apertura en el enlace ",Tabla4[[#This Row],[Enlace]]," en el ",Tabla4[[#This Row],[Distancia óptica]]," ocasionado por ",Tabla4[[#This Row],[Causa del daño]])</f>
        <v>Reportan apertura en el enlace Fusagasugá - Girardot en el Km 14,7 desde Girardot ocasionado por Falla en la Red FiOp</v>
      </c>
      <c r="BA2971" s="8" t="str">
        <f>+CONCATENATE("Para dar solución al incidente ",Tabla4[[#This Row],[Solución]])</f>
        <v>Para dar solución al incidente Se refusiona Hilo 28 Rx Rufo</v>
      </c>
      <c r="BB2971" s="3" t="str">
        <f>+_xlfn.CONCAT(Tabla4[[#This Row],[Causa Raiz]]," ",Tabla4[[#This Row],[Solución2]]," (",Tabla4[[#This Row],[Anillo]],"- Cabecera: ",Tabla4[[#This Row],[Cabecera]],"- Operador: ",Tabla4[[#This Row],[Operador]],")")</f>
        <v>Reportan apertura en el enlace Fusagasugá - Girardot en el Km 14,7 desde Girardot ocasionado por Falla en la Red FiOp Para dar solución al incidente Se refusiona Hilo 28 Rx Rufo (TRONCAL- Cabecera: GIRARDOT- Operador: Colombia Telecomunicaciones)</v>
      </c>
    </row>
    <row r="2972" spans="1:54" ht="185.25">
      <c r="A2972" s="38">
        <f t="shared" ref="A2972:A2983" si="763">A2971+1</f>
        <v>2971</v>
      </c>
      <c r="B2972" s="3">
        <v>8742433</v>
      </c>
      <c r="C2972" s="3" t="s">
        <v>92</v>
      </c>
      <c r="D2972" s="23">
        <v>45486.965277777781</v>
      </c>
      <c r="E2972" s="23">
        <v>45487.333333333336</v>
      </c>
      <c r="F2972" s="1">
        <f t="shared" ref="F2972:F2983" ca="1" si="764">IF(ISBLANK(E2972),IF(ISBLANK(D2972),0,NOW()-D2972),E2972-D2972)</f>
        <v>0.36805555555474712</v>
      </c>
      <c r="G2972" s="3" t="s">
        <v>164</v>
      </c>
      <c r="H2972" s="41" t="s">
        <v>165</v>
      </c>
      <c r="I2972" s="40">
        <v>3837230</v>
      </c>
      <c r="J2972" s="5" t="s">
        <v>2815</v>
      </c>
      <c r="K2972" s="3" t="s">
        <v>2815</v>
      </c>
      <c r="L2972" s="9" t="s">
        <v>58</v>
      </c>
      <c r="M2972" s="3" t="s">
        <v>383</v>
      </c>
      <c r="N2972" s="3" t="s">
        <v>384</v>
      </c>
      <c r="O2972" s="3" t="s">
        <v>2817</v>
      </c>
      <c r="P2972" s="3" t="s">
        <v>13180</v>
      </c>
      <c r="Q2972" s="4" t="s">
        <v>13181</v>
      </c>
      <c r="R2972" s="3" t="s">
        <v>562</v>
      </c>
      <c r="S2972" s="3" t="s">
        <v>2820</v>
      </c>
      <c r="T2972" s="9" t="s">
        <v>146</v>
      </c>
      <c r="U2972" s="3" t="s">
        <v>13182</v>
      </c>
      <c r="V2972" s="22" t="str">
        <f t="shared" ref="V2972:V2983" si="765">C2972&amp;"; Hora de aviso: "&amp;TEXT(D2972,"h:mm dd/mm/yyyy")&amp;"; Solución: "&amp;U2972&amp;"; Hora de solución: "&amp;TEXT(E2972,"h:mm dd/mm/yyyy")&amp;"; Causa: "&amp;T2972</f>
        <v>RTNFO; Hora de aviso: 23:10 13/07/2024; Solución: ACTIVIDADES REALIZADA POR MC; Hora de solución: 8:00 14/07/2024; Causa: Falla en la Red FiOp</v>
      </c>
      <c r="W2972" s="4" t="s">
        <v>7457</v>
      </c>
      <c r="X2972" s="3"/>
      <c r="Y2972" s="3"/>
      <c r="Z2972" s="3" t="s">
        <v>69</v>
      </c>
      <c r="AA2972" s="3" t="s">
        <v>71</v>
      </c>
      <c r="AB2972" s="3">
        <v>0</v>
      </c>
      <c r="AC2972" s="3" t="s">
        <v>71</v>
      </c>
      <c r="AD2972" s="6">
        <v>0</v>
      </c>
      <c r="AE2972" s="7"/>
      <c r="AF2972" s="7"/>
      <c r="AG2972" s="6">
        <f>Tabla4[[#This Row],[Tiempo Parada de Reloj]]+Tabla4[[#This Row],[Tiempo Autorizado por Telefonica (no Máximo)]]</f>
        <v>0</v>
      </c>
      <c r="AH2972" s="7">
        <f t="shared" ref="AH2972:AH2983" ca="1" si="766">F2972-$AD2972</f>
        <v>0.36805555555474712</v>
      </c>
      <c r="AI2972" s="8">
        <f t="shared" ref="AI2972:AI2983" si="767">AD2972*24</f>
        <v>0</v>
      </c>
      <c r="AJ2972" s="8">
        <f t="shared" ref="AJ2972:AJ2983" ca="1" si="768">AH2972*24</f>
        <v>8.8333333333139308</v>
      </c>
      <c r="AK2972" s="3" t="s">
        <v>98</v>
      </c>
      <c r="AL2972" s="3" t="s">
        <v>70</v>
      </c>
      <c r="AM2972" s="3" t="s">
        <v>88</v>
      </c>
      <c r="AN2972" s="3" t="s">
        <v>87</v>
      </c>
      <c r="AO2972" s="23"/>
      <c r="AP2972" s="23"/>
      <c r="AQ2972" s="23">
        <f t="shared" ref="AQ2972:AQ2978" ca="1" si="769">NOW()</f>
        <v>45503.69683483796</v>
      </c>
      <c r="AR2972" s="3"/>
      <c r="AS2972" s="23"/>
      <c r="AT2972" s="23"/>
      <c r="AU2972" s="3" t="s">
        <v>2822</v>
      </c>
      <c r="AV2972" s="3" t="s">
        <v>69</v>
      </c>
      <c r="AW2972" s="3" t="s">
        <v>69</v>
      </c>
      <c r="AX2972" s="3" t="s">
        <v>69</v>
      </c>
      <c r="AY2972" s="3" t="s">
        <v>69</v>
      </c>
      <c r="AZ2972" s="8" t="str">
        <f>+CONCATENATE("Reportan apertura en el enlace ",Tabla4[[#This Row],[Enlace]]," en el ",Tabla4[[#This Row],[Distancia óptica]]," ocasionado por ",Tabla4[[#This Row],[Causa del daño]])</f>
        <v>Reportan apertura en el enlace Cartagena - Carmen de Bolívar en el Km 30,361 desde Carmen de Bolivar ocasionado por Falla en la Red FiOp</v>
      </c>
      <c r="BA2972" s="8" t="str">
        <f>+CONCATENATE("Para dar solución al incidente ",Tabla4[[#This Row],[Solución]])</f>
        <v>Para dar solución al incidente ACTIVIDADES REALIZADA POR MC</v>
      </c>
      <c r="BB2972" s="3" t="str">
        <f>+_xlfn.CONCAT(Tabla4[[#This Row],[Causa Raiz]]," ",Tabla4[[#This Row],[Solución2]]," (",Tabla4[[#This Row],[Anillo]],"- Cabecera: ",Tabla4[[#This Row],[Cabecera]],"- Operador: ",Tabla4[[#This Row],[Operador]],")")</f>
        <v>Reportan apertura en el enlace Cartagena - Carmen de Bolívar en el Km 30,361 desde Carmen de Bolivar ocasionado por Falla en la Red FiOp Para dar solución al incidente ACTIVIDADES REALIZADA POR MC (NA- Cabecera: NA- Operador: MediaCommerce)</v>
      </c>
    </row>
    <row r="2973" spans="1:54" ht="213.75">
      <c r="A2973" s="38">
        <f t="shared" si="763"/>
        <v>2972</v>
      </c>
      <c r="B2973" s="3">
        <v>8742677</v>
      </c>
      <c r="C2973" s="3" t="s">
        <v>163</v>
      </c>
      <c r="D2973" s="23">
        <v>45487.354166666664</v>
      </c>
      <c r="E2973" s="23">
        <v>45487.5</v>
      </c>
      <c r="F2973" s="1">
        <f t="shared" ca="1" si="764"/>
        <v>0.14583333333575865</v>
      </c>
      <c r="G2973" s="3" t="s">
        <v>1465</v>
      </c>
      <c r="H2973" s="41" t="s">
        <v>1551</v>
      </c>
      <c r="I2973" s="40"/>
      <c r="J2973" s="5" t="s">
        <v>56</v>
      </c>
      <c r="K2973" s="3" t="s">
        <v>203</v>
      </c>
      <c r="L2973" s="9" t="s">
        <v>78</v>
      </c>
      <c r="M2973" s="3" t="s">
        <v>204</v>
      </c>
      <c r="N2973" s="3" t="s">
        <v>332</v>
      </c>
      <c r="O2973" s="3" t="s">
        <v>13183</v>
      </c>
      <c r="P2973" s="3" t="s">
        <v>13184</v>
      </c>
      <c r="Q2973" s="4" t="s">
        <v>13185</v>
      </c>
      <c r="R2973" s="3" t="s">
        <v>1082</v>
      </c>
      <c r="S2973" s="3" t="s">
        <v>221</v>
      </c>
      <c r="T2973" s="9" t="s">
        <v>513</v>
      </c>
      <c r="U2973" s="3" t="s">
        <v>13186</v>
      </c>
      <c r="V2973" s="22" t="str">
        <f t="shared" si="765"/>
        <v>RDFO; Hora de aviso: 8:30 14/07/2024; Solución: Para dar solucion se realiza Tendido 250 mtrs y dos empalmes de 48 hilos ; Hora de solución: 12:00 14/07/2024; Causa: Desastre Natural</v>
      </c>
      <c r="W2973" s="4" t="s">
        <v>1987</v>
      </c>
      <c r="X2973" s="3"/>
      <c r="Y2973" s="3"/>
      <c r="Z2973" s="3" t="s">
        <v>69</v>
      </c>
      <c r="AA2973" s="3" t="s">
        <v>70</v>
      </c>
      <c r="AB2973" s="3">
        <v>0</v>
      </c>
      <c r="AC2973" s="3" t="s">
        <v>71</v>
      </c>
      <c r="AD2973" s="6">
        <v>0</v>
      </c>
      <c r="AE2973" s="7"/>
      <c r="AF2973" s="7"/>
      <c r="AG2973" s="6">
        <f>Tabla4[[#This Row],[Tiempo Parada de Reloj]]+Tabla4[[#This Row],[Tiempo Autorizado por Telefonica (no Máximo)]]</f>
        <v>0</v>
      </c>
      <c r="AH2973" s="7">
        <f t="shared" ca="1" si="766"/>
        <v>0.14583333333575865</v>
      </c>
      <c r="AI2973" s="8">
        <f t="shared" si="767"/>
        <v>0</v>
      </c>
      <c r="AJ2973" s="8">
        <f t="shared" ca="1" si="768"/>
        <v>3.5000000000582077</v>
      </c>
      <c r="AK2973" s="3" t="s">
        <v>87</v>
      </c>
      <c r="AL2973" s="3" t="s">
        <v>70</v>
      </c>
      <c r="AM2973" s="3" t="s">
        <v>87</v>
      </c>
      <c r="AN2973" s="3" t="s">
        <v>87</v>
      </c>
      <c r="AO2973" s="23" t="s">
        <v>8652</v>
      </c>
      <c r="AP2973" s="23" t="s">
        <v>8652</v>
      </c>
      <c r="AQ2973" s="23">
        <v>45491.75277777778</v>
      </c>
      <c r="AR2973" s="3"/>
      <c r="AS2973" s="23"/>
      <c r="AT2973" s="23"/>
      <c r="AU2973" s="3" t="s">
        <v>214</v>
      </c>
      <c r="AV2973" s="3" t="s">
        <v>5507</v>
      </c>
      <c r="AW2973" s="3" t="s">
        <v>370</v>
      </c>
      <c r="AX2973" s="3">
        <v>7.0086500000000003</v>
      </c>
      <c r="AY2973" s="3">
        <v>-73.113363000000007</v>
      </c>
      <c r="AZ2973" s="8" t="str">
        <f>+CONCATENATE("Reportan apertura en el enlace ",Tabla4[[#This Row],[Enlace]]," en el ",Tabla4[[#This Row],[Distancia óptica]]," ocasionado por ",Tabla4[[#This Row],[Causa del daño]])</f>
        <v>Reportan apertura en el enlace Mov.Buenos aires ruitoque - Mov.Hospital internacional en el Km 1,6 desde buenos aires  ocasionado por Desastre Natural</v>
      </c>
      <c r="BA2973" s="8" t="str">
        <f>+CONCATENATE("Para dar solución al incidente ",Tabla4[[#This Row],[Solución]])</f>
        <v xml:space="preserve">Para dar solución al incidente Para dar solucion se realiza Tendido 250 mtrs y dos empalmes de 48 hilos </v>
      </c>
      <c r="BB2973" s="3" t="str">
        <f>+_xlfn.CONCAT(Tabla4[[#This Row],[Causa Raiz]]," ",Tabla4[[#This Row],[Solución2]]," (",Tabla4[[#This Row],[Anillo]],"- Cabecera: ",Tabla4[[#This Row],[Cabecera]],"- Operador: ",Tabla4[[#This Row],[Operador]],")")</f>
        <v>Reportan apertura en el enlace Mov.Buenos aires ruitoque - Mov.Hospital internacional en el Km 1,6 desde buenos aires  ocasionado por Desastre Natural Para dar solución al incidente Para dar solucion se realiza Tendido 250 mtrs y dos empalmes de 48 hilos  (lineal- Cabecera: Buenos aires- Operador: Colombia Telecomunicaciones)</v>
      </c>
    </row>
    <row r="2974" spans="1:54" ht="185.25">
      <c r="A2974" s="38">
        <f t="shared" si="763"/>
        <v>2973</v>
      </c>
      <c r="B2974" s="3">
        <v>8742575</v>
      </c>
      <c r="C2974" s="3" t="s">
        <v>163</v>
      </c>
      <c r="D2974" s="23">
        <v>45487.385416666664</v>
      </c>
      <c r="E2974" s="23">
        <v>45487.604166666664</v>
      </c>
      <c r="F2974" s="1">
        <f t="shared" ca="1" si="764"/>
        <v>0.21875</v>
      </c>
      <c r="G2974" s="3" t="s">
        <v>12498</v>
      </c>
      <c r="H2974" s="41"/>
      <c r="I2974" s="40"/>
      <c r="J2974" s="5" t="s">
        <v>56</v>
      </c>
      <c r="K2974" s="3" t="s">
        <v>138</v>
      </c>
      <c r="L2974" s="9" t="s">
        <v>78</v>
      </c>
      <c r="M2974" s="3" t="s">
        <v>139</v>
      </c>
      <c r="N2974" s="3" t="s">
        <v>140</v>
      </c>
      <c r="O2974" s="3" t="s">
        <v>13187</v>
      </c>
      <c r="P2974" s="3" t="s">
        <v>13188</v>
      </c>
      <c r="Q2974" s="4" t="s">
        <v>13189</v>
      </c>
      <c r="R2974" s="3" t="s">
        <v>6458</v>
      </c>
      <c r="S2974" s="3" t="s">
        <v>145</v>
      </c>
      <c r="T2974" s="9" t="s">
        <v>66</v>
      </c>
      <c r="U2974" s="3" t="s">
        <v>13190</v>
      </c>
      <c r="V2974" s="22" t="str">
        <f t="shared" si="765"/>
        <v>RDFO; Hora de aviso: 9:15 14/07/2024; Solución: Se realiza caja de empalme de 24 hilos; Hora de solución: 14:30 14/07/2024; Causa: Vandalismo</v>
      </c>
      <c r="W2974" s="4" t="s">
        <v>199</v>
      </c>
      <c r="X2974" s="3"/>
      <c r="Y2974" s="3"/>
      <c r="Z2974" s="3" t="s">
        <v>69</v>
      </c>
      <c r="AA2974" s="3" t="s">
        <v>70</v>
      </c>
      <c r="AB2974" s="3">
        <v>0</v>
      </c>
      <c r="AC2974" s="3" t="s">
        <v>71</v>
      </c>
      <c r="AD2974" s="6">
        <v>0</v>
      </c>
      <c r="AE2974" s="7"/>
      <c r="AF2974" s="7"/>
      <c r="AG2974" s="6">
        <f>Tabla4[[#This Row],[Tiempo Parada de Reloj]]+Tabla4[[#This Row],[Tiempo Autorizado por Telefonica (no Máximo)]]</f>
        <v>0</v>
      </c>
      <c r="AH2974" s="7">
        <f t="shared" ca="1" si="766"/>
        <v>0.21875</v>
      </c>
      <c r="AI2974" s="8">
        <f t="shared" si="767"/>
        <v>0</v>
      </c>
      <c r="AJ2974" s="8">
        <f t="shared" ca="1" si="768"/>
        <v>5.25</v>
      </c>
      <c r="AK2974" s="3" t="s">
        <v>87</v>
      </c>
      <c r="AL2974" s="3" t="s">
        <v>70</v>
      </c>
      <c r="AM2974" s="3" t="s">
        <v>8652</v>
      </c>
      <c r="AN2974" s="3" t="s">
        <v>8652</v>
      </c>
      <c r="AO2974" s="23" t="s">
        <v>119</v>
      </c>
      <c r="AP2974" s="23" t="s">
        <v>119</v>
      </c>
      <c r="AQ2974" s="23">
        <v>45489.501388888886</v>
      </c>
      <c r="AR2974" s="3"/>
      <c r="AS2974" s="23"/>
      <c r="AT2974" s="23"/>
      <c r="AU2974" s="3" t="s">
        <v>481</v>
      </c>
      <c r="AV2974" s="3" t="s">
        <v>6974</v>
      </c>
      <c r="AW2974" s="3" t="s">
        <v>1311</v>
      </c>
      <c r="AX2974" s="3">
        <v>3.3881000000000001</v>
      </c>
      <c r="AY2974" s="3">
        <v>-76.571100000000001</v>
      </c>
      <c r="AZ2974" s="8" t="str">
        <f>+CONCATENATE("Reportan apertura en el enlace ",Tabla4[[#This Row],[Enlace]]," en el ",Tabla4[[#This Row],[Distancia óptica]]," ocasionado por ",Tabla4[[#This Row],[Causa del daño]])</f>
        <v>Reportan apertura en el enlace Mov. Polvorines - Mov.La sirena en el Km 0,532 desde Polvorines ocasionado por Vandalismo</v>
      </c>
      <c r="BA2974" s="8" t="str">
        <f>+CONCATENATE("Para dar solución al incidente ",Tabla4[[#This Row],[Solución]])</f>
        <v>Para dar solución al incidente Se realiza caja de empalme de 24 hilos</v>
      </c>
      <c r="BB2974" s="3" t="str">
        <f>+_xlfn.CONCAT(Tabla4[[#This Row],[Causa Raiz]]," ",Tabla4[[#This Row],[Solución2]]," (",Tabla4[[#This Row],[Anillo]],"- Cabecera: ",Tabla4[[#This Row],[Cabecera]],"- Operador: ",Tabla4[[#This Row],[Operador]],")")</f>
        <v>Reportan apertura en el enlace Mov. Polvorines - Mov.La sirena en el Km 0,532 desde Polvorines ocasionado por Vandalismo Para dar solución al incidente Se realiza caja de empalme de 24 hilos (UK- Cabecera: TEQUENDAMA- Operador: Colombia Telecomunicaciones)</v>
      </c>
    </row>
    <row r="2975" spans="1:54" ht="185.25">
      <c r="A2975" s="38">
        <f t="shared" si="763"/>
        <v>2974</v>
      </c>
      <c r="B2975" s="3">
        <v>8742717</v>
      </c>
      <c r="C2975" s="3" t="s">
        <v>54</v>
      </c>
      <c r="D2975" s="23">
        <v>45487.395833333336</v>
      </c>
      <c r="E2975" s="23">
        <v>45487.520833333336</v>
      </c>
      <c r="F2975" s="1">
        <f t="shared" ca="1" si="764"/>
        <v>0.125</v>
      </c>
      <c r="G2975" s="3" t="s">
        <v>12498</v>
      </c>
      <c r="H2975" s="41"/>
      <c r="I2975" s="40"/>
      <c r="J2975" s="5" t="s">
        <v>56</v>
      </c>
      <c r="K2975" s="3" t="s">
        <v>359</v>
      </c>
      <c r="L2975" s="9" t="s">
        <v>78</v>
      </c>
      <c r="M2975" s="3" t="s">
        <v>360</v>
      </c>
      <c r="N2975" s="3" t="s">
        <v>483</v>
      </c>
      <c r="O2975" s="3" t="s">
        <v>13191</v>
      </c>
      <c r="P2975" s="3" t="s">
        <v>13192</v>
      </c>
      <c r="Q2975" s="4" t="s">
        <v>13193</v>
      </c>
      <c r="R2975" s="3" t="s">
        <v>365</v>
      </c>
      <c r="S2975" s="3" t="s">
        <v>366</v>
      </c>
      <c r="T2975" s="9" t="s">
        <v>116</v>
      </c>
      <c r="U2975" s="3" t="s">
        <v>12068</v>
      </c>
      <c r="V2975" s="22" t="str">
        <f t="shared" si="765"/>
        <v>RLFO; Hora de aviso: 9:30 14/07/2024; Solución: Para dar solucion se rehace caja de empalme de 48 hilos ; Hora de solución: 12:30 14/07/2024; Causa: Hurto</v>
      </c>
      <c r="W2975" s="4" t="s">
        <v>368</v>
      </c>
      <c r="X2975" s="3"/>
      <c r="Y2975" s="3"/>
      <c r="Z2975" s="3" t="s">
        <v>69</v>
      </c>
      <c r="AA2975" s="3" t="s">
        <v>70</v>
      </c>
      <c r="AB2975" s="3">
        <v>0</v>
      </c>
      <c r="AC2975" s="3" t="s">
        <v>71</v>
      </c>
      <c r="AD2975" s="6">
        <v>0</v>
      </c>
      <c r="AE2975" s="7"/>
      <c r="AF2975" s="7"/>
      <c r="AG2975" s="6">
        <f>Tabla4[[#This Row],[Tiempo Parada de Reloj]]+Tabla4[[#This Row],[Tiempo Autorizado por Telefonica (no Máximo)]]</f>
        <v>0</v>
      </c>
      <c r="AH2975" s="7">
        <f t="shared" ca="1" si="766"/>
        <v>0.125</v>
      </c>
      <c r="AI2975" s="8">
        <f t="shared" si="767"/>
        <v>0</v>
      </c>
      <c r="AJ2975" s="8">
        <f t="shared" ca="1" si="768"/>
        <v>3</v>
      </c>
      <c r="AK2975" s="3" t="s">
        <v>87</v>
      </c>
      <c r="AL2975" s="3" t="s">
        <v>71</v>
      </c>
      <c r="AM2975" s="3" t="s">
        <v>87</v>
      </c>
      <c r="AN2975" s="3" t="s">
        <v>87</v>
      </c>
      <c r="AO2975" s="23" t="s">
        <v>98</v>
      </c>
      <c r="AP2975" s="23" t="s">
        <v>119</v>
      </c>
      <c r="AQ2975" s="23">
        <v>45489.381944444445</v>
      </c>
      <c r="AR2975" s="3"/>
      <c r="AS2975" s="23"/>
      <c r="AT2975" s="23"/>
      <c r="AU2975" s="3" t="s">
        <v>424</v>
      </c>
      <c r="AV2975" s="3" t="s">
        <v>468</v>
      </c>
      <c r="AW2975" s="3" t="s">
        <v>135</v>
      </c>
      <c r="AX2975" s="3">
        <v>6.2721200000000001</v>
      </c>
      <c r="AY2975" s="3">
        <v>-75.573239999999998</v>
      </c>
      <c r="AZ2975" s="8" t="str">
        <f>+CONCATENATE("Reportan apertura en el enlace ",Tabla4[[#This Row],[Enlace]]," en el ",Tabla4[[#This Row],[Distancia óptica]]," ocasionado por ",Tabla4[[#This Row],[Causa del daño]])</f>
        <v>Reportan apertura en el enlace Mov.Caribe - Mov.Medellin centro en el Km 0,155 desde Caribe  ocasionado por Hurto</v>
      </c>
      <c r="BA2975" s="8" t="str">
        <f>+CONCATENATE("Para dar solución al incidente ",Tabla4[[#This Row],[Solución]])</f>
        <v xml:space="preserve">Para dar solución al incidente Para dar solucion se rehace caja de empalme de 48 hilos </v>
      </c>
      <c r="BB2975" s="3" t="str">
        <f>+_xlfn.CONCAT(Tabla4[[#This Row],[Causa Raiz]]," ",Tabla4[[#This Row],[Solución2]]," (",Tabla4[[#This Row],[Anillo]],"- Cabecera: ",Tabla4[[#This Row],[Cabecera]],"- Operador: ",Tabla4[[#This Row],[Operador]],")")</f>
        <v>Reportan apertura en el enlace Mov.Caribe - Mov.Medellin centro en el Km 0,155 desde Caribe  ocasionado por Hurto Para dar solución al incidente Para dar solucion se rehace caja de empalme de 48 hilos  (Lineal- Cabecera: Caribe- Operador: Colombia Telecomunicaciones)</v>
      </c>
    </row>
    <row r="2976" spans="1:54" ht="142.5">
      <c r="A2976" s="38">
        <f t="shared" si="763"/>
        <v>2975</v>
      </c>
      <c r="B2976" s="3">
        <v>8743105</v>
      </c>
      <c r="C2976" s="3" t="s">
        <v>54</v>
      </c>
      <c r="D2976" s="23">
        <v>45487.520833333336</v>
      </c>
      <c r="E2976" s="23">
        <v>45487.522222222222</v>
      </c>
      <c r="F2976" s="1">
        <f t="shared" ca="1" si="764"/>
        <v>1.3888888861401938E-3</v>
      </c>
      <c r="G2976" s="3" t="s">
        <v>55</v>
      </c>
      <c r="H2976" s="41"/>
      <c r="I2976" s="40"/>
      <c r="J2976" s="5" t="s">
        <v>56</v>
      </c>
      <c r="K2976" s="3" t="s">
        <v>359</v>
      </c>
      <c r="L2976" s="9" t="s">
        <v>78</v>
      </c>
      <c r="M2976" s="3" t="s">
        <v>360</v>
      </c>
      <c r="N2976" s="3" t="s">
        <v>483</v>
      </c>
      <c r="O2976" s="3" t="s">
        <v>13194</v>
      </c>
      <c r="P2976" s="3" t="s">
        <v>2381</v>
      </c>
      <c r="Q2976" s="4" t="s">
        <v>13195</v>
      </c>
      <c r="R2976" s="3" t="s">
        <v>365</v>
      </c>
      <c r="S2976" s="3" t="s">
        <v>366</v>
      </c>
      <c r="T2976" s="9" t="s">
        <v>104</v>
      </c>
      <c r="U2976" s="3" t="s">
        <v>5847</v>
      </c>
      <c r="V2976" s="22" t="str">
        <f t="shared" si="765"/>
        <v>RLFO; Hora de aviso: 12:30 14/07/2024; Solución: Tema de energia; Hora de solución: 12:32 14/07/2024; Causa: Visita Fallida</v>
      </c>
      <c r="W2976" s="4" t="s">
        <v>368</v>
      </c>
      <c r="X2976" s="3"/>
      <c r="Y2976" s="3"/>
      <c r="Z2976" s="3" t="s">
        <v>69</v>
      </c>
      <c r="AA2976" s="3" t="s">
        <v>70</v>
      </c>
      <c r="AB2976" s="3">
        <v>0</v>
      </c>
      <c r="AC2976" s="3" t="s">
        <v>71</v>
      </c>
      <c r="AD2976" s="6">
        <v>0</v>
      </c>
      <c r="AE2976" s="7"/>
      <c r="AF2976" s="7"/>
      <c r="AG2976" s="6">
        <f>Tabla4[[#This Row],[Tiempo Parada de Reloj]]+Tabla4[[#This Row],[Tiempo Autorizado por Telefonica (no Máximo)]]</f>
        <v>0</v>
      </c>
      <c r="AH2976" s="7">
        <f t="shared" ca="1" si="766"/>
        <v>1.3888888861401938E-3</v>
      </c>
      <c r="AI2976" s="8">
        <f t="shared" si="767"/>
        <v>0</v>
      </c>
      <c r="AJ2976" s="8">
        <f t="shared" ca="1" si="768"/>
        <v>3.3333333267364651E-2</v>
      </c>
      <c r="AK2976" s="3" t="s">
        <v>87</v>
      </c>
      <c r="AL2976" s="3" t="s">
        <v>71</v>
      </c>
      <c r="AM2976" s="3" t="s">
        <v>87</v>
      </c>
      <c r="AN2976" s="3" t="s">
        <v>87</v>
      </c>
      <c r="AO2976" s="23" t="s">
        <v>87</v>
      </c>
      <c r="AP2976" s="23" t="s">
        <v>87</v>
      </c>
      <c r="AQ2976" s="23">
        <v>45487.522222222222</v>
      </c>
      <c r="AR2976" s="3"/>
      <c r="AS2976" s="23"/>
      <c r="AT2976" s="23"/>
      <c r="AU2976" s="3" t="s">
        <v>424</v>
      </c>
      <c r="AV2976" s="3" t="s">
        <v>69</v>
      </c>
      <c r="AW2976" s="3" t="s">
        <v>69</v>
      </c>
      <c r="AX2976" s="3" t="s">
        <v>69</v>
      </c>
      <c r="AY2976" s="3" t="s">
        <v>69</v>
      </c>
      <c r="AZ2976" s="8" t="str">
        <f>+CONCATENATE("Reportan apertura en el enlace ",Tabla4[[#This Row],[Enlace]]," en el ",Tabla4[[#This Row],[Distancia óptica]]," ocasionado por ",Tabla4[[#This Row],[Causa del daño]])</f>
        <v>Reportan apertura en el enlace Mov.Riachuelo - Mov.picocelda foton en el Km 0  ocasionado por Visita Fallida</v>
      </c>
      <c r="BA2976" s="8" t="str">
        <f>+CONCATENATE("Para dar solución al incidente ",Tabla4[[#This Row],[Solución]])</f>
        <v>Para dar solución al incidente Tema de energia</v>
      </c>
      <c r="BB2976" s="3" t="str">
        <f>+_xlfn.CONCAT(Tabla4[[#This Row],[Causa Raiz]]," ",Tabla4[[#This Row],[Solución2]]," (",Tabla4[[#This Row],[Anillo]],"- Cabecera: ",Tabla4[[#This Row],[Cabecera]],"- Operador: ",Tabla4[[#This Row],[Operador]],")")</f>
        <v>Reportan apertura en el enlace Mov.Riachuelo - Mov.picocelda foton en el Km 0  ocasionado por Visita Fallida Para dar solución al incidente Tema de energia (NA- Cabecera: NA- Operador: Colombia Telecomunicaciones)</v>
      </c>
    </row>
    <row r="2977" spans="1:54" ht="185.25">
      <c r="A2977" s="38">
        <f t="shared" si="763"/>
        <v>2976</v>
      </c>
      <c r="B2977" s="3">
        <v>8743144</v>
      </c>
      <c r="C2977" s="3" t="s">
        <v>54</v>
      </c>
      <c r="D2977" s="23">
        <v>45487.604166666664</v>
      </c>
      <c r="E2977" s="23">
        <v>45487.6875</v>
      </c>
      <c r="F2977" s="1">
        <f t="shared" ca="1" si="764"/>
        <v>8.3333333335758653E-2</v>
      </c>
      <c r="G2977" s="3" t="s">
        <v>55</v>
      </c>
      <c r="H2977" s="41"/>
      <c r="I2977" s="40"/>
      <c r="J2977" s="5" t="s">
        <v>56</v>
      </c>
      <c r="K2977" s="3" t="s">
        <v>77</v>
      </c>
      <c r="L2977" s="9" t="s">
        <v>78</v>
      </c>
      <c r="M2977" s="3" t="s">
        <v>373</v>
      </c>
      <c r="N2977" s="3" t="s">
        <v>374</v>
      </c>
      <c r="O2977" s="3" t="s">
        <v>13196</v>
      </c>
      <c r="P2977" s="3" t="s">
        <v>13197</v>
      </c>
      <c r="Q2977" s="4" t="s">
        <v>13198</v>
      </c>
      <c r="R2977" s="3" t="s">
        <v>346</v>
      </c>
      <c r="S2977" s="3" t="s">
        <v>10375</v>
      </c>
      <c r="T2977" s="9" t="s">
        <v>256</v>
      </c>
      <c r="U2977" s="3" t="s">
        <v>13199</v>
      </c>
      <c r="V2977" s="22" t="str">
        <f t="shared" si="765"/>
        <v>RLFO; Hora de aviso: 14:30 14/07/2024; Solución: Se refusiona Hilo abierto; Hora de solución: 16:30 14/07/2024; Causa: Falla de Empalme de FiOp</v>
      </c>
      <c r="W2977" s="4" t="s">
        <v>160</v>
      </c>
      <c r="X2977" s="3"/>
      <c r="Y2977" s="3"/>
      <c r="Z2977" s="3" t="s">
        <v>69</v>
      </c>
      <c r="AA2977" s="3" t="s">
        <v>71</v>
      </c>
      <c r="AB2977" s="3">
        <v>0</v>
      </c>
      <c r="AC2977" s="3" t="s">
        <v>71</v>
      </c>
      <c r="AD2977" s="6">
        <v>0</v>
      </c>
      <c r="AE2977" s="7"/>
      <c r="AF2977" s="7"/>
      <c r="AG2977" s="6">
        <f>Tabla4[[#This Row],[Tiempo Parada de Reloj]]+Tabla4[[#This Row],[Tiempo Autorizado por Telefonica (no Máximo)]]</f>
        <v>0</v>
      </c>
      <c r="AH2977" s="7">
        <f t="shared" ca="1" si="766"/>
        <v>8.3333333335758653E-2</v>
      </c>
      <c r="AI2977" s="8">
        <f t="shared" si="767"/>
        <v>0</v>
      </c>
      <c r="AJ2977" s="8">
        <f t="shared" ca="1" si="768"/>
        <v>2.0000000000582077</v>
      </c>
      <c r="AK2977" s="3" t="s">
        <v>119</v>
      </c>
      <c r="AL2977" s="3" t="s">
        <v>70</v>
      </c>
      <c r="AM2977" s="3" t="s">
        <v>8652</v>
      </c>
      <c r="AN2977" s="3" t="s">
        <v>8652</v>
      </c>
      <c r="AO2977" s="23" t="s">
        <v>8652</v>
      </c>
      <c r="AP2977" s="23" t="s">
        <v>8652</v>
      </c>
      <c r="AQ2977" s="23">
        <v>45492.38958333333</v>
      </c>
      <c r="AR2977" s="3"/>
      <c r="AS2977" s="23"/>
      <c r="AT2977" s="23"/>
      <c r="AU2977" s="3" t="s">
        <v>1266</v>
      </c>
      <c r="AV2977" s="3" t="s">
        <v>2215</v>
      </c>
      <c r="AW2977" s="3" t="s">
        <v>307</v>
      </c>
      <c r="AX2977" s="3">
        <v>4.1096000000000004</v>
      </c>
      <c r="AY2977" s="3">
        <v>-73.634</v>
      </c>
      <c r="AZ2977" s="8" t="str">
        <f>+CONCATENATE("Reportan apertura en el enlace ",Tabla4[[#This Row],[Enlace]]," en el ",Tabla4[[#This Row],[Distancia óptica]]," ocasionado por ",Tabla4[[#This Row],[Causa del daño]])</f>
        <v>Reportan apertura en el enlace Mov. Esperanza - Mov. La Nohora Villavicencio en el Km 5,841 desde Esperanza ocasionado por Falla de Empalme de FiOp</v>
      </c>
      <c r="BA2977" s="8" t="str">
        <f>+CONCATENATE("Para dar solución al incidente ",Tabla4[[#This Row],[Solución]])</f>
        <v>Para dar solución al incidente Se refusiona Hilo abierto</v>
      </c>
      <c r="BB2977" s="3" t="str">
        <f>+_xlfn.CONCAT(Tabla4[[#This Row],[Causa Raiz]]," ",Tabla4[[#This Row],[Solución2]]," (",Tabla4[[#This Row],[Anillo]],"- Cabecera: ",Tabla4[[#This Row],[Cabecera]],"- Operador: ",Tabla4[[#This Row],[Operador]],")")</f>
        <v>Reportan apertura en el enlace Mov. Esperanza - Mov. La Nohora Villavicencio en el Km 5,841 desde Esperanza ocasionado por Falla de Empalme de FiOp Para dar solución al incidente Se refusiona Hilo abierto (LINEAL- Cabecera: ESPERANZA- Operador: Colombia Telecomunicaciones)</v>
      </c>
    </row>
    <row r="2978" spans="1:54" ht="142.5">
      <c r="A2978" s="38">
        <f t="shared" si="763"/>
        <v>2977</v>
      </c>
      <c r="B2978" s="3">
        <v>8743191</v>
      </c>
      <c r="C2978" s="3" t="s">
        <v>92</v>
      </c>
      <c r="D2978" s="23">
        <v>45487.604166666664</v>
      </c>
      <c r="E2978" s="23"/>
      <c r="F2978" s="1">
        <f t="shared" ca="1" si="764"/>
        <v>16.092668171295372</v>
      </c>
      <c r="G2978" s="3" t="s">
        <v>164</v>
      </c>
      <c r="H2978" s="41" t="s">
        <v>165</v>
      </c>
      <c r="I2978" s="40"/>
      <c r="J2978" s="5" t="s">
        <v>56</v>
      </c>
      <c r="K2978" s="3" t="s">
        <v>77</v>
      </c>
      <c r="L2978" s="9" t="s">
        <v>58</v>
      </c>
      <c r="M2978" s="3" t="s">
        <v>79</v>
      </c>
      <c r="N2978" s="3" t="s">
        <v>308</v>
      </c>
      <c r="O2978" s="3" t="s">
        <v>603</v>
      </c>
      <c r="P2978" s="3" t="s">
        <v>13200</v>
      </c>
      <c r="Q2978" s="4" t="s">
        <v>13201</v>
      </c>
      <c r="R2978" s="3" t="s">
        <v>248</v>
      </c>
      <c r="S2978" s="3" t="s">
        <v>13202</v>
      </c>
      <c r="T2978" s="9" t="s">
        <v>146</v>
      </c>
      <c r="U2978" s="3"/>
      <c r="V2978" s="22" t="str">
        <f t="shared" si="765"/>
        <v>RTNFO; Hora de aviso: 14:30 14/07/2024; Solución: ; Hora de solución: 0:00 00/01/1900; Causa: Falla en la Red FiOp</v>
      </c>
      <c r="W2978" s="4" t="s">
        <v>160</v>
      </c>
      <c r="X2978" s="3"/>
      <c r="Y2978" s="3"/>
      <c r="Z2978" s="3" t="s">
        <v>69</v>
      </c>
      <c r="AA2978" s="3" t="s">
        <v>71</v>
      </c>
      <c r="AB2978" s="3">
        <v>0</v>
      </c>
      <c r="AD2978" s="6">
        <v>0.60416666666666663</v>
      </c>
      <c r="AE2978" s="7"/>
      <c r="AF2978" s="7"/>
      <c r="AG2978" s="6">
        <f>Tabla4[[#This Row],[Tiempo Parada de Reloj]]+Tabla4[[#This Row],[Tiempo Autorizado por Telefonica (no Máximo)]]</f>
        <v>0.60416666666666663</v>
      </c>
      <c r="AH2978" s="7">
        <f t="shared" ca="1" si="766"/>
        <v>15.488501504628706</v>
      </c>
      <c r="AI2978" s="8">
        <f t="shared" si="767"/>
        <v>14.5</v>
      </c>
      <c r="AJ2978" s="8">
        <f t="shared" ca="1" si="768"/>
        <v>371.72403611108894</v>
      </c>
      <c r="AK2978" s="3" t="s">
        <v>8652</v>
      </c>
      <c r="AL2978" s="3" t="s">
        <v>70</v>
      </c>
      <c r="AM2978" s="3" t="s">
        <v>106</v>
      </c>
      <c r="AN2978" s="3"/>
      <c r="AO2978" s="23"/>
      <c r="AP2978" s="23"/>
      <c r="AQ2978" s="23">
        <f t="shared" ca="1" si="769"/>
        <v>45503.69683483796</v>
      </c>
      <c r="AR2978" s="3"/>
      <c r="AS2978" s="23"/>
      <c r="AT2978" s="23"/>
      <c r="AU2978" s="3" t="s">
        <v>710</v>
      </c>
      <c r="AX2978" s="3" t="s">
        <v>69</v>
      </c>
      <c r="AY2978" s="3" t="s">
        <v>69</v>
      </c>
      <c r="AZ2978" s="8" t="str">
        <f>+CONCATENATE("Reportan apertura en el enlace ",Tabla4[[#This Row],[Enlace]]," en el ",Tabla4[[#This Row],[Distancia óptica]]," ocasionado por ",Tabla4[[#This Row],[Causa del daño]])</f>
        <v>Reportan apertura en el enlace Fusagasugá - Girardot en el  km 12.4 desde Girardot  ocasionado por Falla en la Red FiOp</v>
      </c>
      <c r="BA2978" s="8" t="str">
        <f>+CONCATENATE("Para dar solución al incidente ",Tabla4[[#This Row],[Solución]])</f>
        <v xml:space="preserve">Para dar solución al incidente </v>
      </c>
      <c r="BB2978" s="3" t="str">
        <f>+_xlfn.CONCAT(Tabla4[[#This Row],[Causa Raiz]]," ",Tabla4[[#This Row],[Solución2]]," (",Tabla4[[#This Row],[Anillo]],"- Cabecera: ",Tabla4[[#This Row],[Cabecera]],"- Operador: ",Tabla4[[#This Row],[Operador]],")")</f>
        <v>Reportan apertura en el enlace Fusagasugá - Girardot en el  km 12.4 desde Girardot  ocasionado por Falla en la Red FiOp Para dar solución al incidente  (- Cabecera: - Operador: Colombia Telecomunicaciones)</v>
      </c>
    </row>
    <row r="2979" spans="1:54" ht="185.25">
      <c r="A2979" s="38">
        <f t="shared" si="763"/>
        <v>2978</v>
      </c>
      <c r="B2979" s="3">
        <v>8742888</v>
      </c>
      <c r="C2979" s="3" t="s">
        <v>54</v>
      </c>
      <c r="D2979" s="23">
        <v>45487.652777777781</v>
      </c>
      <c r="E2979" s="23">
        <v>45487.854166666664</v>
      </c>
      <c r="F2979" s="1">
        <f t="shared" ca="1" si="764"/>
        <v>0.20138888888322981</v>
      </c>
      <c r="G2979" s="3" t="s">
        <v>12498</v>
      </c>
      <c r="H2979" s="41"/>
      <c r="I2979" s="40"/>
      <c r="J2979" s="5" t="s">
        <v>56</v>
      </c>
      <c r="K2979" s="3" t="s">
        <v>122</v>
      </c>
      <c r="L2979" s="9" t="s">
        <v>58</v>
      </c>
      <c r="M2979" s="3" t="s">
        <v>123</v>
      </c>
      <c r="N2979" s="3" t="s">
        <v>124</v>
      </c>
      <c r="O2979" s="3" t="s">
        <v>13203</v>
      </c>
      <c r="P2979" s="3" t="s">
        <v>13204</v>
      </c>
      <c r="Q2979" s="4" t="s">
        <v>13205</v>
      </c>
      <c r="R2979" s="3" t="s">
        <v>128</v>
      </c>
      <c r="S2979" s="3" t="s">
        <v>129</v>
      </c>
      <c r="T2979" s="9" t="s">
        <v>130</v>
      </c>
      <c r="U2979" s="3" t="s">
        <v>13206</v>
      </c>
      <c r="V2979" s="22" t="str">
        <f t="shared" si="765"/>
        <v>RLFO; Hora de aviso: 15:40 14/07/2024; Solución: realiza recuperación de 300 mts  reserva y un empalme de 48 hilos; Hora de solución: 20:30 14/07/2024; Causa: Plagas</v>
      </c>
      <c r="W2979" s="4" t="s">
        <v>132</v>
      </c>
      <c r="X2979" s="3"/>
      <c r="Y2979" s="3"/>
      <c r="Z2979" s="3" t="s">
        <v>69</v>
      </c>
      <c r="AA2979" s="3" t="s">
        <v>70</v>
      </c>
      <c r="AB2979" s="3">
        <v>0</v>
      </c>
      <c r="AC2979" s="3" t="s">
        <v>71</v>
      </c>
      <c r="AD2979" s="6">
        <v>0</v>
      </c>
      <c r="AE2979" s="7"/>
      <c r="AF2979" s="7"/>
      <c r="AG2979" s="6">
        <f>Tabla4[[#This Row],[Tiempo Parada de Reloj]]+Tabla4[[#This Row],[Tiempo Autorizado por Telefonica (no Máximo)]]</f>
        <v>0</v>
      </c>
      <c r="AH2979" s="7">
        <f t="shared" ca="1" si="766"/>
        <v>0.20138888888322981</v>
      </c>
      <c r="AI2979" s="8">
        <f t="shared" si="767"/>
        <v>0</v>
      </c>
      <c r="AJ2979" s="8">
        <f t="shared" ca="1" si="768"/>
        <v>4.8333333331975155</v>
      </c>
      <c r="AK2979" s="3" t="s">
        <v>119</v>
      </c>
      <c r="AL2979" s="3" t="s">
        <v>70</v>
      </c>
      <c r="AM2979" s="3" t="s">
        <v>8652</v>
      </c>
      <c r="AN2979" s="3" t="s">
        <v>8652</v>
      </c>
      <c r="AO2979" s="23" t="s">
        <v>119</v>
      </c>
      <c r="AP2979" s="23" t="s">
        <v>119</v>
      </c>
      <c r="AQ2979" s="23">
        <v>45489.50277777778</v>
      </c>
      <c r="AR2979" s="3"/>
      <c r="AS2979" s="23"/>
      <c r="AT2979" s="23"/>
      <c r="AU2979" s="3" t="s">
        <v>467</v>
      </c>
      <c r="AV2979" s="3" t="s">
        <v>11048</v>
      </c>
      <c r="AW2979" s="3" t="s">
        <v>307</v>
      </c>
      <c r="AX2979" s="3">
        <v>10.9788</v>
      </c>
      <c r="AY2979" s="3">
        <v>-74.794899999999998</v>
      </c>
      <c r="AZ2979" s="8" t="str">
        <f>+CONCATENATE("Reportan apertura en el enlace ",Tabla4[[#This Row],[Enlace]]," en el ",Tabla4[[#This Row],[Distancia óptica]]," ocasionado por ",Tabla4[[#This Row],[Causa del daño]])</f>
        <v>Reportan apertura en el enlace Armario 12 - Barranquilla centro en el 0,903 desde Armario ocasionado por Plagas</v>
      </c>
      <c r="BA2979" s="8" t="str">
        <f>+CONCATENATE("Para dar solución al incidente ",Tabla4[[#This Row],[Solución]])</f>
        <v>Para dar solución al incidente realiza recuperación de 300 mts  reserva y un empalme de 48 hilos</v>
      </c>
      <c r="BB2979" s="3" t="str">
        <f>+_xlfn.CONCAT(Tabla4[[#This Row],[Causa Raiz]]," ",Tabla4[[#This Row],[Solución2]]," (",Tabla4[[#This Row],[Anillo]],"- Cabecera: ",Tabla4[[#This Row],[Cabecera]],"- Operador: ",Tabla4[[#This Row],[Operador]],")")</f>
        <v>Reportan apertura en el enlace Armario 12 - Barranquilla centro en el 0,903 desde Armario ocasionado por Plagas Para dar solución al incidente realiza recuperación de 300 mts  reserva y un empalme de 48 hilos (LINEAL- Cabecera: ESTADIO - Operador: Colombia Telecomunicaciones)</v>
      </c>
    </row>
    <row r="2980" spans="1:54" ht="185.25">
      <c r="A2980" s="38">
        <f t="shared" si="763"/>
        <v>2979</v>
      </c>
      <c r="B2980" s="3">
        <v>8743241</v>
      </c>
      <c r="C2980" s="3" t="s">
        <v>54</v>
      </c>
      <c r="D2980" s="23">
        <v>45487.708333333336</v>
      </c>
      <c r="E2980" s="23">
        <v>45487.770833333336</v>
      </c>
      <c r="F2980" s="1">
        <f t="shared" ca="1" si="764"/>
        <v>6.25E-2</v>
      </c>
      <c r="G2980" s="3" t="s">
        <v>55</v>
      </c>
      <c r="H2980" s="41"/>
      <c r="I2980" s="40"/>
      <c r="J2980" s="5" t="s">
        <v>56</v>
      </c>
      <c r="K2980" s="3" t="s">
        <v>57</v>
      </c>
      <c r="L2980" s="9" t="s">
        <v>78</v>
      </c>
      <c r="M2980" s="3" t="s">
        <v>59</v>
      </c>
      <c r="N2980" s="3" t="s">
        <v>60</v>
      </c>
      <c r="O2980" s="3" t="s">
        <v>13207</v>
      </c>
      <c r="P2980" s="3" t="s">
        <v>13208</v>
      </c>
      <c r="Q2980" s="4" t="s">
        <v>13209</v>
      </c>
      <c r="R2980" s="3" t="s">
        <v>947</v>
      </c>
      <c r="S2980" s="3" t="s">
        <v>65</v>
      </c>
      <c r="T2980" s="9" t="s">
        <v>66</v>
      </c>
      <c r="U2980" s="3" t="s">
        <v>13210</v>
      </c>
      <c r="V2980" s="22" t="str">
        <f t="shared" si="765"/>
        <v>RLFO; Hora de aviso: 17:00 14/07/2024; Solución: Se rehace caja de emplame y se fusionan 8 hilos; Hora de solución: 18:30 14/07/2024; Causa: Vandalismo</v>
      </c>
      <c r="W2980" s="4" t="s">
        <v>68</v>
      </c>
      <c r="X2980" s="3"/>
      <c r="Y2980" s="3"/>
      <c r="Z2980" s="3" t="s">
        <v>69</v>
      </c>
      <c r="AA2980" s="3" t="s">
        <v>70</v>
      </c>
      <c r="AB2980" s="3" t="s">
        <v>14292</v>
      </c>
      <c r="AC2980" s="3" t="s">
        <v>71</v>
      </c>
      <c r="AD2980" s="6">
        <v>0</v>
      </c>
      <c r="AE2980" s="7"/>
      <c r="AF2980" s="7"/>
      <c r="AG2980" s="6">
        <f>Tabla4[[#This Row],[Tiempo Parada de Reloj]]+Tabla4[[#This Row],[Tiempo Autorizado por Telefonica (no Máximo)]]</f>
        <v>0</v>
      </c>
      <c r="AH2980" s="7">
        <f t="shared" ca="1" si="766"/>
        <v>6.25E-2</v>
      </c>
      <c r="AI2980" s="8">
        <f t="shared" si="767"/>
        <v>0</v>
      </c>
      <c r="AJ2980" s="8">
        <f t="shared" ca="1" si="768"/>
        <v>1.5</v>
      </c>
      <c r="AK2980" s="3" t="s">
        <v>119</v>
      </c>
      <c r="AL2980" s="3" t="s">
        <v>70</v>
      </c>
      <c r="AM2980" s="3" t="s">
        <v>8652</v>
      </c>
      <c r="AN2980" s="3" t="s">
        <v>8652</v>
      </c>
      <c r="AO2980" s="23" t="s">
        <v>98</v>
      </c>
      <c r="AP2980" s="23" t="s">
        <v>98</v>
      </c>
      <c r="AQ2980" s="23">
        <v>45488.459722222222</v>
      </c>
      <c r="AR2980" s="3"/>
      <c r="AS2980" s="23"/>
      <c r="AT2980" s="23"/>
      <c r="AU2980" s="3" t="s">
        <v>107</v>
      </c>
      <c r="AV2980" s="3" t="s">
        <v>720</v>
      </c>
      <c r="AW2980" s="3" t="s">
        <v>13211</v>
      </c>
      <c r="AX2980" s="3">
        <v>4.617</v>
      </c>
      <c r="AY2980" s="3">
        <v>-74.153400000000005</v>
      </c>
      <c r="AZ2980" s="8" t="str">
        <f>+CONCATENATE("Reportan apertura en el enlace ",Tabla4[[#This Row],[Enlace]]," en el ",Tabla4[[#This Row],[Distancia óptica]]," ocasionado por ",Tabla4[[#This Row],[Causa del daño]])</f>
        <v>Reportan apertura en el enlace Mov. Asturias - Mov. Techo en el Km 2.2 desde Asturias ocasionado por Vandalismo</v>
      </c>
      <c r="BA2980" s="8" t="str">
        <f>+CONCATENATE("Para dar solución al incidente ",Tabla4[[#This Row],[Solución]])</f>
        <v>Para dar solución al incidente Se rehace caja de emplame y se fusionan 8 hilos</v>
      </c>
      <c r="BB2980" s="3" t="str">
        <f>+_xlfn.CONCAT(Tabla4[[#This Row],[Causa Raiz]]," ",Tabla4[[#This Row],[Solución2]]," (",Tabla4[[#This Row],[Anillo]],"- Cabecera: ",Tabla4[[#This Row],[Cabecera]],"- Operador: ",Tabla4[[#This Row],[Operador]],")")</f>
        <v>Reportan apertura en el enlace Mov. Asturias - Mov. Techo en el Km 2.2 desde Asturias ocasionado por Vandalismo Para dar solución al incidente Se rehace caja de emplame y se fusionan 8 hilos (UK Techo- Cabecera: ASTURIAS- Operador: Colombia Telecomunicaciones)</v>
      </c>
    </row>
    <row r="2981" spans="1:54" ht="185.25">
      <c r="A2981" s="38">
        <f t="shared" si="763"/>
        <v>2980</v>
      </c>
      <c r="B2981" s="3">
        <v>8743239</v>
      </c>
      <c r="C2981" s="3" t="s">
        <v>54</v>
      </c>
      <c r="D2981" s="23">
        <v>45487.6875</v>
      </c>
      <c r="E2981" s="23">
        <v>45487.791666666664</v>
      </c>
      <c r="F2981" s="1">
        <f t="shared" ca="1" si="764"/>
        <v>0.10416666666424135</v>
      </c>
      <c r="G2981" s="3" t="s">
        <v>55</v>
      </c>
      <c r="H2981" s="41"/>
      <c r="I2981" s="40"/>
      <c r="J2981" s="5" t="s">
        <v>56</v>
      </c>
      <c r="K2981" s="3" t="s">
        <v>77</v>
      </c>
      <c r="L2981" s="9" t="s">
        <v>78</v>
      </c>
      <c r="M2981" s="3" t="s">
        <v>373</v>
      </c>
      <c r="N2981" s="3" t="s">
        <v>374</v>
      </c>
      <c r="O2981" s="3" t="s">
        <v>13196</v>
      </c>
      <c r="P2981" s="3" t="s">
        <v>13212</v>
      </c>
      <c r="Q2981" s="4" t="s">
        <v>13213</v>
      </c>
      <c r="R2981" s="3" t="s">
        <v>346</v>
      </c>
      <c r="S2981" s="3" t="s">
        <v>10375</v>
      </c>
      <c r="T2981" s="9" t="s">
        <v>130</v>
      </c>
      <c r="U2981" s="3" t="s">
        <v>9406</v>
      </c>
      <c r="V2981" s="22" t="str">
        <f t="shared" si="765"/>
        <v>RLFO; Hora de aviso: 16:30 14/07/2024; Solución: se refusiona hilos afectados en caja de empalme; Hora de solución: 19:00 14/07/2024; Causa: Plagas</v>
      </c>
      <c r="W2981" s="4" t="s">
        <v>68</v>
      </c>
      <c r="X2981" s="3"/>
      <c r="Y2981" s="3"/>
      <c r="Z2981" s="3" t="s">
        <v>69</v>
      </c>
      <c r="AA2981" s="3" t="s">
        <v>71</v>
      </c>
      <c r="AB2981" s="3">
        <v>0</v>
      </c>
      <c r="AC2981" s="3" t="s">
        <v>71</v>
      </c>
      <c r="AD2981" s="6">
        <v>0</v>
      </c>
      <c r="AE2981" s="7"/>
      <c r="AF2981" s="7"/>
      <c r="AG2981" s="6">
        <f>Tabla4[[#This Row],[Tiempo Parada de Reloj]]+Tabla4[[#This Row],[Tiempo Autorizado por Telefonica (no Máximo)]]</f>
        <v>0</v>
      </c>
      <c r="AH2981" s="7">
        <f t="shared" ca="1" si="766"/>
        <v>0.10416666666424135</v>
      </c>
      <c r="AI2981" s="8">
        <f t="shared" si="767"/>
        <v>0</v>
      </c>
      <c r="AJ2981" s="8">
        <f t="shared" ca="1" si="768"/>
        <v>2.4999999999417923</v>
      </c>
      <c r="AK2981" s="3" t="s">
        <v>8652</v>
      </c>
      <c r="AL2981" s="3" t="s">
        <v>71</v>
      </c>
      <c r="AM2981" s="3" t="s">
        <v>8652</v>
      </c>
      <c r="AN2981" s="3" t="s">
        <v>8652</v>
      </c>
      <c r="AO2981" s="23" t="s">
        <v>8652</v>
      </c>
      <c r="AP2981" s="23" t="s">
        <v>8652</v>
      </c>
      <c r="AQ2981" s="23">
        <v>45490.982638888891</v>
      </c>
      <c r="AR2981" s="3"/>
      <c r="AS2981" s="23"/>
      <c r="AT2981" s="23"/>
      <c r="AU2981" s="3" t="s">
        <v>1266</v>
      </c>
      <c r="AV2981" s="3" t="s">
        <v>2215</v>
      </c>
      <c r="AW2981" s="3" t="s">
        <v>307</v>
      </c>
      <c r="AX2981" s="3">
        <v>4.0826000000000002</v>
      </c>
      <c r="AY2981" s="3">
        <v>-73.678200000000004</v>
      </c>
      <c r="AZ2981" s="8" t="str">
        <f>+CONCATENATE("Reportan apertura en el enlace ",Tabla4[[#This Row],[Enlace]]," en el ",Tabla4[[#This Row],[Distancia óptica]]," ocasionado por ",Tabla4[[#This Row],[Causa del daño]])</f>
        <v>Reportan apertura en el enlace Mov. Esperanza - Mov. La Nohora Villavicencio en el Km 16.992 desde Esperanza ocasionado por Plagas</v>
      </c>
      <c r="BA2981" s="8" t="str">
        <f>+CONCATENATE("Para dar solución al incidente ",Tabla4[[#This Row],[Solución]])</f>
        <v>Para dar solución al incidente se refusiona hilos afectados en caja de empalme</v>
      </c>
      <c r="BB2981" s="3" t="str">
        <f>+_xlfn.CONCAT(Tabla4[[#This Row],[Causa Raiz]]," ",Tabla4[[#This Row],[Solución2]]," (",Tabla4[[#This Row],[Anillo]],"- Cabecera: ",Tabla4[[#This Row],[Cabecera]],"- Operador: ",Tabla4[[#This Row],[Operador]],")")</f>
        <v>Reportan apertura en el enlace Mov. Esperanza - Mov. La Nohora Villavicencio en el Km 16.992 desde Esperanza ocasionado por Plagas Para dar solución al incidente se refusiona hilos afectados en caja de empalme (LINEAL- Cabecera: ESPERANZA- Operador: Colombia Telecomunicaciones)</v>
      </c>
    </row>
    <row r="2982" spans="1:54" ht="199.5">
      <c r="A2982" s="38">
        <f t="shared" si="763"/>
        <v>2981</v>
      </c>
      <c r="B2982" s="3">
        <v>8743316</v>
      </c>
      <c r="C2982" s="3" t="s">
        <v>92</v>
      </c>
      <c r="D2982" s="23">
        <v>45487.739583333336</v>
      </c>
      <c r="E2982" s="23">
        <v>45488.416666666664</v>
      </c>
      <c r="F2982" s="1">
        <f t="shared" ca="1" si="764"/>
        <v>0.67708333332848269</v>
      </c>
      <c r="G2982" s="3" t="s">
        <v>55</v>
      </c>
      <c r="H2982" s="41"/>
      <c r="I2982" s="40"/>
      <c r="J2982" s="5" t="s">
        <v>56</v>
      </c>
      <c r="K2982" s="3" t="s">
        <v>108</v>
      </c>
      <c r="L2982" s="9" t="s">
        <v>58</v>
      </c>
      <c r="M2982" s="3" t="s">
        <v>431</v>
      </c>
      <c r="N2982" s="3" t="s">
        <v>432</v>
      </c>
      <c r="O2982" s="3" t="s">
        <v>1753</v>
      </c>
      <c r="P2982" s="3" t="s">
        <v>13214</v>
      </c>
      <c r="Q2982" s="4" t="s">
        <v>13215</v>
      </c>
      <c r="R2982" s="3" t="s">
        <v>327</v>
      </c>
      <c r="S2982" s="3" t="s">
        <v>115</v>
      </c>
      <c r="T2982" s="9" t="s">
        <v>513</v>
      </c>
      <c r="U2982" s="3" t="s">
        <v>13216</v>
      </c>
      <c r="V2982" s="22" t="str">
        <f t="shared" si="765"/>
        <v>RTNFO; Hora de aviso: 17:45 14/07/2024; Solución: Se recupera 300 mtrs de reserva  y se hace un empalme de 36 hilos con caja de empalme de 48 hilos; Hora de solución: 10:00 15/07/2024; Causa: Desastre Natural</v>
      </c>
      <c r="W2982" s="4" t="s">
        <v>3603</v>
      </c>
      <c r="X2982" s="3"/>
      <c r="Y2982" s="3"/>
      <c r="Z2982" s="3" t="s">
        <v>69</v>
      </c>
      <c r="AA2982" s="3" t="s">
        <v>70</v>
      </c>
      <c r="AB2982" s="3">
        <v>8743318</v>
      </c>
      <c r="AC2982" s="3" t="s">
        <v>71</v>
      </c>
      <c r="AD2982" s="6">
        <v>0.51041666666666663</v>
      </c>
      <c r="AE2982" s="7"/>
      <c r="AF2982" s="7"/>
      <c r="AG2982" s="6">
        <f>Tabla4[[#This Row],[Tiempo Parada de Reloj]]+Tabla4[[#This Row],[Tiempo Autorizado por Telefonica (no Máximo)]]</f>
        <v>0.51041666666666663</v>
      </c>
      <c r="AH2982" s="7">
        <f t="shared" ca="1" si="766"/>
        <v>0.16666666666181607</v>
      </c>
      <c r="AI2982" s="8">
        <f t="shared" si="767"/>
        <v>12.25</v>
      </c>
      <c r="AJ2982" s="8">
        <f t="shared" ca="1" si="768"/>
        <v>3.9999999998835856</v>
      </c>
      <c r="AK2982" s="3" t="s">
        <v>8652</v>
      </c>
      <c r="AL2982" s="3" t="s">
        <v>70</v>
      </c>
      <c r="AM2982" s="3" t="s">
        <v>87</v>
      </c>
      <c r="AN2982" s="3" t="s">
        <v>87</v>
      </c>
      <c r="AO2982" s="23" t="s">
        <v>98</v>
      </c>
      <c r="AP2982" s="23" t="s">
        <v>98</v>
      </c>
      <c r="AQ2982" s="23">
        <v>45488.634027777778</v>
      </c>
      <c r="AR2982" s="3"/>
      <c r="AS2982" s="23"/>
      <c r="AT2982" s="23"/>
      <c r="AU2982" s="3" t="s">
        <v>436</v>
      </c>
      <c r="AV2982" s="3" t="s">
        <v>1758</v>
      </c>
      <c r="AW2982" s="3" t="s">
        <v>76</v>
      </c>
      <c r="AX2982" s="3">
        <v>11.37411</v>
      </c>
      <c r="AY2982" s="3">
        <v>-72.254599999999996</v>
      </c>
      <c r="AZ2982" s="8" t="str">
        <f>+CONCATENATE("Reportan apertura en el enlace ",Tabla4[[#This Row],[Enlace]]," en el ",Tabla4[[#This Row],[Distancia óptica]]," ocasionado por ",Tabla4[[#This Row],[Causa del daño]])</f>
        <v>Reportan apertura en el enlace Fonseca - Maicao en el Km 3 desde Maicao ocasionado por Desastre Natural</v>
      </c>
      <c r="BA2982" s="8" t="str">
        <f>+CONCATENATE("Para dar solución al incidente ",Tabla4[[#This Row],[Solución]])</f>
        <v>Para dar solución al incidente Se recupera 300 mtrs de reserva  y se hace un empalme de 36 hilos con caja de empalme de 48 hilos</v>
      </c>
      <c r="BB2982" s="3" t="str">
        <f>+_xlfn.CONCAT(Tabla4[[#This Row],[Causa Raiz]]," ",Tabla4[[#This Row],[Solución2]]," (",Tabla4[[#This Row],[Anillo]],"- Cabecera: ",Tabla4[[#This Row],[Cabecera]],"- Operador: ",Tabla4[[#This Row],[Operador]],")")</f>
        <v>Reportan apertura en el enlace Fonseca - Maicao en el Km 3 desde Maicao ocasionado por Desastre Natural Para dar solución al incidente Se recupera 300 mtrs de reserva  y se hace un empalme de 36 hilos con caja de empalme de 48 hilos (Troncal- Cabecera: Fonseca- Operador: Colombia Telecomunicaciones)</v>
      </c>
    </row>
    <row r="2983" spans="1:54" ht="185.25">
      <c r="A2983" s="38">
        <f t="shared" si="763"/>
        <v>2982</v>
      </c>
      <c r="B2983" s="3">
        <v>8743364</v>
      </c>
      <c r="C2983" s="3" t="s">
        <v>163</v>
      </c>
      <c r="D2983" s="23">
        <v>45487.805555555555</v>
      </c>
      <c r="E2983" s="23">
        <v>45488.451388888891</v>
      </c>
      <c r="F2983" s="1">
        <f t="shared" ca="1" si="764"/>
        <v>0.64583333333575865</v>
      </c>
      <c r="G2983" s="3" t="s">
        <v>55</v>
      </c>
      <c r="H2983" s="41"/>
      <c r="I2983" s="40"/>
      <c r="J2983" s="5" t="s">
        <v>56</v>
      </c>
      <c r="K2983" s="3" t="s">
        <v>77</v>
      </c>
      <c r="L2983" s="9" t="s">
        <v>58</v>
      </c>
      <c r="M2983" s="3" t="s">
        <v>838</v>
      </c>
      <c r="N2983" s="3" t="s">
        <v>839</v>
      </c>
      <c r="O2983" s="3" t="s">
        <v>9693</v>
      </c>
      <c r="P2983" s="3" t="s">
        <v>13217</v>
      </c>
      <c r="Q2983" s="4" t="s">
        <v>13218</v>
      </c>
      <c r="R2983" s="3" t="s">
        <v>2716</v>
      </c>
      <c r="S2983" s="3" t="s">
        <v>9317</v>
      </c>
      <c r="T2983" s="9" t="s">
        <v>380</v>
      </c>
      <c r="U2983" s="3" t="s">
        <v>13219</v>
      </c>
      <c r="V2983" s="22" t="str">
        <f t="shared" si="765"/>
        <v>RDFO; Hora de aviso: 19:20 14/07/2024; Solución: Se realiza Tendido de 150 mtrs y dos cajas de empalme de 36 hilos ; Hora de solución: 10:50 15/07/2024; Causa: Corto Circuito</v>
      </c>
      <c r="W2983" s="4" t="s">
        <v>160</v>
      </c>
      <c r="X2983" s="3"/>
      <c r="Y2983" s="3"/>
      <c r="Z2983" s="3" t="s">
        <v>69</v>
      </c>
      <c r="AA2983" s="3" t="s">
        <v>70</v>
      </c>
      <c r="AB2983" s="3" t="s">
        <v>14293</v>
      </c>
      <c r="AC2983" s="3" t="s">
        <v>71</v>
      </c>
      <c r="AD2983" s="6">
        <v>0.44444444444444442</v>
      </c>
      <c r="AE2983" s="7"/>
      <c r="AF2983" s="7"/>
      <c r="AG2983" s="6">
        <f>Tabla4[[#This Row],[Tiempo Parada de Reloj]]+Tabla4[[#This Row],[Tiempo Autorizado por Telefonica (no Máximo)]]</f>
        <v>0.44444444444444442</v>
      </c>
      <c r="AH2983" s="7">
        <f t="shared" ca="1" si="766"/>
        <v>0.20138888889131423</v>
      </c>
      <c r="AI2983" s="8">
        <f t="shared" si="767"/>
        <v>10.666666666666666</v>
      </c>
      <c r="AJ2983" s="8">
        <f t="shared" ca="1" si="768"/>
        <v>4.8333333333915416</v>
      </c>
      <c r="AK2983" s="3" t="s">
        <v>119</v>
      </c>
      <c r="AL2983" s="3" t="s">
        <v>70</v>
      </c>
      <c r="AM2983" s="3" t="s">
        <v>87</v>
      </c>
      <c r="AN2983" s="3" t="s">
        <v>87</v>
      </c>
      <c r="AO2983" s="23" t="s">
        <v>119</v>
      </c>
      <c r="AP2983" s="23" t="s">
        <v>119</v>
      </c>
      <c r="AQ2983" s="23">
        <v>45489.678472222222</v>
      </c>
      <c r="AR2983" s="3"/>
      <c r="AS2983" s="23"/>
      <c r="AT2983" s="23"/>
      <c r="AU2983" s="3" t="s">
        <v>833</v>
      </c>
      <c r="AV2983" s="3" t="s">
        <v>10768</v>
      </c>
      <c r="AW2983" s="3" t="s">
        <v>2450</v>
      </c>
      <c r="AX2983" s="3">
        <v>4.8166599999999997</v>
      </c>
      <c r="AY2983" s="3">
        <v>-75.716380000000001</v>
      </c>
      <c r="AZ2983" s="8" t="str">
        <f>+CONCATENATE("Reportan apertura en el enlace ",Tabla4[[#This Row],[Enlace]]," en el ",Tabla4[[#This Row],[Distancia óptica]]," ocasionado por ",Tabla4[[#This Row],[Causa del daño]])</f>
        <v>Reportan apertura en el enlace Pereira - Cartago en el Km 3,916 desde Pereira ocasionado por Corto Circuito</v>
      </c>
      <c r="BA2983" s="8" t="str">
        <f>+CONCATENATE("Para dar solución al incidente ",Tabla4[[#This Row],[Solución]])</f>
        <v xml:space="preserve">Para dar solución al incidente Se realiza Tendido de 150 mtrs y dos cajas de empalme de 36 hilos </v>
      </c>
      <c r="BB2983" s="3" t="str">
        <f>+_xlfn.CONCAT(Tabla4[[#This Row],[Causa Raiz]]," ",Tabla4[[#This Row],[Solución2]]," (",Tabla4[[#This Row],[Anillo]],"- Cabecera: ",Tabla4[[#This Row],[Cabecera]],"- Operador: ",Tabla4[[#This Row],[Operador]],")")</f>
        <v>Reportan apertura en el enlace Pereira - Cartago en el Km 3,916 desde Pereira ocasionado por Corto Circuito Para dar solución al incidente Se realiza Tendido de 150 mtrs y dos cajas de empalme de 36 hilos  (troncal- Cabecera: pereira- Operador: Colombia Telecomunicaciones)</v>
      </c>
    </row>
    <row r="2984" spans="1:54" ht="199.5">
      <c r="A2984" s="38">
        <f t="shared" ref="A2984:A2989" si="770">A2983+1</f>
        <v>2983</v>
      </c>
      <c r="B2984" s="3">
        <v>8744092</v>
      </c>
      <c r="C2984" s="3" t="s">
        <v>163</v>
      </c>
      <c r="D2984" s="23">
        <v>45488.322916666664</v>
      </c>
      <c r="E2984" s="23">
        <v>45488.576388888891</v>
      </c>
      <c r="F2984" s="1">
        <f t="shared" ref="F2984:F2989" ca="1" si="771">IF(ISBLANK(E2984),IF(ISBLANK(D2984),0,NOW()-D2984),E2984-D2984)</f>
        <v>0.25347222222626442</v>
      </c>
      <c r="G2984" s="3" t="s">
        <v>55</v>
      </c>
      <c r="H2984" s="41"/>
      <c r="I2984" s="40"/>
      <c r="J2984" s="5" t="s">
        <v>56</v>
      </c>
      <c r="K2984" s="3" t="s">
        <v>203</v>
      </c>
      <c r="L2984" s="9" t="s">
        <v>58</v>
      </c>
      <c r="M2984" s="3" t="s">
        <v>204</v>
      </c>
      <c r="N2984" s="3" t="s">
        <v>2512</v>
      </c>
      <c r="O2984" s="3" t="s">
        <v>13352</v>
      </c>
      <c r="P2984" s="3" t="s">
        <v>13220</v>
      </c>
      <c r="Q2984" s="4" t="s">
        <v>13221</v>
      </c>
      <c r="R2984" s="3" t="s">
        <v>1082</v>
      </c>
      <c r="S2984" s="3" t="s">
        <v>221</v>
      </c>
      <c r="T2984" s="9" t="s">
        <v>66</v>
      </c>
      <c r="U2984" s="3" t="s">
        <v>13222</v>
      </c>
      <c r="V2984" s="22" t="str">
        <f t="shared" ref="V2984:V2989" si="772">C2984&amp;"; Hora de aviso: "&amp;TEXT(D2984,"h:mm dd/mm/yyyy")&amp;"; Solución: "&amp;U2984&amp;"; Hora de solución: "&amp;TEXT(E2984,"h:mm dd/mm/yyyy")&amp;"; Causa: "&amp;T2984</f>
        <v>RDFO; Hora de aviso: 7:45 15/07/2024; Solución: Se recupera 30 mtrs de reserva y se hace un empalme 48 hilos ; Hora de solución: 13:50 15/07/2024; Causa: Vandalismo</v>
      </c>
      <c r="W2984" s="4" t="s">
        <v>1987</v>
      </c>
      <c r="X2984" s="3"/>
      <c r="Y2984" s="3"/>
      <c r="Z2984" s="3" t="s">
        <v>69</v>
      </c>
      <c r="AA2984" s="3" t="s">
        <v>71</v>
      </c>
      <c r="AB2984" s="3">
        <v>0</v>
      </c>
      <c r="AC2984" s="3" t="s">
        <v>71</v>
      </c>
      <c r="AD2984" s="6">
        <v>0</v>
      </c>
      <c r="AE2984" s="7"/>
      <c r="AF2984" s="7"/>
      <c r="AG2984" s="6">
        <f>Tabla4[[#This Row],[Tiempo Parada de Reloj]]+Tabla4[[#This Row],[Tiempo Autorizado por Telefonica (no Máximo)]]</f>
        <v>0</v>
      </c>
      <c r="AH2984" s="7">
        <f t="shared" ref="AH2984:AH2989" ca="1" si="773">F2984-$AD2984</f>
        <v>0.25347222222626442</v>
      </c>
      <c r="AI2984" s="8">
        <f t="shared" ref="AI2984:AI2989" si="774">AD2984*24</f>
        <v>0</v>
      </c>
      <c r="AJ2984" s="8">
        <f t="shared" ref="AJ2984:AJ2989" ca="1" si="775">AH2984*24</f>
        <v>6.0833333334303461</v>
      </c>
      <c r="AK2984" s="3" t="s">
        <v>87</v>
      </c>
      <c r="AL2984" s="3" t="s">
        <v>70</v>
      </c>
      <c r="AM2984" s="3" t="s">
        <v>119</v>
      </c>
      <c r="AN2984" s="3" t="s">
        <v>119</v>
      </c>
      <c r="AO2984" s="23" t="s">
        <v>8652</v>
      </c>
      <c r="AP2984" s="23" t="s">
        <v>8652</v>
      </c>
      <c r="AQ2984" s="23">
        <v>45491.774305555555</v>
      </c>
      <c r="AR2984" s="3"/>
      <c r="AS2984" s="23"/>
      <c r="AT2984" s="23"/>
      <c r="AU2984" s="3" t="s">
        <v>501</v>
      </c>
      <c r="AV2984" s="3" t="s">
        <v>1323</v>
      </c>
      <c r="AW2984" s="3" t="s">
        <v>307</v>
      </c>
      <c r="AX2984" s="3">
        <v>6.7794444</v>
      </c>
      <c r="AY2984" s="3">
        <v>-73.002776999999995</v>
      </c>
      <c r="AZ2984" s="8" t="str">
        <f>+CONCATENATE("Reportan apertura en el enlace ",Tabla4[[#This Row],[Enlace]]," en el ",Tabla4[[#This Row],[Distancia óptica]]," ocasionado por ",Tabla4[[#This Row],[Causa del daño]])</f>
        <v>Reportan apertura en el enlace Bucaramanga - San Gil en el Km 38,4 desde san gil  ocasionado por Vandalismo</v>
      </c>
      <c r="BA2984" s="8" t="str">
        <f>+CONCATENATE("Para dar solución al incidente ",Tabla4[[#This Row],[Solución]])</f>
        <v xml:space="preserve">Para dar solución al incidente Se recupera 30 mtrs de reserva y se hace un empalme 48 hilos </v>
      </c>
      <c r="BB2984" s="3" t="str">
        <f>+_xlfn.CONCAT(Tabla4[[#This Row],[Causa Raiz]]," ",Tabla4[[#This Row],[Solución2]]," (",Tabla4[[#This Row],[Anillo]],"- Cabecera: ",Tabla4[[#This Row],[Cabecera]],"- Operador: ",Tabla4[[#This Row],[Operador]],")")</f>
        <v>Reportan apertura en el enlace Bucaramanga - San Gil en el Km 38,4 desde san gil  ocasionado por Vandalismo Para dar solución al incidente Se recupera 30 mtrs de reserva y se hace un empalme 48 hilos  (LINEAL- Cabecera: TRONCAL- Operador: Colombia Telecomunicaciones)</v>
      </c>
    </row>
    <row r="2985" spans="1:54" ht="199.5">
      <c r="A2985" s="38">
        <f t="shared" si="770"/>
        <v>2984</v>
      </c>
      <c r="B2985" s="3">
        <v>8744364</v>
      </c>
      <c r="C2985" s="3" t="s">
        <v>92</v>
      </c>
      <c r="D2985" s="23">
        <v>45488.416666666664</v>
      </c>
      <c r="E2985" s="23">
        <v>45488.5</v>
      </c>
      <c r="F2985" s="1">
        <f t="shared" ca="1" si="771"/>
        <v>8.3333333335758653E-2</v>
      </c>
      <c r="G2985" s="3" t="s">
        <v>55</v>
      </c>
      <c r="H2985" s="41"/>
      <c r="I2985" s="40"/>
      <c r="J2985" s="5" t="s">
        <v>56</v>
      </c>
      <c r="K2985" s="3" t="s">
        <v>77</v>
      </c>
      <c r="L2985" s="9" t="s">
        <v>58</v>
      </c>
      <c r="M2985" s="3" t="s">
        <v>152</v>
      </c>
      <c r="N2985" s="3" t="s">
        <v>153</v>
      </c>
      <c r="O2985" s="3" t="s">
        <v>2420</v>
      </c>
      <c r="P2985" s="3" t="s">
        <v>13223</v>
      </c>
      <c r="Q2985" s="4" t="s">
        <v>13224</v>
      </c>
      <c r="R2985" s="3" t="s">
        <v>13225</v>
      </c>
      <c r="S2985" s="3" t="s">
        <v>158</v>
      </c>
      <c r="T2985" s="9" t="s">
        <v>146</v>
      </c>
      <c r="U2985" s="3" t="s">
        <v>13226</v>
      </c>
      <c r="V2985" s="22" t="str">
        <f t="shared" si="772"/>
        <v>RTNFO; Hora de aviso: 10:00 15/07/2024; Solución: Para dar solucion se realizo una sangria y una caja de empalme de 48 hilos ; Hora de solución: 12:00 15/07/2024; Causa: Falla en la Red FiOp</v>
      </c>
      <c r="W2985" s="4" t="s">
        <v>1775</v>
      </c>
      <c r="X2985" s="3"/>
      <c r="Y2985" s="3"/>
      <c r="Z2985" s="3" t="s">
        <v>69</v>
      </c>
      <c r="AA2985" s="3" t="s">
        <v>71</v>
      </c>
      <c r="AB2985" s="3">
        <v>0</v>
      </c>
      <c r="AC2985" s="3" t="s">
        <v>71</v>
      </c>
      <c r="AD2985" s="6">
        <v>0</v>
      </c>
      <c r="AE2985" s="7"/>
      <c r="AF2985" s="7"/>
      <c r="AG2985" s="6">
        <f>Tabla4[[#This Row],[Tiempo Parada de Reloj]]+Tabla4[[#This Row],[Tiempo Autorizado por Telefonica (no Máximo)]]</f>
        <v>0</v>
      </c>
      <c r="AH2985" s="7">
        <f t="shared" ca="1" si="773"/>
        <v>8.3333333335758653E-2</v>
      </c>
      <c r="AI2985" s="8">
        <f t="shared" si="774"/>
        <v>0</v>
      </c>
      <c r="AJ2985" s="8">
        <f t="shared" ca="1" si="775"/>
        <v>2.0000000000582077</v>
      </c>
      <c r="AK2985" s="3" t="s">
        <v>87</v>
      </c>
      <c r="AL2985" s="3" t="s">
        <v>70</v>
      </c>
      <c r="AM2985" s="3" t="s">
        <v>119</v>
      </c>
      <c r="AN2985" s="3" t="s">
        <v>119</v>
      </c>
      <c r="AO2985" s="23" t="s">
        <v>119</v>
      </c>
      <c r="AP2985" s="23" t="s">
        <v>119</v>
      </c>
      <c r="AQ2985" s="23">
        <v>45489.897916666669</v>
      </c>
      <c r="AR2985" s="3"/>
      <c r="AS2985" s="23"/>
      <c r="AT2985" s="23"/>
      <c r="AU2985" s="3" t="s">
        <v>161</v>
      </c>
      <c r="AV2985" s="3" t="s">
        <v>2407</v>
      </c>
      <c r="AW2985" s="3" t="s">
        <v>1323</v>
      </c>
      <c r="AX2985" s="3">
        <v>0.92043799999999998</v>
      </c>
      <c r="AY2985" s="3">
        <v>-77.514799999999994</v>
      </c>
      <c r="AZ2985" s="8" t="str">
        <f>+CONCATENATE("Reportan apertura en el enlace ",Tabla4[[#This Row],[Enlace]]," en el ",Tabla4[[#This Row],[Distancia óptica]]," ocasionado por ",Tabla4[[#This Row],[Causa del daño]])</f>
        <v>Reportan apertura en el enlace Pasto - Ipiales en el Km 66,7 desde pasto centro  ocasionado por Falla en la Red FiOp</v>
      </c>
      <c r="BA2985" s="8" t="str">
        <f>+CONCATENATE("Para dar solución al incidente ",Tabla4[[#This Row],[Solución]])</f>
        <v xml:space="preserve">Para dar solución al incidente Para dar solucion se realizo una sangria y una caja de empalme de 48 hilos </v>
      </c>
      <c r="BB2985" s="3" t="str">
        <f>+_xlfn.CONCAT(Tabla4[[#This Row],[Causa Raiz]]," ",Tabla4[[#This Row],[Solución2]]," (",Tabla4[[#This Row],[Anillo]],"- Cabecera: ",Tabla4[[#This Row],[Cabecera]],"- Operador: ",Tabla4[[#This Row],[Operador]],")")</f>
        <v>Reportan apertura en el enlace Pasto - Ipiales en el Km 66,7 desde pasto centro  ocasionado por Falla en la Red FiOp Para dar solución al incidente Para dar solucion se realizo una sangria y una caja de empalme de 48 hilos  (TRONCAL- Cabecera: Pasto Centro- Operador: Colombia Telecomunicaciones)</v>
      </c>
    </row>
    <row r="2986" spans="1:54" ht="256.5">
      <c r="A2986" s="38">
        <f t="shared" si="770"/>
        <v>2985</v>
      </c>
      <c r="B2986" s="3">
        <v>8744510</v>
      </c>
      <c r="C2986" s="3" t="s">
        <v>163</v>
      </c>
      <c r="D2986" s="23">
        <v>45488.4375</v>
      </c>
      <c r="E2986" s="23">
        <v>45488.625</v>
      </c>
      <c r="F2986" s="1">
        <f t="shared" ca="1" si="771"/>
        <v>0.1875</v>
      </c>
      <c r="G2986" s="3" t="s">
        <v>55</v>
      </c>
      <c r="H2986" s="41"/>
      <c r="I2986" s="40"/>
      <c r="J2986" s="5" t="s">
        <v>56</v>
      </c>
      <c r="K2986" s="3" t="s">
        <v>340</v>
      </c>
      <c r="L2986" s="9" t="s">
        <v>78</v>
      </c>
      <c r="M2986" s="3" t="s">
        <v>341</v>
      </c>
      <c r="N2986" s="3" t="s">
        <v>342</v>
      </c>
      <c r="O2986" s="3" t="s">
        <v>13227</v>
      </c>
      <c r="P2986" s="3" t="s">
        <v>13228</v>
      </c>
      <c r="Q2986" s="4" t="s">
        <v>13229</v>
      </c>
      <c r="R2986" s="3" t="s">
        <v>1828</v>
      </c>
      <c r="S2986" s="3" t="s">
        <v>347</v>
      </c>
      <c r="T2986" s="9" t="s">
        <v>66</v>
      </c>
      <c r="U2986" s="3" t="s">
        <v>13230</v>
      </c>
      <c r="V2986" s="22" t="str">
        <f t="shared" si="772"/>
        <v>RDFO; Hora de aviso: 10:30 15/07/2024; Solución: Para dar solucion se realiza tendido 100 mtrs y un caja de empalme de 48 hilos y armando nuevamente odf movil picaleña; Hora de solución: 15:00 15/07/2024; Causa: Vandalismo</v>
      </c>
      <c r="W2986" s="4" t="s">
        <v>1528</v>
      </c>
      <c r="X2986" s="3"/>
      <c r="Y2986" s="3"/>
      <c r="Z2986" s="3" t="s">
        <v>69</v>
      </c>
      <c r="AA2986" s="3" t="s">
        <v>70</v>
      </c>
      <c r="AB2986" s="3">
        <v>8745028</v>
      </c>
      <c r="AC2986" s="3" t="s">
        <v>71</v>
      </c>
      <c r="AD2986" s="6">
        <v>0</v>
      </c>
      <c r="AE2986" s="7"/>
      <c r="AF2986" s="7"/>
      <c r="AG2986" s="6">
        <f>Tabla4[[#This Row],[Tiempo Parada de Reloj]]+Tabla4[[#This Row],[Tiempo Autorizado por Telefonica (no Máximo)]]</f>
        <v>0</v>
      </c>
      <c r="AH2986" s="7">
        <f t="shared" ca="1" si="773"/>
        <v>0.1875</v>
      </c>
      <c r="AI2986" s="8">
        <f t="shared" si="774"/>
        <v>0</v>
      </c>
      <c r="AJ2986" s="8">
        <f t="shared" ca="1" si="775"/>
        <v>4.5</v>
      </c>
      <c r="AK2986" s="3" t="s">
        <v>87</v>
      </c>
      <c r="AL2986" s="3" t="s">
        <v>70</v>
      </c>
      <c r="AM2986" s="3" t="s">
        <v>119</v>
      </c>
      <c r="AN2986" s="3" t="s">
        <v>119</v>
      </c>
      <c r="AO2986" s="23" t="s">
        <v>8652</v>
      </c>
      <c r="AP2986" s="23" t="s">
        <v>8652</v>
      </c>
      <c r="AQ2986" s="23">
        <v>45492.353472222225</v>
      </c>
      <c r="AR2986" s="3"/>
      <c r="AS2986" s="23"/>
      <c r="AT2986" s="23"/>
      <c r="AU2986" s="3" t="s">
        <v>351</v>
      </c>
      <c r="AV2986" s="3" t="s">
        <v>13231</v>
      </c>
      <c r="AW2986" s="3" t="s">
        <v>370</v>
      </c>
      <c r="AX2986" s="3">
        <v>4.4005000000000001</v>
      </c>
      <c r="AY2986" s="3">
        <v>-75.150000000000006</v>
      </c>
      <c r="AZ2986" s="8" t="str">
        <f>+CONCATENATE("Reportan apertura en el enlace ",Tabla4[[#This Row],[Enlace]]," en el ",Tabla4[[#This Row],[Distancia óptica]]," ocasionado por ",Tabla4[[#This Row],[Causa del daño]])</f>
        <v>Reportan apertura en el enlace Mov.Picaleña - Mov.aeropuerto perales en el Km 3,9 desde aeropuerto perales  ocasionado por Vandalismo</v>
      </c>
      <c r="BA2986" s="8" t="str">
        <f>+CONCATENATE("Para dar solución al incidente ",Tabla4[[#This Row],[Solución]])</f>
        <v>Para dar solución al incidente Para dar solucion se realiza tendido 100 mtrs y un caja de empalme de 48 hilos y armando nuevamente odf movil picaleña</v>
      </c>
      <c r="BB2986" s="3" t="str">
        <f>+_xlfn.CONCAT(Tabla4[[#This Row],[Causa Raiz]]," ",Tabla4[[#This Row],[Solución2]]," (",Tabla4[[#This Row],[Anillo]],"- Cabecera: ",Tabla4[[#This Row],[Cabecera]],"- Operador: ",Tabla4[[#This Row],[Operador]],")")</f>
        <v>Reportan apertura en el enlace Mov.Picaleña - Mov.aeropuerto perales en el Km 3,9 desde aeropuerto perales  ocasionado por Vandalismo Para dar solución al incidente Para dar solucion se realiza tendido 100 mtrs y un caja de empalme de 48 hilos y armando nuevamente odf movil picaleña (lineal- Cabecera: aeropuerto perales- Operador: Colombia Telecomunicaciones)</v>
      </c>
    </row>
    <row r="2987" spans="1:54" ht="199.5">
      <c r="A2987" s="38">
        <f t="shared" si="770"/>
        <v>2986</v>
      </c>
      <c r="B2987" s="3">
        <v>8744560</v>
      </c>
      <c r="C2987" s="3" t="s">
        <v>92</v>
      </c>
      <c r="D2987" s="23">
        <v>45488.416666666664</v>
      </c>
      <c r="E2987" s="23">
        <v>45488.496527777781</v>
      </c>
      <c r="F2987" s="1">
        <f t="shared" ca="1" si="771"/>
        <v>7.9861111116770189E-2</v>
      </c>
      <c r="G2987" s="3" t="s">
        <v>55</v>
      </c>
      <c r="H2987" s="41"/>
      <c r="I2987" s="40"/>
      <c r="J2987" s="5" t="s">
        <v>56</v>
      </c>
      <c r="K2987" s="3" t="s">
        <v>108</v>
      </c>
      <c r="L2987" s="9" t="s">
        <v>58</v>
      </c>
      <c r="M2987" s="3" t="s">
        <v>431</v>
      </c>
      <c r="N2987" s="3" t="s">
        <v>432</v>
      </c>
      <c r="O2987" s="3" t="s">
        <v>1753</v>
      </c>
      <c r="P2987" s="3" t="s">
        <v>13232</v>
      </c>
      <c r="Q2987" s="4" t="s">
        <v>13233</v>
      </c>
      <c r="R2987" s="3" t="s">
        <v>327</v>
      </c>
      <c r="S2987" s="3" t="s">
        <v>115</v>
      </c>
      <c r="T2987" s="9" t="s">
        <v>146</v>
      </c>
      <c r="U2987" s="3" t="s">
        <v>13234</v>
      </c>
      <c r="V2987" s="22" t="str">
        <f t="shared" si="772"/>
        <v>RTNFO; Hora de aviso: 10:00 15/07/2024; Solución: Para dar solucion se realizo una sangria en un buffer para darle continuidad al hilo ; Hora de solución: 11:55 15/07/2024; Causa: Falla en la Red FiOp</v>
      </c>
      <c r="W2987" s="4" t="s">
        <v>542</v>
      </c>
      <c r="X2987" s="3"/>
      <c r="Y2987" s="3"/>
      <c r="Z2987" s="3" t="s">
        <v>69</v>
      </c>
      <c r="AA2987" s="3" t="s">
        <v>71</v>
      </c>
      <c r="AB2987" s="3">
        <v>0</v>
      </c>
      <c r="AC2987" s="3" t="s">
        <v>71</v>
      </c>
      <c r="AD2987" s="6">
        <v>0</v>
      </c>
      <c r="AE2987" s="7"/>
      <c r="AF2987" s="7"/>
      <c r="AG2987" s="6">
        <f>Tabla4[[#This Row],[Tiempo Parada de Reloj]]+Tabla4[[#This Row],[Tiempo Autorizado por Telefonica (no Máximo)]]</f>
        <v>0</v>
      </c>
      <c r="AH2987" s="7">
        <f t="shared" ca="1" si="773"/>
        <v>7.9861111116770189E-2</v>
      </c>
      <c r="AI2987" s="8">
        <f t="shared" si="774"/>
        <v>0</v>
      </c>
      <c r="AJ2987" s="8">
        <f t="shared" ca="1" si="775"/>
        <v>1.9166666668024845</v>
      </c>
      <c r="AK2987" s="3" t="s">
        <v>87</v>
      </c>
      <c r="AL2987" s="3" t="s">
        <v>71</v>
      </c>
      <c r="AM2987" s="3" t="s">
        <v>87</v>
      </c>
      <c r="AN2987" s="3" t="s">
        <v>87</v>
      </c>
      <c r="AO2987" s="23" t="s">
        <v>98</v>
      </c>
      <c r="AP2987" s="23" t="s">
        <v>119</v>
      </c>
      <c r="AQ2987" s="23">
        <v>45491.333333333336</v>
      </c>
      <c r="AR2987" s="3"/>
      <c r="AS2987" s="23"/>
      <c r="AT2987" s="23"/>
      <c r="AU2987" s="3" t="s">
        <v>436</v>
      </c>
      <c r="AV2987" s="3" t="s">
        <v>432</v>
      </c>
      <c r="AW2987" s="3" t="s">
        <v>436</v>
      </c>
      <c r="AX2987" s="3">
        <v>11.37429</v>
      </c>
      <c r="AY2987" s="3">
        <v>-72.254499999999993</v>
      </c>
      <c r="AZ2987" s="8" t="str">
        <f>+CONCATENATE("Reportan apertura en el enlace ",Tabla4[[#This Row],[Enlace]]," en el ",Tabla4[[#This Row],[Distancia óptica]]," ocasionado por ",Tabla4[[#This Row],[Causa del daño]])</f>
        <v>Reportan apertura en el enlace Fonseca - Maicao en el Km 5,4 desde fonseca ocasionado por Falla en la Red FiOp</v>
      </c>
      <c r="BA2987" s="8" t="str">
        <f>+CONCATENATE("Para dar solución al incidente ",Tabla4[[#This Row],[Solución]])</f>
        <v xml:space="preserve">Para dar solución al incidente Para dar solucion se realizo una sangria en un buffer para darle continuidad al hilo </v>
      </c>
      <c r="BB2987" s="3" t="str">
        <f>+_xlfn.CONCAT(Tabla4[[#This Row],[Causa Raiz]]," ",Tabla4[[#This Row],[Solución2]]," (",Tabla4[[#This Row],[Anillo]],"- Cabecera: ",Tabla4[[#This Row],[Cabecera]],"- Operador: ",Tabla4[[#This Row],[Operador]],")")</f>
        <v>Reportan apertura en el enlace Fonseca - Maicao en el Km 5,4 desde fonseca ocasionado por Falla en la Red FiOp Para dar solución al incidente Para dar solucion se realizo una sangria en un buffer para darle continuidad al hilo  (Guajira- Cabecera: FONSECA- Operador: Colombia Telecomunicaciones)</v>
      </c>
    </row>
    <row r="2988" spans="1:54" ht="199.5">
      <c r="A2988" s="38">
        <f t="shared" si="770"/>
        <v>2987</v>
      </c>
      <c r="B2988" s="3">
        <v>8744756</v>
      </c>
      <c r="C2988" s="3" t="s">
        <v>163</v>
      </c>
      <c r="D2988" s="23">
        <v>45488.5</v>
      </c>
      <c r="E2988" s="23">
        <v>45488.729166666664</v>
      </c>
      <c r="F2988" s="1">
        <f t="shared" ca="1" si="771"/>
        <v>0.22916666666424135</v>
      </c>
      <c r="G2988" s="3" t="s">
        <v>55</v>
      </c>
      <c r="H2988" s="41"/>
      <c r="I2988" s="40"/>
      <c r="J2988" s="5" t="s">
        <v>56</v>
      </c>
      <c r="K2988" s="3" t="s">
        <v>77</v>
      </c>
      <c r="L2988" s="9" t="s">
        <v>78</v>
      </c>
      <c r="M2988" s="3" t="s">
        <v>838</v>
      </c>
      <c r="N2988" s="3" t="s">
        <v>839</v>
      </c>
      <c r="O2988" s="3" t="s">
        <v>13235</v>
      </c>
      <c r="P2988" s="3" t="s">
        <v>13236</v>
      </c>
      <c r="Q2988" s="4" t="s">
        <v>13237</v>
      </c>
      <c r="R2988" s="3" t="s">
        <v>2603</v>
      </c>
      <c r="S2988" s="3" t="s">
        <v>9317</v>
      </c>
      <c r="T2988" s="9" t="s">
        <v>146</v>
      </c>
      <c r="U2988" s="3" t="s">
        <v>2988</v>
      </c>
      <c r="V2988" s="22" t="str">
        <f t="shared" si="772"/>
        <v>RDFO; Hora de aviso: 12:00 15/07/2024; Solución: Se realiza migracion de hilos entre empalmes; Hora de solución: 17:30 15/07/2024; Causa: Falla en la Red FiOp</v>
      </c>
      <c r="W2988" s="4" t="s">
        <v>160</v>
      </c>
      <c r="X2988" s="3"/>
      <c r="Y2988" s="3"/>
      <c r="Z2988" s="3" t="s">
        <v>69</v>
      </c>
      <c r="AA2988" s="3" t="s">
        <v>71</v>
      </c>
      <c r="AB2988" s="3">
        <v>0</v>
      </c>
      <c r="AC2988" s="3" t="s">
        <v>71</v>
      </c>
      <c r="AD2988" s="6">
        <v>0</v>
      </c>
      <c r="AE2988" s="7"/>
      <c r="AF2988" s="7"/>
      <c r="AG2988" s="6">
        <f>Tabla4[[#This Row],[Tiempo Parada de Reloj]]+Tabla4[[#This Row],[Tiempo Autorizado por Telefonica (no Máximo)]]</f>
        <v>0</v>
      </c>
      <c r="AH2988" s="7">
        <f t="shared" ca="1" si="773"/>
        <v>0.22916666666424135</v>
      </c>
      <c r="AI2988" s="8">
        <f t="shared" si="774"/>
        <v>0</v>
      </c>
      <c r="AJ2988" s="8">
        <f t="shared" ca="1" si="775"/>
        <v>5.4999999999417923</v>
      </c>
      <c r="AK2988" s="3" t="s">
        <v>87</v>
      </c>
      <c r="AL2988" s="3" t="s">
        <v>70</v>
      </c>
      <c r="AM2988" s="3" t="s">
        <v>119</v>
      </c>
      <c r="AN2988" s="3" t="s">
        <v>119</v>
      </c>
      <c r="AO2988" s="23" t="s">
        <v>119</v>
      </c>
      <c r="AP2988" s="23" t="s">
        <v>119</v>
      </c>
      <c r="AQ2988" s="23">
        <v>45489.688888888886</v>
      </c>
      <c r="AR2988" s="3"/>
      <c r="AS2988" s="23"/>
      <c r="AT2988" s="23"/>
      <c r="AU2988" s="3" t="s">
        <v>833</v>
      </c>
      <c r="AV2988" s="3" t="s">
        <v>5040</v>
      </c>
      <c r="AW2988" s="3" t="s">
        <v>307</v>
      </c>
      <c r="AX2988" s="3">
        <v>4.8127778000000001</v>
      </c>
      <c r="AY2988" s="3">
        <v>-75.709722200000002</v>
      </c>
      <c r="AZ2988" s="8" t="str">
        <f>+CONCATENATE("Reportan apertura en el enlace ",Tabla4[[#This Row],[Enlace]]," en el ",Tabla4[[#This Row],[Distancia óptica]]," ocasionado por ",Tabla4[[#This Row],[Causa del daño]])</f>
        <v>Reportan apertura en el enlace Mov. Aeropuerto Matecaña - Mov.Coliseo en el Km 3,3 desde Mov. Coliseo ocasionado por Falla en la Red FiOp</v>
      </c>
      <c r="BA2988" s="8" t="str">
        <f>+CONCATENATE("Para dar solución al incidente ",Tabla4[[#This Row],[Solución]])</f>
        <v>Para dar solución al incidente Se realiza migracion de hilos entre empalmes</v>
      </c>
      <c r="BB2988" s="3" t="str">
        <f>+_xlfn.CONCAT(Tabla4[[#This Row],[Causa Raiz]]," ",Tabla4[[#This Row],[Solución2]]," (",Tabla4[[#This Row],[Anillo]],"- Cabecera: ",Tabla4[[#This Row],[Cabecera]],"- Operador: ",Tabla4[[#This Row],[Operador]],")")</f>
        <v>Reportan apertura en el enlace Mov. Aeropuerto Matecaña - Mov.Coliseo en el Km 3,3 desde Mov. Coliseo ocasionado por Falla en la Red FiOp Para dar solución al incidente Se realiza migracion de hilos entre empalmes (LINEAL- Cabecera: PEREIRA CENTRO- Operador: Colombia Telecomunicaciones)</v>
      </c>
    </row>
    <row r="2989" spans="1:54" ht="199.5">
      <c r="A2989" s="38">
        <f t="shared" si="770"/>
        <v>2988</v>
      </c>
      <c r="B2989" s="3">
        <v>8744870</v>
      </c>
      <c r="C2989" s="3" t="s">
        <v>92</v>
      </c>
      <c r="D2989" s="23">
        <v>45488.552083333336</v>
      </c>
      <c r="E2989" s="23">
        <v>45488.607638888891</v>
      </c>
      <c r="F2989" s="1">
        <f t="shared" ca="1" si="771"/>
        <v>5.5555555554747116E-2</v>
      </c>
      <c r="G2989" s="3" t="s">
        <v>164</v>
      </c>
      <c r="H2989" s="41" t="s">
        <v>3019</v>
      </c>
      <c r="I2989" s="40"/>
      <c r="J2989" s="5" t="s">
        <v>56</v>
      </c>
      <c r="K2989" s="3" t="s">
        <v>77</v>
      </c>
      <c r="L2989" s="9" t="s">
        <v>58</v>
      </c>
      <c r="M2989" s="3" t="s">
        <v>79</v>
      </c>
      <c r="N2989" s="3" t="s">
        <v>244</v>
      </c>
      <c r="O2989" s="3" t="s">
        <v>603</v>
      </c>
      <c r="P2989" s="3" t="s">
        <v>13238</v>
      </c>
      <c r="Q2989" s="4" t="s">
        <v>13239</v>
      </c>
      <c r="R2989" s="3" t="s">
        <v>248</v>
      </c>
      <c r="S2989" s="3" t="s">
        <v>85</v>
      </c>
      <c r="T2989" s="9" t="s">
        <v>146</v>
      </c>
      <c r="U2989" s="3" t="s">
        <v>13240</v>
      </c>
      <c r="V2989" s="22" t="str">
        <f t="shared" si="772"/>
        <v>RTNFO; Hora de aviso: 13:15 15/07/2024; Solución: Se refusiona hilo en empalme para dar continuidad al hilo; Hora de solución: 14:35 15/07/2024; Causa: Falla en la Red FiOp</v>
      </c>
      <c r="W2989" s="4" t="s">
        <v>160</v>
      </c>
      <c r="X2989" s="3"/>
      <c r="Y2989" s="3"/>
      <c r="Z2989" s="3" t="s">
        <v>69</v>
      </c>
      <c r="AA2989" s="3" t="s">
        <v>71</v>
      </c>
      <c r="AB2989" s="3">
        <v>0</v>
      </c>
      <c r="AC2989" s="3" t="s">
        <v>71</v>
      </c>
      <c r="AD2989" s="6">
        <v>0</v>
      </c>
      <c r="AE2989" s="7"/>
      <c r="AF2989" s="7"/>
      <c r="AG2989" s="6">
        <f>Tabla4[[#This Row],[Tiempo Parada de Reloj]]+Tabla4[[#This Row],[Tiempo Autorizado por Telefonica (no Máximo)]]</f>
        <v>0</v>
      </c>
      <c r="AH2989" s="7">
        <f t="shared" ca="1" si="773"/>
        <v>5.5555555554747116E-2</v>
      </c>
      <c r="AI2989" s="8">
        <f t="shared" si="774"/>
        <v>0</v>
      </c>
      <c r="AJ2989" s="8">
        <f t="shared" ca="1" si="775"/>
        <v>1.3333333333139308</v>
      </c>
      <c r="AK2989" s="3" t="s">
        <v>87</v>
      </c>
      <c r="AL2989" s="3" t="s">
        <v>70</v>
      </c>
      <c r="AM2989" s="3" t="s">
        <v>88</v>
      </c>
      <c r="AN2989" s="3" t="s">
        <v>88</v>
      </c>
      <c r="AO2989" s="23"/>
      <c r="AP2989" s="23"/>
      <c r="AQ2989" s="23">
        <f t="shared" ref="AQ2989" ca="1" si="776">NOW()</f>
        <v>45503.69683483796</v>
      </c>
      <c r="AR2989" s="3"/>
      <c r="AS2989" s="23"/>
      <c r="AT2989" s="23"/>
      <c r="AU2989" s="3" t="s">
        <v>710</v>
      </c>
      <c r="AV2989" s="3" t="s">
        <v>314</v>
      </c>
      <c r="AW2989" s="3" t="s">
        <v>76</v>
      </c>
      <c r="AX2989" s="3">
        <v>4.16465</v>
      </c>
      <c r="AY2989" s="3">
        <v>-74.351500000000001</v>
      </c>
      <c r="AZ2989" s="8" t="str">
        <f>+CONCATENATE("Reportan apertura en el enlace ",Tabla4[[#This Row],[Enlace]]," en el ",Tabla4[[#This Row],[Distancia óptica]]," ocasionado por ",Tabla4[[#This Row],[Causa del daño]])</f>
        <v>Reportan apertura en el enlace Fusagasugá - Girardot en el km 42,5 desde girardot  ocasionado por Falla en la Red FiOp</v>
      </c>
      <c r="BA2989" s="8" t="str">
        <f>+CONCATENATE("Para dar solución al incidente ",Tabla4[[#This Row],[Solución]])</f>
        <v>Para dar solución al incidente Se refusiona hilo en empalme para dar continuidad al hilo</v>
      </c>
      <c r="BB2989" s="3" t="str">
        <f>+_xlfn.CONCAT(Tabla4[[#This Row],[Causa Raiz]]," ",Tabla4[[#This Row],[Solución2]]," (",Tabla4[[#This Row],[Anillo]],"- Cabecera: ",Tabla4[[#This Row],[Cabecera]],"- Operador: ",Tabla4[[#This Row],[Operador]],")")</f>
        <v>Reportan apertura en el enlace Fusagasugá - Girardot en el km 42,5 desde girardot  ocasionado por Falla en la Red FiOp Para dar solución al incidente Se refusiona hilo en empalme para dar continuidad al hilo (Troncal- Cabecera: Girardot- Operador: Colombia Telecomunicaciones)</v>
      </c>
    </row>
    <row r="2990" spans="1:54" ht="185.25">
      <c r="A2990" s="38">
        <f t="shared" ref="A2990:A2997" si="777">A2989+1</f>
        <v>2989</v>
      </c>
      <c r="B2990" s="3">
        <v>8744978</v>
      </c>
      <c r="C2990" s="3" t="s">
        <v>54</v>
      </c>
      <c r="D2990" s="23">
        <v>45488.583333333336</v>
      </c>
      <c r="E2990" s="23">
        <v>45488.684027777781</v>
      </c>
      <c r="F2990" s="1">
        <f t="shared" ref="F2990:F2997" ca="1" si="778">IF(ISBLANK(E2990),IF(ISBLANK(D2990),0,NOW()-D2990),E2990-D2990)</f>
        <v>0.10069444444525288</v>
      </c>
      <c r="G2990" s="3" t="s">
        <v>55</v>
      </c>
      <c r="H2990" s="41"/>
      <c r="I2990" s="40"/>
      <c r="J2990" s="5" t="s">
        <v>56</v>
      </c>
      <c r="K2990" s="3" t="s">
        <v>122</v>
      </c>
      <c r="L2990" s="9" t="s">
        <v>78</v>
      </c>
      <c r="M2990" s="3" t="s">
        <v>123</v>
      </c>
      <c r="N2990" s="3" t="s">
        <v>124</v>
      </c>
      <c r="O2990" s="3" t="s">
        <v>12657</v>
      </c>
      <c r="P2990" s="3" t="s">
        <v>13241</v>
      </c>
      <c r="Q2990" s="4" t="s">
        <v>12659</v>
      </c>
      <c r="R2990" s="3" t="s">
        <v>128</v>
      </c>
      <c r="S2990" s="3" t="s">
        <v>129</v>
      </c>
      <c r="T2990" s="9" t="s">
        <v>66</v>
      </c>
      <c r="U2990" s="3" t="s">
        <v>13242</v>
      </c>
      <c r="V2990" s="22" t="str">
        <f t="shared" ref="V2990:V2997" si="779">C2990&amp;"; Hora de aviso: "&amp;TEXT(D2990,"h:mm dd/mm/yyyy")&amp;"; Solución: "&amp;U2990&amp;"; Hora de solución: "&amp;TEXT(E2990,"h:mm dd/mm/yyyy")&amp;"; Causa: "&amp;T2990</f>
        <v>RLFO; Hora de aviso: 14:00 15/07/2024; Solución: se recupera 30 mts de reserva y se realiza un empalme de 24 hilos ; Hora de solución: 16:25 15/07/2024; Causa: Vandalismo</v>
      </c>
      <c r="W2990" s="4" t="s">
        <v>3492</v>
      </c>
      <c r="X2990" s="3"/>
      <c r="Y2990" s="3"/>
      <c r="Z2990" s="3" t="s">
        <v>69</v>
      </c>
      <c r="AA2990" s="3" t="s">
        <v>71</v>
      </c>
      <c r="AB2990" s="3">
        <v>0</v>
      </c>
      <c r="AC2990" s="3" t="s">
        <v>71</v>
      </c>
      <c r="AD2990" s="6">
        <v>0</v>
      </c>
      <c r="AE2990" s="7"/>
      <c r="AF2990" s="7"/>
      <c r="AG2990" s="6">
        <f>Tabla4[[#This Row],[Tiempo Parada de Reloj]]+Tabla4[[#This Row],[Tiempo Autorizado por Telefonica (no Máximo)]]</f>
        <v>0</v>
      </c>
      <c r="AH2990" s="7">
        <f t="shared" ref="AH2990:AH2997" ca="1" si="780">F2990-$AD2990</f>
        <v>0.10069444444525288</v>
      </c>
      <c r="AI2990" s="8">
        <f t="shared" ref="AI2990:AI2997" si="781">AD2990*24</f>
        <v>0</v>
      </c>
      <c r="AJ2990" s="8">
        <f t="shared" ref="AJ2990:AJ2997" ca="1" si="782">AH2990*24</f>
        <v>2.4166666666860692</v>
      </c>
      <c r="AK2990" s="3" t="s">
        <v>87</v>
      </c>
      <c r="AL2990" s="3" t="s">
        <v>70</v>
      </c>
      <c r="AM2990" s="3" t="s">
        <v>119</v>
      </c>
      <c r="AN2990" s="3" t="s">
        <v>120</v>
      </c>
      <c r="AO2990" s="23" t="s">
        <v>119</v>
      </c>
      <c r="AP2990" s="23" t="s">
        <v>119</v>
      </c>
      <c r="AQ2990" s="23">
        <v>45490.407638888886</v>
      </c>
      <c r="AR2990" s="3"/>
      <c r="AS2990" s="23"/>
      <c r="AT2990" s="23"/>
      <c r="AU2990" s="3" t="s">
        <v>133</v>
      </c>
      <c r="AV2990" s="3" t="s">
        <v>1342</v>
      </c>
      <c r="AW2990" s="3" t="s">
        <v>135</v>
      </c>
      <c r="AX2990" s="3">
        <v>10.944229999999999</v>
      </c>
      <c r="AY2990" s="3">
        <v>-75.004346999999996</v>
      </c>
      <c r="AZ2990" s="8" t="str">
        <f>+CONCATENATE("Reportan apertura en el enlace ",Tabla4[[#This Row],[Enlace]]," en el ",Tabla4[[#This Row],[Distancia óptica]]," ocasionado por ",Tabla4[[#This Row],[Causa del daño]])</f>
        <v>Reportan apertura en el enlace Mov.Pelu - Mov.Aguamarina en el Km 29 desde Pelu  ocasionado por Vandalismo</v>
      </c>
      <c r="BA2990" s="8" t="str">
        <f>+CONCATENATE("Para dar solución al incidente ",Tabla4[[#This Row],[Solución]])</f>
        <v xml:space="preserve">Para dar solución al incidente se recupera 30 mts de reserva y se realiza un empalme de 24 hilos </v>
      </c>
      <c r="BB2990" s="3" t="str">
        <f>+_xlfn.CONCAT(Tabla4[[#This Row],[Causa Raiz]]," ",Tabla4[[#This Row],[Solución2]]," (",Tabla4[[#This Row],[Anillo]],"- Cabecera: ",Tabla4[[#This Row],[Cabecera]],"- Operador: ",Tabla4[[#This Row],[Operador]],")")</f>
        <v>Reportan apertura en el enlace Mov.Pelu - Mov.Aguamarina en el Km 29 desde Pelu  ocasionado por Vandalismo Para dar solución al incidente se recupera 30 mts de reserva y se realiza un empalme de 24 hilos  (Lineal- Cabecera: Pelu- Operador: Colombia Telecomunicaciones)</v>
      </c>
    </row>
    <row r="2991" spans="1:54" ht="199.5">
      <c r="A2991" s="38">
        <f t="shared" si="777"/>
        <v>2990</v>
      </c>
      <c r="B2991" s="3">
        <v>8745054</v>
      </c>
      <c r="C2991" s="3" t="s">
        <v>163</v>
      </c>
      <c r="D2991" s="23">
        <v>45488.604166666664</v>
      </c>
      <c r="E2991" s="23">
        <v>45488.708333333336</v>
      </c>
      <c r="F2991" s="1">
        <f t="shared" ca="1" si="778"/>
        <v>0.10416666667151731</v>
      </c>
      <c r="G2991" s="3" t="s">
        <v>55</v>
      </c>
      <c r="H2991" s="41"/>
      <c r="I2991" s="40"/>
      <c r="J2991" s="5" t="s">
        <v>56</v>
      </c>
      <c r="K2991" s="3" t="s">
        <v>122</v>
      </c>
      <c r="L2991" s="9" t="s">
        <v>78</v>
      </c>
      <c r="M2991" s="3" t="s">
        <v>123</v>
      </c>
      <c r="N2991" s="3" t="s">
        <v>124</v>
      </c>
      <c r="O2991" s="3" t="s">
        <v>13243</v>
      </c>
      <c r="P2991" s="3" t="s">
        <v>13244</v>
      </c>
      <c r="Q2991" s="4" t="s">
        <v>13245</v>
      </c>
      <c r="R2991" s="3" t="s">
        <v>128</v>
      </c>
      <c r="S2991" s="3" t="s">
        <v>129</v>
      </c>
      <c r="T2991" s="9" t="s">
        <v>256</v>
      </c>
      <c r="U2991" s="3" t="s">
        <v>4973</v>
      </c>
      <c r="V2991" s="22" t="str">
        <f t="shared" si="779"/>
        <v>RDFO; Hora de aviso: 14:30 15/07/2024; Solución: se refusionan hilos abiertos en caja de empalme; Hora de solución: 17:00 15/07/2024; Causa: Falla de Empalme de FiOp</v>
      </c>
      <c r="W2991" s="4" t="s">
        <v>132</v>
      </c>
      <c r="X2991" s="3"/>
      <c r="Y2991" s="3"/>
      <c r="Z2991" s="3" t="s">
        <v>69</v>
      </c>
      <c r="AA2991" s="3" t="s">
        <v>71</v>
      </c>
      <c r="AB2991" s="3">
        <v>0</v>
      </c>
      <c r="AC2991" s="3" t="s">
        <v>71</v>
      </c>
      <c r="AD2991" s="6">
        <v>0</v>
      </c>
      <c r="AE2991" s="7"/>
      <c r="AF2991" s="7"/>
      <c r="AG2991" s="6">
        <f>Tabla4[[#This Row],[Tiempo Parada de Reloj]]+Tabla4[[#This Row],[Tiempo Autorizado por Telefonica (no Máximo)]]</f>
        <v>0</v>
      </c>
      <c r="AH2991" s="7">
        <f t="shared" ca="1" si="780"/>
        <v>0.10416666667151731</v>
      </c>
      <c r="AI2991" s="8">
        <f t="shared" si="781"/>
        <v>0</v>
      </c>
      <c r="AJ2991" s="8">
        <f t="shared" ca="1" si="782"/>
        <v>2.5000000001164153</v>
      </c>
      <c r="AK2991" s="3" t="s">
        <v>87</v>
      </c>
      <c r="AL2991" s="3" t="s">
        <v>70</v>
      </c>
      <c r="AM2991" s="3" t="s">
        <v>119</v>
      </c>
      <c r="AN2991" s="3" t="s">
        <v>119</v>
      </c>
      <c r="AO2991" s="23" t="s">
        <v>119</v>
      </c>
      <c r="AP2991" s="23" t="s">
        <v>119</v>
      </c>
      <c r="AQ2991" s="23">
        <v>45489.843055555553</v>
      </c>
      <c r="AR2991" s="3"/>
      <c r="AS2991" s="23"/>
      <c r="AT2991" s="23"/>
      <c r="AU2991" s="3" t="s">
        <v>467</v>
      </c>
      <c r="AV2991" s="3" t="s">
        <v>6168</v>
      </c>
      <c r="AW2991" s="3" t="s">
        <v>307</v>
      </c>
      <c r="AX2991" s="3">
        <v>10.742124</v>
      </c>
      <c r="AY2991" s="3">
        <v>-74.752819000000002</v>
      </c>
      <c r="AZ2991" s="8" t="str">
        <f>+CONCATENATE("Reportan apertura en el enlace ",Tabla4[[#This Row],[Enlace]]," en el ",Tabla4[[#This Row],[Distancia óptica]]," ocasionado por ",Tabla4[[#This Row],[Causa del daño]])</f>
        <v>Reportan apertura en el enlace Mov.Ponedera - Mov.Santo Tomas en el Km 4,763 desde Santo Tomas  ocasionado por Falla de Empalme de FiOp</v>
      </c>
      <c r="BA2991" s="8" t="str">
        <f>+CONCATENATE("Para dar solución al incidente ",Tabla4[[#This Row],[Solución]])</f>
        <v>Para dar solución al incidente se refusionan hilos abiertos en caja de empalme</v>
      </c>
      <c r="BB2991" s="3" t="str">
        <f>+_xlfn.CONCAT(Tabla4[[#This Row],[Causa Raiz]]," ",Tabla4[[#This Row],[Solución2]]," (",Tabla4[[#This Row],[Anillo]],"- Cabecera: ",Tabla4[[#This Row],[Cabecera]],"- Operador: ",Tabla4[[#This Row],[Operador]],")")</f>
        <v>Reportan apertura en el enlace Mov.Ponedera - Mov.Santo Tomas en el Km 4,763 desde Santo Tomas  ocasionado por Falla de Empalme de FiOp Para dar solución al incidente se refusionan hilos abiertos en caja de empalme (LINEAL- Cabecera: SANTO TOMAS- Operador: Colombia Telecomunicaciones)</v>
      </c>
    </row>
    <row r="2992" spans="1:54" ht="185.25">
      <c r="A2992" s="38">
        <f t="shared" si="777"/>
        <v>2991</v>
      </c>
      <c r="B2992" s="3">
        <v>8767461</v>
      </c>
      <c r="C2992" s="3" t="s">
        <v>92</v>
      </c>
      <c r="D2992" s="23">
        <v>45488.607638888891</v>
      </c>
      <c r="E2992" s="23">
        <v>45489.579861111109</v>
      </c>
      <c r="F2992" s="1">
        <f t="shared" ca="1" si="778"/>
        <v>0.97222222221898846</v>
      </c>
      <c r="G2992" s="3" t="s">
        <v>164</v>
      </c>
      <c r="H2992" s="41" t="s">
        <v>165</v>
      </c>
      <c r="I2992" s="40"/>
      <c r="J2992" s="5" t="s">
        <v>56</v>
      </c>
      <c r="K2992" s="3" t="s">
        <v>77</v>
      </c>
      <c r="L2992" s="9" t="s">
        <v>58</v>
      </c>
      <c r="M2992" s="3" t="s">
        <v>79</v>
      </c>
      <c r="N2992" s="3" t="s">
        <v>308</v>
      </c>
      <c r="O2992" s="3" t="s">
        <v>603</v>
      </c>
      <c r="P2992" s="3" t="s">
        <v>13246</v>
      </c>
      <c r="Q2992" s="4" t="s">
        <v>13247</v>
      </c>
      <c r="R2992" s="3" t="s">
        <v>248</v>
      </c>
      <c r="S2992" s="3" t="s">
        <v>10375</v>
      </c>
      <c r="T2992" s="9" t="s">
        <v>146</v>
      </c>
      <c r="U2992" s="3" t="s">
        <v>13248</v>
      </c>
      <c r="V2992" s="22" t="str">
        <f t="shared" si="779"/>
        <v>RTNFO; Hora de aviso: 14:35 15/07/2024; Solución: se refusiona hilo de emepalme existente al km 51; Hora de solución: 13:55 16/07/2024; Causa: Falla en la Red FiOp</v>
      </c>
      <c r="W2992" s="4" t="s">
        <v>160</v>
      </c>
      <c r="X2992" s="3"/>
      <c r="Y2992" s="3"/>
      <c r="Z2992" s="3" t="s">
        <v>69</v>
      </c>
      <c r="AA2992" s="3" t="s">
        <v>71</v>
      </c>
      <c r="AB2992" s="3">
        <v>0</v>
      </c>
      <c r="AC2992" s="3" t="s">
        <v>71</v>
      </c>
      <c r="AD2992" s="6">
        <v>0</v>
      </c>
      <c r="AE2992" s="7"/>
      <c r="AF2992" s="7"/>
      <c r="AG2992" s="6">
        <f>Tabla4[[#This Row],[Tiempo Parada de Reloj]]+Tabla4[[#This Row],[Tiempo Autorizado por Telefonica (no Máximo)]]</f>
        <v>0</v>
      </c>
      <c r="AH2992" s="7">
        <f t="shared" ca="1" si="780"/>
        <v>0.97222222221898846</v>
      </c>
      <c r="AI2992" s="8">
        <f t="shared" si="781"/>
        <v>0</v>
      </c>
      <c r="AJ2992" s="8">
        <f t="shared" ca="1" si="782"/>
        <v>23.333333333255723</v>
      </c>
      <c r="AK2992" s="3" t="s">
        <v>8652</v>
      </c>
      <c r="AL2992" s="3" t="s">
        <v>70</v>
      </c>
      <c r="AM2992" s="3" t="s">
        <v>88</v>
      </c>
      <c r="AN2992" s="3" t="s">
        <v>88</v>
      </c>
      <c r="AO2992" s="23"/>
      <c r="AP2992" s="23"/>
      <c r="AQ2992" s="23">
        <f t="shared" ref="AQ2992" ca="1" si="783">NOW()</f>
        <v>45503.69683483796</v>
      </c>
      <c r="AR2992" s="3"/>
      <c r="AS2992" s="23"/>
      <c r="AT2992" s="23"/>
      <c r="AU2992" s="3" t="s">
        <v>710</v>
      </c>
      <c r="AV2992" s="3" t="s">
        <v>314</v>
      </c>
      <c r="AW2992" s="3" t="s">
        <v>76</v>
      </c>
      <c r="AX2992" s="3">
        <v>4.27752</v>
      </c>
      <c r="AY2992" s="3">
        <v>-74.484279999999998</v>
      </c>
      <c r="AZ2992" s="8" t="str">
        <f>+CONCATENATE("Reportan apertura en el enlace ",Tabla4[[#This Row],[Enlace]]," en el ",Tabla4[[#This Row],[Distancia óptica]]," ocasionado por ",Tabla4[[#This Row],[Causa del daño]])</f>
        <v>Reportan apertura en el enlace Fusagasugá - Girardot en el Km 51 desde girardot ocasionado por Falla en la Red FiOp</v>
      </c>
      <c r="BA2992" s="8" t="str">
        <f>+CONCATENATE("Para dar solución al incidente ",Tabla4[[#This Row],[Solución]])</f>
        <v>Para dar solución al incidente se refusiona hilo de emepalme existente al km 51</v>
      </c>
      <c r="BB2992" s="3" t="str">
        <f>+_xlfn.CONCAT(Tabla4[[#This Row],[Causa Raiz]]," ",Tabla4[[#This Row],[Solución2]]," (",Tabla4[[#This Row],[Anillo]],"- Cabecera: ",Tabla4[[#This Row],[Cabecera]],"- Operador: ",Tabla4[[#This Row],[Operador]],")")</f>
        <v>Reportan apertura en el enlace Fusagasugá - Girardot en el Km 51 desde girardot ocasionado por Falla en la Red FiOp Para dar solución al incidente se refusiona hilo de emepalme existente al km 51 (Troncal- Cabecera: Girardot- Operador: Colombia Telecomunicaciones)</v>
      </c>
    </row>
    <row r="2993" spans="1:54" ht="185.25">
      <c r="A2993" s="38">
        <f t="shared" si="777"/>
        <v>2992</v>
      </c>
      <c r="B2993" s="3">
        <v>8767541</v>
      </c>
      <c r="C2993" s="3" t="s">
        <v>54</v>
      </c>
      <c r="D2993" s="23">
        <v>45488.666666666664</v>
      </c>
      <c r="E2993" s="23">
        <v>45488.802083333336</v>
      </c>
      <c r="F2993" s="1">
        <f t="shared" ca="1" si="778"/>
        <v>0.13541666667151731</v>
      </c>
      <c r="G2993" s="3" t="s">
        <v>55</v>
      </c>
      <c r="H2993" s="41"/>
      <c r="I2993" s="40"/>
      <c r="J2993" s="5" t="s">
        <v>56</v>
      </c>
      <c r="K2993" s="3" t="s">
        <v>122</v>
      </c>
      <c r="L2993" s="9" t="s">
        <v>78</v>
      </c>
      <c r="M2993" s="3" t="s">
        <v>383</v>
      </c>
      <c r="N2993" s="3" t="s">
        <v>384</v>
      </c>
      <c r="O2993" s="3" t="s">
        <v>3879</v>
      </c>
      <c r="P2993" s="3" t="s">
        <v>13249</v>
      </c>
      <c r="Q2993" s="4" t="s">
        <v>13250</v>
      </c>
      <c r="R2993" s="3" t="s">
        <v>562</v>
      </c>
      <c r="S2993" s="3" t="s">
        <v>129</v>
      </c>
      <c r="T2993" s="9" t="s">
        <v>146</v>
      </c>
      <c r="U2993" s="3" t="s">
        <v>13043</v>
      </c>
      <c r="V2993" s="22" t="str">
        <f t="shared" si="779"/>
        <v>RLFO; Hora de aviso: 16:00 15/07/2024; Solución: se realiza migracion de hilos entre nodos ; Hora de solución: 19:15 15/07/2024; Causa: Falla en la Red FiOp</v>
      </c>
      <c r="W2993" s="4" t="s">
        <v>132</v>
      </c>
      <c r="X2993" s="3"/>
      <c r="Y2993" s="3"/>
      <c r="Z2993" s="3" t="s">
        <v>69</v>
      </c>
      <c r="AA2993" s="3" t="s">
        <v>71</v>
      </c>
      <c r="AB2993" s="3">
        <v>0</v>
      </c>
      <c r="AC2993" s="3" t="s">
        <v>71</v>
      </c>
      <c r="AD2993" s="6">
        <v>0</v>
      </c>
      <c r="AE2993" s="7"/>
      <c r="AF2993" s="7"/>
      <c r="AG2993" s="6">
        <f>Tabla4[[#This Row],[Tiempo Parada de Reloj]]+Tabla4[[#This Row],[Tiempo Autorizado por Telefonica (no Máximo)]]</f>
        <v>0</v>
      </c>
      <c r="AH2993" s="7">
        <f t="shared" ca="1" si="780"/>
        <v>0.13541666667151731</v>
      </c>
      <c r="AI2993" s="8">
        <f t="shared" si="781"/>
        <v>0</v>
      </c>
      <c r="AJ2993" s="8">
        <f t="shared" ca="1" si="782"/>
        <v>3.2500000001164153</v>
      </c>
      <c r="AK2993" s="3" t="s">
        <v>119</v>
      </c>
      <c r="AL2993" s="3" t="s">
        <v>71</v>
      </c>
      <c r="AM2993" s="3" t="s">
        <v>69</v>
      </c>
      <c r="AN2993" s="3" t="s">
        <v>119</v>
      </c>
      <c r="AO2993" s="23" t="s">
        <v>119</v>
      </c>
      <c r="AP2993" s="23" t="s">
        <v>119</v>
      </c>
      <c r="AQ2993" s="23">
        <v>45489.676388888889</v>
      </c>
      <c r="AR2993" s="3"/>
      <c r="AS2993" s="23"/>
      <c r="AT2993" s="23"/>
      <c r="AU2993" s="3" t="s">
        <v>392</v>
      </c>
      <c r="AV2993" s="3" t="s">
        <v>2335</v>
      </c>
      <c r="AW2993" s="3" t="s">
        <v>307</v>
      </c>
      <c r="AX2993" s="3">
        <v>10.344739000000001</v>
      </c>
      <c r="AY2993" s="3">
        <v>-75.494234000000006</v>
      </c>
      <c r="AZ2993" s="8" t="str">
        <f>+CONCATENATE("Reportan apertura en el enlace ",Tabla4[[#This Row],[Enlace]]," en el ",Tabla4[[#This Row],[Distancia óptica]]," ocasionado por ",Tabla4[[#This Row],[Causa del daño]])</f>
        <v>Reportan apertura en el enlace Mov. Arroz Barato - Mov. Campestre en el Km 12,6 desde Mov. Campestre ocasionado por Falla en la Red FiOp</v>
      </c>
      <c r="BA2993" s="8" t="str">
        <f>+CONCATENATE("Para dar solución al incidente ",Tabla4[[#This Row],[Solución]])</f>
        <v xml:space="preserve">Para dar solución al incidente se realiza migracion de hilos entre nodos </v>
      </c>
      <c r="BB2993" s="3" t="str">
        <f>+_xlfn.CONCAT(Tabla4[[#This Row],[Causa Raiz]]," ",Tabla4[[#This Row],[Solución2]]," (",Tabla4[[#This Row],[Anillo]],"- Cabecera: ",Tabla4[[#This Row],[Cabecera]],"- Operador: ",Tabla4[[#This Row],[Operador]],")")</f>
        <v>Reportan apertura en el enlace Mov. Arroz Barato - Mov. Campestre en el Km 12,6 desde Mov. Campestre ocasionado por Falla en la Red FiOp Para dar solución al incidente se realiza migracion de hilos entre nodos  (LINEAL- Cabecera: CAMPESTRE- Operador: Colombia Telecomunicaciones)</v>
      </c>
    </row>
    <row r="2994" spans="1:54" ht="199.5">
      <c r="A2994" s="38">
        <f t="shared" si="777"/>
        <v>2993</v>
      </c>
      <c r="B2994" s="3">
        <v>8767747</v>
      </c>
      <c r="C2994" s="3" t="s">
        <v>54</v>
      </c>
      <c r="D2994" s="23">
        <v>45488.729166666664</v>
      </c>
      <c r="E2994" s="23">
        <v>45489.548611111109</v>
      </c>
      <c r="F2994" s="1">
        <f t="shared" ca="1" si="778"/>
        <v>0.81944444444525288</v>
      </c>
      <c r="G2994" s="3" t="s">
        <v>55</v>
      </c>
      <c r="H2994" s="41"/>
      <c r="I2994" s="40"/>
      <c r="J2994" s="5" t="s">
        <v>56</v>
      </c>
      <c r="K2994" s="3" t="s">
        <v>77</v>
      </c>
      <c r="L2994" s="9" t="s">
        <v>78</v>
      </c>
      <c r="M2994" s="3" t="s">
        <v>79</v>
      </c>
      <c r="N2994" s="3" t="s">
        <v>4402</v>
      </c>
      <c r="O2994" s="3" t="s">
        <v>13863</v>
      </c>
      <c r="P2994" s="3" t="s">
        <v>14194</v>
      </c>
      <c r="Q2994" s="4" t="s">
        <v>13251</v>
      </c>
      <c r="R2994" s="3" t="s">
        <v>741</v>
      </c>
      <c r="S2994" s="3" t="s">
        <v>10375</v>
      </c>
      <c r="T2994" s="9" t="s">
        <v>176</v>
      </c>
      <c r="U2994" s="3" t="s">
        <v>13252</v>
      </c>
      <c r="V2994" s="22" t="str">
        <f t="shared" si="779"/>
        <v>RLFO; Hora de aviso: 17:30 15/07/2024; Solución: Tendido de 100 mts de FO y dos empalmes de 36 hilos; Hora de solución: 13:10 16/07/2024; Causa: Intervención de Terceros. No Identificados</v>
      </c>
      <c r="W2994" s="4" t="s">
        <v>160</v>
      </c>
      <c r="X2994" s="3"/>
      <c r="Y2994" s="3"/>
      <c r="Z2994" s="3" t="s">
        <v>69</v>
      </c>
      <c r="AA2994" s="3" t="s">
        <v>71</v>
      </c>
      <c r="AB2994" s="3">
        <v>0</v>
      </c>
      <c r="AC2994" s="3" t="s">
        <v>71</v>
      </c>
      <c r="AD2994" s="6">
        <v>0.52777777777777779</v>
      </c>
      <c r="AE2994" s="7"/>
      <c r="AF2994" s="7"/>
      <c r="AG2994" s="6">
        <f>Tabla4[[#This Row],[Tiempo Parada de Reloj]]+Tabla4[[#This Row],[Tiempo Autorizado por Telefonica (no Máximo)]]</f>
        <v>0.52777777777777779</v>
      </c>
      <c r="AH2994" s="7">
        <f t="shared" ca="1" si="780"/>
        <v>0.29166666666747509</v>
      </c>
      <c r="AI2994" s="8">
        <f t="shared" si="781"/>
        <v>12.666666666666668</v>
      </c>
      <c r="AJ2994" s="8">
        <f t="shared" ca="1" si="782"/>
        <v>7.0000000000194023</v>
      </c>
      <c r="AK2994" s="3" t="s">
        <v>119</v>
      </c>
      <c r="AL2994" s="3" t="s">
        <v>70</v>
      </c>
      <c r="AM2994" s="3" t="s">
        <v>98</v>
      </c>
      <c r="AN2994" s="3" t="s">
        <v>120</v>
      </c>
      <c r="AO2994" s="23" t="s">
        <v>120</v>
      </c>
      <c r="AP2994" s="23" t="s">
        <v>120</v>
      </c>
      <c r="AQ2994" s="23">
        <v>45496.486805555556</v>
      </c>
      <c r="AR2994" s="3"/>
      <c r="AS2994" s="23"/>
      <c r="AT2994" s="23"/>
      <c r="AU2994" s="3" t="s">
        <v>313</v>
      </c>
      <c r="AV2994" s="3" t="s">
        <v>12235</v>
      </c>
      <c r="AW2994" s="3" t="s">
        <v>135</v>
      </c>
      <c r="AX2994" s="3">
        <v>4.9069034499999997</v>
      </c>
      <c r="AY2994" s="3">
        <v>-74.188663749</v>
      </c>
      <c r="AZ2994" s="8" t="str">
        <f>+CONCATENATE("Reportan apertura en el enlace ",Tabla4[[#This Row],[Enlace]]," en el ",Tabla4[[#This Row],[Distancia óptica]]," ocasionado por ",Tabla4[[#This Row],[Causa del daño]])</f>
        <v>Reportan apertura en el enlace Subachoque - El Rosal en el km 3,4 desde Subachoque ocasionado por Intervención de Terceros. No Identificados</v>
      </c>
      <c r="BA2994" s="8" t="str">
        <f>+CONCATENATE("Para dar solución al incidente ",Tabla4[[#This Row],[Solución]])</f>
        <v>Para dar solución al incidente Tendido de 100 mts de FO y dos empalmes de 36 hilos</v>
      </c>
      <c r="BB2994" s="3" t="str">
        <f>+_xlfn.CONCAT(Tabla4[[#This Row],[Causa Raiz]]," ",Tabla4[[#This Row],[Solución2]]," (",Tabla4[[#This Row],[Anillo]],"- Cabecera: ",Tabla4[[#This Row],[Cabecera]],"- Operador: ",Tabla4[[#This Row],[Operador]],")")</f>
        <v>Reportan apertura en el enlace Subachoque - El Rosal en el km 3,4 desde Subachoque ocasionado por Intervención de Terceros. No Identificados Para dar solución al incidente Tendido de 100 mts de FO y dos empalmes de 36 hilos (Lineal- Cabecera: Subachoque- Operador: Colombia Telecomunicaciones)</v>
      </c>
    </row>
    <row r="2995" spans="1:54" ht="171">
      <c r="A2995" s="38">
        <f t="shared" si="777"/>
        <v>2994</v>
      </c>
      <c r="B2995" s="3">
        <v>8767769</v>
      </c>
      <c r="C2995" s="3" t="s">
        <v>92</v>
      </c>
      <c r="D2995" s="23">
        <v>45488.75</v>
      </c>
      <c r="E2995" s="23">
        <v>45488.805555555555</v>
      </c>
      <c r="F2995" s="1">
        <f t="shared" ca="1" si="778"/>
        <v>5.5555555554747116E-2</v>
      </c>
      <c r="G2995" s="3" t="s">
        <v>55</v>
      </c>
      <c r="H2995" s="41"/>
      <c r="I2995" s="40"/>
      <c r="J2995" s="5" t="s">
        <v>56</v>
      </c>
      <c r="K2995" s="3" t="s">
        <v>77</v>
      </c>
      <c r="L2995" s="9" t="s">
        <v>58</v>
      </c>
      <c r="M2995" s="3" t="s">
        <v>152</v>
      </c>
      <c r="N2995" s="3" t="s">
        <v>153</v>
      </c>
      <c r="O2995" s="3" t="s">
        <v>2420</v>
      </c>
      <c r="P2995" s="3" t="s">
        <v>13253</v>
      </c>
      <c r="Q2995" s="4" t="s">
        <v>13254</v>
      </c>
      <c r="R2995" s="3" t="s">
        <v>6458</v>
      </c>
      <c r="S2995" s="3" t="s">
        <v>158</v>
      </c>
      <c r="T2995" s="9" t="s">
        <v>256</v>
      </c>
      <c r="U2995" s="3" t="s">
        <v>13255</v>
      </c>
      <c r="V2995" s="22" t="str">
        <f t="shared" si="779"/>
        <v>RTNFO; Hora de aviso: 18:00 15/07/2024; Solución: Se refusionan hilos en empalme existente ; Hora de solución: 19:20 15/07/2024; Causa: Falla de Empalme de FiOp</v>
      </c>
      <c r="W2995" s="4" t="s">
        <v>160</v>
      </c>
      <c r="X2995" s="3"/>
      <c r="Y2995" s="3"/>
      <c r="Z2995" s="3" t="s">
        <v>69</v>
      </c>
      <c r="AA2995" s="3" t="s">
        <v>71</v>
      </c>
      <c r="AB2995" s="3">
        <v>0</v>
      </c>
      <c r="AC2995" s="3" t="s">
        <v>71</v>
      </c>
      <c r="AD2995" s="6">
        <v>0</v>
      </c>
      <c r="AE2995" s="7"/>
      <c r="AF2995" s="7"/>
      <c r="AG2995" s="6">
        <f>Tabla4[[#This Row],[Tiempo Parada de Reloj]]+Tabla4[[#This Row],[Tiempo Autorizado por Telefonica (no Máximo)]]</f>
        <v>0</v>
      </c>
      <c r="AH2995" s="7">
        <f t="shared" ca="1" si="780"/>
        <v>5.5555555554747116E-2</v>
      </c>
      <c r="AI2995" s="8">
        <f t="shared" si="781"/>
        <v>0</v>
      </c>
      <c r="AJ2995" s="8">
        <f t="shared" ca="1" si="782"/>
        <v>1.3333333333139308</v>
      </c>
      <c r="AK2995" s="3" t="s">
        <v>119</v>
      </c>
      <c r="AL2995" s="3" t="s">
        <v>71</v>
      </c>
      <c r="AM2995" s="3" t="s">
        <v>69</v>
      </c>
      <c r="AN2995" s="3" t="s">
        <v>119</v>
      </c>
      <c r="AO2995" s="23" t="s">
        <v>119</v>
      </c>
      <c r="AP2995" s="23" t="s">
        <v>119</v>
      </c>
      <c r="AQ2995" s="23">
        <v>45489.878472222219</v>
      </c>
      <c r="AR2995" s="3"/>
      <c r="AS2995" s="23"/>
      <c r="AT2995" s="23"/>
      <c r="AU2995" s="3" t="s">
        <v>161</v>
      </c>
      <c r="AV2995" s="3" t="s">
        <v>2407</v>
      </c>
      <c r="AW2995" s="3" t="s">
        <v>1323</v>
      </c>
      <c r="AX2995" s="3">
        <v>0.95509999999999995</v>
      </c>
      <c r="AY2995" s="3">
        <v>-77.467399999999998</v>
      </c>
      <c r="AZ2995" s="8" t="str">
        <f>+CONCATENATE("Reportan apertura en el enlace ",Tabla4[[#This Row],[Enlace]]," en el ",Tabla4[[#This Row],[Distancia óptica]]," ocasionado por ",Tabla4[[#This Row],[Causa del daño]])</f>
        <v>Reportan apertura en el enlace Pasto - Ipiales en el Km 57,7 desde Pasto ocasionado por Falla de Empalme de FiOp</v>
      </c>
      <c r="BA2995" s="8" t="str">
        <f>+CONCATENATE("Para dar solución al incidente ",Tabla4[[#This Row],[Solución]])</f>
        <v xml:space="preserve">Para dar solución al incidente Se refusionan hilos en empalme existente </v>
      </c>
      <c r="BB2995" s="3" t="str">
        <f>+_xlfn.CONCAT(Tabla4[[#This Row],[Causa Raiz]]," ",Tabla4[[#This Row],[Solución2]]," (",Tabla4[[#This Row],[Anillo]],"- Cabecera: ",Tabla4[[#This Row],[Cabecera]],"- Operador: ",Tabla4[[#This Row],[Operador]],")")</f>
        <v>Reportan apertura en el enlace Pasto - Ipiales en el Km 57,7 desde Pasto ocasionado por Falla de Empalme de FiOp Para dar solución al incidente Se refusionan hilos en empalme existente  (TRONCAL- Cabecera: Pasto Centro- Operador: Colombia Telecomunicaciones)</v>
      </c>
    </row>
    <row r="2996" spans="1:54" ht="185.25">
      <c r="A2996" s="38">
        <f t="shared" si="777"/>
        <v>2995</v>
      </c>
      <c r="B2996" s="3">
        <v>8768398</v>
      </c>
      <c r="C2996" s="3" t="s">
        <v>54</v>
      </c>
      <c r="D2996" s="23">
        <v>45490.291666666664</v>
      </c>
      <c r="E2996" s="23">
        <v>45490.440972222219</v>
      </c>
      <c r="F2996" s="1">
        <f ca="1">IF(ISBLANK(E2996),IF(ISBLANK(D2996),0,NOW()-D2996),E2996-D2996)</f>
        <v>0.14930555555474712</v>
      </c>
      <c r="G2996" s="3" t="s">
        <v>12498</v>
      </c>
      <c r="H2996" s="41"/>
      <c r="I2996" s="40"/>
      <c r="J2996" s="5" t="s">
        <v>56</v>
      </c>
      <c r="K2996" s="3" t="s">
        <v>77</v>
      </c>
      <c r="L2996" s="9" t="s">
        <v>78</v>
      </c>
      <c r="M2996" s="3" t="s">
        <v>283</v>
      </c>
      <c r="N2996" s="3" t="s">
        <v>284</v>
      </c>
      <c r="O2996" s="3" t="s">
        <v>13256</v>
      </c>
      <c r="P2996" s="3" t="s">
        <v>13257</v>
      </c>
      <c r="Q2996" s="4" t="s">
        <v>13258</v>
      </c>
      <c r="R2996" s="3" t="s">
        <v>2716</v>
      </c>
      <c r="S2996" s="3" t="s">
        <v>9317</v>
      </c>
      <c r="T2996" s="9" t="s">
        <v>66</v>
      </c>
      <c r="U2996" s="3" t="s">
        <v>13259</v>
      </c>
      <c r="V2996" s="22" t="str">
        <f t="shared" si="779"/>
        <v>RLFO; Hora de aviso: 7:00 17/07/2024; Solución: Recuperacion de 50 mts de reserva y un empalme de 8 hilos; Hora de solución: 10:35 17/07/2024; Causa: Vandalismo</v>
      </c>
      <c r="W2996" s="4" t="s">
        <v>160</v>
      </c>
      <c r="X2996" s="3"/>
      <c r="Y2996" s="3"/>
      <c r="Z2996" s="3" t="s">
        <v>69</v>
      </c>
      <c r="AA2996" s="3" t="s">
        <v>70</v>
      </c>
      <c r="AB2996" s="3" t="s">
        <v>13260</v>
      </c>
      <c r="AC2996" s="3" t="s">
        <v>71</v>
      </c>
      <c r="AD2996" s="6">
        <v>0</v>
      </c>
      <c r="AE2996" s="7"/>
      <c r="AF2996" s="7"/>
      <c r="AG2996" s="6">
        <f>Tabla4[[#This Row],[Tiempo Parada de Reloj]]+Tabla4[[#This Row],[Tiempo Autorizado por Telefonica (no Máximo)]]</f>
        <v>0</v>
      </c>
      <c r="AH2996" s="7">
        <f t="shared" ca="1" si="780"/>
        <v>0.14930555555474712</v>
      </c>
      <c r="AI2996" s="8">
        <f t="shared" si="781"/>
        <v>0</v>
      </c>
      <c r="AJ2996" s="8">
        <f t="shared" ca="1" si="782"/>
        <v>3.5833333333139308</v>
      </c>
      <c r="AK2996" s="3" t="s">
        <v>120</v>
      </c>
      <c r="AL2996" s="3" t="s">
        <v>71</v>
      </c>
      <c r="AM2996" s="3" t="s">
        <v>69</v>
      </c>
      <c r="AN2996" s="3" t="s">
        <v>120</v>
      </c>
      <c r="AO2996" s="23" t="s">
        <v>119</v>
      </c>
      <c r="AP2996" s="23" t="s">
        <v>119</v>
      </c>
      <c r="AQ2996" s="23">
        <v>45492.417361111111</v>
      </c>
      <c r="AR2996" s="3"/>
      <c r="AS2996" s="23"/>
      <c r="AT2996" s="23"/>
      <c r="AU2996" s="3" t="s">
        <v>833</v>
      </c>
      <c r="AV2996" s="3" t="s">
        <v>1126</v>
      </c>
      <c r="AW2996" s="3" t="s">
        <v>13261</v>
      </c>
      <c r="AX2996" s="3">
        <v>4.5125000000000002</v>
      </c>
      <c r="AY2996" s="3">
        <v>-75.691670000000002</v>
      </c>
      <c r="AZ2996" s="8" t="str">
        <f>+CONCATENATE("Reportan apertura en el enlace ",Tabla4[[#This Row],[Enlace]]," en el ",Tabla4[[#This Row],[Distancia óptica]]," ocasionado por ",Tabla4[[#This Row],[Causa del daño]])</f>
        <v>Reportan apertura en el enlace Mov. La 50 - Mov. Armenia Sur Fija en el Km 1,45 desde Armenia Sur ocasionado por Vandalismo</v>
      </c>
      <c r="BA2996" s="8" t="str">
        <f>+CONCATENATE("Para dar solución al incidente ",Tabla4[[#This Row],[Solución]])</f>
        <v>Para dar solución al incidente Recuperacion de 50 mts de reserva y un empalme de 8 hilos</v>
      </c>
      <c r="BB2996" s="3" t="str">
        <f>+_xlfn.CONCAT(Tabla4[[#This Row],[Causa Raiz]]," ",Tabla4[[#This Row],[Solución2]]," (",Tabla4[[#This Row],[Anillo]],"- Cabecera: ",Tabla4[[#This Row],[Cabecera]],"- Operador: ",Tabla4[[#This Row],[Operador]],")")</f>
        <v>Reportan apertura en el enlace Mov. La 50 - Mov. Armenia Sur Fija en el Km 1,45 desde Armenia Sur ocasionado por Vandalismo Para dar solución al incidente Recuperacion de 50 mts de reserva y un empalme de 8 hilos (Uk Castilla- Cabecera: Armenia Sur- Operador: Colombia Telecomunicaciones)</v>
      </c>
    </row>
    <row r="2997" spans="1:54" ht="171">
      <c r="A2997" s="38">
        <f t="shared" si="777"/>
        <v>2996</v>
      </c>
      <c r="B2997" s="3">
        <v>8768622</v>
      </c>
      <c r="C2997" s="3" t="s">
        <v>54</v>
      </c>
      <c r="D2997" s="23">
        <v>45489.291666666664</v>
      </c>
      <c r="E2997" s="23">
        <v>45489.493055555555</v>
      </c>
      <c r="F2997" s="1">
        <f t="shared" ca="1" si="778"/>
        <v>0.20138888889050577</v>
      </c>
      <c r="G2997" s="3" t="s">
        <v>55</v>
      </c>
      <c r="H2997" s="41"/>
      <c r="I2997" s="40"/>
      <c r="J2997" s="5" t="s">
        <v>56</v>
      </c>
      <c r="K2997" s="3" t="s">
        <v>122</v>
      </c>
      <c r="L2997" s="9" t="s">
        <v>78</v>
      </c>
      <c r="M2997" s="3" t="s">
        <v>800</v>
      </c>
      <c r="N2997" s="3" t="s">
        <v>801</v>
      </c>
      <c r="O2997" s="3" t="s">
        <v>13262</v>
      </c>
      <c r="P2997" s="3" t="s">
        <v>13263</v>
      </c>
      <c r="Q2997" s="4" t="s">
        <v>13264</v>
      </c>
      <c r="R2997" s="3" t="s">
        <v>805</v>
      </c>
      <c r="S2997" s="3" t="s">
        <v>129</v>
      </c>
      <c r="T2997" s="9" t="s">
        <v>146</v>
      </c>
      <c r="U2997" s="3" t="s">
        <v>257</v>
      </c>
      <c r="V2997" s="22" t="str">
        <f t="shared" si="779"/>
        <v>RLFO; Hora de aviso: 7:00 16/07/2024; Solución: Se refusiona hilo en caja empalme; Hora de solución: 11:50 16/07/2024; Causa: Falla en la Red FiOp</v>
      </c>
      <c r="W2997" s="4" t="s">
        <v>3492</v>
      </c>
      <c r="X2997" s="3"/>
      <c r="Y2997" s="3"/>
      <c r="Z2997" s="3" t="s">
        <v>69</v>
      </c>
      <c r="AA2997" s="3" t="s">
        <v>71</v>
      </c>
      <c r="AB2997" s="3">
        <v>0</v>
      </c>
      <c r="AC2997" s="3" t="s">
        <v>71</v>
      </c>
      <c r="AD2997" s="6">
        <v>0</v>
      </c>
      <c r="AE2997" s="7"/>
      <c r="AF2997" s="7"/>
      <c r="AG2997" s="6">
        <f>Tabla4[[#This Row],[Tiempo Parada de Reloj]]+Tabla4[[#This Row],[Tiempo Autorizado por Telefonica (no Máximo)]]</f>
        <v>0</v>
      </c>
      <c r="AH2997" s="7">
        <f t="shared" ca="1" si="780"/>
        <v>0.20138888889050577</v>
      </c>
      <c r="AI2997" s="8">
        <f t="shared" si="781"/>
        <v>0</v>
      </c>
      <c r="AJ2997" s="8">
        <f t="shared" ca="1" si="782"/>
        <v>4.8333333333721384</v>
      </c>
      <c r="AK2997" s="3" t="s">
        <v>120</v>
      </c>
      <c r="AL2997" s="3" t="s">
        <v>71</v>
      </c>
      <c r="AM2997" s="3" t="s">
        <v>69</v>
      </c>
      <c r="AN2997" s="3" t="s">
        <v>120</v>
      </c>
      <c r="AO2997" s="23" t="s">
        <v>119</v>
      </c>
      <c r="AP2997" s="23" t="s">
        <v>119</v>
      </c>
      <c r="AQ2997" s="23">
        <v>45490.611805555556</v>
      </c>
      <c r="AR2997" s="3"/>
      <c r="AS2997" s="23"/>
      <c r="AT2997" s="23"/>
      <c r="AU2997" s="3" t="s">
        <v>655</v>
      </c>
      <c r="AV2997" s="3" t="s">
        <v>3827</v>
      </c>
      <c r="AW2997" s="3" t="s">
        <v>135</v>
      </c>
      <c r="AX2997" s="3">
        <v>9.3153600000000001</v>
      </c>
      <c r="AY2997" s="3">
        <v>-75.336105000000003</v>
      </c>
      <c r="AZ2997" s="8" t="str">
        <f>+CONCATENATE("Reportan apertura en el enlace ",Tabla4[[#This Row],[Enlace]]," en el ",Tabla4[[#This Row],[Distancia óptica]]," ocasionado por ",Tabla4[[#This Row],[Causa del daño]])</f>
        <v>Reportan apertura en el enlace Mov. Venecia - Mov. Corozal Fija en el Km 3,8 desde Venecia ocasionado por Falla en la Red FiOp</v>
      </c>
      <c r="BA2997" s="8" t="str">
        <f>+CONCATENATE("Para dar solución al incidente ",Tabla4[[#This Row],[Solución]])</f>
        <v>Para dar solución al incidente Se refusiona hilo en caja empalme</v>
      </c>
      <c r="BB2997" s="3" t="str">
        <f>+_xlfn.CONCAT(Tabla4[[#This Row],[Causa Raiz]]," ",Tabla4[[#This Row],[Solución2]]," (",Tabla4[[#This Row],[Anillo]],"- Cabecera: ",Tabla4[[#This Row],[Cabecera]],"- Operador: ",Tabla4[[#This Row],[Operador]],")")</f>
        <v>Reportan apertura en el enlace Mov. Venecia - Mov. Corozal Fija en el Km 3,8 desde Venecia ocasionado por Falla en la Red FiOp Para dar solución al incidente Se refusiona hilo en caja empalme (Lineal- Cabecera: Sincelejo- Operador: Colombia Telecomunicaciones)</v>
      </c>
    </row>
    <row r="2998" spans="1:54" ht="185.25">
      <c r="A2998" s="38">
        <f t="shared" ref="A2998:A3010" si="784">A2997+1</f>
        <v>2997</v>
      </c>
      <c r="B2998" s="3">
        <v>8768664</v>
      </c>
      <c r="C2998" s="3" t="s">
        <v>54</v>
      </c>
      <c r="D2998" s="23">
        <v>45489.291666666664</v>
      </c>
      <c r="E2998" s="23">
        <v>45489.416666666664</v>
      </c>
      <c r="F2998" s="1">
        <f t="shared" ref="F2998:F3008" ca="1" si="785">IF(ISBLANK(E2998),IF(ISBLANK(D2998),0,NOW()-D2998),E2998-D2998)</f>
        <v>0.125</v>
      </c>
      <c r="G2998" s="3" t="s">
        <v>55</v>
      </c>
      <c r="H2998" s="41"/>
      <c r="I2998" s="40"/>
      <c r="J2998" s="5" t="s">
        <v>56</v>
      </c>
      <c r="K2998" s="3" t="s">
        <v>122</v>
      </c>
      <c r="L2998" s="9" t="s">
        <v>78</v>
      </c>
      <c r="M2998" s="3" t="s">
        <v>123</v>
      </c>
      <c r="N2998" s="3" t="s">
        <v>124</v>
      </c>
      <c r="O2998" s="3" t="s">
        <v>13265</v>
      </c>
      <c r="P2998" s="3" t="s">
        <v>13266</v>
      </c>
      <c r="Q2998" s="4" t="s">
        <v>13267</v>
      </c>
      <c r="R2998" s="3" t="s">
        <v>128</v>
      </c>
      <c r="S2998" s="3" t="s">
        <v>129</v>
      </c>
      <c r="T2998" s="9" t="s">
        <v>256</v>
      </c>
      <c r="U2998" s="3" t="s">
        <v>2738</v>
      </c>
      <c r="V2998" s="22" t="str">
        <f t="shared" ref="V2998:V3008" si="786">C2998&amp;"; Hora de aviso: "&amp;TEXT(D2998,"h:mm dd/mm/yyyy")&amp;"; Solución: "&amp;U2998&amp;"; Hora de solución: "&amp;TEXT(E2998,"h:mm dd/mm/yyyy")&amp;"; Causa: "&amp;T2998</f>
        <v>RLFO; Hora de aviso: 7:00 16/07/2024; Solución: Se refusionan hilos en caja empalme; Hora de solución: 10:00 16/07/2024; Causa: Falla de Empalme de FiOp</v>
      </c>
      <c r="W2998" s="4" t="s">
        <v>132</v>
      </c>
      <c r="X2998" s="3"/>
      <c r="Y2998" s="3"/>
      <c r="Z2998" s="3" t="s">
        <v>69</v>
      </c>
      <c r="AA2998" s="3" t="s">
        <v>70</v>
      </c>
      <c r="AB2998" s="3">
        <v>0</v>
      </c>
      <c r="AC2998" s="3" t="s">
        <v>71</v>
      </c>
      <c r="AD2998" s="6">
        <v>0</v>
      </c>
      <c r="AE2998" s="7"/>
      <c r="AF2998" s="7"/>
      <c r="AG2998" s="6">
        <f>Tabla4[[#This Row],[Tiempo Parada de Reloj]]+Tabla4[[#This Row],[Tiempo Autorizado por Telefonica (no Máximo)]]</f>
        <v>0</v>
      </c>
      <c r="AH2998" s="7">
        <f t="shared" ref="AH2998:AH3008" ca="1" si="787">F2998-$AD2998</f>
        <v>0.125</v>
      </c>
      <c r="AI2998" s="8">
        <f t="shared" ref="AI2998:AI3008" si="788">AD2998*24</f>
        <v>0</v>
      </c>
      <c r="AJ2998" s="8">
        <f t="shared" ref="AJ2998:AJ3008" ca="1" si="789">AH2998*24</f>
        <v>3</v>
      </c>
      <c r="AK2998" s="3" t="s">
        <v>120</v>
      </c>
      <c r="AL2998" s="3" t="s">
        <v>71</v>
      </c>
      <c r="AM2998" s="3" t="s">
        <v>69</v>
      </c>
      <c r="AN2998" s="3" t="s">
        <v>120</v>
      </c>
      <c r="AO2998" s="23" t="s">
        <v>119</v>
      </c>
      <c r="AP2998" s="23" t="s">
        <v>119</v>
      </c>
      <c r="AQ2998" s="23">
        <v>45490.699305555558</v>
      </c>
      <c r="AR2998" s="3"/>
      <c r="AS2998" s="23"/>
      <c r="AT2998" s="23"/>
      <c r="AU2998" s="3" t="s">
        <v>271</v>
      </c>
      <c r="AV2998" s="3" t="s">
        <v>593</v>
      </c>
      <c r="AW2998" s="3" t="s">
        <v>13268</v>
      </c>
      <c r="AX2998" s="3">
        <v>10.949724</v>
      </c>
      <c r="AY2998" s="3">
        <v>-74.777737000000002</v>
      </c>
      <c r="AZ2998" s="8" t="str">
        <f>+CONCATENATE("Reportan apertura en el enlace ",Tabla4[[#This Row],[Enlace]]," en el ",Tabla4[[#This Row],[Distancia óptica]]," ocasionado por ",Tabla4[[#This Row],[Causa del daño]])</f>
        <v>Reportan apertura en el enlace Mov. C.C Alegra - Mov. El Granizo en el Km 0,421 desde Granizo ocasionado por Falla de Empalme de FiOp</v>
      </c>
      <c r="BA2998" s="8" t="str">
        <f>+CONCATENATE("Para dar solución al incidente ",Tabla4[[#This Row],[Solución]])</f>
        <v>Para dar solución al incidente Se refusionan hilos en caja empalme</v>
      </c>
      <c r="BB2998" s="3" t="str">
        <f>+_xlfn.CONCAT(Tabla4[[#This Row],[Causa Raiz]]," ",Tabla4[[#This Row],[Solución2]]," (",Tabla4[[#This Row],[Anillo]],"- Cabecera: ",Tabla4[[#This Row],[Cabecera]],"- Operador: ",Tabla4[[#This Row],[Operador]],")")</f>
        <v>Reportan apertura en el enlace Mov. C.C Alegra - Mov. El Granizo en el Km 0,421 desde Granizo ocasionado por Falla de Empalme de FiOp Para dar solución al incidente Se refusionan hilos en caja empalme (Uk Granizo- Cabecera: Victoria- Operador: Colombia Telecomunicaciones)</v>
      </c>
    </row>
    <row r="2999" spans="1:54" ht="213.75">
      <c r="A2999" s="38">
        <f t="shared" si="784"/>
        <v>2998</v>
      </c>
      <c r="B2999" s="3">
        <v>8768835</v>
      </c>
      <c r="C2999" s="3" t="s">
        <v>54</v>
      </c>
      <c r="D2999" s="23">
        <v>45489.371527777781</v>
      </c>
      <c r="E2999" s="23">
        <v>45489.725694444445</v>
      </c>
      <c r="F2999" s="1">
        <f t="shared" ca="1" si="785"/>
        <v>0.35416666666424135</v>
      </c>
      <c r="G2999" s="3" t="s">
        <v>55</v>
      </c>
      <c r="H2999" s="41"/>
      <c r="I2999" s="40"/>
      <c r="J2999" s="5" t="s">
        <v>56</v>
      </c>
      <c r="K2999" s="3" t="s">
        <v>77</v>
      </c>
      <c r="L2999" s="9" t="s">
        <v>78</v>
      </c>
      <c r="M2999" s="3" t="s">
        <v>79</v>
      </c>
      <c r="N2999" s="3" t="s">
        <v>13269</v>
      </c>
      <c r="O2999" s="3" t="s">
        <v>13270</v>
      </c>
      <c r="P2999" s="3" t="s">
        <v>13271</v>
      </c>
      <c r="Q2999" s="4" t="s">
        <v>13272</v>
      </c>
      <c r="R2999" s="3" t="s">
        <v>84</v>
      </c>
      <c r="S2999" s="3" t="s">
        <v>10375</v>
      </c>
      <c r="T2999" s="9" t="s">
        <v>146</v>
      </c>
      <c r="U2999" s="3" t="s">
        <v>13273</v>
      </c>
      <c r="V2999" s="22" t="str">
        <f t="shared" si="786"/>
        <v>RLFO; Hora de aviso: 8:55 16/07/2024; Solución: se realiza migracion de hilo en servicio desde central calera y empalme ubicado al km 0,800; Hora de solución: 17:25 16/07/2024; Causa: Falla en la Red FiOp</v>
      </c>
      <c r="W2999" s="4" t="s">
        <v>160</v>
      </c>
      <c r="X2999" s="3"/>
      <c r="Y2999" s="3"/>
      <c r="Z2999" s="3" t="s">
        <v>69</v>
      </c>
      <c r="AA2999" s="3" t="s">
        <v>71</v>
      </c>
      <c r="AB2999" s="3">
        <v>0</v>
      </c>
      <c r="AC2999" s="3" t="s">
        <v>71</v>
      </c>
      <c r="AD2999" s="6">
        <v>0.24305555555555555</v>
      </c>
      <c r="AE2999" s="7"/>
      <c r="AF2999" s="7"/>
      <c r="AG2999" s="6">
        <f>Tabla4[[#This Row],[Tiempo Parada de Reloj]]+Tabla4[[#This Row],[Tiempo Autorizado por Telefonica (no Máximo)]]</f>
        <v>0.24305555555555555</v>
      </c>
      <c r="AH2999" s="7">
        <f t="shared" ca="1" si="787"/>
        <v>0.11111111110868579</v>
      </c>
      <c r="AI2999" s="8">
        <f t="shared" si="788"/>
        <v>5.833333333333333</v>
      </c>
      <c r="AJ2999" s="8">
        <f t="shared" ca="1" si="789"/>
        <v>2.6666666666084593</v>
      </c>
      <c r="AK2999" s="3" t="s">
        <v>120</v>
      </c>
      <c r="AL2999" s="3" t="s">
        <v>70</v>
      </c>
      <c r="AM2999" s="3" t="s">
        <v>106</v>
      </c>
      <c r="AN2999" s="3" t="s">
        <v>106</v>
      </c>
      <c r="AO2999" s="23" t="s">
        <v>120</v>
      </c>
      <c r="AP2999" s="23" t="s">
        <v>120</v>
      </c>
      <c r="AQ2999" s="23">
        <v>45496.493055555555</v>
      </c>
      <c r="AR2999" s="3"/>
      <c r="AS2999" s="23"/>
      <c r="AT2999" s="23"/>
      <c r="AU2999" s="3" t="s">
        <v>313</v>
      </c>
      <c r="AV2999" s="3" t="s">
        <v>13274</v>
      </c>
      <c r="AW2999" s="3" t="s">
        <v>135</v>
      </c>
      <c r="AX2999" s="3">
        <v>4.7192999999999996</v>
      </c>
      <c r="AY2999" s="3">
        <v>-73.968999999999994</v>
      </c>
      <c r="AZ2999" s="8" t="str">
        <f>+CONCATENATE("Reportan apertura en el enlace ",Tabla4[[#This Row],[Enlace]]," en el ",Tabla4[[#This Row],[Distancia óptica]]," ocasionado por ",Tabla4[[#This Row],[Causa del daño]])</f>
        <v>Reportan apertura en el enlace Mov. Macadamia - Mov. La Calera Pueblo en el km 0,650 desde Calera  ocasionado por Falla en la Red FiOp</v>
      </c>
      <c r="BA2999" s="8" t="str">
        <f>+CONCATENATE("Para dar solución al incidente ",Tabla4[[#This Row],[Solución]])</f>
        <v>Para dar solución al incidente se realiza migracion de hilo en servicio desde central calera y empalme ubicado al km 0,800</v>
      </c>
      <c r="BB2999" s="3" t="str">
        <f>+_xlfn.CONCAT(Tabla4[[#This Row],[Causa Raiz]]," ",Tabla4[[#This Row],[Solución2]]," (",Tabla4[[#This Row],[Anillo]],"- Cabecera: ",Tabla4[[#This Row],[Cabecera]],"- Operador: ",Tabla4[[#This Row],[Operador]],")")</f>
        <v>Reportan apertura en el enlace Mov. Macadamia - Mov. La Calera Pueblo en el km 0,650 desde Calera  ocasionado por Falla en la Red FiOp Para dar solución al incidente se realiza migracion de hilo en servicio desde central calera y empalme ubicado al km 0,800 (Lineal- Cabecera: Central Calera- Operador: Colombia Telecomunicaciones)</v>
      </c>
    </row>
    <row r="3000" spans="1:54" ht="213.75">
      <c r="A3000" s="38">
        <f t="shared" si="784"/>
        <v>2999</v>
      </c>
      <c r="B3000" s="3">
        <v>8769042</v>
      </c>
      <c r="C3000" s="3" t="s">
        <v>54</v>
      </c>
      <c r="D3000" s="23">
        <v>45488.684027777781</v>
      </c>
      <c r="E3000" s="23">
        <v>45489.5</v>
      </c>
      <c r="F3000" s="1">
        <f t="shared" ca="1" si="785"/>
        <v>0.81597222221898846</v>
      </c>
      <c r="G3000" s="3" t="s">
        <v>55</v>
      </c>
      <c r="H3000" s="41"/>
      <c r="I3000" s="40"/>
      <c r="J3000" s="5" t="s">
        <v>56</v>
      </c>
      <c r="K3000" s="3" t="s">
        <v>122</v>
      </c>
      <c r="L3000" s="9" t="s">
        <v>78</v>
      </c>
      <c r="M3000" s="3" t="s">
        <v>123</v>
      </c>
      <c r="N3000" s="3" t="s">
        <v>124</v>
      </c>
      <c r="O3000" s="3" t="s">
        <v>12657</v>
      </c>
      <c r="P3000" s="3" t="s">
        <v>13275</v>
      </c>
      <c r="Q3000" s="4" t="s">
        <v>13276</v>
      </c>
      <c r="R3000" s="3" t="s">
        <v>128</v>
      </c>
      <c r="S3000" s="3" t="s">
        <v>129</v>
      </c>
      <c r="T3000" s="9" t="s">
        <v>176</v>
      </c>
      <c r="U3000" s="3" t="s">
        <v>13277</v>
      </c>
      <c r="V3000" s="22" t="str">
        <f t="shared" si="786"/>
        <v>RLFO; Hora de aviso: 16:25 15/07/2024; Solución: Recuperacion de 200 mts de reserva y dos empalmes de 48 hilos; Hora de solución: 12:00 16/07/2024; Causa: Intervención de Terceros. No Identificados</v>
      </c>
      <c r="W3000" s="4" t="s">
        <v>3492</v>
      </c>
      <c r="X3000" s="3"/>
      <c r="Y3000" s="3"/>
      <c r="Z3000" s="3" t="s">
        <v>69</v>
      </c>
      <c r="AA3000" s="3" t="s">
        <v>71</v>
      </c>
      <c r="AB3000" s="3">
        <v>0</v>
      </c>
      <c r="AC3000" s="3" t="s">
        <v>71</v>
      </c>
      <c r="AD3000" s="6">
        <v>0.70486111111111116</v>
      </c>
      <c r="AE3000" s="7"/>
      <c r="AF3000" s="7"/>
      <c r="AG3000" s="6">
        <f>Tabla4[[#This Row],[Tiempo Parada de Reloj]]+Tabla4[[#This Row],[Tiempo Autorizado por Telefonica (no Máximo)]]</f>
        <v>0.70486111111111116</v>
      </c>
      <c r="AH3000" s="7">
        <f t="shared" ca="1" si="787"/>
        <v>0.1111111111078773</v>
      </c>
      <c r="AI3000" s="8">
        <f t="shared" si="788"/>
        <v>16.916666666666668</v>
      </c>
      <c r="AJ3000" s="8">
        <f t="shared" ca="1" si="789"/>
        <v>2.6666666665890553</v>
      </c>
      <c r="AK3000" s="3" t="s">
        <v>88</v>
      </c>
      <c r="AL3000" s="3" t="s">
        <v>70</v>
      </c>
      <c r="AM3000" s="3" t="s">
        <v>120</v>
      </c>
      <c r="AN3000" s="3" t="s">
        <v>120</v>
      </c>
      <c r="AO3000" s="23" t="s">
        <v>8652</v>
      </c>
      <c r="AP3000" s="23" t="s">
        <v>8652</v>
      </c>
      <c r="AQ3000" s="23">
        <v>45491.695833333331</v>
      </c>
      <c r="AR3000" s="3"/>
      <c r="AS3000" s="23"/>
      <c r="AT3000" s="23"/>
      <c r="AU3000" s="3" t="s">
        <v>133</v>
      </c>
      <c r="AV3000" s="3" t="s">
        <v>1342</v>
      </c>
      <c r="AW3000" s="3" t="s">
        <v>135</v>
      </c>
      <c r="AX3000" s="3">
        <v>10.909628</v>
      </c>
      <c r="AY3000" s="3">
        <v>-75.028608000000006</v>
      </c>
      <c r="AZ3000" s="8" t="str">
        <f>+CONCATENATE("Reportan apertura en el enlace ",Tabla4[[#This Row],[Enlace]]," en el ",Tabla4[[#This Row],[Distancia óptica]]," ocasionado por ",Tabla4[[#This Row],[Causa del daño]])</f>
        <v>Reportan apertura en el enlace Mov.Pelu - Mov.Aguamarina en el Km 20,1 desde Aguamarina ocasionado por Intervención de Terceros. No Identificados</v>
      </c>
      <c r="BA3000" s="8" t="str">
        <f>+CONCATENATE("Para dar solución al incidente ",Tabla4[[#This Row],[Solución]])</f>
        <v>Para dar solución al incidente Recuperacion de 200 mts de reserva y dos empalmes de 48 hilos</v>
      </c>
      <c r="BB3000" s="3" t="str">
        <f>+_xlfn.CONCAT(Tabla4[[#This Row],[Causa Raiz]]," ",Tabla4[[#This Row],[Solución2]]," (",Tabla4[[#This Row],[Anillo]],"- Cabecera: ",Tabla4[[#This Row],[Cabecera]],"- Operador: ",Tabla4[[#This Row],[Operador]],")")</f>
        <v>Reportan apertura en el enlace Mov.Pelu - Mov.Aguamarina en el Km 20,1 desde Aguamarina ocasionado por Intervención de Terceros. No Identificados Para dar solución al incidente Recuperacion de 200 mts de reserva y dos empalmes de 48 hilos (Lineal- Cabecera: Pelu- Operador: Colombia Telecomunicaciones)</v>
      </c>
    </row>
    <row r="3001" spans="1:54" ht="185.25">
      <c r="A3001" s="38">
        <f t="shared" si="784"/>
        <v>3000</v>
      </c>
      <c r="B3001" s="3">
        <v>8769128</v>
      </c>
      <c r="C3001" s="3" t="s">
        <v>163</v>
      </c>
      <c r="D3001" s="23">
        <v>45489.4375</v>
      </c>
      <c r="E3001" s="23">
        <v>45490.083333333336</v>
      </c>
      <c r="F3001" s="1">
        <f t="shared" ca="1" si="785"/>
        <v>0.64583333333575865</v>
      </c>
      <c r="G3001" s="3" t="s">
        <v>55</v>
      </c>
      <c r="H3001" s="41"/>
      <c r="I3001" s="40"/>
      <c r="J3001" s="5" t="s">
        <v>56</v>
      </c>
      <c r="K3001" s="3" t="s">
        <v>138</v>
      </c>
      <c r="L3001" s="9" t="s">
        <v>78</v>
      </c>
      <c r="M3001" s="3" t="s">
        <v>139</v>
      </c>
      <c r="N3001" s="3" t="s">
        <v>1329</v>
      </c>
      <c r="O3001" s="3" t="s">
        <v>1330</v>
      </c>
      <c r="P3001" s="3" t="s">
        <v>11716</v>
      </c>
      <c r="Q3001" s="4" t="s">
        <v>13278</v>
      </c>
      <c r="R3001" s="3" t="s">
        <v>144</v>
      </c>
      <c r="S3001" s="3" t="s">
        <v>145</v>
      </c>
      <c r="T3001" s="9" t="s">
        <v>130</v>
      </c>
      <c r="U3001" s="3" t="s">
        <v>13279</v>
      </c>
      <c r="V3001" s="22" t="str">
        <f t="shared" si="786"/>
        <v>RDFO; Hora de aviso: 10:30 16/07/2024; Solución: Se realiza tendido de 150 mts de fibra de 48 hilos y se realiza dos empalmes de 48 Hilos; Hora de solución: 2:00 17/07/2024; Causa: Plagas</v>
      </c>
      <c r="W3001" s="4" t="s">
        <v>199</v>
      </c>
      <c r="X3001" s="3"/>
      <c r="Y3001" s="3"/>
      <c r="Z3001" s="3" t="s">
        <v>69</v>
      </c>
      <c r="AA3001" s="3" t="s">
        <v>71</v>
      </c>
      <c r="AB3001" s="3">
        <v>0</v>
      </c>
      <c r="AC3001" s="3" t="s">
        <v>71</v>
      </c>
      <c r="AD3001" s="6">
        <v>0</v>
      </c>
      <c r="AE3001" s="7"/>
      <c r="AF3001" s="7"/>
      <c r="AG3001" s="6">
        <f>Tabla4[[#This Row],[Tiempo Parada de Reloj]]+Tabla4[[#This Row],[Tiempo Autorizado por Telefonica (no Máximo)]]</f>
        <v>0</v>
      </c>
      <c r="AH3001" s="7">
        <f t="shared" ca="1" si="787"/>
        <v>0.64583333333575865</v>
      </c>
      <c r="AI3001" s="8">
        <f t="shared" si="788"/>
        <v>0</v>
      </c>
      <c r="AJ3001" s="8">
        <f t="shared" ca="1" si="789"/>
        <v>15.500000000058208</v>
      </c>
      <c r="AK3001" s="3" t="s">
        <v>120</v>
      </c>
      <c r="AL3001" s="3" t="s">
        <v>70</v>
      </c>
      <c r="AM3001" s="3" t="s">
        <v>106</v>
      </c>
      <c r="AN3001" s="3" t="s">
        <v>8652</v>
      </c>
      <c r="AO3001" s="23" t="s">
        <v>8652</v>
      </c>
      <c r="AP3001" s="23" t="s">
        <v>8652</v>
      </c>
      <c r="AQ3001" s="23">
        <v>45492.329861111109</v>
      </c>
      <c r="AR3001" s="3"/>
      <c r="AS3001" s="23"/>
      <c r="AT3001" s="23"/>
      <c r="AU3001" s="3" t="s">
        <v>481</v>
      </c>
      <c r="AV3001" s="3" t="s">
        <v>1329</v>
      </c>
      <c r="AW3001" s="3" t="s">
        <v>307</v>
      </c>
      <c r="AX3001" s="3">
        <v>3.4708000000000001</v>
      </c>
      <c r="AY3001" s="3">
        <v>-76.240300000000005</v>
      </c>
      <c r="AZ3001" s="8" t="str">
        <f>+CONCATENATE("Reportan apertura en el enlace ",Tabla4[[#This Row],[Enlace]]," en el ",Tabla4[[#This Row],[Distancia óptica]]," ocasionado por ",Tabla4[[#This Row],[Causa del daño]])</f>
        <v>Reportan apertura en el enlace Palmira - Pradera en el Km 7,6 desde Pradera ocasionado por Plagas</v>
      </c>
      <c r="BA3001" s="8" t="str">
        <f>+CONCATENATE("Para dar solución al incidente ",Tabla4[[#This Row],[Solución]])</f>
        <v>Para dar solución al incidente Se realiza tendido de 150 mts de fibra de 48 hilos y se realiza dos empalmes de 48 Hilos</v>
      </c>
      <c r="BB3001" s="3" t="str">
        <f>+_xlfn.CONCAT(Tabla4[[#This Row],[Causa Raiz]]," ",Tabla4[[#This Row],[Solución2]]," (",Tabla4[[#This Row],[Anillo]],"- Cabecera: ",Tabla4[[#This Row],[Cabecera]],"- Operador: ",Tabla4[[#This Row],[Operador]],")")</f>
        <v>Reportan apertura en el enlace Palmira - Pradera en el Km 7,6 desde Pradera ocasionado por Plagas Para dar solución al incidente Se realiza tendido de 150 mts de fibra de 48 hilos y se realiza dos empalmes de 48 Hilos (LINEAL- Cabecera: PRADERA- Operador: Colombia Telecomunicaciones)</v>
      </c>
    </row>
    <row r="3002" spans="1:54" ht="156.75">
      <c r="A3002" s="38">
        <f t="shared" si="784"/>
        <v>3001</v>
      </c>
      <c r="B3002" s="3">
        <v>8769264</v>
      </c>
      <c r="C3002" s="3" t="s">
        <v>92</v>
      </c>
      <c r="D3002" s="23">
        <v>45489.465277777781</v>
      </c>
      <c r="E3002" s="23">
        <v>45489.5</v>
      </c>
      <c r="F3002" s="1">
        <f t="shared" ca="1" si="785"/>
        <v>3.4722222218988463E-2</v>
      </c>
      <c r="G3002" s="3" t="s">
        <v>164</v>
      </c>
      <c r="H3002" s="41" t="s">
        <v>165</v>
      </c>
      <c r="I3002" s="40" t="s">
        <v>13280</v>
      </c>
      <c r="J3002" s="5" t="s">
        <v>372</v>
      </c>
      <c r="K3002" s="3" t="s">
        <v>372</v>
      </c>
      <c r="L3002" s="9" t="s">
        <v>58</v>
      </c>
      <c r="M3002" s="3" t="s">
        <v>373</v>
      </c>
      <c r="N3002" s="3" t="s">
        <v>374</v>
      </c>
      <c r="O3002" s="3" t="s">
        <v>375</v>
      </c>
      <c r="P3002" s="3" t="s">
        <v>13281</v>
      </c>
      <c r="Q3002" s="4" t="s">
        <v>13282</v>
      </c>
      <c r="R3002" s="3" t="s">
        <v>378</v>
      </c>
      <c r="S3002" s="3" t="s">
        <v>379</v>
      </c>
      <c r="T3002" s="9" t="s">
        <v>146</v>
      </c>
      <c r="U3002" s="3" t="s">
        <v>13283</v>
      </c>
      <c r="V3002" s="22" t="str">
        <f t="shared" si="786"/>
        <v>RTNFO; Hora de aviso: 11:10 16/07/2024; Solución: se intala empalme en Fo existente; Hora de solución: 12:00 16/07/2024; Causa: Falla en la Red FiOp</v>
      </c>
      <c r="W3002" s="4" t="s">
        <v>382</v>
      </c>
      <c r="X3002" s="3"/>
      <c r="Y3002" s="3"/>
      <c r="Z3002" s="3" t="s">
        <v>69</v>
      </c>
      <c r="AA3002" s="3" t="s">
        <v>71</v>
      </c>
      <c r="AB3002" s="3">
        <v>0</v>
      </c>
      <c r="AC3002" s="3" t="s">
        <v>71</v>
      </c>
      <c r="AD3002" s="6">
        <v>0</v>
      </c>
      <c r="AE3002" s="7"/>
      <c r="AF3002" s="7"/>
      <c r="AG3002" s="6">
        <f>Tabla4[[#This Row],[Tiempo Parada de Reloj]]+Tabla4[[#This Row],[Tiempo Autorizado por Telefonica (no Máximo)]]</f>
        <v>0</v>
      </c>
      <c r="AH3002" s="7">
        <f t="shared" ca="1" si="787"/>
        <v>3.4722222218988463E-2</v>
      </c>
      <c r="AI3002" s="8">
        <f t="shared" si="788"/>
        <v>0</v>
      </c>
      <c r="AJ3002" s="8">
        <f t="shared" ca="1" si="789"/>
        <v>0.83333333325572312</v>
      </c>
      <c r="AK3002" s="3" t="s">
        <v>120</v>
      </c>
      <c r="AL3002" s="3" t="s">
        <v>71</v>
      </c>
      <c r="AM3002" s="3" t="s">
        <v>69</v>
      </c>
      <c r="AN3002" s="3" t="s">
        <v>120</v>
      </c>
      <c r="AO3002" s="23"/>
      <c r="AP3002" s="23"/>
      <c r="AQ3002" s="23">
        <f t="shared" ref="AQ3002:AQ3008" ca="1" si="790">NOW()</f>
        <v>45503.69683483796</v>
      </c>
      <c r="AR3002" s="3"/>
      <c r="AS3002" s="23"/>
      <c r="AT3002" s="23"/>
      <c r="AU3002" s="3" t="s">
        <v>372</v>
      </c>
      <c r="AV3002" s="3" t="s">
        <v>101</v>
      </c>
      <c r="AW3002" s="3" t="s">
        <v>76</v>
      </c>
      <c r="AX3002" s="3" t="s">
        <v>69</v>
      </c>
      <c r="AY3002" s="3" t="s">
        <v>69</v>
      </c>
      <c r="AZ3002" s="8" t="str">
        <f>+CONCATENATE("Reportan apertura en el enlace ",Tabla4[[#This Row],[Enlace]]," en el ",Tabla4[[#This Row],[Distancia óptica]]," ocasionado por ",Tabla4[[#This Row],[Causa del daño]])</f>
        <v>Reportan apertura en el enlace Bogotá - Villavicencio en el Km 58,2 desde Progreso ocasionado por Falla en la Red FiOp</v>
      </c>
      <c r="BA3002" s="8" t="str">
        <f>+CONCATENATE("Para dar solución al incidente ",Tabla4[[#This Row],[Solución]])</f>
        <v>Para dar solución al incidente se intala empalme en Fo existente</v>
      </c>
      <c r="BB3002" s="3" t="str">
        <f>+_xlfn.CONCAT(Tabla4[[#This Row],[Causa Raiz]]," ",Tabla4[[#This Row],[Solución2]]," (",Tabla4[[#This Row],[Anillo]],"- Cabecera: ",Tabla4[[#This Row],[Cabecera]],"- Operador: ",Tabla4[[#This Row],[Operador]],")")</f>
        <v>Reportan apertura en el enlace Bogotá - Villavicencio en el Km 58,2 desde Progreso ocasionado por Falla en la Red FiOp Para dar solución al incidente se intala empalme en Fo existente (Troncal- Cabecera: Bogota- Operador: Internexa)</v>
      </c>
    </row>
    <row r="3003" spans="1:54" ht="213.75">
      <c r="A3003" s="38">
        <f t="shared" si="784"/>
        <v>3002</v>
      </c>
      <c r="B3003" s="3">
        <v>8768909</v>
      </c>
      <c r="C3003" s="3" t="s">
        <v>163</v>
      </c>
      <c r="D3003" s="23">
        <v>45489.493055555555</v>
      </c>
      <c r="E3003" s="23">
        <v>45489.791666666664</v>
      </c>
      <c r="F3003" s="1">
        <f t="shared" ca="1" si="785"/>
        <v>0.29861111110949423</v>
      </c>
      <c r="G3003" s="3" t="s">
        <v>55</v>
      </c>
      <c r="H3003" s="41"/>
      <c r="I3003" s="40"/>
      <c r="J3003" s="5" t="s">
        <v>56</v>
      </c>
      <c r="K3003" s="3" t="s">
        <v>138</v>
      </c>
      <c r="L3003" s="9" t="s">
        <v>58</v>
      </c>
      <c r="M3003" s="3" t="s">
        <v>139</v>
      </c>
      <c r="N3003" s="3" t="s">
        <v>140</v>
      </c>
      <c r="O3003" s="3" t="s">
        <v>476</v>
      </c>
      <c r="P3003" s="3" t="s">
        <v>13284</v>
      </c>
      <c r="Q3003" s="4" t="s">
        <v>13285</v>
      </c>
      <c r="R3003" s="3" t="s">
        <v>144</v>
      </c>
      <c r="S3003" s="3" t="s">
        <v>145</v>
      </c>
      <c r="T3003" s="9" t="s">
        <v>146</v>
      </c>
      <c r="U3003" s="3" t="s">
        <v>13286</v>
      </c>
      <c r="V3003" s="22" t="str">
        <f t="shared" si="786"/>
        <v>RDFO; Hora de aviso: 11:50 16/07/2024; Solución: Se realiza sangria del cable de F.O estresado a 20 km desde cali centro y se le da continuidad a los hilos con empalme ; Hora de solución: 19:00 16/07/2024; Causa: Falla en la Red FiOp</v>
      </c>
      <c r="W3003" s="4" t="s">
        <v>199</v>
      </c>
      <c r="X3003" s="3"/>
      <c r="Y3003" s="3"/>
      <c r="Z3003" s="3" t="s">
        <v>69</v>
      </c>
      <c r="AA3003" s="3" t="s">
        <v>71</v>
      </c>
      <c r="AB3003" s="3">
        <v>0</v>
      </c>
      <c r="AC3003" s="3" t="s">
        <v>71</v>
      </c>
      <c r="AD3003" s="6">
        <v>0</v>
      </c>
      <c r="AE3003" s="7"/>
      <c r="AF3003" s="7"/>
      <c r="AG3003" s="6">
        <f>Tabla4[[#This Row],[Tiempo Parada de Reloj]]+Tabla4[[#This Row],[Tiempo Autorizado por Telefonica (no Máximo)]]</f>
        <v>0</v>
      </c>
      <c r="AH3003" s="7">
        <f t="shared" ca="1" si="787"/>
        <v>0.29861111110949423</v>
      </c>
      <c r="AI3003" s="8">
        <f t="shared" si="788"/>
        <v>0</v>
      </c>
      <c r="AJ3003" s="8">
        <f t="shared" ca="1" si="789"/>
        <v>7.1666666666278616</v>
      </c>
      <c r="AK3003" s="3" t="s">
        <v>88</v>
      </c>
      <c r="AL3003" s="3" t="s">
        <v>70</v>
      </c>
      <c r="AM3003" s="3" t="s">
        <v>106</v>
      </c>
      <c r="AN3003" s="3" t="s">
        <v>106</v>
      </c>
      <c r="AO3003" s="23" t="s">
        <v>119</v>
      </c>
      <c r="AP3003" s="23" t="s">
        <v>8652</v>
      </c>
      <c r="AQ3003" s="23">
        <v>45492.362500000003</v>
      </c>
      <c r="AR3003" s="3"/>
      <c r="AS3003" s="23"/>
      <c r="AT3003" s="23"/>
      <c r="AU3003" s="3" t="s">
        <v>1040</v>
      </c>
      <c r="AV3003" s="3" t="s">
        <v>13287</v>
      </c>
      <c r="AW3003" s="3" t="s">
        <v>370</v>
      </c>
      <c r="AX3003" s="3">
        <v>3.4594</v>
      </c>
      <c r="AY3003" s="3">
        <v>-76.4636</v>
      </c>
      <c r="AZ3003" s="8" t="str">
        <f>+CONCATENATE("Reportan apertura en el enlace ",Tabla4[[#This Row],[Enlace]]," en el ",Tabla4[[#This Row],[Distancia óptica]]," ocasionado por ",Tabla4[[#This Row],[Causa del daño]])</f>
        <v>Reportan apertura en el enlace Cali - Candelaria en el Km 16.5 desde Colon centro ocasionado por Falla en la Red FiOp</v>
      </c>
      <c r="BA3003" s="8" t="str">
        <f>+CONCATENATE("Para dar solución al incidente ",Tabla4[[#This Row],[Solución]])</f>
        <v xml:space="preserve">Para dar solución al incidente Se realiza sangria del cable de F.O estresado a 20 km desde cali centro y se le da continuidad a los hilos con empalme </v>
      </c>
      <c r="BB3003" s="3" t="str">
        <f>+_xlfn.CONCAT(Tabla4[[#This Row],[Causa Raiz]]," ",Tabla4[[#This Row],[Solución2]]," (",Tabla4[[#This Row],[Anillo]],"- Cabecera: ",Tabla4[[#This Row],[Cabecera]],"- Operador: ",Tabla4[[#This Row],[Operador]],")")</f>
        <v>Reportan apertura en el enlace Cali - Candelaria en el Km 16.5 desde Colon centro ocasionado por Falla en la Red FiOp Para dar solución al incidente Se realiza sangria del cable de F.O estresado a 20 km desde cali centro y se le da continuidad a los hilos con empalme  (lineal- Cabecera: Colon Centro- Operador: Colombia Telecomunicaciones)</v>
      </c>
    </row>
    <row r="3004" spans="1:54" ht="185.25">
      <c r="A3004" s="38">
        <f t="shared" si="784"/>
        <v>3003</v>
      </c>
      <c r="B3004" s="3">
        <v>8768975</v>
      </c>
      <c r="C3004" s="3" t="s">
        <v>54</v>
      </c>
      <c r="D3004" s="23">
        <v>45489.5</v>
      </c>
      <c r="E3004" s="23">
        <v>45489.566666666666</v>
      </c>
      <c r="F3004" s="1">
        <f t="shared" ca="1" si="785"/>
        <v>6.6666666665696539E-2</v>
      </c>
      <c r="G3004" s="3" t="s">
        <v>1465</v>
      </c>
      <c r="H3004" s="41" t="s">
        <v>1551</v>
      </c>
      <c r="I3004" s="40"/>
      <c r="J3004" s="5" t="s">
        <v>56</v>
      </c>
      <c r="K3004" s="3" t="s">
        <v>340</v>
      </c>
      <c r="L3004" s="9" t="s">
        <v>58</v>
      </c>
      <c r="M3004" s="3" t="s">
        <v>341</v>
      </c>
      <c r="N3004" s="3" t="s">
        <v>342</v>
      </c>
      <c r="O3004" s="3" t="s">
        <v>13288</v>
      </c>
      <c r="P3004" s="3" t="s">
        <v>13289</v>
      </c>
      <c r="Q3004" s="4" t="s">
        <v>13290</v>
      </c>
      <c r="R3004" s="3" t="s">
        <v>1828</v>
      </c>
      <c r="S3004" s="3" t="s">
        <v>347</v>
      </c>
      <c r="T3004" s="9" t="s">
        <v>66</v>
      </c>
      <c r="U3004" s="3" t="s">
        <v>13291</v>
      </c>
      <c r="V3004" s="22" t="str">
        <f t="shared" si="786"/>
        <v>RLFO; Hora de aviso: 12:00 16/07/2024; Solución: Recuperacion de 10 mts de reserva y se rehace ODF FTTC 111; Hora de solución: 13:36 16/07/2024; Causa: Vandalismo</v>
      </c>
      <c r="W3004" s="4" t="s">
        <v>349</v>
      </c>
      <c r="X3004" s="3"/>
      <c r="Y3004" s="3"/>
      <c r="Z3004" s="3" t="s">
        <v>69</v>
      </c>
      <c r="AA3004" s="3" t="s">
        <v>70</v>
      </c>
      <c r="AB3004" s="3">
        <v>8768975</v>
      </c>
      <c r="AC3004" s="3" t="s">
        <v>71</v>
      </c>
      <c r="AD3004" s="6">
        <v>0</v>
      </c>
      <c r="AE3004" s="7"/>
      <c r="AF3004" s="7"/>
      <c r="AG3004" s="6">
        <f>Tabla4[[#This Row],[Tiempo Parada de Reloj]]+Tabla4[[#This Row],[Tiempo Autorizado por Telefonica (no Máximo)]]</f>
        <v>0</v>
      </c>
      <c r="AH3004" s="7">
        <f t="shared" ca="1" si="787"/>
        <v>6.6666666665696539E-2</v>
      </c>
      <c r="AI3004" s="8">
        <f t="shared" si="788"/>
        <v>0</v>
      </c>
      <c r="AJ3004" s="8">
        <f t="shared" ca="1" si="789"/>
        <v>1.5999999999767169</v>
      </c>
      <c r="AK3004" s="3" t="s">
        <v>73</v>
      </c>
      <c r="AL3004" s="3" t="s">
        <v>70</v>
      </c>
      <c r="AM3004" s="3" t="s">
        <v>120</v>
      </c>
      <c r="AN3004" s="3" t="s">
        <v>120</v>
      </c>
      <c r="AO3004" s="23" t="s">
        <v>8652</v>
      </c>
      <c r="AP3004" s="23" t="s">
        <v>8652</v>
      </c>
      <c r="AQ3004" s="23">
        <v>45492.362500000003</v>
      </c>
      <c r="AR3004" s="3"/>
      <c r="AS3004" s="23"/>
      <c r="AT3004" s="23"/>
      <c r="AU3004" s="3" t="s">
        <v>351</v>
      </c>
      <c r="AV3004" s="3" t="s">
        <v>13292</v>
      </c>
      <c r="AW3004" s="3" t="s">
        <v>135</v>
      </c>
      <c r="AX3004" s="3">
        <v>4.4283000000000001</v>
      </c>
      <c r="AY3004" s="3">
        <v>-75.205100000000002</v>
      </c>
      <c r="AZ3004" s="8" t="str">
        <f>+CONCATENATE("Reportan apertura en el enlace ",Tabla4[[#This Row],[Enlace]]," en el ",Tabla4[[#This Row],[Distancia óptica]]," ocasionado por ",Tabla4[[#This Row],[Causa del daño]])</f>
        <v>Reportan apertura en el enlace  FTTC 111 - Piedra Pintada en el Km 0,01 desde FTTC 111 ocasionado por Vandalismo</v>
      </c>
      <c r="BA3004" s="8" t="str">
        <f>+CONCATENATE("Para dar solución al incidente ",Tabla4[[#This Row],[Solución]])</f>
        <v>Para dar solución al incidente Recuperacion de 10 mts de reserva y se rehace ODF FTTC 111</v>
      </c>
      <c r="BB3004" s="3" t="str">
        <f>+_xlfn.CONCAT(Tabla4[[#This Row],[Causa Raiz]]," ",Tabla4[[#This Row],[Solución2]]," (",Tabla4[[#This Row],[Anillo]],"- Cabecera: ",Tabla4[[#This Row],[Cabecera]],"- Operador: ",Tabla4[[#This Row],[Operador]],")")</f>
        <v>Reportan apertura en el enlace  FTTC 111 - Piedra Pintada en el Km 0,01 desde FTTC 111 ocasionado por Vandalismo Para dar solución al incidente Recuperacion de 10 mts de reserva y se rehace ODF FTTC 111 (Lineal- Cabecera: FTTC 111- Operador: Colombia Telecomunicaciones)</v>
      </c>
    </row>
    <row r="3005" spans="1:54" ht="199.5">
      <c r="A3005" s="38">
        <f t="shared" si="784"/>
        <v>3004</v>
      </c>
      <c r="B3005" s="3">
        <v>8769485</v>
      </c>
      <c r="C3005" s="3" t="s">
        <v>54</v>
      </c>
      <c r="D3005" s="23">
        <v>45489.541666666664</v>
      </c>
      <c r="E3005" s="23">
        <v>45489.652777777781</v>
      </c>
      <c r="F3005" s="1">
        <f t="shared" ca="1" si="785"/>
        <v>0.11111111111677019</v>
      </c>
      <c r="G3005" s="3" t="s">
        <v>55</v>
      </c>
      <c r="H3005" s="41"/>
      <c r="I3005" s="40"/>
      <c r="J3005" s="5" t="s">
        <v>56</v>
      </c>
      <c r="K3005" s="3" t="s">
        <v>93</v>
      </c>
      <c r="L3005" s="9" t="s">
        <v>58</v>
      </c>
      <c r="M3005" s="3" t="s">
        <v>59</v>
      </c>
      <c r="N3005" s="3" t="s">
        <v>60</v>
      </c>
      <c r="O3005" s="3" t="s">
        <v>13293</v>
      </c>
      <c r="P3005" s="3" t="s">
        <v>13294</v>
      </c>
      <c r="Q3005" s="4" t="s">
        <v>13295</v>
      </c>
      <c r="R3005" s="3" t="s">
        <v>947</v>
      </c>
      <c r="S3005" s="3" t="s">
        <v>65</v>
      </c>
      <c r="T3005" s="9" t="s">
        <v>66</v>
      </c>
      <c r="U3005" s="3" t="s">
        <v>13296</v>
      </c>
      <c r="V3005" s="22" t="str">
        <f t="shared" si="786"/>
        <v>RLFO; Hora de aviso: 13:00 16/07/2024; Solución: Se recuperan 150 mts de reserva de 96 Hilos y se  realiza un empalme de 96 Hilos ; Hora de solución: 15:40 16/07/2024; Causa: Vandalismo</v>
      </c>
      <c r="W3005" s="4" t="s">
        <v>68</v>
      </c>
      <c r="X3005" s="3"/>
      <c r="Y3005" s="3"/>
      <c r="Z3005" s="3" t="s">
        <v>69</v>
      </c>
      <c r="AA3005" s="3" t="s">
        <v>70</v>
      </c>
      <c r="AB3005" s="3">
        <v>8768999</v>
      </c>
      <c r="AC3005" s="3" t="s">
        <v>71</v>
      </c>
      <c r="AD3005" s="6">
        <v>0</v>
      </c>
      <c r="AE3005" s="7"/>
      <c r="AF3005" s="7"/>
      <c r="AG3005" s="6">
        <f>Tabla4[[#This Row],[Tiempo Parada de Reloj]]+Tabla4[[#This Row],[Tiempo Autorizado por Telefonica (no Máximo)]]</f>
        <v>0</v>
      </c>
      <c r="AH3005" s="7">
        <f t="shared" ca="1" si="787"/>
        <v>0.11111111111677019</v>
      </c>
      <c r="AI3005" s="8">
        <f t="shared" si="788"/>
        <v>0</v>
      </c>
      <c r="AJ3005" s="8">
        <f t="shared" ca="1" si="789"/>
        <v>2.6666666668024845</v>
      </c>
      <c r="AK3005" s="3" t="s">
        <v>88</v>
      </c>
      <c r="AL3005" s="3" t="s">
        <v>70</v>
      </c>
      <c r="AM3005" s="3" t="s">
        <v>106</v>
      </c>
      <c r="AN3005" s="3" t="s">
        <v>73</v>
      </c>
      <c r="AO3005" s="23" t="s">
        <v>8652</v>
      </c>
      <c r="AP3005" s="23" t="s">
        <v>8652</v>
      </c>
      <c r="AQ3005" s="23">
        <v>45490.745138888888</v>
      </c>
      <c r="AR3005" s="3"/>
      <c r="AS3005" s="23"/>
      <c r="AT3005" s="23"/>
      <c r="AU3005" s="3" t="s">
        <v>264</v>
      </c>
      <c r="AV3005" s="3" t="s">
        <v>12179</v>
      </c>
      <c r="AW3005" s="3" t="s">
        <v>135</v>
      </c>
      <c r="AX3005" s="3">
        <v>4.6456</v>
      </c>
      <c r="AY3005" s="3">
        <v>-74.130600000000001</v>
      </c>
      <c r="AZ3005" s="8" t="str">
        <f>+CONCATENATE("Reportan apertura en el enlace ",Tabla4[[#This Row],[Enlace]]," en el ",Tabla4[[#This Row],[Distancia óptica]]," ocasionado por ",Tabla4[[#This Row],[Causa del daño]])</f>
        <v>Reportan apertura en el enlace  Dto. 41039 - Dto. 41022  en el Km 5,28 desde desde Salitre  ocasionado por Vandalismo</v>
      </c>
      <c r="BA3005" s="8" t="str">
        <f>+CONCATENATE("Para dar solución al incidente ",Tabla4[[#This Row],[Solución]])</f>
        <v xml:space="preserve">Para dar solución al incidente Se recuperan 150 mts de reserva de 96 Hilos y se  realiza un empalme de 96 Hilos </v>
      </c>
      <c r="BB3005" s="3" t="str">
        <f>+_xlfn.CONCAT(Tabla4[[#This Row],[Causa Raiz]]," ",Tabla4[[#This Row],[Solución2]]," (",Tabla4[[#This Row],[Anillo]],"- Cabecera: ",Tabla4[[#This Row],[Cabecera]],"- Operador: ",Tabla4[[#This Row],[Operador]],")")</f>
        <v>Reportan apertura en el enlace  Dto. 41039 - Dto. 41022  en el Km 5,28 desde desde Salitre  ocasionado por Vandalismo Para dar solución al incidente Se recuperan 150 mts de reserva de 96 Hilos y se  realiza un empalme de 96 Hilos  (Lineal- Cabecera: salitre - Operador: Colombia Telecomunicaciones)</v>
      </c>
    </row>
    <row r="3006" spans="1:54" ht="185.25">
      <c r="A3006" s="38">
        <f t="shared" si="784"/>
        <v>3005</v>
      </c>
      <c r="B3006" s="3">
        <v>8769560</v>
      </c>
      <c r="C3006" s="3" t="s">
        <v>136</v>
      </c>
      <c r="D3006" s="23">
        <v>45489.541666666664</v>
      </c>
      <c r="E3006" s="23">
        <v>45489.760416666664</v>
      </c>
      <c r="F3006" s="1">
        <f t="shared" ca="1" si="785"/>
        <v>0.21875</v>
      </c>
      <c r="G3006" s="3" t="s">
        <v>55</v>
      </c>
      <c r="H3006" s="41"/>
      <c r="I3006" s="40"/>
      <c r="J3006" s="5" t="s">
        <v>137</v>
      </c>
      <c r="K3006" s="3" t="s">
        <v>93</v>
      </c>
      <c r="L3006" s="9" t="s">
        <v>78</v>
      </c>
      <c r="M3006" s="3" t="s">
        <v>59</v>
      </c>
      <c r="N3006" s="3" t="s">
        <v>60</v>
      </c>
      <c r="O3006" s="3" t="s">
        <v>13297</v>
      </c>
      <c r="P3006" s="3" t="s">
        <v>13298</v>
      </c>
      <c r="Q3006" s="4" t="s">
        <v>13299</v>
      </c>
      <c r="R3006" s="3" t="s">
        <v>64</v>
      </c>
      <c r="S3006" s="3" t="s">
        <v>65</v>
      </c>
      <c r="T3006" s="9" t="s">
        <v>176</v>
      </c>
      <c r="U3006" s="3" t="s">
        <v>13300</v>
      </c>
      <c r="V3006" s="22" t="str">
        <f t="shared" si="786"/>
        <v>RBHFO; Hora de aviso: 13:00 16/07/2024; Solución: Se rehace caja de empalme de 48 hilos ; Hora de solución: 18:15 16/07/2024; Causa: Intervención de Terceros. No Identificados</v>
      </c>
      <c r="W3006" s="4" t="s">
        <v>68</v>
      </c>
      <c r="X3006" s="3"/>
      <c r="Y3006" s="3"/>
      <c r="Z3006" s="3" t="s">
        <v>69</v>
      </c>
      <c r="AA3006" s="3" t="s">
        <v>71</v>
      </c>
      <c r="AB3006" s="3">
        <v>0</v>
      </c>
      <c r="AC3006" s="3" t="s">
        <v>71</v>
      </c>
      <c r="AD3006" s="6">
        <v>0</v>
      </c>
      <c r="AE3006" s="7"/>
      <c r="AF3006" s="7"/>
      <c r="AG3006" s="6">
        <f>Tabla4[[#This Row],[Tiempo Parada de Reloj]]+Tabla4[[#This Row],[Tiempo Autorizado por Telefonica (no Máximo)]]</f>
        <v>0</v>
      </c>
      <c r="AH3006" s="7">
        <f t="shared" ca="1" si="787"/>
        <v>0.21875</v>
      </c>
      <c r="AI3006" s="8">
        <f t="shared" si="788"/>
        <v>0</v>
      </c>
      <c r="AJ3006" s="8">
        <f t="shared" ca="1" si="789"/>
        <v>5.25</v>
      </c>
      <c r="AK3006" s="3" t="s">
        <v>88</v>
      </c>
      <c r="AL3006" s="3" t="s">
        <v>70</v>
      </c>
      <c r="AM3006" s="3" t="s">
        <v>106</v>
      </c>
      <c r="AN3006" s="3" t="s">
        <v>106</v>
      </c>
      <c r="AO3006" s="23" t="s">
        <v>8652</v>
      </c>
      <c r="AP3006" s="23" t="s">
        <v>8652</v>
      </c>
      <c r="AQ3006" s="23">
        <v>45490.75</v>
      </c>
      <c r="AR3006" s="3"/>
      <c r="AS3006" s="23"/>
      <c r="AT3006" s="23"/>
      <c r="AU3006" s="3" t="s">
        <v>100</v>
      </c>
      <c r="AV3006" s="77" t="s">
        <v>13301</v>
      </c>
      <c r="AW3006" s="3" t="s">
        <v>13302</v>
      </c>
      <c r="AX3006" s="3">
        <v>4.6571999999999996</v>
      </c>
      <c r="AY3006" s="3">
        <v>-74.056100000000001</v>
      </c>
      <c r="AZ3006" s="8" t="str">
        <f>+CONCATENATE("Reportan apertura en el enlace ",Tabla4[[#This Row],[Enlace]]," en el ",Tabla4[[#This Row],[Distancia óptica]]," ocasionado por ",Tabla4[[#This Row],[Causa del daño]])</f>
        <v>Reportan apertura en el enlace  Mov. Chapinero - Mov. Metropolitan en el Km 3,27 desde Chapinero ocasionado por Intervención de Terceros. No Identificados</v>
      </c>
      <c r="BA3006" s="8" t="str">
        <f>+CONCATENATE("Para dar solución al incidente ",Tabla4[[#This Row],[Solución]])</f>
        <v xml:space="preserve">Para dar solución al incidente Se rehace caja de empalme de 48 hilos </v>
      </c>
      <c r="BB3006" s="3" t="str">
        <f>+_xlfn.CONCAT(Tabla4[[#This Row],[Causa Raiz]]," ",Tabla4[[#This Row],[Solución2]]," (",Tabla4[[#This Row],[Anillo]],"- Cabecera: ",Tabla4[[#This Row],[Cabecera]],"- Operador: ",Tabla4[[#This Row],[Operador]],")")</f>
        <v>Reportan apertura en el enlace  Mov. Chapinero - Mov. Metropolitan en el Km 3,27 desde Chapinero ocasionado por Intervención de Terceros. No Identificados Para dar solución al incidente Se rehace caja de empalme de 48 hilos  (Anillo 18 A- Cabecera: Dto 31010- Operador: Infraco)</v>
      </c>
    </row>
    <row r="3007" spans="1:54" ht="185.25">
      <c r="A3007" s="38">
        <f t="shared" si="784"/>
        <v>3006</v>
      </c>
      <c r="B3007" s="3">
        <v>8769567</v>
      </c>
      <c r="C3007" s="3" t="s">
        <v>92</v>
      </c>
      <c r="D3007" s="23">
        <v>45489.552083333336</v>
      </c>
      <c r="E3007" s="23">
        <v>45489.899305555555</v>
      </c>
      <c r="F3007" s="1">
        <f t="shared" ca="1" si="785"/>
        <v>0.34722222221898846</v>
      </c>
      <c r="G3007" s="3" t="s">
        <v>55</v>
      </c>
      <c r="H3007" s="41"/>
      <c r="I3007" s="40">
        <v>1350042</v>
      </c>
      <c r="J3007" s="5" t="s">
        <v>568</v>
      </c>
      <c r="K3007" s="3" t="s">
        <v>568</v>
      </c>
      <c r="L3007" s="9" t="s">
        <v>58</v>
      </c>
      <c r="M3007" s="3" t="s">
        <v>956</v>
      </c>
      <c r="N3007" s="3" t="s">
        <v>1695</v>
      </c>
      <c r="O3007" s="3" t="s">
        <v>1696</v>
      </c>
      <c r="P3007" s="3" t="s">
        <v>13303</v>
      </c>
      <c r="Q3007" s="4" t="s">
        <v>13304</v>
      </c>
      <c r="R3007" s="3" t="s">
        <v>934</v>
      </c>
      <c r="S3007" s="3" t="s">
        <v>574</v>
      </c>
      <c r="T3007" s="9" t="s">
        <v>176</v>
      </c>
      <c r="U3007" s="3" t="s">
        <v>1446</v>
      </c>
      <c r="V3007" s="22" t="str">
        <f t="shared" si="786"/>
        <v>RTNFO; Hora de aviso: 13:15 16/07/2024; Solución: Se realiza tendido de 250 mts y dos empalmes; Hora de solución: 21:35 16/07/2024; Causa: Intervención de Terceros. No Identificados</v>
      </c>
      <c r="W3007" s="4" t="s">
        <v>2370</v>
      </c>
      <c r="X3007" s="3"/>
      <c r="Y3007" s="3"/>
      <c r="Z3007" s="3" t="s">
        <v>69</v>
      </c>
      <c r="AA3007" s="3" t="s">
        <v>71</v>
      </c>
      <c r="AB3007" s="3">
        <v>0</v>
      </c>
      <c r="AC3007" s="3" t="s">
        <v>71</v>
      </c>
      <c r="AD3007" s="6">
        <v>0</v>
      </c>
      <c r="AE3007" s="7"/>
      <c r="AF3007" s="7"/>
      <c r="AG3007" s="6">
        <f>Tabla4[[#This Row],[Tiempo Parada de Reloj]]+Tabla4[[#This Row],[Tiempo Autorizado por Telefonica (no Máximo)]]</f>
        <v>0</v>
      </c>
      <c r="AH3007" s="7">
        <f t="shared" ca="1" si="787"/>
        <v>0.34722222221898846</v>
      </c>
      <c r="AI3007" s="8">
        <f t="shared" si="788"/>
        <v>0</v>
      </c>
      <c r="AJ3007" s="8">
        <f t="shared" ca="1" si="789"/>
        <v>8.3333333332557231</v>
      </c>
      <c r="AK3007" s="3" t="s">
        <v>120</v>
      </c>
      <c r="AL3007" s="3" t="s">
        <v>70</v>
      </c>
      <c r="AM3007" s="3" t="s">
        <v>106</v>
      </c>
      <c r="AN3007" s="3" t="s">
        <v>119</v>
      </c>
      <c r="AO3007" s="23" t="s">
        <v>119</v>
      </c>
      <c r="AP3007" s="23" t="s">
        <v>119</v>
      </c>
      <c r="AQ3007" s="23">
        <v>45492.533333333333</v>
      </c>
      <c r="AR3007" s="3"/>
      <c r="AS3007" s="23"/>
      <c r="AT3007" s="23"/>
      <c r="AU3007" s="3" t="s">
        <v>568</v>
      </c>
      <c r="AV3007" s="3" t="s">
        <v>374</v>
      </c>
      <c r="AW3007" s="3" t="s">
        <v>1323</v>
      </c>
      <c r="AX3007" s="3">
        <v>4.5638889000000002</v>
      </c>
      <c r="AY3007" s="3">
        <v>-73.038611110000005</v>
      </c>
      <c r="AZ3007" s="8" t="str">
        <f>+CONCATENATE("Reportan apertura en el enlace ",Tabla4[[#This Row],[Enlace]]," en el ",Tabla4[[#This Row],[Distancia óptica]]," ocasionado por ",Tabla4[[#This Row],[Causa del daño]])</f>
        <v>Reportan apertura en el enlace Villavicencio - Aguazul en el km 86 desde Villavicencio ocasionado por Intervención de Terceros. No Identificados</v>
      </c>
      <c r="BA3007" s="8" t="str">
        <f>+CONCATENATE("Para dar solución al incidente ",Tabla4[[#This Row],[Solución]])</f>
        <v>Para dar solución al incidente Se realiza tendido de 250 mts y dos empalmes</v>
      </c>
      <c r="BB3007" s="3" t="str">
        <f>+_xlfn.CONCAT(Tabla4[[#This Row],[Causa Raiz]]," ",Tabla4[[#This Row],[Solución2]]," (",Tabla4[[#This Row],[Anillo]],"- Cabecera: ",Tabla4[[#This Row],[Cabecera]],"- Operador: ",Tabla4[[#This Row],[Operador]],")")</f>
        <v>Reportan apertura en el enlace Villavicencio - Aguazul en el km 86 desde Villavicencio ocasionado por Intervención de Terceros. No Identificados Para dar solución al incidente Se realiza tendido de 250 mts y dos empalmes (TRONCAL- Cabecera: VILLAVICENCIO- Operador: Azteca)</v>
      </c>
    </row>
    <row r="3008" spans="1:54" ht="199.5">
      <c r="A3008" s="38">
        <f t="shared" si="784"/>
        <v>3007</v>
      </c>
      <c r="B3008" s="3">
        <v>8768951</v>
      </c>
      <c r="C3008" s="3" t="s">
        <v>54</v>
      </c>
      <c r="D3008" s="23">
        <v>45489.552083333336</v>
      </c>
      <c r="E3008" s="23">
        <v>45489.553472222222</v>
      </c>
      <c r="F3008" s="1">
        <f t="shared" ca="1" si="785"/>
        <v>1.3888888861401938E-3</v>
      </c>
      <c r="G3008" s="3" t="s">
        <v>55</v>
      </c>
      <c r="H3008" s="41"/>
      <c r="I3008" s="40"/>
      <c r="J3008" s="5" t="s">
        <v>56</v>
      </c>
      <c r="K3008" s="3" t="s">
        <v>77</v>
      </c>
      <c r="L3008" s="9" t="s">
        <v>58</v>
      </c>
      <c r="M3008" s="3" t="s">
        <v>745</v>
      </c>
      <c r="N3008" s="3" t="s">
        <v>746</v>
      </c>
      <c r="O3008" s="3" t="s">
        <v>4998</v>
      </c>
      <c r="P3008" s="3" t="s">
        <v>13305</v>
      </c>
      <c r="Q3008" s="4" t="s">
        <v>13306</v>
      </c>
      <c r="R3008" s="3" t="s">
        <v>750</v>
      </c>
      <c r="S3008" s="3" t="s">
        <v>158</v>
      </c>
      <c r="T3008" s="9" t="s">
        <v>104</v>
      </c>
      <c r="U3008" s="3" t="s">
        <v>13307</v>
      </c>
      <c r="V3008" s="22" t="str">
        <f t="shared" si="786"/>
        <v>RLFO; Hora de aviso: 13:15 16/07/2024; Solución: Se valida desde el nodo y Pacht Cord en nodo Tuquila esta dañado PI hace el cambio de la crusada y el enlace sube; Hora de solución: 13:17 16/07/2024; Causa: Visita Fallida</v>
      </c>
      <c r="W3008" s="4" t="s">
        <v>191</v>
      </c>
      <c r="X3008" s="3"/>
      <c r="Y3008" s="3"/>
      <c r="Z3008" s="3" t="s">
        <v>69</v>
      </c>
      <c r="AA3008" s="3" t="s">
        <v>71</v>
      </c>
      <c r="AB3008" s="3">
        <v>0</v>
      </c>
      <c r="AC3008" s="3" t="s">
        <v>71</v>
      </c>
      <c r="AD3008" s="6">
        <v>0</v>
      </c>
      <c r="AE3008" s="7"/>
      <c r="AF3008" s="7"/>
      <c r="AG3008" s="6">
        <f>Tabla4[[#This Row],[Tiempo Parada de Reloj]]+Tabla4[[#This Row],[Tiempo Autorizado por Telefonica (no Máximo)]]</f>
        <v>0</v>
      </c>
      <c r="AH3008" s="7">
        <f t="shared" ca="1" si="787"/>
        <v>1.3888888861401938E-3</v>
      </c>
      <c r="AI3008" s="8">
        <f t="shared" si="788"/>
        <v>0</v>
      </c>
      <c r="AJ3008" s="8">
        <f t="shared" ca="1" si="789"/>
        <v>3.3333333267364651E-2</v>
      </c>
      <c r="AK3008" s="3" t="s">
        <v>120</v>
      </c>
      <c r="AL3008" s="3" t="s">
        <v>70</v>
      </c>
      <c r="AM3008" s="3" t="s">
        <v>106</v>
      </c>
      <c r="AN3008" s="3" t="s">
        <v>106</v>
      </c>
      <c r="AO3008" s="23"/>
      <c r="AP3008" s="23"/>
      <c r="AQ3008" s="23">
        <f t="shared" ca="1" si="790"/>
        <v>45503.69683483796</v>
      </c>
      <c r="AR3008" s="3"/>
      <c r="AS3008" s="23"/>
      <c r="AT3008" s="23"/>
      <c r="AU3008" s="3" t="s">
        <v>192</v>
      </c>
      <c r="AV3008" s="3" t="s">
        <v>69</v>
      </c>
      <c r="AW3008" s="3" t="s">
        <v>69</v>
      </c>
      <c r="AX3008" s="3" t="s">
        <v>69</v>
      </c>
      <c r="AY3008" s="3" t="s">
        <v>69</v>
      </c>
      <c r="AZ3008" s="8" t="str">
        <f>+CONCATENATE("Reportan apertura en el enlace ",Tabla4[[#This Row],[Enlace]]," en el ",Tabla4[[#This Row],[Distancia óptica]]," ocasionado por ",Tabla4[[#This Row],[Causa del daño]])</f>
        <v>Reportan apertura en el enlace Tuquila - Caguan en el Km 9,4 desde Caguan ocasionado por Visita Fallida</v>
      </c>
      <c r="BA3008" s="8" t="str">
        <f>+CONCATENATE("Para dar solución al incidente ",Tabla4[[#This Row],[Solución]])</f>
        <v>Para dar solución al incidente Se valida desde el nodo y Pacht Cord en nodo Tuquila esta dañado PI hace el cambio de la crusada y el enlace sube</v>
      </c>
      <c r="BB3008" s="3" t="str">
        <f>+_xlfn.CONCAT(Tabla4[[#This Row],[Causa Raiz]]," ",Tabla4[[#This Row],[Solución2]]," (",Tabla4[[#This Row],[Anillo]],"- Cabecera: ",Tabla4[[#This Row],[Cabecera]],"- Operador: ",Tabla4[[#This Row],[Operador]],")")</f>
        <v>Reportan apertura en el enlace Tuquila - Caguan en el Km 9,4 desde Caguan ocasionado por Visita Fallida Para dar solución al incidente Se valida desde el nodo y Pacht Cord en nodo Tuquila esta dañado PI hace el cambio de la crusada y el enlace sube (NA- Cabecera: NA- Operador: Colombia Telecomunicaciones)</v>
      </c>
    </row>
    <row r="3009" spans="1:54" ht="185.25">
      <c r="A3009" s="38">
        <f t="shared" si="784"/>
        <v>3008</v>
      </c>
      <c r="B3009" s="3">
        <v>8769714</v>
      </c>
      <c r="C3009" s="3" t="s">
        <v>163</v>
      </c>
      <c r="D3009" s="23">
        <v>45489.583333333336</v>
      </c>
      <c r="E3009" s="23">
        <v>45490.03125</v>
      </c>
      <c r="F3009" s="1">
        <f t="shared" ref="F3009:F3017" ca="1" si="791">IF(ISBLANK(E3009),IF(ISBLANK(D3009),0,NOW()-D3009),E3009-D3009)</f>
        <v>0.44791666666424135</v>
      </c>
      <c r="G3009" s="3" t="s">
        <v>55</v>
      </c>
      <c r="H3009" s="41"/>
      <c r="I3009" s="40"/>
      <c r="J3009" s="5" t="s">
        <v>56</v>
      </c>
      <c r="K3009" s="3" t="s">
        <v>203</v>
      </c>
      <c r="L3009" s="9" t="s">
        <v>58</v>
      </c>
      <c r="M3009" s="3" t="s">
        <v>204</v>
      </c>
      <c r="N3009" s="3" t="s">
        <v>2622</v>
      </c>
      <c r="O3009" s="3" t="s">
        <v>13308</v>
      </c>
      <c r="P3009" s="3" t="s">
        <v>13309</v>
      </c>
      <c r="Q3009" s="4" t="s">
        <v>13310</v>
      </c>
      <c r="R3009" s="3" t="s">
        <v>1082</v>
      </c>
      <c r="S3009" s="3" t="s">
        <v>210</v>
      </c>
      <c r="T3009" s="9" t="s">
        <v>146</v>
      </c>
      <c r="U3009" s="3" t="s">
        <v>13311</v>
      </c>
      <c r="V3009" s="22" t="str">
        <f t="shared" ref="V3009:V3017" si="792">C3009&amp;"; Hora de aviso: "&amp;TEXT(D3009,"h:mm dd/mm/yyyy")&amp;"; Solución: "&amp;U3009&amp;"; Hora de solución: "&amp;TEXT(E3009,"h:mm dd/mm/yyyy")&amp;"; Causa: "&amp;T3009</f>
        <v>RDFO; Hora de aviso: 14:00 16/07/2024; Solución: Se migra hilo entre caja de empalme y ODF de Barbosa ; Hora de solución: 0:45 17/07/2024; Causa: Falla en la Red FiOp</v>
      </c>
      <c r="W3009" s="4" t="s">
        <v>191</v>
      </c>
      <c r="X3009" s="3"/>
      <c r="Y3009" s="3"/>
      <c r="Z3009" s="3" t="s">
        <v>69</v>
      </c>
      <c r="AA3009" s="3" t="s">
        <v>71</v>
      </c>
      <c r="AB3009" s="3">
        <v>0</v>
      </c>
      <c r="AC3009" s="3" t="s">
        <v>70</v>
      </c>
      <c r="AD3009" s="6">
        <v>0</v>
      </c>
      <c r="AE3009" s="7"/>
      <c r="AF3009" s="7"/>
      <c r="AG3009" s="6">
        <f>Tabla4[[#This Row],[Tiempo Parada de Reloj]]+Tabla4[[#This Row],[Tiempo Autorizado por Telefonica (no Máximo)]]</f>
        <v>0</v>
      </c>
      <c r="AH3009" s="7">
        <f t="shared" ref="AH3009:AH3017" ca="1" si="793">F3009-$AD3009</f>
        <v>0.44791666666424135</v>
      </c>
      <c r="AI3009" s="8">
        <f t="shared" ref="AI3009:AI3017" si="794">AD3009*24</f>
        <v>0</v>
      </c>
      <c r="AJ3009" s="8">
        <f t="shared" ref="AJ3009:AJ3017" ca="1" si="795">AH3009*24</f>
        <v>10.749999999941792</v>
      </c>
      <c r="AK3009" s="3" t="s">
        <v>73</v>
      </c>
      <c r="AL3009" s="3" t="s">
        <v>70</v>
      </c>
      <c r="AM3009" s="3" t="s">
        <v>8652</v>
      </c>
      <c r="AN3009" s="3" t="s">
        <v>8652</v>
      </c>
      <c r="AO3009" s="23" t="s">
        <v>8652</v>
      </c>
      <c r="AP3009" s="23" t="s">
        <v>8652</v>
      </c>
      <c r="AQ3009" s="23">
        <v>45491.810416666667</v>
      </c>
      <c r="AR3009" s="3"/>
      <c r="AS3009" s="23"/>
      <c r="AT3009" s="23"/>
      <c r="AU3009" s="3" t="s">
        <v>192</v>
      </c>
      <c r="AV3009" s="3" t="s">
        <v>2622</v>
      </c>
      <c r="AW3009" s="3" t="s">
        <v>163</v>
      </c>
      <c r="AX3009" s="3">
        <v>5.9303600000000003</v>
      </c>
      <c r="AY3009" s="3">
        <v>-73.617789999999999</v>
      </c>
      <c r="AZ3009" s="8" t="str">
        <f>+CONCATENATE("Reportan apertura en el enlace ",Tabla4[[#This Row],[Enlace]]," en el ",Tabla4[[#This Row],[Distancia óptica]]," ocasionado por ",Tabla4[[#This Row],[Causa del daño]])</f>
        <v>Reportan apertura en el enlace Barbosa - Villadeleiva en el Km 4 desde Barbosa ocasionado por Falla en la Red FiOp</v>
      </c>
      <c r="BA3009" s="8" t="str">
        <f>+CONCATENATE("Para dar solución al incidente ",Tabla4[[#This Row],[Solución]])</f>
        <v xml:space="preserve">Para dar solución al incidente Se migra hilo entre caja de empalme y ODF de Barbosa </v>
      </c>
      <c r="BB3009" s="3" t="str">
        <f>+_xlfn.CONCAT(Tabla4[[#This Row],[Causa Raiz]]," ",Tabla4[[#This Row],[Solución2]]," (",Tabla4[[#This Row],[Anillo]],"- Cabecera: ",Tabla4[[#This Row],[Cabecera]],"- Operador: ",Tabla4[[#This Row],[Operador]],")")</f>
        <v>Reportan apertura en el enlace Barbosa - Villadeleiva en el Km 4 desde Barbosa ocasionado por Falla en la Red FiOp Para dar solución al incidente Se migra hilo entre caja de empalme y ODF de Barbosa  (RDFO- Cabecera: BARBOSA- Operador: Colombia Telecomunicaciones)</v>
      </c>
    </row>
    <row r="3010" spans="1:54" ht="185.25">
      <c r="A3010" s="38">
        <f t="shared" si="784"/>
        <v>3009</v>
      </c>
      <c r="B3010" s="3">
        <v>8769819</v>
      </c>
      <c r="C3010" s="3" t="s">
        <v>54</v>
      </c>
      <c r="D3010" s="23">
        <v>45489.635416666664</v>
      </c>
      <c r="E3010" s="23">
        <v>45489.636805555558</v>
      </c>
      <c r="F3010" s="1">
        <f ca="1">IF(ISBLANK(E3010),IF(ISBLANK(D3010),0,NOW()-D3010),E3010-D3010)</f>
        <v>1.3888888934161514E-3</v>
      </c>
      <c r="G3010" s="3" t="s">
        <v>55</v>
      </c>
      <c r="H3010" s="41"/>
      <c r="I3010" s="40"/>
      <c r="J3010" s="5" t="s">
        <v>56</v>
      </c>
      <c r="K3010" s="3" t="s">
        <v>77</v>
      </c>
      <c r="L3010" s="9" t="s">
        <v>58</v>
      </c>
      <c r="M3010" s="3" t="s">
        <v>59</v>
      </c>
      <c r="N3010" s="3" t="s">
        <v>60</v>
      </c>
      <c r="O3010" s="3" t="s">
        <v>13312</v>
      </c>
      <c r="P3010" s="3" t="s">
        <v>13313</v>
      </c>
      <c r="Q3010" s="4" t="s">
        <v>13314</v>
      </c>
      <c r="R3010" s="3" t="s">
        <v>947</v>
      </c>
      <c r="S3010" s="3" t="s">
        <v>10375</v>
      </c>
      <c r="T3010" s="9" t="s">
        <v>104</v>
      </c>
      <c r="U3010" s="3" t="s">
        <v>13315</v>
      </c>
      <c r="V3010" s="22" t="str">
        <f t="shared" si="792"/>
        <v>RLFO; Hora de aviso: 15:15 16/07/2024; Solución: en conferencia con  tx  y pi solo se realizo limpieza en los nodos y el enlace subio ok sin novedad; Hora de solución: 15:17 16/07/2024; Causa: Visita Fallida</v>
      </c>
      <c r="W3010" s="4" t="s">
        <v>160</v>
      </c>
      <c r="X3010" s="3"/>
      <c r="Y3010" s="3"/>
      <c r="Z3010" s="3" t="s">
        <v>69</v>
      </c>
      <c r="AA3010" s="3" t="s">
        <v>71</v>
      </c>
      <c r="AB3010" s="3">
        <v>0</v>
      </c>
      <c r="AC3010" s="3" t="s">
        <v>71</v>
      </c>
      <c r="AD3010" s="6">
        <v>0</v>
      </c>
      <c r="AE3010" s="7"/>
      <c r="AF3010" s="7"/>
      <c r="AG3010" s="6">
        <f>Tabla4[[#This Row],[Tiempo Parada de Reloj]]+Tabla4[[#This Row],[Tiempo Autorizado por Telefonica (no Máximo)]]</f>
        <v>0</v>
      </c>
      <c r="AH3010" s="7">
        <f t="shared" ca="1" si="793"/>
        <v>1.3888888934161514E-3</v>
      </c>
      <c r="AI3010" s="8">
        <f t="shared" si="794"/>
        <v>0</v>
      </c>
      <c r="AJ3010" s="8">
        <f t="shared" ca="1" si="795"/>
        <v>3.3333333441987634E-2</v>
      </c>
      <c r="AK3010" s="3" t="s">
        <v>73</v>
      </c>
      <c r="AL3010" s="3" t="s">
        <v>70</v>
      </c>
      <c r="AM3010" s="3" t="s">
        <v>88</v>
      </c>
      <c r="AN3010" s="3" t="s">
        <v>88</v>
      </c>
      <c r="AO3010" s="23" t="s">
        <v>88</v>
      </c>
      <c r="AP3010" s="23" t="s">
        <v>88</v>
      </c>
      <c r="AQ3010" s="23">
        <v>45489.803472222222</v>
      </c>
      <c r="AR3010" s="3"/>
      <c r="AS3010" s="23"/>
      <c r="AT3010" s="23"/>
      <c r="AU3010" s="3" t="s">
        <v>89</v>
      </c>
      <c r="AV3010" s="3" t="s">
        <v>13316</v>
      </c>
      <c r="AW3010" s="3" t="s">
        <v>307</v>
      </c>
      <c r="AX3010" s="3" t="s">
        <v>69</v>
      </c>
      <c r="AY3010" s="3" t="s">
        <v>69</v>
      </c>
      <c r="AZ3010" s="8" t="str">
        <f>+CONCATENATE("Reportan apertura en el enlace ",Tabla4[[#This Row],[Enlace]]," en el ",Tabla4[[#This Row],[Distancia óptica]]," ocasionado por ",Tabla4[[#This Row],[Causa del daño]])</f>
        <v>Reportan apertura en el enlace cg3 - cg9 en el km 1.7 desde CG3 ocasionado por Visita Fallida</v>
      </c>
      <c r="BA3010" s="8" t="str">
        <f>+CONCATENATE("Para dar solución al incidente ",Tabla4[[#This Row],[Solución]])</f>
        <v>Para dar solución al incidente en conferencia con  tx  y pi solo se realizo limpieza en los nodos y el enlace subio ok sin novedad</v>
      </c>
      <c r="BB3010" s="3" t="str">
        <f>+_xlfn.CONCAT(Tabla4[[#This Row],[Causa Raiz]]," ",Tabla4[[#This Row],[Solución2]]," (",Tabla4[[#This Row],[Anillo]],"- Cabecera: ",Tabla4[[#This Row],[Cabecera]],"- Operador: ",Tabla4[[#This Row],[Operador]],")")</f>
        <v>Reportan apertura en el enlace cg3 - cg9 en el km 1.7 desde CG3 ocasionado por Visita Fallida Para dar solución al incidente en conferencia con  tx  y pi solo se realizo limpieza en los nodos y el enlace subio ok sin novedad (LINEAL- Cabecera: CG3- Operador: Colombia Telecomunicaciones)</v>
      </c>
    </row>
    <row r="3011" spans="1:54" ht="171">
      <c r="A3011" s="38">
        <f t="shared" ref="A3011:A3017" si="796">A3010+1</f>
        <v>3010</v>
      </c>
      <c r="B3011" s="3">
        <v>8769752</v>
      </c>
      <c r="C3011" s="3" t="s">
        <v>92</v>
      </c>
      <c r="D3011" s="23">
        <v>45489.583333333336</v>
      </c>
      <c r="E3011" s="23">
        <v>45489.625</v>
      </c>
      <c r="F3011" s="1">
        <f t="shared" ca="1" si="791"/>
        <v>4.1666666664241347E-2</v>
      </c>
      <c r="G3011" s="3" t="s">
        <v>164</v>
      </c>
      <c r="H3011" s="41" t="s">
        <v>13652</v>
      </c>
      <c r="I3011" s="40"/>
      <c r="J3011" s="5" t="s">
        <v>56</v>
      </c>
      <c r="K3011" s="3" t="s">
        <v>77</v>
      </c>
      <c r="L3011" s="9" t="s">
        <v>58</v>
      </c>
      <c r="M3011" s="3" t="s">
        <v>79</v>
      </c>
      <c r="N3011" s="3" t="s">
        <v>244</v>
      </c>
      <c r="O3011" s="3" t="s">
        <v>603</v>
      </c>
      <c r="P3011" s="3" t="s">
        <v>13317</v>
      </c>
      <c r="Q3011" s="4" t="s">
        <v>13318</v>
      </c>
      <c r="R3011" s="3" t="s">
        <v>248</v>
      </c>
      <c r="S3011" s="3" t="s">
        <v>10375</v>
      </c>
      <c r="T3011" s="9" t="s">
        <v>256</v>
      </c>
      <c r="U3011" s="3" t="s">
        <v>14197</v>
      </c>
      <c r="V3011" s="22" t="str">
        <f t="shared" si="792"/>
        <v>RTNFO; Hora de aviso: 14:00 16/07/2024; Solución: Se adecua hilo en caja empalme; Hora de solución: 15:00 16/07/2024; Causa: Falla de Empalme de FiOp</v>
      </c>
      <c r="W3011" s="4" t="s">
        <v>1775</v>
      </c>
      <c r="X3011" s="3"/>
      <c r="Y3011" s="3"/>
      <c r="Z3011" s="3" t="s">
        <v>69</v>
      </c>
      <c r="AA3011" s="3" t="s">
        <v>71</v>
      </c>
      <c r="AB3011" s="3">
        <v>0</v>
      </c>
      <c r="AC3011" s="3" t="s">
        <v>71</v>
      </c>
      <c r="AD3011" s="6">
        <v>0</v>
      </c>
      <c r="AE3011" s="7"/>
      <c r="AF3011" s="7"/>
      <c r="AG3011" s="6">
        <f>Tabla4[[#This Row],[Tiempo Parada de Reloj]]+Tabla4[[#This Row],[Tiempo Autorizado por Telefonica (no Máximo)]]</f>
        <v>0</v>
      </c>
      <c r="AH3011" s="7">
        <f t="shared" ca="1" si="793"/>
        <v>4.1666666664241347E-2</v>
      </c>
      <c r="AI3011" s="8">
        <f t="shared" si="794"/>
        <v>0</v>
      </c>
      <c r="AJ3011" s="8">
        <f t="shared" ca="1" si="795"/>
        <v>0.99999999994179234</v>
      </c>
      <c r="AK3011" s="3" t="s">
        <v>87</v>
      </c>
      <c r="AL3011" s="3" t="s">
        <v>70</v>
      </c>
      <c r="AM3011" s="3" t="s">
        <v>87</v>
      </c>
      <c r="AN3011" s="3" t="s">
        <v>87</v>
      </c>
      <c r="AO3011" s="23" t="s">
        <v>120</v>
      </c>
      <c r="AP3011" s="23"/>
      <c r="AQ3011" s="23">
        <f t="shared" ref="AQ3011:AQ3016" ca="1" si="797">NOW()</f>
        <v>45503.69683483796</v>
      </c>
      <c r="AR3011" s="3"/>
      <c r="AS3011" s="23"/>
      <c r="AT3011" s="23"/>
      <c r="AU3011" s="3" t="s">
        <v>89</v>
      </c>
      <c r="AV3011" s="3" t="s">
        <v>244</v>
      </c>
      <c r="AW3011" s="3" t="s">
        <v>1323</v>
      </c>
      <c r="AX3011" s="3">
        <v>4.2656400000000003</v>
      </c>
      <c r="AY3011" s="3">
        <v>-74.511359999999996</v>
      </c>
      <c r="AZ3011" s="8" t="str">
        <f>+CONCATENATE("Reportan apertura en el enlace ",Tabla4[[#This Row],[Enlace]]," en el ",Tabla4[[#This Row],[Distancia óptica]]," ocasionado por ",Tabla4[[#This Row],[Causa del daño]])</f>
        <v>Reportan apertura en el enlace Fusagasugá - Girardot en el Km 22,9 desde fusa ocasionado por Falla de Empalme de FiOp</v>
      </c>
      <c r="BA3011" s="8" t="str">
        <f>+CONCATENATE("Para dar solución al incidente ",Tabla4[[#This Row],[Solución]])</f>
        <v>Para dar solución al incidente Se adecua hilo en caja empalme</v>
      </c>
      <c r="BB3011" s="3" t="str">
        <f>+_xlfn.CONCAT(Tabla4[[#This Row],[Causa Raiz]]," ",Tabla4[[#This Row],[Solución2]]," (",Tabla4[[#This Row],[Anillo]],"- Cabecera: ",Tabla4[[#This Row],[Cabecera]],"- Operador: ",Tabla4[[#This Row],[Operador]],")")</f>
        <v>Reportan apertura en el enlace Fusagasugá - Girardot en el Km 22,9 desde fusa ocasionado por Falla de Empalme de FiOp Para dar solución al incidente Se adecua hilo en caja empalme (TRONCAL- Cabecera: FUSAGASUGA- Operador: Colombia Telecomunicaciones)</v>
      </c>
    </row>
    <row r="3012" spans="1:54" ht="185.25">
      <c r="A3012" s="38">
        <f t="shared" si="796"/>
        <v>3011</v>
      </c>
      <c r="B3012" s="3">
        <v>8769845</v>
      </c>
      <c r="C3012" s="3" t="s">
        <v>163</v>
      </c>
      <c r="D3012" s="23">
        <v>45489.645833333336</v>
      </c>
      <c r="E3012" s="23">
        <v>45489.833333333336</v>
      </c>
      <c r="F3012" s="1">
        <f t="shared" ca="1" si="791"/>
        <v>0.1875</v>
      </c>
      <c r="G3012" s="3" t="s">
        <v>55</v>
      </c>
      <c r="H3012" s="41"/>
      <c r="I3012" s="40"/>
      <c r="J3012" s="5" t="s">
        <v>56</v>
      </c>
      <c r="K3012" s="3" t="s">
        <v>138</v>
      </c>
      <c r="L3012" s="9" t="s">
        <v>78</v>
      </c>
      <c r="M3012" s="3" t="s">
        <v>139</v>
      </c>
      <c r="N3012" s="3" t="s">
        <v>140</v>
      </c>
      <c r="O3012" s="3" t="s">
        <v>11310</v>
      </c>
      <c r="P3012" s="3" t="s">
        <v>13319</v>
      </c>
      <c r="Q3012" s="4" t="s">
        <v>13320</v>
      </c>
      <c r="R3012" s="3" t="s">
        <v>144</v>
      </c>
      <c r="S3012" s="3" t="s">
        <v>145</v>
      </c>
      <c r="T3012" s="9" t="s">
        <v>211</v>
      </c>
      <c r="U3012" s="3" t="s">
        <v>13321</v>
      </c>
      <c r="V3012" s="22" t="str">
        <f t="shared" si="792"/>
        <v>RDFO; Hora de aviso: 15:30 16/07/2024; Solución: Para dar solucion se recupera 15 mtrs y una caja de empalme de 48 hilos ; Hora de solución: 20:00 16/07/2024; Causa: Podas</v>
      </c>
      <c r="W3012" s="4" t="s">
        <v>13322</v>
      </c>
      <c r="X3012" s="3"/>
      <c r="Y3012" s="3"/>
      <c r="Z3012" s="3" t="s">
        <v>69</v>
      </c>
      <c r="AA3012" s="3" t="s">
        <v>71</v>
      </c>
      <c r="AB3012" s="3">
        <v>0</v>
      </c>
      <c r="AC3012" s="3" t="s">
        <v>71</v>
      </c>
      <c r="AD3012" s="6">
        <v>0</v>
      </c>
      <c r="AE3012" s="7"/>
      <c r="AF3012" s="7"/>
      <c r="AG3012" s="6">
        <f>Tabla4[[#This Row],[Tiempo Parada de Reloj]]+Tabla4[[#This Row],[Tiempo Autorizado por Telefonica (no Máximo)]]</f>
        <v>0</v>
      </c>
      <c r="AH3012" s="7">
        <f t="shared" ca="1" si="793"/>
        <v>0.1875</v>
      </c>
      <c r="AI3012" s="8">
        <f t="shared" si="794"/>
        <v>0</v>
      </c>
      <c r="AJ3012" s="8">
        <f t="shared" ca="1" si="795"/>
        <v>4.5</v>
      </c>
      <c r="AK3012" s="3" t="s">
        <v>73</v>
      </c>
      <c r="AL3012" s="3" t="s">
        <v>70</v>
      </c>
      <c r="AM3012" s="3" t="s">
        <v>106</v>
      </c>
      <c r="AN3012" s="3" t="s">
        <v>87</v>
      </c>
      <c r="AO3012" s="23" t="s">
        <v>119</v>
      </c>
      <c r="AP3012" s="23" t="s">
        <v>119</v>
      </c>
      <c r="AQ3012" s="23">
        <v>45491.47152777778</v>
      </c>
      <c r="AR3012" s="3"/>
      <c r="AS3012" s="23"/>
      <c r="AT3012" s="23"/>
      <c r="AU3012" s="3" t="s">
        <v>200</v>
      </c>
      <c r="AV3012" s="3" t="s">
        <v>11219</v>
      </c>
      <c r="AW3012" s="3" t="s">
        <v>13323</v>
      </c>
      <c r="AX3012" s="3">
        <v>3.5356999999999998</v>
      </c>
      <c r="AY3012" s="3">
        <v>-76.504599999999996</v>
      </c>
      <c r="AZ3012" s="8" t="str">
        <f>+CONCATENATE("Reportan apertura en el enlace ",Tabla4[[#This Row],[Enlace]]," en el ",Tabla4[[#This Row],[Distancia óptica]]," ocasionado por ",Tabla4[[#This Row],[Causa del daño]])</f>
        <v>Reportan apertura en el enlace Mov. Acopi - Mov. Ferrogruas en el km 8,1 desde acopi ocasionado por Podas</v>
      </c>
      <c r="BA3012" s="8" t="str">
        <f>+CONCATENATE("Para dar solución al incidente ",Tabla4[[#This Row],[Solución]])</f>
        <v xml:space="preserve">Para dar solución al incidente Para dar solucion se recupera 15 mtrs y una caja de empalme de 48 hilos </v>
      </c>
      <c r="BB3012" s="3" t="str">
        <f>+_xlfn.CONCAT(Tabla4[[#This Row],[Causa Raiz]]," ",Tabla4[[#This Row],[Solución2]]," (",Tabla4[[#This Row],[Anillo]],"- Cabecera: ",Tabla4[[#This Row],[Cabecera]],"- Operador: ",Tabla4[[#This Row],[Operador]],")")</f>
        <v>Reportan apertura en el enlace Mov. Acopi - Mov. Ferrogruas en el km 8,1 desde acopi ocasionado por Podas Para dar solución al incidente Para dar solucion se recupera 15 mtrs y una caja de empalme de 48 hilos  (Anillo yumbo - Cabecera: Calitel- Operador: Colombia Telecomunicaciones)</v>
      </c>
    </row>
    <row r="3013" spans="1:54" ht="199.5">
      <c r="A3013" s="38">
        <f t="shared" si="796"/>
        <v>3012</v>
      </c>
      <c r="B3013" s="3">
        <v>8768551</v>
      </c>
      <c r="C3013" s="3" t="s">
        <v>136</v>
      </c>
      <c r="D3013" s="23">
        <v>45489.652777777781</v>
      </c>
      <c r="E3013" s="23">
        <v>45489.864583333336</v>
      </c>
      <c r="F3013" s="1">
        <f t="shared" ca="1" si="791"/>
        <v>0.21180555555474712</v>
      </c>
      <c r="G3013" s="3" t="s">
        <v>12498</v>
      </c>
      <c r="H3013" s="41"/>
      <c r="I3013" s="40"/>
      <c r="J3013" s="5" t="s">
        <v>137</v>
      </c>
      <c r="K3013" s="3" t="s">
        <v>359</v>
      </c>
      <c r="L3013" s="9" t="s">
        <v>78</v>
      </c>
      <c r="M3013" s="3" t="s">
        <v>360</v>
      </c>
      <c r="N3013" s="3" t="s">
        <v>483</v>
      </c>
      <c r="O3013" s="3" t="s">
        <v>13324</v>
      </c>
      <c r="P3013" s="3" t="s">
        <v>13325</v>
      </c>
      <c r="Q3013" s="4" t="s">
        <v>13326</v>
      </c>
      <c r="R3013" s="3" t="s">
        <v>1420</v>
      </c>
      <c r="S3013" s="3" t="s">
        <v>366</v>
      </c>
      <c r="T3013" s="9" t="s">
        <v>176</v>
      </c>
      <c r="U3013" s="3" t="s">
        <v>13327</v>
      </c>
      <c r="V3013" s="22" t="str">
        <f t="shared" si="792"/>
        <v>RBHFO; Hora de aviso: 15:40 16/07/2024; Solución: Se recupera 50 metros de reserva de F.O de 144 hilos  y se crea un empalme de 144 hilos; Hora de solución: 20:45 16/07/2024; Causa: Intervención de Terceros. No Identificados</v>
      </c>
      <c r="W3013" s="4" t="s">
        <v>423</v>
      </c>
      <c r="X3013" s="3"/>
      <c r="Y3013" s="3"/>
      <c r="Z3013" s="3" t="s">
        <v>69</v>
      </c>
      <c r="AA3013" s="3" t="s">
        <v>70</v>
      </c>
      <c r="AB3013" s="3">
        <v>0</v>
      </c>
      <c r="AC3013" s="3" t="s">
        <v>71</v>
      </c>
      <c r="AD3013" s="6">
        <v>0</v>
      </c>
      <c r="AE3013" s="7"/>
      <c r="AF3013" s="7"/>
      <c r="AG3013" s="6">
        <f>Tabla4[[#This Row],[Tiempo Parada de Reloj]]+Tabla4[[#This Row],[Tiempo Autorizado por Telefonica (no Máximo)]]</f>
        <v>0</v>
      </c>
      <c r="AH3013" s="7">
        <f t="shared" ca="1" si="793"/>
        <v>0.21180555555474712</v>
      </c>
      <c r="AI3013" s="8">
        <f t="shared" si="794"/>
        <v>0</v>
      </c>
      <c r="AJ3013" s="8">
        <f t="shared" ca="1" si="795"/>
        <v>5.0833333333139308</v>
      </c>
      <c r="AK3013" s="3" t="s">
        <v>87</v>
      </c>
      <c r="AL3013" s="3" t="s">
        <v>70</v>
      </c>
      <c r="AM3013" s="3" t="s">
        <v>106</v>
      </c>
      <c r="AN3013" s="3" t="s">
        <v>106</v>
      </c>
      <c r="AO3013" s="23" t="s">
        <v>119</v>
      </c>
      <c r="AP3013" s="23" t="s">
        <v>119</v>
      </c>
      <c r="AQ3013" s="23">
        <v>45490.333333333336</v>
      </c>
      <c r="AR3013" s="3"/>
      <c r="AS3013" s="23"/>
      <c r="AT3013" s="23"/>
      <c r="AU3013" s="3" t="s">
        <v>424</v>
      </c>
      <c r="AV3013" s="3" t="s">
        <v>13328</v>
      </c>
      <c r="AW3013" s="3" t="s">
        <v>13328</v>
      </c>
      <c r="AX3013" s="3">
        <v>6.1814999999999998</v>
      </c>
      <c r="AY3013" s="3">
        <v>-75.565600000000003</v>
      </c>
      <c r="AZ3013" s="8" t="str">
        <f>+CONCATENATE("Reportan apertura en el enlace ",Tabla4[[#This Row],[Enlace]]," en el ",Tabla4[[#This Row],[Distancia óptica]]," ocasionado por ",Tabla4[[#This Row],[Causa del daño]])</f>
        <v>Reportan apertura en el enlace Mov.Frontera - Mov.ISA en el Km 1,6 desde Isa ocasionado por Intervención de Terceros. No Identificados</v>
      </c>
      <c r="BA3013" s="8" t="str">
        <f>+CONCATENATE("Para dar solución al incidente ",Tabla4[[#This Row],[Solución]])</f>
        <v>Para dar solución al incidente Se recupera 50 metros de reserva de F.O de 144 hilos  y se crea un empalme de 144 hilos</v>
      </c>
      <c r="BB3013" s="3" t="str">
        <f>+_xlfn.CONCAT(Tabla4[[#This Row],[Causa Raiz]]," ",Tabla4[[#This Row],[Solución2]]," (",Tabla4[[#This Row],[Anillo]],"- Cabecera: ",Tabla4[[#This Row],[Cabecera]],"- Operador: ",Tabla4[[#This Row],[Operador]],")")</f>
        <v>Reportan apertura en el enlace Mov.Frontera - Mov.ISA en el Km 1,6 desde Isa ocasionado por Intervención de Terceros. No Identificados Para dar solución al incidente Se recupera 50 metros de reserva de F.O de 144 hilos  y se crea un empalme de 144 hilos (ISA- Cabecera: ISA- Operador: Infraco)</v>
      </c>
    </row>
    <row r="3014" spans="1:54" ht="199.5">
      <c r="A3014" s="38">
        <f t="shared" si="796"/>
        <v>3013</v>
      </c>
      <c r="B3014" s="3">
        <v>8769872</v>
      </c>
      <c r="C3014" s="3" t="s">
        <v>54</v>
      </c>
      <c r="D3014" s="23">
        <v>45489.65625</v>
      </c>
      <c r="E3014" s="23">
        <v>45489.708333333336</v>
      </c>
      <c r="F3014" s="1">
        <f t="shared" ca="1" si="791"/>
        <v>5.2083333335758653E-2</v>
      </c>
      <c r="G3014" s="3" t="s">
        <v>55</v>
      </c>
      <c r="H3014" s="41"/>
      <c r="I3014" s="40"/>
      <c r="J3014" s="5" t="s">
        <v>56</v>
      </c>
      <c r="K3014" s="3" t="s">
        <v>122</v>
      </c>
      <c r="L3014" s="9" t="s">
        <v>78</v>
      </c>
      <c r="M3014" s="3" t="s">
        <v>123</v>
      </c>
      <c r="N3014" s="3" t="s">
        <v>124</v>
      </c>
      <c r="O3014" s="3" t="s">
        <v>10148</v>
      </c>
      <c r="P3014" s="3" t="s">
        <v>13329</v>
      </c>
      <c r="Q3014" s="4" t="s">
        <v>13330</v>
      </c>
      <c r="R3014" s="3" t="s">
        <v>128</v>
      </c>
      <c r="S3014" s="3" t="s">
        <v>129</v>
      </c>
      <c r="T3014" s="9" t="s">
        <v>256</v>
      </c>
      <c r="U3014" s="3" t="s">
        <v>12229</v>
      </c>
      <c r="V3014" s="22" t="str">
        <f t="shared" si="792"/>
        <v>RLFO; Hora de aviso: 15:45 16/07/2024; Solución: Se re fusiona hilo en empalme ubicado en el punto de la medida ; Hora de solución: 17:00 16/07/2024; Causa: Falla de Empalme de FiOp</v>
      </c>
      <c r="W3014" s="4" t="s">
        <v>132</v>
      </c>
      <c r="X3014" s="3"/>
      <c r="Y3014" s="3"/>
      <c r="Z3014" s="3" t="s">
        <v>69</v>
      </c>
      <c r="AA3014" s="3" t="s">
        <v>71</v>
      </c>
      <c r="AB3014" s="3">
        <v>0</v>
      </c>
      <c r="AC3014" s="3" t="s">
        <v>71</v>
      </c>
      <c r="AD3014" s="6">
        <v>0</v>
      </c>
      <c r="AE3014" s="7"/>
      <c r="AF3014" s="7"/>
      <c r="AG3014" s="6">
        <f>Tabla4[[#This Row],[Tiempo Parada de Reloj]]+Tabla4[[#This Row],[Tiempo Autorizado por Telefonica (no Máximo)]]</f>
        <v>0</v>
      </c>
      <c r="AH3014" s="7">
        <f t="shared" ca="1" si="793"/>
        <v>5.2083333335758653E-2</v>
      </c>
      <c r="AI3014" s="8">
        <f t="shared" si="794"/>
        <v>0</v>
      </c>
      <c r="AJ3014" s="8">
        <f t="shared" ca="1" si="795"/>
        <v>1.2500000000582077</v>
      </c>
      <c r="AK3014" s="3" t="s">
        <v>73</v>
      </c>
      <c r="AL3014" s="3" t="s">
        <v>70</v>
      </c>
      <c r="AM3014" s="3" t="s">
        <v>106</v>
      </c>
      <c r="AN3014" s="3" t="s">
        <v>106</v>
      </c>
      <c r="AO3014" s="23" t="s">
        <v>8652</v>
      </c>
      <c r="AP3014" s="23" t="s">
        <v>8652</v>
      </c>
      <c r="AQ3014" s="23">
        <v>45490.771527777775</v>
      </c>
      <c r="AR3014" s="3"/>
      <c r="AS3014" s="23"/>
      <c r="AT3014" s="23"/>
      <c r="AU3014" s="3" t="s">
        <v>467</v>
      </c>
      <c r="AV3014" s="3" t="s">
        <v>4791</v>
      </c>
      <c r="AW3014" s="3" t="s">
        <v>151</v>
      </c>
      <c r="AX3014" s="3">
        <v>10.964499999999999</v>
      </c>
      <c r="AY3014" s="3">
        <v>-74.792100000000005</v>
      </c>
      <c r="AZ3014" s="8" t="str">
        <f>+CONCATENATE("Reportan apertura en el enlace ",Tabla4[[#This Row],[Enlace]]," en el ",Tabla4[[#This Row],[Distancia óptica]]," ocasionado por ",Tabla4[[#This Row],[Causa del daño]])</f>
        <v>Reportan apertura en el enlace Mov. Andes - Mov. Santuario en el Km 0,605 desde Nodo Sur ocasionado por Falla de Empalme de FiOp</v>
      </c>
      <c r="BA3014" s="8" t="str">
        <f>+CONCATENATE("Para dar solución al incidente ",Tabla4[[#This Row],[Solución]])</f>
        <v xml:space="preserve">Para dar solución al incidente Se re fusiona hilo en empalme ubicado en el punto de la medida </v>
      </c>
      <c r="BB3014" s="3" t="str">
        <f>+_xlfn.CONCAT(Tabla4[[#This Row],[Causa Raiz]]," ",Tabla4[[#This Row],[Solución2]]," (",Tabla4[[#This Row],[Anillo]],"- Cabecera: ",Tabla4[[#This Row],[Cabecera]],"- Operador: ",Tabla4[[#This Row],[Operador]],")")</f>
        <v>Reportan apertura en el enlace Mov. Andes - Mov. Santuario en el Km 0,605 desde Nodo Sur ocasionado por Falla de Empalme de FiOp Para dar solución al incidente Se re fusiona hilo en empalme ubicado en el punto de la medida  (Lineal - Cabecera: centro- Operador: Colombia Telecomunicaciones)</v>
      </c>
    </row>
    <row r="3015" spans="1:54" ht="185.25">
      <c r="A3015" s="38">
        <f t="shared" si="796"/>
        <v>3014</v>
      </c>
      <c r="B3015" s="3">
        <v>8769907</v>
      </c>
      <c r="C3015" s="3" t="s">
        <v>92</v>
      </c>
      <c r="D3015" s="23">
        <v>45489.625</v>
      </c>
      <c r="E3015" s="23">
        <v>45489.701388888891</v>
      </c>
      <c r="F3015" s="1">
        <f t="shared" ca="1" si="791"/>
        <v>7.6388888890505768E-2</v>
      </c>
      <c r="G3015" s="3" t="s">
        <v>164</v>
      </c>
      <c r="H3015" s="41" t="s">
        <v>3019</v>
      </c>
      <c r="I3015" s="40"/>
      <c r="J3015" s="5" t="s">
        <v>56</v>
      </c>
      <c r="K3015" s="3" t="s">
        <v>77</v>
      </c>
      <c r="L3015" s="9" t="s">
        <v>58</v>
      </c>
      <c r="M3015" s="3" t="s">
        <v>79</v>
      </c>
      <c r="N3015" s="3" t="s">
        <v>244</v>
      </c>
      <c r="O3015" s="3" t="s">
        <v>603</v>
      </c>
      <c r="P3015" s="3" t="s">
        <v>13331</v>
      </c>
      <c r="Q3015" s="4" t="s">
        <v>13332</v>
      </c>
      <c r="R3015" s="3" t="s">
        <v>248</v>
      </c>
      <c r="S3015" s="3" t="s">
        <v>10375</v>
      </c>
      <c r="T3015" s="9" t="s">
        <v>256</v>
      </c>
      <c r="U3015" s="3" t="s">
        <v>257</v>
      </c>
      <c r="V3015" s="22" t="str">
        <f t="shared" si="792"/>
        <v>RTNFO; Hora de aviso: 15:00 16/07/2024; Solución: Se refusiona hilo en caja empalme; Hora de solución: 16:50 16/07/2024; Causa: Falla de Empalme de FiOp</v>
      </c>
      <c r="W3015" s="4" t="s">
        <v>1775</v>
      </c>
      <c r="X3015" s="3"/>
      <c r="Y3015" s="3"/>
      <c r="Z3015" s="3" t="s">
        <v>69</v>
      </c>
      <c r="AA3015" s="3" t="s">
        <v>71</v>
      </c>
      <c r="AB3015" s="3">
        <v>0</v>
      </c>
      <c r="AC3015" s="3" t="s">
        <v>71</v>
      </c>
      <c r="AD3015" s="6">
        <v>0</v>
      </c>
      <c r="AE3015" s="7"/>
      <c r="AF3015" s="7"/>
      <c r="AG3015" s="6">
        <f>Tabla4[[#This Row],[Tiempo Parada de Reloj]]+Tabla4[[#This Row],[Tiempo Autorizado por Telefonica (no Máximo)]]</f>
        <v>0</v>
      </c>
      <c r="AH3015" s="7">
        <f t="shared" ca="1" si="793"/>
        <v>7.6388888890505768E-2</v>
      </c>
      <c r="AI3015" s="8">
        <f t="shared" si="794"/>
        <v>0</v>
      </c>
      <c r="AJ3015" s="8">
        <f t="shared" ca="1" si="795"/>
        <v>1.8333333333721384</v>
      </c>
      <c r="AK3015" s="3" t="s">
        <v>87</v>
      </c>
      <c r="AL3015" s="3" t="s">
        <v>71</v>
      </c>
      <c r="AM3015" s="3" t="s">
        <v>87</v>
      </c>
      <c r="AN3015" s="3" t="s">
        <v>87</v>
      </c>
      <c r="AO3015" s="23" t="s">
        <v>120</v>
      </c>
      <c r="AP3015" s="23"/>
      <c r="AQ3015" s="23">
        <f t="shared" ca="1" si="797"/>
        <v>45503.69683483796</v>
      </c>
      <c r="AR3015" s="3"/>
      <c r="AS3015" s="23"/>
      <c r="AT3015" s="23"/>
      <c r="AU3015" s="3" t="s">
        <v>89</v>
      </c>
      <c r="AV3015" s="3" t="s">
        <v>244</v>
      </c>
      <c r="AW3015" s="3" t="s">
        <v>1323</v>
      </c>
      <c r="AX3015" s="3">
        <v>4.2603299999999997</v>
      </c>
      <c r="AY3015" s="3">
        <v>-74.531419999999997</v>
      </c>
      <c r="AZ3015" s="8" t="str">
        <f>+CONCATENATE("Reportan apertura en el enlace ",Tabla4[[#This Row],[Enlace]]," en el ",Tabla4[[#This Row],[Distancia óptica]]," ocasionado por ",Tabla4[[#This Row],[Causa del daño]])</f>
        <v>Reportan apertura en el enlace Fusagasugá - Girardot en el Km 25,8 desde fusagasuga  ocasionado por Falla de Empalme de FiOp</v>
      </c>
      <c r="BA3015" s="8" t="str">
        <f>+CONCATENATE("Para dar solución al incidente ",Tabla4[[#This Row],[Solución]])</f>
        <v>Para dar solución al incidente Se refusiona hilo en caja empalme</v>
      </c>
      <c r="BB3015" s="3" t="str">
        <f>+_xlfn.CONCAT(Tabla4[[#This Row],[Causa Raiz]]," ",Tabla4[[#This Row],[Solución2]]," (",Tabla4[[#This Row],[Anillo]],"- Cabecera: ",Tabla4[[#This Row],[Cabecera]],"- Operador: ",Tabla4[[#This Row],[Operador]],")")</f>
        <v>Reportan apertura en el enlace Fusagasugá - Girardot en el Km 25,8 desde fusagasuga  ocasionado por Falla de Empalme de FiOp Para dar solución al incidente Se refusiona hilo en caja empalme (TRONCAL- Cabecera: FUSAGASUGA- Operador: Colombia Telecomunicaciones)</v>
      </c>
    </row>
    <row r="3016" spans="1:54" ht="199.5">
      <c r="A3016" s="38">
        <f t="shared" si="796"/>
        <v>3015</v>
      </c>
      <c r="B3016" s="3">
        <v>8770011</v>
      </c>
      <c r="C3016" s="3" t="s">
        <v>92</v>
      </c>
      <c r="D3016" s="23">
        <v>45489.6875</v>
      </c>
      <c r="E3016" s="23">
        <v>45490.111111111109</v>
      </c>
      <c r="F3016" s="1">
        <f t="shared" ca="1" si="791"/>
        <v>0.42361111110949423</v>
      </c>
      <c r="G3016" s="3" t="s">
        <v>164</v>
      </c>
      <c r="H3016" s="41" t="s">
        <v>165</v>
      </c>
      <c r="I3016" s="40"/>
      <c r="J3016" s="5" t="s">
        <v>56</v>
      </c>
      <c r="K3016" s="3" t="s">
        <v>203</v>
      </c>
      <c r="L3016" s="9" t="s">
        <v>58</v>
      </c>
      <c r="M3016" s="3" t="s">
        <v>204</v>
      </c>
      <c r="N3016" s="3" t="s">
        <v>332</v>
      </c>
      <c r="O3016" s="3" t="s">
        <v>2154</v>
      </c>
      <c r="P3016" s="3" t="s">
        <v>13333</v>
      </c>
      <c r="Q3016" s="4" t="s">
        <v>13334</v>
      </c>
      <c r="R3016" s="3" t="s">
        <v>209</v>
      </c>
      <c r="S3016" s="3" t="s">
        <v>210</v>
      </c>
      <c r="T3016" s="9" t="s">
        <v>256</v>
      </c>
      <c r="U3016" s="3" t="s">
        <v>13335</v>
      </c>
      <c r="V3016" s="22" t="str">
        <f t="shared" si="792"/>
        <v>RTNFO; Hora de aviso: 16:30 16/07/2024; Solución: Se refusiona Hilo Abierto en caja de empalme; Hora de solución: 2:40 17/07/2024; Causa: Falla de Empalme de FiOp</v>
      </c>
      <c r="W3016" s="4" t="s">
        <v>1987</v>
      </c>
      <c r="X3016" s="3"/>
      <c r="Y3016" s="3"/>
      <c r="Z3016" s="3" t="s">
        <v>69</v>
      </c>
      <c r="AA3016" s="3" t="s">
        <v>71</v>
      </c>
      <c r="AB3016" s="3">
        <v>0</v>
      </c>
      <c r="AC3016" s="3" t="s">
        <v>71</v>
      </c>
      <c r="AD3016" s="6">
        <v>0</v>
      </c>
      <c r="AE3016" s="7"/>
      <c r="AF3016" s="7"/>
      <c r="AG3016" s="6">
        <f>Tabla4[[#This Row],[Tiempo Parada de Reloj]]+Tabla4[[#This Row],[Tiempo Autorizado por Telefonica (no Máximo)]]</f>
        <v>0</v>
      </c>
      <c r="AH3016" s="7">
        <f t="shared" ca="1" si="793"/>
        <v>0.42361111110949423</v>
      </c>
      <c r="AI3016" s="8">
        <f t="shared" si="794"/>
        <v>0</v>
      </c>
      <c r="AJ3016" s="8">
        <f t="shared" ca="1" si="795"/>
        <v>10.166666666627862</v>
      </c>
      <c r="AK3016" s="3" t="s">
        <v>73</v>
      </c>
      <c r="AL3016" s="3" t="s">
        <v>71</v>
      </c>
      <c r="AM3016" s="3" t="s">
        <v>8652</v>
      </c>
      <c r="AN3016" s="3" t="s">
        <v>8652</v>
      </c>
      <c r="AO3016" s="23"/>
      <c r="AP3016" s="23"/>
      <c r="AQ3016" s="23">
        <f t="shared" ca="1" si="797"/>
        <v>45503.69683483796</v>
      </c>
      <c r="AR3016" s="3"/>
      <c r="AS3016" s="23"/>
      <c r="AT3016" s="23"/>
      <c r="AU3016" s="3" t="s">
        <v>356</v>
      </c>
      <c r="AV3016" s="3" t="s">
        <v>13336</v>
      </c>
      <c r="AW3016" s="3" t="s">
        <v>92</v>
      </c>
      <c r="AX3016" s="3">
        <v>7.2885</v>
      </c>
      <c r="AY3016" s="3">
        <v>-72.745500000000007</v>
      </c>
      <c r="AZ3016" s="8" t="str">
        <f>+CONCATENATE("Reportan apertura en el enlace ",Tabla4[[#This Row],[Enlace]]," en el ",Tabla4[[#This Row],[Distancia óptica]]," ocasionado por ",Tabla4[[#This Row],[Causa del daño]])</f>
        <v>Reportan apertura en el enlace Bucaramanga - Cerro Oriente en el Km 82,4 desde Bucaramanga ocasionado por Falla de Empalme de FiOp</v>
      </c>
      <c r="BA3016" s="8" t="str">
        <f>+CONCATENATE("Para dar solución al incidente ",Tabla4[[#This Row],[Solución]])</f>
        <v>Para dar solución al incidente Se refusiona Hilo Abierto en caja de empalme</v>
      </c>
      <c r="BB3016" s="3" t="str">
        <f>+_xlfn.CONCAT(Tabla4[[#This Row],[Causa Raiz]]," ",Tabla4[[#This Row],[Solución2]]," (",Tabla4[[#This Row],[Anillo]],"- Cabecera: ",Tabla4[[#This Row],[Cabecera]],"- Operador: ",Tabla4[[#This Row],[Operador]],")")</f>
        <v>Reportan apertura en el enlace Bucaramanga - Cerro Oriente en el Km 82,4 desde Bucaramanga ocasionado por Falla de Empalme de FiOp Para dar solución al incidente Se refusiona Hilo Abierto en caja de empalme (RTNFO- Cabecera: BUCARRAMANGA- Operador: Colombia Telecomunicaciones)</v>
      </c>
    </row>
    <row r="3017" spans="1:54" ht="199.5">
      <c r="A3017" s="38">
        <f t="shared" si="796"/>
        <v>3016</v>
      </c>
      <c r="B3017" s="3">
        <v>8769646</v>
      </c>
      <c r="C3017" s="3" t="s">
        <v>54</v>
      </c>
      <c r="D3017" s="23">
        <v>45489.746527777781</v>
      </c>
      <c r="E3017" s="23">
        <v>45489.9375</v>
      </c>
      <c r="F3017" s="1">
        <f t="shared" ca="1" si="791"/>
        <v>0.19097222221898846</v>
      </c>
      <c r="G3017" s="3" t="s">
        <v>1465</v>
      </c>
      <c r="H3017" s="41" t="s">
        <v>1551</v>
      </c>
      <c r="I3017" s="40"/>
      <c r="J3017" s="5" t="s">
        <v>56</v>
      </c>
      <c r="K3017" s="3" t="s">
        <v>122</v>
      </c>
      <c r="L3017" s="9" t="s">
        <v>78</v>
      </c>
      <c r="M3017" s="3" t="s">
        <v>123</v>
      </c>
      <c r="N3017" s="3" t="s">
        <v>124</v>
      </c>
      <c r="O3017" s="3" t="s">
        <v>13337</v>
      </c>
      <c r="P3017" s="3" t="s">
        <v>13338</v>
      </c>
      <c r="Q3017" s="4" t="s">
        <v>13339</v>
      </c>
      <c r="R3017" s="3" t="s">
        <v>128</v>
      </c>
      <c r="S3017" s="3" t="s">
        <v>129</v>
      </c>
      <c r="T3017" s="9" t="s">
        <v>66</v>
      </c>
      <c r="U3017" s="3" t="s">
        <v>13340</v>
      </c>
      <c r="V3017" s="22" t="str">
        <f t="shared" si="792"/>
        <v>RLFO; Hora de aviso: 17:55 16/07/2024; Solución: Se recupera reserva y se hace caja de empalme de 24 hilos ; Hora de solución: 22:30 16/07/2024; Causa: Vandalismo</v>
      </c>
      <c r="W3017" s="4" t="s">
        <v>132</v>
      </c>
      <c r="X3017" s="3"/>
      <c r="Y3017" s="3"/>
      <c r="Z3017" s="3" t="s">
        <v>69</v>
      </c>
      <c r="AA3017" s="3" t="s">
        <v>70</v>
      </c>
      <c r="AB3017" s="3">
        <v>8769646</v>
      </c>
      <c r="AC3017" s="3" t="s">
        <v>71</v>
      </c>
      <c r="AD3017" s="6">
        <v>0</v>
      </c>
      <c r="AE3017" s="7"/>
      <c r="AF3017" s="7"/>
      <c r="AG3017" s="6">
        <f>Tabla4[[#This Row],[Tiempo Parada de Reloj]]+Tabla4[[#This Row],[Tiempo Autorizado por Telefonica (no Máximo)]]</f>
        <v>0</v>
      </c>
      <c r="AH3017" s="7">
        <f t="shared" ca="1" si="793"/>
        <v>0.19097222221898846</v>
      </c>
      <c r="AI3017" s="8">
        <f t="shared" si="794"/>
        <v>0</v>
      </c>
      <c r="AJ3017" s="8">
        <f t="shared" ca="1" si="795"/>
        <v>4.5833333332557231</v>
      </c>
      <c r="AK3017" s="3" t="s">
        <v>73</v>
      </c>
      <c r="AL3017" s="3" t="s">
        <v>70</v>
      </c>
      <c r="AM3017" s="3" t="s">
        <v>8652</v>
      </c>
      <c r="AN3017" s="3" t="s">
        <v>8652</v>
      </c>
      <c r="AO3017" s="23" t="s">
        <v>8652</v>
      </c>
      <c r="AP3017" s="23" t="s">
        <v>8652</v>
      </c>
      <c r="AQ3017" s="23">
        <v>45490.884722222225</v>
      </c>
      <c r="AR3017" s="3"/>
      <c r="AS3017" s="23"/>
      <c r="AT3017" s="23"/>
      <c r="AU3017" s="3" t="s">
        <v>467</v>
      </c>
      <c r="AV3017" s="3" t="s">
        <v>13341</v>
      </c>
      <c r="AW3017" s="3" t="s">
        <v>307</v>
      </c>
      <c r="AX3017" s="3">
        <v>10.981199999999999</v>
      </c>
      <c r="AY3017" s="3">
        <v>-74.841999999999999</v>
      </c>
      <c r="AZ3017" s="8" t="str">
        <f>+CONCATENATE("Reportan apertura en el enlace ",Tabla4[[#This Row],[Enlace]]," en el ",Tabla4[[#This Row],[Distancia óptica]]," ocasionado por ",Tabla4[[#This Row],[Causa del daño]])</f>
        <v>Reportan apertura en el enlace Mov. Faraon - Mov. Colina Campestre en el Km 1,9 desde colina campestre ocasionado por Vandalismo</v>
      </c>
      <c r="BA3017" s="8" t="str">
        <f>+CONCATENATE("Para dar solución al incidente ",Tabla4[[#This Row],[Solución]])</f>
        <v xml:space="preserve">Para dar solución al incidente Se recupera reserva y se hace caja de empalme de 24 hilos </v>
      </c>
      <c r="BB3017" s="3" t="str">
        <f>+_xlfn.CONCAT(Tabla4[[#This Row],[Causa Raiz]]," ",Tabla4[[#This Row],[Solución2]]," (",Tabla4[[#This Row],[Anillo]],"- Cabecera: ",Tabla4[[#This Row],[Cabecera]],"- Operador: ",Tabla4[[#This Row],[Operador]],")")</f>
        <v>Reportan apertura en el enlace Mov. Faraon - Mov. Colina Campestre en el Km 1,9 desde colina campestre ocasionado por Vandalismo Para dar solución al incidente Se recupera reserva y se hace caja de empalme de 24 hilos  (LINEAL- Cabecera: COLINA- Operador: Colombia Telecomunicaciones)</v>
      </c>
    </row>
    <row r="3018" spans="1:54" ht="242.25">
      <c r="A3018" s="38">
        <f t="shared" ref="A3018:A3023" si="798">A3017+1</f>
        <v>3017</v>
      </c>
      <c r="B3018" s="3">
        <v>8770261</v>
      </c>
      <c r="C3018" s="3" t="s">
        <v>54</v>
      </c>
      <c r="D3018" s="23">
        <v>45489.756944444445</v>
      </c>
      <c r="E3018" s="23">
        <v>45489.958333333336</v>
      </c>
      <c r="F3018" s="1">
        <f t="shared" ref="F3018:F3023" ca="1" si="799">IF(ISBLANK(E3018),IF(ISBLANK(D3018),0,NOW()-D3018),E3018-D3018)</f>
        <v>0.20138888889050577</v>
      </c>
      <c r="G3018" s="3" t="s">
        <v>164</v>
      </c>
      <c r="H3018" s="41" t="s">
        <v>165</v>
      </c>
      <c r="I3018" s="40"/>
      <c r="J3018" s="5" t="s">
        <v>56</v>
      </c>
      <c r="K3018" s="3" t="s">
        <v>203</v>
      </c>
      <c r="L3018" s="9" t="s">
        <v>78</v>
      </c>
      <c r="M3018" s="3" t="s">
        <v>204</v>
      </c>
      <c r="N3018" s="3" t="s">
        <v>217</v>
      </c>
      <c r="O3018" s="3" t="s">
        <v>13342</v>
      </c>
      <c r="P3018" s="3" t="s">
        <v>13343</v>
      </c>
      <c r="Q3018" s="4" t="s">
        <v>13344</v>
      </c>
      <c r="R3018" s="3" t="s">
        <v>1515</v>
      </c>
      <c r="S3018" s="3" t="s">
        <v>210</v>
      </c>
      <c r="T3018" s="9" t="s">
        <v>66</v>
      </c>
      <c r="U3018" s="3" t="s">
        <v>13345</v>
      </c>
      <c r="V3018" s="22" t="str">
        <f t="shared" ref="V3018:V3023" si="800">C3018&amp;"; Hora de aviso: "&amp;TEXT(D3018,"h:mm dd/mm/yyyy")&amp;"; Solución: "&amp;U3018&amp;"; Hora de solución: "&amp;TEXT(E3018,"h:mm dd/mm/yyyy")&amp;"; Causa: "&amp;T3018</f>
        <v>RLFO; Hora de aviso: 18:10 16/07/2024; Solución: Para dar solucion se corre reserva de 10 mtrs y un caja de empalme de 48 hilos ; Hora de solución: 23:00 16/07/2024; Causa: Vandalismo</v>
      </c>
      <c r="W3018" s="4" t="s">
        <v>191</v>
      </c>
      <c r="X3018" s="3"/>
      <c r="Y3018" s="3"/>
      <c r="Z3018" s="3" t="s">
        <v>69</v>
      </c>
      <c r="AA3018" s="3" t="s">
        <v>71</v>
      </c>
      <c r="AB3018" s="3">
        <v>0</v>
      </c>
      <c r="AC3018" s="3" t="s">
        <v>71</v>
      </c>
      <c r="AD3018" s="6">
        <v>0</v>
      </c>
      <c r="AE3018" s="7"/>
      <c r="AF3018" s="7"/>
      <c r="AG3018" s="6">
        <f>Tabla4[[#This Row],[Tiempo Parada de Reloj]]+Tabla4[[#This Row],[Tiempo Autorizado por Telefonica (no Máximo)]]</f>
        <v>0</v>
      </c>
      <c r="AH3018" s="7">
        <f t="shared" ref="AH3018:AH3023" ca="1" si="801">F3018-$AD3018</f>
        <v>0.20138888889050577</v>
      </c>
      <c r="AI3018" s="8">
        <f t="shared" ref="AI3018:AI3023" si="802">AD3018*24</f>
        <v>0</v>
      </c>
      <c r="AJ3018" s="8">
        <f t="shared" ref="AJ3018:AJ3023" ca="1" si="803">AH3018*24</f>
        <v>4.8333333333721384</v>
      </c>
      <c r="AK3018" s="3" t="s">
        <v>73</v>
      </c>
      <c r="AL3018" s="3" t="s">
        <v>70</v>
      </c>
      <c r="AM3018" s="3" t="s">
        <v>8652</v>
      </c>
      <c r="AN3018" s="3" t="s">
        <v>8652</v>
      </c>
      <c r="AO3018" s="23"/>
      <c r="AP3018" s="23"/>
      <c r="AQ3018" s="23">
        <f t="shared" ref="AQ3018:AQ3023" ca="1" si="804">NOW()</f>
        <v>45503.69683483796</v>
      </c>
      <c r="AR3018" s="3"/>
      <c r="AS3018" s="23"/>
      <c r="AT3018" s="23"/>
      <c r="AU3018" s="3" t="s">
        <v>192</v>
      </c>
      <c r="AV3018" s="3" t="s">
        <v>217</v>
      </c>
      <c r="AW3018" s="3" t="s">
        <v>3064</v>
      </c>
      <c r="AX3018" s="3">
        <v>7.0476000000000001</v>
      </c>
      <c r="AY3018" s="3">
        <v>-73.8262</v>
      </c>
      <c r="AZ3018" s="8" t="str">
        <f>+CONCATENATE("Reportan apertura en el enlace ",Tabla4[[#This Row],[Enlace]]," en el ",Tabla4[[#This Row],[Distancia óptica]]," ocasionado por ",Tabla4[[#This Row],[Causa del daño]])</f>
        <v>Reportan apertura en el enlace Mov. Cincuentenario - Mov. Barranca Centro  en el km 5,5 desde Cincuentenario  ocasionado por Vandalismo</v>
      </c>
      <c r="BA3018" s="8" t="str">
        <f>+CONCATENATE("Para dar solución al incidente ",Tabla4[[#This Row],[Solución]])</f>
        <v xml:space="preserve">Para dar solución al incidente Para dar solucion se corre reserva de 10 mtrs y un caja de empalme de 48 hilos </v>
      </c>
      <c r="BB3018" s="3" t="str">
        <f>+_xlfn.CONCAT(Tabla4[[#This Row],[Causa Raiz]]," ",Tabla4[[#This Row],[Solución2]]," (",Tabla4[[#This Row],[Anillo]],"- Cabecera: ",Tabla4[[#This Row],[Cabecera]],"- Operador: ",Tabla4[[#This Row],[Operador]],")")</f>
        <v>Reportan apertura en el enlace Mov. Cincuentenario - Mov. Barranca Centro  en el km 5,5 desde Cincuentenario  ocasionado por Vandalismo Para dar solución al incidente Para dar solucion se corre reserva de 10 mtrs y un caja de empalme de 48 hilos  (ANILLO- Cabecera: BARRANCABERMEJA- Operador: Colombia Telecomunicaciones)</v>
      </c>
    </row>
    <row r="3019" spans="1:54" ht="185.25">
      <c r="A3019" s="38">
        <f t="shared" si="798"/>
        <v>3018</v>
      </c>
      <c r="B3019" s="3">
        <v>8769694</v>
      </c>
      <c r="C3019" s="3" t="s">
        <v>163</v>
      </c>
      <c r="D3019" s="23">
        <v>45489.767361111109</v>
      </c>
      <c r="E3019" s="23">
        <v>45490.604166666664</v>
      </c>
      <c r="F3019" s="1">
        <f t="shared" ca="1" si="799"/>
        <v>0.83680555555474712</v>
      </c>
      <c r="G3019" s="3" t="s">
        <v>164</v>
      </c>
      <c r="H3019" s="41" t="s">
        <v>165</v>
      </c>
      <c r="I3019" s="40"/>
      <c r="J3019" s="5" t="s">
        <v>56</v>
      </c>
      <c r="K3019" s="3" t="s">
        <v>203</v>
      </c>
      <c r="L3019" s="9" t="s">
        <v>78</v>
      </c>
      <c r="M3019" s="3" t="s">
        <v>204</v>
      </c>
      <c r="N3019" s="3" t="s">
        <v>332</v>
      </c>
      <c r="O3019" s="3" t="s">
        <v>13346</v>
      </c>
      <c r="P3019" s="3" t="s">
        <v>13347</v>
      </c>
      <c r="Q3019" s="4" t="s">
        <v>13348</v>
      </c>
      <c r="R3019" s="3" t="s">
        <v>1082</v>
      </c>
      <c r="S3019" s="3" t="s">
        <v>221</v>
      </c>
      <c r="T3019" s="9" t="s">
        <v>380</v>
      </c>
      <c r="U3019" s="3" t="s">
        <v>9132</v>
      </c>
      <c r="V3019" s="22" t="str">
        <f t="shared" si="800"/>
        <v>RDFO; Hora de aviso: 18:25 16/07/2024; Solución: Tendido de 200 mts de Fo y dos empalmes de 48 hilos; Hora de solución: 14:30 17/07/2024; Causa: Corto Circuito</v>
      </c>
      <c r="W3019" s="4" t="s">
        <v>213</v>
      </c>
      <c r="X3019" s="3"/>
      <c r="Y3019" s="3"/>
      <c r="Z3019" s="3" t="s">
        <v>69</v>
      </c>
      <c r="AA3019" s="3" t="s">
        <v>70</v>
      </c>
      <c r="AB3019" s="3">
        <v>0</v>
      </c>
      <c r="AC3019" s="3" t="s">
        <v>71</v>
      </c>
      <c r="AD3019" s="6">
        <v>0.75</v>
      </c>
      <c r="AE3019" s="7"/>
      <c r="AF3019" s="7"/>
      <c r="AG3019" s="6">
        <f>Tabla4[[#This Row],[Tiempo Parada de Reloj]]+Tabla4[[#This Row],[Tiempo Autorizado por Telefonica (no Máximo)]]</f>
        <v>0.75</v>
      </c>
      <c r="AH3019" s="7">
        <f t="shared" ca="1" si="801"/>
        <v>8.6805555554747116E-2</v>
      </c>
      <c r="AI3019" s="8">
        <f t="shared" si="802"/>
        <v>18</v>
      </c>
      <c r="AJ3019" s="8">
        <f t="shared" ca="1" si="803"/>
        <v>2.0833333333139308</v>
      </c>
      <c r="AK3019" s="3" t="s">
        <v>87</v>
      </c>
      <c r="AL3019" s="3" t="s">
        <v>71</v>
      </c>
      <c r="AM3019" s="3" t="s">
        <v>87</v>
      </c>
      <c r="AN3019" s="3" t="s">
        <v>87</v>
      </c>
      <c r="AO3019" s="23"/>
      <c r="AP3019" s="23"/>
      <c r="AQ3019" s="23">
        <f t="shared" ca="1" si="804"/>
        <v>45503.69683483796</v>
      </c>
      <c r="AR3019" s="3"/>
      <c r="AS3019" s="23"/>
      <c r="AT3019" s="23"/>
      <c r="AU3019" s="3" t="s">
        <v>214</v>
      </c>
      <c r="AV3019" s="3" t="s">
        <v>13349</v>
      </c>
      <c r="AW3019" s="3" t="s">
        <v>370</v>
      </c>
      <c r="AX3019" s="3">
        <v>6.987743</v>
      </c>
      <c r="AY3019" s="3">
        <v>-73.075839000000002</v>
      </c>
      <c r="AZ3019" s="8" t="str">
        <f>+CONCATENATE("Reportan apertura en el enlace ",Tabla4[[#This Row],[Enlace]]," en el ",Tabla4[[#This Row],[Distancia óptica]]," ocasionado por ",Tabla4[[#This Row],[Causa del daño]])</f>
        <v>Reportan apertura en el enlace Mov. Guatiguara-Mov.Monserrate en el  Km 1.8 desde Mov Guatiguara  ocasionado por Corto Circuito</v>
      </c>
      <c r="BA3019" s="8" t="str">
        <f>+CONCATENATE("Para dar solución al incidente ",Tabla4[[#This Row],[Solución]])</f>
        <v>Para dar solución al incidente Tendido de 200 mts de Fo y dos empalmes de 48 hilos</v>
      </c>
      <c r="BB3019" s="3" t="str">
        <f>+_xlfn.CONCAT(Tabla4[[#This Row],[Causa Raiz]]," ",Tabla4[[#This Row],[Solución2]]," (",Tabla4[[#This Row],[Anillo]],"- Cabecera: ",Tabla4[[#This Row],[Cabecera]],"- Operador: ",Tabla4[[#This Row],[Operador]],")")</f>
        <v>Reportan apertura en el enlace Mov. Guatiguara-Mov.Monserrate en el  Km 1.8 desde Mov Guatiguara  ocasionado por Corto Circuito Para dar solución al incidente Tendido de 200 mts de Fo y dos empalmes de 48 hilos (lineal- Cabecera: guatiguara - Operador: Colombia Telecomunicaciones)</v>
      </c>
    </row>
    <row r="3020" spans="1:54" ht="128.25">
      <c r="A3020" s="38">
        <f t="shared" si="798"/>
        <v>3019</v>
      </c>
      <c r="B3020" s="3">
        <v>8770281</v>
      </c>
      <c r="C3020" s="3" t="s">
        <v>92</v>
      </c>
      <c r="D3020" s="23">
        <v>45489.701388888891</v>
      </c>
      <c r="E3020" s="23"/>
      <c r="F3020" s="1">
        <f t="shared" ca="1" si="799"/>
        <v>13.995445949069108</v>
      </c>
      <c r="G3020" s="3" t="s">
        <v>164</v>
      </c>
      <c r="H3020" s="41" t="s">
        <v>165</v>
      </c>
      <c r="I3020" s="40"/>
      <c r="J3020" s="5" t="s">
        <v>56</v>
      </c>
      <c r="K3020" s="3" t="s">
        <v>10161</v>
      </c>
      <c r="L3020" s="9" t="s">
        <v>58</v>
      </c>
      <c r="M3020" s="3" t="s">
        <v>79</v>
      </c>
      <c r="N3020" s="3" t="s">
        <v>6943</v>
      </c>
      <c r="O3020" s="3" t="s">
        <v>603</v>
      </c>
      <c r="P3020" s="3" t="s">
        <v>13350</v>
      </c>
      <c r="Q3020" s="4" t="s">
        <v>13351</v>
      </c>
      <c r="R3020" s="3" t="s">
        <v>248</v>
      </c>
      <c r="S3020" s="3" t="s">
        <v>85</v>
      </c>
      <c r="T3020" s="9"/>
      <c r="U3020" s="3"/>
      <c r="V3020" s="22" t="str">
        <f t="shared" si="800"/>
        <v xml:space="preserve">RTNFO; Hora de aviso: 16:50 16/07/2024; Solución: ; Hora de solución: 0:00 00/01/1900; Causa: </v>
      </c>
      <c r="W3020" s="4" t="s">
        <v>1775</v>
      </c>
      <c r="X3020" s="3"/>
      <c r="Y3020" s="3"/>
      <c r="Z3020" s="3" t="s">
        <v>69</v>
      </c>
      <c r="AA3020" s="3" t="s">
        <v>71</v>
      </c>
      <c r="AB3020" s="3">
        <v>0</v>
      </c>
      <c r="AD3020" s="6">
        <v>0.66666666666666663</v>
      </c>
      <c r="AE3020" s="7"/>
      <c r="AF3020" s="7"/>
      <c r="AG3020" s="6">
        <f>Tabla4[[#This Row],[Tiempo Parada de Reloj]]+Tabla4[[#This Row],[Tiempo Autorizado por Telefonica (no Máximo)]]</f>
        <v>0.66666666666666663</v>
      </c>
      <c r="AH3020" s="7">
        <f t="shared" ca="1" si="801"/>
        <v>13.328779282402442</v>
      </c>
      <c r="AI3020" s="8">
        <f t="shared" si="802"/>
        <v>16</v>
      </c>
      <c r="AJ3020" s="8">
        <f t="shared" ca="1" si="803"/>
        <v>319.89070277765859</v>
      </c>
      <c r="AK3020" s="3" t="s">
        <v>87</v>
      </c>
      <c r="AL3020" s="3" t="s">
        <v>70</v>
      </c>
      <c r="AM3020" s="3" t="s">
        <v>106</v>
      </c>
      <c r="AN3020" s="3"/>
      <c r="AO3020" s="23"/>
      <c r="AP3020" s="23"/>
      <c r="AQ3020" s="23">
        <f t="shared" ca="1" si="804"/>
        <v>45503.69683483796</v>
      </c>
      <c r="AR3020" s="3"/>
      <c r="AS3020" s="23"/>
      <c r="AT3020" s="23"/>
      <c r="AU3020" s="3" t="s">
        <v>89</v>
      </c>
      <c r="AZ3020" s="8" t="str">
        <f>+CONCATENATE("Reportan apertura en el enlace ",Tabla4[[#This Row],[Enlace]]," en el ",Tabla4[[#This Row],[Distancia óptica]]," ocasionado por ",Tabla4[[#This Row],[Causa del daño]])</f>
        <v xml:space="preserve">Reportan apertura en el enlace Fusagasugá - Girardot en el Km 32,2 desde fusagasuga  ocasionado por </v>
      </c>
      <c r="BA3020" s="8" t="str">
        <f>+CONCATENATE("Para dar solución al incidente ",Tabla4[[#This Row],[Solución]])</f>
        <v xml:space="preserve">Para dar solución al incidente </v>
      </c>
      <c r="BB3020" s="3" t="str">
        <f>+_xlfn.CONCAT(Tabla4[[#This Row],[Causa Raiz]]," ",Tabla4[[#This Row],[Solución2]]," (",Tabla4[[#This Row],[Anillo]],"- Cabecera: ",Tabla4[[#This Row],[Cabecera]],"- Operador: ",Tabla4[[#This Row],[Operador]],")")</f>
        <v>Reportan apertura en el enlace Fusagasugá - Girardot en el Km 32,2 desde fusagasuga  ocasionado por  Para dar solución al incidente  (- Cabecera: - Operador: Colombia Telecomunicaciones)</v>
      </c>
    </row>
    <row r="3021" spans="1:54" ht="199.5">
      <c r="A3021" s="38">
        <f t="shared" si="798"/>
        <v>3020</v>
      </c>
      <c r="B3021" s="3">
        <v>8770380</v>
      </c>
      <c r="C3021" s="3" t="s">
        <v>92</v>
      </c>
      <c r="D3021" s="23">
        <v>45489.833333333336</v>
      </c>
      <c r="E3021" s="23">
        <v>45490.333333333336</v>
      </c>
      <c r="F3021" s="1">
        <f t="shared" ca="1" si="799"/>
        <v>0.5</v>
      </c>
      <c r="G3021" s="3" t="s">
        <v>12498</v>
      </c>
      <c r="H3021" s="41"/>
      <c r="I3021" s="40"/>
      <c r="J3021" s="5" t="s">
        <v>56</v>
      </c>
      <c r="K3021" s="3" t="s">
        <v>203</v>
      </c>
      <c r="L3021" s="9" t="s">
        <v>58</v>
      </c>
      <c r="M3021" s="3" t="s">
        <v>204</v>
      </c>
      <c r="N3021" s="3" t="s">
        <v>2512</v>
      </c>
      <c r="O3021" s="3" t="s">
        <v>13352</v>
      </c>
      <c r="P3021" s="3" t="s">
        <v>13353</v>
      </c>
      <c r="Q3021" s="4" t="s">
        <v>13354</v>
      </c>
      <c r="R3021" s="3" t="s">
        <v>1082</v>
      </c>
      <c r="S3021" s="3" t="s">
        <v>221</v>
      </c>
      <c r="T3021" s="9" t="s">
        <v>513</v>
      </c>
      <c r="U3021" s="3" t="s">
        <v>13355</v>
      </c>
      <c r="V3021" s="22" t="str">
        <f t="shared" si="800"/>
        <v>RTNFO; Hora de aviso: 20:00 16/07/2024; Solución: Se va a realizar tendido de 300de fibra de 36 hilos adss  y 2 Empalme de 48; Hora de solución: 8:00 17/07/2024; Causa: Desastre Natural</v>
      </c>
      <c r="W3021" s="4" t="s">
        <v>1987</v>
      </c>
      <c r="X3021" s="3"/>
      <c r="Y3021" s="3"/>
      <c r="Z3021" s="3" t="s">
        <v>69</v>
      </c>
      <c r="AA3021" s="3" t="s">
        <v>70</v>
      </c>
      <c r="AB3021" s="3">
        <v>0</v>
      </c>
      <c r="AC3021" s="3" t="s">
        <v>71</v>
      </c>
      <c r="AD3021" s="6">
        <v>0</v>
      </c>
      <c r="AE3021" s="7"/>
      <c r="AF3021" s="7"/>
      <c r="AG3021" s="6">
        <f>Tabla4[[#This Row],[Tiempo Parada de Reloj]]+Tabla4[[#This Row],[Tiempo Autorizado por Telefonica (no Máximo)]]</f>
        <v>0</v>
      </c>
      <c r="AH3021" s="7">
        <f t="shared" ca="1" si="801"/>
        <v>0.5</v>
      </c>
      <c r="AI3021" s="8">
        <f t="shared" si="802"/>
        <v>0</v>
      </c>
      <c r="AJ3021" s="8">
        <f t="shared" ca="1" si="803"/>
        <v>12</v>
      </c>
      <c r="AK3021" s="3" t="s">
        <v>87</v>
      </c>
      <c r="AL3021" s="3" t="s">
        <v>70</v>
      </c>
      <c r="AM3021" s="3" t="s">
        <v>8652</v>
      </c>
      <c r="AN3021" s="3" t="s">
        <v>8652</v>
      </c>
      <c r="AO3021" s="23" t="s">
        <v>87</v>
      </c>
      <c r="AP3021" s="23" t="s">
        <v>87</v>
      </c>
      <c r="AQ3021" s="23">
        <v>45497.607638888891</v>
      </c>
      <c r="AR3021" s="3"/>
      <c r="AS3021" s="23"/>
      <c r="AT3021" s="23"/>
      <c r="AU3021" s="3" t="s">
        <v>501</v>
      </c>
      <c r="AV3021" s="3" t="s">
        <v>332</v>
      </c>
      <c r="AW3021" s="3" t="s">
        <v>92</v>
      </c>
      <c r="AX3021" s="3">
        <v>6.8817000000000004</v>
      </c>
      <c r="AY3021" s="3">
        <v>-73.051699999999997</v>
      </c>
      <c r="AZ3021" s="8" t="str">
        <f>+CONCATENATE("Reportan apertura en el enlace ",Tabla4[[#This Row],[Enlace]]," en el ",Tabla4[[#This Row],[Distancia óptica]]," ocasionado por ",Tabla4[[#This Row],[Causa del daño]])</f>
        <v>Reportan apertura en el enlace Bucaramanga - San Gil en el Km 59 desde san gil ocasionado por Desastre Natural</v>
      </c>
      <c r="BA3021" s="8" t="str">
        <f>+CONCATENATE("Para dar solución al incidente ",Tabla4[[#This Row],[Solución]])</f>
        <v>Para dar solución al incidente Se va a realizar tendido de 300de fibra de 36 hilos adss  y 2 Empalme de 48</v>
      </c>
      <c r="BB3021" s="3" t="str">
        <f>+_xlfn.CONCAT(Tabla4[[#This Row],[Causa Raiz]]," ",Tabla4[[#This Row],[Solución2]]," (",Tabla4[[#This Row],[Anillo]],"- Cabecera: ",Tabla4[[#This Row],[Cabecera]],"- Operador: ",Tabla4[[#This Row],[Operador]],")")</f>
        <v>Reportan apertura en el enlace Bucaramanga - San Gil en el Km 59 desde san gil ocasionado por Desastre Natural Para dar solución al incidente Se va a realizar tendido de 300de fibra de 36 hilos adss  y 2 Empalme de 48 (RTNFO- Cabecera: BUCARAMANGA- Operador: Colombia Telecomunicaciones)</v>
      </c>
    </row>
    <row r="3022" spans="1:54" ht="185.25">
      <c r="A3022" s="38">
        <f t="shared" si="798"/>
        <v>3021</v>
      </c>
      <c r="B3022" s="3">
        <v>8770471</v>
      </c>
      <c r="C3022" s="3" t="s">
        <v>136</v>
      </c>
      <c r="D3022" s="23">
        <v>45489.864583333336</v>
      </c>
      <c r="E3022" s="23">
        <v>45489.958333333336</v>
      </c>
      <c r="F3022" s="1">
        <f t="shared" ca="1" si="799"/>
        <v>9.375E-2</v>
      </c>
      <c r="G3022" s="3" t="s">
        <v>55</v>
      </c>
      <c r="H3022" s="41"/>
      <c r="I3022" s="40"/>
      <c r="J3022" s="5" t="s">
        <v>137</v>
      </c>
      <c r="K3022" s="3" t="s">
        <v>57</v>
      </c>
      <c r="L3022" s="9" t="s">
        <v>78</v>
      </c>
      <c r="M3022" s="3" t="s">
        <v>59</v>
      </c>
      <c r="N3022" s="3" t="s">
        <v>60</v>
      </c>
      <c r="O3022" s="3" t="s">
        <v>13356</v>
      </c>
      <c r="P3022" s="3" t="s">
        <v>13357</v>
      </c>
      <c r="Q3022" s="4" t="s">
        <v>13358</v>
      </c>
      <c r="R3022" s="3" t="s">
        <v>980</v>
      </c>
      <c r="S3022" s="3" t="s">
        <v>65</v>
      </c>
      <c r="T3022" s="9" t="s">
        <v>176</v>
      </c>
      <c r="U3022" s="3" t="s">
        <v>5330</v>
      </c>
      <c r="V3022" s="22" t="str">
        <f t="shared" si="800"/>
        <v>RBHFO; Hora de aviso: 20:45 16/07/2024; Solución: Refusion de hilos en caja empalme; Hora de solución: 23:00 16/07/2024; Causa: Intervención de Terceros. No Identificados</v>
      </c>
      <c r="W3022" s="4" t="s">
        <v>68</v>
      </c>
      <c r="X3022" s="3"/>
      <c r="Y3022" s="3"/>
      <c r="Z3022" s="3" t="s">
        <v>69</v>
      </c>
      <c r="AA3022" s="3" t="s">
        <v>71</v>
      </c>
      <c r="AB3022" s="3">
        <v>0</v>
      </c>
      <c r="AC3022" s="3" t="s">
        <v>71</v>
      </c>
      <c r="AD3022" s="6">
        <v>0</v>
      </c>
      <c r="AE3022" s="7"/>
      <c r="AF3022" s="7"/>
      <c r="AG3022" s="6">
        <f>Tabla4[[#This Row],[Tiempo Parada de Reloj]]+Tabla4[[#This Row],[Tiempo Autorizado por Telefonica (no Máximo)]]</f>
        <v>0</v>
      </c>
      <c r="AH3022" s="7">
        <f t="shared" ca="1" si="801"/>
        <v>9.375E-2</v>
      </c>
      <c r="AI3022" s="8">
        <f t="shared" si="802"/>
        <v>0</v>
      </c>
      <c r="AJ3022" s="8">
        <f t="shared" ca="1" si="803"/>
        <v>2.25</v>
      </c>
      <c r="AK3022" s="3" t="s">
        <v>106</v>
      </c>
      <c r="AL3022" s="3" t="s">
        <v>70</v>
      </c>
      <c r="AM3022" s="3" t="s">
        <v>8652</v>
      </c>
      <c r="AN3022" s="3" t="s">
        <v>8652</v>
      </c>
      <c r="AO3022" s="23"/>
      <c r="AP3022" s="23"/>
      <c r="AQ3022" s="23">
        <v>45490.728472222225</v>
      </c>
      <c r="AR3022" s="3"/>
      <c r="AS3022" s="23"/>
      <c r="AT3022" s="23"/>
      <c r="AU3022" s="3" t="s">
        <v>100</v>
      </c>
      <c r="AV3022" s="3" t="s">
        <v>13359</v>
      </c>
      <c r="AW3022" s="3" t="s">
        <v>13360</v>
      </c>
      <c r="AX3022" s="3">
        <v>4.7046000000000001</v>
      </c>
      <c r="AY3022" s="3">
        <v>-74.129800000000003</v>
      </c>
      <c r="AZ3022" s="8" t="str">
        <f>+CONCATENATE("Reportan apertura en el enlace ",Tabla4[[#This Row],[Enlace]]," en el ",Tabla4[[#This Row],[Distancia óptica]]," ocasionado por ",Tabla4[[#This Row],[Causa del daño]])</f>
        <v>Reportan apertura en el enlace Mov. La Cabaña - Mov. Cortijo en el Km 5,4 desde cortijo  ocasionado por Intervención de Terceros. No Identificados</v>
      </c>
      <c r="BA3022" s="8" t="str">
        <f>+CONCATENATE("Para dar solución al incidente ",Tabla4[[#This Row],[Solución]])</f>
        <v>Para dar solución al incidente Refusion de hilos en caja empalme</v>
      </c>
      <c r="BB3022" s="3" t="str">
        <f>+_xlfn.CONCAT(Tabla4[[#This Row],[Causa Raiz]]," ",Tabla4[[#This Row],[Solución2]]," (",Tabla4[[#This Row],[Anillo]],"- Cabecera: ",Tabla4[[#This Row],[Cabecera]],"- Operador: ",Tabla4[[#This Row],[Operador]],")")</f>
        <v>Reportan apertura en el enlace Mov. La Cabaña - Mov. Cortijo en el Km 5,4 desde cortijo  ocasionado por Intervención de Terceros. No Identificados Para dar solución al incidente Refusion de hilos en caja empalme (Anillo 24 a - Cabecera: Parque Normandia - Operador: Infraco)</v>
      </c>
    </row>
    <row r="3023" spans="1:54" ht="185.25">
      <c r="A3023" s="38">
        <f t="shared" si="798"/>
        <v>3022</v>
      </c>
      <c r="B3023" s="3">
        <v>8770660</v>
      </c>
      <c r="C3023" s="3" t="s">
        <v>92</v>
      </c>
      <c r="D3023" s="23">
        <v>45489.899305555555</v>
      </c>
      <c r="E3023" s="23">
        <v>45491.864583333336</v>
      </c>
      <c r="F3023" s="1">
        <f t="shared" ca="1" si="799"/>
        <v>1.9652777777810115</v>
      </c>
      <c r="G3023" s="3" t="s">
        <v>164</v>
      </c>
      <c r="H3023" s="41" t="s">
        <v>165</v>
      </c>
      <c r="I3023" s="40">
        <v>1350042</v>
      </c>
      <c r="J3023" s="5" t="s">
        <v>568</v>
      </c>
      <c r="K3023" s="3" t="s">
        <v>568</v>
      </c>
      <c r="L3023" s="9" t="s">
        <v>58</v>
      </c>
      <c r="M3023" s="3" t="s">
        <v>956</v>
      </c>
      <c r="N3023" s="3" t="s">
        <v>1695</v>
      </c>
      <c r="O3023" s="3" t="s">
        <v>1696</v>
      </c>
      <c r="P3023" s="3" t="s">
        <v>13361</v>
      </c>
      <c r="Q3023" s="4" t="s">
        <v>13362</v>
      </c>
      <c r="R3023" s="3" t="s">
        <v>934</v>
      </c>
      <c r="S3023" s="3" t="s">
        <v>574</v>
      </c>
      <c r="T3023" s="9" t="s">
        <v>176</v>
      </c>
      <c r="U3023" s="3" t="s">
        <v>13363</v>
      </c>
      <c r="V3023" s="22" t="str">
        <f t="shared" si="800"/>
        <v>RTNFO; Hora de aviso: 21:35 16/07/2024; Solución: Tendido de 250 mts de Fo y dos empalmes; Hora de solución: 20:45 18/07/2024; Causa: Intervención de Terceros. No Identificados</v>
      </c>
      <c r="W3023" s="4" t="s">
        <v>576</v>
      </c>
      <c r="X3023" s="3"/>
      <c r="Y3023" s="3"/>
      <c r="Z3023" s="3" t="s">
        <v>69</v>
      </c>
      <c r="AA3023" s="3" t="s">
        <v>71</v>
      </c>
      <c r="AB3023" s="3">
        <v>0</v>
      </c>
      <c r="AC3023" s="3" t="s">
        <v>71</v>
      </c>
      <c r="AD3023" s="6">
        <v>0.70833333333333337</v>
      </c>
      <c r="AE3023" s="7"/>
      <c r="AF3023" s="7"/>
      <c r="AG3023" s="6">
        <f>Tabla4[[#This Row],[Tiempo Parada de Reloj]]+Tabla4[[#This Row],[Tiempo Autorizado por Telefonica (no Máximo)]]</f>
        <v>0.70833333333333337</v>
      </c>
      <c r="AH3023" s="7">
        <f t="shared" ca="1" si="801"/>
        <v>1.2569444444476781</v>
      </c>
      <c r="AI3023" s="8">
        <f t="shared" si="802"/>
        <v>17</v>
      </c>
      <c r="AJ3023" s="8">
        <f t="shared" ca="1" si="803"/>
        <v>30.166666666744273</v>
      </c>
      <c r="AK3023" s="3" t="s">
        <v>119</v>
      </c>
      <c r="AL3023" s="3" t="s">
        <v>70</v>
      </c>
      <c r="AM3023" s="3" t="s">
        <v>106</v>
      </c>
      <c r="AN3023" s="3" t="s">
        <v>106</v>
      </c>
      <c r="AO3023" s="23"/>
      <c r="AP3023" s="23"/>
      <c r="AQ3023" s="23">
        <f t="shared" ca="1" si="804"/>
        <v>45503.69683483796</v>
      </c>
      <c r="AR3023" s="3"/>
      <c r="AS3023" s="23"/>
      <c r="AT3023" s="23"/>
      <c r="AU3023" s="3" t="s">
        <v>568</v>
      </c>
      <c r="AV3023" s="3" t="s">
        <v>374</v>
      </c>
      <c r="AW3023" s="3" t="s">
        <v>1323</v>
      </c>
      <c r="AX3023" s="3" t="s">
        <v>69</v>
      </c>
      <c r="AY3023" s="3" t="s">
        <v>69</v>
      </c>
      <c r="AZ3023" s="8" t="str">
        <f>+CONCATENATE("Reportan apertura en el enlace ",Tabla4[[#This Row],[Enlace]]," en el ",Tabla4[[#This Row],[Distancia óptica]]," ocasionado por ",Tabla4[[#This Row],[Causa del daño]])</f>
        <v>Reportan apertura en el enlace Villavicencio - Aguazul en el  km 36,445 desde Villanueva ocasionado por Intervención de Terceros. No Identificados</v>
      </c>
      <c r="BA3023" s="8" t="str">
        <f>+CONCATENATE("Para dar solución al incidente ",Tabla4[[#This Row],[Solución]])</f>
        <v>Para dar solución al incidente Tendido de 250 mts de Fo y dos empalmes</v>
      </c>
      <c r="BB3023" s="3" t="str">
        <f>+_xlfn.CONCAT(Tabla4[[#This Row],[Causa Raiz]]," ",Tabla4[[#This Row],[Solución2]]," (",Tabla4[[#This Row],[Anillo]],"- Cabecera: ",Tabla4[[#This Row],[Cabecera]],"- Operador: ",Tabla4[[#This Row],[Operador]],")")</f>
        <v>Reportan apertura en el enlace Villavicencio - Aguazul en el  km 36,445 desde Villanueva ocasionado por Intervención de Terceros. No Identificados Para dar solución al incidente Tendido de 250 mts de Fo y dos empalmes (TRONCAL- Cabecera: VILLAVICENCIO- Operador: Azteca)</v>
      </c>
    </row>
    <row r="3024" spans="1:54" ht="199.5">
      <c r="A3024" s="38">
        <f t="shared" ref="A3024:A3034" si="805">A3023+1</f>
        <v>3023</v>
      </c>
      <c r="B3024" s="3">
        <v>8771090</v>
      </c>
      <c r="C3024" s="3" t="s">
        <v>92</v>
      </c>
      <c r="D3024" s="23">
        <v>45490.270833333336</v>
      </c>
      <c r="E3024" s="23">
        <v>45491.75</v>
      </c>
      <c r="F3024" s="1">
        <f t="shared" ref="F3024:F3034" ca="1" si="806">IF(ISBLANK(E3024),IF(ISBLANK(D3024),0,NOW()-D3024),E3024-D3024)</f>
        <v>1.4791666666642413</v>
      </c>
      <c r="G3024" s="3" t="s">
        <v>164</v>
      </c>
      <c r="H3024" s="41" t="s">
        <v>165</v>
      </c>
      <c r="I3024" s="40"/>
      <c r="J3024" s="5" t="s">
        <v>56</v>
      </c>
      <c r="K3024" s="3" t="s">
        <v>77</v>
      </c>
      <c r="L3024" s="9" t="s">
        <v>58</v>
      </c>
      <c r="M3024" s="3" t="s">
        <v>656</v>
      </c>
      <c r="N3024" s="3" t="s">
        <v>13364</v>
      </c>
      <c r="O3024" s="3" t="s">
        <v>1506</v>
      </c>
      <c r="P3024" s="3" t="s">
        <v>13365</v>
      </c>
      <c r="Q3024" s="4" t="s">
        <v>13366</v>
      </c>
      <c r="R3024" s="3" t="s">
        <v>934</v>
      </c>
      <c r="S3024" s="3" t="s">
        <v>10375</v>
      </c>
      <c r="T3024" s="9" t="s">
        <v>146</v>
      </c>
      <c r="U3024" s="3" t="s">
        <v>13367</v>
      </c>
      <c r="V3024" s="22" t="str">
        <f t="shared" ref="V3024:V3034" si="807">C3024&amp;"; Hora de aviso: "&amp;TEXT(D3024,"h:mm dd/mm/yyyy")&amp;"; Solución: "&amp;U3024&amp;"; Hora de solución: "&amp;TEXT(E3024,"h:mm dd/mm/yyyy")&amp;"; Causa: "&amp;T3024</f>
        <v>RTNFO; Hora de aviso: 6:30 17/07/2024; Solución: Se realiza tendido de 350 metros de F.O de 36 hilos y se crean dos empalmes de 48 hilos ; Hora de solución: 18:00 18/07/2024; Causa: Falla en la Red FiOp</v>
      </c>
      <c r="W3024" s="4" t="s">
        <v>160</v>
      </c>
      <c r="X3024" s="3"/>
      <c r="Y3024" s="3"/>
      <c r="Z3024" s="3" t="s">
        <v>69</v>
      </c>
      <c r="AA3024" s="3" t="s">
        <v>70</v>
      </c>
      <c r="AB3024" s="3">
        <v>8773484</v>
      </c>
      <c r="AC3024" s="3" t="s">
        <v>71</v>
      </c>
      <c r="AD3024" s="6">
        <v>0.875</v>
      </c>
      <c r="AE3024" s="7"/>
      <c r="AF3024" s="7"/>
      <c r="AG3024" s="6">
        <f>Tabla4[[#This Row],[Tiempo Parada de Reloj]]+Tabla4[[#This Row],[Tiempo Autorizado por Telefonica (no Máximo)]]</f>
        <v>0.875</v>
      </c>
      <c r="AH3024" s="7">
        <f t="shared" ref="AH3024:AH3034" ca="1" si="808">F3024-$AD3024</f>
        <v>0.60416666666424135</v>
      </c>
      <c r="AI3024" s="8">
        <f t="shared" ref="AI3024:AI3034" si="809">AD3024*24</f>
        <v>21</v>
      </c>
      <c r="AJ3024" s="8">
        <f t="shared" ref="AJ3024:AJ3034" ca="1" si="810">AH3024*24</f>
        <v>14.499999999941792</v>
      </c>
      <c r="AK3024" s="3" t="s">
        <v>88</v>
      </c>
      <c r="AL3024" s="3" t="s">
        <v>70</v>
      </c>
      <c r="AM3024" s="3" t="s">
        <v>106</v>
      </c>
      <c r="AN3024" s="3" t="s">
        <v>106</v>
      </c>
      <c r="AO3024" s="23"/>
      <c r="AP3024" s="23"/>
      <c r="AQ3024" s="23">
        <f t="shared" ref="AQ3024:AQ3033" ca="1" si="811">NOW()</f>
        <v>45503.69683483796</v>
      </c>
      <c r="AR3024" s="3"/>
      <c r="AS3024" s="23"/>
      <c r="AT3024" s="23"/>
      <c r="AU3024" s="3" t="s">
        <v>662</v>
      </c>
      <c r="AV3024" s="3" t="s">
        <v>13368</v>
      </c>
      <c r="AW3024" s="3" t="s">
        <v>76</v>
      </c>
      <c r="AX3024" s="3">
        <v>5.3471000000000002</v>
      </c>
      <c r="AY3024" s="3">
        <v>-74.733500000000006</v>
      </c>
      <c r="AZ3024" s="8" t="str">
        <f>+CONCATENATE("Reportan apertura en el enlace ",Tabla4[[#This Row],[Enlace]]," en el ",Tabla4[[#This Row],[Distancia óptica]]," ocasionado por ",Tabla4[[#This Row],[Causa del daño]])</f>
        <v>Reportan apertura en el enlace Honda - La Dorada en el Km 22.2 desde Honda ocasionado por Falla en la Red FiOp</v>
      </c>
      <c r="BA3024" s="8" t="str">
        <f>+CONCATENATE("Para dar solución al incidente ",Tabla4[[#This Row],[Solución]])</f>
        <v xml:space="preserve">Para dar solución al incidente Se realiza tendido de 350 metros de F.O de 36 hilos y se crean dos empalmes de 48 hilos </v>
      </c>
      <c r="BB3024" s="3" t="str">
        <f>+_xlfn.CONCAT(Tabla4[[#This Row],[Causa Raiz]]," ",Tabla4[[#This Row],[Solución2]]," (",Tabla4[[#This Row],[Anillo]],"- Cabecera: ",Tabla4[[#This Row],[Cabecera]],"- Operador: ",Tabla4[[#This Row],[Operador]],")")</f>
        <v>Reportan apertura en el enlace Honda - La Dorada en el Km 22.2 desde Honda ocasionado por Falla en la Red FiOp Para dar solución al incidente Se realiza tendido de 350 metros de F.O de 36 hilos y se crean dos empalmes de 48 hilos  (Troncal- Cabecera: HONDA- Operador: Colombia Telecomunicaciones)</v>
      </c>
    </row>
    <row r="3025" spans="1:54" ht="185.25">
      <c r="A3025" s="38">
        <f t="shared" si="805"/>
        <v>3024</v>
      </c>
      <c r="B3025" s="3">
        <v>8771205</v>
      </c>
      <c r="C3025" s="3" t="s">
        <v>136</v>
      </c>
      <c r="D3025" s="23">
        <v>45490.336805555555</v>
      </c>
      <c r="E3025" s="23">
        <v>45490.402777777781</v>
      </c>
      <c r="F3025" s="1">
        <f t="shared" ca="1" si="806"/>
        <v>6.5972222226264421E-2</v>
      </c>
      <c r="G3025" s="3" t="s">
        <v>164</v>
      </c>
      <c r="H3025" s="41" t="s">
        <v>165</v>
      </c>
      <c r="I3025" s="40"/>
      <c r="J3025" s="5" t="s">
        <v>137</v>
      </c>
      <c r="K3025" s="3" t="s">
        <v>77</v>
      </c>
      <c r="L3025" s="9" t="s">
        <v>78</v>
      </c>
      <c r="M3025" s="3" t="s">
        <v>79</v>
      </c>
      <c r="N3025" s="3" t="s">
        <v>771</v>
      </c>
      <c r="O3025" s="3" t="s">
        <v>13369</v>
      </c>
      <c r="P3025" s="3" t="s">
        <v>13370</v>
      </c>
      <c r="Q3025" s="4" t="s">
        <v>13371</v>
      </c>
      <c r="R3025" s="3" t="s">
        <v>708</v>
      </c>
      <c r="S3025" s="3" t="s">
        <v>10375</v>
      </c>
      <c r="T3025" s="9" t="s">
        <v>66</v>
      </c>
      <c r="U3025" s="3" t="s">
        <v>13372</v>
      </c>
      <c r="V3025" s="22" t="str">
        <f t="shared" si="807"/>
        <v>RBHFO; Hora de aviso: 8:05 17/07/2024; Solución: se recupera 10 metros de reserva y se creo un empalme de 96 hilos; Hora de solución: 9:40 17/07/2024; Causa: Vandalismo</v>
      </c>
      <c r="W3025" s="4" t="s">
        <v>160</v>
      </c>
      <c r="X3025" s="3"/>
      <c r="Y3025" s="3"/>
      <c r="Z3025" s="3" t="s">
        <v>69</v>
      </c>
      <c r="AA3025" s="3" t="s">
        <v>70</v>
      </c>
      <c r="AB3025" s="3">
        <v>8769492</v>
      </c>
      <c r="AC3025" s="3" t="s">
        <v>71</v>
      </c>
      <c r="AD3025" s="6">
        <v>0</v>
      </c>
      <c r="AE3025" s="7"/>
      <c r="AF3025" s="7"/>
      <c r="AG3025" s="6">
        <f>Tabla4[[#This Row],[Tiempo Parada de Reloj]]+Tabla4[[#This Row],[Tiempo Autorizado por Telefonica (no Máximo)]]</f>
        <v>0</v>
      </c>
      <c r="AH3025" s="7">
        <f t="shared" ca="1" si="808"/>
        <v>6.5972222226264421E-2</v>
      </c>
      <c r="AI3025" s="8">
        <f t="shared" si="809"/>
        <v>0</v>
      </c>
      <c r="AJ3025" s="8">
        <f t="shared" ca="1" si="810"/>
        <v>1.5833333334303461</v>
      </c>
      <c r="AK3025" s="3" t="s">
        <v>73</v>
      </c>
      <c r="AL3025" s="3" t="s">
        <v>71</v>
      </c>
      <c r="AM3025" s="3" t="s">
        <v>69</v>
      </c>
      <c r="AN3025" s="3" t="s">
        <v>88</v>
      </c>
      <c r="AO3025" s="23"/>
      <c r="AP3025" s="23"/>
      <c r="AQ3025" s="23">
        <f t="shared" ca="1" si="811"/>
        <v>45503.69683483796</v>
      </c>
      <c r="AR3025" s="3"/>
      <c r="AS3025" s="23"/>
      <c r="AT3025" s="23"/>
      <c r="AU3025" s="3" t="s">
        <v>710</v>
      </c>
      <c r="AV3025" s="3" t="s">
        <v>13373</v>
      </c>
      <c r="AW3025" s="3" t="s">
        <v>2863</v>
      </c>
      <c r="AX3025" s="3">
        <v>4.6146099999999999</v>
      </c>
      <c r="AY3025" s="3">
        <v>-74.187163999999996</v>
      </c>
      <c r="AZ3025" s="8" t="str">
        <f>+CONCATENATE("Reportan apertura en el enlace ",Tabla4[[#This Row],[Enlace]]," en el ",Tabla4[[#This Row],[Distancia óptica]]," ocasionado por ",Tabla4[[#This Row],[Causa del daño]])</f>
        <v>Reportan apertura en el enlace Mov.  Cap Bosa - Mov.Piamonte en el Km 1.5 desde Mov Piamosnte ocasionado por Vandalismo</v>
      </c>
      <c r="BA3025" s="8" t="str">
        <f>+CONCATENATE("Para dar solución al incidente ",Tabla4[[#This Row],[Solución]])</f>
        <v>Para dar solución al incidente se recupera 10 metros de reserva y se creo un empalme de 96 hilos</v>
      </c>
      <c r="BB3025" s="3" t="str">
        <f>+_xlfn.CONCAT(Tabla4[[#This Row],[Causa Raiz]]," ",Tabla4[[#This Row],[Solución2]]," (",Tabla4[[#This Row],[Anillo]],"- Cabecera: ",Tabla4[[#This Row],[Cabecera]],"- Operador: ",Tabla4[[#This Row],[Operador]],")")</f>
        <v>Reportan apertura en el enlace Mov.  Cap Bosa - Mov.Piamonte en el Km 1.5 desde Mov Piamosnte ocasionado por Vandalismo Para dar solución al incidente se recupera 10 metros de reserva y se creo un empalme de 96 hilos (Anillo 48- Cabecera: Asturis- Operador: Infraco)</v>
      </c>
    </row>
    <row r="3026" spans="1:54" ht="142.5">
      <c r="A3026" s="38">
        <f t="shared" si="805"/>
        <v>3025</v>
      </c>
      <c r="B3026" s="3">
        <v>8771266</v>
      </c>
      <c r="C3026" s="3" t="s">
        <v>92</v>
      </c>
      <c r="D3026" s="23">
        <v>45490.371527777781</v>
      </c>
      <c r="E3026" s="23">
        <v>45490.583333333336</v>
      </c>
      <c r="F3026" s="1">
        <f t="shared" ca="1" si="806"/>
        <v>0.21180555555474712</v>
      </c>
      <c r="G3026" s="3" t="s">
        <v>164</v>
      </c>
      <c r="H3026" s="41" t="s">
        <v>165</v>
      </c>
      <c r="I3026" s="40" t="s">
        <v>13374</v>
      </c>
      <c r="J3026" s="5" t="s">
        <v>2481</v>
      </c>
      <c r="K3026" s="3" t="s">
        <v>2481</v>
      </c>
      <c r="L3026" s="9" t="s">
        <v>58</v>
      </c>
      <c r="M3026" s="3" t="s">
        <v>139</v>
      </c>
      <c r="N3026" s="3" t="s">
        <v>447</v>
      </c>
      <c r="O3026" s="3" t="s">
        <v>448</v>
      </c>
      <c r="P3026" s="3" t="s">
        <v>13375</v>
      </c>
      <c r="Q3026" s="4" t="s">
        <v>13376</v>
      </c>
      <c r="R3026" s="3" t="s">
        <v>144</v>
      </c>
      <c r="S3026" s="3" t="s">
        <v>2483</v>
      </c>
      <c r="T3026" s="9" t="s">
        <v>513</v>
      </c>
      <c r="U3026" s="3" t="s">
        <v>13377</v>
      </c>
      <c r="V3026" s="22" t="str">
        <f t="shared" si="807"/>
        <v>RTNFO; Hora de aviso: 8:55 17/07/2024; Solución: actividaded realizada por cirion; Hora de solución: 14:00 17/07/2024; Causa: Desastre Natural</v>
      </c>
      <c r="W3026" s="4" t="s">
        <v>13378</v>
      </c>
      <c r="X3026" s="3"/>
      <c r="Y3026" s="3"/>
      <c r="Z3026" s="3" t="s">
        <v>69</v>
      </c>
      <c r="AA3026" s="3" t="s">
        <v>71</v>
      </c>
      <c r="AB3026" s="3">
        <v>0</v>
      </c>
      <c r="AC3026" s="3" t="s">
        <v>71</v>
      </c>
      <c r="AD3026" s="6">
        <v>8.3333333333333329E-2</v>
      </c>
      <c r="AE3026" s="7"/>
      <c r="AF3026" s="7"/>
      <c r="AG3026" s="6">
        <f>Tabla4[[#This Row],[Tiempo Parada de Reloj]]+Tabla4[[#This Row],[Tiempo Autorizado por Telefonica (no Máximo)]]</f>
        <v>8.3333333333333329E-2</v>
      </c>
      <c r="AH3026" s="7">
        <f t="shared" ca="1" si="808"/>
        <v>0.1284722222214138</v>
      </c>
      <c r="AI3026" s="8">
        <f t="shared" si="809"/>
        <v>2</v>
      </c>
      <c r="AJ3026" s="8">
        <f t="shared" ca="1" si="810"/>
        <v>3.0833333333139312</v>
      </c>
      <c r="AK3026" s="3" t="s">
        <v>73</v>
      </c>
      <c r="AL3026" s="3" t="s">
        <v>70</v>
      </c>
      <c r="AM3026" s="3" t="s">
        <v>87</v>
      </c>
      <c r="AN3026" s="3" t="s">
        <v>87</v>
      </c>
      <c r="AO3026" s="23"/>
      <c r="AP3026" s="23"/>
      <c r="AQ3026" s="23">
        <f t="shared" ca="1" si="811"/>
        <v>45503.69683483796</v>
      </c>
      <c r="AR3026" s="3"/>
      <c r="AS3026" s="23"/>
      <c r="AT3026" s="23"/>
      <c r="AU3026" s="3" t="s">
        <v>2481</v>
      </c>
      <c r="AV3026" s="3" t="s">
        <v>69</v>
      </c>
      <c r="AW3026" s="3" t="s">
        <v>69</v>
      </c>
      <c r="AX3026" s="3" t="s">
        <v>69</v>
      </c>
      <c r="AY3026" s="3" t="s">
        <v>69</v>
      </c>
      <c r="AZ3026" s="8" t="str">
        <f>+CONCATENATE("Reportan apertura en el enlace ",Tabla4[[#This Row],[Enlace]]," en el ",Tabla4[[#This Row],[Distancia óptica]]," ocasionado por ",Tabla4[[#This Row],[Causa del daño]])</f>
        <v>Reportan apertura en el enlace Cali - Buenaventura en el Km 47 desde Buenaventura  ocasionado por Desastre Natural</v>
      </c>
      <c r="BA3026" s="8" t="str">
        <f>+CONCATENATE("Para dar solución al incidente ",Tabla4[[#This Row],[Solución]])</f>
        <v>Para dar solución al incidente actividaded realizada por cirion</v>
      </c>
      <c r="BB3026" s="3" t="str">
        <f>+_xlfn.CONCAT(Tabla4[[#This Row],[Causa Raiz]]," ",Tabla4[[#This Row],[Solución2]]," (",Tabla4[[#This Row],[Anillo]],"- Cabecera: ",Tabla4[[#This Row],[Cabecera]],"- Operador: ",Tabla4[[#This Row],[Operador]],")")</f>
        <v>Reportan apertura en el enlace Cali - Buenaventura en el Km 47 desde Buenaventura  ocasionado por Desastre Natural Para dar solución al incidente actividaded realizada por cirion (NA- Cabecera: NA- Operador: Century Link)</v>
      </c>
    </row>
    <row r="3027" spans="1:54" ht="213.75">
      <c r="A3027" s="38">
        <f t="shared" si="805"/>
        <v>3026</v>
      </c>
      <c r="B3027" s="3">
        <v>8771287</v>
      </c>
      <c r="C3027" s="3" t="s">
        <v>92</v>
      </c>
      <c r="D3027" s="23">
        <v>45490.375</v>
      </c>
      <c r="E3027" s="23">
        <v>45490.770833333336</v>
      </c>
      <c r="F3027" s="1">
        <f t="shared" ca="1" si="806"/>
        <v>0.39583333333575865</v>
      </c>
      <c r="G3027" s="3" t="s">
        <v>164</v>
      </c>
      <c r="H3027" s="41" t="s">
        <v>165</v>
      </c>
      <c r="I3027" s="40"/>
      <c r="J3027" s="5" t="s">
        <v>56</v>
      </c>
      <c r="K3027" s="3" t="s">
        <v>203</v>
      </c>
      <c r="L3027" s="9" t="s">
        <v>58</v>
      </c>
      <c r="M3027" s="3" t="s">
        <v>169</v>
      </c>
      <c r="N3027" s="3" t="s">
        <v>437</v>
      </c>
      <c r="O3027" s="3" t="s">
        <v>3528</v>
      </c>
      <c r="P3027" s="3" t="s">
        <v>13379</v>
      </c>
      <c r="Q3027" s="4" t="s">
        <v>13380</v>
      </c>
      <c r="R3027" s="3" t="s">
        <v>2183</v>
      </c>
      <c r="S3027" s="3" t="s">
        <v>210</v>
      </c>
      <c r="T3027" s="9" t="s">
        <v>276</v>
      </c>
      <c r="U3027" s="3" t="s">
        <v>13381</v>
      </c>
      <c r="V3027" s="22" t="str">
        <f t="shared" si="807"/>
        <v>RTNFO; Hora de aviso: 9:00 17/07/2024; Solución: Para dar solucion se realizo un Tendido de 130 mtrs y dos cajas de empalme de 48 hilos ; Hora de solución: 18:30 17/07/2024; Causa: Intervención de Terceros</v>
      </c>
      <c r="W3027" s="4" t="s">
        <v>191</v>
      </c>
      <c r="X3027" s="3"/>
      <c r="Y3027" s="3"/>
      <c r="AA3027" s="3" t="s">
        <v>71</v>
      </c>
      <c r="AB3027" s="3">
        <v>0</v>
      </c>
      <c r="AC3027" s="3" t="s">
        <v>71</v>
      </c>
      <c r="AD3027" s="6">
        <v>0</v>
      </c>
      <c r="AE3027" s="7"/>
      <c r="AF3027" s="7"/>
      <c r="AG3027" s="6">
        <f>Tabla4[[#This Row],[Tiempo Parada de Reloj]]+Tabla4[[#This Row],[Tiempo Autorizado por Telefonica (no Máximo)]]</f>
        <v>0</v>
      </c>
      <c r="AH3027" s="7">
        <f t="shared" ca="1" si="808"/>
        <v>0.39583333333575865</v>
      </c>
      <c r="AI3027" s="8">
        <f t="shared" si="809"/>
        <v>0</v>
      </c>
      <c r="AJ3027" s="8">
        <f t="shared" ca="1" si="810"/>
        <v>9.5000000000582077</v>
      </c>
      <c r="AK3027" s="3" t="s">
        <v>88</v>
      </c>
      <c r="AL3027" s="3" t="s">
        <v>70</v>
      </c>
      <c r="AM3027" s="3" t="s">
        <v>87</v>
      </c>
      <c r="AN3027" s="3" t="s">
        <v>87</v>
      </c>
      <c r="AO3027" s="23"/>
      <c r="AP3027" s="23"/>
      <c r="AQ3027" s="23">
        <f t="shared" ca="1" si="811"/>
        <v>45503.69683483796</v>
      </c>
      <c r="AR3027" s="3"/>
      <c r="AS3027" s="23"/>
      <c r="AT3027" s="23"/>
      <c r="AU3027" s="3" t="s">
        <v>192</v>
      </c>
      <c r="AV3027" s="3" t="s">
        <v>3536</v>
      </c>
      <c r="AW3027" s="3" t="s">
        <v>76</v>
      </c>
      <c r="AX3027" s="3">
        <v>7.7361680000000002</v>
      </c>
      <c r="AY3027" s="3">
        <v>-72.550818000000007</v>
      </c>
      <c r="AZ3027" s="8" t="str">
        <f>+CONCATENATE("Reportan apertura en el enlace ",Tabla4[[#This Row],[Enlace]]," en el ",Tabla4[[#This Row],[Distancia óptica]]," ocasionado por ",Tabla4[[#This Row],[Causa del daño]])</f>
        <v>Reportan apertura en el enlace Cerro Oriente - Cúcuta en el Km 24,29 desde Ciucuta ocasionado por Intervención de Terceros</v>
      </c>
      <c r="BA3027" s="8" t="str">
        <f>+CONCATENATE("Para dar solución al incidente ",Tabla4[[#This Row],[Solución]])</f>
        <v xml:space="preserve">Para dar solución al incidente Para dar solucion se realizo un Tendido de 130 mtrs y dos cajas de empalme de 48 hilos </v>
      </c>
      <c r="BB3027" s="3" t="str">
        <f>+_xlfn.CONCAT(Tabla4[[#This Row],[Causa Raiz]]," ",Tabla4[[#This Row],[Solución2]]," (",Tabla4[[#This Row],[Anillo]],"- Cabecera: ",Tabla4[[#This Row],[Cabecera]],"- Operador: ",Tabla4[[#This Row],[Operador]],")")</f>
        <v>Reportan apertura en el enlace Cerro Oriente - Cúcuta en el Km 24,29 desde Ciucuta ocasionado por Intervención de Terceros Para dar solución al incidente Para dar solucion se realizo un Tendido de 130 mtrs y dos cajas de empalme de 48 hilos  (Troncal- Cabecera: Cucuta- Operador: Colombia Telecomunicaciones)</v>
      </c>
    </row>
    <row r="3028" spans="1:54" ht="185.25">
      <c r="A3028" s="38">
        <f t="shared" si="805"/>
        <v>3027</v>
      </c>
      <c r="B3028" s="3">
        <v>8771350</v>
      </c>
      <c r="C3028" s="3" t="s">
        <v>163</v>
      </c>
      <c r="D3028" s="23">
        <v>45490.388888888891</v>
      </c>
      <c r="E3028" s="23">
        <v>45490.527777777781</v>
      </c>
      <c r="F3028" s="1">
        <f t="shared" ca="1" si="806"/>
        <v>0.13888888889050577</v>
      </c>
      <c r="G3028" s="3" t="s">
        <v>1465</v>
      </c>
      <c r="H3028" s="41" t="s">
        <v>1551</v>
      </c>
      <c r="I3028" s="40"/>
      <c r="J3028" s="5" t="s">
        <v>56</v>
      </c>
      <c r="K3028" s="3" t="s">
        <v>108</v>
      </c>
      <c r="L3028" s="9" t="s">
        <v>58</v>
      </c>
      <c r="M3028" s="3" t="s">
        <v>431</v>
      </c>
      <c r="N3028" s="3" t="s">
        <v>664</v>
      </c>
      <c r="O3028" s="3" t="s">
        <v>2874</v>
      </c>
      <c r="P3028" s="3" t="s">
        <v>13382</v>
      </c>
      <c r="Q3028" s="4" t="s">
        <v>13383</v>
      </c>
      <c r="R3028" s="3" t="s">
        <v>114</v>
      </c>
      <c r="S3028" s="3" t="s">
        <v>13384</v>
      </c>
      <c r="T3028" s="9" t="s">
        <v>66</v>
      </c>
      <c r="U3028" s="3" t="s">
        <v>13385</v>
      </c>
      <c r="V3028" s="22" t="str">
        <f t="shared" si="807"/>
        <v>RDFO; Hora de aviso: 9:20 17/07/2024; Solución: Recuperacion de 300 mts de reserva y un empalme de 36 hilos; Hora de solución: 12:40 17/07/2024; Causa: Vandalismo</v>
      </c>
      <c r="W3028" s="4" t="s">
        <v>118</v>
      </c>
      <c r="X3028" s="3"/>
      <c r="Y3028" s="3"/>
      <c r="Z3028" s="3" t="s">
        <v>69</v>
      </c>
      <c r="AA3028" s="3" t="s">
        <v>70</v>
      </c>
      <c r="AB3028" s="3">
        <v>7149602</v>
      </c>
      <c r="AC3028" s="3" t="s">
        <v>71</v>
      </c>
      <c r="AD3028" s="6">
        <v>0</v>
      </c>
      <c r="AE3028" s="7"/>
      <c r="AF3028" s="7"/>
      <c r="AG3028" s="6">
        <f>Tabla4[[#This Row],[Tiempo Parada de Reloj]]+Tabla4[[#This Row],[Tiempo Autorizado por Telefonica (no Máximo)]]</f>
        <v>0</v>
      </c>
      <c r="AH3028" s="7">
        <f t="shared" ca="1" si="808"/>
        <v>0.13888888889050577</v>
      </c>
      <c r="AI3028" s="8">
        <f t="shared" si="809"/>
        <v>0</v>
      </c>
      <c r="AJ3028" s="8">
        <f t="shared" ca="1" si="810"/>
        <v>3.3333333333721384</v>
      </c>
      <c r="AK3028" s="3" t="s">
        <v>73</v>
      </c>
      <c r="AL3028" s="3" t="s">
        <v>70</v>
      </c>
      <c r="AM3028" s="3" t="s">
        <v>88</v>
      </c>
      <c r="AN3028" s="3" t="s">
        <v>88</v>
      </c>
      <c r="AO3028" s="23" t="s">
        <v>8652</v>
      </c>
      <c r="AP3028" s="23" t="s">
        <v>8652</v>
      </c>
      <c r="AQ3028" s="23">
        <v>45490.722222222219</v>
      </c>
      <c r="AR3028" s="3"/>
      <c r="AS3028" s="23"/>
      <c r="AT3028" s="23"/>
      <c r="AU3028" s="3" t="s">
        <v>436</v>
      </c>
      <c r="AV3028" s="3" t="s">
        <v>13386</v>
      </c>
      <c r="AW3028" s="3" t="s">
        <v>76</v>
      </c>
      <c r="AX3028" s="3">
        <v>11.166976999999999</v>
      </c>
      <c r="AY3028" s="3">
        <v>-72.589653999999996</v>
      </c>
      <c r="AZ3028" s="8" t="str">
        <f>+CONCATENATE("Reportan apertura en el enlace ",Tabla4[[#This Row],[Enlace]]," en el ",Tabla4[[#This Row],[Distancia óptica]]," ocasionado por ",Tabla4[[#This Row],[Causa del daño]])</f>
        <v>Reportan apertura en el enlace Mushaisa - Maicao en el Km 4 desde mushaisa ocasionado por Vandalismo</v>
      </c>
      <c r="BA3028" s="8" t="str">
        <f>+CONCATENATE("Para dar solución al incidente ",Tabla4[[#This Row],[Solución]])</f>
        <v>Para dar solución al incidente Recuperacion de 300 mts de reserva y un empalme de 36 hilos</v>
      </c>
      <c r="BB3028" s="3" t="str">
        <f>+_xlfn.CONCAT(Tabla4[[#This Row],[Causa Raiz]]," ",Tabla4[[#This Row],[Solución2]]," (",Tabla4[[#This Row],[Anillo]],"- Cabecera: ",Tabla4[[#This Row],[Cabecera]],"- Operador: ",Tabla4[[#This Row],[Operador]],")")</f>
        <v>Reportan apertura en el enlace Mushaisa - Maicao en el Km 4 desde mushaisa ocasionado por Vandalismo Para dar solución al incidente Recuperacion de 300 mts de reserva y un empalme de 36 hilos (Troncal- Cabecera: Micao - Operador: Colombia Telecomunicaciones)</v>
      </c>
    </row>
    <row r="3029" spans="1:54" ht="185.25">
      <c r="A3029" s="38">
        <f t="shared" si="805"/>
        <v>3028</v>
      </c>
      <c r="B3029" s="3">
        <v>8767993</v>
      </c>
      <c r="C3029" s="3" t="s">
        <v>54</v>
      </c>
      <c r="D3029" s="23">
        <v>45490.402777777781</v>
      </c>
      <c r="E3029" s="23">
        <v>45490.496527777781</v>
      </c>
      <c r="F3029" s="1">
        <f t="shared" ca="1" si="806"/>
        <v>9.375E-2</v>
      </c>
      <c r="G3029" s="3" t="s">
        <v>1465</v>
      </c>
      <c r="H3029" s="41" t="s">
        <v>1551</v>
      </c>
      <c r="I3029" s="40"/>
      <c r="J3029" s="5" t="s">
        <v>56</v>
      </c>
      <c r="K3029" s="3" t="s">
        <v>108</v>
      </c>
      <c r="L3029" s="9" t="s">
        <v>78</v>
      </c>
      <c r="M3029" s="3" t="s">
        <v>59</v>
      </c>
      <c r="N3029" s="3" t="s">
        <v>60</v>
      </c>
      <c r="O3029" s="3" t="s">
        <v>13387</v>
      </c>
      <c r="P3029" s="3" t="s">
        <v>13388</v>
      </c>
      <c r="Q3029" s="4" t="s">
        <v>13389</v>
      </c>
      <c r="R3029" s="3" t="s">
        <v>980</v>
      </c>
      <c r="S3029" s="3" t="s">
        <v>65</v>
      </c>
      <c r="T3029" s="9" t="s">
        <v>256</v>
      </c>
      <c r="U3029" s="22" t="s">
        <v>13390</v>
      </c>
      <c r="V3029" s="22" t="str">
        <f t="shared" si="807"/>
        <v>RLFO; Hora de aviso: 9:40 17/07/2024; Solución: se refusionan hilos de  servicio y se supera la falla; Hora de solución: 11:55 17/07/2024; Causa: Falla de Empalme de FiOp</v>
      </c>
      <c r="W3029" s="4" t="s">
        <v>68</v>
      </c>
      <c r="X3029" s="3"/>
      <c r="Y3029" s="3"/>
      <c r="Z3029" s="3" t="s">
        <v>69</v>
      </c>
      <c r="AA3029" s="3" t="s">
        <v>70</v>
      </c>
      <c r="AB3029" s="3">
        <v>8767993</v>
      </c>
      <c r="AC3029" s="3" t="s">
        <v>71</v>
      </c>
      <c r="AD3029" s="6">
        <v>0</v>
      </c>
      <c r="AE3029" s="7"/>
      <c r="AF3029" s="7"/>
      <c r="AG3029" s="6">
        <f>Tabla4[[#This Row],[Tiempo Parada de Reloj]]+Tabla4[[#This Row],[Tiempo Autorizado por Telefonica (no Máximo)]]</f>
        <v>0</v>
      </c>
      <c r="AH3029" s="7">
        <f t="shared" ca="1" si="808"/>
        <v>9.375E-2</v>
      </c>
      <c r="AI3029" s="8">
        <f t="shared" si="809"/>
        <v>0</v>
      </c>
      <c r="AJ3029" s="8">
        <f t="shared" ca="1" si="810"/>
        <v>2.25</v>
      </c>
      <c r="AK3029" s="3" t="s">
        <v>73</v>
      </c>
      <c r="AL3029" s="3" t="s">
        <v>70</v>
      </c>
      <c r="AM3029" s="3" t="s">
        <v>88</v>
      </c>
      <c r="AN3029" s="3" t="s">
        <v>88</v>
      </c>
      <c r="AO3029" s="23" t="s">
        <v>8652</v>
      </c>
      <c r="AP3029" s="23" t="s">
        <v>8652</v>
      </c>
      <c r="AQ3029" s="23">
        <v>45491.567361111112</v>
      </c>
      <c r="AR3029" s="3"/>
      <c r="AS3029" s="23"/>
      <c r="AT3029" s="23"/>
      <c r="AU3029" s="3" t="s">
        <v>100</v>
      </c>
      <c r="AV3029" s="3" t="s">
        <v>183</v>
      </c>
      <c r="AW3029" s="3" t="s">
        <v>4336</v>
      </c>
      <c r="AX3029" s="3">
        <v>4.7370000000000001</v>
      </c>
      <c r="AY3029" s="3">
        <v>-74.049000000000007</v>
      </c>
      <c r="AZ3029" s="8" t="str">
        <f>+CONCATENATE("Reportan apertura en el enlace ",Tabla4[[#This Row],[Enlace]]," en el ",Tabla4[[#This Row],[Distancia óptica]]," ocasionado por ",Tabla4[[#This Row],[Causa del daño]])</f>
        <v>Reportan apertura en el enlace Mov. Portales Del Norte - Mov. Toberin en el km 2.7 desde Toberin ocasionado por Falla de Empalme de FiOp</v>
      </c>
      <c r="BA3029" s="8" t="str">
        <f>+CONCATENATE("Para dar solución al incidente ",Tabla4[[#This Row],[Solución]])</f>
        <v>Para dar solución al incidente se refusionan hilos de  servicio y se supera la falla</v>
      </c>
      <c r="BB3029" s="3" t="str">
        <f>+_xlfn.CONCAT(Tabla4[[#This Row],[Causa Raiz]]," ",Tabla4[[#This Row],[Solución2]]," (",Tabla4[[#This Row],[Anillo]],"- Cabecera: ",Tabla4[[#This Row],[Cabecera]],"- Operador: ",Tabla4[[#This Row],[Operador]],")")</f>
        <v>Reportan apertura en el enlace Mov. Portales Del Norte - Mov. Toberin en el km 2.7 desde Toberin ocasionado por Falla de Empalme de FiOp Para dar solución al incidente se refusionan hilos de  servicio y se supera la falla (lienal- Cabecera: Toberin- Operador: Colombia Telecomunicaciones)</v>
      </c>
    </row>
    <row r="3030" spans="1:54" ht="185.25">
      <c r="A3030" s="38">
        <f t="shared" si="805"/>
        <v>3029</v>
      </c>
      <c r="B3030" s="3">
        <v>8771746</v>
      </c>
      <c r="C3030" s="3" t="s">
        <v>163</v>
      </c>
      <c r="D3030" s="23">
        <v>45490.475694444445</v>
      </c>
      <c r="E3030" s="23">
        <v>45490.788194444445</v>
      </c>
      <c r="F3030" s="1">
        <f t="shared" ca="1" si="806"/>
        <v>0.3125</v>
      </c>
      <c r="G3030" s="3" t="s">
        <v>164</v>
      </c>
      <c r="H3030" s="41" t="s">
        <v>165</v>
      </c>
      <c r="I3030" s="40"/>
      <c r="J3030" s="5" t="s">
        <v>56</v>
      </c>
      <c r="K3030" s="3" t="s">
        <v>340</v>
      </c>
      <c r="L3030" s="9" t="s">
        <v>78</v>
      </c>
      <c r="M3030" s="3" t="s">
        <v>341</v>
      </c>
      <c r="N3030" s="3" t="s">
        <v>2539</v>
      </c>
      <c r="O3030" s="3" t="s">
        <v>13391</v>
      </c>
      <c r="P3030" s="3" t="s">
        <v>13392</v>
      </c>
      <c r="Q3030" s="4" t="s">
        <v>13393</v>
      </c>
      <c r="R3030" s="3" t="s">
        <v>1828</v>
      </c>
      <c r="S3030" s="3" t="s">
        <v>347</v>
      </c>
      <c r="T3030" s="9" t="s">
        <v>146</v>
      </c>
      <c r="U3030" s="3" t="s">
        <v>13394</v>
      </c>
      <c r="V3030" s="22" t="str">
        <f t="shared" si="807"/>
        <v>RDFO; Hora de aviso: 11:25 17/07/2024; Solución: Para dar solucion se realiza Migracion entre empalme ; Hora de solución: 18:55 17/07/2024; Causa: Falla en la Red FiOp</v>
      </c>
      <c r="W3030" s="4" t="s">
        <v>349</v>
      </c>
      <c r="X3030" s="3"/>
      <c r="Y3030" s="3"/>
      <c r="Z3030" s="3" t="s">
        <v>69</v>
      </c>
      <c r="AA3030" s="3" t="s">
        <v>71</v>
      </c>
      <c r="AB3030" s="3">
        <v>0</v>
      </c>
      <c r="AC3030" s="3" t="s">
        <v>71</v>
      </c>
      <c r="AD3030" s="6">
        <v>0</v>
      </c>
      <c r="AE3030" s="7"/>
      <c r="AF3030" s="7"/>
      <c r="AG3030" s="6">
        <f>Tabla4[[#This Row],[Tiempo Parada de Reloj]]+Tabla4[[#This Row],[Tiempo Autorizado por Telefonica (no Máximo)]]</f>
        <v>0</v>
      </c>
      <c r="AH3030" s="7">
        <f t="shared" ca="1" si="808"/>
        <v>0.3125</v>
      </c>
      <c r="AI3030" s="8">
        <f t="shared" si="809"/>
        <v>0</v>
      </c>
      <c r="AJ3030" s="8">
        <f t="shared" ca="1" si="810"/>
        <v>7.5</v>
      </c>
      <c r="AK3030" s="3" t="s">
        <v>73</v>
      </c>
      <c r="AL3030" s="3" t="s">
        <v>70</v>
      </c>
      <c r="AM3030" s="3" t="s">
        <v>87</v>
      </c>
      <c r="AN3030" s="3" t="s">
        <v>87</v>
      </c>
      <c r="AO3030" s="23"/>
      <c r="AP3030" s="23"/>
      <c r="AQ3030" s="23">
        <f t="shared" ca="1" si="811"/>
        <v>45503.69683483796</v>
      </c>
      <c r="AR3030" s="3"/>
      <c r="AS3030" s="23"/>
      <c r="AT3030" s="23"/>
      <c r="AU3030" s="3" t="s">
        <v>351</v>
      </c>
      <c r="AV3030" s="3" t="s">
        <v>13395</v>
      </c>
      <c r="AW3030" s="3" t="s">
        <v>135</v>
      </c>
      <c r="AX3030" s="3">
        <v>3.883</v>
      </c>
      <c r="AY3030" s="3">
        <v>-75.256600000000006</v>
      </c>
      <c r="AZ3030" s="8" t="str">
        <f>+CONCATENATE("Reportan apertura en el enlace ",Tabla4[[#This Row],[Enlace]]," en el ",Tabla4[[#This Row],[Distancia óptica]]," ocasionado por ",Tabla4[[#This Row],[Causa del daño]])</f>
        <v>Reportan apertura en el enlace Mov. Chaparral - Mov. Ortega  en el km 11.7 desde ortega ocasionado por Falla en la Red FiOp</v>
      </c>
      <c r="BA3030" s="8" t="str">
        <f>+CONCATENATE("Para dar solución al incidente ",Tabla4[[#This Row],[Solución]])</f>
        <v xml:space="preserve">Para dar solución al incidente Para dar solucion se realiza Migracion entre empalme </v>
      </c>
      <c r="BB3030" s="3" t="str">
        <f>+_xlfn.CONCAT(Tabla4[[#This Row],[Causa Raiz]]," ",Tabla4[[#This Row],[Solución2]]," (",Tabla4[[#This Row],[Anillo]],"- Cabecera: ",Tabla4[[#This Row],[Cabecera]],"- Operador: ",Tabla4[[#This Row],[Operador]],")")</f>
        <v>Reportan apertura en el enlace Mov. Chaparral - Mov. Ortega  en el km 11.7 desde ortega ocasionado por Falla en la Red FiOp Para dar solución al incidente Para dar solucion se realiza Migracion entre empalme  (Lineal- Cabecera: Ortega- Operador: Colombia Telecomunicaciones)</v>
      </c>
    </row>
    <row r="3031" spans="1:54" ht="270.75">
      <c r="A3031" s="38">
        <f t="shared" si="805"/>
        <v>3030</v>
      </c>
      <c r="B3031" s="3">
        <v>8771731</v>
      </c>
      <c r="C3031" s="3" t="s">
        <v>54</v>
      </c>
      <c r="D3031" s="23">
        <v>45490.482638888891</v>
      </c>
      <c r="E3031" s="23">
        <v>45491.003472222219</v>
      </c>
      <c r="F3031" s="1">
        <f t="shared" ca="1" si="806"/>
        <v>0.52083333332848269</v>
      </c>
      <c r="G3031" s="3" t="s">
        <v>1465</v>
      </c>
      <c r="H3031" s="41" t="s">
        <v>1551</v>
      </c>
      <c r="I3031" s="40"/>
      <c r="J3031" s="5" t="s">
        <v>56</v>
      </c>
      <c r="K3031" s="3" t="s">
        <v>359</v>
      </c>
      <c r="L3031" s="9" t="s">
        <v>78</v>
      </c>
      <c r="M3031" s="3" t="s">
        <v>360</v>
      </c>
      <c r="N3031" s="3" t="s">
        <v>483</v>
      </c>
      <c r="O3031" s="3" t="s">
        <v>13396</v>
      </c>
      <c r="P3031" s="3" t="s">
        <v>13397</v>
      </c>
      <c r="Q3031" s="4" t="s">
        <v>13398</v>
      </c>
      <c r="R3031" s="3" t="s">
        <v>1420</v>
      </c>
      <c r="S3031" s="3" t="s">
        <v>366</v>
      </c>
      <c r="T3031" s="9" t="s">
        <v>276</v>
      </c>
      <c r="U3031" s="3" t="s">
        <v>13399</v>
      </c>
      <c r="V3031" s="22" t="str">
        <f t="shared" si="807"/>
        <v>RLFO; Hora de aviso: 11:35 17/07/2024; Solución: Para dar solucion a la ruta principal se realizo 100 mtrs 2 cajas de empalme de 144 ,para la ruta backaup  700 mtrs y dos empalmes de 48 hilos ; Hora de solución: 0:05 18/07/2024; Causa: Intervención de Terceros</v>
      </c>
      <c r="W3031" s="4" t="s">
        <v>423</v>
      </c>
      <c r="X3031" s="3"/>
      <c r="Y3031" s="3"/>
      <c r="Z3031" s="3" t="s">
        <v>69</v>
      </c>
      <c r="AA3031" s="3" t="s">
        <v>70</v>
      </c>
      <c r="AB3031" s="3">
        <v>8771731</v>
      </c>
      <c r="AC3031" s="3" t="s">
        <v>71</v>
      </c>
      <c r="AD3031" s="6">
        <v>0.3888888888888889</v>
      </c>
      <c r="AE3031" s="7"/>
      <c r="AF3031" s="7"/>
      <c r="AG3031" s="6">
        <f>Tabla4[[#This Row],[Tiempo Parada de Reloj]]+Tabla4[[#This Row],[Tiempo Autorizado por Telefonica (no Máximo)]]</f>
        <v>0.3888888888888889</v>
      </c>
      <c r="AH3031" s="7">
        <f t="shared" ca="1" si="808"/>
        <v>0.1319444444395938</v>
      </c>
      <c r="AI3031" s="8">
        <f t="shared" si="809"/>
        <v>9.3333333333333339</v>
      </c>
      <c r="AJ3031" s="8">
        <f t="shared" ca="1" si="810"/>
        <v>3.1666666665502512</v>
      </c>
      <c r="AK3031" s="3" t="s">
        <v>120</v>
      </c>
      <c r="AL3031" s="3" t="s">
        <v>70</v>
      </c>
      <c r="AM3031" s="3" t="s">
        <v>87</v>
      </c>
      <c r="AN3031" s="3" t="s">
        <v>120</v>
      </c>
      <c r="AO3031" s="23" t="s">
        <v>8652</v>
      </c>
      <c r="AP3031" s="23" t="s">
        <v>8652</v>
      </c>
      <c r="AQ3031" s="23">
        <v>45491.76458333333</v>
      </c>
      <c r="AR3031" s="3"/>
      <c r="AS3031" s="23"/>
      <c r="AT3031" s="23"/>
      <c r="AU3031" s="3" t="s">
        <v>424</v>
      </c>
      <c r="AV3031" s="3" t="s">
        <v>13400</v>
      </c>
      <c r="AW3031" s="3" t="s">
        <v>13401</v>
      </c>
      <c r="AX3031" s="3">
        <v>6.1542000000000003</v>
      </c>
      <c r="AY3031" s="3">
        <v>-75.609359999999995</v>
      </c>
      <c r="AZ3031" s="8" t="str">
        <f>+CONCATENATE("Reportan apertura en el enlace ",Tabla4[[#This Row],[Enlace]]," en el ",Tabla4[[#This Row],[Distancia óptica]]," ocasionado por ",Tabla4[[#This Row],[Causa del daño]])</f>
        <v>Reportan apertura en el enlace Transversales - Sabaneta en el  km 5.7  desde envigado desde otra parte ocasionado por Intervención de Terceros</v>
      </c>
      <c r="BA3031" s="8" t="str">
        <f>+CONCATENATE("Para dar solución al incidente ",Tabla4[[#This Row],[Solución]])</f>
        <v xml:space="preserve">Para dar solución al incidente Para dar solucion a la ruta principal se realizo 100 mtrs 2 cajas de empalme de 144 ,para la ruta backaup  700 mtrs y dos empalmes de 48 hilos </v>
      </c>
      <c r="BB3031" s="3" t="str">
        <f>+_xlfn.CONCAT(Tabla4[[#This Row],[Causa Raiz]]," ",Tabla4[[#This Row],[Solución2]]," (",Tabla4[[#This Row],[Anillo]],"- Cabecera: ",Tabla4[[#This Row],[Cabecera]],"- Operador: ",Tabla4[[#This Row],[Operador]],")")</f>
        <v>Reportan apertura en el enlace Transversales - Sabaneta en el  km 5.7  desde envigado desde otra parte ocasionado por Intervención de Terceros Para dar solución al incidente Para dar solucion a la ruta principal se realizo 100 mtrs 2 cajas de empalme de 144 ,para la ruta backaup  700 mtrs y dos empalmes de 48 hilos  (ANILLO SABANETA - Cabecera: envigado otra parte- Operador: Colombia Telecomunicaciones)</v>
      </c>
    </row>
    <row r="3032" spans="1:54" ht="185.25">
      <c r="A3032" s="38">
        <f t="shared" si="805"/>
        <v>3031</v>
      </c>
      <c r="B3032" s="3">
        <v>8771601</v>
      </c>
      <c r="C3032" s="3" t="s">
        <v>163</v>
      </c>
      <c r="D3032" s="23">
        <v>45490.527777777781</v>
      </c>
      <c r="E3032" s="23">
        <v>45490.875</v>
      </c>
      <c r="F3032" s="1">
        <f t="shared" ca="1" si="806"/>
        <v>0.34722222221898846</v>
      </c>
      <c r="G3032" s="3" t="s">
        <v>164</v>
      </c>
      <c r="H3032" s="41" t="s">
        <v>165</v>
      </c>
      <c r="I3032" s="40"/>
      <c r="J3032" s="5" t="s">
        <v>56</v>
      </c>
      <c r="K3032" s="3" t="s">
        <v>77</v>
      </c>
      <c r="L3032" s="9" t="s">
        <v>58</v>
      </c>
      <c r="M3032" s="3" t="s">
        <v>79</v>
      </c>
      <c r="N3032" s="3" t="s">
        <v>771</v>
      </c>
      <c r="O3032" s="3" t="s">
        <v>2086</v>
      </c>
      <c r="P3032" s="3" t="s">
        <v>13402</v>
      </c>
      <c r="Q3032" s="4" t="s">
        <v>13403</v>
      </c>
      <c r="R3032" s="3" t="s">
        <v>708</v>
      </c>
      <c r="S3032" s="3" t="s">
        <v>10375</v>
      </c>
      <c r="T3032" s="9" t="s">
        <v>146</v>
      </c>
      <c r="U3032" s="3" t="s">
        <v>13404</v>
      </c>
      <c r="V3032" s="22" t="str">
        <f t="shared" si="807"/>
        <v>RDFO; Hora de aviso: 12:40 17/07/2024; Solución: Para dar solucion un tendido 100 mtrs y dos cajas de 48 hilos ; Hora de solución: 21:00 17/07/2024; Causa: Falla en la Red FiOp</v>
      </c>
      <c r="W3032" s="4" t="s">
        <v>160</v>
      </c>
      <c r="X3032" s="3"/>
      <c r="Y3032" s="3"/>
      <c r="Z3032" s="3" t="s">
        <v>69</v>
      </c>
      <c r="AA3032" s="3" t="s">
        <v>70</v>
      </c>
      <c r="AB3032" s="3">
        <v>8771601</v>
      </c>
      <c r="AC3032" s="3" t="s">
        <v>71</v>
      </c>
      <c r="AD3032" s="6">
        <v>0</v>
      </c>
      <c r="AE3032" s="7"/>
      <c r="AF3032" s="7"/>
      <c r="AG3032" s="6">
        <f>Tabla4[[#This Row],[Tiempo Parada de Reloj]]+Tabla4[[#This Row],[Tiempo Autorizado por Telefonica (no Máximo)]]</f>
        <v>0</v>
      </c>
      <c r="AH3032" s="7">
        <f t="shared" ca="1" si="808"/>
        <v>0.34722222221898846</v>
      </c>
      <c r="AI3032" s="8">
        <f t="shared" si="809"/>
        <v>0</v>
      </c>
      <c r="AJ3032" s="8">
        <f t="shared" ca="1" si="810"/>
        <v>8.3333333332557231</v>
      </c>
      <c r="AK3032" s="3" t="s">
        <v>88</v>
      </c>
      <c r="AL3032" s="3" t="s">
        <v>70</v>
      </c>
      <c r="AM3032" s="3" t="s">
        <v>87</v>
      </c>
      <c r="AN3032" s="3" t="s">
        <v>87</v>
      </c>
      <c r="AO3032" s="23"/>
      <c r="AP3032" s="23"/>
      <c r="AQ3032" s="23">
        <f t="shared" ca="1" si="811"/>
        <v>45503.69683483796</v>
      </c>
      <c r="AR3032" s="3"/>
      <c r="AS3032" s="23"/>
      <c r="AT3032" s="23"/>
      <c r="AU3032" s="3" t="s">
        <v>313</v>
      </c>
      <c r="AV3032" s="3" t="s">
        <v>771</v>
      </c>
      <c r="AW3032" s="3" t="s">
        <v>69</v>
      </c>
      <c r="AX3032" s="3">
        <v>4.5208029999999999</v>
      </c>
      <c r="AY3032" s="3">
        <v>-74.243630600000003</v>
      </c>
      <c r="AZ3032" s="8" t="str">
        <f>+CONCATENATE("Reportan apertura en el enlace ",Tabla4[[#This Row],[Enlace]]," en el ",Tabla4[[#This Row],[Distancia óptica]]," ocasionado por ",Tabla4[[#This Row],[Causa del daño]])</f>
        <v>Reportan apertura en el enlace Soacha - Sibaté en el km 10.6 Dedse Soacha ocasionado por Falla en la Red FiOp</v>
      </c>
      <c r="BA3032" s="8" t="str">
        <f>+CONCATENATE("Para dar solución al incidente ",Tabla4[[#This Row],[Solución]])</f>
        <v xml:space="preserve">Para dar solución al incidente Para dar solucion un tendido 100 mtrs y dos cajas de 48 hilos </v>
      </c>
      <c r="BB3032" s="3" t="str">
        <f>+_xlfn.CONCAT(Tabla4[[#This Row],[Causa Raiz]]," ",Tabla4[[#This Row],[Solución2]]," (",Tabla4[[#This Row],[Anillo]],"- Cabecera: ",Tabla4[[#This Row],[Cabecera]],"- Operador: ",Tabla4[[#This Row],[Operador]],")")</f>
        <v>Reportan apertura en el enlace Soacha - Sibaté en el km 10.6 Dedse Soacha ocasionado por Falla en la Red FiOp Para dar solución al incidente Para dar solucion un tendido 100 mtrs y dos cajas de 48 hilos  (NA- Cabecera: SOACHA- Operador: Colombia Telecomunicaciones)</v>
      </c>
    </row>
    <row r="3033" spans="1:54" ht="171">
      <c r="A3033" s="38">
        <f t="shared" si="805"/>
        <v>3032</v>
      </c>
      <c r="B3033" s="3">
        <v>8772191</v>
      </c>
      <c r="C3033" s="3" t="s">
        <v>92</v>
      </c>
      <c r="D3033" s="23">
        <v>45490.552083333336</v>
      </c>
      <c r="E3033" s="23">
        <v>45490.791666666664</v>
      </c>
      <c r="F3033" s="1">
        <f t="shared" ca="1" si="806"/>
        <v>0.23958333332848269</v>
      </c>
      <c r="G3033" s="3" t="s">
        <v>164</v>
      </c>
      <c r="H3033" s="41" t="s">
        <v>165</v>
      </c>
      <c r="I3033" s="40"/>
      <c r="J3033" s="5" t="s">
        <v>56</v>
      </c>
      <c r="K3033" s="3" t="s">
        <v>77</v>
      </c>
      <c r="L3033" s="9" t="s">
        <v>58</v>
      </c>
      <c r="M3033" s="3" t="s">
        <v>79</v>
      </c>
      <c r="N3033" s="3" t="s">
        <v>244</v>
      </c>
      <c r="O3033" s="3" t="s">
        <v>603</v>
      </c>
      <c r="P3033" s="3" t="s">
        <v>13405</v>
      </c>
      <c r="Q3033" s="78" t="s">
        <v>13406</v>
      </c>
      <c r="R3033" s="3" t="s">
        <v>248</v>
      </c>
      <c r="S3033" s="3" t="s">
        <v>10375</v>
      </c>
      <c r="T3033" s="9" t="s">
        <v>146</v>
      </c>
      <c r="U3033" s="3" t="s">
        <v>13407</v>
      </c>
      <c r="V3033" s="22" t="str">
        <f t="shared" si="807"/>
        <v>RTNFO; Hora de aviso: 13:15 17/07/2024; Solución: Para dar solucion se realiza limpieza en ambos pigtails; Hora de solución: 19:00 17/07/2024; Causa: Falla en la Red FiOp</v>
      </c>
      <c r="W3033" s="4" t="s">
        <v>160</v>
      </c>
      <c r="X3033" s="3"/>
      <c r="Y3033" s="3"/>
      <c r="Z3033" s="3" t="s">
        <v>69</v>
      </c>
      <c r="AA3033" s="3" t="s">
        <v>71</v>
      </c>
      <c r="AB3033" s="3">
        <v>0</v>
      </c>
      <c r="AC3033" s="3" t="s">
        <v>71</v>
      </c>
      <c r="AD3033" s="6">
        <v>0</v>
      </c>
      <c r="AE3033" s="7"/>
      <c r="AF3033" s="7"/>
      <c r="AG3033" s="6">
        <f>Tabla4[[#This Row],[Tiempo Parada de Reloj]]+Tabla4[[#This Row],[Tiempo Autorizado por Telefonica (no Máximo)]]</f>
        <v>0</v>
      </c>
      <c r="AH3033" s="7">
        <f t="shared" ca="1" si="808"/>
        <v>0.23958333332848269</v>
      </c>
      <c r="AI3033" s="8">
        <f t="shared" si="809"/>
        <v>0</v>
      </c>
      <c r="AJ3033" s="8">
        <f t="shared" ca="1" si="810"/>
        <v>5.7499999998835847</v>
      </c>
      <c r="AK3033" s="3" t="s">
        <v>88</v>
      </c>
      <c r="AL3033" s="3" t="s">
        <v>70</v>
      </c>
      <c r="AM3033" s="3" t="s">
        <v>87</v>
      </c>
      <c r="AN3033" s="3" t="s">
        <v>87</v>
      </c>
      <c r="AO3033" s="23"/>
      <c r="AP3033" s="23"/>
      <c r="AQ3033" s="23">
        <f t="shared" ca="1" si="811"/>
        <v>45503.69683483796</v>
      </c>
      <c r="AR3033" s="3"/>
      <c r="AS3033" s="23"/>
      <c r="AT3033" s="23"/>
      <c r="AU3033" s="3" t="s">
        <v>89</v>
      </c>
      <c r="AV3033" s="3" t="s">
        <v>69</v>
      </c>
      <c r="AW3033" s="3" t="s">
        <v>69</v>
      </c>
      <c r="AX3033" s="3">
        <v>4.2138499999999999</v>
      </c>
      <c r="AY3033" s="3">
        <v>-74.6721</v>
      </c>
      <c r="AZ3033" s="8" t="str">
        <f>+CONCATENATE("Reportan apertura en el enlace ",Tabla4[[#This Row],[Enlace]]," en el ",Tabla4[[#This Row],[Distancia óptica]]," ocasionado por ",Tabla4[[#This Row],[Causa del daño]])</f>
        <v>Reportan apertura en el enlace Fusagasugá - Girardot en el Km 24 desde fusagasuga ocasionado por Falla en la Red FiOp</v>
      </c>
      <c r="BA3033" s="8" t="str">
        <f>+CONCATENATE("Para dar solución al incidente ",Tabla4[[#This Row],[Solución]])</f>
        <v>Para dar solución al incidente Para dar solucion se realiza limpieza en ambos pigtails</v>
      </c>
      <c r="BB3033" s="3" t="str">
        <f>+_xlfn.CONCAT(Tabla4[[#This Row],[Causa Raiz]]," ",Tabla4[[#This Row],[Solución2]]," (",Tabla4[[#This Row],[Anillo]],"- Cabecera: ",Tabla4[[#This Row],[Cabecera]],"- Operador: ",Tabla4[[#This Row],[Operador]],")")</f>
        <v>Reportan apertura en el enlace Fusagasugá - Girardot en el Km 24 desde fusagasuga ocasionado por Falla en la Red FiOp Para dar solución al incidente Para dar solucion se realiza limpieza en ambos pigtails (NA- Cabecera: NA- Operador: Colombia Telecomunicaciones)</v>
      </c>
    </row>
    <row r="3034" spans="1:54" ht="156.75">
      <c r="A3034" s="38">
        <f t="shared" si="805"/>
        <v>3033</v>
      </c>
      <c r="B3034" s="3">
        <v>8772757</v>
      </c>
      <c r="C3034" s="3" t="s">
        <v>92</v>
      </c>
      <c r="D3034" s="23">
        <v>45490.645833333336</v>
      </c>
      <c r="E3034" s="23">
        <v>45490.647222222222</v>
      </c>
      <c r="F3034" s="1">
        <f t="shared" ca="1" si="806"/>
        <v>1.3888888861401938E-3</v>
      </c>
      <c r="G3034" s="3" t="s">
        <v>55</v>
      </c>
      <c r="H3034" s="41"/>
      <c r="I3034" s="40"/>
      <c r="J3034" s="5" t="s">
        <v>56</v>
      </c>
      <c r="K3034" s="3" t="s">
        <v>57</v>
      </c>
      <c r="L3034" s="9" t="s">
        <v>58</v>
      </c>
      <c r="M3034" s="3" t="s">
        <v>59</v>
      </c>
      <c r="N3034" s="3" t="s">
        <v>60</v>
      </c>
      <c r="O3034" s="3" t="s">
        <v>13408</v>
      </c>
      <c r="P3034" s="3" t="s">
        <v>2381</v>
      </c>
      <c r="Q3034" s="78" t="s">
        <v>13409</v>
      </c>
      <c r="R3034" s="3" t="s">
        <v>775</v>
      </c>
      <c r="S3034" s="3" t="s">
        <v>65</v>
      </c>
      <c r="T3034" s="9" t="s">
        <v>104</v>
      </c>
      <c r="U3034" s="3" t="s">
        <v>13410</v>
      </c>
      <c r="V3034" s="22" t="str">
        <f t="shared" si="807"/>
        <v>RTNFO; Hora de aviso: 15:30 17/07/2024; Solución: NocTigo notifica que sube y no manipular; Hora de solución: 15:32 17/07/2024; Causa: Visita Fallida</v>
      </c>
      <c r="W3034" s="4" t="s">
        <v>68</v>
      </c>
      <c r="X3034" s="3"/>
      <c r="Y3034" s="3"/>
      <c r="Z3034" s="3" t="s">
        <v>69</v>
      </c>
      <c r="AA3034" s="3" t="s">
        <v>71</v>
      </c>
      <c r="AB3034" s="3">
        <v>0</v>
      </c>
      <c r="AC3034" s="3" t="s">
        <v>71</v>
      </c>
      <c r="AD3034" s="6">
        <v>0</v>
      </c>
      <c r="AE3034" s="7"/>
      <c r="AF3034" s="7"/>
      <c r="AG3034" s="6">
        <f>Tabla4[[#This Row],[Tiempo Parada de Reloj]]+Tabla4[[#This Row],[Tiempo Autorizado por Telefonica (no Máximo)]]</f>
        <v>0</v>
      </c>
      <c r="AH3034" s="7">
        <f t="shared" ca="1" si="808"/>
        <v>1.3888888861401938E-3</v>
      </c>
      <c r="AI3034" s="8">
        <f t="shared" si="809"/>
        <v>0</v>
      </c>
      <c r="AJ3034" s="8">
        <f t="shared" ca="1" si="810"/>
        <v>3.3333333267364651E-2</v>
      </c>
      <c r="AK3034" s="3" t="s">
        <v>87</v>
      </c>
      <c r="AL3034" s="3" t="s">
        <v>71</v>
      </c>
      <c r="AM3034" s="3" t="s">
        <v>87</v>
      </c>
      <c r="AN3034" s="3" t="s">
        <v>87</v>
      </c>
      <c r="AO3034" s="23" t="s">
        <v>87</v>
      </c>
      <c r="AP3034" s="23" t="s">
        <v>87</v>
      </c>
      <c r="AQ3034" s="23">
        <v>45490.647222222222</v>
      </c>
      <c r="AR3034" s="3"/>
      <c r="AS3034" s="23"/>
      <c r="AT3034" s="23"/>
      <c r="AU3034" s="3" t="s">
        <v>264</v>
      </c>
      <c r="AV3034" s="3" t="s">
        <v>69</v>
      </c>
      <c r="AW3034" s="3" t="s">
        <v>69</v>
      </c>
      <c r="AX3034" s="3" t="s">
        <v>69</v>
      </c>
      <c r="AY3034" s="3" t="s">
        <v>69</v>
      </c>
      <c r="AZ3034" s="8" t="str">
        <f>+CONCATENATE("Reportan apertura en el enlace ",Tabla4[[#This Row],[Enlace]]," en el ",Tabla4[[#This Row],[Distancia óptica]]," ocasionado por ",Tabla4[[#This Row],[Causa del daño]])</f>
        <v>Reportan apertura en el enlace Vision colombia - Villeta en el Km 0  ocasionado por Visita Fallida</v>
      </c>
      <c r="BA3034" s="8" t="str">
        <f>+CONCATENATE("Para dar solución al incidente ",Tabla4[[#This Row],[Solución]])</f>
        <v>Para dar solución al incidente NocTigo notifica que sube y no manipular</v>
      </c>
      <c r="BB3034" s="3" t="str">
        <f>+_xlfn.CONCAT(Tabla4[[#This Row],[Causa Raiz]]," ",Tabla4[[#This Row],[Solución2]]," (",Tabla4[[#This Row],[Anillo]],"- Cabecera: ",Tabla4[[#This Row],[Cabecera]],"- Operador: ",Tabla4[[#This Row],[Operador]],")")</f>
        <v>Reportan apertura en el enlace Vision colombia - Villeta en el Km 0  ocasionado por Visita Fallida Para dar solución al incidente NocTigo notifica que sube y no manipular (NA- Cabecera: NA- Operador: Colombia Telecomunicaciones)</v>
      </c>
    </row>
    <row r="3035" spans="1:54" ht="142.5">
      <c r="A3035" s="38">
        <f t="shared" ref="A3035:A3041" si="812">A3034+1</f>
        <v>3034</v>
      </c>
      <c r="B3035" s="3">
        <v>8773095</v>
      </c>
      <c r="C3035" s="3" t="s">
        <v>92</v>
      </c>
      <c r="D3035" s="23">
        <v>45490.6875</v>
      </c>
      <c r="E3035" s="23">
        <v>45490.688888888886</v>
      </c>
      <c r="F3035" s="1">
        <f t="shared" ref="F3035:F3041" ca="1" si="813">IF(ISBLANK(E3035),IF(ISBLANK(D3035),0,NOW()-D3035),E3035-D3035)</f>
        <v>1.3888888861401938E-3</v>
      </c>
      <c r="G3035" s="3" t="s">
        <v>55</v>
      </c>
      <c r="H3035" s="41"/>
      <c r="I3035" s="40"/>
      <c r="J3035" s="5" t="s">
        <v>56</v>
      </c>
      <c r="K3035" s="3" t="s">
        <v>77</v>
      </c>
      <c r="L3035" s="9" t="s">
        <v>58</v>
      </c>
      <c r="M3035" s="3" t="s">
        <v>656</v>
      </c>
      <c r="N3035" s="3" t="s">
        <v>839</v>
      </c>
      <c r="O3035" s="3" t="s">
        <v>13411</v>
      </c>
      <c r="P3035" s="3" t="s">
        <v>325</v>
      </c>
      <c r="Q3035" s="4" t="s">
        <v>13412</v>
      </c>
      <c r="R3035" s="3" t="s">
        <v>2603</v>
      </c>
      <c r="S3035" s="3" t="s">
        <v>9317</v>
      </c>
      <c r="T3035" s="9" t="s">
        <v>104</v>
      </c>
      <c r="U3035" s="3" t="s">
        <v>13413</v>
      </c>
      <c r="V3035" s="22" t="str">
        <f t="shared" ref="V3035:V3041" si="814">C3035&amp;"; Hora de aviso: "&amp;TEXT(D3035,"h:mm dd/mm/yyyy")&amp;"; Solución: "&amp;U3035&amp;"; Hora de solución: "&amp;TEXT(E3035,"h:mm dd/mm/yyyy")&amp;"; Causa: "&amp;T3035</f>
        <v>RTNFO; Hora de aviso: 16:30 17/07/2024; Solución: La falla le pertenece a claro; Hora de solución: 16:32 17/07/2024; Causa: Visita Fallida</v>
      </c>
      <c r="W3035" s="4" t="s">
        <v>160</v>
      </c>
      <c r="X3035" s="3"/>
      <c r="Y3035" s="3"/>
      <c r="Z3035" s="3" t="s">
        <v>69</v>
      </c>
      <c r="AA3035" s="3" t="s">
        <v>71</v>
      </c>
      <c r="AB3035" s="3">
        <v>0</v>
      </c>
      <c r="AC3035" s="3" t="s">
        <v>71</v>
      </c>
      <c r="AD3035" s="6">
        <v>0</v>
      </c>
      <c r="AE3035" s="7"/>
      <c r="AF3035" s="7"/>
      <c r="AG3035" s="6">
        <f>Tabla4[[#This Row],[Tiempo Parada de Reloj]]+Tabla4[[#This Row],[Tiempo Autorizado por Telefonica (no Máximo)]]</f>
        <v>0</v>
      </c>
      <c r="AH3035" s="7">
        <f t="shared" ref="AH3035:AH3041" ca="1" si="815">F3035-$AD3035</f>
        <v>1.3888888861401938E-3</v>
      </c>
      <c r="AI3035" s="8">
        <f t="shared" ref="AI3035:AI3041" si="816">AD3035*24</f>
        <v>0</v>
      </c>
      <c r="AJ3035" s="8">
        <f t="shared" ref="AJ3035:AJ3041" ca="1" si="817">AH3035*24</f>
        <v>3.3333333267364651E-2</v>
      </c>
      <c r="AK3035" s="3" t="s">
        <v>87</v>
      </c>
      <c r="AL3035" s="3" t="s">
        <v>70</v>
      </c>
      <c r="AM3035" s="3" t="s">
        <v>87</v>
      </c>
      <c r="AN3035" s="3" t="s">
        <v>87</v>
      </c>
      <c r="AO3035" s="23" t="s">
        <v>87</v>
      </c>
      <c r="AP3035" s="23" t="s">
        <v>87</v>
      </c>
      <c r="AQ3035" s="23">
        <v>45490.688888888886</v>
      </c>
      <c r="AR3035" s="3"/>
      <c r="AS3035" s="23"/>
      <c r="AT3035" s="23"/>
      <c r="AU3035" s="3" t="s">
        <v>833</v>
      </c>
      <c r="AV3035" s="3" t="s">
        <v>69</v>
      </c>
      <c r="AW3035" s="3" t="s">
        <v>69</v>
      </c>
      <c r="AX3035" s="3" t="s">
        <v>69</v>
      </c>
      <c r="AY3035" s="3" t="s">
        <v>69</v>
      </c>
      <c r="AZ3035" s="8" t="str">
        <f>+CONCATENATE("Reportan apertura en el enlace ",Tabla4[[#This Row],[Enlace]]," en el ",Tabla4[[#This Row],[Distancia óptica]]," ocasionado por ",Tabla4[[#This Row],[Causa del daño]])</f>
        <v>Reportan apertura en el enlace  Pereira - Dosquebradas en el Km 0 ocasionado por Visita Fallida</v>
      </c>
      <c r="BA3035" s="8" t="str">
        <f>+CONCATENATE("Para dar solución al incidente ",Tabla4[[#This Row],[Solución]])</f>
        <v>Para dar solución al incidente La falla le pertenece a claro</v>
      </c>
      <c r="BB3035" s="3" t="str">
        <f>+_xlfn.CONCAT(Tabla4[[#This Row],[Causa Raiz]]," ",Tabla4[[#This Row],[Solución2]]," (",Tabla4[[#This Row],[Anillo]],"- Cabecera: ",Tabla4[[#This Row],[Cabecera]],"- Operador: ",Tabla4[[#This Row],[Operador]],")")</f>
        <v>Reportan apertura en el enlace  Pereira - Dosquebradas en el Km 0 ocasionado por Visita Fallida Para dar solución al incidente La falla le pertenece a claro (NA- Cabecera: NA- Operador: Colombia Telecomunicaciones)</v>
      </c>
    </row>
    <row r="3036" spans="1:54" ht="199.5">
      <c r="A3036" s="38">
        <f t="shared" si="812"/>
        <v>3035</v>
      </c>
      <c r="B3036" s="3">
        <v>8773100</v>
      </c>
      <c r="C3036" s="3" t="s">
        <v>54</v>
      </c>
      <c r="D3036" s="23">
        <v>45490.770833333336</v>
      </c>
      <c r="E3036" s="23">
        <v>45491.09375</v>
      </c>
      <c r="F3036" s="1">
        <f t="shared" ca="1" si="813"/>
        <v>0.32291666666424135</v>
      </c>
      <c r="G3036" s="3" t="s">
        <v>164</v>
      </c>
      <c r="H3036" s="41" t="s">
        <v>165</v>
      </c>
      <c r="I3036" s="40"/>
      <c r="J3036" s="5" t="s">
        <v>56</v>
      </c>
      <c r="K3036" s="3" t="s">
        <v>122</v>
      </c>
      <c r="L3036" s="9" t="s">
        <v>58</v>
      </c>
      <c r="M3036" s="3" t="s">
        <v>123</v>
      </c>
      <c r="N3036" s="3" t="s">
        <v>124</v>
      </c>
      <c r="O3036" s="3" t="s">
        <v>13414</v>
      </c>
      <c r="P3036" s="3" t="s">
        <v>13415</v>
      </c>
      <c r="Q3036" s="4" t="s">
        <v>13416</v>
      </c>
      <c r="R3036" s="3" t="s">
        <v>505</v>
      </c>
      <c r="S3036" s="3" t="s">
        <v>129</v>
      </c>
      <c r="T3036" s="9" t="s">
        <v>256</v>
      </c>
      <c r="U3036" s="3" t="s">
        <v>2334</v>
      </c>
      <c r="V3036" s="22" t="str">
        <f t="shared" si="814"/>
        <v>RLFO; Hora de aviso: 18:30 17/07/2024; Solución: se refusiona hilo abierto en caja de empalme; Hora de solución: 2:15 18/07/2024; Causa: Falla de Empalme de FiOp</v>
      </c>
      <c r="W3036" s="4" t="s">
        <v>132</v>
      </c>
      <c r="X3036" s="3"/>
      <c r="Y3036" s="3"/>
      <c r="Z3036" s="3" t="s">
        <v>69</v>
      </c>
      <c r="AA3036" s="3" t="s">
        <v>70</v>
      </c>
      <c r="AB3036" s="3">
        <v>0</v>
      </c>
      <c r="AC3036" s="3" t="s">
        <v>71</v>
      </c>
      <c r="AD3036" s="6">
        <v>0</v>
      </c>
      <c r="AE3036" s="7"/>
      <c r="AF3036" s="7"/>
      <c r="AG3036" s="6">
        <f>Tabla4[[#This Row],[Tiempo Parada de Reloj]]+Tabla4[[#This Row],[Tiempo Autorizado por Telefonica (no Máximo)]]</f>
        <v>0</v>
      </c>
      <c r="AH3036" s="7">
        <f t="shared" ca="1" si="815"/>
        <v>0.32291666666424135</v>
      </c>
      <c r="AI3036" s="8">
        <f t="shared" si="816"/>
        <v>0</v>
      </c>
      <c r="AJ3036" s="8">
        <f t="shared" ca="1" si="817"/>
        <v>7.7499999999417923</v>
      </c>
      <c r="AK3036" s="3" t="s">
        <v>87</v>
      </c>
      <c r="AL3036" s="3" t="s">
        <v>70</v>
      </c>
      <c r="AM3036" s="3" t="s">
        <v>119</v>
      </c>
      <c r="AN3036" s="3" t="s">
        <v>119</v>
      </c>
      <c r="AO3036" s="23"/>
      <c r="AP3036" s="23"/>
      <c r="AQ3036" s="23">
        <f t="shared" ref="AQ3036:AQ3038" ca="1" si="818">NOW()</f>
        <v>45503.69683483796</v>
      </c>
      <c r="AR3036" s="3"/>
      <c r="AS3036" s="23"/>
      <c r="AT3036" s="23"/>
      <c r="AU3036" s="3" t="s">
        <v>133</v>
      </c>
      <c r="AV3036" s="3" t="s">
        <v>10847</v>
      </c>
      <c r="AW3036" s="3" t="s">
        <v>307</v>
      </c>
      <c r="AX3036" s="3">
        <v>11.026445000000001</v>
      </c>
      <c r="AY3036" s="3">
        <v>-74.803892000000005</v>
      </c>
      <c r="AZ3036" s="8" t="str">
        <f>+CONCATENATE("Reportan apertura en el enlace ",Tabla4[[#This Row],[Enlace]]," en el ",Tabla4[[#This Row],[Distancia óptica]]," ocasionado por ",Tabla4[[#This Row],[Causa del daño]])</f>
        <v>Reportan apertura en el enlace Mov.Siape - Mov.San francisco en el Km 4,3 desde San Francisco ocasionado por Falla de Empalme de FiOp</v>
      </c>
      <c r="BA3036" s="8" t="str">
        <f>+CONCATENATE("Para dar solución al incidente ",Tabla4[[#This Row],[Solución]])</f>
        <v>Para dar solución al incidente se refusiona hilo abierto en caja de empalme</v>
      </c>
      <c r="BB3036" s="3" t="str">
        <f>+_xlfn.CONCAT(Tabla4[[#This Row],[Causa Raiz]]," ",Tabla4[[#This Row],[Solución2]]," (",Tabla4[[#This Row],[Anillo]],"- Cabecera: ",Tabla4[[#This Row],[Cabecera]],"- Operador: ",Tabla4[[#This Row],[Operador]],")")</f>
        <v>Reportan apertura en el enlace Mov.Siape - Mov.San francisco en el Km 4,3 desde San Francisco ocasionado por Falla de Empalme de FiOp Para dar solución al incidente se refusiona hilo abierto en caja de empalme (LINEAL- Cabecera: San Francisco - Operador: Colombia Telecomunicaciones)</v>
      </c>
    </row>
    <row r="3037" spans="1:54" ht="171">
      <c r="A3037" s="38">
        <f t="shared" si="812"/>
        <v>3036</v>
      </c>
      <c r="B3037" s="3">
        <v>8773507</v>
      </c>
      <c r="C3037" s="3" t="s">
        <v>92</v>
      </c>
      <c r="D3037" s="23">
        <v>45490.78125</v>
      </c>
      <c r="E3037" s="23">
        <v>45491.427083333336</v>
      </c>
      <c r="F3037" s="1">
        <f t="shared" ca="1" si="813"/>
        <v>0.64583333333575865</v>
      </c>
      <c r="G3037" s="3" t="s">
        <v>164</v>
      </c>
      <c r="H3037" s="41" t="s">
        <v>3019</v>
      </c>
      <c r="I3037" s="40"/>
      <c r="J3037" s="5" t="s">
        <v>56</v>
      </c>
      <c r="K3037" s="3" t="s">
        <v>77</v>
      </c>
      <c r="L3037" s="9" t="s">
        <v>58</v>
      </c>
      <c r="M3037" s="3" t="s">
        <v>79</v>
      </c>
      <c r="N3037" s="3" t="s">
        <v>1268</v>
      </c>
      <c r="O3037" s="3" t="s">
        <v>2054</v>
      </c>
      <c r="P3037" s="3" t="s">
        <v>13417</v>
      </c>
      <c r="Q3037" s="4" t="s">
        <v>13418</v>
      </c>
      <c r="R3037" s="3" t="s">
        <v>741</v>
      </c>
      <c r="S3037" s="3" t="s">
        <v>10375</v>
      </c>
      <c r="T3037" s="9" t="s">
        <v>146</v>
      </c>
      <c r="U3037" s="3" t="s">
        <v>13419</v>
      </c>
      <c r="V3037" s="22" t="str">
        <f t="shared" si="814"/>
        <v>RTNFO; Hora de aviso: 18:45 17/07/2024; Solución: Migracion de hilo entre Nodos Faca y Villeta; Hora de solución: 10:15 18/07/2024; Causa: Falla en la Red FiOp</v>
      </c>
      <c r="W3037" s="4" t="s">
        <v>68</v>
      </c>
      <c r="X3037" s="3"/>
      <c r="Y3037" s="3"/>
      <c r="Z3037" s="3" t="s">
        <v>69</v>
      </c>
      <c r="AA3037" s="3" t="s">
        <v>71</v>
      </c>
      <c r="AB3037" s="3">
        <v>0</v>
      </c>
      <c r="AC3037" s="3" t="s">
        <v>70</v>
      </c>
      <c r="AD3037" s="6">
        <v>0</v>
      </c>
      <c r="AE3037" s="7"/>
      <c r="AF3037" s="7"/>
      <c r="AG3037" s="6">
        <f>Tabla4[[#This Row],[Tiempo Parada de Reloj]]+Tabla4[[#This Row],[Tiempo Autorizado por Telefonica (no Máximo)]]</f>
        <v>0</v>
      </c>
      <c r="AH3037" s="7">
        <f t="shared" ca="1" si="815"/>
        <v>0.64583333333575865</v>
      </c>
      <c r="AI3037" s="8">
        <f t="shared" si="816"/>
        <v>0</v>
      </c>
      <c r="AJ3037" s="8">
        <f t="shared" ca="1" si="817"/>
        <v>15.500000000058208</v>
      </c>
      <c r="AK3037" s="3" t="s">
        <v>106</v>
      </c>
      <c r="AL3037" s="3" t="s">
        <v>70</v>
      </c>
      <c r="AM3037" s="3" t="s">
        <v>119</v>
      </c>
      <c r="AN3037" s="3" t="s">
        <v>120</v>
      </c>
      <c r="AO3037" s="23" t="s">
        <v>120</v>
      </c>
      <c r="AP3037" s="23"/>
      <c r="AQ3037" s="23">
        <f t="shared" ca="1" si="818"/>
        <v>45503.69683483796</v>
      </c>
      <c r="AR3037" s="3"/>
      <c r="AS3037" s="23"/>
      <c r="AT3037" s="23"/>
      <c r="AU3037" s="3" t="s">
        <v>313</v>
      </c>
      <c r="AV3037" s="3" t="s">
        <v>975</v>
      </c>
      <c r="AW3037" s="3" t="s">
        <v>76</v>
      </c>
      <c r="AX3037" s="3" t="s">
        <v>69</v>
      </c>
      <c r="AY3037" s="3" t="s">
        <v>69</v>
      </c>
      <c r="AZ3037" s="8" t="str">
        <f>+CONCATENATE("Reportan apertura en el enlace ",Tabla4[[#This Row],[Enlace]]," en el ",Tabla4[[#This Row],[Distancia óptica]]," ocasionado por ",Tabla4[[#This Row],[Causa del daño]])</f>
        <v>Reportan apertura en el enlace Bogotá - Villeta en el Km 30 desde villeta  ocasionado por Falla en la Red FiOp</v>
      </c>
      <c r="BA3037" s="8" t="str">
        <f>+CONCATENATE("Para dar solución al incidente ",Tabla4[[#This Row],[Solución]])</f>
        <v>Para dar solución al incidente Migracion de hilo entre Nodos Faca y Villeta</v>
      </c>
      <c r="BB3037" s="3" t="str">
        <f>+_xlfn.CONCAT(Tabla4[[#This Row],[Causa Raiz]]," ",Tabla4[[#This Row],[Solución2]]," (",Tabla4[[#This Row],[Anillo]],"- Cabecera: ",Tabla4[[#This Row],[Cabecera]],"- Operador: ",Tabla4[[#This Row],[Operador]],")")</f>
        <v>Reportan apertura en el enlace Bogotá - Villeta en el Km 30 desde villeta  ocasionado por Falla en la Red FiOp Para dar solución al incidente Migracion de hilo entre Nodos Faca y Villeta (Troncal- Cabecera: Morato- Operador: Colombia Telecomunicaciones)</v>
      </c>
    </row>
    <row r="3038" spans="1:54" ht="156.75">
      <c r="A3038" s="38">
        <f t="shared" si="812"/>
        <v>3037</v>
      </c>
      <c r="B3038" s="3">
        <v>8773666</v>
      </c>
      <c r="C3038" s="3" t="s">
        <v>92</v>
      </c>
      <c r="D3038" s="23">
        <v>45490.833333333336</v>
      </c>
      <c r="E3038" s="23">
        <v>45491.625</v>
      </c>
      <c r="F3038" s="1">
        <f t="shared" ca="1" si="813"/>
        <v>0.79166666666424135</v>
      </c>
      <c r="G3038" s="3" t="s">
        <v>164</v>
      </c>
      <c r="H3038" s="41" t="s">
        <v>165</v>
      </c>
      <c r="I3038" s="40">
        <v>12048059</v>
      </c>
      <c r="J3038" s="5" t="s">
        <v>490</v>
      </c>
      <c r="K3038" s="3" t="s">
        <v>490</v>
      </c>
      <c r="L3038" s="9" t="s">
        <v>58</v>
      </c>
      <c r="M3038" s="3" t="s">
        <v>360</v>
      </c>
      <c r="N3038" s="3" t="s">
        <v>3746</v>
      </c>
      <c r="O3038" s="3" t="s">
        <v>13420</v>
      </c>
      <c r="P3038" s="3" t="s">
        <v>13421</v>
      </c>
      <c r="Q3038" s="4" t="s">
        <v>13422</v>
      </c>
      <c r="R3038" s="3" t="s">
        <v>1420</v>
      </c>
      <c r="S3038" s="3" t="s">
        <v>490</v>
      </c>
      <c r="T3038" s="9" t="s">
        <v>513</v>
      </c>
      <c r="U3038" s="3" t="s">
        <v>13423</v>
      </c>
      <c r="V3038" s="22" t="str">
        <f t="shared" si="814"/>
        <v>RTNFO; Hora de aviso: 20:00 17/07/2024; Solución: Se realiza recuperacion de reserva y se crea empalme nuevo; Hora de solución: 15:00 18/07/2024; Causa: Desastre Natural</v>
      </c>
      <c r="W3038" s="4" t="s">
        <v>13424</v>
      </c>
      <c r="X3038" s="3"/>
      <c r="Y3038" s="3"/>
      <c r="Z3038" s="3" t="s">
        <v>69</v>
      </c>
      <c r="AA3038" s="3" t="s">
        <v>71</v>
      </c>
      <c r="AB3038" s="3">
        <v>0</v>
      </c>
      <c r="AC3038" s="3" t="s">
        <v>71</v>
      </c>
      <c r="AD3038" s="6">
        <v>0.39583333333333331</v>
      </c>
      <c r="AE3038" s="7"/>
      <c r="AF3038" s="7"/>
      <c r="AG3038" s="6">
        <f>Tabla4[[#This Row],[Tiempo Parada de Reloj]]+Tabla4[[#This Row],[Tiempo Autorizado por Telefonica (no Máximo)]]</f>
        <v>0.39583333333333331</v>
      </c>
      <c r="AH3038" s="7">
        <f t="shared" ca="1" si="815"/>
        <v>0.39583333333090803</v>
      </c>
      <c r="AI3038" s="8">
        <f t="shared" si="816"/>
        <v>9.5</v>
      </c>
      <c r="AJ3038" s="8">
        <f t="shared" ca="1" si="817"/>
        <v>9.4999999999417923</v>
      </c>
      <c r="AK3038" s="3" t="s">
        <v>87</v>
      </c>
      <c r="AL3038" s="3" t="s">
        <v>70</v>
      </c>
      <c r="AM3038" s="3" t="s">
        <v>106</v>
      </c>
      <c r="AN3038" s="3" t="s">
        <v>106</v>
      </c>
      <c r="AO3038" s="23"/>
      <c r="AP3038" s="23"/>
      <c r="AQ3038" s="23">
        <f t="shared" ca="1" si="818"/>
        <v>45503.69683483796</v>
      </c>
      <c r="AR3038" s="3"/>
      <c r="AS3038" s="23"/>
      <c r="AT3038" s="23"/>
      <c r="AU3038" s="3" t="s">
        <v>494</v>
      </c>
      <c r="AV3038" s="3" t="s">
        <v>69</v>
      </c>
      <c r="AW3038" s="3" t="s">
        <v>69</v>
      </c>
      <c r="AX3038" s="3" t="s">
        <v>69</v>
      </c>
      <c r="AY3038" s="3" t="s">
        <v>69</v>
      </c>
      <c r="AZ3038" s="8" t="str">
        <f>+CONCATENATE("Reportan apertura en el enlace ",Tabla4[[#This Row],[Enlace]]," en el ",Tabla4[[#This Row],[Distancia óptica]]," ocasionado por ",Tabla4[[#This Row],[Causa del daño]])</f>
        <v>Reportan apertura en el enlace Yarumal - caucasia en el Km 139,2 desde Yarumal ocasionado por Desastre Natural</v>
      </c>
      <c r="BA3038" s="8" t="str">
        <f>+CONCATENATE("Para dar solución al incidente ",Tabla4[[#This Row],[Solución]])</f>
        <v>Para dar solución al incidente Se realiza recuperacion de reserva y se crea empalme nuevo</v>
      </c>
      <c r="BB3038" s="3" t="str">
        <f>+_xlfn.CONCAT(Tabla4[[#This Row],[Causa Raiz]]," ",Tabla4[[#This Row],[Solución2]]," (",Tabla4[[#This Row],[Anillo]],"- Cabecera: ",Tabla4[[#This Row],[Cabecera]],"- Operador: ",Tabla4[[#This Row],[Operador]],")")</f>
        <v>Reportan apertura en el enlace Yarumal - caucasia en el Km 139,2 desde Yarumal ocasionado por Desastre Natural Para dar solución al incidente Se realiza recuperacion de reserva y se crea empalme nuevo (NA- Cabecera: NA- Operador: UNE)</v>
      </c>
    </row>
    <row r="3039" spans="1:54" ht="171">
      <c r="A3039" s="38">
        <f t="shared" si="812"/>
        <v>3038</v>
      </c>
      <c r="B3039" s="3">
        <v>8773739</v>
      </c>
      <c r="C3039" s="3" t="s">
        <v>136</v>
      </c>
      <c r="D3039" s="23">
        <v>45490.989583333336</v>
      </c>
      <c r="E3039" s="23">
        <v>45491.0625</v>
      </c>
      <c r="F3039" s="1">
        <f t="shared" ca="1" si="813"/>
        <v>7.2916666664241347E-2</v>
      </c>
      <c r="G3039" s="3" t="s">
        <v>55</v>
      </c>
      <c r="H3039" s="41"/>
      <c r="I3039" s="40"/>
      <c r="J3039" s="5" t="s">
        <v>137</v>
      </c>
      <c r="K3039" s="3" t="s">
        <v>57</v>
      </c>
      <c r="L3039" s="9" t="s">
        <v>78</v>
      </c>
      <c r="M3039" s="3" t="s">
        <v>59</v>
      </c>
      <c r="N3039" s="3" t="s">
        <v>60</v>
      </c>
      <c r="O3039" s="3" t="s">
        <v>13425</v>
      </c>
      <c r="P3039" s="3" t="s">
        <v>13426</v>
      </c>
      <c r="Q3039" s="4" t="s">
        <v>13427</v>
      </c>
      <c r="R3039" s="3" t="s">
        <v>775</v>
      </c>
      <c r="S3039" s="3" t="s">
        <v>65</v>
      </c>
      <c r="T3039" s="9" t="s">
        <v>256</v>
      </c>
      <c r="U3039" s="3" t="s">
        <v>2334</v>
      </c>
      <c r="V3039" s="22" t="str">
        <f t="shared" si="814"/>
        <v>RBHFO; Hora de aviso: 23:45 17/07/2024; Solución: se refusiona hilo abierto en caja de empalme; Hora de solución: 1:30 18/07/2024; Causa: Falla de Empalme de FiOp</v>
      </c>
      <c r="W3039" s="4" t="s">
        <v>68</v>
      </c>
      <c r="X3039" s="3"/>
      <c r="Y3039" s="3"/>
      <c r="Z3039" s="3" t="s">
        <v>69</v>
      </c>
      <c r="AA3039" s="3" t="s">
        <v>71</v>
      </c>
      <c r="AB3039" s="3">
        <v>0</v>
      </c>
      <c r="AC3039" s="3" t="s">
        <v>71</v>
      </c>
      <c r="AD3039" s="6">
        <v>0</v>
      </c>
      <c r="AE3039" s="7"/>
      <c r="AF3039" s="7"/>
      <c r="AG3039" s="6">
        <f>Tabla4[[#This Row],[Tiempo Parada de Reloj]]+Tabla4[[#This Row],[Tiempo Autorizado por Telefonica (no Máximo)]]</f>
        <v>0</v>
      </c>
      <c r="AH3039" s="7">
        <f t="shared" ca="1" si="815"/>
        <v>7.2916666664241347E-2</v>
      </c>
      <c r="AI3039" s="8">
        <f t="shared" si="816"/>
        <v>0</v>
      </c>
      <c r="AJ3039" s="8">
        <f t="shared" ca="1" si="817"/>
        <v>1.7499999999417923</v>
      </c>
      <c r="AK3039" s="3" t="s">
        <v>119</v>
      </c>
      <c r="AL3039" s="3" t="s">
        <v>71</v>
      </c>
      <c r="AM3039" s="3" t="s">
        <v>69</v>
      </c>
      <c r="AN3039" s="3" t="s">
        <v>119</v>
      </c>
      <c r="AO3039" s="23" t="s">
        <v>8652</v>
      </c>
      <c r="AP3039" s="23" t="s">
        <v>8652</v>
      </c>
      <c r="AQ3039" s="23">
        <v>45492.379861111112</v>
      </c>
      <c r="AR3039" s="3"/>
      <c r="AS3039" s="23"/>
      <c r="AT3039" s="23"/>
      <c r="AU3039" s="3" t="s">
        <v>100</v>
      </c>
      <c r="AV3039" s="3" t="s">
        <v>720</v>
      </c>
      <c r="AW3039" s="3" t="s">
        <v>7638</v>
      </c>
      <c r="AX3039" s="3">
        <v>4.6138599999999999</v>
      </c>
      <c r="AY3039" s="3">
        <v>-74.150729999999996</v>
      </c>
      <c r="AZ3039" s="8" t="str">
        <f>+CONCATENATE("Reportan apertura en el enlace ",Tabla4[[#This Row],[Enlace]]," en el ",Tabla4[[#This Row],[Distancia óptica]]," ocasionado por ",Tabla4[[#This Row],[Causa del daño]])</f>
        <v>Reportan apertura en el enlace  Mov. Condado Castilla -Mov.Campiña en el km 0.711 Desde Mov. Campiña ocasionado por Falla de Empalme de FiOp</v>
      </c>
      <c r="BA3039" s="8" t="str">
        <f>+CONCATENATE("Para dar solución al incidente ",Tabla4[[#This Row],[Solución]])</f>
        <v>Para dar solución al incidente se refusiona hilo abierto en caja de empalme</v>
      </c>
      <c r="BB3039" s="3" t="str">
        <f>+_xlfn.CONCAT(Tabla4[[#This Row],[Causa Raiz]]," ",Tabla4[[#This Row],[Solución2]]," (",Tabla4[[#This Row],[Anillo]],"- Cabecera: ",Tabla4[[#This Row],[Cabecera]],"- Operador: ",Tabla4[[#This Row],[Operador]],")")</f>
        <v>Reportan apertura en el enlace  Mov. Condado Castilla -Mov.Campiña en el km 0.711 Desde Mov. Campiña ocasionado por Falla de Empalme de FiOp Para dar solución al incidente se refusiona hilo abierto en caja de empalme (ANILLO 47- Cabecera: ASTURIAS- Operador: Infraco)</v>
      </c>
    </row>
    <row r="3040" spans="1:54" ht="185.25">
      <c r="A3040" s="38">
        <f t="shared" si="812"/>
        <v>3039</v>
      </c>
      <c r="B3040" s="3">
        <v>8773674</v>
      </c>
      <c r="C3040" s="3" t="s">
        <v>54</v>
      </c>
      <c r="D3040" s="23">
        <v>45490.989583333336</v>
      </c>
      <c r="E3040" s="23">
        <v>45491.611111111109</v>
      </c>
      <c r="F3040" s="1">
        <f t="shared" ca="1" si="813"/>
        <v>0.62152777777373558</v>
      </c>
      <c r="G3040" s="3" t="s">
        <v>1465</v>
      </c>
      <c r="H3040" s="41"/>
      <c r="I3040" s="40"/>
      <c r="J3040" s="5" t="s">
        <v>56</v>
      </c>
      <c r="K3040" s="3" t="s">
        <v>138</v>
      </c>
      <c r="L3040" s="9" t="s">
        <v>58</v>
      </c>
      <c r="M3040" s="3" t="s">
        <v>139</v>
      </c>
      <c r="N3040" s="3" t="s">
        <v>1042</v>
      </c>
      <c r="O3040" s="3" t="s">
        <v>13428</v>
      </c>
      <c r="P3040" s="3" t="s">
        <v>13429</v>
      </c>
      <c r="Q3040" s="4" t="s">
        <v>13430</v>
      </c>
      <c r="R3040" s="3" t="s">
        <v>144</v>
      </c>
      <c r="S3040" s="3" t="s">
        <v>145</v>
      </c>
      <c r="T3040" s="9" t="s">
        <v>146</v>
      </c>
      <c r="U3040" s="3" t="s">
        <v>13431</v>
      </c>
      <c r="V3040" s="22" t="str">
        <f t="shared" si="814"/>
        <v>RLFO; Hora de aviso: 23:45 17/07/2024; Solución: Tendido de 250 mts de Fo y dos empalelmes de 48 hilos, uno nuevo y uno existente; Hora de solución: 14:40 18/07/2024; Causa: Falla en la Red FiOp</v>
      </c>
      <c r="W3040" s="4" t="s">
        <v>199</v>
      </c>
      <c r="X3040" s="3"/>
      <c r="Y3040" s="3"/>
      <c r="Z3040" s="3" t="s">
        <v>69</v>
      </c>
      <c r="AA3040" s="3" t="s">
        <v>70</v>
      </c>
      <c r="AB3040" s="3">
        <v>0</v>
      </c>
      <c r="AC3040" s="3" t="s">
        <v>71</v>
      </c>
      <c r="AD3040" s="6">
        <v>0.30208333333333331</v>
      </c>
      <c r="AE3040" s="7"/>
      <c r="AF3040" s="7"/>
      <c r="AG3040" s="6">
        <f>Tabla4[[#This Row],[Tiempo Parada de Reloj]]+Tabla4[[#This Row],[Tiempo Autorizado por Telefonica (no Máximo)]]</f>
        <v>0.30208333333333331</v>
      </c>
      <c r="AH3040" s="7">
        <f t="shared" ca="1" si="815"/>
        <v>0.31944444444040226</v>
      </c>
      <c r="AI3040" s="8">
        <f t="shared" si="816"/>
        <v>7.25</v>
      </c>
      <c r="AJ3040" s="8">
        <f t="shared" ca="1" si="817"/>
        <v>7.6666666665696539</v>
      </c>
      <c r="AK3040" s="3" t="s">
        <v>119</v>
      </c>
      <c r="AL3040" s="3" t="s">
        <v>70</v>
      </c>
      <c r="AM3040" s="3" t="s">
        <v>120</v>
      </c>
      <c r="AN3040" s="3" t="s">
        <v>106</v>
      </c>
      <c r="AO3040" s="23" t="s">
        <v>106</v>
      </c>
      <c r="AP3040" s="23" t="s">
        <v>106</v>
      </c>
      <c r="AQ3040" s="23">
        <v>45492.796527777777</v>
      </c>
      <c r="AR3040" s="3"/>
      <c r="AS3040" s="23"/>
      <c r="AT3040" s="23"/>
      <c r="AU3040" s="3" t="s">
        <v>481</v>
      </c>
      <c r="AV3040" s="3" t="s">
        <v>1586</v>
      </c>
      <c r="AW3040" s="3" t="s">
        <v>135</v>
      </c>
      <c r="AX3040" s="3">
        <v>4.1214060000000003</v>
      </c>
      <c r="AY3040" s="3">
        <v>-76.267910999999998</v>
      </c>
      <c r="AZ3040" s="8" t="str">
        <f>+CONCATENATE("Reportan apertura en el enlace ",Tabla4[[#This Row],[Enlace]]," en el ",Tabla4[[#This Row],[Distancia óptica]]," ocasionado por ",Tabla4[[#This Row],[Causa del daño]])</f>
        <v>Reportan apertura en el enlace  Tulua - Trujillo en el Km 10,7 desde Tulua ocasionado por Falla en la Red FiOp</v>
      </c>
      <c r="BA3040" s="8" t="str">
        <f>+CONCATENATE("Para dar solución al incidente ",Tabla4[[#This Row],[Solución]])</f>
        <v>Para dar solución al incidente Tendido de 250 mts de Fo y dos empalelmes de 48 hilos, uno nuevo y uno existente</v>
      </c>
      <c r="BB3040" s="3" t="str">
        <f>+_xlfn.CONCAT(Tabla4[[#This Row],[Causa Raiz]]," ",Tabla4[[#This Row],[Solución2]]," (",Tabla4[[#This Row],[Anillo]],"- Cabecera: ",Tabla4[[#This Row],[Cabecera]],"- Operador: ",Tabla4[[#This Row],[Operador]],")")</f>
        <v>Reportan apertura en el enlace  Tulua - Trujillo en el Km 10,7 desde Tulua ocasionado por Falla en la Red FiOp Para dar solución al incidente Tendido de 250 mts de Fo y dos empalelmes de 48 hilos, uno nuevo y uno existente (Lineal- Cabecera: Tulua- Operador: Colombia Telecomunicaciones)</v>
      </c>
    </row>
    <row r="3041" spans="1:54" ht="185.25">
      <c r="A3041" s="38">
        <f t="shared" si="812"/>
        <v>3040</v>
      </c>
      <c r="B3041" s="3">
        <v>8773549</v>
      </c>
      <c r="C3041" s="3" t="s">
        <v>54</v>
      </c>
      <c r="D3041" s="23">
        <v>45491</v>
      </c>
      <c r="E3041" s="23">
        <v>45491.666666666664</v>
      </c>
      <c r="F3041" s="1">
        <f t="shared" ca="1" si="813"/>
        <v>0.66666666666424135</v>
      </c>
      <c r="G3041" s="3" t="s">
        <v>55</v>
      </c>
      <c r="H3041" s="41"/>
      <c r="I3041" s="40"/>
      <c r="J3041" s="5" t="s">
        <v>56</v>
      </c>
      <c r="K3041" s="3" t="s">
        <v>122</v>
      </c>
      <c r="L3041" s="9" t="s">
        <v>58</v>
      </c>
      <c r="M3041" s="3" t="s">
        <v>123</v>
      </c>
      <c r="N3041" s="3" t="s">
        <v>124</v>
      </c>
      <c r="O3041" s="3" t="s">
        <v>13432</v>
      </c>
      <c r="P3041" s="3" t="s">
        <v>13433</v>
      </c>
      <c r="Q3041" s="4" t="s">
        <v>13434</v>
      </c>
      <c r="R3041" s="3" t="s">
        <v>13435</v>
      </c>
      <c r="S3041" s="3" t="s">
        <v>129</v>
      </c>
      <c r="T3041" s="9" t="s">
        <v>146</v>
      </c>
      <c r="U3041" s="3" t="s">
        <v>13436</v>
      </c>
      <c r="V3041" s="22" t="str">
        <f t="shared" si="814"/>
        <v>RLFO; Hora de aviso: 0:00 18/07/2024; Solución: Migracion de Hilos entre nodos; Hora de solución: 16:00 18/07/2024; Causa: Falla en la Red FiOp</v>
      </c>
      <c r="W3041" s="4" t="s">
        <v>132</v>
      </c>
      <c r="X3041" s="3"/>
      <c r="Y3041" s="3"/>
      <c r="Z3041" s="3" t="s">
        <v>69</v>
      </c>
      <c r="AA3041" s="3" t="s">
        <v>70</v>
      </c>
      <c r="AB3041" s="3">
        <v>0</v>
      </c>
      <c r="AC3041" s="3" t="s">
        <v>70</v>
      </c>
      <c r="AD3041" s="6">
        <v>0.16388888888888889</v>
      </c>
      <c r="AE3041" s="7"/>
      <c r="AF3041" s="7"/>
      <c r="AG3041" s="6">
        <f>Tabla4[[#This Row],[Tiempo Parada de Reloj]]+Tabla4[[#This Row],[Tiempo Autorizado por Telefonica (no Máximo)]]</f>
        <v>0.16388888888888889</v>
      </c>
      <c r="AH3041" s="7">
        <f t="shared" ca="1" si="815"/>
        <v>0.50277777777535249</v>
      </c>
      <c r="AI3041" s="8">
        <f t="shared" si="816"/>
        <v>3.9333333333333336</v>
      </c>
      <c r="AJ3041" s="8">
        <f t="shared" ca="1" si="817"/>
        <v>12.066666666608459</v>
      </c>
      <c r="AK3041" s="3" t="s">
        <v>119</v>
      </c>
      <c r="AL3041" s="3" t="s">
        <v>70</v>
      </c>
      <c r="AM3041" s="3" t="s">
        <v>120</v>
      </c>
      <c r="AN3041" s="3" t="s">
        <v>87</v>
      </c>
      <c r="AO3041" s="23" t="s">
        <v>119</v>
      </c>
      <c r="AP3041" s="23" t="s">
        <v>119</v>
      </c>
      <c r="AQ3041" s="23">
        <v>45494.671527777777</v>
      </c>
      <c r="AR3041" s="3"/>
      <c r="AS3041" s="23"/>
      <c r="AT3041" s="23"/>
      <c r="AU3041" s="3" t="s">
        <v>467</v>
      </c>
      <c r="AV3041" s="3" t="s">
        <v>13437</v>
      </c>
      <c r="AW3041" s="3" t="s">
        <v>135</v>
      </c>
      <c r="AX3041" s="3">
        <v>10.995348</v>
      </c>
      <c r="AY3041" s="3">
        <v>-74.808233000000001</v>
      </c>
      <c r="AZ3041" s="8" t="str">
        <f>+CONCATENATE("Reportan apertura en el enlace ",Tabla4[[#This Row],[Enlace]]," en el ",Tabla4[[#This Row],[Distancia óptica]]," ocasionado por ",Tabla4[[#This Row],[Causa del daño]])</f>
        <v>Reportan apertura en el enlace  Colina Campestre - Nuevo Horizonte  en el Km 10,5 desde Colina Campestre ocasionado por Falla en la Red FiOp</v>
      </c>
      <c r="BA3041" s="8" t="str">
        <f>+CONCATENATE("Para dar solución al incidente ",Tabla4[[#This Row],[Solución]])</f>
        <v>Para dar solución al incidente Migracion de Hilos entre nodos</v>
      </c>
      <c r="BB3041" s="3" t="str">
        <f>+_xlfn.CONCAT(Tabla4[[#This Row],[Causa Raiz]]," ",Tabla4[[#This Row],[Solución2]]," (",Tabla4[[#This Row],[Anillo]],"- Cabecera: ",Tabla4[[#This Row],[Cabecera]],"- Operador: ",Tabla4[[#This Row],[Operador]],")")</f>
        <v>Reportan apertura en el enlace  Colina Campestre - Nuevo Horizonte  en el Km 10,5 desde Colina Campestre ocasionado por Falla en la Red FiOp Para dar solución al incidente Migracion de Hilos entre nodos (Lineal- Cabecera: Colina- Operador: Colombia Telecomunicaciones)</v>
      </c>
    </row>
    <row r="3042" spans="1:54" ht="228">
      <c r="A3042" s="38">
        <f>A3041+1</f>
        <v>3041</v>
      </c>
      <c r="B3042" s="3">
        <v>8773937</v>
      </c>
      <c r="C3042" s="3" t="s">
        <v>54</v>
      </c>
      <c r="D3042" s="23">
        <v>45491.173611111109</v>
      </c>
      <c r="E3042" s="23">
        <v>45491.378472222219</v>
      </c>
      <c r="F3042" s="1">
        <f ca="1">IF(ISBLANK(E3042),IF(ISBLANK(D3042),0,NOW()-D3042),E3042-D3042)</f>
        <v>0.20486111110949423</v>
      </c>
      <c r="G3042" s="3" t="s">
        <v>164</v>
      </c>
      <c r="H3042" s="41" t="s">
        <v>165</v>
      </c>
      <c r="I3042" s="40"/>
      <c r="J3042" s="5" t="s">
        <v>56</v>
      </c>
      <c r="K3042" s="3" t="s">
        <v>340</v>
      </c>
      <c r="L3042" s="9" t="s">
        <v>78</v>
      </c>
      <c r="M3042" s="3" t="s">
        <v>341</v>
      </c>
      <c r="N3042" s="3" t="s">
        <v>342</v>
      </c>
      <c r="O3042" s="3" t="s">
        <v>13438</v>
      </c>
      <c r="P3042" s="3" t="s">
        <v>13439</v>
      </c>
      <c r="Q3042" s="4" t="s">
        <v>13440</v>
      </c>
      <c r="R3042" s="3" t="s">
        <v>934</v>
      </c>
      <c r="S3042" s="3" t="s">
        <v>347</v>
      </c>
      <c r="T3042" s="9" t="s">
        <v>66</v>
      </c>
      <c r="U3042" s="3" t="s">
        <v>13441</v>
      </c>
      <c r="V3042" s="22" t="str">
        <f>C3042&amp;"; Hora de aviso: "&amp;TEXT(D3042,"h:mm dd/mm/yyyy")&amp;"; Solución: "&amp;U3042&amp;"; Hora de solución: "&amp;TEXT(E3042,"h:mm dd/mm/yyyy")&amp;"; Causa: "&amp;T3042</f>
        <v>RLFO; Hora de aviso: 4:10 18/07/2024; Solución: Recuperacion de 300 mts de reserva e instalacion de un empalme de 48 hilos; Hora de solución: 9:05 18/07/2024; Causa: Vandalismo</v>
      </c>
      <c r="W3042" s="4" t="s">
        <v>349</v>
      </c>
      <c r="X3042" s="3"/>
      <c r="Y3042" s="3"/>
      <c r="Z3042" s="3" t="s">
        <v>69</v>
      </c>
      <c r="AA3042" s="3" t="s">
        <v>70</v>
      </c>
      <c r="AB3042" s="3">
        <v>0</v>
      </c>
      <c r="AC3042" s="3" t="s">
        <v>71</v>
      </c>
      <c r="AD3042" s="6">
        <v>0</v>
      </c>
      <c r="AE3042" s="7"/>
      <c r="AF3042" s="7"/>
      <c r="AG3042" s="6">
        <f>Tabla4[[#This Row],[Tiempo Parada de Reloj]]+Tabla4[[#This Row],[Tiempo Autorizado por Telefonica (no Máximo)]]</f>
        <v>0</v>
      </c>
      <c r="AH3042" s="7">
        <f ca="1">F3042-$AD3042</f>
        <v>0.20486111110949423</v>
      </c>
      <c r="AI3042" s="8">
        <f>AD3042*24</f>
        <v>0</v>
      </c>
      <c r="AJ3042" s="8">
        <f ca="1">AH3042*24</f>
        <v>4.9166666666278616</v>
      </c>
      <c r="AK3042" s="3" t="s">
        <v>119</v>
      </c>
      <c r="AL3042" s="3" t="s">
        <v>70</v>
      </c>
      <c r="AM3042" s="3" t="s">
        <v>120</v>
      </c>
      <c r="AN3042" s="3" t="s">
        <v>120</v>
      </c>
      <c r="AO3042" s="23"/>
      <c r="AP3042" s="23"/>
      <c r="AQ3042" s="23">
        <f ca="1">NOW()</f>
        <v>45503.69683483796</v>
      </c>
      <c r="AR3042" s="3"/>
      <c r="AS3042" s="23"/>
      <c r="AT3042" s="23"/>
      <c r="AU3042" s="3" t="s">
        <v>351</v>
      </c>
      <c r="AV3042" s="3" t="s">
        <v>616</v>
      </c>
      <c r="AW3042" s="3" t="s">
        <v>13442</v>
      </c>
      <c r="AX3042" s="3">
        <v>4.4420000000000002</v>
      </c>
      <c r="AY3042" s="3">
        <v>-75.225200000000001</v>
      </c>
      <c r="AZ3042" s="8" t="str">
        <f>+CONCATENATE("Reportan apertura en el enlace ",Tabla4[[#This Row],[Enlace]]," en el ",Tabla4[[#This Row],[Distancia óptica]]," ocasionado por ",Tabla4[[#This Row],[Causa del daño]])</f>
        <v>Reportan apertura en el enlace Mov. Piedra Pintada - Mov. La Francia  en el Km 2,5 desde Chapinero ocasionado por Vandalismo</v>
      </c>
      <c r="BA3042" s="8" t="str">
        <f>+CONCATENATE("Para dar solución al incidente ",Tabla4[[#This Row],[Solución]])</f>
        <v>Para dar solución al incidente Recuperacion de 300 mts de reserva e instalacion de un empalme de 48 hilos</v>
      </c>
      <c r="BB3042" s="3" t="str">
        <f>+_xlfn.CONCAT(Tabla4[[#This Row],[Causa Raiz]]," ",Tabla4[[#This Row],[Solución2]]," (",Tabla4[[#This Row],[Anillo]],"- Cabecera: ",Tabla4[[#This Row],[Cabecera]],"- Operador: ",Tabla4[[#This Row],[Operador]],")")</f>
        <v>Reportan apertura en el enlace Mov. Piedra Pintada - Mov. La Francia  en el Km 2,5 desde Chapinero ocasionado por Vandalismo Para dar solución al incidente Recuperacion de 300 mts de reserva e instalacion de un empalme de 48 hilos (ITX Piedra Pintada - Chapinero- Cabecera: Piedra Pintada- Operador: Colombia Telecomunicaciones)</v>
      </c>
    </row>
    <row r="3043" spans="1:54" ht="199.5">
      <c r="A3043" s="38">
        <f>A3042+1</f>
        <v>3042</v>
      </c>
      <c r="B3043" s="3">
        <v>8774019</v>
      </c>
      <c r="C3043" s="3" t="s">
        <v>54</v>
      </c>
      <c r="D3043" s="23">
        <v>45491.25</v>
      </c>
      <c r="E3043" s="23">
        <v>45492.833333333336</v>
      </c>
      <c r="F3043" s="1">
        <f ca="1">IF(ISBLANK(E3043),IF(ISBLANK(D3043),0,NOW()-D3043),E3043-D3043)</f>
        <v>1.5833333333357587</v>
      </c>
      <c r="G3043" s="3" t="s">
        <v>55</v>
      </c>
      <c r="H3043" s="41"/>
      <c r="I3043" s="40"/>
      <c r="J3043" s="5" t="s">
        <v>56</v>
      </c>
      <c r="K3043" s="3" t="s">
        <v>122</v>
      </c>
      <c r="L3043" s="9" t="s">
        <v>58</v>
      </c>
      <c r="M3043" s="3" t="s">
        <v>383</v>
      </c>
      <c r="N3043" s="3" t="s">
        <v>384</v>
      </c>
      <c r="O3043" s="3" t="s">
        <v>13443</v>
      </c>
      <c r="P3043" s="3" t="s">
        <v>13444</v>
      </c>
      <c r="Q3043" s="4" t="s">
        <v>13445</v>
      </c>
      <c r="R3043" s="3" t="s">
        <v>562</v>
      </c>
      <c r="S3043" s="3" t="s">
        <v>129</v>
      </c>
      <c r="T3043" s="9" t="s">
        <v>66</v>
      </c>
      <c r="U3043" s="3" t="s">
        <v>13446</v>
      </c>
      <c r="V3043" s="22" t="str">
        <f>C3043&amp;"; Hora de aviso: "&amp;TEXT(D3043,"h:mm dd/mm/yyyy")&amp;"; Solución: "&amp;U3043&amp;"; Hora de solución: "&amp;TEXT(E3043,"h:mm dd/mm/yyyy")&amp;"; Causa: "&amp;T3043</f>
        <v>RLFO; Hora de aviso: 6:00 18/07/2024; Solución: Se realiza tendido 200 mts de fibra de 96 Hilos y dos empalmes  96 hilos; Hora de solución: 20:00 19/07/2024; Causa: Vandalismo</v>
      </c>
      <c r="W3043" s="4" t="s">
        <v>132</v>
      </c>
      <c r="X3043" s="3"/>
      <c r="Y3043" s="3"/>
      <c r="Z3043" s="3" t="s">
        <v>69</v>
      </c>
      <c r="AA3043" s="3" t="s">
        <v>71</v>
      </c>
      <c r="AB3043" s="3">
        <v>0</v>
      </c>
      <c r="AC3043" s="3" t="s">
        <v>71</v>
      </c>
      <c r="AD3043" s="6">
        <v>0.51041666666666663</v>
      </c>
      <c r="AE3043" s="7"/>
      <c r="AF3043" s="7"/>
      <c r="AG3043" s="6">
        <f>Tabla4[[#This Row],[Tiempo Parada de Reloj]]+Tabla4[[#This Row],[Tiempo Autorizado por Telefonica (no Máximo)]]</f>
        <v>0.51041666666666663</v>
      </c>
      <c r="AH3043" s="7">
        <f ca="1">F3043-$AD3043</f>
        <v>1.0729166666690921</v>
      </c>
      <c r="AI3043" s="8">
        <f>AD3043*24</f>
        <v>12.25</v>
      </c>
      <c r="AJ3043" s="8">
        <f ca="1">AH3043*24</f>
        <v>25.750000000058211</v>
      </c>
      <c r="AK3043" s="3" t="s">
        <v>119</v>
      </c>
      <c r="AL3043" s="3" t="s">
        <v>70</v>
      </c>
      <c r="AM3043" s="3" t="s">
        <v>106</v>
      </c>
      <c r="AN3043" s="3" t="s">
        <v>119</v>
      </c>
      <c r="AO3043" s="23" t="s">
        <v>8652</v>
      </c>
      <c r="AP3043" s="23" t="s">
        <v>8652</v>
      </c>
      <c r="AQ3043" s="23">
        <v>45494.738194444442</v>
      </c>
      <c r="AR3043" s="3"/>
      <c r="AS3043" s="23"/>
      <c r="AT3043" s="23"/>
      <c r="AU3043" s="3" t="s">
        <v>392</v>
      </c>
      <c r="AV3043" s="3" t="s">
        <v>393</v>
      </c>
      <c r="AW3043" s="3" t="s">
        <v>13447</v>
      </c>
      <c r="AX3043" s="3">
        <v>10.380083000000001</v>
      </c>
      <c r="AY3043" s="3">
        <v>-75.502287999999993</v>
      </c>
      <c r="AZ3043" s="8" t="str">
        <f>+CONCATENATE("Reportan apertura en el enlace ",Tabla4[[#This Row],[Enlace]]," en el ",Tabla4[[#This Row],[Distancia óptica]]," ocasionado por ",Tabla4[[#This Row],[Causa del daño]])</f>
        <v>Reportan apertura en el enlace  Campestre - Mamonal en el Km 6,43 desde Mamonal ocasionado por Vandalismo</v>
      </c>
      <c r="BA3043" s="8" t="str">
        <f>+CONCATENATE("Para dar solución al incidente ",Tabla4[[#This Row],[Solución]])</f>
        <v>Para dar solución al incidente Se realiza tendido 200 mts de fibra de 96 Hilos y dos empalmes  96 hilos</v>
      </c>
      <c r="BB3043" s="3" t="str">
        <f>+_xlfn.CONCAT(Tabla4[[#This Row],[Causa Raiz]]," ",Tabla4[[#This Row],[Solución2]]," (",Tabla4[[#This Row],[Anillo]],"- Cabecera: ",Tabla4[[#This Row],[Cabecera]],"- Operador: ",Tabla4[[#This Row],[Operador]],")")</f>
        <v>Reportan apertura en el enlace  Campestre - Mamonal en el Km 6,43 desde Mamonal ocasionado por Vandalismo Para dar solución al incidente Se realiza tendido 200 mts de fibra de 96 Hilos y dos empalmes  96 hilos (ITX  Manonzal - Campestre- Cabecera: Mamonal- Operador: Colombia Telecomunicaciones)</v>
      </c>
    </row>
    <row r="3044" spans="1:54" ht="142.5">
      <c r="A3044" s="38">
        <f>A3043+1</f>
        <v>3043</v>
      </c>
      <c r="B3044" s="3">
        <v>8774074</v>
      </c>
      <c r="C3044" s="3" t="s">
        <v>92</v>
      </c>
      <c r="D3044" s="23">
        <v>45491.284722222219</v>
      </c>
      <c r="E3044" s="23">
        <v>45491.286111111112</v>
      </c>
      <c r="F3044" s="1">
        <f ca="1">IF(ISBLANK(E3044),IF(ISBLANK(D3044),0,NOW()-D3044),E3044-D3044)</f>
        <v>1.3888888934161514E-3</v>
      </c>
      <c r="G3044" s="3" t="s">
        <v>55</v>
      </c>
      <c r="H3044" s="41"/>
      <c r="I3044" s="40"/>
      <c r="J3044" s="5" t="s">
        <v>56</v>
      </c>
      <c r="K3044" s="3" t="s">
        <v>340</v>
      </c>
      <c r="L3044" s="9" t="s">
        <v>58</v>
      </c>
      <c r="M3044" s="3" t="s">
        <v>341</v>
      </c>
      <c r="N3044" s="3" t="s">
        <v>342</v>
      </c>
      <c r="O3044" s="3" t="s">
        <v>895</v>
      </c>
      <c r="P3044" s="3" t="s">
        <v>13439</v>
      </c>
      <c r="Q3044" s="4" t="s">
        <v>13448</v>
      </c>
      <c r="R3044" s="3" t="s">
        <v>934</v>
      </c>
      <c r="S3044" s="3" t="s">
        <v>347</v>
      </c>
      <c r="T3044" s="9" t="s">
        <v>104</v>
      </c>
      <c r="U3044" s="3" t="s">
        <v>13449</v>
      </c>
      <c r="V3044" s="22" t="str">
        <f>C3044&amp;"; Hora de aviso: "&amp;TEXT(D3044,"h:mm dd/mm/yyyy")&amp;"; Solución: "&amp;U3044&amp;"; Hora de solución: "&amp;TEXT(E3044,"h:mm dd/mm/yyyy")&amp;"; Causa: "&amp;T3044</f>
        <v>RTNFO; Hora de aviso: 6:50 18/07/2024; Solución: Falla se atendio con la OT 8773937; Hora de solución: 6:52 18/07/2024; Causa: Visita Fallida</v>
      </c>
      <c r="W3044" s="4" t="s">
        <v>349</v>
      </c>
      <c r="X3044" s="3"/>
      <c r="Y3044" s="3"/>
      <c r="Z3044" s="3" t="s">
        <v>69</v>
      </c>
      <c r="AA3044" s="3" t="s">
        <v>71</v>
      </c>
      <c r="AB3044" s="3">
        <v>0</v>
      </c>
      <c r="AD3044" s="6">
        <v>0</v>
      </c>
      <c r="AE3044" s="7"/>
      <c r="AF3044" s="7"/>
      <c r="AG3044" s="6">
        <f>Tabla4[[#This Row],[Tiempo Parada de Reloj]]+Tabla4[[#This Row],[Tiempo Autorizado por Telefonica (no Máximo)]]</f>
        <v>0</v>
      </c>
      <c r="AH3044" s="7">
        <f ca="1">F3044-$AD3044</f>
        <v>1.3888888934161514E-3</v>
      </c>
      <c r="AI3044" s="8">
        <f>AD3044*24</f>
        <v>0</v>
      </c>
      <c r="AJ3044" s="8">
        <f ca="1">AH3044*24</f>
        <v>3.3333333441987634E-2</v>
      </c>
      <c r="AK3044" s="3" t="s">
        <v>120</v>
      </c>
      <c r="AL3044" s="3" t="s">
        <v>71</v>
      </c>
      <c r="AM3044" s="3" t="s">
        <v>69</v>
      </c>
      <c r="AN3044" s="3" t="s">
        <v>120</v>
      </c>
      <c r="AO3044" s="23" t="s">
        <v>120</v>
      </c>
      <c r="AP3044" s="23" t="s">
        <v>120</v>
      </c>
      <c r="AQ3044" s="23">
        <v>45491.378472222219</v>
      </c>
      <c r="AR3044" s="3"/>
      <c r="AS3044" s="23"/>
      <c r="AT3044" s="23"/>
      <c r="AU3044" s="3" t="s">
        <v>351</v>
      </c>
      <c r="AV3044" s="3" t="s">
        <v>69</v>
      </c>
      <c r="AW3044" s="3" t="s">
        <v>69</v>
      </c>
      <c r="AX3044" s="3" t="s">
        <v>69</v>
      </c>
      <c r="AY3044" s="3" t="s">
        <v>69</v>
      </c>
      <c r="AZ3044" s="8" t="str">
        <f>+CONCATENATE("Reportan apertura en el enlace ",Tabla4[[#This Row],[Enlace]]," en el ",Tabla4[[#This Row],[Distancia óptica]]," ocasionado por ",Tabla4[[#This Row],[Causa del daño]])</f>
        <v>Reportan apertura en el enlace Armenia - Ibagué en el Km 2,5 desde Chapinero ocasionado por Visita Fallida</v>
      </c>
      <c r="BA3044" s="8" t="str">
        <f>+CONCATENATE("Para dar solución al incidente ",Tabla4[[#This Row],[Solución]])</f>
        <v>Para dar solución al incidente Falla se atendio con la OT 8773937</v>
      </c>
      <c r="BB3044" s="3" t="str">
        <f>+_xlfn.CONCAT(Tabla4[[#This Row],[Causa Raiz]]," ",Tabla4[[#This Row],[Solución2]]," (",Tabla4[[#This Row],[Anillo]],"- Cabecera: ",Tabla4[[#This Row],[Cabecera]],"- Operador: ",Tabla4[[#This Row],[Operador]],")")</f>
        <v>Reportan apertura en el enlace Armenia - Ibagué en el Km 2,5 desde Chapinero ocasionado por Visita Fallida Para dar solución al incidente Falla se atendio con la OT 8773937 (NA- Cabecera: NA- Operador: Colombia Telecomunicaciones)</v>
      </c>
    </row>
    <row r="3045" spans="1:54" ht="199.5">
      <c r="A3045" s="38">
        <f t="shared" ref="A3045" si="819">A3044+1</f>
        <v>3044</v>
      </c>
      <c r="B3045" s="3">
        <v>8774114</v>
      </c>
      <c r="C3045" s="3" t="s">
        <v>54</v>
      </c>
      <c r="D3045" s="23">
        <v>45491.3125</v>
      </c>
      <c r="E3045" s="23">
        <v>45491.513888888891</v>
      </c>
      <c r="F3045" s="1">
        <f t="shared" ref="F3045" ca="1" si="820">IF(ISBLANK(E3045),IF(ISBLANK(D3045),0,NOW()-D3045),E3045-D3045)</f>
        <v>0.20138888889050577</v>
      </c>
      <c r="G3045" s="3" t="s">
        <v>55</v>
      </c>
      <c r="H3045" s="41"/>
      <c r="I3045" s="40"/>
      <c r="J3045" s="5" t="s">
        <v>56</v>
      </c>
      <c r="K3045" s="3" t="s">
        <v>138</v>
      </c>
      <c r="L3045" s="9" t="s">
        <v>78</v>
      </c>
      <c r="M3045" s="3" t="s">
        <v>139</v>
      </c>
      <c r="N3045" s="3" t="s">
        <v>140</v>
      </c>
      <c r="O3045" s="3" t="s">
        <v>13450</v>
      </c>
      <c r="P3045" s="3" t="s">
        <v>13451</v>
      </c>
      <c r="Q3045" s="4" t="s">
        <v>13452</v>
      </c>
      <c r="R3045" s="3" t="s">
        <v>144</v>
      </c>
      <c r="S3045" s="3" t="s">
        <v>145</v>
      </c>
      <c r="T3045" s="9" t="s">
        <v>66</v>
      </c>
      <c r="U3045" s="3" t="s">
        <v>13453</v>
      </c>
      <c r="V3045" s="22" t="str">
        <f t="shared" ref="V3045" si="821">C3045&amp;"; Hora de aviso: "&amp;TEXT(D3045,"h:mm dd/mm/yyyy")&amp;"; Solución: "&amp;U3045&amp;"; Hora de solución: "&amp;TEXT(E3045,"h:mm dd/mm/yyyy")&amp;"; Causa: "&amp;T3045</f>
        <v>RLFO; Hora de aviso: 7:30 18/07/2024; Solución: Recuperacion de 200 ms de reserva y un empalme de 24 hilos; Hora de solución: 12:20 18/07/2024; Causa: Vandalismo</v>
      </c>
      <c r="W3045" s="4" t="s">
        <v>13322</v>
      </c>
      <c r="X3045" s="3"/>
      <c r="Y3045" s="3"/>
      <c r="Z3045" s="3" t="s">
        <v>69</v>
      </c>
      <c r="AA3045" s="3" t="s">
        <v>71</v>
      </c>
      <c r="AB3045" s="3">
        <v>0</v>
      </c>
      <c r="AC3045" s="3" t="s">
        <v>71</v>
      </c>
      <c r="AD3045" s="6">
        <v>0</v>
      </c>
      <c r="AE3045" s="7"/>
      <c r="AF3045" s="7"/>
      <c r="AG3045" s="6">
        <f>Tabla4[[#This Row],[Tiempo Parada de Reloj]]+Tabla4[[#This Row],[Tiempo Autorizado por Telefonica (no Máximo)]]</f>
        <v>0</v>
      </c>
      <c r="AH3045" s="7">
        <f t="shared" ref="AH3045" ca="1" si="822">F3045-$AD3045</f>
        <v>0.20138888889050577</v>
      </c>
      <c r="AI3045" s="8">
        <f t="shared" ref="AI3045" si="823">AD3045*24</f>
        <v>0</v>
      </c>
      <c r="AJ3045" s="8">
        <f t="shared" ref="AJ3045" ca="1" si="824">AH3045*24</f>
        <v>4.8333333333721384</v>
      </c>
      <c r="AK3045" s="3" t="s">
        <v>120</v>
      </c>
      <c r="AL3045" s="3" t="s">
        <v>71</v>
      </c>
      <c r="AM3045" s="3" t="s">
        <v>69</v>
      </c>
      <c r="AN3045" s="3" t="s">
        <v>120</v>
      </c>
      <c r="AO3045" s="23" t="s">
        <v>106</v>
      </c>
      <c r="AP3045" s="23" t="s">
        <v>106</v>
      </c>
      <c r="AQ3045" s="23">
        <v>45492.796527777777</v>
      </c>
      <c r="AR3045" s="3"/>
      <c r="AS3045" s="23"/>
      <c r="AT3045" s="23"/>
      <c r="AU3045" s="3" t="s">
        <v>1040</v>
      </c>
      <c r="AV3045" s="3" t="s">
        <v>791</v>
      </c>
      <c r="AW3045" s="3" t="s">
        <v>13454</v>
      </c>
      <c r="AX3045" s="3">
        <v>3.4375</v>
      </c>
      <c r="AY3045" s="3">
        <v>-76.480829999999997</v>
      </c>
      <c r="AZ3045" s="8" t="str">
        <f>+CONCATENATE("Reportan apertura en el enlace ",Tabla4[[#This Row],[Enlace]]," en el ",Tabla4[[#This Row],[Distancia óptica]]," ocasionado por ",Tabla4[[#This Row],[Causa del daño]])</f>
        <v>Reportan apertura en el enlace Mov. Rio Cauca - Mov. Industrial en el Km 0,787 desde Rio Cauca ocasionado por Vandalismo</v>
      </c>
      <c r="BA3045" s="8" t="str">
        <f>+CONCATENATE("Para dar solución al incidente ",Tabla4[[#This Row],[Solución]])</f>
        <v>Para dar solución al incidente Recuperacion de 200 ms de reserva y un empalme de 24 hilos</v>
      </c>
      <c r="BB3045" s="3" t="str">
        <f>+_xlfn.CONCAT(Tabla4[[#This Row],[Causa Raiz]]," ",Tabla4[[#This Row],[Solución2]]," (",Tabla4[[#This Row],[Anillo]],"- Cabecera: ",Tabla4[[#This Row],[Cabecera]],"- Operador: ",Tabla4[[#This Row],[Operador]],")")</f>
        <v>Reportan apertura en el enlace Mov. Rio Cauca - Mov. Industrial en el Km 0,787 desde Rio Cauca ocasionado por Vandalismo Para dar solución al incidente Recuperacion de 200 ms de reserva y un empalme de 24 hilos (Uk Rio Cauca- Cabecera: Cali Centro- Operador: Colombia Telecomunicaciones)</v>
      </c>
    </row>
    <row r="3046" spans="1:54" ht="213.75">
      <c r="A3046" s="38">
        <f t="shared" ref="A3046:A3051" si="825">A3045+1</f>
        <v>3045</v>
      </c>
      <c r="B3046" s="3">
        <v>8774129</v>
      </c>
      <c r="C3046" s="3" t="s">
        <v>54</v>
      </c>
      <c r="D3046" s="23">
        <v>45491.3125</v>
      </c>
      <c r="E3046" s="23">
        <v>45491.625</v>
      </c>
      <c r="F3046" s="1">
        <f t="shared" ref="F3046:F3051" ca="1" si="826">IF(ISBLANK(E3046),IF(ISBLANK(D3046),0,NOW()-D3046),E3046-D3046)</f>
        <v>0.3125</v>
      </c>
      <c r="G3046" s="3" t="s">
        <v>55</v>
      </c>
      <c r="H3046" s="41"/>
      <c r="I3046" s="40"/>
      <c r="J3046" s="5" t="s">
        <v>56</v>
      </c>
      <c r="K3046" s="3" t="s">
        <v>93</v>
      </c>
      <c r="L3046" s="9" t="s">
        <v>78</v>
      </c>
      <c r="M3046" s="3" t="s">
        <v>59</v>
      </c>
      <c r="N3046" s="3" t="s">
        <v>60</v>
      </c>
      <c r="O3046" s="3" t="s">
        <v>13455</v>
      </c>
      <c r="P3046" s="3" t="s">
        <v>13456</v>
      </c>
      <c r="Q3046" s="4" t="s">
        <v>13457</v>
      </c>
      <c r="R3046" s="3" t="s">
        <v>783</v>
      </c>
      <c r="S3046" s="3" t="s">
        <v>65</v>
      </c>
      <c r="T3046" s="9" t="s">
        <v>176</v>
      </c>
      <c r="U3046" s="3" t="s">
        <v>13458</v>
      </c>
      <c r="V3046" s="22" t="str">
        <f t="shared" ref="V3046:V3051" si="827">C3046&amp;"; Hora de aviso: "&amp;TEXT(D3046,"h:mm dd/mm/yyyy")&amp;"; Solución: "&amp;U3046&amp;"; Hora de solución: "&amp;TEXT(E3046,"h:mm dd/mm/yyyy")&amp;"; Causa: "&amp;T3046</f>
        <v>RLFO; Hora de aviso: 7:30 18/07/2024; Solución: Para dar solucion refusionan hilos en caja de empalme existente ; Hora de solución: 15:00 18/07/2024; Causa: Intervención de Terceros. No Identificados</v>
      </c>
      <c r="W3046" s="4" t="s">
        <v>68</v>
      </c>
      <c r="X3046" s="3"/>
      <c r="Y3046" s="3"/>
      <c r="Z3046" s="3" t="s">
        <v>69</v>
      </c>
      <c r="AA3046" s="3" t="s">
        <v>71</v>
      </c>
      <c r="AB3046" s="3">
        <v>0</v>
      </c>
      <c r="AC3046" s="3" t="s">
        <v>70</v>
      </c>
      <c r="AD3046" s="6">
        <v>6.25E-2</v>
      </c>
      <c r="AE3046" s="7"/>
      <c r="AF3046" s="7"/>
      <c r="AG3046" s="6">
        <f>Tabla4[[#This Row],[Tiempo Parada de Reloj]]+Tabla4[[#This Row],[Tiempo Autorizado por Telefonica (no Máximo)]]</f>
        <v>6.25E-2</v>
      </c>
      <c r="AH3046" s="7">
        <f t="shared" ref="AH3046:AH3051" ca="1" si="828">F3046-$AD3046</f>
        <v>0.25</v>
      </c>
      <c r="AI3046" s="8">
        <f t="shared" ref="AI3046:AI3051" si="829">AD3046*24</f>
        <v>1.5</v>
      </c>
      <c r="AJ3046" s="8">
        <f t="shared" ref="AJ3046:AJ3051" ca="1" si="830">AH3046*24</f>
        <v>6</v>
      </c>
      <c r="AK3046" s="3" t="s">
        <v>88</v>
      </c>
      <c r="AL3046" s="3" t="s">
        <v>70</v>
      </c>
      <c r="AM3046" s="3" t="s">
        <v>87</v>
      </c>
      <c r="AN3046" s="3" t="s">
        <v>87</v>
      </c>
      <c r="AO3046" s="23" t="s">
        <v>8652</v>
      </c>
      <c r="AP3046" s="23" t="s">
        <v>8652</v>
      </c>
      <c r="AQ3046" s="23">
        <v>45495.47152777778</v>
      </c>
      <c r="AR3046" s="3"/>
      <c r="AS3046" s="23"/>
      <c r="AT3046" s="23"/>
      <c r="AU3046" s="3" t="s">
        <v>74</v>
      </c>
      <c r="AV3046" s="3" t="s">
        <v>12329</v>
      </c>
      <c r="AW3046" s="3" t="s">
        <v>14135</v>
      </c>
      <c r="AX3046" s="3">
        <v>4.6704460000000001</v>
      </c>
      <c r="AY3046" s="3">
        <v>-74.044201999999999</v>
      </c>
      <c r="AZ3046" s="8" t="str">
        <f>+CONCATENATE("Reportan apertura en el enlace ",Tabla4[[#This Row],[Enlace]]," en el ",Tabla4[[#This Row],[Distancia óptica]]," ocasionado por ",Tabla4[[#This Row],[Causa del daño]])</f>
        <v>Reportan apertura en el enlace Mov Puente Chico - Mov. Altos de Pinos en el Km 1,8 desde altos de pino ocasionado por Intervención de Terceros. No Identificados</v>
      </c>
      <c r="BA3046" s="8" t="str">
        <f>+CONCATENATE("Para dar solución al incidente ",Tabla4[[#This Row],[Solución]])</f>
        <v xml:space="preserve">Para dar solución al incidente Para dar solucion refusionan hilos en caja de empalme existente </v>
      </c>
      <c r="BB3046" s="3" t="str">
        <f>+_xlfn.CONCAT(Tabla4[[#This Row],[Causa Raiz]]," ",Tabla4[[#This Row],[Solución2]]," (",Tabla4[[#This Row],[Anillo]],"- Cabecera: ",Tabla4[[#This Row],[Cabecera]],"- Operador: ",Tabla4[[#This Row],[Operador]],")")</f>
        <v>Reportan apertura en el enlace Mov Puente Chico - Mov. Altos de Pinos en el Km 1,8 desde altos de pino ocasionado por Intervención de Terceros. No Identificados Para dar solución al incidente Para dar solucion refusionan hilos en caja de empalme existente  (UK alto de pino - Cabecera: CABRERA- Operador: Colombia Telecomunicaciones)</v>
      </c>
    </row>
    <row r="3047" spans="1:54" ht="185.25">
      <c r="A3047" s="38">
        <f t="shared" si="825"/>
        <v>3046</v>
      </c>
      <c r="B3047" s="3">
        <v>8774370</v>
      </c>
      <c r="C3047" s="3" t="s">
        <v>54</v>
      </c>
      <c r="D3047" s="23">
        <v>45491.399305555555</v>
      </c>
      <c r="E3047" s="23">
        <v>45491.461805555555</v>
      </c>
      <c r="F3047" s="1">
        <f t="shared" ca="1" si="826"/>
        <v>6.25E-2</v>
      </c>
      <c r="G3047" s="3" t="s">
        <v>55</v>
      </c>
      <c r="H3047" s="41"/>
      <c r="I3047" s="40"/>
      <c r="J3047" s="5" t="s">
        <v>56</v>
      </c>
      <c r="K3047" s="3" t="s">
        <v>57</v>
      </c>
      <c r="L3047" s="9" t="s">
        <v>78</v>
      </c>
      <c r="M3047" s="3" t="s">
        <v>59</v>
      </c>
      <c r="N3047" s="3" t="s">
        <v>60</v>
      </c>
      <c r="O3047" s="3" t="s">
        <v>13459</v>
      </c>
      <c r="P3047" s="3" t="s">
        <v>13460</v>
      </c>
      <c r="Q3047" s="4" t="s">
        <v>13461</v>
      </c>
      <c r="R3047" s="3" t="s">
        <v>378</v>
      </c>
      <c r="S3047" s="3" t="s">
        <v>65</v>
      </c>
      <c r="T3047" s="9" t="s">
        <v>256</v>
      </c>
      <c r="U3047" s="3" t="s">
        <v>257</v>
      </c>
      <c r="V3047" s="22" t="str">
        <f t="shared" si="827"/>
        <v>RLFO; Hora de aviso: 9:35 18/07/2024; Solución: Se refusiona hilo en caja empalme; Hora de solución: 11:05 18/07/2024; Causa: Falla de Empalme de FiOp</v>
      </c>
      <c r="W3047" s="4" t="s">
        <v>68</v>
      </c>
      <c r="X3047" s="3"/>
      <c r="Y3047" s="3"/>
      <c r="Z3047" s="3" t="s">
        <v>69</v>
      </c>
      <c r="AA3047" s="3" t="s">
        <v>71</v>
      </c>
      <c r="AB3047" s="3">
        <v>0</v>
      </c>
      <c r="AC3047" s="3" t="s">
        <v>71</v>
      </c>
      <c r="AD3047" s="6">
        <v>0</v>
      </c>
      <c r="AE3047" s="7"/>
      <c r="AF3047" s="7"/>
      <c r="AG3047" s="6">
        <f>Tabla4[[#This Row],[Tiempo Parada de Reloj]]+Tabla4[[#This Row],[Tiempo Autorizado por Telefonica (no Máximo)]]</f>
        <v>0</v>
      </c>
      <c r="AH3047" s="7">
        <f t="shared" ca="1" si="828"/>
        <v>6.25E-2</v>
      </c>
      <c r="AI3047" s="8">
        <f t="shared" si="829"/>
        <v>0</v>
      </c>
      <c r="AJ3047" s="8">
        <f t="shared" ca="1" si="830"/>
        <v>1.5</v>
      </c>
      <c r="AK3047" s="3" t="s">
        <v>73</v>
      </c>
      <c r="AL3047" s="3" t="s">
        <v>70</v>
      </c>
      <c r="AM3047" s="3" t="s">
        <v>120</v>
      </c>
      <c r="AN3047" s="3" t="s">
        <v>120</v>
      </c>
      <c r="AO3047" s="23" t="s">
        <v>8652</v>
      </c>
      <c r="AP3047" s="23" t="s">
        <v>8652</v>
      </c>
      <c r="AQ3047" s="23">
        <v>45491.867361111108</v>
      </c>
      <c r="AR3047" s="3"/>
      <c r="AS3047" s="23"/>
      <c r="AT3047" s="23"/>
      <c r="AU3047" s="3" t="s">
        <v>100</v>
      </c>
      <c r="AV3047" s="3" t="s">
        <v>5405</v>
      </c>
      <c r="AW3047" s="3" t="s">
        <v>13462</v>
      </c>
      <c r="AX3047" s="3">
        <v>4.5995799999999996</v>
      </c>
      <c r="AY3047" s="3">
        <v>-74.077190000000002</v>
      </c>
      <c r="AZ3047" s="8" t="str">
        <f>+CONCATENATE("Reportan apertura en el enlace ",Tabla4[[#This Row],[Enlace]]," en el ",Tabla4[[#This Row],[Distancia óptica]]," ocasionado por ",Tabla4[[#This Row],[Causa del daño]])</f>
        <v>Reportan apertura en el enlace Mov. Pasaje Rivas - Mov. Av  Jimenez en el Km 0,7 desde Pasaje Rivas ocasionado por Falla de Empalme de FiOp</v>
      </c>
      <c r="BA3047" s="8" t="str">
        <f>+CONCATENATE("Para dar solución al incidente ",Tabla4[[#This Row],[Solución]])</f>
        <v>Para dar solución al incidente Se refusiona hilo en caja empalme</v>
      </c>
      <c r="BB3047" s="3" t="str">
        <f>+_xlfn.CONCAT(Tabla4[[#This Row],[Causa Raiz]]," ",Tabla4[[#This Row],[Solución2]]," (",Tabla4[[#This Row],[Anillo]],"- Cabecera: ",Tabla4[[#This Row],[Cabecera]],"- Operador: ",Tabla4[[#This Row],[Operador]],")")</f>
        <v>Reportan apertura en el enlace Mov. Pasaje Rivas - Mov. Av  Jimenez en el Km 0,7 desde Pasaje Rivas ocasionado por Falla de Empalme de FiOp Para dar solución al incidente Se refusiona hilo en caja empalme (Uk Pasaje Rivas- Cabecera: Bogota Centro- Operador: Colombia Telecomunicaciones)</v>
      </c>
    </row>
    <row r="3048" spans="1:54" ht="199.5">
      <c r="A3048" s="38">
        <f t="shared" si="825"/>
        <v>3047</v>
      </c>
      <c r="B3048" s="3">
        <v>8774778</v>
      </c>
      <c r="C3048" s="3" t="s">
        <v>136</v>
      </c>
      <c r="D3048" s="23">
        <v>45491.520833333336</v>
      </c>
      <c r="E3048" s="23">
        <v>45491.770833333336</v>
      </c>
      <c r="F3048" s="1">
        <f t="shared" ca="1" si="826"/>
        <v>0.25</v>
      </c>
      <c r="G3048" s="3" t="s">
        <v>55</v>
      </c>
      <c r="H3048" s="41"/>
      <c r="I3048" s="40"/>
      <c r="J3048" s="5" t="s">
        <v>137</v>
      </c>
      <c r="K3048" s="3" t="s">
        <v>77</v>
      </c>
      <c r="L3048" s="9" t="s">
        <v>78</v>
      </c>
      <c r="M3048" s="3" t="s">
        <v>139</v>
      </c>
      <c r="N3048" s="3" t="s">
        <v>447</v>
      </c>
      <c r="O3048" s="3" t="s">
        <v>13463</v>
      </c>
      <c r="P3048" s="3" t="s">
        <v>14016</v>
      </c>
      <c r="Q3048" s="4" t="s">
        <v>13464</v>
      </c>
      <c r="R3048" s="3" t="s">
        <v>3230</v>
      </c>
      <c r="S3048" s="3" t="s">
        <v>9317</v>
      </c>
      <c r="T3048" s="9" t="s">
        <v>66</v>
      </c>
      <c r="U3048" s="3" t="s">
        <v>13465</v>
      </c>
      <c r="V3048" s="22" t="str">
        <f t="shared" si="827"/>
        <v>RBHFO; Hora de aviso: 12:30 18/07/2024; Solución: se preparan 2 metros de F.O con reserva exiatente para ingresar a caja de empalme existente; Hora de solución: 18:30 18/07/2024; Causa: Vandalismo</v>
      </c>
      <c r="W3048" s="4" t="s">
        <v>160</v>
      </c>
      <c r="X3048" s="3"/>
      <c r="Y3048" s="3"/>
      <c r="Z3048" s="3" t="s">
        <v>69</v>
      </c>
      <c r="AA3048" s="3" t="s">
        <v>71</v>
      </c>
      <c r="AB3048" s="3">
        <v>0</v>
      </c>
      <c r="AC3048" s="3" t="s">
        <v>71</v>
      </c>
      <c r="AD3048" s="6">
        <v>0</v>
      </c>
      <c r="AE3048" s="7"/>
      <c r="AF3048" s="7"/>
      <c r="AG3048" s="6">
        <f>Tabla4[[#This Row],[Tiempo Parada de Reloj]]+Tabla4[[#This Row],[Tiempo Autorizado por Telefonica (no Máximo)]]</f>
        <v>0</v>
      </c>
      <c r="AH3048" s="7">
        <f t="shared" ca="1" si="828"/>
        <v>0.25</v>
      </c>
      <c r="AI3048" s="8">
        <f t="shared" si="829"/>
        <v>0</v>
      </c>
      <c r="AJ3048" s="8">
        <f t="shared" ca="1" si="830"/>
        <v>6</v>
      </c>
      <c r="AK3048" s="3" t="s">
        <v>88</v>
      </c>
      <c r="AL3048" s="3" t="s">
        <v>70</v>
      </c>
      <c r="AM3048" s="3" t="s">
        <v>106</v>
      </c>
      <c r="AN3048" s="3" t="s">
        <v>87</v>
      </c>
      <c r="AO3048" s="23" t="s">
        <v>8652</v>
      </c>
      <c r="AP3048" s="23" t="s">
        <v>8652</v>
      </c>
      <c r="AQ3048" s="23">
        <v>45493.440972222219</v>
      </c>
      <c r="AR3048" s="3"/>
      <c r="AS3048" s="23"/>
      <c r="AT3048" s="23"/>
      <c r="AU3048" s="3" t="s">
        <v>455</v>
      </c>
      <c r="AV3048" s="3" t="s">
        <v>4273</v>
      </c>
      <c r="AW3048" s="3" t="s">
        <v>14095</v>
      </c>
      <c r="AX3048" s="3">
        <v>3.8813</v>
      </c>
      <c r="AY3048" s="3">
        <v>-77.033100000000005</v>
      </c>
      <c r="AZ3048" s="8" t="str">
        <f>+CONCATENATE("Reportan apertura en el enlace ",Tabla4[[#This Row],[Enlace]]," en el ",Tabla4[[#This Row],[Distancia óptica]]," ocasionado por ",Tabla4[[#This Row],[Causa del daño]])</f>
        <v>Reportan apertura en el enlace Mov Juan XXIII -  Mov. Independencia en el Km 0,4 desde Juan XXIII ocasionado por Vandalismo</v>
      </c>
      <c r="BA3048" s="8" t="str">
        <f>+CONCATENATE("Para dar solución al incidente ",Tabla4[[#This Row],[Solución]])</f>
        <v>Para dar solución al incidente se preparan 2 metros de F.O con reserva exiatente para ingresar a caja de empalme existente</v>
      </c>
      <c r="BB3048" s="3" t="str">
        <f>+_xlfn.CONCAT(Tabla4[[#This Row],[Causa Raiz]]," ",Tabla4[[#This Row],[Solución2]]," (",Tabla4[[#This Row],[Anillo]],"- Cabecera: ",Tabla4[[#This Row],[Cabecera]],"- Operador: ",Tabla4[[#This Row],[Operador]],")")</f>
        <v>Reportan apertura en el enlace Mov Juan XXIII -  Mov. Independencia en el Km 0,4 desde Juan XXIII ocasionado por Vandalismo Para dar solución al incidente se preparan 2 metros de F.O con reserva exiatente para ingresar a caja de empalme existente (anillo 2A- Cabecera: Juan XXIII- Operador: Infraco)</v>
      </c>
    </row>
    <row r="3049" spans="1:54" ht="128.25">
      <c r="A3049" s="38">
        <f t="shared" si="825"/>
        <v>3048</v>
      </c>
      <c r="B3049" s="3">
        <v>8774996</v>
      </c>
      <c r="C3049" s="3" t="s">
        <v>92</v>
      </c>
      <c r="D3049" s="23">
        <v>45491.579861111109</v>
      </c>
      <c r="E3049" s="23">
        <v>45491.895833333336</v>
      </c>
      <c r="F3049" s="1">
        <f t="shared" ca="1" si="826"/>
        <v>0.31597222222626442</v>
      </c>
      <c r="G3049" s="3" t="s">
        <v>164</v>
      </c>
      <c r="H3049" s="41" t="s">
        <v>165</v>
      </c>
      <c r="I3049" s="40">
        <v>201879</v>
      </c>
      <c r="J3049" s="5" t="s">
        <v>372</v>
      </c>
      <c r="K3049" s="3" t="s">
        <v>372</v>
      </c>
      <c r="L3049" s="9" t="s">
        <v>58</v>
      </c>
      <c r="M3049" s="3" t="s">
        <v>431</v>
      </c>
      <c r="N3049" s="3" t="s">
        <v>2978</v>
      </c>
      <c r="O3049" s="3" t="s">
        <v>13466</v>
      </c>
      <c r="P3049" s="3" t="s">
        <v>13467</v>
      </c>
      <c r="Q3049" s="4" t="s">
        <v>13468</v>
      </c>
      <c r="R3049" s="3" t="s">
        <v>114</v>
      </c>
      <c r="S3049" s="3" t="s">
        <v>13469</v>
      </c>
      <c r="T3049" s="9" t="s">
        <v>146</v>
      </c>
      <c r="U3049" s="3" t="s">
        <v>13470</v>
      </c>
      <c r="V3049" s="22" t="str">
        <f t="shared" si="827"/>
        <v>RTNFO; Hora de aviso: 13:55 18/07/2024; Solución: migracion de hilo; Hora de solución: 21:30 18/07/2024; Causa: Falla en la Red FiOp</v>
      </c>
      <c r="W3049" s="4" t="s">
        <v>382</v>
      </c>
      <c r="X3049" s="3"/>
      <c r="Y3049" s="3"/>
      <c r="Z3049" s="3" t="s">
        <v>69</v>
      </c>
      <c r="AA3049" s="3" t="s">
        <v>71</v>
      </c>
      <c r="AB3049" s="3">
        <v>0</v>
      </c>
      <c r="AC3049" s="3" t="s">
        <v>70</v>
      </c>
      <c r="AD3049" s="6">
        <v>0</v>
      </c>
      <c r="AE3049" s="7"/>
      <c r="AF3049" s="7"/>
      <c r="AG3049" s="6">
        <f>Tabla4[[#This Row],[Tiempo Parada de Reloj]]+Tabla4[[#This Row],[Tiempo Autorizado por Telefonica (no Máximo)]]</f>
        <v>0</v>
      </c>
      <c r="AH3049" s="7">
        <f t="shared" ca="1" si="828"/>
        <v>0.31597222222626442</v>
      </c>
      <c r="AI3049" s="8">
        <f t="shared" si="829"/>
        <v>0</v>
      </c>
      <c r="AJ3049" s="8">
        <f t="shared" ca="1" si="830"/>
        <v>7.5833333334303461</v>
      </c>
      <c r="AK3049" s="3" t="s">
        <v>73</v>
      </c>
      <c r="AL3049" s="3" t="s">
        <v>70</v>
      </c>
      <c r="AM3049" s="3" t="s">
        <v>8652</v>
      </c>
      <c r="AN3049" s="3" t="s">
        <v>8652</v>
      </c>
      <c r="AO3049" s="23"/>
      <c r="AP3049" s="23"/>
      <c r="AQ3049" s="23">
        <f t="shared" ref="AQ3049:AQ3050" ca="1" si="831">NOW()</f>
        <v>45503.69683483796</v>
      </c>
      <c r="AR3049" s="3"/>
      <c r="AS3049" s="23"/>
      <c r="AT3049" s="23"/>
      <c r="AU3049" s="3" t="s">
        <v>372</v>
      </c>
      <c r="AV3049" s="3" t="s">
        <v>69</v>
      </c>
      <c r="AW3049" s="3" t="s">
        <v>69</v>
      </c>
      <c r="AX3049" s="3" t="s">
        <v>69</v>
      </c>
      <c r="AY3049" s="3" t="s">
        <v>69</v>
      </c>
      <c r="AZ3049" s="8" t="str">
        <f>+CONCATENATE("Reportan apertura en el enlace ",Tabla4[[#This Row],[Enlace]]," en el ",Tabla4[[#This Row],[Distancia óptica]]," ocasionado por ",Tabla4[[#This Row],[Causa del daño]])</f>
        <v>Reportan apertura en el enlace  Riohacha - Cuestesita  en el Km o ocasionado por Falla en la Red FiOp</v>
      </c>
      <c r="BA3049" s="8" t="str">
        <f>+CONCATENATE("Para dar solución al incidente ",Tabla4[[#This Row],[Solución]])</f>
        <v>Para dar solución al incidente migracion de hilo</v>
      </c>
      <c r="BB3049" s="3" t="str">
        <f>+_xlfn.CONCAT(Tabla4[[#This Row],[Causa Raiz]]," ",Tabla4[[#This Row],[Solución2]]," (",Tabla4[[#This Row],[Anillo]],"- Cabecera: ",Tabla4[[#This Row],[Cabecera]],"- Operador: ",Tabla4[[#This Row],[Operador]],")")</f>
        <v>Reportan apertura en el enlace  Riohacha - Cuestesita  en el Km o ocasionado por Falla en la Red FiOp Para dar solución al incidente migracion de hilo (NA- Cabecera: NA- Operador: Internexa)</v>
      </c>
    </row>
    <row r="3050" spans="1:54" ht="171">
      <c r="A3050" s="38">
        <f t="shared" si="825"/>
        <v>3049</v>
      </c>
      <c r="B3050" s="3">
        <v>8775017</v>
      </c>
      <c r="C3050" s="3" t="s">
        <v>92</v>
      </c>
      <c r="D3050" s="23">
        <v>45491.625</v>
      </c>
      <c r="E3050" s="23"/>
      <c r="F3050" s="1">
        <f t="shared" ca="1" si="826"/>
        <v>12.071834837959614</v>
      </c>
      <c r="G3050" s="3" t="s">
        <v>164</v>
      </c>
      <c r="H3050" s="41" t="s">
        <v>165</v>
      </c>
      <c r="I3050" s="40" t="s">
        <v>14141</v>
      </c>
      <c r="J3050" s="5" t="s">
        <v>2815</v>
      </c>
      <c r="K3050" s="3" t="s">
        <v>2815</v>
      </c>
      <c r="L3050" s="9" t="s">
        <v>58</v>
      </c>
      <c r="M3050" s="3" t="s">
        <v>383</v>
      </c>
      <c r="N3050" s="3" t="s">
        <v>13471</v>
      </c>
      <c r="O3050" s="3" t="s">
        <v>2817</v>
      </c>
      <c r="P3050" s="3" t="s">
        <v>14131</v>
      </c>
      <c r="Q3050" s="4" t="s">
        <v>13472</v>
      </c>
      <c r="R3050" s="3" t="s">
        <v>327</v>
      </c>
      <c r="S3050" s="3" t="s">
        <v>13473</v>
      </c>
      <c r="T3050" s="9" t="s">
        <v>146</v>
      </c>
      <c r="U3050" s="3" t="s">
        <v>1345</v>
      </c>
      <c r="V3050" s="22" t="str">
        <f t="shared" si="827"/>
        <v>RTNFO; Hora de aviso: 15:00 18/07/2024; Solución: Se realiza migracion entre empalmes; Hora de solución: 0:00 00/01/1900; Causa: Falla en la Red FiOp</v>
      </c>
      <c r="W3050" s="4" t="s">
        <v>7457</v>
      </c>
      <c r="X3050" s="3"/>
      <c r="Y3050" s="3"/>
      <c r="Z3050" s="3" t="s">
        <v>69</v>
      </c>
      <c r="AA3050" s="3" t="s">
        <v>71</v>
      </c>
      <c r="AB3050" s="3">
        <v>0</v>
      </c>
      <c r="AD3050" s="6">
        <v>0</v>
      </c>
      <c r="AE3050" s="7"/>
      <c r="AF3050" s="7"/>
      <c r="AG3050" s="6">
        <f>Tabla4[[#This Row],[Tiempo Parada de Reloj]]+Tabla4[[#This Row],[Tiempo Autorizado por Telefonica (no Máximo)]]</f>
        <v>0</v>
      </c>
      <c r="AH3050" s="7">
        <f t="shared" ca="1" si="828"/>
        <v>12.071834837959614</v>
      </c>
      <c r="AI3050" s="8">
        <f t="shared" si="829"/>
        <v>0</v>
      </c>
      <c r="AJ3050" s="8">
        <f t="shared" ca="1" si="830"/>
        <v>289.72403611103073</v>
      </c>
      <c r="AK3050" s="3" t="s">
        <v>87</v>
      </c>
      <c r="AL3050" s="3" t="s">
        <v>70</v>
      </c>
      <c r="AM3050" s="3" t="s">
        <v>106</v>
      </c>
      <c r="AN3050" s="3"/>
      <c r="AO3050" s="23"/>
      <c r="AP3050" s="23"/>
      <c r="AQ3050" s="23">
        <f t="shared" ca="1" si="831"/>
        <v>45503.69683483796</v>
      </c>
      <c r="AR3050" s="3"/>
      <c r="AS3050" s="23"/>
      <c r="AT3050" s="23"/>
      <c r="AU3050" s="3" t="s">
        <v>2822</v>
      </c>
      <c r="AX3050" s="3" t="s">
        <v>69</v>
      </c>
      <c r="AY3050" s="3" t="s">
        <v>69</v>
      </c>
      <c r="AZ3050" s="8" t="str">
        <f>+CONCATENATE("Reportan apertura en el enlace ",Tabla4[[#This Row],[Enlace]]," en el ",Tabla4[[#This Row],[Distancia óptica]]," ocasionado por ",Tabla4[[#This Row],[Causa del daño]])</f>
        <v>Reportan apertura en el enlace Cartagena - Carmen de Bolívar en el Km 50,8 desde Cartagena ocasionado por Falla en la Red FiOp</v>
      </c>
      <c r="BA3050" s="8" t="str">
        <f>+CONCATENATE("Para dar solución al incidente ",Tabla4[[#This Row],[Solución]])</f>
        <v>Para dar solución al incidente Se realiza migracion entre empalmes</v>
      </c>
      <c r="BB3050" s="3" t="str">
        <f>+_xlfn.CONCAT(Tabla4[[#This Row],[Causa Raiz]]," ",Tabla4[[#This Row],[Solución2]]," (",Tabla4[[#This Row],[Anillo]],"- Cabecera: ",Tabla4[[#This Row],[Cabecera]],"- Operador: ",Tabla4[[#This Row],[Operador]],")")</f>
        <v>Reportan apertura en el enlace Cartagena - Carmen de Bolívar en el Km 50,8 desde Cartagena ocasionado por Falla en la Red FiOp Para dar solución al incidente Se realiza migracion entre empalmes (- Cabecera: - Operador: MediaCommerce)</v>
      </c>
    </row>
    <row r="3051" spans="1:54" ht="156.75">
      <c r="A3051" s="38">
        <f t="shared" si="825"/>
        <v>3050</v>
      </c>
      <c r="B3051" s="3">
        <v>8775055</v>
      </c>
      <c r="C3051" s="3" t="s">
        <v>163</v>
      </c>
      <c r="D3051" s="23">
        <v>45491.631944444445</v>
      </c>
      <c r="E3051" s="23">
        <v>45492.020833333336</v>
      </c>
      <c r="F3051" s="1">
        <f t="shared" ca="1" si="826"/>
        <v>0.38888888889050577</v>
      </c>
      <c r="G3051" s="3" t="s">
        <v>55</v>
      </c>
      <c r="H3051" s="41"/>
      <c r="I3051" s="40"/>
      <c r="J3051" s="5" t="s">
        <v>56</v>
      </c>
      <c r="K3051" s="3" t="s">
        <v>138</v>
      </c>
      <c r="L3051" s="9" t="s">
        <v>58</v>
      </c>
      <c r="M3051" s="3" t="s">
        <v>139</v>
      </c>
      <c r="N3051" s="3" t="s">
        <v>2020</v>
      </c>
      <c r="O3051" s="3" t="s">
        <v>1330</v>
      </c>
      <c r="P3051" s="3" t="s">
        <v>13474</v>
      </c>
      <c r="Q3051" s="4" t="s">
        <v>13475</v>
      </c>
      <c r="R3051" s="3" t="s">
        <v>144</v>
      </c>
      <c r="S3051" s="3" t="s">
        <v>145</v>
      </c>
      <c r="T3051" s="9" t="s">
        <v>146</v>
      </c>
      <c r="U3051" s="3" t="s">
        <v>13476</v>
      </c>
      <c r="V3051" s="22" t="str">
        <f t="shared" si="827"/>
        <v>RDFO; Hora de aviso: 15:10 18/07/2024; Solución: Migracion entre empalmes ; Hora de solución: 0:30 19/07/2024; Causa: Falla en la Red FiOp</v>
      </c>
      <c r="W3051" s="4" t="s">
        <v>557</v>
      </c>
      <c r="X3051" s="3"/>
      <c r="Y3051" s="3"/>
      <c r="Z3051" s="3" t="s">
        <v>69</v>
      </c>
      <c r="AA3051" s="3" t="s">
        <v>71</v>
      </c>
      <c r="AB3051" s="3">
        <v>0</v>
      </c>
      <c r="AC3051" s="3" t="s">
        <v>70</v>
      </c>
      <c r="AD3051" s="6">
        <v>0</v>
      </c>
      <c r="AE3051" s="7"/>
      <c r="AF3051" s="7"/>
      <c r="AG3051" s="6">
        <f>Tabla4[[#This Row],[Tiempo Parada de Reloj]]+Tabla4[[#This Row],[Tiempo Autorizado por Telefonica (no Máximo)]]</f>
        <v>0</v>
      </c>
      <c r="AH3051" s="7">
        <f t="shared" ca="1" si="828"/>
        <v>0.38888888889050577</v>
      </c>
      <c r="AI3051" s="8">
        <f t="shared" si="829"/>
        <v>0</v>
      </c>
      <c r="AJ3051" s="8">
        <f t="shared" ca="1" si="830"/>
        <v>9.3333333333721384</v>
      </c>
      <c r="AK3051" s="3" t="s">
        <v>73</v>
      </c>
      <c r="AL3051" s="3" t="s">
        <v>70</v>
      </c>
      <c r="AM3051" s="3" t="s">
        <v>8652</v>
      </c>
      <c r="AN3051" s="3" t="s">
        <v>8652</v>
      </c>
      <c r="AO3051" s="23" t="s">
        <v>106</v>
      </c>
      <c r="AP3051" s="23" t="s">
        <v>106</v>
      </c>
      <c r="AQ3051" s="23">
        <v>45492.798611111109</v>
      </c>
      <c r="AR3051" s="3"/>
      <c r="AS3051" s="23"/>
      <c r="AT3051" s="23"/>
      <c r="AU3051" s="3" t="s">
        <v>662</v>
      </c>
      <c r="AV3051" s="3" t="s">
        <v>2020</v>
      </c>
      <c r="AW3051" s="3" t="s">
        <v>13477</v>
      </c>
      <c r="AX3051" s="3">
        <v>3.4455</v>
      </c>
      <c r="AY3051" s="3">
        <v>-76.249899999999997</v>
      </c>
      <c r="AZ3051" s="8" t="str">
        <f>+CONCATENATE("Reportan apertura en el enlace ",Tabla4[[#This Row],[Enlace]]," en el ",Tabla4[[#This Row],[Distancia óptica]]," ocasionado por ",Tabla4[[#This Row],[Causa del daño]])</f>
        <v>Reportan apertura en el enlace Palmira - Pradera en el km 14,7 desde Palmira  ocasionado por Falla en la Red FiOp</v>
      </c>
      <c r="BA3051" s="8" t="str">
        <f>+CONCATENATE("Para dar solución al incidente ",Tabla4[[#This Row],[Solución]])</f>
        <v xml:space="preserve">Para dar solución al incidente Migracion entre empalmes </v>
      </c>
      <c r="BB3051" s="3" t="str">
        <f>+_xlfn.CONCAT(Tabla4[[#This Row],[Causa Raiz]]," ",Tabla4[[#This Row],[Solución2]]," (",Tabla4[[#This Row],[Anillo]],"- Cabecera: ",Tabla4[[#This Row],[Cabecera]],"- Operador: ",Tabla4[[#This Row],[Operador]],")")</f>
        <v>Reportan apertura en el enlace Palmira - Pradera en el km 14,7 desde Palmira  ocasionado por Falla en la Red FiOp Para dar solución al incidente Migracion entre empalmes  (LINEA- Cabecera: PALMIRA- Operador: Colombia Telecomunicaciones)</v>
      </c>
    </row>
    <row r="3052" spans="1:54" ht="199.5">
      <c r="A3052" s="38">
        <f t="shared" ref="A3052:A3057" si="832">A3051+1</f>
        <v>3051</v>
      </c>
      <c r="B3052" s="3">
        <v>8775030</v>
      </c>
      <c r="C3052" s="3" t="s">
        <v>54</v>
      </c>
      <c r="D3052" s="23">
        <v>45491.572916666664</v>
      </c>
      <c r="E3052" s="23">
        <v>45491.84375</v>
      </c>
      <c r="F3052" s="1">
        <f t="shared" ref="F3052:F3057" ca="1" si="833">IF(ISBLANK(E3052),IF(ISBLANK(D3052),0,NOW()-D3052),E3052-D3052)</f>
        <v>0.27083333333575865</v>
      </c>
      <c r="G3052" s="3" t="s">
        <v>164</v>
      </c>
      <c r="H3052" s="41" t="s">
        <v>3019</v>
      </c>
      <c r="I3052" s="40"/>
      <c r="J3052" s="5" t="s">
        <v>56</v>
      </c>
      <c r="K3052" s="3" t="s">
        <v>77</v>
      </c>
      <c r="L3052" s="9" t="s">
        <v>78</v>
      </c>
      <c r="M3052" s="3" t="s">
        <v>373</v>
      </c>
      <c r="N3052" s="3" t="s">
        <v>374</v>
      </c>
      <c r="O3052" s="3" t="s">
        <v>12593</v>
      </c>
      <c r="P3052" s="3" t="s">
        <v>13478</v>
      </c>
      <c r="Q3052" s="4" t="s">
        <v>13479</v>
      </c>
      <c r="R3052" s="3" t="s">
        <v>992</v>
      </c>
      <c r="S3052" s="3" t="s">
        <v>10375</v>
      </c>
      <c r="T3052" s="9" t="s">
        <v>66</v>
      </c>
      <c r="U3052" s="3" t="s">
        <v>13480</v>
      </c>
      <c r="V3052" s="22" t="str">
        <f t="shared" ref="V3052:V3057" si="834">C3052&amp;"; Hora de aviso: "&amp;TEXT(D3052,"h:mm dd/mm/yyyy")&amp;"; Solución: "&amp;U3052&amp;"; Hora de solución: "&amp;TEXT(E3052,"h:mm dd/mm/yyyy")&amp;"; Causa: "&amp;T3052</f>
        <v>RLFO; Hora de aviso: 13:45 18/07/2024; Solución: Se realiza el tendido de 82 metros de F.O de 24 hilos y se crean 2 cajas de empalme.; Hora de solución: 20:15 18/07/2024; Causa: Vandalismo</v>
      </c>
      <c r="W3052" s="4" t="s">
        <v>160</v>
      </c>
      <c r="X3052" s="3"/>
      <c r="Y3052" s="3"/>
      <c r="Z3052" s="3" t="s">
        <v>69</v>
      </c>
      <c r="AA3052" s="3" t="s">
        <v>71</v>
      </c>
      <c r="AB3052" s="3">
        <v>0</v>
      </c>
      <c r="AC3052" s="3" t="s">
        <v>71</v>
      </c>
      <c r="AD3052" s="6">
        <v>0</v>
      </c>
      <c r="AE3052" s="7"/>
      <c r="AF3052" s="7"/>
      <c r="AG3052" s="6">
        <f>Tabla4[[#This Row],[Tiempo Parada de Reloj]]+Tabla4[[#This Row],[Tiempo Autorizado por Telefonica (no Máximo)]]</f>
        <v>0</v>
      </c>
      <c r="AH3052" s="7">
        <f t="shared" ref="AH3052:AH3057" ca="1" si="835">F3052-$AD3052</f>
        <v>0.27083333333575865</v>
      </c>
      <c r="AI3052" s="8">
        <f t="shared" ref="AI3052:AI3057" si="836">AD3052*24</f>
        <v>0</v>
      </c>
      <c r="AJ3052" s="8">
        <f t="shared" ref="AJ3052:AJ3057" ca="1" si="837">AH3052*24</f>
        <v>6.5000000000582077</v>
      </c>
      <c r="AK3052" s="3" t="s">
        <v>120</v>
      </c>
      <c r="AL3052" s="3" t="s">
        <v>70</v>
      </c>
      <c r="AM3052" s="3" t="s">
        <v>106</v>
      </c>
      <c r="AN3052" s="3" t="s">
        <v>106</v>
      </c>
      <c r="AO3052" s="23" t="s">
        <v>119</v>
      </c>
      <c r="AP3052" s="23"/>
      <c r="AQ3052" s="23">
        <f t="shared" ref="AQ3052:AQ3055" ca="1" si="838">NOW()</f>
        <v>45503.69683483796</v>
      </c>
      <c r="AR3052" s="3"/>
      <c r="AS3052" s="23"/>
      <c r="AT3052" s="23"/>
      <c r="AU3052" s="3" t="s">
        <v>1266</v>
      </c>
      <c r="AV3052" s="3" t="s">
        <v>12597</v>
      </c>
      <c r="AW3052" s="3" t="s">
        <v>135</v>
      </c>
      <c r="AX3052" s="3">
        <v>4.1131000000000002</v>
      </c>
      <c r="AY3052" s="3">
        <v>-73.605699999999999</v>
      </c>
      <c r="AZ3052" s="8" t="str">
        <f>+CONCATENATE("Reportan apertura en el enlace ",Tabla4[[#This Row],[Enlace]]," en el ",Tabla4[[#This Row],[Distancia óptica]]," ocasionado por ",Tabla4[[#This Row],[Causa del daño]])</f>
        <v>Reportan apertura en el enlace Mov. La Reliquia - Mov. Bella Suiza en el km 12,3 desde bella Suiza ocasionado por Vandalismo</v>
      </c>
      <c r="BA3052" s="8" t="str">
        <f>+CONCATENATE("Para dar solución al incidente ",Tabla4[[#This Row],[Solución]])</f>
        <v>Para dar solución al incidente Se realiza el tendido de 82 metros de F.O de 24 hilos y se crean 2 cajas de empalme.</v>
      </c>
      <c r="BB3052" s="3" t="str">
        <f>+_xlfn.CONCAT(Tabla4[[#This Row],[Causa Raiz]]," ",Tabla4[[#This Row],[Solución2]]," (",Tabla4[[#This Row],[Anillo]],"- Cabecera: ",Tabla4[[#This Row],[Cabecera]],"- Operador: ",Tabla4[[#This Row],[Operador]],")")</f>
        <v>Reportan apertura en el enlace Mov. La Reliquia - Mov. Bella Suiza en el km 12,3 desde bella Suiza ocasionado por Vandalismo Para dar solución al incidente Se realiza el tendido de 82 metros de F.O de 24 hilos y se crean 2 cajas de empalme. (Lineal- Cabecera: Bella Suiza- Operador: Colombia Telecomunicaciones)</v>
      </c>
    </row>
    <row r="3053" spans="1:54" ht="213.75">
      <c r="A3053" s="38">
        <f t="shared" si="832"/>
        <v>3052</v>
      </c>
      <c r="B3053" s="3">
        <v>8774793</v>
      </c>
      <c r="C3053" s="3" t="s">
        <v>136</v>
      </c>
      <c r="D3053" s="23">
        <v>45491.625</v>
      </c>
      <c r="E3053" s="23">
        <v>45491.850694444445</v>
      </c>
      <c r="F3053" s="1">
        <f t="shared" ca="1" si="833"/>
        <v>0.22569444444525288</v>
      </c>
      <c r="G3053" s="3" t="s">
        <v>164</v>
      </c>
      <c r="H3053" s="41" t="s">
        <v>3019</v>
      </c>
      <c r="I3053" s="40"/>
      <c r="J3053" s="5" t="s">
        <v>137</v>
      </c>
      <c r="K3053" s="3" t="s">
        <v>77</v>
      </c>
      <c r="L3053" s="9" t="s">
        <v>78</v>
      </c>
      <c r="M3053" s="3" t="s">
        <v>79</v>
      </c>
      <c r="N3053" s="3" t="s">
        <v>771</v>
      </c>
      <c r="O3053" s="3" t="s">
        <v>13481</v>
      </c>
      <c r="P3053" s="3" t="s">
        <v>13482</v>
      </c>
      <c r="Q3053" s="4" t="s">
        <v>13483</v>
      </c>
      <c r="R3053" s="3" t="s">
        <v>9617</v>
      </c>
      <c r="S3053" s="3" t="s">
        <v>85</v>
      </c>
      <c r="T3053" s="9" t="s">
        <v>176</v>
      </c>
      <c r="U3053" s="3" t="s">
        <v>14201</v>
      </c>
      <c r="V3053" s="22" t="str">
        <f t="shared" si="834"/>
        <v>RBHFO; Hora de aviso: 15:00 18/07/2024; Solución: se realiza tendido de 200 metros de F.O de 96 hilos y la creacion de dos empalmes de 24 hilos ; Hora de solución: 20:25 18/07/2024; Causa: Intervención de Terceros. No Identificados</v>
      </c>
      <c r="W3053" s="4" t="s">
        <v>160</v>
      </c>
      <c r="X3053" s="3"/>
      <c r="Y3053" s="3"/>
      <c r="Z3053" s="3" t="s">
        <v>69</v>
      </c>
      <c r="AA3053" s="3" t="s">
        <v>70</v>
      </c>
      <c r="AB3053" s="3">
        <v>8774793</v>
      </c>
      <c r="AC3053" s="3" t="s">
        <v>71</v>
      </c>
      <c r="AD3053" s="6">
        <v>0</v>
      </c>
      <c r="AE3053" s="7"/>
      <c r="AF3053" s="7"/>
      <c r="AG3053" s="6">
        <f>Tabla4[[#This Row],[Tiempo Parada de Reloj]]+Tabla4[[#This Row],[Tiempo Autorizado por Telefonica (no Máximo)]]</f>
        <v>0</v>
      </c>
      <c r="AH3053" s="7">
        <f t="shared" ca="1" si="835"/>
        <v>0.22569444444525288</v>
      </c>
      <c r="AI3053" s="8">
        <f t="shared" si="836"/>
        <v>0</v>
      </c>
      <c r="AJ3053" s="8">
        <f t="shared" ca="1" si="837"/>
        <v>5.4166666666860692</v>
      </c>
      <c r="AK3053" s="3" t="s">
        <v>87</v>
      </c>
      <c r="AL3053" s="3" t="s">
        <v>70</v>
      </c>
      <c r="AM3053" s="3" t="s">
        <v>106</v>
      </c>
      <c r="AN3053" s="3" t="s">
        <v>106</v>
      </c>
      <c r="AO3053" s="23" t="s">
        <v>119</v>
      </c>
      <c r="AP3053" s="23"/>
      <c r="AQ3053" s="23">
        <f t="shared" ca="1" si="838"/>
        <v>45503.69683483796</v>
      </c>
      <c r="AR3053" s="3"/>
      <c r="AS3053" s="23"/>
      <c r="AT3053" s="23"/>
      <c r="AU3053" s="3" t="s">
        <v>89</v>
      </c>
      <c r="AV3053" s="3" t="s">
        <v>1055</v>
      </c>
      <c r="AW3053" s="3" t="s">
        <v>13484</v>
      </c>
      <c r="AX3053" s="3">
        <v>4.5807000000000002</v>
      </c>
      <c r="AY3053" s="3">
        <v>-74.197900000000004</v>
      </c>
      <c r="AZ3053" s="8" t="str">
        <f>+CONCATENATE("Reportan apertura en el enlace ",Tabla4[[#This Row],[Enlace]]," en el ",Tabla4[[#This Row],[Distancia óptica]]," ocasionado por ",Tabla4[[#This Row],[Causa del daño]])</f>
        <v>Reportan apertura en el enlace Mov.Central soacha - Mov.Pablo VI en el km 0,662 parque San Mateo ocasionado por Intervención de Terceros. No Identificados</v>
      </c>
      <c r="BA3053" s="8" t="str">
        <f>+CONCATENATE("Para dar solución al incidente ",Tabla4[[#This Row],[Solución]])</f>
        <v xml:space="preserve">Para dar solución al incidente se realiza tendido de 200 metros de F.O de 96 hilos y la creacion de dos empalmes de 24 hilos </v>
      </c>
      <c r="BB3053" s="3" t="str">
        <f>+_xlfn.CONCAT(Tabla4[[#This Row],[Causa Raiz]]," ",Tabla4[[#This Row],[Solución2]]," (",Tabla4[[#This Row],[Anillo]],"- Cabecera: ",Tabla4[[#This Row],[Cabecera]],"- Operador: ",Tabla4[[#This Row],[Operador]],")")</f>
        <v>Reportan apertura en el enlace Mov.Central soacha - Mov.Pablo VI en el km 0,662 parque San Mateo ocasionado por Intervención de Terceros. No Identificados Para dar solución al incidente se realiza tendido de 200 metros de F.O de 96 hilos y la creacion de dos empalmes de 24 hilos  (Anillo 48 B- Cabecera: San Mateo- Operador: Infraco)</v>
      </c>
    </row>
    <row r="3054" spans="1:54" ht="270.75">
      <c r="A3054" s="38">
        <f t="shared" si="832"/>
        <v>3053</v>
      </c>
      <c r="B3054" s="3">
        <v>8775222</v>
      </c>
      <c r="C3054" s="3" t="s">
        <v>54</v>
      </c>
      <c r="D3054" s="23">
        <v>45490.659722222219</v>
      </c>
      <c r="E3054" s="23">
        <v>45491.556944444441</v>
      </c>
      <c r="F3054" s="1">
        <f t="shared" ca="1" si="833"/>
        <v>0.89722222222189885</v>
      </c>
      <c r="G3054" s="3" t="s">
        <v>55</v>
      </c>
      <c r="H3054" s="41"/>
      <c r="I3054" s="40"/>
      <c r="J3054" s="5" t="s">
        <v>56</v>
      </c>
      <c r="K3054" s="3" t="s">
        <v>359</v>
      </c>
      <c r="L3054" s="9" t="s">
        <v>58</v>
      </c>
      <c r="M3054" s="3" t="s">
        <v>360</v>
      </c>
      <c r="N3054" s="3" t="s">
        <v>483</v>
      </c>
      <c r="O3054" s="3" t="s">
        <v>13396</v>
      </c>
      <c r="P3054" s="3" t="s">
        <v>13485</v>
      </c>
      <c r="Q3054" s="4" t="s">
        <v>13486</v>
      </c>
      <c r="R3054" s="3" t="s">
        <v>1420</v>
      </c>
      <c r="S3054" s="3" t="s">
        <v>366</v>
      </c>
      <c r="T3054" s="9" t="s">
        <v>176</v>
      </c>
      <c r="U3054" s="3" t="s">
        <v>13487</v>
      </c>
      <c r="V3054" s="22" t="str">
        <f t="shared" si="834"/>
        <v>RLFO; Hora de aviso: 15:50 17/07/2024; Solución: Para dar solucion a la ruta principal se realizo tendido de100 mtrs 2 cajas de empalme de 144 ,para la ruta backaup  700 mtrs de tendido y dos empalmes de 48 hilos ; Hora de solución: 13:22 18/07/2024; Causa: Intervención de Terceros. No Identificados</v>
      </c>
      <c r="W3054" s="4" t="s">
        <v>423</v>
      </c>
      <c r="X3054" s="3"/>
      <c r="Y3054" s="3"/>
      <c r="Z3054" s="3" t="s">
        <v>69</v>
      </c>
      <c r="AA3054" s="3" t="s">
        <v>71</v>
      </c>
      <c r="AB3054" s="3">
        <v>0</v>
      </c>
      <c r="AC3054" s="3" t="s">
        <v>71</v>
      </c>
      <c r="AD3054" s="6">
        <v>0</v>
      </c>
      <c r="AE3054" s="7"/>
      <c r="AF3054" s="7"/>
      <c r="AG3054" s="6">
        <f>Tabla4[[#This Row],[Tiempo Parada de Reloj]]+Tabla4[[#This Row],[Tiempo Autorizado por Telefonica (no Máximo)]]</f>
        <v>0</v>
      </c>
      <c r="AH3054" s="7">
        <f t="shared" ca="1" si="835"/>
        <v>0.89722222222189885</v>
      </c>
      <c r="AI3054" s="8">
        <f t="shared" si="836"/>
        <v>0</v>
      </c>
      <c r="AJ3054" s="8">
        <f t="shared" ca="1" si="837"/>
        <v>21.533333333325572</v>
      </c>
      <c r="AK3054" s="3" t="s">
        <v>73</v>
      </c>
      <c r="AL3054" s="3" t="s">
        <v>71</v>
      </c>
      <c r="AM3054" s="3" t="s">
        <v>73</v>
      </c>
      <c r="AN3054" s="3" t="s">
        <v>73</v>
      </c>
      <c r="AO3054" s="23" t="s">
        <v>119</v>
      </c>
      <c r="AP3054" s="23" t="s">
        <v>119</v>
      </c>
      <c r="AQ3054" s="23">
        <v>45492.446527777778</v>
      </c>
      <c r="AR3054" s="3"/>
      <c r="AS3054" s="23"/>
      <c r="AT3054" s="23"/>
      <c r="AU3054" s="3" t="s">
        <v>622</v>
      </c>
      <c r="AV3054" s="3" t="s">
        <v>5977</v>
      </c>
      <c r="AW3054" s="3" t="s">
        <v>135</v>
      </c>
      <c r="AX3054" s="3">
        <v>6.1542000000000003</v>
      </c>
      <c r="AY3054" s="3">
        <v>-75.609359999999995</v>
      </c>
      <c r="AZ3054" s="8" t="str">
        <f>+CONCATENATE("Reportan apertura en el enlace ",Tabla4[[#This Row],[Enlace]]," en el ",Tabla4[[#This Row],[Distancia óptica]]," ocasionado por ",Tabla4[[#This Row],[Causa del daño]])</f>
        <v>Reportan apertura en el enlace Transversales - Sabaneta en el Km 3,2  desde Envigado ocasionado por Intervención de Terceros. No Identificados</v>
      </c>
      <c r="BA3054" s="8" t="str">
        <f>+CONCATENATE("Para dar solución al incidente ",Tabla4[[#This Row],[Solución]])</f>
        <v xml:space="preserve">Para dar solución al incidente Para dar solucion a la ruta principal se realizo tendido de100 mtrs 2 cajas de empalme de 144 ,para la ruta backaup  700 mtrs de tendido y dos empalmes de 48 hilos </v>
      </c>
      <c r="BB3054" s="3" t="str">
        <f>+_xlfn.CONCAT(Tabla4[[#This Row],[Causa Raiz]]," ",Tabla4[[#This Row],[Solución2]]," (",Tabla4[[#This Row],[Anillo]],"- Cabecera: ",Tabla4[[#This Row],[Cabecera]],"- Operador: ",Tabla4[[#This Row],[Operador]],")")</f>
        <v>Reportan apertura en el enlace Transversales - Sabaneta en el Km 3,2  desde Envigado ocasionado por Intervención de Terceros. No Identificados Para dar solución al incidente Para dar solucion a la ruta principal se realizo tendido de100 mtrs 2 cajas de empalme de 144 ,para la ruta backaup  700 mtrs de tendido y dos empalmes de 48 hilos  (Lineal- Cabecera: Transversales- Operador: Colombia Telecomunicaciones)</v>
      </c>
    </row>
    <row r="3055" spans="1:54" ht="213.75">
      <c r="A3055" s="38">
        <f t="shared" si="832"/>
        <v>3054</v>
      </c>
      <c r="B3055" s="3">
        <v>8775658</v>
      </c>
      <c r="C3055" s="3" t="s">
        <v>92</v>
      </c>
      <c r="D3055" s="23">
        <v>45491.739583333336</v>
      </c>
      <c r="E3055" s="23">
        <v>45492.729166666664</v>
      </c>
      <c r="F3055" s="1">
        <f t="shared" ca="1" si="833"/>
        <v>0.98958333332848269</v>
      </c>
      <c r="G3055" s="3" t="s">
        <v>164</v>
      </c>
      <c r="H3055" s="41" t="s">
        <v>3019</v>
      </c>
      <c r="I3055" s="40"/>
      <c r="J3055" s="5" t="s">
        <v>56</v>
      </c>
      <c r="K3055" s="3" t="s">
        <v>77</v>
      </c>
      <c r="L3055" s="9" t="s">
        <v>58</v>
      </c>
      <c r="M3055" s="3" t="s">
        <v>79</v>
      </c>
      <c r="N3055" s="3" t="s">
        <v>2053</v>
      </c>
      <c r="O3055" s="3" t="s">
        <v>2054</v>
      </c>
      <c r="P3055" s="3" t="s">
        <v>13488</v>
      </c>
      <c r="Q3055" s="4" t="s">
        <v>13489</v>
      </c>
      <c r="R3055" s="3" t="s">
        <v>741</v>
      </c>
      <c r="S3055" s="3" t="s">
        <v>10375</v>
      </c>
      <c r="T3055" s="9" t="s">
        <v>146</v>
      </c>
      <c r="U3055" s="3" t="s">
        <v>13490</v>
      </c>
      <c r="V3055" s="22" t="str">
        <f t="shared" si="834"/>
        <v>RTNFO; Hora de aviso: 17:45 18/07/2024; Solución: Se Realiza migracion de hilo en servicio desde emaplme ubicado al km 33,4 desde villeta y un empalme ubicado en el km 37,7; Hora de solución: 17:30 19/07/2024; Causa: Falla en la Red FiOp</v>
      </c>
      <c r="W3055" s="4" t="s">
        <v>160</v>
      </c>
      <c r="X3055" s="3"/>
      <c r="Y3055" s="3"/>
      <c r="Z3055" s="3" t="s">
        <v>69</v>
      </c>
      <c r="AA3055" s="3" t="s">
        <v>71</v>
      </c>
      <c r="AB3055" s="3">
        <v>0</v>
      </c>
      <c r="AC3055" s="3" t="s">
        <v>71</v>
      </c>
      <c r="AD3055" s="6">
        <v>0.45833333333333331</v>
      </c>
      <c r="AE3055" s="7"/>
      <c r="AF3055" s="7"/>
      <c r="AG3055" s="6">
        <f>Tabla4[[#This Row],[Tiempo Parada de Reloj]]+Tabla4[[#This Row],[Tiempo Autorizado por Telefonica (no Máximo)]]</f>
        <v>0.45833333333333331</v>
      </c>
      <c r="AH3055" s="7">
        <f t="shared" ca="1" si="835"/>
        <v>0.53124999999514944</v>
      </c>
      <c r="AI3055" s="8">
        <f t="shared" si="836"/>
        <v>11</v>
      </c>
      <c r="AJ3055" s="8">
        <f t="shared" ca="1" si="837"/>
        <v>12.749999999883586</v>
      </c>
      <c r="AK3055" s="3" t="s">
        <v>106</v>
      </c>
      <c r="AL3055" s="3" t="s">
        <v>70</v>
      </c>
      <c r="AM3055" s="3" t="s">
        <v>73</v>
      </c>
      <c r="AN3055" s="3" t="s">
        <v>73</v>
      </c>
      <c r="AO3055" s="23" t="s">
        <v>120</v>
      </c>
      <c r="AP3055" s="23"/>
      <c r="AQ3055" s="23">
        <f t="shared" ca="1" si="838"/>
        <v>45503.69683483796</v>
      </c>
      <c r="AR3055" s="3"/>
      <c r="AS3055" s="23"/>
      <c r="AT3055" s="23"/>
      <c r="AU3055" s="3" t="s">
        <v>89</v>
      </c>
      <c r="AV3055" s="3" t="s">
        <v>975</v>
      </c>
      <c r="AW3055" s="3" t="s">
        <v>76</v>
      </c>
      <c r="AX3055" s="3">
        <v>4.8578999999999999</v>
      </c>
      <c r="AY3055" s="3">
        <v>-74.437299999999993</v>
      </c>
      <c r="AZ3055" s="8" t="str">
        <f>+CONCATENATE("Reportan apertura en el enlace ",Tabla4[[#This Row],[Enlace]]," en el ",Tabla4[[#This Row],[Distancia óptica]]," ocasionado por ",Tabla4[[#This Row],[Causa del daño]])</f>
        <v>Reportan apertura en el enlace Bogotá - Villeta en el Km 33,7 desde Villeta  ocasionado por Falla en la Red FiOp</v>
      </c>
      <c r="BA3055" s="8" t="str">
        <f>+CONCATENATE("Para dar solución al incidente ",Tabla4[[#This Row],[Solución]])</f>
        <v>Para dar solución al incidente Se Realiza migracion de hilo en servicio desde emaplme ubicado al km 33,4 desde villeta y un empalme ubicado en el km 37,7</v>
      </c>
      <c r="BB3055" s="3" t="str">
        <f>+_xlfn.CONCAT(Tabla4[[#This Row],[Causa Raiz]]," ",Tabla4[[#This Row],[Solución2]]," (",Tabla4[[#This Row],[Anillo]],"- Cabecera: ",Tabla4[[#This Row],[Cabecera]],"- Operador: ",Tabla4[[#This Row],[Operador]],")")</f>
        <v>Reportan apertura en el enlace Bogotá - Villeta en el Km 33,7 desde Villeta  ocasionado por Falla en la Red FiOp Para dar solución al incidente Se Realiza migracion de hilo en servicio desde emaplme ubicado al km 33,4 desde villeta y un empalme ubicado en el km 37,7 (Troncal- Cabecera: Morato- Operador: Colombia Telecomunicaciones)</v>
      </c>
    </row>
    <row r="3056" spans="1:54" ht="171">
      <c r="A3056" s="38">
        <f t="shared" si="832"/>
        <v>3055</v>
      </c>
      <c r="B3056" s="3">
        <v>8775384</v>
      </c>
      <c r="C3056" s="3" t="s">
        <v>163</v>
      </c>
      <c r="D3056" s="23">
        <v>45491.666666666664</v>
      </c>
      <c r="E3056" s="23">
        <v>45491.708333333336</v>
      </c>
      <c r="F3056" s="1">
        <f t="shared" ca="1" si="833"/>
        <v>4.1666666671517305E-2</v>
      </c>
      <c r="G3056" s="3" t="s">
        <v>55</v>
      </c>
      <c r="H3056" s="41"/>
      <c r="I3056" s="40"/>
      <c r="J3056" s="5" t="s">
        <v>56</v>
      </c>
      <c r="K3056" s="3" t="s">
        <v>122</v>
      </c>
      <c r="L3056" s="9" t="s">
        <v>58</v>
      </c>
      <c r="M3056" s="3" t="s">
        <v>123</v>
      </c>
      <c r="N3056" s="3" t="s">
        <v>124</v>
      </c>
      <c r="O3056" s="3" t="s">
        <v>13492</v>
      </c>
      <c r="P3056" s="3" t="s">
        <v>13493</v>
      </c>
      <c r="Q3056" s="4" t="s">
        <v>13494</v>
      </c>
      <c r="R3056" s="3" t="s">
        <v>128</v>
      </c>
      <c r="S3056" s="3" t="s">
        <v>129</v>
      </c>
      <c r="T3056" s="9" t="s">
        <v>146</v>
      </c>
      <c r="U3056" s="3" t="s">
        <v>6536</v>
      </c>
      <c r="V3056" s="22" t="str">
        <f t="shared" si="834"/>
        <v>RDFO; Hora de aviso: 16:00 18/07/2024; Solución: Para dar solucion se realiza migracion entre nodos ; Hora de solución: 17:00 18/07/2024; Causa: Falla en la Red FiOp</v>
      </c>
      <c r="W3056" s="4" t="s">
        <v>3492</v>
      </c>
      <c r="X3056" s="3"/>
      <c r="Y3056" s="3"/>
      <c r="Z3056" s="3" t="s">
        <v>69</v>
      </c>
      <c r="AA3056" s="3" t="s">
        <v>71</v>
      </c>
      <c r="AB3056" s="3">
        <v>0</v>
      </c>
      <c r="AC3056" s="3" t="s">
        <v>70</v>
      </c>
      <c r="AD3056" s="6">
        <v>0</v>
      </c>
      <c r="AE3056" s="7"/>
      <c r="AF3056" s="7"/>
      <c r="AG3056" s="6">
        <f>Tabla4[[#This Row],[Tiempo Parada de Reloj]]+Tabla4[[#This Row],[Tiempo Autorizado por Telefonica (no Máximo)]]</f>
        <v>0</v>
      </c>
      <c r="AH3056" s="7">
        <f t="shared" ca="1" si="835"/>
        <v>4.1666666671517305E-2</v>
      </c>
      <c r="AI3056" s="8">
        <f t="shared" si="836"/>
        <v>0</v>
      </c>
      <c r="AJ3056" s="8">
        <f t="shared" ca="1" si="837"/>
        <v>1.0000000001164153</v>
      </c>
      <c r="AK3056" s="3" t="s">
        <v>87</v>
      </c>
      <c r="AL3056" s="3" t="s">
        <v>71</v>
      </c>
      <c r="AM3056" s="3" t="s">
        <v>87</v>
      </c>
      <c r="AN3056" s="3" t="s">
        <v>87</v>
      </c>
      <c r="AO3056" s="23" t="s">
        <v>119</v>
      </c>
      <c r="AP3056" s="23" t="s">
        <v>119</v>
      </c>
      <c r="AQ3056" s="23">
        <v>45493.704861111109</v>
      </c>
      <c r="AR3056" s="3"/>
      <c r="AS3056" s="23"/>
      <c r="AT3056" s="23"/>
      <c r="AU3056" s="3" t="s">
        <v>467</v>
      </c>
      <c r="AV3056" s="3" t="s">
        <v>13495</v>
      </c>
      <c r="AW3056" s="3" t="s">
        <v>370</v>
      </c>
      <c r="AX3056" s="3">
        <v>10.98052</v>
      </c>
      <c r="AY3056" s="3">
        <v>-74.832324999999997</v>
      </c>
      <c r="AZ3056" s="8" t="str">
        <f>+CONCATENATE("Reportan apertura en el enlace ",Tabla4[[#This Row],[Enlace]]," en el ",Tabla4[[#This Row],[Distancia óptica]]," ocasionado por ",Tabla4[[#This Row],[Causa del daño]])</f>
        <v>Reportan apertura en el enlace Colina  Campestre - Estadio  en el km 3,024 desde colina ocasionado por Falla en la Red FiOp</v>
      </c>
      <c r="BA3056" s="8" t="str">
        <f>+CONCATENATE("Para dar solución al incidente ",Tabla4[[#This Row],[Solución]])</f>
        <v xml:space="preserve">Para dar solución al incidente Para dar solucion se realiza migracion entre nodos </v>
      </c>
      <c r="BB3056" s="3" t="str">
        <f>+_xlfn.CONCAT(Tabla4[[#This Row],[Causa Raiz]]," ",Tabla4[[#This Row],[Solución2]]," (",Tabla4[[#This Row],[Anillo]],"- Cabecera: ",Tabla4[[#This Row],[Cabecera]],"- Operador: ",Tabla4[[#This Row],[Operador]],")")</f>
        <v>Reportan apertura en el enlace Colina  Campestre - Estadio  en el km 3,024 desde colina ocasionado por Falla en la Red FiOp Para dar solución al incidente Para dar solucion se realiza migracion entre nodos  (lineal- Cabecera: colina- Operador: Colombia Telecomunicaciones)</v>
      </c>
    </row>
    <row r="3057" spans="1:54" ht="156.75">
      <c r="A3057" s="38">
        <f t="shared" si="832"/>
        <v>3056</v>
      </c>
      <c r="B3057" s="3">
        <v>8775685</v>
      </c>
      <c r="C3057" s="3" t="s">
        <v>136</v>
      </c>
      <c r="D3057" s="23">
        <v>45491.770833333336</v>
      </c>
      <c r="E3057" s="23">
        <v>45492.354166666664</v>
      </c>
      <c r="F3057" s="1">
        <f t="shared" ca="1" si="833"/>
        <v>0.58333333332848269</v>
      </c>
      <c r="G3057" s="3" t="s">
        <v>55</v>
      </c>
      <c r="H3057" s="41"/>
      <c r="I3057" s="40"/>
      <c r="J3057" s="5" t="s">
        <v>137</v>
      </c>
      <c r="K3057" s="3" t="s">
        <v>77</v>
      </c>
      <c r="L3057" s="9" t="s">
        <v>78</v>
      </c>
      <c r="M3057" s="3" t="s">
        <v>139</v>
      </c>
      <c r="N3057" s="3" t="s">
        <v>447</v>
      </c>
      <c r="O3057" s="3" t="s">
        <v>13496</v>
      </c>
      <c r="P3057" s="3" t="s">
        <v>13497</v>
      </c>
      <c r="Q3057" s="4" t="s">
        <v>13498</v>
      </c>
      <c r="R3057" s="3" t="s">
        <v>144</v>
      </c>
      <c r="S3057" s="3" t="s">
        <v>9317</v>
      </c>
      <c r="T3057" s="9" t="s">
        <v>66</v>
      </c>
      <c r="U3057" s="3" t="s">
        <v>13499</v>
      </c>
      <c r="V3057" s="22" t="str">
        <f t="shared" si="834"/>
        <v>RBHFO; Hora de aviso: 18:30 18/07/2024; Solución: Se realiza fusion de hilos en empalme existente; Hora de solución: 8:30 19/07/2024; Causa: Vandalismo</v>
      </c>
      <c r="W3057" s="4" t="s">
        <v>160</v>
      </c>
      <c r="X3057" s="3"/>
      <c r="Y3057" s="3"/>
      <c r="Z3057" s="3" t="s">
        <v>69</v>
      </c>
      <c r="AA3057" s="3" t="s">
        <v>71</v>
      </c>
      <c r="AB3057" s="3">
        <v>0</v>
      </c>
      <c r="AC3057" s="3" t="s">
        <v>71</v>
      </c>
      <c r="AD3057" s="6">
        <v>0.47569444444444442</v>
      </c>
      <c r="AE3057" s="7"/>
      <c r="AF3057" s="7"/>
      <c r="AG3057" s="6">
        <f>Tabla4[[#This Row],[Tiempo Parada de Reloj]]+Tabla4[[#This Row],[Tiempo Autorizado por Telefonica (no Máximo)]]</f>
        <v>0.47569444444444442</v>
      </c>
      <c r="AH3057" s="7">
        <f t="shared" ca="1" si="835"/>
        <v>0.10763888888403828</v>
      </c>
      <c r="AI3057" s="8">
        <f t="shared" si="836"/>
        <v>11.416666666666666</v>
      </c>
      <c r="AJ3057" s="8">
        <f t="shared" ca="1" si="837"/>
        <v>2.5833333332169186</v>
      </c>
      <c r="AK3057" s="3" t="s">
        <v>87</v>
      </c>
      <c r="AL3057" s="3" t="s">
        <v>70</v>
      </c>
      <c r="AM3057" s="3" t="s">
        <v>8652</v>
      </c>
      <c r="AN3057" s="3" t="s">
        <v>88</v>
      </c>
      <c r="AO3057" s="23" t="s">
        <v>8652</v>
      </c>
      <c r="AP3057" s="23" t="s">
        <v>8652</v>
      </c>
      <c r="AQ3057" s="23">
        <v>45493.481944444444</v>
      </c>
      <c r="AR3057" s="3"/>
      <c r="AS3057" s="23"/>
      <c r="AT3057" s="23"/>
      <c r="AU3057" s="3" t="s">
        <v>455</v>
      </c>
      <c r="AV3057" s="3" t="s">
        <v>4273</v>
      </c>
      <c r="AW3057" s="3" t="s">
        <v>4154</v>
      </c>
      <c r="AX3057" s="3">
        <v>3.8784000000000001</v>
      </c>
      <c r="AY3057" s="3">
        <v>-77.021240000000006</v>
      </c>
      <c r="AZ3057" s="8" t="str">
        <f>+CONCATENATE("Reportan apertura en el enlace ",Tabla4[[#This Row],[Enlace]]," en el ",Tabla4[[#This Row],[Distancia óptica]]," ocasionado por ",Tabla4[[#This Row],[Causa del daño]])</f>
        <v>Reportan apertura en el enlace  Mov Juan XXIII -  Mov. Independencia en el km 1,1 desde Juan 23 ocasionado por Vandalismo</v>
      </c>
      <c r="BA3057" s="8" t="str">
        <f>+CONCATENATE("Para dar solución al incidente ",Tabla4[[#This Row],[Solución]])</f>
        <v>Para dar solución al incidente Se realiza fusion de hilos en empalme existente</v>
      </c>
      <c r="BB3057" s="3" t="str">
        <f>+_xlfn.CONCAT(Tabla4[[#This Row],[Causa Raiz]]," ",Tabla4[[#This Row],[Solución2]]," (",Tabla4[[#This Row],[Anillo]],"- Cabecera: ",Tabla4[[#This Row],[Cabecera]],"- Operador: ",Tabla4[[#This Row],[Operador]],")")</f>
        <v>Reportan apertura en el enlace  Mov Juan XXIII -  Mov. Independencia en el km 1,1 desde Juan 23 ocasionado por Vandalismo Para dar solución al incidente Se realiza fusion de hilos en empalme existente (Anillo 2A- Cabecera: Juan XXIII- Operador: Infraco)</v>
      </c>
    </row>
    <row r="3058" spans="1:54" ht="171">
      <c r="A3058" s="38">
        <f t="shared" ref="A3058:A3066" si="839">A3057+1</f>
        <v>3057</v>
      </c>
      <c r="B3058" s="3">
        <v>8775809</v>
      </c>
      <c r="C3058" s="3" t="s">
        <v>92</v>
      </c>
      <c r="D3058" s="23">
        <v>45491.9375</v>
      </c>
      <c r="E3058" s="23">
        <v>45492.534722222219</v>
      </c>
      <c r="F3058" s="1">
        <f t="shared" ref="F3058:F3070" ca="1" si="840">IF(ISBLANK(E3058),IF(ISBLANK(D3058),0,NOW()-D3058),E3058-D3058)</f>
        <v>0.59722222221898846</v>
      </c>
      <c r="G3058" s="3" t="s">
        <v>55</v>
      </c>
      <c r="H3058" s="41"/>
      <c r="I3058" s="40"/>
      <c r="J3058" s="5" t="s">
        <v>56</v>
      </c>
      <c r="K3058" s="3" t="s">
        <v>108</v>
      </c>
      <c r="L3058" s="9" t="s">
        <v>58</v>
      </c>
      <c r="M3058" s="3" t="s">
        <v>109</v>
      </c>
      <c r="N3058" s="3" t="s">
        <v>110</v>
      </c>
      <c r="O3058" s="3" t="s">
        <v>712</v>
      </c>
      <c r="P3058" s="3" t="s">
        <v>13500</v>
      </c>
      <c r="Q3058" s="4" t="s">
        <v>13501</v>
      </c>
      <c r="R3058" s="3" t="s">
        <v>327</v>
      </c>
      <c r="S3058" s="3" t="s">
        <v>115</v>
      </c>
      <c r="T3058" s="9" t="s">
        <v>130</v>
      </c>
      <c r="U3058" s="3" t="s">
        <v>2738</v>
      </c>
      <c r="V3058" s="22" t="str">
        <f t="shared" ref="V3058:V3063" si="841">C3058&amp;"; Hora de aviso: "&amp;TEXT(D3058,"h:mm dd/mm/yyyy")&amp;"; Solución: "&amp;U3058&amp;"; Hora de solución: "&amp;TEXT(E3058,"h:mm dd/mm/yyyy")&amp;"; Causa: "&amp;T3058</f>
        <v>RTNFO; Hora de aviso: 22:30 18/07/2024; Solución: Se refusionan hilos en caja empalme; Hora de solución: 12:50 19/07/2024; Causa: Plagas</v>
      </c>
      <c r="W3058" s="4" t="s">
        <v>3603</v>
      </c>
      <c r="X3058" s="3"/>
      <c r="Y3058" s="3"/>
      <c r="Z3058" s="3" t="s">
        <v>69</v>
      </c>
      <c r="AA3058" s="3" t="s">
        <v>71</v>
      </c>
      <c r="AB3058" s="3">
        <v>0</v>
      </c>
      <c r="AC3058" s="3" t="s">
        <v>70</v>
      </c>
      <c r="AD3058" s="6">
        <v>0.35416666666666669</v>
      </c>
      <c r="AE3058" s="7"/>
      <c r="AF3058" s="7"/>
      <c r="AG3058" s="6">
        <f>Tabla4[[#This Row],[Tiempo Parada de Reloj]]+Tabla4[[#This Row],[Tiempo Autorizado por Telefonica (no Máximo)]]</f>
        <v>0.35416666666666669</v>
      </c>
      <c r="AH3058" s="7">
        <f t="shared" ref="AH3058:AH3066" ca="1" si="842">F3058-$AD3058</f>
        <v>0.24305555555232178</v>
      </c>
      <c r="AI3058" s="8">
        <f t="shared" ref="AI3058:AI3066" si="843">AD3058*24</f>
        <v>8.5</v>
      </c>
      <c r="AJ3058" s="8">
        <f t="shared" ref="AJ3058:AJ3066" ca="1" si="844">AH3058*24</f>
        <v>5.8333333332557231</v>
      </c>
      <c r="AK3058" s="3" t="s">
        <v>8652</v>
      </c>
      <c r="AL3058" s="3" t="s">
        <v>70</v>
      </c>
      <c r="AM3058" s="3" t="s">
        <v>88</v>
      </c>
      <c r="AN3058" s="3" t="s">
        <v>120</v>
      </c>
      <c r="AO3058" s="23" t="s">
        <v>8652</v>
      </c>
      <c r="AP3058" s="23" t="s">
        <v>8652</v>
      </c>
      <c r="AQ3058" s="23">
        <v>45495.388194444444</v>
      </c>
      <c r="AR3058" s="3"/>
      <c r="AS3058" s="23"/>
      <c r="AT3058" s="23"/>
      <c r="AU3058" s="3" t="s">
        <v>237</v>
      </c>
      <c r="AV3058" s="3" t="s">
        <v>282</v>
      </c>
      <c r="AW3058" s="3" t="s">
        <v>92</v>
      </c>
      <c r="AX3058" s="3">
        <v>10.450243</v>
      </c>
      <c r="AY3058" s="3">
        <v>-74.149164999999996</v>
      </c>
      <c r="AZ3058" s="8" t="str">
        <f>+CONCATENATE("Reportan apertura en el enlace ",Tabla4[[#This Row],[Enlace]]," en el ",Tabla4[[#This Row],[Distancia óptica]]," ocasionado por ",Tabla4[[#This Row],[Causa del daño]])</f>
        <v>Reportan apertura en el enlace Bosconia - Fundación en el Km 69,1 desde bosconia ocasionado por Plagas</v>
      </c>
      <c r="BA3058" s="8" t="str">
        <f>+CONCATENATE("Para dar solución al incidente ",Tabla4[[#This Row],[Solución]])</f>
        <v>Para dar solución al incidente Se refusionan hilos en caja empalme</v>
      </c>
      <c r="BB3058" s="3" t="str">
        <f>+_xlfn.CONCAT(Tabla4[[#This Row],[Causa Raiz]]," ",Tabla4[[#This Row],[Solución2]]," (",Tabla4[[#This Row],[Anillo]],"- Cabecera: ",Tabla4[[#This Row],[Cabecera]],"- Operador: ",Tabla4[[#This Row],[Operador]],")")</f>
        <v>Reportan apertura en el enlace Bosconia - Fundación en el Km 69,1 desde bosconia ocasionado por Plagas Para dar solución al incidente Se refusionan hilos en caja empalme (RTNFO- Cabecera: Bosconia- Operador: Colombia Telecomunicaciones)</v>
      </c>
    </row>
    <row r="3059" spans="1:54" ht="171">
      <c r="A3059" s="38">
        <f t="shared" si="839"/>
        <v>3058</v>
      </c>
      <c r="B3059" s="3">
        <v>8775916</v>
      </c>
      <c r="C3059" s="3" t="s">
        <v>92</v>
      </c>
      <c r="D3059" s="23">
        <v>45491.927083333336</v>
      </c>
      <c r="E3059" s="23">
        <v>45492.892361111109</v>
      </c>
      <c r="F3059" s="1">
        <f t="shared" ca="1" si="840"/>
        <v>0.96527777777373558</v>
      </c>
      <c r="G3059" s="3" t="s">
        <v>55</v>
      </c>
      <c r="H3059" s="41"/>
      <c r="I3059" s="40" t="s">
        <v>13502</v>
      </c>
      <c r="J3059" s="5" t="s">
        <v>568</v>
      </c>
      <c r="K3059" s="3" t="s">
        <v>568</v>
      </c>
      <c r="L3059" s="9" t="s">
        <v>58</v>
      </c>
      <c r="M3059" s="3" t="s">
        <v>956</v>
      </c>
      <c r="N3059" s="3" t="s">
        <v>1695</v>
      </c>
      <c r="O3059" s="3" t="s">
        <v>1696</v>
      </c>
      <c r="P3059" s="3" t="s">
        <v>13503</v>
      </c>
      <c r="Q3059" s="4" t="s">
        <v>13504</v>
      </c>
      <c r="R3059" s="3" t="s">
        <v>934</v>
      </c>
      <c r="S3059" s="3" t="s">
        <v>574</v>
      </c>
      <c r="T3059" s="9" t="s">
        <v>256</v>
      </c>
      <c r="U3059" s="3" t="s">
        <v>13505</v>
      </c>
      <c r="V3059" s="22" t="str">
        <f t="shared" si="841"/>
        <v>RTNFO; Hora de aviso: 22:15 18/07/2024; Solución: Refusion de Hilos en caja de Empalme; Hora de solución: 21:25 19/07/2024; Causa: Falla de Empalme de FiOp</v>
      </c>
      <c r="W3059" s="4" t="s">
        <v>576</v>
      </c>
      <c r="X3059" s="3"/>
      <c r="Y3059" s="3"/>
      <c r="Z3059" s="3" t="s">
        <v>69</v>
      </c>
      <c r="AA3059" s="3" t="s">
        <v>71</v>
      </c>
      <c r="AB3059" s="3">
        <v>0</v>
      </c>
      <c r="AC3059" s="3" t="s">
        <v>71</v>
      </c>
      <c r="AD3059" s="6">
        <v>0</v>
      </c>
      <c r="AE3059" s="7"/>
      <c r="AF3059" s="7"/>
      <c r="AG3059" s="6">
        <f>Tabla4[[#This Row],[Tiempo Parada de Reloj]]+Tabla4[[#This Row],[Tiempo Autorizado por Telefonica (no Máximo)]]</f>
        <v>0</v>
      </c>
      <c r="AH3059" s="7">
        <f t="shared" ca="1" si="842"/>
        <v>0.96527777777373558</v>
      </c>
      <c r="AI3059" s="8">
        <f t="shared" si="843"/>
        <v>0</v>
      </c>
      <c r="AJ3059" s="8">
        <f t="shared" ca="1" si="844"/>
        <v>23.166666666569654</v>
      </c>
      <c r="AK3059" s="3" t="s">
        <v>8652</v>
      </c>
      <c r="AL3059" s="3" t="s">
        <v>70</v>
      </c>
      <c r="AM3059" s="3" t="s">
        <v>73</v>
      </c>
      <c r="AN3059" s="3" t="s">
        <v>73</v>
      </c>
      <c r="AO3059" s="23" t="s">
        <v>119</v>
      </c>
      <c r="AP3059" s="23" t="s">
        <v>119</v>
      </c>
      <c r="AQ3059" s="23">
        <v>45495.652777777781</v>
      </c>
      <c r="AR3059" s="3"/>
      <c r="AS3059" s="23"/>
      <c r="AT3059" s="23"/>
      <c r="AU3059" s="3" t="s">
        <v>568</v>
      </c>
      <c r="AV3059" s="3" t="s">
        <v>374</v>
      </c>
      <c r="AW3059" s="3" t="s">
        <v>1323</v>
      </c>
      <c r="AX3059" s="3">
        <v>4.4783333000000001</v>
      </c>
      <c r="AY3059" s="3">
        <v>-73.143888799999999</v>
      </c>
      <c r="AZ3059" s="8" t="str">
        <f>+CONCATENATE("Reportan apertura en el enlace ",Tabla4[[#This Row],[Enlace]]," en el ",Tabla4[[#This Row],[Distancia óptica]]," ocasionado por ",Tabla4[[#This Row],[Causa del daño]])</f>
        <v>Reportan apertura en el enlace Villavicencio - Aguazul en el Km 76 desde Restrepo ocasionado por Falla de Empalme de FiOp</v>
      </c>
      <c r="BA3059" s="8" t="str">
        <f>+CONCATENATE("Para dar solución al incidente ",Tabla4[[#This Row],[Solución]])</f>
        <v>Para dar solución al incidente Refusion de Hilos en caja de Empalme</v>
      </c>
      <c r="BB3059" s="3" t="str">
        <f>+_xlfn.CONCAT(Tabla4[[#This Row],[Causa Raiz]]," ",Tabla4[[#This Row],[Solución2]]," (",Tabla4[[#This Row],[Anillo]],"- Cabecera: ",Tabla4[[#This Row],[Cabecera]],"- Operador: ",Tabla4[[#This Row],[Operador]],")")</f>
        <v>Reportan apertura en el enlace Villavicencio - Aguazul en el Km 76 desde Restrepo ocasionado por Falla de Empalme de FiOp Para dar solución al incidente Refusion de Hilos en caja de Empalme (TRONCAL- Cabecera: VILLAVICENCIO- Operador: Azteca)</v>
      </c>
    </row>
    <row r="3060" spans="1:54" ht="213.75">
      <c r="A3060" s="38">
        <f t="shared" si="839"/>
        <v>3059</v>
      </c>
      <c r="B3060" s="3">
        <v>8776310</v>
      </c>
      <c r="C3060" s="3" t="s">
        <v>136</v>
      </c>
      <c r="D3060" s="23">
        <v>45492.333333333336</v>
      </c>
      <c r="E3060" s="23">
        <v>45492.527777777781</v>
      </c>
      <c r="F3060" s="1">
        <f t="shared" ca="1" si="840"/>
        <v>0.19444444444525288</v>
      </c>
      <c r="G3060" s="3" t="s">
        <v>55</v>
      </c>
      <c r="H3060" s="41"/>
      <c r="I3060" s="40"/>
      <c r="J3060" s="5" t="s">
        <v>137</v>
      </c>
      <c r="K3060" s="3" t="s">
        <v>77</v>
      </c>
      <c r="L3060" s="9" t="s">
        <v>78</v>
      </c>
      <c r="M3060" s="3" t="s">
        <v>656</v>
      </c>
      <c r="N3060" s="3" t="s">
        <v>657</v>
      </c>
      <c r="O3060" s="3" t="s">
        <v>13506</v>
      </c>
      <c r="P3060" s="3" t="s">
        <v>13507</v>
      </c>
      <c r="Q3060" s="4" t="s">
        <v>13508</v>
      </c>
      <c r="R3060" s="3" t="s">
        <v>400</v>
      </c>
      <c r="S3060" s="3" t="s">
        <v>9317</v>
      </c>
      <c r="T3060" s="9" t="s">
        <v>66</v>
      </c>
      <c r="U3060" s="3" t="s">
        <v>13509</v>
      </c>
      <c r="V3060" s="22" t="str">
        <f t="shared" si="841"/>
        <v>RBHFO; Hora de aviso: 8:00 19/07/2024; Solución: Se recuperan 20 mts de reserva de 48 Hilos y se rehace un empalme existente de 48 Hilos; Hora de solución: 12:40 19/07/2024; Causa: Vandalismo</v>
      </c>
      <c r="W3060" s="4" t="s">
        <v>160</v>
      </c>
      <c r="X3060" s="3"/>
      <c r="Y3060" s="3"/>
      <c r="Z3060" s="3" t="s">
        <v>69</v>
      </c>
      <c r="AA3060" s="3" t="s">
        <v>71</v>
      </c>
      <c r="AB3060" s="3">
        <v>0</v>
      </c>
      <c r="AC3060" s="3" t="s">
        <v>71</v>
      </c>
      <c r="AD3060" s="6">
        <v>0</v>
      </c>
      <c r="AE3060" s="7"/>
      <c r="AF3060" s="7"/>
      <c r="AG3060" s="6">
        <f>Tabla4[[#This Row],[Tiempo Parada de Reloj]]+Tabla4[[#This Row],[Tiempo Autorizado por Telefonica (no Máximo)]]</f>
        <v>0</v>
      </c>
      <c r="AH3060" s="7">
        <f t="shared" ca="1" si="842"/>
        <v>0.19444444444525288</v>
      </c>
      <c r="AI3060" s="8">
        <f t="shared" si="843"/>
        <v>0</v>
      </c>
      <c r="AJ3060" s="8">
        <f t="shared" ca="1" si="844"/>
        <v>4.6666666666860692</v>
      </c>
      <c r="AK3060" s="3" t="s">
        <v>73</v>
      </c>
      <c r="AL3060" s="3" t="s">
        <v>70</v>
      </c>
      <c r="AM3060" s="3" t="s">
        <v>88</v>
      </c>
      <c r="AN3060" s="3" t="s">
        <v>120</v>
      </c>
      <c r="AO3060" s="23" t="s">
        <v>8652</v>
      </c>
      <c r="AP3060" s="23" t="s">
        <v>8652</v>
      </c>
      <c r="AQ3060" s="23">
        <v>45493.472222222219</v>
      </c>
      <c r="AR3060" s="3"/>
      <c r="AS3060" s="23"/>
      <c r="AT3060" s="23"/>
      <c r="AU3060" s="3" t="s">
        <v>662</v>
      </c>
      <c r="AV3060" s="3" t="s">
        <v>14094</v>
      </c>
      <c r="AW3060" s="3" t="s">
        <v>14093</v>
      </c>
      <c r="AX3060" s="3">
        <v>5.0648999999999997</v>
      </c>
      <c r="AY3060" s="3">
        <v>-75.509950000000003</v>
      </c>
      <c r="AZ3060" s="8" t="str">
        <f>+CONCATENATE("Reportan apertura en el enlace ",Tabla4[[#This Row],[Enlace]]," en el ",Tabla4[[#This Row],[Distancia óptica]]," ocasionado por ",Tabla4[[#This Row],[Causa del daño]])</f>
        <v>Reportan apertura en el enlace  Mov. Hospital Caldas -  Mov. Centro en el km 1.5 desde centro ocasionado por Vandalismo</v>
      </c>
      <c r="BA3060" s="8" t="str">
        <f>+CONCATENATE("Para dar solución al incidente ",Tabla4[[#This Row],[Solución]])</f>
        <v>Para dar solución al incidente Se recuperan 20 mts de reserva de 48 Hilos y se rehace un empalme existente de 48 Hilos</v>
      </c>
      <c r="BB3060" s="3" t="str">
        <f>+_xlfn.CONCAT(Tabla4[[#This Row],[Causa Raiz]]," ",Tabla4[[#This Row],[Solución2]]," (",Tabla4[[#This Row],[Anillo]],"- Cabecera: ",Tabla4[[#This Row],[Cabecera]],"- Operador: ",Tabla4[[#This Row],[Operador]],")")</f>
        <v>Reportan apertura en el enlace  Mov. Hospital Caldas -  Mov. Centro en el km 1.5 desde centro ocasionado por Vandalismo Para dar solución al incidente Se recuperan 20 mts de reserva de 48 Hilos y se rehace un empalme existente de 48 Hilos (Anillo 6 Lado SUR- Cabecera: Manizales Centro - Operador: Infraco)</v>
      </c>
    </row>
    <row r="3061" spans="1:54" ht="228">
      <c r="A3061" s="38">
        <f t="shared" si="839"/>
        <v>3060</v>
      </c>
      <c r="B3061" s="3">
        <v>8776444</v>
      </c>
      <c r="C3061" s="3" t="s">
        <v>136</v>
      </c>
      <c r="D3061" s="23">
        <v>45492.385416666664</v>
      </c>
      <c r="E3061" s="23">
        <v>45495.465277777781</v>
      </c>
      <c r="F3061" s="1">
        <f t="shared" ca="1" si="840"/>
        <v>3.0798611111167702</v>
      </c>
      <c r="G3061" s="3" t="s">
        <v>55</v>
      </c>
      <c r="H3061" s="41"/>
      <c r="I3061" s="40"/>
      <c r="J3061" s="5" t="s">
        <v>137</v>
      </c>
      <c r="K3061" s="3" t="s">
        <v>57</v>
      </c>
      <c r="L3061" s="9" t="s">
        <v>78</v>
      </c>
      <c r="M3061" s="3" t="s">
        <v>59</v>
      </c>
      <c r="N3061" s="3" t="s">
        <v>60</v>
      </c>
      <c r="O3061" s="3" t="s">
        <v>13510</v>
      </c>
      <c r="P3061" s="3" t="s">
        <v>14090</v>
      </c>
      <c r="Q3061" s="4" t="s">
        <v>13511</v>
      </c>
      <c r="R3061" s="3" t="s">
        <v>783</v>
      </c>
      <c r="S3061" s="3" t="s">
        <v>65</v>
      </c>
      <c r="T3061" s="9" t="s">
        <v>176</v>
      </c>
      <c r="U3061" s="3" t="s">
        <v>14065</v>
      </c>
      <c r="V3061" s="22" t="str">
        <f t="shared" si="841"/>
        <v>RBHFO; Hora de aviso: 9:15 19/07/2024; Solución: Se realiza tendido de 100 metros de Fibra optica de 48 hilos y se crean dos cajas de empalme de 48 hilos una caja nueva y otra existente ; Hora de solución: 11:10 22/07/2024; Causa: Intervención de Terceros. No Identificados</v>
      </c>
      <c r="W3061" s="4" t="s">
        <v>68</v>
      </c>
      <c r="X3061" s="3"/>
      <c r="Y3061" s="3"/>
      <c r="Z3061" s="3" t="s">
        <v>69</v>
      </c>
      <c r="AA3061" s="3" t="s">
        <v>71</v>
      </c>
      <c r="AB3061" s="3">
        <v>0</v>
      </c>
      <c r="AC3061" s="3" t="s">
        <v>71</v>
      </c>
      <c r="AD3061" s="6">
        <v>2.8229166666666665</v>
      </c>
      <c r="AE3061" s="7"/>
      <c r="AF3061" s="7"/>
      <c r="AG3061" s="6">
        <f>Tabla4[[#This Row],[Tiempo Parada de Reloj]]+Tabla4[[#This Row],[Tiempo Autorizado por Telefonica (no Máximo)]]</f>
        <v>2.8229166666666665</v>
      </c>
      <c r="AH3061" s="7">
        <f t="shared" ca="1" si="842"/>
        <v>0.25694444445010367</v>
      </c>
      <c r="AI3061" s="8">
        <f t="shared" si="843"/>
        <v>67.75</v>
      </c>
      <c r="AJ3061" s="8">
        <f t="shared" ca="1" si="844"/>
        <v>6.1666666668024881</v>
      </c>
      <c r="AK3061" s="3" t="s">
        <v>73</v>
      </c>
      <c r="AL3061" s="3" t="s">
        <v>70</v>
      </c>
      <c r="AM3061" s="3" t="s">
        <v>120</v>
      </c>
      <c r="AN3061" s="3" t="s">
        <v>120</v>
      </c>
      <c r="AO3061" s="23" t="s">
        <v>87</v>
      </c>
      <c r="AP3061" s="23" t="s">
        <v>87</v>
      </c>
      <c r="AQ3061" s="23">
        <v>45496.811805555553</v>
      </c>
      <c r="AR3061" s="3"/>
      <c r="AS3061" s="23"/>
      <c r="AT3061" s="23"/>
      <c r="AU3061" s="3" t="s">
        <v>100</v>
      </c>
      <c r="AV3061" s="3" t="s">
        <v>12329</v>
      </c>
      <c r="AW3061" s="3" t="s">
        <v>4154</v>
      </c>
      <c r="AX3061" s="3">
        <v>4.6630000000000003</v>
      </c>
      <c r="AY3061" s="3">
        <v>-74.057299999999998</v>
      </c>
      <c r="AZ3061" s="8" t="str">
        <f>+CONCATENATE("Reportan apertura en el enlace ",Tabla4[[#This Row],[Enlace]]," en el ",Tabla4[[#This Row],[Distancia óptica]]," ocasionado por ",Tabla4[[#This Row],[Causa del daño]])</f>
        <v>Reportan apertura en el enlace Mov. Heroes - Mov. CAT en el Km 1,3 desde Heroe ocasionado por Intervención de Terceros. No Identificados</v>
      </c>
      <c r="BA3061" s="8" t="str">
        <f>+CONCATENATE("Para dar solución al incidente ",Tabla4[[#This Row],[Solución]])</f>
        <v xml:space="preserve">Para dar solución al incidente Se realiza tendido de 100 metros de Fibra optica de 48 hilos y se crean dos cajas de empalme de 48 hilos una caja nueva y otra existente </v>
      </c>
      <c r="BB3061" s="3" t="str">
        <f>+_xlfn.CONCAT(Tabla4[[#This Row],[Causa Raiz]]," ",Tabla4[[#This Row],[Solución2]]," (",Tabla4[[#This Row],[Anillo]],"- Cabecera: ",Tabla4[[#This Row],[Cabecera]],"- Operador: ",Tabla4[[#This Row],[Operador]],")")</f>
        <v>Reportan apertura en el enlace Mov. Heroes - Mov. CAT en el Km 1,3 desde Heroe ocasionado por Intervención de Terceros. No Identificados Para dar solución al incidente Se realiza tendido de 100 metros de Fibra optica de 48 hilos y se crean dos cajas de empalme de 48 hilos una caja nueva y otra existente  (Anillo 2A- Cabecera: CABRERA- Operador: Infraco)</v>
      </c>
    </row>
    <row r="3062" spans="1:54" ht="242.25">
      <c r="A3062" s="38">
        <f t="shared" si="839"/>
        <v>3061</v>
      </c>
      <c r="B3062" s="3">
        <v>8776487</v>
      </c>
      <c r="C3062" s="3" t="s">
        <v>163</v>
      </c>
      <c r="D3062" s="23">
        <v>45492.413194444445</v>
      </c>
      <c r="E3062" s="23">
        <v>45492.572916666664</v>
      </c>
      <c r="F3062" s="1">
        <f t="shared" ca="1" si="840"/>
        <v>0.15972222221898846</v>
      </c>
      <c r="G3062" s="3" t="s">
        <v>55</v>
      </c>
      <c r="H3062" s="41"/>
      <c r="I3062" s="40"/>
      <c r="J3062" s="5" t="s">
        <v>56</v>
      </c>
      <c r="K3062" s="3" t="s">
        <v>122</v>
      </c>
      <c r="L3062" s="9" t="s">
        <v>58</v>
      </c>
      <c r="M3062" s="3" t="s">
        <v>123</v>
      </c>
      <c r="N3062" s="3" t="s">
        <v>759</v>
      </c>
      <c r="O3062" s="3" t="s">
        <v>9443</v>
      </c>
      <c r="P3062" s="3" t="s">
        <v>13512</v>
      </c>
      <c r="Q3062" s="4" t="s">
        <v>13513</v>
      </c>
      <c r="R3062" s="3" t="s">
        <v>128</v>
      </c>
      <c r="S3062" s="3" t="s">
        <v>129</v>
      </c>
      <c r="T3062" s="9" t="s">
        <v>176</v>
      </c>
      <c r="U3062" s="3" t="s">
        <v>14132</v>
      </c>
      <c r="V3062" s="22" t="str">
        <f t="shared" si="841"/>
        <v>RDFO; Hora de aviso: 9:55 19/07/2024; Solución: Para dar solucion se realiza un Tendido de 100 mts de cable de 48 hilos  y dos empalmes de 8 hilos en cajas de 24 hilos; Hora de solución: 13:45 19/07/2024; Causa: Intervención de Terceros. No Identificados</v>
      </c>
      <c r="W3062" s="4" t="s">
        <v>132</v>
      </c>
      <c r="X3062" s="3"/>
      <c r="Y3062" s="3"/>
      <c r="Z3062" s="3" t="s">
        <v>69</v>
      </c>
      <c r="AA3062" s="3" t="s">
        <v>71</v>
      </c>
      <c r="AB3062" s="3">
        <v>0</v>
      </c>
      <c r="AC3062" s="3" t="s">
        <v>71</v>
      </c>
      <c r="AD3062" s="6">
        <v>0</v>
      </c>
      <c r="AE3062" s="7"/>
      <c r="AF3062" s="7"/>
      <c r="AG3062" s="6">
        <f>Tabla4[[#This Row],[Tiempo Parada de Reloj]]+Tabla4[[#This Row],[Tiempo Autorizado por Telefonica (no Máximo)]]</f>
        <v>0</v>
      </c>
      <c r="AH3062" s="7">
        <f t="shared" ca="1" si="842"/>
        <v>0.15972222221898846</v>
      </c>
      <c r="AI3062" s="8">
        <f t="shared" si="843"/>
        <v>0</v>
      </c>
      <c r="AJ3062" s="8">
        <f t="shared" ca="1" si="844"/>
        <v>3.8333333332557231</v>
      </c>
      <c r="AK3062" s="3" t="s">
        <v>73</v>
      </c>
      <c r="AL3062" s="3" t="s">
        <v>70</v>
      </c>
      <c r="AM3062" s="3" t="s">
        <v>87</v>
      </c>
      <c r="AN3062" s="3" t="s">
        <v>87</v>
      </c>
      <c r="AO3062" s="23" t="s">
        <v>8652</v>
      </c>
      <c r="AP3062" s="23" t="s">
        <v>8652</v>
      </c>
      <c r="AQ3062" s="23">
        <v>45494.425000000003</v>
      </c>
      <c r="AR3062" s="3"/>
      <c r="AS3062" s="23"/>
      <c r="AT3062" s="23"/>
      <c r="AU3062" s="3" t="s">
        <v>467</v>
      </c>
      <c r="AV3062" s="3" t="s">
        <v>6168</v>
      </c>
      <c r="AW3062" s="3" t="s">
        <v>163</v>
      </c>
      <c r="AX3062" s="3">
        <v>-74.755399999999995</v>
      </c>
      <c r="AY3062" s="3">
        <v>10.6678</v>
      </c>
      <c r="AZ3062" s="8" t="str">
        <f>+CONCATENATE("Reportan apertura en el enlace ",Tabla4[[#This Row],[Enlace]]," en el ",Tabla4[[#This Row],[Distancia óptica]]," ocasionado por ",Tabla4[[#This Row],[Causa del daño]])</f>
        <v>Reportan apertura en el enlace Ponedera - Santo Tomás en el KM 12.8 desde santo tomas ocasionado por Intervención de Terceros. No Identificados</v>
      </c>
      <c r="BA3062" s="8" t="str">
        <f>+CONCATENATE("Para dar solución al incidente ",Tabla4[[#This Row],[Solución]])</f>
        <v>Para dar solución al incidente Para dar solucion se realiza un Tendido de 100 mts de cable de 48 hilos  y dos empalmes de 8 hilos en cajas de 24 hilos</v>
      </c>
      <c r="BB3062" s="3" t="str">
        <f>+_xlfn.CONCAT(Tabla4[[#This Row],[Causa Raiz]]," ",Tabla4[[#This Row],[Solución2]]," (",Tabla4[[#This Row],[Anillo]],"- Cabecera: ",Tabla4[[#This Row],[Cabecera]],"- Operador: ",Tabla4[[#This Row],[Operador]],")")</f>
        <v>Reportan apertura en el enlace Ponedera - Santo Tomás en el KM 12.8 desde santo tomas ocasionado por Intervención de Terceros. No Identificados Para dar solución al incidente Para dar solucion se realiza un Tendido de 100 mts de cable de 48 hilos  y dos empalmes de 8 hilos en cajas de 24 hilos (RDFO- Cabecera: SANTO TOMAS- Operador: Colombia Telecomunicaciones)</v>
      </c>
    </row>
    <row r="3063" spans="1:54" ht="128.25">
      <c r="A3063" s="38">
        <f t="shared" si="839"/>
        <v>3062</v>
      </c>
      <c r="B3063" s="3">
        <v>8776530</v>
      </c>
      <c r="C3063" s="3" t="s">
        <v>136</v>
      </c>
      <c r="D3063" s="23">
        <v>45492.40625</v>
      </c>
      <c r="E3063" s="23">
        <v>45492.407638888886</v>
      </c>
      <c r="F3063" s="1">
        <f t="shared" ca="1" si="840"/>
        <v>1.3888888861401938E-3</v>
      </c>
      <c r="G3063" s="3" t="s">
        <v>55</v>
      </c>
      <c r="H3063" s="41"/>
      <c r="I3063" s="40"/>
      <c r="J3063" s="5" t="s">
        <v>137</v>
      </c>
      <c r="K3063" s="3" t="s">
        <v>57</v>
      </c>
      <c r="L3063" s="9" t="s">
        <v>78</v>
      </c>
      <c r="M3063" s="3" t="s">
        <v>59</v>
      </c>
      <c r="N3063" s="3" t="s">
        <v>60</v>
      </c>
      <c r="O3063" s="3" t="s">
        <v>13514</v>
      </c>
      <c r="P3063" s="3" t="s">
        <v>1865</v>
      </c>
      <c r="Q3063" s="4" t="s">
        <v>13515</v>
      </c>
      <c r="R3063" s="3" t="s">
        <v>980</v>
      </c>
      <c r="S3063" s="3" t="s">
        <v>65</v>
      </c>
      <c r="T3063" s="9" t="s">
        <v>104</v>
      </c>
      <c r="U3063" s="3" t="s">
        <v>13516</v>
      </c>
      <c r="V3063" s="22" t="str">
        <f t="shared" si="841"/>
        <v>RBHFO; Hora de aviso: 9:45 19/07/2024; Solución: Falla de Patch Cord confirma Zona; Hora de solución: 9:47 19/07/2024; Causa: Visita Fallida</v>
      </c>
      <c r="W3063" s="4" t="s">
        <v>68</v>
      </c>
      <c r="X3063" s="3"/>
      <c r="Y3063" s="3"/>
      <c r="Z3063" s="3" t="s">
        <v>69</v>
      </c>
      <c r="AA3063" s="3" t="s">
        <v>70</v>
      </c>
      <c r="AB3063" s="3">
        <v>0</v>
      </c>
      <c r="AC3063" s="3" t="s">
        <v>71</v>
      </c>
      <c r="AD3063" s="6">
        <v>0</v>
      </c>
      <c r="AE3063" s="7"/>
      <c r="AF3063" s="7"/>
      <c r="AG3063" s="6">
        <f>Tabla4[[#This Row],[Tiempo Parada de Reloj]]+Tabla4[[#This Row],[Tiempo Autorizado por Telefonica (no Máximo)]]</f>
        <v>0</v>
      </c>
      <c r="AH3063" s="7">
        <f t="shared" ca="1" si="842"/>
        <v>1.3888888861401938E-3</v>
      </c>
      <c r="AI3063" s="8">
        <f t="shared" si="843"/>
        <v>0</v>
      </c>
      <c r="AJ3063" s="8">
        <f t="shared" ca="1" si="844"/>
        <v>3.3333333267364651E-2</v>
      </c>
      <c r="AK3063" s="3" t="s">
        <v>73</v>
      </c>
      <c r="AL3063" s="3" t="s">
        <v>71</v>
      </c>
      <c r="AM3063" s="3" t="s">
        <v>69</v>
      </c>
      <c r="AN3063" s="3" t="s">
        <v>88</v>
      </c>
      <c r="AO3063" s="23" t="s">
        <v>88</v>
      </c>
      <c r="AP3063" s="23" t="s">
        <v>88</v>
      </c>
      <c r="AQ3063" s="23">
        <f t="shared" ref="AQ3063" ca="1" si="845">NOW()</f>
        <v>45503.69683483796</v>
      </c>
      <c r="AR3063" s="3"/>
      <c r="AS3063" s="23"/>
      <c r="AT3063" s="23"/>
      <c r="AU3063" s="3" t="s">
        <v>100</v>
      </c>
      <c r="AV3063" s="3" t="s">
        <v>69</v>
      </c>
      <c r="AW3063" s="3" t="s">
        <v>69</v>
      </c>
      <c r="AX3063" s="3" t="s">
        <v>69</v>
      </c>
      <c r="AY3063" s="3" t="s">
        <v>69</v>
      </c>
      <c r="AZ3063" s="8" t="str">
        <f>+CONCATENATE("Reportan apertura en el enlace ",Tabla4[[#This Row],[Enlace]]," en el ",Tabla4[[#This Row],[Distancia óptica]]," ocasionado por ",Tabla4[[#This Row],[Causa del daño]])</f>
        <v>Reportan apertura en el enlace Mov. Pueblo Nuevo - Mov. San Pedro en el km 0 ocasionado por Visita Fallida</v>
      </c>
      <c r="BA3063" s="8" t="str">
        <f>+CONCATENATE("Para dar solución al incidente ",Tabla4[[#This Row],[Solución]])</f>
        <v>Para dar solución al incidente Falla de Patch Cord confirma Zona</v>
      </c>
      <c r="BB3063" s="3" t="str">
        <f>+_xlfn.CONCAT(Tabla4[[#This Row],[Causa Raiz]]," ",Tabla4[[#This Row],[Solución2]]," (",Tabla4[[#This Row],[Anillo]],"- Cabecera: ",Tabla4[[#This Row],[Cabecera]],"- Operador: ",Tabla4[[#This Row],[Operador]],")")</f>
        <v>Reportan apertura en el enlace Mov. Pueblo Nuevo - Mov. San Pedro en el km 0 ocasionado por Visita Fallida Para dar solución al incidente Falla de Patch Cord confirma Zona (NA- Cabecera: NA- Operador: Infraco)</v>
      </c>
    </row>
    <row r="3064" spans="1:54" ht="185.25">
      <c r="A3064" s="38">
        <f t="shared" si="839"/>
        <v>3063</v>
      </c>
      <c r="B3064" s="3">
        <v>8776557</v>
      </c>
      <c r="C3064" s="3" t="s">
        <v>54</v>
      </c>
      <c r="D3064" s="23">
        <v>45492.413194444445</v>
      </c>
      <c r="E3064" s="23">
        <v>45492.625</v>
      </c>
      <c r="F3064" s="1">
        <f t="shared" ca="1" si="840"/>
        <v>0.21180555555474712</v>
      </c>
      <c r="G3064" s="3" t="s">
        <v>12498</v>
      </c>
      <c r="H3064" s="41"/>
      <c r="I3064" s="40"/>
      <c r="J3064" s="5" t="s">
        <v>56</v>
      </c>
      <c r="K3064" s="3" t="s">
        <v>57</v>
      </c>
      <c r="L3064" s="9" t="s">
        <v>78</v>
      </c>
      <c r="M3064" s="3" t="s">
        <v>59</v>
      </c>
      <c r="N3064" s="3" t="s">
        <v>60</v>
      </c>
      <c r="O3064" s="3" t="s">
        <v>13517</v>
      </c>
      <c r="P3064" s="3" t="s">
        <v>14199</v>
      </c>
      <c r="Q3064" s="4" t="s">
        <v>13518</v>
      </c>
      <c r="R3064" s="3" t="s">
        <v>64</v>
      </c>
      <c r="S3064" s="3" t="s">
        <v>65</v>
      </c>
      <c r="T3064" s="9" t="s">
        <v>256</v>
      </c>
      <c r="U3064" s="3" t="s">
        <v>13519</v>
      </c>
      <c r="V3064" s="22" t="str">
        <f>C3064&amp;"; Hora de aviso: "&amp;TEXT(D3064,"h:mm dd/mm/yyyy")&amp;"; Solución: "&amp;U3064&amp;"; Hora de solución: "&amp;TEXT(E3064,"h:mm dd/mm/yyyy")&amp;"; Causa: "&amp;T3064</f>
        <v>RLFO; Hora de aviso: 9:55 19/07/2024; Solución: Para dar solucion se crea dos empalmes de 36 hilos ; Hora de solución: 15:00 19/07/2024; Causa: Falla de Empalme de FiOp</v>
      </c>
      <c r="W3064" s="4" t="s">
        <v>68</v>
      </c>
      <c r="X3064" s="3"/>
      <c r="Y3064" s="3"/>
      <c r="Z3064" s="3" t="s">
        <v>69</v>
      </c>
      <c r="AA3064" s="3" t="s">
        <v>71</v>
      </c>
      <c r="AB3064" s="3">
        <v>0</v>
      </c>
      <c r="AC3064" s="3" t="s">
        <v>71</v>
      </c>
      <c r="AD3064" s="6">
        <v>0</v>
      </c>
      <c r="AE3064" s="7"/>
      <c r="AF3064" s="7"/>
      <c r="AG3064" s="6">
        <f>Tabla4[[#This Row],[Tiempo Parada de Reloj]]+Tabla4[[#This Row],[Tiempo Autorizado por Telefonica (no Máximo)]]</f>
        <v>0</v>
      </c>
      <c r="AH3064" s="7">
        <f t="shared" ca="1" si="842"/>
        <v>0.21180555555474712</v>
      </c>
      <c r="AI3064" s="8">
        <f t="shared" si="843"/>
        <v>0</v>
      </c>
      <c r="AJ3064" s="8">
        <f t="shared" ca="1" si="844"/>
        <v>5.0833333333139308</v>
      </c>
      <c r="AK3064" s="3" t="s">
        <v>120</v>
      </c>
      <c r="AL3064" s="3" t="s">
        <v>70</v>
      </c>
      <c r="AM3064" s="3" t="s">
        <v>87</v>
      </c>
      <c r="AN3064" s="3" t="s">
        <v>87</v>
      </c>
      <c r="AO3064" s="23" t="s">
        <v>87</v>
      </c>
      <c r="AP3064" s="23" t="s">
        <v>87</v>
      </c>
      <c r="AQ3064" s="23">
        <v>45496.799305555556</v>
      </c>
      <c r="AR3064" s="3"/>
      <c r="AS3064" s="23"/>
      <c r="AT3064" s="23"/>
      <c r="AU3064" s="3" t="s">
        <v>264</v>
      </c>
      <c r="AV3064" s="3" t="s">
        <v>1545</v>
      </c>
      <c r="AW3064" s="3" t="s">
        <v>14091</v>
      </c>
      <c r="AX3064" s="3">
        <v>4.6825000000000001</v>
      </c>
      <c r="AY3064" s="3">
        <v>-74.083799999999997</v>
      </c>
      <c r="AZ3064" s="8" t="str">
        <f>+CONCATENATE("Reportan apertura en el enlace ",Tabla4[[#This Row],[Enlace]]," en el ",Tabla4[[#This Row],[Distancia óptica]]," ocasionado por ",Tabla4[[#This Row],[Causa del daño]])</f>
        <v>Reportan apertura en el enlace Mov. Chapinero - Mov. Santa Helenita en el km 8,3 desde Chapinero ocasionado por Falla de Empalme de FiOp</v>
      </c>
      <c r="BA3064" s="8" t="str">
        <f>+CONCATENATE("Para dar solución al incidente ",Tabla4[[#This Row],[Solución]])</f>
        <v xml:space="preserve">Para dar solución al incidente Para dar solucion se crea dos empalmes de 36 hilos </v>
      </c>
      <c r="BB3064" s="3" t="str">
        <f>+_xlfn.CONCAT(Tabla4[[#This Row],[Causa Raiz]]," ",Tabla4[[#This Row],[Solución2]]," (",Tabla4[[#This Row],[Anillo]],"- Cabecera: ",Tabla4[[#This Row],[Cabecera]],"- Operador: ",Tabla4[[#This Row],[Operador]],")")</f>
        <v>Reportan apertura en el enlace Mov. Chapinero - Mov. Santa Helenita en el km 8,3 desde Chapinero ocasionado por Falla de Empalme de FiOp Para dar solución al incidente Para dar solucion se crea dos empalmes de 36 hilos  (Anillo rsu1- Cabecera: Chapinero- Operador: Colombia Telecomunicaciones)</v>
      </c>
    </row>
    <row r="3065" spans="1:54" ht="142.5">
      <c r="A3065" s="38">
        <f t="shared" si="839"/>
        <v>3064</v>
      </c>
      <c r="B3065" s="3">
        <v>8776826</v>
      </c>
      <c r="C3065" s="3" t="s">
        <v>92</v>
      </c>
      <c r="D3065" s="23">
        <v>45492.493055555555</v>
      </c>
      <c r="E3065" s="23">
        <v>45492.989583333336</v>
      </c>
      <c r="F3065" s="1">
        <f t="shared" ca="1" si="840"/>
        <v>0.49652777778101154</v>
      </c>
      <c r="G3065" s="3" t="s">
        <v>164</v>
      </c>
      <c r="H3065" s="41" t="s">
        <v>165</v>
      </c>
      <c r="I3065" s="40"/>
      <c r="J3065" s="3" t="s">
        <v>322</v>
      </c>
      <c r="K3065" s="3" t="s">
        <v>322</v>
      </c>
      <c r="L3065" s="9" t="s">
        <v>58</v>
      </c>
      <c r="M3065" s="3" t="s">
        <v>139</v>
      </c>
      <c r="N3065" s="3" t="s">
        <v>140</v>
      </c>
      <c r="O3065" s="3" t="s">
        <v>448</v>
      </c>
      <c r="P3065" s="3"/>
      <c r="Q3065" s="4" t="s">
        <v>13520</v>
      </c>
      <c r="R3065" s="3" t="s">
        <v>144</v>
      </c>
      <c r="S3065" s="3" t="s">
        <v>328</v>
      </c>
      <c r="T3065" s="9" t="s">
        <v>329</v>
      </c>
      <c r="U3065" s="3" t="s">
        <v>3637</v>
      </c>
      <c r="V3065" s="22" t="str">
        <f>C3065&amp;"; Hora de aviso: "&amp;TEXT(D3065,"h:mm dd/mm/yyyy")&amp;"; Solución: "&amp;U3065&amp;"; Hora de solución: "&amp;TEXT(E3065,"h:mm dd/mm/yyyy")&amp;"; Causa: "&amp;T3065</f>
        <v>RTNFO; Hora de aviso: 11:50 19/07/2024; Solución: se recupera reserva y se realiza un empalme; Hora de solución: 23:45 19/07/2024; Causa: Incendio</v>
      </c>
      <c r="W3065" s="4" t="s">
        <v>160</v>
      </c>
      <c r="X3065" s="3"/>
      <c r="Y3065" s="3"/>
      <c r="Z3065" s="3" t="s">
        <v>69</v>
      </c>
      <c r="AA3065" s="3" t="s">
        <v>71</v>
      </c>
      <c r="AB3065" s="3">
        <v>0</v>
      </c>
      <c r="AC3065" s="3" t="s">
        <v>71</v>
      </c>
      <c r="AD3065" s="6">
        <v>0</v>
      </c>
      <c r="AE3065" s="7"/>
      <c r="AF3065" s="7"/>
      <c r="AG3065" s="6">
        <f>Tabla4[[#This Row],[Tiempo Parada de Reloj]]+Tabla4[[#This Row],[Tiempo Autorizado por Telefonica (no Máximo)]]</f>
        <v>0</v>
      </c>
      <c r="AH3065" s="7">
        <f t="shared" ca="1" si="842"/>
        <v>0.49652777778101154</v>
      </c>
      <c r="AI3065" s="8">
        <f t="shared" si="843"/>
        <v>0</v>
      </c>
      <c r="AJ3065" s="8">
        <f t="shared" ca="1" si="844"/>
        <v>11.916666666744277</v>
      </c>
      <c r="AK3065" s="3" t="s">
        <v>88</v>
      </c>
      <c r="AL3065" s="3" t="s">
        <v>70</v>
      </c>
      <c r="AM3065" s="3" t="s">
        <v>106</v>
      </c>
      <c r="AN3065" s="3" t="s">
        <v>119</v>
      </c>
      <c r="AO3065" s="23"/>
      <c r="AP3065" s="23"/>
      <c r="AQ3065" s="23">
        <f t="shared" ref="AQ3065:AQ3069" ca="1" si="846">NOW()</f>
        <v>45503.69683483796</v>
      </c>
      <c r="AR3065" s="3"/>
      <c r="AS3065" s="23"/>
      <c r="AT3065" s="23"/>
      <c r="AU3065" s="3" t="s">
        <v>455</v>
      </c>
      <c r="AV3065" s="3" t="s">
        <v>140</v>
      </c>
      <c r="AW3065" s="3" t="s">
        <v>1323</v>
      </c>
      <c r="AX3065" s="3" t="s">
        <v>69</v>
      </c>
      <c r="AY3065" s="3" t="s">
        <v>69</v>
      </c>
      <c r="AZ3065" s="8" t="str">
        <f>+CONCATENATE("Reportan apertura en el enlace ",Tabla4[[#This Row],[Enlace]]," en el ",Tabla4[[#This Row],[Distancia óptica]]," ocasionado por ",Tabla4[[#This Row],[Causa del daño]])</f>
        <v>Reportan apertura en el enlace Cali - Buenaventura en el  ocasionado por Incendio</v>
      </c>
      <c r="BA3065" s="8" t="str">
        <f>+CONCATENATE("Para dar solución al incidente ",Tabla4[[#This Row],[Solución]])</f>
        <v>Para dar solución al incidente se recupera reserva y se realiza un empalme</v>
      </c>
      <c r="BB3065" s="3" t="str">
        <f>+_xlfn.CONCAT(Tabla4[[#This Row],[Causa Raiz]]," ",Tabla4[[#This Row],[Solución2]]," (",Tabla4[[#This Row],[Anillo]],"- Cabecera: ",Tabla4[[#This Row],[Cabecera]],"- Operador: ",Tabla4[[#This Row],[Operador]],")")</f>
        <v>Reportan apertura en el enlace Cali - Buenaventura en el  ocasionado por Incendio Para dar solución al incidente se recupera reserva y se realiza un empalme (TRONCAL- Cabecera: CALI- Operador: Ufinet)</v>
      </c>
    </row>
    <row r="3066" spans="1:54" ht="185.25">
      <c r="A3066" s="38">
        <f t="shared" si="839"/>
        <v>3065</v>
      </c>
      <c r="B3066" s="3">
        <v>8776833</v>
      </c>
      <c r="C3066" s="3" t="s">
        <v>92</v>
      </c>
      <c r="D3066" s="23">
        <v>45492.493055555555</v>
      </c>
      <c r="E3066" s="23">
        <v>45493</v>
      </c>
      <c r="F3066" s="1">
        <f t="shared" ca="1" si="840"/>
        <v>0.50694444444525288</v>
      </c>
      <c r="G3066" s="3" t="s">
        <v>55</v>
      </c>
      <c r="H3066" s="41"/>
      <c r="I3066" s="40"/>
      <c r="J3066" s="5" t="s">
        <v>56</v>
      </c>
      <c r="K3066" s="3" t="s">
        <v>77</v>
      </c>
      <c r="L3066" s="9" t="s">
        <v>58</v>
      </c>
      <c r="M3066" s="3" t="s">
        <v>152</v>
      </c>
      <c r="N3066" s="3" t="s">
        <v>153</v>
      </c>
      <c r="O3066" s="3" t="s">
        <v>13521</v>
      </c>
      <c r="P3066" s="3" t="s">
        <v>13522</v>
      </c>
      <c r="Q3066" s="4" t="s">
        <v>13523</v>
      </c>
      <c r="R3066" s="3" t="s">
        <v>144</v>
      </c>
      <c r="S3066" s="3" t="s">
        <v>158</v>
      </c>
      <c r="T3066" s="9" t="s">
        <v>211</v>
      </c>
      <c r="U3066" s="3" t="s">
        <v>13524</v>
      </c>
      <c r="V3066" s="22" t="str">
        <f>C3066&amp;"; Hora de aviso: "&amp;TEXT(D3066,"h:mm dd/mm/yyyy")&amp;"; Solución: "&amp;U3066&amp;"; Hora de solución: "&amp;TEXT(E3066,"h:mm dd/mm/yyyy")&amp;"; Causa: "&amp;T3066</f>
        <v>RTNFO; Hora de aviso: 11:50 19/07/2024; Solución: Se realiza tendio de 300 mts de fibra de 36 Hilos y dos empalmes de 36 Hilos ; Hora de solución: 0:00 20/07/2024; Causa: Podas</v>
      </c>
      <c r="W3066" s="4" t="s">
        <v>160</v>
      </c>
      <c r="X3066" s="3"/>
      <c r="Y3066" s="3"/>
      <c r="Z3066" s="3" t="s">
        <v>69</v>
      </c>
      <c r="AA3066" s="3" t="s">
        <v>71</v>
      </c>
      <c r="AB3066" s="3">
        <v>0</v>
      </c>
      <c r="AC3066" s="3" t="s">
        <v>71</v>
      </c>
      <c r="AD3066" s="6">
        <v>0</v>
      </c>
      <c r="AE3066" s="7"/>
      <c r="AF3066" s="7"/>
      <c r="AG3066" s="6">
        <f>Tabla4[[#This Row],[Tiempo Parada de Reloj]]+Tabla4[[#This Row],[Tiempo Autorizado por Telefonica (no Máximo)]]</f>
        <v>0</v>
      </c>
      <c r="AH3066" s="7">
        <f t="shared" ca="1" si="842"/>
        <v>0.50694444444525288</v>
      </c>
      <c r="AI3066" s="8">
        <f t="shared" si="843"/>
        <v>0</v>
      </c>
      <c r="AJ3066" s="8">
        <f t="shared" ca="1" si="844"/>
        <v>12.166666666686069</v>
      </c>
      <c r="AK3066" s="3" t="s">
        <v>73</v>
      </c>
      <c r="AL3066" s="3" t="s">
        <v>70</v>
      </c>
      <c r="AM3066" s="3" t="s">
        <v>119</v>
      </c>
      <c r="AN3066" s="3" t="s">
        <v>119</v>
      </c>
      <c r="AO3066" s="23" t="s">
        <v>119</v>
      </c>
      <c r="AP3066" s="23" t="s">
        <v>119</v>
      </c>
      <c r="AQ3066" s="23">
        <v>45495.736111111109</v>
      </c>
      <c r="AR3066" s="3"/>
      <c r="AS3066" s="23"/>
      <c r="AT3066" s="23"/>
      <c r="AU3066" s="3" t="s">
        <v>161</v>
      </c>
      <c r="AV3066" s="3" t="s">
        <v>2407</v>
      </c>
      <c r="AW3066" s="3" t="s">
        <v>1323</v>
      </c>
      <c r="AX3066" s="3">
        <v>0.95563900000000002</v>
      </c>
      <c r="AY3066" s="3">
        <v>-77.475396000000003</v>
      </c>
      <c r="AZ3066" s="8" t="str">
        <f>+CONCATENATE("Reportan apertura en el enlace ",Tabla4[[#This Row],[Enlace]]," en el ",Tabla4[[#This Row],[Distancia óptica]]," ocasionado por ",Tabla4[[#This Row],[Causa del daño]])</f>
        <v>Reportan apertura en el enlace Ipiales- Pasto en el Km 58 Pasto centro ocasionado por Podas</v>
      </c>
      <c r="BA3066" s="8" t="str">
        <f>+CONCATENATE("Para dar solución al incidente ",Tabla4[[#This Row],[Solución]])</f>
        <v xml:space="preserve">Para dar solución al incidente Se realiza tendio de 300 mts de fibra de 36 Hilos y dos empalmes de 36 Hilos </v>
      </c>
      <c r="BB3066" s="3" t="str">
        <f>+_xlfn.CONCAT(Tabla4[[#This Row],[Causa Raiz]]," ",Tabla4[[#This Row],[Solución2]]," (",Tabla4[[#This Row],[Anillo]],"- Cabecera: ",Tabla4[[#This Row],[Cabecera]],"- Operador: ",Tabla4[[#This Row],[Operador]],")")</f>
        <v>Reportan apertura en el enlace Ipiales- Pasto en el Km 58 Pasto centro ocasionado por Podas Para dar solución al incidente Se realiza tendio de 300 mts de fibra de 36 Hilos y dos empalmes de 36 Hilos  (TRONCAL- Cabecera: Pasto Centro- Operador: Colombia Telecomunicaciones)</v>
      </c>
    </row>
    <row r="3067" spans="1:54" ht="142.5">
      <c r="A3067" s="38">
        <f t="shared" ref="A3067" si="847">A3066+1</f>
        <v>3066</v>
      </c>
      <c r="B3067" s="3">
        <v>8776947</v>
      </c>
      <c r="C3067" s="3" t="s">
        <v>163</v>
      </c>
      <c r="D3067" s="23">
        <v>45492.506944444445</v>
      </c>
      <c r="E3067" s="23">
        <v>45492.958333333336</v>
      </c>
      <c r="F3067" s="1">
        <f t="shared" ca="1" si="840"/>
        <v>0.45138888889050577</v>
      </c>
      <c r="G3067" s="3" t="s">
        <v>164</v>
      </c>
      <c r="H3067" s="41" t="s">
        <v>165</v>
      </c>
      <c r="I3067" s="40" t="s">
        <v>14021</v>
      </c>
      <c r="J3067" s="5" t="s">
        <v>167</v>
      </c>
      <c r="K3067" s="3" t="s">
        <v>168</v>
      </c>
      <c r="L3067" s="9" t="s">
        <v>58</v>
      </c>
      <c r="M3067" s="3" t="s">
        <v>360</v>
      </c>
      <c r="N3067" s="3" t="s">
        <v>2622</v>
      </c>
      <c r="O3067" s="3" t="s">
        <v>13525</v>
      </c>
      <c r="P3067" s="3">
        <v>0</v>
      </c>
      <c r="Q3067" s="4" t="s">
        <v>13526</v>
      </c>
      <c r="R3067" s="3" t="s">
        <v>1420</v>
      </c>
      <c r="S3067" s="3" t="s">
        <v>175</v>
      </c>
      <c r="T3067" s="9" t="s">
        <v>256</v>
      </c>
      <c r="U3067" s="3" t="s">
        <v>14152</v>
      </c>
      <c r="V3067" s="22" t="str">
        <f t="shared" ref="V3067" si="848">C3067&amp;"; Hora de aviso: "&amp;TEXT(D3067,"h:mm dd/mm/yyyy")&amp;"; Solución: "&amp;U3067&amp;"; Hora de solución: "&amp;TEXT(E3067,"h:mm dd/mm/yyyy")&amp;"; Causa: "&amp;T3067</f>
        <v>RDFO; Hora de aviso: 12:10 19/07/2024; Solución: Se realiza depuracion en empalme existente; Hora de solución: 23:00 19/07/2024; Causa: Falla de Empalme de FiOp</v>
      </c>
      <c r="W3067" s="4" t="s">
        <v>178</v>
      </c>
      <c r="X3067" s="3"/>
      <c r="Y3067" s="3"/>
      <c r="Z3067" s="3" t="s">
        <v>69</v>
      </c>
      <c r="AA3067" s="3" t="s">
        <v>70</v>
      </c>
      <c r="AB3067" s="3">
        <v>0</v>
      </c>
      <c r="AC3067" s="3" t="s">
        <v>71</v>
      </c>
      <c r="AD3067" s="6">
        <v>0</v>
      </c>
      <c r="AE3067" s="7"/>
      <c r="AF3067" s="7"/>
      <c r="AG3067" s="6">
        <f>Tabla4[[#This Row],[Tiempo Parada de Reloj]]+Tabla4[[#This Row],[Tiempo Autorizado por Telefonica (no Máximo)]]</f>
        <v>0</v>
      </c>
      <c r="AH3067" s="7">
        <f t="shared" ref="AH3067" ca="1" si="849">F3067-$AD3067</f>
        <v>0.45138888889050577</v>
      </c>
      <c r="AI3067" s="8">
        <f t="shared" ref="AI3067" si="850">AD3067*24</f>
        <v>0</v>
      </c>
      <c r="AJ3067" s="8">
        <f t="shared" ref="AJ3067" ca="1" si="851">AH3067*24</f>
        <v>10.833333333372138</v>
      </c>
      <c r="AK3067" s="3" t="s">
        <v>120</v>
      </c>
      <c r="AL3067" s="3" t="s">
        <v>70</v>
      </c>
      <c r="AM3067" s="3" t="s">
        <v>120</v>
      </c>
      <c r="AN3067" s="3" t="s">
        <v>72</v>
      </c>
      <c r="AO3067" s="23"/>
      <c r="AP3067" s="23"/>
      <c r="AQ3067" s="23">
        <f t="shared" ca="1" si="846"/>
        <v>45503.69683483796</v>
      </c>
      <c r="AR3067" s="3"/>
      <c r="AS3067" s="23"/>
      <c r="AT3067" s="23"/>
      <c r="AU3067" s="3" t="s">
        <v>168</v>
      </c>
      <c r="AV3067" s="3" t="s">
        <v>69</v>
      </c>
      <c r="AW3067" s="3" t="s">
        <v>69</v>
      </c>
      <c r="AZ3067" s="8" t="str">
        <f>+CONCATENATE("Reportan apertura en el enlace ",Tabla4[[#This Row],[Enlace]]," en el ",Tabla4[[#This Row],[Distancia óptica]]," ocasionado por ",Tabla4[[#This Row],[Causa del daño]])</f>
        <v>Reportan apertura en el enlace Barbosa- Cisneros en el 0 ocasionado por Falla de Empalme de FiOp</v>
      </c>
      <c r="BA3067" s="8" t="str">
        <f>+CONCATENATE("Para dar solución al incidente ",Tabla4[[#This Row],[Solución]])</f>
        <v>Para dar solución al incidente Se realiza depuracion en empalme existente</v>
      </c>
      <c r="BB3067" s="3" t="str">
        <f>+_xlfn.CONCAT(Tabla4[[#This Row],[Causa Raiz]]," ",Tabla4[[#This Row],[Solución2]]," (",Tabla4[[#This Row],[Anillo]],"- Cabecera: ",Tabla4[[#This Row],[Cabecera]],"- Operador: ",Tabla4[[#This Row],[Operador]],")")</f>
        <v>Reportan apertura en el enlace Barbosa- Cisneros en el 0 ocasionado por Falla de Empalme de FiOp Para dar solución al incidente Se realiza depuracion en empalme existente (NA- Cabecera: NA- Operador: Telmex - Claro)</v>
      </c>
    </row>
    <row r="3068" spans="1:54" ht="171">
      <c r="A3068" s="38">
        <f t="shared" ref="A3068:A3074" si="852">A3067+1</f>
        <v>3067</v>
      </c>
      <c r="B3068" s="3">
        <v>8777257</v>
      </c>
      <c r="C3068" s="3" t="s">
        <v>163</v>
      </c>
      <c r="D3068" s="23">
        <v>45492.5</v>
      </c>
      <c r="E3068" s="23"/>
      <c r="F3068" s="1">
        <f t="shared" ca="1" si="840"/>
        <v>11.196834837959614</v>
      </c>
      <c r="G3068" s="3" t="s">
        <v>164</v>
      </c>
      <c r="H3068" s="41" t="s">
        <v>165</v>
      </c>
      <c r="I3068" s="40"/>
      <c r="J3068" s="5" t="s">
        <v>56</v>
      </c>
      <c r="K3068" s="3" t="s">
        <v>203</v>
      </c>
      <c r="L3068" s="9" t="s">
        <v>58</v>
      </c>
      <c r="M3068" s="3" t="s">
        <v>204</v>
      </c>
      <c r="N3068" s="3" t="s">
        <v>2512</v>
      </c>
      <c r="O3068" s="3" t="s">
        <v>13527</v>
      </c>
      <c r="P3068" s="3" t="s">
        <v>13528</v>
      </c>
      <c r="Q3068" s="4" t="s">
        <v>13529</v>
      </c>
      <c r="R3068" s="3" t="s">
        <v>209</v>
      </c>
      <c r="S3068" s="3" t="s">
        <v>221</v>
      </c>
      <c r="T3068" s="9" t="s">
        <v>66</v>
      </c>
      <c r="U3068" s="3"/>
      <c r="V3068" s="22" t="str">
        <f t="shared" ref="V3068:V3074" si="853">C3068&amp;"; Hora de aviso: "&amp;TEXT(D3068,"h:mm dd/mm/yyyy")&amp;"; Solución: "&amp;U3068&amp;"; Hora de solución: "&amp;TEXT(E3068,"h:mm dd/mm/yyyy")&amp;"; Causa: "&amp;T3068</f>
        <v>RDFO; Hora de aviso: 12:00 19/07/2024; Solución: ; Hora de solución: 0:00 00/01/1900; Causa: Vandalismo</v>
      </c>
      <c r="W3068" s="4" t="s">
        <v>213</v>
      </c>
      <c r="X3068" s="3"/>
      <c r="Y3068" s="3"/>
      <c r="Z3068" s="3" t="s">
        <v>69</v>
      </c>
      <c r="AA3068" s="3" t="s">
        <v>71</v>
      </c>
      <c r="AB3068" s="3">
        <v>0</v>
      </c>
      <c r="AD3068" s="6" t="s">
        <v>6874</v>
      </c>
      <c r="AE3068" s="7"/>
      <c r="AF3068" s="7"/>
      <c r="AG3068" s="6" t="e">
        <f>Tabla4[[#This Row],[Tiempo Parada de Reloj]]+Tabla4[[#This Row],[Tiempo Autorizado por Telefonica (no Máximo)]]</f>
        <v>#VALUE!</v>
      </c>
      <c r="AH3068" s="7" t="e">
        <f t="shared" ref="AH3068:AH3074" ca="1" si="854">F3068-$AD3068</f>
        <v>#VALUE!</v>
      </c>
      <c r="AI3068" s="8" t="e">
        <f t="shared" ref="AI3068:AI3074" si="855">AD3068*24</f>
        <v>#VALUE!</v>
      </c>
      <c r="AJ3068" s="8" t="e">
        <f t="shared" ref="AJ3068:AJ3074" ca="1" si="856">AH3068*24</f>
        <v>#VALUE!</v>
      </c>
      <c r="AK3068" s="3" t="s">
        <v>120</v>
      </c>
      <c r="AL3068" s="3" t="s">
        <v>70</v>
      </c>
      <c r="AM3068" s="3" t="s">
        <v>106</v>
      </c>
      <c r="AN3068" s="3"/>
      <c r="AO3068" s="23"/>
      <c r="AP3068" s="23"/>
      <c r="AQ3068" s="23">
        <f t="shared" ca="1" si="846"/>
        <v>45503.69683483796</v>
      </c>
      <c r="AR3068" s="3"/>
      <c r="AS3068" s="23"/>
      <c r="AT3068" s="23"/>
      <c r="AU3068" s="3" t="s">
        <v>501</v>
      </c>
      <c r="AV3068" s="3" t="s">
        <v>13530</v>
      </c>
      <c r="AX3068" s="3">
        <v>6.5902620000000001</v>
      </c>
      <c r="AY3068" s="3">
        <v>-73.181816600000005</v>
      </c>
      <c r="AZ3068" s="8" t="str">
        <f>+CONCATENATE("Reportan apertura en el enlace ",Tabla4[[#This Row],[Enlace]]," en el ",Tabla4[[#This Row],[Distancia óptica]]," ocasionado por ",Tabla4[[#This Row],[Causa del daño]])</f>
        <v>Reportan apertura en el enlace Mov. Terminal San Gil - Mov. Coovip San Gil en el Km 0,5 desde San Gil Varichara ocasionado por Vandalismo</v>
      </c>
      <c r="BA3068" s="8" t="str">
        <f>+CONCATENATE("Para dar solución al incidente ",Tabla4[[#This Row],[Solución]])</f>
        <v xml:space="preserve">Para dar solución al incidente </v>
      </c>
      <c r="BB3068" s="3" t="str">
        <f>+_xlfn.CONCAT(Tabla4[[#This Row],[Causa Raiz]]," ",Tabla4[[#This Row],[Solución2]]," (",Tabla4[[#This Row],[Anillo]],"- Cabecera: ",Tabla4[[#This Row],[Cabecera]],"- Operador: ",Tabla4[[#This Row],[Operador]],")")</f>
        <v>Reportan apertura en el enlace Mov. Terminal San Gil - Mov. Coovip San Gil en el Km 0,5 desde San Gil Varichara ocasionado por Vandalismo Para dar solución al incidente  (- Cabecera: San Gil Centro- Operador: Colombia Telecomunicaciones)</v>
      </c>
    </row>
    <row r="3069" spans="1:54" ht="185.25">
      <c r="A3069" s="38">
        <f t="shared" si="852"/>
        <v>3068</v>
      </c>
      <c r="B3069" s="3">
        <v>8777243</v>
      </c>
      <c r="C3069" s="3" t="s">
        <v>136</v>
      </c>
      <c r="D3069" s="23">
        <v>45492.618055555555</v>
      </c>
      <c r="E3069" s="23">
        <v>45493.666666666664</v>
      </c>
      <c r="F3069" s="1">
        <f t="shared" ca="1" si="840"/>
        <v>1.0486111111094942</v>
      </c>
      <c r="G3069" s="3" t="s">
        <v>164</v>
      </c>
      <c r="H3069" s="41" t="s">
        <v>3019</v>
      </c>
      <c r="I3069" s="40"/>
      <c r="J3069" s="5" t="s">
        <v>137</v>
      </c>
      <c r="K3069" s="3" t="s">
        <v>77</v>
      </c>
      <c r="L3069" s="9" t="s">
        <v>78</v>
      </c>
      <c r="M3069" s="3" t="s">
        <v>79</v>
      </c>
      <c r="N3069" s="3" t="s">
        <v>771</v>
      </c>
      <c r="O3069" s="3" t="s">
        <v>13531</v>
      </c>
      <c r="P3069" s="3" t="s">
        <v>13532</v>
      </c>
      <c r="Q3069" s="4" t="s">
        <v>13533</v>
      </c>
      <c r="R3069" s="3" t="s">
        <v>64</v>
      </c>
      <c r="S3069" s="3" t="s">
        <v>10375</v>
      </c>
      <c r="T3069" s="9" t="s">
        <v>276</v>
      </c>
      <c r="U3069" s="3" t="s">
        <v>11759</v>
      </c>
      <c r="V3069" s="22" t="str">
        <f t="shared" si="853"/>
        <v>RBHFO; Hora de aviso: 14:50 19/07/2024; Solución: Tendido de 300 mts de Fo y dos empalmes de 48 hilos; Hora de solución: 16:00 20/07/2024; Causa: Intervención de Terceros</v>
      </c>
      <c r="W3069" s="4" t="s">
        <v>68</v>
      </c>
      <c r="X3069" s="3"/>
      <c r="Y3069" s="3"/>
      <c r="Z3069" s="3" t="s">
        <v>69</v>
      </c>
      <c r="AA3069" s="3" t="s">
        <v>70</v>
      </c>
      <c r="AB3069" s="3">
        <v>8778473</v>
      </c>
      <c r="AC3069" s="3" t="s">
        <v>70</v>
      </c>
      <c r="AD3069" s="6">
        <v>0.65625</v>
      </c>
      <c r="AE3069" s="7"/>
      <c r="AF3069" s="7"/>
      <c r="AG3069" s="6">
        <f>Tabla4[[#This Row],[Tiempo Parada de Reloj]]+Tabla4[[#This Row],[Tiempo Autorizado por Telefonica (no Máximo)]]</f>
        <v>0.65625</v>
      </c>
      <c r="AH3069" s="7">
        <f t="shared" ca="1" si="854"/>
        <v>0.39236111110949423</v>
      </c>
      <c r="AI3069" s="8">
        <f t="shared" si="855"/>
        <v>15.75</v>
      </c>
      <c r="AJ3069" s="8">
        <f t="shared" ca="1" si="856"/>
        <v>9.4166666666278616</v>
      </c>
      <c r="AK3069" s="3" t="s">
        <v>73</v>
      </c>
      <c r="AL3069" s="3" t="s">
        <v>70</v>
      </c>
      <c r="AM3069" s="3" t="s">
        <v>120</v>
      </c>
      <c r="AN3069" s="3" t="s">
        <v>87</v>
      </c>
      <c r="AO3069" s="23" t="s">
        <v>119</v>
      </c>
      <c r="AP3069" s="23"/>
      <c r="AQ3069" s="23">
        <f t="shared" ca="1" si="846"/>
        <v>45503.69683483796</v>
      </c>
      <c r="AR3069" s="3"/>
      <c r="AS3069" s="23"/>
      <c r="AT3069" s="23"/>
      <c r="AU3069" s="3" t="s">
        <v>298</v>
      </c>
      <c r="AV3069" s="3" t="s">
        <v>757</v>
      </c>
      <c r="AW3069" s="3" t="s">
        <v>2679</v>
      </c>
      <c r="AX3069" s="3">
        <v>4.6357600000000003</v>
      </c>
      <c r="AY3069" s="3">
        <v>-74.175430000000006</v>
      </c>
      <c r="AZ3069" s="8" t="str">
        <f>+CONCATENATE("Reportan apertura en el enlace ",Tabla4[[#This Row],[Enlace]]," en el ",Tabla4[[#This Row],[Distancia óptica]]," ocasionado por ",Tabla4[[#This Row],[Causa del daño]])</f>
        <v>Reportan apertura en el enlace Mov. Asturias - Mov. San Bernardino en el Km 4 dese san Bernardino ocasionado por Intervención de Terceros</v>
      </c>
      <c r="BA3069" s="8" t="str">
        <f>+CONCATENATE("Para dar solución al incidente ",Tabla4[[#This Row],[Solución]])</f>
        <v>Para dar solución al incidente Tendido de 300 mts de Fo y dos empalmes de 48 hilos</v>
      </c>
      <c r="BB3069" s="3" t="str">
        <f>+_xlfn.CONCAT(Tabla4[[#This Row],[Causa Raiz]]," ",Tabla4[[#This Row],[Solución2]]," (",Tabla4[[#This Row],[Anillo]],"- Cabecera: ",Tabla4[[#This Row],[Cabecera]],"- Operador: ",Tabla4[[#This Row],[Operador]],")")</f>
        <v>Reportan apertura en el enlace Mov. Asturias - Mov. San Bernardino en el Km 4 dese san Bernardino ocasionado por Intervención de Terceros Para dar solución al incidente Tendido de 300 mts de Fo y dos empalmes de 48 hilos (ANILLO 48- Cabecera: Asturias- Operador: Infraco)</v>
      </c>
    </row>
    <row r="3070" spans="1:54" ht="213.75">
      <c r="A3070" s="38">
        <f t="shared" si="852"/>
        <v>3069</v>
      </c>
      <c r="B3070" s="3">
        <v>8777403</v>
      </c>
      <c r="C3070" s="3" t="s">
        <v>54</v>
      </c>
      <c r="D3070" s="23">
        <v>45492.572916666664</v>
      </c>
      <c r="E3070" s="23">
        <v>45492.777777777781</v>
      </c>
      <c r="F3070" s="1">
        <f t="shared" ca="1" si="840"/>
        <v>0.20486111111677019</v>
      </c>
      <c r="G3070" s="3" t="s">
        <v>55</v>
      </c>
      <c r="H3070" s="41"/>
      <c r="I3070" s="40"/>
      <c r="J3070" s="5" t="s">
        <v>56</v>
      </c>
      <c r="K3070" s="3" t="s">
        <v>122</v>
      </c>
      <c r="L3070" s="9" t="s">
        <v>78</v>
      </c>
      <c r="M3070" s="3" t="s">
        <v>123</v>
      </c>
      <c r="N3070" s="3" t="s">
        <v>759</v>
      </c>
      <c r="O3070" s="3" t="s">
        <v>6782</v>
      </c>
      <c r="P3070" s="3" t="s">
        <v>13534</v>
      </c>
      <c r="Q3070" s="4" t="s">
        <v>13535</v>
      </c>
      <c r="R3070" s="3" t="s">
        <v>128</v>
      </c>
      <c r="S3070" s="3" t="s">
        <v>129</v>
      </c>
      <c r="T3070" s="9" t="s">
        <v>146</v>
      </c>
      <c r="U3070" s="3" t="s">
        <v>13536</v>
      </c>
      <c r="V3070" s="22" t="str">
        <f t="shared" si="853"/>
        <v>RLFO; Hora de aviso: 13:45 19/07/2024; Solución: Se realiza sangría y se refusionan 12 Hilos afectados en caja de empalme de 24 Hilos; Hora de solución: 18:40 19/07/2024; Causa: Falla en la Red FiOp</v>
      </c>
      <c r="W3070" s="4" t="s">
        <v>132</v>
      </c>
      <c r="X3070" s="3"/>
      <c r="Y3070" s="3"/>
      <c r="Z3070" s="3" t="s">
        <v>69</v>
      </c>
      <c r="AA3070" s="3" t="s">
        <v>71</v>
      </c>
      <c r="AB3070" s="3">
        <v>0</v>
      </c>
      <c r="AC3070" s="3" t="s">
        <v>71</v>
      </c>
      <c r="AD3070" s="6">
        <v>0</v>
      </c>
      <c r="AE3070" s="7"/>
      <c r="AF3070" s="7"/>
      <c r="AG3070" s="6">
        <f>Tabla4[[#This Row],[Tiempo Parada de Reloj]]+Tabla4[[#This Row],[Tiempo Autorizado por Telefonica (no Máximo)]]</f>
        <v>0</v>
      </c>
      <c r="AH3070" s="7">
        <f t="shared" ca="1" si="854"/>
        <v>0.20486111111677019</v>
      </c>
      <c r="AI3070" s="8">
        <f t="shared" si="855"/>
        <v>0</v>
      </c>
      <c r="AJ3070" s="8">
        <f t="shared" ca="1" si="856"/>
        <v>4.9166666668024845</v>
      </c>
      <c r="AK3070" s="3" t="s">
        <v>73</v>
      </c>
      <c r="AL3070" s="3" t="s">
        <v>71</v>
      </c>
      <c r="AM3070" s="3" t="s">
        <v>73</v>
      </c>
      <c r="AN3070" s="3" t="s">
        <v>73</v>
      </c>
      <c r="AO3070" s="23" t="s">
        <v>8652</v>
      </c>
      <c r="AP3070" s="23" t="s">
        <v>8652</v>
      </c>
      <c r="AQ3070" s="23">
        <v>45494.592361111114</v>
      </c>
      <c r="AR3070" s="3"/>
      <c r="AS3070" s="23"/>
      <c r="AT3070" s="23"/>
      <c r="AU3070" s="3" t="s">
        <v>467</v>
      </c>
      <c r="AV3070" s="3" t="s">
        <v>759</v>
      </c>
      <c r="AW3070" s="3" t="s">
        <v>307</v>
      </c>
      <c r="AX3070" s="3">
        <v>10.626433</v>
      </c>
      <c r="AY3070" s="3">
        <v>-74.827754999999996</v>
      </c>
      <c r="AZ3070" s="8" t="str">
        <f>+CONCATENATE("Reportan apertura en el enlace ",Tabla4[[#This Row],[Enlace]]," en el ",Tabla4[[#This Row],[Distancia óptica]]," ocasionado por ",Tabla4[[#This Row],[Causa del daño]])</f>
        <v>Reportan apertura en el enlace Mov. Ponedera - Mov. Sabanalarga en el Km 10,4 desde Ponedera ocasionado por Falla en la Red FiOp</v>
      </c>
      <c r="BA3070" s="8" t="str">
        <f>+CONCATENATE("Para dar solución al incidente ",Tabla4[[#This Row],[Solución]])</f>
        <v>Para dar solución al incidente Se realiza sangría y se refusionan 12 Hilos afectados en caja de empalme de 24 Hilos</v>
      </c>
      <c r="BB3070" s="3" t="str">
        <f>+_xlfn.CONCAT(Tabla4[[#This Row],[Causa Raiz]]," ",Tabla4[[#This Row],[Solución2]]," (",Tabla4[[#This Row],[Anillo]],"- Cabecera: ",Tabla4[[#This Row],[Cabecera]],"- Operador: ",Tabla4[[#This Row],[Operador]],")")</f>
        <v>Reportan apertura en el enlace Mov. Ponedera - Mov. Sabanalarga en el Km 10,4 desde Ponedera ocasionado por Falla en la Red FiOp Para dar solución al incidente Se realiza sangría y se refusionan 12 Hilos afectados en caja de empalme de 24 Hilos (LINEAL- Cabecera: PONEDERA- Operador: Colombia Telecomunicaciones)</v>
      </c>
    </row>
    <row r="3071" spans="1:54" ht="156.75">
      <c r="A3071" s="38">
        <f t="shared" si="852"/>
        <v>3070</v>
      </c>
      <c r="B3071" s="3">
        <v>8777442</v>
      </c>
      <c r="C3071" s="3" t="s">
        <v>136</v>
      </c>
      <c r="D3071" s="23">
        <v>45492.666666666664</v>
      </c>
      <c r="E3071" s="23">
        <v>45492.770833333336</v>
      </c>
      <c r="F3071" s="1">
        <f t="shared" ref="F3071:F3078" ca="1" si="857">IF(ISBLANK(E3071),IF(ISBLANK(D3071),0,NOW()-D3071),E3071-D3071)</f>
        <v>0.10416666667151731</v>
      </c>
      <c r="G3071" s="3" t="s">
        <v>55</v>
      </c>
      <c r="H3071" s="41"/>
      <c r="I3071" s="40"/>
      <c r="J3071" s="5" t="s">
        <v>137</v>
      </c>
      <c r="K3071" s="3" t="s">
        <v>57</v>
      </c>
      <c r="L3071" s="9" t="s">
        <v>58</v>
      </c>
      <c r="M3071" s="3" t="s">
        <v>59</v>
      </c>
      <c r="N3071" s="3" t="s">
        <v>60</v>
      </c>
      <c r="O3071" s="3" t="s">
        <v>4155</v>
      </c>
      <c r="P3071" s="3" t="s">
        <v>13537</v>
      </c>
      <c r="Q3071" s="4" t="s">
        <v>13538</v>
      </c>
      <c r="R3071" s="3" t="s">
        <v>980</v>
      </c>
      <c r="S3071" s="3" t="s">
        <v>65</v>
      </c>
      <c r="T3071" s="9" t="s">
        <v>256</v>
      </c>
      <c r="U3071" s="3" t="s">
        <v>7072</v>
      </c>
      <c r="V3071" s="22" t="str">
        <f t="shared" si="853"/>
        <v>RBHFO; Hora de aviso: 16:00 19/07/2024; Solución: Se refusiona Hilos en caja de empalme; Hora de solución: 18:30 19/07/2024; Causa: Falla de Empalme de FiOp</v>
      </c>
      <c r="W3071" s="4" t="s">
        <v>68</v>
      </c>
      <c r="X3071" s="3"/>
      <c r="Y3071" s="3"/>
      <c r="Z3071" s="3" t="s">
        <v>69</v>
      </c>
      <c r="AA3071" s="3" t="s">
        <v>70</v>
      </c>
      <c r="AB3071" s="3" t="s">
        <v>14294</v>
      </c>
      <c r="AC3071" s="3" t="s">
        <v>71</v>
      </c>
      <c r="AD3071" s="6">
        <v>0</v>
      </c>
      <c r="AE3071" s="7"/>
      <c r="AF3071" s="7"/>
      <c r="AG3071" s="6">
        <f>Tabla4[[#This Row],[Tiempo Parada de Reloj]]+Tabla4[[#This Row],[Tiempo Autorizado por Telefonica (no Máximo)]]</f>
        <v>0</v>
      </c>
      <c r="AH3071" s="7">
        <f t="shared" ca="1" si="854"/>
        <v>0.10416666667151731</v>
      </c>
      <c r="AI3071" s="8">
        <f t="shared" si="855"/>
        <v>0</v>
      </c>
      <c r="AJ3071" s="8">
        <f t="shared" ca="1" si="856"/>
        <v>2.5000000001164153</v>
      </c>
      <c r="AK3071" s="3" t="s">
        <v>106</v>
      </c>
      <c r="AL3071" s="3" t="s">
        <v>71</v>
      </c>
      <c r="AM3071" s="3" t="s">
        <v>73</v>
      </c>
      <c r="AN3071" s="3" t="s">
        <v>73</v>
      </c>
      <c r="AO3071" s="23" t="s">
        <v>8652</v>
      </c>
      <c r="AP3071" s="23" t="s">
        <v>8652</v>
      </c>
      <c r="AQ3071" s="23">
        <v>45495.470833333333</v>
      </c>
      <c r="AR3071" s="3"/>
      <c r="AS3071" s="23"/>
      <c r="AT3071" s="23"/>
      <c r="AU3071" s="3" t="s">
        <v>264</v>
      </c>
      <c r="AV3071" s="3" t="s">
        <v>720</v>
      </c>
      <c r="AW3071" s="3" t="s">
        <v>307</v>
      </c>
      <c r="AX3071" s="3">
        <v>4.6274499999999996</v>
      </c>
      <c r="AY3071" s="3">
        <v>-74.170320000000004</v>
      </c>
      <c r="AZ3071" s="8" t="str">
        <f>+CONCATENATE("Reportan apertura en el enlace ",Tabla4[[#This Row],[Enlace]]," en el ",Tabla4[[#This Row],[Distancia óptica]]," ocasionado por ",Tabla4[[#This Row],[Causa del daño]])</f>
        <v>Reportan apertura en el enlace Asturias - CG2 en el Km 11,086 desde Asturias ocasionado por Falla de Empalme de FiOp</v>
      </c>
      <c r="BA3071" s="8" t="str">
        <f>+CONCATENATE("Para dar solución al incidente ",Tabla4[[#This Row],[Solución]])</f>
        <v>Para dar solución al incidente Se refusiona Hilos en caja de empalme</v>
      </c>
      <c r="BB3071" s="3" t="str">
        <f>+_xlfn.CONCAT(Tabla4[[#This Row],[Causa Raiz]]," ",Tabla4[[#This Row],[Solución2]]," (",Tabla4[[#This Row],[Anillo]],"- Cabecera: ",Tabla4[[#This Row],[Cabecera]],"- Operador: ",Tabla4[[#This Row],[Operador]],")")</f>
        <v>Reportan apertura en el enlace Asturias - CG2 en el Km 11,086 desde Asturias ocasionado por Falla de Empalme de FiOp Para dar solución al incidente Se refusiona Hilos en caja de empalme (LINEAL- Cabecera: ASTURIAS- Operador: Infraco)</v>
      </c>
    </row>
    <row r="3072" spans="1:54" ht="228">
      <c r="A3072" s="38">
        <f t="shared" si="852"/>
        <v>3071</v>
      </c>
      <c r="B3072" s="3">
        <v>8777518</v>
      </c>
      <c r="C3072" s="3" t="s">
        <v>54</v>
      </c>
      <c r="D3072" s="23">
        <v>45492.708333333336</v>
      </c>
      <c r="E3072" s="23">
        <v>45492.854166666664</v>
      </c>
      <c r="F3072" s="1">
        <f t="shared" ca="1" si="857"/>
        <v>0.14583333332848269</v>
      </c>
      <c r="G3072" s="3" t="s">
        <v>55</v>
      </c>
      <c r="H3072" s="41"/>
      <c r="I3072" s="40"/>
      <c r="J3072" s="5" t="s">
        <v>56</v>
      </c>
      <c r="K3072" s="3" t="s">
        <v>203</v>
      </c>
      <c r="L3072" s="9" t="s">
        <v>78</v>
      </c>
      <c r="M3072" s="3" t="s">
        <v>169</v>
      </c>
      <c r="N3072" s="3" t="s">
        <v>437</v>
      </c>
      <c r="O3072" s="3" t="s">
        <v>13539</v>
      </c>
      <c r="P3072" s="3" t="s">
        <v>13540</v>
      </c>
      <c r="Q3072" s="4" t="s">
        <v>13541</v>
      </c>
      <c r="R3072" s="3" t="s">
        <v>346</v>
      </c>
      <c r="S3072" s="3" t="s">
        <v>221</v>
      </c>
      <c r="T3072" s="9" t="s">
        <v>176</v>
      </c>
      <c r="U3072" s="3" t="s">
        <v>13542</v>
      </c>
      <c r="V3072" s="22" t="str">
        <f t="shared" si="853"/>
        <v>RLFO; Hora de aviso: 17:00 19/07/2024; Solución: Se recuperan 50 mts de reserva de fibra de 24 Hilos y se realiza un empalme de 48 Hilos; Hora de solución: 20:30 19/07/2024; Causa: Intervención de Terceros. No Identificados</v>
      </c>
      <c r="W3072" s="4" t="s">
        <v>14206</v>
      </c>
      <c r="X3072" s="3" t="s">
        <v>14205</v>
      </c>
      <c r="Y3072" s="3" t="s">
        <v>14207</v>
      </c>
      <c r="Z3072" s="3" t="s">
        <v>120</v>
      </c>
      <c r="AA3072" s="3" t="s">
        <v>71</v>
      </c>
      <c r="AB3072" s="3">
        <v>0</v>
      </c>
      <c r="AC3072" s="3" t="s">
        <v>71</v>
      </c>
      <c r="AD3072" s="6">
        <v>0</v>
      </c>
      <c r="AE3072" s="7"/>
      <c r="AF3072" s="7"/>
      <c r="AG3072" s="6">
        <f>Tabla4[[#This Row],[Tiempo Parada de Reloj]]+Tabla4[[#This Row],[Tiempo Autorizado por Telefonica (no Máximo)]]</f>
        <v>0</v>
      </c>
      <c r="AH3072" s="7">
        <f t="shared" ca="1" si="854"/>
        <v>0.14583333332848269</v>
      </c>
      <c r="AI3072" s="8">
        <f t="shared" si="855"/>
        <v>0</v>
      </c>
      <c r="AJ3072" s="8">
        <f t="shared" ca="1" si="856"/>
        <v>3.4999999998835847</v>
      </c>
      <c r="AK3072" s="3" t="s">
        <v>87</v>
      </c>
      <c r="AL3072" s="3" t="s">
        <v>71</v>
      </c>
      <c r="AM3072" s="3" t="s">
        <v>73</v>
      </c>
      <c r="AN3072" s="3" t="s">
        <v>73</v>
      </c>
      <c r="AO3072" s="23" t="s">
        <v>119</v>
      </c>
      <c r="AP3072" s="23" t="s">
        <v>119</v>
      </c>
      <c r="AQ3072" s="23">
        <v>45495.956250000003</v>
      </c>
      <c r="AR3072" s="3"/>
      <c r="AS3072" s="23"/>
      <c r="AT3072" s="23"/>
      <c r="AU3072" s="3" t="s">
        <v>192</v>
      </c>
      <c r="AV3072" s="3" t="s">
        <v>6701</v>
      </c>
      <c r="AW3072" s="3" t="s">
        <v>1311</v>
      </c>
      <c r="AX3072" s="3">
        <v>7.8433900000000003</v>
      </c>
      <c r="AY3072" s="3">
        <v>-72.467612000000003</v>
      </c>
      <c r="AZ3072" s="8" t="str">
        <f>+CONCATENATE("Reportan apertura en el enlace ",Tabla4[[#This Row],[Enlace]]," en el ",Tabla4[[#This Row],[Distancia óptica]]," ocasionado por ",Tabla4[[#This Row],[Causa del daño]])</f>
        <v>Reportan apertura en el enlace  Mov.Villa del rosario - Mov.Trapiches en el Km 4,7 desde villa del rosario ocasionado por Intervención de Terceros. No Identificados</v>
      </c>
      <c r="BA3072" s="8" t="str">
        <f>+CONCATENATE("Para dar solución al incidente ",Tabla4[[#This Row],[Solución]])</f>
        <v>Para dar solución al incidente Se recuperan 50 mts de reserva de fibra de 24 Hilos y se realiza un empalme de 48 Hilos</v>
      </c>
      <c r="BB3072" s="3" t="str">
        <f>+_xlfn.CONCAT(Tabla4[[#This Row],[Causa Raiz]]," ",Tabla4[[#This Row],[Solución2]]," (",Tabla4[[#This Row],[Anillo]],"- Cabecera: ",Tabla4[[#This Row],[Cabecera]],"- Operador: ",Tabla4[[#This Row],[Operador]],")")</f>
        <v>Reportan apertura en el enlace  Mov.Villa del rosario - Mov.Trapiches en el Km 4,7 desde villa del rosario ocasionado por Intervención de Terceros. No Identificados Para dar solución al incidente Se recuperan 50 mts de reserva de fibra de 24 Hilos y se realiza un empalme de 48 Hilos (UK- Cabecera: AV CERO- Operador: Colombia Telecomunicaciones)</v>
      </c>
    </row>
    <row r="3073" spans="1:54" ht="199.5">
      <c r="A3073" s="38">
        <f t="shared" si="852"/>
        <v>3072</v>
      </c>
      <c r="B3073" s="3">
        <v>8777474</v>
      </c>
      <c r="C3073" s="3" t="s">
        <v>163</v>
      </c>
      <c r="D3073" s="23">
        <v>45492.75</v>
      </c>
      <c r="E3073" s="23">
        <v>45492.791666666664</v>
      </c>
      <c r="F3073" s="1">
        <f t="shared" ca="1" si="857"/>
        <v>4.1666666664241347E-2</v>
      </c>
      <c r="G3073" s="3" t="s">
        <v>55</v>
      </c>
      <c r="H3073" s="41"/>
      <c r="I3073" s="40"/>
      <c r="J3073" s="5" t="s">
        <v>56</v>
      </c>
      <c r="K3073" s="3" t="s">
        <v>203</v>
      </c>
      <c r="L3073" s="9" t="s">
        <v>78</v>
      </c>
      <c r="M3073" s="3" t="s">
        <v>956</v>
      </c>
      <c r="N3073" s="3" t="s">
        <v>962</v>
      </c>
      <c r="O3073" s="3" t="s">
        <v>13543</v>
      </c>
      <c r="P3073" s="3" t="s">
        <v>13544</v>
      </c>
      <c r="Q3073" s="4" t="s">
        <v>13545</v>
      </c>
      <c r="R3073" s="3" t="s">
        <v>5094</v>
      </c>
      <c r="S3073" s="3" t="s">
        <v>210</v>
      </c>
      <c r="T3073" s="9" t="s">
        <v>146</v>
      </c>
      <c r="U3073" s="3" t="s">
        <v>13546</v>
      </c>
      <c r="V3073" s="22" t="str">
        <f t="shared" si="853"/>
        <v>RDFO; Hora de aviso: 18:00 19/07/2024; Solución: Se realiza migración entre nodos; Hora de solución: 19:00 19/07/2024; Causa: Falla en la Red FiOp</v>
      </c>
      <c r="W3073" s="4" t="s">
        <v>14209</v>
      </c>
      <c r="X3073" s="3" t="s">
        <v>14208</v>
      </c>
      <c r="Y3073" s="3" t="s">
        <v>14210</v>
      </c>
      <c r="Z3073" s="3" t="s">
        <v>120</v>
      </c>
      <c r="AA3073" s="3" t="s">
        <v>70</v>
      </c>
      <c r="AB3073" s="3">
        <v>0</v>
      </c>
      <c r="AC3073" s="3" t="s">
        <v>70</v>
      </c>
      <c r="AD3073" s="6">
        <v>0</v>
      </c>
      <c r="AE3073" s="7"/>
      <c r="AF3073" s="7"/>
      <c r="AG3073" s="6">
        <f>Tabla4[[#This Row],[Tiempo Parada de Reloj]]+Tabla4[[#This Row],[Tiempo Autorizado por Telefonica (no Máximo)]]</f>
        <v>0</v>
      </c>
      <c r="AH3073" s="7">
        <f t="shared" ca="1" si="854"/>
        <v>4.1666666664241347E-2</v>
      </c>
      <c r="AI3073" s="8">
        <f t="shared" si="855"/>
        <v>0</v>
      </c>
      <c r="AJ3073" s="8">
        <f ca="1">AH3073*24</f>
        <v>0.99999999994179234</v>
      </c>
      <c r="AK3073" s="3" t="s">
        <v>106</v>
      </c>
      <c r="AL3073" s="3" t="s">
        <v>71</v>
      </c>
      <c r="AM3073" s="3" t="s">
        <v>73</v>
      </c>
      <c r="AN3073" s="3" t="s">
        <v>73</v>
      </c>
      <c r="AO3073" s="23" t="s">
        <v>119</v>
      </c>
      <c r="AP3073" s="23" t="s">
        <v>87</v>
      </c>
      <c r="AQ3073" s="23">
        <v>45496.719444444447</v>
      </c>
      <c r="AR3073" s="3"/>
      <c r="AS3073" s="23"/>
      <c r="AT3073" s="23"/>
      <c r="AU3073" s="3" t="s">
        <v>192</v>
      </c>
      <c r="AV3073" s="3" t="s">
        <v>14179</v>
      </c>
      <c r="AW3073" s="3" t="s">
        <v>307</v>
      </c>
      <c r="AX3073" s="3">
        <v>5.3452359999999999</v>
      </c>
      <c r="AY3073" s="3">
        <v>-72.417339999999996</v>
      </c>
      <c r="AZ3073" s="8" t="str">
        <f>+CONCATENATE("Reportan apertura en el enlace ",Tabla4[[#This Row],[Enlace]]," en el ",Tabla4[[#This Row],[Distancia óptica]]," ocasionado por ",Tabla4[[#This Row],[Causa del daño]])</f>
        <v>Reportan apertura en el enlace  Mov. Yopal Centro - Mov. Cerro Venado en el Km 2,4 desde Yopal Centro ocasionado por Falla en la Red FiOp</v>
      </c>
      <c r="BA3073" s="8" t="str">
        <f>+CONCATENATE("Para dar solución al incidente ",Tabla4[[#This Row],[Solución]])</f>
        <v>Para dar solución al incidente Se realiza migración entre nodos</v>
      </c>
      <c r="BB3073" s="3" t="str">
        <f>+_xlfn.CONCAT(Tabla4[[#This Row],[Causa Raiz]]," ",Tabla4[[#This Row],[Solución2]]," (",Tabla4[[#This Row],[Anillo]],"- Cabecera: ",Tabla4[[#This Row],[Cabecera]],"- Operador: ",Tabla4[[#This Row],[Operador]],")")</f>
        <v>Reportan apertura en el enlace  Mov. Yopal Centro - Mov. Cerro Venado en el Km 2,4 desde Yopal Centro ocasionado por Falla en la Red FiOp Para dar solución al incidente Se realiza migración entre nodos (LINEAL- Cabecera: YOPAL CENTRO- Operador: Colombia Telecomunicaciones)</v>
      </c>
    </row>
    <row r="3074" spans="1:54" ht="171">
      <c r="A3074" s="38">
        <f t="shared" si="852"/>
        <v>3073</v>
      </c>
      <c r="B3074" s="3">
        <v>8777643</v>
      </c>
      <c r="C3074" s="3" t="s">
        <v>92</v>
      </c>
      <c r="D3074" s="23">
        <v>45492.760416666664</v>
      </c>
      <c r="E3074" s="23">
        <v>45492.802083333336</v>
      </c>
      <c r="F3074" s="1">
        <f t="shared" ca="1" si="857"/>
        <v>4.1666666671517305E-2</v>
      </c>
      <c r="G3074" s="3" t="s">
        <v>55</v>
      </c>
      <c r="H3074" s="41"/>
      <c r="I3074" s="40"/>
      <c r="J3074" s="5" t="s">
        <v>56</v>
      </c>
      <c r="K3074" s="3" t="s">
        <v>359</v>
      </c>
      <c r="L3074" s="9" t="s">
        <v>58</v>
      </c>
      <c r="M3074" s="3" t="s">
        <v>360</v>
      </c>
      <c r="N3074" s="3" t="s">
        <v>938</v>
      </c>
      <c r="O3074" s="3" t="s">
        <v>939</v>
      </c>
      <c r="P3074" s="3" t="s">
        <v>13547</v>
      </c>
      <c r="Q3074" s="4" t="s">
        <v>13548</v>
      </c>
      <c r="R3074" s="3" t="s">
        <v>1420</v>
      </c>
      <c r="S3074" s="3" t="s">
        <v>366</v>
      </c>
      <c r="T3074" s="9" t="s">
        <v>146</v>
      </c>
      <c r="U3074" s="3" t="s">
        <v>13549</v>
      </c>
      <c r="V3074" s="22" t="str">
        <f t="shared" si="853"/>
        <v>RTNFO; Hora de aviso: 18:15 19/07/2024; Solución: Se realiza Migracion entre Nodos; Hora de solución: 19:15 19/07/2024; Causa: Falla en la Red FiOp</v>
      </c>
      <c r="W3074" s="4" t="s">
        <v>423</v>
      </c>
      <c r="X3074" s="3"/>
      <c r="Y3074" s="3"/>
      <c r="Z3074" s="3" t="s">
        <v>69</v>
      </c>
      <c r="AA3074" s="3" t="s">
        <v>71</v>
      </c>
      <c r="AB3074" s="3">
        <v>0</v>
      </c>
      <c r="AC3074" s="3" t="s">
        <v>71</v>
      </c>
      <c r="AD3074" s="6">
        <v>0</v>
      </c>
      <c r="AE3074" s="7"/>
      <c r="AF3074" s="7"/>
      <c r="AG3074" s="6">
        <f>Tabla4[[#This Row],[Tiempo Parada de Reloj]]+Tabla4[[#This Row],[Tiempo Autorizado por Telefonica (no Máximo)]]</f>
        <v>0</v>
      </c>
      <c r="AH3074" s="7">
        <f t="shared" ca="1" si="854"/>
        <v>4.1666666671517305E-2</v>
      </c>
      <c r="AI3074" s="8">
        <f t="shared" si="855"/>
        <v>0</v>
      </c>
      <c r="AJ3074" s="8">
        <f t="shared" ca="1" si="856"/>
        <v>1.0000000001164153</v>
      </c>
      <c r="AK3074" s="3" t="s">
        <v>73</v>
      </c>
      <c r="AL3074" s="3" t="s">
        <v>71</v>
      </c>
      <c r="AM3074" s="3" t="s">
        <v>73</v>
      </c>
      <c r="AN3074" s="3" t="s">
        <v>73</v>
      </c>
      <c r="AO3074" s="23" t="s">
        <v>8652</v>
      </c>
      <c r="AP3074" s="23" t="s">
        <v>8652</v>
      </c>
      <c r="AQ3074" s="23">
        <v>45495.288194444445</v>
      </c>
      <c r="AR3074" s="3"/>
      <c r="AS3074" s="23"/>
      <c r="AT3074" s="23"/>
      <c r="AU3074" s="3" t="s">
        <v>622</v>
      </c>
      <c r="AV3074" s="3" t="s">
        <v>943</v>
      </c>
      <c r="AW3074" s="3" t="s">
        <v>92</v>
      </c>
      <c r="AX3074" s="3">
        <v>6.9638099999999996</v>
      </c>
      <c r="AY3074" s="3">
        <v>-74.416300000000007</v>
      </c>
      <c r="AZ3074" s="8" t="str">
        <f>+CONCATENATE("Reportan apertura en el enlace ",Tabla4[[#This Row],[Enlace]]," en el ",Tabla4[[#This Row],[Distancia óptica]]," ocasionado por ",Tabla4[[#This Row],[Causa del daño]])</f>
        <v>Reportan apertura en el enlace Tarazá - Yarumal en el Km 40 desde Yarumal ocasionado por Falla en la Red FiOp</v>
      </c>
      <c r="BA3074" s="8" t="str">
        <f>+CONCATENATE("Para dar solución al incidente ",Tabla4[[#This Row],[Solución]])</f>
        <v>Para dar solución al incidente Se realiza Migracion entre Nodos</v>
      </c>
      <c r="BB3074" s="3" t="str">
        <f>+_xlfn.CONCAT(Tabla4[[#This Row],[Causa Raiz]]," ",Tabla4[[#This Row],[Solución2]]," (",Tabla4[[#This Row],[Anillo]],"- Cabecera: ",Tabla4[[#This Row],[Cabecera]],"- Operador: ",Tabla4[[#This Row],[Operador]],")")</f>
        <v>Reportan apertura en el enlace Tarazá - Yarumal en el Km 40 desde Yarumal ocasionado por Falla en la Red FiOp Para dar solución al incidente Se realiza Migracion entre Nodos (RTNFO- Cabecera: Yarumal- Operador: Colombia Telecomunicaciones)</v>
      </c>
    </row>
    <row r="3075" spans="1:54" ht="185.25">
      <c r="A3075" s="38">
        <f>A3074+1</f>
        <v>3074</v>
      </c>
      <c r="B3075" s="3">
        <v>8777939</v>
      </c>
      <c r="C3075" s="3" t="s">
        <v>92</v>
      </c>
      <c r="D3075" s="23">
        <v>45492.979166666664</v>
      </c>
      <c r="E3075" s="23">
        <v>45493.336805555555</v>
      </c>
      <c r="F3075" s="1">
        <f t="shared" ca="1" si="857"/>
        <v>0.35763888889050577</v>
      </c>
      <c r="G3075" s="3" t="s">
        <v>164</v>
      </c>
      <c r="H3075" s="41" t="s">
        <v>165</v>
      </c>
      <c r="I3075" s="40">
        <v>3839247</v>
      </c>
      <c r="J3075" s="5" t="s">
        <v>2815</v>
      </c>
      <c r="K3075" s="3" t="s">
        <v>2815</v>
      </c>
      <c r="L3075" s="9" t="s">
        <v>58</v>
      </c>
      <c r="M3075" s="3" t="s">
        <v>383</v>
      </c>
      <c r="N3075" s="3" t="s">
        <v>13471</v>
      </c>
      <c r="O3075" s="3" t="s">
        <v>13550</v>
      </c>
      <c r="P3075" s="3" t="s">
        <v>13551</v>
      </c>
      <c r="Q3075" s="4" t="s">
        <v>13552</v>
      </c>
      <c r="R3075" s="3" t="s">
        <v>562</v>
      </c>
      <c r="S3075" s="3" t="s">
        <v>2820</v>
      </c>
      <c r="T3075" s="9" t="s">
        <v>66</v>
      </c>
      <c r="U3075" s="3" t="s">
        <v>14034</v>
      </c>
      <c r="V3075" s="22" t="str">
        <f>C3075&amp;"; Hora de aviso: "&amp;TEXT(D3075,"h:mm dd/mm/yyyy")&amp;"; Solución: "&amp;U3075&amp;"; Hora de solución: "&amp;TEXT(E3075,"h:mm dd/mm/yyyy")&amp;"; Causa: "&amp;T3075</f>
        <v>RTNFO; Hora de aviso: 23:30 19/07/2024; Solución: Recuperacion de reserva e istalacion de empalme; Hora de solución: 8:05 20/07/2024; Causa: Vandalismo</v>
      </c>
      <c r="W3075" s="4" t="s">
        <v>13553</v>
      </c>
      <c r="X3075" s="3"/>
      <c r="Y3075" s="3"/>
      <c r="Z3075" s="3" t="s">
        <v>69</v>
      </c>
      <c r="AA3075" s="3" t="s">
        <v>71</v>
      </c>
      <c r="AB3075" s="3">
        <v>0</v>
      </c>
      <c r="AC3075" s="3" t="s">
        <v>71</v>
      </c>
      <c r="AD3075" s="6">
        <v>0</v>
      </c>
      <c r="AE3075" s="7"/>
      <c r="AF3075" s="7"/>
      <c r="AG3075" s="6">
        <f>Tabla4[[#This Row],[Tiempo Parada de Reloj]]+Tabla4[[#This Row],[Tiempo Autorizado por Telefonica (no Máximo)]]</f>
        <v>0</v>
      </c>
      <c r="AH3075" s="7">
        <f ca="1">F3075-$AD3075</f>
        <v>0.35763888889050577</v>
      </c>
      <c r="AI3075" s="8">
        <f>AD3075*24</f>
        <v>0</v>
      </c>
      <c r="AJ3075" s="8">
        <f ca="1">AH3075*24</f>
        <v>8.5833333333721384</v>
      </c>
      <c r="AK3075" s="3" t="s">
        <v>119</v>
      </c>
      <c r="AL3075" s="3" t="s">
        <v>70</v>
      </c>
      <c r="AM3075" s="3" t="s">
        <v>120</v>
      </c>
      <c r="AN3075" s="3" t="s">
        <v>120</v>
      </c>
      <c r="AO3075" s="23"/>
      <c r="AP3075" s="23"/>
      <c r="AQ3075" s="23">
        <f t="shared" ref="AQ3075" ca="1" si="858">NOW()</f>
        <v>45503.69683483796</v>
      </c>
      <c r="AR3075" s="3"/>
      <c r="AS3075" s="23"/>
      <c r="AT3075" s="23"/>
      <c r="AU3075" s="3" t="s">
        <v>2822</v>
      </c>
      <c r="AV3075" s="3" t="s">
        <v>13471</v>
      </c>
      <c r="AW3075" s="3" t="s">
        <v>1323</v>
      </c>
      <c r="AX3075" s="3" t="s">
        <v>69</v>
      </c>
      <c r="AY3075" s="3" t="s">
        <v>69</v>
      </c>
      <c r="AZ3075" s="8" t="str">
        <f>+CONCATENATE("Reportan apertura en el enlace ",Tabla4[[#This Row],[Enlace]]," en el ",Tabla4[[#This Row],[Distancia óptica]]," ocasionado por ",Tabla4[[#This Row],[Causa del daño]])</f>
        <v>Reportan apertura en el enlace Carmen de Bolívar - Plato en el Km 50,3 desde Plato ocasionado por Vandalismo</v>
      </c>
      <c r="BA3075" s="8" t="str">
        <f>+CONCATENATE("Para dar solución al incidente ",Tabla4[[#This Row],[Solución]])</f>
        <v>Para dar solución al incidente Recuperacion de reserva e istalacion de empalme</v>
      </c>
      <c r="BB3075" s="3" t="str">
        <f>+_xlfn.CONCAT(Tabla4[[#This Row],[Causa Raiz]]," ",Tabla4[[#This Row],[Solución2]]," (",Tabla4[[#This Row],[Anillo]],"- Cabecera: ",Tabla4[[#This Row],[Cabecera]],"- Operador: ",Tabla4[[#This Row],[Operador]],")")</f>
        <v>Reportan apertura en el enlace Carmen de Bolívar - Plato en el Km 50,3 desde Plato ocasionado por Vandalismo Para dar solución al incidente Recuperacion de reserva e istalacion de empalme (TRONCAL- Cabecera: CARMEN DE BOLIVAR- Operador: MediaCommerce)</v>
      </c>
    </row>
    <row r="3076" spans="1:54" ht="185.25">
      <c r="A3076" s="38">
        <f>A3075+1</f>
        <v>3075</v>
      </c>
      <c r="B3076" s="3">
        <v>8778120</v>
      </c>
      <c r="C3076" s="3" t="s">
        <v>92</v>
      </c>
      <c r="D3076" s="23">
        <v>45493.194444444445</v>
      </c>
      <c r="E3076" s="23">
        <v>45493.513888888891</v>
      </c>
      <c r="F3076" s="1">
        <f t="shared" ca="1" si="857"/>
        <v>0.31944444444525288</v>
      </c>
      <c r="G3076" s="3" t="s">
        <v>55</v>
      </c>
      <c r="H3076" s="41"/>
      <c r="I3076" s="40"/>
      <c r="J3076" s="5" t="s">
        <v>56</v>
      </c>
      <c r="K3076" s="3" t="s">
        <v>108</v>
      </c>
      <c r="L3076" s="9" t="s">
        <v>58</v>
      </c>
      <c r="M3076" s="3" t="s">
        <v>228</v>
      </c>
      <c r="N3076" s="3" t="s">
        <v>315</v>
      </c>
      <c r="O3076" s="3" t="s">
        <v>11820</v>
      </c>
      <c r="P3076" s="3" t="s">
        <v>13554</v>
      </c>
      <c r="Q3076" s="4" t="s">
        <v>13555</v>
      </c>
      <c r="R3076" s="3" t="s">
        <v>233</v>
      </c>
      <c r="S3076" s="3" t="s">
        <v>115</v>
      </c>
      <c r="T3076" s="9" t="s">
        <v>146</v>
      </c>
      <c r="U3076" s="3" t="s">
        <v>14134</v>
      </c>
      <c r="V3076" s="22" t="str">
        <f>C3076&amp;"; Hora de aviso: "&amp;TEXT(D3076,"h:mm dd/mm/yyyy")&amp;"; Solución: "&amp;U3076&amp;"; Hora de solución: "&amp;TEXT(E3076,"h:mm dd/mm/yyyy")&amp;"; Causa: "&amp;T3076</f>
        <v>RTNFO; Hora de aviso: 4:40 20/07/2024; Solución: Se refusiona hilos en emplame existente; Hora de solución: 12:20 20/07/2024; Causa: Falla en la Red FiOp</v>
      </c>
      <c r="W3076" s="4" t="s">
        <v>118</v>
      </c>
      <c r="X3076" s="3"/>
      <c r="Y3076" s="3"/>
      <c r="Z3076" s="3" t="s">
        <v>69</v>
      </c>
      <c r="AA3076" s="3" t="s">
        <v>71</v>
      </c>
      <c r="AB3076" s="3">
        <v>0</v>
      </c>
      <c r="AC3076" s="3" t="s">
        <v>71</v>
      </c>
      <c r="AD3076" s="6">
        <v>0</v>
      </c>
      <c r="AE3076" s="7"/>
      <c r="AF3076" s="7"/>
      <c r="AG3076" s="6">
        <f>Tabla4[[#This Row],[Tiempo Parada de Reloj]]+Tabla4[[#This Row],[Tiempo Autorizado por Telefonica (no Máximo)]]</f>
        <v>0</v>
      </c>
      <c r="AH3076" s="7">
        <f ca="1">F3076-$AD3076</f>
        <v>0.31944444444525288</v>
      </c>
      <c r="AI3076" s="8">
        <f>AD3076*24</f>
        <v>0</v>
      </c>
      <c r="AJ3076" s="8">
        <f ca="1">AH3076*24</f>
        <v>7.6666666666860692</v>
      </c>
      <c r="AK3076" s="3" t="s">
        <v>119</v>
      </c>
      <c r="AL3076" s="3" t="s">
        <v>70</v>
      </c>
      <c r="AM3076" s="3" t="s">
        <v>120</v>
      </c>
      <c r="AN3076" s="3" t="s">
        <v>120</v>
      </c>
      <c r="AO3076" s="23" t="s">
        <v>8652</v>
      </c>
      <c r="AP3076" s="23" t="s">
        <v>8652</v>
      </c>
      <c r="AQ3076" s="23">
        <v>45495.410416666666</v>
      </c>
      <c r="AR3076" s="3"/>
      <c r="AS3076" s="23"/>
      <c r="AT3076" s="23"/>
      <c r="AU3076" s="3" t="s">
        <v>237</v>
      </c>
      <c r="AV3076" s="3" t="s">
        <v>13556</v>
      </c>
      <c r="AW3076" s="3" t="s">
        <v>92</v>
      </c>
      <c r="AX3076" s="3">
        <v>10.701605000000001</v>
      </c>
      <c r="AY3076" s="3">
        <v>-74.153147000000004</v>
      </c>
      <c r="AZ3076" s="8" t="str">
        <f>+CONCATENATE("Reportan apertura en el enlace ",Tabla4[[#This Row],[Enlace]]," en el ",Tabla4[[#This Row],[Distancia óptica]]," ocasionado por ",Tabla4[[#This Row],[Causa del daño]])</f>
        <v>Reportan apertura en el enlace Santa Marta - Fundación en el Km 80.87 desde santa marta ocasionado por Falla en la Red FiOp</v>
      </c>
      <c r="BA3076" s="8" t="str">
        <f>+CONCATENATE("Para dar solución al incidente ",Tabla4[[#This Row],[Solución]])</f>
        <v>Para dar solución al incidente Se refusiona hilos en emplame existente</v>
      </c>
      <c r="BB3076" s="3" t="str">
        <f>+_xlfn.CONCAT(Tabla4[[#This Row],[Causa Raiz]]," ",Tabla4[[#This Row],[Solución2]]," (",Tabla4[[#This Row],[Anillo]],"- Cabecera: ",Tabla4[[#This Row],[Cabecera]],"- Operador: ",Tabla4[[#This Row],[Operador]],")")</f>
        <v>Reportan apertura en el enlace Santa Marta - Fundación en el Km 80.87 desde santa marta ocasionado por Falla en la Red FiOp Para dar solución al incidente Se refusiona hilos en emplame existente (RTNFO- Cabecera: Santamarta- Operador: Colombia Telecomunicaciones)</v>
      </c>
    </row>
    <row r="3077" spans="1:54" ht="156.75">
      <c r="A3077" s="38">
        <f t="shared" ref="A3077:A3078" si="859">A3076+1</f>
        <v>3076</v>
      </c>
      <c r="B3077" s="3">
        <v>8778242</v>
      </c>
      <c r="C3077" s="3" t="s">
        <v>136</v>
      </c>
      <c r="D3077" s="23">
        <v>45493.298611111109</v>
      </c>
      <c r="E3077" s="23">
        <v>45493.3</v>
      </c>
      <c r="F3077" s="1">
        <f t="shared" ca="1" si="857"/>
        <v>1.3888888934161514E-3</v>
      </c>
      <c r="G3077" s="3" t="s">
        <v>55</v>
      </c>
      <c r="H3077" s="41"/>
      <c r="I3077" s="40"/>
      <c r="J3077" s="5" t="s">
        <v>56</v>
      </c>
      <c r="K3077" s="3" t="s">
        <v>138</v>
      </c>
      <c r="L3077" s="9" t="s">
        <v>78</v>
      </c>
      <c r="M3077" s="3" t="s">
        <v>139</v>
      </c>
      <c r="N3077" s="3" t="s">
        <v>4482</v>
      </c>
      <c r="O3077" s="3" t="s">
        <v>13557</v>
      </c>
      <c r="P3077" s="3" t="s">
        <v>13558</v>
      </c>
      <c r="Q3077" s="4" t="s">
        <v>13559</v>
      </c>
      <c r="R3077" s="3" t="s">
        <v>144</v>
      </c>
      <c r="S3077" s="3" t="s">
        <v>145</v>
      </c>
      <c r="T3077" s="9" t="s">
        <v>104</v>
      </c>
      <c r="U3077" s="3" t="s">
        <v>13560</v>
      </c>
      <c r="V3077" s="22" t="str">
        <f t="shared" ref="V3077:V3078" si="860">C3077&amp;"; Hora de aviso: "&amp;TEXT(D3077,"h:mm dd/mm/yyyy")&amp;"; Solución: "&amp;U3077&amp;"; Hora de solución: "&amp;TEXT(E3077,"h:mm dd/mm/yyyy")&amp;"; Causa: "&amp;T3077</f>
        <v>RBHFO; Hora de aviso: 7:10 20/07/2024; Solución: Patchcord dañado en ferro gruas; Hora de solución: 7:12 20/07/2024; Causa: Visita Fallida</v>
      </c>
      <c r="W3077" s="4" t="s">
        <v>13322</v>
      </c>
      <c r="X3077" s="3"/>
      <c r="Y3077" s="3"/>
      <c r="Z3077" s="3" t="s">
        <v>69</v>
      </c>
      <c r="AA3077" s="3" t="s">
        <v>70</v>
      </c>
      <c r="AB3077" s="3">
        <v>8778047</v>
      </c>
      <c r="AC3077" s="3" t="s">
        <v>71</v>
      </c>
      <c r="AD3077" s="6">
        <v>0</v>
      </c>
      <c r="AE3077" s="7"/>
      <c r="AF3077" s="7"/>
      <c r="AG3077" s="6">
        <f>Tabla4[[#This Row],[Tiempo Parada de Reloj]]+Tabla4[[#This Row],[Tiempo Autorizado por Telefonica (no Máximo)]]</f>
        <v>0</v>
      </c>
      <c r="AH3077" s="7">
        <f t="shared" ref="AH3077:AH3078" ca="1" si="861">F3077-$AD3077</f>
        <v>1.3888888934161514E-3</v>
      </c>
      <c r="AI3077" s="8">
        <f t="shared" ref="AI3077:AI3078" si="862">AD3077*24</f>
        <v>0</v>
      </c>
      <c r="AJ3077" s="8">
        <f t="shared" ref="AJ3077:AJ3078" ca="1" si="863">AH3077*24</f>
        <v>3.3333333441987634E-2</v>
      </c>
      <c r="AK3077" s="3" t="s">
        <v>120</v>
      </c>
      <c r="AL3077" s="3" t="s">
        <v>71</v>
      </c>
      <c r="AM3077" s="3" t="s">
        <v>69</v>
      </c>
      <c r="AN3077" s="3" t="s">
        <v>120</v>
      </c>
      <c r="AO3077" s="23" t="s">
        <v>120</v>
      </c>
      <c r="AP3077" s="23" t="s">
        <v>120</v>
      </c>
      <c r="AQ3077" s="23">
        <v>45493.451388888891</v>
      </c>
      <c r="AR3077" s="3"/>
      <c r="AS3077" s="23"/>
      <c r="AT3077" s="23"/>
      <c r="AU3077" s="3" t="s">
        <v>1040</v>
      </c>
      <c r="AV3077" s="3" t="s">
        <v>69</v>
      </c>
      <c r="AW3077" s="3" t="s">
        <v>69</v>
      </c>
      <c r="AX3077" s="3" t="s">
        <v>69</v>
      </c>
      <c r="AY3077" s="3" t="s">
        <v>69</v>
      </c>
      <c r="AZ3077" s="8" t="str">
        <f>+CONCATENATE("Reportan apertura en el enlace ",Tabla4[[#This Row],[Enlace]]," en el ",Tabla4[[#This Row],[Distancia óptica]]," ocasionado por ",Tabla4[[#This Row],[Causa del daño]])</f>
        <v>Reportan apertura en el enlace Mov. Ferro Gruas - Mov. Tecnoquimica en el Km  0desde ferro gruas ocasionado por Visita Fallida</v>
      </c>
      <c r="BA3077" s="8" t="str">
        <f>+CONCATENATE("Para dar solución al incidente ",Tabla4[[#This Row],[Solución]])</f>
        <v>Para dar solución al incidente Patchcord dañado en ferro gruas</v>
      </c>
      <c r="BB3077" s="3" t="str">
        <f>+_xlfn.CONCAT(Tabla4[[#This Row],[Causa Raiz]]," ",Tabla4[[#This Row],[Solución2]]," (",Tabla4[[#This Row],[Anillo]],"- Cabecera: ",Tabla4[[#This Row],[Cabecera]],"- Operador: ",Tabla4[[#This Row],[Operador]],")")</f>
        <v>Reportan apertura en el enlace Mov. Ferro Gruas - Mov. Tecnoquimica en el Km  0desde ferro gruas ocasionado por Visita Fallida Para dar solución al incidente Patchcord dañado en ferro gruas (NA- Cabecera: NA- Operador: Colombia Telecomunicaciones)</v>
      </c>
    </row>
    <row r="3078" spans="1:54" ht="213.75">
      <c r="A3078" s="38">
        <f t="shared" si="859"/>
        <v>3077</v>
      </c>
      <c r="B3078" s="3">
        <v>8778249</v>
      </c>
      <c r="C3078" s="3" t="s">
        <v>54</v>
      </c>
      <c r="D3078" s="23">
        <v>45493.298611111109</v>
      </c>
      <c r="E3078" s="23">
        <v>45493.541666666664</v>
      </c>
      <c r="F3078" s="1">
        <f t="shared" ca="1" si="857"/>
        <v>0.24305555555474712</v>
      </c>
      <c r="G3078" s="3" t="s">
        <v>55</v>
      </c>
      <c r="H3078" s="41"/>
      <c r="I3078" s="40"/>
      <c r="J3078" s="5" t="s">
        <v>56</v>
      </c>
      <c r="K3078" s="3" t="s">
        <v>138</v>
      </c>
      <c r="L3078" s="9" t="s">
        <v>78</v>
      </c>
      <c r="M3078" s="3" t="s">
        <v>139</v>
      </c>
      <c r="N3078" s="3" t="s">
        <v>13561</v>
      </c>
      <c r="O3078" s="3" t="s">
        <v>13562</v>
      </c>
      <c r="P3078" s="3" t="s">
        <v>13563</v>
      </c>
      <c r="Q3078" s="4" t="s">
        <v>13564</v>
      </c>
      <c r="R3078" s="3" t="s">
        <v>144</v>
      </c>
      <c r="S3078" s="3" t="s">
        <v>145</v>
      </c>
      <c r="T3078" s="9" t="s">
        <v>66</v>
      </c>
      <c r="U3078" s="3" t="s">
        <v>13565</v>
      </c>
      <c r="V3078" s="22" t="str">
        <f t="shared" si="860"/>
        <v>RLFO; Hora de aviso: 7:10 20/07/2024; Solución: Tendido de 200 mts de Fo y dos empalmes de 24 hilos; Hora de solución: 13:00 20/07/2024; Causa: Vandalismo</v>
      </c>
      <c r="W3078" s="4" t="s">
        <v>13322</v>
      </c>
      <c r="X3078" s="3"/>
      <c r="Y3078" s="3"/>
      <c r="Z3078" s="3" t="s">
        <v>69</v>
      </c>
      <c r="AA3078" s="3" t="s">
        <v>71</v>
      </c>
      <c r="AB3078" s="3">
        <v>0</v>
      </c>
      <c r="AC3078" s="3" t="s">
        <v>71</v>
      </c>
      <c r="AD3078" s="6">
        <v>0</v>
      </c>
      <c r="AE3078" s="7"/>
      <c r="AF3078" s="7"/>
      <c r="AG3078" s="6">
        <f>Tabla4[[#This Row],[Tiempo Parada de Reloj]]+Tabla4[[#This Row],[Tiempo Autorizado por Telefonica (no Máximo)]]</f>
        <v>0</v>
      </c>
      <c r="AH3078" s="7">
        <f t="shared" ca="1" si="861"/>
        <v>0.24305555555474712</v>
      </c>
      <c r="AI3078" s="8">
        <f t="shared" si="862"/>
        <v>0</v>
      </c>
      <c r="AJ3078" s="8">
        <f t="shared" ca="1" si="863"/>
        <v>5.8333333333139308</v>
      </c>
      <c r="AK3078" s="3" t="s">
        <v>120</v>
      </c>
      <c r="AL3078" s="3" t="s">
        <v>71</v>
      </c>
      <c r="AM3078" s="3" t="s">
        <v>69</v>
      </c>
      <c r="AN3078" s="3" t="s">
        <v>120</v>
      </c>
      <c r="AO3078" s="23" t="s">
        <v>119</v>
      </c>
      <c r="AP3078" s="23" t="s">
        <v>119</v>
      </c>
      <c r="AQ3078" s="23">
        <v>45495.59097222222</v>
      </c>
      <c r="AR3078" s="3"/>
      <c r="AS3078" s="23"/>
      <c r="AT3078" s="23"/>
      <c r="AU3078" s="3" t="s">
        <v>200</v>
      </c>
      <c r="AV3078" s="3" t="s">
        <v>12405</v>
      </c>
      <c r="AW3078" s="3" t="s">
        <v>13566</v>
      </c>
      <c r="AX3078" s="3">
        <v>3.3793500000000001</v>
      </c>
      <c r="AY3078" s="3">
        <v>-76.568359999999998</v>
      </c>
      <c r="AZ3078" s="8" t="str">
        <f>+CONCATENATE("Reportan apertura en el enlace ",Tabla4[[#This Row],[Enlace]]," en el ",Tabla4[[#This Row],[Distancia óptica]]," ocasionado por ",Tabla4[[#This Row],[Causa del daño]])</f>
        <v>Reportan apertura en el enlace Mov. Altos de Buitrera - Mov. Corral Cali en el Km 2,33 desde Altos de Buitrera ocasionado por Vandalismo</v>
      </c>
      <c r="BA3078" s="8" t="str">
        <f>+CONCATENATE("Para dar solución al incidente ",Tabla4[[#This Row],[Solución]])</f>
        <v>Para dar solución al incidente Tendido de 200 mts de Fo y dos empalmes de 24 hilos</v>
      </c>
      <c r="BB3078" s="3" t="str">
        <f>+_xlfn.CONCAT(Tabla4[[#This Row],[Causa Raiz]]," ",Tabla4[[#This Row],[Solución2]]," (",Tabla4[[#This Row],[Anillo]],"- Cabecera: ",Tabla4[[#This Row],[Cabecera]],"- Operador: ",Tabla4[[#This Row],[Operador]],")")</f>
        <v>Reportan apertura en el enlace Mov. Altos de Buitrera - Mov. Corral Cali en el Km 2,33 desde Altos de Buitrera ocasionado por Vandalismo Para dar solución al incidente Tendido de 200 mts de Fo y dos empalmes de 24 hilos (Uk Alto de Buitrera- Cabecera: Makro caney- Operador: Colombia Telecomunicaciones)</v>
      </c>
    </row>
    <row r="3079" spans="1:54" ht="156.75">
      <c r="A3079" s="38">
        <f>A3078+1</f>
        <v>3078</v>
      </c>
      <c r="B3079" s="3">
        <v>8778278</v>
      </c>
      <c r="C3079" s="3" t="s">
        <v>54</v>
      </c>
      <c r="D3079" s="23">
        <v>45493.305555555555</v>
      </c>
      <c r="E3079" s="23"/>
      <c r="F3079" s="1">
        <f ca="1">IF(ISBLANK(E3079),IF(ISBLANK(D3079),0,NOW()-D3079),E3079-D3079)</f>
        <v>10.391279282404867</v>
      </c>
      <c r="G3079" s="3" t="s">
        <v>164</v>
      </c>
      <c r="H3079" s="41" t="s">
        <v>165</v>
      </c>
      <c r="I3079" s="40"/>
      <c r="J3079" s="5" t="s">
        <v>56</v>
      </c>
      <c r="K3079" s="3" t="s">
        <v>77</v>
      </c>
      <c r="L3079" s="9" t="s">
        <v>78</v>
      </c>
      <c r="M3079" s="3" t="s">
        <v>79</v>
      </c>
      <c r="N3079" s="3" t="s">
        <v>771</v>
      </c>
      <c r="O3079" s="3" t="s">
        <v>13567</v>
      </c>
      <c r="P3079" s="3" t="s">
        <v>13568</v>
      </c>
      <c r="Q3079" s="4" t="s">
        <v>13569</v>
      </c>
      <c r="R3079" s="3" t="s">
        <v>775</v>
      </c>
      <c r="S3079" s="3" t="s">
        <v>10375</v>
      </c>
      <c r="T3079" s="9"/>
      <c r="U3079" s="3"/>
      <c r="V3079" s="22" t="str">
        <f>C3079&amp;"; Hora de aviso: "&amp;TEXT(D3079,"h:mm dd/mm/yyyy")&amp;"; Solución: "&amp;U3079&amp;"; Hora de solución: "&amp;TEXT(E3079,"h:mm dd/mm/yyyy")&amp;"; Causa: "&amp;T3079</f>
        <v xml:space="preserve">RLFO; Hora de aviso: 7:20 20/07/2024; Solución: ; Hora de solución: 0:00 00/01/1900; Causa: </v>
      </c>
      <c r="W3079" s="4" t="s">
        <v>191</v>
      </c>
      <c r="X3079" s="3"/>
      <c r="Y3079" s="3"/>
      <c r="AA3079" s="3" t="s">
        <v>71</v>
      </c>
      <c r="AB3079" s="3">
        <v>0</v>
      </c>
      <c r="AD3079" s="6">
        <v>0</v>
      </c>
      <c r="AE3079" s="7"/>
      <c r="AF3079" s="7"/>
      <c r="AG3079" s="6">
        <f>Tabla4[[#This Row],[Tiempo Parada de Reloj]]+Tabla4[[#This Row],[Tiempo Autorizado por Telefonica (no Máximo)]]</f>
        <v>0</v>
      </c>
      <c r="AH3079" s="7">
        <f ca="1">F3079-$AD3079</f>
        <v>10.391279282404867</v>
      </c>
      <c r="AI3079" s="8">
        <f>AD3079*24</f>
        <v>0</v>
      </c>
      <c r="AJ3079" s="8">
        <f ca="1">AH3079*24</f>
        <v>249.3907027777168</v>
      </c>
      <c r="AK3079" s="3" t="s">
        <v>120</v>
      </c>
      <c r="AL3079" s="3" t="s">
        <v>70</v>
      </c>
      <c r="AM3079" s="3" t="s">
        <v>106</v>
      </c>
      <c r="AN3079" s="3"/>
      <c r="AO3079" s="23"/>
      <c r="AP3079" s="23"/>
      <c r="AQ3079" s="23">
        <f ca="1">NOW()</f>
        <v>45503.69683483796</v>
      </c>
      <c r="AR3079" s="3"/>
      <c r="AS3079" s="23"/>
      <c r="AT3079" s="23"/>
      <c r="AU3079" s="3" t="s">
        <v>192</v>
      </c>
      <c r="AZ3079" s="8" t="str">
        <f>+CONCATENATE("Reportan apertura en el enlace ",Tabla4[[#This Row],[Enlace]]," en el ",Tabla4[[#This Row],[Distancia óptica]]," ocasionado por ",Tabla4[[#This Row],[Causa del daño]])</f>
        <v xml:space="preserve">Reportan apertura en el enlace Mov. Antonia Santos Bosa - Mov. Urbanización el Ensueño en el Km 4,1 desde Antonia Santos ocasionado por </v>
      </c>
      <c r="BA3079" s="8" t="str">
        <f>+CONCATENATE("Para dar solución al incidente ",Tabla4[[#This Row],[Solución]])</f>
        <v xml:space="preserve">Para dar solución al incidente </v>
      </c>
      <c r="BB3079" s="3" t="str">
        <f>+_xlfn.CONCAT(Tabla4[[#This Row],[Causa Raiz]]," ",Tabla4[[#This Row],[Solución2]]," (",Tabla4[[#This Row],[Anillo]],"- Cabecera: ",Tabla4[[#This Row],[Cabecera]],"- Operador: ",Tabla4[[#This Row],[Operador]],")")</f>
        <v>Reportan apertura en el enlace Mov. Antonia Santos Bosa - Mov. Urbanización el Ensueño en el Km 4,1 desde Antonia Santos ocasionado por  Para dar solución al incidente  (- Cabecera: - Operador: Colombia Telecomunicaciones)</v>
      </c>
    </row>
    <row r="3080" spans="1:54" ht="171">
      <c r="A3080" s="38">
        <f t="shared" ref="A3080" si="864">A3079+1</f>
        <v>3079</v>
      </c>
      <c r="B3080" s="3">
        <v>8778237</v>
      </c>
      <c r="C3080" s="3" t="s">
        <v>92</v>
      </c>
      <c r="D3080" s="23">
        <v>45493.305555555555</v>
      </c>
      <c r="E3080" s="23">
        <v>45493.559027777781</v>
      </c>
      <c r="F3080" s="1">
        <f t="shared" ref="F3080" ca="1" si="865">IF(ISBLANK(E3080),IF(ISBLANK(D3080),0,NOW()-D3080),E3080-D3080)</f>
        <v>0.25347222222626442</v>
      </c>
      <c r="G3080" s="3" t="s">
        <v>164</v>
      </c>
      <c r="H3080" s="41" t="s">
        <v>165</v>
      </c>
      <c r="I3080" s="40"/>
      <c r="J3080" s="5" t="s">
        <v>56</v>
      </c>
      <c r="K3080" s="3" t="s">
        <v>77</v>
      </c>
      <c r="L3080" s="9" t="s">
        <v>58</v>
      </c>
      <c r="M3080" s="3" t="s">
        <v>656</v>
      </c>
      <c r="N3080" s="3" t="s">
        <v>13364</v>
      </c>
      <c r="O3080" s="3" t="s">
        <v>1506</v>
      </c>
      <c r="P3080" s="3" t="s">
        <v>13570</v>
      </c>
      <c r="Q3080" s="4" t="s">
        <v>13571</v>
      </c>
      <c r="R3080" s="3" t="s">
        <v>934</v>
      </c>
      <c r="S3080" s="3" t="s">
        <v>10375</v>
      </c>
      <c r="T3080" s="9" t="s">
        <v>256</v>
      </c>
      <c r="U3080" s="3" t="s">
        <v>13572</v>
      </c>
      <c r="V3080" s="22" t="str">
        <f t="shared" ref="V3080" si="866">C3080&amp;"; Hora de aviso: "&amp;TEXT(D3080,"h:mm dd/mm/yyyy")&amp;"; Solución: "&amp;U3080&amp;"; Hora de solución: "&amp;TEXT(E3080,"h:mm dd/mm/yyyy")&amp;"; Causa: "&amp;T3080</f>
        <v>RTNFO; Hora de aviso: 7:20 20/07/2024; Solución: Refusion de hilso en caja empalme; Hora de solución: 13:25 20/07/2024; Causa: Falla de Empalme de FiOp</v>
      </c>
      <c r="W3080" s="4" t="s">
        <v>160</v>
      </c>
      <c r="X3080" s="3"/>
      <c r="Y3080" s="3"/>
      <c r="Z3080" s="3" t="s">
        <v>69</v>
      </c>
      <c r="AA3080" s="3" t="s">
        <v>71</v>
      </c>
      <c r="AB3080" s="3">
        <v>0</v>
      </c>
      <c r="AC3080" s="3" t="s">
        <v>71</v>
      </c>
      <c r="AD3080" s="6">
        <v>0</v>
      </c>
      <c r="AE3080" s="7"/>
      <c r="AF3080" s="7"/>
      <c r="AG3080" s="6">
        <f>Tabla4[[#This Row],[Tiempo Parada de Reloj]]+Tabla4[[#This Row],[Tiempo Autorizado por Telefonica (no Máximo)]]</f>
        <v>0</v>
      </c>
      <c r="AH3080" s="7">
        <f t="shared" ref="AH3080" ca="1" si="867">F3080-$AD3080</f>
        <v>0.25347222222626442</v>
      </c>
      <c r="AI3080" s="8">
        <f t="shared" ref="AI3080" si="868">AD3080*24</f>
        <v>0</v>
      </c>
      <c r="AJ3080" s="8">
        <f t="shared" ref="AJ3080" ca="1" si="869">AH3080*24</f>
        <v>6.0833333334303461</v>
      </c>
      <c r="AK3080" s="3" t="s">
        <v>120</v>
      </c>
      <c r="AL3080" s="3" t="s">
        <v>71</v>
      </c>
      <c r="AM3080" s="3" t="s">
        <v>69</v>
      </c>
      <c r="AN3080" s="3" t="s">
        <v>120</v>
      </c>
      <c r="AO3080" s="23"/>
      <c r="AP3080" s="23"/>
      <c r="AQ3080" s="23">
        <f t="shared" ref="AQ3080" ca="1" si="870">NOW()</f>
        <v>45503.69683483796</v>
      </c>
      <c r="AR3080" s="3"/>
      <c r="AS3080" s="23"/>
      <c r="AT3080" s="23"/>
      <c r="AU3080" s="3" t="s">
        <v>662</v>
      </c>
      <c r="AV3080" s="3" t="s">
        <v>1511</v>
      </c>
      <c r="AW3080" s="3" t="s">
        <v>76</v>
      </c>
      <c r="AX3080" s="3" t="s">
        <v>69</v>
      </c>
      <c r="AY3080" s="3" t="s">
        <v>69</v>
      </c>
      <c r="AZ3080" s="8" t="str">
        <f>+CONCATENATE("Reportan apertura en el enlace ",Tabla4[[#This Row],[Enlace]]," en el ",Tabla4[[#This Row],[Distancia óptica]]," ocasionado por ",Tabla4[[#This Row],[Causa del daño]])</f>
        <v>Reportan apertura en el enlace Honda - La Dorada en el km 17,5 desde Dorada ocasionado por Falla de Empalme de FiOp</v>
      </c>
      <c r="BA3080" s="8" t="str">
        <f>+CONCATENATE("Para dar solución al incidente ",Tabla4[[#This Row],[Solución]])</f>
        <v>Para dar solución al incidente Refusion de hilso en caja empalme</v>
      </c>
      <c r="BB3080" s="3" t="str">
        <f>+_xlfn.CONCAT(Tabla4[[#This Row],[Causa Raiz]]," ",Tabla4[[#This Row],[Solución2]]," (",Tabla4[[#This Row],[Anillo]],"- Cabecera: ",Tabla4[[#This Row],[Cabecera]],"- Operador: ",Tabla4[[#This Row],[Operador]],")")</f>
        <v>Reportan apertura en el enlace Honda - La Dorada en el km 17,5 desde Dorada ocasionado por Falla de Empalme de FiOp Para dar solución al incidente Refusion de hilso en caja empalme (Troncal- Cabecera: Dorada- Operador: Colombia Telecomunicaciones)</v>
      </c>
    </row>
    <row r="3081" spans="1:54" ht="199.5">
      <c r="A3081" s="38">
        <f>A3080+1</f>
        <v>3080</v>
      </c>
      <c r="B3081" s="3">
        <v>8778284</v>
      </c>
      <c r="C3081" s="3" t="s">
        <v>54</v>
      </c>
      <c r="D3081" s="23">
        <v>45493.333333333336</v>
      </c>
      <c r="E3081" s="23">
        <v>45493.524305555555</v>
      </c>
      <c r="F3081" s="1">
        <f ca="1">IF(ISBLANK(E3081),IF(ISBLANK(D3081),0,NOW()-D3081),E3081-D3081)</f>
        <v>0.19097222221898846</v>
      </c>
      <c r="G3081" s="3" t="s">
        <v>55</v>
      </c>
      <c r="H3081" s="41"/>
      <c r="I3081" s="40"/>
      <c r="J3081" s="5" t="s">
        <v>56</v>
      </c>
      <c r="K3081" s="3" t="s">
        <v>77</v>
      </c>
      <c r="L3081" s="9" t="s">
        <v>58</v>
      </c>
      <c r="M3081" s="3" t="s">
        <v>987</v>
      </c>
      <c r="N3081" s="3" t="s">
        <v>988</v>
      </c>
      <c r="O3081" s="3" t="s">
        <v>13573</v>
      </c>
      <c r="P3081" s="3" t="s">
        <v>13574</v>
      </c>
      <c r="Q3081" s="4" t="s">
        <v>13575</v>
      </c>
      <c r="R3081" s="3" t="s">
        <v>1304</v>
      </c>
      <c r="S3081" s="3" t="s">
        <v>158</v>
      </c>
      <c r="T3081" s="9" t="s">
        <v>66</v>
      </c>
      <c r="U3081" s="3" t="s">
        <v>8522</v>
      </c>
      <c r="V3081" s="22" t="str">
        <f>C3081&amp;"; Hora de aviso: "&amp;TEXT(D3081,"h:mm dd/mm/yyyy")&amp;"; Solución: "&amp;U3081&amp;"; Hora de solución: "&amp;TEXT(E3081,"h:mm dd/mm/yyyy")&amp;"; Causa: "&amp;T3081</f>
        <v>RLFO; Hora de aviso: 8:00 20/07/2024; Solución: Instalacion de empalme de 48 hilos en reserva existente; Hora de solución: 12:35 20/07/2024; Causa: Vandalismo</v>
      </c>
      <c r="W3081" s="4" t="s">
        <v>160</v>
      </c>
      <c r="X3081" s="3"/>
      <c r="Y3081" s="3"/>
      <c r="Z3081" s="3" t="s">
        <v>69</v>
      </c>
      <c r="AA3081" s="3" t="s">
        <v>71</v>
      </c>
      <c r="AB3081" s="3">
        <v>0</v>
      </c>
      <c r="AC3081" s="3" t="s">
        <v>71</v>
      </c>
      <c r="AD3081" s="6">
        <v>0</v>
      </c>
      <c r="AE3081" s="7"/>
      <c r="AF3081" s="7"/>
      <c r="AG3081" s="6">
        <f>Tabla4[[#This Row],[Tiempo Parada de Reloj]]+Tabla4[[#This Row],[Tiempo Autorizado por Telefonica (no Máximo)]]</f>
        <v>0</v>
      </c>
      <c r="AH3081" s="7">
        <f ca="1">F3081-$AD3081</f>
        <v>0.19097222221898846</v>
      </c>
      <c r="AI3081" s="8">
        <f>AD3081*24</f>
        <v>0</v>
      </c>
      <c r="AJ3081" s="8">
        <f ca="1">AH3081*24</f>
        <v>4.5833333332557231</v>
      </c>
      <c r="AK3081" s="3" t="s">
        <v>120</v>
      </c>
      <c r="AL3081" s="3" t="s">
        <v>71</v>
      </c>
      <c r="AM3081" s="3" t="s">
        <v>69</v>
      </c>
      <c r="AN3081" s="3" t="s">
        <v>120</v>
      </c>
      <c r="AO3081" s="23" t="s">
        <v>119</v>
      </c>
      <c r="AP3081" s="23" t="s">
        <v>119</v>
      </c>
      <c r="AQ3081" s="23">
        <v>45495.775000000001</v>
      </c>
      <c r="AR3081" s="3"/>
      <c r="AS3081" s="23"/>
      <c r="AT3081" s="23"/>
      <c r="AU3081" s="3" t="s">
        <v>752</v>
      </c>
      <c r="AV3081" s="3" t="s">
        <v>13576</v>
      </c>
      <c r="AW3081" s="3" t="s">
        <v>135</v>
      </c>
      <c r="AX3081" s="3">
        <v>1.61764</v>
      </c>
      <c r="AY3081" s="3">
        <v>-75.612440000000007</v>
      </c>
      <c r="AZ3081" s="8" t="str">
        <f>+CONCATENATE("Reportan apertura en el enlace ",Tabla4[[#This Row],[Enlace]]," en el ",Tabla4[[#This Row],[Distancia óptica]]," ocasionado por ",Tabla4[[#This Row],[Causa del daño]])</f>
        <v>Reportan apertura en el enlace Sena Prados Norte - Ciudadela Habitacional en el Km 4,21 desde Siglo XXI ocasionado por Vandalismo</v>
      </c>
      <c r="BA3081" s="8" t="str">
        <f>+CONCATENATE("Para dar solución al incidente ",Tabla4[[#This Row],[Solución]])</f>
        <v>Para dar solución al incidente Instalacion de empalme de 48 hilos en reserva existente</v>
      </c>
      <c r="BB3081" s="3" t="str">
        <f>+_xlfn.CONCAT(Tabla4[[#This Row],[Causa Raiz]]," ",Tabla4[[#This Row],[Solución2]]," (",Tabla4[[#This Row],[Anillo]],"- Cabecera: ",Tabla4[[#This Row],[Cabecera]],"- Operador: ",Tabla4[[#This Row],[Operador]],")")</f>
        <v>Reportan apertura en el enlace Sena Prados Norte - Ciudadela Habitacional en el Km 4,21 desde Siglo XXI ocasionado por Vandalismo Para dar solución al incidente Instalacion de empalme de 48 hilos en reserva existente (Lineal- Cabecera: Siglo XXI- Operador: Colombia Telecomunicaciones)</v>
      </c>
    </row>
    <row r="3082" spans="1:54" ht="142.5">
      <c r="A3082" s="38">
        <f t="shared" ref="A3082:A3083" si="871">A3081+1</f>
        <v>3081</v>
      </c>
      <c r="B3082" s="3">
        <v>8778320</v>
      </c>
      <c r="C3082" s="3" t="s">
        <v>54</v>
      </c>
      <c r="D3082" s="23">
        <v>45493.375</v>
      </c>
      <c r="E3082" s="23">
        <v>45493.376388888886</v>
      </c>
      <c r="F3082" s="1">
        <f t="shared" ref="F3082:F3083" ca="1" si="872">IF(ISBLANK(E3082),IF(ISBLANK(D3082),0,NOW()-D3082),E3082-D3082)</f>
        <v>1.3888888861401938E-3</v>
      </c>
      <c r="G3082" s="3" t="s">
        <v>55</v>
      </c>
      <c r="H3082" s="41"/>
      <c r="I3082" s="40"/>
      <c r="J3082" s="5" t="s">
        <v>56</v>
      </c>
      <c r="K3082" s="3" t="s">
        <v>57</v>
      </c>
      <c r="L3082" s="9" t="s">
        <v>58</v>
      </c>
      <c r="M3082" s="3" t="s">
        <v>59</v>
      </c>
      <c r="N3082" s="3" t="s">
        <v>60</v>
      </c>
      <c r="O3082" s="3" t="s">
        <v>13577</v>
      </c>
      <c r="P3082" s="3" t="s">
        <v>325</v>
      </c>
      <c r="Q3082" s="4" t="s">
        <v>13578</v>
      </c>
      <c r="R3082" s="3" t="s">
        <v>980</v>
      </c>
      <c r="S3082" s="3" t="s">
        <v>65</v>
      </c>
      <c r="T3082" s="9" t="s">
        <v>104</v>
      </c>
      <c r="U3082" s="3" t="s">
        <v>13579</v>
      </c>
      <c r="V3082" s="22" t="str">
        <f>C3082&amp;"; Hora de aviso: "&amp;TEXT(D3082,"h:mm dd/mm/yyyy")&amp;"; Solución: "&amp;U3082&amp;"; Hora de solución: "&amp;TEXT(E3082,"h:mm dd/mm/yyyy")&amp;"; Causa: "&amp;T3082</f>
        <v>RLFO; Hora de aviso: 9:00 20/07/2024; Solución: Falla Energia en Kimberly; Hora de solución: 9:02 20/07/2024; Causa: Visita Fallida</v>
      </c>
      <c r="W3082" s="4" t="s">
        <v>68</v>
      </c>
      <c r="X3082" s="3"/>
      <c r="Y3082" s="3"/>
      <c r="Z3082" s="3" t="s">
        <v>69</v>
      </c>
      <c r="AA3082" s="3" t="s">
        <v>70</v>
      </c>
      <c r="AB3082" s="3">
        <v>8778371</v>
      </c>
      <c r="AC3082" s="3" t="s">
        <v>71</v>
      </c>
      <c r="AD3082" s="6">
        <v>0</v>
      </c>
      <c r="AE3082" s="7"/>
      <c r="AF3082" s="7"/>
      <c r="AG3082" s="6">
        <f>Tabla4[[#This Row],[Tiempo Parada de Reloj]]+Tabla4[[#This Row],[Tiempo Autorizado por Telefonica (no Máximo)]]</f>
        <v>0</v>
      </c>
      <c r="AH3082" s="7">
        <f t="shared" ref="AH3082:AH3083" ca="1" si="873">F3082-$AD3082</f>
        <v>1.3888888861401938E-3</v>
      </c>
      <c r="AI3082" s="8">
        <f t="shared" ref="AI3082:AI3083" si="874">AD3082*24</f>
        <v>0</v>
      </c>
      <c r="AJ3082" s="8">
        <f t="shared" ref="AJ3082:AJ3083" ca="1" si="875">AH3082*24</f>
        <v>3.3333333267364651E-2</v>
      </c>
      <c r="AK3082" s="3" t="s">
        <v>120</v>
      </c>
      <c r="AL3082" s="3" t="s">
        <v>71</v>
      </c>
      <c r="AM3082" s="3" t="s">
        <v>69</v>
      </c>
      <c r="AN3082" s="3" t="s">
        <v>120</v>
      </c>
      <c r="AO3082" s="23" t="s">
        <v>120</v>
      </c>
      <c r="AP3082" s="23" t="s">
        <v>120</v>
      </c>
      <c r="AQ3082" s="23">
        <v>45493.555555555555</v>
      </c>
      <c r="AR3082" s="3"/>
      <c r="AS3082" s="23"/>
      <c r="AT3082" s="23"/>
      <c r="AU3082" s="3" t="s">
        <v>264</v>
      </c>
      <c r="AV3082" s="3" t="s">
        <v>69</v>
      </c>
      <c r="AW3082" s="3" t="s">
        <v>69</v>
      </c>
      <c r="AX3082" s="3" t="s">
        <v>69</v>
      </c>
      <c r="AY3082" s="3" t="s">
        <v>69</v>
      </c>
      <c r="AZ3082" s="8" t="str">
        <f>+CONCATENATE("Reportan apertura en el enlace ",Tabla4[[#This Row],[Enlace]]," en el ",Tabla4[[#This Row],[Distancia óptica]]," ocasionado por ",Tabla4[[#This Row],[Causa del daño]])</f>
        <v>Reportan apertura en el enlace Kimberly - Progreso en el Km 0 ocasionado por Visita Fallida</v>
      </c>
      <c r="BA3082" s="8" t="str">
        <f>+CONCATENATE("Para dar solución al incidente ",Tabla4[[#This Row],[Solución]])</f>
        <v>Para dar solución al incidente Falla Energia en Kimberly</v>
      </c>
      <c r="BB3082" s="3" t="str">
        <f>+_xlfn.CONCAT(Tabla4[[#This Row],[Causa Raiz]]," ",Tabla4[[#This Row],[Solución2]]," (",Tabla4[[#This Row],[Anillo]],"- Cabecera: ",Tabla4[[#This Row],[Cabecera]],"- Operador: ",Tabla4[[#This Row],[Operador]],")")</f>
        <v>Reportan apertura en el enlace Kimberly - Progreso en el Km 0 ocasionado por Visita Fallida Para dar solución al incidente Falla Energia en Kimberly (NA- Cabecera: NA- Operador: Colombia Telecomunicaciones)</v>
      </c>
    </row>
    <row r="3083" spans="1:54" ht="199.5">
      <c r="A3083" s="38">
        <f t="shared" si="871"/>
        <v>3082</v>
      </c>
      <c r="B3083" s="3">
        <v>8778323</v>
      </c>
      <c r="C3083" s="3" t="s">
        <v>54</v>
      </c>
      <c r="D3083" s="23">
        <v>45493.375</v>
      </c>
      <c r="E3083" s="23">
        <v>45493.569444444445</v>
      </c>
      <c r="F3083" s="1">
        <f t="shared" ca="1" si="872"/>
        <v>0.19444444444525288</v>
      </c>
      <c r="G3083" s="3" t="s">
        <v>55</v>
      </c>
      <c r="H3083" s="41"/>
      <c r="I3083" s="40"/>
      <c r="J3083" s="5" t="s">
        <v>56</v>
      </c>
      <c r="K3083" s="3" t="s">
        <v>57</v>
      </c>
      <c r="L3083" s="9" t="s">
        <v>58</v>
      </c>
      <c r="M3083" s="3" t="s">
        <v>59</v>
      </c>
      <c r="N3083" s="3" t="s">
        <v>60</v>
      </c>
      <c r="O3083" s="3" t="s">
        <v>13580</v>
      </c>
      <c r="P3083" s="3" t="s">
        <v>13581</v>
      </c>
      <c r="Q3083" s="4" t="s">
        <v>13582</v>
      </c>
      <c r="R3083" s="3" t="s">
        <v>980</v>
      </c>
      <c r="S3083" s="3" t="s">
        <v>65</v>
      </c>
      <c r="T3083" s="9" t="s">
        <v>176</v>
      </c>
      <c r="U3083" s="3" t="s">
        <v>13583</v>
      </c>
      <c r="V3083" s="22" t="str">
        <f>C3083&amp;"; Hora de aviso: "&amp;TEXT(D3083,"h:mm dd/mm/yyyy")&amp;"; Solución: "&amp;U3082&amp;"; Hora de solución: "&amp;TEXT(E3083,"h:mm dd/mm/yyyy")&amp;"; Causa: "&amp;T3082</f>
        <v>RLFO; Hora de aviso: 9:00 20/07/2024; Solución: Falla Energia en Kimberly; Hora de solución: 13:40 20/07/2024; Causa: Visita Fallida</v>
      </c>
      <c r="W3083" s="4" t="s">
        <v>68</v>
      </c>
      <c r="X3083" s="3"/>
      <c r="Y3083" s="3"/>
      <c r="Z3083" s="3" t="s">
        <v>69</v>
      </c>
      <c r="AA3083" s="3" t="s">
        <v>71</v>
      </c>
      <c r="AB3083" s="3">
        <v>0</v>
      </c>
      <c r="AC3083" s="3" t="s">
        <v>71</v>
      </c>
      <c r="AD3083" s="6">
        <v>0</v>
      </c>
      <c r="AE3083" s="7"/>
      <c r="AF3083" s="7"/>
      <c r="AG3083" s="6">
        <f>Tabla4[[#This Row],[Tiempo Parada de Reloj]]+Tabla4[[#This Row],[Tiempo Autorizado por Telefonica (no Máximo)]]</f>
        <v>0</v>
      </c>
      <c r="AH3083" s="7">
        <f t="shared" ca="1" si="873"/>
        <v>0.19444444444525288</v>
      </c>
      <c r="AI3083" s="8">
        <f t="shared" si="874"/>
        <v>0</v>
      </c>
      <c r="AJ3083" s="8">
        <f t="shared" ca="1" si="875"/>
        <v>4.6666666666860692</v>
      </c>
      <c r="AK3083" s="3" t="s">
        <v>120</v>
      </c>
      <c r="AL3083" s="3" t="s">
        <v>71</v>
      </c>
      <c r="AM3083" s="3" t="s">
        <v>69</v>
      </c>
      <c r="AN3083" s="3" t="s">
        <v>120</v>
      </c>
      <c r="AO3083" s="23" t="s">
        <v>8652</v>
      </c>
      <c r="AP3083" s="23" t="s">
        <v>8652</v>
      </c>
      <c r="AQ3083" s="23">
        <v>45495.442361111112</v>
      </c>
      <c r="AR3083" s="3"/>
      <c r="AS3083" s="23"/>
      <c r="AT3083" s="23"/>
      <c r="AU3083" s="3" t="s">
        <v>264</v>
      </c>
      <c r="AV3083" s="3" t="s">
        <v>837</v>
      </c>
      <c r="AW3083" s="3" t="s">
        <v>135</v>
      </c>
      <c r="AX3083" s="3">
        <v>4.5813899999999999</v>
      </c>
      <c r="AY3083" s="3">
        <v>-74.11936</v>
      </c>
      <c r="AZ3083" s="8" t="str">
        <f>+CONCATENATE("Reportan apertura en el enlace ",Tabla4[[#This Row],[Enlace]]," en el ",Tabla4[[#This Row],[Distancia óptica]]," ocasionado por ",Tabla4[[#This Row],[Causa del daño]])</f>
        <v>Reportan apertura en el enlace Claret - Progreso en el Km 4,88 desde Peogreso ocasionado por Intervención de Terceros. No Identificados</v>
      </c>
      <c r="BA3083" s="8" t="str">
        <f>+CONCATENATE("Para dar solución al incidente ",Tabla4[[#This Row],[Solución]])</f>
        <v>Para dar solución al incidente Instalacion de 100 mts de Fo y dos empales de 48 hilos</v>
      </c>
      <c r="BB3083" s="3" t="str">
        <f>+_xlfn.CONCAT(Tabla4[[#This Row],[Causa Raiz]]," ",Tabla4[[#This Row],[Solución2]]," (",Tabla4[[#This Row],[Anillo]],"- Cabecera: ",Tabla4[[#This Row],[Cabecera]],"- Operador: ",Tabla4[[#This Row],[Operador]],")")</f>
        <v>Reportan apertura en el enlace Claret - Progreso en el Km 4,88 desde Peogreso ocasionado por Intervención de Terceros. No Identificados Para dar solución al incidente Instalacion de 100 mts de Fo y dos empales de 48 hilos (Lineal- Cabecera: Progreso- Operador: Colombia Telecomunicaciones)</v>
      </c>
    </row>
    <row r="3084" spans="1:54" ht="171">
      <c r="A3084" s="38">
        <f>A3083+1</f>
        <v>3083</v>
      </c>
      <c r="B3084" s="3">
        <v>8778330</v>
      </c>
      <c r="C3084" s="3" t="s">
        <v>92</v>
      </c>
      <c r="D3084" s="23">
        <v>45493.385416666664</v>
      </c>
      <c r="E3084" s="23">
        <v>45493.470833333333</v>
      </c>
      <c r="F3084" s="1">
        <f ca="1">IF(ISBLANK(E3084),IF(ISBLANK(D3084),0,NOW()-D3084),E3084-D3084)</f>
        <v>8.5416666668606922E-2</v>
      </c>
      <c r="G3084" s="3" t="s">
        <v>55</v>
      </c>
      <c r="H3084" s="41"/>
      <c r="I3084" s="40"/>
      <c r="J3084" s="5" t="s">
        <v>56</v>
      </c>
      <c r="K3084" s="3" t="s">
        <v>57</v>
      </c>
      <c r="L3084" s="9" t="s">
        <v>78</v>
      </c>
      <c r="M3084" s="3" t="s">
        <v>59</v>
      </c>
      <c r="N3084" s="3" t="s">
        <v>60</v>
      </c>
      <c r="O3084" s="3" t="s">
        <v>13584</v>
      </c>
      <c r="P3084" s="3" t="s">
        <v>13585</v>
      </c>
      <c r="Q3084" s="4" t="s">
        <v>13586</v>
      </c>
      <c r="R3084" s="3" t="s">
        <v>980</v>
      </c>
      <c r="S3084" s="3" t="s">
        <v>65</v>
      </c>
      <c r="T3084" s="9" t="s">
        <v>256</v>
      </c>
      <c r="U3084" s="3" t="s">
        <v>257</v>
      </c>
      <c r="V3084" s="22" t="str">
        <f>C3084&amp;"; Hora de aviso: "&amp;TEXT(D3084,"h:mm dd/mm/yyyy")&amp;"; Solución: "&amp;U3084&amp;"; Hora de solución: "&amp;TEXT(E3084,"h:mm dd/mm/yyyy")&amp;"; Causa: "&amp;T3084</f>
        <v>RTNFO; Hora de aviso: 9:15 20/07/2024; Solución: Se refusiona hilo en caja empalme; Hora de solución: 11:18 20/07/2024; Causa: Falla de Empalme de FiOp</v>
      </c>
      <c r="W3084" s="4" t="s">
        <v>68</v>
      </c>
      <c r="X3084" s="3"/>
      <c r="Y3084" s="3"/>
      <c r="Z3084" s="3" t="s">
        <v>69</v>
      </c>
      <c r="AA3084" s="3" t="s">
        <v>71</v>
      </c>
      <c r="AB3084" s="3">
        <v>0</v>
      </c>
      <c r="AC3084" s="3" t="s">
        <v>71</v>
      </c>
      <c r="AD3084" s="6">
        <v>0</v>
      </c>
      <c r="AE3084" s="7"/>
      <c r="AF3084" s="7"/>
      <c r="AG3084" s="6">
        <f>Tabla4[[#This Row],[Tiempo Parada de Reloj]]+Tabla4[[#This Row],[Tiempo Autorizado por Telefonica (no Máximo)]]</f>
        <v>0</v>
      </c>
      <c r="AH3084" s="7">
        <f ca="1">F3084-$AD3084</f>
        <v>8.5416666668606922E-2</v>
      </c>
      <c r="AI3084" s="8">
        <f>AD3084*24</f>
        <v>0</v>
      </c>
      <c r="AJ3084" s="8">
        <f ca="1">AH3084*24</f>
        <v>2.0500000000465661</v>
      </c>
      <c r="AK3084" s="3" t="s">
        <v>106</v>
      </c>
      <c r="AL3084" s="3" t="s">
        <v>70</v>
      </c>
      <c r="AM3084" s="3" t="s">
        <v>120</v>
      </c>
      <c r="AN3084" s="3" t="s">
        <v>120</v>
      </c>
      <c r="AO3084" s="23" t="s">
        <v>8652</v>
      </c>
      <c r="AP3084" s="23" t="s">
        <v>87</v>
      </c>
      <c r="AQ3084" s="23">
        <v>45496.378472222219</v>
      </c>
      <c r="AR3084" s="3"/>
      <c r="AS3084" s="23"/>
      <c r="AT3084" s="23"/>
      <c r="AU3084" s="3" t="s">
        <v>100</v>
      </c>
      <c r="AV3084" s="3" t="s">
        <v>975</v>
      </c>
      <c r="AW3084" s="3" t="s">
        <v>307</v>
      </c>
      <c r="AX3084" s="3">
        <v>4.6956699999999998</v>
      </c>
      <c r="AY3084" s="3">
        <v>-74.073400000000007</v>
      </c>
      <c r="AZ3084" s="8" t="str">
        <f>+CONCATENATE("Reportan apertura en el enlace ",Tabla4[[#This Row],[Enlace]]," en el ",Tabla4[[#This Row],[Distancia óptica]]," ocasionado por ",Tabla4[[#This Row],[Causa del daño]])</f>
        <v>Reportan apertura en el enlace Bogotá - Facatativá (R-Cll13) en el Km 0,5 desde Morato ocasionado por Falla de Empalme de FiOp</v>
      </c>
      <c r="BA3084" s="8" t="str">
        <f>+CONCATENATE("Para dar solución al incidente ",Tabla4[[#This Row],[Solución]])</f>
        <v>Para dar solución al incidente Se refusiona hilo en caja empalme</v>
      </c>
      <c r="BB3084" s="3" t="str">
        <f>+_xlfn.CONCAT(Tabla4[[#This Row],[Causa Raiz]]," ",Tabla4[[#This Row],[Solución2]]," (",Tabla4[[#This Row],[Anillo]],"- Cabecera: ",Tabla4[[#This Row],[Cabecera]],"- Operador: ",Tabla4[[#This Row],[Operador]],")")</f>
        <v>Reportan apertura en el enlace Bogotá - Facatativá (R-Cll13) en el Km 0,5 desde Morato ocasionado por Falla de Empalme de FiOp Para dar solución al incidente Se refusiona hilo en caja empalme (LINEAL- Cabecera: Morato- Operador: Colombia Telecomunicaciones)</v>
      </c>
    </row>
    <row r="3085" spans="1:54" ht="199.5">
      <c r="A3085" s="38">
        <f t="shared" ref="A3085" si="876">A3084+1</f>
        <v>3084</v>
      </c>
      <c r="B3085" s="3">
        <v>8778399</v>
      </c>
      <c r="C3085" s="3" t="s">
        <v>54</v>
      </c>
      <c r="D3085" s="23">
        <v>45493.451388888891</v>
      </c>
      <c r="E3085" s="23">
        <v>45493.496527777781</v>
      </c>
      <c r="F3085" s="1">
        <f t="shared" ref="F3085" ca="1" si="877">IF(ISBLANK(E3085),IF(ISBLANK(D3085),0,NOW()-D3085),E3085-D3085)</f>
        <v>4.5138888890505768E-2</v>
      </c>
      <c r="G3085" s="3" t="s">
        <v>55</v>
      </c>
      <c r="H3085" s="41"/>
      <c r="I3085" s="40"/>
      <c r="J3085" s="5" t="s">
        <v>56</v>
      </c>
      <c r="K3085" s="3" t="s">
        <v>122</v>
      </c>
      <c r="L3085" s="9" t="s">
        <v>78</v>
      </c>
      <c r="M3085" s="3" t="s">
        <v>123</v>
      </c>
      <c r="N3085" s="3" t="s">
        <v>124</v>
      </c>
      <c r="O3085" s="3" t="s">
        <v>13587</v>
      </c>
      <c r="P3085" s="3" t="s">
        <v>13588</v>
      </c>
      <c r="Q3085" s="4" t="s">
        <v>13589</v>
      </c>
      <c r="R3085" s="3" t="s">
        <v>465</v>
      </c>
      <c r="S3085" s="3" t="s">
        <v>129</v>
      </c>
      <c r="T3085" s="9" t="s">
        <v>380</v>
      </c>
      <c r="U3085" s="3" t="s">
        <v>13590</v>
      </c>
      <c r="V3085" s="22" t="str">
        <f t="shared" ref="V3085" si="878">C3085&amp;"; Hora de aviso: "&amp;TEXT(D3085,"h:mm dd/mm/yyyy")&amp;"; Solución: "&amp;U3085&amp;"; Hora de solución: "&amp;TEXT(E3085,"h:mm dd/mm/yyyy")&amp;"; Causa: "&amp;T3085</f>
        <v>RLFO; Hora de aviso: 10:50 20/07/2024; Solución: Recuperacion de 200 mts de reserva y un empalme de 8 hilos; Hora de solución: 11:55 20/07/2024; Causa: Corto Circuito</v>
      </c>
      <c r="W3085" s="4" t="s">
        <v>132</v>
      </c>
      <c r="X3085" s="3"/>
      <c r="Y3085" s="3"/>
      <c r="Z3085" s="3" t="s">
        <v>69</v>
      </c>
      <c r="AA3085" s="3" t="s">
        <v>70</v>
      </c>
      <c r="AB3085" s="3">
        <v>8778138</v>
      </c>
      <c r="AC3085" s="3" t="s">
        <v>71</v>
      </c>
      <c r="AD3085" s="6">
        <v>0</v>
      </c>
      <c r="AE3085" s="7"/>
      <c r="AF3085" s="7"/>
      <c r="AG3085" s="6">
        <f>Tabla4[[#This Row],[Tiempo Parada de Reloj]]+Tabla4[[#This Row],[Tiempo Autorizado por Telefonica (no Máximo)]]</f>
        <v>0</v>
      </c>
      <c r="AH3085" s="7">
        <f t="shared" ref="AH3085" ca="1" si="879">F3085-$AD3085</f>
        <v>4.5138888890505768E-2</v>
      </c>
      <c r="AI3085" s="8">
        <f t="shared" ref="AI3085" si="880">AD3085*24</f>
        <v>0</v>
      </c>
      <c r="AJ3085" s="8">
        <f t="shared" ref="AJ3085" ca="1" si="881">AH3085*24</f>
        <v>1.0833333333721384</v>
      </c>
      <c r="AK3085" s="3" t="s">
        <v>106</v>
      </c>
      <c r="AL3085" s="3" t="s">
        <v>70</v>
      </c>
      <c r="AM3085" s="3" t="s">
        <v>120</v>
      </c>
      <c r="AN3085" s="3" t="s">
        <v>120</v>
      </c>
      <c r="AO3085" s="23" t="s">
        <v>8652</v>
      </c>
      <c r="AP3085" s="23" t="s">
        <v>8652</v>
      </c>
      <c r="AQ3085" s="23">
        <v>45494.663888888892</v>
      </c>
      <c r="AR3085" s="3"/>
      <c r="AS3085" s="23"/>
      <c r="AT3085" s="23"/>
      <c r="AU3085" s="3" t="s">
        <v>467</v>
      </c>
      <c r="AV3085" s="3" t="s">
        <v>593</v>
      </c>
      <c r="AW3085" s="3" t="s">
        <v>13591</v>
      </c>
      <c r="AX3085" s="3">
        <v>10.933007</v>
      </c>
      <c r="AY3085" s="3">
        <v>-74.764702</v>
      </c>
      <c r="AZ3085" s="8" t="str">
        <f>+CONCATENATE("Reportan apertura en el enlace ",Tabla4[[#This Row],[Enlace]]," en el ",Tabla4[[#This Row],[Distancia óptica]]," ocasionado por ",Tabla4[[#This Row],[Causa del daño]])</f>
        <v>Reportan apertura en el enlace Mov. Feria Soledad - Mov. Pumarejo en el Km 0,19 desde Feria ocasionado por Corto Circuito</v>
      </c>
      <c r="BA3085" s="8" t="str">
        <f>+CONCATENATE("Para dar solución al incidente ",Tabla4[[#This Row],[Solución]])</f>
        <v>Para dar solución al incidente Recuperacion de 200 mts de reserva y un empalme de 8 hilos</v>
      </c>
      <c r="BB3085" s="3" t="str">
        <f>+_xlfn.CONCAT(Tabla4[[#This Row],[Causa Raiz]]," ",Tabla4[[#This Row],[Solución2]]," (",Tabla4[[#This Row],[Anillo]],"- Cabecera: ",Tabla4[[#This Row],[Cabecera]],"- Operador: ",Tabla4[[#This Row],[Operador]],")")</f>
        <v>Reportan apertura en el enlace Mov. Feria Soledad - Mov. Pumarejo en el Km 0,19 desde Feria ocasionado por Corto Circuito Para dar solución al incidente Recuperacion de 200 mts de reserva y un empalme de 8 hilos (Uk Ferias- Cabecera: Victoria- Operador: Colombia Telecomunicaciones)</v>
      </c>
    </row>
    <row r="3086" spans="1:54" ht="213.75">
      <c r="A3086" s="38">
        <f t="shared" ref="A3086" si="882">A3085+1</f>
        <v>3085</v>
      </c>
      <c r="B3086" s="3">
        <v>8778420</v>
      </c>
      <c r="C3086" s="3" t="s">
        <v>54</v>
      </c>
      <c r="D3086" s="23">
        <v>45493.461805555555</v>
      </c>
      <c r="E3086" s="23">
        <v>45493.545138888891</v>
      </c>
      <c r="F3086" s="1">
        <f t="shared" ref="F3086" ca="1" si="883">IF(ISBLANK(E3086),IF(ISBLANK(D3086),0,NOW()-D3086),E3086-D3086)</f>
        <v>8.3333333335758653E-2</v>
      </c>
      <c r="G3086" s="3" t="s">
        <v>55</v>
      </c>
      <c r="H3086" s="41"/>
      <c r="I3086" s="40"/>
      <c r="J3086" s="5" t="s">
        <v>56</v>
      </c>
      <c r="K3086" s="3" t="s">
        <v>359</v>
      </c>
      <c r="L3086" s="9" t="s">
        <v>58</v>
      </c>
      <c r="M3086" s="3" t="s">
        <v>360</v>
      </c>
      <c r="N3086" s="3" t="s">
        <v>483</v>
      </c>
      <c r="O3086" s="3" t="s">
        <v>13592</v>
      </c>
      <c r="P3086" s="3" t="s">
        <v>14014</v>
      </c>
      <c r="Q3086" s="4" t="s">
        <v>13593</v>
      </c>
      <c r="R3086" s="3" t="s">
        <v>1420</v>
      </c>
      <c r="S3086" s="3" t="s">
        <v>366</v>
      </c>
      <c r="T3086" s="9" t="s">
        <v>130</v>
      </c>
      <c r="U3086" s="3" t="s">
        <v>13594</v>
      </c>
      <c r="V3086" s="22" t="str">
        <f t="shared" ref="V3086" si="884">C3086&amp;"; Hora de aviso: "&amp;TEXT(D3086,"h:mm dd/mm/yyyy")&amp;"; Solución: "&amp;U3086&amp;"; Hora de solución: "&amp;TEXT(E3086,"h:mm dd/mm/yyyy")&amp;"; Causa: "&amp;T3086</f>
        <v>RLFO; Hora de aviso: 11:05 20/07/2024; Solución: Tendido de 100 mts de Fo y dos empalmes de 48  hilos; Hora de solución: 13:05 20/07/2024; Causa: Plagas</v>
      </c>
      <c r="W3086" s="4" t="s">
        <v>423</v>
      </c>
      <c r="X3086" s="3"/>
      <c r="Y3086" s="3"/>
      <c r="Z3086" s="3" t="s">
        <v>69</v>
      </c>
      <c r="AA3086" s="3" t="s">
        <v>71</v>
      </c>
      <c r="AB3086" s="3">
        <v>0</v>
      </c>
      <c r="AC3086" s="3" t="s">
        <v>71</v>
      </c>
      <c r="AD3086" s="6">
        <v>0</v>
      </c>
      <c r="AE3086" s="7"/>
      <c r="AF3086" s="7"/>
      <c r="AG3086" s="6">
        <f>Tabla4[[#This Row],[Tiempo Parada de Reloj]]+Tabla4[[#This Row],[Tiempo Autorizado por Telefonica (no Máximo)]]</f>
        <v>0</v>
      </c>
      <c r="AH3086" s="7">
        <f t="shared" ref="AH3086" ca="1" si="885">F3086-$AD3086</f>
        <v>8.3333333335758653E-2</v>
      </c>
      <c r="AI3086" s="8">
        <f t="shared" ref="AI3086" si="886">AD3086*24</f>
        <v>0</v>
      </c>
      <c r="AJ3086" s="8">
        <f t="shared" ref="AJ3086" ca="1" si="887">AH3086*24</f>
        <v>2.0000000000582077</v>
      </c>
      <c r="AK3086" s="3" t="s">
        <v>106</v>
      </c>
      <c r="AL3086" s="3" t="s">
        <v>70</v>
      </c>
      <c r="AM3086" s="3" t="s">
        <v>120</v>
      </c>
      <c r="AN3086" s="3" t="s">
        <v>120</v>
      </c>
      <c r="AO3086" s="23" t="s">
        <v>8652</v>
      </c>
      <c r="AP3086" s="23" t="s">
        <v>8652</v>
      </c>
      <c r="AQ3086" s="23">
        <v>45495.373611111114</v>
      </c>
      <c r="AR3086" s="3"/>
      <c r="AS3086" s="23"/>
      <c r="AT3086" s="23"/>
      <c r="AU3086" s="3" t="s">
        <v>622</v>
      </c>
      <c r="AV3086" s="3" t="s">
        <v>14133</v>
      </c>
      <c r="AW3086" s="3" t="s">
        <v>13595</v>
      </c>
      <c r="AX3086" s="3">
        <v>6.2463600000000001</v>
      </c>
      <c r="AY3086" s="3">
        <v>-75.568719999999999</v>
      </c>
      <c r="AZ3086" s="8" t="str">
        <f>+CONCATENATE("Reportan apertura en el enlace ",Tabla4[[#This Row],[Enlace]]," en el ",Tabla4[[#This Row],[Distancia óptica]]," ocasionado por ",Tabla4[[#This Row],[Causa del daño]])</f>
        <v>Reportan apertura en el enlace Mov. Parque San Antonio - Mov. Nutivara  en el Km ,060 desde Parque san antonio ocasionado por Plagas</v>
      </c>
      <c r="BA3086" s="8" t="str">
        <f>+CONCATENATE("Para dar solución al incidente ",Tabla4[[#This Row],[Solución]])</f>
        <v>Para dar solución al incidente Tendido de 100 mts de Fo y dos empalmes de 48  hilos</v>
      </c>
      <c r="BB3086" s="3" t="str">
        <f>+_xlfn.CONCAT(Tabla4[[#This Row],[Causa Raiz]]," ",Tabla4[[#This Row],[Solución2]]," (",Tabla4[[#This Row],[Anillo]],"- Cabecera: ",Tabla4[[#This Row],[Cabecera]],"- Operador: ",Tabla4[[#This Row],[Operador]],")")</f>
        <v>Reportan apertura en el enlace Mov. Parque San Antonio - Mov. Nutivara  en el Km ,060 desde Parque san antonio ocasionado por Plagas Para dar solución al incidente Tendido de 100 mts de Fo y dos empalmes de 48  hilos (Uk Parque San Antonio- Cabecera: Mov. Parque San Antonio- Operador: Colombia Telecomunicaciones)</v>
      </c>
    </row>
    <row r="3087" spans="1:54" ht="156.75">
      <c r="A3087" s="38">
        <f t="shared" ref="A3087" si="888">A3086+1</f>
        <v>3086</v>
      </c>
      <c r="B3087" s="3">
        <v>8778430</v>
      </c>
      <c r="C3087" s="3" t="s">
        <v>92</v>
      </c>
      <c r="D3087" s="23">
        <v>45493.46875</v>
      </c>
      <c r="E3087" s="23">
        <v>45493.583333333336</v>
      </c>
      <c r="F3087" s="1">
        <f t="shared" ref="F3087" ca="1" si="889">IF(ISBLANK(E3087),IF(ISBLANK(D3087),0,NOW()-D3087),E3087-D3087)</f>
        <v>0.11458333333575865</v>
      </c>
      <c r="G3087" s="3" t="s">
        <v>55</v>
      </c>
      <c r="H3087" s="41" t="s">
        <v>165</v>
      </c>
      <c r="I3087" s="40" t="s">
        <v>14015</v>
      </c>
      <c r="J3087" s="5" t="s">
        <v>322</v>
      </c>
      <c r="K3087" s="3" t="s">
        <v>322</v>
      </c>
      <c r="L3087" s="9" t="s">
        <v>58</v>
      </c>
      <c r="M3087" s="3" t="s">
        <v>139</v>
      </c>
      <c r="N3087" s="3" t="s">
        <v>140</v>
      </c>
      <c r="O3087" s="3" t="s">
        <v>448</v>
      </c>
      <c r="P3087" s="3" t="s">
        <v>325</v>
      </c>
      <c r="Q3087" s="4" t="s">
        <v>13520</v>
      </c>
      <c r="R3087" s="3" t="s">
        <v>144</v>
      </c>
      <c r="S3087" s="3" t="s">
        <v>328</v>
      </c>
      <c r="T3087" s="9" t="s">
        <v>380</v>
      </c>
      <c r="U3087" s="3" t="s">
        <v>14000</v>
      </c>
      <c r="V3087" s="22" t="str">
        <f t="shared" ref="V3087:V3093" si="890">C3087&amp;"; Hora de aviso: "&amp;TEXT(D3087,"h:mm dd/mm/yyyy")&amp;"; Solución: "&amp;U3087&amp;"; Hora de solución: "&amp;TEXT(E3087,"h:mm dd/mm/yyyy")&amp;"; Causa: "&amp;T3087</f>
        <v>RTNFO; Hora de aviso: 11:15 20/07/2024; Solución: Para dar solucion se recupera reserva y se instala una caja de empalme; Hora de solución: 14:00 20/07/2024; Causa: Corto Circuito</v>
      </c>
      <c r="W3087" s="4" t="s">
        <v>160</v>
      </c>
      <c r="X3087" s="3"/>
      <c r="Y3087" s="3"/>
      <c r="Z3087" s="3" t="s">
        <v>69</v>
      </c>
      <c r="AA3087" s="3" t="s">
        <v>71</v>
      </c>
      <c r="AB3087" s="3">
        <v>0</v>
      </c>
      <c r="AC3087" s="3" t="s">
        <v>71</v>
      </c>
      <c r="AD3087" s="6">
        <v>0</v>
      </c>
      <c r="AE3087" s="7"/>
      <c r="AF3087" s="7"/>
      <c r="AG3087" s="6">
        <f>Tabla4[[#This Row],[Tiempo Parada de Reloj]]+Tabla4[[#This Row],[Tiempo Autorizado por Telefonica (no Máximo)]]</f>
        <v>0</v>
      </c>
      <c r="AH3087" s="7">
        <f t="shared" ref="AH3087" ca="1" si="891">F3087-$AD3087</f>
        <v>0.11458333333575865</v>
      </c>
      <c r="AI3087" s="8">
        <f t="shared" ref="AI3087" si="892">AD3087*24</f>
        <v>0</v>
      </c>
      <c r="AJ3087" s="8">
        <f t="shared" ref="AJ3087" ca="1" si="893">AH3087*24</f>
        <v>2.7500000000582077</v>
      </c>
      <c r="AK3087" s="3" t="s">
        <v>106</v>
      </c>
      <c r="AL3087" s="3" t="s">
        <v>70</v>
      </c>
      <c r="AM3087" s="3" t="s">
        <v>87</v>
      </c>
      <c r="AN3087" s="3" t="s">
        <v>88</v>
      </c>
      <c r="AO3087" s="23" t="s">
        <v>8652</v>
      </c>
      <c r="AP3087" s="23" t="s">
        <v>8652</v>
      </c>
      <c r="AQ3087" s="23">
        <v>45495.441666666666</v>
      </c>
      <c r="AR3087" s="3"/>
      <c r="AS3087" s="23"/>
      <c r="AT3087" s="23"/>
      <c r="AU3087" s="3" t="s">
        <v>455</v>
      </c>
      <c r="AV3087" s="3" t="s">
        <v>69</v>
      </c>
      <c r="AW3087" s="3" t="s">
        <v>69</v>
      </c>
      <c r="AX3087" s="3" t="s">
        <v>69</v>
      </c>
      <c r="AY3087" s="3" t="s">
        <v>69</v>
      </c>
      <c r="AZ3087" s="8" t="str">
        <f>+CONCATENATE("Reportan apertura en el enlace ",Tabla4[[#This Row],[Enlace]]," en el ",Tabla4[[#This Row],[Distancia óptica]]," ocasionado por ",Tabla4[[#This Row],[Causa del daño]])</f>
        <v>Reportan apertura en el enlace Cali - Buenaventura en el Km 0 ocasionado por Corto Circuito</v>
      </c>
      <c r="BA3087" s="8" t="str">
        <f>+CONCATENATE("Para dar solución al incidente ",Tabla4[[#This Row],[Solución]])</f>
        <v>Para dar solución al incidente Para dar solucion se recupera reserva y se instala una caja de empalme</v>
      </c>
      <c r="BB3087" s="3" t="str">
        <f>+_xlfn.CONCAT(Tabla4[[#This Row],[Causa Raiz]]," ",Tabla4[[#This Row],[Solución2]]," (",Tabla4[[#This Row],[Anillo]],"- Cabecera: ",Tabla4[[#This Row],[Cabecera]],"- Operador: ",Tabla4[[#This Row],[Operador]],")")</f>
        <v>Reportan apertura en el enlace Cali - Buenaventura en el Km 0 ocasionado por Corto Circuito Para dar solución al incidente Para dar solucion se recupera reserva y se instala una caja de empalme (NA- Cabecera: NA- Operador: Ufinet)</v>
      </c>
    </row>
    <row r="3088" spans="1:54" ht="185.25">
      <c r="A3088" s="38">
        <f t="shared" ref="A3088:A3093" si="894">A3087+1</f>
        <v>3087</v>
      </c>
      <c r="B3088" s="3">
        <v>8778451</v>
      </c>
      <c r="C3088" s="3" t="s">
        <v>54</v>
      </c>
      <c r="D3088" s="23">
        <v>45493.479166666664</v>
      </c>
      <c r="E3088" s="23">
        <v>45493.583333333336</v>
      </c>
      <c r="F3088" s="1">
        <f t="shared" ref="F3088:F3093" ca="1" si="895">IF(ISBLANK(E3088),IF(ISBLANK(D3088),0,NOW()-D3088),E3088-D3088)</f>
        <v>0.10416666667151731</v>
      </c>
      <c r="G3088" s="3" t="s">
        <v>55</v>
      </c>
      <c r="H3088" s="41"/>
      <c r="I3088" s="40"/>
      <c r="J3088" s="5" t="s">
        <v>56</v>
      </c>
      <c r="K3088" s="3" t="s">
        <v>57</v>
      </c>
      <c r="L3088" s="9" t="s">
        <v>78</v>
      </c>
      <c r="M3088" s="3" t="s">
        <v>59</v>
      </c>
      <c r="N3088" s="3" t="s">
        <v>60</v>
      </c>
      <c r="O3088" s="3" t="s">
        <v>13596</v>
      </c>
      <c r="P3088" s="3" t="s">
        <v>13597</v>
      </c>
      <c r="Q3088" s="4" t="s">
        <v>13598</v>
      </c>
      <c r="R3088" s="3" t="s">
        <v>980</v>
      </c>
      <c r="S3088" s="3" t="s">
        <v>65</v>
      </c>
      <c r="T3088" s="9" t="s">
        <v>256</v>
      </c>
      <c r="U3088" s="3" t="s">
        <v>13599</v>
      </c>
      <c r="V3088" s="22" t="str">
        <f t="shared" si="890"/>
        <v>RLFO; Hora de aviso: 11:30 20/07/2024; Solución: Para dar solucion se refusina hilo en caja de empalme ; Hora de solución: 14:00 20/07/2024; Causa: Falla de Empalme de FiOp</v>
      </c>
      <c r="W3088" s="4" t="s">
        <v>68</v>
      </c>
      <c r="X3088" s="3"/>
      <c r="Y3088" s="3"/>
      <c r="Z3088" s="3" t="s">
        <v>69</v>
      </c>
      <c r="AA3088" s="3" t="s">
        <v>71</v>
      </c>
      <c r="AB3088" s="3">
        <v>0</v>
      </c>
      <c r="AC3088" s="3" t="s">
        <v>71</v>
      </c>
      <c r="AD3088" s="6">
        <v>0</v>
      </c>
      <c r="AE3088" s="7"/>
      <c r="AF3088" s="7"/>
      <c r="AG3088" s="6">
        <f>Tabla4[[#This Row],[Tiempo Parada de Reloj]]+Tabla4[[#This Row],[Tiempo Autorizado por Telefonica (no Máximo)]]</f>
        <v>0</v>
      </c>
      <c r="AH3088" s="7">
        <f t="shared" ref="AH3088:AH3093" ca="1" si="896">F3088-$AD3088</f>
        <v>0.10416666667151731</v>
      </c>
      <c r="AI3088" s="8">
        <f t="shared" ref="AI3088:AI3093" si="897">AD3088*24</f>
        <v>0</v>
      </c>
      <c r="AJ3088" s="8">
        <f t="shared" ref="AJ3088:AJ3093" ca="1" si="898">AH3088*24</f>
        <v>2.5000000001164153</v>
      </c>
      <c r="AK3088" s="3" t="s">
        <v>106</v>
      </c>
      <c r="AL3088" s="3" t="s">
        <v>70</v>
      </c>
      <c r="AM3088" s="3" t="s">
        <v>87</v>
      </c>
      <c r="AN3088" s="3" t="s">
        <v>87</v>
      </c>
      <c r="AO3088" s="23" t="s">
        <v>119</v>
      </c>
      <c r="AP3088" s="23" t="s">
        <v>119</v>
      </c>
      <c r="AQ3088" s="23">
        <v>45494.861805555556</v>
      </c>
      <c r="AR3088" s="3"/>
      <c r="AS3088" s="23"/>
      <c r="AT3088" s="23"/>
      <c r="AU3088" s="3" t="s">
        <v>100</v>
      </c>
      <c r="AV3088" s="3" t="s">
        <v>13600</v>
      </c>
      <c r="AW3088" s="3" t="s">
        <v>1951</v>
      </c>
      <c r="AX3088" s="3">
        <v>4.6824399999999997</v>
      </c>
      <c r="AY3088" s="3">
        <v>-74.083770000000001</v>
      </c>
      <c r="AZ3088" s="8" t="str">
        <f>+CONCATENATE("Reportan apertura en el enlace ",Tabla4[[#This Row],[Enlace]]," en el ",Tabla4[[#This Row],[Distancia óptica]]," ocasionado por ",Tabla4[[#This Row],[Causa del daño]])</f>
        <v>Reportan apertura en el enlace Mov. Pharmayep - Mov. Chapinero en el Km 8 desde chapinero ocasionado por Falla de Empalme de FiOp</v>
      </c>
      <c r="BA3088" s="8" t="str">
        <f>+CONCATENATE("Para dar solución al incidente ",Tabla4[[#This Row],[Solución]])</f>
        <v xml:space="preserve">Para dar solución al incidente Para dar solucion se refusina hilo en caja de empalme </v>
      </c>
      <c r="BB3088" s="3" t="str">
        <f>+_xlfn.CONCAT(Tabla4[[#This Row],[Causa Raiz]]," ",Tabla4[[#This Row],[Solución2]]," (",Tabla4[[#This Row],[Anillo]],"- Cabecera: ",Tabla4[[#This Row],[Cabecera]],"- Operador: ",Tabla4[[#This Row],[Operador]],")")</f>
        <v>Reportan apertura en el enlace Mov. Pharmayep - Mov. Chapinero en el Km 8 desde chapinero ocasionado por Falla de Empalme de FiOp Para dar solución al incidente Para dar solucion se refusina hilo en caja de empalme  (uk- Cabecera: chapinero- Operador: Colombia Telecomunicaciones)</v>
      </c>
    </row>
    <row r="3089" spans="1:54" ht="199.5">
      <c r="A3089" s="38">
        <f t="shared" si="894"/>
        <v>3088</v>
      </c>
      <c r="B3089" s="3">
        <v>8778570</v>
      </c>
      <c r="C3089" s="3" t="s">
        <v>54</v>
      </c>
      <c r="D3089" s="23">
        <v>45493.572916666664</v>
      </c>
      <c r="E3089" s="23">
        <v>45493.763888888891</v>
      </c>
      <c r="F3089" s="1">
        <f t="shared" ca="1" si="895"/>
        <v>0.19097222222626442</v>
      </c>
      <c r="G3089" s="3" t="s">
        <v>55</v>
      </c>
      <c r="H3089" s="41"/>
      <c r="I3089" s="40"/>
      <c r="J3089" s="5" t="s">
        <v>56</v>
      </c>
      <c r="K3089" s="3" t="s">
        <v>122</v>
      </c>
      <c r="L3089" s="9" t="s">
        <v>78</v>
      </c>
      <c r="M3089" s="3" t="s">
        <v>123</v>
      </c>
      <c r="N3089" s="3" t="s">
        <v>124</v>
      </c>
      <c r="O3089" s="3" t="s">
        <v>13601</v>
      </c>
      <c r="P3089" s="3" t="s">
        <v>14013</v>
      </c>
      <c r="Q3089" s="4" t="s">
        <v>13602</v>
      </c>
      <c r="R3089" s="3" t="s">
        <v>465</v>
      </c>
      <c r="S3089" s="3" t="s">
        <v>129</v>
      </c>
      <c r="T3089" s="9" t="s">
        <v>66</v>
      </c>
      <c r="U3089" s="3" t="s">
        <v>14011</v>
      </c>
      <c r="V3089" s="22" t="str">
        <f t="shared" si="890"/>
        <v>RLFO; Hora de aviso: 13:45 20/07/2024; Solución: se tiende 200 metros de fo de 36 hilos y se crean dos empalmes 2Nuevos de 36 hilos; Hora de solución: 18:20 20/07/2024; Causa: Vandalismo</v>
      </c>
      <c r="W3089" s="4" t="s">
        <v>132</v>
      </c>
      <c r="X3089" s="3"/>
      <c r="Y3089" s="3"/>
      <c r="Z3089" s="3" t="s">
        <v>69</v>
      </c>
      <c r="AA3089" s="3" t="s">
        <v>71</v>
      </c>
      <c r="AB3089" s="3">
        <v>0</v>
      </c>
      <c r="AC3089" s="3" t="s">
        <v>71</v>
      </c>
      <c r="AD3089" s="6">
        <v>0</v>
      </c>
      <c r="AE3089" s="7"/>
      <c r="AF3089" s="7"/>
      <c r="AG3089" s="6">
        <f>Tabla4[[#This Row],[Tiempo Parada de Reloj]]+Tabla4[[#This Row],[Tiempo Autorizado por Telefonica (no Máximo)]]</f>
        <v>0</v>
      </c>
      <c r="AH3089" s="7">
        <f t="shared" ca="1" si="896"/>
        <v>0.19097222222626442</v>
      </c>
      <c r="AI3089" s="8">
        <f t="shared" si="897"/>
        <v>0</v>
      </c>
      <c r="AJ3089" s="8">
        <f t="shared" ca="1" si="898"/>
        <v>4.5833333334303461</v>
      </c>
      <c r="AK3089" s="3" t="s">
        <v>106</v>
      </c>
      <c r="AL3089" s="3" t="s">
        <v>70</v>
      </c>
      <c r="AM3089" s="3" t="s">
        <v>88</v>
      </c>
      <c r="AN3089" s="3" t="s">
        <v>88</v>
      </c>
      <c r="AO3089" s="23" t="s">
        <v>119</v>
      </c>
      <c r="AP3089" s="23" t="s">
        <v>119</v>
      </c>
      <c r="AQ3089" s="23">
        <v>45494.863888888889</v>
      </c>
      <c r="AR3089" s="3"/>
      <c r="AS3089" s="23"/>
      <c r="AT3089" s="23"/>
      <c r="AU3089" s="3" t="s">
        <v>271</v>
      </c>
      <c r="AV3089" s="3" t="s">
        <v>468</v>
      </c>
      <c r="AW3089" s="3" t="s">
        <v>14087</v>
      </c>
      <c r="AX3089" s="3">
        <v>11.21353</v>
      </c>
      <c r="AY3089" s="3">
        <v>-74.882459999999995</v>
      </c>
      <c r="AZ3089" s="8" t="str">
        <f>+CONCATENATE("Reportan apertura en el enlace ",Tabla4[[#This Row],[Enlace]]," en el ",Tabla4[[#This Row],[Distancia óptica]]," ocasionado por ",Tabla4[[#This Row],[Causa del daño]])</f>
        <v>Reportan apertura en el enlace Mov. Santa Ana - Mov. Termoflores en el km 1.371 desde termo flores ocasionado por Vandalismo</v>
      </c>
      <c r="BA3089" s="8" t="str">
        <f>+CONCATENATE("Para dar solución al incidente ",Tabla4[[#This Row],[Solución]])</f>
        <v>Para dar solución al incidente se tiende 200 metros de fo de 36 hilos y se crean dos empalmes 2Nuevos de 36 hilos</v>
      </c>
      <c r="BB3089" s="3" t="str">
        <f>+_xlfn.CONCAT(Tabla4[[#This Row],[Causa Raiz]]," ",Tabla4[[#This Row],[Solución2]]," (",Tabla4[[#This Row],[Anillo]],"- Cabecera: ",Tabla4[[#This Row],[Cabecera]],"- Operador: ",Tabla4[[#This Row],[Operador]],")")</f>
        <v>Reportan apertura en el enlace Mov. Santa Ana - Mov. Termoflores en el km 1.371 desde termo flores ocasionado por Vandalismo Para dar solución al incidente se tiende 200 metros de fo de 36 hilos y se crean dos empalmes 2Nuevos de 36 hilos (Inteconexion- Cabecera: Caribe- Operador: Colombia Telecomunicaciones)</v>
      </c>
    </row>
    <row r="3090" spans="1:54" ht="213.75">
      <c r="A3090" s="38">
        <f t="shared" si="894"/>
        <v>3089</v>
      </c>
      <c r="B3090" s="3">
        <v>8778624</v>
      </c>
      <c r="C3090" s="3" t="s">
        <v>54</v>
      </c>
      <c r="D3090" s="23">
        <v>45493.645833333336</v>
      </c>
      <c r="E3090" s="23">
        <v>45493.78125</v>
      </c>
      <c r="F3090" s="1">
        <f t="shared" ca="1" si="895"/>
        <v>0.13541666666424135</v>
      </c>
      <c r="G3090" s="3" t="s">
        <v>55</v>
      </c>
      <c r="H3090" s="3"/>
      <c r="I3090" s="40"/>
      <c r="J3090" s="5" t="s">
        <v>56</v>
      </c>
      <c r="K3090" s="3" t="s">
        <v>57</v>
      </c>
      <c r="L3090" s="9" t="s">
        <v>78</v>
      </c>
      <c r="M3090" s="3" t="s">
        <v>59</v>
      </c>
      <c r="N3090" s="3" t="s">
        <v>60</v>
      </c>
      <c r="O3090" s="3" t="s">
        <v>13603</v>
      </c>
      <c r="P3090" s="3" t="s">
        <v>14008</v>
      </c>
      <c r="Q3090" s="4" t="s">
        <v>13604</v>
      </c>
      <c r="R3090" s="3" t="s">
        <v>6368</v>
      </c>
      <c r="S3090" s="3" t="s">
        <v>65</v>
      </c>
      <c r="T3090" s="9" t="s">
        <v>176</v>
      </c>
      <c r="U3090" s="3" t="s">
        <v>14009</v>
      </c>
      <c r="V3090" s="22" t="str">
        <f t="shared" si="890"/>
        <v>RLFO; Hora de aviso: 15:30 20/07/2024; Solución: para dar solucion se refusiona hilo en caja de empalme existente ; Hora de solución: 18:45 20/07/2024; Causa: Intervención de Terceros. No Identificados</v>
      </c>
      <c r="W3090" s="4" t="s">
        <v>68</v>
      </c>
      <c r="X3090" s="3"/>
      <c r="Y3090" s="3"/>
      <c r="Z3090" s="3" t="s">
        <v>69</v>
      </c>
      <c r="AA3090" s="3" t="s">
        <v>71</v>
      </c>
      <c r="AB3090" s="3">
        <v>0</v>
      </c>
      <c r="AC3090" s="3" t="s">
        <v>71</v>
      </c>
      <c r="AD3090" s="6">
        <v>0</v>
      </c>
      <c r="AE3090" s="7"/>
      <c r="AF3090" s="7"/>
      <c r="AG3090" s="6">
        <f>Tabla4[[#This Row],[Tiempo Parada de Reloj]]+Tabla4[[#This Row],[Tiempo Autorizado por Telefonica (no Máximo)]]</f>
        <v>0</v>
      </c>
      <c r="AH3090" s="7">
        <f t="shared" ca="1" si="896"/>
        <v>0.13541666666424135</v>
      </c>
      <c r="AI3090" s="8">
        <f t="shared" si="897"/>
        <v>0</v>
      </c>
      <c r="AJ3090" s="8">
        <f t="shared" ca="1" si="898"/>
        <v>3.2499999999417923</v>
      </c>
      <c r="AK3090" s="3" t="s">
        <v>87</v>
      </c>
      <c r="AL3090" s="3" t="s">
        <v>71</v>
      </c>
      <c r="AM3090" s="3" t="s">
        <v>87</v>
      </c>
      <c r="AN3090" s="3" t="s">
        <v>87</v>
      </c>
      <c r="AO3090" s="23" t="s">
        <v>8652</v>
      </c>
      <c r="AP3090" s="23" t="s">
        <v>8652</v>
      </c>
      <c r="AQ3090" s="23">
        <v>45495.477777777778</v>
      </c>
      <c r="AR3090" s="3"/>
      <c r="AS3090" s="23"/>
      <c r="AT3090" s="23"/>
      <c r="AU3090" s="3" t="s">
        <v>74</v>
      </c>
      <c r="AV3090" s="3">
        <v>31010</v>
      </c>
      <c r="AW3090" s="3" t="s">
        <v>1311</v>
      </c>
      <c r="AX3090" s="3">
        <v>4.6608682999999997</v>
      </c>
      <c r="AY3090" s="3">
        <v>-74.077624999999998</v>
      </c>
      <c r="AZ3090" s="8" t="str">
        <f>+CONCATENATE("Reportan apertura en el enlace ",Tabla4[[#This Row],[Enlace]]," en el ",Tabla4[[#This Row],[Distancia óptica]]," ocasionado por ",Tabla4[[#This Row],[Causa del daño]])</f>
        <v>Reportan apertura en el enlace Mov. Caminos del Viendo - Mov. Doce de Octubre  en el km 0.183 desde Chapinero ocasionado por Intervención de Terceros. No Identificados</v>
      </c>
      <c r="BA3090" s="8" t="str">
        <f>+CONCATENATE("Para dar solución al incidente ",Tabla4[[#This Row],[Solución]])</f>
        <v xml:space="preserve">Para dar solución al incidente para dar solucion se refusiona hilo en caja de empalme existente </v>
      </c>
      <c r="BB3090" s="3" t="str">
        <f>+_xlfn.CONCAT(Tabla4[[#This Row],[Causa Raiz]]," ",Tabla4[[#This Row],[Solución2]]," (",Tabla4[[#This Row],[Anillo]],"- Cabecera: ",Tabla4[[#This Row],[Cabecera]],"- Operador: ",Tabla4[[#This Row],[Operador]],")")</f>
        <v>Reportan apertura en el enlace Mov. Caminos del Viendo - Mov. Doce de Octubre  en el km 0.183 desde Chapinero ocasionado por Intervención de Terceros. No Identificados Para dar solución al incidente para dar solucion se refusiona hilo en caja de empalme existente  (UK- Cabecera: 31010- Operador: Colombia Telecomunicaciones)</v>
      </c>
    </row>
    <row r="3091" spans="1:54" ht="185.25">
      <c r="A3091" s="38">
        <f t="shared" si="894"/>
        <v>3090</v>
      </c>
      <c r="B3091" s="3">
        <v>8778686</v>
      </c>
      <c r="C3091" s="3" t="s">
        <v>92</v>
      </c>
      <c r="D3091" s="23">
        <v>45493.666666666664</v>
      </c>
      <c r="E3091" s="23">
        <v>45494.701388888891</v>
      </c>
      <c r="F3091" s="1">
        <f t="shared" ca="1" si="895"/>
        <v>1.0347222222262644</v>
      </c>
      <c r="G3091" s="3" t="s">
        <v>55</v>
      </c>
      <c r="H3091" s="41"/>
      <c r="I3091" s="40"/>
      <c r="J3091" s="5" t="s">
        <v>56</v>
      </c>
      <c r="K3091" s="3" t="s">
        <v>108</v>
      </c>
      <c r="L3091" s="9" t="s">
        <v>58</v>
      </c>
      <c r="M3091" s="3" t="s">
        <v>228</v>
      </c>
      <c r="N3091" s="3" t="s">
        <v>315</v>
      </c>
      <c r="O3091" s="3" t="s">
        <v>14019</v>
      </c>
      <c r="P3091" s="3" t="s">
        <v>14012</v>
      </c>
      <c r="Q3091" s="4" t="s">
        <v>14002</v>
      </c>
      <c r="R3091" s="3" t="s">
        <v>233</v>
      </c>
      <c r="S3091" s="3" t="s">
        <v>14001</v>
      </c>
      <c r="T3091" s="9" t="s">
        <v>513</v>
      </c>
      <c r="U3091" s="3" t="s">
        <v>14051</v>
      </c>
      <c r="V3091" s="22" t="str">
        <f t="shared" si="890"/>
        <v>RTNFO; Hora de aviso: 16:00 20/07/2024; Solución: Para dar solucion se realiza un Tendido y dos cajas de empalme ; Hora de solución: 16:50 21/07/2024; Causa: Desastre Natural</v>
      </c>
      <c r="W3091" s="4" t="s">
        <v>542</v>
      </c>
      <c r="X3091" s="3"/>
      <c r="Y3091" s="3"/>
      <c r="Z3091" s="3" t="s">
        <v>69</v>
      </c>
      <c r="AA3091" s="3" t="s">
        <v>71</v>
      </c>
      <c r="AB3091" s="3">
        <v>0</v>
      </c>
      <c r="AC3091" s="3" t="s">
        <v>71</v>
      </c>
      <c r="AD3091" s="6">
        <v>0.78680555555555554</v>
      </c>
      <c r="AE3091" s="7"/>
      <c r="AF3091" s="7"/>
      <c r="AG3091" s="6">
        <f>Tabla4[[#This Row],[Tiempo Parada de Reloj]]+Tabla4[[#This Row],[Tiempo Autorizado por Telefonica (no Máximo)]]</f>
        <v>0.78680555555555554</v>
      </c>
      <c r="AH3091" s="7">
        <f t="shared" ca="1" si="896"/>
        <v>0.24791666667070889</v>
      </c>
      <c r="AI3091" s="8">
        <f t="shared" si="897"/>
        <v>18.883333333333333</v>
      </c>
      <c r="AJ3091" s="8">
        <f t="shared" ca="1" si="898"/>
        <v>5.9500000000970132</v>
      </c>
      <c r="AK3091" s="3" t="s">
        <v>87</v>
      </c>
      <c r="AL3091" s="3" t="s">
        <v>70</v>
      </c>
      <c r="AM3091" s="3" t="s">
        <v>106</v>
      </c>
      <c r="AN3091" s="3" t="s">
        <v>120</v>
      </c>
      <c r="AO3091" s="23" t="s">
        <v>87</v>
      </c>
      <c r="AP3091" s="23" t="s">
        <v>87</v>
      </c>
      <c r="AQ3091" s="23">
        <v>45496.665277777778</v>
      </c>
      <c r="AR3091" s="3"/>
      <c r="AS3091" s="23"/>
      <c r="AT3091" s="23"/>
      <c r="AU3091" s="3" t="s">
        <v>237</v>
      </c>
      <c r="AV3091" s="3" t="s">
        <v>598</v>
      </c>
      <c r="AW3091" s="3" t="s">
        <v>76</v>
      </c>
      <c r="AX3091" s="3">
        <v>10.7081</v>
      </c>
      <c r="AY3091" s="3">
        <v>-74.150899999999993</v>
      </c>
      <c r="AZ3091" s="8" t="str">
        <f>+CONCATENATE("Reportan apertura en el enlace ",Tabla4[[#This Row],[Enlace]]," en el ",Tabla4[[#This Row],[Distancia óptica]]," ocasionado por ",Tabla4[[#This Row],[Causa del daño]])</f>
        <v>Reportan apertura en el enlace Santa marta - Fundacion en el Km 84 desde Santa marta  ocasionado por Desastre Natural</v>
      </c>
      <c r="BA3091" s="8" t="str">
        <f>+CONCATENATE("Para dar solución al incidente ",Tabla4[[#This Row],[Solución]])</f>
        <v xml:space="preserve">Para dar solución al incidente Para dar solucion se realiza un Tendido y dos cajas de empalme </v>
      </c>
      <c r="BB3091" s="3" t="str">
        <f>+_xlfn.CONCAT(Tabla4[[#This Row],[Causa Raiz]]," ",Tabla4[[#This Row],[Solución2]]," (",Tabla4[[#This Row],[Anillo]],"- Cabecera: ",Tabla4[[#This Row],[Cabecera]],"- Operador: ",Tabla4[[#This Row],[Operador]],")")</f>
        <v>Reportan apertura en el enlace Santa marta - Fundacion en el Km 84 desde Santa marta  ocasionado por Desastre Natural Para dar solución al incidente Para dar solucion se realiza un Tendido y dos cajas de empalme  (Troncal- Cabecera: CALLE 13- Operador: Colombia Telecomunicaciones)</v>
      </c>
    </row>
    <row r="3092" spans="1:54" ht="142.5">
      <c r="A3092" s="38">
        <f t="shared" si="894"/>
        <v>3091</v>
      </c>
      <c r="B3092" s="3">
        <v>8778718</v>
      </c>
      <c r="C3092" s="3" t="s">
        <v>92</v>
      </c>
      <c r="D3092" s="23">
        <v>45493.708333333336</v>
      </c>
      <c r="E3092" s="23">
        <v>45494.5625</v>
      </c>
      <c r="F3092" s="1">
        <f t="shared" ca="1" si="895"/>
        <v>0.85416666666424135</v>
      </c>
      <c r="G3092" s="3" t="s">
        <v>164</v>
      </c>
      <c r="H3092" s="41" t="s">
        <v>165</v>
      </c>
      <c r="I3092" s="40" t="s">
        <v>14010</v>
      </c>
      <c r="J3092" s="5" t="s">
        <v>167</v>
      </c>
      <c r="K3092" s="3" t="s">
        <v>168</v>
      </c>
      <c r="L3092" s="9" t="s">
        <v>58</v>
      </c>
      <c r="M3092" s="3" t="s">
        <v>169</v>
      </c>
      <c r="N3092" s="3" t="s">
        <v>9385</v>
      </c>
      <c r="O3092" s="3" t="s">
        <v>2787</v>
      </c>
      <c r="P3092" s="3" t="s">
        <v>325</v>
      </c>
      <c r="Q3092" s="4" t="s">
        <v>14005</v>
      </c>
      <c r="R3092" s="3" t="s">
        <v>174</v>
      </c>
      <c r="S3092" s="3" t="s">
        <v>175</v>
      </c>
      <c r="T3092" s="9" t="s">
        <v>329</v>
      </c>
      <c r="U3092" s="3" t="s">
        <v>14037</v>
      </c>
      <c r="V3092" s="22" t="str">
        <f t="shared" si="890"/>
        <v>RTNFO; Hora de aviso: 17:00 20/07/2024; Solución: Para dar solucion se realiza un Tendido 400 mtrs y 2 cajas de empalme ; Hora de solución: 13:30 21/07/2024; Causa: Incendio</v>
      </c>
      <c r="W3092" s="4" t="s">
        <v>178</v>
      </c>
      <c r="X3092" s="3"/>
      <c r="Y3092" s="3"/>
      <c r="Z3092" s="3" t="s">
        <v>69</v>
      </c>
      <c r="AA3092" s="3" t="s">
        <v>71</v>
      </c>
      <c r="AB3092" s="3">
        <v>0</v>
      </c>
      <c r="AC3092" s="3" t="s">
        <v>71</v>
      </c>
      <c r="AD3092" s="6">
        <v>0.66666666666666663</v>
      </c>
      <c r="AE3092" s="7"/>
      <c r="AF3092" s="7"/>
      <c r="AG3092" s="6">
        <f>Tabla4[[#This Row],[Tiempo Parada de Reloj]]+Tabla4[[#This Row],[Tiempo Autorizado por Telefonica (no Máximo)]]</f>
        <v>0.66666666666666663</v>
      </c>
      <c r="AH3092" s="7">
        <f t="shared" ca="1" si="896"/>
        <v>0.18749999999757472</v>
      </c>
      <c r="AI3092" s="8">
        <f t="shared" si="897"/>
        <v>16</v>
      </c>
      <c r="AJ3092" s="8">
        <f t="shared" ca="1" si="898"/>
        <v>4.4999999999417932</v>
      </c>
      <c r="AK3092" s="3" t="s">
        <v>87</v>
      </c>
      <c r="AL3092" s="3" t="s">
        <v>71</v>
      </c>
      <c r="AM3092" s="3" t="s">
        <v>87</v>
      </c>
      <c r="AN3092" s="3" t="s">
        <v>87</v>
      </c>
      <c r="AO3092" s="23"/>
      <c r="AP3092" s="23"/>
      <c r="AQ3092" s="23">
        <f ca="1">NOW()</f>
        <v>45503.69683483796</v>
      </c>
      <c r="AR3092" s="3"/>
      <c r="AS3092" s="23"/>
      <c r="AT3092" s="23"/>
      <c r="AU3092" s="3" t="s">
        <v>168</v>
      </c>
      <c r="AV3092" s="3" t="s">
        <v>69</v>
      </c>
      <c r="AW3092" s="3" t="s">
        <v>69</v>
      </c>
      <c r="AX3092" s="3" t="s">
        <v>69</v>
      </c>
      <c r="AY3092" s="3" t="s">
        <v>69</v>
      </c>
      <c r="AZ3092" s="8" t="str">
        <f>+CONCATENATE("Reportan apertura en el enlace ",Tabla4[[#This Row],[Enlace]]," en el ",Tabla4[[#This Row],[Distancia óptica]]," ocasionado por ",Tabla4[[#This Row],[Causa del daño]])</f>
        <v>Reportan apertura en el enlace Zulia - Sardinata en el Km 0 ocasionado por Incendio</v>
      </c>
      <c r="BA3092" s="8" t="str">
        <f>+CONCATENATE("Para dar solución al incidente ",Tabla4[[#This Row],[Solución]])</f>
        <v xml:space="preserve">Para dar solución al incidente Para dar solucion se realiza un Tendido 400 mtrs y 2 cajas de empalme </v>
      </c>
      <c r="BB3092" s="3" t="str">
        <f>+_xlfn.CONCAT(Tabla4[[#This Row],[Causa Raiz]]," ",Tabla4[[#This Row],[Solución2]]," (",Tabla4[[#This Row],[Anillo]],"- Cabecera: ",Tabla4[[#This Row],[Cabecera]],"- Operador: ",Tabla4[[#This Row],[Operador]],")")</f>
        <v>Reportan apertura en el enlace Zulia - Sardinata en el Km 0 ocasionado por Incendio Para dar solución al incidente Para dar solucion se realiza un Tendido 400 mtrs y 2 cajas de empalme  (NA- Cabecera: NA- Operador: Telmex - Claro)</v>
      </c>
    </row>
    <row r="3093" spans="1:54" ht="142.5">
      <c r="A3093" s="38">
        <f t="shared" si="894"/>
        <v>3092</v>
      </c>
      <c r="B3093" s="3">
        <v>8778725</v>
      </c>
      <c r="C3093" s="3" t="s">
        <v>54</v>
      </c>
      <c r="D3093" s="23">
        <v>45493.697916666664</v>
      </c>
      <c r="E3093" s="23">
        <v>45493.699305555558</v>
      </c>
      <c r="F3093" s="1">
        <f t="shared" ca="1" si="895"/>
        <v>1.3888888934161514E-3</v>
      </c>
      <c r="G3093" s="3" t="s">
        <v>55</v>
      </c>
      <c r="H3093" s="41"/>
      <c r="I3093" s="40"/>
      <c r="J3093" s="5" t="s">
        <v>56</v>
      </c>
      <c r="K3093" s="3" t="s">
        <v>203</v>
      </c>
      <c r="L3093" s="9" t="s">
        <v>58</v>
      </c>
      <c r="M3093" s="3" t="s">
        <v>204</v>
      </c>
      <c r="N3093" s="3" t="s">
        <v>205</v>
      </c>
      <c r="O3093" s="3" t="s">
        <v>14004</v>
      </c>
      <c r="P3093" s="3" t="s">
        <v>325</v>
      </c>
      <c r="Q3093" s="4" t="s">
        <v>14003</v>
      </c>
      <c r="R3093" s="3" t="s">
        <v>336</v>
      </c>
      <c r="S3093" s="3" t="s">
        <v>14006</v>
      </c>
      <c r="T3093" s="9" t="s">
        <v>104</v>
      </c>
      <c r="U3093" s="3" t="s">
        <v>14007</v>
      </c>
      <c r="V3093" s="22" t="str">
        <f t="shared" si="890"/>
        <v>RLFO; Hora de aviso: 16:45 20/07/2024; Solución: se realiza limpieza de patchord ; Hora de solución: 16:47 20/07/2024; Causa: Visita Fallida</v>
      </c>
      <c r="W3093" s="4" t="s">
        <v>213</v>
      </c>
      <c r="X3093" s="3"/>
      <c r="Y3093" s="3"/>
      <c r="Z3093" s="3" t="s">
        <v>69</v>
      </c>
      <c r="AA3093" s="3" t="s">
        <v>71</v>
      </c>
      <c r="AB3093" s="3">
        <v>0</v>
      </c>
      <c r="AC3093" s="3" t="s">
        <v>71</v>
      </c>
      <c r="AD3093" s="6">
        <v>0</v>
      </c>
      <c r="AE3093" s="7"/>
      <c r="AF3093" s="7"/>
      <c r="AG3093" s="6">
        <f>Tabla4[[#This Row],[Tiempo Parada de Reloj]]+Tabla4[[#This Row],[Tiempo Autorizado por Telefonica (no Máximo)]]</f>
        <v>0</v>
      </c>
      <c r="AH3093" s="7">
        <f t="shared" ca="1" si="896"/>
        <v>1.3888888934161514E-3</v>
      </c>
      <c r="AI3093" s="8">
        <f t="shared" si="897"/>
        <v>0</v>
      </c>
      <c r="AJ3093" s="8">
        <f t="shared" ca="1" si="898"/>
        <v>3.3333333441987634E-2</v>
      </c>
      <c r="AK3093" s="3" t="s">
        <v>87</v>
      </c>
      <c r="AL3093" s="3" t="s">
        <v>71</v>
      </c>
      <c r="AM3093" s="3" t="s">
        <v>87</v>
      </c>
      <c r="AN3093" s="3" t="s">
        <v>87</v>
      </c>
      <c r="AO3093" s="23" t="s">
        <v>87</v>
      </c>
      <c r="AP3093" s="23" t="s">
        <v>87</v>
      </c>
      <c r="AQ3093" s="23">
        <v>45493.699305555558</v>
      </c>
      <c r="AR3093" s="3"/>
      <c r="AS3093" s="23"/>
      <c r="AT3093" s="23"/>
      <c r="AU3093" s="3" t="s">
        <v>356</v>
      </c>
      <c r="AV3093" s="3" t="s">
        <v>69</v>
      </c>
      <c r="AW3093" s="3" t="s">
        <v>69</v>
      </c>
      <c r="AX3093" s="3" t="s">
        <v>69</v>
      </c>
      <c r="AY3093" s="3" t="s">
        <v>69</v>
      </c>
      <c r="AZ3093" s="8" t="str">
        <f>+CONCATENATE("Reportan apertura en el enlace ",Tabla4[[#This Row],[Enlace]]," en el ",Tabla4[[#This Row],[Distancia óptica]]," ocasionado por ",Tabla4[[#This Row],[Causa del daño]])</f>
        <v>Reportan apertura en el enlace  Rincon de Giron - OLT Arenales en el Km 0 ocasionado por Visita Fallida</v>
      </c>
      <c r="BA3093" s="8" t="str">
        <f>+CONCATENATE("Para dar solución al incidente ",Tabla4[[#This Row],[Solución]])</f>
        <v xml:space="preserve">Para dar solución al incidente se realiza limpieza de patchord </v>
      </c>
      <c r="BB3093" s="3" t="str">
        <f>+_xlfn.CONCAT(Tabla4[[#This Row],[Causa Raiz]]," ",Tabla4[[#This Row],[Solución2]]," (",Tabla4[[#This Row],[Anillo]],"- Cabecera: ",Tabla4[[#This Row],[Cabecera]],"- Operador: ",Tabla4[[#This Row],[Operador]],")")</f>
        <v>Reportan apertura en el enlace  Rincon de Giron - OLT Arenales en el Km 0 ocasionado por Visita Fallida Para dar solución al incidente se realiza limpieza de patchord  (NA- Cabecera: NA- Operador: Colombia Telecomunicaciones)</v>
      </c>
    </row>
    <row r="3094" spans="1:54" ht="199.5">
      <c r="A3094" s="38">
        <f t="shared" ref="A3094:A3100" si="899">A3093+1</f>
        <v>3093</v>
      </c>
      <c r="B3094" s="3">
        <v>8778951</v>
      </c>
      <c r="C3094" s="3" t="s">
        <v>92</v>
      </c>
      <c r="D3094" s="23">
        <v>45493.9375</v>
      </c>
      <c r="E3094" s="23">
        <v>45494.447916666664</v>
      </c>
      <c r="F3094" s="1">
        <f t="shared" ref="F3094:F3100" ca="1" si="900">IF(ISBLANK(E3094),IF(ISBLANK(D3094),0,NOW()-D3094),E3094-D3094)</f>
        <v>0.51041666666424135</v>
      </c>
      <c r="G3094" s="3" t="s">
        <v>55</v>
      </c>
      <c r="H3094" s="41"/>
      <c r="I3094" s="40"/>
      <c r="J3094" s="5" t="s">
        <v>56</v>
      </c>
      <c r="K3094" s="3" t="s">
        <v>108</v>
      </c>
      <c r="L3094" s="9" t="s">
        <v>58</v>
      </c>
      <c r="M3094" s="3" t="s">
        <v>109</v>
      </c>
      <c r="N3094" s="3" t="s">
        <v>633</v>
      </c>
      <c r="O3094" s="3" t="s">
        <v>2992</v>
      </c>
      <c r="P3094" s="3" t="s">
        <v>14018</v>
      </c>
      <c r="Q3094" s="4" t="s">
        <v>14017</v>
      </c>
      <c r="R3094" s="3" t="s">
        <v>327</v>
      </c>
      <c r="S3094" s="3" t="s">
        <v>115</v>
      </c>
      <c r="T3094" s="9" t="s">
        <v>66</v>
      </c>
      <c r="U3094" s="3" t="s">
        <v>14027</v>
      </c>
      <c r="V3094" s="22" t="str">
        <f t="shared" ref="V3094:V3100" si="901">C3094&amp;"; Hora de aviso: "&amp;TEXT(D3094,"h:mm dd/mm/yyyy")&amp;"; Solución: "&amp;U3094&amp;"; Hora de solución: "&amp;TEXT(E3094,"h:mm dd/mm/yyyy")&amp;"; Causa: "&amp;T3094</f>
        <v>RTNFO; Hora de aviso: 22:30 20/07/2024; Solución: Recuperacion de 300 mts de reserva de F.O de 36 hilos y un empalme de 36 hilos; Hora de solución: 10:45 21/07/2024; Causa: Vandalismo</v>
      </c>
      <c r="W3094" s="4" t="s">
        <v>3603</v>
      </c>
      <c r="X3094" s="3"/>
      <c r="Y3094" s="3"/>
      <c r="Z3094" s="3" t="s">
        <v>69</v>
      </c>
      <c r="AA3094" s="3" t="s">
        <v>71</v>
      </c>
      <c r="AB3094" s="3">
        <v>0</v>
      </c>
      <c r="AC3094" s="3" t="s">
        <v>71</v>
      </c>
      <c r="AD3094" s="6">
        <v>0.33333333333333331</v>
      </c>
      <c r="AE3094" s="7"/>
      <c r="AF3094" s="7"/>
      <c r="AG3094" s="6">
        <f>Tabla4[[#This Row],[Tiempo Parada de Reloj]]+Tabla4[[#This Row],[Tiempo Autorizado por Telefonica (no Máximo)]]</f>
        <v>0.33333333333333331</v>
      </c>
      <c r="AH3094" s="7">
        <f t="shared" ref="AH3094:AH3100" ca="1" si="902">F3094-$AD3094</f>
        <v>0.17708333333090803</v>
      </c>
      <c r="AI3094" s="8">
        <f t="shared" ref="AI3094:AI3100" si="903">AD3094*24</f>
        <v>8</v>
      </c>
      <c r="AJ3094" s="8">
        <f t="shared" ref="AJ3094:AJ3100" ca="1" si="904">AH3094*24</f>
        <v>4.2499999999417923</v>
      </c>
      <c r="AK3094" s="3" t="s">
        <v>8652</v>
      </c>
      <c r="AL3094" s="3" t="s">
        <v>70</v>
      </c>
      <c r="AM3094" s="3" t="s">
        <v>106</v>
      </c>
      <c r="AN3094" s="3" t="s">
        <v>106</v>
      </c>
      <c r="AO3094" s="23" t="s">
        <v>8652</v>
      </c>
      <c r="AP3094" s="23" t="s">
        <v>8652</v>
      </c>
      <c r="AQ3094" s="23">
        <v>45495.456250000003</v>
      </c>
      <c r="AR3094" s="3"/>
      <c r="AS3094" s="23"/>
      <c r="AT3094" s="23"/>
      <c r="AU3094" s="3" t="s">
        <v>192</v>
      </c>
      <c r="AV3094" s="3" t="s">
        <v>1390</v>
      </c>
      <c r="AW3094" s="3" t="s">
        <v>92</v>
      </c>
      <c r="AX3094" s="3">
        <v>8.8717319999999997</v>
      </c>
      <c r="AY3094" s="3">
        <v>-73.662413999999998</v>
      </c>
      <c r="AZ3094" s="8" t="str">
        <f>+CONCATENATE("Reportan apertura en el enlace ",Tabla4[[#This Row],[Enlace]]," en el ",Tabla4[[#This Row],[Distancia óptica]]," ocasionado por ",Tabla4[[#This Row],[Causa del daño]])</f>
        <v>Reportan apertura en el enlace Curumaní - Pelaya en el Km 21,7 desde Curumani ocasionado por Vandalismo</v>
      </c>
      <c r="BA3094" s="8" t="str">
        <f>+CONCATENATE("Para dar solución al incidente ",Tabla4[[#This Row],[Solución]])</f>
        <v>Para dar solución al incidente Recuperacion de 300 mts de reserva de F.O de 36 hilos y un empalme de 36 hilos</v>
      </c>
      <c r="BB3094" s="3" t="str">
        <f>+_xlfn.CONCAT(Tabla4[[#This Row],[Causa Raiz]]," ",Tabla4[[#This Row],[Solución2]]," (",Tabla4[[#This Row],[Anillo]],"- Cabecera: ",Tabla4[[#This Row],[Cabecera]],"- Operador: ",Tabla4[[#This Row],[Operador]],")")</f>
        <v>Reportan apertura en el enlace Curumaní - Pelaya en el Km 21,7 desde Curumani ocasionado por Vandalismo Para dar solución al incidente Recuperacion de 300 mts de reserva de F.O de 36 hilos y un empalme de 36 hilos (RTNFO- Cabecera: Curumani- Operador: Colombia Telecomunicaciones)</v>
      </c>
    </row>
    <row r="3095" spans="1:54" ht="185.25">
      <c r="A3095" s="38">
        <f t="shared" si="899"/>
        <v>3094</v>
      </c>
      <c r="B3095" s="3">
        <v>8779456</v>
      </c>
      <c r="C3095" s="3" t="s">
        <v>92</v>
      </c>
      <c r="D3095" s="23">
        <v>45494.395833333336</v>
      </c>
      <c r="E3095" s="23">
        <v>45494.552083333336</v>
      </c>
      <c r="F3095" s="1">
        <f t="shared" ca="1" si="900"/>
        <v>0.15625</v>
      </c>
      <c r="G3095" s="3" t="s">
        <v>55</v>
      </c>
      <c r="H3095" s="41"/>
      <c r="I3095" s="40"/>
      <c r="J3095" s="5" t="s">
        <v>56</v>
      </c>
      <c r="K3095" s="3" t="s">
        <v>108</v>
      </c>
      <c r="L3095" s="9" t="s">
        <v>58</v>
      </c>
      <c r="M3095" s="3" t="s">
        <v>109</v>
      </c>
      <c r="N3095" s="3" t="s">
        <v>633</v>
      </c>
      <c r="O3095" s="3" t="s">
        <v>1029</v>
      </c>
      <c r="P3095" s="3" t="s">
        <v>14023</v>
      </c>
      <c r="Q3095" s="4" t="s">
        <v>14020</v>
      </c>
      <c r="R3095" s="3" t="s">
        <v>4631</v>
      </c>
      <c r="S3095" s="3" t="s">
        <v>115</v>
      </c>
      <c r="T3095" s="9" t="s">
        <v>146</v>
      </c>
      <c r="U3095" s="3" t="s">
        <v>14035</v>
      </c>
      <c r="V3095" s="22" t="str">
        <f t="shared" si="901"/>
        <v>RTNFO; Hora de aviso: 9:30 21/07/2024; Solución: Se realiza migracion de hilo en servicion entre los dos nodos ; Hora de solución: 13:15 21/07/2024; Causa: Falla en la Red FiOp</v>
      </c>
      <c r="W3095" s="4" t="s">
        <v>14213</v>
      </c>
      <c r="X3095" s="3" t="s">
        <v>14211</v>
      </c>
      <c r="Y3095" s="3" t="s">
        <v>14212</v>
      </c>
      <c r="Z3095" s="3" t="s">
        <v>120</v>
      </c>
      <c r="AA3095" s="3" t="s">
        <v>71</v>
      </c>
      <c r="AB3095" s="3">
        <v>0</v>
      </c>
      <c r="AC3095" s="3" t="s">
        <v>71</v>
      </c>
      <c r="AD3095" s="6">
        <v>0</v>
      </c>
      <c r="AE3095" s="7"/>
      <c r="AF3095" s="7"/>
      <c r="AG3095" s="6">
        <f>Tabla4[[#This Row],[Tiempo Parada de Reloj]]+Tabla4[[#This Row],[Tiempo Autorizado por Telefonica (no Máximo)]]</f>
        <v>0</v>
      </c>
      <c r="AH3095" s="7">
        <f t="shared" ca="1" si="902"/>
        <v>0.15625</v>
      </c>
      <c r="AI3095" s="8">
        <f t="shared" si="903"/>
        <v>0</v>
      </c>
      <c r="AJ3095" s="8">
        <f t="shared" ca="1" si="904"/>
        <v>3.75</v>
      </c>
      <c r="AK3095" s="3" t="s">
        <v>106</v>
      </c>
      <c r="AL3095" s="3" t="s">
        <v>71</v>
      </c>
      <c r="AM3095" s="3" t="s">
        <v>69</v>
      </c>
      <c r="AN3095" s="3" t="s">
        <v>106</v>
      </c>
      <c r="AO3095" s="23" t="s">
        <v>119</v>
      </c>
      <c r="AP3095" s="23" t="s">
        <v>119</v>
      </c>
      <c r="AQ3095" s="23">
        <v>45495.504861111112</v>
      </c>
      <c r="AR3095" s="3"/>
      <c r="AS3095" s="23"/>
      <c r="AT3095" s="23"/>
      <c r="AU3095" s="3" t="s">
        <v>192</v>
      </c>
      <c r="AV3095" s="3" t="s">
        <v>1694</v>
      </c>
      <c r="AW3095" s="3" t="s">
        <v>1323</v>
      </c>
      <c r="AX3095" s="3">
        <v>8.3089999999999993</v>
      </c>
      <c r="AY3095" s="3">
        <v>-73.624600000000001</v>
      </c>
      <c r="AZ3095" s="8" t="str">
        <f>+CONCATENATE("Reportan apertura en el enlace ",Tabla4[[#This Row],[Enlace]]," en el ",Tabla4[[#This Row],[Distancia óptica]]," ocasionado por ",Tabla4[[#This Row],[Causa del daño]])</f>
        <v>Reportan apertura en el enlace Aguachica - San Alberto en el km 63,7 desde Aguachica  ocasionado por Falla en la Red FiOp</v>
      </c>
      <c r="BA3095" s="8" t="str">
        <f>+CONCATENATE("Para dar solución al incidente ",Tabla4[[#This Row],[Solución]])</f>
        <v xml:space="preserve">Para dar solución al incidente Se realiza migracion de hilo en servicion entre los dos nodos </v>
      </c>
      <c r="BB3095" s="3" t="str">
        <f>+_xlfn.CONCAT(Tabla4[[#This Row],[Causa Raiz]]," ",Tabla4[[#This Row],[Solución2]]," (",Tabla4[[#This Row],[Anillo]],"- Cabecera: ",Tabla4[[#This Row],[Cabecera]],"- Operador: ",Tabla4[[#This Row],[Operador]],")")</f>
        <v>Reportan apertura en el enlace Aguachica - San Alberto en el km 63,7 desde Aguachica  ocasionado por Falla en la Red FiOp Para dar solución al incidente Se realiza migracion de hilo en servicion entre los dos nodos  (TRONCAL- Cabecera: Aguachica- Operador: Colombia Telecomunicaciones)</v>
      </c>
    </row>
    <row r="3096" spans="1:54" ht="199.5">
      <c r="A3096" s="38">
        <f t="shared" si="899"/>
        <v>3095</v>
      </c>
      <c r="B3096" s="3">
        <v>8779506</v>
      </c>
      <c r="C3096" s="3" t="s">
        <v>163</v>
      </c>
      <c r="D3096" s="23">
        <v>45494.4375</v>
      </c>
      <c r="E3096" s="23">
        <v>45494.625</v>
      </c>
      <c r="F3096" s="1">
        <f t="shared" ca="1" si="900"/>
        <v>0.1875</v>
      </c>
      <c r="G3096" s="3" t="s">
        <v>55</v>
      </c>
      <c r="H3096" s="41"/>
      <c r="I3096" s="40"/>
      <c r="J3096" s="5" t="s">
        <v>56</v>
      </c>
      <c r="K3096" s="3" t="s">
        <v>122</v>
      </c>
      <c r="L3096" s="9" t="s">
        <v>58</v>
      </c>
      <c r="M3096" s="3" t="s">
        <v>123</v>
      </c>
      <c r="N3096" s="3" t="s">
        <v>759</v>
      </c>
      <c r="O3096" s="3" t="s">
        <v>9443</v>
      </c>
      <c r="P3096" s="3" t="s">
        <v>14028</v>
      </c>
      <c r="Q3096" s="4" t="s">
        <v>14022</v>
      </c>
      <c r="R3096" s="3" t="s">
        <v>465</v>
      </c>
      <c r="S3096" s="3" t="s">
        <v>129</v>
      </c>
      <c r="T3096" s="9" t="s">
        <v>66</v>
      </c>
      <c r="U3096" s="3" t="s">
        <v>14038</v>
      </c>
      <c r="V3096" s="22" t="str">
        <f t="shared" si="901"/>
        <v>RDFO; Hora de aviso: 10:30 21/07/2024; Solución: Para dar solucion se realiza un Tendido de 200 mtrs y dos empalmes de 24 hilos ; Hora de solución: 15:00 21/07/2024; Causa: Vandalismo</v>
      </c>
      <c r="W3096" s="4" t="s">
        <v>132</v>
      </c>
      <c r="X3096" s="3"/>
      <c r="Y3096" s="3"/>
      <c r="Z3096" s="3" t="s">
        <v>69</v>
      </c>
      <c r="AA3096" s="3" t="s">
        <v>71</v>
      </c>
      <c r="AB3096" s="3">
        <v>0</v>
      </c>
      <c r="AC3096" s="3" t="s">
        <v>71</v>
      </c>
      <c r="AD3096" s="6">
        <v>0</v>
      </c>
      <c r="AE3096" s="7"/>
      <c r="AF3096" s="7"/>
      <c r="AG3096" s="6">
        <f>Tabla4[[#This Row],[Tiempo Parada de Reloj]]+Tabla4[[#This Row],[Tiempo Autorizado por Telefonica (no Máximo)]]</f>
        <v>0</v>
      </c>
      <c r="AH3096" s="7">
        <f t="shared" ca="1" si="902"/>
        <v>0.1875</v>
      </c>
      <c r="AI3096" s="8">
        <f t="shared" si="903"/>
        <v>0</v>
      </c>
      <c r="AJ3096" s="8">
        <f t="shared" ca="1" si="904"/>
        <v>4.5</v>
      </c>
      <c r="AK3096" s="3" t="s">
        <v>106</v>
      </c>
      <c r="AL3096" s="3" t="s">
        <v>70</v>
      </c>
      <c r="AM3096" s="3" t="s">
        <v>87</v>
      </c>
      <c r="AN3096" s="3" t="s">
        <v>87</v>
      </c>
      <c r="AO3096" s="23" t="s">
        <v>8652</v>
      </c>
      <c r="AP3096" s="23" t="s">
        <v>8652</v>
      </c>
      <c r="AQ3096" s="23">
        <v>45495.393750000003</v>
      </c>
      <c r="AR3096" s="3"/>
      <c r="AS3096" s="23"/>
      <c r="AT3096" s="23"/>
      <c r="AU3096" s="3" t="s">
        <v>133</v>
      </c>
      <c r="AV3096" s="3" t="s">
        <v>14039</v>
      </c>
      <c r="AW3096" s="3" t="s">
        <v>370</v>
      </c>
      <c r="AX3096" s="3">
        <v>10.6511</v>
      </c>
      <c r="AY3096" s="3">
        <v>-74.761679999999998</v>
      </c>
      <c r="AZ3096" s="8" t="str">
        <f>+CONCATENATE("Reportan apertura en el enlace ",Tabla4[[#This Row],[Enlace]]," en el ",Tabla4[[#This Row],[Distancia óptica]]," ocasionado por ",Tabla4[[#This Row],[Causa del daño]])</f>
        <v>Reportan apertura en el enlace Ponedera - Santo Tomás en el km 15,018 desde Santo Tomas  ocasionado por Vandalismo</v>
      </c>
      <c r="BA3096" s="8" t="str">
        <f>+CONCATENATE("Para dar solución al incidente ",Tabla4[[#This Row],[Solución]])</f>
        <v xml:space="preserve">Para dar solución al incidente Para dar solucion se realiza un Tendido de 200 mtrs y dos empalmes de 24 hilos </v>
      </c>
      <c r="BB3096" s="3" t="str">
        <f>+_xlfn.CONCAT(Tabla4[[#This Row],[Causa Raiz]]," ",Tabla4[[#This Row],[Solución2]]," (",Tabla4[[#This Row],[Anillo]],"- Cabecera: ",Tabla4[[#This Row],[Cabecera]],"- Operador: ",Tabla4[[#This Row],[Operador]],")")</f>
        <v>Reportan apertura en el enlace Ponedera - Santo Tomás en el km 15,018 desde Santo Tomas  ocasionado por Vandalismo Para dar solución al incidente Para dar solucion se realiza un Tendido de 200 mtrs y dos empalmes de 24 hilos  (lineal- Cabecera: santo tomas - Operador: Colombia Telecomunicaciones)</v>
      </c>
    </row>
    <row r="3097" spans="1:54" ht="199.5">
      <c r="A3097" s="38">
        <f t="shared" si="899"/>
        <v>3096</v>
      </c>
      <c r="B3097" s="3">
        <v>8779566</v>
      </c>
      <c r="C3097" s="3" t="s">
        <v>54</v>
      </c>
      <c r="D3097" s="23">
        <v>45494.451388888891</v>
      </c>
      <c r="E3097" s="23">
        <v>45495.322916666664</v>
      </c>
      <c r="F3097" s="1">
        <f t="shared" ca="1" si="900"/>
        <v>0.87152777777373558</v>
      </c>
      <c r="G3097" s="3" t="s">
        <v>55</v>
      </c>
      <c r="H3097" s="41"/>
      <c r="I3097" s="40"/>
      <c r="J3097" s="5" t="s">
        <v>56</v>
      </c>
      <c r="K3097" s="3" t="s">
        <v>77</v>
      </c>
      <c r="L3097" s="9" t="s">
        <v>58</v>
      </c>
      <c r="M3097" s="3" t="s">
        <v>987</v>
      </c>
      <c r="N3097" s="3" t="s">
        <v>988</v>
      </c>
      <c r="O3097" s="3" t="s">
        <v>7591</v>
      </c>
      <c r="P3097" s="3" t="s">
        <v>14064</v>
      </c>
      <c r="Q3097" s="4" t="s">
        <v>14024</v>
      </c>
      <c r="R3097" s="3" t="s">
        <v>1304</v>
      </c>
      <c r="S3097" s="3" t="s">
        <v>158</v>
      </c>
      <c r="T3097" s="9" t="s">
        <v>130</v>
      </c>
      <c r="U3097" s="3" t="s">
        <v>14066</v>
      </c>
      <c r="V3097" s="22" t="str">
        <f t="shared" si="901"/>
        <v>RLFO; Hora de aviso: 10:50 21/07/2024; Solución: Recuperacion de 5 mts de reserva y un empalme de 36 hilos en caja empalme de 48; Hora de solución: 7:45 22/07/2024; Causa: Plagas</v>
      </c>
      <c r="W3097" s="4" t="s">
        <v>160</v>
      </c>
      <c r="X3097" s="3"/>
      <c r="Y3097" s="3"/>
      <c r="Z3097" s="3" t="s">
        <v>69</v>
      </c>
      <c r="AA3097" s="3" t="s">
        <v>71</v>
      </c>
      <c r="AB3097" s="3">
        <v>0</v>
      </c>
      <c r="AC3097" s="3" t="s">
        <v>71</v>
      </c>
      <c r="AD3097" s="6">
        <v>0.81944444444444442</v>
      </c>
      <c r="AE3097" s="7"/>
      <c r="AF3097" s="7"/>
      <c r="AG3097" s="6">
        <f>Tabla4[[#This Row],[Tiempo Parada de Reloj]]+Tabla4[[#This Row],[Tiempo Autorizado por Telefonica (no Máximo)]]</f>
        <v>0.81944444444444442</v>
      </c>
      <c r="AH3097" s="7">
        <f t="shared" ca="1" si="902"/>
        <v>5.2083333329291159E-2</v>
      </c>
      <c r="AI3097" s="8">
        <f t="shared" si="903"/>
        <v>19.666666666666664</v>
      </c>
      <c r="AJ3097" s="8">
        <f t="shared" ca="1" si="904"/>
        <v>1.2499999999029878</v>
      </c>
      <c r="AK3097" s="3" t="s">
        <v>120</v>
      </c>
      <c r="AL3097" s="3" t="s">
        <v>70</v>
      </c>
      <c r="AM3097" s="3" t="s">
        <v>106</v>
      </c>
      <c r="AN3097" s="3" t="s">
        <v>120</v>
      </c>
      <c r="AO3097" s="23" t="s">
        <v>87</v>
      </c>
      <c r="AP3097" s="23" t="s">
        <v>87</v>
      </c>
      <c r="AQ3097" s="23">
        <v>45496.820833333331</v>
      </c>
      <c r="AR3097" s="3"/>
      <c r="AS3097" s="23"/>
      <c r="AT3097" s="23"/>
      <c r="AU3097" s="3" t="s">
        <v>752</v>
      </c>
      <c r="AV3097" s="3" t="s">
        <v>994</v>
      </c>
      <c r="AW3097" s="3" t="s">
        <v>3206</v>
      </c>
      <c r="AX3097" s="3">
        <v>1.6180300000000001</v>
      </c>
      <c r="AY3097" s="3">
        <v>-75.629000000000005</v>
      </c>
      <c r="AZ3097" s="8" t="str">
        <f>+CONCATENATE("Reportan apertura en el enlace ",Tabla4[[#This Row],[Enlace]]," en el ",Tabla4[[#This Row],[Distancia óptica]]," ocasionado por ",Tabla4[[#This Row],[Causa del daño]])</f>
        <v>Reportan apertura en el enlace Mov. Colonos - Mov. Siglo XXI en el Km 1.490 desde Siglo XXI ocasionado por Plagas</v>
      </c>
      <c r="BA3097" s="8" t="str">
        <f>+CONCATENATE("Para dar solución al incidente ",Tabla4[[#This Row],[Solución]])</f>
        <v>Para dar solución al incidente Recuperacion de 5 mts de reserva y un empalme de 36 hilos en caja empalme de 48</v>
      </c>
      <c r="BB3097" s="3" t="str">
        <f>+_xlfn.CONCAT(Tabla4[[#This Row],[Causa Raiz]]," ",Tabla4[[#This Row],[Solución2]]," (",Tabla4[[#This Row],[Anillo]],"- Cabecera: ",Tabla4[[#This Row],[Cabecera]],"- Operador: ",Tabla4[[#This Row],[Operador]],")")</f>
        <v>Reportan apertura en el enlace Mov. Colonos - Mov. Siglo XXI en el Km 1.490 desde Siglo XXI ocasionado por Plagas Para dar solución al incidente Recuperacion de 5 mts de reserva y un empalme de 36 hilos en caja empalme de 48 (Anillo 2- Cabecera: Colonos- Operador: Colombia Telecomunicaciones)</v>
      </c>
    </row>
    <row r="3098" spans="1:54" ht="199.5">
      <c r="A3098" s="38">
        <f t="shared" si="899"/>
        <v>3097</v>
      </c>
      <c r="B3098" s="3">
        <v>8779578</v>
      </c>
      <c r="C3098" s="3" t="s">
        <v>163</v>
      </c>
      <c r="D3098" s="23">
        <v>45494.479166666664</v>
      </c>
      <c r="E3098" s="23">
        <v>45494.666666666664</v>
      </c>
      <c r="F3098" s="1">
        <f t="shared" ca="1" si="900"/>
        <v>0.1875</v>
      </c>
      <c r="G3098" s="3" t="s">
        <v>164</v>
      </c>
      <c r="H3098" s="41" t="s">
        <v>3019</v>
      </c>
      <c r="I3098" s="40"/>
      <c r="J3098" s="5" t="s">
        <v>56</v>
      </c>
      <c r="K3098" s="3" t="s">
        <v>77</v>
      </c>
      <c r="L3098" s="9" t="s">
        <v>78</v>
      </c>
      <c r="M3098" s="3" t="s">
        <v>79</v>
      </c>
      <c r="N3098" s="3" t="s">
        <v>771</v>
      </c>
      <c r="O3098" s="3" t="s">
        <v>14026</v>
      </c>
      <c r="P3098" s="3" t="s">
        <v>14031</v>
      </c>
      <c r="Q3098" s="4" t="s">
        <v>14025</v>
      </c>
      <c r="R3098" s="3" t="s">
        <v>775</v>
      </c>
      <c r="S3098" s="3" t="s">
        <v>10375</v>
      </c>
      <c r="T3098" s="9" t="s">
        <v>211</v>
      </c>
      <c r="U3098" s="3" t="s">
        <v>14040</v>
      </c>
      <c r="V3098" s="22" t="str">
        <f t="shared" si="901"/>
        <v>RDFO; Hora de aviso: 11:30 21/07/2024; Solución: Para dar solucion se recupera 100 mtrs de fo y una caja de empalme de 36 hilos ; Hora de solución: 16:00 21/07/2024; Causa: Podas</v>
      </c>
      <c r="W3098" s="4" t="s">
        <v>160</v>
      </c>
      <c r="X3098" s="3"/>
      <c r="Y3098" s="3"/>
      <c r="Z3098" s="3" t="s">
        <v>69</v>
      </c>
      <c r="AA3098" s="3" t="s">
        <v>71</v>
      </c>
      <c r="AB3098" s="3">
        <v>0</v>
      </c>
      <c r="AC3098" s="3" t="s">
        <v>71</v>
      </c>
      <c r="AD3098" s="6">
        <v>0</v>
      </c>
      <c r="AE3098" s="7"/>
      <c r="AF3098" s="7"/>
      <c r="AG3098" s="6">
        <f>Tabla4[[#This Row],[Tiempo Parada de Reloj]]+Tabla4[[#This Row],[Tiempo Autorizado por Telefonica (no Máximo)]]</f>
        <v>0</v>
      </c>
      <c r="AH3098" s="7">
        <f t="shared" ca="1" si="902"/>
        <v>0.1875</v>
      </c>
      <c r="AI3098" s="8">
        <f t="shared" si="903"/>
        <v>0</v>
      </c>
      <c r="AJ3098" s="8">
        <f t="shared" ca="1" si="904"/>
        <v>4.5</v>
      </c>
      <c r="AK3098" s="3" t="s">
        <v>120</v>
      </c>
      <c r="AL3098" s="3" t="s">
        <v>70</v>
      </c>
      <c r="AM3098" s="3" t="s">
        <v>87</v>
      </c>
      <c r="AN3098" s="3" t="s">
        <v>87</v>
      </c>
      <c r="AO3098" s="23" t="s">
        <v>87</v>
      </c>
      <c r="AP3098" s="23"/>
      <c r="AQ3098" s="23">
        <f t="shared" ref="AQ3098" ca="1" si="905">NOW()</f>
        <v>45503.69683483796</v>
      </c>
      <c r="AR3098" s="3"/>
      <c r="AS3098" s="23"/>
      <c r="AT3098" s="23"/>
      <c r="AU3098" s="3" t="s">
        <v>313</v>
      </c>
      <c r="AV3098" s="3" t="s">
        <v>4729</v>
      </c>
      <c r="AW3098" s="3" t="s">
        <v>370</v>
      </c>
      <c r="AX3098" s="3">
        <v>4.4972000000000003</v>
      </c>
      <c r="AY3098" s="3">
        <v>-74.268699999999995</v>
      </c>
      <c r="AZ3098" s="8" t="str">
        <f>+CONCATENATE("Reportan apertura en el enlace ",Tabla4[[#This Row],[Enlace]]," en el ",Tabla4[[#This Row],[Distancia óptica]]," ocasionado por ",Tabla4[[#This Row],[Causa del daño]])</f>
        <v>Reportan apertura en el enlace Mov. Cerro Granada - Mov. Soacha en el km 18,6 desde Soacha  ocasionado por Podas</v>
      </c>
      <c r="BA3098" s="8" t="str">
        <f>+CONCATENATE("Para dar solución al incidente ",Tabla4[[#This Row],[Solución]])</f>
        <v xml:space="preserve">Para dar solución al incidente Para dar solucion se recupera 100 mtrs de fo y una caja de empalme de 36 hilos </v>
      </c>
      <c r="BB3098" s="3" t="str">
        <f>+_xlfn.CONCAT(Tabla4[[#This Row],[Causa Raiz]]," ",Tabla4[[#This Row],[Solución2]]," (",Tabla4[[#This Row],[Anillo]],"- Cabecera: ",Tabla4[[#This Row],[Cabecera]],"- Operador: ",Tabla4[[#This Row],[Operador]],")")</f>
        <v>Reportan apertura en el enlace Mov. Cerro Granada - Mov. Soacha en el km 18,6 desde Soacha  ocasionado por Podas Para dar solución al incidente Para dar solucion se recupera 100 mtrs de fo y una caja de empalme de 36 hilos  (lineal- Cabecera: Soacha centro- Operador: Colombia Telecomunicaciones)</v>
      </c>
    </row>
    <row r="3099" spans="1:54" ht="128.25">
      <c r="A3099" s="38">
        <f t="shared" si="899"/>
        <v>3098</v>
      </c>
      <c r="B3099" s="3">
        <v>8779639</v>
      </c>
      <c r="C3099" s="3" t="s">
        <v>136</v>
      </c>
      <c r="D3099" s="23">
        <v>45494.520833333336</v>
      </c>
      <c r="E3099" s="23">
        <v>45494.522222222222</v>
      </c>
      <c r="F3099" s="1">
        <f t="shared" ca="1" si="900"/>
        <v>1.3888888861401938E-3</v>
      </c>
      <c r="G3099" s="3" t="s">
        <v>55</v>
      </c>
      <c r="H3099" s="41"/>
      <c r="I3099" s="40"/>
      <c r="J3099" s="5" t="s">
        <v>137</v>
      </c>
      <c r="K3099" s="3" t="s">
        <v>122</v>
      </c>
      <c r="L3099" s="9" t="s">
        <v>78</v>
      </c>
      <c r="M3099" s="3" t="s">
        <v>123</v>
      </c>
      <c r="N3099" s="3" t="s">
        <v>124</v>
      </c>
      <c r="O3099" s="3" t="s">
        <v>14030</v>
      </c>
      <c r="P3099" s="3" t="s">
        <v>2381</v>
      </c>
      <c r="Q3099" s="4" t="s">
        <v>14029</v>
      </c>
      <c r="R3099" s="3" t="s">
        <v>465</v>
      </c>
      <c r="S3099" s="3" t="s">
        <v>129</v>
      </c>
      <c r="T3099" s="9" t="s">
        <v>104</v>
      </c>
      <c r="U3099" s="3" t="s">
        <v>14036</v>
      </c>
      <c r="V3099" s="22" t="str">
        <f t="shared" si="901"/>
        <v>RBHFO; Hora de aviso: 12:30 21/07/2024; Solución: se realiza cambio de tarjeta; Hora de solución: 12:32 21/07/2024; Causa: Visita Fallida</v>
      </c>
      <c r="W3099" s="4" t="s">
        <v>132</v>
      </c>
      <c r="X3099" s="3"/>
      <c r="Y3099" s="3"/>
      <c r="Z3099" s="3" t="s">
        <v>69</v>
      </c>
      <c r="AA3099" s="3" t="s">
        <v>71</v>
      </c>
      <c r="AB3099" s="3">
        <v>0</v>
      </c>
      <c r="AC3099" s="3" t="s">
        <v>71</v>
      </c>
      <c r="AD3099" s="6">
        <v>0</v>
      </c>
      <c r="AE3099" s="7"/>
      <c r="AF3099" s="7"/>
      <c r="AG3099" s="6">
        <f>Tabla4[[#This Row],[Tiempo Parada de Reloj]]+Tabla4[[#This Row],[Tiempo Autorizado por Telefonica (no Máximo)]]</f>
        <v>0</v>
      </c>
      <c r="AH3099" s="7">
        <f t="shared" ca="1" si="902"/>
        <v>1.3888888861401938E-3</v>
      </c>
      <c r="AI3099" s="8">
        <f t="shared" si="903"/>
        <v>0</v>
      </c>
      <c r="AJ3099" s="8">
        <f t="shared" ca="1" si="904"/>
        <v>3.3333333267364651E-2</v>
      </c>
      <c r="AK3099" s="3" t="s">
        <v>106</v>
      </c>
      <c r="AL3099" s="3" t="s">
        <v>70</v>
      </c>
      <c r="AM3099" s="3" t="s">
        <v>87</v>
      </c>
      <c r="AN3099" s="3" t="s">
        <v>87</v>
      </c>
      <c r="AO3099" s="23" t="s">
        <v>87</v>
      </c>
      <c r="AP3099" s="23" t="s">
        <v>87</v>
      </c>
      <c r="AQ3099" s="23">
        <v>45494.522222222222</v>
      </c>
      <c r="AR3099" s="3"/>
      <c r="AS3099" s="23"/>
      <c r="AT3099" s="23"/>
      <c r="AU3099" s="3" t="s">
        <v>271</v>
      </c>
      <c r="AV3099" s="3" t="s">
        <v>69</v>
      </c>
      <c r="AW3099" s="3" t="s">
        <v>69</v>
      </c>
      <c r="AX3099" s="3" t="s">
        <v>69</v>
      </c>
      <c r="AY3099" s="3" t="s">
        <v>69</v>
      </c>
      <c r="AZ3099" s="8" t="str">
        <f>+CONCATENATE("Reportan apertura en el enlace ",Tabla4[[#This Row],[Enlace]]," en el ",Tabla4[[#This Row],[Distancia óptica]]," ocasionado por ",Tabla4[[#This Row],[Causa del daño]])</f>
        <v>Reportan apertura en el enlace Mov. Victoria - Mov. Americano en el Km 0  ocasionado por Visita Fallida</v>
      </c>
      <c r="BA3099" s="8" t="str">
        <f>+CONCATENATE("Para dar solución al incidente ",Tabla4[[#This Row],[Solución]])</f>
        <v>Para dar solución al incidente se realiza cambio de tarjeta</v>
      </c>
      <c r="BB3099" s="3" t="str">
        <f>+_xlfn.CONCAT(Tabla4[[#This Row],[Causa Raiz]]," ",Tabla4[[#This Row],[Solución2]]," (",Tabla4[[#This Row],[Anillo]],"- Cabecera: ",Tabla4[[#This Row],[Cabecera]],"- Operador: ",Tabla4[[#This Row],[Operador]],")")</f>
        <v>Reportan apertura en el enlace Mov. Victoria - Mov. Americano en el Km 0  ocasionado por Visita Fallida Para dar solución al incidente se realiza cambio de tarjeta (NA- Cabecera: NA- Operador: Infraco)</v>
      </c>
    </row>
    <row r="3100" spans="1:54" ht="185.25">
      <c r="A3100" s="38">
        <f t="shared" si="899"/>
        <v>3099</v>
      </c>
      <c r="B3100" s="3">
        <v>8779570</v>
      </c>
      <c r="C3100" s="3" t="s">
        <v>54</v>
      </c>
      <c r="D3100" s="23">
        <v>45494.5625</v>
      </c>
      <c r="E3100" s="23">
        <v>45495.604166666664</v>
      </c>
      <c r="F3100" s="1">
        <f t="shared" ca="1" si="900"/>
        <v>1.0416666666642413</v>
      </c>
      <c r="G3100" s="3" t="s">
        <v>12498</v>
      </c>
      <c r="H3100" s="41"/>
      <c r="I3100" s="40"/>
      <c r="J3100" s="5" t="s">
        <v>56</v>
      </c>
      <c r="K3100" s="3" t="s">
        <v>359</v>
      </c>
      <c r="L3100" s="9" t="s">
        <v>58</v>
      </c>
      <c r="M3100" s="3" t="s">
        <v>569</v>
      </c>
      <c r="N3100" s="3" t="s">
        <v>570</v>
      </c>
      <c r="O3100" s="3" t="s">
        <v>14033</v>
      </c>
      <c r="P3100" s="3" t="s">
        <v>14060</v>
      </c>
      <c r="Q3100" s="4" t="s">
        <v>14032</v>
      </c>
      <c r="R3100" s="3" t="s">
        <v>2742</v>
      </c>
      <c r="S3100" s="3" t="s">
        <v>366</v>
      </c>
      <c r="T3100" s="9" t="s">
        <v>66</v>
      </c>
      <c r="U3100" s="3" t="s">
        <v>14092</v>
      </c>
      <c r="V3100" s="22" t="str">
        <f t="shared" si="901"/>
        <v>RLFO; Hora de aviso: 13:30 21/07/2024; Solución: Recuperacin de 60 mts de reserva y un empalme de 24 hilos; Hora de solución: 14:30 22/07/2024; Causa: Vandalismo</v>
      </c>
      <c r="W3100" s="4" t="s">
        <v>14070</v>
      </c>
      <c r="X3100" s="3" t="s">
        <v>14069</v>
      </c>
      <c r="Y3100" s="3" t="s">
        <v>14071</v>
      </c>
      <c r="Z3100" s="3" t="s">
        <v>120</v>
      </c>
      <c r="AA3100" s="3" t="s">
        <v>70</v>
      </c>
      <c r="AB3100" s="3">
        <v>0</v>
      </c>
      <c r="AC3100" s="3" t="s">
        <v>71</v>
      </c>
      <c r="AD3100" s="6">
        <v>0.72916666666666663</v>
      </c>
      <c r="AE3100" s="7"/>
      <c r="AF3100" s="7"/>
      <c r="AG3100" s="6">
        <f>Tabla4[[#This Row],[Tiempo Parada de Reloj]]+Tabla4[[#This Row],[Tiempo Autorizado por Telefonica (no Máximo)]]</f>
        <v>0.72916666666666663</v>
      </c>
      <c r="AH3100" s="7">
        <f t="shared" ca="1" si="902"/>
        <v>0.31249999999757472</v>
      </c>
      <c r="AI3100" s="8">
        <f t="shared" si="903"/>
        <v>17.5</v>
      </c>
      <c r="AJ3100" s="8">
        <f t="shared" ca="1" si="904"/>
        <v>7.4999999999417932</v>
      </c>
      <c r="AK3100" s="3" t="s">
        <v>120</v>
      </c>
      <c r="AL3100" s="3" t="s">
        <v>70</v>
      </c>
      <c r="AM3100" s="3" t="s">
        <v>106</v>
      </c>
      <c r="AN3100" s="3" t="s">
        <v>73</v>
      </c>
      <c r="AO3100" s="23" t="s">
        <v>87</v>
      </c>
      <c r="AP3100" s="23" t="s">
        <v>87</v>
      </c>
      <c r="AQ3100" s="23">
        <v>45497.304166666669</v>
      </c>
      <c r="AR3100" s="3"/>
      <c r="AS3100" s="23"/>
      <c r="AT3100" s="23"/>
      <c r="AU3100" s="3" t="s">
        <v>192</v>
      </c>
      <c r="AV3100" s="3" t="s">
        <v>14182</v>
      </c>
      <c r="AW3100" s="3" t="s">
        <v>1311</v>
      </c>
      <c r="AX3100" s="3">
        <v>5.6936299999999997</v>
      </c>
      <c r="AY3100" s="3">
        <v>-76.657799999999995</v>
      </c>
      <c r="AZ3100" s="8" t="str">
        <f>+CONCATENATE("Reportan apertura en el enlace ",Tabla4[[#This Row],[Enlace]]," en el ",Tabla4[[#This Row],[Distancia óptica]]," ocasionado por ",Tabla4[[#This Row],[Causa del daño]])</f>
        <v>Reportan apertura en el enlace Quibdo - Buenos Aires en el km 1,4 desde Buenos aires ocasionado por Vandalismo</v>
      </c>
      <c r="BA3100" s="8" t="str">
        <f>+CONCATENATE("Para dar solución al incidente ",Tabla4[[#This Row],[Solución]])</f>
        <v>Para dar solución al incidente Recuperacin de 60 mts de reserva y un empalme de 24 hilos</v>
      </c>
      <c r="BB3100" s="3" t="str">
        <f>+_xlfn.CONCAT(Tabla4[[#This Row],[Causa Raiz]]," ",Tabla4[[#This Row],[Solución2]]," (",Tabla4[[#This Row],[Anillo]],"- Cabecera: ",Tabla4[[#This Row],[Cabecera]],"- Operador: ",Tabla4[[#This Row],[Operador]],")")</f>
        <v>Reportan apertura en el enlace Quibdo - Buenos Aires en el km 1,4 desde Buenos aires ocasionado por Vandalismo Para dar solución al incidente Recuperacin de 60 mts de reserva y un empalme de 24 hilos (UK- Cabecera: Mov.Buenos aires- Operador: Colombia Telecomunicaciones)</v>
      </c>
    </row>
    <row r="3101" spans="1:54" ht="228">
      <c r="A3101" s="38">
        <f t="shared" ref="A3101:A3106" si="906">A3100+1</f>
        <v>3100</v>
      </c>
      <c r="B3101" s="3">
        <v>8779790</v>
      </c>
      <c r="C3101" s="3" t="s">
        <v>54</v>
      </c>
      <c r="D3101" s="23">
        <v>45494.666666666664</v>
      </c>
      <c r="E3101" s="23">
        <v>45494.916666666664</v>
      </c>
      <c r="F3101" s="1">
        <f t="shared" ref="F3101:F3106" ca="1" si="907">IF(ISBLANK(E3101),IF(ISBLANK(D3101),0,NOW()-D3101),E3101-D3101)</f>
        <v>0.25</v>
      </c>
      <c r="G3101" s="3" t="s">
        <v>12498</v>
      </c>
      <c r="H3101" s="41"/>
      <c r="I3101" s="40"/>
      <c r="J3101" s="5" t="s">
        <v>56</v>
      </c>
      <c r="K3101" s="3" t="s">
        <v>138</v>
      </c>
      <c r="L3101" s="9" t="s">
        <v>78</v>
      </c>
      <c r="M3101" s="3" t="s">
        <v>139</v>
      </c>
      <c r="N3101" s="3" t="s">
        <v>140</v>
      </c>
      <c r="O3101" s="3" t="s">
        <v>14042</v>
      </c>
      <c r="P3101" s="3" t="s">
        <v>14045</v>
      </c>
      <c r="Q3101" s="4" t="s">
        <v>14041</v>
      </c>
      <c r="R3101" s="3" t="s">
        <v>144</v>
      </c>
      <c r="S3101" s="3" t="s">
        <v>145</v>
      </c>
      <c r="T3101" s="9" t="s">
        <v>66</v>
      </c>
      <c r="U3101" s="3" t="s">
        <v>14055</v>
      </c>
      <c r="V3101" s="22" t="str">
        <f t="shared" ref="V3101:V3106" si="908">C3101&amp;"; Hora de aviso: "&amp;TEXT(D3101,"h:mm dd/mm/yyyy")&amp;"; Solución: "&amp;U3101&amp;"; Hora de solución: "&amp;TEXT(E3101,"h:mm dd/mm/yyyy")&amp;"; Causa: "&amp;T3101</f>
        <v>RLFO; Hora de aviso: 16:00 21/07/2024; Solución: Para dar la solucion se recupero reserva de un lado 10 mtrs y del otro lado 10 mtrs y un empalme de 24 hilos ; Hora de solución: 22:00 21/07/2024; Causa: Vandalismo</v>
      </c>
      <c r="W3101" s="4" t="s">
        <v>199</v>
      </c>
      <c r="X3101" s="3"/>
      <c r="Y3101" s="3"/>
      <c r="Z3101" s="3" t="s">
        <v>69</v>
      </c>
      <c r="AA3101" s="3" t="s">
        <v>70</v>
      </c>
      <c r="AB3101" s="3">
        <v>0</v>
      </c>
      <c r="AC3101" s="3" t="s">
        <v>71</v>
      </c>
      <c r="AD3101" s="6">
        <v>0</v>
      </c>
      <c r="AE3101" s="7"/>
      <c r="AF3101" s="7"/>
      <c r="AG3101" s="6">
        <f>Tabla4[[#This Row],[Tiempo Parada de Reloj]]+Tabla4[[#This Row],[Tiempo Autorizado por Telefonica (no Máximo)]]</f>
        <v>0</v>
      </c>
      <c r="AH3101" s="7">
        <f t="shared" ref="AH3101:AH3106" ca="1" si="909">F3101-$AD3101</f>
        <v>0.25</v>
      </c>
      <c r="AI3101" s="8">
        <f t="shared" ref="AI3101:AI3106" si="910">AD3101*24</f>
        <v>0</v>
      </c>
      <c r="AJ3101" s="8">
        <f t="shared" ref="AJ3101:AJ3106" ca="1" si="911">AH3101*24</f>
        <v>6</v>
      </c>
      <c r="AK3101" s="3" t="s">
        <v>87</v>
      </c>
      <c r="AL3101" s="3" t="s">
        <v>70</v>
      </c>
      <c r="AM3101" s="3" t="s">
        <v>119</v>
      </c>
      <c r="AN3101" s="3" t="s">
        <v>119</v>
      </c>
      <c r="AO3101" s="23" t="s">
        <v>119</v>
      </c>
      <c r="AP3101" s="23" t="s">
        <v>119</v>
      </c>
      <c r="AQ3101" s="23">
        <v>45495.625</v>
      </c>
      <c r="AR3101" s="3"/>
      <c r="AS3101" s="23"/>
      <c r="AT3101" s="23"/>
      <c r="AU3101" s="3" t="s">
        <v>1040</v>
      </c>
      <c r="AV3101" s="3" t="s">
        <v>14056</v>
      </c>
      <c r="AW3101" s="3" t="s">
        <v>307</v>
      </c>
      <c r="AX3101" s="3">
        <v>3.4773999999999998</v>
      </c>
      <c r="AY3101" s="3">
        <v>-76.501220000000004</v>
      </c>
      <c r="AZ3101" s="8" t="str">
        <f>+CONCATENATE("Reportan apertura en el enlace ",Tabla4[[#This Row],[Enlace]]," en el ",Tabla4[[#This Row],[Distancia óptica]]," ocasionado por ",Tabla4[[#This Row],[Causa del daño]])</f>
        <v>Reportan apertura en el enlace  Mov.La alianza - Mov. Coliseo sena en el Km 4,08 desde La alianza  ocasionado por Vandalismo</v>
      </c>
      <c r="BA3101" s="8" t="str">
        <f>+CONCATENATE("Para dar solución al incidente ",Tabla4[[#This Row],[Solución]])</f>
        <v xml:space="preserve">Para dar solución al incidente Para dar la solucion se recupero reserva de un lado 10 mtrs y del otro lado 10 mtrs y un empalme de 24 hilos </v>
      </c>
      <c r="BB3101" s="3" t="str">
        <f>+_xlfn.CONCAT(Tabla4[[#This Row],[Causa Raiz]]," ",Tabla4[[#This Row],[Solución2]]," (",Tabla4[[#This Row],[Anillo]],"- Cabecera: ",Tabla4[[#This Row],[Cabecera]],"- Operador: ",Tabla4[[#This Row],[Operador]],")")</f>
        <v>Reportan apertura en el enlace  Mov.La alianza - Mov. Coliseo sena en el Km 4,08 desde La alianza  ocasionado por Vandalismo Para dar solución al incidente Para dar la solucion se recupero reserva de un lado 10 mtrs y del otro lado 10 mtrs y un empalme de 24 hilos  (LINEAL- Cabecera: LA ALIANZA- Operador: Colombia Telecomunicaciones)</v>
      </c>
    </row>
    <row r="3102" spans="1:54" ht="199.5">
      <c r="A3102" s="38">
        <f t="shared" si="906"/>
        <v>3101</v>
      </c>
      <c r="B3102" s="3">
        <v>8779708</v>
      </c>
      <c r="C3102" s="3" t="s">
        <v>163</v>
      </c>
      <c r="D3102" s="23">
        <v>45494.697916666664</v>
      </c>
      <c r="E3102" s="23">
        <v>45495.322916666664</v>
      </c>
      <c r="F3102" s="1">
        <f t="shared" ca="1" si="907"/>
        <v>0.625</v>
      </c>
      <c r="G3102" s="3" t="s">
        <v>12498</v>
      </c>
      <c r="H3102" s="41"/>
      <c r="I3102" s="40"/>
      <c r="J3102" s="5" t="s">
        <v>56</v>
      </c>
      <c r="K3102" s="3" t="s">
        <v>122</v>
      </c>
      <c r="L3102" s="9" t="s">
        <v>78</v>
      </c>
      <c r="M3102" s="3" t="s">
        <v>800</v>
      </c>
      <c r="N3102" s="3" t="s">
        <v>801</v>
      </c>
      <c r="O3102" s="3" t="s">
        <v>14043</v>
      </c>
      <c r="P3102" s="3" t="s">
        <v>14048</v>
      </c>
      <c r="Q3102" s="4" t="s">
        <v>14044</v>
      </c>
      <c r="R3102" s="3" t="s">
        <v>805</v>
      </c>
      <c r="S3102" s="3" t="s">
        <v>129</v>
      </c>
      <c r="T3102" s="9" t="s">
        <v>176</v>
      </c>
      <c r="U3102" s="3" t="s">
        <v>5357</v>
      </c>
      <c r="V3102" s="22" t="str">
        <f t="shared" si="908"/>
        <v>RDFO; Hora de aviso: 16:45 21/07/2024; Solución: Tendido de 400 mts de Fo y dos empalmes de 36 hilos; Hora de solución: 7:45 22/07/2024; Causa: Intervención de Terceros. No Identificados</v>
      </c>
      <c r="W3102" s="4" t="s">
        <v>132</v>
      </c>
      <c r="X3102" s="3"/>
      <c r="Y3102" s="3"/>
      <c r="Z3102" s="3" t="s">
        <v>69</v>
      </c>
      <c r="AA3102" s="3" t="s">
        <v>70</v>
      </c>
      <c r="AB3102" s="3">
        <v>0</v>
      </c>
      <c r="AC3102" s="3" t="s">
        <v>71</v>
      </c>
      <c r="AD3102" s="6">
        <v>0.47916666666666669</v>
      </c>
      <c r="AE3102" s="7"/>
      <c r="AF3102" s="7"/>
      <c r="AG3102" s="6">
        <f>Tabla4[[#This Row],[Tiempo Parada de Reloj]]+Tabla4[[#This Row],[Tiempo Autorizado por Telefonica (no Máximo)]]</f>
        <v>0.47916666666666669</v>
      </c>
      <c r="AH3102" s="7">
        <f t="shared" ca="1" si="909"/>
        <v>0.14583333333333331</v>
      </c>
      <c r="AI3102" s="8">
        <f t="shared" si="910"/>
        <v>11.5</v>
      </c>
      <c r="AJ3102" s="8">
        <f t="shared" ca="1" si="911"/>
        <v>3.4999999999999996</v>
      </c>
      <c r="AK3102" s="3" t="s">
        <v>87</v>
      </c>
      <c r="AL3102" s="3" t="s">
        <v>70</v>
      </c>
      <c r="AM3102" s="3" t="s">
        <v>106</v>
      </c>
      <c r="AN3102" s="3" t="s">
        <v>120</v>
      </c>
      <c r="AO3102" s="23" t="s">
        <v>87</v>
      </c>
      <c r="AP3102" s="23" t="s">
        <v>87</v>
      </c>
      <c r="AQ3102" s="23">
        <v>45497.384027777778</v>
      </c>
      <c r="AR3102" s="3"/>
      <c r="AS3102" s="23"/>
      <c r="AT3102" s="23"/>
      <c r="AU3102" s="3" t="s">
        <v>655</v>
      </c>
      <c r="AV3102" s="3" t="s">
        <v>3827</v>
      </c>
      <c r="AW3102" s="3" t="s">
        <v>135</v>
      </c>
      <c r="AX3102" s="3">
        <v>9.3209999999999997</v>
      </c>
      <c r="AY3102" s="3">
        <v>-75.307199999999995</v>
      </c>
      <c r="AZ3102" s="8" t="str">
        <f>+CONCATENATE("Reportan apertura en el enlace ",Tabla4[[#This Row],[Enlace]]," en el ",Tabla4[[#This Row],[Distancia óptica]]," ocasionado por ",Tabla4[[#This Row],[Causa del daño]])</f>
        <v>Reportan apertura en el enlace Mov. Corozal -Mov. Venecia en el Km 3,4 desde corozal  ocasionado por Intervención de Terceros. No Identificados</v>
      </c>
      <c r="BA3102" s="8" t="str">
        <f>+CONCATENATE("Para dar solución al incidente ",Tabla4[[#This Row],[Solución]])</f>
        <v>Para dar solución al incidente Tendido de 400 mts de Fo y dos empalmes de 36 hilos</v>
      </c>
      <c r="BB3102" s="3" t="str">
        <f>+_xlfn.CONCAT(Tabla4[[#This Row],[Causa Raiz]]," ",Tabla4[[#This Row],[Solución2]]," (",Tabla4[[#This Row],[Anillo]],"- Cabecera: ",Tabla4[[#This Row],[Cabecera]],"- Operador: ",Tabla4[[#This Row],[Operador]],")")</f>
        <v>Reportan apertura en el enlace Mov. Corozal -Mov. Venecia en el Km 3,4 desde corozal  ocasionado por Intervención de Terceros. No Identificados Para dar solución al incidente Tendido de 400 mts de Fo y dos empalmes de 36 hilos (Lineal- Cabecera: Sincelejo- Operador: Colombia Telecomunicaciones)</v>
      </c>
    </row>
    <row r="3103" spans="1:54" ht="185.25">
      <c r="A3103" s="38">
        <f t="shared" si="906"/>
        <v>3102</v>
      </c>
      <c r="B3103" s="3">
        <v>8779946</v>
      </c>
      <c r="C3103" s="3" t="s">
        <v>92</v>
      </c>
      <c r="D3103" s="23">
        <v>45494.78125</v>
      </c>
      <c r="E3103" s="23">
        <v>45495.569444444445</v>
      </c>
      <c r="F3103" s="1">
        <f t="shared" ca="1" si="907"/>
        <v>0.78819444444525288</v>
      </c>
      <c r="G3103" s="3" t="s">
        <v>164</v>
      </c>
      <c r="H3103" s="41" t="s">
        <v>165</v>
      </c>
      <c r="I3103" s="40"/>
      <c r="J3103" s="5" t="s">
        <v>56</v>
      </c>
      <c r="K3103" s="3" t="s">
        <v>108</v>
      </c>
      <c r="L3103" s="9" t="s">
        <v>58</v>
      </c>
      <c r="M3103" s="3" t="s">
        <v>431</v>
      </c>
      <c r="N3103" s="3" t="s">
        <v>432</v>
      </c>
      <c r="O3103" s="3" t="s">
        <v>14047</v>
      </c>
      <c r="P3103" s="3" t="s">
        <v>14067</v>
      </c>
      <c r="Q3103" s="4" t="s">
        <v>14046</v>
      </c>
      <c r="R3103" s="3" t="s">
        <v>114</v>
      </c>
      <c r="S3103" s="3" t="s">
        <v>115</v>
      </c>
      <c r="T3103" s="9" t="s">
        <v>66</v>
      </c>
      <c r="U3103" s="3" t="s">
        <v>14104</v>
      </c>
      <c r="V3103" s="22" t="str">
        <f t="shared" si="908"/>
        <v>RTNFO; Hora de aviso: 18:45 21/07/2024; Solución: Recuepracion de 350 mts de reserva y un empalme de 36 hilos; Hora de solución: 13:40 22/07/2024; Causa: Vandalismo</v>
      </c>
      <c r="W3103" s="4" t="s">
        <v>542</v>
      </c>
      <c r="X3103" s="3"/>
      <c r="Y3103" s="3"/>
      <c r="Z3103" s="3" t="s">
        <v>69</v>
      </c>
      <c r="AA3103" s="3" t="s">
        <v>70</v>
      </c>
      <c r="AB3103" s="3" t="s">
        <v>14299</v>
      </c>
      <c r="AC3103" s="3" t="s">
        <v>71</v>
      </c>
      <c r="AD3103" s="6">
        <v>0.45833333333333331</v>
      </c>
      <c r="AE3103" s="7"/>
      <c r="AF3103" s="7"/>
      <c r="AG3103" s="6">
        <f>Tabla4[[#This Row],[Tiempo Parada de Reloj]]+Tabla4[[#This Row],[Tiempo Autorizado por Telefonica (no Máximo)]]</f>
        <v>0.45833333333333331</v>
      </c>
      <c r="AH3103" s="7">
        <f t="shared" ca="1" si="909"/>
        <v>0.32986111111191957</v>
      </c>
      <c r="AI3103" s="8">
        <f t="shared" si="910"/>
        <v>11</v>
      </c>
      <c r="AJ3103" s="8">
        <f t="shared" ca="1" si="911"/>
        <v>7.9166666666860692</v>
      </c>
      <c r="AK3103" s="3" t="s">
        <v>87</v>
      </c>
      <c r="AL3103" s="3" t="s">
        <v>70</v>
      </c>
      <c r="AM3103" s="3" t="s">
        <v>106</v>
      </c>
      <c r="AN3103" s="3" t="s">
        <v>120</v>
      </c>
      <c r="AO3103" s="23"/>
      <c r="AP3103" s="23"/>
      <c r="AQ3103" s="23">
        <f t="shared" ref="AQ3103:AQ3104" ca="1" si="912">NOW()</f>
        <v>45503.69683483796</v>
      </c>
      <c r="AR3103" s="3"/>
      <c r="AS3103" s="23"/>
      <c r="AT3103" s="23"/>
      <c r="AU3103" s="3" t="s">
        <v>436</v>
      </c>
      <c r="AV3103" s="3" t="s">
        <v>1758</v>
      </c>
      <c r="AW3103" s="3" t="s">
        <v>92</v>
      </c>
      <c r="AX3103" s="3">
        <v>10.916333</v>
      </c>
      <c r="AY3103" s="3">
        <v>-72.802289999999999</v>
      </c>
      <c r="AZ3103" s="8" t="str">
        <f>+CONCATENATE("Reportan apertura en el enlace ",Tabla4[[#This Row],[Enlace]]," en el ",Tabla4[[#This Row],[Distancia óptica]]," ocasionado por ",Tabla4[[#This Row],[Causa del daño]])</f>
        <v>Reportan apertura en el enlace  Fonseca - Maicao en el Km 8 desde Fonseca ocasionado por Vandalismo</v>
      </c>
      <c r="BA3103" s="8" t="str">
        <f>+CONCATENATE("Para dar solución al incidente ",Tabla4[[#This Row],[Solución]])</f>
        <v>Para dar solución al incidente Recuepracion de 350 mts de reserva y un empalme de 36 hilos</v>
      </c>
      <c r="BB3103" s="3" t="str">
        <f>+_xlfn.CONCAT(Tabla4[[#This Row],[Causa Raiz]]," ",Tabla4[[#This Row],[Solución2]]," (",Tabla4[[#This Row],[Anillo]],"- Cabecera: ",Tabla4[[#This Row],[Cabecera]],"- Operador: ",Tabla4[[#This Row],[Operador]],")")</f>
        <v>Reportan apertura en el enlace  Fonseca - Maicao en el Km 8 desde Fonseca ocasionado por Vandalismo Para dar solución al incidente Recuepracion de 350 mts de reserva y un empalme de 36 hilos (RTNFO- Cabecera: Fonseca- Operador: Colombia Telecomunicaciones)</v>
      </c>
    </row>
    <row r="3104" spans="1:54" ht="185.25">
      <c r="A3104" s="38">
        <f t="shared" si="906"/>
        <v>3103</v>
      </c>
      <c r="B3104" s="3">
        <v>8779952</v>
      </c>
      <c r="C3104" s="3" t="s">
        <v>163</v>
      </c>
      <c r="D3104" s="23">
        <v>45494.822916666664</v>
      </c>
      <c r="E3104" s="23">
        <v>45495.541666666664</v>
      </c>
      <c r="F3104" s="1">
        <f t="shared" ca="1" si="907"/>
        <v>0.71875</v>
      </c>
      <c r="G3104" s="3" t="s">
        <v>164</v>
      </c>
      <c r="H3104" s="41" t="s">
        <v>3019</v>
      </c>
      <c r="I3104" s="40"/>
      <c r="J3104" s="5" t="s">
        <v>56</v>
      </c>
      <c r="K3104" s="3" t="s">
        <v>77</v>
      </c>
      <c r="L3104" s="9" t="s">
        <v>58</v>
      </c>
      <c r="M3104" s="3" t="s">
        <v>745</v>
      </c>
      <c r="N3104" s="3" t="s">
        <v>746</v>
      </c>
      <c r="O3104" s="3" t="s">
        <v>14050</v>
      </c>
      <c r="P3104" s="3" t="s">
        <v>14054</v>
      </c>
      <c r="Q3104" s="4" t="s">
        <v>14049</v>
      </c>
      <c r="R3104" s="3" t="s">
        <v>1304</v>
      </c>
      <c r="S3104" s="3" t="s">
        <v>158</v>
      </c>
      <c r="T3104" s="9" t="s">
        <v>66</v>
      </c>
      <c r="U3104" s="3" t="s">
        <v>14112</v>
      </c>
      <c r="V3104" s="22" t="str">
        <f t="shared" si="908"/>
        <v>RDFO; Hora de aviso: 19:45 21/07/2024; Solución: Se recuperan 100 mts de reserva de 96 Hilos y se realiza un empalme de 96 Hilos; Hora de solución: 13:00 22/07/2024; Causa: Vandalismo</v>
      </c>
      <c r="W3104" s="4" t="s">
        <v>160</v>
      </c>
      <c r="X3104" s="3"/>
      <c r="Y3104" s="3"/>
      <c r="Z3104" s="3" t="s">
        <v>69</v>
      </c>
      <c r="AA3104" s="3" t="s">
        <v>70</v>
      </c>
      <c r="AB3104" s="3">
        <v>0</v>
      </c>
      <c r="AC3104" s="3" t="s">
        <v>71</v>
      </c>
      <c r="AD3104" s="6">
        <v>0.44791666666666669</v>
      </c>
      <c r="AE3104" s="7"/>
      <c r="AF3104" s="7"/>
      <c r="AG3104" s="6">
        <f>Tabla4[[#This Row],[Tiempo Parada de Reloj]]+Tabla4[[#This Row],[Tiempo Autorizado por Telefonica (no Máximo)]]</f>
        <v>0.44791666666666669</v>
      </c>
      <c r="AH3104" s="7">
        <f t="shared" ca="1" si="909"/>
        <v>0.27083333333333331</v>
      </c>
      <c r="AI3104" s="8">
        <f t="shared" si="910"/>
        <v>10.75</v>
      </c>
      <c r="AJ3104" s="8">
        <f t="shared" ca="1" si="911"/>
        <v>6.5</v>
      </c>
      <c r="AK3104" s="3" t="s">
        <v>87</v>
      </c>
      <c r="AL3104" s="3" t="s">
        <v>70</v>
      </c>
      <c r="AM3104" s="3" t="s">
        <v>106</v>
      </c>
      <c r="AN3104" s="3" t="s">
        <v>73</v>
      </c>
      <c r="AO3104" s="23" t="s">
        <v>87</v>
      </c>
      <c r="AP3104" s="23"/>
      <c r="AQ3104" s="23">
        <f t="shared" ca="1" si="912"/>
        <v>45503.69683483796</v>
      </c>
      <c r="AR3104" s="3"/>
      <c r="AS3104" s="23"/>
      <c r="AT3104" s="23"/>
      <c r="AU3104" s="3" t="s">
        <v>752</v>
      </c>
      <c r="AV3104" s="3" t="s">
        <v>14196</v>
      </c>
      <c r="AW3104" s="3" t="s">
        <v>370</v>
      </c>
      <c r="AX3104" s="3">
        <v>2.961856</v>
      </c>
      <c r="AY3104" s="3">
        <v>-75.286713000000006</v>
      </c>
      <c r="AZ3104" s="8" t="str">
        <f>+CONCATENATE("Reportan apertura en el enlace ",Tabla4[[#This Row],[Enlace]]," en el ",Tabla4[[#This Row],[Distancia óptica]]," ocasionado por ",Tabla4[[#This Row],[Causa del daño]])</f>
        <v>Reportan apertura en el enlace Cocli - ceibas en el Km 3.32 desde cocli ocasionado por Vandalismo</v>
      </c>
      <c r="BA3104" s="8" t="str">
        <f>+CONCATENATE("Para dar solución al incidente ",Tabla4[[#This Row],[Solución]])</f>
        <v>Para dar solución al incidente Se recuperan 100 mts de reserva de 96 Hilos y se realiza un empalme de 96 Hilos</v>
      </c>
      <c r="BB3104" s="3" t="str">
        <f>+_xlfn.CONCAT(Tabla4[[#This Row],[Causa Raiz]]," ",Tabla4[[#This Row],[Solución2]]," (",Tabla4[[#This Row],[Anillo]],"- Cabecera: ",Tabla4[[#This Row],[Cabecera]],"- Operador: ",Tabla4[[#This Row],[Operador]],")")</f>
        <v>Reportan apertura en el enlace Cocli - ceibas en el Km 3.32 desde cocli ocasionado por Vandalismo Para dar solución al incidente Se recuperan 100 mts de reserva de 96 Hilos y se realiza un empalme de 96 Hilos (lineal- Cabecera: cocli- Operador: Colombia Telecomunicaciones)</v>
      </c>
    </row>
    <row r="3105" spans="1:54" ht="185.25">
      <c r="A3105" s="38">
        <f t="shared" si="906"/>
        <v>3104</v>
      </c>
      <c r="B3105" s="3">
        <v>8780036</v>
      </c>
      <c r="C3105" s="3" t="s">
        <v>92</v>
      </c>
      <c r="D3105" s="23">
        <v>45494.791666666664</v>
      </c>
      <c r="E3105" s="23">
        <v>45495.777777777781</v>
      </c>
      <c r="F3105" s="1">
        <f t="shared" ca="1" si="907"/>
        <v>0.98611111111677019</v>
      </c>
      <c r="G3105" s="3" t="s">
        <v>55</v>
      </c>
      <c r="H3105" s="41"/>
      <c r="I3105" s="40"/>
      <c r="J3105" s="5" t="s">
        <v>56</v>
      </c>
      <c r="K3105" s="3" t="s">
        <v>108</v>
      </c>
      <c r="L3105" s="9" t="s">
        <v>58</v>
      </c>
      <c r="M3105" s="3" t="s">
        <v>228</v>
      </c>
      <c r="N3105" s="3" t="s">
        <v>315</v>
      </c>
      <c r="O3105" s="3" t="s">
        <v>594</v>
      </c>
      <c r="P3105" s="3" t="s">
        <v>14068</v>
      </c>
      <c r="Q3105" s="4" t="s">
        <v>14052</v>
      </c>
      <c r="R3105" s="3" t="s">
        <v>327</v>
      </c>
      <c r="S3105" s="3" t="s">
        <v>14053</v>
      </c>
      <c r="T3105" s="9" t="s">
        <v>130</v>
      </c>
      <c r="U3105" s="3" t="s">
        <v>14285</v>
      </c>
      <c r="V3105" s="22" t="str">
        <f t="shared" si="908"/>
        <v>RTNFO; Hora de aviso: 19:00 21/07/2024; Solución: Para dar solucion se recupera 150 mtrs y se realiza una sangria; Hora de solución: 18:40 22/07/2024; Causa: Plagas</v>
      </c>
      <c r="W3105" s="4" t="s">
        <v>118</v>
      </c>
      <c r="X3105" s="3"/>
      <c r="Y3105" s="3"/>
      <c r="Z3105" s="3" t="s">
        <v>69</v>
      </c>
      <c r="AA3105" s="3" t="s">
        <v>71</v>
      </c>
      <c r="AB3105" s="3">
        <v>0</v>
      </c>
      <c r="AC3105" s="3" t="s">
        <v>71</v>
      </c>
      <c r="AD3105" s="6">
        <v>0.5</v>
      </c>
      <c r="AE3105" s="7"/>
      <c r="AF3105" s="7"/>
      <c r="AG3105" s="6">
        <f>Tabla4[[#This Row],[Tiempo Parada de Reloj]]+Tabla4[[#This Row],[Tiempo Autorizado por Telefonica (no Máximo)]]</f>
        <v>0.5</v>
      </c>
      <c r="AH3105" s="7">
        <f t="shared" ca="1" si="909"/>
        <v>0.48611111111677019</v>
      </c>
      <c r="AI3105" s="8">
        <f t="shared" si="910"/>
        <v>12</v>
      </c>
      <c r="AJ3105" s="8">
        <f t="shared" ca="1" si="911"/>
        <v>11.666666666802485</v>
      </c>
      <c r="AK3105" s="3" t="s">
        <v>87</v>
      </c>
      <c r="AL3105" s="3" t="s">
        <v>70</v>
      </c>
      <c r="AM3105" s="3" t="s">
        <v>106</v>
      </c>
      <c r="AN3105" s="3" t="s">
        <v>8652</v>
      </c>
      <c r="AO3105" s="23" t="s">
        <v>87</v>
      </c>
      <c r="AP3105" s="23" t="s">
        <v>87</v>
      </c>
      <c r="AQ3105" s="23">
        <v>45497.831944444442</v>
      </c>
      <c r="AR3105" s="3"/>
      <c r="AS3105" s="23"/>
      <c r="AT3105" s="23"/>
      <c r="AU3105" s="3" t="s">
        <v>237</v>
      </c>
      <c r="AV3105" s="3" t="s">
        <v>14188</v>
      </c>
      <c r="AW3105" s="3" t="s">
        <v>76</v>
      </c>
      <c r="AX3105" s="3">
        <v>10.802899999999999</v>
      </c>
      <c r="AY3105" s="3">
        <v>-74.164060000000006</v>
      </c>
      <c r="AZ3105" s="8" t="str">
        <f>+CONCATENATE("Reportan apertura en el enlace ",Tabla4[[#This Row],[Enlace]]," en el ",Tabla4[[#This Row],[Distancia óptica]]," ocasionado por ",Tabla4[[#This Row],[Causa del daño]])</f>
        <v>Reportan apertura en el enlace Santa Marta - Ciénaga en el  Km 68 desde Santa Marta ocasionado por Plagas</v>
      </c>
      <c r="BA3105" s="8" t="str">
        <f>+CONCATENATE("Para dar solución al incidente ",Tabla4[[#This Row],[Solución]])</f>
        <v>Para dar solución al incidente Para dar solucion se recupera 150 mtrs y se realiza una sangria</v>
      </c>
      <c r="BB3105" s="3" t="str">
        <f>+_xlfn.CONCAT(Tabla4[[#This Row],[Causa Raiz]]," ",Tabla4[[#This Row],[Solución2]]," (",Tabla4[[#This Row],[Anillo]],"- Cabecera: ",Tabla4[[#This Row],[Cabecera]],"- Operador: ",Tabla4[[#This Row],[Operador]],")")</f>
        <v>Reportan apertura en el enlace Santa Marta - Ciénaga en el  Km 68 desde Santa Marta ocasionado por Plagas Para dar solución al incidente Para dar solucion se recupera 150 mtrs y se realiza una sangria (Troncal- Cabecera: Calle 13 - Operador: Colombia Telecomunicaciones)</v>
      </c>
    </row>
    <row r="3106" spans="1:54" ht="242.25">
      <c r="A3106" s="38">
        <f t="shared" si="906"/>
        <v>3105</v>
      </c>
      <c r="B3106" s="3">
        <v>8780223</v>
      </c>
      <c r="C3106" s="3" t="s">
        <v>92</v>
      </c>
      <c r="D3106" s="23">
        <v>45495.020833333336</v>
      </c>
      <c r="E3106" s="23">
        <v>45495.489583333336</v>
      </c>
      <c r="F3106" s="1">
        <f t="shared" ca="1" si="907"/>
        <v>0.46875</v>
      </c>
      <c r="G3106" s="3" t="s">
        <v>55</v>
      </c>
      <c r="H3106" s="41"/>
      <c r="I3106" s="40"/>
      <c r="J3106" s="5" t="s">
        <v>56</v>
      </c>
      <c r="K3106" s="3" t="s">
        <v>108</v>
      </c>
      <c r="L3106" s="9" t="s">
        <v>58</v>
      </c>
      <c r="M3106" s="3" t="s">
        <v>109</v>
      </c>
      <c r="N3106" s="3" t="s">
        <v>323</v>
      </c>
      <c r="O3106" s="3" t="s">
        <v>14058</v>
      </c>
      <c r="P3106" s="3" t="s">
        <v>14059</v>
      </c>
      <c r="Q3106" s="4" t="s">
        <v>14057</v>
      </c>
      <c r="R3106" s="3" t="s">
        <v>327</v>
      </c>
      <c r="S3106" s="3" t="s">
        <v>115</v>
      </c>
      <c r="T3106" s="9" t="s">
        <v>130</v>
      </c>
      <c r="U3106" s="3" t="s">
        <v>14096</v>
      </c>
      <c r="V3106" s="22" t="str">
        <f t="shared" si="908"/>
        <v>RTNFO; Hora de aviso: 0:30 22/07/2024; Solución: En un punto Recuperacion de 200 mts de reserva e instalacion de empalmee de 36 hilos, en otro punto sangria de 12 hilos en caja empalme de 48; Hora de solución: 11:45 22/07/2024; Causa: Plagas</v>
      </c>
      <c r="W3106" s="4" t="s">
        <v>14215</v>
      </c>
      <c r="X3106" s="3" t="s">
        <v>14214</v>
      </c>
      <c r="Y3106" s="3" t="s">
        <v>14216</v>
      </c>
      <c r="Z3106" s="3" t="s">
        <v>120</v>
      </c>
      <c r="AA3106" s="3" t="s">
        <v>71</v>
      </c>
      <c r="AB3106" s="3">
        <v>0</v>
      </c>
      <c r="AC3106" s="3" t="s">
        <v>70</v>
      </c>
      <c r="AD3106" s="6">
        <v>0.2638888888888889</v>
      </c>
      <c r="AE3106" s="7"/>
      <c r="AF3106" s="7"/>
      <c r="AG3106" s="6">
        <f>Tabla4[[#This Row],[Tiempo Parada de Reloj]]+Tabla4[[#This Row],[Tiempo Autorizado por Telefonica (no Máximo)]]</f>
        <v>0.2638888888888889</v>
      </c>
      <c r="AH3106" s="7">
        <f t="shared" ca="1" si="909"/>
        <v>0.2048611111111111</v>
      </c>
      <c r="AI3106" s="8">
        <f t="shared" si="910"/>
        <v>6.3333333333333339</v>
      </c>
      <c r="AJ3106" s="8">
        <f t="shared" ca="1" si="911"/>
        <v>4.9166666666666661</v>
      </c>
      <c r="AK3106" s="3" t="s">
        <v>8652</v>
      </c>
      <c r="AL3106" s="3" t="s">
        <v>70</v>
      </c>
      <c r="AM3106" s="3" t="s">
        <v>106</v>
      </c>
      <c r="AN3106" s="3" t="s">
        <v>120</v>
      </c>
      <c r="AO3106" s="23" t="s">
        <v>87</v>
      </c>
      <c r="AP3106" s="23" t="s">
        <v>87</v>
      </c>
      <c r="AQ3106" s="23">
        <v>45496.481249999997</v>
      </c>
      <c r="AR3106" s="3"/>
      <c r="AS3106" s="23"/>
      <c r="AT3106" s="23"/>
      <c r="AU3106" s="3" t="s">
        <v>192</v>
      </c>
      <c r="AV3106" s="3" t="s">
        <v>1694</v>
      </c>
      <c r="AW3106" s="3" t="s">
        <v>76</v>
      </c>
      <c r="AX3106" s="3">
        <v>8.4444999999999997</v>
      </c>
      <c r="AY3106" s="3">
        <v>-73.281700000000001</v>
      </c>
      <c r="AZ3106" s="8" t="str">
        <f>+CONCATENATE("Reportan apertura en el enlace ",Tabla4[[#This Row],[Enlace]]," en el ",Tabla4[[#This Row],[Distancia óptica]]," ocasionado por ",Tabla4[[#This Row],[Causa del daño]])</f>
        <v>Reportan apertura en el enlace Aguachica - Curumani en el Km 22,4 desde Aguachica ocasionado por Plagas</v>
      </c>
      <c r="BA3106" s="8" t="str">
        <f>+CONCATENATE("Para dar solución al incidente ",Tabla4[[#This Row],[Solución]])</f>
        <v>Para dar solución al incidente En un punto Recuperacion de 200 mts de reserva e instalacion de empalmee de 36 hilos, en otro punto sangria de 12 hilos en caja empalme de 48</v>
      </c>
      <c r="BB3106" s="3" t="str">
        <f>+_xlfn.CONCAT(Tabla4[[#This Row],[Causa Raiz]]," ",Tabla4[[#This Row],[Solución2]]," (",Tabla4[[#This Row],[Anillo]],"- Cabecera: ",Tabla4[[#This Row],[Cabecera]],"- Operador: ",Tabla4[[#This Row],[Operador]],")")</f>
        <v>Reportan apertura en el enlace Aguachica - Curumani en el Km 22,4 desde Aguachica ocasionado por Plagas Para dar solución al incidente En un punto Recuperacion de 200 mts de reserva e instalacion de empalmee de 36 hilos, en otro punto sangria de 12 hilos en caja empalme de 48 (Troncal- Cabecera: Aguachica- Operador: Colombia Telecomunicaciones)</v>
      </c>
    </row>
    <row r="3107" spans="1:54" ht="185.25">
      <c r="A3107" s="38">
        <f>A3106+1</f>
        <v>3106</v>
      </c>
      <c r="B3107" s="3">
        <v>8780917</v>
      </c>
      <c r="C3107" s="3" t="s">
        <v>163</v>
      </c>
      <c r="D3107" s="23">
        <v>45495.3125</v>
      </c>
      <c r="E3107" s="23">
        <v>45495.402777777781</v>
      </c>
      <c r="F3107" s="1">
        <f ca="1">IF(ISBLANK(E3107),IF(ISBLANK(D3107),0,NOW()-D3107),E3107-D3107)</f>
        <v>9.0277777781011537E-2</v>
      </c>
      <c r="G3107" s="3" t="s">
        <v>55</v>
      </c>
      <c r="H3107" s="41"/>
      <c r="I3107" s="40"/>
      <c r="J3107" s="5" t="s">
        <v>56</v>
      </c>
      <c r="K3107" s="3" t="s">
        <v>122</v>
      </c>
      <c r="L3107" s="9" t="s">
        <v>58</v>
      </c>
      <c r="M3107" s="3" t="s">
        <v>123</v>
      </c>
      <c r="N3107" s="3" t="s">
        <v>124</v>
      </c>
      <c r="O3107" s="3" t="s">
        <v>14061</v>
      </c>
      <c r="P3107" s="3" t="s">
        <v>14078</v>
      </c>
      <c r="Q3107" s="4" t="s">
        <v>14062</v>
      </c>
      <c r="R3107" s="3" t="s">
        <v>465</v>
      </c>
      <c r="S3107" s="3" t="s">
        <v>129</v>
      </c>
      <c r="T3107" s="9" t="s">
        <v>146</v>
      </c>
      <c r="U3107" s="3" t="s">
        <v>14079</v>
      </c>
      <c r="V3107" s="22" t="str">
        <f>C3107&amp;"; Hora de aviso: "&amp;TEXT(D3107,"h:mm dd/mm/yyyy")&amp;"; Solución: "&amp;U3107&amp;"; Hora de solución: "&amp;TEXT(E3107,"h:mm dd/mm/yyyy")&amp;"; Causa: "&amp;T3107</f>
        <v>RDFO; Hora de aviso: 7:30 22/07/2024; Solución: Migracion de hilos entre nodos Silencio y la Paz; Hora de solución: 9:40 22/07/2024; Causa: Falla en la Red FiOp</v>
      </c>
      <c r="W3107" s="4" t="s">
        <v>132</v>
      </c>
      <c r="X3107" s="3"/>
      <c r="Y3107" s="3"/>
      <c r="Z3107" s="3" t="s">
        <v>69</v>
      </c>
      <c r="AA3107" s="3" t="s">
        <v>71</v>
      </c>
      <c r="AB3107" s="3">
        <v>0</v>
      </c>
      <c r="AC3107" s="3" t="s">
        <v>71</v>
      </c>
      <c r="AD3107" s="6">
        <v>0</v>
      </c>
      <c r="AE3107" s="7"/>
      <c r="AF3107" s="7"/>
      <c r="AG3107" s="6">
        <f>Tabla4[[#This Row],[Tiempo Parada de Reloj]]+Tabla4[[#This Row],[Tiempo Autorizado por Telefonica (no Máximo)]]</f>
        <v>0</v>
      </c>
      <c r="AH3107" s="7">
        <f ca="1">F3107-$AD3107</f>
        <v>9.0277777781011537E-2</v>
      </c>
      <c r="AI3107" s="8">
        <f>AD3107*24</f>
        <v>0</v>
      </c>
      <c r="AJ3107" s="8">
        <f ca="1">AH3107*24</f>
        <v>2.1666666667442769</v>
      </c>
      <c r="AK3107" s="3" t="s">
        <v>106</v>
      </c>
      <c r="AL3107" s="3" t="s">
        <v>70</v>
      </c>
      <c r="AM3107" s="3" t="s">
        <v>120</v>
      </c>
      <c r="AN3107" s="3" t="s">
        <v>120</v>
      </c>
      <c r="AO3107" s="23" t="s">
        <v>87</v>
      </c>
      <c r="AP3107" s="23" t="s">
        <v>87</v>
      </c>
      <c r="AQ3107" s="23">
        <v>45497.506249999999</v>
      </c>
      <c r="AR3107" s="3"/>
      <c r="AS3107" s="23"/>
      <c r="AT3107" s="23"/>
      <c r="AU3107" s="3" t="s">
        <v>467</v>
      </c>
      <c r="AV3107" s="3" t="s">
        <v>593</v>
      </c>
      <c r="AW3107" s="3" t="s">
        <v>135</v>
      </c>
      <c r="AX3107" s="3">
        <v>10.978199999999999</v>
      </c>
      <c r="AY3107" s="3">
        <v>-74.815399999999997</v>
      </c>
      <c r="AZ3107" s="8" t="str">
        <f>+CONCATENATE("Reportan apertura en el enlace ",Tabla4[[#This Row],[Enlace]]," en el ",Tabla4[[#This Row],[Distancia óptica]]," ocasionado por ",Tabla4[[#This Row],[Causa del daño]])</f>
        <v>Reportan apertura en el enlace Victoria - Metroparque en el Km 0,81 desde Silencio ocasionado por Falla en la Red FiOp</v>
      </c>
      <c r="BA3107" s="8" t="str">
        <f>+CONCATENATE("Para dar solución al incidente ",Tabla4[[#This Row],[Solución]])</f>
        <v>Para dar solución al incidente Migracion de hilos entre nodos Silencio y la Paz</v>
      </c>
      <c r="BB3107" s="3" t="str">
        <f>+_xlfn.CONCAT(Tabla4[[#This Row],[Causa Raiz]]," ",Tabla4[[#This Row],[Solución2]]," (",Tabla4[[#This Row],[Anillo]],"- Cabecera: ",Tabla4[[#This Row],[Cabecera]],"- Operador: ",Tabla4[[#This Row],[Operador]],")")</f>
        <v>Reportan apertura en el enlace Victoria - Metroparque en el Km 0,81 desde Silencio ocasionado por Falla en la Red FiOp Para dar solución al incidente Migracion de hilos entre nodos Silencio y la Paz (Lineal- Cabecera: Victoria- Operador: Colombia Telecomunicaciones)</v>
      </c>
    </row>
    <row r="3108" spans="1:54" ht="185.25">
      <c r="A3108" s="38">
        <f>A3107+1</f>
        <v>3107</v>
      </c>
      <c r="B3108" s="3">
        <v>8780946</v>
      </c>
      <c r="C3108" s="3" t="s">
        <v>92</v>
      </c>
      <c r="D3108" s="23">
        <v>45495.333333333336</v>
      </c>
      <c r="E3108" s="23">
        <v>45495.493055555555</v>
      </c>
      <c r="F3108" s="1">
        <f ca="1">IF(ISBLANK(E3108),IF(ISBLANK(D3108),0,NOW()-D3108),E3108-D3108)</f>
        <v>0.15972222221898846</v>
      </c>
      <c r="G3108" s="3" t="s">
        <v>164</v>
      </c>
      <c r="H3108" s="41" t="s">
        <v>165</v>
      </c>
      <c r="I3108" s="40"/>
      <c r="J3108" s="5" t="s">
        <v>56</v>
      </c>
      <c r="K3108" s="3" t="s">
        <v>77</v>
      </c>
      <c r="L3108" s="9" t="s">
        <v>58</v>
      </c>
      <c r="M3108" s="3" t="s">
        <v>656</v>
      </c>
      <c r="N3108" s="3" t="s">
        <v>1505</v>
      </c>
      <c r="O3108" s="3" t="s">
        <v>1506</v>
      </c>
      <c r="P3108" s="3" t="s">
        <v>10379</v>
      </c>
      <c r="Q3108" s="4" t="s">
        <v>14063</v>
      </c>
      <c r="R3108" s="3" t="s">
        <v>1304</v>
      </c>
      <c r="S3108" s="3" t="s">
        <v>10375</v>
      </c>
      <c r="T3108" s="9" t="s">
        <v>130</v>
      </c>
      <c r="U3108" s="3" t="s">
        <v>14108</v>
      </c>
      <c r="V3108" s="22" t="str">
        <f>C3108&amp;"; Hora de aviso: "&amp;TEXT(D3108,"h:mm dd/mm/yyyy")&amp;"; Solución: "&amp;U3108&amp;"; Hora de solución: "&amp;TEXT(E3108,"h:mm dd/mm/yyyy")&amp;"; Causa: "&amp;T3108</f>
        <v>RTNFO; Hora de aviso: 8:00 22/07/2024; Solución: Recuepracion de 20 mts de reserva y un empalme de 36 hilos; Hora de solución: 11:50 22/07/2024; Causa: Plagas</v>
      </c>
      <c r="W3108" s="4" t="s">
        <v>160</v>
      </c>
      <c r="X3108" s="3"/>
      <c r="Y3108" s="3"/>
      <c r="Z3108" s="3" t="s">
        <v>69</v>
      </c>
      <c r="AA3108" s="3" t="s">
        <v>71</v>
      </c>
      <c r="AB3108" s="3">
        <v>0</v>
      </c>
      <c r="AC3108" s="3" t="s">
        <v>71</v>
      </c>
      <c r="AD3108" s="6">
        <v>0</v>
      </c>
      <c r="AE3108" s="7"/>
      <c r="AF3108" s="7"/>
      <c r="AG3108" s="6">
        <f>Tabla4[[#This Row],[Tiempo Parada de Reloj]]+Tabla4[[#This Row],[Tiempo Autorizado por Telefonica (no Máximo)]]</f>
        <v>0</v>
      </c>
      <c r="AH3108" s="7">
        <f ca="1">F3108-$AD3108</f>
        <v>0.15972222221898846</v>
      </c>
      <c r="AI3108" s="8">
        <f>AD3108*24</f>
        <v>0</v>
      </c>
      <c r="AJ3108" s="8">
        <f ca="1">AH3108*24</f>
        <v>3.8333333332557231</v>
      </c>
      <c r="AK3108" s="3" t="s">
        <v>106</v>
      </c>
      <c r="AL3108" s="3" t="s">
        <v>70</v>
      </c>
      <c r="AM3108" s="3" t="s">
        <v>120</v>
      </c>
      <c r="AN3108" s="3" t="s">
        <v>120</v>
      </c>
      <c r="AO3108" s="23"/>
      <c r="AP3108" s="23"/>
      <c r="AQ3108" s="23">
        <f ca="1">NOW()</f>
        <v>45503.69683483796</v>
      </c>
      <c r="AR3108" s="3"/>
      <c r="AS3108" s="23"/>
      <c r="AT3108" s="23"/>
      <c r="AU3108" s="3" t="s">
        <v>662</v>
      </c>
      <c r="AV3108" s="3" t="s">
        <v>5417</v>
      </c>
      <c r="AW3108" s="3" t="s">
        <v>76</v>
      </c>
      <c r="AX3108" s="3">
        <v>5.347029</v>
      </c>
      <c r="AY3108" s="3">
        <v>-74.733161999999993</v>
      </c>
      <c r="AZ3108" s="8" t="str">
        <f>+CONCATENATE("Reportan apertura en el enlace ",Tabla4[[#This Row],[Enlace]]," en el ",Tabla4[[#This Row],[Distancia óptica]]," ocasionado por ",Tabla4[[#This Row],[Causa del daño]])</f>
        <v>Reportan apertura en el enlace Honda - La Dorada en el Km 17,3 desde Dorada ocasionado por Plagas</v>
      </c>
      <c r="BA3108" s="8" t="str">
        <f>+CONCATENATE("Para dar solución al incidente ",Tabla4[[#This Row],[Solución]])</f>
        <v>Para dar solución al incidente Recuepracion de 20 mts de reserva y un empalme de 36 hilos</v>
      </c>
      <c r="BB3108" s="3" t="str">
        <f>+_xlfn.CONCAT(Tabla4[[#This Row],[Causa Raiz]]," ",Tabla4[[#This Row],[Solución2]]," (",Tabla4[[#This Row],[Anillo]],"- Cabecera: ",Tabla4[[#This Row],[Cabecera]],"- Operador: ",Tabla4[[#This Row],[Operador]],")")</f>
        <v>Reportan apertura en el enlace Honda - La Dorada en el Km 17,3 desde Dorada ocasionado por Plagas Para dar solución al incidente Recuepracion de 20 mts de reserva y un empalme de 36 hilos (Troncal- Cabecera: Honda- Operador: Colombia Telecomunicaciones)</v>
      </c>
    </row>
    <row r="3109" spans="1:54" ht="171">
      <c r="A3109" s="38">
        <f>A3108+1</f>
        <v>3108</v>
      </c>
      <c r="B3109" s="3">
        <v>8781062</v>
      </c>
      <c r="C3109" s="3" t="s">
        <v>136</v>
      </c>
      <c r="D3109" s="23">
        <v>45495.375</v>
      </c>
      <c r="E3109" s="23">
        <v>45495.376388888886</v>
      </c>
      <c r="F3109" s="1">
        <f ca="1">IF(ISBLANK(E3109),IF(ISBLANK(D3109),0,NOW()-D3109),E3109-D3109)</f>
        <v>1.3888888861401938E-3</v>
      </c>
      <c r="G3109" s="3"/>
      <c r="H3109" s="41"/>
      <c r="I3109" s="40"/>
      <c r="J3109" s="5" t="s">
        <v>56</v>
      </c>
      <c r="K3109" s="3" t="s">
        <v>93</v>
      </c>
      <c r="L3109" s="9" t="s">
        <v>78</v>
      </c>
      <c r="M3109" s="3" t="s">
        <v>59</v>
      </c>
      <c r="N3109" s="3" t="s">
        <v>60</v>
      </c>
      <c r="O3109" s="3" t="s">
        <v>14076</v>
      </c>
      <c r="P3109" s="3"/>
      <c r="Q3109" s="4" t="s">
        <v>14072</v>
      </c>
      <c r="R3109" s="3" t="s">
        <v>64</v>
      </c>
      <c r="S3109" s="3" t="s">
        <v>65</v>
      </c>
      <c r="T3109" s="9" t="s">
        <v>104</v>
      </c>
      <c r="U3109" s="3" t="s">
        <v>11182</v>
      </c>
      <c r="V3109" s="22" t="str">
        <f>C3109&amp;"; Hora de aviso: "&amp;TEXT(D3109,"h:mm dd/mm/yyyy")&amp;"; Solución: "&amp;U3109&amp;"; Hora de solución: "&amp;TEXT(E3109,"h:mm dd/mm/yyyy")&amp;"; Causa: "&amp;T3109</f>
        <v>RBHFO; Hora de aviso: 9:00 22/07/2024; Solución: Enlace sube sin manipulacion por parte de personal de Fibra; Hora de solución: 9:02 22/07/2024; Causa: Visita Fallida</v>
      </c>
      <c r="W3109" s="4" t="s">
        <v>68</v>
      </c>
      <c r="X3109" s="3"/>
      <c r="Y3109" s="3"/>
      <c r="Z3109" s="3" t="s">
        <v>69</v>
      </c>
      <c r="AA3109" s="3" t="s">
        <v>71</v>
      </c>
      <c r="AB3109" s="3">
        <v>0</v>
      </c>
      <c r="AC3109" s="3" t="s">
        <v>71</v>
      </c>
      <c r="AD3109" s="6">
        <v>0</v>
      </c>
      <c r="AE3109" s="7"/>
      <c r="AF3109" s="7"/>
      <c r="AG3109" s="6">
        <f>Tabla4[[#This Row],[Tiempo Parada de Reloj]]+Tabla4[[#This Row],[Tiempo Autorizado por Telefonica (no Máximo)]]</f>
        <v>0</v>
      </c>
      <c r="AH3109" s="7">
        <f ca="1">F3109-$AD3109</f>
        <v>1.3888888861401938E-3</v>
      </c>
      <c r="AI3109" s="8">
        <f>AD3109*24</f>
        <v>0</v>
      </c>
      <c r="AJ3109" s="8">
        <f ca="1">AH3109*24</f>
        <v>3.3333333267364651E-2</v>
      </c>
      <c r="AK3109" s="3" t="s">
        <v>106</v>
      </c>
      <c r="AL3109" s="3" t="s">
        <v>70</v>
      </c>
      <c r="AM3109" s="3" t="s">
        <v>120</v>
      </c>
      <c r="AN3109" s="3" t="s">
        <v>106</v>
      </c>
      <c r="AO3109" s="23" t="s">
        <v>106</v>
      </c>
      <c r="AP3109" s="23" t="s">
        <v>106</v>
      </c>
      <c r="AQ3109" s="23">
        <f ca="1">NOW()</f>
        <v>45503.69683483796</v>
      </c>
      <c r="AR3109" s="3"/>
      <c r="AS3109" s="23"/>
      <c r="AT3109" s="23"/>
      <c r="AU3109" s="3" t="s">
        <v>100</v>
      </c>
      <c r="AV3109" s="3" t="s">
        <v>69</v>
      </c>
      <c r="AW3109" s="3" t="s">
        <v>69</v>
      </c>
      <c r="AX3109" s="3" t="s">
        <v>69</v>
      </c>
      <c r="AY3109" s="3" t="s">
        <v>69</v>
      </c>
      <c r="AZ3109" s="8" t="str">
        <f>+CONCATENATE("Reportan apertura en el enlace ",Tabla4[[#This Row],[Enlace]]," en el ",Tabla4[[#This Row],[Distancia óptica]]," ocasionado por ",Tabla4[[#This Row],[Causa del daño]])</f>
        <v>Reportan apertura en el enlace Mov. Escuela Militar 2 -Mov. Chapiner en el  ocasionado por Visita Fallida</v>
      </c>
      <c r="BA3109" s="8" t="str">
        <f>+CONCATENATE("Para dar solución al incidente ",Tabla4[[#This Row],[Solución]])</f>
        <v>Para dar solución al incidente Enlace sube sin manipulacion por parte de personal de Fibra</v>
      </c>
      <c r="BB3109" s="3" t="str">
        <f>+_xlfn.CONCAT(Tabla4[[#This Row],[Causa Raiz]]," ",Tabla4[[#This Row],[Solución2]]," (",Tabla4[[#This Row],[Anillo]],"- Cabecera: ",Tabla4[[#This Row],[Cabecera]],"- Operador: ",Tabla4[[#This Row],[Operador]],")")</f>
        <v>Reportan apertura en el enlace Mov. Escuela Militar 2 -Mov. Chapiner en el  ocasionado por Visita Fallida Para dar solución al incidente Enlace sube sin manipulacion por parte de personal de Fibra (NA- Cabecera: NA- Operador: Colombia Telecomunicaciones)</v>
      </c>
    </row>
    <row r="3110" spans="1:54" ht="213.75">
      <c r="A3110" s="38">
        <f>A3109+1</f>
        <v>3109</v>
      </c>
      <c r="B3110" s="3">
        <v>8781061</v>
      </c>
      <c r="C3110" s="3" t="s">
        <v>136</v>
      </c>
      <c r="D3110" s="23">
        <v>45495.385416666664</v>
      </c>
      <c r="E3110" s="23">
        <v>45495.524305555555</v>
      </c>
      <c r="F3110" s="1">
        <f ca="1">IF(ISBLANK(E3110),IF(ISBLANK(D3110),0,NOW()-D3110),E3110-D3110)</f>
        <v>0.13888888889050577</v>
      </c>
      <c r="G3110" s="3" t="s">
        <v>55</v>
      </c>
      <c r="H3110" s="41"/>
      <c r="I3110" s="40"/>
      <c r="J3110" s="5" t="s">
        <v>56</v>
      </c>
      <c r="K3110" s="3" t="s">
        <v>77</v>
      </c>
      <c r="L3110" s="9" t="s">
        <v>58</v>
      </c>
      <c r="M3110" s="3" t="s">
        <v>152</v>
      </c>
      <c r="N3110" s="3" t="s">
        <v>153</v>
      </c>
      <c r="O3110" s="3" t="s">
        <v>14075</v>
      </c>
      <c r="P3110" s="3" t="s">
        <v>14088</v>
      </c>
      <c r="Q3110" s="4" t="s">
        <v>14073</v>
      </c>
      <c r="R3110" s="3" t="s">
        <v>144</v>
      </c>
      <c r="S3110" s="3" t="s">
        <v>158</v>
      </c>
      <c r="T3110" s="9" t="s">
        <v>66</v>
      </c>
      <c r="U3110" s="3" t="s">
        <v>14267</v>
      </c>
      <c r="V3110" s="22" t="str">
        <f>C3110&amp;"; Hora de aviso: "&amp;TEXT(D3110,"h:mm dd/mm/yyyy")&amp;"; Solución: "&amp;U3110&amp;"; Hora de solución: "&amp;TEXT(E3110,"h:mm dd/mm/yyyy")&amp;"; Causa: "&amp;T3110</f>
        <v>RBHFO; Hora de aviso: 9:15 22/07/2024; Solución: Recuperacion de 350 mts de reserva y un empalme de 8 hilos en cajaempalme de 48; Hora de solución: 12:35 22/07/2024; Causa: Vandalismo</v>
      </c>
      <c r="W3110" s="4" t="s">
        <v>160</v>
      </c>
      <c r="X3110" s="3"/>
      <c r="Y3110" s="3"/>
      <c r="Z3110" s="3" t="s">
        <v>69</v>
      </c>
      <c r="AA3110" s="3" t="s">
        <v>71</v>
      </c>
      <c r="AB3110" s="3">
        <v>0</v>
      </c>
      <c r="AC3110" s="3" t="s">
        <v>71</v>
      </c>
      <c r="AD3110" s="6">
        <v>0</v>
      </c>
      <c r="AE3110" s="7"/>
      <c r="AF3110" s="7"/>
      <c r="AG3110" s="6">
        <f>Tabla4[[#This Row],[Tiempo Parada de Reloj]]+Tabla4[[#This Row],[Tiempo Autorizado por Telefonica (no Máximo)]]</f>
        <v>0</v>
      </c>
      <c r="AH3110" s="7">
        <f ca="1">F3110-$AD3110</f>
        <v>0.13888888889050577</v>
      </c>
      <c r="AI3110" s="8">
        <f>AD3110*24</f>
        <v>0</v>
      </c>
      <c r="AJ3110" s="8">
        <f ca="1">AH3110*24</f>
        <v>3.3333333333721384</v>
      </c>
      <c r="AK3110" s="3" t="s">
        <v>120</v>
      </c>
      <c r="AL3110" s="3" t="s">
        <v>71</v>
      </c>
      <c r="AM3110" s="3" t="s">
        <v>69</v>
      </c>
      <c r="AN3110" s="3" t="s">
        <v>120</v>
      </c>
      <c r="AO3110" s="23" t="s">
        <v>87</v>
      </c>
      <c r="AP3110" s="23" t="s">
        <v>87</v>
      </c>
      <c r="AQ3110" s="23">
        <v>45497.320138888892</v>
      </c>
      <c r="AR3110" s="3"/>
      <c r="AS3110" s="23"/>
      <c r="AT3110" s="23"/>
      <c r="AU3110" s="3" t="s">
        <v>161</v>
      </c>
      <c r="AV3110" s="3" t="s">
        <v>1243</v>
      </c>
      <c r="AW3110" s="3" t="s">
        <v>14097</v>
      </c>
      <c r="AX3110" s="3">
        <v>1.19506</v>
      </c>
      <c r="AY3110" s="3">
        <v>-77.266919999999999</v>
      </c>
      <c r="AZ3110" s="8" t="str">
        <f>+CONCATENATE("Reportan apertura en el enlace ",Tabla4[[#This Row],[Enlace]]," en el ",Tabla4[[#This Row],[Distancia óptica]]," ocasionado por ",Tabla4[[#This Row],[Causa del daño]])</f>
        <v>Reportan apertura en el enlace Mov. Terminal - Mov. Minga Pasto en el Km 0,82 desde terminal ocasionado por Vandalismo</v>
      </c>
      <c r="BA3110" s="8" t="str">
        <f>+CONCATENATE("Para dar solución al incidente ",Tabla4[[#This Row],[Solución]])</f>
        <v>Para dar solución al incidente Recuperacion de 350 mts de reserva y un empalme de 8 hilos en cajaempalme de 48</v>
      </c>
      <c r="BB3110" s="3" t="str">
        <f>+_xlfn.CONCAT(Tabla4[[#This Row],[Causa Raiz]]," ",Tabla4[[#This Row],[Solución2]]," (",Tabla4[[#This Row],[Anillo]],"- Cabecera: ",Tabla4[[#This Row],[Cabecera]],"- Operador: ",Tabla4[[#This Row],[Operador]],")")</f>
        <v>Reportan apertura en el enlace Mov. Terminal - Mov. Minga Pasto en el Km 0,82 desde terminal ocasionado por Vandalismo Para dar solución al incidente Recuperacion de 350 mts de reserva y un empalme de 8 hilos en cajaempalme de 48 (Uk Terminal- Cabecera: Fatima- Operador: Colombia Telecomunicaciones)</v>
      </c>
    </row>
    <row r="3111" spans="1:54" ht="199.5">
      <c r="A3111" s="38">
        <f t="shared" ref="A3111:A3112" si="913">A3110+1</f>
        <v>3110</v>
      </c>
      <c r="B3111" s="3">
        <v>8781154</v>
      </c>
      <c r="C3111" s="3" t="s">
        <v>54</v>
      </c>
      <c r="D3111" s="23">
        <v>45495.388888888891</v>
      </c>
      <c r="E3111" s="23">
        <v>45495.444444444445</v>
      </c>
      <c r="F3111" s="1">
        <f t="shared" ref="F3111" ca="1" si="914">IF(ISBLANK(E3111),IF(ISBLANK(D3111),0,NOW()-D3111),E3111-D3111)</f>
        <v>5.5555555554747116E-2</v>
      </c>
      <c r="G3111" s="3" t="s">
        <v>55</v>
      </c>
      <c r="H3111" s="41"/>
      <c r="I3111" s="40"/>
      <c r="J3111" s="5" t="s">
        <v>56</v>
      </c>
      <c r="K3111" s="3" t="s">
        <v>203</v>
      </c>
      <c r="L3111" s="9" t="s">
        <v>78</v>
      </c>
      <c r="M3111" s="3" t="s">
        <v>204</v>
      </c>
      <c r="N3111" s="3" t="s">
        <v>332</v>
      </c>
      <c r="O3111" s="3" t="s">
        <v>14077</v>
      </c>
      <c r="P3111" s="3" t="s">
        <v>14080</v>
      </c>
      <c r="Q3111" s="4" t="s">
        <v>14074</v>
      </c>
      <c r="R3111" s="3" t="s">
        <v>336</v>
      </c>
      <c r="S3111" s="3" t="s">
        <v>221</v>
      </c>
      <c r="T3111" s="9" t="s">
        <v>130</v>
      </c>
      <c r="U3111" s="3" t="s">
        <v>14082</v>
      </c>
      <c r="V3111" s="22" t="str">
        <f t="shared" ref="V3111:V3112" si="915">C3111&amp;"; Hora de aviso: "&amp;TEXT(D3111,"h:mm dd/mm/yyyy")&amp;"; Solución: "&amp;U3111&amp;"; Hora de solución: "&amp;TEXT(E3111,"h:mm dd/mm/yyyy")&amp;"; Causa: "&amp;T3111</f>
        <v>RLFO; Hora de aviso: 9:20 22/07/2024; Solución: Recuepracion de 50 mts de reserva y un empalme de 48 hilos; Hora de solución: 10:40 22/07/2024; Causa: Plagas</v>
      </c>
      <c r="W3111" s="4" t="s">
        <v>213</v>
      </c>
      <c r="X3111" s="3"/>
      <c r="Y3111" s="3"/>
      <c r="Z3111" s="3" t="s">
        <v>69</v>
      </c>
      <c r="AA3111" s="3" t="s">
        <v>71</v>
      </c>
      <c r="AB3111" s="3">
        <v>0</v>
      </c>
      <c r="AC3111" s="3" t="s">
        <v>71</v>
      </c>
      <c r="AD3111" s="6">
        <v>0</v>
      </c>
      <c r="AE3111" s="7"/>
      <c r="AF3111" s="7"/>
      <c r="AG3111" s="6">
        <f>Tabla4[[#This Row],[Tiempo Parada de Reloj]]+Tabla4[[#This Row],[Tiempo Autorizado por Telefonica (no Máximo)]]</f>
        <v>0</v>
      </c>
      <c r="AH3111" s="7">
        <f t="shared" ref="AH3111:AH3112" ca="1" si="916">F3111-$AD3111</f>
        <v>5.5555555554747116E-2</v>
      </c>
      <c r="AI3111" s="8">
        <f t="shared" ref="AI3111:AI3112" si="917">AD3111*24</f>
        <v>0</v>
      </c>
      <c r="AJ3111" s="8">
        <f t="shared" ref="AJ3111:AJ3112" ca="1" si="918">AH3111*24</f>
        <v>1.3333333333139308</v>
      </c>
      <c r="AK3111" s="3" t="s">
        <v>120</v>
      </c>
      <c r="AL3111" s="3" t="s">
        <v>71</v>
      </c>
      <c r="AM3111" s="3" t="s">
        <v>69</v>
      </c>
      <c r="AN3111" s="3" t="s">
        <v>120</v>
      </c>
      <c r="AO3111" s="23" t="s">
        <v>87</v>
      </c>
      <c r="AP3111" s="23" t="s">
        <v>87</v>
      </c>
      <c r="AQ3111" s="23">
        <v>45496.871527777781</v>
      </c>
      <c r="AR3111" s="3"/>
      <c r="AS3111" s="23"/>
      <c r="AT3111" s="23"/>
      <c r="AU3111" s="3" t="s">
        <v>214</v>
      </c>
      <c r="AV3111" s="3" t="s">
        <v>14083</v>
      </c>
      <c r="AW3111" s="3" t="s">
        <v>14084</v>
      </c>
      <c r="AX3111" s="3">
        <v>7.0918840000000003</v>
      </c>
      <c r="AY3111" s="3">
        <v>-73.115199000000004</v>
      </c>
      <c r="AZ3111" s="8" t="str">
        <f>+CONCATENATE("Reportan apertura en el enlace ",Tabla4[[#This Row],[Enlace]]," en el ",Tabla4[[#This Row],[Distancia óptica]]," ocasionado por ",Tabla4[[#This Row],[Causa del daño]])</f>
        <v>Reportan apertura en el enlace Mov. Bucaramanga Centro - Mov. San Luis II en el Km 0,35 desde San Luis ocasionado por Plagas</v>
      </c>
      <c r="BA3111" s="8" t="str">
        <f>+CONCATENATE("Para dar solución al incidente ",Tabla4[[#This Row],[Solución]])</f>
        <v>Para dar solución al incidente Recuepracion de 50 mts de reserva y un empalme de 48 hilos</v>
      </c>
      <c r="BB3111" s="3" t="str">
        <f>+_xlfn.CONCAT(Tabla4[[#This Row],[Causa Raiz]]," ",Tabla4[[#This Row],[Solución2]]," (",Tabla4[[#This Row],[Anillo]],"- Cabecera: ",Tabla4[[#This Row],[Cabecera]],"- Operador: ",Tabla4[[#This Row],[Operador]],")")</f>
        <v>Reportan apertura en el enlace Mov. Bucaramanga Centro - Mov. San Luis II en el Km 0,35 desde San Luis ocasionado por Plagas Para dar solución al incidente Recuepracion de 50 mts de reserva y un empalme de 48 hilos (Uk san luis- Cabecera: Bucaramanda centro- Operador: Colombia Telecomunicaciones)</v>
      </c>
    </row>
    <row r="3112" spans="1:54" ht="185.25">
      <c r="A3112" s="38">
        <f t="shared" si="913"/>
        <v>3111</v>
      </c>
      <c r="B3112" s="3">
        <v>8781439</v>
      </c>
      <c r="C3112" s="3" t="s">
        <v>54</v>
      </c>
      <c r="D3112" s="23">
        <v>45495.434027777781</v>
      </c>
      <c r="E3112" s="23">
        <v>45495.513888888891</v>
      </c>
      <c r="F3112" s="1">
        <f ca="1">IF(ISBLANK(E3112),IF(ISBLANK(D3112),0,NOW()-D3112),E3112-D3112)</f>
        <v>7.9861111109494232E-2</v>
      </c>
      <c r="G3112" s="3" t="s">
        <v>55</v>
      </c>
      <c r="H3112" s="41"/>
      <c r="I3112" s="40"/>
      <c r="J3112" s="5" t="s">
        <v>56</v>
      </c>
      <c r="K3112" s="3" t="s">
        <v>359</v>
      </c>
      <c r="L3112" s="9" t="s">
        <v>58</v>
      </c>
      <c r="M3112" s="3" t="s">
        <v>360</v>
      </c>
      <c r="N3112" s="3" t="s">
        <v>483</v>
      </c>
      <c r="O3112" s="3" t="s">
        <v>5050</v>
      </c>
      <c r="P3112" s="3" t="s">
        <v>5623</v>
      </c>
      <c r="Q3112" s="4" t="s">
        <v>14081</v>
      </c>
      <c r="R3112" s="3" t="s">
        <v>1420</v>
      </c>
      <c r="S3112" s="3" t="s">
        <v>366</v>
      </c>
      <c r="T3112" s="9" t="s">
        <v>66</v>
      </c>
      <c r="U3112" s="3" t="s">
        <v>14098</v>
      </c>
      <c r="V3112" s="22" t="str">
        <f t="shared" si="915"/>
        <v>RLFO; Hora de aviso: 10:25 22/07/2024; Solución: Recuperacion de 50 mts de reserva y se rehace empalme de 144 hilos; Hora de solución: 12:20 22/07/2024; Causa: Vandalismo</v>
      </c>
      <c r="W3112" s="4" t="s">
        <v>423</v>
      </c>
      <c r="X3112" s="3"/>
      <c r="Y3112" s="3"/>
      <c r="Z3112" s="3" t="s">
        <v>69</v>
      </c>
      <c r="AA3112" s="3" t="s">
        <v>71</v>
      </c>
      <c r="AB3112" s="3">
        <v>0</v>
      </c>
      <c r="AC3112" s="3" t="s">
        <v>71</v>
      </c>
      <c r="AD3112" s="6">
        <v>0</v>
      </c>
      <c r="AE3112" s="7"/>
      <c r="AF3112" s="7"/>
      <c r="AG3112" s="6">
        <f>Tabla4[[#This Row],[Tiempo Parada de Reloj]]+Tabla4[[#This Row],[Tiempo Autorizado por Telefonica (no Máximo)]]</f>
        <v>0</v>
      </c>
      <c r="AH3112" s="7">
        <f t="shared" ca="1" si="916"/>
        <v>7.9861111109494232E-2</v>
      </c>
      <c r="AI3112" s="8">
        <f t="shared" si="917"/>
        <v>0</v>
      </c>
      <c r="AJ3112" s="8">
        <f t="shared" ca="1" si="918"/>
        <v>1.9166666666278616</v>
      </c>
      <c r="AK3112" s="3" t="s">
        <v>120</v>
      </c>
      <c r="AL3112" s="3" t="s">
        <v>71</v>
      </c>
      <c r="AM3112" s="3" t="s">
        <v>69</v>
      </c>
      <c r="AN3112" s="3" t="s">
        <v>120</v>
      </c>
      <c r="AO3112" s="23" t="s">
        <v>87</v>
      </c>
      <c r="AP3112" s="23" t="s">
        <v>87</v>
      </c>
      <c r="AQ3112" s="23">
        <v>45496.623611111114</v>
      </c>
      <c r="AR3112" s="3"/>
      <c r="AS3112" s="23"/>
      <c r="AT3112" s="23"/>
      <c r="AU3112" s="3" t="s">
        <v>424</v>
      </c>
      <c r="AV3112" s="3" t="s">
        <v>14183</v>
      </c>
      <c r="AW3112" s="3" t="s">
        <v>135</v>
      </c>
      <c r="AX3112" s="3">
        <v>6.3385100000000003</v>
      </c>
      <c r="AY3112" s="3">
        <v>-75.540539999999993</v>
      </c>
      <c r="AZ3112" s="8" t="str">
        <f>+CONCATENATE("Reportan apertura en el enlace ",Tabla4[[#This Row],[Enlace]]," en el ",Tabla4[[#This Row],[Distancia óptica]]," ocasionado por ",Tabla4[[#This Row],[Causa del daño]])</f>
        <v>Reportan apertura en el enlace Bello - Aranjuez en el Km 10,2 desde Aranjuez ocasionado por Vandalismo</v>
      </c>
      <c r="BA3112" s="8" t="str">
        <f>+CONCATENATE("Para dar solución al incidente ",Tabla4[[#This Row],[Solución]])</f>
        <v>Para dar solución al incidente Recuperacion de 50 mts de reserva y se rehace empalme de 144 hilos</v>
      </c>
      <c r="BB3112" s="3" t="str">
        <f>+_xlfn.CONCAT(Tabla4[[#This Row],[Causa Raiz]]," ",Tabla4[[#This Row],[Solución2]]," (",Tabla4[[#This Row],[Anillo]],"- Cabecera: ",Tabla4[[#This Row],[Cabecera]],"- Operador: ",Tabla4[[#This Row],[Operador]],")")</f>
        <v>Reportan apertura en el enlace Bello - Aranjuez en el Km 10,2 desde Aranjuez ocasionado por Vandalismo Para dar solución al incidente Recuperacion de 50 mts de reserva y se rehace empalme de 144 hilos (Lineal- Cabecera: ARANJUEZ- Operador: Colombia Telecomunicaciones)</v>
      </c>
    </row>
    <row r="3113" spans="1:54" ht="242.25">
      <c r="A3113" s="38">
        <f t="shared" ref="A3113:A3126" si="919">A3112+1</f>
        <v>3112</v>
      </c>
      <c r="B3113" s="3">
        <v>8780417</v>
      </c>
      <c r="C3113" s="3" t="s">
        <v>163</v>
      </c>
      <c r="D3113" s="23">
        <v>45495.447916666664</v>
      </c>
      <c r="E3113" s="23">
        <v>45495.8125</v>
      </c>
      <c r="F3113" s="1">
        <f t="shared" ref="F3113:F3126" ca="1" si="920">IF(ISBLANK(E3113),IF(ISBLANK(D3113),0,NOW()-D3113),E3113-D3113)</f>
        <v>0.36458333333575865</v>
      </c>
      <c r="G3113" s="3" t="s">
        <v>12498</v>
      </c>
      <c r="H3113" s="41"/>
      <c r="I3113" s="40"/>
      <c r="J3113" s="5" t="s">
        <v>56</v>
      </c>
      <c r="K3113" s="3" t="s">
        <v>77</v>
      </c>
      <c r="L3113" s="9" t="s">
        <v>78</v>
      </c>
      <c r="M3113" s="3" t="s">
        <v>79</v>
      </c>
      <c r="N3113" s="3" t="s">
        <v>308</v>
      </c>
      <c r="O3113" s="3" t="s">
        <v>14086</v>
      </c>
      <c r="P3113" s="3" t="s">
        <v>14128</v>
      </c>
      <c r="Q3113" s="4" t="s">
        <v>14085</v>
      </c>
      <c r="R3113" s="3" t="s">
        <v>248</v>
      </c>
      <c r="S3113" s="3" t="s">
        <v>10375</v>
      </c>
      <c r="T3113" s="9" t="s">
        <v>66</v>
      </c>
      <c r="U3113" s="3" t="s">
        <v>14129</v>
      </c>
      <c r="V3113" s="22" t="str">
        <f t="shared" ref="V3113:V3126" si="921">C3113&amp;"; Hora de aviso: "&amp;TEXT(D3113,"h:mm dd/mm/yyyy")&amp;"; Solución: "&amp;U3113&amp;"; Hora de solución: "&amp;TEXT(E3113,"h:mm dd/mm/yyyy")&amp;"; Causa: "&amp;T3113</f>
        <v>RDFO; Hora de aviso: 10:45 22/07/2024; Solución: Se recuperan 20 mts de reserva de Fibra de 24 hilos y se realiz aun emplame de 24 Hilos ; Hora de solución: 19:30 22/07/2024; Causa: Vandalismo</v>
      </c>
      <c r="W3113" s="4" t="s">
        <v>160</v>
      </c>
      <c r="X3113" s="3"/>
      <c r="Y3113" s="3"/>
      <c r="Z3113" s="3" t="s">
        <v>69</v>
      </c>
      <c r="AA3113" s="3" t="s">
        <v>70</v>
      </c>
      <c r="AB3113" s="3">
        <v>0</v>
      </c>
      <c r="AC3113" s="3" t="s">
        <v>71</v>
      </c>
      <c r="AD3113" s="6">
        <v>0</v>
      </c>
      <c r="AE3113" s="7"/>
      <c r="AF3113" s="7"/>
      <c r="AG3113" s="6">
        <f>Tabla4[[#This Row],[Tiempo Parada de Reloj]]+Tabla4[[#This Row],[Tiempo Autorizado por Telefonica (no Máximo)]]</f>
        <v>0</v>
      </c>
      <c r="AH3113" s="7">
        <f t="shared" ref="AH3113:AH3126" ca="1" si="922">F3113-$AD3113</f>
        <v>0.36458333333575865</v>
      </c>
      <c r="AI3113" s="8">
        <f t="shared" ref="AI3113:AI3126" si="923">AD3113*24</f>
        <v>0</v>
      </c>
      <c r="AJ3113" s="8">
        <f t="shared" ref="AJ3113:AJ3126" ca="1" si="924">AH3113*24</f>
        <v>8.7500000000582077</v>
      </c>
      <c r="AK3113" s="3" t="s">
        <v>106</v>
      </c>
      <c r="AL3113" s="3" t="s">
        <v>70</v>
      </c>
      <c r="AM3113" s="3" t="s">
        <v>73</v>
      </c>
      <c r="AN3113" s="3" t="s">
        <v>73</v>
      </c>
      <c r="AO3113" s="23" t="s">
        <v>120</v>
      </c>
      <c r="AP3113" s="23" t="s">
        <v>120</v>
      </c>
      <c r="AQ3113" s="23">
        <v>45496.730555555558</v>
      </c>
      <c r="AR3113" s="3"/>
      <c r="AS3113" s="23"/>
      <c r="AT3113" s="23"/>
      <c r="AU3113" s="3" t="s">
        <v>89</v>
      </c>
      <c r="AV3113" s="3" t="s">
        <v>14130</v>
      </c>
      <c r="AW3113" s="3" t="s">
        <v>307</v>
      </c>
      <c r="AX3113" s="3">
        <v>4.3245699999999996</v>
      </c>
      <c r="AY3113" s="3">
        <v>-74.817310000000006</v>
      </c>
      <c r="AZ3113" s="8" t="str">
        <f>+CONCATENATE("Reportan apertura en el enlace ",Tabla4[[#This Row],[Enlace]]," en el ",Tabla4[[#This Row],[Distancia óptica]]," ocasionado por ",Tabla4[[#This Row],[Causa del daño]])</f>
        <v>Reportan apertura en el enlace Mov. Girardot Charrasquero . Mov. Girardot Centro en el Km 0,050 desde Charrasquero ocasionado por Vandalismo</v>
      </c>
      <c r="BA3113" s="8" t="str">
        <f>+CONCATENATE("Para dar solución al incidente ",Tabla4[[#This Row],[Solución]])</f>
        <v xml:space="preserve">Para dar solución al incidente Se recuperan 20 mts de reserva de Fibra de 24 hilos y se realiz aun emplame de 24 Hilos </v>
      </c>
      <c r="BB3113" s="3" t="str">
        <f>+_xlfn.CONCAT(Tabla4[[#This Row],[Causa Raiz]]," ",Tabla4[[#This Row],[Solución2]]," (",Tabla4[[#This Row],[Anillo]],"- Cabecera: ",Tabla4[[#This Row],[Cabecera]],"- Operador: ",Tabla4[[#This Row],[Operador]],")")</f>
        <v>Reportan apertura en el enlace Mov. Girardot Charrasquero . Mov. Girardot Centro en el Km 0,050 desde Charrasquero ocasionado por Vandalismo Para dar solución al incidente Se recuperan 20 mts de reserva de Fibra de 24 hilos y se realiz aun emplame de 24 Hilos  (LINEAL- Cabecera: CHARRASQUERO- Operador: Colombia Telecomunicaciones)</v>
      </c>
    </row>
    <row r="3114" spans="1:54" ht="199.5">
      <c r="A3114" s="79">
        <f t="shared" si="919"/>
        <v>3113</v>
      </c>
      <c r="B3114" s="3">
        <v>8781986</v>
      </c>
      <c r="C3114" s="80" t="s">
        <v>136</v>
      </c>
      <c r="D3114" s="81">
        <v>45495.375</v>
      </c>
      <c r="E3114" s="81">
        <v>45495.604166666664</v>
      </c>
      <c r="F3114" s="82">
        <f t="shared" ca="1" si="920"/>
        <v>0.22916666666424135</v>
      </c>
      <c r="G3114" s="80" t="s">
        <v>55</v>
      </c>
      <c r="H3114" s="83"/>
      <c r="I3114" s="84"/>
      <c r="J3114" s="85" t="s">
        <v>56</v>
      </c>
      <c r="K3114" s="80" t="s">
        <v>93</v>
      </c>
      <c r="L3114" s="86" t="s">
        <v>78</v>
      </c>
      <c r="M3114" s="80" t="s">
        <v>59</v>
      </c>
      <c r="N3114" s="3" t="s">
        <v>60</v>
      </c>
      <c r="O3114" s="80" t="s">
        <v>14103</v>
      </c>
      <c r="P3114" s="80" t="s">
        <v>14109</v>
      </c>
      <c r="Q3114" s="87" t="s">
        <v>14089</v>
      </c>
      <c r="R3114" s="80" t="s">
        <v>378</v>
      </c>
      <c r="S3114" s="80" t="s">
        <v>65</v>
      </c>
      <c r="T3114" s="86" t="s">
        <v>256</v>
      </c>
      <c r="U3114" s="80" t="s">
        <v>14110</v>
      </c>
      <c r="V3114" s="88" t="str">
        <f t="shared" si="921"/>
        <v>RBHFO; Hora de aviso: 9:00 22/07/2024; Solución: Se preparo Buffer y se refusionan hilos abiertos; Hora de solución: 14:30 22/07/2024; Causa: Falla de Empalme de FiOp</v>
      </c>
      <c r="W3114" s="87" t="s">
        <v>68</v>
      </c>
      <c r="X3114" s="80"/>
      <c r="Y3114" s="80"/>
      <c r="Z3114" s="80" t="s">
        <v>69</v>
      </c>
      <c r="AA3114" s="80" t="s">
        <v>71</v>
      </c>
      <c r="AB3114" s="80">
        <v>0</v>
      </c>
      <c r="AC3114" s="80" t="s">
        <v>71</v>
      </c>
      <c r="AD3114" s="89">
        <v>0</v>
      </c>
      <c r="AE3114" s="90"/>
      <c r="AF3114" s="90"/>
      <c r="AG3114" s="89">
        <f>Tabla4[[#This Row],[Tiempo Parada de Reloj]]+Tabla4[[#This Row],[Tiempo Autorizado por Telefonica (no Máximo)]]</f>
        <v>0</v>
      </c>
      <c r="AH3114" s="90">
        <f t="shared" ca="1" si="922"/>
        <v>0.22916666666424135</v>
      </c>
      <c r="AI3114" s="91">
        <f t="shared" si="923"/>
        <v>0</v>
      </c>
      <c r="AJ3114" s="91">
        <f t="shared" ca="1" si="924"/>
        <v>5.4999999999417923</v>
      </c>
      <c r="AK3114" s="80" t="s">
        <v>120</v>
      </c>
      <c r="AL3114" s="80" t="s">
        <v>70</v>
      </c>
      <c r="AM3114" s="80" t="s">
        <v>73</v>
      </c>
      <c r="AN3114" s="80" t="s">
        <v>73</v>
      </c>
      <c r="AO3114" s="81" t="s">
        <v>87</v>
      </c>
      <c r="AP3114" s="81" t="s">
        <v>87</v>
      </c>
      <c r="AQ3114" s="81">
        <v>45496.813888888886</v>
      </c>
      <c r="AR3114" s="80"/>
      <c r="AS3114" s="81"/>
      <c r="AT3114" s="81"/>
      <c r="AU3114" s="80" t="s">
        <v>100</v>
      </c>
      <c r="AV3114" s="80" t="s">
        <v>482</v>
      </c>
      <c r="AW3114" s="80" t="s">
        <v>14198</v>
      </c>
      <c r="AX3114" s="80">
        <v>4.5888799999999996</v>
      </c>
      <c r="AY3114" s="80">
        <v>-74.092060000000004</v>
      </c>
      <c r="AZ3114" s="91" t="str">
        <f>+CONCATENATE("Reportan apertura en el enlace ",Tabla4[[#This Row],[Enlace]]," en el ",Tabla4[[#This Row],[Distancia óptica]]," ocasionado por ",Tabla4[[#This Row],[Causa del daño]])</f>
        <v>Reportan apertura en el enlace Mov. Ciudad Berman - Mov. Parque Milenio en el Km 0,835 desde Ciudad Bernan ocasionado por Falla de Empalme de FiOp</v>
      </c>
      <c r="BA3114" s="91" t="str">
        <f>+CONCATENATE("Para dar solución al incidente ",Tabla4[[#This Row],[Solución]])</f>
        <v>Para dar solución al incidente Se preparo Buffer y se refusionan hilos abiertos</v>
      </c>
      <c r="BB3114" s="80" t="str">
        <f>+_xlfn.CONCAT(Tabla4[[#This Row],[Causa Raiz]]," ",Tabla4[[#This Row],[Solución2]]," (",Tabla4[[#This Row],[Anillo]],"- Cabecera: ",Tabla4[[#This Row],[Cabecera]],"- Operador: ",Tabla4[[#This Row],[Operador]],")")</f>
        <v>Reportan apertura en el enlace Mov. Ciudad Berman - Mov. Parque Milenio en el Km 0,835 desde Ciudad Bernan ocasionado por Falla de Empalme de FiOp Para dar solución al incidente Se preparo Buffer y se refusionan hilos abiertos (Anillo56a- Cabecera: Centro- Operador: Colombia Telecomunicaciones)</v>
      </c>
    </row>
    <row r="3115" spans="1:54" ht="156.75">
      <c r="A3115" s="79">
        <f t="shared" si="919"/>
        <v>3114</v>
      </c>
      <c r="B3115" s="3">
        <v>8781966</v>
      </c>
      <c r="C3115" s="80" t="s">
        <v>92</v>
      </c>
      <c r="D3115" s="81">
        <v>45495.517361111109</v>
      </c>
      <c r="E3115" s="81">
        <v>45495.715277777781</v>
      </c>
      <c r="F3115" s="82">
        <f t="shared" ca="1" si="920"/>
        <v>0.19791666667151731</v>
      </c>
      <c r="G3115" s="80" t="s">
        <v>164</v>
      </c>
      <c r="H3115" s="83" t="s">
        <v>165</v>
      </c>
      <c r="I3115" s="84" t="s">
        <v>14100</v>
      </c>
      <c r="J3115" s="85" t="s">
        <v>372</v>
      </c>
      <c r="K3115" s="80" t="s">
        <v>372</v>
      </c>
      <c r="L3115" s="86" t="s">
        <v>58</v>
      </c>
      <c r="M3115" s="80" t="s">
        <v>431</v>
      </c>
      <c r="N3115" s="80" t="s">
        <v>2978</v>
      </c>
      <c r="O3115" s="3" t="s">
        <v>13892</v>
      </c>
      <c r="P3115" s="3" t="s">
        <v>14122</v>
      </c>
      <c r="Q3115" s="87" t="s">
        <v>14101</v>
      </c>
      <c r="R3115" s="80" t="s">
        <v>114</v>
      </c>
      <c r="S3115" s="80" t="s">
        <v>13469</v>
      </c>
      <c r="T3115" s="86" t="s">
        <v>146</v>
      </c>
      <c r="U3115" s="3" t="s">
        <v>14126</v>
      </c>
      <c r="V3115" s="88" t="str">
        <f t="shared" si="921"/>
        <v>RTNFO; Hora de aviso: 12:25 22/07/2024; Solución: Actividades realizadas por Internexa; Hora de solución: 17:10 22/07/2024; Causa: Falla en la Red FiOp</v>
      </c>
      <c r="W3115" s="87" t="s">
        <v>382</v>
      </c>
      <c r="X3115" s="80"/>
      <c r="Y3115" s="80"/>
      <c r="Z3115" s="80" t="s">
        <v>69</v>
      </c>
      <c r="AA3115" s="80" t="s">
        <v>70</v>
      </c>
      <c r="AB3115" s="80">
        <v>8781716</v>
      </c>
      <c r="AC3115" s="80" t="s">
        <v>71</v>
      </c>
      <c r="AD3115" s="89">
        <v>0</v>
      </c>
      <c r="AE3115" s="90"/>
      <c r="AF3115" s="90"/>
      <c r="AG3115" s="89">
        <f>Tabla4[[#This Row],[Tiempo Parada de Reloj]]+Tabla4[[#This Row],[Tiempo Autorizado por Telefonica (no Máximo)]]</f>
        <v>0</v>
      </c>
      <c r="AH3115" s="90">
        <f t="shared" ca="1" si="922"/>
        <v>0.19791666667151731</v>
      </c>
      <c r="AI3115" s="91">
        <f t="shared" si="923"/>
        <v>0</v>
      </c>
      <c r="AJ3115" s="91">
        <f t="shared" ca="1" si="924"/>
        <v>4.7500000001164153</v>
      </c>
      <c r="AK3115" s="80" t="s">
        <v>120</v>
      </c>
      <c r="AL3115" s="80" t="s">
        <v>70</v>
      </c>
      <c r="AM3115" s="80" t="s">
        <v>73</v>
      </c>
      <c r="AN3115" s="80" t="s">
        <v>73</v>
      </c>
      <c r="AO3115" s="81"/>
      <c r="AP3115" s="81"/>
      <c r="AQ3115" s="81">
        <f t="shared" ref="AQ3115:AQ3126" ca="1" si="925">NOW()</f>
        <v>45503.69683483796</v>
      </c>
      <c r="AR3115" s="80"/>
      <c r="AS3115" s="81"/>
      <c r="AT3115" s="81"/>
      <c r="AU3115" s="80" t="s">
        <v>372</v>
      </c>
      <c r="AV3115" s="80" t="s">
        <v>13833</v>
      </c>
      <c r="AW3115" s="3" t="s">
        <v>92</v>
      </c>
      <c r="AX3115" s="80" t="s">
        <v>69</v>
      </c>
      <c r="AY3115" s="80" t="s">
        <v>69</v>
      </c>
      <c r="AZ3115" s="91" t="str">
        <f>+CONCATENATE("Reportan apertura en el enlace ",Tabla4[[#This Row],[Enlace]]," en el ",Tabla4[[#This Row],[Distancia óptica]]," ocasionado por ",Tabla4[[#This Row],[Causa del daño]])</f>
        <v>Reportan apertura en el enlace Riohacha - Cuestecitas en el Km 22,5 desde Riohacha ocasionado por Falla en la Red FiOp</v>
      </c>
      <c r="BA3115" s="91" t="str">
        <f>+CONCATENATE("Para dar solución al incidente ",Tabla4[[#This Row],[Solución]])</f>
        <v>Para dar solución al incidente Actividades realizadas por Internexa</v>
      </c>
      <c r="BB3115" s="80" t="str">
        <f>+_xlfn.CONCAT(Tabla4[[#This Row],[Causa Raiz]]," ",Tabla4[[#This Row],[Solución2]]," (",Tabla4[[#This Row],[Anillo]],"- Cabecera: ",Tabla4[[#This Row],[Cabecera]],"- Operador: ",Tabla4[[#This Row],[Operador]],")")</f>
        <v>Reportan apertura en el enlace Riohacha - Cuestecitas en el Km 22,5 desde Riohacha ocasionado por Falla en la Red FiOp Para dar solución al incidente Actividades realizadas por Internexa (RTNFO- Cabecera: Riohacha- Operador: Internexa)</v>
      </c>
    </row>
    <row r="3116" spans="1:54" ht="199.5">
      <c r="A3116" s="79">
        <f t="shared" si="919"/>
        <v>3115</v>
      </c>
      <c r="B3116" s="3">
        <v>8781950</v>
      </c>
      <c r="C3116" s="80" t="s">
        <v>54</v>
      </c>
      <c r="D3116" s="81">
        <v>45495.515277777777</v>
      </c>
      <c r="E3116" s="81">
        <v>45495.583333333336</v>
      </c>
      <c r="F3116" s="82">
        <f t="shared" ca="1" si="920"/>
        <v>6.805555555911269E-2</v>
      </c>
      <c r="G3116" s="80" t="s">
        <v>55</v>
      </c>
      <c r="H3116" s="83"/>
      <c r="I3116" s="84"/>
      <c r="J3116" s="85" t="s">
        <v>56</v>
      </c>
      <c r="K3116" s="80" t="s">
        <v>359</v>
      </c>
      <c r="L3116" s="86" t="s">
        <v>58</v>
      </c>
      <c r="M3116" s="80" t="s">
        <v>360</v>
      </c>
      <c r="N3116" s="3" t="s">
        <v>14183</v>
      </c>
      <c r="O3116" s="80" t="s">
        <v>5050</v>
      </c>
      <c r="P3116" s="80" t="s">
        <v>14185</v>
      </c>
      <c r="Q3116" s="87" t="s">
        <v>14099</v>
      </c>
      <c r="R3116" s="80" t="s">
        <v>1420</v>
      </c>
      <c r="S3116" s="80" t="s">
        <v>366</v>
      </c>
      <c r="T3116" s="86" t="s">
        <v>176</v>
      </c>
      <c r="U3116" s="3" t="s">
        <v>14111</v>
      </c>
      <c r="V3116" s="88" t="str">
        <f t="shared" si="921"/>
        <v>RLFO; Hora de aviso: 12:22 22/07/2024; Solución: Se recuperan 20 metros de reserva y se realiza un empalme de 36 Hilos; Hora de solución: 14:00 22/07/2024; Causa: Intervención de Terceros. No Identificados</v>
      </c>
      <c r="W3116" s="87" t="s">
        <v>423</v>
      </c>
      <c r="X3116" s="80"/>
      <c r="Y3116" s="80"/>
      <c r="Z3116" s="80" t="s">
        <v>69</v>
      </c>
      <c r="AA3116" s="80" t="s">
        <v>71</v>
      </c>
      <c r="AB3116" s="80">
        <v>0</v>
      </c>
      <c r="AC3116" s="80" t="s">
        <v>71</v>
      </c>
      <c r="AD3116" s="89">
        <v>0</v>
      </c>
      <c r="AE3116" s="90"/>
      <c r="AF3116" s="90"/>
      <c r="AG3116" s="89">
        <f>Tabla4[[#This Row],[Tiempo Parada de Reloj]]+Tabla4[[#This Row],[Tiempo Autorizado por Telefonica (no Máximo)]]</f>
        <v>0</v>
      </c>
      <c r="AH3116" s="90">
        <f t="shared" ca="1" si="922"/>
        <v>6.805555555911269E-2</v>
      </c>
      <c r="AI3116" s="91">
        <f t="shared" si="923"/>
        <v>0</v>
      </c>
      <c r="AJ3116" s="91">
        <f t="shared" ca="1" si="924"/>
        <v>1.6333333334187046</v>
      </c>
      <c r="AK3116" s="80" t="s">
        <v>120</v>
      </c>
      <c r="AL3116" s="80" t="s">
        <v>70</v>
      </c>
      <c r="AM3116" s="80" t="s">
        <v>73</v>
      </c>
      <c r="AN3116" s="80" t="s">
        <v>73</v>
      </c>
      <c r="AO3116" s="81" t="s">
        <v>87</v>
      </c>
      <c r="AP3116" s="81" t="s">
        <v>87</v>
      </c>
      <c r="AQ3116" s="81">
        <v>45496.646527777775</v>
      </c>
      <c r="AR3116" s="80"/>
      <c r="AS3116" s="81"/>
      <c r="AT3116" s="81"/>
      <c r="AU3116" s="80" t="s">
        <v>424</v>
      </c>
      <c r="AV3116" s="80" t="s">
        <v>14183</v>
      </c>
      <c r="AW3116" s="80" t="s">
        <v>135</v>
      </c>
      <c r="AX3116" s="80">
        <v>6.3356899999999996</v>
      </c>
      <c r="AY3116" s="80">
        <v>-75.549019999999999</v>
      </c>
      <c r="AZ3116" s="91" t="str">
        <f>+CONCATENATE("Reportan apertura en el enlace ",Tabla4[[#This Row],[Enlace]]," en el ",Tabla4[[#This Row],[Distancia óptica]]," ocasionado por ",Tabla4[[#This Row],[Causa del daño]])</f>
        <v>Reportan apertura en el enlace Bello - Aranjuez en el Km 11,4 desde Aranjuez ocasionado por Intervención de Terceros. No Identificados</v>
      </c>
      <c r="BA3116" s="91" t="str">
        <f>+CONCATENATE("Para dar solución al incidente ",Tabla4[[#This Row],[Solución]])</f>
        <v>Para dar solución al incidente Se recuperan 20 metros de reserva y se realiza un empalme de 36 Hilos</v>
      </c>
      <c r="BB3116" s="80" t="str">
        <f>+_xlfn.CONCAT(Tabla4[[#This Row],[Causa Raiz]]," ",Tabla4[[#This Row],[Solución2]]," (",Tabla4[[#This Row],[Anillo]],"- Cabecera: ",Tabla4[[#This Row],[Cabecera]],"- Operador: ",Tabla4[[#This Row],[Operador]],")")</f>
        <v>Reportan apertura en el enlace Bello - Aranjuez en el Km 11,4 desde Aranjuez ocasionado por Intervención de Terceros. No Identificados Para dar solución al incidente Se recuperan 20 metros de reserva y se realiza un empalme de 36 Hilos (Lineal- Cabecera: ARANJUEZ- Operador: Colombia Telecomunicaciones)</v>
      </c>
    </row>
    <row r="3117" spans="1:54" ht="171">
      <c r="A3117" s="38">
        <f t="shared" si="919"/>
        <v>3116</v>
      </c>
      <c r="B3117" s="3">
        <v>8781988</v>
      </c>
      <c r="C3117" s="3" t="s">
        <v>92</v>
      </c>
      <c r="D3117" s="23">
        <v>45495.5625</v>
      </c>
      <c r="E3117" s="23">
        <v>45496.458333333336</v>
      </c>
      <c r="F3117" s="1">
        <f ca="1">IF(ISBLANK(E3117),IF(ISBLANK(D3117),0,NOW()-D3117),E3117-D3117)</f>
        <v>0.89583333333575865</v>
      </c>
      <c r="G3117" s="3" t="s">
        <v>164</v>
      </c>
      <c r="H3117" s="41" t="s">
        <v>165</v>
      </c>
      <c r="I3117" s="40" t="s">
        <v>14105</v>
      </c>
      <c r="J3117" s="5" t="s">
        <v>167</v>
      </c>
      <c r="K3117" s="3" t="s">
        <v>168</v>
      </c>
      <c r="L3117" s="9" t="s">
        <v>58</v>
      </c>
      <c r="M3117" s="3" t="s">
        <v>1429</v>
      </c>
      <c r="N3117" s="3" t="s">
        <v>1430</v>
      </c>
      <c r="O3117" s="3" t="s">
        <v>1431</v>
      </c>
      <c r="P3117" s="3">
        <v>0</v>
      </c>
      <c r="Q3117" s="4" t="s">
        <v>14102</v>
      </c>
      <c r="R3117" s="3" t="s">
        <v>1555</v>
      </c>
      <c r="S3117" s="3" t="s">
        <v>175</v>
      </c>
      <c r="T3117" s="9" t="s">
        <v>146</v>
      </c>
      <c r="U3117" s="3" t="s">
        <v>14153</v>
      </c>
      <c r="V3117" s="22" t="str">
        <f t="shared" si="921"/>
        <v>RTNFO; Hora de aviso: 13:30 22/07/2024; Solución: Espera de confirmacion de solucion por parte del operador; Hora de solución: 11:00 23/07/2024; Causa: Falla en la Red FiOp</v>
      </c>
      <c r="W3117" s="87" t="s">
        <v>178</v>
      </c>
      <c r="X3117" s="3"/>
      <c r="Y3117" s="3"/>
      <c r="Z3117" s="3" t="s">
        <v>69</v>
      </c>
      <c r="AA3117" s="3" t="s">
        <v>71</v>
      </c>
      <c r="AB3117" s="3">
        <v>0</v>
      </c>
      <c r="AC3117" s="3" t="s">
        <v>71</v>
      </c>
      <c r="AD3117" s="89">
        <v>0</v>
      </c>
      <c r="AE3117" s="7"/>
      <c r="AF3117" s="7"/>
      <c r="AG3117" s="6">
        <f>Tabla4[[#This Row],[Tiempo Parada de Reloj]]+Tabla4[[#This Row],[Tiempo Autorizado por Telefonica (no Máximo)]]</f>
        <v>0</v>
      </c>
      <c r="AH3117" s="7">
        <f t="shared" ca="1" si="922"/>
        <v>0.89583333333575865</v>
      </c>
      <c r="AI3117" s="8">
        <f t="shared" si="923"/>
        <v>0</v>
      </c>
      <c r="AJ3117" s="8">
        <f t="shared" ca="1" si="924"/>
        <v>21.500000000058208</v>
      </c>
      <c r="AK3117" s="3" t="s">
        <v>106</v>
      </c>
      <c r="AL3117" s="3" t="s">
        <v>70</v>
      </c>
      <c r="AM3117" s="3" t="s">
        <v>72</v>
      </c>
      <c r="AN3117" s="3" t="s">
        <v>72</v>
      </c>
      <c r="AO3117" s="23"/>
      <c r="AP3117" s="23"/>
      <c r="AQ3117" s="23">
        <f t="shared" ca="1" si="925"/>
        <v>45503.69683483796</v>
      </c>
      <c r="AR3117" s="3"/>
      <c r="AS3117" s="23"/>
      <c r="AT3117" s="23"/>
      <c r="AU3117" s="3" t="s">
        <v>168</v>
      </c>
      <c r="AV3117" s="3" t="s">
        <v>3429</v>
      </c>
      <c r="AW3117" s="3" t="s">
        <v>76</v>
      </c>
      <c r="AX3117" s="3" t="s">
        <v>69</v>
      </c>
      <c r="AY3117" s="3" t="s">
        <v>69</v>
      </c>
      <c r="AZ3117" s="8" t="str">
        <f>+CONCATENATE("Reportan apertura en el enlace ",Tabla4[[#This Row],[Enlace]]," en el ",Tabla4[[#This Row],[Distancia óptica]]," ocasionado por ",Tabla4[[#This Row],[Causa del daño]])</f>
        <v>Reportan apertura en el enlace Tunja - Sogamoso en el 0 ocasionado por Falla en la Red FiOp</v>
      </c>
      <c r="BA3117" s="8" t="str">
        <f>+CONCATENATE("Para dar solución al incidente ",Tabla4[[#This Row],[Solución]])</f>
        <v>Para dar solución al incidente Espera de confirmacion de solucion por parte del operador</v>
      </c>
      <c r="BB3117" s="3" t="str">
        <f>+_xlfn.CONCAT(Tabla4[[#This Row],[Causa Raiz]]," ",Tabla4[[#This Row],[Solución2]]," (",Tabla4[[#This Row],[Anillo]],"- Cabecera: ",Tabla4[[#This Row],[Cabecera]],"- Operador: ",Tabla4[[#This Row],[Operador]],")")</f>
        <v>Reportan apertura en el enlace Tunja - Sogamoso en el 0 ocasionado por Falla en la Red FiOp Para dar solución al incidente Espera de confirmacion de solucion por parte del operador (Troncal- Cabecera: Tunja- Operador: Telmex - Claro)</v>
      </c>
    </row>
    <row r="3118" spans="1:54" ht="171">
      <c r="A3118" s="38">
        <f t="shared" si="919"/>
        <v>3117</v>
      </c>
      <c r="B3118" s="3">
        <v>8782105</v>
      </c>
      <c r="C3118" s="3" t="s">
        <v>136</v>
      </c>
      <c r="D3118" s="23">
        <v>45495.569444444445</v>
      </c>
      <c r="E3118" s="23">
        <v>45495.680555555555</v>
      </c>
      <c r="F3118" s="1">
        <f t="shared" ca="1" si="920"/>
        <v>0.11111111110949423</v>
      </c>
      <c r="G3118" s="3" t="s">
        <v>164</v>
      </c>
      <c r="H3118" s="41" t="s">
        <v>3019</v>
      </c>
      <c r="I3118" s="40"/>
      <c r="J3118" s="5" t="s">
        <v>137</v>
      </c>
      <c r="K3118" s="3" t="s">
        <v>77</v>
      </c>
      <c r="L3118" s="9" t="s">
        <v>78</v>
      </c>
      <c r="M3118" s="3" t="s">
        <v>79</v>
      </c>
      <c r="N3118" s="3" t="s">
        <v>771</v>
      </c>
      <c r="O3118" s="3" t="s">
        <v>14107</v>
      </c>
      <c r="P3118" s="3" t="s">
        <v>14120</v>
      </c>
      <c r="Q3118" s="4" t="s">
        <v>14106</v>
      </c>
      <c r="R3118" s="3" t="s">
        <v>708</v>
      </c>
      <c r="S3118" s="3" t="s">
        <v>10375</v>
      </c>
      <c r="T3118" s="9" t="s">
        <v>176</v>
      </c>
      <c r="U3118" s="3" t="s">
        <v>14121</v>
      </c>
      <c r="V3118" s="22" t="str">
        <f t="shared" si="921"/>
        <v>RBHFO; Hora de aviso: 13:40 22/07/2024; Solución: Se realiza empalme de continuidad de 48 Hilos; Hora de solución: 16:20 22/07/2024; Causa: Intervención de Terceros. No Identificados</v>
      </c>
      <c r="W3118" s="4" t="s">
        <v>160</v>
      </c>
      <c r="X3118" s="3"/>
      <c r="Y3118" s="3"/>
      <c r="Z3118" s="3" t="s">
        <v>69</v>
      </c>
      <c r="AA3118" s="3" t="s">
        <v>71</v>
      </c>
      <c r="AB3118" s="3">
        <v>0</v>
      </c>
      <c r="AC3118" s="3" t="s">
        <v>71</v>
      </c>
      <c r="AD3118" s="6">
        <v>0</v>
      </c>
      <c r="AE3118" s="7"/>
      <c r="AF3118" s="7"/>
      <c r="AG3118" s="6">
        <f>Tabla4[[#This Row],[Tiempo Parada de Reloj]]+Tabla4[[#This Row],[Tiempo Autorizado por Telefonica (no Máximo)]]</f>
        <v>0</v>
      </c>
      <c r="AH3118" s="7">
        <f t="shared" ca="1" si="922"/>
        <v>0.11111111110949423</v>
      </c>
      <c r="AI3118" s="8">
        <f t="shared" si="923"/>
        <v>0</v>
      </c>
      <c r="AJ3118" s="8">
        <f t="shared" ca="1" si="924"/>
        <v>2.6666666666278616</v>
      </c>
      <c r="AK3118" s="3" t="s">
        <v>73</v>
      </c>
      <c r="AL3118" s="3" t="s">
        <v>71</v>
      </c>
      <c r="AM3118" s="3" t="s">
        <v>73</v>
      </c>
      <c r="AN3118" s="3" t="s">
        <v>73</v>
      </c>
      <c r="AO3118" s="23" t="s">
        <v>87</v>
      </c>
      <c r="AP3118" s="23"/>
      <c r="AQ3118" s="23">
        <f t="shared" ca="1" si="925"/>
        <v>45503.69683483796</v>
      </c>
      <c r="AR3118" s="3"/>
      <c r="AS3118" s="23"/>
      <c r="AT3118" s="23"/>
      <c r="AU3118" s="3" t="s">
        <v>610</v>
      </c>
      <c r="AV3118" s="3" t="s">
        <v>14288</v>
      </c>
      <c r="AW3118" s="3" t="s">
        <v>370</v>
      </c>
      <c r="AX3118" s="3">
        <v>4.6109555000000002</v>
      </c>
      <c r="AY3118" s="3">
        <v>-74.1842702</v>
      </c>
      <c r="AZ3118" s="8" t="str">
        <f>+CONCATENATE("Reportan apertura en el enlace ",Tabla4[[#This Row],[Enlace]]," en el ",Tabla4[[#This Row],[Distancia óptica]]," ocasionado por ",Tabla4[[#This Row],[Causa del daño]])</f>
        <v>Reportan apertura en el enlace Mov. Bosa Piamonte - Mov. El Retazo en el Km 0,01 ocasionado por Intervención de Terceros. No Identificados</v>
      </c>
      <c r="BA3118" s="8" t="str">
        <f>+CONCATENATE("Para dar solución al incidente ",Tabla4[[#This Row],[Solución]])</f>
        <v>Para dar solución al incidente Se realiza empalme de continuidad de 48 Hilos</v>
      </c>
      <c r="BB3118" s="3" t="str">
        <f>+_xlfn.CONCAT(Tabla4[[#This Row],[Causa Raiz]]," ",Tabla4[[#This Row],[Solución2]]," (",Tabla4[[#This Row],[Anillo]],"- Cabecera: ",Tabla4[[#This Row],[Cabecera]],"- Operador: ",Tabla4[[#This Row],[Operador]],")")</f>
        <v>Reportan apertura en el enlace Mov. Bosa Piamonte - Mov. El Retazo en el Km 0,01 ocasionado por Intervención de Terceros. No Identificados Para dar solución al incidente Se realiza empalme de continuidad de 48 Hilos (lineal- Cabecera: central - Operador: Infraco)</v>
      </c>
    </row>
    <row r="3119" spans="1:54" ht="185.25">
      <c r="A3119" s="38">
        <f t="shared" si="919"/>
        <v>3118</v>
      </c>
      <c r="B3119" s="3">
        <v>8782350</v>
      </c>
      <c r="C3119" s="3" t="s">
        <v>54</v>
      </c>
      <c r="D3119" s="23">
        <v>45495.541666666664</v>
      </c>
      <c r="E3119" s="23">
        <v>45495.701388888891</v>
      </c>
      <c r="F3119" s="1">
        <f t="shared" ca="1" si="920"/>
        <v>0.15972222222626442</v>
      </c>
      <c r="G3119" s="3" t="s">
        <v>12498</v>
      </c>
      <c r="H3119" s="41"/>
      <c r="I3119" s="40"/>
      <c r="J3119" s="5" t="s">
        <v>56</v>
      </c>
      <c r="K3119" s="3" t="s">
        <v>77</v>
      </c>
      <c r="L3119" s="9" t="s">
        <v>58</v>
      </c>
      <c r="M3119" s="3" t="s">
        <v>745</v>
      </c>
      <c r="N3119" s="3" t="s">
        <v>746</v>
      </c>
      <c r="O3119" s="3" t="s">
        <v>14114</v>
      </c>
      <c r="P3119" s="3" t="s">
        <v>14125</v>
      </c>
      <c r="Q3119" s="4" t="s">
        <v>14113</v>
      </c>
      <c r="R3119" s="3" t="s">
        <v>750</v>
      </c>
      <c r="S3119" s="3" t="s">
        <v>158</v>
      </c>
      <c r="T3119" s="9" t="s">
        <v>66</v>
      </c>
      <c r="U3119" s="3" t="s">
        <v>14124</v>
      </c>
      <c r="V3119" s="22" t="str">
        <f t="shared" si="921"/>
        <v>RLFO; Hora de aviso: 13:00 22/07/2024; Solución: Se recuperan 20 mts de reserva de 8 Hilos y un empalme de 8 Hilos; Hora de solución: 16:50 22/07/2024; Causa: Vandalismo</v>
      </c>
      <c r="W3119" s="4" t="s">
        <v>160</v>
      </c>
      <c r="X3119" s="3"/>
      <c r="Y3119" s="3"/>
      <c r="Z3119" s="3" t="s">
        <v>69</v>
      </c>
      <c r="AA3119" s="3" t="s">
        <v>71</v>
      </c>
      <c r="AB3119" s="3">
        <v>0</v>
      </c>
      <c r="AC3119" s="3" t="s">
        <v>71</v>
      </c>
      <c r="AD3119" s="6">
        <v>0</v>
      </c>
      <c r="AE3119" s="7"/>
      <c r="AF3119" s="7"/>
      <c r="AG3119" s="6">
        <f>Tabla4[[#This Row],[Tiempo Parada de Reloj]]+Tabla4[[#This Row],[Tiempo Autorizado por Telefonica (no Máximo)]]</f>
        <v>0</v>
      </c>
      <c r="AH3119" s="7">
        <f t="shared" ca="1" si="922"/>
        <v>0.15972222222626442</v>
      </c>
      <c r="AI3119" s="8">
        <f t="shared" si="923"/>
        <v>0</v>
      </c>
      <c r="AJ3119" s="8">
        <f t="shared" ca="1" si="924"/>
        <v>3.8333333334303461</v>
      </c>
      <c r="AK3119" s="3" t="s">
        <v>73</v>
      </c>
      <c r="AL3119" s="3" t="s">
        <v>71</v>
      </c>
      <c r="AM3119" s="3" t="s">
        <v>73</v>
      </c>
      <c r="AN3119" s="3" t="s">
        <v>73</v>
      </c>
      <c r="AO3119" s="23" t="s">
        <v>87</v>
      </c>
      <c r="AP3119" s="23" t="s">
        <v>87</v>
      </c>
      <c r="AQ3119" s="23">
        <v>45497.447222222225</v>
      </c>
      <c r="AR3119" s="3"/>
      <c r="AS3119" s="23"/>
      <c r="AT3119" s="23"/>
      <c r="AU3119" s="3" t="s">
        <v>752</v>
      </c>
      <c r="AV3119" s="3" t="s">
        <v>14269</v>
      </c>
      <c r="AW3119" s="3" t="s">
        <v>1311</v>
      </c>
      <c r="AX3119" s="3">
        <v>2.9737290000000001</v>
      </c>
      <c r="AY3119" s="3">
        <v>-75.291025000000005</v>
      </c>
      <c r="AZ3119" s="8" t="str">
        <f>+CONCATENATE("Reportan apertura en el enlace ",Tabla4[[#This Row],[Enlace]]," en el ",Tabla4[[#This Row],[Distancia óptica]]," ocasionado por ",Tabla4[[#This Row],[Causa del daño]])</f>
        <v>Reportan apertura en el enlace Villa Marcela - Procedal en el Km 0,03 desde Villa Marcela ocasionado por Vandalismo</v>
      </c>
      <c r="BA3119" s="8" t="str">
        <f>+CONCATENATE("Para dar solución al incidente ",Tabla4[[#This Row],[Solución]])</f>
        <v>Para dar solución al incidente Se recuperan 20 mts de reserva de 8 Hilos y un empalme de 8 Hilos</v>
      </c>
      <c r="BB3119" s="3" t="str">
        <f>+_xlfn.CONCAT(Tabla4[[#This Row],[Causa Raiz]]," ",Tabla4[[#This Row],[Solución2]]," (",Tabla4[[#This Row],[Anillo]],"- Cabecera: ",Tabla4[[#This Row],[Cabecera]],"- Operador: ",Tabla4[[#This Row],[Operador]],")")</f>
        <v>Reportan apertura en el enlace Villa Marcela - Procedal en el Km 0,03 desde Villa Marcela ocasionado por Vandalismo Para dar solución al incidente Se recuperan 20 mts de reserva de 8 Hilos y un empalme de 8 Hilos (UK- Cabecera: PROCEDAL- Operador: Colombia Telecomunicaciones)</v>
      </c>
    </row>
    <row r="3120" spans="1:54" ht="156.75">
      <c r="A3120" s="38">
        <f t="shared" si="919"/>
        <v>3119</v>
      </c>
      <c r="B3120" s="3">
        <v>8782181</v>
      </c>
      <c r="C3120" s="3" t="s">
        <v>136</v>
      </c>
      <c r="D3120" s="23">
        <v>45495.583333333336</v>
      </c>
      <c r="E3120" s="23">
        <v>45495.625</v>
      </c>
      <c r="F3120" s="1">
        <f t="shared" ca="1" si="920"/>
        <v>4.1666666664241347E-2</v>
      </c>
      <c r="G3120" s="3" t="s">
        <v>12498</v>
      </c>
      <c r="H3120" s="41"/>
      <c r="I3120" s="40"/>
      <c r="J3120" s="5" t="s">
        <v>137</v>
      </c>
      <c r="K3120" s="3" t="s">
        <v>138</v>
      </c>
      <c r="L3120" s="9" t="s">
        <v>78</v>
      </c>
      <c r="M3120" s="3" t="s">
        <v>139</v>
      </c>
      <c r="N3120" s="3" t="s">
        <v>14117</v>
      </c>
      <c r="O3120" s="3" t="s">
        <v>14116</v>
      </c>
      <c r="P3120" s="3" t="s">
        <v>14123</v>
      </c>
      <c r="Q3120" s="4" t="s">
        <v>14115</v>
      </c>
      <c r="R3120" s="3" t="s">
        <v>144</v>
      </c>
      <c r="S3120" s="3" t="s">
        <v>145</v>
      </c>
      <c r="T3120" s="9" t="s">
        <v>513</v>
      </c>
      <c r="U3120" s="3" t="s">
        <v>11772</v>
      </c>
      <c r="V3120" s="22" t="str">
        <f t="shared" si="921"/>
        <v>RBHFO; Hora de aviso: 14:00 22/07/2024; Solución: Para dar solucion se rehace caja de empalme de 24 hilos ; Hora de solución: 15:00 22/07/2024; Causa: Desastre Natural</v>
      </c>
      <c r="W3120" s="4" t="s">
        <v>199</v>
      </c>
      <c r="X3120" s="3"/>
      <c r="Y3120" s="3"/>
      <c r="Z3120" s="3" t="s">
        <v>69</v>
      </c>
      <c r="AA3120" s="3" t="s">
        <v>70</v>
      </c>
      <c r="AB3120" s="3">
        <v>0</v>
      </c>
      <c r="AC3120" s="3" t="s">
        <v>71</v>
      </c>
      <c r="AD3120" s="6">
        <v>0</v>
      </c>
      <c r="AE3120" s="7"/>
      <c r="AF3120" s="7"/>
      <c r="AG3120" s="6">
        <f>Tabla4[[#This Row],[Tiempo Parada de Reloj]]+Tabla4[[#This Row],[Tiempo Autorizado por Telefonica (no Máximo)]]</f>
        <v>0</v>
      </c>
      <c r="AH3120" s="7">
        <f t="shared" ca="1" si="922"/>
        <v>4.1666666664241347E-2</v>
      </c>
      <c r="AI3120" s="8">
        <f t="shared" si="923"/>
        <v>0</v>
      </c>
      <c r="AJ3120" s="8">
        <f t="shared" ca="1" si="924"/>
        <v>0.99999999994179234</v>
      </c>
      <c r="AK3120" s="3" t="s">
        <v>87</v>
      </c>
      <c r="AL3120" s="3" t="s">
        <v>71</v>
      </c>
      <c r="AM3120" s="3" t="s">
        <v>87</v>
      </c>
      <c r="AN3120" s="3" t="s">
        <v>87</v>
      </c>
      <c r="AO3120" s="23" t="s">
        <v>87</v>
      </c>
      <c r="AP3120" s="23" t="s">
        <v>87</v>
      </c>
      <c r="AQ3120" s="23">
        <v>45497.811805555553</v>
      </c>
      <c r="AR3120" s="3"/>
      <c r="AS3120" s="23"/>
      <c r="AT3120" s="23"/>
      <c r="AU3120" s="3" t="s">
        <v>1040</v>
      </c>
      <c r="AV3120" s="3" t="s">
        <v>11314</v>
      </c>
      <c r="AW3120" s="3" t="s">
        <v>2881</v>
      </c>
      <c r="AX3120" s="3">
        <v>3.6036000000000001</v>
      </c>
      <c r="AY3120" s="3">
        <v>-76.493589999999998</v>
      </c>
      <c r="AZ3120" s="8" t="str">
        <f>+CONCATENATE("Reportan apertura en el enlace ",Tabla4[[#This Row],[Enlace]]," en el ",Tabla4[[#This Row],[Distancia óptica]]," ocasionado por ",Tabla4[[#This Row],[Causa del daño]])</f>
        <v>Reportan apertura en el enlace  Mov.Acopi - mov.Yumbo en el Km 1,50 desde la pizarro ocasionado por Desastre Natural</v>
      </c>
      <c r="BA3120" s="8" t="str">
        <f>+CONCATENATE("Para dar solución al incidente ",Tabla4[[#This Row],[Solución]])</f>
        <v xml:space="preserve">Para dar solución al incidente Para dar solucion se rehace caja de empalme de 24 hilos </v>
      </c>
      <c r="BB3120" s="3" t="str">
        <f>+_xlfn.CONCAT(Tabla4[[#This Row],[Causa Raiz]]," ",Tabla4[[#This Row],[Solución2]]," (",Tabla4[[#This Row],[Anillo]],"- Cabecera: ",Tabla4[[#This Row],[Cabecera]],"- Operador: ",Tabla4[[#This Row],[Operador]],")")</f>
        <v>Reportan apertura en el enlace  Mov.Acopi - mov.Yumbo en el Km 1,50 desde la pizarro ocasionado por Desastre Natural Para dar solución al incidente Para dar solucion se rehace caja de empalme de 24 hilos  (anillo- Cabecera: yumbo- Operador: Infraco)</v>
      </c>
    </row>
    <row r="3121" spans="1:54" ht="185.25">
      <c r="A3121" s="38">
        <f t="shared" si="919"/>
        <v>3120</v>
      </c>
      <c r="B3121" s="3">
        <v>8782522</v>
      </c>
      <c r="C3121" s="3" t="s">
        <v>92</v>
      </c>
      <c r="D3121" s="23">
        <v>45495.701388888891</v>
      </c>
      <c r="E3121" s="23">
        <v>45495.729166666664</v>
      </c>
      <c r="F3121" s="1">
        <f t="shared" ca="1" si="920"/>
        <v>2.7777777773735579E-2</v>
      </c>
      <c r="G3121" s="3" t="s">
        <v>164</v>
      </c>
      <c r="H3121" s="41" t="s">
        <v>165</v>
      </c>
      <c r="I3121" s="40"/>
      <c r="J3121" s="5" t="s">
        <v>56</v>
      </c>
      <c r="K3121" s="3" t="s">
        <v>108</v>
      </c>
      <c r="L3121" s="9" t="s">
        <v>58</v>
      </c>
      <c r="M3121" s="3" t="s">
        <v>431</v>
      </c>
      <c r="N3121" s="3" t="s">
        <v>432</v>
      </c>
      <c r="O3121" s="3" t="s">
        <v>1753</v>
      </c>
      <c r="P3121" s="3" t="s">
        <v>14067</v>
      </c>
      <c r="Q3121" s="4" t="s">
        <v>14119</v>
      </c>
      <c r="R3121" s="3" t="s">
        <v>327</v>
      </c>
      <c r="S3121" s="3" t="s">
        <v>115</v>
      </c>
      <c r="T3121" s="9" t="s">
        <v>176</v>
      </c>
      <c r="U3121" s="3" t="s">
        <v>14127</v>
      </c>
      <c r="V3121" s="22" t="str">
        <f t="shared" si="921"/>
        <v>RTNFO; Hora de aviso: 16:50 22/07/2024; Solución: Se adecua fibra en Empalme existente; Hora de solución: 17:30 22/07/2024; Causa: Intervención de Terceros. No Identificados</v>
      </c>
      <c r="W3121" s="4" t="s">
        <v>118</v>
      </c>
      <c r="X3121" s="3"/>
      <c r="Y3121" s="3"/>
      <c r="Z3121" s="3" t="s">
        <v>69</v>
      </c>
      <c r="AA3121" s="3" t="s">
        <v>70</v>
      </c>
      <c r="AB3121" s="3">
        <v>0</v>
      </c>
      <c r="AC3121" s="3" t="s">
        <v>71</v>
      </c>
      <c r="AD3121" s="6">
        <v>0</v>
      </c>
      <c r="AE3121" s="7"/>
      <c r="AF3121" s="7"/>
      <c r="AG3121" s="6">
        <f>Tabla4[[#This Row],[Tiempo Parada de Reloj]]+Tabla4[[#This Row],[Tiempo Autorizado por Telefonica (no Máximo)]]</f>
        <v>0</v>
      </c>
      <c r="AH3121" s="7">
        <f t="shared" ca="1" si="922"/>
        <v>2.7777777773735579E-2</v>
      </c>
      <c r="AI3121" s="8">
        <f t="shared" si="923"/>
        <v>0</v>
      </c>
      <c r="AJ3121" s="8">
        <f t="shared" ca="1" si="924"/>
        <v>0.6666666665696539</v>
      </c>
      <c r="AK3121" s="3" t="s">
        <v>87</v>
      </c>
      <c r="AL3121" s="3" t="s">
        <v>71</v>
      </c>
      <c r="AM3121" s="3" t="s">
        <v>73</v>
      </c>
      <c r="AN3121" s="3" t="s">
        <v>73</v>
      </c>
      <c r="AO3121" s="23"/>
      <c r="AP3121" s="23"/>
      <c r="AQ3121" s="23">
        <f t="shared" ca="1" si="925"/>
        <v>45503.69683483796</v>
      </c>
      <c r="AR3121" s="3"/>
      <c r="AS3121" s="23"/>
      <c r="AT3121" s="23"/>
      <c r="AU3121" s="3" t="s">
        <v>436</v>
      </c>
      <c r="AV3121" s="3" t="s">
        <v>1758</v>
      </c>
      <c r="AW3121" s="3" t="s">
        <v>1323</v>
      </c>
      <c r="AX3121" s="3">
        <v>10.916173000000001</v>
      </c>
      <c r="AY3121" s="3">
        <v>-72.802053000000001</v>
      </c>
      <c r="AZ3121" s="8" t="str">
        <f>+CONCATENATE("Reportan apertura en el enlace ",Tabla4[[#This Row],[Enlace]]," en el ",Tabla4[[#This Row],[Distancia óptica]]," ocasionado por ",Tabla4[[#This Row],[Causa del daño]])</f>
        <v>Reportan apertura en el enlace Fonseca - Maicao en el Km 8 desde Fonseca ocasionado por Intervención de Terceros. No Identificados</v>
      </c>
      <c r="BA3121" s="8" t="str">
        <f>+CONCATENATE("Para dar solución al incidente ",Tabla4[[#This Row],[Solución]])</f>
        <v>Para dar solución al incidente Se adecua fibra en Empalme existente</v>
      </c>
      <c r="BB3121" s="3" t="str">
        <f>+_xlfn.CONCAT(Tabla4[[#This Row],[Causa Raiz]]," ",Tabla4[[#This Row],[Solución2]]," (",Tabla4[[#This Row],[Anillo]],"- Cabecera: ",Tabla4[[#This Row],[Cabecera]],"- Operador: ",Tabla4[[#This Row],[Operador]],")")</f>
        <v>Reportan apertura en el enlace Fonseca - Maicao en el Km 8 desde Fonseca ocasionado por Intervención de Terceros. No Identificados Para dar solución al incidente Se adecua fibra en Empalme existente (TRONCAL- Cabecera: Fonseca- Operador: Colombia Telecomunicaciones)</v>
      </c>
    </row>
    <row r="3122" spans="1:54" ht="185.25">
      <c r="A3122" s="38">
        <f t="shared" si="919"/>
        <v>3121</v>
      </c>
      <c r="B3122" s="3">
        <v>8783626</v>
      </c>
      <c r="C3122" s="3" t="s">
        <v>92</v>
      </c>
      <c r="D3122" s="23">
        <v>45495.777777777781</v>
      </c>
      <c r="E3122" s="23">
        <v>45497.375</v>
      </c>
      <c r="F3122" s="1">
        <f t="shared" ca="1" si="920"/>
        <v>1.5972222222189885</v>
      </c>
      <c r="G3122" s="3" t="s">
        <v>164</v>
      </c>
      <c r="H3122" s="41" t="s">
        <v>165</v>
      </c>
      <c r="I3122" s="40"/>
      <c r="J3122" s="5" t="s">
        <v>56</v>
      </c>
      <c r="K3122" s="3" t="s">
        <v>108</v>
      </c>
      <c r="L3122" s="9" t="s">
        <v>58</v>
      </c>
      <c r="M3122" s="3" t="s">
        <v>228</v>
      </c>
      <c r="N3122" s="3" t="s">
        <v>315</v>
      </c>
      <c r="O3122" s="3" t="s">
        <v>594</v>
      </c>
      <c r="P3122" s="3" t="s">
        <v>14136</v>
      </c>
      <c r="Q3122" s="4" t="s">
        <v>14137</v>
      </c>
      <c r="R3122" s="3" t="s">
        <v>327</v>
      </c>
      <c r="S3122" s="3" t="s">
        <v>14053</v>
      </c>
      <c r="T3122" s="9" t="s">
        <v>256</v>
      </c>
      <c r="U3122" s="3" t="s">
        <v>11367</v>
      </c>
      <c r="V3122" s="22" t="str">
        <f t="shared" si="921"/>
        <v>RTNFO; Hora de aviso: 18:40 22/07/2024; Solución: se refusiona hilos en empalme existente; Hora de solución: 9:00 24/07/2024; Causa: Falla de Empalme de FiOp</v>
      </c>
      <c r="W3122" s="4" t="s">
        <v>118</v>
      </c>
      <c r="X3122" s="3"/>
      <c r="Y3122" s="3"/>
      <c r="Z3122" s="3" t="s">
        <v>69</v>
      </c>
      <c r="AA3122" s="3" t="s">
        <v>71</v>
      </c>
      <c r="AB3122" s="3">
        <v>0</v>
      </c>
      <c r="AC3122" s="3" t="s">
        <v>71</v>
      </c>
      <c r="AD3122" s="6">
        <v>0.47916666666666669</v>
      </c>
      <c r="AE3122" s="7"/>
      <c r="AF3122" s="7"/>
      <c r="AG3122" s="6">
        <f>Tabla4[[#This Row],[Tiempo Parada de Reloj]]+Tabla4[[#This Row],[Tiempo Autorizado por Telefonica (no Máximo)]]</f>
        <v>0.47916666666666669</v>
      </c>
      <c r="AH3122" s="7">
        <f t="shared" ca="1" si="922"/>
        <v>1.1180555555523217</v>
      </c>
      <c r="AI3122" s="8">
        <f t="shared" si="923"/>
        <v>11.5</v>
      </c>
      <c r="AJ3122" s="8">
        <f t="shared" ca="1" si="924"/>
        <v>26.833333333255723</v>
      </c>
      <c r="AK3122" s="3" t="s">
        <v>8652</v>
      </c>
      <c r="AL3122" s="3" t="s">
        <v>70</v>
      </c>
      <c r="AM3122" s="3" t="s">
        <v>88</v>
      </c>
      <c r="AN3122" s="3" t="s">
        <v>88</v>
      </c>
      <c r="AO3122" s="23"/>
      <c r="AP3122" s="23"/>
      <c r="AQ3122" s="23">
        <f t="shared" ca="1" si="925"/>
        <v>45503.69683483796</v>
      </c>
      <c r="AR3122" s="3"/>
      <c r="AS3122" s="23"/>
      <c r="AT3122" s="23"/>
      <c r="AU3122" s="3" t="s">
        <v>237</v>
      </c>
      <c r="AV3122" s="3" t="s">
        <v>320</v>
      </c>
      <c r="AW3122" s="3" t="s">
        <v>76</v>
      </c>
      <c r="AX3122" s="3">
        <v>11.038261</v>
      </c>
      <c r="AY3122" s="3">
        <v>-74.216633999999999</v>
      </c>
      <c r="AZ3122" s="8" t="str">
        <f>+CONCATENATE("Reportan apertura en el enlace ",Tabla4[[#This Row],[Enlace]]," en el ",Tabla4[[#This Row],[Distancia óptica]]," ocasionado por ",Tabla4[[#This Row],[Causa del daño]])</f>
        <v>Reportan apertura en el enlace Santa Marta - Ciénaga en el  Km 34.2 desde Santa Marta ocasionado por Falla de Empalme de FiOp</v>
      </c>
      <c r="BA3122" s="8" t="str">
        <f>+CONCATENATE("Para dar solución al incidente ",Tabla4[[#This Row],[Solución]])</f>
        <v>Para dar solución al incidente se refusiona hilos en empalme existente</v>
      </c>
      <c r="BB3122" s="3" t="str">
        <f>+_xlfn.CONCAT(Tabla4[[#This Row],[Causa Raiz]]," ",Tabla4[[#This Row],[Solución2]]," (",Tabla4[[#This Row],[Anillo]],"- Cabecera: ",Tabla4[[#This Row],[Cabecera]],"- Operador: ",Tabla4[[#This Row],[Operador]],")")</f>
        <v>Reportan apertura en el enlace Santa Marta - Ciénaga en el  Km 34.2 desde Santa Marta ocasionado por Falla de Empalme de FiOp Para dar solución al incidente se refusiona hilos en empalme existente (Troncal- Cabecera: Calle 13- Operador: Colombia Telecomunicaciones)</v>
      </c>
    </row>
    <row r="3123" spans="1:54" ht="185.25">
      <c r="A3123" s="38">
        <f t="shared" si="919"/>
        <v>3122</v>
      </c>
      <c r="B3123" s="3">
        <v>8783671</v>
      </c>
      <c r="C3123" s="3" t="s">
        <v>92</v>
      </c>
      <c r="D3123" s="23">
        <v>45496.020833333336</v>
      </c>
      <c r="E3123" s="23">
        <v>45496.625</v>
      </c>
      <c r="F3123" s="1">
        <f t="shared" ca="1" si="920"/>
        <v>0.60416666666424135</v>
      </c>
      <c r="G3123" s="3" t="s">
        <v>164</v>
      </c>
      <c r="H3123" s="41" t="s">
        <v>165</v>
      </c>
      <c r="I3123" s="40"/>
      <c r="J3123" s="5" t="s">
        <v>56</v>
      </c>
      <c r="K3123" s="3" t="s">
        <v>77</v>
      </c>
      <c r="L3123" s="9" t="s">
        <v>58</v>
      </c>
      <c r="M3123" s="3" t="s">
        <v>79</v>
      </c>
      <c r="N3123" s="3" t="s">
        <v>2053</v>
      </c>
      <c r="O3123" s="3" t="s">
        <v>2054</v>
      </c>
      <c r="P3123" s="3" t="s">
        <v>14148</v>
      </c>
      <c r="Q3123" s="78" t="s">
        <v>14138</v>
      </c>
      <c r="R3123" s="3" t="s">
        <v>1304</v>
      </c>
      <c r="S3123" s="3" t="s">
        <v>10375</v>
      </c>
      <c r="T3123" s="9" t="s">
        <v>146</v>
      </c>
      <c r="U3123" s="3" t="s">
        <v>14180</v>
      </c>
      <c r="V3123" s="22" t="str">
        <f t="shared" si="921"/>
        <v>RTNFO; Hora de aviso: 0:30 23/07/2024; Solución: Se realiza migracion del hilo en empalme ubicado al km 33,4 y km 37,4 desde villeta; Hora de solución: 15:00 23/07/2024; Causa: Falla en la Red FiOp</v>
      </c>
      <c r="W3123" s="4" t="s">
        <v>160</v>
      </c>
      <c r="X3123" s="3"/>
      <c r="Y3123" s="3"/>
      <c r="Z3123" s="3" t="s">
        <v>69</v>
      </c>
      <c r="AA3123" s="3" t="s">
        <v>71</v>
      </c>
      <c r="AB3123" s="3">
        <v>0</v>
      </c>
      <c r="AC3123" s="3" t="s">
        <v>71</v>
      </c>
      <c r="AD3123" s="6">
        <v>8.3333333333333329E-2</v>
      </c>
      <c r="AE3123" s="7"/>
      <c r="AF3123" s="7"/>
      <c r="AG3123" s="6">
        <f>Tabla4[[#This Row],[Tiempo Parada de Reloj]]+Tabla4[[#This Row],[Tiempo Autorizado por Telefonica (no Máximo)]]</f>
        <v>8.3333333333333329E-2</v>
      </c>
      <c r="AH3123" s="7">
        <f t="shared" ca="1" si="922"/>
        <v>0.52083333333090798</v>
      </c>
      <c r="AI3123" s="8">
        <f t="shared" si="923"/>
        <v>2</v>
      </c>
      <c r="AJ3123" s="8">
        <f t="shared" ca="1" si="924"/>
        <v>12.499999999941792</v>
      </c>
      <c r="AK3123" s="3" t="s">
        <v>8652</v>
      </c>
      <c r="AL3123" s="3" t="s">
        <v>70</v>
      </c>
      <c r="AM3123" s="3" t="s">
        <v>106</v>
      </c>
      <c r="AN3123" s="3" t="s">
        <v>106</v>
      </c>
      <c r="AO3123" s="23"/>
      <c r="AP3123" s="23"/>
      <c r="AQ3123" s="23">
        <f t="shared" ca="1" si="925"/>
        <v>45503.69683483796</v>
      </c>
      <c r="AR3123" s="3"/>
      <c r="AS3123" s="23"/>
      <c r="AT3123" s="23"/>
      <c r="AU3123" s="3" t="s">
        <v>313</v>
      </c>
      <c r="AV3123" s="3" t="s">
        <v>13491</v>
      </c>
      <c r="AW3123" s="3" t="s">
        <v>76</v>
      </c>
      <c r="AX3123" s="3">
        <v>4.8750999999999998</v>
      </c>
      <c r="AY3123" s="3">
        <v>-74.438599999999994</v>
      </c>
      <c r="AZ3123" s="8" t="str">
        <f>+CONCATENATE("Reportan apertura en el enlace ",Tabla4[[#This Row],[Enlace]]," en el ",Tabla4[[#This Row],[Distancia óptica]]," ocasionado por ",Tabla4[[#This Row],[Causa del daño]])</f>
        <v>Reportan apertura en el enlace Bogotá - Villeta en el km 33.7 desde Villeta ocasionado por Falla en la Red FiOp</v>
      </c>
      <c r="BA3123" s="8" t="str">
        <f>+CONCATENATE("Para dar solución al incidente ",Tabla4[[#This Row],[Solución]])</f>
        <v>Para dar solución al incidente Se realiza migracion del hilo en empalme ubicado al km 33,4 y km 37,4 desde villeta</v>
      </c>
      <c r="BB3123" s="3" t="str">
        <f>+_xlfn.CONCAT(Tabla4[[#This Row],[Causa Raiz]]," ",Tabla4[[#This Row],[Solución2]]," (",Tabla4[[#This Row],[Anillo]],"- Cabecera: ",Tabla4[[#This Row],[Cabecera]],"- Operador: ",Tabla4[[#This Row],[Operador]],")")</f>
        <v>Reportan apertura en el enlace Bogotá - Villeta en el km 33.7 desde Villeta ocasionado por Falla en la Red FiOp Para dar solución al incidente Se realiza migracion del hilo en empalme ubicado al km 33,4 y km 37,4 desde villeta (Troncal- Cabecera: VIlleta- Operador: Colombia Telecomunicaciones)</v>
      </c>
    </row>
    <row r="3124" spans="1:54" ht="185.25">
      <c r="A3124" s="38">
        <f t="shared" si="919"/>
        <v>3123</v>
      </c>
      <c r="B3124" s="3">
        <v>8783692</v>
      </c>
      <c r="C3124" s="3" t="s">
        <v>92</v>
      </c>
      <c r="D3124" s="23">
        <v>45496.305555555555</v>
      </c>
      <c r="E3124" s="23">
        <v>45496.472222222219</v>
      </c>
      <c r="F3124" s="1">
        <f t="shared" ca="1" si="920"/>
        <v>0.16666666666424135</v>
      </c>
      <c r="G3124" s="3" t="s">
        <v>164</v>
      </c>
      <c r="H3124" s="41" t="s">
        <v>165</v>
      </c>
      <c r="I3124" s="40"/>
      <c r="J3124" s="5" t="s">
        <v>56</v>
      </c>
      <c r="K3124" s="3" t="s">
        <v>77</v>
      </c>
      <c r="L3124" s="9" t="s">
        <v>58</v>
      </c>
      <c r="M3124" s="3" t="s">
        <v>79</v>
      </c>
      <c r="N3124" s="3" t="s">
        <v>2053</v>
      </c>
      <c r="O3124" s="3" t="s">
        <v>3728</v>
      </c>
      <c r="P3124" s="3" t="s">
        <v>14140</v>
      </c>
      <c r="Q3124" s="4" t="s">
        <v>14139</v>
      </c>
      <c r="R3124" s="3" t="s">
        <v>1304</v>
      </c>
      <c r="S3124" s="3" t="s">
        <v>10375</v>
      </c>
      <c r="T3124" s="9" t="s">
        <v>513</v>
      </c>
      <c r="U3124" s="3" t="s">
        <v>4084</v>
      </c>
      <c r="V3124" s="22" t="str">
        <f t="shared" si="921"/>
        <v>RTNFO; Hora de aviso: 7:20 23/07/2024; Solución: Se recupera 30 m de reserva y se instala una caja de empalme de 48 hilos.; Hora de solución: 11:20 23/07/2024; Causa: Desastre Natural</v>
      </c>
      <c r="W3124" s="4" t="s">
        <v>160</v>
      </c>
      <c r="X3124" s="3"/>
      <c r="Y3124" s="3"/>
      <c r="Z3124" s="3" t="s">
        <v>69</v>
      </c>
      <c r="AA3124" s="3" t="s">
        <v>71</v>
      </c>
      <c r="AB3124" s="3">
        <v>0</v>
      </c>
      <c r="AC3124" s="3" t="s">
        <v>71</v>
      </c>
      <c r="AD3124" s="6">
        <v>0</v>
      </c>
      <c r="AE3124" s="7"/>
      <c r="AF3124" s="7"/>
      <c r="AG3124" s="6">
        <f>Tabla4[[#This Row],[Tiempo Parada de Reloj]]+Tabla4[[#This Row],[Tiempo Autorizado por Telefonica (no Máximo)]]</f>
        <v>0</v>
      </c>
      <c r="AH3124" s="7">
        <f t="shared" ca="1" si="922"/>
        <v>0.16666666666424135</v>
      </c>
      <c r="AI3124" s="8">
        <f t="shared" si="923"/>
        <v>0</v>
      </c>
      <c r="AJ3124" s="8">
        <f t="shared" ca="1" si="924"/>
        <v>3.9999999999417923</v>
      </c>
      <c r="AK3124" s="3" t="s">
        <v>72</v>
      </c>
      <c r="AL3124" s="3" t="s">
        <v>71</v>
      </c>
      <c r="AM3124" s="3" t="s">
        <v>72</v>
      </c>
      <c r="AN3124" s="3" t="s">
        <v>72</v>
      </c>
      <c r="AO3124" s="23"/>
      <c r="AP3124" s="23"/>
      <c r="AQ3124" s="23">
        <f t="shared" ca="1" si="925"/>
        <v>45503.69683483796</v>
      </c>
      <c r="AR3124" s="3"/>
      <c r="AS3124" s="23"/>
      <c r="AT3124" s="23"/>
      <c r="AU3124" s="3" t="s">
        <v>710</v>
      </c>
      <c r="AV3124" s="3" t="s">
        <v>13491</v>
      </c>
      <c r="AW3124" s="3" t="s">
        <v>76</v>
      </c>
      <c r="AX3124" s="3">
        <v>5.3498830000000002</v>
      </c>
      <c r="AY3124" s="3">
        <v>-74.731206999999998</v>
      </c>
      <c r="AZ3124" s="8" t="str">
        <f>+CONCATENATE("Reportan apertura en el enlace ",Tabla4[[#This Row],[Enlace]]," en el ",Tabla4[[#This Row],[Distancia óptica]]," ocasionado por ",Tabla4[[#This Row],[Causa del daño]])</f>
        <v>Reportan apertura en el enlace Villeta - Honda en el km 17.7 desde Dorada ocasionado por Desastre Natural</v>
      </c>
      <c r="BA3124" s="8" t="str">
        <f>+CONCATENATE("Para dar solución al incidente ",Tabla4[[#This Row],[Solución]])</f>
        <v>Para dar solución al incidente Se recupera 30 m de reserva y se instala una caja de empalme de 48 hilos.</v>
      </c>
      <c r="BB3124" s="3" t="str">
        <f>+_xlfn.CONCAT(Tabla4[[#This Row],[Causa Raiz]]," ",Tabla4[[#This Row],[Solución2]]," (",Tabla4[[#This Row],[Anillo]],"- Cabecera: ",Tabla4[[#This Row],[Cabecera]],"- Operador: ",Tabla4[[#This Row],[Operador]],")")</f>
        <v>Reportan apertura en el enlace Villeta - Honda en el km 17.7 desde Dorada ocasionado por Desastre Natural Para dar solución al incidente Se recupera 30 m de reserva y se instala una caja de empalme de 48 hilos. (Troncal- Cabecera: VIlleta- Operador: Colombia Telecomunicaciones)</v>
      </c>
    </row>
    <row r="3125" spans="1:54" ht="156.75">
      <c r="A3125" s="38">
        <f t="shared" si="919"/>
        <v>3124</v>
      </c>
      <c r="B3125" s="3">
        <v>8783787</v>
      </c>
      <c r="C3125" s="3" t="s">
        <v>92</v>
      </c>
      <c r="D3125" s="23">
        <v>45496.354166666664</v>
      </c>
      <c r="E3125" s="23">
        <v>45496.541666666664</v>
      </c>
      <c r="F3125" s="1">
        <f t="shared" ca="1" si="920"/>
        <v>0.1875</v>
      </c>
      <c r="G3125" s="3" t="s">
        <v>164</v>
      </c>
      <c r="H3125" s="41" t="s">
        <v>165</v>
      </c>
      <c r="I3125" s="40" t="s">
        <v>14144</v>
      </c>
      <c r="J3125" s="5" t="s">
        <v>167</v>
      </c>
      <c r="K3125" s="3" t="s">
        <v>168</v>
      </c>
      <c r="L3125" s="9" t="s">
        <v>58</v>
      </c>
      <c r="M3125" s="3" t="s">
        <v>987</v>
      </c>
      <c r="N3125" s="3" t="s">
        <v>988</v>
      </c>
      <c r="O3125" s="3" t="s">
        <v>1403</v>
      </c>
      <c r="P3125" s="3" t="s">
        <v>14191</v>
      </c>
      <c r="Q3125" s="4" t="s">
        <v>14142</v>
      </c>
      <c r="R3125" s="3" t="s">
        <v>934</v>
      </c>
      <c r="S3125" s="3" t="s">
        <v>175</v>
      </c>
      <c r="T3125" s="9" t="s">
        <v>116</v>
      </c>
      <c r="U3125" s="3" t="s">
        <v>14162</v>
      </c>
      <c r="V3125" s="22" t="str">
        <f t="shared" si="921"/>
        <v>RTNFO; Hora de aviso: 8:30 23/07/2024; Solución: se implementa nueva caja de empalme  nueva; Hora de solución: 13:00 23/07/2024; Causa: Hurto</v>
      </c>
      <c r="W3125" s="4" t="s">
        <v>178</v>
      </c>
      <c r="X3125" s="3"/>
      <c r="Y3125" s="3"/>
      <c r="Z3125" s="3" t="s">
        <v>69</v>
      </c>
      <c r="AA3125" s="3" t="s">
        <v>71</v>
      </c>
      <c r="AB3125" s="3">
        <v>0</v>
      </c>
      <c r="AC3125" s="3" t="s">
        <v>71</v>
      </c>
      <c r="AD3125" s="6">
        <v>0</v>
      </c>
      <c r="AE3125" s="7"/>
      <c r="AF3125" s="7"/>
      <c r="AG3125" s="6">
        <f>Tabla4[[#This Row],[Tiempo Parada de Reloj]]+Tabla4[[#This Row],[Tiempo Autorizado por Telefonica (no Máximo)]]</f>
        <v>0</v>
      </c>
      <c r="AH3125" s="7">
        <f t="shared" ca="1" si="922"/>
        <v>0.1875</v>
      </c>
      <c r="AI3125" s="8">
        <f t="shared" si="923"/>
        <v>0</v>
      </c>
      <c r="AJ3125" s="8">
        <f t="shared" ca="1" si="924"/>
        <v>4.5</v>
      </c>
      <c r="AK3125" s="3" t="s">
        <v>72</v>
      </c>
      <c r="AL3125" s="3" t="s">
        <v>71</v>
      </c>
      <c r="AM3125" s="3" t="s">
        <v>72</v>
      </c>
      <c r="AN3125" s="3" t="s">
        <v>72</v>
      </c>
      <c r="AO3125" s="23"/>
      <c r="AP3125" s="23"/>
      <c r="AQ3125" s="23">
        <f t="shared" ca="1" si="925"/>
        <v>45503.69683483796</v>
      </c>
      <c r="AR3125" s="3"/>
      <c r="AS3125" s="23"/>
      <c r="AT3125" s="23" t="s">
        <v>14163</v>
      </c>
      <c r="AU3125" s="3" t="s">
        <v>168</v>
      </c>
      <c r="AV3125" s="3" t="s">
        <v>5483</v>
      </c>
      <c r="AW3125" s="3" t="s">
        <v>76</v>
      </c>
      <c r="AX3125" s="3" t="s">
        <v>69</v>
      </c>
      <c r="AY3125" s="3" t="s">
        <v>69</v>
      </c>
      <c r="AZ3125" s="8" t="str">
        <f>+CONCATENATE("Reportan apertura en el enlace ",Tabla4[[#This Row],[Enlace]]," en el ",Tabla4[[#This Row],[Distancia óptica]]," ocasionado por ",Tabla4[[#This Row],[Causa del daño]])</f>
        <v>Reportan apertura en el enlace Mocoa - Florencia en el km 1,13 desde Mocoa ocasionado por Hurto</v>
      </c>
      <c r="BA3125" s="8" t="str">
        <f>+CONCATENATE("Para dar solución al incidente ",Tabla4[[#This Row],[Solución]])</f>
        <v>Para dar solución al incidente se implementa nueva caja de empalme  nueva</v>
      </c>
      <c r="BB3125" s="3" t="str">
        <f>+_xlfn.CONCAT(Tabla4[[#This Row],[Causa Raiz]]," ",Tabla4[[#This Row],[Solución2]]," (",Tabla4[[#This Row],[Anillo]],"- Cabecera: ",Tabla4[[#This Row],[Cabecera]],"- Operador: ",Tabla4[[#This Row],[Operador]],")")</f>
        <v>Reportan apertura en el enlace Mocoa - Florencia en el km 1,13 desde Mocoa ocasionado por Hurto Para dar solución al incidente se implementa nueva caja de empalme  nueva (Troncal- Cabecera: Mocoa- Operador: Telmex - Claro)</v>
      </c>
    </row>
    <row r="3126" spans="1:54" ht="199.5">
      <c r="A3126" s="38">
        <f t="shared" si="919"/>
        <v>3125</v>
      </c>
      <c r="B3126" s="3">
        <v>8783864</v>
      </c>
      <c r="C3126" s="3" t="s">
        <v>54</v>
      </c>
      <c r="D3126" s="23">
        <v>45496.385416666664</v>
      </c>
      <c r="E3126" s="23">
        <v>45496.5</v>
      </c>
      <c r="F3126" s="1">
        <f t="shared" ca="1" si="920"/>
        <v>0.11458333333575865</v>
      </c>
      <c r="G3126" s="3" t="s">
        <v>164</v>
      </c>
      <c r="H3126" s="41" t="s">
        <v>165</v>
      </c>
      <c r="I3126" s="40"/>
      <c r="J3126" s="5" t="s">
        <v>56</v>
      </c>
      <c r="K3126" s="3" t="s">
        <v>122</v>
      </c>
      <c r="L3126" s="9" t="s">
        <v>58</v>
      </c>
      <c r="M3126" s="3" t="s">
        <v>123</v>
      </c>
      <c r="N3126" s="3" t="s">
        <v>124</v>
      </c>
      <c r="O3126" s="3" t="s">
        <v>9014</v>
      </c>
      <c r="P3126" s="3" t="s">
        <v>14149</v>
      </c>
      <c r="Q3126" s="4" t="s">
        <v>14143</v>
      </c>
      <c r="R3126" s="3" t="s">
        <v>465</v>
      </c>
      <c r="S3126" s="3" t="s">
        <v>129</v>
      </c>
      <c r="T3126" s="9" t="s">
        <v>176</v>
      </c>
      <c r="U3126" s="3" t="s">
        <v>14150</v>
      </c>
      <c r="V3126" s="22" t="str">
        <f t="shared" si="921"/>
        <v>RLFO; Hora de aviso: 9:15 23/07/2024; Solución: Se realiza tendido de 240 m de fo y la instalcion de dos empalmes de 96 hilos.; Hora de solución: 12:00 23/07/2024; Causa: Intervención de Terceros. No Identificados</v>
      </c>
      <c r="W3126" s="4" t="s">
        <v>132</v>
      </c>
      <c r="X3126" s="3"/>
      <c r="Y3126" s="3"/>
      <c r="Z3126" s="3" t="s">
        <v>69</v>
      </c>
      <c r="AA3126" s="3" t="s">
        <v>71</v>
      </c>
      <c r="AB3126" s="3">
        <v>0</v>
      </c>
      <c r="AC3126" s="3" t="s">
        <v>71</v>
      </c>
      <c r="AD3126" s="6">
        <v>0</v>
      </c>
      <c r="AE3126" s="7"/>
      <c r="AF3126" s="7"/>
      <c r="AG3126" s="6">
        <f>Tabla4[[#This Row],[Tiempo Parada de Reloj]]+Tabla4[[#This Row],[Tiempo Autorizado por Telefonica (no Máximo)]]</f>
        <v>0</v>
      </c>
      <c r="AH3126" s="7">
        <f t="shared" ca="1" si="922"/>
        <v>0.11458333333575865</v>
      </c>
      <c r="AI3126" s="8">
        <f t="shared" si="923"/>
        <v>0</v>
      </c>
      <c r="AJ3126" s="8">
        <f t="shared" ca="1" si="924"/>
        <v>2.7500000000582077</v>
      </c>
      <c r="AK3126" s="3" t="s">
        <v>72</v>
      </c>
      <c r="AL3126" s="3" t="s">
        <v>71</v>
      </c>
      <c r="AM3126" s="3" t="s">
        <v>72</v>
      </c>
      <c r="AN3126" s="3" t="s">
        <v>72</v>
      </c>
      <c r="AO3126" s="23"/>
      <c r="AP3126" s="23"/>
      <c r="AQ3126" s="23">
        <f t="shared" ca="1" si="925"/>
        <v>45503.69683483796</v>
      </c>
      <c r="AR3126" s="3"/>
      <c r="AS3126" s="23"/>
      <c r="AT3126" s="23"/>
      <c r="AU3126" s="3" t="s">
        <v>133</v>
      </c>
      <c r="AV3126" s="3" t="s">
        <v>3493</v>
      </c>
      <c r="AW3126" s="3" t="s">
        <v>76</v>
      </c>
      <c r="AX3126" s="3">
        <v>10.987031999999999</v>
      </c>
      <c r="AY3126" s="3">
        <v>-74.818230999999997</v>
      </c>
      <c r="AZ3126" s="8" t="str">
        <f>+CONCATENATE("Reportan apertura en el enlace ",Tabla4[[#This Row],[Enlace]]," en el ",Tabla4[[#This Row],[Distancia óptica]]," ocasionado por ",Tabla4[[#This Row],[Causa del daño]])</f>
        <v>Reportan apertura en el enlace Delicias - Tabor en el km 1.52 desde Delicias ocasionado por Intervención de Terceros. No Identificados</v>
      </c>
      <c r="BA3126" s="8" t="str">
        <f>+CONCATENATE("Para dar solución al incidente ",Tabla4[[#This Row],[Solución]])</f>
        <v>Para dar solución al incidente Se realiza tendido de 240 m de fo y la instalcion de dos empalmes de 96 hilos.</v>
      </c>
      <c r="BB3126" s="3" t="str">
        <f>+_xlfn.CONCAT(Tabla4[[#This Row],[Causa Raiz]]," ",Tabla4[[#This Row],[Solución2]]," (",Tabla4[[#This Row],[Anillo]],"- Cabecera: ",Tabla4[[#This Row],[Cabecera]],"- Operador: ",Tabla4[[#This Row],[Operador]],")")</f>
        <v>Reportan apertura en el enlace Delicias - Tabor en el km 1.52 desde Delicias ocasionado por Intervención de Terceros. No Identificados Para dar solución al incidente Se realiza tendido de 240 m de fo y la instalcion de dos empalmes de 96 hilos. (Troncal- Cabecera: Delicias- Operador: Colombia Telecomunicaciones)</v>
      </c>
    </row>
    <row r="3127" spans="1:54" ht="199.5">
      <c r="A3127" s="38">
        <f>A3126+1</f>
        <v>3126</v>
      </c>
      <c r="B3127" s="3">
        <v>8783334</v>
      </c>
      <c r="C3127" s="3" t="s">
        <v>54</v>
      </c>
      <c r="D3127" s="23">
        <v>45496.395833333336</v>
      </c>
      <c r="E3127" s="23">
        <v>45496.715277777781</v>
      </c>
      <c r="F3127" s="1">
        <f ca="1">IF(ISBLANK(E3127),IF(ISBLANK(D3127),0,NOW()-D3127),E3127-D3127)</f>
        <v>0.31944444444525288</v>
      </c>
      <c r="G3127" s="3" t="s">
        <v>12498</v>
      </c>
      <c r="H3127" s="41"/>
      <c r="I3127" s="40"/>
      <c r="J3127" s="5" t="s">
        <v>56</v>
      </c>
      <c r="K3127" s="3" t="s">
        <v>77</v>
      </c>
      <c r="L3127" s="9" t="s">
        <v>58</v>
      </c>
      <c r="M3127" s="3" t="s">
        <v>283</v>
      </c>
      <c r="N3127" s="3" t="s">
        <v>284</v>
      </c>
      <c r="O3127" s="3" t="s">
        <v>14146</v>
      </c>
      <c r="P3127" s="3" t="s">
        <v>14151</v>
      </c>
      <c r="Q3127" s="4" t="s">
        <v>14145</v>
      </c>
      <c r="R3127" s="3" t="s">
        <v>288</v>
      </c>
      <c r="S3127" s="3" t="s">
        <v>9317</v>
      </c>
      <c r="T3127" s="9" t="s">
        <v>66</v>
      </c>
      <c r="U3127" s="3" t="s">
        <v>14181</v>
      </c>
      <c r="V3127" s="22" t="str">
        <f>C3127&amp;"; Hora de aviso: "&amp;TEXT(D3127,"h:mm dd/mm/yyyy")&amp;"; Solución: "&amp;U3127&amp;"; Hora de solución: "&amp;TEXT(E3127,"h:mm dd/mm/yyyy")&amp;"; Causa: "&amp;T3127</f>
        <v>RLFO; Hora de aviso: 9:30 23/07/2024; Solución: se recuperan 50 metros de F.O de 8 hilos y se crea una caja de empalme nueva ; Hora de solución: 17:10 23/07/2024; Causa: Vandalismo</v>
      </c>
      <c r="W3127" s="4" t="s">
        <v>160</v>
      </c>
      <c r="X3127" s="3"/>
      <c r="Y3127" s="3"/>
      <c r="Z3127" s="3" t="s">
        <v>69</v>
      </c>
      <c r="AA3127" s="3" t="s">
        <v>70</v>
      </c>
      <c r="AB3127" s="3">
        <v>8783334</v>
      </c>
      <c r="AC3127" s="3" t="s">
        <v>71</v>
      </c>
      <c r="AD3127" s="6">
        <v>0.18402777777777779</v>
      </c>
      <c r="AE3127" s="7"/>
      <c r="AF3127" s="7"/>
      <c r="AG3127" s="6">
        <f>Tabla4[[#This Row],[Tiempo Parada de Reloj]]+Tabla4[[#This Row],[Tiempo Autorizado por Telefonica (no Máximo)]]</f>
        <v>0.18402777777777779</v>
      </c>
      <c r="AH3127" s="7">
        <f ca="1">F3127-$AD3127</f>
        <v>0.13541666666747509</v>
      </c>
      <c r="AI3127" s="8">
        <f>AD3127*24</f>
        <v>4.416666666666667</v>
      </c>
      <c r="AJ3127" s="8">
        <f ca="1">AH3127*24</f>
        <v>3.2500000000194023</v>
      </c>
      <c r="AK3127" s="3" t="s">
        <v>72</v>
      </c>
      <c r="AL3127" s="3" t="s">
        <v>70</v>
      </c>
      <c r="AM3127" s="3" t="s">
        <v>106</v>
      </c>
      <c r="AN3127" s="3" t="s">
        <v>106</v>
      </c>
      <c r="AO3127" s="23" t="s">
        <v>87</v>
      </c>
      <c r="AP3127" s="23" t="s">
        <v>87</v>
      </c>
      <c r="AQ3127" s="23">
        <v>45497.616666666669</v>
      </c>
      <c r="AR3127" s="3"/>
      <c r="AS3127" s="23"/>
      <c r="AT3127" s="23"/>
      <c r="AU3127" s="3" t="s">
        <v>833</v>
      </c>
      <c r="AV3127" s="3" t="s">
        <v>14175</v>
      </c>
      <c r="AW3127" s="3" t="s">
        <v>307</v>
      </c>
      <c r="AX3127" s="3">
        <v>4.5193310000000002</v>
      </c>
      <c r="AY3127" s="3">
        <v>-75.70899</v>
      </c>
      <c r="AZ3127" s="8" t="str">
        <f>+CONCATENATE("Reportan apertura en el enlace ",Tabla4[[#This Row],[Enlace]]," en el ",Tabla4[[#This Row],[Distancia óptica]]," ocasionado por ",Tabla4[[#This Row],[Causa del daño]])</f>
        <v>Reportan apertura en el enlace La Fachada - Armenia Sur en el km 0.505 desde La Fachada  ocasionado por Vandalismo</v>
      </c>
      <c r="BA3127" s="8" t="str">
        <f>+CONCATENATE("Para dar solución al incidente ",Tabla4[[#This Row],[Solución]])</f>
        <v xml:space="preserve">Para dar solución al incidente se recuperan 50 metros de F.O de 8 hilos y se crea una caja de empalme nueva </v>
      </c>
      <c r="BB3127" s="3" t="str">
        <f>+_xlfn.CONCAT(Tabla4[[#This Row],[Causa Raiz]]," ",Tabla4[[#This Row],[Solución2]]," (",Tabla4[[#This Row],[Anillo]],"- Cabecera: ",Tabla4[[#This Row],[Cabecera]],"- Operador: ",Tabla4[[#This Row],[Operador]],")")</f>
        <v>Reportan apertura en el enlace La Fachada - Armenia Sur en el km 0.505 desde La Fachada  ocasionado por Vandalismo Para dar solución al incidente se recuperan 50 metros de F.O de 8 hilos y se crea una caja de empalme nueva  (LINEAL- Cabecera: FACHADA- Operador: Colombia Telecomunicaciones)</v>
      </c>
    </row>
    <row r="3128" spans="1:54" ht="185.25">
      <c r="A3128" s="38">
        <f t="shared" ref="A3128:A3131" si="926">A3127+1</f>
        <v>3127</v>
      </c>
      <c r="B3128" s="3">
        <v>8783939</v>
      </c>
      <c r="C3128" s="3" t="s">
        <v>92</v>
      </c>
      <c r="D3128" s="23">
        <v>45496.402777777781</v>
      </c>
      <c r="E3128" s="23">
        <v>45496.5</v>
      </c>
      <c r="F3128" s="1">
        <f t="shared" ref="F3128:F3130" ca="1" si="927">IF(ISBLANK(E3128),IF(ISBLANK(D3128),0,NOW()-D3128),E3128-D3128)</f>
        <v>9.7222222218988463E-2</v>
      </c>
      <c r="G3128" s="3" t="s">
        <v>164</v>
      </c>
      <c r="H3128" s="41" t="s">
        <v>165</v>
      </c>
      <c r="I3128" s="40">
        <v>12056161</v>
      </c>
      <c r="J3128" s="5" t="s">
        <v>490</v>
      </c>
      <c r="K3128" s="3" t="s">
        <v>490</v>
      </c>
      <c r="L3128" s="9" t="s">
        <v>58</v>
      </c>
      <c r="M3128" s="3" t="s">
        <v>123</v>
      </c>
      <c r="N3128" s="3" t="s">
        <v>9215</v>
      </c>
      <c r="O3128" s="3" t="s">
        <v>1337</v>
      </c>
      <c r="P3128" s="3" t="s">
        <v>14154</v>
      </c>
      <c r="Q3128" s="4" t="s">
        <v>14147</v>
      </c>
      <c r="R3128" s="3" t="s">
        <v>465</v>
      </c>
      <c r="S3128" s="3" t="s">
        <v>494</v>
      </c>
      <c r="T3128" s="9" t="s">
        <v>176</v>
      </c>
      <c r="U3128" s="3" t="s">
        <v>14155</v>
      </c>
      <c r="V3128" s="22" t="str">
        <f t="shared" ref="V3128:V3130" si="928">C3128&amp;"; Hora de aviso: "&amp;TEXT(D3128,"h:mm dd/mm/yyyy")&amp;"; Solución: "&amp;U3128&amp;"; Hora de solución: "&amp;TEXT(E3128,"h:mm dd/mm/yyyy")&amp;"; Causa: "&amp;T3128</f>
        <v>RTNFO; Hora de aviso: 9:40 23/07/2024; Solución: se corren 30 Mts de reserva e implementan 1 caja de empalme; Hora de solución: 12:00 23/07/2024; Causa: Intervención de Terceros. No Identificados</v>
      </c>
      <c r="W3128" s="4" t="s">
        <v>1483</v>
      </c>
      <c r="X3128" s="3"/>
      <c r="Y3128" s="3"/>
      <c r="Z3128" s="3" t="s">
        <v>69</v>
      </c>
      <c r="AA3128" s="3" t="s">
        <v>71</v>
      </c>
      <c r="AB3128" s="3">
        <v>0</v>
      </c>
      <c r="AC3128" s="3" t="s">
        <v>71</v>
      </c>
      <c r="AD3128" s="6">
        <v>0</v>
      </c>
      <c r="AE3128" s="7"/>
      <c r="AF3128" s="7"/>
      <c r="AG3128" s="6">
        <f>Tabla4[[#This Row],[Tiempo Parada de Reloj]]+Tabla4[[#This Row],[Tiempo Autorizado por Telefonica (no Máximo)]]</f>
        <v>0</v>
      </c>
      <c r="AH3128" s="7">
        <f t="shared" ref="AH3128:AH3130" ca="1" si="929">F3128-$AD3128</f>
        <v>9.7222222218988463E-2</v>
      </c>
      <c r="AI3128" s="8">
        <f t="shared" ref="AI3128:AI3130" si="930">AD3128*24</f>
        <v>0</v>
      </c>
      <c r="AJ3128" s="8">
        <f t="shared" ref="AJ3128:AJ3130" ca="1" si="931">AH3128*24</f>
        <v>2.3333333332557231</v>
      </c>
      <c r="AK3128" s="3" t="s">
        <v>88</v>
      </c>
      <c r="AL3128" s="3" t="s">
        <v>71</v>
      </c>
      <c r="AM3128" s="3" t="s">
        <v>72</v>
      </c>
      <c r="AN3128" s="3" t="s">
        <v>72</v>
      </c>
      <c r="AO3128" s="23"/>
      <c r="AP3128" s="23"/>
      <c r="AQ3128" s="23">
        <f ca="1">NOW()</f>
        <v>45503.69683483796</v>
      </c>
      <c r="AR3128" s="3"/>
      <c r="AS3128" s="23"/>
      <c r="AT3128" s="23"/>
      <c r="AU3128" s="23" t="s">
        <v>494</v>
      </c>
      <c r="AV3128" s="3" t="s">
        <v>11885</v>
      </c>
      <c r="AW3128" s="3" t="s">
        <v>76</v>
      </c>
      <c r="AX3128" s="3" t="s">
        <v>69</v>
      </c>
      <c r="AY3128" s="3" t="s">
        <v>69</v>
      </c>
      <c r="AZ3128" s="8" t="str">
        <f>+CONCATENATE("Reportan apertura en el enlace ",Tabla4[[#This Row],[Enlace]]," en el ",Tabla4[[#This Row],[Distancia óptica]]," ocasionado por ",Tabla4[[#This Row],[Causa del daño]])</f>
        <v>Reportan apertura en el enlace Barranquilla - Sabanalarga en el km 6.87 desde Sabanalarga ocasionado por Intervención de Terceros. No Identificados</v>
      </c>
      <c r="BA3128" s="8" t="str">
        <f>+CONCATENATE("Para dar solución al incidente ",Tabla4[[#This Row],[Solución]])</f>
        <v>Para dar solución al incidente se corren 30 Mts de reserva e implementan 1 caja de empalme</v>
      </c>
      <c r="BB3128" s="3" t="str">
        <f>+_xlfn.CONCAT(Tabla4[[#This Row],[Causa Raiz]]," ",Tabla4[[#This Row],[Solución2]]," (",Tabla4[[#This Row],[Anillo]],"- Cabecera: ",Tabla4[[#This Row],[Cabecera]],"- Operador: ",Tabla4[[#This Row],[Operador]],")")</f>
        <v>Reportan apertura en el enlace Barranquilla - Sabanalarga en el km 6.87 desde Sabanalarga ocasionado por Intervención de Terceros. No Identificados Para dar solución al incidente se corren 30 Mts de reserva e implementan 1 caja de empalme (Troncal- Cabecera: Barranquilla- Operador: UNE)</v>
      </c>
    </row>
    <row r="3129" spans="1:54" ht="171">
      <c r="A3129" s="38">
        <f t="shared" si="926"/>
        <v>3128</v>
      </c>
      <c r="B3129" s="3">
        <v>8784450</v>
      </c>
      <c r="C3129" s="3" t="s">
        <v>92</v>
      </c>
      <c r="D3129" s="23">
        <v>45496.472222222219</v>
      </c>
      <c r="E3129" s="23">
        <v>45496.576388888891</v>
      </c>
      <c r="F3129" s="1">
        <f t="shared" ca="1" si="927"/>
        <v>0.10416666667151731</v>
      </c>
      <c r="G3129" s="3" t="s">
        <v>164</v>
      </c>
      <c r="H3129" s="41" t="s">
        <v>165</v>
      </c>
      <c r="I3129" s="40"/>
      <c r="J3129" s="5" t="s">
        <v>56</v>
      </c>
      <c r="K3129" s="3" t="s">
        <v>77</v>
      </c>
      <c r="L3129" s="9" t="s">
        <v>58</v>
      </c>
      <c r="M3129" s="3" t="s">
        <v>79</v>
      </c>
      <c r="N3129" s="3" t="s">
        <v>2053</v>
      </c>
      <c r="O3129" s="3" t="s">
        <v>3728</v>
      </c>
      <c r="P3129" s="3" t="s">
        <v>14156</v>
      </c>
      <c r="Q3129" s="4" t="s">
        <v>14157</v>
      </c>
      <c r="R3129" s="3" t="s">
        <v>1304</v>
      </c>
      <c r="S3129" s="3" t="s">
        <v>10375</v>
      </c>
      <c r="T3129" s="9" t="s">
        <v>256</v>
      </c>
      <c r="U3129" s="3" t="s">
        <v>2932</v>
      </c>
      <c r="V3129" s="22" t="str">
        <f t="shared" si="928"/>
        <v>RTNFO; Hora de aviso: 11:20 23/07/2024; Solución: Se refusiona hilo abierto en empalme existente; Hora de solución: 13:50 23/07/2024; Causa: Falla de Empalme de FiOp</v>
      </c>
      <c r="W3129" s="4" t="s">
        <v>160</v>
      </c>
      <c r="X3129" s="3"/>
      <c r="Y3129" s="3"/>
      <c r="Z3129" s="3" t="s">
        <v>69</v>
      </c>
      <c r="AA3129" s="3" t="s">
        <v>71</v>
      </c>
      <c r="AB3129" s="3">
        <v>0</v>
      </c>
      <c r="AC3129" s="3" t="s">
        <v>71</v>
      </c>
      <c r="AD3129" s="6">
        <v>0</v>
      </c>
      <c r="AE3129" s="7"/>
      <c r="AF3129" s="7"/>
      <c r="AG3129" s="6">
        <f>Tabla4[[#This Row],[Tiempo Parada de Reloj]]+Tabla4[[#This Row],[Tiempo Autorizado por Telefonica (no Máximo)]]</f>
        <v>0</v>
      </c>
      <c r="AH3129" s="7">
        <f t="shared" ca="1" si="929"/>
        <v>0.10416666667151731</v>
      </c>
      <c r="AI3129" s="8">
        <f t="shared" si="930"/>
        <v>0</v>
      </c>
      <c r="AJ3129" s="8">
        <f t="shared" ca="1" si="931"/>
        <v>2.5000000001164153</v>
      </c>
      <c r="AK3129" s="3" t="s">
        <v>72</v>
      </c>
      <c r="AL3129" s="3" t="s">
        <v>71</v>
      </c>
      <c r="AM3129" s="3" t="s">
        <v>72</v>
      </c>
      <c r="AN3129" s="3" t="s">
        <v>72</v>
      </c>
      <c r="AO3129" s="23"/>
      <c r="AP3129" s="23"/>
      <c r="AQ3129" s="23">
        <f t="shared" ref="AQ3129" ca="1" si="932">NOW()</f>
        <v>45503.69683483796</v>
      </c>
      <c r="AR3129" s="3"/>
      <c r="AS3129" s="23"/>
      <c r="AT3129" s="23"/>
      <c r="AU3129" s="3" t="s">
        <v>710</v>
      </c>
      <c r="AV3129" s="3" t="s">
        <v>13491</v>
      </c>
      <c r="AW3129" s="3" t="s">
        <v>76</v>
      </c>
      <c r="AX3129" s="3">
        <v>5.3475140000000003</v>
      </c>
      <c r="AY3129" s="3">
        <v>-74.734025000000003</v>
      </c>
      <c r="AZ3129" s="8" t="str">
        <f>+CONCATENATE("Reportan apertura en el enlace ",Tabla4[[#This Row],[Enlace]]," en el ",Tabla4[[#This Row],[Distancia óptica]]," ocasionado por ",Tabla4[[#This Row],[Causa del daño]])</f>
        <v>Reportan apertura en el enlace Villeta - Honda en el km 22.66 desde Honda ocasionado por Falla de Empalme de FiOp</v>
      </c>
      <c r="BA3129" s="8" t="str">
        <f>+CONCATENATE("Para dar solución al incidente ",Tabla4[[#This Row],[Solución]])</f>
        <v>Para dar solución al incidente Se refusiona hilo abierto en empalme existente</v>
      </c>
      <c r="BB3129" s="3" t="str">
        <f>+_xlfn.CONCAT(Tabla4[[#This Row],[Causa Raiz]]," ",Tabla4[[#This Row],[Solución2]]," (",Tabla4[[#This Row],[Anillo]],"- Cabecera: ",Tabla4[[#This Row],[Cabecera]],"- Operador: ",Tabla4[[#This Row],[Operador]],")")</f>
        <v>Reportan apertura en el enlace Villeta - Honda en el km 22.66 desde Honda ocasionado por Falla de Empalme de FiOp Para dar solución al incidente Se refusiona hilo abierto en empalme existente (Troncal- Cabecera: VIlleta- Operador: Colombia Telecomunicaciones)</v>
      </c>
    </row>
    <row r="3130" spans="1:54" ht="199.5">
      <c r="A3130" s="38">
        <f t="shared" si="926"/>
        <v>3129</v>
      </c>
      <c r="B3130" s="3">
        <v>8783961</v>
      </c>
      <c r="C3130" s="3" t="s">
        <v>136</v>
      </c>
      <c r="D3130" s="23">
        <v>45496.559027777781</v>
      </c>
      <c r="E3130" s="23">
        <v>45496.756944444445</v>
      </c>
      <c r="F3130" s="1">
        <f t="shared" ca="1" si="927"/>
        <v>0.19791666666424135</v>
      </c>
      <c r="G3130" s="3" t="s">
        <v>12498</v>
      </c>
      <c r="H3130" s="41"/>
      <c r="I3130" s="40"/>
      <c r="J3130" s="5" t="s">
        <v>137</v>
      </c>
      <c r="K3130" s="3" t="s">
        <v>93</v>
      </c>
      <c r="L3130" s="9" t="s">
        <v>78</v>
      </c>
      <c r="M3130" s="3" t="s">
        <v>59</v>
      </c>
      <c r="N3130" s="3" t="s">
        <v>60</v>
      </c>
      <c r="O3130" s="3" t="s">
        <v>14160</v>
      </c>
      <c r="P3130" s="3" t="s">
        <v>14177</v>
      </c>
      <c r="Q3130" s="4" t="s">
        <v>14158</v>
      </c>
      <c r="R3130" s="3" t="s">
        <v>64</v>
      </c>
      <c r="S3130" s="3" t="s">
        <v>65</v>
      </c>
      <c r="T3130" s="9" t="s">
        <v>176</v>
      </c>
      <c r="U3130" s="3" t="s">
        <v>14190</v>
      </c>
      <c r="V3130" s="22" t="str">
        <f t="shared" si="928"/>
        <v>RBHFO; Hora de aviso: 13:25 23/07/2024; Solución: Se recuperan 170 metros de F.O y se crea empalme de continuidad nuevo de 48 hilos ; Hora de solución: 18:10 23/07/2024; Causa: Intervención de Terceros. No Identificados</v>
      </c>
      <c r="W3130" s="4" t="s">
        <v>68</v>
      </c>
      <c r="X3130" s="3"/>
      <c r="Y3130" s="3"/>
      <c r="Z3130" s="3" t="s">
        <v>69</v>
      </c>
      <c r="AA3130" s="3" t="s">
        <v>70</v>
      </c>
      <c r="AB3130" s="3">
        <v>8783961</v>
      </c>
      <c r="AC3130" s="3" t="s">
        <v>71</v>
      </c>
      <c r="AD3130" s="6">
        <v>0</v>
      </c>
      <c r="AE3130" s="7"/>
      <c r="AF3130" s="7"/>
      <c r="AG3130" s="6">
        <f>Tabla4[[#This Row],[Tiempo Parada de Reloj]]+Tabla4[[#This Row],[Tiempo Autorizado por Telefonica (no Máximo)]]</f>
        <v>0</v>
      </c>
      <c r="AH3130" s="7">
        <f t="shared" ca="1" si="929"/>
        <v>0.19791666666424135</v>
      </c>
      <c r="AI3130" s="8">
        <f t="shared" si="930"/>
        <v>0</v>
      </c>
      <c r="AJ3130" s="8">
        <f t="shared" ca="1" si="931"/>
        <v>4.7499999999417923</v>
      </c>
      <c r="AK3130" s="3" t="s">
        <v>72</v>
      </c>
      <c r="AL3130" s="3" t="s">
        <v>70</v>
      </c>
      <c r="AM3130" s="3" t="s">
        <v>106</v>
      </c>
      <c r="AN3130" s="3" t="s">
        <v>106</v>
      </c>
      <c r="AO3130" s="23" t="s">
        <v>87</v>
      </c>
      <c r="AP3130" s="23" t="s">
        <v>87</v>
      </c>
      <c r="AQ3130" s="23">
        <v>45497.71875</v>
      </c>
      <c r="AR3130" s="3"/>
      <c r="AS3130" s="23"/>
      <c r="AT3130" s="23"/>
      <c r="AU3130" s="3" t="s">
        <v>100</v>
      </c>
      <c r="AV3130" s="3" t="s">
        <v>1787</v>
      </c>
      <c r="AW3130" s="3" t="s">
        <v>14192</v>
      </c>
      <c r="AX3130" s="3">
        <v>4.6402000000000001</v>
      </c>
      <c r="AY3130" s="3">
        <v>-74.065399999999997</v>
      </c>
      <c r="AZ3130" s="8" t="str">
        <f>+CONCATENATE("Reportan apertura en el enlace ",Tabla4[[#This Row],[Enlace]]," en el ",Tabla4[[#This Row],[Distancia óptica]]," ocasionado por ",Tabla4[[#This Row],[Causa del daño]])</f>
        <v>Reportan apertura en el enlace Mov. La Salle - Mov. Galerías III en el km 2,65 desde Galeria III ocasionado por Intervención de Terceros. No Identificados</v>
      </c>
      <c r="BA3130" s="8" t="str">
        <f>+CONCATENATE("Para dar solución al incidente ",Tabla4[[#This Row],[Solución]])</f>
        <v xml:space="preserve">Para dar solución al incidente Se recuperan 170 metros de F.O y se crea empalme de continuidad nuevo de 48 hilos </v>
      </c>
      <c r="BB3130" s="3" t="str">
        <f>+_xlfn.CONCAT(Tabla4[[#This Row],[Causa Raiz]]," ",Tabla4[[#This Row],[Solución2]]," (",Tabla4[[#This Row],[Anillo]],"- Cabecera: ",Tabla4[[#This Row],[Cabecera]],"- Operador: ",Tabla4[[#This Row],[Operador]],")")</f>
        <v>Reportan apertura en el enlace Mov. La Salle - Mov. Galerías III en el km 2,65 desde Galeria III ocasionado por Intervención de Terceros. No Identificados Para dar solución al incidente Se recuperan 170 metros de F.O y se crea empalme de continuidad nuevo de 48 hilos  (Anillo 20 - Cabecera: CHAPINERO- Operador: Infraco)</v>
      </c>
    </row>
    <row r="3131" spans="1:54" ht="199.5">
      <c r="A3131" s="38">
        <f t="shared" si="926"/>
        <v>3130</v>
      </c>
      <c r="B3131" s="3">
        <v>8783011</v>
      </c>
      <c r="C3131" s="3" t="s">
        <v>54</v>
      </c>
      <c r="D3131" s="23">
        <v>45496.559027777781</v>
      </c>
      <c r="E3131" s="23">
        <v>45496.65625</v>
      </c>
      <c r="F3131" s="1">
        <f t="shared" ref="F3131" ca="1" si="933">IF(ISBLANK(E3131),IF(ISBLANK(D3131),0,NOW()-D3131),E3131-D3131)</f>
        <v>9.7222222218988463E-2</v>
      </c>
      <c r="G3131" s="3" t="s">
        <v>12498</v>
      </c>
      <c r="H3131" s="41"/>
      <c r="I3131" s="40"/>
      <c r="J3131" s="5" t="s">
        <v>56</v>
      </c>
      <c r="K3131" s="3" t="s">
        <v>93</v>
      </c>
      <c r="L3131" s="9" t="s">
        <v>78</v>
      </c>
      <c r="M3131" s="3" t="s">
        <v>59</v>
      </c>
      <c r="N3131" s="3" t="s">
        <v>60</v>
      </c>
      <c r="O3131" s="3" t="s">
        <v>14161</v>
      </c>
      <c r="P3131" s="3" t="s">
        <v>14195</v>
      </c>
      <c r="Q3131" s="4" t="s">
        <v>14159</v>
      </c>
      <c r="R3131" s="3" t="s">
        <v>6368</v>
      </c>
      <c r="S3131" s="3" t="s">
        <v>65</v>
      </c>
      <c r="T3131" s="9" t="s">
        <v>176</v>
      </c>
      <c r="U3131" s="3" t="s">
        <v>14173</v>
      </c>
      <c r="V3131" s="22" t="str">
        <f t="shared" ref="V3131" si="934">C3131&amp;"; Hora de aviso: "&amp;TEXT(D3131,"h:mm dd/mm/yyyy")&amp;"; Solución: "&amp;U3131&amp;"; Hora de solución: "&amp;TEXT(E3131,"h:mm dd/mm/yyyy")&amp;"; Causa: "&amp;T3131</f>
        <v>RLFO; Hora de aviso: 13:25 23/07/2024; Solución: Se realiza la refusion de Hilo abierto por la manipulacion de tercero ; Hora de solución: 15:45 23/07/2024; Causa: Intervención de Terceros. No Identificados</v>
      </c>
      <c r="W3131" s="4" t="s">
        <v>68</v>
      </c>
      <c r="X3131" s="3"/>
      <c r="Y3131" s="3"/>
      <c r="Z3131" s="3" t="s">
        <v>69</v>
      </c>
      <c r="AA3131" s="3" t="s">
        <v>70</v>
      </c>
      <c r="AB3131" s="3">
        <v>8783011</v>
      </c>
      <c r="AC3131" s="3" t="s">
        <v>71</v>
      </c>
      <c r="AD3131" s="6">
        <v>0</v>
      </c>
      <c r="AE3131" s="7"/>
      <c r="AF3131" s="7"/>
      <c r="AG3131" s="6">
        <f>Tabla4[[#This Row],[Tiempo Parada de Reloj]]+Tabla4[[#This Row],[Tiempo Autorizado por Telefonica (no Máximo)]]</f>
        <v>0</v>
      </c>
      <c r="AH3131" s="7">
        <f t="shared" ref="AH3131" ca="1" si="935">F3131-$AD3131</f>
        <v>9.7222222218988463E-2</v>
      </c>
      <c r="AI3131" s="8">
        <f t="shared" ref="AI3131" si="936">AD3131*24</f>
        <v>0</v>
      </c>
      <c r="AJ3131" s="8">
        <f t="shared" ref="AJ3131" ca="1" si="937">AH3131*24</f>
        <v>2.3333333332557231</v>
      </c>
      <c r="AK3131" s="3" t="s">
        <v>72</v>
      </c>
      <c r="AL3131" s="3" t="s">
        <v>70</v>
      </c>
      <c r="AM3131" s="3" t="s">
        <v>106</v>
      </c>
      <c r="AN3131" s="3" t="s">
        <v>106</v>
      </c>
      <c r="AO3131" s="23" t="s">
        <v>87</v>
      </c>
      <c r="AP3131" s="23" t="s">
        <v>87</v>
      </c>
      <c r="AQ3131" s="23">
        <v>45496.887499999997</v>
      </c>
      <c r="AR3131" s="3"/>
      <c r="AS3131" s="23"/>
      <c r="AT3131" s="23"/>
      <c r="AU3131" s="3" t="s">
        <v>100</v>
      </c>
      <c r="AV3131" s="3">
        <v>21000</v>
      </c>
      <c r="AW3131" s="3" t="s">
        <v>1311</v>
      </c>
      <c r="AX3131" s="3">
        <v>4.7145000000000001</v>
      </c>
      <c r="AY3131" s="3">
        <v>-74.072100000000006</v>
      </c>
      <c r="AZ3131" s="8" t="str">
        <f>+CONCATENATE("Reportan apertura en el enlace ",Tabla4[[#This Row],[Enlace]]," en el ",Tabla4[[#This Row],[Distancia óptica]]," ocasionado por ",Tabla4[[#This Row],[Causa del daño]])</f>
        <v>Reportan apertura en el enlace Mov. Iberia III - Mov. Monte Reserva en el km 0,900 desde iberia 3 ocasionado por Intervención de Terceros. No Identificados</v>
      </c>
      <c r="BA3131" s="8" t="str">
        <f>+CONCATENATE("Para dar solución al incidente ",Tabla4[[#This Row],[Solución]])</f>
        <v xml:space="preserve">Para dar solución al incidente Se realiza la refusion de Hilo abierto por la manipulacion de tercero </v>
      </c>
      <c r="BB3131" s="3" t="str">
        <f>+_xlfn.CONCAT(Tabla4[[#This Row],[Causa Raiz]]," ",Tabla4[[#This Row],[Solución2]]," (",Tabla4[[#This Row],[Anillo]],"- Cabecera: ",Tabla4[[#This Row],[Cabecera]],"- Operador: ",Tabla4[[#This Row],[Operador]],")")</f>
        <v>Reportan apertura en el enlace Mov. Iberia III - Mov. Monte Reserva en el km 0,900 desde iberia 3 ocasionado por Intervención de Terceros. No Identificados Para dar solución al incidente Se realiza la refusion de Hilo abierto por la manipulacion de tercero  (UK- Cabecera: 21000- Operador: Colombia Telecomunicaciones)</v>
      </c>
    </row>
    <row r="3132" spans="1:54" ht="213.75">
      <c r="A3132" s="38">
        <f t="shared" ref="A3132:A3137" si="938">A3131+1</f>
        <v>3131</v>
      </c>
      <c r="B3132" s="3">
        <v>8784603</v>
      </c>
      <c r="C3132" s="3" t="s">
        <v>163</v>
      </c>
      <c r="D3132" s="23">
        <v>45496.611111111109</v>
      </c>
      <c r="E3132" s="23">
        <v>45496.6875</v>
      </c>
      <c r="F3132" s="1">
        <f t="shared" ref="F3132:F3139" ca="1" si="939">IF(ISBLANK(E3132),IF(ISBLANK(D3132),0,NOW()-D3132),E3132-D3132)</f>
        <v>7.6388888890505768E-2</v>
      </c>
      <c r="G3132" s="3" t="s">
        <v>164</v>
      </c>
      <c r="H3132" s="41" t="s">
        <v>165</v>
      </c>
      <c r="I3132" s="40"/>
      <c r="J3132" s="5" t="s">
        <v>56</v>
      </c>
      <c r="K3132" s="3" t="s">
        <v>122</v>
      </c>
      <c r="L3132" s="9" t="s">
        <v>58</v>
      </c>
      <c r="M3132" s="3" t="s">
        <v>123</v>
      </c>
      <c r="N3132" s="3" t="s">
        <v>124</v>
      </c>
      <c r="O3132" s="3" t="s">
        <v>14165</v>
      </c>
      <c r="P3132" s="3" t="s">
        <v>14169</v>
      </c>
      <c r="Q3132" s="4" t="s">
        <v>14164</v>
      </c>
      <c r="R3132" s="3" t="s">
        <v>465</v>
      </c>
      <c r="S3132" s="3" t="s">
        <v>129</v>
      </c>
      <c r="T3132" s="9" t="s">
        <v>66</v>
      </c>
      <c r="U3132" s="3" t="s">
        <v>14170</v>
      </c>
      <c r="V3132" s="22" t="str">
        <f t="shared" ref="V3132:V3137" si="940">C3132&amp;"; Hora de aviso: "&amp;TEXT(D3132,"h:mm dd/mm/yyyy")&amp;"; Solución: "&amp;U3132&amp;"; Hora de solución: "&amp;TEXT(E3132,"h:mm dd/mm/yyyy")&amp;"; Causa: "&amp;T3132</f>
        <v>RDFO; Hora de aviso: 14:40 23/07/2024; Solución: Se realiza tendido de 200 metros de F.O 48 hilos y se crean 2 cajas de empalme de 24 hilos ; Hora de solución: 16:30 23/07/2024; Causa: Vandalismo</v>
      </c>
      <c r="W3132" s="4" t="s">
        <v>132</v>
      </c>
      <c r="X3132" s="3"/>
      <c r="Y3132" s="3"/>
      <c r="Z3132" s="3" t="s">
        <v>69</v>
      </c>
      <c r="AA3132" s="3" t="s">
        <v>71</v>
      </c>
      <c r="AB3132" s="3">
        <v>0</v>
      </c>
      <c r="AC3132" s="3" t="s">
        <v>71</v>
      </c>
      <c r="AD3132" s="6">
        <v>0</v>
      </c>
      <c r="AE3132" s="7"/>
      <c r="AF3132" s="7"/>
      <c r="AG3132" s="6">
        <f>Tabla4[[#This Row],[Tiempo Parada de Reloj]]+Tabla4[[#This Row],[Tiempo Autorizado por Telefonica (no Máximo)]]</f>
        <v>0</v>
      </c>
      <c r="AH3132" s="7">
        <f t="shared" ref="AH3132:AH3137" ca="1" si="941">F3132-$AD3132</f>
        <v>7.6388888890505768E-2</v>
      </c>
      <c r="AI3132" s="8">
        <f t="shared" ref="AI3132:AI3137" si="942">AD3132*24</f>
        <v>0</v>
      </c>
      <c r="AJ3132" s="8">
        <f t="shared" ref="AJ3132:AJ3137" ca="1" si="943">AH3132*24</f>
        <v>1.8333333333721384</v>
      </c>
      <c r="AK3132" s="3" t="s">
        <v>106</v>
      </c>
      <c r="AL3132" s="3" t="s">
        <v>71</v>
      </c>
      <c r="AM3132" s="3" t="s">
        <v>69</v>
      </c>
      <c r="AN3132" s="3" t="s">
        <v>106</v>
      </c>
      <c r="AO3132" s="23"/>
      <c r="AP3132" s="23"/>
      <c r="AQ3132" s="23">
        <f ca="1">NOW()</f>
        <v>45503.69683483796</v>
      </c>
      <c r="AR3132" s="3"/>
      <c r="AS3132" s="23"/>
      <c r="AT3132" s="23"/>
      <c r="AU3132" s="3" t="s">
        <v>133</v>
      </c>
      <c r="AV3132" s="3" t="s">
        <v>593</v>
      </c>
      <c r="AW3132" s="3" t="s">
        <v>307</v>
      </c>
      <c r="AX3132" s="3">
        <v>10.978899999999999</v>
      </c>
      <c r="AY3132" s="3">
        <v>-74.816299999999998</v>
      </c>
      <c r="AZ3132" s="8" t="str">
        <f>+CONCATENATE("Reportan apertura en el enlace ",Tabla4[[#This Row],[Enlace]]," en el ",Tabla4[[#This Row],[Distancia óptica]]," ocasionado por ",Tabla4[[#This Row],[Causa del daño]])</f>
        <v>Reportan apertura en el enlace Metroparque - Victoria en el km 0,672 desde El Silencio ocasionado por Vandalismo</v>
      </c>
      <c r="BA3132" s="8" t="str">
        <f>+CONCATENATE("Para dar solución al incidente ",Tabla4[[#This Row],[Solución]])</f>
        <v xml:space="preserve">Para dar solución al incidente Se realiza tendido de 200 metros de F.O 48 hilos y se crean 2 cajas de empalme de 24 hilos </v>
      </c>
      <c r="BB3132" s="3" t="str">
        <f>+_xlfn.CONCAT(Tabla4[[#This Row],[Causa Raiz]]," ",Tabla4[[#This Row],[Solución2]]," (",Tabla4[[#This Row],[Anillo]],"- Cabecera: ",Tabla4[[#This Row],[Cabecera]],"- Operador: ",Tabla4[[#This Row],[Operador]],")")</f>
        <v>Reportan apertura en el enlace Metroparque - Victoria en el km 0,672 desde El Silencio ocasionado por Vandalismo Para dar solución al incidente Se realiza tendido de 200 metros de F.O 48 hilos y se crean 2 cajas de empalme de 24 hilos  (LINEAL- Cabecera: Victoria- Operador: Colombia Telecomunicaciones)</v>
      </c>
    </row>
    <row r="3133" spans="1:54" ht="228">
      <c r="A3133" s="38">
        <f t="shared" si="938"/>
        <v>3132</v>
      </c>
      <c r="B3133" s="3">
        <v>8782663</v>
      </c>
      <c r="C3133" s="3" t="s">
        <v>54</v>
      </c>
      <c r="D3133" s="23">
        <v>45496.614583333336</v>
      </c>
      <c r="E3133" s="23">
        <v>45496.729166666664</v>
      </c>
      <c r="F3133" s="1">
        <f t="shared" ca="1" si="939"/>
        <v>0.11458333332848269</v>
      </c>
      <c r="G3133" s="3" t="s">
        <v>164</v>
      </c>
      <c r="H3133" s="41" t="s">
        <v>165</v>
      </c>
      <c r="I3133" s="40"/>
      <c r="J3133" s="5" t="s">
        <v>56</v>
      </c>
      <c r="K3133" s="3" t="s">
        <v>122</v>
      </c>
      <c r="L3133" s="9" t="s">
        <v>58</v>
      </c>
      <c r="M3133" s="3" t="s">
        <v>123</v>
      </c>
      <c r="N3133" s="3" t="s">
        <v>124</v>
      </c>
      <c r="O3133" s="3" t="s">
        <v>14167</v>
      </c>
      <c r="P3133" s="3" t="s">
        <v>14168</v>
      </c>
      <c r="Q3133" s="4" t="s">
        <v>14166</v>
      </c>
      <c r="R3133" s="3" t="s">
        <v>128</v>
      </c>
      <c r="S3133" s="3" t="s">
        <v>129</v>
      </c>
      <c r="T3133" s="9" t="s">
        <v>66</v>
      </c>
      <c r="U3133" s="3" t="s">
        <v>14170</v>
      </c>
      <c r="V3133" s="22" t="str">
        <f t="shared" si="940"/>
        <v>RLFO; Hora de aviso: 14:45 23/07/2024; Solución: Se realiza tendido de 200 metros de F.O 48 hilos y se crean 2 cajas de empalme de 24 hilos ; Hora de solución: 17:30 23/07/2024; Causa: Vandalismo</v>
      </c>
      <c r="W3133" s="4" t="s">
        <v>132</v>
      </c>
      <c r="X3133" s="3"/>
      <c r="Y3133" s="3"/>
      <c r="Z3133" s="3" t="s">
        <v>69</v>
      </c>
      <c r="AA3133" s="3" t="s">
        <v>70</v>
      </c>
      <c r="AB3133" s="92">
        <v>8782663</v>
      </c>
      <c r="AC3133" s="3" t="s">
        <v>71</v>
      </c>
      <c r="AD3133" s="6">
        <v>0</v>
      </c>
      <c r="AE3133" s="7"/>
      <c r="AF3133" s="7"/>
      <c r="AG3133" s="6">
        <f>Tabla4[[#This Row],[Tiempo Parada de Reloj]]+Tabla4[[#This Row],[Tiempo Autorizado por Telefonica (no Máximo)]]</f>
        <v>0</v>
      </c>
      <c r="AH3133" s="7">
        <f t="shared" ca="1" si="941"/>
        <v>0.11458333332848269</v>
      </c>
      <c r="AI3133" s="8">
        <f t="shared" si="942"/>
        <v>0</v>
      </c>
      <c r="AJ3133" s="8">
        <f t="shared" ca="1" si="943"/>
        <v>2.7499999998835847</v>
      </c>
      <c r="AK3133" s="3" t="s">
        <v>106</v>
      </c>
      <c r="AL3133" s="3" t="s">
        <v>71</v>
      </c>
      <c r="AM3133" s="3" t="s">
        <v>69</v>
      </c>
      <c r="AN3133" s="3" t="s">
        <v>106</v>
      </c>
      <c r="AO3133" s="23"/>
      <c r="AP3133" s="23"/>
      <c r="AQ3133" s="23">
        <f ca="1">NOW()</f>
        <v>45503.69683483796</v>
      </c>
      <c r="AR3133" s="3"/>
      <c r="AS3133" s="23"/>
      <c r="AT3133" s="23"/>
      <c r="AU3133" s="3" t="s">
        <v>271</v>
      </c>
      <c r="AV3133" s="3" t="s">
        <v>14172</v>
      </c>
      <c r="AW3133" s="3" t="s">
        <v>135</v>
      </c>
      <c r="AX3133" s="3">
        <v>11.019500000000001</v>
      </c>
      <c r="AY3133" s="3">
        <v>-74.867199999999997</v>
      </c>
      <c r="AZ3133" s="8" t="str">
        <f>+CONCATENATE("Reportan apertura en el enlace ",Tabla4[[#This Row],[Enlace]]," en el ",Tabla4[[#This Row],[Distancia óptica]]," ocasionado por ",Tabla4[[#This Row],[Causa del daño]])</f>
        <v>Reportan apertura en el enlace Campestres - Armarios Conjunto Milita en el km 0,889 desde villa campestre ocasionado por Vandalismo</v>
      </c>
      <c r="BA3133" s="8" t="str">
        <f>+CONCATENATE("Para dar solución al incidente ",Tabla4[[#This Row],[Solución]])</f>
        <v xml:space="preserve">Para dar solución al incidente Se realiza tendido de 200 metros de F.O 48 hilos y se crean 2 cajas de empalme de 24 hilos </v>
      </c>
      <c r="BB3133" s="3" t="str">
        <f>+_xlfn.CONCAT(Tabla4[[#This Row],[Causa Raiz]]," ",Tabla4[[#This Row],[Solución2]]," (",Tabla4[[#This Row],[Anillo]],"- Cabecera: ",Tabla4[[#This Row],[Cabecera]],"- Operador: ",Tabla4[[#This Row],[Operador]],")")</f>
        <v>Reportan apertura en el enlace Campestres - Armarios Conjunto Milita en el km 0,889 desde villa campestre ocasionado por Vandalismo Para dar solución al incidente Se realiza tendido de 200 metros de F.O 48 hilos y se crean 2 cajas de empalme de 24 hilos  (Lineal- Cabecera: Villa Campestre - Operador: Colombia Telecomunicaciones)</v>
      </c>
    </row>
    <row r="3134" spans="1:54" ht="185.25">
      <c r="A3134" s="38">
        <f t="shared" si="938"/>
        <v>3133</v>
      </c>
      <c r="B3134" s="3">
        <v>8784780</v>
      </c>
      <c r="C3134" s="3" t="s">
        <v>92</v>
      </c>
      <c r="D3134" s="23">
        <v>45496.652777777781</v>
      </c>
      <c r="E3134" s="23">
        <v>45496.916666666664</v>
      </c>
      <c r="F3134" s="1">
        <f t="shared" ca="1" si="939"/>
        <v>0.26388888888322981</v>
      </c>
      <c r="G3134" s="3" t="s">
        <v>55</v>
      </c>
      <c r="H3134" s="41"/>
      <c r="I3134" s="40" t="s">
        <v>14184</v>
      </c>
      <c r="J3134" s="5" t="s">
        <v>322</v>
      </c>
      <c r="K3134" s="3" t="s">
        <v>322</v>
      </c>
      <c r="L3134" s="9" t="s">
        <v>58</v>
      </c>
      <c r="M3134" s="3" t="s">
        <v>1429</v>
      </c>
      <c r="N3134" s="3" t="s">
        <v>7052</v>
      </c>
      <c r="O3134" s="3" t="s">
        <v>6145</v>
      </c>
      <c r="P3134" s="3" t="s">
        <v>325</v>
      </c>
      <c r="Q3134" s="4" t="s">
        <v>14171</v>
      </c>
      <c r="R3134" s="3" t="s">
        <v>2603</v>
      </c>
      <c r="S3134" s="3" t="s">
        <v>328</v>
      </c>
      <c r="T3134" s="9" t="s">
        <v>176</v>
      </c>
      <c r="U3134" s="3" t="s">
        <v>14193</v>
      </c>
      <c r="V3134" s="22" t="str">
        <f t="shared" si="940"/>
        <v>RTNFO; Hora de aviso: 15:40 23/07/2024; Solución: Se realiza tendido de 150 metros de F.O y se crea 2 cajas de empalme nuevo; Hora de solución: 22:00 23/07/2024; Causa: Intervención de Terceros. No Identificados</v>
      </c>
      <c r="W3134" s="4" t="s">
        <v>6836</v>
      </c>
      <c r="X3134" s="3"/>
      <c r="Y3134" s="3"/>
      <c r="Z3134" s="3" t="s">
        <v>69</v>
      </c>
      <c r="AA3134" s="3" t="s">
        <v>70</v>
      </c>
      <c r="AB3134" s="3" t="s">
        <v>14176</v>
      </c>
      <c r="AC3134" s="3" t="s">
        <v>71</v>
      </c>
      <c r="AD3134" s="6">
        <v>0</v>
      </c>
      <c r="AE3134" s="7"/>
      <c r="AF3134" s="7"/>
      <c r="AG3134" s="6">
        <f>Tabla4[[#This Row],[Tiempo Parada de Reloj]]+Tabla4[[#This Row],[Tiempo Autorizado por Telefonica (no Máximo)]]</f>
        <v>0</v>
      </c>
      <c r="AH3134" s="7">
        <f t="shared" ca="1" si="941"/>
        <v>0.26388888888322981</v>
      </c>
      <c r="AI3134" s="8">
        <f t="shared" si="942"/>
        <v>0</v>
      </c>
      <c r="AJ3134" s="8">
        <f t="shared" ca="1" si="943"/>
        <v>6.3333333331975155</v>
      </c>
      <c r="AK3134" s="3" t="s">
        <v>73</v>
      </c>
      <c r="AL3134" s="3" t="s">
        <v>70</v>
      </c>
      <c r="AM3134" s="3" t="s">
        <v>87</v>
      </c>
      <c r="AN3134" s="3" t="s">
        <v>87</v>
      </c>
      <c r="AO3134" s="23" t="s">
        <v>87</v>
      </c>
      <c r="AP3134" s="23" t="s">
        <v>87</v>
      </c>
      <c r="AQ3134" s="23">
        <v>45497.438888888886</v>
      </c>
      <c r="AR3134" s="3"/>
      <c r="AS3134" s="23"/>
      <c r="AT3134" s="23"/>
      <c r="AU3134" s="3" t="s">
        <v>322</v>
      </c>
      <c r="AV3134" s="3" t="s">
        <v>14268</v>
      </c>
      <c r="AW3134" s="3" t="s">
        <v>2450</v>
      </c>
      <c r="AX3134" s="3">
        <v>5.9404899999999996</v>
      </c>
      <c r="AY3134" s="3">
        <v>-74.561875999999998</v>
      </c>
      <c r="AZ3134" s="8" t="str">
        <f>+CONCATENATE("Reportan apertura en el enlace ",Tabla4[[#This Row],[Enlace]]," en el ",Tabla4[[#This Row],[Distancia óptica]]," ocasionado por ",Tabla4[[#This Row],[Causa del daño]])</f>
        <v>Reportan apertura en el enlace Pto Boyacá - Pto Salgar en el Km 0 ocasionado por Intervención de Terceros. No Identificados</v>
      </c>
      <c r="BA3134" s="8" t="str">
        <f>+CONCATENATE("Para dar solución al incidente ",Tabla4[[#This Row],[Solución]])</f>
        <v>Para dar solución al incidente Se realiza tendido de 150 metros de F.O y se crea 2 cajas de empalme nuevo</v>
      </c>
      <c r="BB3134" s="3" t="str">
        <f>+_xlfn.CONCAT(Tabla4[[#This Row],[Causa Raiz]]," ",Tabla4[[#This Row],[Solución2]]," (",Tabla4[[#This Row],[Anillo]],"- Cabecera: ",Tabla4[[#This Row],[Cabecera]],"- Operador: ",Tabla4[[#This Row],[Operador]],")")</f>
        <v>Reportan apertura en el enlace Pto Boyacá - Pto Salgar en el Km 0 ocasionado por Intervención de Terceros. No Identificados Para dar solución al incidente Se realiza tendido de 150 metros de F.O y se crea 2 cajas de empalme nuevo (troncal- Cabecera: puerto boyaca- Operador: Ufinet)</v>
      </c>
    </row>
    <row r="3135" spans="1:54" ht="171">
      <c r="A3135" s="38">
        <f t="shared" si="938"/>
        <v>3134</v>
      </c>
      <c r="B3135" s="3">
        <v>8784827</v>
      </c>
      <c r="C3135" s="3" t="s">
        <v>136</v>
      </c>
      <c r="D3135" s="23">
        <v>45496.65625</v>
      </c>
      <c r="E3135" s="23">
        <v>45496.739583333336</v>
      </c>
      <c r="F3135" s="1">
        <f t="shared" ca="1" si="939"/>
        <v>8.3333333335758653E-2</v>
      </c>
      <c r="G3135" s="3" t="s">
        <v>55</v>
      </c>
      <c r="H3135" s="41"/>
      <c r="I3135" s="40"/>
      <c r="J3135" s="5" t="s">
        <v>137</v>
      </c>
      <c r="K3135" s="3" t="s">
        <v>57</v>
      </c>
      <c r="L3135" s="9" t="s">
        <v>78</v>
      </c>
      <c r="M3135" s="3" t="s">
        <v>59</v>
      </c>
      <c r="N3135" s="3" t="s">
        <v>60</v>
      </c>
      <c r="O3135" s="3" t="s">
        <v>14161</v>
      </c>
      <c r="P3135" s="3" t="s">
        <v>14178</v>
      </c>
      <c r="Q3135" s="4" t="s">
        <v>14174</v>
      </c>
      <c r="R3135" s="3" t="s">
        <v>980</v>
      </c>
      <c r="S3135" s="3" t="s">
        <v>65</v>
      </c>
      <c r="T3135" s="9" t="s">
        <v>130</v>
      </c>
      <c r="U3135" s="3" t="s">
        <v>4101</v>
      </c>
      <c r="V3135" s="22" t="str">
        <f t="shared" si="940"/>
        <v>RBHFO; Hora de aviso: 15:45 23/07/2024; Solución: Se realiza tendido de 80 metros de F.O de 24 hilos y se crean 2 empalmes ; Hora de solución: 17:45 23/07/2024; Causa: Plagas</v>
      </c>
      <c r="W3135" s="4" t="s">
        <v>68</v>
      </c>
      <c r="X3135" s="3"/>
      <c r="Y3135" s="3"/>
      <c r="Z3135" s="3" t="s">
        <v>69</v>
      </c>
      <c r="AA3135" s="3" t="s">
        <v>70</v>
      </c>
      <c r="AB3135" s="3">
        <v>8783011</v>
      </c>
      <c r="AC3135" s="3" t="s">
        <v>71</v>
      </c>
      <c r="AD3135" s="6">
        <v>0</v>
      </c>
      <c r="AE3135" s="7"/>
      <c r="AF3135" s="7"/>
      <c r="AG3135" s="6">
        <f>Tabla4[[#This Row],[Tiempo Parada de Reloj]]+Tabla4[[#This Row],[Tiempo Autorizado por Telefonica (no Máximo)]]</f>
        <v>0</v>
      </c>
      <c r="AH3135" s="7">
        <f t="shared" ca="1" si="941"/>
        <v>8.3333333335758653E-2</v>
      </c>
      <c r="AI3135" s="8">
        <f t="shared" si="942"/>
        <v>0</v>
      </c>
      <c r="AJ3135" s="8">
        <f t="shared" ca="1" si="943"/>
        <v>2.0000000000582077</v>
      </c>
      <c r="AK3135" s="3" t="s">
        <v>73</v>
      </c>
      <c r="AL3135" s="3" t="s">
        <v>70</v>
      </c>
      <c r="AM3135" s="3" t="s">
        <v>106</v>
      </c>
      <c r="AN3135" s="3" t="s">
        <v>106</v>
      </c>
      <c r="AO3135" s="23" t="s">
        <v>87</v>
      </c>
      <c r="AP3135" s="23" t="s">
        <v>87</v>
      </c>
      <c r="AQ3135" s="23">
        <v>45496.895833333336</v>
      </c>
      <c r="AR3135" s="3"/>
      <c r="AS3135" s="23"/>
      <c r="AT3135" s="23"/>
      <c r="AU3135" s="3" t="s">
        <v>100</v>
      </c>
      <c r="AV3135" s="3">
        <v>21000</v>
      </c>
      <c r="AW3135" s="3" t="s">
        <v>1311</v>
      </c>
      <c r="AX3135" s="3">
        <v>4.7183999999999999</v>
      </c>
      <c r="AY3135" s="3">
        <v>-74.075900000000004</v>
      </c>
      <c r="AZ3135" s="8" t="str">
        <f>+CONCATENATE("Reportan apertura en el enlace ",Tabla4[[#This Row],[Enlace]]," en el ",Tabla4[[#This Row],[Distancia óptica]]," ocasionado por ",Tabla4[[#This Row],[Causa del daño]])</f>
        <v>Reportan apertura en el enlace Mov. Iberia III - Mov. Monte Reserva en el km 1,5 desde Ibero III ocasionado por Plagas</v>
      </c>
      <c r="BA3135" s="8" t="str">
        <f>+CONCATENATE("Para dar solución al incidente ",Tabla4[[#This Row],[Solución]])</f>
        <v xml:space="preserve">Para dar solución al incidente Se realiza tendido de 80 metros de F.O de 24 hilos y se crean 2 empalmes </v>
      </c>
      <c r="BB3135" s="3" t="str">
        <f>+_xlfn.CONCAT(Tabla4[[#This Row],[Causa Raiz]]," ",Tabla4[[#This Row],[Solución2]]," (",Tabla4[[#This Row],[Anillo]],"- Cabecera: ",Tabla4[[#This Row],[Cabecera]],"- Operador: ",Tabla4[[#This Row],[Operador]],")")</f>
        <v>Reportan apertura en el enlace Mov. Iberia III - Mov. Monte Reserva en el km 1,5 desde Ibero III ocasionado por Plagas Para dar solución al incidente Se realiza tendido de 80 metros de F.O de 24 hilos y se crean 2 empalmes  (UK- Cabecera: 21000- Operador: Infraco)</v>
      </c>
    </row>
    <row r="3136" spans="1:54" ht="199.5">
      <c r="A3136" s="38">
        <f t="shared" si="938"/>
        <v>3135</v>
      </c>
      <c r="B3136" s="3">
        <v>8783966</v>
      </c>
      <c r="C3136" s="3" t="s">
        <v>54</v>
      </c>
      <c r="D3136" s="23">
        <v>45496.739583333336</v>
      </c>
      <c r="E3136" s="23">
        <v>45496.822916666664</v>
      </c>
      <c r="F3136" s="1">
        <f t="shared" ca="1" si="939"/>
        <v>8.3333333328482695E-2</v>
      </c>
      <c r="G3136" s="3" t="s">
        <v>164</v>
      </c>
      <c r="H3136" s="41" t="s">
        <v>165</v>
      </c>
      <c r="I3136" s="40"/>
      <c r="J3136" s="5" t="s">
        <v>137</v>
      </c>
      <c r="K3136" s="3" t="s">
        <v>122</v>
      </c>
      <c r="L3136" s="9" t="s">
        <v>78</v>
      </c>
      <c r="M3136" s="3" t="s">
        <v>123</v>
      </c>
      <c r="N3136" s="3" t="s">
        <v>124</v>
      </c>
      <c r="O3136" s="3" t="s">
        <v>14187</v>
      </c>
      <c r="P3136" s="3" t="s">
        <v>14189</v>
      </c>
      <c r="Q3136" s="4" t="s">
        <v>14186</v>
      </c>
      <c r="R3136" s="3" t="s">
        <v>465</v>
      </c>
      <c r="S3136" s="3" t="s">
        <v>129</v>
      </c>
      <c r="T3136" s="9" t="s">
        <v>256</v>
      </c>
      <c r="U3136" s="3" t="s">
        <v>4340</v>
      </c>
      <c r="V3136" s="22" t="str">
        <f t="shared" si="940"/>
        <v>RLFO; Hora de aviso: 17:45 23/07/2024; Solución: Se recuperan 100 metros de Reserva de F.O de 48 hilos y se crea un empalme de 48 hilos ; Hora de solución: 19:45 23/07/2024; Causa: Falla de Empalme de FiOp</v>
      </c>
      <c r="W3136" s="4" t="s">
        <v>132</v>
      </c>
      <c r="X3136" s="3"/>
      <c r="Y3136" s="3"/>
      <c r="Z3136" s="3" t="s">
        <v>69</v>
      </c>
      <c r="AA3136" s="3" t="s">
        <v>70</v>
      </c>
      <c r="AB3136" s="3">
        <v>8783966</v>
      </c>
      <c r="AC3136" s="3" t="s">
        <v>71</v>
      </c>
      <c r="AD3136" s="6">
        <v>0</v>
      </c>
      <c r="AE3136" s="7"/>
      <c r="AF3136" s="7"/>
      <c r="AG3136" s="6">
        <f>Tabla4[[#This Row],[Tiempo Parada de Reloj]]+Tabla4[[#This Row],[Tiempo Autorizado por Telefonica (no Máximo)]]</f>
        <v>0</v>
      </c>
      <c r="AH3136" s="7">
        <f t="shared" ca="1" si="941"/>
        <v>8.3333333328482695E-2</v>
      </c>
      <c r="AI3136" s="8">
        <f t="shared" si="942"/>
        <v>0</v>
      </c>
      <c r="AJ3136" s="8">
        <f t="shared" ca="1" si="943"/>
        <v>1.9999999998835847</v>
      </c>
      <c r="AK3136" s="3" t="s">
        <v>106</v>
      </c>
      <c r="AL3136" s="3" t="s">
        <v>71</v>
      </c>
      <c r="AM3136" s="3" t="s">
        <v>69</v>
      </c>
      <c r="AN3136" s="3" t="s">
        <v>106</v>
      </c>
      <c r="AO3136" s="23"/>
      <c r="AP3136" s="23"/>
      <c r="AQ3136" s="23">
        <f ca="1">NOW()</f>
        <v>45503.69683483796</v>
      </c>
      <c r="AR3136" s="3"/>
      <c r="AS3136" s="23"/>
      <c r="AT3136" s="23"/>
      <c r="AU3136" s="3" t="s">
        <v>467</v>
      </c>
      <c r="AV3136" s="3" t="s">
        <v>482</v>
      </c>
      <c r="AW3136" s="3" t="s">
        <v>151</v>
      </c>
      <c r="AX3136" s="3">
        <v>10.9589</v>
      </c>
      <c r="AY3136" s="3">
        <v>-74.8035</v>
      </c>
      <c r="AZ3136" s="8" t="str">
        <f>+CONCATENATE("Reportan apertura en el enlace ",Tabla4[[#This Row],[Enlace]]," en el ",Tabla4[[#This Row],[Distancia óptica]]," ocasionado por ",Tabla4[[#This Row],[Causa del daño]])</f>
        <v>Reportan apertura en el enlace Mov. Zona franca 3 - Mov. Cordialidad en el km 2,5 desde Sur ocasionado por Falla de Empalme de FiOp</v>
      </c>
      <c r="BA3136" s="8" t="str">
        <f>+CONCATENATE("Para dar solución al incidente ",Tabla4[[#This Row],[Solución]])</f>
        <v xml:space="preserve">Para dar solución al incidente Se recuperan 100 metros de Reserva de F.O de 48 hilos y se crea un empalme de 48 hilos </v>
      </c>
      <c r="BB3136" s="3" t="str">
        <f>+_xlfn.CONCAT(Tabla4[[#This Row],[Causa Raiz]]," ",Tabla4[[#This Row],[Solución2]]," (",Tabla4[[#This Row],[Anillo]],"- Cabecera: ",Tabla4[[#This Row],[Cabecera]],"- Operador: ",Tabla4[[#This Row],[Operador]],")")</f>
        <v>Reportan apertura en el enlace Mov. Zona franca 3 - Mov. Cordialidad en el km 2,5 desde Sur ocasionado por Falla de Empalme de FiOp Para dar solución al incidente Se recuperan 100 metros de Reserva de F.O de 48 hilos y se crea un empalme de 48 hilos  (Lineal - Cabecera: Centro- Operador: Infraco)</v>
      </c>
    </row>
    <row r="3137" spans="1:54" ht="199.5">
      <c r="A3137" s="38">
        <f t="shared" si="938"/>
        <v>3136</v>
      </c>
      <c r="B3137" s="3">
        <v>8785844</v>
      </c>
      <c r="C3137" s="3" t="s">
        <v>92</v>
      </c>
      <c r="D3137" s="23">
        <v>45497.027777777781</v>
      </c>
      <c r="E3137" s="23">
        <v>45497.395833333336</v>
      </c>
      <c r="F3137" s="1">
        <f t="shared" ca="1" si="939"/>
        <v>0.36805555555474712</v>
      </c>
      <c r="G3137" s="3" t="s">
        <v>164</v>
      </c>
      <c r="H3137" s="41" t="s">
        <v>165</v>
      </c>
      <c r="I3137" s="40"/>
      <c r="J3137" s="5" t="s">
        <v>56</v>
      </c>
      <c r="K3137" s="3" t="s">
        <v>77</v>
      </c>
      <c r="L3137" s="9" t="s">
        <v>58</v>
      </c>
      <c r="M3137" s="3" t="s">
        <v>745</v>
      </c>
      <c r="N3137" s="3" t="s">
        <v>746</v>
      </c>
      <c r="O3137" s="3" t="s">
        <v>3756</v>
      </c>
      <c r="P3137" s="3" t="s">
        <v>14217</v>
      </c>
      <c r="Q3137" s="4" t="s">
        <v>14200</v>
      </c>
      <c r="R3137" s="3" t="s">
        <v>750</v>
      </c>
      <c r="S3137" s="3" t="s">
        <v>158</v>
      </c>
      <c r="T3137" s="9" t="s">
        <v>513</v>
      </c>
      <c r="U3137" s="3" t="s">
        <v>14231</v>
      </c>
      <c r="V3137" s="22" t="str">
        <f t="shared" si="940"/>
        <v>RTNFO; Hora de aviso: 0:40 24/07/2024; Solución: se  recupera 80 metros de reserva fibra de 36 Hilos para hacer un empalme de continuidad de 326 Hilos; Hora de solución: 9:30 24/07/2024; Causa: Desastre Natural</v>
      </c>
      <c r="W3137" s="4" t="s">
        <v>160</v>
      </c>
      <c r="X3137" s="3"/>
      <c r="Y3137" s="3"/>
      <c r="Z3137" s="3" t="s">
        <v>69</v>
      </c>
      <c r="AA3137" s="3" t="s">
        <v>71</v>
      </c>
      <c r="AB3137" s="3">
        <v>0</v>
      </c>
      <c r="AC3137" s="3" t="s">
        <v>71</v>
      </c>
      <c r="AD3137" s="6">
        <v>0.16666666666666666</v>
      </c>
      <c r="AE3137" s="7"/>
      <c r="AF3137" s="7"/>
      <c r="AG3137" s="6">
        <f>Tabla4[[#This Row],[Tiempo Parada de Reloj]]+Tabla4[[#This Row],[Tiempo Autorizado por Telefonica (no Máximo)]]</f>
        <v>0.16666666666666666</v>
      </c>
      <c r="AH3137" s="7">
        <f t="shared" ca="1" si="941"/>
        <v>0.20138888888808046</v>
      </c>
      <c r="AI3137" s="8">
        <f t="shared" si="942"/>
        <v>4</v>
      </c>
      <c r="AJ3137" s="8">
        <f t="shared" ca="1" si="943"/>
        <v>4.8333333333139308</v>
      </c>
      <c r="AK3137" s="3" t="s">
        <v>87</v>
      </c>
      <c r="AL3137" s="3" t="s">
        <v>70</v>
      </c>
      <c r="AM3137" s="3" t="s">
        <v>88</v>
      </c>
      <c r="AN3137" s="3" t="s">
        <v>88</v>
      </c>
      <c r="AO3137" s="23"/>
      <c r="AP3137" s="23"/>
      <c r="AQ3137" s="23">
        <f ca="1">NOW()</f>
        <v>45503.69683483796</v>
      </c>
      <c r="AR3137" s="3"/>
      <c r="AS3137" s="23"/>
      <c r="AT3137" s="23"/>
      <c r="AU3137" s="3" t="s">
        <v>752</v>
      </c>
      <c r="AV3137" s="3" t="s">
        <v>746</v>
      </c>
      <c r="AW3137" s="3" t="s">
        <v>1323</v>
      </c>
      <c r="AX3137" s="3">
        <v>2.557337</v>
      </c>
      <c r="AY3137" s="3">
        <v>-75.490795899999995</v>
      </c>
      <c r="AZ3137" s="8" t="str">
        <f>+CONCATENATE("Reportan apertura en el enlace ",Tabla4[[#This Row],[Enlace]]," en el ",Tabla4[[#This Row],[Distancia óptica]]," ocasionado por ",Tabla4[[#This Row],[Causa del daño]])</f>
        <v>Reportan apertura en el enlace Neiva - Garzón en el Km 69,08 desde Neiva ocasionado por Desastre Natural</v>
      </c>
      <c r="BA3137" s="8" t="str">
        <f>+CONCATENATE("Para dar solución al incidente ",Tabla4[[#This Row],[Solución]])</f>
        <v>Para dar solución al incidente se  recupera 80 metros de reserva fibra de 36 Hilos para hacer un empalme de continuidad de 326 Hilos</v>
      </c>
      <c r="BB3137" s="3" t="str">
        <f>+_xlfn.CONCAT(Tabla4[[#This Row],[Causa Raiz]]," ",Tabla4[[#This Row],[Solución2]]," (",Tabla4[[#This Row],[Anillo]],"- Cabecera: ",Tabla4[[#This Row],[Cabecera]],"- Operador: ",Tabla4[[#This Row],[Operador]],")")</f>
        <v>Reportan apertura en el enlace Neiva - Garzón en el Km 69,08 desde Neiva ocasionado por Desastre Natural Para dar solución al incidente se  recupera 80 metros de reserva fibra de 36 Hilos para hacer un empalme de continuidad de 326 Hilos (TRONCAL- Cabecera: NEIVA- Operador: Colombia Telecomunicaciones)</v>
      </c>
    </row>
    <row r="3138" spans="1:54" ht="213.75">
      <c r="A3138" s="38">
        <f t="shared" ref="A3138" si="944">A3137+1</f>
        <v>3137</v>
      </c>
      <c r="B3138" s="3">
        <v>8786005</v>
      </c>
      <c r="C3138" s="3" t="s">
        <v>163</v>
      </c>
      <c r="D3138" s="23">
        <v>45497.166666666664</v>
      </c>
      <c r="E3138" s="23">
        <v>45497.416666666664</v>
      </c>
      <c r="F3138" s="1">
        <f t="shared" ca="1" si="939"/>
        <v>0.25</v>
      </c>
      <c r="G3138" s="3" t="s">
        <v>164</v>
      </c>
      <c r="H3138" s="41" t="s">
        <v>165</v>
      </c>
      <c r="I3138" s="40"/>
      <c r="J3138" s="5" t="s">
        <v>56</v>
      </c>
      <c r="K3138" s="3" t="s">
        <v>138</v>
      </c>
      <c r="L3138" s="9" t="s">
        <v>78</v>
      </c>
      <c r="M3138" s="3" t="s">
        <v>139</v>
      </c>
      <c r="N3138" s="3" t="s">
        <v>475</v>
      </c>
      <c r="O3138" s="3" t="s">
        <v>6810</v>
      </c>
      <c r="P3138" s="3" t="s">
        <v>14222</v>
      </c>
      <c r="Q3138" s="4" t="s">
        <v>14218</v>
      </c>
      <c r="R3138" s="3" t="s">
        <v>725</v>
      </c>
      <c r="S3138" s="3" t="s">
        <v>145</v>
      </c>
      <c r="T3138" s="9" t="s">
        <v>66</v>
      </c>
      <c r="U3138" s="3" t="s">
        <v>14232</v>
      </c>
      <c r="V3138" s="22" t="str">
        <f t="shared" ref="V3138" si="945">C3138&amp;"; Hora de aviso: "&amp;TEXT(D3138,"h:mm dd/mm/yyyy")&amp;"; Solución: "&amp;U3138&amp;"; Hora de solución: "&amp;TEXT(E3138,"h:mm dd/mm/yyyy")&amp;"; Causa: "&amp;T3138</f>
        <v>RDFO; Hora de aviso: 4:00 24/07/2024; Solución: Se recuepera 40 metros de reserva de 36 hilos y se crea un empalme de 48 hilos con 36 fusiones; Hora de solución: 10:00 24/07/2024; Causa: Vandalismo</v>
      </c>
      <c r="W3138" s="4" t="s">
        <v>199</v>
      </c>
      <c r="X3138" s="3"/>
      <c r="Y3138" s="3"/>
      <c r="Z3138" s="3" t="s">
        <v>69</v>
      </c>
      <c r="AA3138" s="3" t="s">
        <v>71</v>
      </c>
      <c r="AB3138" s="3">
        <v>0</v>
      </c>
      <c r="AC3138" s="3" t="s">
        <v>71</v>
      </c>
      <c r="AD3138" s="6">
        <v>0</v>
      </c>
      <c r="AE3138" s="7"/>
      <c r="AF3138" s="7"/>
      <c r="AG3138" s="6">
        <f>Tabla4[[#This Row],[Tiempo Parada de Reloj]]+Tabla4[[#This Row],[Tiempo Autorizado por Telefonica (no Máximo)]]</f>
        <v>0</v>
      </c>
      <c r="AH3138" s="7">
        <f t="shared" ref="AH3138" ca="1" si="946">F3138-$AD3138</f>
        <v>0.25</v>
      </c>
      <c r="AI3138" s="8">
        <f t="shared" ref="AI3138" si="947">AD3138*24</f>
        <v>0</v>
      </c>
      <c r="AJ3138" s="8">
        <f t="shared" ref="AJ3138" ca="1" si="948">AH3138*24</f>
        <v>6</v>
      </c>
      <c r="AK3138" s="3" t="s">
        <v>120</v>
      </c>
      <c r="AL3138" s="3" t="s">
        <v>70</v>
      </c>
      <c r="AM3138" s="3" t="s">
        <v>88</v>
      </c>
      <c r="AN3138" s="3" t="s">
        <v>88</v>
      </c>
      <c r="AO3138" s="23"/>
      <c r="AP3138" s="23"/>
      <c r="AQ3138" s="23">
        <f t="shared" ref="AQ3138" ca="1" si="949">NOW()</f>
        <v>45503.69683483796</v>
      </c>
      <c r="AR3138" s="3"/>
      <c r="AS3138" s="23"/>
      <c r="AT3138" s="23"/>
      <c r="AU3138" s="3" t="s">
        <v>1040</v>
      </c>
      <c r="AV3138" s="3" t="s">
        <v>475</v>
      </c>
      <c r="AW3138" s="3" t="s">
        <v>1323</v>
      </c>
      <c r="AX3138" s="3">
        <v>3.4054099999999998</v>
      </c>
      <c r="AY3138" s="3">
        <v>-76.351029999999994</v>
      </c>
      <c r="AZ3138" s="8" t="str">
        <f>+CONCATENATE("Reportan apertura en el enlace ",Tabla4[[#This Row],[Enlace]]," en el ",Tabla4[[#This Row],[Distancia óptica]]," ocasionado por ",Tabla4[[#This Row],[Causa del daño]])</f>
        <v>Reportan apertura en el enlace Candelaria - Florida en el km 3.9 desde Candelaria ocasionado por Vandalismo</v>
      </c>
      <c r="BA3138" s="8" t="str">
        <f>+CONCATENATE("Para dar solución al incidente ",Tabla4[[#This Row],[Solución]])</f>
        <v>Para dar solución al incidente Se recuepera 40 metros de reserva de 36 hilos y se crea un empalme de 48 hilos con 36 fusiones</v>
      </c>
      <c r="BB3138" s="3" t="str">
        <f>+_xlfn.CONCAT(Tabla4[[#This Row],[Causa Raiz]]," ",Tabla4[[#This Row],[Solución2]]," (",Tabla4[[#This Row],[Anillo]],"- Cabecera: ",Tabla4[[#This Row],[Cabecera]],"- Operador: ",Tabla4[[#This Row],[Operador]],")")</f>
        <v>Reportan apertura en el enlace Candelaria - Florida en el km 3.9 desde Candelaria ocasionado por Vandalismo Para dar solución al incidente Se recuepera 40 metros de reserva de 36 hilos y se crea un empalme de 48 hilos con 36 fusiones (TRONCAL- Cabecera: CANDELARIA- Operador: Colombia Telecomunicaciones)</v>
      </c>
    </row>
    <row r="3139" spans="1:54" ht="171">
      <c r="A3139" s="38">
        <f t="shared" ref="A3139:A3145" si="950">A3138+1</f>
        <v>3138</v>
      </c>
      <c r="B3139" s="3">
        <v>8785841</v>
      </c>
      <c r="C3139" s="3" t="s">
        <v>136</v>
      </c>
      <c r="D3139" s="23">
        <v>45497.260416666664</v>
      </c>
      <c r="E3139" s="23">
        <v>45497.482638888891</v>
      </c>
      <c r="F3139" s="1">
        <f t="shared" ca="1" si="939"/>
        <v>0.22222222222626442</v>
      </c>
      <c r="G3139" s="3" t="s">
        <v>164</v>
      </c>
      <c r="H3139" s="41" t="s">
        <v>165</v>
      </c>
      <c r="I3139" s="40"/>
      <c r="J3139" s="5" t="s">
        <v>137</v>
      </c>
      <c r="K3139" s="3" t="s">
        <v>122</v>
      </c>
      <c r="L3139" s="9" t="s">
        <v>78</v>
      </c>
      <c r="M3139" s="3" t="s">
        <v>383</v>
      </c>
      <c r="N3139" s="3" t="s">
        <v>384</v>
      </c>
      <c r="O3139" s="3" t="s">
        <v>14220</v>
      </c>
      <c r="P3139" s="3" t="s">
        <v>14223</v>
      </c>
      <c r="Q3139" s="4" t="s">
        <v>14219</v>
      </c>
      <c r="R3139" s="3" t="s">
        <v>14221</v>
      </c>
      <c r="S3139" s="3" t="s">
        <v>129</v>
      </c>
      <c r="T3139" s="9" t="s">
        <v>256</v>
      </c>
      <c r="U3139" s="3" t="s">
        <v>14246</v>
      </c>
      <c r="V3139" s="22" t="str">
        <f t="shared" ref="V3139:V3145" si="951">C3139&amp;"; Hora de aviso: "&amp;TEXT(D3139,"h:mm dd/mm/yyyy")&amp;"; Solución: "&amp;U3139&amp;"; Hora de solución: "&amp;TEXT(E3139,"h:mm dd/mm/yyyy")&amp;"; Causa: "&amp;T3139</f>
        <v>RBHFO; Hora de aviso: 6:15 24/07/2024; Solución: Se realiza fusiion del hilo afectado en emepalme existente; Hora de solución: 11:35 24/07/2024; Causa: Falla de Empalme de FiOp</v>
      </c>
      <c r="W3139" s="4" t="s">
        <v>132</v>
      </c>
      <c r="X3139" s="3"/>
      <c r="Y3139" s="3"/>
      <c r="Z3139" s="3" t="s">
        <v>69</v>
      </c>
      <c r="AA3139" s="3" t="s">
        <v>70</v>
      </c>
      <c r="AB3139" s="3">
        <v>0</v>
      </c>
      <c r="AC3139" s="3" t="s">
        <v>71</v>
      </c>
      <c r="AD3139" s="6">
        <v>0</v>
      </c>
      <c r="AE3139" s="7"/>
      <c r="AF3139" s="7"/>
      <c r="AG3139" s="6">
        <f>Tabla4[[#This Row],[Tiempo Parada de Reloj]]+Tabla4[[#This Row],[Tiempo Autorizado por Telefonica (no Máximo)]]</f>
        <v>0</v>
      </c>
      <c r="AH3139" s="7">
        <f t="shared" ref="AH3139:AH3145" ca="1" si="952">F3139-$AD3139</f>
        <v>0.22222222222626442</v>
      </c>
      <c r="AI3139" s="8">
        <f t="shared" ref="AI3139:AI3145" si="953">AD3139*24</f>
        <v>0</v>
      </c>
      <c r="AJ3139" s="8">
        <f t="shared" ref="AJ3139:AJ3145" ca="1" si="954">AH3139*24</f>
        <v>5.3333333334303461</v>
      </c>
      <c r="AK3139" s="3" t="s">
        <v>87</v>
      </c>
      <c r="AL3139" s="3" t="s">
        <v>70</v>
      </c>
      <c r="AM3139" s="3" t="s">
        <v>88</v>
      </c>
      <c r="AN3139" s="3" t="s">
        <v>88</v>
      </c>
      <c r="AO3139" s="23"/>
      <c r="AP3139" s="23"/>
      <c r="AQ3139" s="23">
        <f t="shared" ref="AQ3139:AQ3145" ca="1" si="955">NOW()</f>
        <v>45503.69683483796</v>
      </c>
      <c r="AR3139" s="3"/>
      <c r="AS3139" s="23"/>
      <c r="AT3139" s="23"/>
      <c r="AU3139" s="3" t="s">
        <v>392</v>
      </c>
      <c r="AV3139" s="3" t="s">
        <v>14248</v>
      </c>
      <c r="AW3139" s="3" t="s">
        <v>14247</v>
      </c>
      <c r="AX3139" s="3">
        <v>10.311146000000001</v>
      </c>
      <c r="AY3139" s="3">
        <v>-75.482645000000005</v>
      </c>
      <c r="AZ3139" s="8" t="str">
        <f>+CONCATENATE("Reportan apertura en el enlace ",Tabla4[[#This Row],[Enlace]]," en el ",Tabla4[[#This Row],[Distancia óptica]]," ocasionado por ",Tabla4[[#This Row],[Causa del daño]])</f>
        <v>Reportan apertura en el enlace  Mov. Membrillal -  Mov. Lamitech en el Km 3.3 desde membrillal ocasionado por Falla de Empalme de FiOp</v>
      </c>
      <c r="BA3139" s="8" t="str">
        <f>+CONCATENATE("Para dar solución al incidente ",Tabla4[[#This Row],[Solución]])</f>
        <v>Para dar solución al incidente Se realiza fusiion del hilo afectado en emepalme existente</v>
      </c>
      <c r="BB3139" s="3" t="str">
        <f>+_xlfn.CONCAT(Tabla4[[#This Row],[Causa Raiz]]," ",Tabla4[[#This Row],[Solución2]]," (",Tabla4[[#This Row],[Anillo]],"- Cabecera: ",Tabla4[[#This Row],[Cabecera]],"- Operador: ",Tabla4[[#This Row],[Operador]],")")</f>
        <v>Reportan apertura en el enlace  Mov. Membrillal -  Mov. Lamitech en el Km 3.3 desde membrillal ocasionado por Falla de Empalme de FiOp Para dar solución al incidente Se realiza fusiion del hilo afectado en emepalme existente (Anillo Mamonal- Cabecera: Manonal- Operador: Infraco)</v>
      </c>
    </row>
    <row r="3140" spans="1:54" ht="228">
      <c r="A3140" s="38">
        <f t="shared" si="950"/>
        <v>3139</v>
      </c>
      <c r="B3140" s="3">
        <v>8786329</v>
      </c>
      <c r="C3140" s="3" t="s">
        <v>163</v>
      </c>
      <c r="D3140" s="23">
        <v>45497.333333333336</v>
      </c>
      <c r="E3140" s="23">
        <v>45497.454861111109</v>
      </c>
      <c r="F3140" s="1">
        <f t="shared" ref="F3140:F3145" ca="1" si="956">IF(ISBLANK(E3140),IF(ISBLANK(D3140),0,NOW()-D3140),E3140-D3140)</f>
        <v>0.12152777777373558</v>
      </c>
      <c r="G3140" s="3" t="s">
        <v>164</v>
      </c>
      <c r="H3140" s="41" t="s">
        <v>165</v>
      </c>
      <c r="I3140" s="40"/>
      <c r="J3140" s="5" t="s">
        <v>56</v>
      </c>
      <c r="K3140" s="3" t="s">
        <v>340</v>
      </c>
      <c r="L3140" s="9" t="s">
        <v>78</v>
      </c>
      <c r="M3140" s="3" t="s">
        <v>341</v>
      </c>
      <c r="N3140" s="3" t="s">
        <v>342</v>
      </c>
      <c r="O3140" s="3" t="s">
        <v>14224</v>
      </c>
      <c r="P3140" s="3" t="s">
        <v>14238</v>
      </c>
      <c r="Q3140" s="4" t="s">
        <v>14225</v>
      </c>
      <c r="R3140" s="3" t="s">
        <v>1828</v>
      </c>
      <c r="S3140" s="3" t="s">
        <v>347</v>
      </c>
      <c r="T3140" s="9" t="s">
        <v>66</v>
      </c>
      <c r="U3140" s="3" t="s">
        <v>14239</v>
      </c>
      <c r="V3140" s="22" t="str">
        <f t="shared" si="951"/>
        <v>RDFO; Hora de aviso: 8:00 24/07/2024; Solución: Se recupera 20 mts de reserva a una distancia 300 mts, y se crea 1 empalme x 48 hilos de continuidad; Hora de solución: 10:55 24/07/2024; Causa: Vandalismo</v>
      </c>
      <c r="W3140" s="4" t="s">
        <v>14226</v>
      </c>
      <c r="X3140" s="3"/>
      <c r="Y3140" s="3"/>
      <c r="Z3140" s="3" t="s">
        <v>69</v>
      </c>
      <c r="AA3140" s="3" t="s">
        <v>71</v>
      </c>
      <c r="AB3140" s="3">
        <v>0</v>
      </c>
      <c r="AC3140" s="3" t="s">
        <v>71</v>
      </c>
      <c r="AD3140" s="6">
        <v>0</v>
      </c>
      <c r="AE3140" s="7"/>
      <c r="AF3140" s="7"/>
      <c r="AG3140" s="6">
        <f>Tabla4[[#This Row],[Tiempo Parada de Reloj]]+Tabla4[[#This Row],[Tiempo Autorizado por Telefonica (no Máximo)]]</f>
        <v>0</v>
      </c>
      <c r="AH3140" s="7">
        <f t="shared" ca="1" si="952"/>
        <v>0.12152777777373558</v>
      </c>
      <c r="AI3140" s="8">
        <f t="shared" si="953"/>
        <v>0</v>
      </c>
      <c r="AJ3140" s="8">
        <f t="shared" ca="1" si="954"/>
        <v>2.9166666665696539</v>
      </c>
      <c r="AK3140" s="3" t="s">
        <v>88</v>
      </c>
      <c r="AL3140" s="3" t="s">
        <v>71</v>
      </c>
      <c r="AM3140" s="3" t="s">
        <v>69</v>
      </c>
      <c r="AN3140" s="3" t="s">
        <v>88</v>
      </c>
      <c r="AO3140" s="23"/>
      <c r="AP3140" s="23"/>
      <c r="AQ3140" s="23">
        <f t="shared" ca="1" si="955"/>
        <v>45503.69683483796</v>
      </c>
      <c r="AR3140" s="3"/>
      <c r="AS3140" s="23"/>
      <c r="AT3140" s="23"/>
      <c r="AU3140" s="3" t="s">
        <v>351</v>
      </c>
      <c r="AV3140" s="3" t="s">
        <v>616</v>
      </c>
      <c r="AW3140" s="3" t="s">
        <v>307</v>
      </c>
      <c r="AX3140" s="3">
        <v>4.4318999999999997</v>
      </c>
      <c r="AY3140" s="3">
        <v>-75.231899999999996</v>
      </c>
      <c r="AZ3140" s="8" t="str">
        <f>+CONCATENATE("Reportan apertura en el enlace ",Tabla4[[#This Row],[Enlace]]," en el ",Tabla4[[#This Row],[Distancia óptica]]," ocasionado por ",Tabla4[[#This Row],[Causa del daño]])</f>
        <v>Reportan apertura en el enlace Mov. Las ferias - Mov. La Reforma en el km 1.9 de ferias ocasionado por Vandalismo</v>
      </c>
      <c r="BA3140" s="8" t="str">
        <f>+CONCATENATE("Para dar solución al incidente ",Tabla4[[#This Row],[Solución]])</f>
        <v>Para dar solución al incidente Se recupera 20 mts de reserva a una distancia 300 mts, y se crea 1 empalme x 48 hilos de continuidad</v>
      </c>
      <c r="BB3140" s="3" t="str">
        <f>+_xlfn.CONCAT(Tabla4[[#This Row],[Causa Raiz]]," ",Tabla4[[#This Row],[Solución2]]," (",Tabla4[[#This Row],[Anillo]],"- Cabecera: ",Tabla4[[#This Row],[Cabecera]],"- Operador: ",Tabla4[[#This Row],[Operador]],")")</f>
        <v>Reportan apertura en el enlace Mov. Las ferias - Mov. La Reforma en el km 1.9 de ferias ocasionado por Vandalismo Para dar solución al incidente Se recupera 20 mts de reserva a una distancia 300 mts, y se crea 1 empalme x 48 hilos de continuidad (LINEAL- Cabecera: Piedra Pintada- Operador: Colombia Telecomunicaciones)</v>
      </c>
    </row>
    <row r="3141" spans="1:54" ht="199.5">
      <c r="A3141" s="38">
        <f t="shared" si="950"/>
        <v>3140</v>
      </c>
      <c r="B3141" s="3">
        <v>8784089</v>
      </c>
      <c r="C3141" s="3" t="s">
        <v>54</v>
      </c>
      <c r="D3141" s="23">
        <v>45497.326388888891</v>
      </c>
      <c r="E3141" s="23">
        <v>45497.368055555555</v>
      </c>
      <c r="F3141" s="1">
        <f t="shared" ca="1" si="956"/>
        <v>4.1666666664241347E-2</v>
      </c>
      <c r="G3141" s="3" t="s">
        <v>164</v>
      </c>
      <c r="H3141" s="41" t="s">
        <v>165</v>
      </c>
      <c r="I3141" s="40"/>
      <c r="J3141" s="5" t="s">
        <v>56</v>
      </c>
      <c r="K3141" s="3" t="s">
        <v>122</v>
      </c>
      <c r="L3141" s="9" t="s">
        <v>78</v>
      </c>
      <c r="M3141" s="3" t="s">
        <v>123</v>
      </c>
      <c r="N3141" s="3" t="s">
        <v>124</v>
      </c>
      <c r="O3141" s="3" t="s">
        <v>14228</v>
      </c>
      <c r="P3141" s="3" t="s">
        <v>14227</v>
      </c>
      <c r="Q3141" s="4" t="s">
        <v>14229</v>
      </c>
      <c r="R3141" s="3" t="s">
        <v>128</v>
      </c>
      <c r="S3141" s="3" t="s">
        <v>129</v>
      </c>
      <c r="T3141" s="9" t="s">
        <v>176</v>
      </c>
      <c r="U3141" s="3" t="s">
        <v>14230</v>
      </c>
      <c r="V3141" s="22" t="str">
        <f t="shared" si="951"/>
        <v>RLFO; Hora de aviso: 7:50 24/07/2024; Solución: Se recuperan 100 mettros de reserva y se crea un empalme de 24 hilos con 8 fusiones; Hora de solución: 8:50 24/07/2024; Causa: Intervención de Terceros. No Identificados</v>
      </c>
      <c r="W3141" s="4" t="s">
        <v>132</v>
      </c>
      <c r="X3141" s="3"/>
      <c r="Y3141" s="3"/>
      <c r="Z3141" s="3" t="s">
        <v>69</v>
      </c>
      <c r="AA3141" s="3" t="s">
        <v>70</v>
      </c>
      <c r="AB3141" s="3">
        <v>0</v>
      </c>
      <c r="AC3141" s="3" t="s">
        <v>71</v>
      </c>
      <c r="AD3141" s="6">
        <v>0</v>
      </c>
      <c r="AE3141" s="7"/>
      <c r="AF3141" s="7"/>
      <c r="AG3141" s="6">
        <f>Tabla4[[#This Row],[Tiempo Parada de Reloj]]+Tabla4[[#This Row],[Tiempo Autorizado por Telefonica (no Máximo)]]</f>
        <v>0</v>
      </c>
      <c r="AH3141" s="7">
        <f t="shared" ca="1" si="952"/>
        <v>4.1666666664241347E-2</v>
      </c>
      <c r="AI3141" s="8">
        <f t="shared" si="953"/>
        <v>0</v>
      </c>
      <c r="AJ3141" s="8">
        <f t="shared" ca="1" si="954"/>
        <v>0.99999999994179234</v>
      </c>
      <c r="AK3141" s="3" t="s">
        <v>88</v>
      </c>
      <c r="AL3141" s="3" t="s">
        <v>71</v>
      </c>
      <c r="AM3141" s="3" t="s">
        <v>88</v>
      </c>
      <c r="AN3141" s="3" t="s">
        <v>88</v>
      </c>
      <c r="AO3141" s="23"/>
      <c r="AP3141" s="23"/>
      <c r="AQ3141" s="23">
        <f t="shared" ca="1" si="955"/>
        <v>45503.69683483796</v>
      </c>
      <c r="AR3141" s="3"/>
      <c r="AS3141" s="23"/>
      <c r="AT3141" s="23"/>
      <c r="AU3141" s="3" t="s">
        <v>133</v>
      </c>
      <c r="AX3141" s="3">
        <v>10.924949</v>
      </c>
      <c r="AY3141" s="3">
        <v>-74.819869999999995</v>
      </c>
      <c r="AZ3141" s="8" t="str">
        <f>+CONCATENATE("Reportan apertura en el enlace ",Tabla4[[#This Row],[Enlace]]," en el ",Tabla4[[#This Row],[Distancia óptica]]," ocasionado por ",Tabla4[[#This Row],[Causa del daño]])</f>
        <v>Reportan apertura en el enlace Mov Robles - Mov Carrizal en el km 0.199 desde Movv Robles ocasionado por Intervención de Terceros. No Identificados</v>
      </c>
      <c r="BA3141" s="8" t="str">
        <f>+CONCATENATE("Para dar solución al incidente ",Tabla4[[#This Row],[Solución]])</f>
        <v>Para dar solución al incidente Se recuperan 100 mettros de reserva y se crea un empalme de 24 hilos con 8 fusiones</v>
      </c>
      <c r="BB3141" s="3" t="str">
        <f>+_xlfn.CONCAT(Tabla4[[#This Row],[Causa Raiz]]," ",Tabla4[[#This Row],[Solución2]]," (",Tabla4[[#This Row],[Anillo]],"- Cabecera: ",Tabla4[[#This Row],[Cabecera]],"- Operador: ",Tabla4[[#This Row],[Operador]],")")</f>
        <v>Reportan apertura en el enlace Mov Robles - Mov Carrizal en el km 0.199 desde Movv Robles ocasionado por Intervención de Terceros. No Identificados Para dar solución al incidente Se recuperan 100 mettros de reserva y se crea un empalme de 24 hilos con 8 fusiones (- Cabecera: - Operador: Colombia Telecomunicaciones)</v>
      </c>
    </row>
    <row r="3142" spans="1:54" ht="171">
      <c r="A3142" s="38">
        <f t="shared" si="950"/>
        <v>3141</v>
      </c>
      <c r="B3142" s="3">
        <v>8784470</v>
      </c>
      <c r="C3142" s="3" t="s">
        <v>136</v>
      </c>
      <c r="D3142" s="23">
        <v>45497.433333333334</v>
      </c>
      <c r="E3142" s="23"/>
      <c r="F3142" s="1">
        <f t="shared" ca="1" si="956"/>
        <v>6.2635015046253102</v>
      </c>
      <c r="G3142" s="3" t="s">
        <v>164</v>
      </c>
      <c r="H3142" s="41" t="s">
        <v>165</v>
      </c>
      <c r="I3142" s="40"/>
      <c r="J3142" s="5" t="s">
        <v>137</v>
      </c>
      <c r="K3142" s="3" t="s">
        <v>93</v>
      </c>
      <c r="L3142" s="9" t="s">
        <v>78</v>
      </c>
      <c r="M3142" s="3" t="s">
        <v>59</v>
      </c>
      <c r="N3142" s="3" t="s">
        <v>60</v>
      </c>
      <c r="O3142" s="3" t="s">
        <v>14233</v>
      </c>
      <c r="P3142" s="3" t="s">
        <v>14250</v>
      </c>
      <c r="Q3142" s="4" t="s">
        <v>14234</v>
      </c>
      <c r="R3142" s="3" t="s">
        <v>783</v>
      </c>
      <c r="S3142" s="3" t="s">
        <v>65</v>
      </c>
      <c r="T3142" s="9" t="s">
        <v>66</v>
      </c>
      <c r="U3142" s="3" t="s">
        <v>14258</v>
      </c>
      <c r="V3142" s="22" t="str">
        <f t="shared" si="951"/>
        <v>RBHFO; Hora de aviso: 10:24 24/07/2024; Solución: Se realiza tendido de 50 mts de fibra de 48 hilos y dos empalmes de 48 Hilos; Hora de solución: 0:00 00/01/1900; Causa: Vandalismo</v>
      </c>
      <c r="W3142" s="4" t="s">
        <v>68</v>
      </c>
      <c r="X3142" s="3"/>
      <c r="Y3142" s="3"/>
      <c r="Z3142" s="3" t="s">
        <v>69</v>
      </c>
      <c r="AA3142" s="3" t="s">
        <v>70</v>
      </c>
      <c r="AB3142" s="3">
        <v>8784470</v>
      </c>
      <c r="AD3142" s="6">
        <v>0</v>
      </c>
      <c r="AE3142" s="7"/>
      <c r="AF3142" s="7"/>
      <c r="AG3142" s="6">
        <f>Tabla4[[#This Row],[Tiempo Parada de Reloj]]+Tabla4[[#This Row],[Tiempo Autorizado por Telefonica (no Máximo)]]</f>
        <v>0</v>
      </c>
      <c r="AH3142" s="7">
        <f t="shared" ca="1" si="952"/>
        <v>6.2635015046253102</v>
      </c>
      <c r="AI3142" s="8">
        <f t="shared" si="953"/>
        <v>0</v>
      </c>
      <c r="AJ3142" s="8">
        <f t="shared" ca="1" si="954"/>
        <v>150.32403611100744</v>
      </c>
      <c r="AK3142" s="3" t="s">
        <v>88</v>
      </c>
      <c r="AL3142" s="3" t="s">
        <v>70</v>
      </c>
      <c r="AM3142" s="3" t="s">
        <v>73</v>
      </c>
      <c r="AN3142" s="3" t="s">
        <v>73</v>
      </c>
      <c r="AO3142" s="23"/>
      <c r="AP3142" s="23"/>
      <c r="AQ3142" s="23">
        <f t="shared" ca="1" si="955"/>
        <v>45503.69683483796</v>
      </c>
      <c r="AR3142" s="3"/>
      <c r="AS3142" s="23"/>
      <c r="AT3142" s="23"/>
      <c r="AU3142" s="3" t="s">
        <v>264</v>
      </c>
      <c r="AX3142" s="3">
        <v>4.6691700000000003</v>
      </c>
      <c r="AY3142" s="3">
        <v>-74.043980000000005</v>
      </c>
      <c r="AZ3142" s="8" t="str">
        <f>+CONCATENATE("Reportan apertura en el enlace ",Tabla4[[#This Row],[Enlace]]," en el ",Tabla4[[#This Row],[Distancia óptica]]," ocasionado por ",Tabla4[[#This Row],[Causa del daño]])</f>
        <v>Reportan apertura en el enlace Mov Tramonti - Mov Puente Chico en el km 0,682 desde Tramonti ocasionado por Vandalismo</v>
      </c>
      <c r="BA3142" s="8" t="str">
        <f>+CONCATENATE("Para dar solución al incidente ",Tabla4[[#This Row],[Solución]])</f>
        <v>Para dar solución al incidente Se realiza tendido de 50 mts de fibra de 48 hilos y dos empalmes de 48 Hilos</v>
      </c>
      <c r="BB3142" s="3" t="str">
        <f>+_xlfn.CONCAT(Tabla4[[#This Row],[Causa Raiz]]," ",Tabla4[[#This Row],[Solución2]]," (",Tabla4[[#This Row],[Anillo]],"- Cabecera: ",Tabla4[[#This Row],[Cabecera]],"- Operador: ",Tabla4[[#This Row],[Operador]],")")</f>
        <v>Reportan apertura en el enlace Mov Tramonti - Mov Puente Chico en el km 0,682 desde Tramonti ocasionado por Vandalismo Para dar solución al incidente Se realiza tendido de 50 mts de fibra de 48 hilos y dos empalmes de 48 Hilos (- Cabecera: - Operador: Infraco)</v>
      </c>
    </row>
    <row r="3143" spans="1:54" ht="142.5">
      <c r="A3143" s="38">
        <f t="shared" si="950"/>
        <v>3142</v>
      </c>
      <c r="B3143" s="3">
        <v>8786840</v>
      </c>
      <c r="C3143" s="3" t="s">
        <v>54</v>
      </c>
      <c r="D3143" s="23">
        <v>45497.46875</v>
      </c>
      <c r="E3143" s="23">
        <v>45497.470138888886</v>
      </c>
      <c r="F3143" s="1">
        <f t="shared" ca="1" si="956"/>
        <v>1.3888888861401938E-3</v>
      </c>
      <c r="G3143" s="3" t="s">
        <v>164</v>
      </c>
      <c r="H3143" s="41" t="s">
        <v>165</v>
      </c>
      <c r="I3143" s="40"/>
      <c r="J3143" s="5" t="s">
        <v>56</v>
      </c>
      <c r="K3143" s="3" t="s">
        <v>359</v>
      </c>
      <c r="L3143" s="9" t="s">
        <v>58</v>
      </c>
      <c r="M3143" s="3" t="s">
        <v>569</v>
      </c>
      <c r="N3143" s="3" t="s">
        <v>570</v>
      </c>
      <c r="O3143" s="3" t="s">
        <v>14235</v>
      </c>
      <c r="P3143" s="3" t="s">
        <v>325</v>
      </c>
      <c r="Q3143" s="4" t="s">
        <v>14236</v>
      </c>
      <c r="R3143" s="3" t="s">
        <v>2742</v>
      </c>
      <c r="S3143" s="3" t="s">
        <v>366</v>
      </c>
      <c r="T3143" s="9" t="s">
        <v>104</v>
      </c>
      <c r="U3143" s="3" t="s">
        <v>14260</v>
      </c>
      <c r="V3143" s="22" t="str">
        <f t="shared" si="951"/>
        <v>RLFO; Hora de aviso: 11:15 24/07/2024; Solución: Falla de Energía; Hora de solución: 11:17 24/07/2024; Causa: Visita Fallida</v>
      </c>
      <c r="W3143" s="4" t="s">
        <v>191</v>
      </c>
      <c r="X3143" s="3"/>
      <c r="Y3143" s="3"/>
      <c r="AA3143" s="3" t="s">
        <v>71</v>
      </c>
      <c r="AB3143" s="3">
        <v>0</v>
      </c>
      <c r="AC3143" s="3" t="s">
        <v>71</v>
      </c>
      <c r="AD3143" s="6">
        <v>0</v>
      </c>
      <c r="AE3143" s="7"/>
      <c r="AF3143" s="7"/>
      <c r="AG3143" s="6">
        <f>Tabla4[[#This Row],[Tiempo Parada de Reloj]]+Tabla4[[#This Row],[Tiempo Autorizado por Telefonica (no Máximo)]]</f>
        <v>0</v>
      </c>
      <c r="AH3143" s="7">
        <f t="shared" ca="1" si="952"/>
        <v>1.3888888861401938E-3</v>
      </c>
      <c r="AI3143" s="8">
        <f t="shared" si="953"/>
        <v>0</v>
      </c>
      <c r="AJ3143" s="8">
        <f t="shared" ca="1" si="954"/>
        <v>3.3333333267364651E-2</v>
      </c>
      <c r="AK3143" s="3" t="s">
        <v>72</v>
      </c>
      <c r="AL3143" s="3" t="s">
        <v>70</v>
      </c>
      <c r="AM3143" s="3" t="s">
        <v>73</v>
      </c>
      <c r="AN3143" s="3" t="s">
        <v>73</v>
      </c>
      <c r="AO3143" s="23"/>
      <c r="AP3143" s="23"/>
      <c r="AQ3143" s="23">
        <f t="shared" ca="1" si="955"/>
        <v>45503.69683483796</v>
      </c>
      <c r="AR3143" s="3"/>
      <c r="AS3143" s="23"/>
      <c r="AT3143" s="23"/>
      <c r="AU3143" s="3" t="s">
        <v>192</v>
      </c>
      <c r="AV3143" s="3" t="s">
        <v>69</v>
      </c>
      <c r="AW3143" s="3" t="s">
        <v>69</v>
      </c>
      <c r="AX3143" s="3" t="s">
        <v>69</v>
      </c>
      <c r="AY3143" s="3" t="s">
        <v>69</v>
      </c>
      <c r="AZ3143" s="8" t="str">
        <f>+CONCATENATE("Reportan apertura en el enlace ",Tabla4[[#This Row],[Enlace]]," en el ",Tabla4[[#This Row],[Distancia óptica]]," ocasionado por ",Tabla4[[#This Row],[Causa del daño]])</f>
        <v>Reportan apertura en el enlace Victoria Subestación - Buenos Aires en el Km 0 ocasionado por Visita Fallida</v>
      </c>
      <c r="BA3143" s="8" t="str">
        <f>+CONCATENATE("Para dar solución al incidente ",Tabla4[[#This Row],[Solución]])</f>
        <v>Para dar solución al incidente Falla de Energía</v>
      </c>
      <c r="BB3143" s="3" t="str">
        <f>+_xlfn.CONCAT(Tabla4[[#This Row],[Causa Raiz]]," ",Tabla4[[#This Row],[Solución2]]," (",Tabla4[[#This Row],[Anillo]],"- Cabecera: ",Tabla4[[#This Row],[Cabecera]],"- Operador: ",Tabla4[[#This Row],[Operador]],")")</f>
        <v>Reportan apertura en el enlace Victoria Subestación - Buenos Aires en el Km 0 ocasionado por Visita Fallida Para dar solución al incidente Falla de Energía (NA- Cabecera: NA- Operador: Colombia Telecomunicaciones)</v>
      </c>
    </row>
    <row r="3144" spans="1:54" ht="114">
      <c r="A3144" s="38">
        <f t="shared" si="950"/>
        <v>3143</v>
      </c>
      <c r="B3144" s="3">
        <v>8786844</v>
      </c>
      <c r="C3144" s="3" t="s">
        <v>92</v>
      </c>
      <c r="D3144" s="23">
        <v>45497.46875</v>
      </c>
      <c r="E3144" s="23"/>
      <c r="F3144" s="1">
        <f t="shared" ca="1" si="956"/>
        <v>6.2280848379596137</v>
      </c>
      <c r="G3144" s="3" t="s">
        <v>164</v>
      </c>
      <c r="H3144" s="41" t="s">
        <v>165</v>
      </c>
      <c r="I3144" s="40"/>
      <c r="J3144" s="5" t="s">
        <v>2481</v>
      </c>
      <c r="K3144" s="3" t="s">
        <v>2481</v>
      </c>
      <c r="L3144" s="9" t="s">
        <v>58</v>
      </c>
      <c r="M3144" s="3" t="s">
        <v>139</v>
      </c>
      <c r="N3144" s="3" t="s">
        <v>447</v>
      </c>
      <c r="O3144" s="3" t="s">
        <v>448</v>
      </c>
      <c r="P3144" s="3" t="s">
        <v>14256</v>
      </c>
      <c r="Q3144" s="4" t="s">
        <v>14237</v>
      </c>
      <c r="R3144" s="3" t="s">
        <v>144</v>
      </c>
      <c r="S3144" s="3" t="s">
        <v>2483</v>
      </c>
      <c r="T3144" s="9"/>
      <c r="U3144" s="3"/>
      <c r="V3144" s="22" t="str">
        <f t="shared" si="951"/>
        <v xml:space="preserve">RTNFO; Hora de aviso: 11:15 24/07/2024; Solución: ; Hora de solución: 0:00 00/01/1900; Causa: </v>
      </c>
      <c r="W3144" s="4" t="s">
        <v>13378</v>
      </c>
      <c r="X3144" s="3"/>
      <c r="Y3144" s="3"/>
      <c r="Z3144" s="3" t="s">
        <v>69</v>
      </c>
      <c r="AA3144" s="3" t="s">
        <v>71</v>
      </c>
      <c r="AB3144" s="3">
        <v>0</v>
      </c>
      <c r="AD3144" s="6">
        <v>0</v>
      </c>
      <c r="AE3144" s="7"/>
      <c r="AF3144" s="7"/>
      <c r="AG3144" s="6">
        <f>Tabla4[[#This Row],[Tiempo Parada de Reloj]]+Tabla4[[#This Row],[Tiempo Autorizado por Telefonica (no Máximo)]]</f>
        <v>0</v>
      </c>
      <c r="AH3144" s="7">
        <f t="shared" ca="1" si="952"/>
        <v>6.2280848379596137</v>
      </c>
      <c r="AI3144" s="8">
        <f t="shared" si="953"/>
        <v>0</v>
      </c>
      <c r="AJ3144" s="8">
        <f t="shared" ca="1" si="954"/>
        <v>149.47403611103073</v>
      </c>
      <c r="AK3144" s="3" t="s">
        <v>72</v>
      </c>
      <c r="AL3144" s="3"/>
      <c r="AM3144" s="3"/>
      <c r="AN3144" s="3"/>
      <c r="AO3144" s="23"/>
      <c r="AP3144" s="23"/>
      <c r="AQ3144" s="23">
        <f t="shared" ca="1" si="955"/>
        <v>45503.69683483796</v>
      </c>
      <c r="AR3144" s="3"/>
      <c r="AS3144" s="23"/>
      <c r="AT3144" s="23"/>
      <c r="AU3144" s="3" t="s">
        <v>2481</v>
      </c>
      <c r="AX3144" s="3" t="s">
        <v>69</v>
      </c>
      <c r="AY3144" s="3" t="s">
        <v>69</v>
      </c>
      <c r="AZ3144" s="8" t="str">
        <f>+CONCATENATE("Reportan apertura en el enlace ",Tabla4[[#This Row],[Enlace]]," en el ",Tabla4[[#This Row],[Distancia óptica]]," ocasionado por ",Tabla4[[#This Row],[Causa del daño]])</f>
        <v xml:space="preserve">Reportan apertura en el enlace Cali - Buenaventura en el Km 50 desde Buenaventura ocasionado por </v>
      </c>
      <c r="BA3144" s="8" t="str">
        <f>+CONCATENATE("Para dar solución al incidente ",Tabla4[[#This Row],[Solución]])</f>
        <v xml:space="preserve">Para dar solución al incidente </v>
      </c>
      <c r="BB3144" s="3" t="str">
        <f>+_xlfn.CONCAT(Tabla4[[#This Row],[Causa Raiz]]," ",Tabla4[[#This Row],[Solución2]]," (",Tabla4[[#This Row],[Anillo]],"- Cabecera: ",Tabla4[[#This Row],[Cabecera]],"- Operador: ",Tabla4[[#This Row],[Operador]],")")</f>
        <v>Reportan apertura en el enlace Cali - Buenaventura en el Km 50 desde Buenaventura ocasionado por  Para dar solución al incidente  (- Cabecera: - Operador: Century Link)</v>
      </c>
    </row>
    <row r="3145" spans="1:54" ht="185.25">
      <c r="A3145" s="38">
        <f t="shared" si="950"/>
        <v>3144</v>
      </c>
      <c r="B3145" s="3">
        <v>8786901</v>
      </c>
      <c r="C3145" s="3" t="s">
        <v>54</v>
      </c>
      <c r="D3145" s="23">
        <v>45497.46875</v>
      </c>
      <c r="E3145" s="23">
        <v>45497.576388888891</v>
      </c>
      <c r="F3145" s="1">
        <f t="shared" ca="1" si="956"/>
        <v>0.10763888889050577</v>
      </c>
      <c r="G3145" s="3" t="s">
        <v>164</v>
      </c>
      <c r="H3145" s="41" t="s">
        <v>165</v>
      </c>
      <c r="I3145" s="40"/>
      <c r="J3145" s="5" t="s">
        <v>56</v>
      </c>
      <c r="K3145" s="3" t="s">
        <v>93</v>
      </c>
      <c r="L3145" s="9" t="s">
        <v>78</v>
      </c>
      <c r="M3145" s="3" t="s">
        <v>59</v>
      </c>
      <c r="N3145" s="3" t="s">
        <v>60</v>
      </c>
      <c r="O3145" s="3" t="s">
        <v>14241</v>
      </c>
      <c r="P3145" s="3" t="s">
        <v>14253</v>
      </c>
      <c r="Q3145" s="4" t="s">
        <v>14240</v>
      </c>
      <c r="R3145" s="3" t="s">
        <v>64</v>
      </c>
      <c r="S3145" s="3" t="s">
        <v>65</v>
      </c>
      <c r="T3145" s="9" t="s">
        <v>256</v>
      </c>
      <c r="U3145" s="3" t="s">
        <v>14254</v>
      </c>
      <c r="V3145" s="22" t="str">
        <f t="shared" si="951"/>
        <v>RLFO; Hora de aviso: 11:15 24/07/2024; Solución: se realiza fusion en hilo existente ; Hora de solución: 13:50 24/07/2024; Causa: Falla de Empalme de FiOp</v>
      </c>
      <c r="W3145" s="4" t="s">
        <v>68</v>
      </c>
      <c r="X3145" s="3"/>
      <c r="Y3145" s="3"/>
      <c r="Z3145" s="3" t="s">
        <v>69</v>
      </c>
      <c r="AA3145" s="3" t="s">
        <v>71</v>
      </c>
      <c r="AB3145" s="3">
        <v>0</v>
      </c>
      <c r="AC3145" s="3" t="s">
        <v>71</v>
      </c>
      <c r="AD3145" s="6">
        <v>0</v>
      </c>
      <c r="AE3145" s="7"/>
      <c r="AF3145" s="7"/>
      <c r="AG3145" s="6">
        <f>Tabla4[[#This Row],[Tiempo Parada de Reloj]]+Tabla4[[#This Row],[Tiempo Autorizado por Telefonica (no Máximo)]]</f>
        <v>0</v>
      </c>
      <c r="AH3145" s="7">
        <f t="shared" ca="1" si="952"/>
        <v>0.10763888889050577</v>
      </c>
      <c r="AI3145" s="8">
        <f t="shared" si="953"/>
        <v>0</v>
      </c>
      <c r="AJ3145" s="8">
        <f t="shared" ca="1" si="954"/>
        <v>2.5833333333721384</v>
      </c>
      <c r="AK3145" s="3" t="s">
        <v>72</v>
      </c>
      <c r="AL3145" s="3" t="s">
        <v>70</v>
      </c>
      <c r="AM3145" s="3" t="s">
        <v>88</v>
      </c>
      <c r="AN3145" s="3" t="s">
        <v>88</v>
      </c>
      <c r="AO3145" s="23"/>
      <c r="AP3145" s="23"/>
      <c r="AQ3145" s="23">
        <f t="shared" ca="1" si="955"/>
        <v>45503.69683483796</v>
      </c>
      <c r="AR3145" s="3"/>
      <c r="AS3145" s="23"/>
      <c r="AT3145" s="23"/>
      <c r="AU3145" s="3" t="s">
        <v>264</v>
      </c>
      <c r="AV3145" s="3" t="s">
        <v>1545</v>
      </c>
      <c r="AW3145" s="3" t="s">
        <v>14255</v>
      </c>
      <c r="AX3145" s="3">
        <v>4.6476899999999999</v>
      </c>
      <c r="AY3145" s="3">
        <v>-74.073139999999995</v>
      </c>
      <c r="AZ3145" s="8" t="str">
        <f>+CONCATENATE("Reportan apertura en el enlace ",Tabla4[[#This Row],[Enlace]]," en el ",Tabla4[[#This Row],[Distancia óptica]]," ocasionado por ",Tabla4[[#This Row],[Causa del daño]])</f>
        <v>Reportan apertura en el enlace Mov. La Salle - Mov. Coliseo en el km  0,817 desde Coliseo Bogota ocasionado por Falla de Empalme de FiOp</v>
      </c>
      <c r="BA3145" s="8" t="str">
        <f>+CONCATENATE("Para dar solución al incidente ",Tabla4[[#This Row],[Solución]])</f>
        <v xml:space="preserve">Para dar solución al incidente se realiza fusion en hilo existente </v>
      </c>
      <c r="BB3145" s="3" t="str">
        <f>+_xlfn.CONCAT(Tabla4[[#This Row],[Causa Raiz]]," ",Tabla4[[#This Row],[Solución2]]," (",Tabla4[[#This Row],[Anillo]],"- Cabecera: ",Tabla4[[#This Row],[Cabecera]],"- Operador: ",Tabla4[[#This Row],[Operador]],")")</f>
        <v>Reportan apertura en el enlace Mov. La Salle - Mov. Coliseo en el km  0,817 desde Coliseo Bogota ocasionado por Falla de Empalme de FiOp Para dar solución al incidente se realiza fusion en hilo existente  (Uk coliseo- Cabecera: Chapinero- Operador: Colombia Telecomunicaciones)</v>
      </c>
    </row>
    <row r="3146" spans="1:54" ht="171">
      <c r="A3146" s="38">
        <f t="shared" ref="A3146:A3154" si="957">A3145+1</f>
        <v>3145</v>
      </c>
      <c r="B3146" s="3">
        <v>8786530</v>
      </c>
      <c r="C3146" s="3" t="s">
        <v>136</v>
      </c>
      <c r="D3146" s="23">
        <v>45497.46875</v>
      </c>
      <c r="E3146" s="23">
        <v>45497.722222222219</v>
      </c>
      <c r="F3146" s="1">
        <f ca="1">IF(ISBLANK(E3146),IF(ISBLANK(D3146),0,NOW()-D3146),E3146-D3146)</f>
        <v>0.25347222221898846</v>
      </c>
      <c r="G3146" s="3" t="s">
        <v>164</v>
      </c>
      <c r="H3146" s="41" t="s">
        <v>165</v>
      </c>
      <c r="I3146" s="40"/>
      <c r="J3146" s="5" t="s">
        <v>137</v>
      </c>
      <c r="K3146" s="3" t="s">
        <v>340</v>
      </c>
      <c r="L3146" s="9" t="s">
        <v>78</v>
      </c>
      <c r="M3146" s="3" t="s">
        <v>341</v>
      </c>
      <c r="N3146" s="3" t="s">
        <v>7021</v>
      </c>
      <c r="O3146" s="3" t="s">
        <v>14243</v>
      </c>
      <c r="P3146" s="3" t="s">
        <v>14257</v>
      </c>
      <c r="Q3146" s="4" t="s">
        <v>14242</v>
      </c>
      <c r="R3146" s="3" t="s">
        <v>248</v>
      </c>
      <c r="S3146" s="3" t="s">
        <v>347</v>
      </c>
      <c r="T3146" s="9" t="s">
        <v>66</v>
      </c>
      <c r="U3146" s="3" t="s">
        <v>14262</v>
      </c>
      <c r="V3146" s="22" t="str">
        <f t="shared" ref="V3146:V3154" si="958">C3146&amp;"; Hora de aviso: "&amp;TEXT(D3146,"h:mm dd/mm/yyyy")&amp;"; Solución: "&amp;U3146&amp;"; Hora de solución: "&amp;TEXT(E3146,"h:mm dd/mm/yyyy")&amp;"; Causa: "&amp;T3146</f>
        <v>RBHFO; Hora de aviso: 11:15 24/07/2024; Solución: Se realiza tendido de 200 mts de Fo de 48 Hilos y dos empalmes de 48 hilos ; Hora de solución: 17:20 24/07/2024; Causa: Vandalismo</v>
      </c>
      <c r="W3146" s="4" t="s">
        <v>349</v>
      </c>
      <c r="X3146" s="3"/>
      <c r="Y3146" s="3"/>
      <c r="Z3146" s="3" t="s">
        <v>69</v>
      </c>
      <c r="AA3146" s="3" t="s">
        <v>71</v>
      </c>
      <c r="AB3146" s="3">
        <v>0</v>
      </c>
      <c r="AC3146" s="3" t="s">
        <v>71</v>
      </c>
      <c r="AD3146" s="6">
        <v>0</v>
      </c>
      <c r="AE3146" s="7"/>
      <c r="AF3146" s="7"/>
      <c r="AG3146" s="6">
        <f>Tabla4[[#This Row],[Tiempo Parada de Reloj]]+Tabla4[[#This Row],[Tiempo Autorizado por Telefonica (no Máximo)]]</f>
        <v>0</v>
      </c>
      <c r="AH3146" s="7">
        <f t="shared" ref="AH3146:AH3154" ca="1" si="959">F3146-$AD3146</f>
        <v>0.25347222221898846</v>
      </c>
      <c r="AI3146" s="8">
        <f t="shared" ref="AI3146:AI3154" si="960">AD3146*24</f>
        <v>0</v>
      </c>
      <c r="AJ3146" s="8">
        <f t="shared" ref="AJ3146:AJ3154" ca="1" si="961">AH3146*24</f>
        <v>6.0833333332557231</v>
      </c>
      <c r="AK3146" s="3" t="s">
        <v>72</v>
      </c>
      <c r="AL3146" s="3" t="s">
        <v>70</v>
      </c>
      <c r="AM3146" s="3" t="s">
        <v>73</v>
      </c>
      <c r="AN3146" s="3" t="s">
        <v>73</v>
      </c>
      <c r="AO3146" s="23"/>
      <c r="AP3146" s="23"/>
      <c r="AQ3146" s="23">
        <f t="shared" ref="AQ3146:AQ3154" ca="1" si="962">NOW()</f>
        <v>45503.69683483796</v>
      </c>
      <c r="AR3146" s="3"/>
      <c r="AS3146" s="23"/>
      <c r="AT3146" s="23"/>
      <c r="AU3146" s="3" t="s">
        <v>351</v>
      </c>
      <c r="AX3146" s="3">
        <v>4.1910999999999996</v>
      </c>
      <c r="AY3146" s="3">
        <v>-74.086799999999997</v>
      </c>
      <c r="AZ3146" s="8" t="str">
        <f>+CONCATENATE("Reportan apertura en el enlace ",Tabla4[[#This Row],[Enlace]]," en el ",Tabla4[[#This Row],[Distancia óptica]]," ocasionado por ",Tabla4[[#This Row],[Causa del daño]])</f>
        <v>Reportan apertura en el enlace Mov. Melgar Sur - Mov. La Estancia en el Km 1,2 desde la estancia ocasionado por Vandalismo</v>
      </c>
      <c r="BA3146" s="8" t="str">
        <f>+CONCATENATE("Para dar solución al incidente ",Tabla4[[#This Row],[Solución]])</f>
        <v xml:space="preserve">Para dar solución al incidente Se realiza tendido de 200 mts de Fo de 48 Hilos y dos empalmes de 48 hilos </v>
      </c>
      <c r="BB3146" s="3" t="str">
        <f>+_xlfn.CONCAT(Tabla4[[#This Row],[Causa Raiz]]," ",Tabla4[[#This Row],[Solución2]]," (",Tabla4[[#This Row],[Anillo]],"- Cabecera: ",Tabla4[[#This Row],[Cabecera]],"- Operador: ",Tabla4[[#This Row],[Operador]],")")</f>
        <v>Reportan apertura en el enlace Mov. Melgar Sur - Mov. La Estancia en el Km 1,2 desde la estancia ocasionado por Vandalismo Para dar solución al incidente Se realiza tendido de 200 mts de Fo de 48 Hilos y dos empalmes de 48 hilos  (- Cabecera: - Operador: Infraco)</v>
      </c>
    </row>
    <row r="3147" spans="1:54" ht="171">
      <c r="A3147" s="38">
        <f t="shared" si="957"/>
        <v>3146</v>
      </c>
      <c r="B3147" s="3">
        <v>8786976</v>
      </c>
      <c r="C3147" s="3" t="s">
        <v>92</v>
      </c>
      <c r="D3147" s="23">
        <v>45497.375</v>
      </c>
      <c r="E3147" s="23"/>
      <c r="F3147" s="1">
        <f t="shared" ref="F3147" ca="1" si="963">IF(ISBLANK(E3147),IF(ISBLANK(D3147),0,NOW()-D3147),E3147-D3147)</f>
        <v>6.3218348379596137</v>
      </c>
      <c r="G3147" s="3" t="s">
        <v>164</v>
      </c>
      <c r="H3147" s="41" t="s">
        <v>165</v>
      </c>
      <c r="I3147" s="40"/>
      <c r="J3147" s="5" t="s">
        <v>56</v>
      </c>
      <c r="K3147" s="3" t="s">
        <v>108</v>
      </c>
      <c r="L3147" s="9" t="s">
        <v>58</v>
      </c>
      <c r="M3147" s="3" t="s">
        <v>228</v>
      </c>
      <c r="N3147" s="3" t="s">
        <v>315</v>
      </c>
      <c r="O3147" s="3" t="s">
        <v>594</v>
      </c>
      <c r="P3147" s="3" t="s">
        <v>14244</v>
      </c>
      <c r="Q3147" s="4" t="s">
        <v>14245</v>
      </c>
      <c r="R3147" s="3" t="s">
        <v>327</v>
      </c>
      <c r="S3147" s="3" t="s">
        <v>14053</v>
      </c>
      <c r="T3147" s="9" t="s">
        <v>256</v>
      </c>
      <c r="U3147" s="3" t="s">
        <v>257</v>
      </c>
      <c r="V3147" s="22" t="str">
        <f t="shared" si="958"/>
        <v>RTNFO; Hora de aviso: 9:00 24/07/2024; Solución: Se refusiona hilo en caja empalme; Hora de solución: 0:00 00/01/1900; Causa: Falla de Empalme de FiOp</v>
      </c>
      <c r="W3147" s="4" t="s">
        <v>118</v>
      </c>
      <c r="X3147" s="3"/>
      <c r="Y3147" s="3"/>
      <c r="Z3147" s="3" t="s">
        <v>69</v>
      </c>
      <c r="AA3147" s="3" t="s">
        <v>71</v>
      </c>
      <c r="AB3147" s="3">
        <v>0</v>
      </c>
      <c r="AC3147" s="3" t="s">
        <v>71</v>
      </c>
      <c r="AD3147" s="6" t="s">
        <v>14295</v>
      </c>
      <c r="AE3147" s="7"/>
      <c r="AF3147" s="7"/>
      <c r="AG3147" s="6" t="e">
        <f>Tabla4[[#This Row],[Tiempo Parada de Reloj]]+Tabla4[[#This Row],[Tiempo Autorizado por Telefonica (no Máximo)]]</f>
        <v>#VALUE!</v>
      </c>
      <c r="AH3147" s="7" t="e">
        <f t="shared" ca="1" si="959"/>
        <v>#VALUE!</v>
      </c>
      <c r="AI3147" s="8" t="e">
        <f t="shared" si="960"/>
        <v>#VALUE!</v>
      </c>
      <c r="AJ3147" s="8" t="e">
        <f t="shared" ca="1" si="961"/>
        <v>#VALUE!</v>
      </c>
      <c r="AK3147" s="3" t="s">
        <v>88</v>
      </c>
      <c r="AL3147" s="3" t="s">
        <v>70</v>
      </c>
      <c r="AM3147" s="3" t="s">
        <v>73</v>
      </c>
      <c r="AN3147" s="3"/>
      <c r="AO3147" s="23"/>
      <c r="AP3147" s="23"/>
      <c r="AQ3147" s="23">
        <f t="shared" ca="1" si="962"/>
        <v>45503.69683483796</v>
      </c>
      <c r="AR3147" s="3"/>
      <c r="AS3147" s="23"/>
      <c r="AT3147" s="23"/>
      <c r="AU3147" s="3" t="s">
        <v>237</v>
      </c>
      <c r="AV3147" s="3" t="s">
        <v>14289</v>
      </c>
      <c r="AW3147" s="3" t="s">
        <v>76</v>
      </c>
      <c r="AX3147" s="3">
        <v>10.722415</v>
      </c>
      <c r="AY3147" s="3">
        <v>-74.146354000000002</v>
      </c>
      <c r="AZ3147" s="8" t="str">
        <f>+CONCATENATE("Reportan apertura en el enlace ",Tabla4[[#This Row],[Enlace]]," en el ",Tabla4[[#This Row],[Distancia óptica]]," ocasionado por ",Tabla4[[#This Row],[Causa del daño]])</f>
        <v>Reportan apertura en el enlace Santa Marta - Ciénaga en el  Km 80,8 desde anta Marta ocasionado por Falla de Empalme de FiOp</v>
      </c>
      <c r="BA3147" s="8" t="str">
        <f>+CONCATENATE("Para dar solución al incidente ",Tabla4[[#This Row],[Solución]])</f>
        <v>Para dar solución al incidente Se refusiona hilo en caja empalme</v>
      </c>
      <c r="BB3147" s="3" t="str">
        <f>+_xlfn.CONCAT(Tabla4[[#This Row],[Causa Raiz]]," ",Tabla4[[#This Row],[Solución2]]," (",Tabla4[[#This Row],[Anillo]],"- Cabecera: ",Tabla4[[#This Row],[Cabecera]],"- Operador: ",Tabla4[[#This Row],[Operador]],")")</f>
        <v>Reportan apertura en el enlace Santa Marta - Ciénaga en el  Km 80,8 desde anta Marta ocasionado por Falla de Empalme de FiOp Para dar solución al incidente Se refusiona hilo en caja empalme (Troncal- Cabecera: Santamarta - Operador: Colombia Telecomunicaciones)</v>
      </c>
    </row>
    <row r="3148" spans="1:54" ht="156.75">
      <c r="A3148" s="38">
        <f t="shared" si="957"/>
        <v>3147</v>
      </c>
      <c r="B3148" s="3">
        <v>8786988</v>
      </c>
      <c r="C3148" s="3" t="s">
        <v>136</v>
      </c>
      <c r="D3148" s="23">
        <v>45497.482638888891</v>
      </c>
      <c r="E3148" s="23">
        <v>45497.777777777781</v>
      </c>
      <c r="F3148" s="1">
        <f t="shared" ref="F3148:F3154" ca="1" si="964">IF(ISBLANK(E3148),IF(ISBLANK(D3148),0,NOW()-D3148),E3148-D3148)</f>
        <v>0.29513888889050577</v>
      </c>
      <c r="G3148" s="3" t="s">
        <v>164</v>
      </c>
      <c r="H3148" s="41" t="s">
        <v>165</v>
      </c>
      <c r="I3148" s="40"/>
      <c r="J3148" s="5" t="s">
        <v>137</v>
      </c>
      <c r="K3148" s="3" t="s">
        <v>122</v>
      </c>
      <c r="L3148" s="9" t="s">
        <v>78</v>
      </c>
      <c r="M3148" s="3" t="s">
        <v>383</v>
      </c>
      <c r="N3148" s="3" t="s">
        <v>384</v>
      </c>
      <c r="O3148" s="3" t="s">
        <v>14220</v>
      </c>
      <c r="P3148" s="3" t="s">
        <v>14259</v>
      </c>
      <c r="Q3148" s="4" t="s">
        <v>14249</v>
      </c>
      <c r="R3148" s="3" t="s">
        <v>562</v>
      </c>
      <c r="S3148" s="3" t="s">
        <v>129</v>
      </c>
      <c r="T3148" s="9" t="s">
        <v>211</v>
      </c>
      <c r="U3148" s="3" t="s">
        <v>14290</v>
      </c>
      <c r="V3148" s="22" t="str">
        <f t="shared" si="958"/>
        <v>RBHFO; Hora de aviso: 11:35 24/07/2024; Solución: Recuperacion de 200 mts de reserva y un empalme de 48 hilos|; Hora de solución: 18:40 24/07/2024; Causa: Podas</v>
      </c>
      <c r="W3148" s="4" t="s">
        <v>132</v>
      </c>
      <c r="X3148" s="3"/>
      <c r="Y3148" s="3"/>
      <c r="Z3148" s="3" t="s">
        <v>69</v>
      </c>
      <c r="AA3148" s="3" t="s">
        <v>70</v>
      </c>
      <c r="AB3148" s="3">
        <v>0</v>
      </c>
      <c r="AC3148" s="3" t="s">
        <v>71</v>
      </c>
      <c r="AD3148" s="6">
        <v>0</v>
      </c>
      <c r="AE3148" s="7"/>
      <c r="AF3148" s="7"/>
      <c r="AG3148" s="6">
        <f>Tabla4[[#This Row],[Tiempo Parada de Reloj]]+Tabla4[[#This Row],[Tiempo Autorizado por Telefonica (no Máximo)]]</f>
        <v>0</v>
      </c>
      <c r="AH3148" s="7">
        <f t="shared" ca="1" si="959"/>
        <v>0.29513888889050577</v>
      </c>
      <c r="AI3148" s="8">
        <f t="shared" si="960"/>
        <v>0</v>
      </c>
      <c r="AJ3148" s="8">
        <f t="shared" ca="1" si="961"/>
        <v>7.0833333333721384</v>
      </c>
      <c r="AK3148" s="3" t="s">
        <v>72</v>
      </c>
      <c r="AL3148" s="3" t="s">
        <v>70</v>
      </c>
      <c r="AM3148" s="3" t="s">
        <v>73</v>
      </c>
      <c r="AN3148" s="3" t="s">
        <v>73</v>
      </c>
      <c r="AO3148" s="23"/>
      <c r="AP3148" s="23"/>
      <c r="AQ3148" s="23">
        <f t="shared" ca="1" si="962"/>
        <v>45503.69683483796</v>
      </c>
      <c r="AR3148" s="3"/>
      <c r="AS3148" s="23"/>
      <c r="AT3148" s="23"/>
      <c r="AU3148" s="3" t="s">
        <v>392</v>
      </c>
      <c r="AX3148" s="3">
        <v>10.309753000000001</v>
      </c>
      <c r="AY3148" s="3">
        <v>-75.486518000000004</v>
      </c>
      <c r="AZ3148" s="8" t="str">
        <f>+CONCATENATE("Reportan apertura en el enlace ",Tabla4[[#This Row],[Enlace]]," en el ",Tabla4[[#This Row],[Distancia óptica]]," ocasionado por ",Tabla4[[#This Row],[Causa del daño]])</f>
        <v>Reportan apertura en el enlace  Mov. Membrillal -  Mov. Lamitech en el Km 3,7 desde Lamitech ocasionado por Podas</v>
      </c>
      <c r="BA3148" s="8" t="str">
        <f>+CONCATENATE("Para dar solución al incidente ",Tabla4[[#This Row],[Solución]])</f>
        <v>Para dar solución al incidente Recuperacion de 200 mts de reserva y un empalme de 48 hilos|</v>
      </c>
      <c r="BB3148" s="3" t="str">
        <f>+_xlfn.CONCAT(Tabla4[[#This Row],[Causa Raiz]]," ",Tabla4[[#This Row],[Solución2]]," (",Tabla4[[#This Row],[Anillo]],"- Cabecera: ",Tabla4[[#This Row],[Cabecera]],"- Operador: ",Tabla4[[#This Row],[Operador]],")")</f>
        <v>Reportan apertura en el enlace  Mov. Membrillal -  Mov. Lamitech en el Km 3,7 desde Lamitech ocasionado por Podas Para dar solución al incidente Recuperacion de 200 mts de reserva y un empalme de 48 hilos| (- Cabecera: - Operador: Infraco)</v>
      </c>
    </row>
    <row r="3149" spans="1:54" ht="185.25">
      <c r="A3149" s="38">
        <f t="shared" si="957"/>
        <v>3148</v>
      </c>
      <c r="B3149" s="3">
        <v>8786318</v>
      </c>
      <c r="C3149" s="3" t="s">
        <v>136</v>
      </c>
      <c r="D3149" s="23">
        <v>45497.5625</v>
      </c>
      <c r="E3149" s="23">
        <v>45497.729166666664</v>
      </c>
      <c r="F3149" s="1">
        <f t="shared" ca="1" si="964"/>
        <v>0.16666666666424135</v>
      </c>
      <c r="G3149" s="3" t="s">
        <v>164</v>
      </c>
      <c r="H3149" s="41" t="s">
        <v>165</v>
      </c>
      <c r="I3149" s="40"/>
      <c r="J3149" s="5" t="s">
        <v>137</v>
      </c>
      <c r="K3149" s="3" t="s">
        <v>93</v>
      </c>
      <c r="L3149" s="9" t="s">
        <v>78</v>
      </c>
      <c r="M3149" s="3" t="s">
        <v>59</v>
      </c>
      <c r="N3149" s="3" t="s">
        <v>60</v>
      </c>
      <c r="O3149" s="3" t="s">
        <v>14252</v>
      </c>
      <c r="P3149" s="3" t="s">
        <v>14261</v>
      </c>
      <c r="Q3149" s="4" t="s">
        <v>14251</v>
      </c>
      <c r="R3149" s="3" t="s">
        <v>783</v>
      </c>
      <c r="S3149" s="3" t="s">
        <v>65</v>
      </c>
      <c r="T3149" s="9" t="s">
        <v>276</v>
      </c>
      <c r="U3149" s="3" t="s">
        <v>14270</v>
      </c>
      <c r="V3149" s="22" t="str">
        <f t="shared" si="958"/>
        <v>RBHFO; Hora de aviso: 13:30 24/07/2024; Solución: Se recuperan 50 mts de reserva de 8 Hilos y un empalme de 8 Hilos; Hora de solución: 17:30 24/07/2024; Causa: Intervención de Terceros</v>
      </c>
      <c r="W3149" s="4" t="s">
        <v>68</v>
      </c>
      <c r="X3149" s="3"/>
      <c r="Y3149" s="3"/>
      <c r="Z3149" s="3" t="s">
        <v>69</v>
      </c>
      <c r="AA3149" s="3" t="s">
        <v>71</v>
      </c>
      <c r="AB3149" s="3">
        <v>0</v>
      </c>
      <c r="AC3149" s="3" t="s">
        <v>70</v>
      </c>
      <c r="AD3149" s="6">
        <v>0</v>
      </c>
      <c r="AE3149" s="7"/>
      <c r="AF3149" s="7"/>
      <c r="AG3149" s="6">
        <f>Tabla4[[#This Row],[Tiempo Parada de Reloj]]+Tabla4[[#This Row],[Tiempo Autorizado por Telefonica (no Máximo)]]</f>
        <v>0</v>
      </c>
      <c r="AH3149" s="7">
        <f t="shared" ca="1" si="959"/>
        <v>0.16666666666424135</v>
      </c>
      <c r="AI3149" s="8">
        <f t="shared" si="960"/>
        <v>0</v>
      </c>
      <c r="AJ3149" s="8">
        <f t="shared" ca="1" si="961"/>
        <v>3.9999999999417923</v>
      </c>
      <c r="AK3149" s="3" t="s">
        <v>72</v>
      </c>
      <c r="AL3149" s="3" t="s">
        <v>70</v>
      </c>
      <c r="AM3149" s="3" t="s">
        <v>73</v>
      </c>
      <c r="AN3149" s="3" t="s">
        <v>73</v>
      </c>
      <c r="AO3149" s="23"/>
      <c r="AP3149" s="23"/>
      <c r="AQ3149" s="23">
        <f t="shared" ca="1" si="962"/>
        <v>45503.69683483796</v>
      </c>
      <c r="AR3149" s="3"/>
      <c r="AS3149" s="23"/>
      <c r="AT3149" s="23"/>
      <c r="AU3149" s="3" t="s">
        <v>264</v>
      </c>
      <c r="AV3149" s="3" t="s">
        <v>12329</v>
      </c>
      <c r="AW3149" s="3" t="s">
        <v>1311</v>
      </c>
      <c r="AX3149" s="3">
        <v>4.6803299999999997</v>
      </c>
      <c r="AY3149" s="3">
        <v>-74.039640000000006</v>
      </c>
      <c r="AZ3149" s="8" t="str">
        <f>+CONCATENATE("Reportan apertura en el enlace ",Tabla4[[#This Row],[Enlace]]," en el ",Tabla4[[#This Row],[Distancia óptica]]," ocasionado por ",Tabla4[[#This Row],[Causa del daño]])</f>
        <v>Reportan apertura en el enlace Mov. Capital Tower - Mov. Starbucks en el Km 0,082 desde starbucks ocasionado por Intervención de Terceros</v>
      </c>
      <c r="BA3149" s="8" t="str">
        <f>+CONCATENATE("Para dar solución al incidente ",Tabla4[[#This Row],[Solución]])</f>
        <v>Para dar solución al incidente Se recuperan 50 mts de reserva de 8 Hilos y un empalme de 8 Hilos</v>
      </c>
      <c r="BB3149" s="3" t="str">
        <f>+_xlfn.CONCAT(Tabla4[[#This Row],[Causa Raiz]]," ",Tabla4[[#This Row],[Solución2]]," (",Tabla4[[#This Row],[Anillo]],"- Cabecera: ",Tabla4[[#This Row],[Cabecera]],"- Operador: ",Tabla4[[#This Row],[Operador]],")")</f>
        <v>Reportan apertura en el enlace Mov. Capital Tower - Mov. Starbucks en el Km 0,082 desde starbucks ocasionado por Intervención de Terceros Para dar solución al incidente Se recuperan 50 mts de reserva de 8 Hilos y un empalme de 8 Hilos (UK- Cabecera: CABRERA- Operador: Infraco)</v>
      </c>
    </row>
    <row r="3150" spans="1:54" ht="242.25">
      <c r="A3150" s="38">
        <f t="shared" si="957"/>
        <v>3149</v>
      </c>
      <c r="B3150" s="3">
        <v>8787324</v>
      </c>
      <c r="C3150" s="3" t="s">
        <v>54</v>
      </c>
      <c r="D3150" s="23">
        <v>45497.708333333336</v>
      </c>
      <c r="E3150" s="23">
        <v>45497.885416666664</v>
      </c>
      <c r="F3150" s="1">
        <f t="shared" ca="1" si="964"/>
        <v>0.17708333332848269</v>
      </c>
      <c r="G3150" s="3" t="s">
        <v>164</v>
      </c>
      <c r="H3150" s="41" t="s">
        <v>165</v>
      </c>
      <c r="I3150" s="40"/>
      <c r="J3150" s="5" t="s">
        <v>56</v>
      </c>
      <c r="K3150" s="3" t="s">
        <v>203</v>
      </c>
      <c r="L3150" s="9" t="s">
        <v>78</v>
      </c>
      <c r="M3150" s="3" t="s">
        <v>169</v>
      </c>
      <c r="N3150" s="3" t="s">
        <v>437</v>
      </c>
      <c r="O3150" s="3" t="s">
        <v>14263</v>
      </c>
      <c r="P3150" s="3" t="s">
        <v>14279</v>
      </c>
      <c r="Q3150" s="4" t="s">
        <v>14264</v>
      </c>
      <c r="R3150" s="3" t="s">
        <v>174</v>
      </c>
      <c r="S3150" s="3" t="s">
        <v>221</v>
      </c>
      <c r="T3150" s="9" t="s">
        <v>176</v>
      </c>
      <c r="U3150" s="3" t="s">
        <v>14275</v>
      </c>
      <c r="V3150" s="22" t="str">
        <f t="shared" si="958"/>
        <v>RLFO; Hora de aviso: 17:00 24/07/2024; Solución: Se recuperan 380 mts de reserva de fibra de 24 Hilos y s eintala un empalme de 48 Hilos; Hora de solución: 21:15 24/07/2024; Causa: Intervención de Terceros. No Identificados</v>
      </c>
      <c r="W3150" s="4" t="s">
        <v>191</v>
      </c>
      <c r="X3150" s="3"/>
      <c r="Y3150" s="3"/>
      <c r="AA3150" s="3" t="s">
        <v>70</v>
      </c>
      <c r="AB3150" s="3">
        <v>8787324</v>
      </c>
      <c r="AC3150" s="3" t="s">
        <v>71</v>
      </c>
      <c r="AD3150" s="6">
        <v>0</v>
      </c>
      <c r="AE3150" s="7"/>
      <c r="AF3150" s="7"/>
      <c r="AG3150" s="6">
        <f>Tabla4[[#This Row],[Tiempo Parada de Reloj]]+Tabla4[[#This Row],[Tiempo Autorizado por Telefonica (no Máximo)]]</f>
        <v>0</v>
      </c>
      <c r="AH3150" s="7">
        <f t="shared" ca="1" si="959"/>
        <v>0.17708333332848269</v>
      </c>
      <c r="AI3150" s="8">
        <f t="shared" si="960"/>
        <v>0</v>
      </c>
      <c r="AJ3150" s="8">
        <f t="shared" ca="1" si="961"/>
        <v>4.2499999998835847</v>
      </c>
      <c r="AK3150" s="3" t="s">
        <v>73</v>
      </c>
      <c r="AL3150" s="3" t="s">
        <v>71</v>
      </c>
      <c r="AM3150" s="3" t="s">
        <v>73</v>
      </c>
      <c r="AN3150" s="3" t="s">
        <v>73</v>
      </c>
      <c r="AO3150" s="23"/>
      <c r="AP3150" s="23"/>
      <c r="AQ3150" s="23">
        <f t="shared" ca="1" si="962"/>
        <v>45503.69683483796</v>
      </c>
      <c r="AR3150" s="3"/>
      <c r="AS3150" s="23"/>
      <c r="AT3150" s="23"/>
      <c r="AU3150" s="3" t="s">
        <v>192</v>
      </c>
      <c r="AV3150" s="3" t="s">
        <v>3205</v>
      </c>
      <c r="AW3150" s="3" t="s">
        <v>135</v>
      </c>
      <c r="AX3150" s="3">
        <v>8.2549960000000002</v>
      </c>
      <c r="AY3150" s="3">
        <v>-73.350143000000003</v>
      </c>
      <c r="AZ3150" s="8" t="str">
        <f>+CONCATENATE("Reportan apertura en el enlace ",Tabla4[[#This Row],[Enlace]]," en el ",Tabla4[[#This Row],[Distancia óptica]]," ocasionado por ",Tabla4[[#This Row],[Causa del daño]])</f>
        <v>Reportan apertura en el enlace Mov. La Primavera - Mov. Ocaña Norte en el Km 0,375 desde La Primavera ocasionado por Intervención de Terceros. No Identificados</v>
      </c>
      <c r="BA3150" s="8" t="str">
        <f>+CONCATENATE("Para dar solución al incidente ",Tabla4[[#This Row],[Solución]])</f>
        <v>Para dar solución al incidente Se recuperan 380 mts de reserva de fibra de 24 Hilos y s eintala un empalme de 48 Hilos</v>
      </c>
      <c r="BB3150" s="3" t="str">
        <f>+_xlfn.CONCAT(Tabla4[[#This Row],[Causa Raiz]]," ",Tabla4[[#This Row],[Solución2]]," (",Tabla4[[#This Row],[Anillo]],"- Cabecera: ",Tabla4[[#This Row],[Cabecera]],"- Operador: ",Tabla4[[#This Row],[Operador]],")")</f>
        <v>Reportan apertura en el enlace Mov. La Primavera - Mov. Ocaña Norte en el Km 0,375 desde La Primavera ocasionado por Intervención de Terceros. No Identificados Para dar solución al incidente Se recuperan 380 mts de reserva de fibra de 24 Hilos y s eintala un empalme de 48 Hilos (Lineal- Cabecera: Ocaña Centro- Operador: Colombia Telecomunicaciones)</v>
      </c>
    </row>
    <row r="3151" spans="1:54" ht="171">
      <c r="A3151" s="38">
        <f t="shared" si="957"/>
        <v>3150</v>
      </c>
      <c r="B3151" s="3">
        <v>8787688</v>
      </c>
      <c r="C3151" s="3" t="s">
        <v>92</v>
      </c>
      <c r="D3151" s="23">
        <v>45497.708333333336</v>
      </c>
      <c r="E3151" s="23">
        <v>45497.947916666664</v>
      </c>
      <c r="F3151" s="1">
        <f t="shared" ca="1" si="964"/>
        <v>0.23958333332848269</v>
      </c>
      <c r="G3151" s="3" t="s">
        <v>164</v>
      </c>
      <c r="H3151" s="41" t="s">
        <v>165</v>
      </c>
      <c r="I3151" s="40"/>
      <c r="J3151" s="5" t="s">
        <v>1380</v>
      </c>
      <c r="K3151" s="3" t="s">
        <v>1380</v>
      </c>
      <c r="L3151" s="9" t="s">
        <v>58</v>
      </c>
      <c r="M3151" s="3" t="s">
        <v>341</v>
      </c>
      <c r="N3151" s="3" t="s">
        <v>342</v>
      </c>
      <c r="O3151" s="3" t="s">
        <v>14266</v>
      </c>
      <c r="P3151" s="3" t="s">
        <v>14287</v>
      </c>
      <c r="Q3151" s="4" t="s">
        <v>14265</v>
      </c>
      <c r="R3151" s="3" t="s">
        <v>1828</v>
      </c>
      <c r="S3151" s="3" t="s">
        <v>1384</v>
      </c>
      <c r="T3151" s="9" t="s">
        <v>682</v>
      </c>
      <c r="U3151" s="3" t="s">
        <v>14286</v>
      </c>
      <c r="V3151" s="22" t="str">
        <f t="shared" si="958"/>
        <v>RTNFO; Hora de aviso: 17:00 24/07/2024; Solución: Cambio de patchcord y refusion de pigtail en la Mesa; Hora de solución: 22:45 24/07/2024; Causa: Falla en ODF Planta Externa</v>
      </c>
      <c r="W3151" s="4" t="s">
        <v>14272</v>
      </c>
      <c r="X3151" s="3"/>
      <c r="Y3151" s="3"/>
      <c r="Z3151" s="3" t="s">
        <v>69</v>
      </c>
      <c r="AA3151" s="3" t="s">
        <v>71</v>
      </c>
      <c r="AB3151" s="3">
        <v>0</v>
      </c>
      <c r="AC3151" s="3" t="s">
        <v>71</v>
      </c>
      <c r="AD3151" s="6">
        <v>0</v>
      </c>
      <c r="AE3151" s="7"/>
      <c r="AF3151" s="7"/>
      <c r="AG3151" s="6">
        <f>Tabla4[[#This Row],[Tiempo Parada de Reloj]]+Tabla4[[#This Row],[Tiempo Autorizado por Telefonica (no Máximo)]]</f>
        <v>0</v>
      </c>
      <c r="AH3151" s="7">
        <f t="shared" ca="1" si="959"/>
        <v>0.23958333332848269</v>
      </c>
      <c r="AI3151" s="8">
        <f t="shared" si="960"/>
        <v>0</v>
      </c>
      <c r="AJ3151" s="8">
        <f t="shared" ca="1" si="961"/>
        <v>5.7499999998835847</v>
      </c>
      <c r="AK3151" s="3" t="s">
        <v>106</v>
      </c>
      <c r="AL3151" s="3" t="s">
        <v>70</v>
      </c>
      <c r="AM3151" s="3" t="s">
        <v>120</v>
      </c>
      <c r="AN3151" s="3" t="s">
        <v>120</v>
      </c>
      <c r="AO3151" s="23"/>
      <c r="AP3151" s="23"/>
      <c r="AQ3151" s="23">
        <f t="shared" ca="1" si="962"/>
        <v>45503.69683483796</v>
      </c>
      <c r="AR3151" s="3"/>
      <c r="AS3151" s="23"/>
      <c r="AT3151" s="23"/>
      <c r="AU3151" s="3" t="s">
        <v>1380</v>
      </c>
      <c r="AV3151" s="3" t="s">
        <v>1662</v>
      </c>
      <c r="AW3151" s="3" t="s">
        <v>76</v>
      </c>
      <c r="AX3151" s="3" t="s">
        <v>69</v>
      </c>
      <c r="AY3151" s="3" t="s">
        <v>69</v>
      </c>
      <c r="AZ3151" s="8" t="str">
        <f>+CONCATENATE("Reportan apertura en el enlace ",Tabla4[[#This Row],[Enlace]]," en el ",Tabla4[[#This Row],[Distancia óptica]]," ocasionado por ",Tabla4[[#This Row],[Causa del daño]])</f>
        <v>Reportan apertura en el enlace Ibagué - La Meza en el Km 0 desde la Mesa ocasionado por Falla en ODF Planta Externa</v>
      </c>
      <c r="BA3151" s="8" t="str">
        <f>+CONCATENATE("Para dar solución al incidente ",Tabla4[[#This Row],[Solución]])</f>
        <v>Para dar solución al incidente Cambio de patchcord y refusion de pigtail en la Mesa</v>
      </c>
      <c r="BB3151" s="3" t="str">
        <f>+_xlfn.CONCAT(Tabla4[[#This Row],[Causa Raiz]]," ",Tabla4[[#This Row],[Solución2]]," (",Tabla4[[#This Row],[Anillo]],"- Cabecera: ",Tabla4[[#This Row],[Cabecera]],"- Operador: ",Tabla4[[#This Row],[Operador]],")")</f>
        <v>Reportan apertura en el enlace Ibagué - La Meza en el Km 0 desde la Mesa ocasionado por Falla en ODF Planta Externa Para dar solución al incidente Cambio de patchcord y refusion de pigtail en la Mesa (Troncal- Cabecera: Ibague- Operador: Alianza)</v>
      </c>
    </row>
    <row r="3152" spans="1:54" ht="99.75">
      <c r="A3152" s="38">
        <f t="shared" si="957"/>
        <v>3151</v>
      </c>
      <c r="B3152" s="3">
        <v>8787878</v>
      </c>
      <c r="C3152" s="3" t="s">
        <v>92</v>
      </c>
      <c r="D3152" s="23">
        <v>45497.763888888891</v>
      </c>
      <c r="E3152" s="23"/>
      <c r="F3152" s="1">
        <f t="shared" ca="1" si="964"/>
        <v>5.9329459490691079</v>
      </c>
      <c r="G3152" s="3" t="s">
        <v>164</v>
      </c>
      <c r="H3152" s="41" t="s">
        <v>165</v>
      </c>
      <c r="I3152" s="40" t="s">
        <v>14278</v>
      </c>
      <c r="J3152" s="5" t="s">
        <v>322</v>
      </c>
      <c r="K3152" s="3" t="s">
        <v>322</v>
      </c>
      <c r="L3152" s="9" t="s">
        <v>58</v>
      </c>
      <c r="M3152" s="3" t="s">
        <v>1429</v>
      </c>
      <c r="N3152" s="3" t="s">
        <v>7052</v>
      </c>
      <c r="O3152" s="3" t="s">
        <v>7053</v>
      </c>
      <c r="P3152" s="3"/>
      <c r="Q3152" s="4" t="s">
        <v>14271</v>
      </c>
      <c r="R3152" s="3" t="s">
        <v>2603</v>
      </c>
      <c r="S3152" s="3" t="s">
        <v>328</v>
      </c>
      <c r="T3152" s="9"/>
      <c r="U3152" s="3"/>
      <c r="V3152" s="22" t="str">
        <f t="shared" si="958"/>
        <v xml:space="preserve">RTNFO; Hora de aviso: 18:20 24/07/2024; Solución: ; Hora de solución: 0:00 00/01/1900; Causa: </v>
      </c>
      <c r="W3152" s="4" t="s">
        <v>14273</v>
      </c>
      <c r="X3152" s="3"/>
      <c r="Y3152" s="3"/>
      <c r="Z3152" s="3" t="s">
        <v>69</v>
      </c>
      <c r="AA3152" s="3" t="s">
        <v>71</v>
      </c>
      <c r="AB3152" s="3">
        <v>0</v>
      </c>
      <c r="AD3152" s="6">
        <v>0</v>
      </c>
      <c r="AE3152" s="7"/>
      <c r="AF3152" s="7"/>
      <c r="AG3152" s="6">
        <f>Tabla4[[#This Row],[Tiempo Parada de Reloj]]+Tabla4[[#This Row],[Tiempo Autorizado por Telefonica (no Máximo)]]</f>
        <v>0</v>
      </c>
      <c r="AH3152" s="7">
        <f t="shared" ca="1" si="959"/>
        <v>5.9329459490691079</v>
      </c>
      <c r="AI3152" s="8">
        <f t="shared" si="960"/>
        <v>0</v>
      </c>
      <c r="AJ3152" s="8">
        <f t="shared" ca="1" si="961"/>
        <v>142.39070277765859</v>
      </c>
      <c r="AK3152" s="3" t="s">
        <v>73</v>
      </c>
      <c r="AL3152" s="3"/>
      <c r="AM3152" s="3"/>
      <c r="AN3152" s="3"/>
      <c r="AO3152" s="23"/>
      <c r="AP3152" s="23"/>
      <c r="AQ3152" s="23">
        <f t="shared" ca="1" si="962"/>
        <v>45503.69683483796</v>
      </c>
      <c r="AR3152" s="3"/>
      <c r="AS3152" s="23"/>
      <c r="AT3152" s="23"/>
      <c r="AU3152" s="3" t="s">
        <v>322</v>
      </c>
      <c r="AV3152" s="3" t="s">
        <v>69</v>
      </c>
      <c r="AW3152" s="3" t="s">
        <v>69</v>
      </c>
      <c r="AX3152" s="3" t="s">
        <v>69</v>
      </c>
      <c r="AY3152" s="3" t="s">
        <v>69</v>
      </c>
      <c r="AZ3152" s="8" t="str">
        <f>+CONCATENATE("Reportan apertura en el enlace ",Tabla4[[#This Row],[Enlace]]," en el ",Tabla4[[#This Row],[Distancia óptica]]," ocasionado por ",Tabla4[[#This Row],[Causa del daño]])</f>
        <v xml:space="preserve">Reportan apertura en el enlace Pto Araujo - Pto Boyacá en el  ocasionado por </v>
      </c>
      <c r="BA3152" s="8" t="str">
        <f>+CONCATENATE("Para dar solución al incidente ",Tabla4[[#This Row],[Solución]])</f>
        <v xml:space="preserve">Para dar solución al incidente </v>
      </c>
      <c r="BB3152" s="3" t="str">
        <f>+_xlfn.CONCAT(Tabla4[[#This Row],[Causa Raiz]]," ",Tabla4[[#This Row],[Solución2]]," (",Tabla4[[#This Row],[Anillo]],"- Cabecera: ",Tabla4[[#This Row],[Cabecera]],"- Operador: ",Tabla4[[#This Row],[Operador]],")")</f>
        <v>Reportan apertura en el enlace Pto Araujo - Pto Boyacá en el  ocasionado por  Para dar solución al incidente  (NA- Cabecera: NA- Operador: Ufinet)</v>
      </c>
    </row>
    <row r="3153" spans="1:54" ht="199.5">
      <c r="A3153" s="38">
        <f t="shared" si="957"/>
        <v>3152</v>
      </c>
      <c r="B3153" s="3">
        <v>8787896</v>
      </c>
      <c r="C3153" s="3" t="s">
        <v>54</v>
      </c>
      <c r="D3153" s="23">
        <v>45497.774305555555</v>
      </c>
      <c r="E3153" s="23">
        <v>45497.986111111109</v>
      </c>
      <c r="F3153" s="1">
        <f t="shared" ca="1" si="964"/>
        <v>0.21180555555474712</v>
      </c>
      <c r="G3153" s="3" t="s">
        <v>164</v>
      </c>
      <c r="H3153" s="41" t="s">
        <v>165</v>
      </c>
      <c r="I3153" s="40"/>
      <c r="J3153" s="5" t="s">
        <v>56</v>
      </c>
      <c r="K3153" s="3" t="s">
        <v>203</v>
      </c>
      <c r="L3153" s="9" t="s">
        <v>78</v>
      </c>
      <c r="M3153" s="3" t="s">
        <v>1429</v>
      </c>
      <c r="N3153" s="3" t="s">
        <v>6900</v>
      </c>
      <c r="O3153" s="3" t="s">
        <v>6901</v>
      </c>
      <c r="P3153" s="3" t="s">
        <v>14283</v>
      </c>
      <c r="Q3153" s="4" t="s">
        <v>14274</v>
      </c>
      <c r="R3153" s="3" t="s">
        <v>1555</v>
      </c>
      <c r="S3153" s="3" t="s">
        <v>210</v>
      </c>
      <c r="T3153" s="9" t="s">
        <v>146</v>
      </c>
      <c r="U3153" s="3" t="s">
        <v>212</v>
      </c>
      <c r="V3153" s="22" t="str">
        <f t="shared" si="958"/>
        <v>RLFO; Hora de aviso: 18:35 24/07/2024; Solución: Migracion de hilos entre empalmes; Hora de solución: 23:40 24/07/2024; Causa: Falla en la Red FiOp</v>
      </c>
      <c r="W3153" s="4" t="s">
        <v>213</v>
      </c>
      <c r="X3153" s="3"/>
      <c r="Y3153" s="3"/>
      <c r="Z3153" s="3" t="s">
        <v>69</v>
      </c>
      <c r="AA3153" s="3" t="s">
        <v>71</v>
      </c>
      <c r="AB3153" s="3">
        <v>0</v>
      </c>
      <c r="AC3153" s="3" t="s">
        <v>70</v>
      </c>
      <c r="AD3153" s="6">
        <v>0</v>
      </c>
      <c r="AE3153" s="7"/>
      <c r="AF3153" s="7"/>
      <c r="AG3153" s="6">
        <f>Tabla4[[#This Row],[Tiempo Parada de Reloj]]+Tabla4[[#This Row],[Tiempo Autorizado por Telefonica (no Máximo)]]</f>
        <v>0</v>
      </c>
      <c r="AH3153" s="7">
        <f t="shared" ca="1" si="959"/>
        <v>0.21180555555474712</v>
      </c>
      <c r="AI3153" s="8">
        <f t="shared" si="960"/>
        <v>0</v>
      </c>
      <c r="AJ3153" s="8">
        <f t="shared" ca="1" si="961"/>
        <v>5.0833333333139308</v>
      </c>
      <c r="AK3153" s="3" t="s">
        <v>73</v>
      </c>
      <c r="AL3153" s="3" t="s">
        <v>70</v>
      </c>
      <c r="AM3153" s="3" t="s">
        <v>120</v>
      </c>
      <c r="AN3153" s="3" t="s">
        <v>120</v>
      </c>
      <c r="AO3153" s="23"/>
      <c r="AP3153" s="23"/>
      <c r="AQ3153" s="23">
        <f t="shared" ca="1" si="962"/>
        <v>45503.69683483796</v>
      </c>
      <c r="AR3153" s="3"/>
      <c r="AS3153" s="23"/>
      <c r="AT3153" s="23"/>
      <c r="AU3153" s="3" t="s">
        <v>192</v>
      </c>
      <c r="AV3153" s="3" t="s">
        <v>14296</v>
      </c>
      <c r="AW3153" s="3" t="s">
        <v>135</v>
      </c>
      <c r="AX3153" s="3">
        <v>5.7334300000000002</v>
      </c>
      <c r="AY3153" s="3">
        <v>-72.915059999999997</v>
      </c>
      <c r="AZ3153" s="8" t="str">
        <f>+CONCATENATE("Reportan apertura en el enlace ",Tabla4[[#This Row],[Enlace]]," en el ",Tabla4[[#This Row],[Distancia óptica]]," ocasionado por ",Tabla4[[#This Row],[Causa del daño]])</f>
        <v>Reportan apertura en el enlace Mov. Zona Industrial - Mov. Iwoka Sogamoso en el Km 4,9 desde Zona Inustrial ocasionado por Falla en la Red FiOp</v>
      </c>
      <c r="BA3153" s="8" t="str">
        <f>+CONCATENATE("Para dar solución al incidente ",Tabla4[[#This Row],[Solución]])</f>
        <v>Para dar solución al incidente Migracion de hilos entre empalmes</v>
      </c>
      <c r="BB3153" s="3" t="str">
        <f>+_xlfn.CONCAT(Tabla4[[#This Row],[Causa Raiz]]," ",Tabla4[[#This Row],[Solución2]]," (",Tabla4[[#This Row],[Anillo]],"- Cabecera: ",Tabla4[[#This Row],[Cabecera]],"- Operador: ",Tabla4[[#This Row],[Operador]],")")</f>
        <v>Reportan apertura en el enlace Mov. Zona Industrial - Mov. Iwoka Sogamoso en el Km 4,9 desde Zona Inustrial ocasionado por Falla en la Red FiOp Para dar solución al incidente Migracion de hilos entre empalmes (Lineal- Cabecera: Sogamoso Industrial- Operador: Colombia Telecomunicaciones)</v>
      </c>
    </row>
    <row r="3154" spans="1:54" ht="185.25">
      <c r="A3154" s="38">
        <f t="shared" si="957"/>
        <v>3153</v>
      </c>
      <c r="B3154" s="3">
        <v>8787919</v>
      </c>
      <c r="C3154" s="3" t="s">
        <v>136</v>
      </c>
      <c r="D3154" s="23">
        <v>45497.777777777781</v>
      </c>
      <c r="E3154" s="23">
        <v>45497.875</v>
      </c>
      <c r="F3154" s="1">
        <f t="shared" ca="1" si="964"/>
        <v>9.7222222218988463E-2</v>
      </c>
      <c r="G3154" s="3" t="s">
        <v>164</v>
      </c>
      <c r="H3154" s="41" t="s">
        <v>165</v>
      </c>
      <c r="I3154" s="40"/>
      <c r="J3154" s="5" t="s">
        <v>137</v>
      </c>
      <c r="K3154" s="3" t="s">
        <v>122</v>
      </c>
      <c r="L3154" s="9" t="s">
        <v>78</v>
      </c>
      <c r="M3154" s="3" t="s">
        <v>383</v>
      </c>
      <c r="N3154" s="3" t="s">
        <v>5622</v>
      </c>
      <c r="O3154" s="3" t="s">
        <v>14220</v>
      </c>
      <c r="P3154" s="3" t="s">
        <v>14276</v>
      </c>
      <c r="Q3154" s="4" t="s">
        <v>14277</v>
      </c>
      <c r="R3154" s="3" t="s">
        <v>562</v>
      </c>
      <c r="S3154" s="3" t="s">
        <v>129</v>
      </c>
      <c r="T3154" s="9" t="s">
        <v>211</v>
      </c>
      <c r="U3154" s="3" t="s">
        <v>14281</v>
      </c>
      <c r="V3154" s="22" t="str">
        <f t="shared" si="958"/>
        <v>RBHFO; Hora de aviso: 18:40 24/07/2024; Solución: Se recuperan 200 mts de reserva de de 48 Hilos y se realiza un empalme de 48 Hilos ; Hora de solución: 21:00 24/07/2024; Causa: Podas</v>
      </c>
      <c r="W3154" s="4" t="s">
        <v>132</v>
      </c>
      <c r="X3154" s="3"/>
      <c r="Y3154" s="3"/>
      <c r="Z3154" s="3" t="s">
        <v>69</v>
      </c>
      <c r="AA3154" s="3" t="s">
        <v>71</v>
      </c>
      <c r="AB3154" s="3">
        <v>0</v>
      </c>
      <c r="AC3154" s="3" t="s">
        <v>71</v>
      </c>
      <c r="AD3154" s="6">
        <v>0</v>
      </c>
      <c r="AE3154" s="7"/>
      <c r="AF3154" s="7"/>
      <c r="AG3154" s="6">
        <f>Tabla4[[#This Row],[Tiempo Parada de Reloj]]+Tabla4[[#This Row],[Tiempo Autorizado por Telefonica (no Máximo)]]</f>
        <v>0</v>
      </c>
      <c r="AH3154" s="7">
        <f t="shared" ca="1" si="959"/>
        <v>9.7222222218988463E-2</v>
      </c>
      <c r="AI3154" s="8">
        <f t="shared" si="960"/>
        <v>0</v>
      </c>
      <c r="AJ3154" s="8">
        <f t="shared" ca="1" si="961"/>
        <v>2.3333333332557231</v>
      </c>
      <c r="AK3154" s="3" t="s">
        <v>73</v>
      </c>
      <c r="AL3154" s="3" t="s">
        <v>71</v>
      </c>
      <c r="AM3154" s="3" t="s">
        <v>73</v>
      </c>
      <c r="AN3154" s="3" t="s">
        <v>73</v>
      </c>
      <c r="AO3154" s="23"/>
      <c r="AP3154" s="23"/>
      <c r="AQ3154" s="23">
        <f t="shared" ca="1" si="962"/>
        <v>45503.69683483796</v>
      </c>
      <c r="AR3154" s="3"/>
      <c r="AS3154" s="23"/>
      <c r="AT3154" s="23"/>
      <c r="AU3154" s="3" t="s">
        <v>392</v>
      </c>
      <c r="AV3154" s="3" t="s">
        <v>14282</v>
      </c>
      <c r="AW3154" s="3" t="s">
        <v>14247</v>
      </c>
      <c r="AX3154" s="3">
        <v>10.311169</v>
      </c>
      <c r="AY3154" s="3">
        <v>-75.482641000000001</v>
      </c>
      <c r="AZ3154" s="8" t="str">
        <f>+CONCATENATE("Reportan apertura en el enlace ",Tabla4[[#This Row],[Enlace]]," en el ",Tabla4[[#This Row],[Distancia óptica]]," ocasionado por ",Tabla4[[#This Row],[Causa del daño]])</f>
        <v>Reportan apertura en el enlace  Mov. Membrillal -  Mov. Lamitech en el Km 3 desde Lamitech ocasionado por Podas</v>
      </c>
      <c r="BA3154" s="8" t="str">
        <f>+CONCATENATE("Para dar solución al incidente ",Tabla4[[#This Row],[Solución]])</f>
        <v xml:space="preserve">Para dar solución al incidente Se recuperan 200 mts de reserva de de 48 Hilos y se realiza un empalme de 48 Hilos </v>
      </c>
      <c r="BB3154" s="3" t="str">
        <f>+_xlfn.CONCAT(Tabla4[[#This Row],[Causa Raiz]]," ",Tabla4[[#This Row],[Solución2]]," (",Tabla4[[#This Row],[Anillo]],"- Cabecera: ",Tabla4[[#This Row],[Cabecera]],"- Operador: ",Tabla4[[#This Row],[Operador]],")")</f>
        <v>Reportan apertura en el enlace  Mov. Membrillal -  Mov. Lamitech en el Km 3 desde Lamitech ocasionado por Podas Para dar solución al incidente Se recuperan 200 mts de reserva de de 48 Hilos y se realiza un empalme de 48 Hilos  (Anillo Mamonal- Cabecera: MAMONAL - Operador: Infraco)</v>
      </c>
    </row>
    <row r="3155" spans="1:54" ht="114">
      <c r="A3155" s="38">
        <f>A3154+1</f>
        <v>3154</v>
      </c>
      <c r="B3155" s="3">
        <v>8788297</v>
      </c>
      <c r="C3155" s="3" t="s">
        <v>92</v>
      </c>
      <c r="D3155" s="23">
        <v>45497.940972222219</v>
      </c>
      <c r="E3155" s="23"/>
      <c r="F3155" s="1">
        <f ca="1">IF(ISBLANK(E3155),IF(ISBLANK(D3155),0,NOW()-D3155),E3155-D3155)</f>
        <v>5.7558626157406252</v>
      </c>
      <c r="G3155" s="3" t="s">
        <v>164</v>
      </c>
      <c r="H3155" s="41" t="s">
        <v>165</v>
      </c>
      <c r="I3155" s="40">
        <v>12060517</v>
      </c>
      <c r="J3155" s="5" t="s">
        <v>490</v>
      </c>
      <c r="K3155" s="3" t="s">
        <v>490</v>
      </c>
      <c r="L3155" s="9" t="s">
        <v>58</v>
      </c>
      <c r="M3155" s="3" t="s">
        <v>360</v>
      </c>
      <c r="N3155" s="3" t="s">
        <v>3746</v>
      </c>
      <c r="O3155" s="3" t="s">
        <v>7989</v>
      </c>
      <c r="P3155" s="3" t="s">
        <v>14297</v>
      </c>
      <c r="Q3155" s="4" t="s">
        <v>14284</v>
      </c>
      <c r="R3155" s="3" t="s">
        <v>1420</v>
      </c>
      <c r="S3155" s="3" t="s">
        <v>490</v>
      </c>
      <c r="T3155" s="9"/>
      <c r="U3155" s="3"/>
      <c r="V3155" s="22" t="str">
        <f>C3155&amp;"; Hora de aviso: "&amp;TEXT(D3155,"h:mm dd/mm/yyyy")&amp;"; Solución: "&amp;U3155&amp;"; Hora de solución: "&amp;TEXT(E3155,"h:mm dd/mm/yyyy")&amp;"; Causa: "&amp;T3155</f>
        <v xml:space="preserve">RTNFO; Hora de aviso: 22:35 24/07/2024; Solución: ; Hora de solución: 0:00 00/01/1900; Causa: </v>
      </c>
      <c r="W3155" s="4" t="s">
        <v>13424</v>
      </c>
      <c r="X3155" s="3"/>
      <c r="Y3155" s="3"/>
      <c r="Z3155" s="3" t="s">
        <v>69</v>
      </c>
      <c r="AA3155" s="3" t="s">
        <v>71</v>
      </c>
      <c r="AB3155" s="3">
        <v>0</v>
      </c>
      <c r="AD3155" s="6">
        <v>0</v>
      </c>
      <c r="AE3155" s="7"/>
      <c r="AF3155" s="7"/>
      <c r="AG3155" s="6">
        <f>Tabla4[[#This Row],[Tiempo Parada de Reloj]]+Tabla4[[#This Row],[Tiempo Autorizado por Telefonica (no Máximo)]]</f>
        <v>0</v>
      </c>
      <c r="AH3155" s="7">
        <f ca="1">F3155-$AD3155</f>
        <v>5.7558626157406252</v>
      </c>
      <c r="AI3155" s="8">
        <f>AD3155*24</f>
        <v>0</v>
      </c>
      <c r="AJ3155" s="8">
        <f ca="1">AH3155*24</f>
        <v>138.140702777775</v>
      </c>
      <c r="AK3155" s="3" t="s">
        <v>120</v>
      </c>
      <c r="AL3155" s="3"/>
      <c r="AM3155" s="3"/>
      <c r="AN3155" s="3"/>
      <c r="AO3155" s="23"/>
      <c r="AP3155" s="23"/>
      <c r="AQ3155" s="23">
        <f ca="1">NOW()</f>
        <v>45503.69683483796</v>
      </c>
      <c r="AR3155" s="3"/>
      <c r="AS3155" s="23"/>
      <c r="AT3155" s="23"/>
      <c r="AU3155" s="3" t="s">
        <v>494</v>
      </c>
      <c r="AV3155" s="3" t="s">
        <v>69</v>
      </c>
      <c r="AW3155" s="3" t="s">
        <v>69</v>
      </c>
      <c r="AX3155" s="3" t="s">
        <v>69</v>
      </c>
      <c r="AY3155" s="3" t="s">
        <v>69</v>
      </c>
      <c r="AZ3155" s="8" t="str">
        <f>+CONCATENATE("Reportan apertura en el enlace ",Tabla4[[#This Row],[Enlace]]," en el ",Tabla4[[#This Row],[Distancia óptica]]," ocasionado por ",Tabla4[[#This Row],[Causa del daño]])</f>
        <v xml:space="preserve">Reportan apertura en el enlace Yarumal - Caucasia en el km 86 desde Yarumal ocasionado por </v>
      </c>
      <c r="BA3155" s="8" t="str">
        <f>+CONCATENATE("Para dar solución al incidente ",Tabla4[[#This Row],[Solución]])</f>
        <v xml:space="preserve">Para dar solución al incidente </v>
      </c>
      <c r="BB3155" s="3" t="str">
        <f>+_xlfn.CONCAT(Tabla4[[#This Row],[Causa Raiz]]," ",Tabla4[[#This Row],[Solución2]]," (",Tabla4[[#This Row],[Anillo]],"- Cabecera: ",Tabla4[[#This Row],[Cabecera]],"- Operador: ",Tabla4[[#This Row],[Operador]],")")</f>
        <v>Reportan apertura en el enlace Yarumal - Caucasia en el km 86 desde Yarumal ocasionado por  Para dar solución al incidente  (NA- Cabecera: NA- Operador: UNE)</v>
      </c>
    </row>
    <row r="3156" spans="1:54" ht="171">
      <c r="A3156" s="38">
        <f>A3155+1</f>
        <v>3155</v>
      </c>
      <c r="B3156" s="3">
        <v>8788601</v>
      </c>
      <c r="C3156" s="3" t="s">
        <v>136</v>
      </c>
      <c r="D3156" s="23">
        <v>45498.020833333336</v>
      </c>
      <c r="E3156" s="23">
        <v>45498.022222222222</v>
      </c>
      <c r="F3156" s="1">
        <f ca="1">IF(ISBLANK(E3156),IF(ISBLANK(D3156),0,NOW()-D3156),E3156-D3156)</f>
        <v>1.3888888861401938E-3</v>
      </c>
      <c r="G3156" s="3" t="s">
        <v>55</v>
      </c>
      <c r="H3156" s="41"/>
      <c r="I3156" s="40"/>
      <c r="J3156" s="5" t="s">
        <v>137</v>
      </c>
      <c r="K3156" s="3" t="s">
        <v>93</v>
      </c>
      <c r="L3156" s="9" t="s">
        <v>78</v>
      </c>
      <c r="M3156" s="3" t="s">
        <v>59</v>
      </c>
      <c r="N3156" s="3" t="s">
        <v>60</v>
      </c>
      <c r="O3156" s="3" t="s">
        <v>14298</v>
      </c>
      <c r="P3156" s="3" t="s">
        <v>14300</v>
      </c>
      <c r="Q3156" s="4" t="s">
        <v>14291</v>
      </c>
      <c r="R3156" s="3" t="s">
        <v>775</v>
      </c>
      <c r="S3156" s="3" t="s">
        <v>65</v>
      </c>
      <c r="T3156" s="9" t="s">
        <v>104</v>
      </c>
      <c r="U3156" s="3" t="s">
        <v>14301</v>
      </c>
      <c r="V3156" s="22" t="str">
        <f>C3156&amp;"; Hora de aviso: "&amp;TEXT(D3156,"h:mm dd/mm/yyyy")&amp;"; Solución: "&amp;U3156&amp;"; Hora de solución: "&amp;TEXT(E3156,"h:mm dd/mm/yyyy")&amp;"; Causa: "&amp;T3156</f>
        <v>RBHFO; Hora de aviso: 0:30 25/07/2024; Solución: Personal ejecutando migracion de cable; Hora de solución: 0:32 25/07/2024; Causa: Visita Fallida</v>
      </c>
      <c r="W3156" s="4" t="s">
        <v>68</v>
      </c>
      <c r="X3156" s="3"/>
      <c r="Y3156" s="3"/>
      <c r="Z3156" s="3" t="s">
        <v>69</v>
      </c>
      <c r="AA3156" s="3" t="s">
        <v>71</v>
      </c>
      <c r="AB3156" s="3">
        <v>0</v>
      </c>
      <c r="AD3156" s="6">
        <v>0</v>
      </c>
      <c r="AE3156" s="7"/>
      <c r="AF3156" s="7"/>
      <c r="AG3156" s="6">
        <f>Tabla4[[#This Row],[Tiempo Parada de Reloj]]+Tabla4[[#This Row],[Tiempo Autorizado por Telefonica (no Máximo)]]</f>
        <v>0</v>
      </c>
      <c r="AH3156" s="7">
        <f ca="1">F3156-$AD3156</f>
        <v>1.3888888861401938E-3</v>
      </c>
      <c r="AI3156" s="8">
        <f>AD3156*24</f>
        <v>0</v>
      </c>
      <c r="AJ3156" s="8">
        <f ca="1">AH3156*24</f>
        <v>3.3333333267364651E-2</v>
      </c>
      <c r="AK3156" s="3" t="s">
        <v>87</v>
      </c>
      <c r="AL3156" s="3" t="s">
        <v>70</v>
      </c>
      <c r="AM3156" s="3" t="s">
        <v>120</v>
      </c>
      <c r="AN3156" s="3" t="s">
        <v>120</v>
      </c>
      <c r="AO3156" s="23" t="s">
        <v>120</v>
      </c>
      <c r="AP3156" s="23" t="s">
        <v>120</v>
      </c>
      <c r="AQ3156" s="23">
        <v>45498.086805555555</v>
      </c>
      <c r="AR3156" s="3"/>
      <c r="AS3156" s="23"/>
      <c r="AT3156" s="23"/>
      <c r="AU3156" s="3" t="s">
        <v>100</v>
      </c>
      <c r="AV3156" s="3" t="s">
        <v>757</v>
      </c>
      <c r="AW3156" s="3" t="s">
        <v>14302</v>
      </c>
      <c r="AX3156" s="3">
        <v>4.6085000000000003</v>
      </c>
      <c r="AY3156" s="3">
        <v>-74.147300000000001</v>
      </c>
      <c r="AZ3156" s="8" t="str">
        <f>+CONCATENATE("Reportan apertura en el enlace ",Tabla4[[#This Row],[Enlace]]," en el ",Tabla4[[#This Row],[Distancia óptica]]," ocasionado por ",Tabla4[[#This Row],[Causa del daño]])</f>
        <v>Reportan apertura en el enlace Mov.Asturias - Mov.Registraduria Kenedy en el Km 4,8 desde Asturias ocasionado por Visita Fallida</v>
      </c>
      <c r="BA3156" s="8" t="str">
        <f>+CONCATENATE("Para dar solución al incidente ",Tabla4[[#This Row],[Solución]])</f>
        <v>Para dar solución al incidente Personal ejecutando migracion de cable</v>
      </c>
      <c r="BB3156" s="3" t="str">
        <f>+_xlfn.CONCAT(Tabla4[[#This Row],[Causa Raiz]]," ",Tabla4[[#This Row],[Solución2]]," (",Tabla4[[#This Row],[Anillo]],"- Cabecera: ",Tabla4[[#This Row],[Cabecera]],"- Operador: ",Tabla4[[#This Row],[Operador]],")")</f>
        <v>Reportan apertura en el enlace Mov.Asturias - Mov.Registraduria Kenedy en el Km 4,8 desde Asturias ocasionado por Visita Fallida Para dar solución al incidente Personal ejecutando migracion de cable (Anillo 47 lado A- Cabecera: Asturias- Operador: Infraco)</v>
      </c>
    </row>
    <row r="3157" spans="1:54" ht="114">
      <c r="A3157" s="38">
        <f>A3156+1</f>
        <v>3156</v>
      </c>
      <c r="B3157" s="3">
        <v>8788830</v>
      </c>
      <c r="C3157" s="3" t="s">
        <v>92</v>
      </c>
      <c r="D3157" s="23">
        <v>45498.138888888891</v>
      </c>
      <c r="E3157" s="23"/>
      <c r="F3157" s="1">
        <f ca="1">IF(ISBLANK(E3157),IF(ISBLANK(D3157),0,NOW()-D3157),E3157-D3157)</f>
        <v>5.5579459490691079</v>
      </c>
      <c r="G3157" s="3" t="s">
        <v>164</v>
      </c>
      <c r="H3157" s="41" t="s">
        <v>165</v>
      </c>
      <c r="I3157" s="40"/>
      <c r="J3157" s="5" t="s">
        <v>56</v>
      </c>
      <c r="K3157" s="3" t="s">
        <v>77</v>
      </c>
      <c r="L3157" s="9" t="s">
        <v>58</v>
      </c>
      <c r="M3157" s="3" t="s">
        <v>507</v>
      </c>
      <c r="N3157" s="3" t="s">
        <v>888</v>
      </c>
      <c r="O3157" s="3" t="s">
        <v>889</v>
      </c>
      <c r="P3157" s="3" t="s">
        <v>14305</v>
      </c>
      <c r="Q3157" s="4" t="s">
        <v>14303</v>
      </c>
      <c r="R3157" s="3" t="s">
        <v>725</v>
      </c>
      <c r="S3157" s="3" t="s">
        <v>158</v>
      </c>
      <c r="T3157" s="9"/>
      <c r="U3157" s="3"/>
      <c r="V3157" s="22" t="str">
        <f>C3157&amp;"; Hora de aviso: "&amp;TEXT(D3157,"h:mm dd/mm/yyyy")&amp;"; Solución: "&amp;U3157&amp;"; Hora de solución: "&amp;TEXT(E3157,"h:mm dd/mm/yyyy")&amp;"; Causa: "&amp;T3157</f>
        <v xml:space="preserve">RTNFO; Hora de aviso: 3:20 25/07/2024; Solución: ; Hora de solución: 0:00 00/01/1900; Causa: </v>
      </c>
      <c r="W3157" s="4" t="s">
        <v>160</v>
      </c>
      <c r="X3157" s="3"/>
      <c r="Y3157" s="3"/>
      <c r="Z3157" s="3" t="s">
        <v>69</v>
      </c>
      <c r="AA3157" s="3" t="s">
        <v>71</v>
      </c>
      <c r="AB3157" s="3">
        <v>0</v>
      </c>
      <c r="AD3157" s="6">
        <v>8.3333333333333329E-2</v>
      </c>
      <c r="AE3157" s="7"/>
      <c r="AF3157" s="7"/>
      <c r="AG3157" s="6">
        <f>Tabla4[[#This Row],[Tiempo Parada de Reloj]]+Tabla4[[#This Row],[Tiempo Autorizado por Telefonica (no Máximo)]]</f>
        <v>8.3333333333333329E-2</v>
      </c>
      <c r="AH3157" s="7">
        <f ca="1">F3157-$AD3157</f>
        <v>5.4746126157357748</v>
      </c>
      <c r="AI3157" s="8">
        <f>AD3157*24</f>
        <v>2</v>
      </c>
      <c r="AJ3157" s="8">
        <f ca="1">AH3157*24</f>
        <v>131.39070277765859</v>
      </c>
      <c r="AK3157" s="3" t="s">
        <v>87</v>
      </c>
      <c r="AL3157" s="3"/>
      <c r="AM3157" s="3"/>
      <c r="AN3157" s="3"/>
      <c r="AO3157" s="23"/>
      <c r="AP3157" s="23"/>
      <c r="AQ3157" s="23">
        <f ca="1">NOW()</f>
        <v>45503.69683483796</v>
      </c>
      <c r="AR3157" s="3"/>
      <c r="AS3157" s="23"/>
      <c r="AT3157" s="23"/>
      <c r="AU3157" s="3" t="s">
        <v>515</v>
      </c>
      <c r="AZ3157" s="8" t="str">
        <f>+CONCATENATE("Reportan apertura en el enlace ",Tabla4[[#This Row],[Enlace]]," en el ",Tabla4[[#This Row],[Distancia óptica]]," ocasionado por ",Tabla4[[#This Row],[Causa del daño]])</f>
        <v xml:space="preserve">Reportan apertura en el enlace Cali - Popayán en el Km 1,8 desde Popayan ocasionado por </v>
      </c>
      <c r="BA3157" s="8" t="str">
        <f>+CONCATENATE("Para dar solución al incidente ",Tabla4[[#This Row],[Solución]])</f>
        <v xml:space="preserve">Para dar solución al incidente </v>
      </c>
      <c r="BB3157" s="3" t="str">
        <f>+_xlfn.CONCAT(Tabla4[[#This Row],[Causa Raiz]]," ",Tabla4[[#This Row],[Solución2]]," (",Tabla4[[#This Row],[Anillo]],"- Cabecera: ",Tabla4[[#This Row],[Cabecera]],"- Operador: ",Tabla4[[#This Row],[Operador]],")")</f>
        <v>Reportan apertura en el enlace Cali - Popayán en el Km 1,8 desde Popayan ocasionado por  Para dar solución al incidente  (- Cabecera: - Operador: Colombia Telecomunicaciones)</v>
      </c>
    </row>
    <row r="3158" spans="1:54" ht="114">
      <c r="A3158" s="93">
        <f>A3157+1</f>
        <v>3157</v>
      </c>
      <c r="B3158" s="94">
        <v>8788834</v>
      </c>
      <c r="C3158" s="94" t="s">
        <v>92</v>
      </c>
      <c r="D3158" s="95">
        <v>45498.229166666664</v>
      </c>
      <c r="E3158" s="95"/>
      <c r="F3158" s="96">
        <f ca="1">IF(ISBLANK(E3158),IF(ISBLANK(D3158),0,NOW()-D3158),E3158-D3158)</f>
        <v>5.4676681712953723</v>
      </c>
      <c r="G3158" s="94" t="s">
        <v>164</v>
      </c>
      <c r="H3158" s="97" t="s">
        <v>165</v>
      </c>
      <c r="I3158" s="98"/>
      <c r="J3158" s="99" t="s">
        <v>56</v>
      </c>
      <c r="K3158" s="94" t="s">
        <v>77</v>
      </c>
      <c r="L3158" s="100" t="s">
        <v>58</v>
      </c>
      <c r="M3158" s="94" t="s">
        <v>745</v>
      </c>
      <c r="N3158" s="94" t="s">
        <v>746</v>
      </c>
      <c r="O3158" s="94" t="s">
        <v>3756</v>
      </c>
      <c r="P3158" s="94"/>
      <c r="Q3158" s="101" t="s">
        <v>14304</v>
      </c>
      <c r="R3158" s="94" t="s">
        <v>1828</v>
      </c>
      <c r="S3158" s="94" t="s">
        <v>158</v>
      </c>
      <c r="T3158" s="100"/>
      <c r="U3158" s="94"/>
      <c r="V3158" s="102" t="str">
        <f>C3158&amp;"; Hora de aviso: "&amp;TEXT(D3158,"h:mm dd/mm/yyyy")&amp;"; Solución: "&amp;U3158&amp;"; Hora de solución: "&amp;TEXT(E3158,"h:mm dd/mm/yyyy")&amp;"; Causa: "&amp;T3158</f>
        <v xml:space="preserve">RTNFO; Hora de aviso: 5:30 25/07/2024; Solución: ; Hora de solución: 0:00 00/01/1900; Causa: </v>
      </c>
      <c r="W3158" s="101" t="s">
        <v>160</v>
      </c>
      <c r="X3158" s="94"/>
      <c r="Y3158" s="94"/>
      <c r="Z3158" s="94" t="s">
        <v>69</v>
      </c>
      <c r="AA3158" s="94" t="s">
        <v>71</v>
      </c>
      <c r="AB3158" s="94">
        <v>0</v>
      </c>
      <c r="AC3158" s="94"/>
      <c r="AD3158" s="103">
        <v>0</v>
      </c>
      <c r="AE3158" s="104"/>
      <c r="AF3158" s="104"/>
      <c r="AG3158" s="103">
        <f>Tabla4[[#This Row],[Tiempo Parada de Reloj]]+Tabla4[[#This Row],[Tiempo Autorizado por Telefonica (no Máximo)]]</f>
        <v>0</v>
      </c>
      <c r="AH3158" s="104">
        <f ca="1">F3158-$AD3158</f>
        <v>5.4676681712953723</v>
      </c>
      <c r="AI3158" s="105">
        <f>AD3158*24</f>
        <v>0</v>
      </c>
      <c r="AJ3158" s="105">
        <f ca="1">AH3158*24</f>
        <v>131.22403611108894</v>
      </c>
      <c r="AK3158" s="94" t="s">
        <v>120</v>
      </c>
      <c r="AL3158" s="94"/>
      <c r="AM3158" s="94"/>
      <c r="AN3158" s="94"/>
      <c r="AO3158" s="95"/>
      <c r="AP3158" s="95"/>
      <c r="AQ3158" s="95">
        <f ca="1">NOW()</f>
        <v>45503.69683483796</v>
      </c>
      <c r="AR3158" s="94"/>
      <c r="AS3158" s="95"/>
      <c r="AT3158" s="95"/>
      <c r="AU3158" s="94" t="s">
        <v>752</v>
      </c>
      <c r="AV3158" s="94" t="s">
        <v>746</v>
      </c>
      <c r="AW3158" s="94" t="s">
        <v>1323</v>
      </c>
      <c r="AX3158" s="94"/>
      <c r="AY3158" s="94"/>
      <c r="AZ3158" s="105" t="str">
        <f>+CONCATENATE("Reportan apertura en el enlace ",Tabla4[[#This Row],[Enlace]]," en el ",Tabla4[[#This Row],[Distancia óptica]]," ocasionado por ",Tabla4[[#This Row],[Causa del daño]])</f>
        <v xml:space="preserve">Reportan apertura en el enlace Neiva - Garzón en el  ocasionado por </v>
      </c>
      <c r="BA3158" s="105" t="str">
        <f>+CONCATENATE("Para dar solución al incidente ",Tabla4[[#This Row],[Solución]])</f>
        <v xml:space="preserve">Para dar solución al incidente </v>
      </c>
      <c r="BB3158" s="94" t="str">
        <f>+_xlfn.CONCAT(Tabla4[[#This Row],[Causa Raiz]]," ",Tabla4[[#This Row],[Solución2]]," (",Tabla4[[#This Row],[Anillo]],"- Cabecera: ",Tabla4[[#This Row],[Cabecera]],"- Operador: ",Tabla4[[#This Row],[Operador]],")")</f>
        <v>Reportan apertura en el enlace Neiva - Garzón en el  ocasionado por  Para dar solución al incidente  (TRONCAL- Cabecera: NEIVA- Operador: Colombia Telecomunicaciones)</v>
      </c>
    </row>
  </sheetData>
  <dataConsolidate link="1"/>
  <phoneticPr fontId="23" type="noConversion"/>
  <conditionalFormatting sqref="B1:B1048576">
    <cfRule type="duplicateValues" dxfId="3238" priority="76800"/>
  </conditionalFormatting>
  <conditionalFormatting sqref="D1926:E1926">
    <cfRule type="timePeriod" dxfId="3237" priority="5364" timePeriod="lastMonth">
      <formula>AND(MONTH(D1926)=MONTH(EDATE(TODAY(),0-1)),YEAR(D1926)=YEAR(EDATE(TODAY(),0-1)))</formula>
    </cfRule>
  </conditionalFormatting>
  <conditionalFormatting sqref="G1:G3089 G3091:G6344">
    <cfRule type="containsText" dxfId="3236" priority="11753" operator="containsText" text="Abierto">
      <formula>NOT(ISERROR(SEARCH("Abierto",G1)))</formula>
    </cfRule>
    <cfRule type="containsText" dxfId="3235" priority="11752" operator="containsText" text="exclusión">
      <formula>NOT(ISERROR(SEARCH("exclusión",G1)))</formula>
    </cfRule>
  </conditionalFormatting>
  <conditionalFormatting sqref="R2633 R2647:R2650 R2651:T2651 R2652 T2652 R2653:T2653 R2654:R2658 T2654:T2658 R2659:T2659 R2660 T2660 R2661:T2661 R2662:R2663 T2662:T2663 R2664:T2665 R2666:R2667 T2666:T2667 R2668:T2669 R2670:R2672 T2670:T2672 S2673:T2673 R2674:R2677 T2674:T2677 S2678:T2678 R2679 T2679 R2680:T2680 R2688:T2689 R2690 T2690 R2691:T2692 R2693:R2694 T2693:T2694 R2695:T2695 R2696 T2696 R2697:T2697 R2698 T2698 R2699:T2699 R2700:R2701 T2700:T2701 R2702:T2702 R2703:R2704 T2703:T2704 R2705:T2706 R2708:R2711 T2708:T2711 R2712:T2712 T2731 R2732:T2732 R2733:R2734 T2733:T2735 R2736:T2736 T2737:T2739 R2740:T2740 T2741:T2747 R2742:R2747 R2748:T2748 R2754:R2759 T2754:T2759 R2760:T2760 R2761 T2761 R2762:T2764 R2765 T2765 R2766:T2768 T2769:T2770 R2770 R2771:T2772 R2773 T2773 R2774:T2774 R2775 T2775 R2778 T2778 R2781:T2784 T2785 R2785 R2786:T2792 R2794:T2796 R2798:T2801 R2823:T2824 R2813:T2817 S2812:T2812 R2826:T2827 S2825:T2825 S2828:T2828 R2829:T2839 S2707:T2707 R2803:T2811 S2802:T2802 R2819:T2820 S2818:T2818 S2822:T2822 R2681:R2687 T2681:T2687 R2918:T3066 R3068:T3124 R3127:T3127 R3129:T3142 T3143 R3144:T6344">
    <cfRule type="notContainsBlanks" dxfId="3234" priority="2196">
      <formula>LEN(TRIM(R2633))&gt;0</formula>
    </cfRule>
  </conditionalFormatting>
  <conditionalFormatting sqref="R2713 T2713">
    <cfRule type="notContainsBlanks" dxfId="3233" priority="1815">
      <formula>LEN(TRIM(R2713))&gt;0</formula>
    </cfRule>
  </conditionalFormatting>
  <conditionalFormatting sqref="R2716:R2723">
    <cfRule type="notContainsBlanks" dxfId="3232" priority="1755">
      <formula>LEN(TRIM(R2716))&gt;0</formula>
    </cfRule>
  </conditionalFormatting>
  <conditionalFormatting sqref="R2731">
    <cfRule type="notContainsBlanks" dxfId="3231" priority="1704">
      <formula>LEN(TRIM(R2731))&gt;0</formula>
    </cfRule>
  </conditionalFormatting>
  <conditionalFormatting sqref="R2737 R2738:S2738">
    <cfRule type="notContainsBlanks" dxfId="3230" priority="1666">
      <formula>LEN(TRIM(R2737))&gt;0</formula>
    </cfRule>
  </conditionalFormatting>
  <conditionalFormatting sqref="R2739">
    <cfRule type="notContainsBlanks" dxfId="3229" priority="1646">
      <formula>LEN(TRIM(R2739))&gt;0</formula>
    </cfRule>
  </conditionalFormatting>
  <conditionalFormatting sqref="R2749:R2751">
    <cfRule type="notContainsBlanks" dxfId="3228" priority="1539">
      <formula>LEN(TRIM(R2749))&gt;0</formula>
    </cfRule>
  </conditionalFormatting>
  <conditionalFormatting sqref="R2821">
    <cfRule type="notContainsBlanks" dxfId="3227" priority="1053">
      <formula>LEN(TRIM(R2821))&gt;0</formula>
    </cfRule>
  </conditionalFormatting>
  <conditionalFormatting sqref="R2822 R2818 R2802 R2715 R2707 R2678 R2673">
    <cfRule type="notContainsBlanks" dxfId="3226" priority="618">
      <formula>LEN(TRIM(R2673))&gt;0</formula>
    </cfRule>
  </conditionalFormatting>
  <conditionalFormatting sqref="R2828 R2825 R2812">
    <cfRule type="notContainsBlanks" dxfId="3225" priority="1024">
      <formula>LEN(TRIM(R2812))&gt;0</formula>
    </cfRule>
  </conditionalFormatting>
  <conditionalFormatting sqref="R2873">
    <cfRule type="notContainsBlanks" dxfId="3224" priority="873">
      <formula>LEN(TRIM(R2873))&gt;0</formula>
    </cfRule>
  </conditionalFormatting>
  <conditionalFormatting sqref="R2917">
    <cfRule type="notContainsBlanks" dxfId="3223" priority="712">
      <formula>LEN(TRIM(R2917))&gt;0</formula>
    </cfRule>
  </conditionalFormatting>
  <conditionalFormatting sqref="R3067">
    <cfRule type="notContainsBlanks" dxfId="3222" priority="270">
      <formula>LEN(TRIM(R3067))&gt;0</formula>
    </cfRule>
  </conditionalFormatting>
  <conditionalFormatting sqref="R3128">
    <cfRule type="notContainsBlanks" dxfId="3221" priority="88">
      <formula>LEN(TRIM(R3128))&gt;0</formula>
    </cfRule>
  </conditionalFormatting>
  <conditionalFormatting sqref="R2735:S2735">
    <cfRule type="notContainsBlanks" dxfId="3220" priority="1680">
      <formula>LEN(TRIM(R2735))&gt;0</formula>
    </cfRule>
  </conditionalFormatting>
  <conditionalFormatting sqref="R2741:S2741">
    <cfRule type="notContainsBlanks" dxfId="3219" priority="1630">
      <formula>LEN(TRIM(R2741))&gt;0</formula>
    </cfRule>
  </conditionalFormatting>
  <conditionalFormatting sqref="R2769:S2769">
    <cfRule type="notContainsBlanks" dxfId="3218" priority="1440">
      <formula>LEN(TRIM(R2769))&gt;0</formula>
    </cfRule>
  </conditionalFormatting>
  <conditionalFormatting sqref="R3143:S3143">
    <cfRule type="notContainsBlanks" dxfId="3217" priority="25">
      <formula>LEN(TRIM(R3143))&gt;0</formula>
    </cfRule>
  </conditionalFormatting>
  <conditionalFormatting sqref="R2714:T2714 T2716:T2723 S2715:T2715">
    <cfRule type="notContainsBlanks" dxfId="3216" priority="1801">
      <formula>LEN(TRIM(R2714))&gt;0</formula>
    </cfRule>
  </conditionalFormatting>
  <conditionalFormatting sqref="R2724:T2724 R2725:R2726 T2725:T2726 R2727:T2727 R2728:R2729 T2728:T2729 R2730:T2730">
    <cfRule type="notContainsBlanks" dxfId="3215" priority="1735">
      <formula>LEN(TRIM(R2724))&gt;0</formula>
    </cfRule>
  </conditionalFormatting>
  <conditionalFormatting sqref="R2752:T2753">
    <cfRule type="notContainsBlanks" dxfId="3214" priority="1509">
      <formula>LEN(TRIM(R2752))&gt;0</formula>
    </cfRule>
  </conditionalFormatting>
  <conditionalFormatting sqref="R2776:T2777">
    <cfRule type="notContainsBlanks" dxfId="3213" priority="1346">
      <formula>LEN(TRIM(R2776))&gt;0</formula>
    </cfRule>
  </conditionalFormatting>
  <conditionalFormatting sqref="R2779:T2780">
    <cfRule type="notContainsBlanks" dxfId="3212" priority="1284">
      <formula>LEN(TRIM(R2779))&gt;0</formula>
    </cfRule>
  </conditionalFormatting>
  <conditionalFormatting sqref="R2788:T2788">
    <cfRule type="notContainsBlanks" dxfId="3211" priority="1254">
      <formula>LEN(TRIM(R2788))&gt;0</formula>
    </cfRule>
  </conditionalFormatting>
  <conditionalFormatting sqref="R2793:T2793">
    <cfRule type="notContainsBlanks" dxfId="3210" priority="1203">
      <formula>LEN(TRIM(R2793))&gt;0</formula>
    </cfRule>
  </conditionalFormatting>
  <conditionalFormatting sqref="R2797:T2797">
    <cfRule type="notContainsBlanks" dxfId="3209" priority="1159">
      <formula>LEN(TRIM(R2797))&gt;0</formula>
    </cfRule>
  </conditionalFormatting>
  <conditionalFormatting sqref="R2840:T2841">
    <cfRule type="notContainsBlanks" dxfId="3208" priority="1015">
      <formula>LEN(TRIM(R2840))&gt;0</formula>
    </cfRule>
  </conditionalFormatting>
  <conditionalFormatting sqref="R2845:T2845">
    <cfRule type="notContainsBlanks" dxfId="3207" priority="987">
      <formula>LEN(TRIM(R2845))&gt;0</formula>
    </cfRule>
  </conditionalFormatting>
  <conditionalFormatting sqref="R2869:T2869">
    <cfRule type="notContainsBlanks" dxfId="3206" priority="940">
      <formula>LEN(TRIM(R2869))&gt;0</formula>
    </cfRule>
  </conditionalFormatting>
  <conditionalFormatting sqref="R2870:T2870">
    <cfRule type="notContainsBlanks" dxfId="3205" priority="926">
      <formula>LEN(TRIM(R2870))&gt;0</formula>
    </cfRule>
  </conditionalFormatting>
  <conditionalFormatting sqref="R2871:T2871">
    <cfRule type="notContainsBlanks" dxfId="3204" priority="906">
      <formula>LEN(TRIM(R2871))&gt;0</formula>
    </cfRule>
  </conditionalFormatting>
  <conditionalFormatting sqref="R3125:T3125">
    <cfRule type="notContainsBlanks" dxfId="3203" priority="160">
      <formula>LEN(TRIM(R3125))&gt;0</formula>
    </cfRule>
  </conditionalFormatting>
  <conditionalFormatting sqref="R3126:T3126">
    <cfRule type="notContainsBlanks" dxfId="3202" priority="144">
      <formula>LEN(TRIM(R3126))&gt;0</formula>
    </cfRule>
  </conditionalFormatting>
  <conditionalFormatting sqref="S2101">
    <cfRule type="notContainsBlanks" dxfId="3201" priority="4867">
      <formula>LEN(TRIM(S2101))&gt;0</formula>
    </cfRule>
  </conditionalFormatting>
  <conditionalFormatting sqref="S2125">
    <cfRule type="notContainsBlanks" dxfId="3200" priority="4599">
      <formula>LEN(TRIM(S2125))&gt;0</formula>
    </cfRule>
  </conditionalFormatting>
  <conditionalFormatting sqref="S2138:S2139">
    <cfRule type="notContainsBlanks" dxfId="3199" priority="4421">
      <formula>LEN(TRIM(S2138))&gt;0</formula>
    </cfRule>
  </conditionalFormatting>
  <conditionalFormatting sqref="S2169">
    <cfRule type="notContainsBlanks" dxfId="3198" priority="4258">
      <formula>LEN(TRIM(S2169))&gt;0</formula>
    </cfRule>
  </conditionalFormatting>
  <conditionalFormatting sqref="S2234">
    <cfRule type="notContainsBlanks" dxfId="3197" priority="3713">
      <formula>LEN(TRIM(S2234))&gt;0</formula>
    </cfRule>
  </conditionalFormatting>
  <conditionalFormatting sqref="S2647:S2648 S2654:S2658 S2662:S2663 S2670:S2672 S2674:S2677 S2700:S2701 S2708:S2711 S2716:S2723 S2728:S2729 S2737 S2742:S2747 S2754:S2759 S2761 S2681:S2687 S2650">
    <cfRule type="notContainsBlanks" dxfId="3196" priority="1466">
      <formula>LEN(TRIM(S2647))&gt;0</formula>
    </cfRule>
  </conditionalFormatting>
  <conditionalFormatting sqref="S2652 S2690 S2693:S2694 S2733:S2734">
    <cfRule type="notContainsBlanks" dxfId="3195" priority="1477">
      <formula>LEN(TRIM(S2652))&gt;0</formula>
    </cfRule>
  </conditionalFormatting>
  <conditionalFormatting sqref="S2660">
    <cfRule type="notContainsBlanks" dxfId="3194" priority="1473">
      <formula>LEN(TRIM(S2660))&gt;0</formula>
    </cfRule>
  </conditionalFormatting>
  <conditionalFormatting sqref="S2666:S2667 S2679 S2696 S2703:S2704">
    <cfRule type="notContainsBlanks" dxfId="3193" priority="1478">
      <formula>LEN(TRIM(S2666))&gt;0</formula>
    </cfRule>
  </conditionalFormatting>
  <conditionalFormatting sqref="S2698 S2725:S2726 S2749:S2751">
    <cfRule type="notContainsBlanks" dxfId="3192" priority="1472">
      <formula>LEN(TRIM(S2698))&gt;0</formula>
    </cfRule>
  </conditionalFormatting>
  <conditionalFormatting sqref="S2713 S2649">
    <cfRule type="notContainsBlanks" dxfId="3191" priority="609">
      <formula>LEN(TRIM(S2649))&gt;0</formula>
    </cfRule>
  </conditionalFormatting>
  <conditionalFormatting sqref="S2731">
    <cfRule type="notContainsBlanks" dxfId="3190" priority="1481">
      <formula>LEN(TRIM(S2731))&gt;0</formula>
    </cfRule>
  </conditionalFormatting>
  <conditionalFormatting sqref="S2739">
    <cfRule type="notContainsBlanks" dxfId="3189" priority="1479">
      <formula>LEN(TRIM(S2739))&gt;0</formula>
    </cfRule>
  </conditionalFormatting>
  <conditionalFormatting sqref="S2765">
    <cfRule type="notContainsBlanks" dxfId="3188" priority="1442">
      <formula>LEN(TRIM(S2765))&gt;0</formula>
    </cfRule>
  </conditionalFormatting>
  <conditionalFormatting sqref="S2770">
    <cfRule type="notContainsBlanks" dxfId="3187" priority="1406">
      <formula>LEN(TRIM(S2770))&gt;0</formula>
    </cfRule>
  </conditionalFormatting>
  <conditionalFormatting sqref="S2773">
    <cfRule type="notContainsBlanks" dxfId="3186" priority="1397">
      <formula>LEN(TRIM(S2773))&gt;0</formula>
    </cfRule>
  </conditionalFormatting>
  <conditionalFormatting sqref="S2775">
    <cfRule type="notContainsBlanks" dxfId="3185" priority="1376">
      <formula>LEN(TRIM(S2775))&gt;0</formula>
    </cfRule>
  </conditionalFormatting>
  <conditionalFormatting sqref="S2778">
    <cfRule type="notContainsBlanks" dxfId="3184" priority="1309">
      <formula>LEN(TRIM(S2778))&gt;0</formula>
    </cfRule>
  </conditionalFormatting>
  <conditionalFormatting sqref="S2785">
    <cfRule type="notContainsBlanks" dxfId="3183" priority="1262">
      <formula>LEN(TRIM(S2785))&gt;0</formula>
    </cfRule>
  </conditionalFormatting>
  <conditionalFormatting sqref="S2917">
    <cfRule type="notContainsBlanks" dxfId="3182" priority="699">
      <formula>LEN(TRIM(S2917))&gt;0</formula>
    </cfRule>
  </conditionalFormatting>
  <conditionalFormatting sqref="S2604:T2604">
    <cfRule type="notContainsBlanks" dxfId="3181" priority="2344">
      <formula>LEN(TRIM(S2604))&gt;0</formula>
    </cfRule>
  </conditionalFormatting>
  <conditionalFormatting sqref="S2633:T2633 R2634:T2644 R2645:S2646 R2842:T2844 S2873:T2873 R2604 R2872:T2872 R2874:T2916 R2846:T2868 R1:T2603 R2605:T2632">
    <cfRule type="notContainsBlanks" dxfId="3180" priority="2343">
      <formula>LEN(TRIM(R1))&gt;0</formula>
    </cfRule>
  </conditionalFormatting>
  <conditionalFormatting sqref="S2821:T2821">
    <cfRule type="notContainsBlanks" dxfId="3179" priority="1068">
      <formula>LEN(TRIM(S2821))&gt;0</formula>
    </cfRule>
  </conditionalFormatting>
  <conditionalFormatting sqref="S3067:T3067">
    <cfRule type="notContainsBlanks" dxfId="3178" priority="281">
      <formula>LEN(TRIM(S3067))&gt;0</formula>
    </cfRule>
  </conditionalFormatting>
  <conditionalFormatting sqref="S3128:T3128">
    <cfRule type="notContainsBlanks" dxfId="3177" priority="91">
      <formula>LEN(TRIM(S3128))&gt;0</formula>
    </cfRule>
  </conditionalFormatting>
  <conditionalFormatting sqref="T2132">
    <cfRule type="notContainsBlanks" dxfId="3176" priority="4348">
      <formula>LEN(TRIM(T2132))&gt;0</formula>
    </cfRule>
  </conditionalFormatting>
  <conditionalFormatting sqref="T2645:T2650">
    <cfRule type="notContainsBlanks" dxfId="3175" priority="2127">
      <formula>LEN(TRIM(T2645))&gt;0</formula>
    </cfRule>
  </conditionalFormatting>
  <conditionalFormatting sqref="T2749:T2751">
    <cfRule type="notContainsBlanks" dxfId="3174" priority="1557">
      <formula>LEN(TRIM(T2749))&gt;0</formula>
    </cfRule>
  </conditionalFormatting>
  <conditionalFormatting sqref="T2917">
    <cfRule type="notContainsBlanks" dxfId="3173" priority="709">
      <formula>LEN(TRIM(T2917))&gt;0</formula>
    </cfRule>
  </conditionalFormatting>
  <conditionalFormatting sqref="W1518">
    <cfRule type="containsText" dxfId="3172" priority="6104" operator="containsText" text="Pedir">
      <formula>NOT(ISERROR(SEARCH("Pedir",W1518)))</formula>
    </cfRule>
    <cfRule type="expression" dxfId="3171" priority="6105">
      <formula>$Z1518="NA"</formula>
    </cfRule>
  </conditionalFormatting>
  <conditionalFormatting sqref="W1779 X2266:Y2271 X2284:Y2302 Y2919:Y2928 X2942:X2955 X2956:Y2956 X2957:X2960 X2961:Y2961 Y2930:Y2960 X3005:Y3007 W3008:Y3008 X3008:X3009 X3009:Y3039 X3035:X3044 W3040:Y3044 X3045:Y3066 X3069:Y3071 W3100:Y3100 X3099:X3109 W3072:W3073 X3096:Y3099 Y3072:Y3095 X3101:Y3123 X3130:Y3133 W3134:Y3134 W3143:Y3143 X3140:X3143 X3135:Y3142 W3159:Y6344 X3159:X1048576 X3144:Y3158">
    <cfRule type="expression" dxfId="3170" priority="5314">
      <formula>$Z1779="NA"</formula>
    </cfRule>
  </conditionalFormatting>
  <conditionalFormatting sqref="W1780">
    <cfRule type="containsText" dxfId="3169" priority="383" operator="containsText" text="Pedir">
      <formula>NOT(ISERROR(SEARCH("Pedir",W1780)))</formula>
    </cfRule>
    <cfRule type="containsText" dxfId="3168" priority="385" operator="containsText" text="Pedir">
      <formula>NOT(ISERROR(SEARCH("Pedir",W1780)))</formula>
    </cfRule>
    <cfRule type="expression" dxfId="3167" priority="386">
      <formula>#REF!="NA"</formula>
    </cfRule>
    <cfRule type="containsText" dxfId="3166" priority="387" operator="containsText" text="Pedir">
      <formula>NOT(ISERROR(SEARCH("Pedir",W1780)))</formula>
    </cfRule>
    <cfRule type="expression" dxfId="3165" priority="388">
      <formula>#REF!="NA"</formula>
    </cfRule>
    <cfRule type="containsText" dxfId="3164" priority="389" operator="containsText" text="Pedir">
      <formula>NOT(ISERROR(SEARCH("Pedir",W1780)))</formula>
    </cfRule>
    <cfRule type="expression" dxfId="3163" priority="390">
      <formula>#REF!="NA"</formula>
    </cfRule>
    <cfRule type="containsText" dxfId="3162" priority="391" operator="containsText" text="Pedir">
      <formula>NOT(ISERROR(SEARCH("Pedir",W1780)))</formula>
    </cfRule>
    <cfRule type="expression" dxfId="3161" priority="392">
      <formula>$Z1780="NA"</formula>
    </cfRule>
    <cfRule type="expression" dxfId="3160" priority="374">
      <formula>#REF!="NA"</formula>
    </cfRule>
    <cfRule type="expression" dxfId="3159" priority="384">
      <formula>#REF!="NA"</formula>
    </cfRule>
    <cfRule type="containsText" dxfId="3158" priority="375" operator="containsText" text="Pedir">
      <formula>NOT(ISERROR(SEARCH("Pedir",W1780)))</formula>
    </cfRule>
    <cfRule type="expression" dxfId="3157" priority="376">
      <formula>#REF!="NA"</formula>
    </cfRule>
    <cfRule type="containsText" dxfId="3156" priority="377" operator="containsText" text="Pedir">
      <formula>NOT(ISERROR(SEARCH("Pedir",W1780)))</formula>
    </cfRule>
    <cfRule type="expression" dxfId="3155" priority="378">
      <formula>#REF!="NA"</formula>
    </cfRule>
    <cfRule type="containsText" dxfId="3154" priority="379" operator="containsText" text="Pedir">
      <formula>NOT(ISERROR(SEARCH("Pedir",W1780)))</formula>
    </cfRule>
    <cfRule type="containsText" dxfId="3153" priority="381" operator="containsText" text="Pedir">
      <formula>NOT(ISERROR(SEARCH("Pedir",W1780)))</formula>
    </cfRule>
    <cfRule type="expression" dxfId="3152" priority="380">
      <formula>#REF!="NA"</formula>
    </cfRule>
    <cfRule type="expression" dxfId="3151" priority="382">
      <formula>#REF!="NA"</formula>
    </cfRule>
  </conditionalFormatting>
  <conditionalFormatting sqref="W1837:W1838 W1842">
    <cfRule type="expression" dxfId="3150" priority="74887">
      <formula>$Z1836="NA"</formula>
    </cfRule>
  </conditionalFormatting>
  <conditionalFormatting sqref="W1841">
    <cfRule type="expression" dxfId="3149" priority="6160">
      <formula>$Z1840="NA"</formula>
    </cfRule>
  </conditionalFormatting>
  <conditionalFormatting sqref="W1843:W1846">
    <cfRule type="expression" dxfId="3148" priority="6158">
      <formula>$Z1842="NA"</formula>
    </cfRule>
  </conditionalFormatting>
  <conditionalFormatting sqref="W1850:W1879 W1986:Y1986 W2649:X2649 X2637:X2654 X2656:X2712 X2718:X2721 W2722:X2722 X2723 X2731:X2732 W2734:X2734 X2735:X2736 W2737:X2737 X2739:X2740 X2751:X2753 W2754:X2754 X2755 W2756:X2768 W2836:X2840 W2865:X2865 X2866:X2868 W2869:X2869 X2870:X2872 X2874:X2880 X2882:Y2896 W2897:Y2914 X2915:Y2915 W2916:Y2916 X2917:Y2928 W2929 W2932:Y2944 X2945:Y2955 W2972:Y2972 W2202:W2220 W2473:Y2524 X2303:Y2347 X2351:Y2386 X2388:Y2389 X2391:Y2391 X2393:Y2403 W2404:Y2404 X2405:Y2430 X2432:Y2433 W2434:Y2434 X2435:Y2435 W2437:Y2444 W2447:Y2466 W2527:Y2529 X2261:Y2262 X2273:Y2282 W2531:Y2532 W2534:Y2550 X2551:Y2559 W2560:X2560 X2561:Y2574 W2575:X2575 X2576:Y2579 W2580:Y2580 X2581:Y2589 X2591:Y2594 W2595:Y2595 X2596:Y2600 W2601:X2601 X2602:Y2603 X2605:Y2627 W2628:X2628 X2629:X2635 X2769:X2774 W2775:X2777 X2778:X2783 W2784:X2789 X2790:X2792 X2794:X2795 W2796:X2796 X2799:X2800 W2804:X2804 X2803:X2820 X2822:X2830 W2831:X2833 X2834:X2843 W2132 Y2132 Y2246:Y2260 Y2264 W2714:X2717 W2724:X2730 W2733 W2742:X2749 W2844:X2844 X2845 W2881:X2881 X2847:X2864 X2930:Y2931 X2929:X2940 W2468:Y2471 X2957:Y3004">
    <cfRule type="expression" dxfId="3147" priority="6142">
      <formula>$Z1850="NA"</formula>
    </cfRule>
  </conditionalFormatting>
  <conditionalFormatting sqref="W1880:W1885 X1:X2466 X2655:X2664 X2468:X2634">
    <cfRule type="expression" dxfId="3146" priority="6091">
      <formula>$Z1="NA"</formula>
    </cfRule>
  </conditionalFormatting>
  <conditionalFormatting sqref="W1882:W1915">
    <cfRule type="expression" dxfId="3145" priority="6068">
      <formula>$Z1882="NA"</formula>
    </cfRule>
    <cfRule type="containsText" dxfId="3144" priority="6067" operator="containsText" text="Pedir">
      <formula>NOT(ISERROR(SEARCH("Pedir",W1882)))</formula>
    </cfRule>
  </conditionalFormatting>
  <conditionalFormatting sqref="W1883:W1885 W1842 Y1879 Y1883">
    <cfRule type="expression" dxfId="3143" priority="6159">
      <formula>$Z1842="NA"</formula>
    </cfRule>
  </conditionalFormatting>
  <conditionalFormatting sqref="W1883:W1885 W1986:X1986 X2637:X2712 W2932:X2944 X2942:X2961 X2963:X3071 W3008:X3008 W3040:X3044 W3072:W3073 X3096:X3123 W3100:X3100 X3130:X3133 W3134:X3134 X3135:X1048576 W3143:X3143 W3159:X6344 W2715:X2717 X2718:X2723 W2722:X2722 W2726:X2730 X2731:X2732 W2734:X2734 X2735:X2736 W2737:X2737 X2740 W2742:X2748 X2753 W2754:X2754 X2755 W2756:X2768 W2836:X2840 X2847:X2868 W2865:X2865 W2869:X2869 X2872 X2874 W2972:X2972 W2898:X2914 W2916:X2916 X2917 X2919:X2940 X2876:X2880 X2882:X2897 X2915">
    <cfRule type="containsText" dxfId="3142" priority="6092" operator="containsText" text="Pedir">
      <formula>NOT(ISERROR(SEARCH("Pedir",W1883)))</formula>
    </cfRule>
  </conditionalFormatting>
  <conditionalFormatting sqref="W1890:W1915 W1924:W1929 W1935 W1939:W1965">
    <cfRule type="containsText" dxfId="3141" priority="6069" operator="containsText" text="Pedir">
      <formula>NOT(ISERROR(SEARCH("Pedir",W1890)))</formula>
    </cfRule>
    <cfRule type="expression" dxfId="3140" priority="6070">
      <formula>$Z1890="NA"</formula>
    </cfRule>
  </conditionalFormatting>
  <conditionalFormatting sqref="W1890:W1915">
    <cfRule type="expression" dxfId="3139" priority="6066">
      <formula>$Z1890="NA"</formula>
    </cfRule>
    <cfRule type="containsText" dxfId="3138" priority="6065" operator="containsText" text="Pedir">
      <formula>NOT(ISERROR(SEARCH("Pedir",W1890)))</formula>
    </cfRule>
  </conditionalFormatting>
  <conditionalFormatting sqref="W1913:W1919 W1482">
    <cfRule type="containsText" dxfId="3137" priority="6112" operator="containsText" text="Pedir">
      <formula>NOT(ISERROR(SEARCH("Pedir",W1482)))</formula>
    </cfRule>
  </conditionalFormatting>
  <conditionalFormatting sqref="W1917:W1918 W1986">
    <cfRule type="expression" dxfId="3136" priority="5994">
      <formula>$Z1917="NA"</formula>
    </cfRule>
    <cfRule type="expression" dxfId="3135" priority="5992">
      <formula>$Z1917="NA"</formula>
    </cfRule>
    <cfRule type="containsText" dxfId="3134" priority="5993" operator="containsText" text="Pedir">
      <formula>NOT(ISERROR(SEARCH("Pedir",W1917)))</formula>
    </cfRule>
    <cfRule type="containsText" dxfId="3133" priority="5991" operator="containsText" text="Pedir">
      <formula>NOT(ISERROR(SEARCH("Pedir",W1917)))</formula>
    </cfRule>
    <cfRule type="expression" dxfId="3132" priority="5990">
      <formula>$Z1917="NA"</formula>
    </cfRule>
  </conditionalFormatting>
  <conditionalFormatting sqref="W1917:W1918">
    <cfRule type="containsText" dxfId="3131" priority="5989" operator="containsText" text="Pedir">
      <formula>NOT(ISERROR(SEARCH("Pedir",W1917)))</formula>
    </cfRule>
  </conditionalFormatting>
  <conditionalFormatting sqref="W1918:W1919">
    <cfRule type="expression" dxfId="3130" priority="5976">
      <formula>$Z1918="NA"</formula>
    </cfRule>
  </conditionalFormatting>
  <conditionalFormatting sqref="W1919 W2206:W2220 W2268 W2320:W2321 W2504:W2506">
    <cfRule type="containsText" dxfId="3129" priority="5973" operator="containsText" text="Pedir">
      <formula>NOT(ISERROR(SEARCH("Pedir",W1919)))</formula>
    </cfRule>
    <cfRule type="containsText" dxfId="3128" priority="5975" operator="containsText" text="Pedir">
      <formula>NOT(ISERROR(SEARCH("Pedir",W1919)))</formula>
    </cfRule>
    <cfRule type="expression" dxfId="3127" priority="5974">
      <formula>$Z1919="NA"</formula>
    </cfRule>
  </conditionalFormatting>
  <conditionalFormatting sqref="W1919 W2504:W2506 W2206:W2220 W2268 W2320:W2321">
    <cfRule type="expression" dxfId="3126" priority="5972">
      <formula>$Z1919="NA"</formula>
    </cfRule>
  </conditionalFormatting>
  <conditionalFormatting sqref="W1919">
    <cfRule type="containsText" dxfId="3125" priority="5971" operator="containsText" text="Pedir">
      <formula>NOT(ISERROR(SEARCH("Pedir",W1919)))</formula>
    </cfRule>
  </conditionalFormatting>
  <conditionalFormatting sqref="W1921:W1923">
    <cfRule type="expression" dxfId="3124" priority="5966">
      <formula>$Z1921="NA"</formula>
    </cfRule>
    <cfRule type="expression" dxfId="3123" priority="5968">
      <formula>$Z1921="NA"</formula>
    </cfRule>
    <cfRule type="containsText" dxfId="3122" priority="5967" operator="containsText" text="Pedir">
      <formula>NOT(ISERROR(SEARCH("Pedir",W1921)))</formula>
    </cfRule>
  </conditionalFormatting>
  <conditionalFormatting sqref="W1921:W1924">
    <cfRule type="containsText" dxfId="3121" priority="5938" operator="containsText" text="Pedir">
      <formula>NOT(ISERROR(SEARCH("Pedir",W1921)))</formula>
    </cfRule>
  </conditionalFormatting>
  <conditionalFormatting sqref="W1921:W1929">
    <cfRule type="expression" dxfId="3120" priority="5970">
      <formula>$Z1921="NA"</formula>
    </cfRule>
    <cfRule type="containsText" dxfId="3119" priority="5969" operator="containsText" text="Pedir">
      <formula>NOT(ISERROR(SEARCH("Pedir",W1921)))</formula>
    </cfRule>
  </conditionalFormatting>
  <conditionalFormatting sqref="W1924">
    <cfRule type="expression" dxfId="3118" priority="5937">
      <formula>$Z1924="NA"</formula>
    </cfRule>
    <cfRule type="containsText" dxfId="3117" priority="5812" operator="containsText" text="Pedir">
      <formula>NOT(ISERROR(SEARCH("Pedir",W1924)))</formula>
    </cfRule>
  </conditionalFormatting>
  <conditionalFormatting sqref="W1926:W1928 W2293:W2300">
    <cfRule type="containsText" dxfId="3116" priority="5940" operator="containsText" text="Pedir">
      <formula>NOT(ISERROR(SEARCH("Pedir",W1926)))</formula>
    </cfRule>
  </conditionalFormatting>
  <conditionalFormatting sqref="W1929:W1931">
    <cfRule type="containsText" dxfId="3115" priority="5936" operator="containsText" text="Pedir">
      <formula>NOT(ISERROR(SEARCH("Pedir",W1929)))</formula>
    </cfRule>
  </conditionalFormatting>
  <conditionalFormatting sqref="W1930">
    <cfRule type="containsText" dxfId="3114" priority="74897" operator="containsText" text="Pedir">
      <formula>NOT(ISERROR(SEARCH("Pedir",W1930)))</formula>
    </cfRule>
    <cfRule type="expression" dxfId="3113" priority="74898">
      <formula>$Z1933="NA"</formula>
    </cfRule>
    <cfRule type="containsText" dxfId="3112" priority="74895" operator="containsText" text="Pedir">
      <formula>NOT(ISERROR(SEARCH("Pedir",W1930)))</formula>
    </cfRule>
    <cfRule type="expression" dxfId="3111" priority="74896">
      <formula>$Z1933="NA"</formula>
    </cfRule>
  </conditionalFormatting>
  <conditionalFormatting sqref="W1931:W1935">
    <cfRule type="expression" dxfId="3110" priority="5930">
      <formula>$Z1931="NA"</formula>
    </cfRule>
  </conditionalFormatting>
  <conditionalFormatting sqref="W1932:W1934">
    <cfRule type="expression" dxfId="3109" priority="5925">
      <formula>$Z1932="NA"</formula>
    </cfRule>
    <cfRule type="containsText" dxfId="3108" priority="5926" operator="containsText" text="Pedir">
      <formula>NOT(ISERROR(SEARCH("Pedir",W1932)))</formula>
    </cfRule>
    <cfRule type="expression" dxfId="3107" priority="5928">
      <formula>$Z1932="NA"</formula>
    </cfRule>
  </conditionalFormatting>
  <conditionalFormatting sqref="W1932:W1935">
    <cfRule type="containsText" dxfId="3106" priority="5929" operator="containsText" text="Pedir">
      <formula>NOT(ISERROR(SEARCH("Pedir",W1932)))</formula>
    </cfRule>
  </conditionalFormatting>
  <conditionalFormatting sqref="W1933:W1935">
    <cfRule type="expression" dxfId="3105" priority="5908">
      <formula>$Z1933="NA"</formula>
    </cfRule>
    <cfRule type="containsText" dxfId="3104" priority="5909" operator="containsText" text="Pedir">
      <formula>NOT(ISERROR(SEARCH("Pedir",W1933)))</formula>
    </cfRule>
    <cfRule type="containsText" dxfId="3103" priority="74917" operator="containsText" text="Pedir">
      <formula>NOT(ISERROR(SEARCH("Pedir",W1933)))</formula>
    </cfRule>
    <cfRule type="expression" dxfId="3102" priority="74916">
      <formula>#REF!="NA"</formula>
    </cfRule>
    <cfRule type="expression" dxfId="3101" priority="74890">
      <formula>#REF!="NA"</formula>
    </cfRule>
    <cfRule type="containsText" dxfId="3100" priority="74915" operator="containsText" text="Pedir">
      <formula>NOT(ISERROR(SEARCH("Pedir",W1933)))</formula>
    </cfRule>
    <cfRule type="expression" dxfId="3099" priority="74918">
      <formula>#REF!="NA"</formula>
    </cfRule>
  </conditionalFormatting>
  <conditionalFormatting sqref="W1934:W1965 W1873:W1885">
    <cfRule type="containsText" dxfId="3098" priority="6090" operator="containsText" text="Pedir">
      <formula>NOT(ISERROR(SEARCH("Pedir",W1873)))</formula>
    </cfRule>
  </conditionalFormatting>
  <conditionalFormatting sqref="W1937:W1938">
    <cfRule type="expression" dxfId="3097" priority="5897">
      <formula>$Z1937="NA"</formula>
    </cfRule>
    <cfRule type="containsText" dxfId="3096" priority="5898" operator="containsText" text="Pedir">
      <formula>NOT(ISERROR(SEARCH("Pedir",W1937)))</formula>
    </cfRule>
    <cfRule type="expression" dxfId="3095" priority="5900">
      <formula>$Z1937="NA"</formula>
    </cfRule>
  </conditionalFormatting>
  <conditionalFormatting sqref="W1937:W1965">
    <cfRule type="expression" dxfId="3094" priority="5902">
      <formula>$Z1937="NA"</formula>
    </cfRule>
    <cfRule type="containsText" dxfId="3093" priority="5901" operator="containsText" text="Pedir">
      <formula>NOT(ISERROR(SEARCH("Pedir",W1937)))</formula>
    </cfRule>
  </conditionalFormatting>
  <conditionalFormatting sqref="W1966:W1975">
    <cfRule type="expression" dxfId="3092" priority="5804">
      <formula>$Z1966="NA"</formula>
    </cfRule>
    <cfRule type="containsText" dxfId="3091" priority="5799" operator="containsText" text="Pedir">
      <formula>NOT(ISERROR(SEARCH("Pedir",W1966)))</formula>
    </cfRule>
    <cfRule type="expression" dxfId="3090" priority="5800">
      <formula>$Z1966="NA"</formula>
    </cfRule>
    <cfRule type="containsText" dxfId="3089" priority="5801" operator="containsText" text="Pedir">
      <formula>NOT(ISERROR(SEARCH("Pedir",W1966)))</formula>
    </cfRule>
    <cfRule type="expression" dxfId="3088" priority="5802">
      <formula>$Z1966="NA"</formula>
    </cfRule>
    <cfRule type="containsText" dxfId="3087" priority="5803" operator="containsText" text="Pedir">
      <formula>NOT(ISERROR(SEARCH("Pedir",W1966)))</formula>
    </cfRule>
  </conditionalFormatting>
  <conditionalFormatting sqref="W1976">
    <cfRule type="expression" dxfId="3086" priority="5727">
      <formula>$Z1976="NA"</formula>
    </cfRule>
    <cfRule type="containsText" dxfId="3085" priority="5728" operator="containsText" text="Pedir">
      <formula>NOT(ISERROR(SEARCH("Pedir",W1976)))</formula>
    </cfRule>
    <cfRule type="expression" dxfId="3084" priority="5729">
      <formula>$Z1976="NA"</formula>
    </cfRule>
    <cfRule type="containsText" dxfId="3083" priority="5726" operator="containsText" text="Pedir">
      <formula>NOT(ISERROR(SEARCH("Pedir",W1976)))</formula>
    </cfRule>
    <cfRule type="containsText" dxfId="3082" priority="5723" operator="containsText" text="Pedir">
      <formula>NOT(ISERROR(SEARCH("Pedir",W1976)))</formula>
    </cfRule>
    <cfRule type="expression" dxfId="3081" priority="5725">
      <formula>$Z1976="NA"</formula>
    </cfRule>
  </conditionalFormatting>
  <conditionalFormatting sqref="W1977">
    <cfRule type="containsText" dxfId="3080" priority="5707" operator="containsText" text="Pedir">
      <formula>NOT(ISERROR(SEARCH("Pedir",W1977)))</formula>
    </cfRule>
    <cfRule type="expression" dxfId="3079" priority="5708">
      <formula>$Z1977="NA"</formula>
    </cfRule>
    <cfRule type="containsText" dxfId="3078" priority="5709" operator="containsText" text="Pedir">
      <formula>NOT(ISERROR(SEARCH("Pedir",W1977)))</formula>
    </cfRule>
    <cfRule type="expression" dxfId="3077" priority="5710">
      <formula>$Z1977="NA"</formula>
    </cfRule>
    <cfRule type="containsText" dxfId="3076" priority="5271" operator="containsText" text="Pedir">
      <formula>NOT(ISERROR(SEARCH("Pedir",W1977)))</formula>
    </cfRule>
    <cfRule type="expression" dxfId="3075" priority="5272">
      <formula>$Z1977="NA"</formula>
    </cfRule>
  </conditionalFormatting>
  <conditionalFormatting sqref="W1977:W1979">
    <cfRule type="expression" dxfId="3074" priority="5701">
      <formula>$Z1977="NA"</formula>
    </cfRule>
    <cfRule type="containsText" dxfId="3073" priority="5700" operator="containsText" text="Pedir">
      <formula>NOT(ISERROR(SEARCH("Pedir",W1977)))</formula>
    </cfRule>
  </conditionalFormatting>
  <conditionalFormatting sqref="W1978:W1979">
    <cfRule type="containsText" dxfId="3072" priority="5698" operator="containsText" text="Pedir">
      <formula>NOT(ISERROR(SEARCH("Pedir",W1978)))</formula>
    </cfRule>
    <cfRule type="expression" dxfId="3071" priority="5699">
      <formula>$Z1978="NA"</formula>
    </cfRule>
  </conditionalFormatting>
  <conditionalFormatting sqref="W1978:W1980">
    <cfRule type="containsText" dxfId="3070" priority="5686" operator="containsText" text="Pedir">
      <formula>NOT(ISERROR(SEARCH("Pedir",W1978)))</formula>
    </cfRule>
    <cfRule type="expression" dxfId="3069" priority="5687">
      <formula>$Z1978="NA"</formula>
    </cfRule>
  </conditionalFormatting>
  <conditionalFormatting sqref="W1980">
    <cfRule type="expression" dxfId="3068" priority="5685">
      <formula>$Z1980="NA"</formula>
    </cfRule>
    <cfRule type="containsText" dxfId="3067" priority="5684" operator="containsText" text="Pedir">
      <formula>NOT(ISERROR(SEARCH("Pedir",W1980)))</formula>
    </cfRule>
  </conditionalFormatting>
  <conditionalFormatting sqref="W1980:W1982">
    <cfRule type="containsText" dxfId="3066" priority="5668" operator="containsText" text="Pedir">
      <formula>NOT(ISERROR(SEARCH("Pedir",W1980)))</formula>
    </cfRule>
    <cfRule type="expression" dxfId="3065" priority="5669">
      <formula>$Z1980="NA"</formula>
    </cfRule>
  </conditionalFormatting>
  <conditionalFormatting sqref="W1981:W1982">
    <cfRule type="containsText" dxfId="3064" priority="5663" operator="containsText" text="Pedir">
      <formula>NOT(ISERROR(SEARCH("Pedir",W1981)))</formula>
    </cfRule>
    <cfRule type="expression" dxfId="3063" priority="5665">
      <formula>$Z1981="NA"</formula>
    </cfRule>
    <cfRule type="containsText" dxfId="3062" priority="5666" operator="containsText" text="Pedir">
      <formula>NOT(ISERROR(SEARCH("Pedir",W1981)))</formula>
    </cfRule>
    <cfRule type="expression" dxfId="3061" priority="5667">
      <formula>$Z1981="NA"</formula>
    </cfRule>
  </conditionalFormatting>
  <conditionalFormatting sqref="W1981:W1983">
    <cfRule type="expression" dxfId="3060" priority="5658">
      <formula>$Z1981="NA"</formula>
    </cfRule>
    <cfRule type="containsText" dxfId="3059" priority="5657" operator="containsText" text="Pedir">
      <formula>NOT(ISERROR(SEARCH("Pedir",W1981)))</formula>
    </cfRule>
  </conditionalFormatting>
  <conditionalFormatting sqref="W1983">
    <cfRule type="containsText" dxfId="3058" priority="5654" operator="containsText" text="Pedir">
      <formula>NOT(ISERROR(SEARCH("Pedir",W1983)))</formula>
    </cfRule>
    <cfRule type="expression" dxfId="3057" priority="5655">
      <formula>$Z1983="NA"</formula>
    </cfRule>
  </conditionalFormatting>
  <conditionalFormatting sqref="W1983:W1985">
    <cfRule type="containsText" dxfId="3056" priority="5640" operator="containsText" text="Pedir">
      <formula>NOT(ISERROR(SEARCH("Pedir",W1983)))</formula>
    </cfRule>
    <cfRule type="expression" dxfId="3055" priority="5641">
      <formula>$Z1983="NA"</formula>
    </cfRule>
  </conditionalFormatting>
  <conditionalFormatting sqref="W1984:W1985">
    <cfRule type="containsText" dxfId="3054" priority="5638" operator="containsText" text="Pedir">
      <formula>NOT(ISERROR(SEARCH("Pedir",W1984)))</formula>
    </cfRule>
    <cfRule type="expression" dxfId="3053" priority="5639">
      <formula>$Z1984="NA"</formula>
    </cfRule>
    <cfRule type="containsText" dxfId="3052" priority="5636" operator="containsText" text="Pedir">
      <formula>NOT(ISERROR(SEARCH("Pedir",W1984)))</formula>
    </cfRule>
    <cfRule type="expression" dxfId="3051" priority="5637">
      <formula>$Z1984="NA"</formula>
    </cfRule>
  </conditionalFormatting>
  <conditionalFormatting sqref="W1987:W1996">
    <cfRule type="containsText" dxfId="3050" priority="5573" operator="containsText" text="Pedir">
      <formula>NOT(ISERROR(SEARCH("Pedir",W1987)))</formula>
    </cfRule>
    <cfRule type="expression" dxfId="3049" priority="5575">
      <formula>$Z1987="NA"</formula>
    </cfRule>
    <cfRule type="containsText" dxfId="3048" priority="5578" operator="containsText" text="Pedir">
      <formula>NOT(ISERROR(SEARCH("Pedir",W1987)))</formula>
    </cfRule>
    <cfRule type="containsText" dxfId="3047" priority="5576" operator="containsText" text="Pedir">
      <formula>NOT(ISERROR(SEARCH("Pedir",W1987)))</formula>
    </cfRule>
    <cfRule type="expression" dxfId="3046" priority="5579">
      <formula>$Z1987="NA"</formula>
    </cfRule>
    <cfRule type="expression" dxfId="3045" priority="5577">
      <formula>$Z1987="NA"</formula>
    </cfRule>
  </conditionalFormatting>
  <conditionalFormatting sqref="W1987:W1997">
    <cfRule type="expression" dxfId="3044" priority="5524">
      <formula>$Z1987="NA"</formula>
    </cfRule>
  </conditionalFormatting>
  <conditionalFormatting sqref="W1997 W2527:W2530 W2640:W2645 W2695">
    <cfRule type="expression" dxfId="3043" priority="5522">
      <formula>$Z1997="NA"</formula>
    </cfRule>
    <cfRule type="containsText" dxfId="3042" priority="5523" operator="containsText" text="Pedir">
      <formula>NOT(ISERROR(SEARCH("Pedir",W1997)))</formula>
    </cfRule>
    <cfRule type="expression" dxfId="3041" priority="5520">
      <formula>$Z1997="NA"</formula>
    </cfRule>
    <cfRule type="containsText" dxfId="3040" priority="5521" operator="containsText" text="Pedir">
      <formula>NOT(ISERROR(SEARCH("Pedir",W1997)))</formula>
    </cfRule>
  </conditionalFormatting>
  <conditionalFormatting sqref="W1997">
    <cfRule type="containsText" dxfId="3039" priority="5519" operator="containsText" text="Pedir">
      <formula>NOT(ISERROR(SEARCH("Pedir",W1997)))</formula>
    </cfRule>
  </conditionalFormatting>
  <conditionalFormatting sqref="W1998 W2096 W2121:W2127 W2294:W2300">
    <cfRule type="expression" dxfId="3038" priority="5508">
      <formula>$Z1998="NA"</formula>
    </cfRule>
  </conditionalFormatting>
  <conditionalFormatting sqref="W1998 W2096 W2126:W2127 W2294:W2300">
    <cfRule type="containsText" dxfId="3037" priority="5509" operator="containsText" text="Pedir">
      <formula>NOT(ISERROR(SEARCH("Pedir",W1998)))</formula>
    </cfRule>
    <cfRule type="containsText" dxfId="3036" priority="5507" operator="containsText" text="Pedir">
      <formula>NOT(ISERROR(SEARCH("Pedir",W1998)))</formula>
    </cfRule>
    <cfRule type="expression" dxfId="3035" priority="5506">
      <formula>$Z1998="NA"</formula>
    </cfRule>
  </conditionalFormatting>
  <conditionalFormatting sqref="W1998 W2096 W2126:W2127 W2343 W2358:W2392">
    <cfRule type="containsText" dxfId="3034" priority="5505" operator="containsText" text="Pedir">
      <formula>NOT(ISERROR(SEARCH("Pedir",W1998)))</formula>
    </cfRule>
  </conditionalFormatting>
  <conditionalFormatting sqref="W1998 W2096 W2358:W2392 W2126:W2127 W2343">
    <cfRule type="expression" dxfId="3033" priority="5504">
      <formula>$Z1998="NA"</formula>
    </cfRule>
  </conditionalFormatting>
  <conditionalFormatting sqref="W1998:W2042 W2454:W2456 W2466 W2468:W2469 W2471 W2504:W2506 W2511:W2524 W2527:W2530 W2611:W2618 W2648">
    <cfRule type="containsText" dxfId="3032" priority="5500" operator="containsText" text="Pedir">
      <formula>NOT(ISERROR(SEARCH("Pedir",W1998)))</formula>
    </cfRule>
  </conditionalFormatting>
  <conditionalFormatting sqref="W1998:W2042 W2454:W2456 W2466 W2471 W2504:W2506 W2511:W2524 W2527:W2530 W2611:W2618 W2648 W2468:W2469">
    <cfRule type="expression" dxfId="3031" priority="5498">
      <formula>$Z1998="NA"</formula>
    </cfRule>
  </conditionalFormatting>
  <conditionalFormatting sqref="W1999:W2005">
    <cfRule type="expression" dxfId="3030" priority="5494">
      <formula>$Z1999="NA"</formula>
    </cfRule>
    <cfRule type="containsText" dxfId="3029" priority="5497" operator="containsText" text="Pedir">
      <formula>NOT(ISERROR(SEARCH("Pedir",W1999)))</formula>
    </cfRule>
    <cfRule type="expression" dxfId="3028" priority="5496">
      <formula>$Z1999="NA"</formula>
    </cfRule>
    <cfRule type="containsText" dxfId="3027" priority="5495" operator="containsText" text="Pedir">
      <formula>NOT(ISERROR(SEARCH("Pedir",W1999)))</formula>
    </cfRule>
  </conditionalFormatting>
  <conditionalFormatting sqref="W1999:W2042 W2551:W2559 W3089:W3096">
    <cfRule type="containsText" dxfId="3026" priority="5453" operator="containsText" text="Pedir">
      <formula>NOT(ISERROR(SEARCH("Pedir",W1999)))</formula>
    </cfRule>
    <cfRule type="expression" dxfId="3025" priority="5450">
      <formula>$Z1999="NA"</formula>
    </cfRule>
  </conditionalFormatting>
  <conditionalFormatting sqref="W2006:W2042">
    <cfRule type="containsText" dxfId="3024" priority="5449" operator="containsText" text="Pedir">
      <formula>NOT(ISERROR(SEARCH("Pedir",W2006)))</formula>
    </cfRule>
    <cfRule type="expression" dxfId="3023" priority="5448">
      <formula>$Z2006="NA"</formula>
    </cfRule>
  </conditionalFormatting>
  <conditionalFormatting sqref="W2006:W2044">
    <cfRule type="expression" dxfId="3022" priority="5210">
      <formula>$Z2006="NA"</formula>
    </cfRule>
    <cfRule type="containsText" dxfId="3021" priority="5211" operator="containsText" text="Pedir">
      <formula>NOT(ISERROR(SEARCH("Pedir",W2006)))</formula>
    </cfRule>
  </conditionalFormatting>
  <conditionalFormatting sqref="W2044">
    <cfRule type="expression" dxfId="3020" priority="5205">
      <formula>$Z2044="NA"</formula>
    </cfRule>
    <cfRule type="containsText" dxfId="3019" priority="5206" operator="containsText" text="Pedir">
      <formula>NOT(ISERROR(SEARCH("Pedir",W2044)))</formula>
    </cfRule>
    <cfRule type="expression" dxfId="3018" priority="5207">
      <formula>$Z2044="NA"</formula>
    </cfRule>
    <cfRule type="containsText" dxfId="3017" priority="5208" operator="containsText" text="Pedir">
      <formula>NOT(ISERROR(SEARCH("Pedir",W2044)))</formula>
    </cfRule>
  </conditionalFormatting>
  <conditionalFormatting sqref="W2044:W2045">
    <cfRule type="containsText" dxfId="3016" priority="5189" operator="containsText" text="Pedir">
      <formula>NOT(ISERROR(SEARCH("Pedir",W2044)))</formula>
    </cfRule>
    <cfRule type="expression" dxfId="3015" priority="5188">
      <formula>$Z2044="NA"</formula>
    </cfRule>
  </conditionalFormatting>
  <conditionalFormatting sqref="W2045">
    <cfRule type="expression" dxfId="3014" priority="5183">
      <formula>$Z2045="NA"</formula>
    </cfRule>
    <cfRule type="containsText" dxfId="3013" priority="5184" operator="containsText" text="Pedir">
      <formula>NOT(ISERROR(SEARCH("Pedir",W2045)))</formula>
    </cfRule>
    <cfRule type="expression" dxfId="3012" priority="5185">
      <formula>$Z2045="NA"</formula>
    </cfRule>
    <cfRule type="containsText" dxfId="3011" priority="5186" operator="containsText" text="Pedir">
      <formula>NOT(ISERROR(SEARCH("Pedir",W2045)))</formula>
    </cfRule>
  </conditionalFormatting>
  <conditionalFormatting sqref="W2045:W2063">
    <cfRule type="containsText" dxfId="3010" priority="5173" operator="containsText" text="Pedir">
      <formula>NOT(ISERROR(SEARCH("Pedir",W2045)))</formula>
    </cfRule>
    <cfRule type="expression" dxfId="3009" priority="5172">
      <formula>$Z2045="NA"</formula>
    </cfRule>
  </conditionalFormatting>
  <conditionalFormatting sqref="W2046:W2056">
    <cfRule type="containsText" dxfId="3008" priority="5169" operator="containsText" text="Pedir">
      <formula>NOT(ISERROR(SEARCH("Pedir",W2046)))</formula>
    </cfRule>
    <cfRule type="expression" dxfId="3007" priority="5170">
      <formula>$Z2046="NA"</formula>
    </cfRule>
    <cfRule type="containsText" dxfId="3006" priority="5171" operator="containsText" text="Pedir">
      <formula>NOT(ISERROR(SEARCH("Pedir",W2046)))</formula>
    </cfRule>
    <cfRule type="expression" dxfId="3005" priority="5168">
      <formula>$Z2046="NA"</formula>
    </cfRule>
  </conditionalFormatting>
  <conditionalFormatting sqref="W2046:W2057">
    <cfRule type="expression" dxfId="3004" priority="5108">
      <formula>$Z2046="NA"</formula>
    </cfRule>
    <cfRule type="containsText" dxfId="3003" priority="5109" operator="containsText" text="Pedir">
      <formula>NOT(ISERROR(SEARCH("Pedir",W2046)))</formula>
    </cfRule>
  </conditionalFormatting>
  <conditionalFormatting sqref="W2057">
    <cfRule type="expression" dxfId="3002" priority="5106">
      <formula>$Z2057="NA"</formula>
    </cfRule>
    <cfRule type="containsText" dxfId="3001" priority="5107" operator="containsText" text="Pedir">
      <formula>NOT(ISERROR(SEARCH("Pedir",W2057)))</formula>
    </cfRule>
  </conditionalFormatting>
  <conditionalFormatting sqref="W2057:W2063">
    <cfRule type="containsText" dxfId="3000" priority="5102" operator="containsText" text="Pedir">
      <formula>NOT(ISERROR(SEARCH("Pedir",W2057)))</formula>
    </cfRule>
    <cfRule type="expression" dxfId="2999" priority="5101">
      <formula>$Z2057="NA"</formula>
    </cfRule>
  </conditionalFormatting>
  <conditionalFormatting sqref="W2058:W2063">
    <cfRule type="expression" dxfId="2998" priority="5099">
      <formula>$Z2058="NA"</formula>
    </cfRule>
    <cfRule type="containsText" dxfId="2997" priority="5100" operator="containsText" text="Pedir">
      <formula>NOT(ISERROR(SEARCH("Pedir",W2058)))</formula>
    </cfRule>
  </conditionalFormatting>
  <conditionalFormatting sqref="W2058:W2064">
    <cfRule type="expression" dxfId="2996" priority="5092">
      <formula>$Z2058="NA"</formula>
    </cfRule>
    <cfRule type="containsText" dxfId="2995" priority="5093" operator="containsText" text="Pedir">
      <formula>NOT(ISERROR(SEARCH("Pedir",W2058)))</formula>
    </cfRule>
  </conditionalFormatting>
  <conditionalFormatting sqref="W2064">
    <cfRule type="containsText" dxfId="2994" priority="5089" operator="containsText" text="Pedir">
      <formula>NOT(ISERROR(SEARCH("Pedir",W2064)))</formula>
    </cfRule>
    <cfRule type="expression" dxfId="2993" priority="5090">
      <formula>$Z2064="NA"</formula>
    </cfRule>
    <cfRule type="containsText" dxfId="2992" priority="5091" operator="containsText" text="Pedir">
      <formula>NOT(ISERROR(SEARCH("Pedir",W2064)))</formula>
    </cfRule>
    <cfRule type="expression" dxfId="2991" priority="5088">
      <formula>$Z2064="NA"</formula>
    </cfRule>
  </conditionalFormatting>
  <conditionalFormatting sqref="W2064:W2091 W2093">
    <cfRule type="expression" dxfId="2990" priority="5084">
      <formula>$Z2064="NA"</formula>
    </cfRule>
    <cfRule type="containsText" dxfId="2989" priority="5085" operator="containsText" text="Pedir">
      <formula>NOT(ISERROR(SEARCH("Pedir",W2064)))</formula>
    </cfRule>
  </conditionalFormatting>
  <conditionalFormatting sqref="W2065:W2091 W2093">
    <cfRule type="expression" dxfId="2988" priority="5082">
      <formula>$Z2065="NA"</formula>
    </cfRule>
    <cfRule type="containsText" dxfId="2987" priority="5081" operator="containsText" text="Pedir">
      <formula>NOT(ISERROR(SEARCH("Pedir",W2065)))</formula>
    </cfRule>
    <cfRule type="containsText" dxfId="2986" priority="5083" operator="containsText" text="Pedir">
      <formula>NOT(ISERROR(SEARCH("Pedir",W2065)))</formula>
    </cfRule>
  </conditionalFormatting>
  <conditionalFormatting sqref="W2065:W2092">
    <cfRule type="expression" dxfId="2985" priority="4083">
      <formula>$Z2065="NA"</formula>
    </cfRule>
    <cfRule type="containsText" dxfId="2984" priority="4084" operator="containsText" text="Pedir">
      <formula>NOT(ISERROR(SEARCH("Pedir",W2065)))</formula>
    </cfRule>
  </conditionalFormatting>
  <conditionalFormatting sqref="W2092 W2343">
    <cfRule type="containsText" dxfId="2983" priority="4080" operator="containsText" text="Pedir">
      <formula>NOT(ISERROR(SEARCH("Pedir",W2092)))</formula>
    </cfRule>
    <cfRule type="expression" dxfId="2982" priority="4079">
      <formula>$Z2092="NA"</formula>
    </cfRule>
    <cfRule type="expression" dxfId="2981" priority="4081">
      <formula>$Z2092="NA"</formula>
    </cfRule>
    <cfRule type="containsText" dxfId="2980" priority="4082" operator="containsText" text="Pedir">
      <formula>NOT(ISERROR(SEARCH("Pedir",W2092)))</formula>
    </cfRule>
  </conditionalFormatting>
  <conditionalFormatting sqref="W2092">
    <cfRule type="expression" dxfId="2979" priority="4077">
      <formula>$Z2092="NA"</formula>
    </cfRule>
    <cfRule type="containsText" dxfId="2978" priority="4078" operator="containsText" text="Pedir">
      <formula>NOT(ISERROR(SEARCH("Pedir",W2092)))</formula>
    </cfRule>
  </conditionalFormatting>
  <conditionalFormatting sqref="W2093 W2065:W2091">
    <cfRule type="expression" dxfId="2977" priority="5080">
      <formula>$Z2065="NA"</formula>
    </cfRule>
  </conditionalFormatting>
  <conditionalFormatting sqref="W2093:W2096">
    <cfRule type="expression" dxfId="2976" priority="4930">
      <formula>$Z2093="NA"</formula>
    </cfRule>
    <cfRule type="containsText" dxfId="2975" priority="4931" operator="containsText" text="Pedir">
      <formula>NOT(ISERROR(SEARCH("Pedir",W2093)))</formula>
    </cfRule>
  </conditionalFormatting>
  <conditionalFormatting sqref="W2094:W2095 W2360:W2392">
    <cfRule type="expression" dxfId="2974" priority="4926">
      <formula>$Z2094="NA"</formula>
    </cfRule>
    <cfRule type="containsText" dxfId="2973" priority="4927" operator="containsText" text="Pedir">
      <formula>NOT(ISERROR(SEARCH("Pedir",W2094)))</formula>
    </cfRule>
    <cfRule type="expression" dxfId="2972" priority="4928">
      <formula>$Z2094="NA"</formula>
    </cfRule>
    <cfRule type="containsText" dxfId="2971" priority="4929" operator="containsText" text="Pedir">
      <formula>NOT(ISERROR(SEARCH("Pedir",W2094)))</formula>
    </cfRule>
  </conditionalFormatting>
  <conditionalFormatting sqref="W2094:W2095">
    <cfRule type="expression" dxfId="2970" priority="4924">
      <formula>$Z2094="NA"</formula>
    </cfRule>
    <cfRule type="containsText" dxfId="2969" priority="4925" operator="containsText" text="Pedir">
      <formula>NOT(ISERROR(SEARCH("Pedir",W2094)))</formula>
    </cfRule>
  </conditionalFormatting>
  <conditionalFormatting sqref="W2097 W2444 W2447 W2527:W2530">
    <cfRule type="expression" dxfId="2968" priority="4066">
      <formula>$Z2097="NA"</formula>
    </cfRule>
    <cfRule type="containsText" dxfId="2967" priority="4065" operator="containsText" text="Pedir">
      <formula>NOT(ISERROR(SEARCH("Pedir",W2097)))</formula>
    </cfRule>
    <cfRule type="containsText" dxfId="2966" priority="4071" operator="containsText" text="Pedir">
      <formula>NOT(ISERROR(SEARCH("Pedir",W2097)))</formula>
    </cfRule>
    <cfRule type="expression" dxfId="2965" priority="4070">
      <formula>$Z2097="NA"</formula>
    </cfRule>
    <cfRule type="containsText" dxfId="2964" priority="4069" operator="containsText" text="Pedir">
      <formula>NOT(ISERROR(SEARCH("Pedir",W2097)))</formula>
    </cfRule>
    <cfRule type="expression" dxfId="2963" priority="4068">
      <formula>$Z2097="NA"</formula>
    </cfRule>
    <cfRule type="containsText" dxfId="2962" priority="4067" operator="containsText" text="Pedir">
      <formula>NOT(ISERROR(SEARCH("Pedir",W2097)))</formula>
    </cfRule>
  </conditionalFormatting>
  <conditionalFormatting sqref="W2098:W2099 W2454:W2456 W2466 W2468:W2469 W2471">
    <cfRule type="containsText" dxfId="2961" priority="4896" operator="containsText" text="Pedir">
      <formula>NOT(ISERROR(SEARCH("Pedir",W2098)))</formula>
    </cfRule>
    <cfRule type="containsText" dxfId="2960" priority="4899" operator="containsText" text="Pedir">
      <formula>NOT(ISERROR(SEARCH("Pedir",W2098)))</formula>
    </cfRule>
  </conditionalFormatting>
  <conditionalFormatting sqref="W2098:W2099 W2454:W2456 W2466 W2468:W2469">
    <cfRule type="expression" dxfId="2959" priority="4893">
      <formula>$Z2098="NA"</formula>
    </cfRule>
    <cfRule type="containsText" dxfId="2958" priority="4894" operator="containsText" text="Pedir">
      <formula>NOT(ISERROR(SEARCH("Pedir",W2098)))</formula>
    </cfRule>
  </conditionalFormatting>
  <conditionalFormatting sqref="W2098:W2099 W2454:W2456 W2466 W2471 W2468:W2469">
    <cfRule type="expression" dxfId="2957" priority="4895">
      <formula>$Z2098="NA"</formula>
    </cfRule>
    <cfRule type="expression" dxfId="2956" priority="4898">
      <formula>$Z2098="NA"</formula>
    </cfRule>
  </conditionalFormatting>
  <conditionalFormatting sqref="W2098:W2102">
    <cfRule type="expression" dxfId="2955" priority="4879">
      <formula>$Z2098="NA"</formula>
    </cfRule>
    <cfRule type="containsText" dxfId="2954" priority="4880" operator="containsText" text="Pedir">
      <formula>NOT(ISERROR(SEARCH("Pedir",W2098)))</formula>
    </cfRule>
  </conditionalFormatting>
  <conditionalFormatting sqref="W2100:W2102">
    <cfRule type="containsText" dxfId="2953" priority="4876" operator="containsText" text="Pedir">
      <formula>NOT(ISERROR(SEARCH("Pedir",W2100)))</formula>
    </cfRule>
    <cfRule type="expression" dxfId="2952" priority="4877">
      <formula>$Z2100="NA"</formula>
    </cfRule>
    <cfRule type="containsText" dxfId="2951" priority="4878" operator="containsText" text="Pedir">
      <formula>NOT(ISERROR(SEARCH("Pedir",W2100)))</formula>
    </cfRule>
    <cfRule type="expression" dxfId="2950" priority="4875">
      <formula>$Z2100="NA"</formula>
    </cfRule>
  </conditionalFormatting>
  <conditionalFormatting sqref="W2100:W2103">
    <cfRule type="containsText" dxfId="2949" priority="4858" operator="containsText" text="Pedir">
      <formula>NOT(ISERROR(SEARCH("Pedir",W2100)))</formula>
    </cfRule>
    <cfRule type="expression" dxfId="2948" priority="4857">
      <formula>$Z2100="NA"</formula>
    </cfRule>
  </conditionalFormatting>
  <conditionalFormatting sqref="W2103">
    <cfRule type="expression" dxfId="2947" priority="4855">
      <formula>$Z2103="NA"</formula>
    </cfRule>
    <cfRule type="containsText" dxfId="2946" priority="4856" operator="containsText" text="Pedir">
      <formula>NOT(ISERROR(SEARCH("Pedir",W2103)))</formula>
    </cfRule>
    <cfRule type="expression" dxfId="2945" priority="4853">
      <formula>$Z2103="NA"</formula>
    </cfRule>
    <cfRule type="containsText" dxfId="2944" priority="4854" operator="containsText" text="Pedir">
      <formula>NOT(ISERROR(SEARCH("Pedir",W2103)))</formula>
    </cfRule>
  </conditionalFormatting>
  <conditionalFormatting sqref="W2103:W2112">
    <cfRule type="containsText" dxfId="2943" priority="4840" operator="containsText" text="Pedir">
      <formula>NOT(ISERROR(SEARCH("Pedir",W2103)))</formula>
    </cfRule>
    <cfRule type="expression" dxfId="2942" priority="4839">
      <formula>$Z2103="NA"</formula>
    </cfRule>
  </conditionalFormatting>
  <conditionalFormatting sqref="W2104:W2112">
    <cfRule type="expression" dxfId="2941" priority="4835">
      <formula>$Z2104="NA"</formula>
    </cfRule>
    <cfRule type="expression" dxfId="2940" priority="4837">
      <formula>$Z2104="NA"</formula>
    </cfRule>
    <cfRule type="containsText" dxfId="2939" priority="4836" operator="containsText" text="Pedir">
      <formula>NOT(ISERROR(SEARCH("Pedir",W2104)))</formula>
    </cfRule>
    <cfRule type="containsText" dxfId="2938" priority="4838" operator="containsText" text="Pedir">
      <formula>NOT(ISERROR(SEARCH("Pedir",W2104)))</formula>
    </cfRule>
  </conditionalFormatting>
  <conditionalFormatting sqref="W2104:W2113">
    <cfRule type="expression" dxfId="2937" priority="4736">
      <formula>$Z2104="NA"</formula>
    </cfRule>
    <cfRule type="containsText" dxfId="2936" priority="4737" operator="containsText" text="Pedir">
      <formula>NOT(ISERROR(SEARCH("Pedir",W2104)))</formula>
    </cfRule>
  </conditionalFormatting>
  <conditionalFormatting sqref="W2113">
    <cfRule type="containsText" dxfId="2935" priority="4735" operator="containsText" text="Pedir">
      <formula>NOT(ISERROR(SEARCH("Pedir",W2113)))</formula>
    </cfRule>
    <cfRule type="expression" dxfId="2934" priority="4734">
      <formula>$Z2113="NA"</formula>
    </cfRule>
    <cfRule type="containsText" dxfId="2933" priority="4733" operator="containsText" text="Pedir">
      <formula>NOT(ISERROR(SEARCH("Pedir",W2113)))</formula>
    </cfRule>
    <cfRule type="expression" dxfId="2932" priority="4732">
      <formula>$Z2113="NA"</formula>
    </cfRule>
  </conditionalFormatting>
  <conditionalFormatting sqref="W2113:W2114">
    <cfRule type="containsText" dxfId="2931" priority="4729" operator="containsText" text="Pedir">
      <formula>NOT(ISERROR(SEARCH("Pedir",W2113)))</formula>
    </cfRule>
    <cfRule type="expression" dxfId="2930" priority="4728">
      <formula>$Z2113="NA"</formula>
    </cfRule>
  </conditionalFormatting>
  <conditionalFormatting sqref="W2114">
    <cfRule type="containsText" dxfId="2929" priority="4727" operator="containsText" text="Pedir">
      <formula>NOT(ISERROR(SEARCH("Pedir",W2114)))</formula>
    </cfRule>
    <cfRule type="containsText" dxfId="2928" priority="4725" operator="containsText" text="Pedir">
      <formula>NOT(ISERROR(SEARCH("Pedir",W2114)))</formula>
    </cfRule>
    <cfRule type="expression" dxfId="2927" priority="4726">
      <formula>$Z2114="NA"</formula>
    </cfRule>
    <cfRule type="expression" dxfId="2926" priority="4724">
      <formula>$Z2114="NA"</formula>
    </cfRule>
  </conditionalFormatting>
  <conditionalFormatting sqref="W2114:W2115">
    <cfRule type="containsText" dxfId="2925" priority="4715" operator="containsText" text="Pedir">
      <formula>NOT(ISERROR(SEARCH("Pedir",W2114)))</formula>
    </cfRule>
    <cfRule type="expression" dxfId="2924" priority="4714">
      <formula>$Z2114="NA"</formula>
    </cfRule>
  </conditionalFormatting>
  <conditionalFormatting sqref="W2115">
    <cfRule type="containsText" dxfId="2923" priority="4711" operator="containsText" text="Pedir">
      <formula>NOT(ISERROR(SEARCH("Pedir",W2115)))</formula>
    </cfRule>
    <cfRule type="expression" dxfId="2922" priority="4712">
      <formula>$Z2115="NA"</formula>
    </cfRule>
    <cfRule type="expression" dxfId="2921" priority="4710">
      <formula>$Z2115="NA"</formula>
    </cfRule>
    <cfRule type="containsText" dxfId="2920" priority="4713" operator="containsText" text="Pedir">
      <formula>NOT(ISERROR(SEARCH("Pedir",W2115)))</formula>
    </cfRule>
  </conditionalFormatting>
  <conditionalFormatting sqref="W2115:W2116">
    <cfRule type="containsText" dxfId="2919" priority="4698" operator="containsText" text="Pedir">
      <formula>NOT(ISERROR(SEARCH("Pedir",W2115)))</formula>
    </cfRule>
    <cfRule type="expression" dxfId="2918" priority="4697">
      <formula>$Z2115="NA"</formula>
    </cfRule>
  </conditionalFormatting>
  <conditionalFormatting sqref="W2116">
    <cfRule type="expression" dxfId="2917" priority="4695">
      <formula>$Z2116="NA"</formula>
    </cfRule>
    <cfRule type="expression" dxfId="2916" priority="4693">
      <formula>$Z2116="NA"</formula>
    </cfRule>
    <cfRule type="containsText" dxfId="2915" priority="4694" operator="containsText" text="Pedir">
      <formula>NOT(ISERROR(SEARCH("Pedir",W2116)))</formula>
    </cfRule>
    <cfRule type="containsText" dxfId="2914" priority="4696" operator="containsText" text="Pedir">
      <formula>NOT(ISERROR(SEARCH("Pedir",W2116)))</formula>
    </cfRule>
  </conditionalFormatting>
  <conditionalFormatting sqref="W2116:W2117">
    <cfRule type="expression" dxfId="2913" priority="4688">
      <formula>$Z2116="NA"</formula>
    </cfRule>
    <cfRule type="containsText" dxfId="2912" priority="4689" operator="containsText" text="Pedir">
      <formula>NOT(ISERROR(SEARCH("Pedir",W2116)))</formula>
    </cfRule>
  </conditionalFormatting>
  <conditionalFormatting sqref="W2117">
    <cfRule type="containsText" dxfId="2911" priority="4687" operator="containsText" text="Pedir">
      <formula>NOT(ISERROR(SEARCH("Pedir",W2117)))</formula>
    </cfRule>
    <cfRule type="expression" dxfId="2910" priority="4686">
      <formula>$Z2117="NA"</formula>
    </cfRule>
    <cfRule type="containsText" dxfId="2909" priority="4685" operator="containsText" text="Pedir">
      <formula>NOT(ISERROR(SEARCH("Pedir",W2117)))</formula>
    </cfRule>
    <cfRule type="expression" dxfId="2908" priority="4684">
      <formula>$Z2117="NA"</formula>
    </cfRule>
  </conditionalFormatting>
  <conditionalFormatting sqref="W2117:W2118">
    <cfRule type="expression" dxfId="2907" priority="4680">
      <formula>$Z2117="NA"</formula>
    </cfRule>
    <cfRule type="containsText" dxfId="2906" priority="4681" operator="containsText" text="Pedir">
      <formula>NOT(ISERROR(SEARCH("Pedir",W2117)))</formula>
    </cfRule>
  </conditionalFormatting>
  <conditionalFormatting sqref="W2118">
    <cfRule type="containsText" dxfId="2905" priority="4679" operator="containsText" text="Pedir">
      <formula>NOT(ISERROR(SEARCH("Pedir",W2118)))</formula>
    </cfRule>
    <cfRule type="expression" dxfId="2904" priority="4678">
      <formula>$Z2118="NA"</formula>
    </cfRule>
    <cfRule type="expression" dxfId="2903" priority="4676">
      <formula>$Z2118="NA"</formula>
    </cfRule>
    <cfRule type="containsText" dxfId="2902" priority="4677" operator="containsText" text="Pedir">
      <formula>NOT(ISERROR(SEARCH("Pedir",W2118)))</formula>
    </cfRule>
  </conditionalFormatting>
  <conditionalFormatting sqref="W2118:W2127">
    <cfRule type="expression" dxfId="2901" priority="4672">
      <formula>$Z2118="NA"</formula>
    </cfRule>
    <cfRule type="containsText" dxfId="2900" priority="4673" operator="containsText" text="Pedir">
      <formula>NOT(ISERROR(SEARCH("Pedir",W2118)))</formula>
    </cfRule>
  </conditionalFormatting>
  <conditionalFormatting sqref="W2119">
    <cfRule type="expression" dxfId="2899" priority="4670">
      <formula>$Z2119="NA"</formula>
    </cfRule>
    <cfRule type="containsText" dxfId="2898" priority="4671" operator="containsText" text="Pedir">
      <formula>NOT(ISERROR(SEARCH("Pedir",W2119)))</formula>
    </cfRule>
    <cfRule type="expression" dxfId="2897" priority="4668">
      <formula>$Z2119="NA"</formula>
    </cfRule>
    <cfRule type="containsText" dxfId="2896" priority="4669" operator="containsText" text="Pedir">
      <formula>NOT(ISERROR(SEARCH("Pedir",W2119)))</formula>
    </cfRule>
  </conditionalFormatting>
  <conditionalFormatting sqref="W2119:W2120">
    <cfRule type="containsText" dxfId="2895" priority="4657" operator="containsText" text="Pedir">
      <formula>NOT(ISERROR(SEARCH("Pedir",W2119)))</formula>
    </cfRule>
    <cfRule type="expression" dxfId="2894" priority="4656">
      <formula>$Z2119="NA"</formula>
    </cfRule>
  </conditionalFormatting>
  <conditionalFormatting sqref="W2120">
    <cfRule type="containsText" dxfId="2893" priority="4655" operator="containsText" text="Pedir">
      <formula>NOT(ISERROR(SEARCH("Pedir",W2120)))</formula>
    </cfRule>
    <cfRule type="expression" dxfId="2892" priority="4654">
      <formula>$Z2120="NA"</formula>
    </cfRule>
  </conditionalFormatting>
  <conditionalFormatting sqref="W2120:W2125 W2511:W2524">
    <cfRule type="containsText" dxfId="2891" priority="4639" operator="containsText" text="Pedir">
      <formula>NOT(ISERROR(SEARCH("Pedir",W2120)))</formula>
    </cfRule>
    <cfRule type="expression" dxfId="2890" priority="4638">
      <formula>$Z2120="NA"</formula>
    </cfRule>
  </conditionalFormatting>
  <conditionalFormatting sqref="W2121:W2125 W2511:W2524">
    <cfRule type="containsText" dxfId="2889" priority="4637" operator="containsText" text="Pedir">
      <formula>NOT(ISERROR(SEARCH("Pedir",W2121)))</formula>
    </cfRule>
    <cfRule type="expression" dxfId="2888" priority="4636">
      <formula>$Z2121="NA"</formula>
    </cfRule>
  </conditionalFormatting>
  <conditionalFormatting sqref="W2128 W2144:W2168">
    <cfRule type="expression" dxfId="2887" priority="4579">
      <formula>$Z2128="NA"</formula>
    </cfRule>
    <cfRule type="expression" dxfId="2886" priority="4581">
      <formula>$Z2128="NA"</formula>
    </cfRule>
    <cfRule type="containsText" dxfId="2885" priority="4582" operator="containsText" text="Pedir">
      <formula>NOT(ISERROR(SEARCH("Pedir",W2128)))</formula>
    </cfRule>
    <cfRule type="containsText" dxfId="2884" priority="4580" operator="containsText" text="Pedir">
      <formula>NOT(ISERROR(SEARCH("Pedir",W2128)))</formula>
    </cfRule>
  </conditionalFormatting>
  <conditionalFormatting sqref="W2128 W2144:W2178 W2180:W2183">
    <cfRule type="expression" dxfId="2883" priority="4583">
      <formula>$Z2128="NA"</formula>
    </cfRule>
    <cfRule type="containsText" dxfId="2882" priority="4584" operator="containsText" text="Pedir">
      <formula>NOT(ISERROR(SEARCH("Pedir",W2128)))</formula>
    </cfRule>
  </conditionalFormatting>
  <conditionalFormatting sqref="W2128:W2129">
    <cfRule type="containsText" dxfId="2881" priority="4571" operator="containsText" text="Pedir">
      <formula>NOT(ISERROR(SEARCH("Pedir",W2128)))</formula>
    </cfRule>
    <cfRule type="expression" dxfId="2880" priority="4570">
      <formula>$Z2128="NA"</formula>
    </cfRule>
  </conditionalFormatting>
  <conditionalFormatting sqref="W2129">
    <cfRule type="containsText" dxfId="2879" priority="4569" operator="containsText" text="Pedir">
      <formula>NOT(ISERROR(SEARCH("Pedir",W2129)))</formula>
    </cfRule>
    <cfRule type="containsText" dxfId="2878" priority="4567" operator="containsText" text="Pedir">
      <formula>NOT(ISERROR(SEARCH("Pedir",W2129)))</formula>
    </cfRule>
    <cfRule type="expression" dxfId="2877" priority="4566">
      <formula>$Z2129="NA"</formula>
    </cfRule>
    <cfRule type="expression" dxfId="2876" priority="4568">
      <formula>$Z2129="NA"</formula>
    </cfRule>
  </conditionalFormatting>
  <conditionalFormatting sqref="W2129:W2130">
    <cfRule type="expression" dxfId="2875" priority="4545">
      <formula>$Z2129="NA"</formula>
    </cfRule>
    <cfRule type="containsText" dxfId="2874" priority="4546" operator="containsText" text="Pedir">
      <formula>NOT(ISERROR(SEARCH("Pedir",W2129)))</formula>
    </cfRule>
  </conditionalFormatting>
  <conditionalFormatting sqref="W2130">
    <cfRule type="expression" dxfId="2873" priority="4541">
      <formula>$Z2130="NA"</formula>
    </cfRule>
    <cfRule type="containsText" dxfId="2872" priority="4542" operator="containsText" text="Pedir">
      <formula>NOT(ISERROR(SEARCH("Pedir",W2130)))</formula>
    </cfRule>
    <cfRule type="expression" dxfId="2871" priority="4543">
      <formula>$Z2130="NA"</formula>
    </cfRule>
    <cfRule type="containsText" dxfId="2870" priority="4544" operator="containsText" text="Pedir">
      <formula>NOT(ISERROR(SEARCH("Pedir",W2130)))</formula>
    </cfRule>
  </conditionalFormatting>
  <conditionalFormatting sqref="W2130:W2131">
    <cfRule type="expression" dxfId="2869" priority="4524">
      <formula>$Z2130="NA"</formula>
    </cfRule>
  </conditionalFormatting>
  <conditionalFormatting sqref="W2130:W2132">
    <cfRule type="containsText" dxfId="2868" priority="4525" operator="containsText" text="Pedir">
      <formula>NOT(ISERROR(SEARCH("Pedir",W2130)))</formula>
    </cfRule>
  </conditionalFormatting>
  <conditionalFormatting sqref="W2132">
    <cfRule type="containsText" dxfId="2867" priority="74927" operator="containsText" text="Pedir">
      <formula>NOT(ISERROR(SEARCH("Pedir",W2132)))</formula>
    </cfRule>
    <cfRule type="expression" dxfId="2866" priority="74926">
      <formula>#REF!="NA"</formula>
    </cfRule>
    <cfRule type="expression" dxfId="2865" priority="74924">
      <formula>#REF!="NA"</formula>
    </cfRule>
    <cfRule type="containsText" dxfId="2864" priority="74925" operator="containsText" text="Pedir">
      <formula>NOT(ISERROR(SEARCH("Pedir",W2132)))</formula>
    </cfRule>
    <cfRule type="containsText" dxfId="2863" priority="74929" operator="containsText" text="Pedir">
      <formula>NOT(ISERROR(SEARCH("Pedir",W2132)))</formula>
    </cfRule>
    <cfRule type="expression" dxfId="2862" priority="74928">
      <formula>#REF!="NA"</formula>
    </cfRule>
  </conditionalFormatting>
  <conditionalFormatting sqref="W2133 W2527:W2530 W2613:W2618">
    <cfRule type="containsText" dxfId="2861" priority="4471" operator="containsText" text="Pedir">
      <formula>NOT(ISERROR(SEARCH("Pedir",W2133)))</formula>
    </cfRule>
    <cfRule type="containsText" dxfId="2860" priority="4469" operator="containsText" text="Pedir">
      <formula>NOT(ISERROR(SEARCH("Pedir",W2133)))</formula>
    </cfRule>
    <cfRule type="expression" dxfId="2859" priority="4470">
      <formula>$Z2133="NA"</formula>
    </cfRule>
    <cfRule type="expression" dxfId="2858" priority="4468">
      <formula>$Z2133="NA"</formula>
    </cfRule>
  </conditionalFormatting>
  <conditionalFormatting sqref="W2133 W2527:W2530">
    <cfRule type="expression" dxfId="2857" priority="4466">
      <formula>$Z2133="NA"</formula>
    </cfRule>
    <cfRule type="containsText" dxfId="2856" priority="4467" operator="containsText" text="Pedir">
      <formula>NOT(ISERROR(SEARCH("Pedir",W2133)))</formula>
    </cfRule>
  </conditionalFormatting>
  <conditionalFormatting sqref="W2133:W2134 W2136:W2137">
    <cfRule type="containsText" dxfId="2855" priority="4454" operator="containsText" text="Pedir">
      <formula>NOT(ISERROR(SEARCH("Pedir",W2133)))</formula>
    </cfRule>
    <cfRule type="expression" dxfId="2854" priority="4453">
      <formula>$Z2133="NA"</formula>
    </cfRule>
  </conditionalFormatting>
  <conditionalFormatting sqref="W2134 W2136:W2137">
    <cfRule type="containsText" dxfId="2853" priority="4452" operator="containsText" text="Pedir">
      <formula>NOT(ISERROR(SEARCH("Pedir",W2134)))</formula>
    </cfRule>
    <cfRule type="expression" dxfId="2852" priority="4451">
      <formula>$Z2134="NA"</formula>
    </cfRule>
    <cfRule type="containsText" dxfId="2851" priority="4450" operator="containsText" text="Pedir">
      <formula>NOT(ISERROR(SEARCH("Pedir",W2134)))</formula>
    </cfRule>
  </conditionalFormatting>
  <conditionalFormatting sqref="W2134:W2135">
    <cfRule type="containsText" dxfId="2850" priority="4058" operator="containsText" text="Pedir">
      <formula>NOT(ISERROR(SEARCH("Pedir",W2134)))</formula>
    </cfRule>
    <cfRule type="expression" dxfId="2849" priority="4057">
      <formula>$Z2134="NA"</formula>
    </cfRule>
  </conditionalFormatting>
  <conditionalFormatting sqref="W2135 W2648">
    <cfRule type="containsText" dxfId="2848" priority="4056" operator="containsText" text="Pedir">
      <formula>NOT(ISERROR(SEARCH("Pedir",W2135)))</formula>
    </cfRule>
    <cfRule type="expression" dxfId="2847" priority="4055">
      <formula>$Z2135="NA"</formula>
    </cfRule>
    <cfRule type="containsText" dxfId="2846" priority="4054" operator="containsText" text="Pedir">
      <formula>NOT(ISERROR(SEARCH("Pedir",W2135)))</formula>
    </cfRule>
    <cfRule type="expression" dxfId="2845" priority="4053">
      <formula>$Z2135="NA"</formula>
    </cfRule>
  </conditionalFormatting>
  <conditionalFormatting sqref="W2135">
    <cfRule type="expression" dxfId="2844" priority="4051">
      <formula>$Z2135="NA"</formula>
    </cfRule>
    <cfRule type="containsText" dxfId="2843" priority="4052" operator="containsText" text="Pedir">
      <formula>NOT(ISERROR(SEARCH("Pedir",W2135)))</formula>
    </cfRule>
  </conditionalFormatting>
  <conditionalFormatting sqref="W2136:W2137 W2134">
    <cfRule type="expression" dxfId="2842" priority="4449">
      <formula>$Z2134="NA"</formula>
    </cfRule>
  </conditionalFormatting>
  <conditionalFormatting sqref="W2136:W2138">
    <cfRule type="expression" dxfId="2841" priority="4438">
      <formula>$Z2136="NA"</formula>
    </cfRule>
    <cfRule type="containsText" dxfId="2840" priority="4439" operator="containsText" text="Pedir">
      <formula>NOT(ISERROR(SEARCH("Pedir",W2136)))</formula>
    </cfRule>
  </conditionalFormatting>
  <conditionalFormatting sqref="W2138">
    <cfRule type="expression" dxfId="2839" priority="4434">
      <formula>$Z2138="NA"</formula>
    </cfRule>
    <cfRule type="containsText" dxfId="2838" priority="4435" operator="containsText" text="Pedir">
      <formula>NOT(ISERROR(SEARCH("Pedir",W2138)))</formula>
    </cfRule>
    <cfRule type="expression" dxfId="2837" priority="4436">
      <formula>$Z2138="NA"</formula>
    </cfRule>
    <cfRule type="containsText" dxfId="2836" priority="4437" operator="containsText" text="Pedir">
      <formula>NOT(ISERROR(SEARCH("Pedir",W2138)))</formula>
    </cfRule>
  </conditionalFormatting>
  <conditionalFormatting sqref="W2138:W2140">
    <cfRule type="expression" dxfId="2835" priority="4411">
      <formula>$Z2138="NA"</formula>
    </cfRule>
    <cfRule type="containsText" dxfId="2834" priority="4412" operator="containsText" text="Pedir">
      <formula>NOT(ISERROR(SEARCH("Pedir",W2138)))</formula>
    </cfRule>
  </conditionalFormatting>
  <conditionalFormatting sqref="W2139:W2140">
    <cfRule type="expression" dxfId="2833" priority="4407">
      <formula>$Z2139="NA"</formula>
    </cfRule>
    <cfRule type="containsText" dxfId="2832" priority="4408" operator="containsText" text="Pedir">
      <formula>NOT(ISERROR(SEARCH("Pedir",W2139)))</formula>
    </cfRule>
    <cfRule type="expression" dxfId="2831" priority="4409">
      <formula>$Z2139="NA"</formula>
    </cfRule>
    <cfRule type="containsText" dxfId="2830" priority="4410" operator="containsText" text="Pedir">
      <formula>NOT(ISERROR(SEARCH("Pedir",W2139)))</formula>
    </cfRule>
  </conditionalFormatting>
  <conditionalFormatting sqref="W2139:W2142 W2144:W2177">
    <cfRule type="expression" dxfId="2829" priority="4394">
      <formula>$Z2139="NA"</formula>
    </cfRule>
    <cfRule type="containsText" dxfId="2828" priority="4395" operator="containsText" text="Pedir">
      <formula>NOT(ISERROR(SEARCH("Pedir",W2139)))</formula>
    </cfRule>
  </conditionalFormatting>
  <conditionalFormatting sqref="W2141:W2142">
    <cfRule type="containsText" dxfId="2827" priority="4393" operator="containsText" text="Pedir">
      <formula>NOT(ISERROR(SEARCH("Pedir",W2141)))</formula>
    </cfRule>
    <cfRule type="expression" dxfId="2826" priority="4390">
      <formula>$Z2141="NA"</formula>
    </cfRule>
    <cfRule type="containsText" dxfId="2825" priority="4391" operator="containsText" text="Pedir">
      <formula>NOT(ISERROR(SEARCH("Pedir",W2141)))</formula>
    </cfRule>
    <cfRule type="expression" dxfId="2824" priority="4392">
      <formula>$Z2141="NA"</formula>
    </cfRule>
  </conditionalFormatting>
  <conditionalFormatting sqref="W2141:W2143">
    <cfRule type="containsText" dxfId="2823" priority="4045" operator="containsText" text="Pedir">
      <formula>NOT(ISERROR(SEARCH("Pedir",W2141)))</formula>
    </cfRule>
    <cfRule type="expression" dxfId="2822" priority="4044">
      <formula>$Z2141="NA"</formula>
    </cfRule>
  </conditionalFormatting>
  <conditionalFormatting sqref="W2143">
    <cfRule type="expression" dxfId="2821" priority="4042">
      <formula>$Z2143="NA"</formula>
    </cfRule>
    <cfRule type="containsText" dxfId="2820" priority="4043" operator="containsText" text="Pedir">
      <formula>NOT(ISERROR(SEARCH("Pedir",W2143)))</formula>
    </cfRule>
    <cfRule type="containsText" dxfId="2819" priority="4041" operator="containsText" text="Pedir">
      <formula>NOT(ISERROR(SEARCH("Pedir",W2143)))</formula>
    </cfRule>
    <cfRule type="expression" dxfId="2818" priority="4040">
      <formula>$Z2143="NA"</formula>
    </cfRule>
    <cfRule type="containsText" dxfId="2817" priority="4039" operator="containsText" text="Pedir">
      <formula>NOT(ISERROR(SEARCH("Pedir",W2143)))</formula>
    </cfRule>
    <cfRule type="expression" dxfId="2816" priority="4038">
      <formula>$Z2143="NA"</formula>
    </cfRule>
  </conditionalFormatting>
  <conditionalFormatting sqref="W2169:W2177">
    <cfRule type="expression" dxfId="2815" priority="4251">
      <formula>$Z2169="NA"</formula>
    </cfRule>
    <cfRule type="containsText" dxfId="2814" priority="4254" operator="containsText" text="Pedir">
      <formula>NOT(ISERROR(SEARCH("Pedir",W2169)))</formula>
    </cfRule>
    <cfRule type="expression" dxfId="2813" priority="4253">
      <formula>$Z2169="NA"</formula>
    </cfRule>
    <cfRule type="containsText" dxfId="2812" priority="4252" operator="containsText" text="Pedir">
      <formula>NOT(ISERROR(SEARCH("Pedir",W2169)))</formula>
    </cfRule>
  </conditionalFormatting>
  <conditionalFormatting sqref="W2182:W2183">
    <cfRule type="containsText" dxfId="2811" priority="4172" operator="containsText" text="Pedir">
      <formula>NOT(ISERROR(SEARCH("Pedir",W2182)))</formula>
    </cfRule>
    <cfRule type="expression" dxfId="2810" priority="4171">
      <formula>$Z2182="NA"</formula>
    </cfRule>
    <cfRule type="containsText" dxfId="2809" priority="4170" operator="containsText" text="Pedir">
      <formula>NOT(ISERROR(SEARCH("Pedir",W2182)))</formula>
    </cfRule>
    <cfRule type="expression" dxfId="2808" priority="4169">
      <formula>$Z2182="NA"</formula>
    </cfRule>
  </conditionalFormatting>
  <conditionalFormatting sqref="W2182:W2185">
    <cfRule type="containsText" dxfId="2807" priority="4166" operator="containsText" text="Pedir">
      <formula>NOT(ISERROR(SEARCH("Pedir",W2182)))</formula>
    </cfRule>
    <cfRule type="expression" dxfId="2806" priority="4165">
      <formula>$Z2182="NA"</formula>
    </cfRule>
  </conditionalFormatting>
  <conditionalFormatting sqref="W2184:W2185">
    <cfRule type="containsText" dxfId="2805" priority="4164" operator="containsText" text="Pedir">
      <formula>NOT(ISERROR(SEARCH("Pedir",W2184)))</formula>
    </cfRule>
    <cfRule type="containsText" dxfId="2804" priority="4162" operator="containsText" text="Pedir">
      <formula>NOT(ISERROR(SEARCH("Pedir",W2184)))</formula>
    </cfRule>
    <cfRule type="expression" dxfId="2803" priority="4163">
      <formula>$Z2184="NA"</formula>
    </cfRule>
    <cfRule type="expression" dxfId="2802" priority="4161">
      <formula>$Z2184="NA"</formula>
    </cfRule>
  </conditionalFormatting>
  <conditionalFormatting sqref="W2184:W2192">
    <cfRule type="expression" dxfId="2801" priority="4157">
      <formula>$Z2184="NA"</formula>
    </cfRule>
    <cfRule type="containsText" dxfId="2800" priority="4158" operator="containsText" text="Pedir">
      <formula>NOT(ISERROR(SEARCH("Pedir",W2184)))</formula>
    </cfRule>
  </conditionalFormatting>
  <conditionalFormatting sqref="W2186:W2191">
    <cfRule type="containsText" dxfId="2799" priority="4156" operator="containsText" text="Pedir">
      <formula>NOT(ISERROR(SEARCH("Pedir",W2186)))</formula>
    </cfRule>
    <cfRule type="expression" dxfId="2798" priority="4155">
      <formula>$Z2186="NA"</formula>
    </cfRule>
    <cfRule type="containsText" dxfId="2797" priority="4154" operator="containsText" text="Pedir">
      <formula>NOT(ISERROR(SEARCH("Pedir",W2186)))</formula>
    </cfRule>
    <cfRule type="expression" dxfId="2796" priority="4153">
      <formula>$Z2186="NA"</formula>
    </cfRule>
  </conditionalFormatting>
  <conditionalFormatting sqref="W2186:W2192">
    <cfRule type="containsText" dxfId="2795" priority="3757" operator="containsText" text="Pedir">
      <formula>NOT(ISERROR(SEARCH("Pedir",W2186)))</formula>
    </cfRule>
    <cfRule type="expression" dxfId="2794" priority="3756">
      <formula>$Z2186="NA"</formula>
    </cfRule>
  </conditionalFormatting>
  <conditionalFormatting sqref="W2192">
    <cfRule type="expression" dxfId="2793" priority="3752">
      <formula>$Z2192="NA"</formula>
    </cfRule>
    <cfRule type="expression" dxfId="2792" priority="3754">
      <formula>$Z2192="NA"</formula>
    </cfRule>
    <cfRule type="containsText" dxfId="2791" priority="3755" operator="containsText" text="Pedir">
      <formula>NOT(ISERROR(SEARCH("Pedir",W2192)))</formula>
    </cfRule>
    <cfRule type="containsText" dxfId="2790" priority="3753" operator="containsText" text="Pedir">
      <formula>NOT(ISERROR(SEARCH("Pedir",W2192)))</formula>
    </cfRule>
  </conditionalFormatting>
  <conditionalFormatting sqref="W2193">
    <cfRule type="expression" dxfId="2789" priority="4140">
      <formula>$Z2193="NA"</formula>
    </cfRule>
    <cfRule type="containsText" dxfId="2788" priority="4139" operator="containsText" text="Pedir">
      <formula>NOT(ISERROR(SEARCH("Pedir",W2193)))</formula>
    </cfRule>
    <cfRule type="expression" dxfId="2787" priority="4138">
      <formula>$Z2193="NA"</formula>
    </cfRule>
    <cfRule type="containsText" dxfId="2786" priority="4141" operator="containsText" text="Pedir">
      <formula>NOT(ISERROR(SEARCH("Pedir",W2193)))</formula>
    </cfRule>
    <cfRule type="containsText" dxfId="2785" priority="4143" operator="containsText" text="Pedir">
      <formula>NOT(ISERROR(SEARCH("Pedir",W2193)))</formula>
    </cfRule>
    <cfRule type="expression" dxfId="2784" priority="4142">
      <formula>$Z2193="NA"</formula>
    </cfRule>
  </conditionalFormatting>
  <conditionalFormatting sqref="W2193:W2194">
    <cfRule type="containsText" dxfId="2783" priority="4134" operator="containsText" text="Pedir">
      <formula>NOT(ISERROR(SEARCH("Pedir",W2193)))</formula>
    </cfRule>
    <cfRule type="expression" dxfId="2782" priority="4133">
      <formula>$Z2193="NA"</formula>
    </cfRule>
  </conditionalFormatting>
  <conditionalFormatting sqref="W2194">
    <cfRule type="expression" dxfId="2781" priority="4131">
      <formula>$Z2194="NA"</formula>
    </cfRule>
    <cfRule type="expression" dxfId="2780" priority="4129">
      <formula>$Z2194="NA"</formula>
    </cfRule>
    <cfRule type="containsText" dxfId="2779" priority="4132" operator="containsText" text="Pedir">
      <formula>NOT(ISERROR(SEARCH("Pedir",W2194)))</formula>
    </cfRule>
    <cfRule type="containsText" dxfId="2778" priority="4130" operator="containsText" text="Pedir">
      <formula>NOT(ISERROR(SEARCH("Pedir",W2194)))</formula>
    </cfRule>
  </conditionalFormatting>
  <conditionalFormatting sqref="W2194:W2197">
    <cfRule type="containsText" dxfId="2777" priority="4124" operator="containsText" text="Pedir">
      <formula>NOT(ISERROR(SEARCH("Pedir",W2194)))</formula>
    </cfRule>
    <cfRule type="expression" dxfId="2776" priority="4123">
      <formula>$Z2194="NA"</formula>
    </cfRule>
  </conditionalFormatting>
  <conditionalFormatting sqref="W2195:W2197">
    <cfRule type="expression" dxfId="2775" priority="4121">
      <formula>$Z2195="NA"</formula>
    </cfRule>
    <cfRule type="containsText" dxfId="2774" priority="4122" operator="containsText" text="Pedir">
      <formula>NOT(ISERROR(SEARCH("Pedir",W2195)))</formula>
    </cfRule>
    <cfRule type="expression" dxfId="2773" priority="4119">
      <formula>$Z2195="NA"</formula>
    </cfRule>
    <cfRule type="containsText" dxfId="2772" priority="4120" operator="containsText" text="Pedir">
      <formula>NOT(ISERROR(SEARCH("Pedir",W2195)))</formula>
    </cfRule>
  </conditionalFormatting>
  <conditionalFormatting sqref="W2195:W2198">
    <cfRule type="expression" dxfId="2771" priority="4103">
      <formula>$Z2195="NA"</formula>
    </cfRule>
    <cfRule type="containsText" dxfId="2770" priority="4104" operator="containsText" text="Pedir">
      <formula>NOT(ISERROR(SEARCH("Pedir",W2195)))</formula>
    </cfRule>
  </conditionalFormatting>
  <conditionalFormatting sqref="W2198">
    <cfRule type="expression" dxfId="2769" priority="4099">
      <formula>$Z2198="NA"</formula>
    </cfRule>
    <cfRule type="containsText" dxfId="2768" priority="4102" operator="containsText" text="Pedir">
      <formula>NOT(ISERROR(SEARCH("Pedir",W2198)))</formula>
    </cfRule>
    <cfRule type="expression" dxfId="2767" priority="4101">
      <formula>$Z2198="NA"</formula>
    </cfRule>
    <cfRule type="containsText" dxfId="2766" priority="4100" operator="containsText" text="Pedir">
      <formula>NOT(ISERROR(SEARCH("Pedir",W2198)))</formula>
    </cfRule>
  </conditionalFormatting>
  <conditionalFormatting sqref="W2198:W2199">
    <cfRule type="containsText" dxfId="2765" priority="4029" operator="containsText" text="Pedir">
      <formula>NOT(ISERROR(SEARCH("Pedir",W2198)))</formula>
    </cfRule>
  </conditionalFormatting>
  <conditionalFormatting sqref="W2198:W2200">
    <cfRule type="expression" dxfId="2764" priority="4027">
      <formula>$Z2198="NA"</formula>
    </cfRule>
  </conditionalFormatting>
  <conditionalFormatting sqref="W2200 W2202:W2205">
    <cfRule type="containsText" dxfId="2763" priority="4021" operator="containsText" text="Pedir">
      <formula>NOT(ISERROR(SEARCH("Pedir",W2200)))</formula>
    </cfRule>
    <cfRule type="expression" dxfId="2762" priority="4020">
      <formula>$Z2200="NA"</formula>
    </cfRule>
    <cfRule type="expression" dxfId="2761" priority="4022">
      <formula>$Z2200="NA"</formula>
    </cfRule>
  </conditionalFormatting>
  <conditionalFormatting sqref="W2200 W2202:W2220">
    <cfRule type="containsText" dxfId="2760" priority="4023" operator="containsText" text="Pedir">
      <formula>NOT(ISERROR(SEARCH("Pedir",W2200)))</formula>
    </cfRule>
  </conditionalFormatting>
  <conditionalFormatting sqref="W2200:W2205">
    <cfRule type="containsText" dxfId="2759" priority="3747" operator="containsText" text="Pedir">
      <formula>NOT(ISERROR(SEARCH("Pedir",W2200)))</formula>
    </cfRule>
    <cfRule type="expression" dxfId="2758" priority="3746">
      <formula>$Z2200="NA"</formula>
    </cfRule>
  </conditionalFormatting>
  <conditionalFormatting sqref="W2201">
    <cfRule type="expression" dxfId="2757" priority="3744">
      <formula>$Z2201="NA"</formula>
    </cfRule>
    <cfRule type="containsText" dxfId="2756" priority="3743" operator="containsText" text="Pedir">
      <formula>NOT(ISERROR(SEARCH("Pedir",W2201)))</formula>
    </cfRule>
    <cfRule type="expression" dxfId="2755" priority="3742">
      <formula>$Z2201="NA"</formula>
    </cfRule>
    <cfRule type="containsText" dxfId="2754" priority="3741" operator="containsText" text="Pedir">
      <formula>NOT(ISERROR(SEARCH("Pedir",W2201)))</formula>
    </cfRule>
    <cfRule type="expression" dxfId="2753" priority="3740">
      <formula>$Z2201="NA"</formula>
    </cfRule>
    <cfRule type="containsText" dxfId="2752" priority="3745" operator="containsText" text="Pedir">
      <formula>NOT(ISERROR(SEARCH("Pedir",W2201)))</formula>
    </cfRule>
  </conditionalFormatting>
  <conditionalFormatting sqref="W2221">
    <cfRule type="containsText" dxfId="2751" priority="3893" operator="containsText" text="Pedir">
      <formula>NOT(ISERROR(SEARCH("Pedir",W2221)))</formula>
    </cfRule>
  </conditionalFormatting>
  <conditionalFormatting sqref="W2221:W2224">
    <cfRule type="expression" dxfId="2750" priority="3863">
      <formula>$Z2221="NA"</formula>
    </cfRule>
  </conditionalFormatting>
  <conditionalFormatting sqref="W2222:W2224">
    <cfRule type="containsText" dxfId="2749" priority="3862" operator="containsText" text="Pedir">
      <formula>NOT(ISERROR(SEARCH("Pedir",W2222)))</formula>
    </cfRule>
    <cfRule type="expression" dxfId="2748" priority="3861">
      <formula>$Z2222="NA"</formula>
    </cfRule>
  </conditionalFormatting>
  <conditionalFormatting sqref="W2222:W2231">
    <cfRule type="containsText" dxfId="2747" priority="3823" operator="containsText" text="Pedir">
      <formula>NOT(ISERROR(SEARCH("Pedir",W2222)))</formula>
    </cfRule>
    <cfRule type="expression" dxfId="2746" priority="3822">
      <formula>$Z2222="NA"</formula>
    </cfRule>
  </conditionalFormatting>
  <conditionalFormatting sqref="W2225:W2231">
    <cfRule type="containsText" dxfId="2745" priority="3819" operator="containsText" text="Pedir">
      <formula>NOT(ISERROR(SEARCH("Pedir",W2225)))</formula>
    </cfRule>
    <cfRule type="expression" dxfId="2744" priority="3818">
      <formula>$Z2225="NA"</formula>
    </cfRule>
    <cfRule type="containsText" dxfId="2743" priority="3821" operator="containsText" text="Pedir">
      <formula>NOT(ISERROR(SEARCH("Pedir",W2225)))</formula>
    </cfRule>
    <cfRule type="expression" dxfId="2742" priority="3820">
      <formula>$Z2225="NA"</formula>
    </cfRule>
  </conditionalFormatting>
  <conditionalFormatting sqref="W2225:W2234">
    <cfRule type="containsText" dxfId="2741" priority="3776" operator="containsText" text="Pedir">
      <formula>NOT(ISERROR(SEARCH("Pedir",W2225)))</formula>
    </cfRule>
    <cfRule type="expression" dxfId="2740" priority="3775">
      <formula>$Z2225="NA"</formula>
    </cfRule>
  </conditionalFormatting>
  <conditionalFormatting sqref="W2232:W2234">
    <cfRule type="containsText" dxfId="2739" priority="3774" operator="containsText" text="Pedir">
      <formula>NOT(ISERROR(SEARCH("Pedir",W2232)))</formula>
    </cfRule>
    <cfRule type="expression" dxfId="2738" priority="3773">
      <formula>$Z2232="NA"</formula>
    </cfRule>
    <cfRule type="containsText" dxfId="2737" priority="3772" operator="containsText" text="Pedir">
      <formula>NOT(ISERROR(SEARCH("Pedir",W2232)))</formula>
    </cfRule>
    <cfRule type="expression" dxfId="2736" priority="3724">
      <formula>$Z2232="NA"</formula>
    </cfRule>
    <cfRule type="expression" dxfId="2735" priority="3771">
      <formula>$Z2232="NA"</formula>
    </cfRule>
    <cfRule type="containsText" dxfId="2734" priority="3725" operator="containsText" text="Pedir">
      <formula>NOT(ISERROR(SEARCH("Pedir",W2232)))</formula>
    </cfRule>
  </conditionalFormatting>
  <conditionalFormatting sqref="W2234">
    <cfRule type="expression" dxfId="2733" priority="3709">
      <formula>$Z2234="NA"</formula>
    </cfRule>
    <cfRule type="containsText" dxfId="2732" priority="3710" operator="containsText" text="Pedir">
      <formula>NOT(ISERROR(SEARCH("Pedir",W2234)))</formula>
    </cfRule>
    <cfRule type="containsText" dxfId="2731" priority="3708" operator="containsText" text="Pedir">
      <formula>NOT(ISERROR(SEARCH("Pedir",W2234)))</formula>
    </cfRule>
    <cfRule type="containsText" dxfId="2730" priority="3722" operator="containsText" text="Pedir">
      <formula>NOT(ISERROR(SEARCH("Pedir",W2234)))</formula>
    </cfRule>
    <cfRule type="expression" dxfId="2729" priority="3721">
      <formula>$Z2234="NA"</formula>
    </cfRule>
  </conditionalFormatting>
  <conditionalFormatting sqref="W2234:W2242">
    <cfRule type="expression" dxfId="2728" priority="3699">
      <formula>$Z2234="NA"</formula>
    </cfRule>
  </conditionalFormatting>
  <conditionalFormatting sqref="W2235:W2242">
    <cfRule type="expression" dxfId="2727" priority="3694">
      <formula>$Z2235="NA"</formula>
    </cfRule>
    <cfRule type="containsText" dxfId="2726" priority="3697" operator="containsText" text="Pedir">
      <formula>NOT(ISERROR(SEARCH("Pedir",W2235)))</formula>
    </cfRule>
    <cfRule type="expression" dxfId="2725" priority="3696">
      <formula>$Z2235="NA"</formula>
    </cfRule>
    <cfRule type="containsText" dxfId="2724" priority="3693" operator="containsText" text="Pedir">
      <formula>NOT(ISERROR(SEARCH("Pedir",W2235)))</formula>
    </cfRule>
    <cfRule type="containsText" dxfId="2723" priority="3695" operator="containsText" text="Pedir">
      <formula>NOT(ISERROR(SEARCH("Pedir",W2235)))</formula>
    </cfRule>
  </conditionalFormatting>
  <conditionalFormatting sqref="W2244 W2511:W2524">
    <cfRule type="expression" dxfId="2722" priority="3642">
      <formula>$Z2244="NA"</formula>
    </cfRule>
    <cfRule type="expression" dxfId="2721" priority="3644">
      <formula>$Z2244="NA"</formula>
    </cfRule>
    <cfRule type="containsText" dxfId="2720" priority="3645" operator="containsText" text="Pedir">
      <formula>NOT(ISERROR(SEARCH("Pedir",W2244)))</formula>
    </cfRule>
    <cfRule type="containsText" dxfId="2719" priority="3643" operator="containsText" text="Pedir">
      <formula>NOT(ISERROR(SEARCH("Pedir",W2244)))</formula>
    </cfRule>
    <cfRule type="containsText" dxfId="2718" priority="3639" operator="containsText" text="Pedir">
      <formula>NOT(ISERROR(SEARCH("Pedir",W2244)))</formula>
    </cfRule>
    <cfRule type="expression" dxfId="2717" priority="3640">
      <formula>$Z2244="NA"</formula>
    </cfRule>
    <cfRule type="containsText" dxfId="2716" priority="3641" operator="containsText" text="Pedir">
      <formula>NOT(ISERROR(SEARCH("Pedir",W2244)))</formula>
    </cfRule>
  </conditionalFormatting>
  <conditionalFormatting sqref="W2246:W2253">
    <cfRule type="containsText" dxfId="2715" priority="3604" operator="containsText" text="Pedir">
      <formula>NOT(ISERROR(SEARCH("Pedir",W2246)))</formula>
    </cfRule>
    <cfRule type="expression" dxfId="2714" priority="3603">
      <formula>$Z2246="NA"</formula>
    </cfRule>
  </conditionalFormatting>
  <conditionalFormatting sqref="W2253">
    <cfRule type="containsText" dxfId="2713" priority="3602" operator="containsText" text="Pedir">
      <formula>NOT(ISERROR(SEARCH("Pedir",W2253)))</formula>
    </cfRule>
    <cfRule type="expression" dxfId="2712" priority="3599">
      <formula>$Z2253="NA"</formula>
    </cfRule>
    <cfRule type="containsText" dxfId="2711" priority="3600" operator="containsText" text="Pedir">
      <formula>NOT(ISERROR(SEARCH("Pedir",W2253)))</formula>
    </cfRule>
    <cfRule type="expression" dxfId="2710" priority="3601">
      <formula>$Z2253="NA"</formula>
    </cfRule>
  </conditionalFormatting>
  <conditionalFormatting sqref="W2253:W2262">
    <cfRule type="containsText" dxfId="2709" priority="3596" operator="containsText" text="Pedir">
      <formula>NOT(ISERROR(SEARCH("Pedir",W2253)))</formula>
    </cfRule>
    <cfRule type="expression" dxfId="2708" priority="3595">
      <formula>$Z2253="NA"</formula>
    </cfRule>
  </conditionalFormatting>
  <conditionalFormatting sqref="W2257:W2262">
    <cfRule type="containsText" dxfId="2707" priority="3590" operator="containsText" text="Pedir">
      <formula>NOT(ISERROR(SEARCH("Pedir",W2257)))</formula>
    </cfRule>
    <cfRule type="expression" dxfId="2706" priority="3589">
      <formula>$Z2257="NA"</formula>
    </cfRule>
    <cfRule type="containsText" dxfId="2705" priority="3592" operator="containsText" text="Pedir">
      <formula>NOT(ISERROR(SEARCH("Pedir",W2257)))</formula>
    </cfRule>
    <cfRule type="expression" dxfId="2704" priority="3591">
      <formula>$Z2257="NA"</formula>
    </cfRule>
  </conditionalFormatting>
  <conditionalFormatting sqref="W2257:W2263">
    <cfRule type="expression" dxfId="2703" priority="3554">
      <formula>$Z2257="NA"</formula>
    </cfRule>
    <cfRule type="containsText" dxfId="2702" priority="3555" operator="containsText" text="Pedir">
      <formula>NOT(ISERROR(SEARCH("Pedir",W2257)))</formula>
    </cfRule>
  </conditionalFormatting>
  <conditionalFormatting sqref="W2263">
    <cfRule type="containsText" dxfId="2701" priority="3553" operator="containsText" text="Pedir">
      <formula>NOT(ISERROR(SEARCH("Pedir",W2263)))</formula>
    </cfRule>
    <cfRule type="expression" dxfId="2700" priority="3550">
      <formula>$Z2263="NA"</formula>
    </cfRule>
    <cfRule type="containsText" dxfId="2699" priority="3551" operator="containsText" text="Pedir">
      <formula>NOT(ISERROR(SEARCH("Pedir",W2263)))</formula>
    </cfRule>
    <cfRule type="expression" dxfId="2698" priority="3552">
      <formula>$Z2263="NA"</formula>
    </cfRule>
  </conditionalFormatting>
  <conditionalFormatting sqref="W2263:W2265">
    <cfRule type="expression" dxfId="2697" priority="3498">
      <formula>$Z2263="NA"</formula>
    </cfRule>
    <cfRule type="containsText" dxfId="2696" priority="3499" operator="containsText" text="Pedir">
      <formula>NOT(ISERROR(SEARCH("Pedir",W2263)))</formula>
    </cfRule>
  </conditionalFormatting>
  <conditionalFormatting sqref="W2265">
    <cfRule type="expression" dxfId="2695" priority="3522">
      <formula>$Z2265="NA"</formula>
    </cfRule>
    <cfRule type="containsText" dxfId="2694" priority="3523" operator="containsText" text="Pedir">
      <formula>NOT(ISERROR(SEARCH("Pedir",W2265)))</formula>
    </cfRule>
    <cfRule type="expression" dxfId="2693" priority="3524">
      <formula>$Z2265="NA"</formula>
    </cfRule>
    <cfRule type="containsText" dxfId="2692" priority="3525" operator="containsText" text="Pedir">
      <formula>NOT(ISERROR(SEARCH("Pedir",W2265)))</formula>
    </cfRule>
  </conditionalFormatting>
  <conditionalFormatting sqref="W2265:W2266">
    <cfRule type="expression" dxfId="2691" priority="3526">
      <formula>$Z2265="NA"</formula>
    </cfRule>
    <cfRule type="containsText" dxfId="2690" priority="3527" operator="containsText" text="Pedir">
      <formula>NOT(ISERROR(SEARCH("Pedir",W2265)))</formula>
    </cfRule>
  </conditionalFormatting>
  <conditionalFormatting sqref="W2267">
    <cfRule type="expression" dxfId="2689" priority="3487">
      <formula>$Z2267="NA"</formula>
    </cfRule>
    <cfRule type="containsText" dxfId="2688" priority="3486" operator="containsText" text="Pedir">
      <formula>NOT(ISERROR(SEARCH("Pedir",W2267)))</formula>
    </cfRule>
    <cfRule type="expression" dxfId="2687" priority="3485">
      <formula>$Z2267="NA"</formula>
    </cfRule>
    <cfRule type="containsText" dxfId="2686" priority="3490" operator="containsText" text="Pedir">
      <formula>NOT(ISERROR(SEARCH("Pedir",W2267)))</formula>
    </cfRule>
    <cfRule type="expression" dxfId="2685" priority="3489">
      <formula>$Z2267="NA"</formula>
    </cfRule>
    <cfRule type="containsText" dxfId="2684" priority="3488" operator="containsText" text="Pedir">
      <formula>NOT(ISERROR(SEARCH("Pedir",W2267)))</formula>
    </cfRule>
  </conditionalFormatting>
  <conditionalFormatting sqref="W2267:W2268">
    <cfRule type="expression" dxfId="2683" priority="3491">
      <formula>$Z2267="NA"</formula>
    </cfRule>
    <cfRule type="containsText" dxfId="2682" priority="3492" operator="containsText" text="Pedir">
      <formula>NOT(ISERROR(SEARCH("Pedir",W2267)))</formula>
    </cfRule>
  </conditionalFormatting>
  <conditionalFormatting sqref="W2269:W2275">
    <cfRule type="containsText" dxfId="2681" priority="3484" operator="containsText" text="Pedir">
      <formula>NOT(ISERROR(SEARCH("Pedir",W2269)))</formula>
    </cfRule>
    <cfRule type="expression" dxfId="2680" priority="3483">
      <formula>$Z2269="NA"</formula>
    </cfRule>
    <cfRule type="containsText" dxfId="2679" priority="3482" operator="containsText" text="Pedir">
      <formula>NOT(ISERROR(SEARCH("Pedir",W2269)))</formula>
    </cfRule>
    <cfRule type="expression" dxfId="2678" priority="3481">
      <formula>$Z2269="NA"</formula>
    </cfRule>
    <cfRule type="containsText" dxfId="2677" priority="3480" operator="containsText" text="Pedir">
      <formula>NOT(ISERROR(SEARCH("Pedir",W2269)))</formula>
    </cfRule>
    <cfRule type="expression" dxfId="2676" priority="3479">
      <formula>$Z2269="NA"</formula>
    </cfRule>
  </conditionalFormatting>
  <conditionalFormatting sqref="W2269:W2276">
    <cfRule type="containsText" dxfId="2675" priority="3471" operator="containsText" text="Pedir">
      <formula>NOT(ISERROR(SEARCH("Pedir",W2269)))</formula>
    </cfRule>
    <cfRule type="expression" dxfId="2674" priority="3470">
      <formula>$Z2269="NA"</formula>
    </cfRule>
  </conditionalFormatting>
  <conditionalFormatting sqref="W2276">
    <cfRule type="containsText" dxfId="2673" priority="3469" operator="containsText" text="Pedir">
      <formula>NOT(ISERROR(SEARCH("Pedir",W2276)))</formula>
    </cfRule>
    <cfRule type="expression" dxfId="2672" priority="3468">
      <formula>$Z2276="NA"</formula>
    </cfRule>
  </conditionalFormatting>
  <conditionalFormatting sqref="W2276:W2282">
    <cfRule type="containsText" dxfId="2671" priority="3460" operator="containsText" text="Pedir">
      <formula>NOT(ISERROR(SEARCH("Pedir",W2276)))</formula>
    </cfRule>
    <cfRule type="expression" dxfId="2670" priority="3459">
      <formula>$Z2276="NA"</formula>
    </cfRule>
  </conditionalFormatting>
  <conditionalFormatting sqref="W2277:W2282">
    <cfRule type="expression" dxfId="2669" priority="3457">
      <formula>$Z2277="NA"</formula>
    </cfRule>
    <cfRule type="expression" dxfId="2668" priority="3455">
      <formula>$Z2277="NA"</formula>
    </cfRule>
    <cfRule type="containsText" dxfId="2667" priority="3458" operator="containsText" text="Pedir">
      <formula>NOT(ISERROR(SEARCH("Pedir",W2277)))</formula>
    </cfRule>
    <cfRule type="containsText" dxfId="2666" priority="3456" operator="containsText" text="Pedir">
      <formula>NOT(ISERROR(SEARCH("Pedir",W2277)))</formula>
    </cfRule>
  </conditionalFormatting>
  <conditionalFormatting sqref="W2277:W2283">
    <cfRule type="containsText" dxfId="2665" priority="3437" operator="containsText" text="Pedir">
      <formula>NOT(ISERROR(SEARCH("Pedir",W2277)))</formula>
    </cfRule>
    <cfRule type="expression" dxfId="2664" priority="3436">
      <formula>$Z2277="NA"</formula>
    </cfRule>
  </conditionalFormatting>
  <conditionalFormatting sqref="W2283">
    <cfRule type="containsText" dxfId="2663" priority="3433" operator="containsText" text="Pedir">
      <formula>NOT(ISERROR(SEARCH("Pedir",W2283)))</formula>
    </cfRule>
    <cfRule type="expression" dxfId="2662" priority="3432">
      <formula>$Z2283="NA"</formula>
    </cfRule>
    <cfRule type="containsText" dxfId="2661" priority="3435" operator="containsText" text="Pedir">
      <formula>NOT(ISERROR(SEARCH("Pedir",W2283)))</formula>
    </cfRule>
    <cfRule type="expression" dxfId="2660" priority="3434">
      <formula>$Z2283="NA"</formula>
    </cfRule>
  </conditionalFormatting>
  <conditionalFormatting sqref="W2283:W2285">
    <cfRule type="containsText" dxfId="2659" priority="3415" operator="containsText" text="Pedir">
      <formula>NOT(ISERROR(SEARCH("Pedir",W2283)))</formula>
    </cfRule>
    <cfRule type="expression" dxfId="2658" priority="3414">
      <formula>$Z2283="NA"</formula>
    </cfRule>
  </conditionalFormatting>
  <conditionalFormatting sqref="W2284:W2285">
    <cfRule type="containsText" dxfId="2657" priority="3413" operator="containsText" text="Pedir">
      <formula>NOT(ISERROR(SEARCH("Pedir",W2284)))</formula>
    </cfRule>
    <cfRule type="expression" dxfId="2656" priority="3412">
      <formula>$Z2284="NA"</formula>
    </cfRule>
    <cfRule type="containsText" dxfId="2655" priority="3411" operator="containsText" text="Pedir">
      <formula>NOT(ISERROR(SEARCH("Pedir",W2284)))</formula>
    </cfRule>
    <cfRule type="expression" dxfId="2654" priority="3410">
      <formula>$Z2284="NA"</formula>
    </cfRule>
  </conditionalFormatting>
  <conditionalFormatting sqref="W2284:W2286">
    <cfRule type="containsText" dxfId="2653" priority="3407" operator="containsText" text="Pedir">
      <formula>NOT(ISERROR(SEARCH("Pedir",W2284)))</formula>
    </cfRule>
    <cfRule type="expression" dxfId="2652" priority="3406">
      <formula>$Z2284="NA"</formula>
    </cfRule>
  </conditionalFormatting>
  <conditionalFormatting sqref="W2286">
    <cfRule type="containsText" dxfId="2651" priority="3405" operator="containsText" text="Pedir">
      <formula>NOT(ISERROR(SEARCH("Pedir",W2286)))</formula>
    </cfRule>
    <cfRule type="expression" dxfId="2650" priority="3404">
      <formula>$Z2286="NA"</formula>
    </cfRule>
    <cfRule type="containsText" dxfId="2649" priority="3403" operator="containsText" text="Pedir">
      <formula>NOT(ISERROR(SEARCH("Pedir",W2286)))</formula>
    </cfRule>
    <cfRule type="expression" dxfId="2648" priority="3402">
      <formula>$Z2286="NA"</formula>
    </cfRule>
  </conditionalFormatting>
  <conditionalFormatting sqref="W2286:W2291">
    <cfRule type="expression" dxfId="2647" priority="3397">
      <formula>$Z2286="NA"</formula>
    </cfRule>
    <cfRule type="containsText" dxfId="2646" priority="3398" operator="containsText" text="Pedir">
      <formula>NOT(ISERROR(SEARCH("Pedir",W2286)))</formula>
    </cfRule>
  </conditionalFormatting>
  <conditionalFormatting sqref="W2287:W2291">
    <cfRule type="expression" dxfId="2645" priority="3395">
      <formula>$Z2287="NA"</formula>
    </cfRule>
    <cfRule type="containsText" dxfId="2644" priority="3394" operator="containsText" text="Pedir">
      <formula>NOT(ISERROR(SEARCH("Pedir",W2287)))</formula>
    </cfRule>
    <cfRule type="expression" dxfId="2643" priority="3393">
      <formula>$Z2287="NA"</formula>
    </cfRule>
    <cfRule type="containsText" dxfId="2642" priority="3396" operator="containsText" text="Pedir">
      <formula>NOT(ISERROR(SEARCH("Pedir",W2287)))</formula>
    </cfRule>
  </conditionalFormatting>
  <conditionalFormatting sqref="W2287:W2292">
    <cfRule type="containsText" dxfId="2641" priority="3390" operator="containsText" text="Pedir">
      <formula>NOT(ISERROR(SEARCH("Pedir",W2287)))</formula>
    </cfRule>
    <cfRule type="expression" dxfId="2640" priority="3389">
      <formula>$Z2287="NA"</formula>
    </cfRule>
  </conditionalFormatting>
  <conditionalFormatting sqref="W2292">
    <cfRule type="expression" dxfId="2639" priority="3387">
      <formula>$Z2292="NA"</formula>
    </cfRule>
    <cfRule type="containsText" dxfId="2638" priority="3388" operator="containsText" text="Pedir">
      <formula>NOT(ISERROR(SEARCH("Pedir",W2292)))</formula>
    </cfRule>
    <cfRule type="containsText" dxfId="2637" priority="3386" operator="containsText" text="Pedir">
      <formula>NOT(ISERROR(SEARCH("Pedir",W2292)))</formula>
    </cfRule>
    <cfRule type="expression" dxfId="2636" priority="3385">
      <formula>$Z2292="NA"</formula>
    </cfRule>
  </conditionalFormatting>
  <conditionalFormatting sqref="W2292:W2300">
    <cfRule type="expression" dxfId="2635" priority="3381">
      <formula>$Z2292="NA"</formula>
    </cfRule>
    <cfRule type="containsText" dxfId="2634" priority="3382" operator="containsText" text="Pedir">
      <formula>NOT(ISERROR(SEARCH("Pedir",W2292)))</formula>
    </cfRule>
  </conditionalFormatting>
  <conditionalFormatting sqref="W2293">
    <cfRule type="expression" dxfId="2633" priority="3377">
      <formula>$Z2293="NA"</formula>
    </cfRule>
    <cfRule type="containsText" dxfId="2632" priority="3378" operator="containsText" text="Pedir">
      <formula>NOT(ISERROR(SEARCH("Pedir",W2293)))</formula>
    </cfRule>
    <cfRule type="expression" dxfId="2631" priority="3379">
      <formula>$Z2293="NA"</formula>
    </cfRule>
    <cfRule type="containsText" dxfId="2630" priority="3380" operator="containsText" text="Pedir">
      <formula>NOT(ISERROR(SEARCH("Pedir",W2293)))</formula>
    </cfRule>
  </conditionalFormatting>
  <conditionalFormatting sqref="W2293:W2300 W1926:W1928">
    <cfRule type="expression" dxfId="2629" priority="5939">
      <formula>$Z1926="NA"</formula>
    </cfRule>
  </conditionalFormatting>
  <conditionalFormatting sqref="W2301">
    <cfRule type="expression" dxfId="2628" priority="3338">
      <formula>$Z2301="NA"</formula>
    </cfRule>
    <cfRule type="containsText" dxfId="2627" priority="3343" operator="containsText" text="Pedir">
      <formula>NOT(ISERROR(SEARCH("Pedir",W2301)))</formula>
    </cfRule>
    <cfRule type="containsText" dxfId="2626" priority="3341" operator="containsText" text="Pedir">
      <formula>NOT(ISERROR(SEARCH("Pedir",W2301)))</formula>
    </cfRule>
    <cfRule type="expression" dxfId="2625" priority="3342">
      <formula>$Z2301="NA"</formula>
    </cfRule>
    <cfRule type="containsText" dxfId="2624" priority="3339" operator="containsText" text="Pedir">
      <formula>NOT(ISERROR(SEARCH("Pedir",W2301)))</formula>
    </cfRule>
    <cfRule type="expression" dxfId="2623" priority="3340">
      <formula>$Z2301="NA"</formula>
    </cfRule>
  </conditionalFormatting>
  <conditionalFormatting sqref="W2301:W2302">
    <cfRule type="containsText" dxfId="2622" priority="3335" operator="containsText" text="Pedir">
      <formula>NOT(ISERROR(SEARCH("Pedir",W2301)))</formula>
    </cfRule>
    <cfRule type="expression" dxfId="2621" priority="3334">
      <formula>$Z2301="NA"</formula>
    </cfRule>
  </conditionalFormatting>
  <conditionalFormatting sqref="W2302">
    <cfRule type="containsText" dxfId="2620" priority="3331" operator="containsText" text="Pedir">
      <formula>NOT(ISERROR(SEARCH("Pedir",W2302)))</formula>
    </cfRule>
    <cfRule type="expression" dxfId="2619" priority="3330">
      <formula>$Z2302="NA"</formula>
    </cfRule>
    <cfRule type="expression" dxfId="2618" priority="3332">
      <formula>$Z2302="NA"</formula>
    </cfRule>
    <cfRule type="containsText" dxfId="2617" priority="3333" operator="containsText" text="Pedir">
      <formula>NOT(ISERROR(SEARCH("Pedir",W2302)))</formula>
    </cfRule>
  </conditionalFormatting>
  <conditionalFormatting sqref="W2302:W2310">
    <cfRule type="containsText" dxfId="2616" priority="3327" operator="containsText" text="Pedir">
      <formula>NOT(ISERROR(SEARCH("Pedir",W2302)))</formula>
    </cfRule>
    <cfRule type="expression" dxfId="2615" priority="3326">
      <formula>$Z2302="NA"</formula>
    </cfRule>
  </conditionalFormatting>
  <conditionalFormatting sqref="W2303:W2304">
    <cfRule type="expression" dxfId="2614" priority="3322">
      <formula>$Z2303="NA"</formula>
    </cfRule>
    <cfRule type="containsText" dxfId="2613" priority="3323" operator="containsText" text="Pedir">
      <formula>NOT(ISERROR(SEARCH("Pedir",W2303)))</formula>
    </cfRule>
    <cfRule type="expression" dxfId="2612" priority="3324">
      <formula>$Z2303="NA"</formula>
    </cfRule>
    <cfRule type="containsText" dxfId="2611" priority="3325" operator="containsText" text="Pedir">
      <formula>NOT(ISERROR(SEARCH("Pedir",W2303)))</formula>
    </cfRule>
  </conditionalFormatting>
  <conditionalFormatting sqref="W2303:W2310">
    <cfRule type="expression" dxfId="2610" priority="3318">
      <formula>$Z2303="NA"</formula>
    </cfRule>
    <cfRule type="containsText" dxfId="2609" priority="3319" operator="containsText" text="Pedir">
      <formula>NOT(ISERROR(SEARCH("Pedir",W2303)))</formula>
    </cfRule>
  </conditionalFormatting>
  <conditionalFormatting sqref="W2305:W2310">
    <cfRule type="containsText" dxfId="2608" priority="3317" operator="containsText" text="Pedir">
      <formula>NOT(ISERROR(SEARCH("Pedir",W2305)))</formula>
    </cfRule>
    <cfRule type="expression" dxfId="2607" priority="3316">
      <formula>$Z2305="NA"</formula>
    </cfRule>
  </conditionalFormatting>
  <conditionalFormatting sqref="W2305:W2313">
    <cfRule type="expression" dxfId="2606" priority="3300">
      <formula>$Z2305="NA"</formula>
    </cfRule>
    <cfRule type="containsText" dxfId="2605" priority="3301" operator="containsText" text="Pedir">
      <formula>NOT(ISERROR(SEARCH("Pedir",W2305)))</formula>
    </cfRule>
  </conditionalFormatting>
  <conditionalFormatting sqref="W2311:W2313">
    <cfRule type="expression" dxfId="2604" priority="3296">
      <formula>$Z2311="NA"</formula>
    </cfRule>
    <cfRule type="containsText" dxfId="2603" priority="3299" operator="containsText" text="Pedir">
      <formula>NOT(ISERROR(SEARCH("Pedir",W2311)))</formula>
    </cfRule>
    <cfRule type="containsText" dxfId="2602" priority="3297" operator="containsText" text="Pedir">
      <formula>NOT(ISERROR(SEARCH("Pedir",W2311)))</formula>
    </cfRule>
    <cfRule type="expression" dxfId="2601" priority="3298">
      <formula>$Z2311="NA"</formula>
    </cfRule>
  </conditionalFormatting>
  <conditionalFormatting sqref="W2311:W2314">
    <cfRule type="containsText" dxfId="2600" priority="3293" operator="containsText" text="Pedir">
      <formula>NOT(ISERROR(SEARCH("Pedir",W2311)))</formula>
    </cfRule>
    <cfRule type="expression" dxfId="2599" priority="3292">
      <formula>$Z2311="NA"</formula>
    </cfRule>
  </conditionalFormatting>
  <conditionalFormatting sqref="W2314">
    <cfRule type="containsText" dxfId="2598" priority="3291" operator="containsText" text="Pedir">
      <formula>NOT(ISERROR(SEARCH("Pedir",W2314)))</formula>
    </cfRule>
    <cfRule type="expression" dxfId="2597" priority="3288">
      <formula>$Z2314="NA"</formula>
    </cfRule>
    <cfRule type="containsText" dxfId="2596" priority="3289" operator="containsText" text="Pedir">
      <formula>NOT(ISERROR(SEARCH("Pedir",W2314)))</formula>
    </cfRule>
    <cfRule type="expression" dxfId="2595" priority="3290">
      <formula>$Z2314="NA"</formula>
    </cfRule>
  </conditionalFormatting>
  <conditionalFormatting sqref="W2314:W2315">
    <cfRule type="containsText" dxfId="2594" priority="3285" operator="containsText" text="Pedir">
      <formula>NOT(ISERROR(SEARCH("Pedir",W2314)))</formula>
    </cfRule>
    <cfRule type="expression" dxfId="2593" priority="3284">
      <formula>$Z2314="NA"</formula>
    </cfRule>
  </conditionalFormatting>
  <conditionalFormatting sqref="W2315">
    <cfRule type="containsText" dxfId="2592" priority="3283" operator="containsText" text="Pedir">
      <formula>NOT(ISERROR(SEARCH("Pedir",W2315)))</formula>
    </cfRule>
    <cfRule type="expression" dxfId="2591" priority="3282">
      <formula>$Z2315="NA"</formula>
    </cfRule>
    <cfRule type="expression" dxfId="2590" priority="3280">
      <formula>$Z2315="NA"</formula>
    </cfRule>
    <cfRule type="containsText" dxfId="2589" priority="3281" operator="containsText" text="Pedir">
      <formula>NOT(ISERROR(SEARCH("Pedir",W2315)))</formula>
    </cfRule>
  </conditionalFormatting>
  <conditionalFormatting sqref="W2315:W2326">
    <cfRule type="expression" dxfId="2588" priority="3276">
      <formula>$Z2315="NA"</formula>
    </cfRule>
    <cfRule type="containsText" dxfId="2587" priority="3277" operator="containsText" text="Pedir">
      <formula>NOT(ISERROR(SEARCH("Pedir",W2315)))</formula>
    </cfRule>
  </conditionalFormatting>
  <conditionalFormatting sqref="W2316">
    <cfRule type="expression" dxfId="2586" priority="3272">
      <formula>$Z2316="NA"</formula>
    </cfRule>
    <cfRule type="containsText" dxfId="2585" priority="3275" operator="containsText" text="Pedir">
      <formula>NOT(ISERROR(SEARCH("Pedir",W2316)))</formula>
    </cfRule>
    <cfRule type="containsText" dxfId="2584" priority="3273" operator="containsText" text="Pedir">
      <formula>NOT(ISERROR(SEARCH("Pedir",W2316)))</formula>
    </cfRule>
    <cfRule type="expression" dxfId="2583" priority="3274">
      <formula>$Z2316="NA"</formula>
    </cfRule>
  </conditionalFormatting>
  <conditionalFormatting sqref="W2316:W2319">
    <cfRule type="expression" dxfId="2582" priority="3268">
      <formula>$Z2316="NA"</formula>
    </cfRule>
    <cfRule type="containsText" dxfId="2581" priority="3269" operator="containsText" text="Pedir">
      <formula>NOT(ISERROR(SEARCH("Pedir",W2316)))</formula>
    </cfRule>
  </conditionalFormatting>
  <conditionalFormatting sqref="W2317:W2319">
    <cfRule type="containsText" dxfId="2580" priority="3267" operator="containsText" text="Pedir">
      <formula>NOT(ISERROR(SEARCH("Pedir",W2317)))</formula>
    </cfRule>
    <cfRule type="containsText" dxfId="2579" priority="3265" operator="containsText" text="Pedir">
      <formula>NOT(ISERROR(SEARCH("Pedir",W2317)))</formula>
    </cfRule>
    <cfRule type="expression" dxfId="2578" priority="3264">
      <formula>$Z2317="NA"</formula>
    </cfRule>
    <cfRule type="expression" dxfId="2577" priority="3266">
      <formula>$Z2317="NA"</formula>
    </cfRule>
  </conditionalFormatting>
  <conditionalFormatting sqref="W2322:W2323">
    <cfRule type="containsText" dxfId="2576" priority="3247" operator="containsText" text="Pedir">
      <formula>NOT(ISERROR(SEARCH("Pedir",W2322)))</formula>
    </cfRule>
    <cfRule type="expression" dxfId="2575" priority="3246">
      <formula>$Z2322="NA"</formula>
    </cfRule>
    <cfRule type="expression" dxfId="2574" priority="3244">
      <formula>$Z2322="NA"</formula>
    </cfRule>
    <cfRule type="containsText" dxfId="2573" priority="3245" operator="containsText" text="Pedir">
      <formula>NOT(ISERROR(SEARCH("Pedir",W2322)))</formula>
    </cfRule>
  </conditionalFormatting>
  <conditionalFormatting sqref="W2322:W2329">
    <cfRule type="expression" dxfId="2572" priority="3232">
      <formula>$Z2322="NA"</formula>
    </cfRule>
    <cfRule type="containsText" dxfId="2571" priority="3233" operator="containsText" text="Pedir">
      <formula>NOT(ISERROR(SEARCH("Pedir",W2322)))</formula>
    </cfRule>
  </conditionalFormatting>
  <conditionalFormatting sqref="W2324:W2326">
    <cfRule type="containsText" dxfId="2570" priority="3051" operator="containsText" text="Pedir">
      <formula>NOT(ISERROR(SEARCH("Pedir",W2324)))</formula>
    </cfRule>
    <cfRule type="expression" dxfId="2569" priority="3050">
      <formula>$Z2324="NA"</formula>
    </cfRule>
  </conditionalFormatting>
  <conditionalFormatting sqref="W2326">
    <cfRule type="containsText" dxfId="2568" priority="3049" operator="containsText" text="Pedir">
      <formula>NOT(ISERROR(SEARCH("Pedir",W2326)))</formula>
    </cfRule>
    <cfRule type="expression" dxfId="2567" priority="3048">
      <formula>$Z2326="NA"</formula>
    </cfRule>
  </conditionalFormatting>
  <conditionalFormatting sqref="W2327:W2329">
    <cfRule type="expression" dxfId="2566" priority="3240">
      <formula>$Z2327="NA"</formula>
    </cfRule>
    <cfRule type="containsText" dxfId="2565" priority="3239" operator="containsText" text="Pedir">
      <formula>NOT(ISERROR(SEARCH("Pedir",W2327)))</formula>
    </cfRule>
    <cfRule type="expression" dxfId="2564" priority="3238">
      <formula>$Z2327="NA"</formula>
    </cfRule>
    <cfRule type="containsText" dxfId="2563" priority="3241" operator="containsText" text="Pedir">
      <formula>NOT(ISERROR(SEARCH("Pedir",W2327)))</formula>
    </cfRule>
  </conditionalFormatting>
  <conditionalFormatting sqref="W2327:W2331">
    <cfRule type="containsText" dxfId="2562" priority="3221" operator="containsText" text="Pedir">
      <formula>NOT(ISERROR(SEARCH("Pedir",W2327)))</formula>
    </cfRule>
    <cfRule type="expression" dxfId="2561" priority="3220">
      <formula>$Z2327="NA"</formula>
    </cfRule>
  </conditionalFormatting>
  <conditionalFormatting sqref="W2330:W2331">
    <cfRule type="expression" dxfId="2560" priority="3218">
      <formula>$Z2330="NA"</formula>
    </cfRule>
    <cfRule type="containsText" dxfId="2559" priority="3219" operator="containsText" text="Pedir">
      <formula>NOT(ISERROR(SEARCH("Pedir",W2330)))</formula>
    </cfRule>
  </conditionalFormatting>
  <conditionalFormatting sqref="W2330:W2332">
    <cfRule type="expression" dxfId="2558" priority="3200">
      <formula>$Z2330="NA"</formula>
    </cfRule>
    <cfRule type="containsText" dxfId="2557" priority="3201" operator="containsText" text="Pedir">
      <formula>NOT(ISERROR(SEARCH("Pedir",W2330)))</formula>
    </cfRule>
  </conditionalFormatting>
  <conditionalFormatting sqref="W2332">
    <cfRule type="containsText" dxfId="2556" priority="3199" operator="containsText" text="Pedir">
      <formula>NOT(ISERROR(SEARCH("Pedir",W2332)))</formula>
    </cfRule>
    <cfRule type="containsText" dxfId="2555" priority="3197" operator="containsText" text="Pedir">
      <formula>NOT(ISERROR(SEARCH("Pedir",W2332)))</formula>
    </cfRule>
    <cfRule type="expression" dxfId="2554" priority="3196">
      <formula>$Z2332="NA"</formula>
    </cfRule>
    <cfRule type="containsText" dxfId="2553" priority="3195" operator="containsText" text="Pedir">
      <formula>NOT(ISERROR(SEARCH("Pedir",W2332)))</formula>
    </cfRule>
    <cfRule type="expression" dxfId="2552" priority="3194">
      <formula>$Z2332="NA"</formula>
    </cfRule>
    <cfRule type="expression" dxfId="2551" priority="3198">
      <formula>$Z2332="NA"</formula>
    </cfRule>
  </conditionalFormatting>
  <conditionalFormatting sqref="W2333">
    <cfRule type="containsText" dxfId="2550" priority="3214" operator="containsText" text="Pedir">
      <formula>NOT(ISERROR(SEARCH("Pedir",W2333)))</formula>
    </cfRule>
    <cfRule type="containsText" dxfId="2549" priority="3212" operator="containsText" text="Pedir">
      <formula>NOT(ISERROR(SEARCH("Pedir",W2333)))</formula>
    </cfRule>
    <cfRule type="expression" dxfId="2548" priority="3211">
      <formula>$Z2333="NA"</formula>
    </cfRule>
    <cfRule type="expression" dxfId="2547" priority="3213">
      <formula>$Z2333="NA"</formula>
    </cfRule>
  </conditionalFormatting>
  <conditionalFormatting sqref="W2333:W2335">
    <cfRule type="expression" dxfId="2546" priority="3206">
      <formula>$Z2333="NA"</formula>
    </cfRule>
    <cfRule type="containsText" dxfId="2545" priority="3207" operator="containsText" text="Pedir">
      <formula>NOT(ISERROR(SEARCH("Pedir",W2333)))</formula>
    </cfRule>
  </conditionalFormatting>
  <conditionalFormatting sqref="W2334:W2335">
    <cfRule type="containsText" dxfId="2544" priority="3205" operator="containsText" text="Pedir">
      <formula>NOT(ISERROR(SEARCH("Pedir",W2334)))</formula>
    </cfRule>
    <cfRule type="expression" dxfId="2543" priority="3204">
      <formula>$Z2334="NA"</formula>
    </cfRule>
  </conditionalFormatting>
  <conditionalFormatting sqref="W2334:W2343">
    <cfRule type="expression" dxfId="2542" priority="3192">
      <formula>$Z2334="NA"</formula>
    </cfRule>
    <cfRule type="containsText" dxfId="2541" priority="3193" operator="containsText" text="Pedir">
      <formula>NOT(ISERROR(SEARCH("Pedir",W2334)))</formula>
    </cfRule>
  </conditionalFormatting>
  <conditionalFormatting sqref="W2336:W2342">
    <cfRule type="containsText" dxfId="2540" priority="3191" operator="containsText" text="Pedir">
      <formula>NOT(ISERROR(SEARCH("Pedir",W2336)))</formula>
    </cfRule>
    <cfRule type="containsText" dxfId="2539" priority="3189" operator="containsText" text="Pedir">
      <formula>NOT(ISERROR(SEARCH("Pedir",W2336)))</formula>
    </cfRule>
    <cfRule type="expression" dxfId="2538" priority="3186">
      <formula>$Z2336="NA"</formula>
    </cfRule>
    <cfRule type="expression" dxfId="2537" priority="3188">
      <formula>$Z2336="NA"</formula>
    </cfRule>
    <cfRule type="containsText" dxfId="2536" priority="3187" operator="containsText" text="Pedir">
      <formula>NOT(ISERROR(SEARCH("Pedir",W2336)))</formula>
    </cfRule>
    <cfRule type="expression" dxfId="2535" priority="3190">
      <formula>$Z2336="NA"</formula>
    </cfRule>
  </conditionalFormatting>
  <conditionalFormatting sqref="W2344:W2347">
    <cfRule type="containsText" dxfId="2534" priority="3171" operator="containsText" text="Pedir">
      <formula>NOT(ISERROR(SEARCH("Pedir",W2344)))</formula>
    </cfRule>
    <cfRule type="containsText" dxfId="2533" priority="3173" operator="containsText" text="Pedir">
      <formula>NOT(ISERROR(SEARCH("Pedir",W2344)))</formula>
    </cfRule>
    <cfRule type="expression" dxfId="2532" priority="3170">
      <formula>$Z2344="NA"</formula>
    </cfRule>
    <cfRule type="containsText" dxfId="2531" priority="3169" operator="containsText" text="Pedir">
      <formula>NOT(ISERROR(SEARCH("Pedir",W2344)))</formula>
    </cfRule>
    <cfRule type="expression" dxfId="2530" priority="3168">
      <formula>$Z2344="NA"</formula>
    </cfRule>
  </conditionalFormatting>
  <conditionalFormatting sqref="W2344:W2350">
    <cfRule type="expression" dxfId="2529" priority="3172">
      <formula>$Z2344="NA"</formula>
    </cfRule>
    <cfRule type="expression" dxfId="2528" priority="3149">
      <formula>$Z2344="NA"</formula>
    </cfRule>
    <cfRule type="containsText" dxfId="2527" priority="3150" operator="containsText" text="Pedir">
      <formula>NOT(ISERROR(SEARCH("Pedir",W2344)))</formula>
    </cfRule>
  </conditionalFormatting>
  <conditionalFormatting sqref="W2348:W2350">
    <cfRule type="expression" dxfId="2526" priority="3147">
      <formula>$Z2348="NA"</formula>
    </cfRule>
    <cfRule type="containsText" dxfId="2525" priority="3148" operator="containsText" text="Pedir">
      <formula>NOT(ISERROR(SEARCH("Pedir",W2348)))</formula>
    </cfRule>
  </conditionalFormatting>
  <conditionalFormatting sqref="W2348:W2353">
    <cfRule type="containsText" dxfId="2524" priority="3127" operator="containsText" text="Pedir">
      <formula>NOT(ISERROR(SEARCH("Pedir",W2348)))</formula>
    </cfRule>
  </conditionalFormatting>
  <conditionalFormatting sqref="W2351:W2353">
    <cfRule type="containsText" dxfId="2523" priority="3123" operator="containsText" text="Pedir">
      <formula>NOT(ISERROR(SEARCH("Pedir",W2351)))</formula>
    </cfRule>
    <cfRule type="expression" dxfId="2522" priority="3122">
      <formula>$Z2351="NA"</formula>
    </cfRule>
    <cfRule type="containsText" dxfId="2521" priority="3125" operator="containsText" text="Pedir">
      <formula>NOT(ISERROR(SEARCH("Pedir",W2351)))</formula>
    </cfRule>
    <cfRule type="expression" dxfId="2520" priority="3126">
      <formula>$Z2351="NA"</formula>
    </cfRule>
    <cfRule type="expression" dxfId="2519" priority="3124">
      <formula>$Z2351="NA"</formula>
    </cfRule>
  </conditionalFormatting>
  <conditionalFormatting sqref="W2351:W2355">
    <cfRule type="containsText" dxfId="2518" priority="3104" operator="containsText" text="Pedir">
      <formula>NOT(ISERROR(SEARCH("Pedir",W2351)))</formula>
    </cfRule>
    <cfRule type="expression" dxfId="2517" priority="3103">
      <formula>$Z2351="NA"</formula>
    </cfRule>
  </conditionalFormatting>
  <conditionalFormatting sqref="W2354:W2355">
    <cfRule type="containsText" dxfId="2516" priority="3102" operator="containsText" text="Pedir">
      <formula>NOT(ISERROR(SEARCH("Pedir",W2354)))</formula>
    </cfRule>
    <cfRule type="expression" dxfId="2515" priority="3101">
      <formula>$Z2354="NA"</formula>
    </cfRule>
    <cfRule type="containsText" dxfId="2514" priority="3100" operator="containsText" text="Pedir">
      <formula>NOT(ISERROR(SEARCH("Pedir",W2354)))</formula>
    </cfRule>
    <cfRule type="expression" dxfId="2513" priority="3099">
      <formula>$Z2354="NA"</formula>
    </cfRule>
  </conditionalFormatting>
  <conditionalFormatting sqref="W2354:W2357">
    <cfRule type="expression" dxfId="2512" priority="3095">
      <formula>$Z2354="NA"</formula>
    </cfRule>
    <cfRule type="containsText" dxfId="2511" priority="3096" operator="containsText" text="Pedir">
      <formula>NOT(ISERROR(SEARCH("Pedir",W2354)))</formula>
    </cfRule>
  </conditionalFormatting>
  <conditionalFormatting sqref="W2356:W2357">
    <cfRule type="containsText" dxfId="2510" priority="3094" operator="containsText" text="Pedir">
      <formula>NOT(ISERROR(SEARCH("Pedir",W2356)))</formula>
    </cfRule>
    <cfRule type="expression" dxfId="2509" priority="3093">
      <formula>$Z2356="NA"</formula>
    </cfRule>
    <cfRule type="containsText" dxfId="2508" priority="3092" operator="containsText" text="Pedir">
      <formula>NOT(ISERROR(SEARCH("Pedir",W2356)))</formula>
    </cfRule>
    <cfRule type="expression" dxfId="2507" priority="3091">
      <formula>$Z2356="NA"</formula>
    </cfRule>
  </conditionalFormatting>
  <conditionalFormatting sqref="W2356:W2392">
    <cfRule type="expression" dxfId="2506" priority="3086">
      <formula>$Z2356="NA"</formula>
    </cfRule>
    <cfRule type="containsText" dxfId="2505" priority="3087" operator="containsText" text="Pedir">
      <formula>NOT(ISERROR(SEARCH("Pedir",W2356)))</formula>
    </cfRule>
  </conditionalFormatting>
  <conditionalFormatting sqref="W2358:W2359">
    <cfRule type="expression" dxfId="2504" priority="3082">
      <formula>$Z2358="NA"</formula>
    </cfRule>
    <cfRule type="containsText" dxfId="2503" priority="3083" operator="containsText" text="Pedir">
      <formula>NOT(ISERROR(SEARCH("Pedir",W2358)))</formula>
    </cfRule>
    <cfRule type="expression" dxfId="2502" priority="3084">
      <formula>$Z2358="NA"</formula>
    </cfRule>
    <cfRule type="containsText" dxfId="2501" priority="3085" operator="containsText" text="Pedir">
      <formula>NOT(ISERROR(SEARCH("Pedir",W2358)))</formula>
    </cfRule>
  </conditionalFormatting>
  <conditionalFormatting sqref="W2393">
    <cfRule type="containsText" dxfId="2500" priority="3022" operator="containsText" text="Pedir">
      <formula>NOT(ISERROR(SEARCH("Pedir",W2393)))</formula>
    </cfRule>
    <cfRule type="expression" dxfId="2499" priority="3021">
      <formula>$Z2393="NA"</formula>
    </cfRule>
    <cfRule type="containsText" dxfId="2498" priority="3020" operator="containsText" text="Pedir">
      <formula>NOT(ISERROR(SEARCH("Pedir",W2393)))</formula>
    </cfRule>
    <cfRule type="expression" dxfId="2497" priority="3019">
      <formula>$Z2393="NA"</formula>
    </cfRule>
    <cfRule type="expression" dxfId="2496" priority="3023">
      <formula>$Z2393="NA"</formula>
    </cfRule>
    <cfRule type="containsText" dxfId="2495" priority="3024" operator="containsText" text="Pedir">
      <formula>NOT(ISERROR(SEARCH("Pedir",W2393)))</formula>
    </cfRule>
  </conditionalFormatting>
  <conditionalFormatting sqref="W2393:W2398">
    <cfRule type="expression" dxfId="2494" priority="3015">
      <formula>$Z2393="NA"</formula>
    </cfRule>
    <cfRule type="containsText" dxfId="2493" priority="3016" operator="containsText" text="Pedir">
      <formula>NOT(ISERROR(SEARCH("Pedir",W2393)))</formula>
    </cfRule>
  </conditionalFormatting>
  <conditionalFormatting sqref="W2394:W2398">
    <cfRule type="containsText" dxfId="2492" priority="3014" operator="containsText" text="Pedir">
      <formula>NOT(ISERROR(SEARCH("Pedir",W2394)))</formula>
    </cfRule>
    <cfRule type="expression" dxfId="2491" priority="3011">
      <formula>$Z2394="NA"</formula>
    </cfRule>
    <cfRule type="expression" dxfId="2490" priority="3013">
      <formula>$Z2394="NA"</formula>
    </cfRule>
    <cfRule type="containsText" dxfId="2489" priority="3012" operator="containsText" text="Pedir">
      <formula>NOT(ISERROR(SEARCH("Pedir",W2394)))</formula>
    </cfRule>
  </conditionalFormatting>
  <conditionalFormatting sqref="W2394:W2400">
    <cfRule type="containsText" dxfId="2488" priority="3008" operator="containsText" text="Pedir">
      <formula>NOT(ISERROR(SEARCH("Pedir",W2394)))</formula>
    </cfRule>
    <cfRule type="expression" dxfId="2487" priority="3007">
      <formula>$Z2394="NA"</formula>
    </cfRule>
  </conditionalFormatting>
  <conditionalFormatting sqref="W2399:W2400">
    <cfRule type="expression" dxfId="2486" priority="3003">
      <formula>$Z2399="NA"</formula>
    </cfRule>
    <cfRule type="containsText" dxfId="2485" priority="3004" operator="containsText" text="Pedir">
      <formula>NOT(ISERROR(SEARCH("Pedir",W2399)))</formula>
    </cfRule>
    <cfRule type="expression" dxfId="2484" priority="3005">
      <formula>$Z2399="NA"</formula>
    </cfRule>
    <cfRule type="containsText" dxfId="2483" priority="3006" operator="containsText" text="Pedir">
      <formula>NOT(ISERROR(SEARCH("Pedir",W2399)))</formula>
    </cfRule>
  </conditionalFormatting>
  <conditionalFormatting sqref="W2399:W2401">
    <cfRule type="expression" dxfId="2482" priority="2999">
      <formula>$Z2399="NA"</formula>
    </cfRule>
    <cfRule type="containsText" dxfId="2481" priority="3000" operator="containsText" text="Pedir">
      <formula>NOT(ISERROR(SEARCH("Pedir",W2399)))</formula>
    </cfRule>
  </conditionalFormatting>
  <conditionalFormatting sqref="W2401">
    <cfRule type="containsText" dxfId="2480" priority="2996" operator="containsText" text="Pedir">
      <formula>NOT(ISERROR(SEARCH("Pedir",W2401)))</formula>
    </cfRule>
    <cfRule type="expression" dxfId="2479" priority="2997">
      <formula>$Z2401="NA"</formula>
    </cfRule>
    <cfRule type="containsText" dxfId="2478" priority="2998" operator="containsText" text="Pedir">
      <formula>NOT(ISERROR(SEARCH("Pedir",W2401)))</formula>
    </cfRule>
    <cfRule type="expression" dxfId="2477" priority="2995">
      <formula>$Z2401="NA"</formula>
    </cfRule>
  </conditionalFormatting>
  <conditionalFormatting sqref="W2401:W2402">
    <cfRule type="containsText" dxfId="2476" priority="2990" operator="containsText" text="Pedir">
      <formula>NOT(ISERROR(SEARCH("Pedir",W2401)))</formula>
    </cfRule>
    <cfRule type="expression" dxfId="2475" priority="2989">
      <formula>$Z2401="NA"</formula>
    </cfRule>
  </conditionalFormatting>
  <conditionalFormatting sqref="W2402">
    <cfRule type="containsText" dxfId="2474" priority="2988" operator="containsText" text="Pedir">
      <formula>NOT(ISERROR(SEARCH("Pedir",W2402)))</formula>
    </cfRule>
    <cfRule type="expression" dxfId="2473" priority="2987">
      <formula>$Z2402="NA"</formula>
    </cfRule>
    <cfRule type="containsText" dxfId="2472" priority="2986" operator="containsText" text="Pedir">
      <formula>NOT(ISERROR(SEARCH("Pedir",W2402)))</formula>
    </cfRule>
    <cfRule type="expression" dxfId="2471" priority="2985">
      <formula>$Z2402="NA"</formula>
    </cfRule>
  </conditionalFormatting>
  <conditionalFormatting sqref="W2402:W2403">
    <cfRule type="containsText" dxfId="2470" priority="2980" operator="containsText" text="Pedir">
      <formula>NOT(ISERROR(SEARCH("Pedir",W2402)))</formula>
    </cfRule>
    <cfRule type="expression" dxfId="2469" priority="2979">
      <formula>$Z2402="NA"</formula>
    </cfRule>
  </conditionalFormatting>
  <conditionalFormatting sqref="W2403">
    <cfRule type="expression" dxfId="2468" priority="2975">
      <formula>$Z2403="NA"</formula>
    </cfRule>
    <cfRule type="containsText" dxfId="2467" priority="2976" operator="containsText" text="Pedir">
      <formula>NOT(ISERROR(SEARCH("Pedir",W2403)))</formula>
    </cfRule>
    <cfRule type="expression" dxfId="2466" priority="2973">
      <formula>$Z2403="NA"</formula>
    </cfRule>
    <cfRule type="containsText" dxfId="2465" priority="2974" operator="containsText" text="Pedir">
      <formula>NOT(ISERROR(SEARCH("Pedir",W2403)))</formula>
    </cfRule>
    <cfRule type="containsText" dxfId="2464" priority="2978" operator="containsText" text="Pedir">
      <formula>NOT(ISERROR(SEARCH("Pedir",W2403)))</formula>
    </cfRule>
    <cfRule type="expression" dxfId="2463" priority="2977">
      <formula>$Z2403="NA"</formula>
    </cfRule>
  </conditionalFormatting>
  <conditionalFormatting sqref="W2405:W2417">
    <cfRule type="containsText" dxfId="2462" priority="2972" operator="containsText" text="Pedir">
      <formula>NOT(ISERROR(SEARCH("Pedir",W2405)))</formula>
    </cfRule>
    <cfRule type="containsText" dxfId="2461" priority="2970" operator="containsText" text="Pedir">
      <formula>NOT(ISERROR(SEARCH("Pedir",W2405)))</formula>
    </cfRule>
    <cfRule type="expression" dxfId="2460" priority="2969">
      <formula>$Z2405="NA"</formula>
    </cfRule>
    <cfRule type="containsText" dxfId="2459" priority="2968" operator="containsText" text="Pedir">
      <formula>NOT(ISERROR(SEARCH("Pedir",W2405)))</formula>
    </cfRule>
    <cfRule type="expression" dxfId="2458" priority="2971">
      <formula>$Z2405="NA"</formula>
    </cfRule>
    <cfRule type="expression" dxfId="2457" priority="2967">
      <formula>$Z2405="NA"</formula>
    </cfRule>
  </conditionalFormatting>
  <conditionalFormatting sqref="W2405:W2420">
    <cfRule type="containsText" dxfId="2456" priority="2951" operator="containsText" text="Pedir">
      <formula>NOT(ISERROR(SEARCH("Pedir",W2405)))</formula>
    </cfRule>
    <cfRule type="expression" dxfId="2455" priority="2950">
      <formula>$Z2405="NA"</formula>
    </cfRule>
  </conditionalFormatting>
  <conditionalFormatting sqref="W2418:W2419">
    <cfRule type="containsText" dxfId="2454" priority="2949" operator="containsText" text="Pedir">
      <formula>NOT(ISERROR(SEARCH("Pedir",W2418)))</formula>
    </cfRule>
    <cfRule type="expression" dxfId="2453" priority="2948">
      <formula>$Z2418="NA"</formula>
    </cfRule>
    <cfRule type="expression" dxfId="2452" priority="2946">
      <formula>$Z2418="NA"</formula>
    </cfRule>
    <cfRule type="containsText" dxfId="2451" priority="2947" operator="containsText" text="Pedir">
      <formula>NOT(ISERROR(SEARCH("Pedir",W2418)))</formula>
    </cfRule>
  </conditionalFormatting>
  <conditionalFormatting sqref="W2418:W2430">
    <cfRule type="expression" dxfId="2450" priority="2929">
      <formula>$Z2418="NA"</formula>
    </cfRule>
    <cfRule type="containsText" dxfId="2449" priority="2930" operator="containsText" text="Pedir">
      <formula>NOT(ISERROR(SEARCH("Pedir",W2418)))</formula>
    </cfRule>
  </conditionalFormatting>
  <conditionalFormatting sqref="W2420">
    <cfRule type="expression" dxfId="2448" priority="2927">
      <formula>$Z2420="NA"</formula>
    </cfRule>
    <cfRule type="containsText" dxfId="2447" priority="2928" operator="containsText" text="Pedir">
      <formula>NOT(ISERROR(SEARCH("Pedir",W2420)))</formula>
    </cfRule>
    <cfRule type="containsText" dxfId="2446" priority="2926" operator="containsText" text="Pedir">
      <formula>NOT(ISERROR(SEARCH("Pedir",W2420)))</formula>
    </cfRule>
    <cfRule type="expression" dxfId="2445" priority="2925">
      <formula>$Z2420="NA"</formula>
    </cfRule>
  </conditionalFormatting>
  <conditionalFormatting sqref="W2421:W2430">
    <cfRule type="expression" dxfId="2444" priority="2937">
      <formula>$Z2421="NA"</formula>
    </cfRule>
    <cfRule type="containsText" dxfId="2443" priority="2938" operator="containsText" text="Pedir">
      <formula>NOT(ISERROR(SEARCH("Pedir",W2421)))</formula>
    </cfRule>
    <cfRule type="expression" dxfId="2442" priority="2935">
      <formula>$Z2421="NA"</formula>
    </cfRule>
    <cfRule type="containsText" dxfId="2441" priority="2934" operator="containsText" text="Pedir">
      <formula>NOT(ISERROR(SEARCH("Pedir",W2421)))</formula>
    </cfRule>
    <cfRule type="expression" dxfId="2440" priority="2933">
      <formula>$Z2421="NA"</formula>
    </cfRule>
    <cfRule type="containsText" dxfId="2439" priority="2936" operator="containsText" text="Pedir">
      <formula>NOT(ISERROR(SEARCH("Pedir",W2421)))</formula>
    </cfRule>
  </conditionalFormatting>
  <conditionalFormatting sqref="W2431:W2433">
    <cfRule type="containsText" dxfId="2438" priority="2069" operator="containsText" text="Pedir">
      <formula>NOT(ISERROR(SEARCH("Pedir",W2431)))</formula>
    </cfRule>
    <cfRule type="expression" dxfId="2437" priority="2068">
      <formula>$Z2431="NA"</formula>
    </cfRule>
  </conditionalFormatting>
  <conditionalFormatting sqref="W2432:W2433">
    <cfRule type="containsText" dxfId="2436" priority="2897" operator="containsText" text="Pedir">
      <formula>NOT(ISERROR(SEARCH("Pedir",W2432)))</formula>
    </cfRule>
    <cfRule type="expression" dxfId="2435" priority="2894">
      <formula>$Z2432="NA"</formula>
    </cfRule>
    <cfRule type="containsText" dxfId="2434" priority="2899" operator="containsText" text="Pedir">
      <formula>NOT(ISERROR(SEARCH("Pedir",W2432)))</formula>
    </cfRule>
    <cfRule type="expression" dxfId="2433" priority="2896">
      <formula>$Z2432="NA"</formula>
    </cfRule>
    <cfRule type="containsText" dxfId="2432" priority="2895" operator="containsText" text="Pedir">
      <formula>NOT(ISERROR(SEARCH("Pedir",W2432)))</formula>
    </cfRule>
    <cfRule type="expression" dxfId="2431" priority="2898">
      <formula>$Z2432="NA"</formula>
    </cfRule>
  </conditionalFormatting>
  <conditionalFormatting sqref="W2435 W2437:W2444">
    <cfRule type="containsText" dxfId="2430" priority="2884" operator="containsText" text="Pedir">
      <formula>NOT(ISERROR(SEARCH("Pedir",W2435)))</formula>
    </cfRule>
    <cfRule type="expression" dxfId="2429" priority="2881">
      <formula>$Z2435="NA"</formula>
    </cfRule>
    <cfRule type="expression" dxfId="2428" priority="2885">
      <formula>$Z2435="NA"</formula>
    </cfRule>
    <cfRule type="expression" dxfId="2427" priority="2883">
      <formula>$Z2435="NA"</formula>
    </cfRule>
    <cfRule type="containsText" dxfId="2426" priority="2886" operator="containsText" text="Pedir">
      <formula>NOT(ISERROR(SEARCH("Pedir",W2435)))</formula>
    </cfRule>
    <cfRule type="containsText" dxfId="2425" priority="2882" operator="containsText" text="Pedir">
      <formula>NOT(ISERROR(SEARCH("Pedir",W2435)))</formula>
    </cfRule>
  </conditionalFormatting>
  <conditionalFormatting sqref="W2435:W2444">
    <cfRule type="expression" dxfId="2424" priority="2569">
      <formula>$Z2435="NA"</formula>
    </cfRule>
    <cfRule type="containsText" dxfId="2423" priority="2570" operator="containsText" text="Pedir">
      <formula>NOT(ISERROR(SEARCH("Pedir",W2435)))</formula>
    </cfRule>
  </conditionalFormatting>
  <conditionalFormatting sqref="W2436">
    <cfRule type="containsText" dxfId="2422" priority="2564" operator="containsText" text="Pedir">
      <formula>NOT(ISERROR(SEARCH("Pedir",W2436)))</formula>
    </cfRule>
    <cfRule type="containsText" dxfId="2421" priority="2566" operator="containsText" text="Pedir">
      <formula>NOT(ISERROR(SEARCH("Pedir",W2436)))</formula>
    </cfRule>
    <cfRule type="containsText" dxfId="2420" priority="2568" operator="containsText" text="Pedir">
      <formula>NOT(ISERROR(SEARCH("Pedir",W2436)))</formula>
    </cfRule>
    <cfRule type="expression" dxfId="2419" priority="2567">
      <formula>$Z2436="NA"</formula>
    </cfRule>
    <cfRule type="expression" dxfId="2418" priority="2565">
      <formula>$Z2436="NA"</formula>
    </cfRule>
    <cfRule type="expression" dxfId="2417" priority="2563">
      <formula>$Z2436="NA"</formula>
    </cfRule>
  </conditionalFormatting>
  <conditionalFormatting sqref="W2444 W2447 W2097">
    <cfRule type="expression" dxfId="2416" priority="4064">
      <formula>$Z2097="NA"</formula>
    </cfRule>
  </conditionalFormatting>
  <conditionalFormatting sqref="W2445:W2446 W2564:W2574">
    <cfRule type="expression" dxfId="2415" priority="2554">
      <formula>$Z2445="NA"</formula>
    </cfRule>
    <cfRule type="containsText" dxfId="2414" priority="2555" operator="containsText" text="Pedir">
      <formula>NOT(ISERROR(SEARCH("Pedir",W2445)))</formula>
    </cfRule>
  </conditionalFormatting>
  <conditionalFormatting sqref="W2445:W2446 W2574">
    <cfRule type="expression" dxfId="2413" priority="2552">
      <formula>$Z2445="NA"</formula>
    </cfRule>
    <cfRule type="expression" dxfId="2412" priority="2548">
      <formula>$Z2445="NA"</formula>
    </cfRule>
    <cfRule type="containsText" dxfId="2411" priority="2549" operator="containsText" text="Pedir">
      <formula>NOT(ISERROR(SEARCH("Pedir",W2445)))</formula>
    </cfRule>
    <cfRule type="expression" dxfId="2410" priority="2550">
      <formula>$Z2445="NA"</formula>
    </cfRule>
    <cfRule type="containsText" dxfId="2409" priority="2551" operator="containsText" text="Pedir">
      <formula>NOT(ISERROR(SEARCH("Pedir",W2445)))</formula>
    </cfRule>
    <cfRule type="containsText" dxfId="2408" priority="2553" operator="containsText" text="Pedir">
      <formula>NOT(ISERROR(SEARCH("Pedir",W2445)))</formula>
    </cfRule>
  </conditionalFormatting>
  <conditionalFormatting sqref="W2447">
    <cfRule type="containsText" dxfId="2407" priority="2874" operator="containsText" text="Pedir">
      <formula>NOT(ISERROR(SEARCH("Pedir",W2447)))</formula>
    </cfRule>
    <cfRule type="containsText" dxfId="2406" priority="2878" operator="containsText" text="Pedir">
      <formula>NOT(ISERROR(SEARCH("Pedir",W2447)))</formula>
    </cfRule>
    <cfRule type="expression" dxfId="2405" priority="2873">
      <formula>$Z2447="NA"</formula>
    </cfRule>
    <cfRule type="containsText" dxfId="2404" priority="2876" operator="containsText" text="Pedir">
      <formula>NOT(ISERROR(SEARCH("Pedir",W2447)))</formula>
    </cfRule>
    <cfRule type="expression" dxfId="2403" priority="2877">
      <formula>$Z2447="NA"</formula>
    </cfRule>
    <cfRule type="expression" dxfId="2402" priority="2875">
      <formula>$Z2447="NA"</formula>
    </cfRule>
  </conditionalFormatting>
  <conditionalFormatting sqref="W2447:W2448">
    <cfRule type="containsText" dxfId="2401" priority="2870" operator="containsText" text="Pedir">
      <formula>NOT(ISERROR(SEARCH("Pedir",W2447)))</formula>
    </cfRule>
    <cfRule type="expression" dxfId="2400" priority="2869">
      <formula>$Z2447="NA"</formula>
    </cfRule>
  </conditionalFormatting>
  <conditionalFormatting sqref="W2448">
    <cfRule type="containsText" dxfId="2399" priority="2868" operator="containsText" text="Pedir">
      <formula>NOT(ISERROR(SEARCH("Pedir",W2448)))</formula>
    </cfRule>
    <cfRule type="expression" dxfId="2398" priority="2865">
      <formula>$Z2448="NA"</formula>
    </cfRule>
    <cfRule type="expression" dxfId="2397" priority="2867">
      <formula>$Z2448="NA"</formula>
    </cfRule>
    <cfRule type="containsText" dxfId="2396" priority="2866" operator="containsText" text="Pedir">
      <formula>NOT(ISERROR(SEARCH("Pedir",W2448)))</formula>
    </cfRule>
  </conditionalFormatting>
  <conditionalFormatting sqref="W2448:W2466 W2468:W2469">
    <cfRule type="expression" dxfId="2395" priority="2860">
      <formula>$Z2448="NA"</formula>
    </cfRule>
    <cfRule type="containsText" dxfId="2394" priority="2861" operator="containsText" text="Pedir">
      <formula>NOT(ISERROR(SEARCH("Pedir",W2448)))</formula>
    </cfRule>
  </conditionalFormatting>
  <conditionalFormatting sqref="W2449:W2466 W2468:W2469">
    <cfRule type="expression" dxfId="2393" priority="2856">
      <formula>$Z2449="NA"</formula>
    </cfRule>
    <cfRule type="containsText" dxfId="2392" priority="2857" operator="containsText" text="Pedir">
      <formula>NOT(ISERROR(SEARCH("Pedir",W2449)))</formula>
    </cfRule>
    <cfRule type="expression" dxfId="2391" priority="2858">
      <formula>$Z2449="NA"</formula>
    </cfRule>
    <cfRule type="containsText" dxfId="2390" priority="2859" operator="containsText" text="Pedir">
      <formula>NOT(ISERROR(SEARCH("Pedir",W2449)))</formula>
    </cfRule>
  </conditionalFormatting>
  <conditionalFormatting sqref="W2449:W2466 W2468:W2471">
    <cfRule type="containsText" dxfId="2389" priority="2806" operator="containsText" text="Pedir">
      <formula>NOT(ISERROR(SEARCH("Pedir",W2449)))</formula>
    </cfRule>
    <cfRule type="expression" dxfId="2388" priority="2805">
      <formula>$Z2449="NA"</formula>
    </cfRule>
  </conditionalFormatting>
  <conditionalFormatting sqref="W2467">
    <cfRule type="expression" dxfId="2387" priority="349">
      <formula>$Z2467="NA"</formula>
    </cfRule>
    <cfRule type="containsText" dxfId="2386" priority="350" operator="containsText" text="Pedir">
      <formula>NOT(ISERROR(SEARCH("Pedir",W2467)))</formula>
    </cfRule>
    <cfRule type="expression" dxfId="2385" priority="351">
      <formula>$Z2467="NA"</formula>
    </cfRule>
    <cfRule type="containsText" dxfId="2384" priority="352" operator="containsText" text="Pedir">
      <formula>NOT(ISERROR(SEARCH("Pedir",W2467)))</formula>
    </cfRule>
    <cfRule type="expression" dxfId="2383" priority="353">
      <formula>$Z2467="NA"</formula>
    </cfRule>
    <cfRule type="containsText" dxfId="2382" priority="354" operator="containsText" text="Pedir">
      <formula>NOT(ISERROR(SEARCH("Pedir",W2467)))</formula>
    </cfRule>
    <cfRule type="expression" dxfId="2381" priority="355">
      <formula>$Z2467="NA"</formula>
    </cfRule>
  </conditionalFormatting>
  <conditionalFormatting sqref="W2470">
    <cfRule type="expression" dxfId="2380" priority="2803">
      <formula>$Z2470="NA"</formula>
    </cfRule>
    <cfRule type="containsText" dxfId="2379" priority="2804" operator="containsText" text="Pedir">
      <formula>NOT(ISERROR(SEARCH("Pedir",W2470)))</formula>
    </cfRule>
    <cfRule type="expression" dxfId="2378" priority="2799">
      <formula>$Z2470="NA"</formula>
    </cfRule>
    <cfRule type="containsText" dxfId="2377" priority="2794" operator="containsText" text="Pedir">
      <formula>NOT(ISERROR(SEARCH("Pedir",W2470)))</formula>
    </cfRule>
    <cfRule type="expression" dxfId="2376" priority="2791">
      <formula>$Z2470="NA"</formula>
    </cfRule>
    <cfRule type="containsText" dxfId="2375" priority="2792" operator="containsText" text="Pedir">
      <formula>NOT(ISERROR(SEARCH("Pedir",W2470)))</formula>
    </cfRule>
    <cfRule type="expression" dxfId="2374" priority="2793">
      <formula>$Z2470="NA"</formula>
    </cfRule>
    <cfRule type="expression" dxfId="2373" priority="2795">
      <formula>$Z2470="NA"</formula>
    </cfRule>
    <cfRule type="containsText" dxfId="2372" priority="2796" operator="containsText" text="Pedir">
      <formula>NOT(ISERROR(SEARCH("Pedir",W2470)))</formula>
    </cfRule>
    <cfRule type="expression" dxfId="2371" priority="2797">
      <formula>$Z2470="NA"</formula>
    </cfRule>
    <cfRule type="containsText" dxfId="2370" priority="2798" operator="containsText" text="Pedir">
      <formula>NOT(ISERROR(SEARCH("Pedir",W2470)))</formula>
    </cfRule>
    <cfRule type="containsText" dxfId="2369" priority="2800" operator="containsText" text="Pedir">
      <formula>NOT(ISERROR(SEARCH("Pedir",W2470)))</formula>
    </cfRule>
    <cfRule type="expression" dxfId="2368" priority="2801">
      <formula>$Z2470="NA"</formula>
    </cfRule>
    <cfRule type="containsText" dxfId="2367" priority="2802" operator="containsText" text="Pedir">
      <formula>NOT(ISERROR(SEARCH("Pedir",W2470)))</formula>
    </cfRule>
  </conditionalFormatting>
  <conditionalFormatting sqref="W2472">
    <cfRule type="containsText" dxfId="2366" priority="2530" operator="containsText" text="Pedir">
      <formula>NOT(ISERROR(SEARCH("Pedir",W2472)))</formula>
    </cfRule>
    <cfRule type="containsText" dxfId="2365" priority="2536" operator="containsText" text="Pedir">
      <formula>NOT(ISERROR(SEARCH("Pedir",W2472)))</formula>
    </cfRule>
    <cfRule type="expression" dxfId="2364" priority="2535">
      <formula>$Z2472="NA"</formula>
    </cfRule>
    <cfRule type="containsText" dxfId="2363" priority="2534" operator="containsText" text="Pedir">
      <formula>NOT(ISERROR(SEARCH("Pedir",W2472)))</formula>
    </cfRule>
    <cfRule type="expression" dxfId="2362" priority="2533">
      <formula>$Z2472="NA"</formula>
    </cfRule>
    <cfRule type="containsText" dxfId="2361" priority="2532" operator="containsText" text="Pedir">
      <formula>NOT(ISERROR(SEARCH("Pedir",W2472)))</formula>
    </cfRule>
    <cfRule type="expression" dxfId="2360" priority="2531">
      <formula>$Z2472="NA"</formula>
    </cfRule>
    <cfRule type="expression" dxfId="2359" priority="2529">
      <formula>$Z2472="NA"</formula>
    </cfRule>
  </conditionalFormatting>
  <conditionalFormatting sqref="W2473:W2502">
    <cfRule type="containsText" dxfId="2358" priority="2772" operator="containsText" text="Pedir">
      <formula>NOT(ISERROR(SEARCH("Pedir",W2473)))</formula>
    </cfRule>
    <cfRule type="containsText" dxfId="2357" priority="2774" operator="containsText" text="Pedir">
      <formula>NOT(ISERROR(SEARCH("Pedir",W2473)))</formula>
    </cfRule>
    <cfRule type="expression" dxfId="2356" priority="2769">
      <formula>$Z2473="NA"</formula>
    </cfRule>
    <cfRule type="expression" dxfId="2355" priority="2773">
      <formula>$Z2473="NA"</formula>
    </cfRule>
    <cfRule type="expression" dxfId="2354" priority="2771">
      <formula>$Z2473="NA"</formula>
    </cfRule>
    <cfRule type="containsText" dxfId="2353" priority="2770" operator="containsText" text="Pedir">
      <formula>NOT(ISERROR(SEARCH("Pedir",W2473)))</formula>
    </cfRule>
  </conditionalFormatting>
  <conditionalFormatting sqref="W2473:W2506">
    <cfRule type="expression" dxfId="2352" priority="2759">
      <formula>$Z2473="NA"</formula>
    </cfRule>
    <cfRule type="containsText" dxfId="2351" priority="2760" operator="containsText" text="Pedir">
      <formula>NOT(ISERROR(SEARCH("Pedir",W2473)))</formula>
    </cfRule>
  </conditionalFormatting>
  <conditionalFormatting sqref="W2503:W2506">
    <cfRule type="expression" dxfId="2350" priority="2755">
      <formula>$Z2503="NA"</formula>
    </cfRule>
    <cfRule type="containsText" dxfId="2349" priority="2756" operator="containsText" text="Pedir">
      <formula>NOT(ISERROR(SEARCH("Pedir",W2503)))</formula>
    </cfRule>
    <cfRule type="expression" dxfId="2348" priority="2757">
      <formula>$Z2503="NA"</formula>
    </cfRule>
    <cfRule type="containsText" dxfId="2347" priority="2758" operator="containsText" text="Pedir">
      <formula>NOT(ISERROR(SEARCH("Pedir",W2503)))</formula>
    </cfRule>
  </conditionalFormatting>
  <conditionalFormatting sqref="W2503:W2507">
    <cfRule type="expression" dxfId="2346" priority="2751">
      <formula>$Z2503="NA"</formula>
    </cfRule>
    <cfRule type="containsText" dxfId="2345" priority="2752" operator="containsText" text="Pedir">
      <formula>NOT(ISERROR(SEARCH("Pedir",W2503)))</formula>
    </cfRule>
  </conditionalFormatting>
  <conditionalFormatting sqref="W2507">
    <cfRule type="expression" dxfId="2344" priority="2747">
      <formula>$Z2507="NA"</formula>
    </cfRule>
    <cfRule type="containsText" dxfId="2343" priority="2750" operator="containsText" text="Pedir">
      <formula>NOT(ISERROR(SEARCH("Pedir",W2507)))</formula>
    </cfRule>
    <cfRule type="expression" dxfId="2342" priority="2749">
      <formula>$Z2507="NA"</formula>
    </cfRule>
    <cfRule type="containsText" dxfId="2341" priority="2748" operator="containsText" text="Pedir">
      <formula>NOT(ISERROR(SEARCH("Pedir",W2507)))</formula>
    </cfRule>
  </conditionalFormatting>
  <conditionalFormatting sqref="W2507:W2524">
    <cfRule type="expression" dxfId="2340" priority="2743">
      <formula>$Z2507="NA"</formula>
    </cfRule>
    <cfRule type="containsText" dxfId="2339" priority="2744" operator="containsText" text="Pedir">
      <formula>NOT(ISERROR(SEARCH("Pedir",W2507)))</formula>
    </cfRule>
  </conditionalFormatting>
  <conditionalFormatting sqref="W2508:W2524">
    <cfRule type="containsText" dxfId="2338" priority="2742" operator="containsText" text="Pedir">
      <formula>NOT(ISERROR(SEARCH("Pedir",W2508)))</formula>
    </cfRule>
    <cfRule type="containsText" dxfId="2337" priority="2740" operator="containsText" text="Pedir">
      <formula>NOT(ISERROR(SEARCH("Pedir",W2508)))</formula>
    </cfRule>
    <cfRule type="expression" dxfId="2336" priority="2741">
      <formula>$Z2508="NA"</formula>
    </cfRule>
    <cfRule type="expression" dxfId="2335" priority="2737">
      <formula>$Z2508="NA"</formula>
    </cfRule>
    <cfRule type="containsText" dxfId="2334" priority="2738" operator="containsText" text="Pedir">
      <formula>NOT(ISERROR(SEARCH("Pedir",W2508)))</formula>
    </cfRule>
    <cfRule type="expression" dxfId="2333" priority="2739">
      <formula>$Z2508="NA"</formula>
    </cfRule>
  </conditionalFormatting>
  <conditionalFormatting sqref="W2510">
    <cfRule type="expression" dxfId="2332" priority="2732">
      <formula>$Z2510="NA"</formula>
    </cfRule>
    <cfRule type="expression" dxfId="2331" priority="2730">
      <formula>$Z2510="NA"</formula>
    </cfRule>
    <cfRule type="containsText" dxfId="2330" priority="2731" operator="containsText" text="Pedir">
      <formula>NOT(ISERROR(SEARCH("Pedir",W2510)))</formula>
    </cfRule>
    <cfRule type="expression" dxfId="2329" priority="2728">
      <formula>$Z2510="NA"</formula>
    </cfRule>
    <cfRule type="containsText" dxfId="2328" priority="2729" operator="containsText" text="Pedir">
      <formula>NOT(ISERROR(SEARCH("Pedir",W2510)))</formula>
    </cfRule>
    <cfRule type="containsText" dxfId="2327" priority="2735" operator="containsText" text="Pedir">
      <formula>NOT(ISERROR(SEARCH("Pedir",W2510)))</formula>
    </cfRule>
    <cfRule type="expression" dxfId="2326" priority="2734">
      <formula>$Z2510="NA"</formula>
    </cfRule>
    <cfRule type="containsText" dxfId="2325" priority="2733" operator="containsText" text="Pedir">
      <formula>NOT(ISERROR(SEARCH("Pedir",W2510)))</formula>
    </cfRule>
  </conditionalFormatting>
  <conditionalFormatting sqref="W2511:W2524 W2121:W2125">
    <cfRule type="containsText" dxfId="2324" priority="4635" operator="containsText" text="Pedir">
      <formula>NOT(ISERROR(SEARCH("Pedir",W2121)))</formula>
    </cfRule>
  </conditionalFormatting>
  <conditionalFormatting sqref="W2511:W2524 W2244">
    <cfRule type="expression" dxfId="2323" priority="3638">
      <formula>$Z2244="NA"</formula>
    </cfRule>
  </conditionalFormatting>
  <conditionalFormatting sqref="W2511:W2524">
    <cfRule type="expression" dxfId="2322" priority="4634">
      <formula>$Z2511="NA"</formula>
    </cfRule>
  </conditionalFormatting>
  <conditionalFormatting sqref="W2525">
    <cfRule type="containsText" dxfId="2321" priority="2521" operator="containsText" text="Pedir">
      <formula>NOT(ISERROR(SEARCH("Pedir",W2525)))</formula>
    </cfRule>
    <cfRule type="expression" dxfId="2320" priority="2520">
      <formula>$Z2525="NA"</formula>
    </cfRule>
    <cfRule type="containsText" dxfId="2319" priority="2517" operator="containsText" text="Pedir">
      <formula>NOT(ISERROR(SEARCH("Pedir",W2525)))</formula>
    </cfRule>
    <cfRule type="expression" dxfId="2318" priority="2516">
      <formula>$Z2525="NA"</formula>
    </cfRule>
    <cfRule type="expression" dxfId="2317" priority="2518">
      <formula>$Z2525="NA"</formula>
    </cfRule>
    <cfRule type="containsText" dxfId="2316" priority="2519" operator="containsText" text="Pedir">
      <formula>NOT(ISERROR(SEARCH("Pedir",W2525)))</formula>
    </cfRule>
  </conditionalFormatting>
  <conditionalFormatting sqref="W2525:W2526">
    <cfRule type="containsText" dxfId="2315" priority="2059" operator="containsText" text="Pedir">
      <formula>NOT(ISERROR(SEARCH("Pedir",W2525)))</formula>
    </cfRule>
    <cfRule type="expression" dxfId="2314" priority="2058">
      <formula>$Z2525="NA"</formula>
    </cfRule>
  </conditionalFormatting>
  <conditionalFormatting sqref="W2530">
    <cfRule type="expression" dxfId="2313" priority="2679">
      <formula>$Z2530="NA"</formula>
    </cfRule>
  </conditionalFormatting>
  <conditionalFormatting sqref="W2530:W2532 W2534:W2550">
    <cfRule type="containsText" dxfId="2312" priority="76799" operator="containsText" text="Pedir">
      <formula>NOT(ISERROR(SEARCH("Pedir",W2530)))</formula>
    </cfRule>
    <cfRule type="expression" dxfId="2311" priority="76798">
      <formula>#REF!="NA"</formula>
    </cfRule>
    <cfRule type="containsText" dxfId="2310" priority="76797" operator="containsText" text="Pedir">
      <formula>NOT(ISERROR(SEARCH("Pedir",W2530)))</formula>
    </cfRule>
    <cfRule type="containsText" dxfId="2309" priority="76769" operator="containsText" text="Pedir">
      <formula>NOT(ISERROR(SEARCH("Pedir",W2530)))</formula>
    </cfRule>
    <cfRule type="expression" dxfId="2308" priority="76778">
      <formula>#REF!="NA"</formula>
    </cfRule>
    <cfRule type="containsText" dxfId="2307" priority="76779" operator="containsText" text="Pedir">
      <formula>NOT(ISERROR(SEARCH("Pedir",W2530)))</formula>
    </cfRule>
    <cfRule type="containsText" dxfId="2306" priority="76781" operator="containsText" text="Pedir">
      <formula>NOT(ISERROR(SEARCH("Pedir",W2530)))</formula>
    </cfRule>
    <cfRule type="expression" dxfId="2305" priority="76766">
      <formula>#REF!="NA"</formula>
    </cfRule>
    <cfRule type="containsText" dxfId="2304" priority="76759" operator="containsText" text="Pedir">
      <formula>NOT(ISERROR(SEARCH("Pedir",W2530)))</formula>
    </cfRule>
    <cfRule type="containsText" dxfId="2303" priority="76783" operator="containsText" text="Pedir">
      <formula>NOT(ISERROR(SEARCH("Pedir",W2530)))</formula>
    </cfRule>
    <cfRule type="expression" dxfId="2302" priority="76794">
      <formula>#REF!="NA"</formula>
    </cfRule>
    <cfRule type="containsText" dxfId="2301" priority="76795" operator="containsText" text="Pedir">
      <formula>NOT(ISERROR(SEARCH("Pedir",W2530)))</formula>
    </cfRule>
    <cfRule type="expression" dxfId="2300" priority="76796">
      <formula>#REF!="NA"</formula>
    </cfRule>
    <cfRule type="containsText" dxfId="2299" priority="76767" operator="containsText" text="Pedir">
      <formula>NOT(ISERROR(SEARCH("Pedir",W2530)))</formula>
    </cfRule>
    <cfRule type="expression" dxfId="2298" priority="76768">
      <formula>#REF!="NA"</formula>
    </cfRule>
    <cfRule type="expression" dxfId="2297" priority="76780">
      <formula>#REF!="NA"</formula>
    </cfRule>
    <cfRule type="expression" dxfId="2296" priority="76782">
      <formula>#REF!="NA"</formula>
    </cfRule>
  </conditionalFormatting>
  <conditionalFormatting sqref="W2533">
    <cfRule type="containsText" dxfId="2295" priority="2057" operator="containsText" text="Pedir">
      <formula>NOT(ISERROR(SEARCH("Pedir",W2533)))</formula>
    </cfRule>
    <cfRule type="expression" dxfId="2294" priority="2056">
      <formula>$Z2533="NA"</formula>
    </cfRule>
  </conditionalFormatting>
  <conditionalFormatting sqref="W2552:W2559">
    <cfRule type="expression" dxfId="2293" priority="2642">
      <formula>#REF!="NA"</formula>
    </cfRule>
    <cfRule type="containsText" dxfId="2292" priority="2641" operator="containsText" text="Pedir">
      <formula>NOT(ISERROR(SEARCH("Pedir",W2552)))</formula>
    </cfRule>
    <cfRule type="expression" dxfId="2291" priority="2640">
      <formula>#REF!="NA"</formula>
    </cfRule>
    <cfRule type="containsText" dxfId="2290" priority="2639" operator="containsText" text="Pedir">
      <formula>NOT(ISERROR(SEARCH("Pedir",W2552)))</formula>
    </cfRule>
    <cfRule type="expression" dxfId="2289" priority="2638">
      <formula>#REF!="NA"</formula>
    </cfRule>
    <cfRule type="containsText" dxfId="2288" priority="2637" operator="containsText" text="Pedir">
      <formula>NOT(ISERROR(SEARCH("Pedir",W2552)))</formula>
    </cfRule>
    <cfRule type="expression" dxfId="2287" priority="2636">
      <formula>#REF!="NA"</formula>
    </cfRule>
    <cfRule type="containsText" dxfId="2286" priority="2635" operator="containsText" text="Pedir">
      <formula>NOT(ISERROR(SEARCH("Pedir",W2552)))</formula>
    </cfRule>
    <cfRule type="expression" dxfId="2285" priority="2634">
      <formula>#REF!="NA"</formula>
    </cfRule>
    <cfRule type="containsText" dxfId="2284" priority="2633" operator="containsText" text="Pedir">
      <formula>NOT(ISERROR(SEARCH("Pedir",W2552)))</formula>
    </cfRule>
    <cfRule type="expression" dxfId="2283" priority="2632">
      <formula>#REF!="NA"</formula>
    </cfRule>
    <cfRule type="containsText" dxfId="2282" priority="2631" operator="containsText" text="Pedir">
      <formula>NOT(ISERROR(SEARCH("Pedir",W2552)))</formula>
    </cfRule>
    <cfRule type="expression" dxfId="2281" priority="2630">
      <formula>#REF!="NA"</formula>
    </cfRule>
    <cfRule type="containsText" dxfId="2280" priority="2629" operator="containsText" text="Pedir">
      <formula>NOT(ISERROR(SEARCH("Pedir",W2552)))</formula>
    </cfRule>
    <cfRule type="expression" dxfId="2279" priority="2628">
      <formula>#REF!="NA"</formula>
    </cfRule>
    <cfRule type="containsText" dxfId="2278" priority="2627" operator="containsText" text="Pedir">
      <formula>NOT(ISERROR(SEARCH("Pedir",W2552)))</formula>
    </cfRule>
    <cfRule type="expression" dxfId="2277" priority="2625">
      <formula>#REF!="NA"</formula>
    </cfRule>
    <cfRule type="containsText" dxfId="2276" priority="2643" operator="containsText" text="Pedir">
      <formula>NOT(ISERROR(SEARCH("Pedir",W2552)))</formula>
    </cfRule>
  </conditionalFormatting>
  <conditionalFormatting sqref="W2561:W2563">
    <cfRule type="containsText" dxfId="2275" priority="2614" operator="containsText" text="Pedir">
      <formula>NOT(ISERROR(SEARCH("Pedir",W2561)))</formula>
    </cfRule>
    <cfRule type="containsText" dxfId="2274" priority="2620" operator="containsText" text="Pedir">
      <formula>NOT(ISERROR(SEARCH("Pedir",W2561)))</formula>
    </cfRule>
    <cfRule type="expression" dxfId="2273" priority="2619">
      <formula>#REF!="NA"</formula>
    </cfRule>
    <cfRule type="containsText" dxfId="2272" priority="2618" operator="containsText" text="Pedir">
      <formula>NOT(ISERROR(SEARCH("Pedir",W2561)))</formula>
    </cfRule>
    <cfRule type="containsText" dxfId="2271" priority="2608" operator="containsText" text="Pedir">
      <formula>NOT(ISERROR(SEARCH("Pedir",W2561)))</formula>
    </cfRule>
    <cfRule type="expression" dxfId="2270" priority="2617">
      <formula>#REF!="NA"</formula>
    </cfRule>
    <cfRule type="expression" dxfId="2269" priority="2615">
      <formula>#REF!="NA"</formula>
    </cfRule>
    <cfRule type="containsText" dxfId="2268" priority="2606" operator="containsText" text="Pedir">
      <formula>NOT(ISERROR(SEARCH("Pedir",W2561)))</formula>
    </cfRule>
    <cfRule type="expression" dxfId="2267" priority="2613">
      <formula>#REF!="NA"</formula>
    </cfRule>
    <cfRule type="containsText" dxfId="2266" priority="2612" operator="containsText" text="Pedir">
      <formula>NOT(ISERROR(SEARCH("Pedir",W2561)))</formula>
    </cfRule>
    <cfRule type="expression" dxfId="2265" priority="2611">
      <formula>#REF!="NA"</formula>
    </cfRule>
    <cfRule type="containsText" dxfId="2264" priority="2610" operator="containsText" text="Pedir">
      <formula>NOT(ISERROR(SEARCH("Pedir",W2561)))</formula>
    </cfRule>
    <cfRule type="containsText" dxfId="2263" priority="2622" operator="containsText" text="Pedir">
      <formula>NOT(ISERROR(SEARCH("Pedir",W2561)))</formula>
    </cfRule>
    <cfRule type="expression" dxfId="2262" priority="2621">
      <formula>$Z2561="NA"</formula>
    </cfRule>
    <cfRule type="containsText" dxfId="2261" priority="2616" operator="containsText" text="Pedir">
      <formula>NOT(ISERROR(SEARCH("Pedir",W2561)))</formula>
    </cfRule>
    <cfRule type="containsText" dxfId="2260" priority="2604" operator="containsText" text="Pedir">
      <formula>NOT(ISERROR(SEARCH("Pedir",W2561)))</formula>
    </cfRule>
    <cfRule type="expression" dxfId="2259" priority="2602">
      <formula>#REF!="NA"</formula>
    </cfRule>
    <cfRule type="expression" dxfId="2258" priority="2605">
      <formula>#REF!="NA"</formula>
    </cfRule>
    <cfRule type="expression" dxfId="2257" priority="2609">
      <formula>#REF!="NA"</formula>
    </cfRule>
    <cfRule type="expression" dxfId="2256" priority="2607">
      <formula>#REF!="NA"</formula>
    </cfRule>
  </conditionalFormatting>
  <conditionalFormatting sqref="W2564:W2573">
    <cfRule type="containsText" dxfId="2255" priority="2576" operator="containsText" text="Pedir">
      <formula>NOT(ISERROR(SEARCH("Pedir",W2564)))</formula>
    </cfRule>
    <cfRule type="expression" dxfId="2254" priority="2575">
      <formula>$Z2564="NA"</formula>
    </cfRule>
    <cfRule type="expression" dxfId="2253" priority="2577">
      <formula>$Z2564="NA"</formula>
    </cfRule>
    <cfRule type="containsText" dxfId="2252" priority="2578" operator="containsText" text="Pedir">
      <formula>NOT(ISERROR(SEARCH("Pedir",W2564)))</formula>
    </cfRule>
    <cfRule type="expression" dxfId="2251" priority="2579">
      <formula>$Z2564="NA"</formula>
    </cfRule>
    <cfRule type="containsText" dxfId="2250" priority="2580" operator="containsText" text="Pedir">
      <formula>NOT(ISERROR(SEARCH("Pedir",W2564)))</formula>
    </cfRule>
  </conditionalFormatting>
  <conditionalFormatting sqref="W2576:W2579">
    <cfRule type="containsText" dxfId="2249" priority="2501" operator="containsText" text="Pedir">
      <formula>NOT(ISERROR(SEARCH("Pedir",W2576)))</formula>
    </cfRule>
    <cfRule type="expression" dxfId="2248" priority="2502">
      <formula>$Z2576="NA"</formula>
    </cfRule>
    <cfRule type="containsText" dxfId="2247" priority="2503" operator="containsText" text="Pedir">
      <formula>NOT(ISERROR(SEARCH("Pedir",W2576)))</formula>
    </cfRule>
    <cfRule type="containsText" dxfId="2246" priority="2499" operator="containsText" text="Pedir">
      <formula>NOT(ISERROR(SEARCH("Pedir",W2576)))</formula>
    </cfRule>
    <cfRule type="expression" dxfId="2245" priority="2498">
      <formula>$Z2576="NA"</formula>
    </cfRule>
    <cfRule type="containsText" dxfId="2244" priority="2505" operator="containsText" text="Pedir">
      <formula>NOT(ISERROR(SEARCH("Pedir",W2576)))</formula>
    </cfRule>
    <cfRule type="expression" dxfId="2243" priority="2504">
      <formula>$Z2576="NA"</formula>
    </cfRule>
    <cfRule type="expression" dxfId="2242" priority="2500">
      <formula>$Z2576="NA"</formula>
    </cfRule>
  </conditionalFormatting>
  <conditionalFormatting sqref="W2581:W2589">
    <cfRule type="containsText" dxfId="2241" priority="2487" operator="containsText" text="Pedir">
      <formula>NOT(ISERROR(SEARCH("Pedir",W2581)))</formula>
    </cfRule>
    <cfRule type="expression" dxfId="2240" priority="2486">
      <formula>$Z2581="NA"</formula>
    </cfRule>
    <cfRule type="containsText" dxfId="2239" priority="2485" operator="containsText" text="Pedir">
      <formula>NOT(ISERROR(SEARCH("Pedir",W2581)))</formula>
    </cfRule>
    <cfRule type="expression" dxfId="2238" priority="2484">
      <formula>$Z2581="NA"</formula>
    </cfRule>
    <cfRule type="containsText" dxfId="2237" priority="2489" operator="containsText" text="Pedir">
      <formula>NOT(ISERROR(SEARCH("Pedir",W2581)))</formula>
    </cfRule>
    <cfRule type="expression" dxfId="2236" priority="2488">
      <formula>$Z2581="NA"</formula>
    </cfRule>
  </conditionalFormatting>
  <conditionalFormatting sqref="W2581:W2592">
    <cfRule type="expression" dxfId="2235" priority="2449">
      <formula>$Z2581="NA"</formula>
    </cfRule>
    <cfRule type="containsText" dxfId="2234" priority="2450" operator="containsText" text="Pedir">
      <formula>NOT(ISERROR(SEARCH("Pedir",W2581)))</formula>
    </cfRule>
  </conditionalFormatting>
  <conditionalFormatting sqref="W2590:W2592">
    <cfRule type="containsText" dxfId="2233" priority="2446" operator="containsText" text="Pedir">
      <formula>NOT(ISERROR(SEARCH("Pedir",W2590)))</formula>
    </cfRule>
    <cfRule type="expression" dxfId="2232" priority="2445">
      <formula>$Z2590="NA"</formula>
    </cfRule>
    <cfRule type="expression" dxfId="2231" priority="2447">
      <formula>$Z2590="NA"</formula>
    </cfRule>
    <cfRule type="containsText" dxfId="2230" priority="2448" operator="containsText" text="Pedir">
      <formula>NOT(ISERROR(SEARCH("Pedir",W2590)))</formula>
    </cfRule>
  </conditionalFormatting>
  <conditionalFormatting sqref="W2590:W2594">
    <cfRule type="containsText" dxfId="2229" priority="2429" operator="containsText" text="Pedir">
      <formula>NOT(ISERROR(SEARCH("Pedir",W2590)))</formula>
    </cfRule>
    <cfRule type="expression" dxfId="2228" priority="2428">
      <formula>$Z2590="NA"</formula>
    </cfRule>
  </conditionalFormatting>
  <conditionalFormatting sqref="W2593">
    <cfRule type="expression" dxfId="2227" priority="2426">
      <formula>$Z2593="NA"</formula>
    </cfRule>
    <cfRule type="containsText" dxfId="2226" priority="2425" operator="containsText" text="Pedir">
      <formula>NOT(ISERROR(SEARCH("Pedir",W2593)))</formula>
    </cfRule>
    <cfRule type="expression" dxfId="2225" priority="2424">
      <formula>$Z2593="NA"</formula>
    </cfRule>
    <cfRule type="containsText" dxfId="2224" priority="2423" operator="containsText" text="Pedir">
      <formula>NOT(ISERROR(SEARCH("Pedir",W2593)))</formula>
    </cfRule>
    <cfRule type="expression" dxfId="2223" priority="2422">
      <formula>$Z2593="NA"</formula>
    </cfRule>
    <cfRule type="containsText" dxfId="2222" priority="2427" operator="containsText" text="Pedir">
      <formula>NOT(ISERROR(SEARCH("Pedir",W2593)))</formula>
    </cfRule>
  </conditionalFormatting>
  <conditionalFormatting sqref="W2594">
    <cfRule type="containsText" dxfId="2221" priority="2437" operator="containsText" text="Pedir">
      <formula>NOT(ISERROR(SEARCH("Pedir",W2594)))</formula>
    </cfRule>
    <cfRule type="expression" dxfId="2220" priority="2436">
      <formula>$Z2594="NA"</formula>
    </cfRule>
    <cfRule type="containsText" dxfId="2219" priority="2435" operator="containsText" text="Pedir">
      <formula>NOT(ISERROR(SEARCH("Pedir",W2594)))</formula>
    </cfRule>
    <cfRule type="expression" dxfId="2218" priority="2434">
      <formula>$Z2594="NA"</formula>
    </cfRule>
    <cfRule type="expression" dxfId="2217" priority="2432">
      <formula>$Z2594="NA"</formula>
    </cfRule>
    <cfRule type="containsText" dxfId="2216" priority="2433" operator="containsText" text="Pedir">
      <formula>NOT(ISERROR(SEARCH("Pedir",W2594)))</formula>
    </cfRule>
  </conditionalFormatting>
  <conditionalFormatting sqref="W2596">
    <cfRule type="containsText" dxfId="2215" priority="2416" operator="containsText" text="Pedir">
      <formula>NOT(ISERROR(SEARCH("Pedir",W2596)))</formula>
    </cfRule>
    <cfRule type="expression" dxfId="2214" priority="2415">
      <formula>$Z2596="NA"</formula>
    </cfRule>
    <cfRule type="containsText" dxfId="2213" priority="2414" operator="containsText" text="Pedir">
      <formula>NOT(ISERROR(SEARCH("Pedir",W2596)))</formula>
    </cfRule>
    <cfRule type="expression" dxfId="2212" priority="2413">
      <formula>$Z2596="NA"</formula>
    </cfRule>
    <cfRule type="containsText" dxfId="2211" priority="2418" operator="containsText" text="Pedir">
      <formula>NOT(ISERROR(SEARCH("Pedir",W2596)))</formula>
    </cfRule>
    <cfRule type="expression" dxfId="2210" priority="2417">
      <formula>$Z2596="NA"</formula>
    </cfRule>
  </conditionalFormatting>
  <conditionalFormatting sqref="W2596:W2597">
    <cfRule type="containsText" dxfId="2209" priority="2410" operator="containsText" text="Pedir">
      <formula>NOT(ISERROR(SEARCH("Pedir",W2596)))</formula>
    </cfRule>
    <cfRule type="expression" dxfId="2208" priority="2409">
      <formula>$Z2596="NA"</formula>
    </cfRule>
  </conditionalFormatting>
  <conditionalFormatting sqref="W2597">
    <cfRule type="containsText" dxfId="2207" priority="2406" operator="containsText" text="Pedir">
      <formula>NOT(ISERROR(SEARCH("Pedir",W2597)))</formula>
    </cfRule>
    <cfRule type="containsText" dxfId="2206" priority="2408" operator="containsText" text="Pedir">
      <formula>NOT(ISERROR(SEARCH("Pedir",W2597)))</formula>
    </cfRule>
    <cfRule type="expression" dxfId="2205" priority="2407">
      <formula>$Z2597="NA"</formula>
    </cfRule>
    <cfRule type="expression" dxfId="2204" priority="2405">
      <formula>$Z2597="NA"</formula>
    </cfRule>
  </conditionalFormatting>
  <conditionalFormatting sqref="W2597:W2598">
    <cfRule type="containsText" dxfId="2203" priority="2402" operator="containsText" text="Pedir">
      <formula>NOT(ISERROR(SEARCH("Pedir",W2597)))</formula>
    </cfRule>
    <cfRule type="expression" dxfId="2202" priority="2401">
      <formula>$Z2597="NA"</formula>
    </cfRule>
  </conditionalFormatting>
  <conditionalFormatting sqref="W2598">
    <cfRule type="containsText" dxfId="2201" priority="2400" operator="containsText" text="Pedir">
      <formula>NOT(ISERROR(SEARCH("Pedir",W2598)))</formula>
    </cfRule>
    <cfRule type="expression" dxfId="2200" priority="2399">
      <formula>$Z2598="NA"</formula>
    </cfRule>
    <cfRule type="containsText" dxfId="2199" priority="2398" operator="containsText" text="Pedir">
      <formula>NOT(ISERROR(SEARCH("Pedir",W2598)))</formula>
    </cfRule>
    <cfRule type="expression" dxfId="2198" priority="2397">
      <formula>$Z2598="NA"</formula>
    </cfRule>
  </conditionalFormatting>
  <conditionalFormatting sqref="W2598:W2600">
    <cfRule type="expression" dxfId="2197" priority="2393">
      <formula>$Z2598="NA"</formula>
    </cfRule>
  </conditionalFormatting>
  <conditionalFormatting sqref="W2598:W2601">
    <cfRule type="containsText" dxfId="2196" priority="2394" operator="containsText" text="Pedir">
      <formula>NOT(ISERROR(SEARCH("Pedir",W2598)))</formula>
    </cfRule>
  </conditionalFormatting>
  <conditionalFormatting sqref="W2599:W2600">
    <cfRule type="containsText" dxfId="2195" priority="2392" operator="containsText" text="Pedir">
      <formula>NOT(ISERROR(SEARCH("Pedir",W2599)))</formula>
    </cfRule>
    <cfRule type="expression" dxfId="2194" priority="2391">
      <formula>$Z2599="NA"</formula>
    </cfRule>
    <cfRule type="containsText" dxfId="2193" priority="2390" operator="containsText" text="Pedir">
      <formula>NOT(ISERROR(SEARCH("Pedir",W2599)))</formula>
    </cfRule>
    <cfRule type="expression" dxfId="2192" priority="2389">
      <formula>$Z2599="NA"</formula>
    </cfRule>
    <cfRule type="containsText" dxfId="2191" priority="2388" operator="containsText" text="Pedir">
      <formula>NOT(ISERROR(SEARCH("Pedir",W2599)))</formula>
    </cfRule>
    <cfRule type="expression" dxfId="2190" priority="2387">
      <formula>$Z2599="NA"</formula>
    </cfRule>
  </conditionalFormatting>
  <conditionalFormatting sqref="W2602:W2603">
    <cfRule type="containsText" dxfId="2189" priority="2386" operator="containsText" text="Pedir">
      <formula>NOT(ISERROR(SEARCH("Pedir",W2602)))</formula>
    </cfRule>
    <cfRule type="expression" dxfId="2188" priority="2385">
      <formula>$Z2602="NA"</formula>
    </cfRule>
    <cfRule type="containsText" dxfId="2187" priority="2384" operator="containsText" text="Pedir">
      <formula>NOT(ISERROR(SEARCH("Pedir",W2602)))</formula>
    </cfRule>
    <cfRule type="expression" dxfId="2186" priority="2383">
      <formula>$Z2602="NA"</formula>
    </cfRule>
    <cfRule type="containsText" dxfId="2185" priority="2382" operator="containsText" text="Pedir">
      <formula>NOT(ISERROR(SEARCH("Pedir",W2602)))</formula>
    </cfRule>
    <cfRule type="expression" dxfId="2184" priority="2381">
      <formula>$Z2602="NA"</formula>
    </cfRule>
  </conditionalFormatting>
  <conditionalFormatting sqref="W2602:W2604">
    <cfRule type="containsText" dxfId="2183" priority="2375" operator="containsText" text="Pedir">
      <formula>NOT(ISERROR(SEARCH("Pedir",W2602)))</formula>
    </cfRule>
    <cfRule type="expression" dxfId="2182" priority="2374">
      <formula>$Z2602="NA"</formula>
    </cfRule>
  </conditionalFormatting>
  <conditionalFormatting sqref="W2604">
    <cfRule type="expression" dxfId="2181" priority="2370">
      <formula>$Z2604="NA"</formula>
    </cfRule>
    <cfRule type="expression" dxfId="2180" priority="2372">
      <formula>$Z2604="NA"</formula>
    </cfRule>
    <cfRule type="containsText" dxfId="2179" priority="2371" operator="containsText" text="Pedir">
      <formula>NOT(ISERROR(SEARCH("Pedir",W2604)))</formula>
    </cfRule>
    <cfRule type="containsText" dxfId="2178" priority="2373" operator="containsText" text="Pedir">
      <formula>NOT(ISERROR(SEARCH("Pedir",W2604)))</formula>
    </cfRule>
  </conditionalFormatting>
  <conditionalFormatting sqref="W2604:W2606">
    <cfRule type="expression" dxfId="2177" priority="2341">
      <formula>$Z2604="NA"</formula>
    </cfRule>
    <cfRule type="containsText" dxfId="2176" priority="2342" operator="containsText" text="Pedir">
      <formula>NOT(ISERROR(SEARCH("Pedir",W2604)))</formula>
    </cfRule>
  </conditionalFormatting>
  <conditionalFormatting sqref="W2605:W2606">
    <cfRule type="expression" dxfId="2175" priority="2339">
      <formula>$Z2605="NA"</formula>
    </cfRule>
    <cfRule type="expression" dxfId="2174" priority="2337">
      <formula>$Z2605="NA"</formula>
    </cfRule>
    <cfRule type="containsText" dxfId="2173" priority="2338" operator="containsText" text="Pedir">
      <formula>NOT(ISERROR(SEARCH("Pedir",W2605)))</formula>
    </cfRule>
    <cfRule type="containsText" dxfId="2172" priority="2340" operator="containsText" text="Pedir">
      <formula>NOT(ISERROR(SEARCH("Pedir",W2605)))</formula>
    </cfRule>
  </conditionalFormatting>
  <conditionalFormatting sqref="W2605:W2607">
    <cfRule type="expression" dxfId="2171" priority="2333">
      <formula>$Z2605="NA"</formula>
    </cfRule>
    <cfRule type="containsText" dxfId="2170" priority="2334" operator="containsText" text="Pedir">
      <formula>NOT(ISERROR(SEARCH("Pedir",W2605)))</formula>
    </cfRule>
  </conditionalFormatting>
  <conditionalFormatting sqref="W2607">
    <cfRule type="containsText" dxfId="2169" priority="2330" operator="containsText" text="Pedir">
      <formula>NOT(ISERROR(SEARCH("Pedir",W2607)))</formula>
    </cfRule>
    <cfRule type="expression" dxfId="2168" priority="2331">
      <formula>$Z2607="NA"</formula>
    </cfRule>
    <cfRule type="containsText" dxfId="2167" priority="2332" operator="containsText" text="Pedir">
      <formula>NOT(ISERROR(SEARCH("Pedir",W2607)))</formula>
    </cfRule>
    <cfRule type="expression" dxfId="2166" priority="2329">
      <formula>$Z2607="NA"</formula>
    </cfRule>
  </conditionalFormatting>
  <conditionalFormatting sqref="W2607:W2608">
    <cfRule type="expression" dxfId="2165" priority="2325">
      <formula>$Z2607="NA"</formula>
    </cfRule>
    <cfRule type="containsText" dxfId="2164" priority="2326" operator="containsText" text="Pedir">
      <formula>NOT(ISERROR(SEARCH("Pedir",W2607)))</formula>
    </cfRule>
  </conditionalFormatting>
  <conditionalFormatting sqref="W2608">
    <cfRule type="expression" dxfId="2163" priority="2323">
      <formula>$Z2608="NA"</formula>
    </cfRule>
    <cfRule type="containsText" dxfId="2162" priority="2324" operator="containsText" text="Pedir">
      <formula>NOT(ISERROR(SEARCH("Pedir",W2608)))</formula>
    </cfRule>
    <cfRule type="containsText" dxfId="2161" priority="2322" operator="containsText" text="Pedir">
      <formula>NOT(ISERROR(SEARCH("Pedir",W2608)))</formula>
    </cfRule>
    <cfRule type="expression" dxfId="2160" priority="2321">
      <formula>$Z2608="NA"</formula>
    </cfRule>
  </conditionalFormatting>
  <conditionalFormatting sqref="W2608:W2610">
    <cfRule type="containsText" dxfId="2159" priority="2316" operator="containsText" text="Pedir">
      <formula>NOT(ISERROR(SEARCH("Pedir",W2608)))</formula>
    </cfRule>
    <cfRule type="expression" dxfId="2158" priority="2315">
      <formula>$Z2608="NA"</formula>
    </cfRule>
  </conditionalFormatting>
  <conditionalFormatting sqref="W2609:W2610">
    <cfRule type="containsText" dxfId="2157" priority="2314" operator="containsText" text="Pedir">
      <formula>NOT(ISERROR(SEARCH("Pedir",W2609)))</formula>
    </cfRule>
    <cfRule type="expression" dxfId="2156" priority="2313">
      <formula>$Z2609="NA"</formula>
    </cfRule>
    <cfRule type="containsText" dxfId="2155" priority="2312" operator="containsText" text="Pedir">
      <formula>NOT(ISERROR(SEARCH("Pedir",W2609)))</formula>
    </cfRule>
    <cfRule type="expression" dxfId="2154" priority="2311">
      <formula>$Z2609="NA"</formula>
    </cfRule>
  </conditionalFormatting>
  <conditionalFormatting sqref="W2609:W2618">
    <cfRule type="containsText" dxfId="2153" priority="2307" operator="containsText" text="Pedir">
      <formula>NOT(ISERROR(SEARCH("Pedir",W2609)))</formula>
    </cfRule>
    <cfRule type="expression" dxfId="2152" priority="2306">
      <formula>$Z2609="NA"</formula>
    </cfRule>
  </conditionalFormatting>
  <conditionalFormatting sqref="W2611:W2612">
    <cfRule type="expression" dxfId="2151" priority="2302">
      <formula>$Z2611="NA"</formula>
    </cfRule>
    <cfRule type="expression" dxfId="2150" priority="2304">
      <formula>$Z2611="NA"</formula>
    </cfRule>
    <cfRule type="containsText" dxfId="2149" priority="2303" operator="containsText" text="Pedir">
      <formula>NOT(ISERROR(SEARCH("Pedir",W2611)))</formula>
    </cfRule>
    <cfRule type="containsText" dxfId="2148" priority="2305" operator="containsText" text="Pedir">
      <formula>NOT(ISERROR(SEARCH("Pedir",W2611)))</formula>
    </cfRule>
  </conditionalFormatting>
  <conditionalFormatting sqref="W2619">
    <cfRule type="containsText" dxfId="2147" priority="2283" operator="containsText" text="Pedir">
      <formula>NOT(ISERROR(SEARCH("Pedir",W2619)))</formula>
    </cfRule>
    <cfRule type="expression" dxfId="2146" priority="2284">
      <formula>$Z2619="NA"</formula>
    </cfRule>
    <cfRule type="containsText" dxfId="2145" priority="2285" operator="containsText" text="Pedir">
      <formula>NOT(ISERROR(SEARCH("Pedir",W2619)))</formula>
    </cfRule>
    <cfRule type="containsText" dxfId="2144" priority="2287" operator="containsText" text="Pedir">
      <formula>NOT(ISERROR(SEARCH("Pedir",W2619)))</formula>
    </cfRule>
    <cfRule type="expression" dxfId="2143" priority="2282">
      <formula>$Z2619="NA"</formula>
    </cfRule>
    <cfRule type="expression" dxfId="2142" priority="2286">
      <formula>$Z2619="NA"</formula>
    </cfRule>
  </conditionalFormatting>
  <conditionalFormatting sqref="W2619:W2620">
    <cfRule type="expression" dxfId="2141" priority="2278">
      <formula>$Z2619="NA"</formula>
    </cfRule>
    <cfRule type="containsText" dxfId="2140" priority="2279" operator="containsText" text="Pedir">
      <formula>NOT(ISERROR(SEARCH("Pedir",W2619)))</formula>
    </cfRule>
  </conditionalFormatting>
  <conditionalFormatting sqref="W2620">
    <cfRule type="expression" dxfId="2139" priority="2276">
      <formula>$Z2620="NA"</formula>
    </cfRule>
    <cfRule type="expression" dxfId="2138" priority="2274">
      <formula>$Z2620="NA"</formula>
    </cfRule>
    <cfRule type="containsText" dxfId="2137" priority="2275" operator="containsText" text="Pedir">
      <formula>NOT(ISERROR(SEARCH("Pedir",W2620)))</formula>
    </cfRule>
    <cfRule type="containsText" dxfId="2136" priority="2277" operator="containsText" text="Pedir">
      <formula>NOT(ISERROR(SEARCH("Pedir",W2620)))</formula>
    </cfRule>
  </conditionalFormatting>
  <conditionalFormatting sqref="W2620:W2621">
    <cfRule type="expression" dxfId="2135" priority="2265">
      <formula>$Z2620="NA"</formula>
    </cfRule>
    <cfRule type="containsText" dxfId="2134" priority="2266" operator="containsText" text="Pedir">
      <formula>NOT(ISERROR(SEARCH("Pedir",W2620)))</formula>
    </cfRule>
  </conditionalFormatting>
  <conditionalFormatting sqref="W2621">
    <cfRule type="expression" dxfId="2133" priority="2261">
      <formula>$Z2621="NA"</formula>
    </cfRule>
    <cfRule type="expression" dxfId="2132" priority="2263">
      <formula>$Z2621="NA"</formula>
    </cfRule>
    <cfRule type="containsText" dxfId="2131" priority="2264" operator="containsText" text="Pedir">
      <formula>NOT(ISERROR(SEARCH("Pedir",W2621)))</formula>
    </cfRule>
    <cfRule type="containsText" dxfId="2130" priority="2262" operator="containsText" text="Pedir">
      <formula>NOT(ISERROR(SEARCH("Pedir",W2621)))</formula>
    </cfRule>
  </conditionalFormatting>
  <conditionalFormatting sqref="W2621:W2622">
    <cfRule type="containsText" dxfId="2129" priority="2258" operator="containsText" text="Pedir">
      <formula>NOT(ISERROR(SEARCH("Pedir",W2621)))</formula>
    </cfRule>
    <cfRule type="expression" dxfId="2128" priority="2257">
      <formula>$Z2621="NA"</formula>
    </cfRule>
  </conditionalFormatting>
  <conditionalFormatting sqref="W2622">
    <cfRule type="containsText" dxfId="2127" priority="2256" operator="containsText" text="Pedir">
      <formula>NOT(ISERROR(SEARCH("Pedir",W2622)))</formula>
    </cfRule>
    <cfRule type="expression" dxfId="2126" priority="2253">
      <formula>$Z2622="NA"</formula>
    </cfRule>
    <cfRule type="containsText" dxfId="2125" priority="2254" operator="containsText" text="Pedir">
      <formula>NOT(ISERROR(SEARCH("Pedir",W2622)))</formula>
    </cfRule>
    <cfRule type="expression" dxfId="2124" priority="2255">
      <formula>$Z2622="NA"</formula>
    </cfRule>
  </conditionalFormatting>
  <conditionalFormatting sqref="W2622:W2623">
    <cfRule type="expression" dxfId="2123" priority="2248">
      <formula>$Z2622="NA"</formula>
    </cfRule>
    <cfRule type="containsText" dxfId="2122" priority="2249" operator="containsText" text="Pedir">
      <formula>NOT(ISERROR(SEARCH("Pedir",W2622)))</formula>
    </cfRule>
  </conditionalFormatting>
  <conditionalFormatting sqref="W2623">
    <cfRule type="expression" dxfId="2121" priority="2244">
      <formula>$Z2623="NA"</formula>
    </cfRule>
    <cfRule type="containsText" dxfId="2120" priority="2245" operator="containsText" text="Pedir">
      <formula>NOT(ISERROR(SEARCH("Pedir",W2623)))</formula>
    </cfRule>
    <cfRule type="expression" dxfId="2119" priority="2246">
      <formula>$Z2623="NA"</formula>
    </cfRule>
    <cfRule type="containsText" dxfId="2118" priority="2247" operator="containsText" text="Pedir">
      <formula>NOT(ISERROR(SEARCH("Pedir",W2623)))</formula>
    </cfRule>
  </conditionalFormatting>
  <conditionalFormatting sqref="W2623:W2624">
    <cfRule type="expression" dxfId="2117" priority="2240">
      <formula>$Z2623="NA"</formula>
    </cfRule>
    <cfRule type="containsText" dxfId="2116" priority="2241" operator="containsText" text="Pedir">
      <formula>NOT(ISERROR(SEARCH("Pedir",W2623)))</formula>
    </cfRule>
  </conditionalFormatting>
  <conditionalFormatting sqref="W2624">
    <cfRule type="containsText" dxfId="2115" priority="2237" operator="containsText" text="Pedir">
      <formula>NOT(ISERROR(SEARCH("Pedir",W2624)))</formula>
    </cfRule>
    <cfRule type="expression" dxfId="2114" priority="2236">
      <formula>$Z2624="NA"</formula>
    </cfRule>
    <cfRule type="expression" dxfId="2113" priority="2238">
      <formula>$Z2624="NA"</formula>
    </cfRule>
    <cfRule type="containsText" dxfId="2112" priority="2239" operator="containsText" text="Pedir">
      <formula>NOT(ISERROR(SEARCH("Pedir",W2624)))</formula>
    </cfRule>
  </conditionalFormatting>
  <conditionalFormatting sqref="W2624:W2626">
    <cfRule type="expression" dxfId="2111" priority="2232">
      <formula>$Z2624="NA"</formula>
    </cfRule>
    <cfRule type="containsText" dxfId="2110" priority="2233" operator="containsText" text="Pedir">
      <formula>NOT(ISERROR(SEARCH("Pedir",W2624)))</formula>
    </cfRule>
  </conditionalFormatting>
  <conditionalFormatting sqref="W2625:W2626">
    <cfRule type="containsText" dxfId="2109" priority="2229" operator="containsText" text="Pedir">
      <formula>NOT(ISERROR(SEARCH("Pedir",W2625)))</formula>
    </cfRule>
    <cfRule type="containsText" dxfId="2108" priority="2231" operator="containsText" text="Pedir">
      <formula>NOT(ISERROR(SEARCH("Pedir",W2625)))</formula>
    </cfRule>
    <cfRule type="expression" dxfId="2107" priority="2230">
      <formula>$Z2625="NA"</formula>
    </cfRule>
    <cfRule type="expression" dxfId="2106" priority="2228">
      <formula>$Z2625="NA"</formula>
    </cfRule>
  </conditionalFormatting>
  <conditionalFormatting sqref="W2625:W2627">
    <cfRule type="containsText" dxfId="2105" priority="2225" operator="containsText" text="Pedir">
      <formula>NOT(ISERROR(SEARCH("Pedir",W2625)))</formula>
    </cfRule>
    <cfRule type="expression" dxfId="2104" priority="2224">
      <formula>$Z2625="NA"</formula>
    </cfRule>
  </conditionalFormatting>
  <conditionalFormatting sqref="W2627">
    <cfRule type="containsText" dxfId="2103" priority="2223" operator="containsText" text="Pedir">
      <formula>NOT(ISERROR(SEARCH("Pedir",W2627)))</formula>
    </cfRule>
    <cfRule type="expression" dxfId="2102" priority="2218">
      <formula>$Z2627="NA"</formula>
    </cfRule>
    <cfRule type="containsText" dxfId="2101" priority="2219" operator="containsText" text="Pedir">
      <formula>NOT(ISERROR(SEARCH("Pedir",W2627)))</formula>
    </cfRule>
    <cfRule type="expression" dxfId="2100" priority="2220">
      <formula>$Z2627="NA"</formula>
    </cfRule>
    <cfRule type="containsText" dxfId="2099" priority="2221" operator="containsText" text="Pedir">
      <formula>NOT(ISERROR(SEARCH("Pedir",W2627)))</formula>
    </cfRule>
    <cfRule type="expression" dxfId="2098" priority="2222">
      <formula>$Z2627="NA"</formula>
    </cfRule>
  </conditionalFormatting>
  <conditionalFormatting sqref="W2629">
    <cfRule type="expression" dxfId="2097" priority="2216">
      <formula>$Z2629="NA"</formula>
    </cfRule>
    <cfRule type="expression" dxfId="2096" priority="2214">
      <formula>$Z2629="NA"</formula>
    </cfRule>
    <cfRule type="containsText" dxfId="2095" priority="2213" operator="containsText" text="Pedir">
      <formula>NOT(ISERROR(SEARCH("Pedir",W2629)))</formula>
    </cfRule>
    <cfRule type="expression" dxfId="2094" priority="2212">
      <formula>$Z2629="NA"</formula>
    </cfRule>
    <cfRule type="containsText" dxfId="2093" priority="2217" operator="containsText" text="Pedir">
      <formula>NOT(ISERROR(SEARCH("Pedir",W2629)))</formula>
    </cfRule>
    <cfRule type="containsText" dxfId="2092" priority="2215" operator="containsText" text="Pedir">
      <formula>NOT(ISERROR(SEARCH("Pedir",W2629)))</formula>
    </cfRule>
  </conditionalFormatting>
  <conditionalFormatting sqref="W2629:W2637">
    <cfRule type="containsText" dxfId="2091" priority="2209" operator="containsText" text="Pedir">
      <formula>NOT(ISERROR(SEARCH("Pedir",W2629)))</formula>
    </cfRule>
    <cfRule type="expression" dxfId="2090" priority="2208">
      <formula>$Z2629="NA"</formula>
    </cfRule>
  </conditionalFormatting>
  <conditionalFormatting sqref="W2630:W2637">
    <cfRule type="expression" dxfId="2089" priority="2206">
      <formula>$Z2630="NA"</formula>
    </cfRule>
    <cfRule type="containsText" dxfId="2088" priority="2207" operator="containsText" text="Pedir">
      <formula>NOT(ISERROR(SEARCH("Pedir",W2630)))</formula>
    </cfRule>
    <cfRule type="containsText" dxfId="2087" priority="2205" operator="containsText" text="Pedir">
      <formula>NOT(ISERROR(SEARCH("Pedir",W2630)))</formula>
    </cfRule>
    <cfRule type="expression" dxfId="2086" priority="2204">
      <formula>$Z2630="NA"</formula>
    </cfRule>
  </conditionalFormatting>
  <conditionalFormatting sqref="W2630:W2639">
    <cfRule type="containsText" dxfId="2085" priority="2157" operator="containsText" text="Pedir">
      <formula>NOT(ISERROR(SEARCH("Pedir",W2630)))</formula>
    </cfRule>
    <cfRule type="expression" dxfId="2084" priority="2156">
      <formula>$Z2630="NA"</formula>
    </cfRule>
  </conditionalFormatting>
  <conditionalFormatting sqref="W2638">
    <cfRule type="containsText" dxfId="2083" priority="2155" operator="containsText" text="Pedir">
      <formula>NOT(ISERROR(SEARCH("Pedir",W2638)))</formula>
    </cfRule>
    <cfRule type="expression" dxfId="2082" priority="2154">
      <formula>$Z2638="NA"</formula>
    </cfRule>
    <cfRule type="containsText" dxfId="2081" priority="2153" operator="containsText" text="Pedir">
      <formula>NOT(ISERROR(SEARCH("Pedir",W2638)))</formula>
    </cfRule>
    <cfRule type="expression" dxfId="2080" priority="2152">
      <formula>$Z2638="NA"</formula>
    </cfRule>
    <cfRule type="containsText" dxfId="2079" priority="2151" operator="containsText" text="Pedir">
      <formula>NOT(ISERROR(SEARCH("Pedir",W2638)))</formula>
    </cfRule>
    <cfRule type="expression" dxfId="2078" priority="2150">
      <formula>$Z2638="NA"</formula>
    </cfRule>
  </conditionalFormatting>
  <conditionalFormatting sqref="W2639">
    <cfRule type="expression" dxfId="2077" priority="2161">
      <formula>$Z2639="NA"</formula>
    </cfRule>
    <cfRule type="containsText" dxfId="2076" priority="2162" operator="containsText" text="Pedir">
      <formula>NOT(ISERROR(SEARCH("Pedir",W2639)))</formula>
    </cfRule>
    <cfRule type="containsText" dxfId="2075" priority="2164" operator="containsText" text="Pedir">
      <formula>NOT(ISERROR(SEARCH("Pedir",W2639)))</formula>
    </cfRule>
    <cfRule type="expression" dxfId="2074" priority="2163">
      <formula>$Z2639="NA"</formula>
    </cfRule>
  </conditionalFormatting>
  <conditionalFormatting sqref="W2639:W2645">
    <cfRule type="containsText" dxfId="2073" priority="2166" operator="containsText" text="Pedir">
      <formula>NOT(ISERROR(SEARCH("Pedir",W2639)))</formula>
    </cfRule>
    <cfRule type="expression" dxfId="2072" priority="2165">
      <formula>$Z2639="NA"</formula>
    </cfRule>
  </conditionalFormatting>
  <conditionalFormatting sqref="W2646">
    <cfRule type="expression" dxfId="2071" priority="2131">
      <formula>$Z2646="NA"</formula>
    </cfRule>
    <cfRule type="containsText" dxfId="2070" priority="2132" operator="containsText" text="Pedir">
      <formula>NOT(ISERROR(SEARCH("Pedir",W2646)))</formula>
    </cfRule>
    <cfRule type="expression" dxfId="2069" priority="2133">
      <formula>$Z2646="NA"</formula>
    </cfRule>
    <cfRule type="containsText" dxfId="2068" priority="2134" operator="containsText" text="Pedir">
      <formula>NOT(ISERROR(SEARCH("Pedir",W2646)))</formula>
    </cfRule>
    <cfRule type="containsText" dxfId="2067" priority="2136" operator="containsText" text="Pedir">
      <formula>NOT(ISERROR(SEARCH("Pedir",W2646)))</formula>
    </cfRule>
    <cfRule type="expression" dxfId="2066" priority="2135">
      <formula>$Z2646="NA"</formula>
    </cfRule>
  </conditionalFormatting>
  <conditionalFormatting sqref="W2646:W2648">
    <cfRule type="expression" dxfId="2065" priority="2120">
      <formula>$Z2646="NA"</formula>
    </cfRule>
    <cfRule type="containsText" dxfId="2064" priority="2121" operator="containsText" text="Pedir">
      <formula>NOT(ISERROR(SEARCH("Pedir",W2646)))</formula>
    </cfRule>
  </conditionalFormatting>
  <conditionalFormatting sqref="W2647">
    <cfRule type="containsText" dxfId="2063" priority="2117" operator="containsText" text="Pedir">
      <formula>NOT(ISERROR(SEARCH("Pedir",W2647)))</formula>
    </cfRule>
    <cfRule type="containsText" dxfId="2062" priority="2119" operator="containsText" text="Pedir">
      <formula>NOT(ISERROR(SEARCH("Pedir",W2647)))</formula>
    </cfRule>
    <cfRule type="expression" dxfId="2061" priority="2116">
      <formula>$Z2647="NA"</formula>
    </cfRule>
    <cfRule type="expression" dxfId="2060" priority="2118">
      <formula>$Z2647="NA"</formula>
    </cfRule>
  </conditionalFormatting>
  <conditionalFormatting sqref="W2650:W2651">
    <cfRule type="expression" dxfId="2059" priority="2095">
      <formula>$Z2650="NA"</formula>
    </cfRule>
    <cfRule type="containsText" dxfId="2058" priority="2094" operator="containsText" text="Pedir">
      <formula>NOT(ISERROR(SEARCH("Pedir",W2650)))</formula>
    </cfRule>
    <cfRule type="expression" dxfId="2057" priority="2093">
      <formula>$Z2650="NA"</formula>
    </cfRule>
    <cfRule type="containsText" dxfId="2056" priority="2096" operator="containsText" text="Pedir">
      <formula>NOT(ISERROR(SEARCH("Pedir",W2650)))</formula>
    </cfRule>
  </conditionalFormatting>
  <conditionalFormatting sqref="W2650:W2652">
    <cfRule type="containsText" dxfId="2055" priority="2027" operator="containsText" text="Pedir">
      <formula>NOT(ISERROR(SEARCH("Pedir",W2650)))</formula>
    </cfRule>
    <cfRule type="expression" dxfId="2054" priority="2026">
      <formula>$Z2650="NA"</formula>
    </cfRule>
  </conditionalFormatting>
  <conditionalFormatting sqref="W2652">
    <cfRule type="expression" dxfId="2053" priority="2024">
      <formula>$Z2652="NA"</formula>
    </cfRule>
    <cfRule type="containsText" dxfId="2052" priority="2023" operator="containsText" text="Pedir">
      <formula>NOT(ISERROR(SEARCH("Pedir",W2652)))</formula>
    </cfRule>
    <cfRule type="expression" dxfId="2051" priority="2022">
      <formula>$Z2652="NA"</formula>
    </cfRule>
    <cfRule type="containsText" dxfId="2050" priority="2025" operator="containsText" text="Pedir">
      <formula>NOT(ISERROR(SEARCH("Pedir",W2652)))</formula>
    </cfRule>
  </conditionalFormatting>
  <conditionalFormatting sqref="W2652:W2653">
    <cfRule type="containsText" dxfId="2049" priority="2019" operator="containsText" text="Pedir">
      <formula>NOT(ISERROR(SEARCH("Pedir",W2652)))</formula>
    </cfRule>
    <cfRule type="expression" dxfId="2048" priority="2018">
      <formula>$Z2652="NA"</formula>
    </cfRule>
  </conditionalFormatting>
  <conditionalFormatting sqref="W2653">
    <cfRule type="containsText" dxfId="2047" priority="2017" operator="containsText" text="Pedir">
      <formula>NOT(ISERROR(SEARCH("Pedir",W2653)))</formula>
    </cfRule>
    <cfRule type="expression" dxfId="2046" priority="2016">
      <formula>$Z2653="NA"</formula>
    </cfRule>
    <cfRule type="expression" dxfId="2045" priority="2014">
      <formula>$Z2653="NA"</formula>
    </cfRule>
    <cfRule type="containsText" dxfId="2044" priority="2015" operator="containsText" text="Pedir">
      <formula>NOT(ISERROR(SEARCH("Pedir",W2653)))</formula>
    </cfRule>
  </conditionalFormatting>
  <conditionalFormatting sqref="W2653:W2659">
    <cfRule type="containsText" dxfId="2043" priority="2009" operator="containsText" text="Pedir">
      <formula>NOT(ISERROR(SEARCH("Pedir",W2653)))</formula>
    </cfRule>
    <cfRule type="expression" dxfId="2042" priority="2008">
      <formula>$Z2653="NA"</formula>
    </cfRule>
  </conditionalFormatting>
  <conditionalFormatting sqref="W2654:W2659">
    <cfRule type="containsText" dxfId="2041" priority="2007" operator="containsText" text="Pedir">
      <formula>NOT(ISERROR(SEARCH("Pedir",W2654)))</formula>
    </cfRule>
    <cfRule type="expression" dxfId="2040" priority="2006">
      <formula>$Z2654="NA"</formula>
    </cfRule>
  </conditionalFormatting>
  <conditionalFormatting sqref="W2654:W2661">
    <cfRule type="expression" dxfId="2039" priority="2001">
      <formula>$Z2654="NA"</formula>
    </cfRule>
    <cfRule type="containsText" dxfId="2038" priority="2002" operator="containsText" text="Pedir">
      <formula>NOT(ISERROR(SEARCH("Pedir",W2654)))</formula>
    </cfRule>
  </conditionalFormatting>
  <conditionalFormatting sqref="W2660:W2661">
    <cfRule type="expression" dxfId="2037" priority="1999">
      <formula>$Z2660="NA"</formula>
    </cfRule>
    <cfRule type="containsText" dxfId="2036" priority="2000" operator="containsText" text="Pedir">
      <formula>NOT(ISERROR(SEARCH("Pedir",W2660)))</formula>
    </cfRule>
  </conditionalFormatting>
  <conditionalFormatting sqref="W2660:W2662">
    <cfRule type="expression" dxfId="2035" priority="1981">
      <formula>$Z2660="NA"</formula>
    </cfRule>
    <cfRule type="containsText" dxfId="2034" priority="1982" operator="containsText" text="Pedir">
      <formula>NOT(ISERROR(SEARCH("Pedir",W2660)))</formula>
    </cfRule>
  </conditionalFormatting>
  <conditionalFormatting sqref="W2662">
    <cfRule type="containsText" dxfId="2033" priority="1978" operator="containsText" text="Pedir">
      <formula>NOT(ISERROR(SEARCH("Pedir",W2662)))</formula>
    </cfRule>
    <cfRule type="expression" dxfId="2032" priority="1979">
      <formula>$Z2662="NA"</formula>
    </cfRule>
    <cfRule type="containsText" dxfId="2031" priority="1980" operator="containsText" text="Pedir">
      <formula>NOT(ISERROR(SEARCH("Pedir",W2662)))</formula>
    </cfRule>
    <cfRule type="expression" dxfId="2030" priority="1977">
      <formula>$Z2662="NA"</formula>
    </cfRule>
  </conditionalFormatting>
  <conditionalFormatting sqref="W2662:W2664">
    <cfRule type="expression" dxfId="2029" priority="1967">
      <formula>$Z2662="NA"</formula>
    </cfRule>
    <cfRule type="containsText" dxfId="2028" priority="1968" operator="containsText" text="Pedir">
      <formula>NOT(ISERROR(SEARCH("Pedir",W2662)))</formula>
    </cfRule>
  </conditionalFormatting>
  <conditionalFormatting sqref="W2663:W2664">
    <cfRule type="expression" dxfId="2027" priority="1965">
      <formula>$Z2663="NA"</formula>
    </cfRule>
    <cfRule type="containsText" dxfId="2026" priority="1966" operator="containsText" text="Pedir">
      <formula>NOT(ISERROR(SEARCH("Pedir",W2663)))</formula>
    </cfRule>
  </conditionalFormatting>
  <conditionalFormatting sqref="W2663:W2667">
    <cfRule type="expression" dxfId="2025" priority="1959">
      <formula>$Z2663="NA"</formula>
    </cfRule>
    <cfRule type="containsText" dxfId="2024" priority="1960" operator="containsText" text="Pedir">
      <formula>NOT(ISERROR(SEARCH("Pedir",W2663)))</formula>
    </cfRule>
  </conditionalFormatting>
  <conditionalFormatting sqref="W2665:W2667">
    <cfRule type="containsText" dxfId="2023" priority="1958" operator="containsText" text="Pedir">
      <formula>NOT(ISERROR(SEARCH("Pedir",W2665)))</formula>
    </cfRule>
    <cfRule type="expression" dxfId="2022" priority="1957">
      <formula>$Z2665="NA"</formula>
    </cfRule>
    <cfRule type="containsText" dxfId="2021" priority="1956" operator="containsText" text="Pedir">
      <formula>NOT(ISERROR(SEARCH("Pedir",W2665)))</formula>
    </cfRule>
    <cfRule type="expression" dxfId="2020" priority="1955">
      <formula>$Z2665="NA"</formula>
    </cfRule>
  </conditionalFormatting>
  <conditionalFormatting sqref="W2665:W2670">
    <cfRule type="containsText" dxfId="2019" priority="1947" operator="containsText" text="Pedir">
      <formula>NOT(ISERROR(SEARCH("Pedir",W2665)))</formula>
    </cfRule>
    <cfRule type="expression" dxfId="2018" priority="1946">
      <formula>$Z2665="NA"</formula>
    </cfRule>
  </conditionalFormatting>
  <conditionalFormatting sqref="W2668:W2670">
    <cfRule type="expression" dxfId="2017" priority="1944">
      <formula>$Z2668="NA"</formula>
    </cfRule>
    <cfRule type="containsText" dxfId="2016" priority="1945" operator="containsText" text="Pedir">
      <formula>NOT(ISERROR(SEARCH("Pedir",W2668)))</formula>
    </cfRule>
  </conditionalFormatting>
  <conditionalFormatting sqref="W2668:W2671">
    <cfRule type="containsText" dxfId="2015" priority="1939" operator="containsText" text="Pedir">
      <formula>NOT(ISERROR(SEARCH("Pedir",W2668)))</formula>
    </cfRule>
    <cfRule type="expression" dxfId="2014" priority="1938">
      <formula>$Z2668="NA"</formula>
    </cfRule>
  </conditionalFormatting>
  <conditionalFormatting sqref="W2671">
    <cfRule type="containsText" dxfId="2013" priority="1935" operator="containsText" text="Pedir">
      <formula>NOT(ISERROR(SEARCH("Pedir",W2671)))</formula>
    </cfRule>
    <cfRule type="expression" dxfId="2012" priority="1934">
      <formula>$Z2671="NA"</formula>
    </cfRule>
    <cfRule type="containsText" dxfId="2011" priority="1937" operator="containsText" text="Pedir">
      <formula>NOT(ISERROR(SEARCH("Pedir",W2671)))</formula>
    </cfRule>
    <cfRule type="expression" dxfId="2010" priority="1936">
      <formula>$Z2671="NA"</formula>
    </cfRule>
  </conditionalFormatting>
  <conditionalFormatting sqref="W2671:W2689">
    <cfRule type="containsText" dxfId="2009" priority="1931" operator="containsText" text="Pedir">
      <formula>NOT(ISERROR(SEARCH("Pedir",W2671)))</formula>
    </cfRule>
    <cfRule type="expression" dxfId="2008" priority="1930">
      <formula>$Z2671="NA"</formula>
    </cfRule>
  </conditionalFormatting>
  <conditionalFormatting sqref="W2672:W2689">
    <cfRule type="expression" dxfId="2007" priority="1928">
      <formula>$Z2672="NA"</formula>
    </cfRule>
    <cfRule type="containsText" dxfId="2006" priority="1929" operator="containsText" text="Pedir">
      <formula>NOT(ISERROR(SEARCH("Pedir",W2672)))</formula>
    </cfRule>
  </conditionalFormatting>
  <conditionalFormatting sqref="W2672:W2695">
    <cfRule type="expression" dxfId="2005" priority="1888">
      <formula>$Z2672="NA"</formula>
    </cfRule>
    <cfRule type="containsText" dxfId="2004" priority="1889" operator="containsText" text="Pedir">
      <formula>NOT(ISERROR(SEARCH("Pedir",W2672)))</formula>
    </cfRule>
  </conditionalFormatting>
  <conditionalFormatting sqref="W2690:W2694">
    <cfRule type="containsText" dxfId="2003" priority="1887" operator="containsText" text="Pedir">
      <formula>NOT(ISERROR(SEARCH("Pedir",W2690)))</formula>
    </cfRule>
    <cfRule type="expression" dxfId="2002" priority="1886">
      <formula>$Z2690="NA"</formula>
    </cfRule>
    <cfRule type="containsText" dxfId="2001" priority="1885" operator="containsText" text="Pedir">
      <formula>NOT(ISERROR(SEARCH("Pedir",W2690)))</formula>
    </cfRule>
    <cfRule type="expression" dxfId="2000" priority="1884">
      <formula>$Z2690="NA"</formula>
    </cfRule>
  </conditionalFormatting>
  <conditionalFormatting sqref="W2696:W2697">
    <cfRule type="containsText" dxfId="1999" priority="1875" operator="containsText" text="Pedir">
      <formula>NOT(ISERROR(SEARCH("Pedir",W2696)))</formula>
    </cfRule>
    <cfRule type="expression" dxfId="1998" priority="1874">
      <formula>$Z2696="NA"</formula>
    </cfRule>
    <cfRule type="expression" dxfId="1997" priority="1872">
      <formula>$Z2696="NA"</formula>
    </cfRule>
    <cfRule type="containsText" dxfId="1996" priority="1873" operator="containsText" text="Pedir">
      <formula>NOT(ISERROR(SEARCH("Pedir",W2696)))</formula>
    </cfRule>
  </conditionalFormatting>
  <conditionalFormatting sqref="W2696:W2711">
    <cfRule type="containsText" dxfId="1995" priority="1867" operator="containsText" text="Pedir">
      <formula>NOT(ISERROR(SEARCH("Pedir",W2696)))</formula>
    </cfRule>
    <cfRule type="expression" dxfId="1994" priority="1866">
      <formula>$Z2696="NA"</formula>
    </cfRule>
  </conditionalFormatting>
  <conditionalFormatting sqref="W2697">
    <cfRule type="containsText" dxfId="1993" priority="1865" operator="containsText" text="Pedir">
      <formula>NOT(ISERROR(SEARCH("Pedir",W2697)))</formula>
    </cfRule>
    <cfRule type="expression" dxfId="1992" priority="1864">
      <formula>$Z2697="NA"</formula>
    </cfRule>
  </conditionalFormatting>
  <conditionalFormatting sqref="W2697:W2699">
    <cfRule type="expression" dxfId="1991" priority="1860">
      <formula>$Z2697="NA"</formula>
    </cfRule>
    <cfRule type="containsText" dxfId="1990" priority="1861" operator="containsText" text="Pedir">
      <formula>NOT(ISERROR(SEARCH("Pedir",W2697)))</formula>
    </cfRule>
  </conditionalFormatting>
  <conditionalFormatting sqref="W2698:W2711">
    <cfRule type="containsText" dxfId="1989" priority="1845" operator="containsText" text="Pedir">
      <formula>NOT(ISERROR(SEARCH("Pedir",W2698)))</formula>
    </cfRule>
    <cfRule type="expression" dxfId="1988" priority="1844">
      <formula>$Z2698="NA"</formula>
    </cfRule>
  </conditionalFormatting>
  <conditionalFormatting sqref="W2700:W2713">
    <cfRule type="expression" dxfId="1987" priority="1831">
      <formula>$Z2700="NA"</formula>
    </cfRule>
    <cfRule type="containsText" dxfId="1986" priority="1832" operator="containsText" text="Pedir">
      <formula>NOT(ISERROR(SEARCH("Pedir",W2700)))</formula>
    </cfRule>
  </conditionalFormatting>
  <conditionalFormatting sqref="W2712:W2713">
    <cfRule type="containsText" dxfId="1985" priority="1828" operator="containsText" text="Pedir">
      <formula>NOT(ISERROR(SEARCH("Pedir",W2712)))</formula>
    </cfRule>
    <cfRule type="containsText" dxfId="1984" priority="1830" operator="containsText" text="Pedir">
      <formula>NOT(ISERROR(SEARCH("Pedir",W2712)))</formula>
    </cfRule>
    <cfRule type="expression" dxfId="1983" priority="1827">
      <formula>$Z2712="NA"</formula>
    </cfRule>
    <cfRule type="expression" dxfId="1982" priority="1829">
      <formula>$Z2712="NA"</formula>
    </cfRule>
  </conditionalFormatting>
  <conditionalFormatting sqref="W2714:W2718">
    <cfRule type="containsText" dxfId="1981" priority="1792" operator="containsText" text="Pedir">
      <formula>NOT(ISERROR(SEARCH("Pedir",W2714)))</formula>
    </cfRule>
  </conditionalFormatting>
  <conditionalFormatting sqref="W2718">
    <cfRule type="expression" dxfId="1980" priority="1789">
      <formula>$Z2718="NA"</formula>
    </cfRule>
    <cfRule type="containsText" dxfId="1979" priority="1790" operator="containsText" text="Pedir">
      <formula>NOT(ISERROR(SEARCH("Pedir",W2718)))</formula>
    </cfRule>
    <cfRule type="expression" dxfId="1978" priority="1791">
      <formula>$Z2718="NA"</formula>
    </cfRule>
  </conditionalFormatting>
  <conditionalFormatting sqref="W2718:W2719">
    <cfRule type="expression" dxfId="1977" priority="1784">
      <formula>$Z2718="NA"</formula>
    </cfRule>
    <cfRule type="containsText" dxfId="1976" priority="1785" operator="containsText" text="Pedir">
      <formula>NOT(ISERROR(SEARCH("Pedir",W2718)))</formula>
    </cfRule>
  </conditionalFormatting>
  <conditionalFormatting sqref="W2719">
    <cfRule type="containsText" dxfId="1975" priority="1783" operator="containsText" text="Pedir">
      <formula>NOT(ISERROR(SEARCH("Pedir",W2719)))</formula>
    </cfRule>
    <cfRule type="expression" dxfId="1974" priority="1782">
      <formula>$Z2719="NA"</formula>
    </cfRule>
  </conditionalFormatting>
  <conditionalFormatting sqref="W2719:W2720">
    <cfRule type="containsText" dxfId="1973" priority="1777" operator="containsText" text="Pedir">
      <formula>NOT(ISERROR(SEARCH("Pedir",W2719)))</formula>
    </cfRule>
    <cfRule type="expression" dxfId="1972" priority="1776">
      <formula>$Z2719="NA"</formula>
    </cfRule>
  </conditionalFormatting>
  <conditionalFormatting sqref="W2720">
    <cfRule type="expression" dxfId="1971" priority="1772">
      <formula>$Z2720="NA"</formula>
    </cfRule>
    <cfRule type="containsText" dxfId="1970" priority="1775" operator="containsText" text="Pedir">
      <formula>NOT(ISERROR(SEARCH("Pedir",W2720)))</formula>
    </cfRule>
    <cfRule type="expression" dxfId="1969" priority="1774">
      <formula>$Z2720="NA"</formula>
    </cfRule>
    <cfRule type="containsText" dxfId="1968" priority="1773" operator="containsText" text="Pedir">
      <formula>NOT(ISERROR(SEARCH("Pedir",W2720)))</formula>
    </cfRule>
  </conditionalFormatting>
  <conditionalFormatting sqref="W2720:W2721">
    <cfRule type="expression" dxfId="1967" priority="1765">
      <formula>$Z2720="NA"</formula>
    </cfRule>
    <cfRule type="containsText" dxfId="1966" priority="1766" operator="containsText" text="Pedir">
      <formula>NOT(ISERROR(SEARCH("Pedir",W2720)))</formula>
    </cfRule>
  </conditionalFormatting>
  <conditionalFormatting sqref="W2721">
    <cfRule type="containsText" dxfId="1965" priority="1762" operator="containsText" text="Pedir">
      <formula>NOT(ISERROR(SEARCH("Pedir",W2721)))</formula>
    </cfRule>
    <cfRule type="expression" dxfId="1964" priority="1761">
      <formula>$Z2721="NA"</formula>
    </cfRule>
    <cfRule type="containsText" dxfId="1963" priority="1764" operator="containsText" text="Pedir">
      <formula>NOT(ISERROR(SEARCH("Pedir",W2721)))</formula>
    </cfRule>
    <cfRule type="expression" dxfId="1962" priority="1763">
      <formula>$Z2721="NA"</formula>
    </cfRule>
  </conditionalFormatting>
  <conditionalFormatting sqref="W2722:W2723">
    <cfRule type="containsText" dxfId="1961" priority="1753" operator="containsText" text="Pedir">
      <formula>NOT(ISERROR(SEARCH("Pedir",W2722)))</formula>
    </cfRule>
  </conditionalFormatting>
  <conditionalFormatting sqref="W2723">
    <cfRule type="containsText" dxfId="1960" priority="1749" operator="containsText" text="Pedir">
      <formula>NOT(ISERROR(SEARCH("Pedir",W2723)))</formula>
    </cfRule>
    <cfRule type="expression" dxfId="1959" priority="1748">
      <formula>$Z2723="NA"</formula>
    </cfRule>
    <cfRule type="expression" dxfId="1958" priority="1752">
      <formula>$Z2723="NA"</formula>
    </cfRule>
    <cfRule type="containsText" dxfId="1957" priority="1751" operator="containsText" text="Pedir">
      <formula>NOT(ISERROR(SEARCH("Pedir",W2723)))</formula>
    </cfRule>
    <cfRule type="expression" dxfId="1956" priority="1750">
      <formula>$Z2723="NA"</formula>
    </cfRule>
    <cfRule type="expression" dxfId="1955" priority="1746">
      <formula>$Z2723="NA"</formula>
    </cfRule>
    <cfRule type="containsText" dxfId="1954" priority="1747" operator="containsText" text="Pedir">
      <formula>NOT(ISERROR(SEARCH("Pedir",W2723)))</formula>
    </cfRule>
  </conditionalFormatting>
  <conditionalFormatting sqref="W2724:W2731">
    <cfRule type="containsText" dxfId="1953" priority="1682" operator="containsText" text="Pedir">
      <formula>NOT(ISERROR(SEARCH("Pedir",W2724)))</formula>
    </cfRule>
  </conditionalFormatting>
  <conditionalFormatting sqref="W2731:W2732">
    <cfRule type="expression" dxfId="1952" priority="1683">
      <formula>$Z2731="NA"</formula>
    </cfRule>
  </conditionalFormatting>
  <conditionalFormatting sqref="W2732">
    <cfRule type="containsText" dxfId="1951" priority="1689" operator="containsText" text="Pedir">
      <formula>NOT(ISERROR(SEARCH("Pedir",W2732)))</formula>
    </cfRule>
    <cfRule type="containsText" dxfId="1950" priority="1685" operator="containsText" text="Pedir">
      <formula>NOT(ISERROR(SEARCH("Pedir",W2732)))</formula>
    </cfRule>
    <cfRule type="expression" dxfId="1949" priority="1686">
      <formula>$Z2732="NA"</formula>
    </cfRule>
    <cfRule type="containsText" dxfId="1948" priority="1687" operator="containsText" text="Pedir">
      <formula>NOT(ISERROR(SEARCH("Pedir",W2732)))</formula>
    </cfRule>
    <cfRule type="expression" dxfId="1947" priority="1688">
      <formula>$Z2732="NA"</formula>
    </cfRule>
    <cfRule type="expression" dxfId="1946" priority="1690">
      <formula>$Z2732="NA"</formula>
    </cfRule>
  </conditionalFormatting>
  <conditionalFormatting sqref="W2732:W2733">
    <cfRule type="containsText" dxfId="1945" priority="1691" operator="containsText" text="Pedir">
      <formula>NOT(ISERROR(SEARCH("Pedir",W2732)))</formula>
    </cfRule>
  </conditionalFormatting>
  <conditionalFormatting sqref="W2734:W2736">
    <cfRule type="containsText" dxfId="1944" priority="1679" operator="containsText" text="Pedir">
      <formula>NOT(ISERROR(SEARCH("Pedir",W2734)))</formula>
    </cfRule>
  </conditionalFormatting>
  <conditionalFormatting sqref="W2735:W2736">
    <cfRule type="containsText" dxfId="1943" priority="1673" operator="containsText" text="Pedir">
      <formula>NOT(ISERROR(SEARCH("Pedir",W2735)))</formula>
    </cfRule>
    <cfRule type="expression" dxfId="1942" priority="1674">
      <formula>$Z2735="NA"</formula>
    </cfRule>
    <cfRule type="containsText" dxfId="1941" priority="1675" operator="containsText" text="Pedir">
      <formula>NOT(ISERROR(SEARCH("Pedir",W2735)))</formula>
    </cfRule>
    <cfRule type="expression" dxfId="1940" priority="1676">
      <formula>$Z2735="NA"</formula>
    </cfRule>
    <cfRule type="containsText" dxfId="1939" priority="1677" operator="containsText" text="Pedir">
      <formula>NOT(ISERROR(SEARCH("Pedir",W2735)))</formula>
    </cfRule>
    <cfRule type="expression" dxfId="1938" priority="1678">
      <formula>$Z2735="NA"</formula>
    </cfRule>
    <cfRule type="expression" dxfId="1937" priority="1672">
      <formula>$Z2735="NA"</formula>
    </cfRule>
  </conditionalFormatting>
  <conditionalFormatting sqref="W2737:W2738">
    <cfRule type="containsText" dxfId="1936" priority="1660" operator="containsText" text="Pedir">
      <formula>NOT(ISERROR(SEARCH("Pedir",W2737)))</formula>
    </cfRule>
  </conditionalFormatting>
  <conditionalFormatting sqref="W2738">
    <cfRule type="expression" dxfId="1935" priority="1662">
      <formula>$Z2738="NA"</formula>
    </cfRule>
    <cfRule type="containsText" dxfId="1934" priority="1658" operator="containsText" text="Pedir">
      <formula>NOT(ISERROR(SEARCH("Pedir",W2738)))</formula>
    </cfRule>
    <cfRule type="expression" dxfId="1933" priority="1656">
      <formula>$Z2738="NA"</formula>
    </cfRule>
    <cfRule type="expression" dxfId="1932" priority="1659">
      <formula>$Z2738="NA"</formula>
    </cfRule>
  </conditionalFormatting>
  <conditionalFormatting sqref="W2738:W2739">
    <cfRule type="containsText" dxfId="1931" priority="1638" operator="containsText" text="Pedir">
      <formula>NOT(ISERROR(SEARCH("Pedir",W2738)))</formula>
    </cfRule>
  </conditionalFormatting>
  <conditionalFormatting sqref="W2739">
    <cfRule type="expression" dxfId="1930" priority="1637">
      <formula>$Z2739="NA"</formula>
    </cfRule>
    <cfRule type="containsText" dxfId="1929" priority="1636" operator="containsText" text="Pedir">
      <formula>NOT(ISERROR(SEARCH("Pedir",W2739)))</formula>
    </cfRule>
    <cfRule type="expression" dxfId="1928" priority="1635">
      <formula>$Z2739="NA"</formula>
    </cfRule>
    <cfRule type="containsText" dxfId="1927" priority="1634" operator="containsText" text="Pedir">
      <formula>NOT(ISERROR(SEARCH("Pedir",W2739)))</formula>
    </cfRule>
    <cfRule type="expression" dxfId="1926" priority="1633">
      <formula>$Z2739="NA"</formula>
    </cfRule>
  </conditionalFormatting>
  <conditionalFormatting sqref="W2739:W2740">
    <cfRule type="containsText" dxfId="1925" priority="1616" operator="containsText" text="Pedir">
      <formula>NOT(ISERROR(SEARCH("Pedir",W2739)))</formula>
    </cfRule>
    <cfRule type="expression" dxfId="1924" priority="1615">
      <formula>$Z2739="NA"</formula>
    </cfRule>
  </conditionalFormatting>
  <conditionalFormatting sqref="W2740">
    <cfRule type="containsText" dxfId="1923" priority="1614" operator="containsText" text="Pedir">
      <formula>NOT(ISERROR(SEARCH("Pedir",W2740)))</formula>
    </cfRule>
    <cfRule type="expression" dxfId="1922" priority="1613">
      <formula>$Z2740="NA"</formula>
    </cfRule>
    <cfRule type="expression" dxfId="1921" priority="1609">
      <formula>$Z2740="NA"</formula>
    </cfRule>
    <cfRule type="containsText" dxfId="1920" priority="1610" operator="containsText" text="Pedir">
      <formula>NOT(ISERROR(SEARCH("Pedir",W2740)))</formula>
    </cfRule>
    <cfRule type="expression" dxfId="1919" priority="1611">
      <formula>$Z2740="NA"</formula>
    </cfRule>
    <cfRule type="containsText" dxfId="1918" priority="1612" operator="containsText" text="Pedir">
      <formula>NOT(ISERROR(SEARCH("Pedir",W2740)))</formula>
    </cfRule>
  </conditionalFormatting>
  <conditionalFormatting sqref="W2742:W2749">
    <cfRule type="containsText" dxfId="1917" priority="1558" operator="containsText" text="Pedir">
      <formula>NOT(ISERROR(SEARCH("Pedir",W2742)))</formula>
    </cfRule>
  </conditionalFormatting>
  <conditionalFormatting sqref="W2751">
    <cfRule type="expression" dxfId="1916" priority="1527">
      <formula>$Z2751="NA"</formula>
    </cfRule>
    <cfRule type="expression" dxfId="1915" priority="1531">
      <formula>$Z2751="NA"</formula>
    </cfRule>
    <cfRule type="containsText" dxfId="1914" priority="1532" operator="containsText" text="Pedir">
      <formula>NOT(ISERROR(SEARCH("Pedir",W2751)))</formula>
    </cfRule>
    <cfRule type="expression" dxfId="1913" priority="1529">
      <formula>$Z2751="NA"</formula>
    </cfRule>
    <cfRule type="containsText" dxfId="1912" priority="1528" operator="containsText" text="Pedir">
      <formula>NOT(ISERROR(SEARCH("Pedir",W2751)))</formula>
    </cfRule>
    <cfRule type="containsText" dxfId="1911" priority="1530" operator="containsText" text="Pedir">
      <formula>NOT(ISERROR(SEARCH("Pedir",W2751)))</formula>
    </cfRule>
  </conditionalFormatting>
  <conditionalFormatting sqref="W2751:W2753">
    <cfRule type="containsText" dxfId="1910" priority="1519" operator="containsText" text="Pedir">
      <formula>NOT(ISERROR(SEARCH("Pedir",W2751)))</formula>
    </cfRule>
    <cfRule type="expression" dxfId="1909" priority="1518">
      <formula>$Z2751="NA"</formula>
    </cfRule>
  </conditionalFormatting>
  <conditionalFormatting sqref="W2752:W2753">
    <cfRule type="expression" dxfId="1908" priority="1513">
      <formula>$Z2752="NA"</formula>
    </cfRule>
    <cfRule type="expression" dxfId="1907" priority="1510">
      <formula>$Z2752="NA"</formula>
    </cfRule>
    <cfRule type="containsText" dxfId="1906" priority="1514" operator="containsText" text="Pedir">
      <formula>NOT(ISERROR(SEARCH("Pedir",W2752)))</formula>
    </cfRule>
    <cfRule type="expression" dxfId="1905" priority="1515">
      <formula>$Z2752="NA"</formula>
    </cfRule>
    <cfRule type="containsText" dxfId="1904" priority="1511" operator="containsText" text="Pedir">
      <formula>NOT(ISERROR(SEARCH("Pedir",W2752)))</formula>
    </cfRule>
    <cfRule type="containsText" dxfId="1903" priority="1516" operator="containsText" text="Pedir">
      <formula>NOT(ISERROR(SEARCH("Pedir",W2752)))</formula>
    </cfRule>
  </conditionalFormatting>
  <conditionalFormatting sqref="W2754">
    <cfRule type="containsText" dxfId="1902" priority="1489" operator="containsText" text="Pedir">
      <formula>NOT(ISERROR(SEARCH("Pedir",W2754)))</formula>
    </cfRule>
  </conditionalFormatting>
  <conditionalFormatting sqref="W2755">
    <cfRule type="containsText" dxfId="1901" priority="1503" operator="containsText" text="Pedir">
      <formula>NOT(ISERROR(SEARCH("Pedir",W2755)))</formula>
    </cfRule>
    <cfRule type="expression" dxfId="1900" priority="1502">
      <formula>$Z2755="NA"</formula>
    </cfRule>
    <cfRule type="containsText" dxfId="1899" priority="1501" operator="containsText" text="Pedir">
      <formula>NOT(ISERROR(SEARCH("Pedir",W2755)))</formula>
    </cfRule>
    <cfRule type="expression" dxfId="1898" priority="1500">
      <formula>$Z2755="NA"</formula>
    </cfRule>
    <cfRule type="expression" dxfId="1897" priority="1498">
      <formula>$Z2755="NA"</formula>
    </cfRule>
    <cfRule type="containsText" dxfId="1896" priority="1499" operator="containsText" text="Pedir">
      <formula>NOT(ISERROR(SEARCH("Pedir",W2755)))</formula>
    </cfRule>
  </conditionalFormatting>
  <conditionalFormatting sqref="W2756:W2761">
    <cfRule type="containsText" dxfId="1895" priority="1493" operator="containsText" text="Pedir">
      <formula>NOT(ISERROR(SEARCH("Pedir",W2756)))</formula>
    </cfRule>
  </conditionalFormatting>
  <conditionalFormatting sqref="W2763:W2769">
    <cfRule type="containsText" dxfId="1894" priority="1432" operator="containsText" text="Pedir">
      <formula>NOT(ISERROR(SEARCH("Pedir",W2763)))</formula>
    </cfRule>
  </conditionalFormatting>
  <conditionalFormatting sqref="W2769">
    <cfRule type="containsText" dxfId="1893" priority="1427" operator="containsText" text="Pedir">
      <formula>NOT(ISERROR(SEARCH("Pedir",W2769)))</formula>
    </cfRule>
    <cfRule type="expression" dxfId="1892" priority="1428">
      <formula>$Z2769="NA"</formula>
    </cfRule>
    <cfRule type="expression" dxfId="1891" priority="1426">
      <formula>$Z2769="NA"</formula>
    </cfRule>
    <cfRule type="containsText" dxfId="1890" priority="1429" operator="containsText" text="Pedir">
      <formula>NOT(ISERROR(SEARCH("Pedir",W2769)))</formula>
    </cfRule>
    <cfRule type="expression" dxfId="1889" priority="1431">
      <formula>$Z2769="NA"</formula>
    </cfRule>
  </conditionalFormatting>
  <conditionalFormatting sqref="W2769:W2774">
    <cfRule type="expression" dxfId="1888" priority="1414">
      <formula>$Z2769="NA"</formula>
    </cfRule>
    <cfRule type="containsText" dxfId="1887" priority="1415" operator="containsText" text="Pedir">
      <formula>NOT(ISERROR(SEARCH("Pedir",W2769)))</formula>
    </cfRule>
  </conditionalFormatting>
  <conditionalFormatting sqref="W2770:W2774">
    <cfRule type="containsText" dxfId="1886" priority="1413" operator="containsText" text="Pedir">
      <formula>NOT(ISERROR(SEARCH("Pedir",W2770)))</formula>
    </cfRule>
    <cfRule type="expression" dxfId="1885" priority="1412">
      <formula>$Z2770="NA"</formula>
    </cfRule>
    <cfRule type="containsText" dxfId="1884" priority="1411" operator="containsText" text="Pedir">
      <formula>NOT(ISERROR(SEARCH("Pedir",W2770)))</formula>
    </cfRule>
    <cfRule type="expression" dxfId="1883" priority="1410">
      <formula>$Z2770="NA"</formula>
    </cfRule>
  </conditionalFormatting>
  <conditionalFormatting sqref="W2775:W2777">
    <cfRule type="containsText" dxfId="1882" priority="1344" operator="containsText" text="Pedir">
      <formula>NOT(ISERROR(SEARCH("Pedir",W2775)))</formula>
    </cfRule>
  </conditionalFormatting>
  <conditionalFormatting sqref="W2777">
    <cfRule type="containsText" dxfId="1881" priority="1334" operator="containsText" text="Pedir">
      <formula>NOT(ISERROR(SEARCH("Pedir",W2777)))</formula>
    </cfRule>
    <cfRule type="expression" dxfId="1880" priority="1335">
      <formula>#REF!="NA"</formula>
    </cfRule>
    <cfRule type="containsText" dxfId="1879" priority="1336" operator="containsText" text="Pedir">
      <formula>NOT(ISERROR(SEARCH("Pedir",W2777)))</formula>
    </cfRule>
    <cfRule type="expression" dxfId="1878" priority="1337">
      <formula>#REF!="NA"</formula>
    </cfRule>
    <cfRule type="containsText" dxfId="1877" priority="1338" operator="containsText" text="Pedir">
      <formula>NOT(ISERROR(SEARCH("Pedir",W2777)))</formula>
    </cfRule>
    <cfRule type="expression" dxfId="1876" priority="1339">
      <formula>#REF!="NA"</formula>
    </cfRule>
    <cfRule type="containsText" dxfId="1875" priority="1340" operator="containsText" text="Pedir">
      <formula>NOT(ISERROR(SEARCH("Pedir",W2777)))</formula>
    </cfRule>
    <cfRule type="expression" dxfId="1874" priority="1341">
      <formula>#REF!="NA"</formula>
    </cfRule>
    <cfRule type="containsText" dxfId="1873" priority="1342" operator="containsText" text="Pedir">
      <formula>NOT(ISERROR(SEARCH("Pedir",W2777)))</formula>
    </cfRule>
    <cfRule type="expression" dxfId="1872" priority="1343">
      <formula>#REF!="NA"</formula>
    </cfRule>
    <cfRule type="expression" dxfId="1871" priority="1333">
      <formula>#REF!="NA"</formula>
    </cfRule>
    <cfRule type="containsText" dxfId="1870" priority="1328" operator="containsText" text="Pedir">
      <formula>NOT(ISERROR(SEARCH("Pedir",W2777)))</formula>
    </cfRule>
    <cfRule type="expression" dxfId="1869" priority="1329">
      <formula>#REF!="NA"</formula>
    </cfRule>
    <cfRule type="containsText" dxfId="1868" priority="1330" operator="containsText" text="Pedir">
      <formula>NOT(ISERROR(SEARCH("Pedir",W2777)))</formula>
    </cfRule>
    <cfRule type="expression" dxfId="1867" priority="1331">
      <formula>#REF!="NA"</formula>
    </cfRule>
    <cfRule type="containsText" dxfId="1866" priority="1332" operator="containsText" text="Pedir">
      <formula>NOT(ISERROR(SEARCH("Pedir",W2777)))</formula>
    </cfRule>
  </conditionalFormatting>
  <conditionalFormatting sqref="W2778">
    <cfRule type="expression" dxfId="1865" priority="1315">
      <formula>$Z2778="NA"</formula>
    </cfRule>
    <cfRule type="containsText" dxfId="1864" priority="1318" operator="containsText" text="Pedir">
      <formula>NOT(ISERROR(SEARCH("Pedir",W2778)))</formula>
    </cfRule>
    <cfRule type="expression" dxfId="1863" priority="1317">
      <formula>$Z2778="NA"</formula>
    </cfRule>
    <cfRule type="containsText" dxfId="1862" priority="1316" operator="containsText" text="Pedir">
      <formula>NOT(ISERROR(SEARCH("Pedir",W2778)))</formula>
    </cfRule>
  </conditionalFormatting>
  <conditionalFormatting sqref="W2778:W2783">
    <cfRule type="expression" dxfId="1861" priority="1301">
      <formula>$Z2778="NA"</formula>
    </cfRule>
    <cfRule type="containsText" dxfId="1860" priority="1302" operator="containsText" text="Pedir">
      <formula>NOT(ISERROR(SEARCH("Pedir",W2778)))</formula>
    </cfRule>
  </conditionalFormatting>
  <conditionalFormatting sqref="W2779:W2782">
    <cfRule type="containsText" dxfId="1859" priority="1300" operator="containsText" text="Pedir">
      <formula>NOT(ISERROR(SEARCH("Pedir",W2779)))</formula>
    </cfRule>
    <cfRule type="expression" dxfId="1858" priority="1299">
      <formula>$Z2779="NA"</formula>
    </cfRule>
    <cfRule type="containsText" dxfId="1857" priority="1298" operator="containsText" text="Pedir">
      <formula>NOT(ISERROR(SEARCH("Pedir",W2779)))</formula>
    </cfRule>
    <cfRule type="expression" dxfId="1856" priority="1297">
      <formula>$Z2779="NA"</formula>
    </cfRule>
  </conditionalFormatting>
  <conditionalFormatting sqref="W2779:W2783">
    <cfRule type="containsText" dxfId="1855" priority="1269" operator="containsText" text="Pedir">
      <formula>NOT(ISERROR(SEARCH("Pedir",W2779)))</formula>
    </cfRule>
    <cfRule type="expression" dxfId="1854" priority="1268">
      <formula>$Z2779="NA"</formula>
    </cfRule>
  </conditionalFormatting>
  <conditionalFormatting sqref="W2783">
    <cfRule type="expression" dxfId="1853" priority="1266">
      <formula>$Z2783="NA"</formula>
    </cfRule>
    <cfRule type="containsText" dxfId="1852" priority="1267" operator="containsText" text="Pedir">
      <formula>NOT(ISERROR(SEARCH("Pedir",W2783)))</formula>
    </cfRule>
  </conditionalFormatting>
  <conditionalFormatting sqref="W2784:W2785">
    <cfRule type="containsText" dxfId="1851" priority="1258" operator="containsText" text="Pedir">
      <formula>NOT(ISERROR(SEARCH("Pedir",W2784)))</formula>
    </cfRule>
  </conditionalFormatting>
  <conditionalFormatting sqref="W2789:W2790">
    <cfRule type="containsText" dxfId="1850" priority="1236" operator="containsText" text="Pedir">
      <formula>NOT(ISERROR(SEARCH("Pedir",W2789)))</formula>
    </cfRule>
  </conditionalFormatting>
  <conditionalFormatting sqref="W2790">
    <cfRule type="expression" dxfId="1849" priority="1233">
      <formula>$Z2790="NA"</formula>
    </cfRule>
    <cfRule type="containsText" dxfId="1848" priority="1234" operator="containsText" text="Pedir">
      <formula>NOT(ISERROR(SEARCH("Pedir",W2790)))</formula>
    </cfRule>
    <cfRule type="expression" dxfId="1847" priority="1235">
      <formula>$Z2790="NA"</formula>
    </cfRule>
  </conditionalFormatting>
  <conditionalFormatting sqref="W2790:W2791">
    <cfRule type="expression" dxfId="1846" priority="1221">
      <formula>$Z2790="NA"</formula>
    </cfRule>
    <cfRule type="containsText" dxfId="1845" priority="1222" operator="containsText" text="Pedir">
      <formula>NOT(ISERROR(SEARCH("Pedir",W2790)))</formula>
    </cfRule>
  </conditionalFormatting>
  <conditionalFormatting sqref="W2791">
    <cfRule type="expression" dxfId="1844" priority="1219">
      <formula>$Z2791="NA"</formula>
    </cfRule>
    <cfRule type="containsText" dxfId="1843" priority="1220" operator="containsText" text="Pedir">
      <formula>NOT(ISERROR(SEARCH("Pedir",W2791)))</formula>
    </cfRule>
  </conditionalFormatting>
  <conditionalFormatting sqref="W2791:W2792">
    <cfRule type="expression" dxfId="1842" priority="1209">
      <formula>$Z2791="NA"</formula>
    </cfRule>
    <cfRule type="containsText" dxfId="1841" priority="1210" operator="containsText" text="Pedir">
      <formula>NOT(ISERROR(SEARCH("Pedir",W2791)))</formula>
    </cfRule>
  </conditionalFormatting>
  <conditionalFormatting sqref="W2792">
    <cfRule type="containsText" dxfId="1840" priority="1208" operator="containsText" text="Pedir">
      <formula>NOT(ISERROR(SEARCH("Pedir",W2792)))</formula>
    </cfRule>
    <cfRule type="expression" dxfId="1839" priority="1207">
      <formula>$Z2792="NA"</formula>
    </cfRule>
    <cfRule type="containsText" dxfId="1838" priority="1206" operator="containsText" text="Pedir">
      <formula>NOT(ISERROR(SEARCH("Pedir",W2792)))</formula>
    </cfRule>
    <cfRule type="expression" dxfId="1837" priority="1205">
      <formula>$Z2792="NA"</formula>
    </cfRule>
  </conditionalFormatting>
  <conditionalFormatting sqref="W2794:W2795">
    <cfRule type="expression" dxfId="1836" priority="1181">
      <formula>$Z2794="NA"</formula>
    </cfRule>
    <cfRule type="containsText" dxfId="1835" priority="1182" operator="containsText" text="Pedir">
      <formula>NOT(ISERROR(SEARCH("Pedir",W2794)))</formula>
    </cfRule>
    <cfRule type="expression" dxfId="1834" priority="1175">
      <formula>$Z2794="NA"</formula>
    </cfRule>
    <cfRule type="containsText" dxfId="1833" priority="1180" operator="containsText" text="Pedir">
      <formula>NOT(ISERROR(SEARCH("Pedir",W2794)))</formula>
    </cfRule>
    <cfRule type="expression" dxfId="1832" priority="1179">
      <formula>$Z2794="NA"</formula>
    </cfRule>
    <cfRule type="containsText" dxfId="1831" priority="1178" operator="containsText" text="Pedir">
      <formula>NOT(ISERROR(SEARCH("Pedir",W2794)))</formula>
    </cfRule>
    <cfRule type="expression" dxfId="1830" priority="1177">
      <formula>$Z2794="NA"</formula>
    </cfRule>
    <cfRule type="containsText" dxfId="1829" priority="1176" operator="containsText" text="Pedir">
      <formula>NOT(ISERROR(SEARCH("Pedir",W2794)))</formula>
    </cfRule>
  </conditionalFormatting>
  <conditionalFormatting sqref="W2796:W2797">
    <cfRule type="containsText" dxfId="1828" priority="1158" operator="containsText" text="Pedir">
      <formula>NOT(ISERROR(SEARCH("Pedir",W2796)))</formula>
    </cfRule>
  </conditionalFormatting>
  <conditionalFormatting sqref="W2797">
    <cfRule type="expression" dxfId="1827" priority="1153">
      <formula>$Z2797="NA"</formula>
    </cfRule>
    <cfRule type="containsText" dxfId="1826" priority="1151" operator="containsText" text="Pedir">
      <formula>NOT(ISERROR(SEARCH("Pedir",W2797)))</formula>
    </cfRule>
    <cfRule type="containsText" dxfId="1825" priority="1154" operator="containsText" text="Pedir">
      <formula>NOT(ISERROR(SEARCH("Pedir",W2797)))</formula>
    </cfRule>
    <cfRule type="expression" dxfId="1824" priority="1155">
      <formula>$Z2797="NA"</formula>
    </cfRule>
    <cfRule type="containsText" dxfId="1823" priority="1156" operator="containsText" text="Pedir">
      <formula>NOT(ISERROR(SEARCH("Pedir",W2797)))</formula>
    </cfRule>
    <cfRule type="expression" dxfId="1822" priority="1157">
      <formula>$Z2797="NA"</formula>
    </cfRule>
  </conditionalFormatting>
  <conditionalFormatting sqref="W2797:W2799">
    <cfRule type="expression" dxfId="1821" priority="1121">
      <formula>$Z2797="NA"</formula>
    </cfRule>
  </conditionalFormatting>
  <conditionalFormatting sqref="W2798:W2803">
    <cfRule type="containsText" dxfId="1820" priority="1106" operator="containsText" text="Pedir">
      <formula>NOT(ISERROR(SEARCH("Pedir",W2798)))</formula>
    </cfRule>
  </conditionalFormatting>
  <conditionalFormatting sqref="W2800 W3018 W3026 W3032:W3039">
    <cfRule type="expression" dxfId="1819" priority="1118">
      <formula>$Z2800="NA"</formula>
    </cfRule>
  </conditionalFormatting>
  <conditionalFormatting sqref="W2801:W2803">
    <cfRule type="expression" dxfId="1818" priority="1108">
      <formula>$Z2801="NA"</formula>
    </cfRule>
  </conditionalFormatting>
  <conditionalFormatting sqref="W2805">
    <cfRule type="expression" dxfId="1817" priority="1087">
      <formula>$Z2805="NA"</formula>
    </cfRule>
  </conditionalFormatting>
  <conditionalFormatting sqref="W2805:W2820">
    <cfRule type="containsText" dxfId="1816" priority="1078" operator="containsText" text="Pedir">
      <formula>NOT(ISERROR(SEARCH("Pedir",W2805)))</formula>
    </cfRule>
  </conditionalFormatting>
  <conditionalFormatting sqref="W2806:W2820">
    <cfRule type="expression" dxfId="1815" priority="1080">
      <formula>$Z2806="NA"</formula>
    </cfRule>
  </conditionalFormatting>
  <conditionalFormatting sqref="W2822">
    <cfRule type="expression" dxfId="1814" priority="1052">
      <formula>$Z2822="NA"</formula>
    </cfRule>
  </conditionalFormatting>
  <conditionalFormatting sqref="W2822:W2835">
    <cfRule type="containsText" dxfId="1813" priority="1020" operator="containsText" text="Pedir">
      <formula>NOT(ISERROR(SEARCH("Pedir",W2822)))</formula>
    </cfRule>
  </conditionalFormatting>
  <conditionalFormatting sqref="W2823:W2829">
    <cfRule type="expression" dxfId="1812" priority="1039">
      <formula>$Z2823="NA"</formula>
    </cfRule>
  </conditionalFormatting>
  <conditionalFormatting sqref="W2830">
    <cfRule type="expression" dxfId="1811" priority="1035">
      <formula>$Z2830="NA"</formula>
    </cfRule>
  </conditionalFormatting>
  <conditionalFormatting sqref="W2834:W2835">
    <cfRule type="expression" dxfId="1810" priority="1022">
      <formula>$Z2834="NA"</formula>
    </cfRule>
  </conditionalFormatting>
  <conditionalFormatting sqref="W2841:W2842">
    <cfRule type="expression" dxfId="1809" priority="1014">
      <formula>$Z2841="NA"</formula>
    </cfRule>
  </conditionalFormatting>
  <conditionalFormatting sqref="W2841:W2844">
    <cfRule type="containsText" dxfId="1808" priority="997" operator="containsText" text="Pedir">
      <formula>NOT(ISERROR(SEARCH("Pedir",W2841)))</formula>
    </cfRule>
  </conditionalFormatting>
  <conditionalFormatting sqref="W2843">
    <cfRule type="expression" dxfId="1807" priority="1010">
      <formula>$Z2843="NA"</formula>
    </cfRule>
  </conditionalFormatting>
  <conditionalFormatting sqref="W2844">
    <cfRule type="containsText" dxfId="1806" priority="993" operator="containsText" text="Pedir">
      <formula>NOT(ISERROR(SEARCH("Pedir",W2844)))</formula>
    </cfRule>
    <cfRule type="expression" dxfId="1805" priority="996">
      <formula>$Z2844="NA"</formula>
    </cfRule>
    <cfRule type="containsText" dxfId="1804" priority="995" operator="containsText" text="Pedir">
      <formula>NOT(ISERROR(SEARCH("Pedir",W2844)))</formula>
    </cfRule>
    <cfRule type="expression" dxfId="1803" priority="994">
      <formula>$Z2844="NA"</formula>
    </cfRule>
    <cfRule type="expression" dxfId="1802" priority="992">
      <formula>$Z2844="NA"</formula>
    </cfRule>
    <cfRule type="containsText" dxfId="1801" priority="991" operator="containsText" text="Pedir">
      <formula>NOT(ISERROR(SEARCH("Pedir",W2844)))</formula>
    </cfRule>
  </conditionalFormatting>
  <conditionalFormatting sqref="W2844:W2845">
    <cfRule type="expression" dxfId="1800" priority="985">
      <formula>$Z2844="NA"</formula>
    </cfRule>
  </conditionalFormatting>
  <conditionalFormatting sqref="W2845">
    <cfRule type="containsText" dxfId="1799" priority="983" operator="containsText" text="Pedir">
      <formula>NOT(ISERROR(SEARCH("Pedir",W2845)))</formula>
    </cfRule>
  </conditionalFormatting>
  <conditionalFormatting sqref="W2847:W2852 W2854:W2864">
    <cfRule type="expression" dxfId="1798" priority="958">
      <formula>$Z2847="NA"</formula>
    </cfRule>
  </conditionalFormatting>
  <conditionalFormatting sqref="W2847:W2864">
    <cfRule type="containsText" dxfId="1797" priority="949" operator="containsText" text="Pedir">
      <formula>NOT(ISERROR(SEARCH("Pedir",W2847)))</formula>
    </cfRule>
  </conditionalFormatting>
  <conditionalFormatting sqref="W2853">
    <cfRule type="expression" dxfId="1796" priority="951">
      <formula>$Z2853="NA"</formula>
    </cfRule>
  </conditionalFormatting>
  <conditionalFormatting sqref="W2866:W2868">
    <cfRule type="expression" dxfId="1795" priority="945">
      <formula>$Z2866="NA"</formula>
    </cfRule>
  </conditionalFormatting>
  <conditionalFormatting sqref="W2866:W2870">
    <cfRule type="containsText" dxfId="1794" priority="924" operator="containsText" text="Pedir">
      <formula>NOT(ISERROR(SEARCH("Pedir",W2866)))</formula>
    </cfRule>
  </conditionalFormatting>
  <conditionalFormatting sqref="W2870">
    <cfRule type="expression" dxfId="1793" priority="917">
      <formula>$Z2870="NA"</formula>
    </cfRule>
    <cfRule type="expression" dxfId="1792" priority="921">
      <formula>$Z2870="NA"</formula>
    </cfRule>
    <cfRule type="containsText" dxfId="1791" priority="922" operator="containsText" text="Pedir">
      <formula>NOT(ISERROR(SEARCH("Pedir",W2870)))</formula>
    </cfRule>
    <cfRule type="expression" dxfId="1790" priority="923">
      <formula>$Z2870="NA"</formula>
    </cfRule>
    <cfRule type="containsText" dxfId="1789" priority="920" operator="containsText" text="Pedir">
      <formula>NOT(ISERROR(SEARCH("Pedir",W2870)))</formula>
    </cfRule>
  </conditionalFormatting>
  <conditionalFormatting sqref="W2871:W2872">
    <cfRule type="expression" dxfId="1788" priority="905">
      <formula>$Z2871="NA"</formula>
    </cfRule>
  </conditionalFormatting>
  <conditionalFormatting sqref="W2871:W2874">
    <cfRule type="containsText" dxfId="1787" priority="880" operator="containsText" text="Pedir">
      <formula>NOT(ISERROR(SEARCH("Pedir",W2871)))</formula>
    </cfRule>
  </conditionalFormatting>
  <conditionalFormatting sqref="W2873:W2874">
    <cfRule type="expression" dxfId="1786" priority="879">
      <formula>$Z2873="NA"</formula>
    </cfRule>
  </conditionalFormatting>
  <conditionalFormatting sqref="W2875:W2880">
    <cfRule type="expression" dxfId="1785" priority="868">
      <formula>$Z2875="NA"</formula>
    </cfRule>
  </conditionalFormatting>
  <conditionalFormatting sqref="W2875:W2881">
    <cfRule type="containsText" dxfId="1784" priority="842" operator="containsText" text="Pedir">
      <formula>NOT(ISERROR(SEARCH("Pedir",W2875)))</formula>
    </cfRule>
  </conditionalFormatting>
  <conditionalFormatting sqref="W2881">
    <cfRule type="containsText" dxfId="1783" priority="840" operator="containsText" text="Pedir">
      <formula>NOT(ISERROR(SEARCH("Pedir",W2881)))</formula>
    </cfRule>
    <cfRule type="expression" dxfId="1782" priority="837">
      <formula>$Z2881="NA"</formula>
    </cfRule>
    <cfRule type="expression" dxfId="1781" priority="841">
      <formula>$Z2881="NA"</formula>
    </cfRule>
    <cfRule type="containsText" dxfId="1780" priority="836" operator="containsText" text="Pedir">
      <formula>NOT(ISERROR(SEARCH("Pedir",W2881)))</formula>
    </cfRule>
    <cfRule type="containsText" dxfId="1779" priority="838" operator="containsText" text="Pedir">
      <formula>NOT(ISERROR(SEARCH("Pedir",W2881)))</formula>
    </cfRule>
    <cfRule type="expression" dxfId="1778" priority="835">
      <formula>$Z2881="NA"</formula>
    </cfRule>
    <cfRule type="expression" dxfId="1777" priority="839">
      <formula>$Z2881="NA"</formula>
    </cfRule>
  </conditionalFormatting>
  <conditionalFormatting sqref="W2882:W2896">
    <cfRule type="expression" dxfId="1776" priority="827">
      <formula>$Z2882="NA"</formula>
    </cfRule>
  </conditionalFormatting>
  <conditionalFormatting sqref="W2882:W2902">
    <cfRule type="containsText" dxfId="1775" priority="800" operator="containsText" text="Pedir">
      <formula>NOT(ISERROR(SEARCH("Pedir",W2882)))</formula>
    </cfRule>
  </conditionalFormatting>
  <conditionalFormatting sqref="W2897:W2902">
    <cfRule type="containsText" dxfId="1774" priority="784" operator="containsText" text="Pedir">
      <formula>NOT(ISERROR(SEARCH("Pedir",W2897)))</formula>
    </cfRule>
    <cfRule type="expression" dxfId="1773" priority="783">
      <formula>$Z2897="NA"</formula>
    </cfRule>
    <cfRule type="containsText" dxfId="1772" priority="782" operator="containsText" text="Pedir">
      <formula>NOT(ISERROR(SEARCH("Pedir",W2897)))</formula>
    </cfRule>
    <cfRule type="expression" dxfId="1771" priority="781">
      <formula>$Z2897="NA"</formula>
    </cfRule>
    <cfRule type="expression" dxfId="1770" priority="799">
      <formula>$Z2897="NA"</formula>
    </cfRule>
    <cfRule type="containsText" dxfId="1769" priority="798" operator="containsText" text="Pedir">
      <formula>NOT(ISERROR(SEARCH("Pedir",W2897)))</formula>
    </cfRule>
    <cfRule type="expression" dxfId="1768" priority="797">
      <formula>$Z2897="NA"</formula>
    </cfRule>
    <cfRule type="containsText" dxfId="1767" priority="796" operator="containsText" text="Pedir">
      <formula>NOT(ISERROR(SEARCH("Pedir",W2897)))</formula>
    </cfRule>
    <cfRule type="expression" dxfId="1766" priority="795">
      <formula>$Z2897="NA"</formula>
    </cfRule>
    <cfRule type="containsText" dxfId="1765" priority="794" operator="containsText" text="Pedir">
      <formula>NOT(ISERROR(SEARCH("Pedir",W2897)))</formula>
    </cfRule>
    <cfRule type="expression" dxfId="1764" priority="793">
      <formula>$Z2897="NA"</formula>
    </cfRule>
    <cfRule type="containsText" dxfId="1763" priority="788" operator="containsText" text="Pedir">
      <formula>NOT(ISERROR(SEARCH("Pedir",W2897)))</formula>
    </cfRule>
    <cfRule type="expression" dxfId="1762" priority="787">
      <formula>$Z2897="NA"</formula>
    </cfRule>
    <cfRule type="containsText" dxfId="1761" priority="786" operator="containsText" text="Pedir">
      <formula>NOT(ISERROR(SEARCH("Pedir",W2897)))</formula>
    </cfRule>
    <cfRule type="expression" dxfId="1760" priority="785">
      <formula>$Z2897="NA"</formula>
    </cfRule>
  </conditionalFormatting>
  <conditionalFormatting sqref="W2903">
    <cfRule type="containsText" dxfId="1759" priority="759" operator="containsText" text="Pedir">
      <formula>NOT(ISERROR(SEARCH("Pedir",W2903)))</formula>
    </cfRule>
  </conditionalFormatting>
  <conditionalFormatting sqref="W2904:W2907">
    <cfRule type="containsText" dxfId="1758" priority="776" operator="containsText" text="Pedir">
      <formula>NOT(ISERROR(SEARCH("Pedir",W2904)))</formula>
    </cfRule>
    <cfRule type="expression" dxfId="1757" priority="775">
      <formula>$Z2904="NA"</formula>
    </cfRule>
    <cfRule type="containsText" dxfId="1756" priority="774" operator="containsText" text="Pedir">
      <formula>NOT(ISERROR(SEARCH("Pedir",W2904)))</formula>
    </cfRule>
    <cfRule type="expression" dxfId="1755" priority="773">
      <formula>$Z2904="NA"</formula>
    </cfRule>
    <cfRule type="containsText" dxfId="1754" priority="772" operator="containsText" text="Pedir">
      <formula>NOT(ISERROR(SEARCH("Pedir",W2904)))</formula>
    </cfRule>
    <cfRule type="expression" dxfId="1753" priority="771">
      <formula>$Z2904="NA"</formula>
    </cfRule>
    <cfRule type="containsText" dxfId="1752" priority="770" operator="containsText" text="Pedir">
      <formula>NOT(ISERROR(SEARCH("Pedir",W2904)))</formula>
    </cfRule>
    <cfRule type="expression" dxfId="1751" priority="769">
      <formula>$Z2904="NA"</formula>
    </cfRule>
    <cfRule type="containsText" dxfId="1750" priority="767" operator="containsText" text="Pedir">
      <formula>NOT(ISERROR(SEARCH("Pedir",W2904)))</formula>
    </cfRule>
    <cfRule type="expression" dxfId="1749" priority="766">
      <formula>$Z2904="NA"</formula>
    </cfRule>
    <cfRule type="containsText" dxfId="1748" priority="765" operator="containsText" text="Pedir">
      <formula>NOT(ISERROR(SEARCH("Pedir",W2904)))</formula>
    </cfRule>
    <cfRule type="expression" dxfId="1747" priority="764">
      <formula>$Z2904="NA"</formula>
    </cfRule>
    <cfRule type="containsText" dxfId="1746" priority="763" operator="containsText" text="Pedir">
      <formula>NOT(ISERROR(SEARCH("Pedir",W2904)))</formula>
    </cfRule>
    <cfRule type="expression" dxfId="1745" priority="762">
      <formula>$Z2904="NA"</formula>
    </cfRule>
    <cfRule type="expression" dxfId="1744" priority="760">
      <formula>$Z2904="NA"</formula>
    </cfRule>
    <cfRule type="containsText" dxfId="1743" priority="761" operator="containsText" text="Pedir">
      <formula>NOT(ISERROR(SEARCH("Pedir",W2904)))</formula>
    </cfRule>
  </conditionalFormatting>
  <conditionalFormatting sqref="W2908:W2914">
    <cfRule type="containsText" dxfId="1742" priority="755" operator="containsText" text="Pedir">
      <formula>NOT(ISERROR(SEARCH("Pedir",W2908)))</formula>
    </cfRule>
  </conditionalFormatting>
  <conditionalFormatting sqref="W2910:W2914">
    <cfRule type="expression" dxfId="1741" priority="739">
      <formula>$Z2910="NA"</formula>
    </cfRule>
    <cfRule type="containsText" dxfId="1740" priority="740" operator="containsText" text="Pedir">
      <formula>NOT(ISERROR(SEARCH("Pedir",W2910)))</formula>
    </cfRule>
    <cfRule type="expression" dxfId="1739" priority="741">
      <formula>$Z2910="NA"</formula>
    </cfRule>
    <cfRule type="containsText" dxfId="1738" priority="742" operator="containsText" text="Pedir">
      <formula>NOT(ISERROR(SEARCH("Pedir",W2910)))</formula>
    </cfRule>
    <cfRule type="containsText" dxfId="1737" priority="746" operator="containsText" text="Pedir">
      <formula>NOT(ISERROR(SEARCH("Pedir",W2910)))</formula>
    </cfRule>
    <cfRule type="expression" dxfId="1736" priority="750">
      <formula>$Z2910="NA"</formula>
    </cfRule>
    <cfRule type="expression" dxfId="1735" priority="754">
      <formula>$Z2910="NA"</formula>
    </cfRule>
    <cfRule type="containsText" dxfId="1734" priority="753" operator="containsText" text="Pedir">
      <formula>NOT(ISERROR(SEARCH("Pedir",W2910)))</formula>
    </cfRule>
    <cfRule type="expression" dxfId="1733" priority="752">
      <formula>$Z2910="NA"</formula>
    </cfRule>
    <cfRule type="expression" dxfId="1732" priority="743">
      <formula>$Z2910="NA"</formula>
    </cfRule>
    <cfRule type="containsText" dxfId="1731" priority="751" operator="containsText" text="Pedir">
      <formula>NOT(ISERROR(SEARCH("Pedir",W2910)))</formula>
    </cfRule>
    <cfRule type="expression" dxfId="1730" priority="745">
      <formula>$Z2910="NA"</formula>
    </cfRule>
    <cfRule type="containsText" dxfId="1729" priority="749" operator="containsText" text="Pedir">
      <formula>NOT(ISERROR(SEARCH("Pedir",W2910)))</formula>
    </cfRule>
    <cfRule type="expression" dxfId="1728" priority="748">
      <formula>$Z2910="NA"</formula>
    </cfRule>
    <cfRule type="containsText" dxfId="1727" priority="744" operator="containsText" text="Pedir">
      <formula>NOT(ISERROR(SEARCH("Pedir",W2910)))</formula>
    </cfRule>
  </conditionalFormatting>
  <conditionalFormatting sqref="W2915">
    <cfRule type="expression" dxfId="1726" priority="736">
      <formula>$Z2915="NA"</formula>
    </cfRule>
  </conditionalFormatting>
  <conditionalFormatting sqref="W2915:W2916">
    <cfRule type="containsText" dxfId="1725" priority="732" operator="containsText" text="Pedir">
      <formula>NOT(ISERROR(SEARCH("Pedir",W2915)))</formula>
    </cfRule>
  </conditionalFormatting>
  <conditionalFormatting sqref="W2916">
    <cfRule type="containsText" dxfId="1724" priority="717" operator="containsText" text="Pedir">
      <formula>NOT(ISERROR(SEARCH("Pedir",W2916)))</formula>
    </cfRule>
    <cfRule type="expression" dxfId="1723" priority="718">
      <formula>$Z2916="NA"</formula>
    </cfRule>
    <cfRule type="containsText" dxfId="1722" priority="719" operator="containsText" text="Pedir">
      <formula>NOT(ISERROR(SEARCH("Pedir",W2916)))</formula>
    </cfRule>
    <cfRule type="expression" dxfId="1721" priority="720">
      <formula>$Z2916="NA"</formula>
    </cfRule>
    <cfRule type="containsText" dxfId="1720" priority="721" operator="containsText" text="Pedir">
      <formula>NOT(ISERROR(SEARCH("Pedir",W2916)))</formula>
    </cfRule>
    <cfRule type="containsText" dxfId="1719" priority="723" operator="containsText" text="Pedir">
      <formula>NOT(ISERROR(SEARCH("Pedir",W2916)))</formula>
    </cfRule>
    <cfRule type="expression" dxfId="1718" priority="725">
      <formula>$Z2916="NA"</formula>
    </cfRule>
    <cfRule type="containsText" dxfId="1717" priority="726" operator="containsText" text="Pedir">
      <formula>NOT(ISERROR(SEARCH("Pedir",W2916)))</formula>
    </cfRule>
    <cfRule type="expression" dxfId="1716" priority="727">
      <formula>$Z2916="NA"</formula>
    </cfRule>
    <cfRule type="expression" dxfId="1715" priority="722">
      <formula>$Z2916="NA"</formula>
    </cfRule>
    <cfRule type="expression" dxfId="1714" priority="731">
      <formula>$Z2916="NA"</formula>
    </cfRule>
    <cfRule type="containsText" dxfId="1713" priority="730" operator="containsText" text="Pedir">
      <formula>NOT(ISERROR(SEARCH("Pedir",W2916)))</formula>
    </cfRule>
    <cfRule type="expression" dxfId="1712" priority="729">
      <formula>$Z2916="NA"</formula>
    </cfRule>
    <cfRule type="containsText" dxfId="1711" priority="728" operator="containsText" text="Pedir">
      <formula>NOT(ISERROR(SEARCH("Pedir",W2916)))</formula>
    </cfRule>
    <cfRule type="expression" dxfId="1710" priority="716">
      <formula>$Z2916="NA"</formula>
    </cfRule>
  </conditionalFormatting>
  <conditionalFormatting sqref="W2917">
    <cfRule type="expression" dxfId="1709" priority="705">
      <formula>$Z2917="NA"</formula>
    </cfRule>
    <cfRule type="expression" dxfId="1708" priority="707">
      <formula>$Z2917="NA"</formula>
    </cfRule>
    <cfRule type="containsText" dxfId="1707" priority="706" operator="containsText" text="Pedir">
      <formula>NOT(ISERROR(SEARCH("Pedir",W2917)))</formula>
    </cfRule>
    <cfRule type="containsText" dxfId="1706" priority="704" operator="containsText" text="Pedir">
      <formula>NOT(ISERROR(SEARCH("Pedir",W2917)))</formula>
    </cfRule>
    <cfRule type="expression" dxfId="1705" priority="703">
      <formula>$Z2917="NA"</formula>
    </cfRule>
    <cfRule type="containsText" dxfId="1704" priority="708" operator="containsText" text="Pedir">
      <formula>NOT(ISERROR(SEARCH("Pedir",W2917)))</formula>
    </cfRule>
  </conditionalFormatting>
  <conditionalFormatting sqref="W2918">
    <cfRule type="expression" dxfId="1703" priority="674">
      <formula>#REF!="NA"</formula>
    </cfRule>
    <cfRule type="containsText" dxfId="1702" priority="675" operator="containsText" text="Pedir">
      <formula>NOT(ISERROR(SEARCH("Pedir",W2918)))</formula>
    </cfRule>
    <cfRule type="expression" dxfId="1701" priority="676">
      <formula>#REF!="NA"</formula>
    </cfRule>
    <cfRule type="containsText" dxfId="1700" priority="677" operator="containsText" text="Pedir">
      <formula>NOT(ISERROR(SEARCH("Pedir",W2918)))</formula>
    </cfRule>
    <cfRule type="expression" dxfId="1699" priority="678">
      <formula>#REF!="NA"</formula>
    </cfRule>
    <cfRule type="containsText" dxfId="1698" priority="679" operator="containsText" text="Pedir">
      <formula>NOT(ISERROR(SEARCH("Pedir",W2918)))</formula>
    </cfRule>
    <cfRule type="expression" dxfId="1697" priority="680">
      <formula>#REF!="NA"</formula>
    </cfRule>
    <cfRule type="containsText" dxfId="1696" priority="673" operator="containsText" text="Pedir">
      <formula>NOT(ISERROR(SEARCH("Pedir",W2918)))</formula>
    </cfRule>
    <cfRule type="expression" dxfId="1695" priority="682">
      <formula>#REF!="NA"</formula>
    </cfRule>
    <cfRule type="containsText" dxfId="1694" priority="683" operator="containsText" text="Pedir">
      <formula>NOT(ISERROR(SEARCH("Pedir",W2918)))</formula>
    </cfRule>
    <cfRule type="expression" dxfId="1693" priority="684">
      <formula>#REF!="NA"</formula>
    </cfRule>
    <cfRule type="containsText" dxfId="1692" priority="685" operator="containsText" text="Pedir">
      <formula>NOT(ISERROR(SEARCH("Pedir",W2918)))</formula>
    </cfRule>
    <cfRule type="containsText" dxfId="1691" priority="690" operator="containsText" text="Pedir">
      <formula>NOT(ISERROR(SEARCH("Pedir",W2918)))</formula>
    </cfRule>
    <cfRule type="containsText" dxfId="1690" priority="681" operator="containsText" text="Pedir">
      <formula>NOT(ISERROR(SEARCH("Pedir",W2918)))</formula>
    </cfRule>
    <cfRule type="expression" dxfId="1689" priority="672">
      <formula>#REF!="NA"</formula>
    </cfRule>
    <cfRule type="containsText" dxfId="1688" priority="671" operator="containsText" text="Pedir">
      <formula>NOT(ISERROR(SEARCH("Pedir",W2918)))</formula>
    </cfRule>
    <cfRule type="expression" dxfId="1687" priority="689">
      <formula>$Z2918="NA"</formula>
    </cfRule>
    <cfRule type="expression" dxfId="1686" priority="670">
      <formula>#REF!="NA"</formula>
    </cfRule>
    <cfRule type="containsText" dxfId="1685" priority="669" operator="containsText" text="Pedir">
      <formula>NOT(ISERROR(SEARCH("Pedir",W2918)))</formula>
    </cfRule>
    <cfRule type="expression" dxfId="1684" priority="668">
      <formula>#REF!="NA"</formula>
    </cfRule>
  </conditionalFormatting>
  <conditionalFormatting sqref="W2919:W2920">
    <cfRule type="containsText" dxfId="1683" priority="663" operator="containsText" text="Pedir">
      <formula>NOT(ISERROR(SEARCH("Pedir",W2919)))</formula>
    </cfRule>
    <cfRule type="expression" dxfId="1682" priority="662">
      <formula>$Z2919="NA"</formula>
    </cfRule>
    <cfRule type="containsText" dxfId="1681" priority="661" operator="containsText" text="Pedir">
      <formula>NOT(ISERROR(SEARCH("Pedir",W2919)))</formula>
    </cfRule>
    <cfRule type="expression" dxfId="1680" priority="660">
      <formula>$Z2919="NA"</formula>
    </cfRule>
    <cfRule type="containsText" dxfId="1679" priority="659" operator="containsText" text="Pedir">
      <formula>NOT(ISERROR(SEARCH("Pedir",W2919)))</formula>
    </cfRule>
    <cfRule type="expression" dxfId="1678" priority="658">
      <formula>$Z2919="NA"</formula>
    </cfRule>
  </conditionalFormatting>
  <conditionalFormatting sqref="W2921">
    <cfRule type="containsText" dxfId="1677" priority="656" operator="containsText" text="Pedir">
      <formula>NOT(ISERROR(SEARCH("Pedir",W2921)))</formula>
    </cfRule>
    <cfRule type="expression" dxfId="1676" priority="655">
      <formula>$Z2921="NA"</formula>
    </cfRule>
    <cfRule type="containsText" dxfId="1675" priority="654" operator="containsText" text="Pedir">
      <formula>NOT(ISERROR(SEARCH("Pedir",W2921)))</formula>
    </cfRule>
    <cfRule type="expression" dxfId="1674" priority="653">
      <formula>#REF!="NA"</formula>
    </cfRule>
    <cfRule type="containsText" dxfId="1673" priority="652" operator="containsText" text="Pedir">
      <formula>NOT(ISERROR(SEARCH("Pedir",W2921)))</formula>
    </cfRule>
    <cfRule type="containsText" dxfId="1672" priority="650" operator="containsText" text="Pedir">
      <formula>NOT(ISERROR(SEARCH("Pedir",W2921)))</formula>
    </cfRule>
    <cfRule type="expression" dxfId="1671" priority="649">
      <formula>#REF!="NA"</formula>
    </cfRule>
    <cfRule type="containsText" dxfId="1670" priority="648" operator="containsText" text="Pedir">
      <formula>NOT(ISERROR(SEARCH("Pedir",W2921)))</formula>
    </cfRule>
    <cfRule type="expression" dxfId="1669" priority="647">
      <formula>#REF!="NA"</formula>
    </cfRule>
    <cfRule type="containsText" dxfId="1668" priority="646" operator="containsText" text="Pedir">
      <formula>NOT(ISERROR(SEARCH("Pedir",W2921)))</formula>
    </cfRule>
    <cfRule type="expression" dxfId="1667" priority="645">
      <formula>#REF!="NA"</formula>
    </cfRule>
    <cfRule type="containsText" dxfId="1666" priority="644" operator="containsText" text="Pedir">
      <formula>NOT(ISERROR(SEARCH("Pedir",W2921)))</formula>
    </cfRule>
    <cfRule type="expression" dxfId="1665" priority="643">
      <formula>#REF!="NA"</formula>
    </cfRule>
    <cfRule type="containsText" dxfId="1664" priority="642" operator="containsText" text="Pedir">
      <formula>NOT(ISERROR(SEARCH("Pedir",W2921)))</formula>
    </cfRule>
    <cfRule type="expression" dxfId="1663" priority="641">
      <formula>#REF!="NA"</formula>
    </cfRule>
    <cfRule type="containsText" dxfId="1662" priority="640" operator="containsText" text="Pedir">
      <formula>NOT(ISERROR(SEARCH("Pedir",W2921)))</formula>
    </cfRule>
    <cfRule type="expression" dxfId="1661" priority="639">
      <formula>#REF!="NA"</formula>
    </cfRule>
    <cfRule type="containsText" dxfId="1660" priority="638" operator="containsText" text="Pedir">
      <formula>NOT(ISERROR(SEARCH("Pedir",W2921)))</formula>
    </cfRule>
    <cfRule type="expression" dxfId="1659" priority="637">
      <formula>#REF!="NA"</formula>
    </cfRule>
    <cfRule type="expression" dxfId="1658" priority="651">
      <formula>#REF!="NA"</formula>
    </cfRule>
  </conditionalFormatting>
  <conditionalFormatting sqref="W2922:W2924">
    <cfRule type="containsText" dxfId="1657" priority="636" operator="containsText" text="Pedir">
      <formula>NOT(ISERROR(SEARCH("Pedir",W2922)))</formula>
    </cfRule>
    <cfRule type="expression" dxfId="1656" priority="635">
      <formula>$Z2922="NA"</formula>
    </cfRule>
    <cfRule type="expression" dxfId="1655" priority="633">
      <formula>$Z2922="NA"</formula>
    </cfRule>
    <cfRule type="containsText" dxfId="1654" priority="632" operator="containsText" text="Pedir">
      <formula>NOT(ISERROR(SEARCH("Pedir",W2922)))</formula>
    </cfRule>
    <cfRule type="expression" dxfId="1653" priority="631">
      <formula>$Z2922="NA"</formula>
    </cfRule>
    <cfRule type="containsText" dxfId="1652" priority="634" operator="containsText" text="Pedir">
      <formula>NOT(ISERROR(SEARCH("Pedir",W2922)))</formula>
    </cfRule>
  </conditionalFormatting>
  <conditionalFormatting sqref="W2925">
    <cfRule type="containsText" dxfId="1651" priority="630" operator="containsText" text="Pedir">
      <formula>NOT(ISERROR(SEARCH("Pedir",W2925)))</formula>
    </cfRule>
    <cfRule type="expression" dxfId="1650" priority="629">
      <formula>$Z2925="NA"</formula>
    </cfRule>
    <cfRule type="expression" dxfId="1649" priority="627">
      <formula>$Z2925="NA"</formula>
    </cfRule>
    <cfRule type="containsText" dxfId="1648" priority="626" operator="containsText" text="Pedir">
      <formula>NOT(ISERROR(SEARCH("Pedir",W2925)))</formula>
    </cfRule>
    <cfRule type="expression" dxfId="1647" priority="625">
      <formula>$Z2925="NA"</formula>
    </cfRule>
    <cfRule type="containsText" dxfId="1646" priority="628" operator="containsText" text="Pedir">
      <formula>NOT(ISERROR(SEARCH("Pedir",W2925)))</formula>
    </cfRule>
  </conditionalFormatting>
  <conditionalFormatting sqref="W2926:W2928">
    <cfRule type="expression" dxfId="1645" priority="623">
      <formula>$Z2926="NA"</formula>
    </cfRule>
    <cfRule type="containsText" dxfId="1644" priority="622" operator="containsText" text="Pedir">
      <formula>NOT(ISERROR(SEARCH("Pedir",W2926)))</formula>
    </cfRule>
    <cfRule type="expression" dxfId="1643" priority="621">
      <formula>$Z2926="NA"</formula>
    </cfRule>
    <cfRule type="containsText" dxfId="1642" priority="620" operator="containsText" text="Pedir">
      <formula>NOT(ISERROR(SEARCH("Pedir",W2926)))</formula>
    </cfRule>
    <cfRule type="expression" dxfId="1641" priority="619">
      <formula>$Z2926="NA"</formula>
    </cfRule>
  </conditionalFormatting>
  <conditionalFormatting sqref="W2926:W2929">
    <cfRule type="containsText" dxfId="1640" priority="624" operator="containsText" text="Pedir">
      <formula>NOT(ISERROR(SEARCH("Pedir",W2926)))</formula>
    </cfRule>
  </conditionalFormatting>
  <conditionalFormatting sqref="W2930:W2944">
    <cfRule type="containsText" dxfId="1639" priority="617" operator="containsText" text="Pedir">
      <formula>NOT(ISERROR(SEARCH("Pedir",W2930)))</formula>
    </cfRule>
    <cfRule type="expression" dxfId="1638" priority="616">
      <formula>$Z2930="NA"</formula>
    </cfRule>
    <cfRule type="containsText" dxfId="1637" priority="615" operator="containsText" text="Pedir">
      <formula>NOT(ISERROR(SEARCH("Pedir",W2930)))</formula>
    </cfRule>
    <cfRule type="expression" dxfId="1636" priority="614">
      <formula>$Z2930="NA"</formula>
    </cfRule>
    <cfRule type="containsText" dxfId="1635" priority="613" operator="containsText" text="Pedir">
      <formula>NOT(ISERROR(SEARCH("Pedir",W2930)))</formula>
    </cfRule>
    <cfRule type="expression" dxfId="1634" priority="612">
      <formula>$Z2930="NA"</formula>
    </cfRule>
  </conditionalFormatting>
  <conditionalFormatting sqref="W2945:W2949">
    <cfRule type="containsText" dxfId="1633" priority="606" operator="containsText" text="Pedir">
      <formula>NOT(ISERROR(SEARCH("Pedir",W2945)))</formula>
    </cfRule>
    <cfRule type="expression" dxfId="1632" priority="605">
      <formula>$Z2945="NA"</formula>
    </cfRule>
    <cfRule type="containsText" dxfId="1631" priority="604" operator="containsText" text="Pedir">
      <formula>NOT(ISERROR(SEARCH("Pedir",W2945)))</formula>
    </cfRule>
    <cfRule type="expression" dxfId="1630" priority="587">
      <formula>#REF!="NA"</formula>
    </cfRule>
    <cfRule type="expression" dxfId="1629" priority="603">
      <formula>#REF!="NA"</formula>
    </cfRule>
    <cfRule type="containsText" dxfId="1628" priority="602" operator="containsText" text="Pedir">
      <formula>NOT(ISERROR(SEARCH("Pedir",W2945)))</formula>
    </cfRule>
    <cfRule type="expression" dxfId="1627" priority="601">
      <formula>#REF!="NA"</formula>
    </cfRule>
    <cfRule type="containsText" dxfId="1626" priority="600" operator="containsText" text="Pedir">
      <formula>NOT(ISERROR(SEARCH("Pedir",W2945)))</formula>
    </cfRule>
    <cfRule type="expression" dxfId="1625" priority="599">
      <formula>#REF!="NA"</formula>
    </cfRule>
    <cfRule type="containsText" dxfId="1624" priority="598" operator="containsText" text="Pedir">
      <formula>NOT(ISERROR(SEARCH("Pedir",W2945)))</formula>
    </cfRule>
    <cfRule type="expression" dxfId="1623" priority="597">
      <formula>#REF!="NA"</formula>
    </cfRule>
    <cfRule type="containsText" dxfId="1622" priority="596" operator="containsText" text="Pedir">
      <formula>NOT(ISERROR(SEARCH("Pedir",W2945)))</formula>
    </cfRule>
    <cfRule type="expression" dxfId="1621" priority="595">
      <formula>#REF!="NA"</formula>
    </cfRule>
    <cfRule type="containsText" dxfId="1620" priority="594" operator="containsText" text="Pedir">
      <formula>NOT(ISERROR(SEARCH("Pedir",W2945)))</formula>
    </cfRule>
    <cfRule type="expression" dxfId="1619" priority="593">
      <formula>#REF!="NA"</formula>
    </cfRule>
    <cfRule type="containsText" dxfId="1618" priority="592" operator="containsText" text="Pedir">
      <formula>NOT(ISERROR(SEARCH("Pedir",W2945)))</formula>
    </cfRule>
    <cfRule type="expression" dxfId="1617" priority="591">
      <formula>#REF!="NA"</formula>
    </cfRule>
    <cfRule type="containsText" dxfId="1616" priority="590" operator="containsText" text="Pedir">
      <formula>NOT(ISERROR(SEARCH("Pedir",W2945)))</formula>
    </cfRule>
    <cfRule type="expression" dxfId="1615" priority="589">
      <formula>#REF!="NA"</formula>
    </cfRule>
    <cfRule type="containsText" dxfId="1614" priority="588" operator="containsText" text="Pedir">
      <formula>NOT(ISERROR(SEARCH("Pedir",W2945)))</formula>
    </cfRule>
  </conditionalFormatting>
  <conditionalFormatting sqref="W2950:W2958">
    <cfRule type="expression" dxfId="1613" priority="566">
      <formula>#REF!="NA"</formula>
    </cfRule>
    <cfRule type="containsText" dxfId="1612" priority="585" operator="containsText" text="Pedir">
      <formula>NOT(ISERROR(SEARCH("Pedir",W2950)))</formula>
    </cfRule>
    <cfRule type="expression" dxfId="1611" priority="584">
      <formula>$Z2950="NA"</formula>
    </cfRule>
    <cfRule type="containsText" dxfId="1610" priority="583" operator="containsText" text="Pedir">
      <formula>NOT(ISERROR(SEARCH("Pedir",W2950)))</formula>
    </cfRule>
    <cfRule type="expression" dxfId="1609" priority="582">
      <formula>#REF!="NA"</formula>
    </cfRule>
    <cfRule type="containsText" dxfId="1608" priority="581" operator="containsText" text="Pedir">
      <formula>NOT(ISERROR(SEARCH("Pedir",W2950)))</formula>
    </cfRule>
    <cfRule type="expression" dxfId="1607" priority="580">
      <formula>#REF!="NA"</formula>
    </cfRule>
    <cfRule type="containsText" dxfId="1606" priority="579" operator="containsText" text="Pedir">
      <formula>NOT(ISERROR(SEARCH("Pedir",W2950)))</formula>
    </cfRule>
    <cfRule type="expression" dxfId="1605" priority="578">
      <formula>#REF!="NA"</formula>
    </cfRule>
    <cfRule type="containsText" dxfId="1604" priority="577" operator="containsText" text="Pedir">
      <formula>NOT(ISERROR(SEARCH("Pedir",W2950)))</formula>
    </cfRule>
    <cfRule type="expression" dxfId="1603" priority="576">
      <formula>#REF!="NA"</formula>
    </cfRule>
    <cfRule type="containsText" dxfId="1602" priority="575" operator="containsText" text="Pedir">
      <formula>NOT(ISERROR(SEARCH("Pedir",W2950)))</formula>
    </cfRule>
    <cfRule type="expression" dxfId="1601" priority="574">
      <formula>#REF!="NA"</formula>
    </cfRule>
    <cfRule type="containsText" dxfId="1600" priority="573" operator="containsText" text="Pedir">
      <formula>NOT(ISERROR(SEARCH("Pedir",W2950)))</formula>
    </cfRule>
    <cfRule type="expression" dxfId="1599" priority="572">
      <formula>#REF!="NA"</formula>
    </cfRule>
    <cfRule type="containsText" dxfId="1598" priority="571" operator="containsText" text="Pedir">
      <formula>NOT(ISERROR(SEARCH("Pedir",W2950)))</formula>
    </cfRule>
    <cfRule type="expression" dxfId="1597" priority="570">
      <formula>#REF!="NA"</formula>
    </cfRule>
    <cfRule type="containsText" dxfId="1596" priority="569" operator="containsText" text="Pedir">
      <formula>NOT(ISERROR(SEARCH("Pedir",W2950)))</formula>
    </cfRule>
    <cfRule type="expression" dxfId="1595" priority="568">
      <formula>#REF!="NA"</formula>
    </cfRule>
    <cfRule type="containsText" dxfId="1594" priority="567" operator="containsText" text="Pedir">
      <formula>NOT(ISERROR(SEARCH("Pedir",W2950)))</formula>
    </cfRule>
  </conditionalFormatting>
  <conditionalFormatting sqref="W2959">
    <cfRule type="expression" dxfId="1593" priority="545">
      <formula>#REF!="NA"</formula>
    </cfRule>
    <cfRule type="containsText" dxfId="1592" priority="564" operator="containsText" text="Pedir">
      <formula>NOT(ISERROR(SEARCH("Pedir",W2959)))</formula>
    </cfRule>
    <cfRule type="expression" dxfId="1591" priority="563">
      <formula>$Z2959="NA"</formula>
    </cfRule>
    <cfRule type="containsText" dxfId="1590" priority="562" operator="containsText" text="Pedir">
      <formula>NOT(ISERROR(SEARCH("Pedir",W2959)))</formula>
    </cfRule>
    <cfRule type="expression" dxfId="1589" priority="561">
      <formula>#REF!="NA"</formula>
    </cfRule>
    <cfRule type="containsText" dxfId="1588" priority="560" operator="containsText" text="Pedir">
      <formula>NOT(ISERROR(SEARCH("Pedir",W2959)))</formula>
    </cfRule>
    <cfRule type="expression" dxfId="1587" priority="559">
      <formula>#REF!="NA"</formula>
    </cfRule>
    <cfRule type="containsText" dxfId="1586" priority="558" operator="containsText" text="Pedir">
      <formula>NOT(ISERROR(SEARCH("Pedir",W2959)))</formula>
    </cfRule>
    <cfRule type="expression" dxfId="1585" priority="557">
      <formula>#REF!="NA"</formula>
    </cfRule>
    <cfRule type="containsText" dxfId="1584" priority="556" operator="containsText" text="Pedir">
      <formula>NOT(ISERROR(SEARCH("Pedir",W2959)))</formula>
    </cfRule>
    <cfRule type="expression" dxfId="1583" priority="555">
      <formula>#REF!="NA"</formula>
    </cfRule>
    <cfRule type="containsText" dxfId="1582" priority="554" operator="containsText" text="Pedir">
      <formula>NOT(ISERROR(SEARCH("Pedir",W2959)))</formula>
    </cfRule>
    <cfRule type="expression" dxfId="1581" priority="553">
      <formula>#REF!="NA"</formula>
    </cfRule>
    <cfRule type="containsText" dxfId="1580" priority="552" operator="containsText" text="Pedir">
      <formula>NOT(ISERROR(SEARCH("Pedir",W2959)))</formula>
    </cfRule>
    <cfRule type="expression" dxfId="1579" priority="551">
      <formula>#REF!="NA"</formula>
    </cfRule>
    <cfRule type="containsText" dxfId="1578" priority="550" operator="containsText" text="Pedir">
      <formula>NOT(ISERROR(SEARCH("Pedir",W2959)))</formula>
    </cfRule>
    <cfRule type="expression" dxfId="1577" priority="549">
      <formula>#REF!="NA"</formula>
    </cfRule>
    <cfRule type="containsText" dxfId="1576" priority="548" operator="containsText" text="Pedir">
      <formula>NOT(ISERROR(SEARCH("Pedir",W2959)))</formula>
    </cfRule>
    <cfRule type="expression" dxfId="1575" priority="547">
      <formula>#REF!="NA"</formula>
    </cfRule>
    <cfRule type="containsText" dxfId="1574" priority="546" operator="containsText" text="Pedir">
      <formula>NOT(ISERROR(SEARCH("Pedir",W2959)))</formula>
    </cfRule>
  </conditionalFormatting>
  <conditionalFormatting sqref="W2960">
    <cfRule type="containsText" dxfId="1573" priority="540" operator="containsText" text="Pedir">
      <formula>NOT(ISERROR(SEARCH("Pedir",W2960)))</formula>
    </cfRule>
    <cfRule type="containsText" dxfId="1572" priority="544" operator="containsText" text="Pedir">
      <formula>NOT(ISERROR(SEARCH("Pedir",W2960)))</formula>
    </cfRule>
    <cfRule type="expression" dxfId="1571" priority="543">
      <formula>$Z2960="NA"</formula>
    </cfRule>
    <cfRule type="containsText" dxfId="1570" priority="542" operator="containsText" text="Pedir">
      <formula>NOT(ISERROR(SEARCH("Pedir",W2960)))</formula>
    </cfRule>
    <cfRule type="expression" dxfId="1569" priority="541">
      <formula>#REF!="NA"</formula>
    </cfRule>
    <cfRule type="expression" dxfId="1568" priority="535">
      <formula>#REF!="NA"</formula>
    </cfRule>
    <cfRule type="expression" dxfId="1567" priority="539">
      <formula>#REF!="NA"</formula>
    </cfRule>
    <cfRule type="containsText" dxfId="1566" priority="538" operator="containsText" text="Pedir">
      <formula>NOT(ISERROR(SEARCH("Pedir",W2960)))</formula>
    </cfRule>
    <cfRule type="expression" dxfId="1565" priority="537">
      <formula>#REF!="NA"</formula>
    </cfRule>
    <cfRule type="containsText" dxfId="1564" priority="536" operator="containsText" text="Pedir">
      <formula>NOT(ISERROR(SEARCH("Pedir",W2960)))</formula>
    </cfRule>
    <cfRule type="expression" dxfId="1563" priority="525">
      <formula>#REF!="NA"</formula>
    </cfRule>
    <cfRule type="containsText" dxfId="1562" priority="534" operator="containsText" text="Pedir">
      <formula>NOT(ISERROR(SEARCH("Pedir",W2960)))</formula>
    </cfRule>
    <cfRule type="expression" dxfId="1561" priority="533">
      <formula>#REF!="NA"</formula>
    </cfRule>
    <cfRule type="containsText" dxfId="1560" priority="532" operator="containsText" text="Pedir">
      <formula>NOT(ISERROR(SEARCH("Pedir",W2960)))</formula>
    </cfRule>
    <cfRule type="expression" dxfId="1559" priority="531">
      <formula>#REF!="NA"</formula>
    </cfRule>
    <cfRule type="containsText" dxfId="1558" priority="530" operator="containsText" text="Pedir">
      <formula>NOT(ISERROR(SEARCH("Pedir",W2960)))</formula>
    </cfRule>
    <cfRule type="expression" dxfId="1557" priority="529">
      <formula>#REF!="NA"</formula>
    </cfRule>
    <cfRule type="containsText" dxfId="1556" priority="528" operator="containsText" text="Pedir">
      <formula>NOT(ISERROR(SEARCH("Pedir",W2960)))</formula>
    </cfRule>
    <cfRule type="expression" dxfId="1555" priority="527">
      <formula>#REF!="NA"</formula>
    </cfRule>
    <cfRule type="containsText" dxfId="1554" priority="526" operator="containsText" text="Pedir">
      <formula>NOT(ISERROR(SEARCH("Pedir",W2960)))</formula>
    </cfRule>
  </conditionalFormatting>
  <conditionalFormatting sqref="W2961">
    <cfRule type="expression" dxfId="1553" priority="519">
      <formula>#REF!="NA"</formula>
    </cfRule>
    <cfRule type="containsText" dxfId="1552" priority="524" operator="containsText" text="Pedir">
      <formula>NOT(ISERROR(SEARCH("Pedir",W2961)))</formula>
    </cfRule>
    <cfRule type="expression" dxfId="1551" priority="523">
      <formula>$Z2961="NA"</formula>
    </cfRule>
    <cfRule type="containsText" dxfId="1550" priority="522" operator="containsText" text="Pedir">
      <formula>NOT(ISERROR(SEARCH("Pedir",W2961)))</formula>
    </cfRule>
    <cfRule type="expression" dxfId="1549" priority="521">
      <formula>#REF!="NA"</formula>
    </cfRule>
    <cfRule type="containsText" dxfId="1548" priority="520" operator="containsText" text="Pedir">
      <formula>NOT(ISERROR(SEARCH("Pedir",W2961)))</formula>
    </cfRule>
    <cfRule type="containsText" dxfId="1547" priority="518" operator="containsText" text="Pedir">
      <formula>NOT(ISERROR(SEARCH("Pedir",W2961)))</formula>
    </cfRule>
    <cfRule type="expression" dxfId="1546" priority="517">
      <formula>#REF!="NA"</formula>
    </cfRule>
    <cfRule type="containsText" dxfId="1545" priority="516" operator="containsText" text="Pedir">
      <formula>NOT(ISERROR(SEARCH("Pedir",W2961)))</formula>
    </cfRule>
    <cfRule type="expression" dxfId="1544" priority="515">
      <formula>#REF!="NA"</formula>
    </cfRule>
    <cfRule type="containsText" dxfId="1543" priority="514" operator="containsText" text="Pedir">
      <formula>NOT(ISERROR(SEARCH("Pedir",W2961)))</formula>
    </cfRule>
    <cfRule type="expression" dxfId="1542" priority="513">
      <formula>#REF!="NA"</formula>
    </cfRule>
    <cfRule type="containsText" dxfId="1541" priority="512" operator="containsText" text="Pedir">
      <formula>NOT(ISERROR(SEARCH("Pedir",W2961)))</formula>
    </cfRule>
    <cfRule type="expression" dxfId="1540" priority="511">
      <formula>#REF!="NA"</formula>
    </cfRule>
    <cfRule type="containsText" dxfId="1539" priority="510" operator="containsText" text="Pedir">
      <formula>NOT(ISERROR(SEARCH("Pedir",W2961)))</formula>
    </cfRule>
    <cfRule type="expression" dxfId="1538" priority="509">
      <formula>#REF!="NA"</formula>
    </cfRule>
    <cfRule type="containsText" dxfId="1537" priority="508" operator="containsText" text="Pedir">
      <formula>NOT(ISERROR(SEARCH("Pedir",W2961)))</formula>
    </cfRule>
    <cfRule type="expression" dxfId="1536" priority="507">
      <formula>#REF!="NA"</formula>
    </cfRule>
    <cfRule type="containsText" dxfId="1535" priority="506" operator="containsText" text="Pedir">
      <formula>NOT(ISERROR(SEARCH("Pedir",W2961)))</formula>
    </cfRule>
    <cfRule type="expression" dxfId="1534" priority="505">
      <formula>#REF!="NA"</formula>
    </cfRule>
  </conditionalFormatting>
  <conditionalFormatting sqref="W2962">
    <cfRule type="expression" dxfId="1533" priority="498">
      <formula>$Z2962="NA"</formula>
    </cfRule>
  </conditionalFormatting>
  <conditionalFormatting sqref="W2962:W2963">
    <cfRule type="containsText" dxfId="1532" priority="488" operator="containsText" text="Pedir">
      <formula>NOT(ISERROR(SEARCH("Pedir",W2962)))</formula>
    </cfRule>
  </conditionalFormatting>
  <conditionalFormatting sqref="W2963">
    <cfRule type="containsText" dxfId="1531" priority="484" operator="containsText" text="Pedir">
      <formula>NOT(ISERROR(SEARCH("Pedir",W2963)))</formula>
    </cfRule>
    <cfRule type="expression" dxfId="1530" priority="487">
      <formula>$Z2963="NA"</formula>
    </cfRule>
    <cfRule type="containsText" dxfId="1529" priority="486" operator="containsText" text="Pedir">
      <formula>NOT(ISERROR(SEARCH("Pedir",W2963)))</formula>
    </cfRule>
    <cfRule type="expression" dxfId="1528" priority="485">
      <formula>#REF!="NA"</formula>
    </cfRule>
    <cfRule type="expression" dxfId="1527" priority="483">
      <formula>#REF!="NA"</formula>
    </cfRule>
    <cfRule type="containsText" dxfId="1526" priority="482" operator="containsText" text="Pedir">
      <formula>NOT(ISERROR(SEARCH("Pedir",W2963)))</formula>
    </cfRule>
    <cfRule type="expression" dxfId="1525" priority="481">
      <formula>#REF!="NA"</formula>
    </cfRule>
    <cfRule type="containsText" dxfId="1524" priority="480" operator="containsText" text="Pedir">
      <formula>NOT(ISERROR(SEARCH("Pedir",W2963)))</formula>
    </cfRule>
    <cfRule type="expression" dxfId="1523" priority="479">
      <formula>#REF!="NA"</formula>
    </cfRule>
    <cfRule type="containsText" dxfId="1522" priority="478" operator="containsText" text="Pedir">
      <formula>NOT(ISERROR(SEARCH("Pedir",W2963)))</formula>
    </cfRule>
    <cfRule type="expression" dxfId="1521" priority="477">
      <formula>#REF!="NA"</formula>
    </cfRule>
    <cfRule type="containsText" dxfId="1520" priority="476" operator="containsText" text="Pedir">
      <formula>NOT(ISERROR(SEARCH("Pedir",W2963)))</formula>
    </cfRule>
    <cfRule type="expression" dxfId="1519" priority="475">
      <formula>#REF!="NA"</formula>
    </cfRule>
    <cfRule type="containsText" dxfId="1518" priority="474" operator="containsText" text="Pedir">
      <formula>NOT(ISERROR(SEARCH("Pedir",W2963)))</formula>
    </cfRule>
    <cfRule type="expression" dxfId="1517" priority="473">
      <formula>#REF!="NA"</formula>
    </cfRule>
    <cfRule type="containsText" dxfId="1516" priority="472" operator="containsText" text="Pedir">
      <formula>NOT(ISERROR(SEARCH("Pedir",W2963)))</formula>
    </cfRule>
    <cfRule type="expression" dxfId="1515" priority="471">
      <formula>#REF!="NA"</formula>
    </cfRule>
    <cfRule type="containsText" dxfId="1514" priority="470" operator="containsText" text="Pedir">
      <formula>NOT(ISERROR(SEARCH("Pedir",W2963)))</formula>
    </cfRule>
    <cfRule type="expression" dxfId="1513" priority="469">
      <formula>#REF!="NA"</formula>
    </cfRule>
  </conditionalFormatting>
  <conditionalFormatting sqref="W2964">
    <cfRule type="expression" dxfId="1512" priority="468">
      <formula>$Z2964="NA"</formula>
    </cfRule>
  </conditionalFormatting>
  <conditionalFormatting sqref="W2964:W2965">
    <cfRule type="containsText" dxfId="1511" priority="465" operator="containsText" text="Pedir">
      <formula>NOT(ISERROR(SEARCH("Pedir",W2964)))</formula>
    </cfRule>
  </conditionalFormatting>
  <conditionalFormatting sqref="W2965">
    <cfRule type="containsText" dxfId="1510" priority="457" operator="containsText" text="Pedir">
      <formula>NOT(ISERROR(SEARCH("Pedir",W2965)))</formula>
    </cfRule>
    <cfRule type="containsText" dxfId="1509" priority="449" operator="containsText" text="Pedir">
      <formula>NOT(ISERROR(SEARCH("Pedir",W2965)))</formula>
    </cfRule>
    <cfRule type="expression" dxfId="1508" priority="448">
      <formula>#REF!="NA"</formula>
    </cfRule>
    <cfRule type="containsText" dxfId="1507" priority="447" operator="containsText" text="Pedir">
      <formula>NOT(ISERROR(SEARCH("Pedir",W2965)))</formula>
    </cfRule>
    <cfRule type="expression" dxfId="1506" priority="460">
      <formula>#REF!="NA"</formula>
    </cfRule>
    <cfRule type="expression" dxfId="1505" priority="446">
      <formula>#REF!="NA"</formula>
    </cfRule>
    <cfRule type="expression" dxfId="1504" priority="458">
      <formula>#REF!="NA"</formula>
    </cfRule>
    <cfRule type="containsText" dxfId="1503" priority="451" operator="containsText" text="Pedir">
      <formula>NOT(ISERROR(SEARCH("Pedir",W2965)))</formula>
    </cfRule>
    <cfRule type="expression" dxfId="1502" priority="456">
      <formula>#REF!="NA"</formula>
    </cfRule>
    <cfRule type="expression" dxfId="1501" priority="464">
      <formula>$Z2965="NA"</formula>
    </cfRule>
    <cfRule type="containsText" dxfId="1500" priority="461" operator="containsText" text="Pedir">
      <formula>NOT(ISERROR(SEARCH("Pedir",W2965)))</formula>
    </cfRule>
    <cfRule type="containsText" dxfId="1499" priority="455" operator="containsText" text="Pedir">
      <formula>NOT(ISERROR(SEARCH("Pedir",W2965)))</formula>
    </cfRule>
    <cfRule type="expression" dxfId="1498" priority="454">
      <formula>#REF!="NA"</formula>
    </cfRule>
    <cfRule type="containsText" dxfId="1497" priority="453" operator="containsText" text="Pedir">
      <formula>NOT(ISERROR(SEARCH("Pedir",W2965)))</formula>
    </cfRule>
    <cfRule type="expression" dxfId="1496" priority="452">
      <formula>#REF!="NA"</formula>
    </cfRule>
    <cfRule type="expression" dxfId="1495" priority="450">
      <formula>#REF!="NA"</formula>
    </cfRule>
    <cfRule type="expression" dxfId="1494" priority="462">
      <formula>#REF!="NA"</formula>
    </cfRule>
    <cfRule type="containsText" dxfId="1493" priority="459" operator="containsText" text="Pedir">
      <formula>NOT(ISERROR(SEARCH("Pedir",W2965)))</formula>
    </cfRule>
    <cfRule type="containsText" dxfId="1492" priority="463" operator="containsText" text="Pedir">
      <formula>NOT(ISERROR(SEARCH("Pedir",W2965)))</formula>
    </cfRule>
  </conditionalFormatting>
  <conditionalFormatting sqref="W2966:W2971">
    <cfRule type="expression" dxfId="1491" priority="445">
      <formula>$Z2966="NA"</formula>
    </cfRule>
  </conditionalFormatting>
  <conditionalFormatting sqref="W2966:W2996">
    <cfRule type="containsText" dxfId="1490" priority="430" operator="containsText" text="Pedir">
      <formula>NOT(ISERROR(SEARCH("Pedir",W2966)))</formula>
    </cfRule>
  </conditionalFormatting>
  <conditionalFormatting sqref="W2973:W2995">
    <cfRule type="expression" dxfId="1489" priority="440">
      <formula>$Z2973="NA"</formula>
    </cfRule>
  </conditionalFormatting>
  <conditionalFormatting sqref="W2996">
    <cfRule type="containsText" dxfId="1488" priority="418" operator="containsText" text="Pedir">
      <formula>NOT(ISERROR(SEARCH("Pedir",W2996)))</formula>
    </cfRule>
    <cfRule type="expression" dxfId="1487" priority="419">
      <formula>#REF!="NA"</formula>
    </cfRule>
    <cfRule type="containsText" dxfId="1486" priority="428" operator="containsText" text="Pedir">
      <formula>NOT(ISERROR(SEARCH("Pedir",W2996)))</formula>
    </cfRule>
    <cfRule type="containsText" dxfId="1485" priority="420" operator="containsText" text="Pedir">
      <formula>NOT(ISERROR(SEARCH("Pedir",W2996)))</formula>
    </cfRule>
    <cfRule type="expression" dxfId="1484" priority="423">
      <formula>#REF!="NA"</formula>
    </cfRule>
    <cfRule type="containsText" dxfId="1483" priority="424" operator="containsText" text="Pedir">
      <formula>NOT(ISERROR(SEARCH("Pedir",W2996)))</formula>
    </cfRule>
    <cfRule type="expression" dxfId="1482" priority="425">
      <formula>#REF!="NA"</formula>
    </cfRule>
    <cfRule type="containsText" dxfId="1481" priority="426" operator="containsText" text="Pedir">
      <formula>NOT(ISERROR(SEARCH("Pedir",W2996)))</formula>
    </cfRule>
    <cfRule type="expression" dxfId="1480" priority="421">
      <formula>#REF!="NA"</formula>
    </cfRule>
    <cfRule type="expression" dxfId="1479" priority="429">
      <formula>$Z2996="NA"</formula>
    </cfRule>
    <cfRule type="expression" dxfId="1478" priority="411">
      <formula>#REF!="NA"</formula>
    </cfRule>
    <cfRule type="containsText" dxfId="1477" priority="412" operator="containsText" text="Pedir">
      <formula>NOT(ISERROR(SEARCH("Pedir",W2996)))</formula>
    </cfRule>
    <cfRule type="expression" dxfId="1476" priority="413">
      <formula>#REF!="NA"</formula>
    </cfRule>
    <cfRule type="expression" dxfId="1475" priority="427">
      <formula>#REF!="NA"</formula>
    </cfRule>
    <cfRule type="containsText" dxfId="1474" priority="414" operator="containsText" text="Pedir">
      <formula>NOT(ISERROR(SEARCH("Pedir",W2996)))</formula>
    </cfRule>
    <cfRule type="expression" dxfId="1473" priority="415">
      <formula>#REF!="NA"</formula>
    </cfRule>
    <cfRule type="containsText" dxfId="1472" priority="416" operator="containsText" text="Pedir">
      <formula>NOT(ISERROR(SEARCH("Pedir",W2996)))</formula>
    </cfRule>
    <cfRule type="expression" dxfId="1471" priority="417">
      <formula>#REF!="NA"</formula>
    </cfRule>
    <cfRule type="containsText" dxfId="1470" priority="422" operator="containsText" text="Pedir">
      <formula>NOT(ISERROR(SEARCH("Pedir",W2996)))</formula>
    </cfRule>
  </conditionalFormatting>
  <conditionalFormatting sqref="W2997">
    <cfRule type="containsText" dxfId="1469" priority="403" operator="containsText" text="Pedir">
      <formula>NOT(ISERROR(SEARCH("Pedir",W2997)))</formula>
    </cfRule>
    <cfRule type="expression" dxfId="1468" priority="402">
      <formula>$Z2997="NA"</formula>
    </cfRule>
    <cfRule type="containsText" dxfId="1467" priority="401" operator="containsText" text="Pedir">
      <formula>NOT(ISERROR(SEARCH("Pedir",W2997)))</formula>
    </cfRule>
    <cfRule type="expression" dxfId="1466" priority="400">
      <formula>$Z2997="NA"</formula>
    </cfRule>
    <cfRule type="containsText" dxfId="1465" priority="399" operator="containsText" text="Pedir">
      <formula>NOT(ISERROR(SEARCH("Pedir",W2997)))</formula>
    </cfRule>
    <cfRule type="expression" dxfId="1464" priority="398">
      <formula>$Z2997="NA"</formula>
    </cfRule>
  </conditionalFormatting>
  <conditionalFormatting sqref="W2998">
    <cfRule type="expression" dxfId="1463" priority="395">
      <formula>$Z2998="NA"</formula>
    </cfRule>
  </conditionalFormatting>
  <conditionalFormatting sqref="W2998:W3007">
    <cfRule type="containsText" dxfId="1462" priority="338" operator="containsText" text="Pedir">
      <formula>NOT(ISERROR(SEARCH("Pedir",W2998)))</formula>
    </cfRule>
  </conditionalFormatting>
  <conditionalFormatting sqref="W2999">
    <cfRule type="expression" dxfId="1461" priority="373">
      <formula>$Z2999="NA"</formula>
    </cfRule>
  </conditionalFormatting>
  <conditionalFormatting sqref="W3000">
    <cfRule type="expression" dxfId="1460" priority="348">
      <formula>$Z3000="NA"</formula>
    </cfRule>
  </conditionalFormatting>
  <conditionalFormatting sqref="W3001:W3004">
    <cfRule type="expression" dxfId="1459" priority="345">
      <formula>$Z3001="NA"</formula>
    </cfRule>
  </conditionalFormatting>
  <conditionalFormatting sqref="W3005:W3007">
    <cfRule type="expression" dxfId="1458" priority="340">
      <formula>$Z3005="NA"</formula>
    </cfRule>
  </conditionalFormatting>
  <conditionalFormatting sqref="W3009">
    <cfRule type="expression" dxfId="1457" priority="337">
      <formula>$Z3009="NA"</formula>
    </cfRule>
  </conditionalFormatting>
  <conditionalFormatting sqref="W3009:W3039">
    <cfRule type="containsText" dxfId="1456" priority="314" operator="containsText" text="Pedir">
      <formula>NOT(ISERROR(SEARCH("Pedir",W3009)))</formula>
    </cfRule>
  </conditionalFormatting>
  <conditionalFormatting sqref="W3010">
    <cfRule type="expression" dxfId="1455" priority="331">
      <formula>$Z3010="NA"</formula>
    </cfRule>
  </conditionalFormatting>
  <conditionalFormatting sqref="W3011:W3017">
    <cfRule type="expression" dxfId="1454" priority="334">
      <formula>$Z3011="NA"</formula>
    </cfRule>
  </conditionalFormatting>
  <conditionalFormatting sqref="W3019:W3021">
    <cfRule type="expression" dxfId="1453" priority="328">
      <formula>$Z3019="NA"</formula>
    </cfRule>
  </conditionalFormatting>
  <conditionalFormatting sqref="W3022:W3025">
    <cfRule type="expression" dxfId="1452" priority="325">
      <formula>$Z3022="NA"</formula>
    </cfRule>
  </conditionalFormatting>
  <conditionalFormatting sqref="W3027:W3028">
    <cfRule type="expression" dxfId="1451" priority="322">
      <formula>$Z3027="NA"</formula>
    </cfRule>
  </conditionalFormatting>
  <conditionalFormatting sqref="W3029:W3030">
    <cfRule type="expression" dxfId="1450" priority="319">
      <formula>$Z3029="NA"</formula>
    </cfRule>
  </conditionalFormatting>
  <conditionalFormatting sqref="W3031">
    <cfRule type="expression" dxfId="1449" priority="316">
      <formula>$Z3031="NA"</formula>
    </cfRule>
  </conditionalFormatting>
  <conditionalFormatting sqref="W3040:W3044">
    <cfRule type="containsText" dxfId="1448" priority="76806" operator="containsText" text="Pedir">
      <formula>NOT(ISERROR(SEARCH("Pedir",W3040)))</formula>
    </cfRule>
    <cfRule type="expression" dxfId="1447" priority="76808">
      <formula>$Z3039="NA"</formula>
    </cfRule>
  </conditionalFormatting>
  <conditionalFormatting sqref="W3045">
    <cfRule type="expression" dxfId="1446" priority="308">
      <formula>$Z3045="NA"</formula>
    </cfRule>
  </conditionalFormatting>
  <conditionalFormatting sqref="W3045:W3066">
    <cfRule type="containsText" dxfId="1445" priority="299" operator="containsText" text="Pedir">
      <formula>NOT(ISERROR(SEARCH("Pedir",W3045)))</formula>
    </cfRule>
  </conditionalFormatting>
  <conditionalFormatting sqref="W3046:W3047">
    <cfRule type="expression" dxfId="1444" priority="306">
      <formula>$Z3046="NA"</formula>
    </cfRule>
  </conditionalFormatting>
  <conditionalFormatting sqref="W3048:W3051">
    <cfRule type="expression" dxfId="1443" priority="304">
      <formula>$Z3048="NA"</formula>
    </cfRule>
  </conditionalFormatting>
  <conditionalFormatting sqref="W3052:W3055">
    <cfRule type="expression" dxfId="1442" priority="302">
      <formula>$Z3052="NA"</formula>
    </cfRule>
  </conditionalFormatting>
  <conditionalFormatting sqref="W3056:W3060">
    <cfRule type="expression" dxfId="1441" priority="300">
      <formula>$Z3056="NA"</formula>
    </cfRule>
  </conditionalFormatting>
  <conditionalFormatting sqref="W3061:W3064">
    <cfRule type="expression" dxfId="1440" priority="298">
      <formula>$Z3061="NA"</formula>
    </cfRule>
  </conditionalFormatting>
  <conditionalFormatting sqref="W3065">
    <cfRule type="expression" dxfId="1439" priority="297">
      <formula>$Z3065="NA"</formula>
    </cfRule>
  </conditionalFormatting>
  <conditionalFormatting sqref="W3066">
    <cfRule type="expression" dxfId="1438" priority="296">
      <formula>$Z3066="NA"</formula>
    </cfRule>
  </conditionalFormatting>
  <conditionalFormatting sqref="W3067:W3068">
    <cfRule type="containsText" dxfId="1437" priority="283" operator="containsText" text="Pedir">
      <formula>NOT(ISERROR(SEARCH("Pedir",W3067)))</formula>
    </cfRule>
    <cfRule type="expression" dxfId="1436" priority="282">
      <formula>$Z3067="NA"</formula>
    </cfRule>
    <cfRule type="expression" dxfId="1435" priority="286">
      <formula>$Z3067="NA"</formula>
    </cfRule>
    <cfRule type="containsText" dxfId="1434" priority="289" operator="containsText" text="Pedir">
      <formula>NOT(ISERROR(SEARCH("Pedir",W3067)))</formula>
    </cfRule>
    <cfRule type="expression" dxfId="1433" priority="288">
      <formula>$Z3067="NA"</formula>
    </cfRule>
    <cfRule type="containsText" dxfId="1432" priority="287" operator="containsText" text="Pedir">
      <formula>NOT(ISERROR(SEARCH("Pedir",W3067)))</formula>
    </cfRule>
    <cfRule type="containsText" dxfId="1431" priority="285" operator="containsText" text="Pedir">
      <formula>NOT(ISERROR(SEARCH("Pedir",W3067)))</formula>
    </cfRule>
    <cfRule type="expression" dxfId="1430" priority="284">
      <formula>$Z3067="NA"</formula>
    </cfRule>
  </conditionalFormatting>
  <conditionalFormatting sqref="W3069">
    <cfRule type="containsText" dxfId="1429" priority="269" operator="containsText" text="Pedir">
      <formula>NOT(ISERROR(SEARCH("Pedir",W3069)))</formula>
    </cfRule>
    <cfRule type="expression" dxfId="1428" priority="268">
      <formula>$Z3069="NA"</formula>
    </cfRule>
  </conditionalFormatting>
  <conditionalFormatting sqref="W3070">
    <cfRule type="expression" dxfId="1427" priority="266">
      <formula>$Z3070="NA"</formula>
    </cfRule>
    <cfRule type="containsText" dxfId="1426" priority="267" operator="containsText" text="Pedir">
      <formula>NOT(ISERROR(SEARCH("Pedir",W3070)))</formula>
    </cfRule>
  </conditionalFormatting>
  <conditionalFormatting sqref="W3071">
    <cfRule type="expression" dxfId="1425" priority="264">
      <formula>$Z3071="NA"</formula>
    </cfRule>
    <cfRule type="containsText" dxfId="1424" priority="265" operator="containsText" text="Pedir">
      <formula>NOT(ISERROR(SEARCH("Pedir",W3071)))</formula>
    </cfRule>
  </conditionalFormatting>
  <conditionalFormatting sqref="W3074">
    <cfRule type="containsText" dxfId="1423" priority="263" operator="containsText" text="Pedir">
      <formula>NOT(ISERROR(SEARCH("Pedir",W3074)))</formula>
    </cfRule>
    <cfRule type="expression" dxfId="1422" priority="262">
      <formula>$Z3074="NA"</formula>
    </cfRule>
  </conditionalFormatting>
  <conditionalFormatting sqref="W3075">
    <cfRule type="expression" dxfId="1421" priority="256">
      <formula>$Z3075="NA"</formula>
    </cfRule>
    <cfRule type="containsText" dxfId="1420" priority="255" operator="containsText" text="Pedir">
      <formula>NOT(ISERROR(SEARCH("Pedir",W3075)))</formula>
    </cfRule>
    <cfRule type="containsText" dxfId="1419" priority="259" operator="containsText" text="Pedir">
      <formula>NOT(ISERROR(SEARCH("Pedir",W3075)))</formula>
    </cfRule>
    <cfRule type="containsText" dxfId="1418" priority="261" operator="containsText" text="Pedir">
      <formula>NOT(ISERROR(SEARCH("Pedir",W3075)))</formula>
    </cfRule>
    <cfRule type="expression" dxfId="1417" priority="260">
      <formula>$Z3075="NA"</formula>
    </cfRule>
    <cfRule type="containsText" dxfId="1416" priority="257" operator="containsText" text="Pedir">
      <formula>NOT(ISERROR(SEARCH("Pedir",W3075)))</formula>
    </cfRule>
    <cfRule type="expression" dxfId="1415" priority="258">
      <formula>$Z3075="NA"</formula>
    </cfRule>
    <cfRule type="expression" dxfId="1414" priority="254">
      <formula>$Z3075="NA"</formula>
    </cfRule>
  </conditionalFormatting>
  <conditionalFormatting sqref="W3076">
    <cfRule type="containsText" dxfId="1413" priority="253" operator="containsText" text="Pedir">
      <formula>NOT(ISERROR(SEARCH("Pedir",W3076)))</formula>
    </cfRule>
    <cfRule type="expression" dxfId="1412" priority="252">
      <formula>$Z3076="NA"</formula>
    </cfRule>
  </conditionalFormatting>
  <conditionalFormatting sqref="W3077">
    <cfRule type="expression" dxfId="1411" priority="248">
      <formula>$Z3077="NA"</formula>
    </cfRule>
  </conditionalFormatting>
  <conditionalFormatting sqref="W3077:W3082">
    <cfRule type="containsText" dxfId="1410" priority="242" operator="containsText" text="Pedir">
      <formula>NOT(ISERROR(SEARCH("Pedir",W3077)))</formula>
    </cfRule>
  </conditionalFormatting>
  <conditionalFormatting sqref="W3078:W3079">
    <cfRule type="expression" dxfId="1409" priority="245">
      <formula>$Z3078="NA"</formula>
    </cfRule>
  </conditionalFormatting>
  <conditionalFormatting sqref="W3080:W3081">
    <cfRule type="expression" dxfId="1408" priority="251">
      <formula>$Z3080="NA"</formula>
    </cfRule>
  </conditionalFormatting>
  <conditionalFormatting sqref="W3082">
    <cfRule type="expression" dxfId="1407" priority="241">
      <formula>$Z3082="NA"</formula>
    </cfRule>
  </conditionalFormatting>
  <conditionalFormatting sqref="W3083:W3084">
    <cfRule type="containsText" dxfId="1406" priority="240" operator="containsText" text="Pedir">
      <formula>NOT(ISERROR(SEARCH("Pedir",W3083)))</formula>
    </cfRule>
    <cfRule type="expression" dxfId="1405" priority="239">
      <formula>$Z3083="NA"</formula>
    </cfRule>
  </conditionalFormatting>
  <conditionalFormatting sqref="W3085">
    <cfRule type="expression" dxfId="1404" priority="230">
      <formula>$Z3085="NA"</formula>
    </cfRule>
    <cfRule type="containsText" dxfId="1403" priority="231" operator="containsText" text="Pedir">
      <formula>NOT(ISERROR(SEARCH("Pedir",W3085)))</formula>
    </cfRule>
  </conditionalFormatting>
  <conditionalFormatting sqref="W3086">
    <cfRule type="expression" dxfId="1402" priority="234">
      <formula>$Z3086="NA"</formula>
    </cfRule>
    <cfRule type="containsText" dxfId="1401" priority="235" operator="containsText" text="Pedir">
      <formula>NOT(ISERROR(SEARCH("Pedir",W3086)))</formula>
    </cfRule>
  </conditionalFormatting>
  <conditionalFormatting sqref="W3087">
    <cfRule type="expression" dxfId="1400" priority="237">
      <formula>$Z3087="NA"</formula>
    </cfRule>
    <cfRule type="containsText" dxfId="1399" priority="238" operator="containsText" text="Pedir">
      <formula>NOT(ISERROR(SEARCH("Pedir",W3087)))</formula>
    </cfRule>
  </conditionalFormatting>
  <conditionalFormatting sqref="W3088">
    <cfRule type="expression" dxfId="1398" priority="228">
      <formula>$Z3088="NA"</formula>
    </cfRule>
    <cfRule type="containsText" dxfId="1397" priority="229" operator="containsText" text="Pedir">
      <formula>NOT(ISERROR(SEARCH("Pedir",W3088)))</formula>
    </cfRule>
  </conditionalFormatting>
  <conditionalFormatting sqref="W3097:W3098">
    <cfRule type="expression" dxfId="1396" priority="219">
      <formula>$Z3097="NA"</formula>
    </cfRule>
  </conditionalFormatting>
  <conditionalFormatting sqref="W3097:W3099">
    <cfRule type="containsText" dxfId="1395" priority="213" operator="containsText" text="Pedir">
      <formula>NOT(ISERROR(SEARCH("Pedir",W3097)))</formula>
    </cfRule>
  </conditionalFormatting>
  <conditionalFormatting sqref="W3099">
    <cfRule type="expression" dxfId="1394" priority="212">
      <formula>$Z3099="NA"</formula>
    </cfRule>
  </conditionalFormatting>
  <conditionalFormatting sqref="W3101:W3106">
    <cfRule type="expression" dxfId="1393" priority="210">
      <formula>$Z3101="NA"</formula>
    </cfRule>
    <cfRule type="containsText" dxfId="1392" priority="211" operator="containsText" text="Pedir">
      <formula>NOT(ISERROR(SEARCH("Pedir",W3101)))</formula>
    </cfRule>
  </conditionalFormatting>
  <conditionalFormatting sqref="W3107">
    <cfRule type="expression" dxfId="1391" priority="208">
      <formula>$Z3107="NA"</formula>
    </cfRule>
    <cfRule type="containsText" dxfId="1390" priority="209" operator="containsText" text="Pedir">
      <formula>NOT(ISERROR(SEARCH("Pedir",W3107)))</formula>
    </cfRule>
  </conditionalFormatting>
  <conditionalFormatting sqref="W3108">
    <cfRule type="expression" dxfId="1389" priority="206">
      <formula>$Z3108="NA"</formula>
    </cfRule>
    <cfRule type="containsText" dxfId="1388" priority="207" operator="containsText" text="Pedir">
      <formula>NOT(ISERROR(SEARCH("Pedir",W3108)))</formula>
    </cfRule>
  </conditionalFormatting>
  <conditionalFormatting sqref="W3109">
    <cfRule type="containsText" dxfId="1387" priority="203" operator="containsText" text="Pedir">
      <formula>NOT(ISERROR(SEARCH("Pedir",W3109)))</formula>
    </cfRule>
    <cfRule type="expression" dxfId="1386" priority="202">
      <formula>$Z3109="NA"</formula>
    </cfRule>
  </conditionalFormatting>
  <conditionalFormatting sqref="W3110">
    <cfRule type="containsText" dxfId="1385" priority="205" operator="containsText" text="Pedir">
      <formula>NOT(ISERROR(SEARCH("Pedir",W3110)))</formula>
    </cfRule>
    <cfRule type="expression" dxfId="1384" priority="204">
      <formula>$Z3110="NA"</formula>
    </cfRule>
  </conditionalFormatting>
  <conditionalFormatting sqref="W3111">
    <cfRule type="expression" dxfId="1383" priority="201">
      <formula>$Z3111="NA"</formula>
    </cfRule>
  </conditionalFormatting>
  <conditionalFormatting sqref="W3111:W3112">
    <cfRule type="containsText" dxfId="1382" priority="198" operator="containsText" text="Pedir">
      <formula>NOT(ISERROR(SEARCH("Pedir",W3111)))</formula>
    </cfRule>
  </conditionalFormatting>
  <conditionalFormatting sqref="W3112">
    <cfRule type="expression" dxfId="1381" priority="197">
      <formula>$Z3112="NA"</formula>
    </cfRule>
  </conditionalFormatting>
  <conditionalFormatting sqref="W3113">
    <cfRule type="containsText" dxfId="1380" priority="195" operator="containsText" text="Pedir">
      <formula>NOT(ISERROR(SEARCH("Pedir",W3113)))</formula>
    </cfRule>
    <cfRule type="expression" dxfId="1379" priority="194">
      <formula>$Z3113="NA"</formula>
    </cfRule>
  </conditionalFormatting>
  <conditionalFormatting sqref="W3114">
    <cfRule type="expression" dxfId="1378" priority="186">
      <formula>$Z3114="NA"</formula>
    </cfRule>
  </conditionalFormatting>
  <conditionalFormatting sqref="W3114:W3115">
    <cfRule type="containsText" dxfId="1377" priority="187" operator="containsText" text="Pedir">
      <formula>NOT(ISERROR(SEARCH("Pedir",W3114)))</formula>
    </cfRule>
  </conditionalFormatting>
  <conditionalFormatting sqref="W3115">
    <cfRule type="expression" dxfId="1376" priority="190">
      <formula>$Z3115="NA"</formula>
    </cfRule>
  </conditionalFormatting>
  <conditionalFormatting sqref="W3116:W3121">
    <cfRule type="containsText" dxfId="1375" priority="193" operator="containsText" text="Pedir">
      <formula>NOT(ISERROR(SEARCH("Pedir",W3116)))</formula>
    </cfRule>
    <cfRule type="expression" dxfId="1374" priority="192">
      <formula>$Z3116="NA"</formula>
    </cfRule>
  </conditionalFormatting>
  <conditionalFormatting sqref="W3122">
    <cfRule type="expression" dxfId="1373" priority="184">
      <formula>$Z3122="NA"</formula>
    </cfRule>
    <cfRule type="containsText" dxfId="1372" priority="185" operator="containsText" text="Pedir">
      <formula>NOT(ISERROR(SEARCH("Pedir",W3122)))</formula>
    </cfRule>
  </conditionalFormatting>
  <conditionalFormatting sqref="W3123">
    <cfRule type="expression" dxfId="1371" priority="182">
      <formula>$Z3123="NA"</formula>
    </cfRule>
  </conditionalFormatting>
  <conditionalFormatting sqref="W3123:W3124">
    <cfRule type="containsText" dxfId="1370" priority="171" operator="containsText" text="Pedir">
      <formula>NOT(ISERROR(SEARCH("Pedir",W3123)))</formula>
    </cfRule>
  </conditionalFormatting>
  <conditionalFormatting sqref="W3124">
    <cfRule type="expression" dxfId="1369" priority="172">
      <formula>$Z3124="NA"</formula>
    </cfRule>
  </conditionalFormatting>
  <conditionalFormatting sqref="W3126:W3127">
    <cfRule type="containsText" dxfId="1368" priority="142" operator="containsText" text="Pedir">
      <formula>NOT(ISERROR(SEARCH("Pedir",W3126)))</formula>
    </cfRule>
    <cfRule type="expression" dxfId="1367" priority="141">
      <formula>$Z3126="NA"</formula>
    </cfRule>
    <cfRule type="containsText" dxfId="1366" priority="140" operator="containsText" text="Pedir">
      <formula>NOT(ISERROR(SEARCH("Pedir",W3126)))</formula>
    </cfRule>
    <cfRule type="expression" dxfId="1365" priority="138">
      <formula>$Z3126="NA"</formula>
    </cfRule>
    <cfRule type="expression" dxfId="1364" priority="139">
      <formula>$Z3126="NA"</formula>
    </cfRule>
  </conditionalFormatting>
  <conditionalFormatting sqref="W3126:W3128">
    <cfRule type="containsText" dxfId="1363" priority="110" operator="containsText" text="Pedir">
      <formula>NOT(ISERROR(SEARCH("Pedir",W3126)))</formula>
    </cfRule>
  </conditionalFormatting>
  <conditionalFormatting sqref="W3128">
    <cfRule type="containsText" dxfId="1362" priority="106" operator="containsText" text="Pedir">
      <formula>NOT(ISERROR(SEARCH("Pedir",W3128)))</formula>
    </cfRule>
    <cfRule type="containsText" dxfId="1361" priority="103" operator="containsText" text="Pedir">
      <formula>NOT(ISERROR(SEARCH("Pedir",W3128)))</formula>
    </cfRule>
    <cfRule type="expression" dxfId="1360" priority="105">
      <formula>$Z3128="NA"</formula>
    </cfRule>
    <cfRule type="expression" dxfId="1359" priority="109">
      <formula>$Z3128="NA"</formula>
    </cfRule>
    <cfRule type="expression" dxfId="1358" priority="107">
      <formula>$Z3128="NA"</formula>
    </cfRule>
    <cfRule type="containsText" dxfId="1357" priority="108" operator="containsText" text="Pedir">
      <formula>NOT(ISERROR(SEARCH("Pedir",W3128)))</formula>
    </cfRule>
    <cfRule type="expression" dxfId="1356" priority="102">
      <formula>$Z3128="NA"</formula>
    </cfRule>
  </conditionalFormatting>
  <conditionalFormatting sqref="W3129">
    <cfRule type="expression" dxfId="1355" priority="81">
      <formula>$Z3129="NA"</formula>
    </cfRule>
  </conditionalFormatting>
  <conditionalFormatting sqref="W3129:W3133">
    <cfRule type="containsText" dxfId="1354" priority="70" operator="containsText" text="Pedir">
      <formula>NOT(ISERROR(SEARCH("Pedir",W3129)))</formula>
    </cfRule>
  </conditionalFormatting>
  <conditionalFormatting sqref="W3130:W3133">
    <cfRule type="expression" dxfId="1353" priority="69">
      <formula>$Z3130="NA"</formula>
    </cfRule>
  </conditionalFormatting>
  <conditionalFormatting sqref="W3135">
    <cfRule type="containsText" dxfId="1352" priority="48" operator="containsText" text="Pedir">
      <formula>NOT(ISERROR(SEARCH("Pedir",W3135)))</formula>
    </cfRule>
    <cfRule type="expression" dxfId="1351" priority="47">
      <formula>$Z3135="NA"</formula>
    </cfRule>
  </conditionalFormatting>
  <conditionalFormatting sqref="W3136:W3137">
    <cfRule type="containsText" dxfId="1350" priority="45" operator="containsText" text="Pedir">
      <formula>NOT(ISERROR(SEARCH("Pedir",W3136)))</formula>
    </cfRule>
    <cfRule type="expression" dxfId="1349" priority="44">
      <formula>$Z3136="NA"</formula>
    </cfRule>
  </conditionalFormatting>
  <conditionalFormatting sqref="W3138:W3141">
    <cfRule type="expression" dxfId="1348" priority="31">
      <formula>$Z3138="NA"</formula>
    </cfRule>
    <cfRule type="containsText" dxfId="1347" priority="32" operator="containsText" text="Pedir">
      <formula>NOT(ISERROR(SEARCH("Pedir",W3138)))</formula>
    </cfRule>
  </conditionalFormatting>
  <conditionalFormatting sqref="W3142">
    <cfRule type="containsText" dxfId="1346" priority="27" operator="containsText" text="Pedir">
      <formula>NOT(ISERROR(SEARCH("Pedir",W3142)))</formula>
    </cfRule>
    <cfRule type="expression" dxfId="1345" priority="26">
      <formula>$Z3142="NA"</formula>
    </cfRule>
  </conditionalFormatting>
  <conditionalFormatting sqref="W3144">
    <cfRule type="expression" dxfId="1344" priority="22">
      <formula>$Z3144="NA"</formula>
    </cfRule>
  </conditionalFormatting>
  <conditionalFormatting sqref="W3144:W3147">
    <cfRule type="containsText" dxfId="1343" priority="17" operator="containsText" text="Pedir">
      <formula>NOT(ISERROR(SEARCH("Pedir",W3144)))</formula>
    </cfRule>
  </conditionalFormatting>
  <conditionalFormatting sqref="W3145:W3147">
    <cfRule type="expression" dxfId="1342" priority="16">
      <formula>$Z3145="NA"</formula>
    </cfRule>
  </conditionalFormatting>
  <conditionalFormatting sqref="W3148">
    <cfRule type="containsText" dxfId="1341" priority="15" operator="containsText" text="Pedir">
      <formula>NOT(ISERROR(SEARCH("Pedir",W3148)))</formula>
    </cfRule>
    <cfRule type="expression" dxfId="1340" priority="14">
      <formula>$Z3148="NA"</formula>
    </cfRule>
  </conditionalFormatting>
  <conditionalFormatting sqref="W3149:W3152">
    <cfRule type="expression" dxfId="1339" priority="11">
      <formula>$Z3149="NA"</formula>
    </cfRule>
    <cfRule type="containsText" dxfId="1338" priority="12" operator="containsText" text="Pedir">
      <formula>NOT(ISERROR(SEARCH("Pedir",W3149)))</formula>
    </cfRule>
  </conditionalFormatting>
  <conditionalFormatting sqref="W3153:W3154">
    <cfRule type="expression" dxfId="1337" priority="7">
      <formula>$Z3153="NA"</formula>
    </cfRule>
    <cfRule type="containsText" dxfId="1336" priority="8" operator="containsText" text="Pedir">
      <formula>NOT(ISERROR(SEARCH("Pedir",W3153)))</formula>
    </cfRule>
  </conditionalFormatting>
  <conditionalFormatting sqref="W3155:W3157">
    <cfRule type="expression" dxfId="1335" priority="6">
      <formula>$Z3155="NA"</formula>
    </cfRule>
  </conditionalFormatting>
  <conditionalFormatting sqref="W3155:W3158">
    <cfRule type="containsText" dxfId="1334" priority="3" operator="containsText" text="Pedir">
      <formula>NOT(ISERROR(SEARCH("Pedir",W3155)))</formula>
    </cfRule>
  </conditionalFormatting>
  <conditionalFormatting sqref="W3158">
    <cfRule type="expression" dxfId="1333" priority="2">
      <formula>$Z3158="NA"</formula>
    </cfRule>
  </conditionalFormatting>
  <conditionalFormatting sqref="W1:X1">
    <cfRule type="expression" dxfId="1332" priority="47155">
      <formula>$Z1="NA"</formula>
    </cfRule>
  </conditionalFormatting>
  <conditionalFormatting sqref="W1:X576 W579:X1648 W1651:X1778 X1780 W1781:X1930 W1932:X1935 W1937:X1971 W577:W578 W1649:W1650">
    <cfRule type="containsText" dxfId="1331" priority="12657" operator="containsText" text="Pedir">
      <formula>NOT(ISERROR(SEARCH("Pedir",W1)))</formula>
    </cfRule>
  </conditionalFormatting>
  <conditionalFormatting sqref="W1870:X1872">
    <cfRule type="containsText" dxfId="1330" priority="6123" operator="containsText" text="Pedir">
      <formula>NOT(ISERROR(SEARCH("Pedir",W1870)))</formula>
    </cfRule>
  </conditionalFormatting>
  <conditionalFormatting sqref="W1925:X1925">
    <cfRule type="containsText" dxfId="1329" priority="5955" operator="containsText" text="Pedir">
      <formula>NOT(ISERROR(SEARCH("Pedir",W1925)))</formula>
    </cfRule>
  </conditionalFormatting>
  <conditionalFormatting sqref="W1966:X1975">
    <cfRule type="containsText" dxfId="1328" priority="5745" operator="containsText" text="Pedir">
      <formula>NOT(ISERROR(SEARCH("Pedir",W1966)))</formula>
    </cfRule>
  </conditionalFormatting>
  <conditionalFormatting sqref="W1972:X1976">
    <cfRule type="containsText" dxfId="1327" priority="5722" operator="containsText" text="Pedir">
      <formula>NOT(ISERROR(SEARCH("Pedir",W1972)))</formula>
    </cfRule>
  </conditionalFormatting>
  <conditionalFormatting sqref="W1978:X1980">
    <cfRule type="containsText" dxfId="1326" priority="5120" operator="containsText" text="Pedir">
      <formula>NOT(ISERROR(SEARCH("Pedir",W1978)))</formula>
    </cfRule>
  </conditionalFormatting>
  <conditionalFormatting sqref="W1983:X1983">
    <cfRule type="containsText" dxfId="1325" priority="5659" operator="containsText" text="Pedir">
      <formula>NOT(ISERROR(SEARCH("Pedir",W1983)))</formula>
    </cfRule>
  </conditionalFormatting>
  <conditionalFormatting sqref="W1984:X1984 W1985">
    <cfRule type="containsText" dxfId="1324" priority="5634" operator="containsText" text="Pedir">
      <formula>NOT(ISERROR(SEARCH("Pedir",W1984)))</formula>
    </cfRule>
  </conditionalFormatting>
  <conditionalFormatting sqref="W1984:X1984 W1985:W1996">
    <cfRule type="containsText" dxfId="1323" priority="5643" operator="containsText" text="Pedir">
      <formula>NOT(ISERROR(SEARCH("Pedir",W1984)))</formula>
    </cfRule>
  </conditionalFormatting>
  <conditionalFormatting sqref="W1997:X1997">
    <cfRule type="containsText" dxfId="1322" priority="5518" operator="containsText" text="Pedir">
      <formula>NOT(ISERROR(SEARCH("Pedir",W1997)))</formula>
    </cfRule>
  </conditionalFormatting>
  <conditionalFormatting sqref="W2222:X2224 X2226:X2231 X2236:X2242 X2246:X2257">
    <cfRule type="expression" dxfId="1321" priority="3867">
      <formula>$Z2222="NA"</formula>
    </cfRule>
  </conditionalFormatting>
  <conditionalFormatting sqref="W2222:X2224 X2246:X2257">
    <cfRule type="containsText" dxfId="1320" priority="3864" operator="containsText" text="Pedir">
      <formula>NOT(ISERROR(SEARCH("Pedir",W2222)))</formula>
    </cfRule>
  </conditionalFormatting>
  <conditionalFormatting sqref="W2243:X2243">
    <cfRule type="containsText" dxfId="1319" priority="3659" operator="containsText" text="Pedir">
      <formula>NOT(ISERROR(SEARCH("Pedir",W2243)))</formula>
    </cfRule>
  </conditionalFormatting>
  <conditionalFormatting sqref="W2245:X2245">
    <cfRule type="containsText" dxfId="1318" priority="3619" operator="containsText" text="Pedir">
      <formula>NOT(ISERROR(SEARCH("Pedir",W2245)))</formula>
    </cfRule>
  </conditionalFormatting>
  <conditionalFormatting sqref="W2530:X2530 W2530:W2532 Z2530:Z2538 W2534:W2550">
    <cfRule type="expression" dxfId="1317" priority="76740">
      <formula>#REF!="NA"</formula>
    </cfRule>
  </conditionalFormatting>
  <conditionalFormatting sqref="W2738:X2738">
    <cfRule type="containsText" dxfId="1316" priority="1663" operator="containsText" text="Pedir">
      <formula>NOT(ISERROR(SEARCH("Pedir",W2738)))</formula>
    </cfRule>
  </conditionalFormatting>
  <conditionalFormatting sqref="W2741:X2741">
    <cfRule type="expression" dxfId="1315" priority="1627">
      <formula>$Z2741="NA"</formula>
    </cfRule>
    <cfRule type="containsText" dxfId="1314" priority="1628" operator="containsText" text="Pedir">
      <formula>NOT(ISERROR(SEARCH("Pedir",W2741)))</formula>
    </cfRule>
  </conditionalFormatting>
  <conditionalFormatting sqref="W2750:X2750">
    <cfRule type="expression" dxfId="1313" priority="1554">
      <formula>$Z2750="NA"</formula>
    </cfRule>
    <cfRule type="containsText" dxfId="1312" priority="1555" operator="containsText" text="Pedir">
      <formula>NOT(ISERROR(SEARCH("Pedir",W2750)))</formula>
    </cfRule>
  </conditionalFormatting>
  <conditionalFormatting sqref="W2788:X2788">
    <cfRule type="containsText" dxfId="1311" priority="1252" operator="containsText" text="Pedir">
      <formula>NOT(ISERROR(SEARCH("Pedir",W2788)))</formula>
    </cfRule>
  </conditionalFormatting>
  <conditionalFormatting sqref="W2793:X2793">
    <cfRule type="containsText" dxfId="1310" priority="1201" operator="containsText" text="Pedir">
      <formula>NOT(ISERROR(SEARCH("Pedir",W2793)))</formula>
    </cfRule>
    <cfRule type="expression" dxfId="1309" priority="1200">
      <formula>$Z2793="NA"</formula>
    </cfRule>
  </conditionalFormatting>
  <conditionalFormatting sqref="W2821:X2821">
    <cfRule type="containsText" dxfId="1308" priority="1066" operator="containsText" text="Pedir">
      <formula>NOT(ISERROR(SEARCH("Pedir",W2821)))</formula>
    </cfRule>
    <cfRule type="expression" dxfId="1307" priority="1065">
      <formula>$Z2821="NA"</formula>
    </cfRule>
  </conditionalFormatting>
  <conditionalFormatting sqref="W2844:X2844">
    <cfRule type="containsText" dxfId="1306" priority="1001" operator="containsText" text="Pedir">
      <formula>NOT(ISERROR(SEARCH("Pedir",W2844)))</formula>
    </cfRule>
  </conditionalFormatting>
  <conditionalFormatting sqref="W2846:X2846">
    <cfRule type="containsText" dxfId="1305" priority="977" operator="containsText" text="Pedir">
      <formula>NOT(ISERROR(SEARCH("Pedir",W2846)))</formula>
    </cfRule>
    <cfRule type="expression" dxfId="1304" priority="976">
      <formula>$Z2846="NA"</formula>
    </cfRule>
  </conditionalFormatting>
  <conditionalFormatting sqref="W2881:X2881">
    <cfRule type="containsText" dxfId="1303" priority="843" operator="containsText" text="Pedir">
      <formula>NOT(ISERROR(SEARCH("Pedir",W2881)))</formula>
    </cfRule>
  </conditionalFormatting>
  <conditionalFormatting sqref="W3125:X3125">
    <cfRule type="containsText" dxfId="1302" priority="158" operator="containsText" text="Pedir">
      <formula>NOT(ISERROR(SEARCH("Pedir",W3125)))</formula>
    </cfRule>
  </conditionalFormatting>
  <conditionalFormatting sqref="W3126:X3127">
    <cfRule type="containsText" dxfId="1301" priority="136" operator="containsText" text="Pedir">
      <formula>NOT(ISERROR(SEARCH("Pedir",W3126)))</formula>
    </cfRule>
  </conditionalFormatting>
  <conditionalFormatting sqref="W579:Y1648 W1781:Y1929 W1651:Y1778 W1935 W1939:W1965 W1932:Y1932 W2:Y201 W202:X202 W203:Y385 W386:X386 W387:Y576 X1931:Y1931 W577:W578 Y577:Y578 W1649:W1650 X1779:Y1780">
    <cfRule type="expression" dxfId="1300" priority="6113">
      <formula>$Z2="NA"</formula>
    </cfRule>
  </conditionalFormatting>
  <conditionalFormatting sqref="W1917:Y1917">
    <cfRule type="expression" dxfId="1299" priority="5995">
      <formula>$Z1917="NA"</formula>
    </cfRule>
  </conditionalFormatting>
  <conditionalFormatting sqref="W1925:Y1925">
    <cfRule type="expression" dxfId="1298" priority="5954">
      <formula>$Z1925="NA"</formula>
    </cfRule>
  </conditionalFormatting>
  <conditionalFormatting sqref="W1930:Y1930">
    <cfRule type="expression" dxfId="1297" priority="74889">
      <formula>$Z1933="NA"</formula>
    </cfRule>
  </conditionalFormatting>
  <conditionalFormatting sqref="W1966:Y1971">
    <cfRule type="expression" dxfId="1296" priority="5792">
      <formula>$Z1966="NA"</formula>
    </cfRule>
  </conditionalFormatting>
  <conditionalFormatting sqref="W1972:Y1975">
    <cfRule type="expression" dxfId="1295" priority="5744">
      <formula>$Z1972="NA"</formula>
    </cfRule>
  </conditionalFormatting>
  <conditionalFormatting sqref="W1976:Y1976">
    <cfRule type="expression" dxfId="1294" priority="5721">
      <formula>$Z1976="NA"</formula>
    </cfRule>
  </conditionalFormatting>
  <conditionalFormatting sqref="W1978:Y1980">
    <cfRule type="expression" dxfId="1293" priority="5119">
      <formula>$Z1978="NA"</formula>
    </cfRule>
  </conditionalFormatting>
  <conditionalFormatting sqref="W1984:Y1984 W1985">
    <cfRule type="expression" dxfId="1292" priority="5635">
      <formula>$Z1984="NA"</formula>
    </cfRule>
  </conditionalFormatting>
  <conditionalFormatting sqref="W1997:Y1997">
    <cfRule type="expression" dxfId="1291" priority="5517">
      <formula>$Z1997="NA"</formula>
    </cfRule>
  </conditionalFormatting>
  <conditionalFormatting sqref="W2243:Y2243">
    <cfRule type="expression" dxfId="1290" priority="3656">
      <formula>$Z2243="NA"</formula>
    </cfRule>
  </conditionalFormatting>
  <conditionalFormatting sqref="W2245:Y2245">
    <cfRule type="expression" dxfId="1289" priority="3617">
      <formula>$Z2245="NA"</formula>
    </cfRule>
  </conditionalFormatting>
  <conditionalFormatting sqref="W3125:Y3125">
    <cfRule type="expression" dxfId="1288" priority="157">
      <formula>$Z3125="NA"</formula>
    </cfRule>
  </conditionalFormatting>
  <conditionalFormatting sqref="X1">
    <cfRule type="containsText" dxfId="1287" priority="19622" operator="containsText" text="Pedir">
      <formula>NOT(ISERROR(SEARCH("Pedir",X1)))</formula>
    </cfRule>
    <cfRule type="containsText" dxfId="1286" priority="19623" operator="containsText" text="OT">
      <formula>NOT(ISERROR(SEARCH("OT",X1)))</formula>
    </cfRule>
    <cfRule type="containsText" dxfId="1285" priority="19624" stopIfTrue="1" operator="containsText" text="PRE">
      <formula>NOT(ISERROR(SEARCH("PRE",X1)))</formula>
    </cfRule>
    <cfRule type="containsText" dxfId="1284" priority="19625" operator="containsText" text="OT">
      <formula>NOT(ISERROR(SEARCH("OT",X1)))</formula>
    </cfRule>
  </conditionalFormatting>
  <conditionalFormatting sqref="X1:X2466 X2246:Y2262 X2264:Y2264 X2266:Z2282 X2963:Z3066 X3069:Y3071 Y3072:Y3076 Y3077:Z3084 Y3085 Y3086:Z3095 X3096:Z3123 X3130:Z3158 X3159:Y6344 X3159:X1048576 X2284:Z2347 Z1:Z2265 Y2115:Y2130 Z2486:Z2571 X2468:X2634 Z2590:Z2599 X2637:X2712 Z2636:Z2712 Z2714:Z2750 X2714:X2732 X2734:X2750 Z2774 Z2782:Z2783 Z2791:Z2793 Z2799:Z2800 Z2786:Z2789 Z2918:Z2940 X2941:Z2961 Z3071:Z3076 Z3159:Z1048576 X2821 Z2872:Z2880 X2898:Z2914 X2916:Z2917 X2918:X2940 Y2919:Y2928 Y2930:Y2960 X2351:Z2386 Z2387 X2388:Z2389 Z2390 X2391:Z2391 Z2392 X2393:Z2430 Z2431 X2432:Z2435 Z2436 X2437:Z2444 Z2445:Z2446 X2447:Z2466 Z2467 X2468:Z2471 Z2472 X2473:Z2485 X2591:Y2599 X2600:Z2600 Z2601 X2602:Z2603">
    <cfRule type="expression" dxfId="1283" priority="3868">
      <formula>$AA1="NA"</formula>
    </cfRule>
  </conditionalFormatting>
  <conditionalFormatting sqref="X1:X2636 W1779:W1780 W2447:X2466 W2468:X2471 W2473:X2524 W2527:X2532 W2404:X2404 W2434:X2434 W2437:X2444 W2534:X2550 W2560:X2560 W2575:X2575 W2580:X2580 W2595:X2595 W2628:X2628 W2649:X2649 X2656:X2664 X2770:X2774 W2775:X2777 X2778:X2783 W2784:X2789 X2786:X2795 W2796:X2796 X2797:X2830 W2804:X2804 W2831:X2833 X2834:X2843 Y2122:Y2128">
    <cfRule type="containsText" dxfId="1282" priority="5315" operator="containsText" text="Pedir">
      <formula>NOT(ISERROR(SEARCH("Pedir",W1)))</formula>
    </cfRule>
  </conditionalFormatting>
  <conditionalFormatting sqref="X555:X1181">
    <cfRule type="notContainsBlanks" dxfId="1281" priority="6118">
      <formula>LEN(TRIM(X555))&gt;0</formula>
    </cfRule>
  </conditionalFormatting>
  <conditionalFormatting sqref="X577:X578">
    <cfRule type="containsText" dxfId="1280" priority="5143" operator="containsText" text="Pedir">
      <formula>NOT(ISERROR(SEARCH("Pedir",X577)))</formula>
    </cfRule>
    <cfRule type="expression" dxfId="1279" priority="5141">
      <formula>$AA577="NA"</formula>
    </cfRule>
    <cfRule type="expression" dxfId="1278" priority="5140">
      <formula>$Z577="NA"</formula>
    </cfRule>
  </conditionalFormatting>
  <conditionalFormatting sqref="X1649:X1650">
    <cfRule type="containsText" dxfId="1277" priority="5153" operator="containsText" text="Pedir">
      <formula>NOT(ISERROR(SEARCH("Pedir",X1649)))</formula>
    </cfRule>
    <cfRule type="expression" dxfId="1276" priority="5151">
      <formula>$AA1649="NA"</formula>
    </cfRule>
    <cfRule type="expression" dxfId="1275" priority="5150">
      <formula>$Z1649="NA"</formula>
    </cfRule>
  </conditionalFormatting>
  <conditionalFormatting sqref="X1834">
    <cfRule type="notContainsBlanks" dxfId="1274" priority="2725">
      <formula>LEN(TRIM(X1834))&gt;0</formula>
    </cfRule>
  </conditionalFormatting>
  <conditionalFormatting sqref="X1839">
    <cfRule type="notContainsBlanks" dxfId="1273" priority="6136">
      <formula>LEN(TRIM(X1839))&gt;0</formula>
    </cfRule>
  </conditionalFormatting>
  <conditionalFormatting sqref="X1849">
    <cfRule type="notContainsBlanks" dxfId="1272" priority="6119">
      <formula>LEN(TRIM(X1849))&gt;0</formula>
    </cfRule>
  </conditionalFormatting>
  <conditionalFormatting sqref="X1936">
    <cfRule type="containsText" dxfId="1271" priority="5159" operator="containsText" text="Pedir">
      <formula>NOT(ISERROR(SEARCH("Pedir",X1936)))</formula>
    </cfRule>
    <cfRule type="expression" dxfId="1270" priority="5160">
      <formula>$Z1936="NA"</formula>
    </cfRule>
  </conditionalFormatting>
  <conditionalFormatting sqref="X1987:X1996">
    <cfRule type="containsText" dxfId="1269" priority="5580" operator="containsText" text="Pedir">
      <formula>NOT(ISERROR(SEARCH("Pedir",X1987)))</formula>
    </cfRule>
  </conditionalFormatting>
  <conditionalFormatting sqref="X1999:X2003">
    <cfRule type="containsText" dxfId="1268" priority="5499" operator="containsText" text="Pedir">
      <formula>NOT(ISERROR(SEARCH("Pedir",X1999)))</formula>
    </cfRule>
  </conditionalFormatting>
  <conditionalFormatting sqref="X2004:X2143">
    <cfRule type="expression" dxfId="1267" priority="4215">
      <formula>$Z2004="NA"</formula>
    </cfRule>
    <cfRule type="expression" dxfId="1266" priority="4213">
      <formula>$AA2004="NA"</formula>
    </cfRule>
    <cfRule type="containsText" dxfId="1265" priority="4214" operator="containsText" text="Pedir">
      <formula>NOT(ISERROR(SEARCH("Pedir",X2004)))</formula>
    </cfRule>
    <cfRule type="expression" dxfId="1264" priority="4212">
      <formula>$Z2004="NA"</formula>
    </cfRule>
    <cfRule type="containsText" dxfId="1263" priority="4211" stopIfTrue="1" operator="containsText" text="PRE">
      <formula>NOT(ISERROR(SEARCH("PRE",X2004)))</formula>
    </cfRule>
  </conditionalFormatting>
  <conditionalFormatting sqref="X2145:X2191 X2193:X2200 Y2605:Y2627 Y2882:Y2896 Y2898:Y2917">
    <cfRule type="expression" dxfId="1262" priority="4329">
      <formula>$AA2145="NA"</formula>
    </cfRule>
    <cfRule type="expression" dxfId="1261" priority="4328">
      <formula>$Z2145="NA"</formula>
    </cfRule>
  </conditionalFormatting>
  <conditionalFormatting sqref="X2169:X2178 X2193:X2199">
    <cfRule type="containsText" dxfId="1260" priority="4256" operator="containsText" text="Pedir">
      <formula>NOT(ISERROR(SEARCH("Pedir",X2169)))</formula>
    </cfRule>
  </conditionalFormatting>
  <conditionalFormatting sqref="X2170:X2201">
    <cfRule type="containsText" dxfId="1259" priority="3834" stopIfTrue="1" operator="containsText" text="PRE">
      <formula>NOT(ISERROR(SEARCH("PRE",X2170)))</formula>
    </cfRule>
    <cfRule type="expression" dxfId="1258" priority="3835">
      <formula>$Z2170="NA"</formula>
    </cfRule>
    <cfRule type="expression" dxfId="1257" priority="3836">
      <formula>$AA2170="NA"</formula>
    </cfRule>
  </conditionalFormatting>
  <conditionalFormatting sqref="X2179:X2213">
    <cfRule type="containsText" dxfId="1256" priority="3838" operator="containsText" text="Pedir">
      <formula>NOT(ISERROR(SEARCH("Pedir",X2179)))</formula>
    </cfRule>
  </conditionalFormatting>
  <conditionalFormatting sqref="X2193:X2199">
    <cfRule type="expression" dxfId="1255" priority="4234">
      <formula>$AA2193="NA"</formula>
    </cfRule>
    <cfRule type="expression" dxfId="1254" priority="4233">
      <formula>$Z2193="NA"</formula>
    </cfRule>
    <cfRule type="containsText" dxfId="1253" priority="4232" stopIfTrue="1" operator="containsText" text="PRE">
      <formula>NOT(ISERROR(SEARCH("PRE",X2193)))</formula>
    </cfRule>
  </conditionalFormatting>
  <conditionalFormatting sqref="X2202:X2217">
    <cfRule type="expression" dxfId="1252" priority="3957">
      <formula>$Z2202="NA"</formula>
    </cfRule>
    <cfRule type="expression" dxfId="1251" priority="3958">
      <formula>$AA2202="NA"</formula>
    </cfRule>
    <cfRule type="containsText" dxfId="1250" priority="3956" stopIfTrue="1" operator="containsText" text="PRE">
      <formula>NOT(ISERROR(SEARCH("PRE",X2202)))</formula>
    </cfRule>
  </conditionalFormatting>
  <conditionalFormatting sqref="X2214:X2217">
    <cfRule type="expression" dxfId="1249" priority="3950">
      <formula>$AA2214="NA"</formula>
    </cfRule>
    <cfRule type="containsText" dxfId="1248" priority="3951" operator="containsText" text="OT">
      <formula>NOT(ISERROR(SEARCH("OT",X2214)))</formula>
    </cfRule>
    <cfRule type="containsText" dxfId="1247" priority="3952" stopIfTrue="1" operator="containsText" text="PRE">
      <formula>NOT(ISERROR(SEARCH("PRE",X2214)))</formula>
    </cfRule>
    <cfRule type="expression" dxfId="1246" priority="3953">
      <formula>$Z2214="NA"</formula>
    </cfRule>
    <cfRule type="expression" dxfId="1245" priority="3954">
      <formula>$AA2214="NA"</formula>
    </cfRule>
    <cfRule type="containsText" dxfId="1244" priority="3955" operator="containsText" text="OT">
      <formula>NOT(ISERROR(SEARCH("OT",X2214)))</formula>
    </cfRule>
    <cfRule type="containsText" dxfId="1243" priority="3959" operator="containsText" text="OT">
      <formula>NOT(ISERROR(SEARCH("OT",X2214)))</formula>
    </cfRule>
    <cfRule type="containsText" dxfId="1242" priority="3948" stopIfTrue="1" operator="containsText" text="PRE">
      <formula>NOT(ISERROR(SEARCH("PRE",X2214)))</formula>
    </cfRule>
    <cfRule type="expression" dxfId="1241" priority="3949">
      <formula>$Z2214="NA"</formula>
    </cfRule>
  </conditionalFormatting>
  <conditionalFormatting sqref="X2221">
    <cfRule type="expression" dxfId="1240" priority="3580">
      <formula>$Z2221="NA"</formula>
    </cfRule>
    <cfRule type="expression" dxfId="1239" priority="3581">
      <formula>$AA2221="NA"</formula>
    </cfRule>
    <cfRule type="containsText" dxfId="1238" priority="3579" stopIfTrue="1" operator="containsText" text="PRE">
      <formula>NOT(ISERROR(SEARCH("PRE",X2221)))</formula>
    </cfRule>
    <cfRule type="expression" dxfId="1237" priority="3577">
      <formula>$AA2221="NA"</formula>
    </cfRule>
    <cfRule type="expression" dxfId="1236" priority="3584">
      <formula>$Z2221="NA"</formula>
    </cfRule>
    <cfRule type="expression" dxfId="1235" priority="3576">
      <formula>$Z2221="NA"</formula>
    </cfRule>
    <cfRule type="containsText" dxfId="1234" priority="3582" operator="containsText" text="OT">
      <formula>NOT(ISERROR(SEARCH("OT",X2221)))</formula>
    </cfRule>
    <cfRule type="containsText" dxfId="1233" priority="3583" stopIfTrue="1" operator="containsText" text="PRE">
      <formula>NOT(ISERROR(SEARCH("PRE",X2221)))</formula>
    </cfRule>
    <cfRule type="expression" dxfId="1232" priority="3585">
      <formula>$AA2221="NA"</formula>
    </cfRule>
    <cfRule type="containsText" dxfId="1231" priority="3586" operator="containsText" text="OT">
      <formula>NOT(ISERROR(SEARCH("OT",X2221)))</formula>
    </cfRule>
    <cfRule type="containsText" dxfId="1230" priority="3575" stopIfTrue="1" operator="containsText" text="PRE">
      <formula>NOT(ISERROR(SEARCH("PRE",X2221)))</formula>
    </cfRule>
    <cfRule type="containsText" dxfId="1229" priority="3578" operator="containsText" text="OT">
      <formula>NOT(ISERROR(SEARCH("OT",X2221)))</formula>
    </cfRule>
  </conditionalFormatting>
  <conditionalFormatting sqref="X2222:X2224 X2226:X2231 X2236:X2242 X2246:X2262 X2264">
    <cfRule type="containsText" dxfId="1228" priority="3869" operator="containsText" text="Pedir">
      <formula>NOT(ISERROR(SEARCH("Pedir",X2222)))</formula>
    </cfRule>
  </conditionalFormatting>
  <conditionalFormatting sqref="X2222:X2224 X2246:Y2262 X2264:Y2264 X2273:Y2282 X2226:X2231 X2236:X2242 X2998:Y3066 X3069:Y3071 Y3072:Y3095 X3096:Y3123 X3159:X1048576 X3130:Y6344">
    <cfRule type="containsText" dxfId="1227" priority="3866" stopIfTrue="1" operator="containsText" text="PRE">
      <formula>NOT(ISERROR(SEARCH("PRE",X2222)))</formula>
    </cfRule>
  </conditionalFormatting>
  <conditionalFormatting sqref="X2225">
    <cfRule type="expression" dxfId="1226" priority="3813">
      <formula>$Z2225="NA"</formula>
    </cfRule>
    <cfRule type="expression" dxfId="1225" priority="3814">
      <formula>$AA2225="NA"</formula>
    </cfRule>
    <cfRule type="containsText" dxfId="1224" priority="3812" stopIfTrue="1" operator="containsText" text="PRE">
      <formula>NOT(ISERROR(SEARCH("PRE",X2225)))</formula>
    </cfRule>
  </conditionalFormatting>
  <conditionalFormatting sqref="X2225:X2231">
    <cfRule type="containsText" dxfId="1223" priority="3831" operator="containsText" text="Pedir">
      <formula>NOT(ISERROR(SEARCH("Pedir",X2225)))</formula>
    </cfRule>
  </conditionalFormatting>
  <conditionalFormatting sqref="X2232:X2233">
    <cfRule type="expression" dxfId="1222" priority="3783">
      <formula>$AA2232="NA"</formula>
    </cfRule>
    <cfRule type="containsText" dxfId="1221" priority="3785" operator="containsText" text="Pedir">
      <formula>NOT(ISERROR(SEARCH("Pedir",X2232)))</formula>
    </cfRule>
    <cfRule type="containsText" dxfId="1220" priority="3781" stopIfTrue="1" operator="containsText" text="PRE">
      <formula>NOT(ISERROR(SEARCH("PRE",X2232)))</formula>
    </cfRule>
    <cfRule type="containsText" dxfId="1219" priority="3790" stopIfTrue="1" operator="containsText" text="PRE">
      <formula>NOT(ISERROR(SEARCH("PRE",X2232)))</formula>
    </cfRule>
    <cfRule type="expression" dxfId="1218" priority="3792">
      <formula>$AA2232="NA"</formula>
    </cfRule>
    <cfRule type="containsText" dxfId="1217" priority="3799" operator="containsText" text="Pedir">
      <formula>NOT(ISERROR(SEARCH("Pedir",X2232)))</formula>
    </cfRule>
    <cfRule type="expression" dxfId="1216" priority="3791">
      <formula>$Z2232="NA"</formula>
    </cfRule>
    <cfRule type="expression" dxfId="1215" priority="3782">
      <formula>$Z2232="NA"</formula>
    </cfRule>
  </conditionalFormatting>
  <conditionalFormatting sqref="X2232:X2234">
    <cfRule type="containsText" dxfId="1214" priority="3733" operator="containsText" text="Pedir">
      <formula>NOT(ISERROR(SEARCH("Pedir",X2232)))</formula>
    </cfRule>
    <cfRule type="containsText" dxfId="1213" priority="3718" stopIfTrue="1" operator="containsText" text="PRE">
      <formula>NOT(ISERROR(SEARCH("PRE",X2232)))</formula>
    </cfRule>
    <cfRule type="expression" dxfId="1212" priority="3719">
      <formula>$Z2232="NA"</formula>
    </cfRule>
    <cfRule type="expression" dxfId="1211" priority="3720">
      <formula>$AA2232="NA"</formula>
    </cfRule>
  </conditionalFormatting>
  <conditionalFormatting sqref="X2234">
    <cfRule type="containsText" dxfId="1210" priority="3712" operator="containsText" text="Pedir">
      <formula>NOT(ISERROR(SEARCH("Pedir",X2234)))</formula>
    </cfRule>
  </conditionalFormatting>
  <conditionalFormatting sqref="X2235">
    <cfRule type="containsText" dxfId="1209" priority="3674" operator="containsText" text="Pedir">
      <formula>NOT(ISERROR(SEARCH("Pedir",X2235)))</formula>
    </cfRule>
    <cfRule type="containsText" dxfId="1208" priority="3679" stopIfTrue="1" operator="containsText" text="PRE">
      <formula>NOT(ISERROR(SEARCH("PRE",X2235)))</formula>
    </cfRule>
    <cfRule type="expression" dxfId="1207" priority="3680">
      <formula>$Z2235="NA"</formula>
    </cfRule>
    <cfRule type="expression" dxfId="1206" priority="3681">
      <formula>$AA2235="NA"</formula>
    </cfRule>
  </conditionalFormatting>
  <conditionalFormatting sqref="X2235:X2242">
    <cfRule type="containsText" dxfId="1205" priority="3698" operator="containsText" text="Pedir">
      <formula>NOT(ISERROR(SEARCH("Pedir",X2235)))</formula>
    </cfRule>
  </conditionalFormatting>
  <conditionalFormatting sqref="X2243">
    <cfRule type="notContainsBlanks" dxfId="1204" priority="3657">
      <formula>LEN(TRIM(X2243))&gt;0</formula>
    </cfRule>
  </conditionalFormatting>
  <conditionalFormatting sqref="X2244">
    <cfRule type="expression" dxfId="1203" priority="3627">
      <formula>$Z2244="NA"</formula>
    </cfRule>
    <cfRule type="expression" dxfId="1202" priority="3625">
      <formula>$AA2244="NA"</formula>
    </cfRule>
    <cfRule type="expression" dxfId="1201" priority="3624">
      <formula>$Z2244="NA"</formula>
    </cfRule>
    <cfRule type="containsText" dxfId="1200" priority="3623" stopIfTrue="1" operator="containsText" text="PRE">
      <formula>NOT(ISERROR(SEARCH("PRE",X2244)))</formula>
    </cfRule>
    <cfRule type="containsText" dxfId="1199" priority="3626" operator="containsText" text="Pedir">
      <formula>NOT(ISERROR(SEARCH("Pedir",X2244)))</formula>
    </cfRule>
  </conditionalFormatting>
  <conditionalFormatting sqref="X2263">
    <cfRule type="containsText" dxfId="1198" priority="3540" operator="containsText" text="Pedir">
      <formula>NOT(ISERROR(SEARCH("Pedir",X2263)))</formula>
    </cfRule>
    <cfRule type="expression" dxfId="1197" priority="3541">
      <formula>$Z2263="NA"</formula>
    </cfRule>
    <cfRule type="expression" dxfId="1196" priority="3539">
      <formula>$AA2263="NA"</formula>
    </cfRule>
    <cfRule type="expression" dxfId="1195" priority="3538">
      <formula>$Z2263="NA"</formula>
    </cfRule>
    <cfRule type="containsText" dxfId="1194" priority="3537" stopIfTrue="1" operator="containsText" text="PRE">
      <formula>NOT(ISERROR(SEARCH("PRE",X2263)))</formula>
    </cfRule>
  </conditionalFormatting>
  <conditionalFormatting sqref="X2264">
    <cfRule type="containsText" dxfId="1193" priority="3501" operator="containsText" text="Pedir">
      <formula>NOT(ISERROR(SEARCH("Pedir",X2264)))</formula>
    </cfRule>
    <cfRule type="expression" dxfId="1192" priority="3502">
      <formula>$Z2264="NA"</formula>
    </cfRule>
  </conditionalFormatting>
  <conditionalFormatting sqref="X2265">
    <cfRule type="expression" dxfId="1191" priority="3506">
      <formula>$AA2265="NA"</formula>
    </cfRule>
    <cfRule type="expression" dxfId="1190" priority="3505">
      <formula>$Z2265="NA"</formula>
    </cfRule>
    <cfRule type="expression" dxfId="1189" priority="3508">
      <formula>$Z2265="NA"</formula>
    </cfRule>
    <cfRule type="containsText" dxfId="1188" priority="3507" operator="containsText" text="Pedir">
      <formula>NOT(ISERROR(SEARCH("Pedir",X2265)))</formula>
    </cfRule>
    <cfRule type="containsText" dxfId="1187" priority="3504" stopIfTrue="1" operator="containsText" text="PRE">
      <formula>NOT(ISERROR(SEARCH("PRE",X2265)))</formula>
    </cfRule>
  </conditionalFormatting>
  <conditionalFormatting sqref="X2283">
    <cfRule type="expression" dxfId="1186" priority="3422">
      <formula>$Z2283="NA"</formula>
    </cfRule>
    <cfRule type="expression" dxfId="1185" priority="3423">
      <formula>$AA2283="NA"</formula>
    </cfRule>
    <cfRule type="containsText" dxfId="1184" priority="3421" stopIfTrue="1" operator="containsText" text="PRE">
      <formula>NOT(ISERROR(SEARCH("PRE",X2283)))</formula>
    </cfRule>
    <cfRule type="containsText" dxfId="1183" priority="3424" operator="containsText" text="Pedir">
      <formula>NOT(ISERROR(SEARCH("Pedir",X2283)))</formula>
    </cfRule>
    <cfRule type="expression" dxfId="1182" priority="3425">
      <formula>$Z2283="NA"</formula>
    </cfRule>
  </conditionalFormatting>
  <conditionalFormatting sqref="X2348:X2350">
    <cfRule type="containsText" dxfId="1181" priority="3134" stopIfTrue="1" operator="containsText" text="PRE">
      <formula>NOT(ISERROR(SEARCH("PRE",X2348)))</formula>
    </cfRule>
    <cfRule type="containsText" dxfId="1180" priority="3151" operator="containsText" text="Pedir">
      <formula>NOT(ISERROR(SEARCH("Pedir",X2348)))</formula>
    </cfRule>
    <cfRule type="expression" dxfId="1179" priority="3135">
      <formula>$Z2348="NA"</formula>
    </cfRule>
    <cfRule type="containsText" dxfId="1178" priority="3129" operator="containsText" text="Pedir">
      <formula>NOT(ISERROR(SEARCH("Pedir",X2348)))</formula>
    </cfRule>
    <cfRule type="expression" dxfId="1177" priority="3136">
      <formula>$AA2348="NA"</formula>
    </cfRule>
  </conditionalFormatting>
  <conditionalFormatting sqref="X2387">
    <cfRule type="notContainsBlanks" dxfId="1176" priority="2720">
      <formula>LEN(TRIM(X2387))&gt;0</formula>
    </cfRule>
    <cfRule type="containsText" dxfId="1175" priority="2724" operator="containsText" text="Pedir">
      <formula>NOT(ISERROR(SEARCH("Pedir",X2387)))</formula>
    </cfRule>
  </conditionalFormatting>
  <conditionalFormatting sqref="X2390">
    <cfRule type="containsText" dxfId="1174" priority="2717" operator="containsText" text="Pedir">
      <formula>NOT(ISERROR(SEARCH("Pedir",X2390)))</formula>
    </cfRule>
    <cfRule type="notContainsBlanks" dxfId="1173" priority="2713">
      <formula>LEN(TRIM(X2390))&gt;0</formula>
    </cfRule>
  </conditionalFormatting>
  <conditionalFormatting sqref="X2392">
    <cfRule type="notContainsBlanks" dxfId="1172" priority="2706">
      <formula>LEN(TRIM(X2392))&gt;0</formula>
    </cfRule>
    <cfRule type="containsText" dxfId="1171" priority="2710" operator="containsText" text="Pedir">
      <formula>NOT(ISERROR(SEARCH("Pedir",X2392)))</formula>
    </cfRule>
  </conditionalFormatting>
  <conditionalFormatting sqref="X2436">
    <cfRule type="containsText" dxfId="1170" priority="2562" operator="containsText" text="Pedir">
      <formula>NOT(ISERROR(SEARCH("Pedir",X2436)))</formula>
    </cfRule>
    <cfRule type="notContainsBlanks" dxfId="1169" priority="2558">
      <formula>LEN(TRIM(X2436))&gt;0</formula>
    </cfRule>
  </conditionalFormatting>
  <conditionalFormatting sqref="X2445:X2446">
    <cfRule type="containsText" dxfId="1168" priority="2547" operator="containsText" text="Pedir">
      <formula>NOT(ISERROR(SEARCH("Pedir",X2445)))</formula>
    </cfRule>
    <cfRule type="notContainsBlanks" dxfId="1167" priority="2543">
      <formula>LEN(TRIM(X2445))&gt;0</formula>
    </cfRule>
  </conditionalFormatting>
  <conditionalFormatting sqref="X2467">
    <cfRule type="expression" dxfId="1166" priority="369">
      <formula>$AA2467="NA"</formula>
    </cfRule>
    <cfRule type="expression" dxfId="1165" priority="370">
      <formula>$Z2467="NA"</formula>
    </cfRule>
    <cfRule type="containsText" dxfId="1164" priority="368" operator="containsText" text="Pedir">
      <formula>NOT(ISERROR(SEARCH("Pedir",X2467)))</formula>
    </cfRule>
  </conditionalFormatting>
  <conditionalFormatting sqref="X2472">
    <cfRule type="notContainsBlanks" dxfId="1163" priority="2526">
      <formula>LEN(TRIM(X2472))&gt;0</formula>
    </cfRule>
    <cfRule type="containsText" dxfId="1162" priority="2528" operator="containsText" text="Pedir">
      <formula>NOT(ISERROR(SEARCH("Pedir",X2472)))</formula>
    </cfRule>
  </conditionalFormatting>
  <conditionalFormatting sqref="X2525">
    <cfRule type="notContainsBlanks" dxfId="1161" priority="2511">
      <formula>LEN(TRIM(X2525))&gt;0</formula>
    </cfRule>
    <cfRule type="containsText" dxfId="1160" priority="2513" operator="containsText" text="Pedir">
      <formula>NOT(ISERROR(SEARCH("Pedir",X2525)))</formula>
    </cfRule>
  </conditionalFormatting>
  <conditionalFormatting sqref="X2530">
    <cfRule type="expression" dxfId="1159" priority="2678">
      <formula>$Z2530="NA"</formula>
    </cfRule>
  </conditionalFormatting>
  <conditionalFormatting sqref="X2601">
    <cfRule type="containsText" dxfId="1158" priority="2186" operator="containsText" text="Pedir">
      <formula>NOT(ISERROR(SEARCH("Pedir",X2601)))</formula>
    </cfRule>
  </conditionalFormatting>
  <conditionalFormatting sqref="X2604">
    <cfRule type="expression" dxfId="1157" priority="2353">
      <formula>$Z2604="NA"</formula>
    </cfRule>
    <cfRule type="containsText" dxfId="1156" priority="2352" operator="containsText" text="Pedir">
      <formula>NOT(ISERROR(SEARCH("Pedir",X2604)))</formula>
    </cfRule>
    <cfRule type="expression" dxfId="1155" priority="2351">
      <formula>$AA2604="NA"</formula>
    </cfRule>
    <cfRule type="expression" dxfId="1154" priority="2350">
      <formula>$Z2604="NA"</formula>
    </cfRule>
    <cfRule type="containsText" dxfId="1153" priority="2349" stopIfTrue="1" operator="containsText" text="PRE">
      <formula>NOT(ISERROR(SEARCH("PRE",X2604)))</formula>
    </cfRule>
  </conditionalFormatting>
  <conditionalFormatting sqref="X2628:X2636">
    <cfRule type="expression" dxfId="1152" priority="1461">
      <formula>$AA2628="NA"</formula>
    </cfRule>
  </conditionalFormatting>
  <conditionalFormatting sqref="X2636 X2798">
    <cfRule type="expression" dxfId="1151" priority="1462">
      <formula>$Z2636="NA"</formula>
    </cfRule>
  </conditionalFormatting>
  <conditionalFormatting sqref="X2636">
    <cfRule type="containsText" dxfId="1150" priority="1460" operator="containsText" text="Pedir">
      <formula>NOT(ISERROR(SEARCH("Pedir",X2636)))</formula>
    </cfRule>
  </conditionalFormatting>
  <conditionalFormatting sqref="X2637:X2646">
    <cfRule type="containsText" dxfId="1149" priority="2130" stopIfTrue="1" operator="containsText" text="PRE">
      <formula>NOT(ISERROR(SEARCH("PRE",X2637)))</formula>
    </cfRule>
  </conditionalFormatting>
  <conditionalFormatting sqref="X2713">
    <cfRule type="expression" dxfId="1148" priority="1457">
      <formula>$Z2713="NA"</formula>
    </cfRule>
    <cfRule type="expression" dxfId="1147" priority="1456">
      <formula>$AA2713="NA"</formula>
    </cfRule>
    <cfRule type="containsText" dxfId="1146" priority="1455" operator="containsText" text="Pedir">
      <formula>NOT(ISERROR(SEARCH("Pedir",X2713)))</formula>
    </cfRule>
  </conditionalFormatting>
  <conditionalFormatting sqref="X2713:X2714">
    <cfRule type="containsText" dxfId="1145" priority="1459" operator="containsText" text="Pedir">
      <formula>NOT(ISERROR(SEARCH("Pedir",X2713)))</formula>
    </cfRule>
  </conditionalFormatting>
  <conditionalFormatting sqref="X2714">
    <cfRule type="expression" dxfId="1144" priority="1807">
      <formula>$Z2714="NA"</formula>
    </cfRule>
  </conditionalFormatting>
  <conditionalFormatting sqref="X2724:X2725">
    <cfRule type="expression" dxfId="1143" priority="1741">
      <formula>$Z2724="NA"</formula>
    </cfRule>
    <cfRule type="containsText" dxfId="1142" priority="1734" operator="containsText" text="Pedir">
      <formula>NOT(ISERROR(SEARCH("Pedir",X2724)))</formula>
    </cfRule>
  </conditionalFormatting>
  <conditionalFormatting sqref="X2733">
    <cfRule type="containsText" dxfId="1141" priority="1454" operator="containsText" text="Pedir">
      <formula>NOT(ISERROR(SEARCH("Pedir",X2733)))</formula>
    </cfRule>
    <cfRule type="expression" dxfId="1140" priority="1452">
      <formula>$Z2733="NA"</formula>
    </cfRule>
    <cfRule type="expression" dxfId="1139" priority="1451">
      <formula>$AA2733="NA"</formula>
    </cfRule>
    <cfRule type="containsText" dxfId="1138" priority="1450" operator="containsText" text="Pedir">
      <formula>NOT(ISERROR(SEARCH("Pedir",X2733)))</formula>
    </cfRule>
  </conditionalFormatting>
  <conditionalFormatting sqref="X2735">
    <cfRule type="containsText" dxfId="1137" priority="1671" stopIfTrue="1" operator="containsText" text="PRE">
      <formula>NOT(ISERROR(SEARCH("PRE",X2735)))</formula>
    </cfRule>
  </conditionalFormatting>
  <conditionalFormatting sqref="X2738">
    <cfRule type="expression" dxfId="1136" priority="1652">
      <formula>$Z2738="NA"</formula>
    </cfRule>
    <cfRule type="containsText" dxfId="1135" priority="1651" stopIfTrue="1" operator="containsText" text="PRE">
      <formula>NOT(ISERROR(SEARCH("PRE",X2738)))</formula>
    </cfRule>
    <cfRule type="expression" dxfId="1134" priority="1661">
      <formula>$Z2738="NA"</formula>
    </cfRule>
    <cfRule type="expression" dxfId="1133" priority="1654">
      <formula>$AA2738="NA"</formula>
    </cfRule>
  </conditionalFormatting>
  <conditionalFormatting sqref="X2738:X2739">
    <cfRule type="containsText" dxfId="1132" priority="1641" operator="containsText" text="Pedir">
      <formula>NOT(ISERROR(SEARCH("Pedir",X2738)))</formula>
    </cfRule>
  </conditionalFormatting>
  <conditionalFormatting sqref="X2739">
    <cfRule type="expression" dxfId="1131" priority="1645">
      <formula>$Z2739="NA"</formula>
    </cfRule>
  </conditionalFormatting>
  <conditionalFormatting sqref="X2741 Z2741">
    <cfRule type="expression" dxfId="1130" priority="1624">
      <formula>$AA2741="NA"</formula>
    </cfRule>
  </conditionalFormatting>
  <conditionalFormatting sqref="X2741">
    <cfRule type="containsText" dxfId="1129" priority="1626" operator="containsText" text="Pedir">
      <formula>NOT(ISERROR(SEARCH("Pedir",X2741)))</formula>
    </cfRule>
    <cfRule type="expression" dxfId="1128" priority="1623">
      <formula>$Z2741="NA"</formula>
    </cfRule>
    <cfRule type="containsText" dxfId="1127" priority="1622" stopIfTrue="1" operator="containsText" text="PRE">
      <formula>NOT(ISERROR(SEARCH("PRE",X2741)))</formula>
    </cfRule>
    <cfRule type="expression" dxfId="1126" priority="1629">
      <formula>$Z2741="NA"</formula>
    </cfRule>
    <cfRule type="notContainsBlanks" dxfId="1125" priority="1625">
      <formula>LEN(TRIM(X2741))&gt;0</formula>
    </cfRule>
  </conditionalFormatting>
  <conditionalFormatting sqref="X2749:X2750">
    <cfRule type="containsText" dxfId="1124" priority="1553" operator="containsText" text="Pedir">
      <formula>NOT(ISERROR(SEARCH("Pedir",X2749)))</formula>
    </cfRule>
    <cfRule type="expression" dxfId="1123" priority="1556">
      <formula>$Z2749="NA"</formula>
    </cfRule>
  </conditionalFormatting>
  <conditionalFormatting sqref="X2750">
    <cfRule type="expression" dxfId="1122" priority="1551">
      <formula>$Z2750="NA"</formula>
    </cfRule>
    <cfRule type="containsText" dxfId="1121" priority="1550" stopIfTrue="1" operator="containsText" text="PRE">
      <formula>NOT(ISERROR(SEARCH("PRE",X2750)))</formula>
    </cfRule>
  </conditionalFormatting>
  <conditionalFormatting sqref="X2750:X2762 Z2749:Z2761">
    <cfRule type="expression" dxfId="1120" priority="1552">
      <formula>$AA2749="NA"</formula>
    </cfRule>
  </conditionalFormatting>
  <conditionalFormatting sqref="X2751:X2752">
    <cfRule type="expression" dxfId="1119" priority="1523">
      <formula>$Z2751="NA"</formula>
    </cfRule>
    <cfRule type="containsText" dxfId="1118" priority="1517" operator="containsText" text="Pedir">
      <formula>NOT(ISERROR(SEARCH("Pedir",X2751)))</formula>
    </cfRule>
  </conditionalFormatting>
  <conditionalFormatting sqref="X2755">
    <cfRule type="containsText" dxfId="1117" priority="1505" operator="containsText" text="Pedir">
      <formula>NOT(ISERROR(SEARCH("Pedir",X2755)))</formula>
    </cfRule>
    <cfRule type="expression" dxfId="1116" priority="1506">
      <formula>$Z2755="NA"</formula>
    </cfRule>
  </conditionalFormatting>
  <conditionalFormatting sqref="X2769">
    <cfRule type="containsText" dxfId="1115" priority="1430" operator="containsText" text="Pedir">
      <formula>NOT(ISERROR(SEARCH("Pedir",X2769)))</formula>
    </cfRule>
    <cfRule type="expression" dxfId="1114" priority="1436">
      <formula>$Z2769="NA"</formula>
    </cfRule>
  </conditionalFormatting>
  <conditionalFormatting sqref="X2773:X2789 Z2785">
    <cfRule type="expression" dxfId="1113" priority="1259">
      <formula>$AA2773="NA"</formula>
    </cfRule>
  </conditionalFormatting>
  <conditionalFormatting sqref="X2777">
    <cfRule type="expression" dxfId="1112" priority="1345">
      <formula>$Z2777="NA"</formula>
    </cfRule>
  </conditionalFormatting>
  <conditionalFormatting sqref="X2779:X2781">
    <cfRule type="expression" dxfId="1111" priority="1307">
      <formula>$Z2779="NA"</formula>
    </cfRule>
  </conditionalFormatting>
  <conditionalFormatting sqref="X2788">
    <cfRule type="containsText" dxfId="1110" priority="1248" stopIfTrue="1" operator="containsText" text="PRE">
      <formula>NOT(ISERROR(SEARCH("PRE",X2788)))</formula>
    </cfRule>
  </conditionalFormatting>
  <conditionalFormatting sqref="X2793">
    <cfRule type="expression" dxfId="1109" priority="1202">
      <formula>$Z2793="NA"</formula>
    </cfRule>
    <cfRule type="notContainsBlanks" dxfId="1108" priority="1199">
      <formula>LEN(TRIM(X2793))&gt;0</formula>
    </cfRule>
    <cfRule type="expression" dxfId="1107" priority="1197">
      <formula>$Z2793="NA"</formula>
    </cfRule>
    <cfRule type="containsText" dxfId="1106" priority="1196" stopIfTrue="1" operator="containsText" text="PRE">
      <formula>NOT(ISERROR(SEARCH("PRE",X2793)))</formula>
    </cfRule>
  </conditionalFormatting>
  <conditionalFormatting sqref="X2793:X2795 Z2793:Z2795">
    <cfRule type="expression" dxfId="1105" priority="1198">
      <formula>$AA2793="NA"</formula>
    </cfRule>
  </conditionalFormatting>
  <conditionalFormatting sqref="X2796:X2800">
    <cfRule type="expression" dxfId="1104" priority="1143">
      <formula>$AA2796="NA"</formula>
    </cfRule>
  </conditionalFormatting>
  <conditionalFormatting sqref="X2797">
    <cfRule type="expression" dxfId="1103" priority="1144">
      <formula>$Z2797="NA"</formula>
    </cfRule>
  </conditionalFormatting>
  <conditionalFormatting sqref="X2797:X2798">
    <cfRule type="containsText" dxfId="1102" priority="1142" operator="containsText" text="Pedir">
      <formula>NOT(ISERROR(SEARCH("Pedir",X2797)))</formula>
    </cfRule>
  </conditionalFormatting>
  <conditionalFormatting sqref="X2801:X2802">
    <cfRule type="expression" dxfId="1101" priority="1114">
      <formula>$Z2801="NA"</formula>
    </cfRule>
    <cfRule type="expression" dxfId="1100" priority="1113">
      <formula>$AA2801="NA"</formula>
    </cfRule>
    <cfRule type="containsText" dxfId="1099" priority="1112" operator="containsText" text="Pedir">
      <formula>NOT(ISERROR(SEARCH("Pedir",X2801)))</formula>
    </cfRule>
  </conditionalFormatting>
  <conditionalFormatting sqref="X2803:X2833 Z2803:Z2833">
    <cfRule type="expression" dxfId="1098" priority="1063">
      <formula>$AA2803="NA"</formula>
    </cfRule>
  </conditionalFormatting>
  <conditionalFormatting sqref="X2821">
    <cfRule type="containsText" dxfId="1097" priority="1061" stopIfTrue="1" operator="containsText" text="PRE">
      <formula>NOT(ISERROR(SEARCH("PRE",X2821)))</formula>
    </cfRule>
    <cfRule type="expression" dxfId="1096" priority="1062">
      <formula>$Z2821="NA"</formula>
    </cfRule>
    <cfRule type="notContainsBlanks" dxfId="1095" priority="1064">
      <formula>LEN(TRIM(X2821))&gt;0</formula>
    </cfRule>
    <cfRule type="expression" dxfId="1094" priority="1067">
      <formula>$Z2821="NA"</formula>
    </cfRule>
  </conditionalFormatting>
  <conditionalFormatting sqref="X2844">
    <cfRule type="expression" dxfId="1093" priority="1006">
      <formula>$Z2844="NA"</formula>
    </cfRule>
  </conditionalFormatting>
  <conditionalFormatting sqref="X2845">
    <cfRule type="containsText" dxfId="1092" priority="988" operator="containsText" text="Pedir">
      <formula>NOT(ISERROR(SEARCH("Pedir",X2845)))</formula>
    </cfRule>
  </conditionalFormatting>
  <conditionalFormatting sqref="X2846 Z2846">
    <cfRule type="expression" dxfId="1091" priority="973">
      <formula>$AA2846="NA"</formula>
    </cfRule>
  </conditionalFormatting>
  <conditionalFormatting sqref="X2846">
    <cfRule type="containsText" dxfId="1090" priority="971" stopIfTrue="1" operator="containsText" text="PRE">
      <formula>NOT(ISERROR(SEARCH("PRE",X2846)))</formula>
    </cfRule>
    <cfRule type="expression" dxfId="1089" priority="972">
      <formula>$Z2846="NA"</formula>
    </cfRule>
    <cfRule type="containsText" dxfId="1088" priority="975" operator="containsText" text="Pedir">
      <formula>NOT(ISERROR(SEARCH("Pedir",X2846)))</formula>
    </cfRule>
    <cfRule type="notContainsBlanks" dxfId="1087" priority="974">
      <formula>LEN(TRIM(X2846))&gt;0</formula>
    </cfRule>
    <cfRule type="expression" dxfId="1086" priority="978">
      <formula>$Z2846="NA"</formula>
    </cfRule>
  </conditionalFormatting>
  <conditionalFormatting sqref="X2869:X2870">
    <cfRule type="expression" dxfId="1085" priority="939">
      <formula>$AA2869="NA"</formula>
    </cfRule>
  </conditionalFormatting>
  <conditionalFormatting sqref="X2870:X2871">
    <cfRule type="containsText" dxfId="1084" priority="910" operator="containsText" text="Pedir">
      <formula>NOT(ISERROR(SEARCH("Pedir",X2870)))</formula>
    </cfRule>
  </conditionalFormatting>
  <conditionalFormatting sqref="X2873">
    <cfRule type="containsText" dxfId="1083" priority="888" operator="containsText" text="Pedir">
      <formula>NOT(ISERROR(SEARCH("Pedir",X2873)))</formula>
    </cfRule>
    <cfRule type="expression" dxfId="1082" priority="887">
      <formula>$Z2873="NA"</formula>
    </cfRule>
    <cfRule type="expression" dxfId="1081" priority="893">
      <formula>$Z2873="NA"</formula>
    </cfRule>
    <cfRule type="containsText" dxfId="1080" priority="885" operator="containsText" text="Pedir">
      <formula>NOT(ISERROR(SEARCH("Pedir",X2873)))</formula>
    </cfRule>
  </conditionalFormatting>
  <conditionalFormatting sqref="X2873:X2881 X2882:Y2961">
    <cfRule type="containsText" dxfId="1079" priority="886" stopIfTrue="1" operator="containsText" text="PRE">
      <formula>NOT(ISERROR(SEARCH("PRE",X2873)))</formula>
    </cfRule>
  </conditionalFormatting>
  <conditionalFormatting sqref="X2875">
    <cfRule type="containsText" dxfId="1078" priority="872" operator="containsText" text="Pedir">
      <formula>NOT(ISERROR(SEARCH("Pedir",X2875)))</formula>
    </cfRule>
  </conditionalFormatting>
  <conditionalFormatting sqref="X2881">
    <cfRule type="expression" dxfId="1077" priority="848">
      <formula>$Z2881="NA"</formula>
    </cfRule>
  </conditionalFormatting>
  <conditionalFormatting sqref="X2897">
    <cfRule type="expression" dxfId="1076" priority="489">
      <formula>$AA2897="NA"</formula>
    </cfRule>
  </conditionalFormatting>
  <conditionalFormatting sqref="X2918">
    <cfRule type="expression" dxfId="1075" priority="694">
      <formula>$Z2918="NA"</formula>
    </cfRule>
    <cfRule type="containsText" dxfId="1074" priority="688" operator="containsText" text="Pedir">
      <formula>NOT(ISERROR(SEARCH("Pedir",X2918)))</formula>
    </cfRule>
  </conditionalFormatting>
  <conditionalFormatting sqref="X2962">
    <cfRule type="containsText" dxfId="1073" priority="504" operator="containsText" text="Pedir">
      <formula>NOT(ISERROR(SEARCH("Pedir",X2962)))</formula>
    </cfRule>
  </conditionalFormatting>
  <conditionalFormatting sqref="X3067:X3068 Z3067:Z3070">
    <cfRule type="expression" dxfId="1072" priority="291">
      <formula>$AA3067="NA"</formula>
    </cfRule>
  </conditionalFormatting>
  <conditionalFormatting sqref="X3067:X3068">
    <cfRule type="containsText" dxfId="1071" priority="292" stopIfTrue="1" operator="containsText" text="PRE">
      <formula>NOT(ISERROR(SEARCH("PRE",X3067)))</formula>
    </cfRule>
    <cfRule type="expression" dxfId="1070" priority="295">
      <formula>$Z3067="NA"</formula>
    </cfRule>
  </conditionalFormatting>
  <conditionalFormatting sqref="X3072:X3095">
    <cfRule type="expression" dxfId="1069" priority="39">
      <formula>$AA3072="NA"</formula>
    </cfRule>
    <cfRule type="containsText" dxfId="1068" priority="38" operator="containsText" text="Pedir">
      <formula>NOT(ISERROR(SEARCH("Pedir",X3072)))</formula>
    </cfRule>
    <cfRule type="containsText" dxfId="1067" priority="42" operator="containsText" text="Pedir">
      <formula>NOT(ISERROR(SEARCH("Pedir",X3072)))</formula>
    </cfRule>
    <cfRule type="containsText" dxfId="1066" priority="41" stopIfTrue="1" operator="containsText" text="PRE">
      <formula>NOT(ISERROR(SEARCH("PRE",X3072)))</formula>
    </cfRule>
    <cfRule type="expression" dxfId="1065" priority="40">
      <formula>$Z3072="NA"</formula>
    </cfRule>
  </conditionalFormatting>
  <conditionalFormatting sqref="X3124">
    <cfRule type="containsText" dxfId="1064" priority="177" stopIfTrue="1" operator="containsText" text="PRE">
      <formula>NOT(ISERROR(SEARCH("PRE",X3124)))</formula>
    </cfRule>
    <cfRule type="expression" dxfId="1063" priority="179">
      <formula>$Z3124="NA"</formula>
    </cfRule>
    <cfRule type="containsText" dxfId="1062" priority="178" operator="containsText" text="Pedir">
      <formula>NOT(ISERROR(SEARCH("Pedir",X3124)))</formula>
    </cfRule>
  </conditionalFormatting>
  <conditionalFormatting sqref="X3125">
    <cfRule type="expression" dxfId="1061" priority="159">
      <formula>$Z3125="NA"</formula>
    </cfRule>
    <cfRule type="containsText" dxfId="1060" priority="152" stopIfTrue="1" operator="containsText" text="PRE">
      <formula>NOT(ISERROR(SEARCH("PRE",X3125)))</formula>
    </cfRule>
    <cfRule type="containsText" dxfId="1059" priority="156" operator="containsText" text="Pedir">
      <formula>NOT(ISERROR(SEARCH("Pedir",X3125)))</formula>
    </cfRule>
  </conditionalFormatting>
  <conditionalFormatting sqref="X3126:X3127">
    <cfRule type="containsText" dxfId="1058" priority="130" stopIfTrue="1" operator="containsText" text="PRE">
      <formula>NOT(ISERROR(SEARCH("PRE",X3126)))</formula>
    </cfRule>
    <cfRule type="expression" dxfId="1057" priority="143">
      <formula>$Z3126="NA"</formula>
    </cfRule>
    <cfRule type="containsText" dxfId="1056" priority="135" operator="containsText" text="Pedir">
      <formula>NOT(ISERROR(SEARCH("Pedir",X3126)))</formula>
    </cfRule>
  </conditionalFormatting>
  <conditionalFormatting sqref="X3128">
    <cfRule type="containsText" dxfId="1055" priority="115" operator="containsText" text="Pedir">
      <formula>NOT(ISERROR(SEARCH("Pedir",X3128)))</formula>
    </cfRule>
    <cfRule type="expression" dxfId="1054" priority="101">
      <formula>$AA3128="NA"</formula>
    </cfRule>
    <cfRule type="expression" dxfId="1053" priority="100">
      <formula>$Z3128="NA"</formula>
    </cfRule>
    <cfRule type="containsText" dxfId="1052" priority="99" stopIfTrue="1" operator="containsText" text="PRE">
      <formula>NOT(ISERROR(SEARCH("PRE",X3128)))</formula>
    </cfRule>
    <cfRule type="expression" dxfId="1051" priority="119">
      <formula>$Z3128="NA"</formula>
    </cfRule>
  </conditionalFormatting>
  <conditionalFormatting sqref="X3129">
    <cfRule type="containsText" dxfId="1050" priority="85" stopIfTrue="1" operator="containsText" text="PRE">
      <formula>NOT(ISERROR(SEARCH("PRE",X3129)))</formula>
    </cfRule>
    <cfRule type="expression" dxfId="1049" priority="87">
      <formula>$Z3129="NA"</formula>
    </cfRule>
    <cfRule type="containsText" dxfId="1048" priority="86" operator="containsText" text="Pedir">
      <formula>NOT(ISERROR(SEARCH("Pedir",X3129)))</formula>
    </cfRule>
  </conditionalFormatting>
  <conditionalFormatting sqref="X1:Y1 X2:Z201 Z202 X203:Z385 Z386 X387:Z576 Y577:Z578 X579:Z1639 Y1640:Z1640 X1641:Z1648 Y1649:Z1650 X1651:Z1929 X1931:Z1932 X1933:Y1939 X1985:Y1985 X1986:Z1986 X1998:Z1998 Y2132:Z2132 Y2199:Z2199 Y2221:Z2221 X2243:Z2243 X2245:Z2245 X202 X386">
    <cfRule type="expression" dxfId="1047" priority="74432">
      <formula>$AA1="NA"</formula>
    </cfRule>
  </conditionalFormatting>
  <conditionalFormatting sqref="X1:Y201 X202 X203:Y385 X386 X387:Y576 X579:Y1639 X1641:Y1648 X1651:Y1833 X1835:Y1929 X1931:Y1939 Y577:Y578 Y1649:Y1650">
    <cfRule type="expression" dxfId="1046" priority="15064">
      <formula>$Z1="NA"</formula>
    </cfRule>
  </conditionalFormatting>
  <conditionalFormatting sqref="X1834:Y1834 Y2115:Y2131">
    <cfRule type="containsText" dxfId="1045" priority="2726" stopIfTrue="1" operator="containsText" text="PRE">
      <formula>NOT(ISERROR(SEARCH("PRE",X1834)))</formula>
    </cfRule>
    <cfRule type="expression" dxfId="1044" priority="2727">
      <formula>$Z1834="NA"</formula>
    </cfRule>
  </conditionalFormatting>
  <conditionalFormatting sqref="X1835:Y1929 Y2132 X387:Y576 X579:Y1639 X1:Y201 X202 X203:Y385 X386 Y577:Y578 X1641:Y1648 X1651:Y1833 X1931:Y1939 Y1649:Y1650">
    <cfRule type="containsText" dxfId="1043" priority="9185" stopIfTrue="1" operator="containsText" text="PRE">
      <formula>NOT(ISERROR(SEARCH("PRE",X1)))</formula>
    </cfRule>
  </conditionalFormatting>
  <conditionalFormatting sqref="X1850:Y1852 X1853 X1854:Y1873 X1874:X1891">
    <cfRule type="containsText" dxfId="1042" priority="6093" stopIfTrue="1" operator="containsText" text="PRE">
      <formula>NOT(ISERROR(SEARCH("PRE",X1850)))</formula>
    </cfRule>
  </conditionalFormatting>
  <conditionalFormatting sqref="X1870:Y1873">
    <cfRule type="expression" dxfId="1041" priority="6094">
      <formula>$Z1870="NA"</formula>
    </cfRule>
  </conditionalFormatting>
  <conditionalFormatting sqref="X1873:Y1873 Y1875">
    <cfRule type="expression" dxfId="1040" priority="6095">
      <formula>$AA1873="NA"</formula>
    </cfRule>
    <cfRule type="containsText" dxfId="1039" priority="6096" operator="containsText" text="Pedir">
      <formula>NOT(ISERROR(SEARCH("Pedir",X1873)))</formula>
    </cfRule>
  </conditionalFormatting>
  <conditionalFormatting sqref="X1930:Y1930">
    <cfRule type="containsText" dxfId="1038" priority="74905" stopIfTrue="1" operator="containsText" text="PRE">
      <formula>NOT(ISERROR(SEARCH("PRE",X1930)))</formula>
    </cfRule>
    <cfRule type="expression" dxfId="1037" priority="74906">
      <formula>$Z1933="NA"</formula>
    </cfRule>
    <cfRule type="expression" dxfId="1036" priority="74901">
      <formula>$AA1933="NA"</formula>
    </cfRule>
  </conditionalFormatting>
  <conditionalFormatting sqref="X1937:Y1976 X1933:Y1935">
    <cfRule type="expression" dxfId="1035" priority="5719">
      <formula>$Z1933="NA"</formula>
    </cfRule>
  </conditionalFormatting>
  <conditionalFormatting sqref="X1940:Y1965">
    <cfRule type="expression" dxfId="1034" priority="5865">
      <formula>$AA1940="NA"</formula>
    </cfRule>
  </conditionalFormatting>
  <conditionalFormatting sqref="X1940:Y1976">
    <cfRule type="containsText" dxfId="1033" priority="5718" stopIfTrue="1" operator="containsText" text="PRE">
      <formula>NOT(ISERROR(SEARCH("PRE",X1940)))</formula>
    </cfRule>
  </conditionalFormatting>
  <conditionalFormatting sqref="X1978:Y1980">
    <cfRule type="containsText" dxfId="1032" priority="5116" stopIfTrue="1" operator="containsText" text="PRE">
      <formula>NOT(ISERROR(SEARCH("PRE",X1978)))</formula>
    </cfRule>
    <cfRule type="expression" dxfId="1031" priority="5117">
      <formula>$Z1978="NA"</formula>
    </cfRule>
  </conditionalFormatting>
  <conditionalFormatting sqref="X1983:Y1983">
    <cfRule type="expression" dxfId="1030" priority="5649">
      <formula>$AA1983="NA"</formula>
    </cfRule>
  </conditionalFormatting>
  <conditionalFormatting sqref="X1983:Y1994">
    <cfRule type="expression" dxfId="1029" priority="5581">
      <formula>$Z1983="NA"</formula>
    </cfRule>
    <cfRule type="containsText" dxfId="1028" priority="5569" stopIfTrue="1" operator="containsText" text="PRE">
      <formula>NOT(ISERROR(SEARCH("PRE",X1983)))</formula>
    </cfRule>
  </conditionalFormatting>
  <conditionalFormatting sqref="X1987:Y1994">
    <cfRule type="expression" dxfId="1027" priority="5571">
      <formula>$AA1987="NA"</formula>
    </cfRule>
    <cfRule type="expression" dxfId="1026" priority="5570">
      <formula>$Z1987="NA"</formula>
    </cfRule>
  </conditionalFormatting>
  <conditionalFormatting sqref="X1995:Y1996">
    <cfRule type="expression" dxfId="1025" priority="5527">
      <formula>$AA1995="NA"</formula>
    </cfRule>
  </conditionalFormatting>
  <conditionalFormatting sqref="X1995:Y1998">
    <cfRule type="expression" dxfId="1024" priority="5515">
      <formula>$Z1995="NA"</formula>
    </cfRule>
    <cfRule type="containsText" dxfId="1023" priority="5514" stopIfTrue="1" operator="containsText" text="PRE">
      <formula>NOT(ISERROR(SEARCH("PRE",X1995)))</formula>
    </cfRule>
  </conditionalFormatting>
  <conditionalFormatting sqref="X1999:Y2003">
    <cfRule type="containsText" dxfId="1022" priority="5442" stopIfTrue="1" operator="containsText" text="PRE">
      <formula>NOT(ISERROR(SEARCH("PRE",X1999)))</formula>
    </cfRule>
    <cfRule type="expression" dxfId="1021" priority="5444">
      <formula>$AA1999="NA"</formula>
    </cfRule>
    <cfRule type="expression" dxfId="1020" priority="5452">
      <formula>$Z1999="NA"</formula>
    </cfRule>
  </conditionalFormatting>
  <conditionalFormatting sqref="X2144:Y2144">
    <cfRule type="expression" dxfId="1019" priority="4389">
      <formula>$Z2144="NA"</formula>
    </cfRule>
    <cfRule type="containsText" dxfId="1018" priority="4388" stopIfTrue="1" operator="containsText" text="PRE">
      <formula>NOT(ISERROR(SEARCH("PRE",X2144)))</formula>
    </cfRule>
    <cfRule type="expression" dxfId="1017" priority="4396">
      <formula>$AA2144="NA"</formula>
    </cfRule>
  </conditionalFormatting>
  <conditionalFormatting sqref="X2169:Y2169">
    <cfRule type="expression" dxfId="1016" priority="4247">
      <formula>$Z2169="NA"</formula>
    </cfRule>
    <cfRule type="containsText" dxfId="1015" priority="4246" stopIfTrue="1" operator="containsText" text="PRE">
      <formula>NOT(ISERROR(SEARCH("PRE",X2169)))</formula>
    </cfRule>
    <cfRule type="expression" dxfId="1014" priority="4248">
      <formula>$AA2169="NA"</formula>
    </cfRule>
  </conditionalFormatting>
  <conditionalFormatting sqref="X2218:Y2218">
    <cfRule type="containsText" dxfId="1013" priority="3916" stopIfTrue="1" operator="containsText" text="PRE">
      <formula>NOT(ISERROR(SEARCH("PRE",X2218)))</formula>
    </cfRule>
    <cfRule type="expression" dxfId="1012" priority="3917">
      <formula>$Z2218="NA"</formula>
    </cfRule>
    <cfRule type="expression" dxfId="1011" priority="3918">
      <formula>$AA2218="NA"</formula>
    </cfRule>
    <cfRule type="containsText" dxfId="1010" priority="3919" operator="containsText" text="OT">
      <formula>NOT(ISERROR(SEARCH("OT",X2218)))</formula>
    </cfRule>
    <cfRule type="containsText" dxfId="1009" priority="3920" stopIfTrue="1" operator="containsText" text="PRE">
      <formula>NOT(ISERROR(SEARCH("PRE",X2218)))</formula>
    </cfRule>
    <cfRule type="expression" dxfId="1008" priority="3921">
      <formula>$Z2218="NA"</formula>
    </cfRule>
    <cfRule type="expression" dxfId="1007" priority="3922">
      <formula>$AA2218="NA"</formula>
    </cfRule>
    <cfRule type="containsText" dxfId="1006" priority="3923" operator="containsText" text="OT">
      <formula>NOT(ISERROR(SEARCH("OT",X2218)))</formula>
    </cfRule>
  </conditionalFormatting>
  <conditionalFormatting sqref="X2218:Y2219 Y2246:Y2262 Y2264 Y2266:Y2282 Y2284:Y2347 Y2388:Y2389 Y2391 Z1:Z2286 Y2351:Y2386 Y2393:Y2430 Y2432:Y2435 Y2437:Y2444 Y2447:Y2466 Y2473:Y2524 Z2486:Z2571 Z2590:Z2599 Y2591:Y2599 Y2600:Z2600 Z2601 Y2602:Z2603 Z2665:Z2712 Z2714:Z2734 Z2736:Z2738 Z2740:Z2750 Z2753:Z2754 Z2770:Z2778 Z2756:Z2768 Z2782:Z2843 Z2845:Z2880 Y2882:Z2916 Z2918:Z2940 Y2468:Y2471 Y2941:Z3066 Y3069:Y3076 Y2919:Y2940 Z3124:Z3129 Z3067:Z3076 Y3077:Z3123 Y3159:Y6344 Z3159:Z1048576 Y3130:Z3158">
    <cfRule type="containsText" dxfId="1005" priority="3911" operator="containsText" text="OT">
      <formula>NOT(ISERROR(SEARCH("OT",X1)))</formula>
    </cfRule>
  </conditionalFormatting>
  <conditionalFormatting sqref="X2218:Y2219 Y2246:Y2262 Y2264 Y2266:Y2282 Y2284:Y2347 Y2388:Y2389 Y2391">
    <cfRule type="expression" dxfId="1004" priority="3909">
      <formula>$Z2218="NA"</formula>
    </cfRule>
  </conditionalFormatting>
  <conditionalFormatting sqref="X2218:Y2219">
    <cfRule type="expression" dxfId="1003" priority="3910">
      <formula>$AA2218="NA"</formula>
    </cfRule>
    <cfRule type="containsText" dxfId="1002" priority="3908" stopIfTrue="1" operator="containsText" text="PRE">
      <formula>NOT(ISERROR(SEARCH("PRE",X2218)))</formula>
    </cfRule>
  </conditionalFormatting>
  <conditionalFormatting sqref="X2219:Y2219 Y2098:Y2134">
    <cfRule type="containsText" dxfId="1001" priority="3904" stopIfTrue="1" operator="containsText" text="PRE">
      <formula>NOT(ISERROR(SEARCH("PRE",X2098)))</formula>
    </cfRule>
  </conditionalFormatting>
  <conditionalFormatting sqref="X2219:Y2220">
    <cfRule type="expression" dxfId="1000" priority="3882">
      <formula>$Z2219="NA"</formula>
    </cfRule>
    <cfRule type="containsText" dxfId="999" priority="3884" operator="containsText" text="OT">
      <formula>NOT(ISERROR(SEARCH("OT",X2219)))</formula>
    </cfRule>
    <cfRule type="expression" dxfId="998" priority="3883">
      <formula>$AA2219="NA"</formula>
    </cfRule>
    <cfRule type="containsText" dxfId="997" priority="3881" stopIfTrue="1" operator="containsText" text="PRE">
      <formula>NOT(ISERROR(SEARCH("PRE",X2219)))</formula>
    </cfRule>
  </conditionalFormatting>
  <conditionalFormatting sqref="X2220:Y2220">
    <cfRule type="containsText" dxfId="996" priority="3876" operator="containsText" text="OT">
      <formula>NOT(ISERROR(SEARCH("OT",X2220)))</formula>
    </cfRule>
    <cfRule type="expression" dxfId="995" priority="3879">
      <formula>$AA2220="NA"</formula>
    </cfRule>
    <cfRule type="expression" dxfId="994" priority="3875">
      <formula>$AA2220="NA"</formula>
    </cfRule>
    <cfRule type="containsText" dxfId="993" priority="3873" stopIfTrue="1" operator="containsText" text="PRE">
      <formula>NOT(ISERROR(SEARCH("PRE",X2220)))</formula>
    </cfRule>
    <cfRule type="expression" dxfId="992" priority="3874">
      <formula>$Z2220="NA"</formula>
    </cfRule>
    <cfRule type="containsText" dxfId="991" priority="3880" operator="containsText" text="OT">
      <formula>NOT(ISERROR(SEARCH("OT",X2220)))</formula>
    </cfRule>
    <cfRule type="expression" dxfId="990" priority="3878">
      <formula>$Z2220="NA"</formula>
    </cfRule>
    <cfRule type="containsText" dxfId="989" priority="3877" stopIfTrue="1" operator="containsText" text="PRE">
      <formula>NOT(ISERROR(SEARCH("PRE",X2220)))</formula>
    </cfRule>
  </conditionalFormatting>
  <conditionalFormatting sqref="X2234:Y2234">
    <cfRule type="expression" dxfId="988" priority="3705">
      <formula>$Z2234="NA"</formula>
    </cfRule>
    <cfRule type="expression" dxfId="987" priority="3706">
      <formula>$AA2234="NA"</formula>
    </cfRule>
    <cfRule type="containsText" dxfId="986" priority="3704" stopIfTrue="1" operator="containsText" text="PRE">
      <formula>NOT(ISERROR(SEARCH("PRE",X2234)))</formula>
    </cfRule>
  </conditionalFormatting>
  <conditionalFormatting sqref="X2243:Y2243">
    <cfRule type="containsText" dxfId="985" priority="3658" stopIfTrue="1" operator="containsText" text="PRE">
      <formula>NOT(ISERROR(SEARCH("PRE",X2243)))</formula>
    </cfRule>
    <cfRule type="expression" dxfId="984" priority="3660">
      <formula>$Z2243="NA"</formula>
    </cfRule>
  </conditionalFormatting>
  <conditionalFormatting sqref="X2245:Y2245">
    <cfRule type="containsText" dxfId="983" priority="3618" stopIfTrue="1" operator="containsText" text="PRE">
      <formula>NOT(ISERROR(SEARCH("PRE",X2245)))</formula>
    </cfRule>
    <cfRule type="expression" dxfId="982" priority="3620">
      <formula>$Z2245="NA"</formula>
    </cfRule>
  </conditionalFormatting>
  <conditionalFormatting sqref="X2266:Y2266">
    <cfRule type="containsText" dxfId="981" priority="3493" stopIfTrue="1" operator="containsText" text="PRE">
      <formula>NOT(ISERROR(SEARCH("PRE",X2266)))</formula>
    </cfRule>
  </conditionalFormatting>
  <conditionalFormatting sqref="X2267:Y2271 X2284:Y2347 X2351:Y2386 X2388:Y2389 X2391:Y2391 X2393:Y2430 X2432:Y2435 X2437:Y2444 X2447:Y2466 X2473:Y2524 Z2530:Z2538 X2591:Y2600 X2602:Y2603 X2527:Y2532 X2534:Y2559 X2561:Y2574 X2605:Y2627 X2646:X2734 X2963:Y2995 X2736:X2874 Z2777 X2468:Y2471 X1:X2636">
    <cfRule type="containsText" dxfId="980" priority="4327" stopIfTrue="1" operator="containsText" text="PRE">
      <formula>NOT(ISERROR(SEARCH("PRE",X1)))</formula>
    </cfRule>
  </conditionalFormatting>
  <conditionalFormatting sqref="X2272:Y2272">
    <cfRule type="expression" dxfId="979" priority="3476">
      <formula>$Z2272="NA"</formula>
    </cfRule>
    <cfRule type="containsText" dxfId="978" priority="3475" stopIfTrue="1" operator="containsText" text="PRE">
      <formula>NOT(ISERROR(SEARCH("PRE",X2272)))</formula>
    </cfRule>
  </conditionalFormatting>
  <conditionalFormatting sqref="X2387:Y2387">
    <cfRule type="expression" dxfId="977" priority="2722">
      <formula>$AA2387="NA"</formula>
    </cfRule>
    <cfRule type="expression" dxfId="976" priority="2719">
      <formula>$Z2387="NA"</formula>
    </cfRule>
    <cfRule type="expression" dxfId="975" priority="2723">
      <formula>$Z2387="NA"</formula>
    </cfRule>
    <cfRule type="containsText" dxfId="974" priority="2718" stopIfTrue="1" operator="containsText" text="PRE">
      <formula>NOT(ISERROR(SEARCH("PRE",X2387)))</formula>
    </cfRule>
  </conditionalFormatting>
  <conditionalFormatting sqref="X2390:Y2390">
    <cfRule type="expression" dxfId="973" priority="2712">
      <formula>$Z2390="NA"</formula>
    </cfRule>
    <cfRule type="expression" dxfId="972" priority="2716">
      <formula>$Z2390="NA"</formula>
    </cfRule>
    <cfRule type="expression" dxfId="971" priority="2715">
      <formula>$AA2390="NA"</formula>
    </cfRule>
    <cfRule type="containsText" dxfId="970" priority="2711" stopIfTrue="1" operator="containsText" text="PRE">
      <formula>NOT(ISERROR(SEARCH("PRE",X2390)))</formula>
    </cfRule>
  </conditionalFormatting>
  <conditionalFormatting sqref="X2392:Y2392">
    <cfRule type="expression" dxfId="969" priority="2709">
      <formula>$Z2392="NA"</formula>
    </cfRule>
    <cfRule type="expression" dxfId="968" priority="2705">
      <formula>$Z2392="NA"</formula>
    </cfRule>
    <cfRule type="containsText" dxfId="967" priority="2704" stopIfTrue="1" operator="containsText" text="PRE">
      <formula>NOT(ISERROR(SEARCH("PRE",X2392)))</formula>
    </cfRule>
    <cfRule type="expression" dxfId="966" priority="2708">
      <formula>$AA2392="NA"</formula>
    </cfRule>
  </conditionalFormatting>
  <conditionalFormatting sqref="X2436:Y2436">
    <cfRule type="expression" dxfId="965" priority="2560">
      <formula>$AA2436="NA"</formula>
    </cfRule>
    <cfRule type="containsText" dxfId="964" priority="2556" stopIfTrue="1" operator="containsText" text="PRE">
      <formula>NOT(ISERROR(SEARCH("PRE",X2436)))</formula>
    </cfRule>
    <cfRule type="expression" dxfId="963" priority="2557">
      <formula>$Z2436="NA"</formula>
    </cfRule>
    <cfRule type="expression" dxfId="962" priority="2561">
      <formula>$Z2436="NA"</formula>
    </cfRule>
  </conditionalFormatting>
  <conditionalFormatting sqref="X2445:Y2445">
    <cfRule type="expression" dxfId="961" priority="2546">
      <formula>$Z2445="NA"</formula>
    </cfRule>
    <cfRule type="expression" dxfId="960" priority="2545">
      <formula>$AA2445="NA"</formula>
    </cfRule>
  </conditionalFormatting>
  <conditionalFormatting sqref="X2445:Y2446">
    <cfRule type="expression" dxfId="959" priority="2538">
      <formula>$Z2445="NA"</formula>
    </cfRule>
    <cfRule type="containsText" dxfId="958" priority="2537" stopIfTrue="1" operator="containsText" text="PRE">
      <formula>NOT(ISERROR(SEARCH("PRE",X2445)))</formula>
    </cfRule>
  </conditionalFormatting>
  <conditionalFormatting sqref="X2446:Y2446">
    <cfRule type="expression" dxfId="957" priority="2539">
      <formula>$AA2446="NA"</formula>
    </cfRule>
  </conditionalFormatting>
  <conditionalFormatting sqref="X2472:Y2472">
    <cfRule type="expression" dxfId="956" priority="2523">
      <formula>$Z2472="NA"</formula>
    </cfRule>
    <cfRule type="containsText" dxfId="955" priority="2522" stopIfTrue="1" operator="containsText" text="PRE">
      <formula>NOT(ISERROR(SEARCH("PRE",X2472)))</formula>
    </cfRule>
    <cfRule type="expression" dxfId="954" priority="2524">
      <formula>$AA2472="NA"</formula>
    </cfRule>
  </conditionalFormatting>
  <conditionalFormatting sqref="X2486:Y2525 X2526 X2527:Y2532 X2533 X2534:Y2559 X2560 X2561:Y2571">
    <cfRule type="expression" dxfId="953" priority="2509">
      <formula>$AA2486="NA"</formula>
    </cfRule>
  </conditionalFormatting>
  <conditionalFormatting sqref="X2525:Y2525">
    <cfRule type="expression" dxfId="952" priority="2508">
      <formula>$Z2525="NA"</formula>
    </cfRule>
    <cfRule type="containsText" dxfId="951" priority="2507" stopIfTrue="1" operator="containsText" text="PRE">
      <formula>NOT(ISERROR(SEARCH("PRE",X2525)))</formula>
    </cfRule>
  </conditionalFormatting>
  <conditionalFormatting sqref="X2576:Y2590">
    <cfRule type="containsText" dxfId="950" priority="2456" stopIfTrue="1" operator="containsText" text="PRE">
      <formula>NOT(ISERROR(SEARCH("PRE",X2576)))</formula>
    </cfRule>
  </conditionalFormatting>
  <conditionalFormatting sqref="X2590:Y2590">
    <cfRule type="expression" dxfId="949" priority="2457">
      <formula>$Z2590="NA"</formula>
    </cfRule>
  </conditionalFormatting>
  <conditionalFormatting sqref="X2918:Y2928 X2929 X2930:Y2940">
    <cfRule type="expression" dxfId="948" priority="666">
      <formula>$AA2918="NA"</formula>
    </cfRule>
  </conditionalFormatting>
  <conditionalFormatting sqref="X2962:Y2962">
    <cfRule type="containsText" dxfId="947" priority="501" stopIfTrue="1" operator="containsText" text="PRE">
      <formula>NOT(ISERROR(SEARCH("PRE",X2962)))</formula>
    </cfRule>
  </conditionalFormatting>
  <conditionalFormatting sqref="X2996:Y2996">
    <cfRule type="containsText" dxfId="946" priority="431" stopIfTrue="1" operator="containsText" text="PRE">
      <formula>NOT(ISERROR(SEARCH("PRE",X2996)))</formula>
    </cfRule>
    <cfRule type="expression" dxfId="945" priority="433">
      <formula>$Z2996="NA"</formula>
    </cfRule>
  </conditionalFormatting>
  <conditionalFormatting sqref="X2997:Y2997">
    <cfRule type="containsText" dxfId="944" priority="407" stopIfTrue="1" operator="containsText" text="PRE">
      <formula>NOT(ISERROR(SEARCH("PRE",X2997)))</formula>
    </cfRule>
    <cfRule type="expression" dxfId="943" priority="405">
      <formula>$AA2997="NA"</formula>
    </cfRule>
  </conditionalFormatting>
  <conditionalFormatting sqref="X3125:Y3125">
    <cfRule type="containsText" dxfId="942" priority="153" stopIfTrue="1" operator="containsText" text="PRE">
      <formula>NOT(ISERROR(SEARCH("PRE",X3125)))</formula>
    </cfRule>
    <cfRule type="expression" dxfId="941" priority="154">
      <formula>$Z3125="NA"</formula>
    </cfRule>
  </conditionalFormatting>
  <conditionalFormatting sqref="X3126:Y3127">
    <cfRule type="expression" dxfId="940" priority="131">
      <formula>$Z3126="NA"</formula>
    </cfRule>
    <cfRule type="expression" dxfId="939" priority="134">
      <formula>$AA3126="NA"</formula>
    </cfRule>
    <cfRule type="expression" dxfId="938" priority="133">
      <formula>$Z3126="NA"</formula>
    </cfRule>
    <cfRule type="containsText" dxfId="937" priority="132" stopIfTrue="1" operator="containsText" text="PRE">
      <formula>NOT(ISERROR(SEARCH("PRE",X3126)))</formula>
    </cfRule>
  </conditionalFormatting>
  <conditionalFormatting sqref="X1870:Z1872">
    <cfRule type="expression" dxfId="936" priority="6122">
      <formula>$AA1870="NA"</formula>
    </cfRule>
  </conditionalFormatting>
  <conditionalFormatting sqref="X1966:Z1976 Z1977">
    <cfRule type="expression" dxfId="935" priority="5720">
      <formula>$AA1966="NA"</formula>
    </cfRule>
  </conditionalFormatting>
  <conditionalFormatting sqref="X1978:Z1980">
    <cfRule type="expression" dxfId="934" priority="5118">
      <formula>$AA1978="NA"</formula>
    </cfRule>
  </conditionalFormatting>
  <conditionalFormatting sqref="X1984:Z1984 Z1985">
    <cfRule type="expression" dxfId="933" priority="5632">
      <formula>$AA1984="NA"</formula>
    </cfRule>
  </conditionalFormatting>
  <conditionalFormatting sqref="X1997:Z1997">
    <cfRule type="expression" dxfId="932" priority="5516">
      <formula>$AA1997="NA"</formula>
    </cfRule>
  </conditionalFormatting>
  <conditionalFormatting sqref="X2572:Z2574 X2575 Z2575 X2576:Z2590 Z2591:Z2594">
    <cfRule type="expression" dxfId="931" priority="2454">
      <formula>$AA2572="NA"</formula>
    </cfRule>
  </conditionalFormatting>
  <conditionalFormatting sqref="X2915:Z2915">
    <cfRule type="expression" dxfId="930" priority="738">
      <formula>$AA2915="NA"</formula>
    </cfRule>
  </conditionalFormatting>
  <conditionalFormatting sqref="X2962:Z2962">
    <cfRule type="expression" dxfId="929" priority="499">
      <formula>$AA2962="NA"</formula>
    </cfRule>
  </conditionalFormatting>
  <conditionalFormatting sqref="X3125:Z3125">
    <cfRule type="expression" dxfId="928" priority="155">
      <formula>$AA3125="NA"</formula>
    </cfRule>
  </conditionalFormatting>
  <conditionalFormatting sqref="Y1">
    <cfRule type="containsText" dxfId="927" priority="22943" operator="containsText" text="Pedir">
      <formula>NOT(ISERROR(SEARCH("Pedir",Y1)))</formula>
    </cfRule>
    <cfRule type="containsText" dxfId="926" priority="22945" operator="containsText" text="OT">
      <formula>NOT(ISERROR(SEARCH("OT",Y1)))</formula>
    </cfRule>
    <cfRule type="containsText" dxfId="925" priority="22946" stopIfTrue="1" operator="containsText" text="PRE">
      <formula>NOT(ISERROR(SEARCH("PRE",Y1)))</formula>
    </cfRule>
  </conditionalFormatting>
  <conditionalFormatting sqref="Y202">
    <cfRule type="expression" dxfId="924" priority="2037">
      <formula>$Z202="NA"</formula>
    </cfRule>
    <cfRule type="containsText" dxfId="923" priority="2036" stopIfTrue="1" operator="containsText" text="PRE">
      <formula>NOT(ISERROR(SEARCH("PRE",Y202)))</formula>
    </cfRule>
    <cfRule type="expression" dxfId="922" priority="2038">
      <formula>$AA202="NA"</formula>
    </cfRule>
    <cfRule type="containsText" dxfId="921" priority="2039" operator="containsText" text="OT">
      <formula>NOT(ISERROR(SEARCH("OT",Y202)))</formula>
    </cfRule>
  </conditionalFormatting>
  <conditionalFormatting sqref="Y386">
    <cfRule type="expression" dxfId="920" priority="2071">
      <formula>$Z386="NA"</formula>
    </cfRule>
    <cfRule type="containsText" dxfId="919" priority="2070" stopIfTrue="1" operator="containsText" text="PRE">
      <formula>NOT(ISERROR(SEARCH("PRE",Y386)))</formula>
    </cfRule>
    <cfRule type="expression" dxfId="918" priority="2072">
      <formula>$AA386="NA"</formula>
    </cfRule>
    <cfRule type="containsText" dxfId="917" priority="2073" operator="containsText" text="OT">
      <formula>NOT(ISERROR(SEARCH("OT",Y386)))</formula>
    </cfRule>
  </conditionalFormatting>
  <conditionalFormatting sqref="Y1297">
    <cfRule type="containsText" dxfId="916" priority="4205" stopIfTrue="1" operator="containsText" text="PRE">
      <formula>NOT(ISERROR(SEARCH("PRE",Y1297)))</formula>
    </cfRule>
    <cfRule type="expression" dxfId="915" priority="4206">
      <formula>$Z1297="NA"</formula>
    </cfRule>
  </conditionalFormatting>
  <conditionalFormatting sqref="Y1439">
    <cfRule type="containsText" dxfId="914" priority="6114" stopIfTrue="1" operator="containsText" text="PRE">
      <formula>NOT(ISERROR(SEARCH("PRE",Y1439)))</formula>
    </cfRule>
    <cfRule type="expression" dxfId="913" priority="6115">
      <formula>$Z1439="NA"</formula>
    </cfRule>
  </conditionalFormatting>
  <conditionalFormatting sqref="Y1482">
    <cfRule type="containsText" dxfId="912" priority="6109" stopIfTrue="1" operator="containsText" text="PRE">
      <formula>NOT(ISERROR(SEARCH("PRE",Y1482)))</formula>
    </cfRule>
    <cfRule type="expression" dxfId="911" priority="6110">
      <formula>$Z1482="NA"</formula>
    </cfRule>
  </conditionalFormatting>
  <conditionalFormatting sqref="Y1518">
    <cfRule type="containsText" dxfId="910" priority="6106" stopIfTrue="1" operator="containsText" text="PRE">
      <formula>NOT(ISERROR(SEARCH("PRE",Y1518)))</formula>
    </cfRule>
    <cfRule type="expression" dxfId="909" priority="6107">
      <formula>$Z1518="NA"</formula>
    </cfRule>
  </conditionalFormatting>
  <conditionalFormatting sqref="Y1522">
    <cfRule type="containsText" dxfId="908" priority="6101" stopIfTrue="1" operator="containsText" text="PRE">
      <formula>NOT(ISERROR(SEARCH("PRE",Y1522)))</formula>
    </cfRule>
    <cfRule type="expression" dxfId="907" priority="6102">
      <formula>$Z1522="NA"</formula>
    </cfRule>
  </conditionalFormatting>
  <conditionalFormatting sqref="Y1640">
    <cfRule type="expression" dxfId="906" priority="5712">
      <formula>$Z1640="NA"</formula>
    </cfRule>
    <cfRule type="containsText" dxfId="905" priority="5711" stopIfTrue="1" operator="containsText" text="PRE">
      <formula>NOT(ISERROR(SEARCH("PRE",Y1640)))</formula>
    </cfRule>
  </conditionalFormatting>
  <conditionalFormatting sqref="Y1649">
    <cfRule type="containsText" dxfId="904" priority="4203" stopIfTrue="1" operator="containsText" text="PRE">
      <formula>NOT(ISERROR(SEARCH("PRE",Y1649)))</formula>
    </cfRule>
  </conditionalFormatting>
  <conditionalFormatting sqref="Y1649:Y1650">
    <cfRule type="expression" dxfId="903" priority="4204">
      <formula>$Z1649="NA"</formula>
    </cfRule>
  </conditionalFormatting>
  <conditionalFormatting sqref="Y1663">
    <cfRule type="containsText" dxfId="902" priority="6098" stopIfTrue="1" operator="containsText" text="PRE">
      <formula>NOT(ISERROR(SEARCH("PRE",Y1663)))</formula>
    </cfRule>
    <cfRule type="expression" dxfId="901" priority="6099">
      <formula>$Z1663="NA"</formula>
    </cfRule>
  </conditionalFormatting>
  <conditionalFormatting sqref="Y1777">
    <cfRule type="containsText" dxfId="900" priority="6061" stopIfTrue="1" operator="containsText" text="PRE">
      <formula>NOT(ISERROR(SEARCH("PRE",Y1777)))</formula>
    </cfRule>
    <cfRule type="expression" dxfId="899" priority="6062">
      <formula>$Z1777="NA"</formula>
    </cfRule>
  </conditionalFormatting>
  <conditionalFormatting sqref="Y1786">
    <cfRule type="containsText" dxfId="898" priority="6059" stopIfTrue="1" operator="containsText" text="PRE">
      <formula>NOT(ISERROR(SEARCH("PRE",Y1786)))</formula>
    </cfRule>
    <cfRule type="expression" dxfId="897" priority="6060">
      <formula>$Z1786="NA"</formula>
    </cfRule>
  </conditionalFormatting>
  <conditionalFormatting sqref="Y1791:Y1793">
    <cfRule type="containsText" dxfId="896" priority="4201" stopIfTrue="1" operator="containsText" text="PRE">
      <formula>NOT(ISERROR(SEARCH("PRE",Y1791)))</formula>
    </cfRule>
    <cfRule type="expression" dxfId="895" priority="4202">
      <formula>$Z1791="NA"</formula>
    </cfRule>
  </conditionalFormatting>
  <conditionalFormatting sqref="Y1833">
    <cfRule type="expression" dxfId="894" priority="5988">
      <formula>$Z1833="NA"</formula>
    </cfRule>
    <cfRule type="containsText" dxfId="893" priority="5987" stopIfTrue="1" operator="containsText" text="PRE">
      <formula>NOT(ISERROR(SEARCH("PRE",Y1833)))</formula>
    </cfRule>
  </conditionalFormatting>
  <conditionalFormatting sqref="Y1836">
    <cfRule type="containsText" dxfId="892" priority="5985" stopIfTrue="1" operator="containsText" text="PRE">
      <formula>NOT(ISERROR(SEARCH("PRE",Y1836)))</formula>
    </cfRule>
    <cfRule type="expression" dxfId="891" priority="5986">
      <formula>$Z1836="NA"</formula>
    </cfRule>
  </conditionalFormatting>
  <conditionalFormatting sqref="Y1839">
    <cfRule type="containsText" dxfId="890" priority="5983" stopIfTrue="1" operator="containsText" text="PRE">
      <formula>NOT(ISERROR(SEARCH("PRE",Y1839)))</formula>
    </cfRule>
    <cfRule type="expression" dxfId="889" priority="5984">
      <formula>$Z1839="NA"</formula>
    </cfRule>
  </conditionalFormatting>
  <conditionalFormatting sqref="Y1849">
    <cfRule type="containsText" dxfId="888" priority="5981" stopIfTrue="1" operator="containsText" text="PRE">
      <formula>NOT(ISERROR(SEARCH("PRE",Y1849)))</formula>
    </cfRule>
    <cfRule type="expression" dxfId="887" priority="5982">
      <formula>$Z1849="NA"</formula>
    </cfRule>
  </conditionalFormatting>
  <conditionalFormatting sqref="Y1853">
    <cfRule type="containsText" dxfId="886" priority="5979" stopIfTrue="1" operator="containsText" text="PRE">
      <formula>NOT(ISERROR(SEARCH("PRE",Y1853)))</formula>
    </cfRule>
    <cfRule type="expression" dxfId="885" priority="5980">
      <formula>$Z1853="NA"</formula>
    </cfRule>
  </conditionalFormatting>
  <conditionalFormatting sqref="Y1874:Y1875">
    <cfRule type="containsText" dxfId="884" priority="5947" stopIfTrue="1" operator="containsText" text="PRE">
      <formula>NOT(ISERROR(SEARCH("PRE",Y1874)))</formula>
    </cfRule>
    <cfRule type="expression" dxfId="883" priority="5948">
      <formula>$Z1874="NA"</formula>
    </cfRule>
  </conditionalFormatting>
  <conditionalFormatting sqref="Y1887:Y1888">
    <cfRule type="containsText" dxfId="882" priority="6073" stopIfTrue="1" operator="containsText" text="PRE">
      <formula>NOT(ISERROR(SEARCH("PRE",Y1887)))</formula>
    </cfRule>
    <cfRule type="expression" dxfId="881" priority="6074">
      <formula>$Z1887="NA"</formula>
    </cfRule>
  </conditionalFormatting>
  <conditionalFormatting sqref="Y1890:Y1891">
    <cfRule type="expression" dxfId="880" priority="5943">
      <formula>$Z1890="NA"</formula>
    </cfRule>
  </conditionalFormatting>
  <conditionalFormatting sqref="Y1891">
    <cfRule type="containsText" dxfId="879" priority="5942" stopIfTrue="1" operator="containsText" text="PRE">
      <formula>NOT(ISERROR(SEARCH("PRE",Y1891)))</formula>
    </cfRule>
  </conditionalFormatting>
  <conditionalFormatting sqref="Y1936">
    <cfRule type="expression" dxfId="878" priority="4199">
      <formula>$Z1936="NA"</formula>
    </cfRule>
    <cfRule type="containsText" dxfId="877" priority="4198" stopIfTrue="1" operator="containsText" text="PRE">
      <formula>NOT(ISERROR(SEARCH("PRE",Y1936)))</formula>
    </cfRule>
  </conditionalFormatting>
  <conditionalFormatting sqref="Y1987:Y1996 Y2287:Z2347 Y2351:Z2353 Z2354:Z2392 Y2393:Z2430 Z2431 Y2432:Z2435 Z2436 Y2437:Z2444 Z2445:Z2446 Y2447:Z2466 Z2472 Y2473:Z2485 Y2284:Y2286 Y2351:Y2386 Y2388:Y2389 Y2391 Y2468:Z2471 Z2467">
    <cfRule type="containsText" dxfId="876" priority="5567" operator="containsText" text="OT">
      <formula>NOT(ISERROR(SEARCH("OT",Y1987)))</formula>
    </cfRule>
  </conditionalFormatting>
  <conditionalFormatting sqref="Y1999:Y2003 Y2005:Y2091 Y2093:Y2096">
    <cfRule type="containsText" dxfId="875" priority="5491" operator="containsText" text="OT">
      <formula>NOT(ISERROR(SEARCH("OT",Y1999)))</formula>
    </cfRule>
  </conditionalFormatting>
  <conditionalFormatting sqref="Y2004">
    <cfRule type="expression" dxfId="874" priority="4088">
      <formula>$AA2004="NA"</formula>
    </cfRule>
    <cfRule type="expression" dxfId="873" priority="4087">
      <formula>$Z2004="NA"</formula>
    </cfRule>
    <cfRule type="containsText" dxfId="872" priority="4085" operator="containsText" text="OT">
      <formula>NOT(ISERROR(SEARCH("OT",Y2004)))</formula>
    </cfRule>
  </conditionalFormatting>
  <conditionalFormatting sqref="Y2004:Y2007">
    <cfRule type="containsText" dxfId="871" priority="4086" stopIfTrue="1" operator="containsText" text="PRE">
      <formula>NOT(ISERROR(SEARCH("PRE",Y2004)))</formula>
    </cfRule>
  </conditionalFormatting>
  <conditionalFormatting sqref="Y2005:Y2091">
    <cfRule type="expression" dxfId="870" priority="5372">
      <formula>$Z2005="NA"</formula>
    </cfRule>
    <cfRule type="expression" dxfId="869" priority="5369">
      <formula>$AA2005="NA"</formula>
    </cfRule>
  </conditionalFormatting>
  <conditionalFormatting sqref="Y2008:Y2016 Y2018:Y2052">
    <cfRule type="containsText" dxfId="868" priority="5676" stopIfTrue="1" operator="containsText" text="PRE">
      <formula>NOT(ISERROR(SEARCH("PRE",Y2008)))</formula>
    </cfRule>
    <cfRule type="expression" dxfId="867" priority="5677">
      <formula>$Z2008="NA"</formula>
    </cfRule>
  </conditionalFormatting>
  <conditionalFormatting sqref="Y2017">
    <cfRule type="expression" dxfId="866" priority="5370">
      <formula>$Z2017="NA"</formula>
    </cfRule>
    <cfRule type="containsText" dxfId="865" priority="5371" stopIfTrue="1" operator="containsText" text="PRE">
      <formula>NOT(ISERROR(SEARCH("PRE",Y2017)))</formula>
    </cfRule>
  </conditionalFormatting>
  <conditionalFormatting sqref="Y2022">
    <cfRule type="expression" dxfId="864" priority="5362">
      <formula>$Z2022="NA"</formula>
    </cfRule>
    <cfRule type="containsText" dxfId="863" priority="5361" stopIfTrue="1" operator="containsText" text="PRE">
      <formula>NOT(ISERROR(SEARCH("PRE",Y2022)))</formula>
    </cfRule>
  </conditionalFormatting>
  <conditionalFormatting sqref="Y2022:Y2024">
    <cfRule type="expression" dxfId="862" priority="5263">
      <formula>$Z2022="NA"</formula>
    </cfRule>
  </conditionalFormatting>
  <conditionalFormatting sqref="Y2022:Y2027">
    <cfRule type="containsText" dxfId="861" priority="5360" operator="containsText" text="OT">
      <formula>NOT(ISERROR(SEARCH("OT",Y2022)))</formula>
    </cfRule>
  </conditionalFormatting>
  <conditionalFormatting sqref="Y2022:Y2042">
    <cfRule type="expression" dxfId="860" priority="5231">
      <formula>$AA2022="NA"</formula>
    </cfRule>
  </conditionalFormatting>
  <conditionalFormatting sqref="Y2023:Y2024">
    <cfRule type="containsText" dxfId="859" priority="5262" stopIfTrue="1" operator="containsText" text="PRE">
      <formula>NOT(ISERROR(SEARCH("PRE",Y2023)))</formula>
    </cfRule>
  </conditionalFormatting>
  <conditionalFormatting sqref="Y2023:Y2025">
    <cfRule type="expression" dxfId="858" priority="5259">
      <formula>$Z2023="NA"</formula>
    </cfRule>
  </conditionalFormatting>
  <conditionalFormatting sqref="Y2025">
    <cfRule type="containsText" dxfId="857" priority="5258" stopIfTrue="1" operator="containsText" text="PRE">
      <formula>NOT(ISERROR(SEARCH("PRE",Y2025)))</formula>
    </cfRule>
  </conditionalFormatting>
  <conditionalFormatting sqref="Y2025:Y2035">
    <cfRule type="expression" dxfId="856" priority="5249">
      <formula>$Z2025="NA"</formula>
    </cfRule>
  </conditionalFormatting>
  <conditionalFormatting sqref="Y2026:Y2027">
    <cfRule type="expression" dxfId="855" priority="5247">
      <formula>$Z2026="NA"</formula>
    </cfRule>
    <cfRule type="containsText" dxfId="854" priority="5248" stopIfTrue="1" operator="containsText" text="PRE">
      <formula>NOT(ISERROR(SEARCH("PRE",Y2026)))</formula>
    </cfRule>
  </conditionalFormatting>
  <conditionalFormatting sqref="Y2028:Y2035">
    <cfRule type="containsText" dxfId="853" priority="5252" stopIfTrue="1" operator="containsText" text="PRE">
      <formula>NOT(ISERROR(SEARCH("PRE",Y2028)))</formula>
    </cfRule>
    <cfRule type="expression" dxfId="852" priority="5253">
      <formula>$Z2028="NA"</formula>
    </cfRule>
  </conditionalFormatting>
  <conditionalFormatting sqref="Y2028:Y2042">
    <cfRule type="containsText" dxfId="851" priority="5254" operator="containsText" text="OT">
      <formula>NOT(ISERROR(SEARCH("OT",Y2028)))</formula>
    </cfRule>
  </conditionalFormatting>
  <conditionalFormatting sqref="Y2036:Y2037">
    <cfRule type="expression" dxfId="850" priority="5243">
      <formula>$Z2036="NA"</formula>
    </cfRule>
    <cfRule type="containsText" dxfId="849" priority="5242" stopIfTrue="1" operator="containsText" text="PRE">
      <formula>NOT(ISERROR(SEARCH("PRE",Y2036)))</formula>
    </cfRule>
  </conditionalFormatting>
  <conditionalFormatting sqref="Y2036:Y2038">
    <cfRule type="expression" dxfId="848" priority="5239">
      <formula>$Z2036="NA"</formula>
    </cfRule>
  </conditionalFormatting>
  <conditionalFormatting sqref="Y2038">
    <cfRule type="containsText" dxfId="847" priority="5238" stopIfTrue="1" operator="containsText" text="PRE">
      <formula>NOT(ISERROR(SEARCH("PRE",Y2038)))</formula>
    </cfRule>
  </conditionalFormatting>
  <conditionalFormatting sqref="Y2038:Y2042">
    <cfRule type="expression" dxfId="846" priority="5234">
      <formula>$Z2038="NA"</formula>
    </cfRule>
  </conditionalFormatting>
  <conditionalFormatting sqref="Y2039:Y2042">
    <cfRule type="containsText" dxfId="845" priority="5233" stopIfTrue="1" operator="containsText" text="PRE">
      <formula>NOT(ISERROR(SEARCH("PRE",Y2039)))</formula>
    </cfRule>
  </conditionalFormatting>
  <conditionalFormatting sqref="Y2039:Y2043">
    <cfRule type="expression" dxfId="844" priority="5225">
      <formula>$Z2039="NA"</formula>
    </cfRule>
  </conditionalFormatting>
  <conditionalFormatting sqref="Y2043">
    <cfRule type="containsText" dxfId="843" priority="5224" stopIfTrue="1" operator="containsText" text="PRE">
      <formula>NOT(ISERROR(SEARCH("PRE",Y2043)))</formula>
    </cfRule>
  </conditionalFormatting>
  <conditionalFormatting sqref="Y2044">
    <cfRule type="expression" dxfId="842" priority="5199">
      <formula>$Z2044="NA"</formula>
    </cfRule>
    <cfRule type="containsText" dxfId="841" priority="5201" operator="containsText" text="OT">
      <formula>NOT(ISERROR(SEARCH("OT",Y2044)))</formula>
    </cfRule>
    <cfRule type="containsText" dxfId="840" priority="5198" stopIfTrue="1" operator="containsText" text="PRE">
      <formula>NOT(ISERROR(SEARCH("PRE",Y2044)))</formula>
    </cfRule>
  </conditionalFormatting>
  <conditionalFormatting sqref="Y2044:Y2045">
    <cfRule type="expression" dxfId="839" priority="5177">
      <formula>$Z2044="NA"</formula>
    </cfRule>
  </conditionalFormatting>
  <conditionalFormatting sqref="Y2044:Y2046">
    <cfRule type="expression" dxfId="838" priority="5163">
      <formula>$AA2044="NA"</formula>
    </cfRule>
  </conditionalFormatting>
  <conditionalFormatting sqref="Y2045">
    <cfRule type="containsText" dxfId="837" priority="5176" stopIfTrue="1" operator="containsText" text="PRE">
      <formula>NOT(ISERROR(SEARCH("PRE",Y2045)))</formula>
    </cfRule>
  </conditionalFormatting>
  <conditionalFormatting sqref="Y2045:Y2046">
    <cfRule type="expression" dxfId="836" priority="5165">
      <formula>$Z2045="NA"</formula>
    </cfRule>
    <cfRule type="containsText" dxfId="835" priority="5178" operator="containsText" text="OT">
      <formula>NOT(ISERROR(SEARCH("OT",Y2045)))</formula>
    </cfRule>
  </conditionalFormatting>
  <conditionalFormatting sqref="Y2046">
    <cfRule type="containsText" dxfId="834" priority="5164" stopIfTrue="1" operator="containsText" text="PRE">
      <formula>NOT(ISERROR(SEARCH("PRE",Y2046)))</formula>
    </cfRule>
    <cfRule type="expression" dxfId="833" priority="5162">
      <formula>$Z2046="NA"</formula>
    </cfRule>
  </conditionalFormatting>
  <conditionalFormatting sqref="Y2053:Y2054">
    <cfRule type="containsText" dxfId="832" priority="5126" stopIfTrue="1" operator="containsText" text="PRE">
      <formula>NOT(ISERROR(SEARCH("PRE",Y2053)))</formula>
    </cfRule>
  </conditionalFormatting>
  <conditionalFormatting sqref="Y2053:Y2055">
    <cfRule type="expression" dxfId="831" priority="5125">
      <formula>$Z2053="NA"</formula>
    </cfRule>
  </conditionalFormatting>
  <conditionalFormatting sqref="Y2055">
    <cfRule type="expression" dxfId="830" priority="5128">
      <formula>$AA2055="NA"</formula>
    </cfRule>
  </conditionalFormatting>
  <conditionalFormatting sqref="Y2055:Y2073">
    <cfRule type="containsText" dxfId="829" priority="5130" stopIfTrue="1" operator="containsText" text="PRE">
      <formula>NOT(ISERROR(SEARCH("PRE",Y2055)))</formula>
    </cfRule>
    <cfRule type="expression" dxfId="828" priority="5131">
      <formula>$Z2055="NA"</formula>
    </cfRule>
  </conditionalFormatting>
  <conditionalFormatting sqref="Y2074:Y2096">
    <cfRule type="expression" dxfId="827" priority="4074">
      <formula>$Z2074="NA"</formula>
    </cfRule>
    <cfRule type="containsText" dxfId="826" priority="4073" stopIfTrue="1" operator="containsText" text="PRE">
      <formula>NOT(ISERROR(SEARCH("PRE",Y2074)))</formula>
    </cfRule>
  </conditionalFormatting>
  <conditionalFormatting sqref="Y2092">
    <cfRule type="containsText" dxfId="825" priority="4072" operator="containsText" text="OT">
      <formula>NOT(ISERROR(SEARCH("OT",Y2092)))</formula>
    </cfRule>
  </conditionalFormatting>
  <conditionalFormatting sqref="Y2092:Y2096">
    <cfRule type="expression" dxfId="824" priority="4075">
      <formula>$AA2092="NA"</formula>
    </cfRule>
  </conditionalFormatting>
  <conditionalFormatting sqref="Y2097">
    <cfRule type="expression" dxfId="823" priority="4061">
      <formula>$Z2097="NA"</formula>
    </cfRule>
    <cfRule type="containsText" dxfId="822" priority="4060" stopIfTrue="1" operator="containsText" text="PRE">
      <formula>NOT(ISERROR(SEARCH("PRE",Y2097)))</formula>
    </cfRule>
    <cfRule type="expression" dxfId="821" priority="4062">
      <formula>$AA2097="NA"</formula>
    </cfRule>
  </conditionalFormatting>
  <conditionalFormatting sqref="Y2097:Y2135 X2219:Y2219">
    <cfRule type="containsText" dxfId="820" priority="3907" operator="containsText" text="OT">
      <formula>NOT(ISERROR(SEARCH("OT",X2097)))</formula>
    </cfRule>
  </conditionalFormatting>
  <conditionalFormatting sqref="Y2098:Y2134 X2219:Y2219">
    <cfRule type="expression" dxfId="819" priority="3906">
      <formula>$AA2098="NA"</formula>
    </cfRule>
    <cfRule type="expression" dxfId="818" priority="3905">
      <formula>$Z2098="NA"</formula>
    </cfRule>
  </conditionalFormatting>
  <conditionalFormatting sqref="Y2133:Y2134">
    <cfRule type="containsText" dxfId="817" priority="4472" operator="containsText" text="OT">
      <formula>NOT(ISERROR(SEARCH("OT",Y2133)))</formula>
    </cfRule>
  </conditionalFormatting>
  <conditionalFormatting sqref="Y2133:Y2139">
    <cfRule type="containsText" dxfId="816" priority="4047" stopIfTrue="1" operator="containsText" text="PRE">
      <formula>NOT(ISERROR(SEARCH("PRE",Y2133)))</formula>
    </cfRule>
    <cfRule type="expression" dxfId="815" priority="4049">
      <formula>$AA2133="NA"</formula>
    </cfRule>
    <cfRule type="expression" dxfId="814" priority="4048">
      <formula>$Z2133="NA"</formula>
    </cfRule>
  </conditionalFormatting>
  <conditionalFormatting sqref="Y2136:Y2138">
    <cfRule type="containsText" dxfId="813" priority="4323" operator="containsText" text="Pedir">
      <formula>NOT(ISERROR(SEARCH("Pedir",Y2136)))</formula>
    </cfRule>
  </conditionalFormatting>
  <conditionalFormatting sqref="Y2136:Y2142 Y2144:Y2184 Y2186:Y2191 Y2193:Y2198 Y2200">
    <cfRule type="containsText" dxfId="812" priority="4766" stopIfTrue="1" operator="containsText" text="PRE">
      <formula>NOT(ISERROR(SEARCH("PRE",Y2136)))</formula>
    </cfRule>
    <cfRule type="expression" dxfId="811" priority="4768">
      <formula>$AA2136="NA"</formula>
    </cfRule>
    <cfRule type="containsText" dxfId="810" priority="4845" operator="containsText" text="OT">
      <formula>NOT(ISERROR(SEARCH("OT",Y2136)))</formula>
    </cfRule>
    <cfRule type="expression" dxfId="809" priority="4767">
      <formula>$Z2136="NA"</formula>
    </cfRule>
  </conditionalFormatting>
  <conditionalFormatting sqref="Y2140 Y2284:Y2347 Y2351:Y2386 Y2388:Y2389 Y2391 Y2393:Y2430 Y2432:Y2435 Y2437:Y2444 Y2447:Y2466 Y2468:Y2471 Y2473:Y2524 X1640 Y2527:Y2532 Y2534:Y2559 Y2561:Y2574 Y2576:Y2600 Y2602:Y2603">
    <cfRule type="expression" dxfId="808" priority="5715">
      <formula>$AA1640="NA"</formula>
    </cfRule>
  </conditionalFormatting>
  <conditionalFormatting sqref="Y2140 Y2284:Y2347 Y2351:Y2386 Y2388:Y2389 Y2391 Y2393:Y2430 Y2432:Y2435 Y2437:Y2444 Y2447:Y2466 Y2473:Y2524 X1640 Y2527:Y2532 Y2534:Y2559 Y2561:Y2574 Y2576:Y2600 Y2602:Y2603 Y2468:Y2471">
    <cfRule type="expression" dxfId="807" priority="5714">
      <formula>$Z1640="NA"</formula>
    </cfRule>
  </conditionalFormatting>
  <conditionalFormatting sqref="Y2140">
    <cfRule type="containsText" dxfId="806" priority="5713" stopIfTrue="1" operator="containsText" text="PRE">
      <formula>NOT(ISERROR(SEARCH("PRE",Y2140)))</formula>
    </cfRule>
  </conditionalFormatting>
  <conditionalFormatting sqref="Y2141:Y2143">
    <cfRule type="expression" dxfId="805" priority="4036">
      <formula>$AA2141="NA"</formula>
    </cfRule>
    <cfRule type="expression" dxfId="804" priority="4035">
      <formula>$Z2141="NA"</formula>
    </cfRule>
    <cfRule type="containsText" dxfId="803" priority="4034" stopIfTrue="1" operator="containsText" text="PRE">
      <formula>NOT(ISERROR(SEARCH("PRE",Y2141)))</formula>
    </cfRule>
  </conditionalFormatting>
  <conditionalFormatting sqref="Y2143">
    <cfRule type="containsText" dxfId="802" priority="4033" operator="containsText" text="OT">
      <formula>NOT(ISERROR(SEARCH("OT",Y2143)))</formula>
    </cfRule>
  </conditionalFormatting>
  <conditionalFormatting sqref="Y2144:Y2184 Y2186:Y2191 Y2193:Y2198 Y2200 Y2139:Y2142">
    <cfRule type="containsText" dxfId="801" priority="4400" operator="containsText" text="OT">
      <formula>NOT(ISERROR(SEARCH("OT",Y2139)))</formula>
    </cfRule>
  </conditionalFormatting>
  <conditionalFormatting sqref="Y2145:Y2184 Y2186:Y2191 Y2193:Y2198 Y2200">
    <cfRule type="expression" dxfId="800" priority="4326">
      <formula>$AA2145="NA"</formula>
    </cfRule>
  </conditionalFormatting>
  <conditionalFormatting sqref="Y2145:Y2184 Y2186:Y2191 Y2193:Y2198">
    <cfRule type="expression" dxfId="799" priority="4325">
      <formula>$Z2145="NA"</formula>
    </cfRule>
    <cfRule type="containsText" dxfId="798" priority="4324" stopIfTrue="1" operator="containsText" text="PRE">
      <formula>NOT(ISERROR(SEARCH("PRE",Y2145)))</formula>
    </cfRule>
  </conditionalFormatting>
  <conditionalFormatting sqref="Y2169:Y2184 Y2186:Y2191 Y2193:Y2198">
    <cfRule type="containsText" dxfId="797" priority="4255" operator="containsText" text="OT">
      <formula>NOT(ISERROR(SEARCH("OT",Y2169)))</formula>
    </cfRule>
  </conditionalFormatting>
  <conditionalFormatting sqref="Y2170:Y2191">
    <cfRule type="containsText" dxfId="796" priority="3759" stopIfTrue="1" operator="containsText" text="PRE">
      <formula>NOT(ISERROR(SEARCH("PRE",Y2170)))</formula>
    </cfRule>
    <cfRule type="expression" dxfId="795" priority="3760">
      <formula>$Z2170="NA"</formula>
    </cfRule>
    <cfRule type="expression" dxfId="794" priority="3761">
      <formula>$AA2170="NA"</formula>
    </cfRule>
  </conditionalFormatting>
  <conditionalFormatting sqref="Y2185">
    <cfRule type="containsText" dxfId="793" priority="3758" operator="containsText" text="OT">
      <formula>NOT(ISERROR(SEARCH("OT",Y2185)))</formula>
    </cfRule>
  </conditionalFormatting>
  <conditionalFormatting sqref="Y2192">
    <cfRule type="containsText" dxfId="792" priority="3748" operator="containsText" text="OT">
      <formula>NOT(ISERROR(SEARCH("OT",Y2192)))</formula>
    </cfRule>
  </conditionalFormatting>
  <conditionalFormatting sqref="Y2192:Y2198">
    <cfRule type="containsText" dxfId="791" priority="3749" stopIfTrue="1" operator="containsText" text="PRE">
      <formula>NOT(ISERROR(SEARCH("PRE",Y2192)))</formula>
    </cfRule>
    <cfRule type="expression" dxfId="790" priority="3751">
      <formula>$AA2192="NA"</formula>
    </cfRule>
  </conditionalFormatting>
  <conditionalFormatting sqref="Y2192:Y2199">
    <cfRule type="expression" dxfId="789" priority="3750">
      <formula>$Z2192="NA"</formula>
    </cfRule>
  </conditionalFormatting>
  <conditionalFormatting sqref="Y2199:Y2200">
    <cfRule type="containsText" dxfId="788" priority="4028" stopIfTrue="1" operator="containsText" text="PRE">
      <formula>NOT(ISERROR(SEARCH("PRE",Y2199)))</formula>
    </cfRule>
    <cfRule type="expression" dxfId="787" priority="4030">
      <formula>$Z2199="NA"</formula>
    </cfRule>
  </conditionalFormatting>
  <conditionalFormatting sqref="Y2200:Y2201">
    <cfRule type="containsText" dxfId="786" priority="3737" stopIfTrue="1" operator="containsText" text="PRE">
      <formula>NOT(ISERROR(SEARCH("PRE",Y2200)))</formula>
    </cfRule>
    <cfRule type="expression" dxfId="785" priority="3738">
      <formula>$Z2200="NA"</formula>
    </cfRule>
    <cfRule type="expression" dxfId="784" priority="3739">
      <formula>$AA2200="NA"</formula>
    </cfRule>
  </conditionalFormatting>
  <conditionalFormatting sqref="Y2201">
    <cfRule type="containsText" dxfId="783" priority="3736" operator="containsText" text="OT">
      <formula>NOT(ISERROR(SEARCH("OT",Y2201)))</formula>
    </cfRule>
  </conditionalFormatting>
  <conditionalFormatting sqref="Y2202:Y2214 Y2200">
    <cfRule type="containsText" dxfId="782" priority="4013" operator="containsText" text="OT">
      <formula>NOT(ISERROR(SEARCH("OT",Y2200)))</formula>
    </cfRule>
  </conditionalFormatting>
  <conditionalFormatting sqref="Y2202:Y2214">
    <cfRule type="expression" dxfId="781" priority="4007">
      <formula>$Z2202="NA"</formula>
    </cfRule>
    <cfRule type="containsText" dxfId="780" priority="4009" operator="containsText" text="OT">
      <formula>NOT(ISERROR(SEARCH("OT",Y2202)))</formula>
    </cfRule>
    <cfRule type="containsText" dxfId="779" priority="4010" stopIfTrue="1" operator="containsText" text="PRE">
      <formula>NOT(ISERROR(SEARCH("PRE",Y2202)))</formula>
    </cfRule>
    <cfRule type="expression" dxfId="778" priority="4011">
      <formula>$Z2202="NA"</formula>
    </cfRule>
    <cfRule type="expression" dxfId="777" priority="4012">
      <formula>$AA2202="NA"</formula>
    </cfRule>
    <cfRule type="expression" dxfId="776" priority="4008">
      <formula>$AA2202="NA"</formula>
    </cfRule>
    <cfRule type="containsText" dxfId="775" priority="4006" stopIfTrue="1" operator="containsText" text="PRE">
      <formula>NOT(ISERROR(SEARCH("PRE",Y2202)))</formula>
    </cfRule>
  </conditionalFormatting>
  <conditionalFormatting sqref="Y2202:Y2216">
    <cfRule type="containsText" dxfId="774" priority="3947" operator="containsText" text="OT">
      <formula>NOT(ISERROR(SEARCH("OT",Y2202)))</formula>
    </cfRule>
    <cfRule type="expression" dxfId="773" priority="3945">
      <formula>$Z2202="NA"</formula>
    </cfRule>
    <cfRule type="expression" dxfId="772" priority="3946">
      <formula>$AA2202="NA"</formula>
    </cfRule>
    <cfRule type="containsText" dxfId="771" priority="3944" stopIfTrue="1" operator="containsText" text="PRE">
      <formula>NOT(ISERROR(SEARCH("PRE",Y2202)))</formula>
    </cfRule>
  </conditionalFormatting>
  <conditionalFormatting sqref="Y2215:Y2216">
    <cfRule type="expression" dxfId="770" priority="3942">
      <formula>$AA2215="NA"</formula>
    </cfRule>
    <cfRule type="expression" dxfId="769" priority="3941">
      <formula>$Z2215="NA"</formula>
    </cfRule>
    <cfRule type="containsText" dxfId="768" priority="3940" stopIfTrue="1" operator="containsText" text="PRE">
      <formula>NOT(ISERROR(SEARCH("PRE",Y2215)))</formula>
    </cfRule>
    <cfRule type="containsText" dxfId="767" priority="3943" operator="containsText" text="OT">
      <formula>NOT(ISERROR(SEARCH("OT",Y2215)))</formula>
    </cfRule>
  </conditionalFormatting>
  <conditionalFormatting sqref="Y2215:Y2217">
    <cfRule type="expression" dxfId="766" priority="3933">
      <formula>$Z2215="NA"</formula>
    </cfRule>
    <cfRule type="containsText" dxfId="765" priority="3932" stopIfTrue="1" operator="containsText" text="PRE">
      <formula>NOT(ISERROR(SEARCH("PRE",Y2215)))</formula>
    </cfRule>
    <cfRule type="expression" dxfId="764" priority="3934">
      <formula>$AA2215="NA"</formula>
    </cfRule>
    <cfRule type="containsText" dxfId="763" priority="3935" operator="containsText" text="OT">
      <formula>NOT(ISERROR(SEARCH("OT",Y2215)))</formula>
    </cfRule>
  </conditionalFormatting>
  <conditionalFormatting sqref="Y2217">
    <cfRule type="expression" dxfId="762" priority="3925">
      <formula>$Z2217="NA"</formula>
    </cfRule>
    <cfRule type="expression" dxfId="761" priority="3929">
      <formula>$Z2217="NA"</formula>
    </cfRule>
    <cfRule type="expression" dxfId="760" priority="3930">
      <formula>$AA2217="NA"</formula>
    </cfRule>
    <cfRule type="containsText" dxfId="759" priority="3924" stopIfTrue="1" operator="containsText" text="PRE">
      <formula>NOT(ISERROR(SEARCH("PRE",Y2217)))</formula>
    </cfRule>
    <cfRule type="containsText" dxfId="758" priority="3931" operator="containsText" text="OT">
      <formula>NOT(ISERROR(SEARCH("OT",Y2217)))</formula>
    </cfRule>
    <cfRule type="containsText" dxfId="757" priority="3928" stopIfTrue="1" operator="containsText" text="PRE">
      <formula>NOT(ISERROR(SEARCH("PRE",Y2217)))</formula>
    </cfRule>
    <cfRule type="containsText" dxfId="756" priority="3927" operator="containsText" text="OT">
      <formula>NOT(ISERROR(SEARCH("OT",Y2217)))</formula>
    </cfRule>
    <cfRule type="expression" dxfId="755" priority="3926">
      <formula>$AA2217="NA"</formula>
    </cfRule>
  </conditionalFormatting>
  <conditionalFormatting sqref="Y2221">
    <cfRule type="expression" dxfId="754" priority="3894">
      <formula>$Z2221="NA"</formula>
    </cfRule>
    <cfRule type="containsText" dxfId="753" priority="3892" stopIfTrue="1" operator="containsText" text="PRE">
      <formula>NOT(ISERROR(SEARCH("PRE",Y2221)))</formula>
    </cfRule>
  </conditionalFormatting>
  <conditionalFormatting sqref="Y2221:Y2224 Y2226:Y2231 Y2236:Y2242">
    <cfRule type="expression" dxfId="752" priority="3856">
      <formula>$Z2221="NA"</formula>
    </cfRule>
  </conditionalFormatting>
  <conditionalFormatting sqref="Y2222:Y2224 Y2226:Y2231 Y2236:Y2242 Y2246:Y2262 Y2264 Y2266:Y2282 Y2284:Y2347">
    <cfRule type="expression" dxfId="751" priority="3857">
      <formula>$AA2222="NA"</formula>
    </cfRule>
    <cfRule type="containsText" dxfId="750" priority="3858" operator="containsText" text="OT">
      <formula>NOT(ISERROR(SEARCH("OT",Y2222)))</formula>
    </cfRule>
  </conditionalFormatting>
  <conditionalFormatting sqref="Y2222:Y2224 Y2226:Y2231 Y2236:Y2242 Y2246:Y2262 Y2264 Y2266:Y2282">
    <cfRule type="containsText" dxfId="749" priority="3854" operator="containsText" text="OT">
      <formula>NOT(ISERROR(SEARCH("OT",Y2222)))</formula>
    </cfRule>
    <cfRule type="containsText" dxfId="748" priority="3855" stopIfTrue="1" operator="containsText" text="PRE">
      <formula>NOT(ISERROR(SEARCH("PRE",Y2222)))</formula>
    </cfRule>
  </conditionalFormatting>
  <conditionalFormatting sqref="Y2222:Y2224 Y2226:Y2231 Y2236:Y2242">
    <cfRule type="containsText" dxfId="747" priority="3851" stopIfTrue="1" operator="containsText" text="PRE">
      <formula>NOT(ISERROR(SEARCH("PRE",Y2222)))</formula>
    </cfRule>
    <cfRule type="expression" dxfId="746" priority="3852">
      <formula>$Z2222="NA"</formula>
    </cfRule>
    <cfRule type="expression" dxfId="745" priority="3853">
      <formula>$AA2222="NA"</formula>
    </cfRule>
  </conditionalFormatting>
  <conditionalFormatting sqref="Y2222:Y2231">
    <cfRule type="containsText" dxfId="744" priority="3827" operator="containsText" text="OT">
      <formula>NOT(ISERROR(SEARCH("OT",Y2222)))</formula>
    </cfRule>
    <cfRule type="containsText" dxfId="743" priority="3824" stopIfTrue="1" operator="containsText" text="PRE">
      <formula>NOT(ISERROR(SEARCH("PRE",Y2222)))</formula>
    </cfRule>
    <cfRule type="expression" dxfId="742" priority="3825">
      <formula>$Z2222="NA"</formula>
    </cfRule>
    <cfRule type="expression" dxfId="741" priority="3826">
      <formula>$AA2222="NA"</formula>
    </cfRule>
  </conditionalFormatting>
  <conditionalFormatting sqref="Y2225">
    <cfRule type="containsText" dxfId="740" priority="3817" operator="containsText" text="OT">
      <formula>NOT(ISERROR(SEARCH("OT",Y2225)))</formula>
    </cfRule>
    <cfRule type="expression" dxfId="739" priority="3811">
      <formula>$AA2225="NA"</formula>
    </cfRule>
    <cfRule type="expression" dxfId="738" priority="3810">
      <formula>$Z2225="NA"</formula>
    </cfRule>
    <cfRule type="containsText" dxfId="737" priority="3809" stopIfTrue="1" operator="containsText" text="PRE">
      <formula>NOT(ISERROR(SEARCH("PRE",Y2225)))</formula>
    </cfRule>
  </conditionalFormatting>
  <conditionalFormatting sqref="Y2232:Y2233">
    <cfRule type="containsText" dxfId="736" priority="3797" operator="containsText" text="OT">
      <formula>NOT(ISERROR(SEARCH("OT",Y2232)))</formula>
    </cfRule>
    <cfRule type="containsText" dxfId="735" priority="3793" operator="containsText" text="OT">
      <formula>NOT(ISERROR(SEARCH("OT",Y2232)))</formula>
    </cfRule>
    <cfRule type="containsText" dxfId="734" priority="3787" stopIfTrue="1" operator="containsText" text="PRE">
      <formula>NOT(ISERROR(SEARCH("PRE",Y2232)))</formula>
    </cfRule>
    <cfRule type="expression" dxfId="733" priority="3788">
      <formula>$Z2232="NA"</formula>
    </cfRule>
    <cfRule type="expression" dxfId="732" priority="3789">
      <formula>$AA2232="NA"</formula>
    </cfRule>
    <cfRule type="containsText" dxfId="731" priority="3794" stopIfTrue="1" operator="containsText" text="PRE">
      <formula>NOT(ISERROR(SEARCH("PRE",Y2232)))</formula>
    </cfRule>
    <cfRule type="expression" dxfId="730" priority="3795">
      <formula>$Z2232="NA"</formula>
    </cfRule>
    <cfRule type="expression" dxfId="729" priority="3796">
      <formula>$AA2232="NA"</formula>
    </cfRule>
  </conditionalFormatting>
  <conditionalFormatting sqref="Y2232:Y2234">
    <cfRule type="containsText" dxfId="728" priority="3729" operator="containsText" text="OT">
      <formula>NOT(ISERROR(SEARCH("OT",Y2232)))</formula>
    </cfRule>
    <cfRule type="expression" dxfId="727" priority="3728">
      <formula>$AA2232="NA"</formula>
    </cfRule>
    <cfRule type="expression" dxfId="726" priority="3727">
      <formula>$Z2232="NA"</formula>
    </cfRule>
    <cfRule type="containsText" dxfId="725" priority="3726" stopIfTrue="1" operator="containsText" text="PRE">
      <formula>NOT(ISERROR(SEARCH("PRE",Y2232)))</formula>
    </cfRule>
  </conditionalFormatting>
  <conditionalFormatting sqref="Y2234">
    <cfRule type="containsText" dxfId="724" priority="3715" stopIfTrue="1" operator="containsText" text="PRE">
      <formula>NOT(ISERROR(SEARCH("PRE",Y2234)))</formula>
    </cfRule>
    <cfRule type="containsText" dxfId="723" priority="3723" operator="containsText" text="OT">
      <formula>NOT(ISERROR(SEARCH("OT",Y2234)))</formula>
    </cfRule>
    <cfRule type="containsText" dxfId="722" priority="3711" operator="containsText" text="OT">
      <formula>NOT(ISERROR(SEARCH("OT",Y2234)))</formula>
    </cfRule>
    <cfRule type="expression" dxfId="721" priority="3717">
      <formula>$AA2234="NA"</formula>
    </cfRule>
    <cfRule type="expression" dxfId="720" priority="3716">
      <formula>$Z2234="NA"</formula>
    </cfRule>
  </conditionalFormatting>
  <conditionalFormatting sqref="Y2235">
    <cfRule type="containsText" dxfId="719" priority="3678" operator="containsText" text="OT">
      <formula>NOT(ISERROR(SEARCH("OT",Y2235)))</formula>
    </cfRule>
    <cfRule type="containsText" dxfId="718" priority="3675" stopIfTrue="1" operator="containsText" text="PRE">
      <formula>NOT(ISERROR(SEARCH("PRE",Y2235)))</formula>
    </cfRule>
    <cfRule type="containsText" dxfId="717" priority="3685" stopIfTrue="1" operator="containsText" text="PRE">
      <formula>NOT(ISERROR(SEARCH("PRE",Y2235)))</formula>
    </cfRule>
    <cfRule type="expression" dxfId="716" priority="3687">
      <formula>$AA2235="NA"</formula>
    </cfRule>
    <cfRule type="expression" dxfId="715" priority="3686">
      <formula>$Z2235="NA"</formula>
    </cfRule>
    <cfRule type="expression" dxfId="714" priority="3677">
      <formula>$AA2235="NA"</formula>
    </cfRule>
    <cfRule type="containsText" dxfId="713" priority="3688" operator="containsText" text="OT">
      <formula>NOT(ISERROR(SEARCH("OT",Y2235)))</formula>
    </cfRule>
    <cfRule type="expression" dxfId="712" priority="3676">
      <formula>$Z2235="NA"</formula>
    </cfRule>
  </conditionalFormatting>
  <conditionalFormatting sqref="Y2235:Y2242">
    <cfRule type="containsText" dxfId="711" priority="3692" operator="containsText" text="OT">
      <formula>NOT(ISERROR(SEARCH("OT",Y2235)))</formula>
    </cfRule>
    <cfRule type="expression" dxfId="710" priority="3691">
      <formula>$AA2235="NA"</formula>
    </cfRule>
    <cfRule type="expression" dxfId="709" priority="3690">
      <formula>$Z2235="NA"</formula>
    </cfRule>
    <cfRule type="containsText" dxfId="708" priority="3689" stopIfTrue="1" operator="containsText" text="PRE">
      <formula>NOT(ISERROR(SEARCH("PRE",Y2235)))</formula>
    </cfRule>
  </conditionalFormatting>
  <conditionalFormatting sqref="Y2244">
    <cfRule type="expression" dxfId="707" priority="3648">
      <formula>$Z2244="NA"</formula>
    </cfRule>
    <cfRule type="containsText" dxfId="706" priority="3650" stopIfTrue="1" operator="containsText" text="PRE">
      <formula>NOT(ISERROR(SEARCH("PRE",Y2244)))</formula>
    </cfRule>
    <cfRule type="expression" dxfId="705" priority="3647">
      <formula>$AA2244="NA"</formula>
    </cfRule>
    <cfRule type="expression" dxfId="704" priority="3651">
      <formula>$Z2244="NA"</formula>
    </cfRule>
    <cfRule type="containsText" dxfId="703" priority="3649" operator="containsText" text="OT">
      <formula>NOT(ISERROR(SEARCH("OT",Y2244)))</formula>
    </cfRule>
  </conditionalFormatting>
  <conditionalFormatting sqref="Y2246:Y2264">
    <cfRule type="expression" dxfId="702" priority="3560">
      <formula>$Z2246="NA"</formula>
    </cfRule>
  </conditionalFormatting>
  <conditionalFormatting sqref="Y2246:Y2282">
    <cfRule type="expression" dxfId="701" priority="3529">
      <formula>$AA2246="NA"</formula>
    </cfRule>
  </conditionalFormatting>
  <conditionalFormatting sqref="Y2263">
    <cfRule type="expression" dxfId="700" priority="3557">
      <formula>$Z2263="NA"</formula>
    </cfRule>
    <cfRule type="containsText" dxfId="699" priority="3558" operator="containsText" text="OT">
      <formula>NOT(ISERROR(SEARCH("OT",Y2263)))</formula>
    </cfRule>
    <cfRule type="containsText" dxfId="698" priority="3559" stopIfTrue="1" operator="containsText" text="PRE">
      <formula>NOT(ISERROR(SEARCH("PRE",Y2263)))</formula>
    </cfRule>
  </conditionalFormatting>
  <conditionalFormatting sqref="Y2265">
    <cfRule type="expression" dxfId="697" priority="3530">
      <formula>$Z2265="NA"</formula>
    </cfRule>
    <cfRule type="containsText" dxfId="696" priority="3532" stopIfTrue="1" operator="containsText" text="PRE">
      <formula>NOT(ISERROR(SEARCH("PRE",Y2265)))</formula>
    </cfRule>
    <cfRule type="containsText" dxfId="695" priority="3531" operator="containsText" text="OT">
      <formula>NOT(ISERROR(SEARCH("OT",Y2265)))</formula>
    </cfRule>
  </conditionalFormatting>
  <conditionalFormatting sqref="Y2265:Y2282">
    <cfRule type="expression" dxfId="694" priority="3533">
      <formula>$Z2265="NA"</formula>
    </cfRule>
  </conditionalFormatting>
  <conditionalFormatting sqref="Y2283">
    <cfRule type="expression" dxfId="693" priority="3438">
      <formula>$Z2283="NA"</formula>
    </cfRule>
    <cfRule type="expression" dxfId="692" priority="3441">
      <formula>$Z2283="NA"</formula>
    </cfRule>
    <cfRule type="containsText" dxfId="691" priority="3439" operator="containsText" text="OT">
      <formula>NOT(ISERROR(SEARCH("OT",Y2283)))</formula>
    </cfRule>
    <cfRule type="expression" dxfId="690" priority="3418">
      <formula>$AA2283="NA"</formula>
    </cfRule>
  </conditionalFormatting>
  <conditionalFormatting sqref="Y2283:Y2347">
    <cfRule type="containsText" dxfId="689" priority="3440" stopIfTrue="1" operator="containsText" text="PRE">
      <formula>NOT(ISERROR(SEARCH("PRE",Y2283)))</formula>
    </cfRule>
  </conditionalFormatting>
  <conditionalFormatting sqref="Y2348:Y2350">
    <cfRule type="containsText" dxfId="688" priority="3140" operator="containsText" text="OT">
      <formula>NOT(ISERROR(SEARCH("OT",Y2348)))</formula>
    </cfRule>
    <cfRule type="containsText" dxfId="687" priority="3133" operator="containsText" text="OT">
      <formula>NOT(ISERROR(SEARCH("OT",Y2348)))</formula>
    </cfRule>
    <cfRule type="expression" dxfId="686" priority="3132">
      <formula>$AA2348="NA"</formula>
    </cfRule>
    <cfRule type="containsText" dxfId="685" priority="3130" stopIfTrue="1" operator="containsText" text="PRE">
      <formula>NOT(ISERROR(SEARCH("PRE",Y2348)))</formula>
    </cfRule>
    <cfRule type="expression" dxfId="684" priority="3131">
      <formula>$Z2348="NA"</formula>
    </cfRule>
    <cfRule type="containsText" dxfId="683" priority="3144" operator="containsText" text="OT">
      <formula>NOT(ISERROR(SEARCH("OT",Y2348)))</formula>
    </cfRule>
    <cfRule type="expression" dxfId="682" priority="3139">
      <formula>$AA2348="NA"</formula>
    </cfRule>
    <cfRule type="expression" dxfId="681" priority="3143">
      <formula>$AA2348="NA"</formula>
    </cfRule>
    <cfRule type="containsText" dxfId="680" priority="3141" stopIfTrue="1" operator="containsText" text="PRE">
      <formula>NOT(ISERROR(SEARCH("PRE",Y2348)))</formula>
    </cfRule>
    <cfRule type="expression" dxfId="679" priority="3138">
      <formula>$Z2348="NA"</formula>
    </cfRule>
    <cfRule type="containsText" dxfId="678" priority="3137" stopIfTrue="1" operator="containsText" text="PRE">
      <formula>NOT(ISERROR(SEARCH("PRE",Y2348)))</formula>
    </cfRule>
  </conditionalFormatting>
  <conditionalFormatting sqref="Y2348:Y2386">
    <cfRule type="expression" dxfId="677" priority="3142">
      <formula>$Z2348="NA"</formula>
    </cfRule>
  </conditionalFormatting>
  <conditionalFormatting sqref="Y2387">
    <cfRule type="containsText" dxfId="676" priority="2721" operator="containsText" text="OT">
      <formula>NOT(ISERROR(SEARCH("OT",Y2387)))</formula>
    </cfRule>
  </conditionalFormatting>
  <conditionalFormatting sqref="Y2390">
    <cfRule type="containsText" dxfId="675" priority="2714" operator="containsText" text="OT">
      <formula>NOT(ISERROR(SEARCH("OT",Y2390)))</formula>
    </cfRule>
  </conditionalFormatting>
  <conditionalFormatting sqref="Y2392">
    <cfRule type="containsText" dxfId="674" priority="2707" operator="containsText" text="OT">
      <formula>NOT(ISERROR(SEARCH("OT",Y2392)))</formula>
    </cfRule>
  </conditionalFormatting>
  <conditionalFormatting sqref="Y2431">
    <cfRule type="containsText" dxfId="673" priority="2064" stopIfTrue="1" operator="containsText" text="PRE">
      <formula>NOT(ISERROR(SEARCH("PRE",Y2431)))</formula>
    </cfRule>
    <cfRule type="containsText" dxfId="672" priority="2067" operator="containsText" text="OT">
      <formula>NOT(ISERROR(SEARCH("OT",Y2431)))</formula>
    </cfRule>
    <cfRule type="expression" dxfId="671" priority="2065">
      <formula>$Z2431="NA"</formula>
    </cfRule>
    <cfRule type="expression" dxfId="670" priority="2066">
      <formula>$AA2431="NA"</formula>
    </cfRule>
  </conditionalFormatting>
  <conditionalFormatting sqref="Y2436">
    <cfRule type="containsText" dxfId="669" priority="2559" operator="containsText" text="OT">
      <formula>NOT(ISERROR(SEARCH("OT",Y2436)))</formula>
    </cfRule>
  </conditionalFormatting>
  <conditionalFormatting sqref="Y2445:Y2446">
    <cfRule type="containsText" dxfId="668" priority="2544" operator="containsText" text="OT">
      <formula>NOT(ISERROR(SEARCH("OT",Y2445)))</formula>
    </cfRule>
  </conditionalFormatting>
  <conditionalFormatting sqref="Y2467">
    <cfRule type="containsText" dxfId="667" priority="360" stopIfTrue="1" operator="containsText" text="PRE">
      <formula>NOT(ISERROR(SEARCH("PRE",Y2467)))</formula>
    </cfRule>
    <cfRule type="containsText" dxfId="666" priority="359" operator="containsText" text="OT">
      <formula>NOT(ISERROR(SEARCH("OT",Y2467)))</formula>
    </cfRule>
    <cfRule type="containsText" dxfId="665" priority="363" operator="containsText" text="OT">
      <formula>NOT(ISERROR(SEARCH("OT",Y2467)))</formula>
    </cfRule>
    <cfRule type="expression" dxfId="664" priority="358">
      <formula>$AA2467="NA"</formula>
    </cfRule>
    <cfRule type="containsText" dxfId="663" priority="364" stopIfTrue="1" operator="containsText" text="PRE">
      <formula>NOT(ISERROR(SEARCH("PRE",Y2467)))</formula>
    </cfRule>
    <cfRule type="expression" dxfId="662" priority="365">
      <formula>$Z2467="NA"</formula>
    </cfRule>
    <cfRule type="expression" dxfId="661" priority="366">
      <formula>$AA2467="NA"</formula>
    </cfRule>
    <cfRule type="containsText" dxfId="660" priority="367" operator="containsText" text="OT">
      <formula>NOT(ISERROR(SEARCH("OT",Y2467)))</formula>
    </cfRule>
    <cfRule type="expression" dxfId="659" priority="357">
      <formula>$Z2467="NA"</formula>
    </cfRule>
    <cfRule type="containsText" dxfId="658" priority="356" stopIfTrue="1" operator="containsText" text="PRE">
      <formula>NOT(ISERROR(SEARCH("PRE",Y2467)))</formula>
    </cfRule>
    <cfRule type="expression" dxfId="657" priority="362">
      <formula>$AA2467="NA"</formula>
    </cfRule>
    <cfRule type="expression" dxfId="656" priority="361">
      <formula>$Z2467="NA"</formula>
    </cfRule>
  </conditionalFormatting>
  <conditionalFormatting sqref="Y2472">
    <cfRule type="containsText" dxfId="655" priority="2527" operator="containsText" text="OT">
      <formula>NOT(ISERROR(SEARCH("OT",Y2472)))</formula>
    </cfRule>
  </conditionalFormatting>
  <conditionalFormatting sqref="Y2525 Y2527:Y2532 Y2534:Y2559 Y2561:Y2571">
    <cfRule type="containsText" dxfId="654" priority="2512" operator="containsText" text="OT">
      <formula>NOT(ISERROR(SEARCH("OT",Y2525)))</formula>
    </cfRule>
  </conditionalFormatting>
  <conditionalFormatting sqref="Y2526">
    <cfRule type="containsText" dxfId="653" priority="2063" operator="containsText" text="OT">
      <formula>NOT(ISERROR(SEARCH("OT",Y2526)))</formula>
    </cfRule>
    <cfRule type="expression" dxfId="652" priority="2062">
      <formula>$AA2526="NA"</formula>
    </cfRule>
    <cfRule type="expression" dxfId="651" priority="2061">
      <formula>$Z2526="NA"</formula>
    </cfRule>
    <cfRule type="containsText" dxfId="650" priority="2060" stopIfTrue="1" operator="containsText" text="PRE">
      <formula>NOT(ISERROR(SEARCH("PRE",Y2526)))</formula>
    </cfRule>
  </conditionalFormatting>
  <conditionalFormatting sqref="Y2533">
    <cfRule type="expression" dxfId="649" priority="2054">
      <formula>$AA2533="NA"</formula>
    </cfRule>
    <cfRule type="expression" dxfId="648" priority="2053">
      <formula>$Z2533="NA"</formula>
    </cfRule>
    <cfRule type="containsText" dxfId="647" priority="2052" stopIfTrue="1" operator="containsText" text="PRE">
      <formula>NOT(ISERROR(SEARCH("PRE",Y2533)))</formula>
    </cfRule>
    <cfRule type="containsText" dxfId="646" priority="2055" operator="containsText" text="OT">
      <formula>NOT(ISERROR(SEARCH("OT",Y2533)))</formula>
    </cfRule>
  </conditionalFormatting>
  <conditionalFormatting sqref="Y2560">
    <cfRule type="containsText" dxfId="645" priority="2048" stopIfTrue="1" operator="containsText" text="PRE">
      <formula>NOT(ISERROR(SEARCH("PRE",Y2560)))</formula>
    </cfRule>
    <cfRule type="expression" dxfId="644" priority="2050">
      <formula>$AA2560="NA"</formula>
    </cfRule>
    <cfRule type="expression" dxfId="643" priority="2049">
      <formula>$Z2560="NA"</formula>
    </cfRule>
    <cfRule type="containsText" dxfId="642" priority="2051" operator="containsText" text="OT">
      <formula>NOT(ISERROR(SEARCH("OT",Y2560)))</formula>
    </cfRule>
  </conditionalFormatting>
  <conditionalFormatting sqref="Y2575">
    <cfRule type="containsText" dxfId="641" priority="2270" operator="containsText" text="OT">
      <formula>NOT(ISERROR(SEARCH("OT",Y2575)))</formula>
    </cfRule>
    <cfRule type="expression" dxfId="640" priority="2269">
      <formula>$AA2575="NA"</formula>
    </cfRule>
    <cfRule type="expression" dxfId="639" priority="2268">
      <formula>$Z2575="NA"</formula>
    </cfRule>
    <cfRule type="containsText" dxfId="638" priority="2267" stopIfTrue="1" operator="containsText" text="PRE">
      <formula>NOT(ISERROR(SEARCH("PRE",Y2575)))</formula>
    </cfRule>
  </conditionalFormatting>
  <conditionalFormatting sqref="Y2601">
    <cfRule type="containsText" dxfId="637" priority="2044" stopIfTrue="1" operator="containsText" text="PRE">
      <formula>NOT(ISERROR(SEARCH("PRE",Y2601)))</formula>
    </cfRule>
    <cfRule type="expression" dxfId="636" priority="2045">
      <formula>$Z2601="NA"</formula>
    </cfRule>
    <cfRule type="expression" dxfId="635" priority="2046">
      <formula>$AA2601="NA"</formula>
    </cfRule>
    <cfRule type="containsText" dxfId="634" priority="2047" operator="containsText" text="OT">
      <formula>NOT(ISERROR(SEARCH("OT",Y2601)))</formula>
    </cfRule>
  </conditionalFormatting>
  <conditionalFormatting sqref="Y2604">
    <cfRule type="expression" dxfId="633" priority="2361">
      <formula>$Z2604="NA"</formula>
    </cfRule>
    <cfRule type="containsText" dxfId="632" priority="2360" stopIfTrue="1" operator="containsText" text="PRE">
      <formula>NOT(ISERROR(SEARCH("PRE",Y2604)))</formula>
    </cfRule>
    <cfRule type="expression" dxfId="631" priority="2362">
      <formula>$AA2604="NA"</formula>
    </cfRule>
    <cfRule type="containsText" dxfId="630" priority="2367" operator="containsText" text="OT">
      <formula>NOT(ISERROR(SEARCH("OT",Y2604)))</formula>
    </cfRule>
  </conditionalFormatting>
  <conditionalFormatting sqref="Y2628:Y2881">
    <cfRule type="expression" dxfId="629" priority="435">
      <formula>$Z2628="NA"</formula>
    </cfRule>
    <cfRule type="containsText" dxfId="628" priority="434" stopIfTrue="1" operator="containsText" text="PRE">
      <formula>NOT(ISERROR(SEARCH("PRE",Y2628)))</formula>
    </cfRule>
    <cfRule type="expression" dxfId="627" priority="436">
      <formula>$AA2628="NA"</formula>
    </cfRule>
    <cfRule type="containsText" dxfId="626" priority="437" operator="containsText" text="OT">
      <formula>NOT(ISERROR(SEARCH("OT",Y2628)))</formula>
    </cfRule>
  </conditionalFormatting>
  <conditionalFormatting sqref="Y2897">
    <cfRule type="expression" dxfId="625" priority="805">
      <formula>$AA2897="NA"</formula>
    </cfRule>
    <cfRule type="containsText" dxfId="624" priority="803" operator="containsText" text="OT">
      <formula>NOT(ISERROR(SEARCH("OT",Y2897)))</formula>
    </cfRule>
    <cfRule type="expression" dxfId="623" priority="804">
      <formula>$Z2897="NA"</formula>
    </cfRule>
  </conditionalFormatting>
  <conditionalFormatting sqref="Y2918">
    <cfRule type="expression" dxfId="622" priority="692">
      <formula>$Z2918="NA"</formula>
    </cfRule>
    <cfRule type="containsText" dxfId="621" priority="667" operator="containsText" text="OT">
      <formula>NOT(ISERROR(SEARCH("OT",Y2918)))</formula>
    </cfRule>
    <cfRule type="expression" dxfId="620" priority="693">
      <formula>$AA2918="NA"</formula>
    </cfRule>
  </conditionalFormatting>
  <conditionalFormatting sqref="Y2929">
    <cfRule type="expression" dxfId="619" priority="223">
      <formula>$Z2929="NA"</formula>
    </cfRule>
    <cfRule type="expression" dxfId="618" priority="222">
      <formula>$AA2929="NA"</formula>
    </cfRule>
    <cfRule type="containsText" dxfId="617" priority="220" operator="containsText" text="OT">
      <formula>NOT(ISERROR(SEARCH("OT",Y2929)))</formula>
    </cfRule>
    <cfRule type="expression" dxfId="616" priority="221">
      <formula>$Z2929="NA"</formula>
    </cfRule>
  </conditionalFormatting>
  <conditionalFormatting sqref="Y2962">
    <cfRule type="expression" dxfId="615" priority="503">
      <formula>$AA2962="NA"</formula>
    </cfRule>
    <cfRule type="expression" dxfId="614" priority="502">
      <formula>$Z2962="NA"</formula>
    </cfRule>
  </conditionalFormatting>
  <conditionalFormatting sqref="Y2997">
    <cfRule type="expression" dxfId="613" priority="409">
      <formula>$Z2997="NA"</formula>
    </cfRule>
  </conditionalFormatting>
  <conditionalFormatting sqref="Y3067:Y3068">
    <cfRule type="expression" dxfId="612" priority="272">
      <formula>$Z3067="NA"</formula>
    </cfRule>
    <cfRule type="containsText" dxfId="611" priority="274" operator="containsText" text="OT">
      <formula>NOT(ISERROR(SEARCH("OT",Y3067)))</formula>
    </cfRule>
    <cfRule type="expression" dxfId="610" priority="273">
      <formula>$AA3067="NA"</formula>
    </cfRule>
    <cfRule type="containsText" dxfId="609" priority="271" stopIfTrue="1" operator="containsText" text="PRE">
      <formula>NOT(ISERROR(SEARCH("PRE",Y3067)))</formula>
    </cfRule>
  </conditionalFormatting>
  <conditionalFormatting sqref="Y3124">
    <cfRule type="expression" dxfId="608" priority="164">
      <formula>$AA3124="NA"</formula>
    </cfRule>
    <cfRule type="containsText" dxfId="607" priority="162" stopIfTrue="1" operator="containsText" text="PRE">
      <formula>NOT(ISERROR(SEARCH("PRE",Y3124)))</formula>
    </cfRule>
    <cfRule type="expression" dxfId="606" priority="163">
      <formula>$Z3124="NA"</formula>
    </cfRule>
    <cfRule type="containsText" dxfId="605" priority="165" operator="containsText" text="OT">
      <formula>NOT(ISERROR(SEARCH("OT",Y3124)))</formula>
    </cfRule>
  </conditionalFormatting>
  <conditionalFormatting sqref="Y3128">
    <cfRule type="containsText" dxfId="604" priority="104" operator="containsText" text="OT">
      <formula>NOT(ISERROR(SEARCH("OT",Y3128)))</formula>
    </cfRule>
    <cfRule type="expression" dxfId="603" priority="98">
      <formula>$AA3128="NA"</formula>
    </cfRule>
    <cfRule type="expression" dxfId="602" priority="97">
      <formula>$Z3128="NA"</formula>
    </cfRule>
    <cfRule type="containsText" dxfId="601" priority="96" stopIfTrue="1" operator="containsText" text="PRE">
      <formula>NOT(ISERROR(SEARCH("PRE",Y3128)))</formula>
    </cfRule>
    <cfRule type="containsText" dxfId="600" priority="111" stopIfTrue="1" operator="containsText" text="PRE">
      <formula>NOT(ISERROR(SEARCH("PRE",Y3128)))</formula>
    </cfRule>
    <cfRule type="expression" dxfId="599" priority="112">
      <formula>$Z3128="NA"</formula>
    </cfRule>
    <cfRule type="expression" dxfId="598" priority="113">
      <formula>$AA3128="NA"</formula>
    </cfRule>
    <cfRule type="containsText" dxfId="597" priority="114" operator="containsText" text="OT">
      <formula>NOT(ISERROR(SEARCH("OT",Y3128)))</formula>
    </cfRule>
  </conditionalFormatting>
  <conditionalFormatting sqref="Y3129">
    <cfRule type="expression" dxfId="596" priority="74">
      <formula>$Z3129="NA"</formula>
    </cfRule>
    <cfRule type="expression" dxfId="595" priority="75">
      <formula>$AA3129="NA"</formula>
    </cfRule>
    <cfRule type="containsText" dxfId="594" priority="76" operator="containsText" text="OT">
      <formula>NOT(ISERROR(SEARCH("OT",Y3129)))</formula>
    </cfRule>
    <cfRule type="containsText" dxfId="593" priority="73" stopIfTrue="1" operator="containsText" text="PRE">
      <formula>NOT(ISERROR(SEARCH("PRE",Y3129)))</formula>
    </cfRule>
  </conditionalFormatting>
  <conditionalFormatting sqref="Y2:Z201 Z202 Y203:Z385 Z386 Y387:Z1971 Y1986:Z1986 Y1998:Z1998 Y1 Y1985">
    <cfRule type="containsText" dxfId="592" priority="47168" operator="containsText" text="OT">
      <formula>NOT(ISERROR(SEARCH("OT",Y1)))</formula>
    </cfRule>
  </conditionalFormatting>
  <conditionalFormatting sqref="Y1887:Z1888">
    <cfRule type="expression" dxfId="591" priority="6075">
      <formula>$AA1887="NA"</formula>
    </cfRule>
  </conditionalFormatting>
  <conditionalFormatting sqref="Y1972:Z1975">
    <cfRule type="containsText" dxfId="590" priority="5746" operator="containsText" text="OT">
      <formula>NOT(ISERROR(SEARCH("OT",Y1972)))</formula>
    </cfRule>
  </conditionalFormatting>
  <conditionalFormatting sqref="Y1976:Z1976 Z1977">
    <cfRule type="containsText" dxfId="589" priority="5717" operator="containsText" text="OT">
      <formula>NOT(ISERROR(SEARCH("OT",Y1976)))</formula>
    </cfRule>
  </conditionalFormatting>
  <conditionalFormatting sqref="Y1978:Z1980">
    <cfRule type="containsText" dxfId="588" priority="5115" operator="containsText" text="OT">
      <formula>NOT(ISERROR(SEARCH("OT",Y1978)))</formula>
    </cfRule>
  </conditionalFormatting>
  <conditionalFormatting sqref="Y1983:Z1983">
    <cfRule type="containsText" dxfId="587" priority="5660" operator="containsText" text="OT">
      <formula>NOT(ISERROR(SEARCH("OT",Y1983)))</formula>
    </cfRule>
  </conditionalFormatting>
  <conditionalFormatting sqref="Y1984:Z1984 Z1985">
    <cfRule type="containsText" dxfId="586" priority="5644" operator="containsText" text="OT">
      <formula>NOT(ISERROR(SEARCH("OT",Y1984)))</formula>
    </cfRule>
  </conditionalFormatting>
  <conditionalFormatting sqref="Y1997:Z1997">
    <cfRule type="containsText" dxfId="585" priority="5513" operator="containsText" text="OT">
      <formula>NOT(ISERROR(SEARCH("OT",Y1997)))</formula>
    </cfRule>
  </conditionalFormatting>
  <conditionalFormatting sqref="Y2043:Z2043">
    <cfRule type="expression" dxfId="584" priority="5226">
      <formula>$AA2043="NA"</formula>
    </cfRule>
    <cfRule type="containsText" dxfId="583" priority="5223" operator="containsText" text="OT">
      <formula>NOT(ISERROR(SEARCH("OT",Y2043)))</formula>
    </cfRule>
  </conditionalFormatting>
  <conditionalFormatting sqref="Y2131:Z2131">
    <cfRule type="expression" dxfId="582" priority="4521">
      <formula>$AA2131="NA"</formula>
    </cfRule>
  </conditionalFormatting>
  <conditionalFormatting sqref="Y2131:Z2132">
    <cfRule type="containsText" dxfId="581" priority="4518" operator="containsText" text="OT">
      <formula>NOT(ISERROR(SEARCH("OT",Y2131)))</formula>
    </cfRule>
  </conditionalFormatting>
  <conditionalFormatting sqref="Y2199:Z2199">
    <cfRule type="containsText" dxfId="580" priority="4032" operator="containsText" text="OT">
      <formula>NOT(ISERROR(SEARCH("OT",Y2199)))</formula>
    </cfRule>
  </conditionalFormatting>
  <conditionalFormatting sqref="Y2221:Z2221">
    <cfRule type="containsText" dxfId="579" priority="3896" operator="containsText" text="OT">
      <formula>NOT(ISERROR(SEARCH("OT",Y2221)))</formula>
    </cfRule>
  </conditionalFormatting>
  <conditionalFormatting sqref="Y2243:Z2243">
    <cfRule type="containsText" dxfId="578" priority="3661" operator="containsText" text="OT">
      <formula>NOT(ISERROR(SEARCH("OT",Y2243)))</formula>
    </cfRule>
  </conditionalFormatting>
  <conditionalFormatting sqref="Y2245:Z2245 Z2246:Z2247">
    <cfRule type="containsText" dxfId="577" priority="3621" operator="containsText" text="OT">
      <formula>NOT(ISERROR(SEARCH("OT",Y2245)))</formula>
    </cfRule>
  </conditionalFormatting>
  <conditionalFormatting sqref="Y2572:Z2574 Z2575 Y2576:Z2590 Z2591:Z2594">
    <cfRule type="containsText" dxfId="576" priority="2455" operator="containsText" text="OT">
      <formula>NOT(ISERROR(SEARCH("OT",Y2572)))</formula>
    </cfRule>
  </conditionalFormatting>
  <conditionalFormatting sqref="Y2605:Z2627 Z2628:Z2664">
    <cfRule type="containsText" dxfId="575" priority="2129" operator="containsText" text="OT">
      <formula>NOT(ISERROR(SEARCH("OT",Y2605)))</formula>
    </cfRule>
  </conditionalFormatting>
  <conditionalFormatting sqref="Y2917:Z2917">
    <cfRule type="containsText" dxfId="574" priority="710" operator="containsText" text="OT">
      <formula>NOT(ISERROR(SEARCH("OT",Y2917)))</formula>
    </cfRule>
  </conditionalFormatting>
  <conditionalFormatting sqref="Y3125:Z3125">
    <cfRule type="containsText" dxfId="573" priority="151" operator="containsText" text="OT">
      <formula>NOT(ISERROR(SEARCH("OT",Y3125)))</formula>
    </cfRule>
  </conditionalFormatting>
  <conditionalFormatting sqref="Y3126:Z3127">
    <cfRule type="containsText" dxfId="572" priority="129" operator="containsText" text="OT">
      <formula>NOT(ISERROR(SEARCH("OT",Y3126)))</formula>
    </cfRule>
  </conditionalFormatting>
  <conditionalFormatting sqref="Z1930">
    <cfRule type="expression" dxfId="571" priority="5912">
      <formula>$AA1930="NA"</formula>
    </cfRule>
    <cfRule type="notContainsBlanks" dxfId="570" priority="5911">
      <formula>LEN(TRIM(Z1930))&gt;0</formula>
    </cfRule>
  </conditionalFormatting>
  <conditionalFormatting sqref="Z1937:Z1965">
    <cfRule type="expression" dxfId="569" priority="5905">
      <formula>$AA1937="NA"</formula>
    </cfRule>
  </conditionalFormatting>
  <conditionalFormatting sqref="Z1947">
    <cfRule type="notContainsBlanks" dxfId="568" priority="4195">
      <formula>LEN(TRIM(Z1947))&gt;0</formula>
    </cfRule>
    <cfRule type="expression" dxfId="567" priority="4196">
      <formula>$AA1947="NA"</formula>
    </cfRule>
  </conditionalFormatting>
  <conditionalFormatting sqref="Z1959">
    <cfRule type="expression" dxfId="566" priority="4194">
      <formula>$AA1959="NA"</formula>
    </cfRule>
    <cfRule type="notContainsBlanks" dxfId="565" priority="4193">
      <formula>LEN(TRIM(Z1959))&gt;0</formula>
    </cfRule>
  </conditionalFormatting>
  <conditionalFormatting sqref="Z1981:Z1983">
    <cfRule type="expression" dxfId="564" priority="5653">
      <formula>$AA1981="NA"</formula>
    </cfRule>
  </conditionalFormatting>
  <conditionalFormatting sqref="Z1987 Z1989:Z1996 Z1999:Z2042 Z2133:Z2172">
    <cfRule type="expression" dxfId="563" priority="5568">
      <formula>$AA1987="NA"</formula>
    </cfRule>
  </conditionalFormatting>
  <conditionalFormatting sqref="Z1987:Z1996">
    <cfRule type="containsText" dxfId="562" priority="4192" operator="containsText" text="OT">
      <formula>NOT(ISERROR(SEARCH("OT",Z1987)))</formula>
    </cfRule>
    <cfRule type="notContainsBlanks" dxfId="561" priority="4190">
      <formula>LEN(TRIM(Z1987))&gt;0</formula>
    </cfRule>
  </conditionalFormatting>
  <conditionalFormatting sqref="Z1988">
    <cfRule type="expression" dxfId="560" priority="4189">
      <formula>$AA1988="NA"</formula>
    </cfRule>
    <cfRule type="expression" dxfId="559" priority="4191">
      <formula>$AA1988="NA"</formula>
    </cfRule>
    <cfRule type="notContainsBlanks" dxfId="558" priority="4188">
      <formula>LEN(TRIM(Z1988))&gt;0</formula>
    </cfRule>
  </conditionalFormatting>
  <conditionalFormatting sqref="Z2044:Z2130">
    <cfRule type="containsText" dxfId="557" priority="4793" operator="containsText" text="OT">
      <formula>NOT(ISERROR(SEARCH("OT",Z2044)))</formula>
    </cfRule>
    <cfRule type="notContainsBlanks" dxfId="556" priority="4792">
      <formula>LEN(TRIM(Z2044))&gt;0</formula>
    </cfRule>
    <cfRule type="expression" dxfId="555" priority="4794">
      <formula>$AA2044="NA"</formula>
    </cfRule>
  </conditionalFormatting>
  <conditionalFormatting sqref="Z2221">
    <cfRule type="containsText" dxfId="554" priority="3573" operator="containsText" text="OT">
      <formula>NOT(ISERROR(SEARCH("OT",Z2221)))</formula>
    </cfRule>
  </conditionalFormatting>
  <conditionalFormatting sqref="Z2225">
    <cfRule type="containsText" dxfId="553" priority="3828" operator="containsText" text="OT">
      <formula>NOT(ISERROR(SEARCH("OT",Z2225)))</formula>
    </cfRule>
  </conditionalFormatting>
  <conditionalFormatting sqref="Z2234">
    <cfRule type="expression" dxfId="552" priority="3731">
      <formula>$AA2234="NA"</formula>
    </cfRule>
    <cfRule type="containsText" dxfId="551" priority="3730" operator="containsText" text="OT">
      <formula>NOT(ISERROR(SEARCH("OT",Z2234)))</formula>
    </cfRule>
  </conditionalFormatting>
  <conditionalFormatting sqref="Z2244">
    <cfRule type="notContainsBlanks" dxfId="550" priority="3633">
      <formula>LEN(TRIM(Z2244))&gt;0</formula>
    </cfRule>
    <cfRule type="containsText" dxfId="549" priority="3634" operator="containsText" text="OT">
      <formula>NOT(ISERROR(SEARCH("OT",Z2244)))</formula>
    </cfRule>
    <cfRule type="expression" dxfId="548" priority="3635">
      <formula>$AA2244="NA"</formula>
    </cfRule>
  </conditionalFormatting>
  <conditionalFormatting sqref="Z2263">
    <cfRule type="expression" dxfId="547" priority="3546">
      <formula>$AA2263="NA"</formula>
    </cfRule>
    <cfRule type="containsText" dxfId="546" priority="3545" operator="containsText" text="OT">
      <formula>NOT(ISERROR(SEARCH("OT",Z2263)))</formula>
    </cfRule>
    <cfRule type="notContainsBlanks" dxfId="545" priority="3544">
      <formula>LEN(TRIM(Z2263))&gt;0</formula>
    </cfRule>
  </conditionalFormatting>
  <conditionalFormatting sqref="Z2265">
    <cfRule type="notContainsBlanks" dxfId="544" priority="3514">
      <formula>LEN(TRIM(Z2265))&gt;0</formula>
    </cfRule>
    <cfRule type="expression" dxfId="543" priority="3516">
      <formula>$AA2265="NA"</formula>
    </cfRule>
    <cfRule type="containsText" dxfId="542" priority="3515" operator="containsText" text="OT">
      <formula>NOT(ISERROR(SEARCH("OT",Z2265)))</formula>
    </cfRule>
  </conditionalFormatting>
  <conditionalFormatting sqref="Z2283:Z2284">
    <cfRule type="expression" dxfId="541" priority="3430">
      <formula>$AA2283="NA"</formula>
    </cfRule>
    <cfRule type="notContainsBlanks" dxfId="540" priority="3428">
      <formula>LEN(TRIM(Z2283))&gt;0</formula>
    </cfRule>
    <cfRule type="containsText" dxfId="539" priority="3429" operator="containsText" text="OT">
      <formula>NOT(ISERROR(SEARCH("OT",Z2283)))</formula>
    </cfRule>
  </conditionalFormatting>
  <conditionalFormatting sqref="Z2348:Z2350">
    <cfRule type="expression" dxfId="538" priority="3128">
      <formula>$AA2348="NA"</formula>
    </cfRule>
    <cfRule type="containsText" dxfId="537" priority="3146" operator="containsText" text="OT">
      <formula>NOT(ISERROR(SEARCH("OT",Z2348)))</formula>
    </cfRule>
  </conditionalFormatting>
  <conditionalFormatting sqref="Z2530:Z2538">
    <cfRule type="expression" dxfId="536" priority="76745">
      <formula>$AA2530="NA"</formula>
    </cfRule>
  </conditionalFormatting>
  <conditionalFormatting sqref="Z2539:Z2542">
    <cfRule type="expression" dxfId="535" priority="2658">
      <formula>#REF!="NA"</formula>
    </cfRule>
    <cfRule type="expression" dxfId="534" priority="2659">
      <formula>$AA2539="NA"</formula>
    </cfRule>
    <cfRule type="containsText" dxfId="533" priority="2662" stopIfTrue="1" operator="containsText" text="PRE">
      <formula>NOT(ISERROR(SEARCH("PRE",Z2539)))</formula>
    </cfRule>
    <cfRule type="containsText" dxfId="532" priority="2661" operator="containsText" text="OT">
      <formula>NOT(ISERROR(SEARCH("OT",Z2539)))</formula>
    </cfRule>
  </conditionalFormatting>
  <conditionalFormatting sqref="Z2551:Z2553">
    <cfRule type="expression" dxfId="531" priority="2652">
      <formula>$AA2551="NA"</formula>
    </cfRule>
    <cfRule type="expression" dxfId="530" priority="2650">
      <formula>$AA2551="NA"</formula>
    </cfRule>
    <cfRule type="containsText" dxfId="529" priority="2651" operator="containsText" text="OT">
      <formula>NOT(ISERROR(SEARCH("OT",Z2551)))</formula>
    </cfRule>
  </conditionalFormatting>
  <conditionalFormatting sqref="Z2564:Z2565">
    <cfRule type="containsText" dxfId="528" priority="2572" operator="containsText" text="OT">
      <formula>NOT(ISERROR(SEARCH("OT",Z2564)))</formula>
    </cfRule>
  </conditionalFormatting>
  <conditionalFormatting sqref="Z2604">
    <cfRule type="expression" dxfId="527" priority="2348">
      <formula>$AA2604="NA"</formula>
    </cfRule>
    <cfRule type="notContainsBlanks" dxfId="526" priority="2363">
      <formula>LEN(TRIM(Z2604))&gt;0</formula>
    </cfRule>
    <cfRule type="containsText" dxfId="525" priority="2364" operator="containsText" text="OT">
      <formula>NOT(ISERROR(SEARCH("OT",Z2604)))</formula>
    </cfRule>
    <cfRule type="containsText" dxfId="524" priority="2377" operator="containsText" text="OT">
      <formula>NOT(ISERROR(SEARCH("OT",Z2604)))</formula>
    </cfRule>
    <cfRule type="expression" dxfId="523" priority="2365">
      <formula>$AA2604="NA"</formula>
    </cfRule>
  </conditionalFormatting>
  <conditionalFormatting sqref="Z2628:Z2636 X2605:Z2627">
    <cfRule type="expression" dxfId="522" priority="2128">
      <formula>$AA2605="NA"</formula>
    </cfRule>
  </conditionalFormatting>
  <conditionalFormatting sqref="Z2636">
    <cfRule type="containsText" dxfId="521" priority="37" operator="containsText" text="OT">
      <formula>NOT(ISERROR(SEARCH("OT",Z2636)))</formula>
    </cfRule>
  </conditionalFormatting>
  <conditionalFormatting sqref="Z2713:Z2717">
    <cfRule type="expression" dxfId="520" priority="1812">
      <formula>$AA2713="NA"</formula>
    </cfRule>
    <cfRule type="containsText" dxfId="519" priority="1813" operator="containsText" text="OT">
      <formula>NOT(ISERROR(SEARCH("OT",Z2713)))</formula>
    </cfRule>
  </conditionalFormatting>
  <conditionalFormatting sqref="Z2719:Z2720">
    <cfRule type="containsText" dxfId="518" priority="1779" operator="containsText" text="OT">
      <formula>NOT(ISERROR(SEARCH("OT",Z2719)))</formula>
    </cfRule>
  </conditionalFormatting>
  <conditionalFormatting sqref="Z2723:Z2725">
    <cfRule type="containsText" dxfId="517" priority="1743" operator="containsText" text="OT">
      <formula>NOT(ISERROR(SEARCH("OT",Z2723)))</formula>
    </cfRule>
  </conditionalFormatting>
  <conditionalFormatting sqref="Z2724:Z2725">
    <cfRule type="expression" dxfId="516" priority="1742">
      <formula>$AA2724="NA"</formula>
    </cfRule>
  </conditionalFormatting>
  <conditionalFormatting sqref="Z2731:Z2732">
    <cfRule type="containsText" dxfId="515" priority="1703" operator="containsText" text="OT">
      <formula>NOT(ISERROR(SEARCH("OT",Z2731)))</formula>
    </cfRule>
  </conditionalFormatting>
  <conditionalFormatting sqref="Z2735:Z2736">
    <cfRule type="containsText" dxfId="514" priority="1670" operator="containsText" text="OT">
      <formula>NOT(ISERROR(SEARCH("OT",Z2735)))</formula>
    </cfRule>
  </conditionalFormatting>
  <conditionalFormatting sqref="Z2738">
    <cfRule type="containsText" dxfId="513" priority="1665" operator="containsText" text="OT">
      <formula>NOT(ISERROR(SEARCH("OT",Z2738)))</formula>
    </cfRule>
    <cfRule type="expression" dxfId="512" priority="1657">
      <formula>$AA2738="NA"</formula>
    </cfRule>
  </conditionalFormatting>
  <conditionalFormatting sqref="Z2739">
    <cfRule type="containsText" dxfId="511" priority="1642" operator="containsText" text="OT">
      <formula>NOT(ISERROR(SEARCH("OT",Z2739)))</formula>
    </cfRule>
  </conditionalFormatting>
  <conditionalFormatting sqref="Z2740">
    <cfRule type="containsText" dxfId="510" priority="1617" operator="containsText" text="OT">
      <formula>NOT(ISERROR(SEARCH("OT",Z2740)))</formula>
    </cfRule>
  </conditionalFormatting>
  <conditionalFormatting sqref="Z2741">
    <cfRule type="containsText" dxfId="509" priority="1621" operator="containsText" text="OT">
      <formula>NOT(ISERROR(SEARCH("OT",Z2741)))</formula>
    </cfRule>
  </conditionalFormatting>
  <conditionalFormatting sqref="Z2742:Z2743">
    <cfRule type="expression" dxfId="508" priority="1607">
      <formula>$AA2742="NA"</formula>
    </cfRule>
    <cfRule type="containsText" dxfId="507" priority="1606" operator="containsText" text="OT">
      <formula>NOT(ISERROR(SEARCH("OT",Z2742)))</formula>
    </cfRule>
  </conditionalFormatting>
  <conditionalFormatting sqref="Z2749">
    <cfRule type="containsText" dxfId="506" priority="1566" operator="containsText" text="OT">
      <formula>NOT(ISERROR(SEARCH("OT",Z2749)))</formula>
    </cfRule>
  </conditionalFormatting>
  <conditionalFormatting sqref="Z2750">
    <cfRule type="containsText" dxfId="505" priority="1549" operator="containsText" text="OT">
      <formula>NOT(ISERROR(SEARCH("OT",Z2750)))</formula>
    </cfRule>
  </conditionalFormatting>
  <conditionalFormatting sqref="Z2751">
    <cfRule type="containsText" dxfId="504" priority="1535" operator="containsText" text="OT">
      <formula>NOT(ISERROR(SEARCH("OT",Z2751)))</formula>
    </cfRule>
  </conditionalFormatting>
  <conditionalFormatting sqref="Z2752">
    <cfRule type="containsText" dxfId="503" priority="1520" operator="containsText" text="OT">
      <formula>NOT(ISERROR(SEARCH("OT",Z2752)))</formula>
    </cfRule>
  </conditionalFormatting>
  <conditionalFormatting sqref="Z2754">
    <cfRule type="containsText" dxfId="502" priority="1491" operator="containsText" text="OT">
      <formula>NOT(ISERROR(SEARCH("OT",Z2754)))</formula>
    </cfRule>
    <cfRule type="expression" dxfId="501" priority="1492">
      <formula>$AA2754="NA"</formula>
    </cfRule>
  </conditionalFormatting>
  <conditionalFormatting sqref="Z2755">
    <cfRule type="containsText" dxfId="500" priority="1504" operator="containsText" text="OT">
      <formula>NOT(ISERROR(SEARCH("OT",Z2755)))</formula>
    </cfRule>
  </conditionalFormatting>
  <conditionalFormatting sqref="Z2756:Z2758">
    <cfRule type="containsText" dxfId="499" priority="1495" operator="containsText" text="OT">
      <formula>NOT(ISERROR(SEARCH("OT",Z2756)))</formula>
    </cfRule>
    <cfRule type="expression" dxfId="498" priority="1496">
      <formula>$AA2756="NA"</formula>
    </cfRule>
  </conditionalFormatting>
  <conditionalFormatting sqref="Z2760:Z2761">
    <cfRule type="containsText" dxfId="497" priority="1475" operator="containsText" text="OT">
      <formula>NOT(ISERROR(SEARCH("OT",Z2760)))</formula>
    </cfRule>
  </conditionalFormatting>
  <conditionalFormatting sqref="Z2760:Z2762">
    <cfRule type="expression" dxfId="496" priority="1476">
      <formula>$AA2760="NA"</formula>
    </cfRule>
  </conditionalFormatting>
  <conditionalFormatting sqref="Z2763:Z2768">
    <cfRule type="expression" dxfId="495" priority="1446">
      <formula>$AA2763="NA"</formula>
    </cfRule>
  </conditionalFormatting>
  <conditionalFormatting sqref="Z2765">
    <cfRule type="containsText" dxfId="494" priority="1445" operator="containsText" text="OT">
      <formula>NOT(ISERROR(SEARCH("OT",Z2765)))</formula>
    </cfRule>
  </conditionalFormatting>
  <conditionalFormatting sqref="Z2769">
    <cfRule type="containsText" dxfId="493" priority="1433" operator="containsText" text="OT">
      <formula>NOT(ISERROR(SEARCH("OT",Z2769)))</formula>
    </cfRule>
  </conditionalFormatting>
  <conditionalFormatting sqref="Z2769:Z2772 X2763:X2772">
    <cfRule type="expression" dxfId="492" priority="1438">
      <formula>$AA2763="NA"</formula>
    </cfRule>
  </conditionalFormatting>
  <conditionalFormatting sqref="Z2773">
    <cfRule type="expression" dxfId="491" priority="1400">
      <formula>$AA2773="NA"</formula>
    </cfRule>
  </conditionalFormatting>
  <conditionalFormatting sqref="Z2775:Z2779">
    <cfRule type="expression" dxfId="490" priority="1312">
      <formula>$AA2775="NA"</formula>
    </cfRule>
  </conditionalFormatting>
  <conditionalFormatting sqref="Z2777 W2777">
    <cfRule type="expression" dxfId="489" priority="1327">
      <formula>#REF!="NA"</formula>
    </cfRule>
  </conditionalFormatting>
  <conditionalFormatting sqref="Z2779">
    <cfRule type="containsText" dxfId="488" priority="1304" operator="containsText" text="OT">
      <formula>NOT(ISERROR(SEARCH("OT",Z2779)))</formula>
    </cfRule>
  </conditionalFormatting>
  <conditionalFormatting sqref="Z2780:Z2781">
    <cfRule type="expression" dxfId="487" priority="1286">
      <formula>$AA2780="NA"</formula>
    </cfRule>
    <cfRule type="containsText" dxfId="486" priority="1285" operator="containsText" text="OT">
      <formula>NOT(ISERROR(SEARCH("OT",Z2780)))</formula>
    </cfRule>
  </conditionalFormatting>
  <conditionalFormatting sqref="Z2784">
    <cfRule type="expression" dxfId="485" priority="1265">
      <formula>$AA2784="NA"</formula>
    </cfRule>
  </conditionalFormatting>
  <conditionalFormatting sqref="Z2788">
    <cfRule type="containsText" dxfId="484" priority="1247" operator="containsText" text="OT">
      <formula>NOT(ISERROR(SEARCH("OT",Z2788)))</formula>
    </cfRule>
  </conditionalFormatting>
  <conditionalFormatting sqref="Z2790 X2790:X2793">
    <cfRule type="expression" dxfId="483" priority="1237">
      <formula>$AA2790="NA"</formula>
    </cfRule>
  </conditionalFormatting>
  <conditionalFormatting sqref="Z2793 AS2793:AV2793 AK2822:AN2829 AK2830:AL2830 AN2830 AK2831:AN2833 AK2834:AL2834 AN2834 AK2835:AN2836 AK2837:AP2837 AK2838:AN2840 AK2841:AL2841 AK2883:AN2960 Z2931:AD2961 AK2961:AP2961 AD2962 AK2962:AL2962 AN2962:AQ2962 AV2962:AV2995 AK2963:AP2963 Z2963:AD2996 AK2964:AQ2977 AK2978:AL2978 AN2978:AQ2978 AK2979:AQ2995 AK2996:AN2998 AQ2996:AQ2998 AO2998:AP2998 AU2998:AU2999 Z2998:AD3066 AK2999:AQ3019 AU3000:AV3000 AU3001:AU3031 AV3003:AV3031 AK3020:AL3020 AN3020:AQ3020 AK3021:AQ3049 AU3032:AV3066 AK3050:AL3050 AN3050:AQ3050 AK3051:AQ3067 AD3067 AK3068:AL3068 AN3068:AQ3068 AU3068:AV3123 AK3069:AQ3078 AB3070:AD3070 Z3071:AD3084 AK3079:AL3079 AN3079:AQ3079 AK3080:AQ3121 AB3085:AD3085 Z3086:AD3123 AK3122:AL3123 AN3122:AQ3123 AK3124:AQ3126 AK3127:AL3127 AN3127:AQ3127 AU3127:AV3127 AK3128:AQ3129 AK3130:AL3131 AN3130:AQ3131 AU3130:AV3158 Z3130:AD1048576 AK3132:AQ3158 AK3159:AN6344 AQ3159:AQ6344 AU3159:AU6344 AO3159:AP1048576 AV3159:AV1048576">
    <cfRule type="notContainsBlanks" dxfId="482" priority="1194">
      <formula>LEN(TRIM(Z2793))&gt;0</formula>
    </cfRule>
  </conditionalFormatting>
  <conditionalFormatting sqref="Z2793">
    <cfRule type="containsText" dxfId="481" priority="1195" operator="containsText" text="OT">
      <formula>NOT(ISERROR(SEARCH("OT",Z2793)))</formula>
    </cfRule>
  </conditionalFormatting>
  <conditionalFormatting sqref="Z2794:Z2795">
    <cfRule type="containsText" dxfId="480" priority="1183" operator="containsText" text="OT">
      <formula>NOT(ISERROR(SEARCH("OT",Z2794)))</formula>
    </cfRule>
  </conditionalFormatting>
  <conditionalFormatting sqref="Z2796:Z2802">
    <cfRule type="expression" dxfId="479" priority="1171">
      <formula>$AA2796="NA"</formula>
    </cfRule>
  </conditionalFormatting>
  <conditionalFormatting sqref="Z2821">
    <cfRule type="containsText" dxfId="478" priority="1060" operator="containsText" text="OT">
      <formula>NOT(ISERROR(SEARCH("OT",Z2821)))</formula>
    </cfRule>
  </conditionalFormatting>
  <conditionalFormatting sqref="Z2834 AC2834">
    <cfRule type="notContainsBlanks" dxfId="477" priority="1018">
      <formula>LEN(TRIM(Z2834))&gt;0</formula>
    </cfRule>
  </conditionalFormatting>
  <conditionalFormatting sqref="Z2834:Z2844 X2834:X2844">
    <cfRule type="expression" dxfId="476" priority="1023">
      <formula>$AA2834="NA"</formula>
    </cfRule>
  </conditionalFormatting>
  <conditionalFormatting sqref="Z2844">
    <cfRule type="containsText" dxfId="475" priority="1003" operator="containsText" text="OT">
      <formula>NOT(ISERROR(SEARCH("OT",Z2844)))</formula>
    </cfRule>
  </conditionalFormatting>
  <conditionalFormatting sqref="Z2845 AB2845:AC2845">
    <cfRule type="notContainsBlanks" dxfId="474" priority="979">
      <formula>LEN(TRIM(Z2845))&gt;0</formula>
    </cfRule>
  </conditionalFormatting>
  <conditionalFormatting sqref="Z2845:Z2868 X2845:X2868">
    <cfRule type="expression" dxfId="473" priority="980">
      <formula>$AA2845="NA"</formula>
    </cfRule>
  </conditionalFormatting>
  <conditionalFormatting sqref="Z2846">
    <cfRule type="containsText" dxfId="472" priority="970" operator="containsText" text="OT">
      <formula>NOT(ISERROR(SEARCH("OT",Z2846)))</formula>
    </cfRule>
  </conditionalFormatting>
  <conditionalFormatting sqref="Z2869">
    <cfRule type="containsText" dxfId="471" priority="935" operator="containsText" text="OT">
      <formula>NOT(ISERROR(SEARCH("OT",Z2869)))</formula>
    </cfRule>
    <cfRule type="notContainsBlanks" dxfId="470" priority="934">
      <formula>LEN(TRIM(Z2869))&gt;0</formula>
    </cfRule>
  </conditionalFormatting>
  <conditionalFormatting sqref="Z2869:Z2870">
    <cfRule type="expression" dxfId="469" priority="936">
      <formula>$AA2869="NA"</formula>
    </cfRule>
  </conditionalFormatting>
  <conditionalFormatting sqref="Z2871:Z2872 X2871:X2880">
    <cfRule type="expression" dxfId="468" priority="907">
      <formula>$AA2871="NA"</formula>
    </cfRule>
  </conditionalFormatting>
  <conditionalFormatting sqref="Z2874:Z2880">
    <cfRule type="notContainsBlanks" dxfId="467" priority="869">
      <formula>LEN(TRIM(Z2874))&gt;0</formula>
    </cfRule>
  </conditionalFormatting>
  <conditionalFormatting sqref="Z2875:Z2880">
    <cfRule type="expression" dxfId="466" priority="870">
      <formula>$AA2875="NA"</formula>
    </cfRule>
  </conditionalFormatting>
  <conditionalFormatting sqref="Z2881 X2882:Z2896 X2881">
    <cfRule type="expression" dxfId="465" priority="849">
      <formula>$AA2881="NA"</formula>
    </cfRule>
  </conditionalFormatting>
  <conditionalFormatting sqref="Z2881">
    <cfRule type="containsText" dxfId="464" priority="845" operator="containsText" text="OT">
      <formula>NOT(ISERROR(SEARCH("OT",Z2881)))</formula>
    </cfRule>
  </conditionalFormatting>
  <conditionalFormatting sqref="Z2882">
    <cfRule type="expression" dxfId="463" priority="829">
      <formula>$AA2882="NA"</formula>
    </cfRule>
    <cfRule type="notContainsBlanks" dxfId="462" priority="830">
      <formula>LEN(TRIM(Z2882))&gt;0</formula>
    </cfRule>
    <cfRule type="notContainsBlanks" dxfId="461" priority="828">
      <formula>LEN(TRIM(Z2882))&gt;0</formula>
    </cfRule>
  </conditionalFormatting>
  <conditionalFormatting sqref="Z2897">
    <cfRule type="expression" dxfId="460" priority="780">
      <formula>$AA2897="NA"</formula>
    </cfRule>
    <cfRule type="notContainsBlanks" dxfId="459" priority="779">
      <formula>LEN(TRIM(Z2897))&gt;0</formula>
    </cfRule>
  </conditionalFormatting>
  <conditionalFormatting sqref="Z2962">
    <cfRule type="notContainsBlanks" dxfId="458" priority="495">
      <formula>LEN(TRIM(Z2962))&gt;0</formula>
    </cfRule>
  </conditionalFormatting>
  <conditionalFormatting sqref="Z3072:Z3073">
    <cfRule type="containsText" dxfId="457" priority="35" operator="containsText" text="OT">
      <formula>NOT(ISERROR(SEARCH("OT",Z3072)))</formula>
    </cfRule>
    <cfRule type="notContainsBlanks" dxfId="456" priority="36">
      <formula>LEN(TRIM(Z3072))&gt;0</formula>
    </cfRule>
    <cfRule type="containsText" dxfId="455" priority="33" operator="containsText" text="OT">
      <formula>NOT(ISERROR(SEARCH("OT",Z3072)))</formula>
    </cfRule>
    <cfRule type="expression" dxfId="454" priority="34">
      <formula>$AA3072="NA"</formula>
    </cfRule>
  </conditionalFormatting>
  <conditionalFormatting sqref="Z3085">
    <cfRule type="expression" dxfId="453" priority="232">
      <formula>$AA3085="NA"</formula>
    </cfRule>
  </conditionalFormatting>
  <conditionalFormatting sqref="Z3124 AC3124">
    <cfRule type="notContainsBlanks" dxfId="452" priority="170">
      <formula>LEN(TRIM(Z3124))&gt;0</formula>
    </cfRule>
  </conditionalFormatting>
  <conditionalFormatting sqref="Z3124:Z3128 X3124:X3128">
    <cfRule type="expression" dxfId="451" priority="173">
      <formula>$AA3124="NA"</formula>
    </cfRule>
  </conditionalFormatting>
  <conditionalFormatting sqref="Z3126:Z3127">
    <cfRule type="expression" dxfId="450" priority="128">
      <formula>$AA3126="NA"</formula>
    </cfRule>
  </conditionalFormatting>
  <conditionalFormatting sqref="Z3128:Z3129 X3129">
    <cfRule type="expression" dxfId="449" priority="82">
      <formula>$AA3128="NA"</formula>
    </cfRule>
  </conditionalFormatting>
  <conditionalFormatting sqref="Z3129 AC3129">
    <cfRule type="notContainsBlanks" dxfId="448" priority="79">
      <formula>LEN(TRIM(Z3129))&gt;0</formula>
    </cfRule>
  </conditionalFormatting>
  <conditionalFormatting sqref="Z3085:AA3085">
    <cfRule type="notContainsBlanks" dxfId="447" priority="233">
      <formula>LEN(TRIM(Z3085))&gt;0</formula>
    </cfRule>
  </conditionalFormatting>
  <conditionalFormatting sqref="Z2869:AB2869">
    <cfRule type="notContainsBlanks" dxfId="446" priority="942">
      <formula>LEN(TRIM(Z2869))&gt;0</formula>
    </cfRule>
  </conditionalFormatting>
  <conditionalFormatting sqref="Z2043:AC2043 Z2260:AD2292 Z2293:AA2293 AS2043:AU2043 AC2293:AD2293 AK2719:AN2719 AK2720:AP2721 AV2721:AV2722 AV2726:AV2733 AU2734:AV2749 AV2750 AU2751:AV2751 AV2752:AV2760">
    <cfRule type="notContainsBlanks" dxfId="445" priority="5221">
      <formula>LEN(TRIM(Z2043))&gt;0</formula>
    </cfRule>
  </conditionalFormatting>
  <conditionalFormatting sqref="Z2766:AC2769">
    <cfRule type="notContainsBlanks" dxfId="444" priority="1439">
      <formula>LEN(TRIM(Z2766))&gt;0</formula>
    </cfRule>
  </conditionalFormatting>
  <conditionalFormatting sqref="Z2775:AC2776">
    <cfRule type="notContainsBlanks" dxfId="443" priority="1381">
      <formula>LEN(TRIM(Z2775))&gt;0</formula>
    </cfRule>
  </conditionalFormatting>
  <conditionalFormatting sqref="Z2784:AC2787">
    <cfRule type="notContainsBlanks" dxfId="442" priority="1260">
      <formula>LEN(TRIM(Z2784))&gt;0</formula>
    </cfRule>
  </conditionalFormatting>
  <conditionalFormatting sqref="Z2796:AC2796 Z2797:Z2802">
    <cfRule type="notContainsBlanks" dxfId="441" priority="1169">
      <formula>LEN(TRIM(Z2796))&gt;0</formula>
    </cfRule>
  </conditionalFormatting>
  <conditionalFormatting sqref="Z2871:AC2871 Z2872">
    <cfRule type="notContainsBlanks" dxfId="440" priority="902">
      <formula>LEN(TRIM(Z2871))&gt;0</formula>
    </cfRule>
  </conditionalFormatting>
  <conditionalFormatting sqref="Z2875:AC2875 Z2876:Z2880">
    <cfRule type="notContainsBlanks" dxfId="439" priority="871">
      <formula>LEN(TRIM(Z2875))&gt;0</formula>
    </cfRule>
  </conditionalFormatting>
  <conditionalFormatting sqref="Z2915:AC2915">
    <cfRule type="notContainsBlanks" dxfId="438" priority="737">
      <formula>LEN(TRIM(Z2915))&gt;0</formula>
    </cfRule>
  </conditionalFormatting>
  <conditionalFormatting sqref="Z2917:AC2917 AV2917:AV2918">
    <cfRule type="notContainsBlanks" dxfId="437" priority="713">
      <formula>LEN(TRIM(Z2917))&gt;0</formula>
    </cfRule>
  </conditionalFormatting>
  <conditionalFormatting sqref="Z2962:AC2962">
    <cfRule type="notContainsBlanks" dxfId="436" priority="494">
      <formula>LEN(TRIM(Z2962))&gt;0</formula>
    </cfRule>
  </conditionalFormatting>
  <conditionalFormatting sqref="Z2997:AC2997 AU2997">
    <cfRule type="notContainsBlanks" dxfId="435" priority="408">
      <formula>LEN(TRIM(Z2997))&gt;0</formula>
    </cfRule>
  </conditionalFormatting>
  <conditionalFormatting sqref="Z3067:AC3069 Z3070:AA3070">
    <cfRule type="notContainsBlanks" dxfId="434" priority="294">
      <formula>LEN(TRIM(Z3067))&gt;0</formula>
    </cfRule>
  </conditionalFormatting>
  <conditionalFormatting sqref="Z2:AD2259 Z2358:AC2358 Z1:AC1 AK1:AP1 AC1:AC2189 AS2:AV1301 AQ2:AQ2128 AS1302:AU1302 AS1303:AV1472 AS1473:AU1473 AS1474:AV1612 AS1613:AU1613 AS1614:AV1890 AS1925:AV1925 AU1934:AV1935 AK2038:AK2266 AS2243:AV2243 AS2245:AV2245 AN2259:AN2260 AK2284:AN2313 AK2315:AN2348 AK2349 AN2349 AK2350:AN2353 AK2354 AN2354 AK2355:AN2439 AK2440 AN2440 AK2441:AN2526 AK2527 AN2527 AK2528:AN2550 AK2551 AN2551 AK2552:AN2571 AK2572:AP2573 AK2574:AQ2574 AK2575:AN2603 AN2576:AP2576 AN2583:AP2583 AN2603:AP2603 AK2604 AP2604:AP2605 AK2605:AN2605 AK2606 AN2606 AK2607:AN2654 AN2613:AP2613 AK2655:AP2655">
    <cfRule type="notContainsBlanks" dxfId="433" priority="25597">
      <formula>LEN(TRIM(Z1))&gt;0</formula>
    </cfRule>
  </conditionalFormatting>
  <conditionalFormatting sqref="Z1937:AD1942 Z1943:AA1943 AC1943:AD1943">
    <cfRule type="notContainsBlanks" dxfId="432" priority="5887">
      <formula>LEN(TRIM(Z1937))&gt;0</formula>
    </cfRule>
  </conditionalFormatting>
  <conditionalFormatting sqref="Z1945:AD1965">
    <cfRule type="notContainsBlanks" dxfId="431" priority="5861">
      <formula>LEN(TRIM(Z1945))&gt;0</formula>
    </cfRule>
  </conditionalFormatting>
  <conditionalFormatting sqref="Z1976:AD1976 Z1977:AB1977 AD1977">
    <cfRule type="notContainsBlanks" dxfId="430" priority="5716">
      <formula>LEN(TRIM(Z1976))&gt;0</formula>
    </cfRule>
  </conditionalFormatting>
  <conditionalFormatting sqref="Z1978:AD1980">
    <cfRule type="notContainsBlanks" dxfId="429" priority="5114">
      <formula>LEN(TRIM(Z1978))&gt;0</formula>
    </cfRule>
  </conditionalFormatting>
  <conditionalFormatting sqref="Z2131:AD2131 AA2132:AD2132">
    <cfRule type="notContainsBlanks" dxfId="428" priority="4517">
      <formula>LEN(TRIM(Z2131))&gt;0</formula>
    </cfRule>
  </conditionalFormatting>
  <conditionalFormatting sqref="Z2348:AD2350 AA2351 AD2351:AD2358">
    <cfRule type="notContainsBlanks" dxfId="427" priority="3152">
      <formula>LEN(TRIM(Z2348))&gt;0</formula>
    </cfRule>
  </conditionalFormatting>
  <conditionalFormatting sqref="Z2359:AD2737 Z1997:AC1997 Z2740:AD2740 Z2744:AD2749 Z2751:AC2753 Z2757:AC2758 Z2759:AD2759 Z2760:AC2761 Z2294:AD2347 Z2351 Z2352:AC2357 Z2739:AC2739 Z2755:AD2755 AQ2130:AQ2573 AN2263 AU2266:AV2282 AK2267:AN2269 AN2270 AL2272:AN2273 AM2283:AN2283 AU2284:AV2401 AK2314:AM2314 AB2351:AC2351 AU2402 AN2637:AP2637 AV2640:AV2645 AU2648:AV2648 AV2649:AV2653 AK2656:AN2715 AK2716:AP2718 AK2722:AN2723 AK2724 AN2724 AK2725:AN2730 AL2731:AM2731 AK2751:AQ2752">
    <cfRule type="notContainsBlanks" dxfId="426" priority="5512">
      <formula>LEN(TRIM(Z1997))&gt;0</formula>
    </cfRule>
  </conditionalFormatting>
  <conditionalFormatting sqref="Z2738:AD2738 AD2739">
    <cfRule type="notContainsBlanks" dxfId="425" priority="1653">
      <formula>LEN(TRIM(Z2738))&gt;0</formula>
    </cfRule>
  </conditionalFormatting>
  <conditionalFormatting sqref="Z2738:AD2738">
    <cfRule type="notContainsBlanks" dxfId="424" priority="1664">
      <formula>LEN(TRIM(Z2738))&gt;0</formula>
    </cfRule>
  </conditionalFormatting>
  <conditionalFormatting sqref="Z2741:AD2743">
    <cfRule type="notContainsBlanks" dxfId="423" priority="1605">
      <formula>LEN(TRIM(Z2741))&gt;0</formula>
    </cfRule>
  </conditionalFormatting>
  <conditionalFormatting sqref="Z2750:AD2750 AO2750:AQ2750 AS2750:AU2750 AD2751:AD2753">
    <cfRule type="notContainsBlanks" dxfId="422" priority="1548">
      <formula>LEN(TRIM(Z2750))&gt;0</formula>
    </cfRule>
  </conditionalFormatting>
  <conditionalFormatting sqref="Z2754:AD2754">
    <cfRule type="notContainsBlanks" dxfId="421" priority="1490">
      <formula>LEN(TRIM(Z2754))&gt;0</formula>
    </cfRule>
  </conditionalFormatting>
  <conditionalFormatting sqref="Z2756:AD2756 Z2757:Z2758 AD2757:AD2758">
    <cfRule type="notContainsBlanks" dxfId="420" priority="1494">
      <formula>LEN(TRIM(Z2756))&gt;0</formula>
    </cfRule>
  </conditionalFormatting>
  <conditionalFormatting sqref="Z2762:AD2765">
    <cfRule type="notContainsBlanks" dxfId="419" priority="1444">
      <formula>LEN(TRIM(Z2762))&gt;0</formula>
    </cfRule>
  </conditionalFormatting>
  <conditionalFormatting sqref="Z2770:AD2773">
    <cfRule type="notContainsBlanks" dxfId="418" priority="1399">
      <formula>LEN(TRIM(Z2770))&gt;0</formula>
    </cfRule>
  </conditionalFormatting>
  <conditionalFormatting sqref="Z2777:AD2780 Z2781">
    <cfRule type="notContainsBlanks" dxfId="417" priority="1303">
      <formula>LEN(TRIM(Z2777))&gt;0</formula>
    </cfRule>
  </conditionalFormatting>
  <conditionalFormatting sqref="Z2790:AD2790">
    <cfRule type="notContainsBlanks" dxfId="416" priority="1230">
      <formula>LEN(TRIM(Z2790))&gt;0</formula>
    </cfRule>
  </conditionalFormatting>
  <conditionalFormatting sqref="Z2794:AD2795">
    <cfRule type="notContainsBlanks" dxfId="415" priority="1186">
      <formula>LEN(TRIM(Z2794))&gt;0</formula>
    </cfRule>
  </conditionalFormatting>
  <conditionalFormatting sqref="Z2799:AD2800 Z2760:Z2761 AD2760:AD2761 AU2761:AV2764 AU2766:AV2769 Z2774:AB2774 AA2781:AD2781 Z2782:AD2783 AK2789:AP2789 AK2790:AN2790 Z2791:AB2791 AK2791:AL2791 Z2792:AD2792 AK2792:AN2793 AA2793:AD2793 AL2794:AN2794 AK2795:AN2795 AU2795:AV2795 AD2796 AK2798:AN2806 AU2798:AV2820 AK2807:AM2807 AK2808:AN2820 AK2821:AP2821 AA2834:AB2834 AD2834">
    <cfRule type="notContainsBlanks" dxfId="414" priority="1474">
      <formula>LEN(TRIM(Z2760))&gt;0</formula>
    </cfRule>
  </conditionalFormatting>
  <conditionalFormatting sqref="Z2803:AD2833">
    <cfRule type="notContainsBlanks" dxfId="413" priority="1032">
      <formula>LEN(TRIM(Z2803))&gt;0</formula>
    </cfRule>
  </conditionalFormatting>
  <conditionalFormatting sqref="Z2835:AD2844 AA2845 AD2845">
    <cfRule type="notContainsBlanks" dxfId="412" priority="1002">
      <formula>LEN(TRIM(Z2835))&gt;0</formula>
    </cfRule>
  </conditionalFormatting>
  <conditionalFormatting sqref="Z2872:AD2872 Z2876:AD2880 AQ2753:AQ2961 Z2824:Z2829 AK2842:AN2859 AK2860:AL2862 AN2860:AN2862 AK2863:AN2867 AK2872:AN2872 AK2874:AL2876 AD2875 AK2877:AM2877 AK2878:AL2879 AK2880:AN2881 AK2882:AM2882 AU2882:AV2916 AD2897 Z2898:AD2914 Z2916:AD2916 AD2917 Z2919:AC2930 AU2919:AV2961">
    <cfRule type="notContainsBlanks" dxfId="411" priority="1036">
      <formula>LEN(TRIM(Z2753))&gt;0</formula>
    </cfRule>
  </conditionalFormatting>
  <conditionalFormatting sqref="Z2881:AD2896">
    <cfRule type="notContainsBlanks" dxfId="410" priority="844">
      <formula>LEN(TRIM(Z2881))&gt;0</formula>
    </cfRule>
  </conditionalFormatting>
  <conditionalFormatting sqref="Z2918:AD2918">
    <cfRule type="notContainsBlanks" dxfId="409" priority="691">
      <formula>LEN(TRIM(Z2918))&gt;0</formula>
    </cfRule>
  </conditionalFormatting>
  <conditionalFormatting sqref="Z3125:AD3125 AS3125:AV3125 AV3126">
    <cfRule type="notContainsBlanks" dxfId="408" priority="150">
      <formula>LEN(TRIM(Z3125))&gt;0</formula>
    </cfRule>
  </conditionalFormatting>
  <conditionalFormatting sqref="Z3126:AD3127">
    <cfRule type="notContainsBlanks" dxfId="407" priority="126">
      <formula>LEN(TRIM(Z3126))&gt;0</formula>
    </cfRule>
    <cfRule type="notContainsBlanks" dxfId="406" priority="127">
      <formula>LEN(TRIM(Z3126))&gt;0</formula>
    </cfRule>
  </conditionalFormatting>
  <conditionalFormatting sqref="Z3128:AD3128">
    <cfRule type="notContainsBlanks" dxfId="405" priority="120">
      <formula>LEN(TRIM(Z3128))&gt;0</formula>
    </cfRule>
  </conditionalFormatting>
  <conditionalFormatting sqref="AA2133:AA2139">
    <cfRule type="notContainsBlanks" dxfId="404" priority="4416">
      <formula>LEN(TRIM(AA2133))&gt;0</formula>
    </cfRule>
  </conditionalFormatting>
  <conditionalFormatting sqref="AA2141:AA2176">
    <cfRule type="notContainsBlanks" dxfId="403" priority="4187">
      <formula>LEN(TRIM(AA2141))&gt;0</formula>
    </cfRule>
  </conditionalFormatting>
  <conditionalFormatting sqref="AA2225">
    <cfRule type="notContainsBlanks" dxfId="402" priority="3805">
      <formula>LEN(TRIM(AA2225))&gt;0</formula>
    </cfRule>
  </conditionalFormatting>
  <conditionalFormatting sqref="AA2234">
    <cfRule type="notContainsBlanks" dxfId="401" priority="3701">
      <formula>LEN(TRIM(AA2234))&gt;0</formula>
    </cfRule>
  </conditionalFormatting>
  <conditionalFormatting sqref="AA2244">
    <cfRule type="notContainsBlanks" dxfId="400" priority="3629">
      <formula>LEN(TRIM(AA2244))&gt;0</formula>
    </cfRule>
  </conditionalFormatting>
  <conditionalFormatting sqref="AA2263">
    <cfRule type="notContainsBlanks" dxfId="399" priority="3543">
      <formula>LEN(TRIM(AA2263))&gt;0</formula>
    </cfRule>
  </conditionalFormatting>
  <conditionalFormatting sqref="AA2265">
    <cfRule type="notContainsBlanks" dxfId="398" priority="3510">
      <formula>LEN(TRIM(AA2265))&gt;0</formula>
    </cfRule>
  </conditionalFormatting>
  <conditionalFormatting sqref="AA2283:AA2284">
    <cfRule type="notContainsBlanks" dxfId="397" priority="3427">
      <formula>LEN(TRIM(AA2283))&gt;0</formula>
    </cfRule>
  </conditionalFormatting>
  <conditionalFormatting sqref="AA2551:AA2552">
    <cfRule type="notContainsBlanks" dxfId="396" priority="2649">
      <formula>LEN(TRIM(AA2551))&gt;0</formula>
    </cfRule>
  </conditionalFormatting>
  <conditionalFormatting sqref="AA2604">
    <cfRule type="notContainsBlanks" dxfId="395" priority="2355">
      <formula>LEN(TRIM(AA2604))&gt;0</formula>
    </cfRule>
  </conditionalFormatting>
  <conditionalFormatting sqref="AA3128">
    <cfRule type="notContainsBlanks" dxfId="394" priority="92">
      <formula>LEN(TRIM(AA3128))&gt;0</formula>
    </cfRule>
  </conditionalFormatting>
  <conditionalFormatting sqref="AA3124:AB3124 AD3124">
    <cfRule type="notContainsBlanks" dxfId="393" priority="175">
      <formula>LEN(TRIM(AA3124))&gt;0</formula>
    </cfRule>
  </conditionalFormatting>
  <conditionalFormatting sqref="AA3129:AB3129 AD3129">
    <cfRule type="notContainsBlanks" dxfId="392" priority="83">
      <formula>LEN(TRIM(AA3129))&gt;0</formula>
    </cfRule>
  </conditionalFormatting>
  <conditionalFormatting sqref="AA1987:AC1987 AA1988:AD1993 AD1991:AD1997 AA1994:AC1996">
    <cfRule type="notContainsBlanks" dxfId="391" priority="5564">
      <formula>LEN(TRIM(AA1987))&gt;0</formula>
    </cfRule>
  </conditionalFormatting>
  <conditionalFormatting sqref="AA2897:AC2897">
    <cfRule type="notContainsBlanks" dxfId="390" priority="802">
      <formula>LEN(TRIM(AA2897))&gt;0</formula>
    </cfRule>
  </conditionalFormatting>
  <conditionalFormatting sqref="AA1930:AD1930">
    <cfRule type="notContainsBlanks" dxfId="389" priority="5913">
      <formula>LEN(TRIM(AA1930))&gt;0</formula>
    </cfRule>
  </conditionalFormatting>
  <conditionalFormatting sqref="AA1936:AD1936">
    <cfRule type="notContainsBlanks" dxfId="388" priority="5907">
      <formula>LEN(TRIM(AA1936))&gt;0</formula>
    </cfRule>
  </conditionalFormatting>
  <conditionalFormatting sqref="AA1966:AD1975">
    <cfRule type="notContainsBlanks" dxfId="387" priority="5742">
      <formula>LEN(TRIM(AA1966))&gt;0</formula>
    </cfRule>
  </conditionalFormatting>
  <conditionalFormatting sqref="AA1984:AD1985">
    <cfRule type="notContainsBlanks" dxfId="386" priority="5633">
      <formula>LEN(TRIM(AA1984))&gt;0</formula>
    </cfRule>
  </conditionalFormatting>
  <conditionalFormatting sqref="AA1999:AD1999 AA2000:AC2001">
    <cfRule type="notContainsBlanks" dxfId="385" priority="5476">
      <formula>LEN(TRIM(AA1999))&gt;0</formula>
    </cfRule>
  </conditionalFormatting>
  <conditionalFormatting sqref="AA2002:AD2005 AB2006:AB2042">
    <cfRule type="notContainsBlanks" dxfId="384" priority="5462">
      <formula>LEN(TRIM(AA2002))&gt;0</formula>
    </cfRule>
  </conditionalFormatting>
  <conditionalFormatting sqref="AA2797:AD2798">
    <cfRule type="notContainsBlanks" dxfId="383" priority="1162">
      <formula>LEN(TRIM(AA2797))&gt;0</formula>
    </cfRule>
  </conditionalFormatting>
  <conditionalFormatting sqref="AA2801:AD2802">
    <cfRule type="notContainsBlanks" dxfId="382" priority="1111">
      <formula>LEN(TRIM(AA2801))&gt;0</formula>
    </cfRule>
  </conditionalFormatting>
  <conditionalFormatting sqref="AB1943">
    <cfRule type="notContainsBlanks" dxfId="381" priority="4208">
      <formula>LEN(TRIM(AB1943))&gt;0</formula>
    </cfRule>
  </conditionalFormatting>
  <conditionalFormatting sqref="AB2133:AB2139">
    <cfRule type="notContainsBlanks" dxfId="380" priority="4207">
      <formula>LEN(TRIM(AB2133))&gt;0</formula>
    </cfRule>
  </conditionalFormatting>
  <conditionalFormatting sqref="AB2141:AB2176">
    <cfRule type="notContainsBlanks" dxfId="379" priority="4225">
      <formula>LEN(TRIM(AB2141))&gt;0</formula>
    </cfRule>
  </conditionalFormatting>
  <conditionalFormatting sqref="AB2225">
    <cfRule type="notContainsBlanks" dxfId="378" priority="3806">
      <formula>LEN(TRIM(AB2225))&gt;0</formula>
    </cfRule>
  </conditionalFormatting>
  <conditionalFormatting sqref="AB2234">
    <cfRule type="notContainsBlanks" dxfId="377" priority="3702">
      <formula>LEN(TRIM(AB2234))&gt;0</formula>
    </cfRule>
  </conditionalFormatting>
  <conditionalFormatting sqref="AB2244">
    <cfRule type="notContainsBlanks" dxfId="376" priority="3628">
      <formula>LEN(TRIM(AB2244))&gt;0</formula>
    </cfRule>
  </conditionalFormatting>
  <conditionalFormatting sqref="AB2263">
    <cfRule type="notContainsBlanks" dxfId="375" priority="3542">
      <formula>LEN(TRIM(AB2263))&gt;0</formula>
    </cfRule>
  </conditionalFormatting>
  <conditionalFormatting sqref="AB2265">
    <cfRule type="notContainsBlanks" dxfId="374" priority="3509">
      <formula>LEN(TRIM(AB2265))&gt;0</formula>
    </cfRule>
  </conditionalFormatting>
  <conditionalFormatting sqref="AB2283:AB2284">
    <cfRule type="notContainsBlanks" dxfId="373" priority="3426">
      <formula>LEN(TRIM(AB2283))&gt;0</formula>
    </cfRule>
  </conditionalFormatting>
  <conditionalFormatting sqref="AB2293">
    <cfRule type="notContainsBlanks" dxfId="372" priority="3373">
      <formula>LEN(TRIM(AB2293))&gt;0</formula>
    </cfRule>
  </conditionalFormatting>
  <conditionalFormatting sqref="AB2551:AB2552">
    <cfRule type="notContainsBlanks" dxfId="371" priority="2648">
      <formula>LEN(TRIM(AB2551))&gt;0</formula>
    </cfRule>
  </conditionalFormatting>
  <conditionalFormatting sqref="AB2604">
    <cfRule type="notContainsBlanks" dxfId="370" priority="2354">
      <formula>LEN(TRIM(AB2604))&gt;0</formula>
    </cfRule>
  </conditionalFormatting>
  <conditionalFormatting sqref="AB3128">
    <cfRule type="notContainsBlanks" dxfId="369" priority="93">
      <formula>LEN(TRIM(AB3128))&gt;0</formula>
    </cfRule>
  </conditionalFormatting>
  <conditionalFormatting sqref="AC2225">
    <cfRule type="notContainsBlanks" dxfId="368" priority="3830">
      <formula>LEN(TRIM(AC2225))&gt;0</formula>
    </cfRule>
  </conditionalFormatting>
  <conditionalFormatting sqref="AC2234">
    <cfRule type="notContainsBlanks" dxfId="367" priority="3732">
      <formula>LEN(TRIM(AC2234))&gt;0</formula>
    </cfRule>
  </conditionalFormatting>
  <conditionalFormatting sqref="AC2263 AU2263">
    <cfRule type="notContainsBlanks" dxfId="366" priority="3536">
      <formula>LEN(TRIM(AC2263))&gt;0</formula>
    </cfRule>
  </conditionalFormatting>
  <conditionalFormatting sqref="AC2265 AV2265">
    <cfRule type="notContainsBlanks" dxfId="365" priority="3534">
      <formula>LEN(TRIM(AC2265))&gt;0</formula>
    </cfRule>
  </conditionalFormatting>
  <conditionalFormatting sqref="AC2283 AU2283">
    <cfRule type="notContainsBlanks" dxfId="364" priority="3420">
      <formula>LEN(TRIM(AC2283))&gt;0</formula>
    </cfRule>
  </conditionalFormatting>
  <conditionalFormatting sqref="AC2604">
    <cfRule type="notContainsBlanks" dxfId="363" priority="2378">
      <formula>LEN(TRIM(AC2604))&gt;0</formula>
    </cfRule>
  </conditionalFormatting>
  <conditionalFormatting sqref="AC2774">
    <cfRule type="notContainsBlanks" dxfId="362" priority="1290">
      <formula>LEN(TRIM(AC2774))&gt;0</formula>
    </cfRule>
  </conditionalFormatting>
  <conditionalFormatting sqref="AC2791">
    <cfRule type="notContainsBlanks" dxfId="361" priority="1213">
      <formula>LEN(TRIM(AC2791))&gt;0</formula>
    </cfRule>
  </conditionalFormatting>
  <conditionalFormatting sqref="AC2870">
    <cfRule type="notContainsBlanks" dxfId="360" priority="918">
      <formula>LEN(TRIM(AC2870))&gt;0</formula>
    </cfRule>
  </conditionalFormatting>
  <conditionalFormatting sqref="AC2006:AD2018 AA2006:AA2042 AD2019:AD2021 AC2022:AD2042 AD2043">
    <cfRule type="notContainsBlanks" dxfId="359" priority="5437">
      <formula>LEN(TRIM(AA2006))&gt;0</formula>
    </cfRule>
  </conditionalFormatting>
  <conditionalFormatting sqref="AC2044:AD2046">
    <cfRule type="notContainsBlanks" dxfId="358" priority="5181">
      <formula>LEN(TRIM(AC2044))&gt;0</formula>
    </cfRule>
  </conditionalFormatting>
  <conditionalFormatting sqref="AD1944">
    <cfRule type="notContainsBlanks" dxfId="357" priority="5813">
      <formula>LEN(TRIM(AD1944))&gt;0</formula>
    </cfRule>
  </conditionalFormatting>
  <conditionalFormatting sqref="AD1987">
    <cfRule type="notContainsBlanks" dxfId="356" priority="5554">
      <formula>LEN(TRIM(AD1987))&gt;0</formula>
    </cfRule>
  </conditionalFormatting>
  <conditionalFormatting sqref="AD2000:AD2001">
    <cfRule type="notContainsBlanks" dxfId="355" priority="5463">
      <formula>LEN(TRIM(AD2000))&gt;0</formula>
    </cfRule>
  </conditionalFormatting>
  <conditionalFormatting sqref="AD2243:AD2244">
    <cfRule type="notContainsBlanks" dxfId="354" priority="3636">
      <formula>LEN(TRIM(AD2243))&gt;0</formula>
    </cfRule>
  </conditionalFormatting>
  <conditionalFormatting sqref="AD2263">
    <cfRule type="notContainsBlanks" dxfId="353" priority="3547">
      <formula>LEN(TRIM(AD2263))&gt;0</formula>
    </cfRule>
  </conditionalFormatting>
  <conditionalFormatting sqref="AD2265">
    <cfRule type="notContainsBlanks" dxfId="352" priority="3517">
      <formula>LEN(TRIM(AD2265))&gt;0</formula>
    </cfRule>
  </conditionalFormatting>
  <conditionalFormatting sqref="AD2283:AD2284">
    <cfRule type="notContainsBlanks" dxfId="351" priority="3431">
      <formula>LEN(TRIM(AD2283))&gt;0</formula>
    </cfRule>
  </conditionalFormatting>
  <conditionalFormatting sqref="AD2604:AD2607">
    <cfRule type="notContainsBlanks" dxfId="350" priority="2366">
      <formula>LEN(TRIM(AD2604))&gt;0</formula>
    </cfRule>
  </conditionalFormatting>
  <conditionalFormatting sqref="AD2766:AD2769">
    <cfRule type="notContainsBlanks" dxfId="349" priority="1437">
      <formula>LEN(TRIM(AD2766))&gt;0</formula>
    </cfRule>
  </conditionalFormatting>
  <conditionalFormatting sqref="AD2774:AD2776">
    <cfRule type="notContainsBlanks" dxfId="348" priority="1382">
      <formula>LEN(TRIM(AD2774))&gt;0</formula>
    </cfRule>
  </conditionalFormatting>
  <conditionalFormatting sqref="AD2784:AD2789">
    <cfRule type="notContainsBlanks" dxfId="347" priority="1223">
      <formula>LEN(TRIM(AD2784))&gt;0</formula>
    </cfRule>
  </conditionalFormatting>
  <conditionalFormatting sqref="AD2791">
    <cfRule type="notContainsBlanks" dxfId="346" priority="1216">
      <formula>LEN(TRIM(AD2791))&gt;0</formula>
    </cfRule>
  </conditionalFormatting>
  <conditionalFormatting sqref="AD2870:AD2871">
    <cfRule type="notContainsBlanks" dxfId="345" priority="895">
      <formula>LEN(TRIM(AD2870))&gt;0</formula>
    </cfRule>
  </conditionalFormatting>
  <conditionalFormatting sqref="AD2915">
    <cfRule type="notContainsBlanks" dxfId="344" priority="715">
      <formula>LEN(TRIM(AD2915))&gt;0</formula>
    </cfRule>
  </conditionalFormatting>
  <conditionalFormatting sqref="AD2919:AD2930">
    <cfRule type="notContainsBlanks" dxfId="343" priority="657">
      <formula>LEN(TRIM(AD2919))&gt;0</formula>
    </cfRule>
  </conditionalFormatting>
  <conditionalFormatting sqref="AD2997">
    <cfRule type="notContainsBlanks" dxfId="342" priority="404">
      <formula>LEN(TRIM(AD2997))&gt;0</formula>
    </cfRule>
  </conditionalFormatting>
  <conditionalFormatting sqref="AD3068:AD3069">
    <cfRule type="notContainsBlanks" dxfId="341" priority="290">
      <formula>LEN(TRIM(AD3068))&gt;0</formula>
    </cfRule>
  </conditionalFormatting>
  <conditionalFormatting sqref="AE1982">
    <cfRule type="notContainsBlanks" dxfId="340" priority="5562">
      <formula>LEN(TRIM(AE1982))&gt;0</formula>
    </cfRule>
  </conditionalFormatting>
  <conditionalFormatting sqref="AF1982">
    <cfRule type="notContainsBlanks" dxfId="339" priority="5561">
      <formula>LEN(TRIM(AF1982))&gt;0</formula>
    </cfRule>
  </conditionalFormatting>
  <conditionalFormatting sqref="AK1982:AK1984">
    <cfRule type="notContainsBlanks" dxfId="338" priority="4743">
      <formula>LEN(TRIM(AK1982))&gt;0</formula>
    </cfRule>
  </conditionalFormatting>
  <conditionalFormatting sqref="AK1997">
    <cfRule type="notContainsBlanks" dxfId="337" priority="4742">
      <formula>LEN(TRIM(AK1997))&gt;0</formula>
    </cfRule>
  </conditionalFormatting>
  <conditionalFormatting sqref="AK2006:AK2007">
    <cfRule type="notContainsBlanks" dxfId="336" priority="4740">
      <formula>LEN(TRIM(AK2006))&gt;0</formula>
    </cfRule>
  </conditionalFormatting>
  <conditionalFormatting sqref="AK2009">
    <cfRule type="notContainsBlanks" dxfId="335" priority="4739">
      <formula>LEN(TRIM(AK2009))&gt;0</formula>
    </cfRule>
  </conditionalFormatting>
  <conditionalFormatting sqref="AK2019:AK2022">
    <cfRule type="notContainsBlanks" dxfId="334" priority="4738">
      <formula>LEN(TRIM(AK2019))&gt;0</formula>
    </cfRule>
  </conditionalFormatting>
  <conditionalFormatting sqref="AK2283">
    <cfRule type="notContainsBlanks" dxfId="333" priority="3419">
      <formula>LEN(TRIM(AK2283))&gt;0</formula>
    </cfRule>
  </conditionalFormatting>
  <conditionalFormatting sqref="AK2731">
    <cfRule type="notContainsBlanks" dxfId="332" priority="1694">
      <formula>LEN(TRIM(AK2731))&gt;0</formula>
    </cfRule>
  </conditionalFormatting>
  <conditionalFormatting sqref="AK2735">
    <cfRule type="notContainsBlanks" dxfId="331" priority="820">
      <formula>LEN(TRIM(AK2735))&gt;0</formula>
    </cfRule>
  </conditionalFormatting>
  <conditionalFormatting sqref="AK2737:AK2738">
    <cfRule type="notContainsBlanks" dxfId="330" priority="818">
      <formula>LEN(TRIM(AK2737))&gt;0</formula>
    </cfRule>
  </conditionalFormatting>
  <conditionalFormatting sqref="AK2740:AK2741">
    <cfRule type="notContainsBlanks" dxfId="329" priority="816">
      <formula>LEN(TRIM(AK2740))&gt;0</formula>
    </cfRule>
  </conditionalFormatting>
  <conditionalFormatting sqref="AK2779">
    <cfRule type="notContainsBlanks" dxfId="328" priority="821">
      <formula>LEN(TRIM(AK2779))&gt;0</formula>
    </cfRule>
  </conditionalFormatting>
  <conditionalFormatting sqref="AK2794:AK2797">
    <cfRule type="notContainsBlanks" dxfId="327" priority="822">
      <formula>LEN(TRIM(AK2794))&gt;0</formula>
    </cfRule>
  </conditionalFormatting>
  <conditionalFormatting sqref="AK2873 Z2873:AD2874">
    <cfRule type="notContainsBlanks" dxfId="326" priority="894">
      <formula>LEN(TRIM(Z2873))&gt;0</formula>
    </cfRule>
  </conditionalFormatting>
  <conditionalFormatting sqref="AK2028:AL2028 AN2028 AK2029:AN2037 AL2038:AN2039">
    <cfRule type="notContainsBlanks" dxfId="325" priority="5236">
      <formula>LEN(TRIM(AK2028))&gt;0</formula>
    </cfRule>
  </conditionalFormatting>
  <conditionalFormatting sqref="AK2868:AL2871 AN2871:AP2871">
    <cfRule type="notContainsBlanks" dxfId="324" priority="909">
      <formula>LEN(TRIM(AK2868))&gt;0</formula>
    </cfRule>
  </conditionalFormatting>
  <conditionalFormatting sqref="AK2:AN1431 AK1432 AN1432 AK1433:AN1654 AK1655 AN1655 AK1656:AN1947 AK1948:AL1948 AN1948 AK1949:AN1981 AM1982:AN1983">
    <cfRule type="notContainsBlanks" dxfId="323" priority="5650">
      <formula>LEN(TRIM(AK2))&gt;0</formula>
    </cfRule>
  </conditionalFormatting>
  <conditionalFormatting sqref="AK2023:AN2025 AK2025:AK2027">
    <cfRule type="notContainsBlanks" dxfId="322" priority="5357">
      <formula>LEN(TRIM(AK2023))&gt;0</formula>
    </cfRule>
  </conditionalFormatting>
  <conditionalFormatting sqref="AK2202:AN2202 AK2207:AN2207 AK2209:AN2209">
    <cfRule type="notContainsBlanks" dxfId="321" priority="5565">
      <formula>LEN(TRIM(AK2202))&gt;0</formula>
    </cfRule>
  </conditionalFormatting>
  <conditionalFormatting sqref="AK2732:AN2734 AL2735:AM2735 AK2736:AN2736 AL2737:AN2738 AK2739:AN2739 AL2740:AN2741 AK2742:AN2750">
    <cfRule type="notContainsBlanks" dxfId="320" priority="1547">
      <formula>LEN(TRIM(AK2732))&gt;0</formula>
    </cfRule>
  </conditionalFormatting>
  <conditionalFormatting sqref="AK2753:AN2778 AL2779:AN2779 AK2780:AN2783 AK2784:AL2784 AK2785:AN2786 AK2787:AK2788 AN2787:AN2788">
    <cfRule type="notContainsBlanks" dxfId="319" priority="1245">
      <formula>LEN(TRIM(AK2753))&gt;0</formula>
    </cfRule>
  </conditionalFormatting>
  <conditionalFormatting sqref="AL1432">
    <cfRule type="notContainsBlanks" dxfId="318" priority="1123">
      <formula>LEN(TRIM(AL1432))&gt;0</formula>
    </cfRule>
  </conditionalFormatting>
  <conditionalFormatting sqref="AL1655">
    <cfRule type="notContainsBlanks" dxfId="317" priority="1122">
      <formula>LEN(TRIM(AL1655))&gt;0</formula>
    </cfRule>
  </conditionalFormatting>
  <conditionalFormatting sqref="AL1850:AL1875">
    <cfRule type="notContainsBlanks" dxfId="316" priority="6152">
      <formula>LEN(TRIM(AL1850))&gt;0</formula>
    </cfRule>
  </conditionalFormatting>
  <conditionalFormatting sqref="AL1887:AL1888">
    <cfRule type="notContainsBlanks" dxfId="315" priority="6084">
      <formula>LEN(TRIM(AL1887))&gt;0</formula>
    </cfRule>
  </conditionalFormatting>
  <conditionalFormatting sqref="AL1982:AL1983">
    <cfRule type="notContainsBlanks" dxfId="314" priority="5555">
      <formula>LEN(TRIM(AL1982))&gt;0</formula>
    </cfRule>
  </conditionalFormatting>
  <conditionalFormatting sqref="AL2019:AL2020">
    <cfRule type="notContainsBlanks" dxfId="313" priority="5355">
      <formula>LEN(TRIM(AL2019))&gt;0</formula>
    </cfRule>
  </conditionalFormatting>
  <conditionalFormatting sqref="AL2022">
    <cfRule type="notContainsBlanks" dxfId="312" priority="4826">
      <formula>LEN(TRIM(AL2022))&gt;0</formula>
    </cfRule>
  </conditionalFormatting>
  <conditionalFormatting sqref="AL2026:AL2027">
    <cfRule type="notContainsBlanks" dxfId="311" priority="5332">
      <formula>LEN(TRIM(AL2026))&gt;0</formula>
    </cfRule>
  </conditionalFormatting>
  <conditionalFormatting sqref="AL2040:AL2042">
    <cfRule type="notContainsBlanks" dxfId="310" priority="5161">
      <formula>LEN(TRIM(AL2040))&gt;0</formula>
    </cfRule>
  </conditionalFormatting>
  <conditionalFormatting sqref="AL2044:AL2119">
    <cfRule type="notContainsBlanks" dxfId="309" priority="4623">
      <formula>LEN(TRIM(AL2044))&gt;0</formula>
    </cfRule>
  </conditionalFormatting>
  <conditionalFormatting sqref="AL2121:AL2122">
    <cfRule type="notContainsBlanks" dxfId="308" priority="4597">
      <formula>LEN(TRIM(AL2121))&gt;0</formula>
    </cfRule>
  </conditionalFormatting>
  <conditionalFormatting sqref="AL2145 AL2147:AL2158">
    <cfRule type="notContainsBlanks" dxfId="307" priority="4305">
      <formula>LEN(TRIM(AL2145))&gt;0</formula>
    </cfRule>
  </conditionalFormatting>
  <conditionalFormatting sqref="AL2162">
    <cfRule type="notContainsBlanks" dxfId="306" priority="4223">
      <formula>LEN(TRIM(AL2162))&gt;0</formula>
    </cfRule>
  </conditionalFormatting>
  <conditionalFormatting sqref="AL2170:AL2194">
    <cfRule type="notContainsBlanks" dxfId="305" priority="4219">
      <formula>LEN(TRIM(AL2170))&gt;0</formula>
    </cfRule>
  </conditionalFormatting>
  <conditionalFormatting sqref="AL2198:AL2199">
    <cfRule type="notContainsBlanks" dxfId="304" priority="4105">
      <formula>LEN(TRIM(AL2198))&gt;0</formula>
    </cfRule>
  </conditionalFormatting>
  <conditionalFormatting sqref="AL2201">
    <cfRule type="notContainsBlanks" dxfId="303" priority="4000">
      <formula>LEN(TRIM(AL2201))&gt;0</formula>
    </cfRule>
  </conditionalFormatting>
  <conditionalFormatting sqref="AL2204:AL2206">
    <cfRule type="notContainsBlanks" dxfId="302" priority="3973">
      <formula>LEN(TRIM(AL2204))&gt;0</formula>
    </cfRule>
  </conditionalFormatting>
  <conditionalFormatting sqref="AL2263">
    <cfRule type="notContainsBlanks" dxfId="301" priority="3563">
      <formula>LEN(TRIM(AL2263))&gt;0</formula>
    </cfRule>
  </conditionalFormatting>
  <conditionalFormatting sqref="AL2265:AL2266">
    <cfRule type="notContainsBlanks" dxfId="300" priority="3512">
      <formula>LEN(TRIM(AL2265))&gt;0</formula>
    </cfRule>
  </conditionalFormatting>
  <conditionalFormatting sqref="AL2283">
    <cfRule type="notContainsBlanks" dxfId="299" priority="3443">
      <formula>LEN(TRIM(AL2283))&gt;0</formula>
    </cfRule>
  </conditionalFormatting>
  <conditionalFormatting sqref="AL2349">
    <cfRule type="notContainsBlanks" dxfId="298" priority="1126">
      <formula>LEN(TRIM(AL2349))&gt;0</formula>
    </cfRule>
  </conditionalFormatting>
  <conditionalFormatting sqref="AL2354">
    <cfRule type="notContainsBlanks" dxfId="297" priority="1125">
      <formula>LEN(TRIM(AL2354))&gt;0</formula>
    </cfRule>
  </conditionalFormatting>
  <conditionalFormatting sqref="AL2440">
    <cfRule type="notContainsBlanks" dxfId="296" priority="1124">
      <formula>LEN(TRIM(AL2440))&gt;0</formula>
    </cfRule>
  </conditionalFormatting>
  <conditionalFormatting sqref="AL2604">
    <cfRule type="notContainsBlanks" dxfId="295" priority="2357">
      <formula>LEN(TRIM(AL2604))&gt;0</formula>
    </cfRule>
  </conditionalFormatting>
  <conditionalFormatting sqref="AL2606">
    <cfRule type="notContainsBlanks" dxfId="294" priority="1130">
      <formula>LEN(TRIM(AL2606))&gt;0</formula>
    </cfRule>
  </conditionalFormatting>
  <conditionalFormatting sqref="AL2724">
    <cfRule type="notContainsBlanks" dxfId="293" priority="1129">
      <formula>LEN(TRIM(AL2724))&gt;0</formula>
    </cfRule>
  </conditionalFormatting>
  <conditionalFormatting sqref="AL2873">
    <cfRule type="notContainsBlanks" dxfId="292" priority="860">
      <formula>LEN(TRIM(AL2873))&gt;0</formula>
    </cfRule>
  </conditionalFormatting>
  <conditionalFormatting sqref="AL2021:AM2021">
    <cfRule type="notContainsBlanks" dxfId="291" priority="5365">
      <formula>LEN(TRIM(AL2021))&gt;0</formula>
    </cfRule>
  </conditionalFormatting>
  <conditionalFormatting sqref="AL2120:AM2120">
    <cfRule type="notContainsBlanks" dxfId="290" priority="4347">
      <formula>LEN(TRIM(AL2120))&gt;0</formula>
    </cfRule>
  </conditionalFormatting>
  <conditionalFormatting sqref="AL2128:AM2128">
    <cfRule type="notContainsBlanks" dxfId="289" priority="4345">
      <formula>LEN(TRIM(AL2128))&gt;0</formula>
    </cfRule>
  </conditionalFormatting>
  <conditionalFormatting sqref="AL2130:AM2135">
    <cfRule type="notContainsBlanks" dxfId="288" priority="4339">
      <formula>LEN(TRIM(AL2130))&gt;0</formula>
    </cfRule>
  </conditionalFormatting>
  <conditionalFormatting sqref="AL2137:AM2137">
    <cfRule type="notContainsBlanks" dxfId="287" priority="4338">
      <formula>LEN(TRIM(AL2137))&gt;0</formula>
    </cfRule>
  </conditionalFormatting>
  <conditionalFormatting sqref="AL2139:AM2140">
    <cfRule type="notContainsBlanks" dxfId="286" priority="4336">
      <formula>LEN(TRIM(AL2139))&gt;0</formula>
    </cfRule>
  </conditionalFormatting>
  <conditionalFormatting sqref="AL2142:AM2144">
    <cfRule type="notContainsBlanks" dxfId="285" priority="4292">
      <formula>LEN(TRIM(AL2142))&gt;0</formula>
    </cfRule>
  </conditionalFormatting>
  <conditionalFormatting sqref="AL2146:AM2146">
    <cfRule type="notContainsBlanks" dxfId="284" priority="3802">
      <formula>LEN(TRIM(AL2146))&gt;0</formula>
    </cfRule>
  </conditionalFormatting>
  <conditionalFormatting sqref="AL2195:AM2196">
    <cfRule type="notContainsBlanks" dxfId="283" priority="3803">
      <formula>LEN(TRIM(AL2195))&gt;0</formula>
    </cfRule>
  </conditionalFormatting>
  <conditionalFormatting sqref="AL2527:AM2527">
    <cfRule type="notContainsBlanks" dxfId="282" priority="1128">
      <formula>LEN(TRIM(AL2527))&gt;0</formula>
    </cfRule>
  </conditionalFormatting>
  <conditionalFormatting sqref="AL2551:AM2551">
    <cfRule type="notContainsBlanks" dxfId="281" priority="1127">
      <formula>LEN(TRIM(AL2551))&gt;0</formula>
    </cfRule>
  </conditionalFormatting>
  <conditionalFormatting sqref="AL2787:AM2787 AL2788">
    <cfRule type="notContainsBlanks" dxfId="280" priority="1131">
      <formula>LEN(TRIM(AL2787))&gt;0</formula>
    </cfRule>
  </conditionalFormatting>
  <conditionalFormatting sqref="AL2796:AM2797">
    <cfRule type="notContainsBlanks" dxfId="279" priority="1133">
      <formula>LEN(TRIM(AL2796))&gt;0</formula>
    </cfRule>
  </conditionalFormatting>
  <conditionalFormatting sqref="AL1984:AN1984 AK1985:AN1996 AL1997:AN1997 AK1998:AN1998 AK1999:AL1999 AN1999 AK2000:AN2005 AL2006:AN2007 AK2008:AN2008 AL2009:AN2009 AK2010:AN2018">
    <cfRule type="notContainsBlanks" dxfId="278" priority="5368">
      <formula>LEN(TRIM(AK1984))&gt;0</formula>
    </cfRule>
  </conditionalFormatting>
  <conditionalFormatting sqref="AL2043:AN2043">
    <cfRule type="notContainsBlanks" dxfId="277" priority="5219">
      <formula>LEN(TRIM(AL2043))&gt;0</formula>
    </cfRule>
  </conditionalFormatting>
  <conditionalFormatting sqref="AL2123:AN2127 AN2128 AL2129:AN2129 AN2130:AN2135 AL2136:AN2136 AN2137 AL2138:AN2138 AN2139:AN2140 AL2141:AN2141">
    <cfRule type="notContainsBlanks" dxfId="276" priority="4585">
      <formula>LEN(TRIM(AL2123))&gt;0</formula>
    </cfRule>
  </conditionalFormatting>
  <conditionalFormatting sqref="AL2159:AN2161">
    <cfRule type="notContainsBlanks" dxfId="275" priority="4224">
      <formula>LEN(TRIM(AL2159))&gt;0</formula>
    </cfRule>
  </conditionalFormatting>
  <conditionalFormatting sqref="AL2163:AN2169">
    <cfRule type="notContainsBlanks" dxfId="274" priority="4226">
      <formula>LEN(TRIM(AL2163))&gt;0</formula>
    </cfRule>
  </conditionalFormatting>
  <conditionalFormatting sqref="AL2197:AN2197">
    <cfRule type="notContainsBlanks" dxfId="273" priority="4107">
      <formula>LEN(TRIM(AL2197))&gt;0</formula>
    </cfRule>
  </conditionalFormatting>
  <conditionalFormatting sqref="AL2200:AN2200">
    <cfRule type="notContainsBlanks" dxfId="272" priority="4001">
      <formula>LEN(TRIM(AL2200))&gt;0</formula>
    </cfRule>
  </conditionalFormatting>
  <conditionalFormatting sqref="AL2203:AN2203">
    <cfRule type="notContainsBlanks" dxfId="271" priority="3995">
      <formula>LEN(TRIM(AL2203))&gt;0</formula>
    </cfRule>
  </conditionalFormatting>
  <conditionalFormatting sqref="AL2208:AN2208">
    <cfRule type="notContainsBlanks" dxfId="270" priority="3871">
      <formula>LEN(TRIM(AL2208))&gt;0</formula>
    </cfRule>
  </conditionalFormatting>
  <conditionalFormatting sqref="AL2210:AN2229 AL2230 AL2244:AL2245 AL2246:AN2246 AL2247:AL2249">
    <cfRule type="notContainsBlanks" dxfId="269" priority="3885">
      <formula>LEN(TRIM(AL2210))&gt;0</formula>
    </cfRule>
  </conditionalFormatting>
  <conditionalFormatting sqref="AL2231:AN2243 AM2244:AN2244">
    <cfRule type="notContainsBlanks" dxfId="268" priority="3703">
      <formula>LEN(TRIM(AL2231))&gt;0</formula>
    </cfRule>
  </conditionalFormatting>
  <conditionalFormatting sqref="AM1432">
    <cfRule type="notContainsBlanks" dxfId="267" priority="1042">
      <formula>LEN(TRIM(AM1432))&gt;0</formula>
    </cfRule>
  </conditionalFormatting>
  <conditionalFormatting sqref="AM1655">
    <cfRule type="notContainsBlanks" dxfId="266" priority="1043">
      <formula>LEN(TRIM(AM1655))&gt;0</formula>
    </cfRule>
  </conditionalFormatting>
  <conditionalFormatting sqref="AM1850:AM1875">
    <cfRule type="notContainsBlanks" dxfId="265" priority="6149">
      <formula>LEN(TRIM(AM1850))&gt;0</formula>
    </cfRule>
  </conditionalFormatting>
  <conditionalFormatting sqref="AM1887:AM1888">
    <cfRule type="notContainsBlanks" dxfId="264" priority="6083">
      <formula>LEN(TRIM(AM1887))&gt;0</formula>
    </cfRule>
  </conditionalFormatting>
  <conditionalFormatting sqref="AM1948">
    <cfRule type="notContainsBlanks" dxfId="263" priority="4333">
      <formula>LEN(TRIM(AM1948))&gt;0</formula>
    </cfRule>
  </conditionalFormatting>
  <conditionalFormatting sqref="AM1999">
    <cfRule type="notContainsBlanks" dxfId="262" priority="5042">
      <formula>LEN(TRIM(AM1999))&gt;0</formula>
    </cfRule>
  </conditionalFormatting>
  <conditionalFormatting sqref="AM2022">
    <cfRule type="notContainsBlanks" dxfId="261" priority="4825">
      <formula>LEN(TRIM(AM2022))&gt;0</formula>
    </cfRule>
  </conditionalFormatting>
  <conditionalFormatting sqref="AM2028">
    <cfRule type="notContainsBlanks" dxfId="260" priority="5040">
      <formula>LEN(TRIM(AM2028))&gt;0</formula>
    </cfRule>
  </conditionalFormatting>
  <conditionalFormatting sqref="AM2040:AM2042">
    <cfRule type="notContainsBlanks" dxfId="259" priority="5039">
      <formula>LEN(TRIM(AM2040))&gt;0</formula>
    </cfRule>
  </conditionalFormatting>
  <conditionalFormatting sqref="AM2044:AM2050">
    <cfRule type="notContainsBlanks" dxfId="258" priority="5137">
      <formula>LEN(TRIM(AM2044))&gt;0</formula>
    </cfRule>
  </conditionalFormatting>
  <conditionalFormatting sqref="AM2052:AM2065">
    <cfRule type="notContainsBlanks" dxfId="257" priority="5033">
      <formula>LEN(TRIM(AM2052))&gt;0</formula>
    </cfRule>
  </conditionalFormatting>
  <conditionalFormatting sqref="AM2067:AM2068">
    <cfRule type="notContainsBlanks" dxfId="256" priority="5027">
      <formula>LEN(TRIM(AM2067))&gt;0</formula>
    </cfRule>
  </conditionalFormatting>
  <conditionalFormatting sqref="AM2070:AM2119 AN2070:AN2121">
    <cfRule type="notContainsBlanks" dxfId="255" priority="4595">
      <formula>LEN(TRIM(AM2070))&gt;0</formula>
    </cfRule>
  </conditionalFormatting>
  <conditionalFormatting sqref="AM2121">
    <cfRule type="notContainsBlanks" dxfId="254" priority="4619">
      <formula>LEN(TRIM(AM2121))&gt;0</formula>
    </cfRule>
  </conditionalFormatting>
  <conditionalFormatting sqref="AM2145 AM2147:AM2158">
    <cfRule type="notContainsBlanks" dxfId="253" priority="4289">
      <formula>LEN(TRIM(AM2145))&gt;0</formula>
    </cfRule>
  </conditionalFormatting>
  <conditionalFormatting sqref="AM2173:AM2194">
    <cfRule type="notContainsBlanks" dxfId="252" priority="4116">
      <formula>LEN(TRIM(AM2173))&gt;0</formula>
    </cfRule>
  </conditionalFormatting>
  <conditionalFormatting sqref="AM2198:AM2199">
    <cfRule type="notContainsBlanks" dxfId="251" priority="4096">
      <formula>LEN(TRIM(AM2198))&gt;0</formula>
    </cfRule>
  </conditionalFormatting>
  <conditionalFormatting sqref="AM2201">
    <cfRule type="notContainsBlanks" dxfId="250" priority="3999">
      <formula>LEN(TRIM(AM2201))&gt;0</formula>
    </cfRule>
  </conditionalFormatting>
  <conditionalFormatting sqref="AM2204:AM2206">
    <cfRule type="notContainsBlanks" dxfId="249" priority="3975">
      <formula>LEN(TRIM(AM2204))&gt;0</formula>
    </cfRule>
  </conditionalFormatting>
  <conditionalFormatting sqref="AM2230">
    <cfRule type="notContainsBlanks" dxfId="248" priority="3801">
      <formula>LEN(TRIM(AM2230))&gt;0</formula>
    </cfRule>
  </conditionalFormatting>
  <conditionalFormatting sqref="AM2245">
    <cfRule type="notContainsBlanks" dxfId="247" priority="3611">
      <formula>LEN(TRIM(AM2245))&gt;0</formula>
    </cfRule>
  </conditionalFormatting>
  <conditionalFormatting sqref="AM2247:AM2249">
    <cfRule type="notContainsBlanks" dxfId="246" priority="3594">
      <formula>LEN(TRIM(AM2247))&gt;0</formula>
    </cfRule>
  </conditionalFormatting>
  <conditionalFormatting sqref="AM2265:AM2266">
    <cfRule type="notContainsBlanks" dxfId="245" priority="3521">
      <formula>LEN(TRIM(AM2265))&gt;0</formula>
    </cfRule>
  </conditionalFormatting>
  <conditionalFormatting sqref="AM2349">
    <cfRule type="notContainsBlanks" dxfId="244" priority="68">
      <formula>LEN(TRIM(AM2349))&gt;0</formula>
    </cfRule>
  </conditionalFormatting>
  <conditionalFormatting sqref="AM2354">
    <cfRule type="notContainsBlanks" dxfId="243" priority="67">
      <formula>LEN(TRIM(AM2354))&gt;0</formula>
    </cfRule>
  </conditionalFormatting>
  <conditionalFormatting sqref="AM2440">
    <cfRule type="notContainsBlanks" dxfId="242" priority="1046">
      <formula>LEN(TRIM(AM2440))&gt;0</formula>
    </cfRule>
  </conditionalFormatting>
  <conditionalFormatting sqref="AM2606">
    <cfRule type="notContainsBlanks" dxfId="241" priority="66">
      <formula>LEN(TRIM(AM2606))&gt;0</formula>
    </cfRule>
  </conditionalFormatting>
  <conditionalFormatting sqref="AM2724">
    <cfRule type="notContainsBlanks" dxfId="240" priority="1048">
      <formula>LEN(TRIM(AM2724))&gt;0</formula>
    </cfRule>
  </conditionalFormatting>
  <conditionalFormatting sqref="AM2788">
    <cfRule type="notContainsBlanks" dxfId="239" priority="1049">
      <formula>LEN(TRIM(AM2788))&gt;0</formula>
    </cfRule>
  </conditionalFormatting>
  <conditionalFormatting sqref="AM2791">
    <cfRule type="notContainsBlanks" dxfId="238" priority="810">
      <formula>LEN(TRIM(AM2791))&gt;0</formula>
    </cfRule>
  </conditionalFormatting>
  <conditionalFormatting sqref="AM2830">
    <cfRule type="notContainsBlanks" dxfId="237" priority="962">
      <formula>LEN(TRIM(AM2830))&gt;0</formula>
    </cfRule>
  </conditionalFormatting>
  <conditionalFormatting sqref="AM2834">
    <cfRule type="notContainsBlanks" dxfId="236" priority="961">
      <formula>LEN(TRIM(AM2834))&gt;0</formula>
    </cfRule>
  </conditionalFormatting>
  <conditionalFormatting sqref="AM2841">
    <cfRule type="notContainsBlanks" dxfId="235" priority="959">
      <formula>LEN(TRIM(AM2841))&gt;0</formula>
    </cfRule>
  </conditionalFormatting>
  <conditionalFormatting sqref="AM2860:AM2862">
    <cfRule type="notContainsBlanks" dxfId="234" priority="815">
      <formula>LEN(TRIM(AM2860))&gt;0</formula>
    </cfRule>
  </conditionalFormatting>
  <conditionalFormatting sqref="AM2868:AM2871">
    <cfRule type="notContainsBlanks" dxfId="233" priority="861">
      <formula>LEN(TRIM(AM2868))&gt;0</formula>
    </cfRule>
  </conditionalFormatting>
  <conditionalFormatting sqref="AM2873:AM2876">
    <cfRule type="notContainsBlanks" dxfId="232" priority="856">
      <formula>LEN(TRIM(AM2873))&gt;0</formula>
    </cfRule>
  </conditionalFormatting>
  <conditionalFormatting sqref="AM2878:AM2879">
    <cfRule type="notContainsBlanks" dxfId="231" priority="850">
      <formula>LEN(TRIM(AM2878))&gt;0</formula>
    </cfRule>
  </conditionalFormatting>
  <conditionalFormatting sqref="AM2962">
    <cfRule type="notContainsBlanks" dxfId="230" priority="65">
      <formula>LEN(TRIM(AM2962))&gt;0</formula>
    </cfRule>
  </conditionalFormatting>
  <conditionalFormatting sqref="AM2978">
    <cfRule type="notContainsBlanks" dxfId="229" priority="64">
      <formula>LEN(TRIM(AM2978))&gt;0</formula>
    </cfRule>
  </conditionalFormatting>
  <conditionalFormatting sqref="AM3020">
    <cfRule type="notContainsBlanks" dxfId="228" priority="63">
      <formula>LEN(TRIM(AM3020))&gt;0</formula>
    </cfRule>
  </conditionalFormatting>
  <conditionalFormatting sqref="AM3050">
    <cfRule type="notContainsBlanks" dxfId="227" priority="62">
      <formula>LEN(TRIM(AM3050))&gt;0</formula>
    </cfRule>
  </conditionalFormatting>
  <conditionalFormatting sqref="AM3068">
    <cfRule type="notContainsBlanks" dxfId="226" priority="61">
      <formula>LEN(TRIM(AM3068))&gt;0</formula>
    </cfRule>
  </conditionalFormatting>
  <conditionalFormatting sqref="AM3079">
    <cfRule type="notContainsBlanks" dxfId="225" priority="60">
      <formula>LEN(TRIM(AM3079))&gt;0</formula>
    </cfRule>
  </conditionalFormatting>
  <conditionalFormatting sqref="AM3122">
    <cfRule type="notContainsBlanks" dxfId="224" priority="59">
      <formula>LEN(TRIM(AM3122))&gt;0</formula>
    </cfRule>
  </conditionalFormatting>
  <conditionalFormatting sqref="AM3123">
    <cfRule type="notContainsBlanks" dxfId="223" priority="58">
      <formula>LEN(TRIM(AM3123))&gt;0</formula>
    </cfRule>
  </conditionalFormatting>
  <conditionalFormatting sqref="AM3127">
    <cfRule type="notContainsBlanks" dxfId="222" priority="57">
      <formula>LEN(TRIM(AM3127))&gt;0</formula>
    </cfRule>
  </conditionalFormatting>
  <conditionalFormatting sqref="AM3130">
    <cfRule type="notContainsBlanks" dxfId="221" priority="56">
      <formula>LEN(TRIM(AM3130))&gt;0</formula>
    </cfRule>
  </conditionalFormatting>
  <conditionalFormatting sqref="AM3131">
    <cfRule type="notContainsBlanks" dxfId="220" priority="55">
      <formula>LEN(TRIM(AM3131))&gt;0</formula>
    </cfRule>
  </conditionalFormatting>
  <conditionalFormatting sqref="AM2019:AN2020">
    <cfRule type="notContainsBlanks" dxfId="219" priority="5245">
      <formula>LEN(TRIM(AM2019))&gt;0</formula>
    </cfRule>
  </conditionalFormatting>
  <conditionalFormatting sqref="AM2026:AN2027">
    <cfRule type="notContainsBlanks" dxfId="218" priority="5264">
      <formula>LEN(TRIM(AM2026))&gt;0</formula>
    </cfRule>
  </conditionalFormatting>
  <conditionalFormatting sqref="AM2051:AN2051">
    <cfRule type="notContainsBlanks" dxfId="217" priority="5038">
      <formula>LEN(TRIM(AM2051))&gt;0</formula>
    </cfRule>
  </conditionalFormatting>
  <conditionalFormatting sqref="AM2066:AN2066">
    <cfRule type="notContainsBlanks" dxfId="216" priority="5031">
      <formula>LEN(TRIM(AM2066))&gt;0</formula>
    </cfRule>
  </conditionalFormatting>
  <conditionalFormatting sqref="AM2069:AN2069">
    <cfRule type="notContainsBlanks" dxfId="215" priority="5025">
      <formula>LEN(TRIM(AM2069))&gt;0</formula>
    </cfRule>
  </conditionalFormatting>
  <conditionalFormatting sqref="AM2122:AN2122">
    <cfRule type="notContainsBlanks" dxfId="214" priority="4596">
      <formula>LEN(TRIM(AM2122))&gt;0</formula>
    </cfRule>
  </conditionalFormatting>
  <conditionalFormatting sqref="AM2162:AN2162">
    <cfRule type="notContainsBlanks" dxfId="213" priority="4222">
      <formula>LEN(TRIM(AM2162))&gt;0</formula>
    </cfRule>
  </conditionalFormatting>
  <conditionalFormatting sqref="AM2170:AN2172">
    <cfRule type="notContainsBlanks" dxfId="212" priority="4197">
      <formula>LEN(TRIM(AM2170))&gt;0</formula>
    </cfRule>
  </conditionalFormatting>
  <conditionalFormatting sqref="AM2604:AN2604">
    <cfRule type="notContainsBlanks" dxfId="211" priority="2356">
      <formula>LEN(TRIM(AM2604))&gt;0</formula>
    </cfRule>
  </conditionalFormatting>
  <conditionalFormatting sqref="AM2784:AN2784">
    <cfRule type="notContainsBlanks" dxfId="210" priority="1141">
      <formula>LEN(TRIM(AM2784))&gt;0</formula>
    </cfRule>
  </conditionalFormatting>
  <conditionalFormatting sqref="AN1850:AN1868">
    <cfRule type="notContainsBlanks" dxfId="209" priority="6148">
      <formula>LEN(TRIM(AN1850))&gt;0</formula>
    </cfRule>
  </conditionalFormatting>
  <conditionalFormatting sqref="AN1871:AN1872">
    <cfRule type="notContainsBlanks" dxfId="208" priority="6116">
      <formula>LEN(TRIM(AN1871))&gt;0</formula>
    </cfRule>
  </conditionalFormatting>
  <conditionalFormatting sqref="AN1887:AN1888">
    <cfRule type="notContainsBlanks" dxfId="207" priority="6079">
      <formula>LEN(TRIM(AN1887))&gt;0</formula>
    </cfRule>
  </conditionalFormatting>
  <conditionalFormatting sqref="AN2021:AN2022">
    <cfRule type="notContainsBlanks" dxfId="206" priority="5354">
      <formula>LEN(TRIM(AN2021))&gt;0</formula>
    </cfRule>
  </conditionalFormatting>
  <conditionalFormatting sqref="AN2040:AN2042">
    <cfRule type="notContainsBlanks" dxfId="205" priority="5193">
      <formula>LEN(TRIM(AN2040))&gt;0</formula>
    </cfRule>
  </conditionalFormatting>
  <conditionalFormatting sqref="AN2044:AN2050">
    <cfRule type="notContainsBlanks" dxfId="204" priority="5136">
      <formula>LEN(TRIM(AN2044))&gt;0</formula>
    </cfRule>
  </conditionalFormatting>
  <conditionalFormatting sqref="AN2052:AN2065">
    <cfRule type="notContainsBlanks" dxfId="203" priority="4935">
      <formula>LEN(TRIM(AN2052))&gt;0</formula>
    </cfRule>
  </conditionalFormatting>
  <conditionalFormatting sqref="AN2067:AN2068">
    <cfRule type="notContainsBlanks" dxfId="202" priority="5003">
      <formula>LEN(TRIM(AN2067))&gt;0</formula>
    </cfRule>
  </conditionalFormatting>
  <conditionalFormatting sqref="AN2142:AN2158">
    <cfRule type="notContainsBlanks" dxfId="201" priority="4288">
      <formula>LEN(TRIM(AN2142))&gt;0</formula>
    </cfRule>
  </conditionalFormatting>
  <conditionalFormatting sqref="AN2173:AN2196">
    <cfRule type="notContainsBlanks" dxfId="200" priority="3996">
      <formula>LEN(TRIM(AN2173))&gt;0</formula>
    </cfRule>
  </conditionalFormatting>
  <conditionalFormatting sqref="AN2198:AN2199">
    <cfRule type="notContainsBlanks" dxfId="199" priority="3967">
      <formula>LEN(TRIM(AN2198))&gt;0</formula>
    </cfRule>
  </conditionalFormatting>
  <conditionalFormatting sqref="AN2201">
    <cfRule type="notContainsBlanks" dxfId="198" priority="3998">
      <formula>LEN(TRIM(AN2201))&gt;0</formula>
    </cfRule>
  </conditionalFormatting>
  <conditionalFormatting sqref="AN2204:AN2206">
    <cfRule type="notContainsBlanks" dxfId="197" priority="3966">
      <formula>LEN(TRIM(AN2204))&gt;0</formula>
    </cfRule>
  </conditionalFormatting>
  <conditionalFormatting sqref="AN2230">
    <cfRule type="notContainsBlanks" dxfId="196" priority="3800">
      <formula>LEN(TRIM(AN2230))&gt;0</formula>
    </cfRule>
  </conditionalFormatting>
  <conditionalFormatting sqref="AN2245">
    <cfRule type="notContainsBlanks" dxfId="195" priority="3610">
      <formula>LEN(TRIM(AN2245))&gt;0</formula>
    </cfRule>
  </conditionalFormatting>
  <conditionalFormatting sqref="AN2247:AN2249">
    <cfRule type="notContainsBlanks" dxfId="194" priority="3593">
      <formula>LEN(TRIM(AN2247))&gt;0</formula>
    </cfRule>
  </conditionalFormatting>
  <conditionalFormatting sqref="AN2265:AN2266">
    <cfRule type="notContainsBlanks" dxfId="193" priority="3520">
      <formula>LEN(TRIM(AN2265))&gt;0</formula>
    </cfRule>
  </conditionalFormatting>
  <conditionalFormatting sqref="AN2314">
    <cfRule type="notContainsBlanks" dxfId="192" priority="3163">
      <formula>LEN(TRIM(AN2314))&gt;0</formula>
    </cfRule>
  </conditionalFormatting>
  <conditionalFormatting sqref="AN2731">
    <cfRule type="notContainsBlanks" dxfId="191" priority="814">
      <formula>LEN(TRIM(AN2731))&gt;0</formula>
    </cfRule>
  </conditionalFormatting>
  <conditionalFormatting sqref="AN2735">
    <cfRule type="notContainsBlanks" dxfId="190" priority="813">
      <formula>LEN(TRIM(AN2735))&gt;0</formula>
    </cfRule>
  </conditionalFormatting>
  <conditionalFormatting sqref="AN2791">
    <cfRule type="notContainsBlanks" dxfId="189" priority="809">
      <formula>LEN(TRIM(AN2791))&gt;0</formula>
    </cfRule>
  </conditionalFormatting>
  <conditionalFormatting sqref="AN2796:AN2797">
    <cfRule type="notContainsBlanks" dxfId="188" priority="1168">
      <formula>LEN(TRIM(AN2796))&gt;0</formula>
    </cfRule>
  </conditionalFormatting>
  <conditionalFormatting sqref="AN2807">
    <cfRule type="notContainsBlanks" dxfId="187" priority="808">
      <formula>LEN(TRIM(AN2807))&gt;0</formula>
    </cfRule>
  </conditionalFormatting>
  <conditionalFormatting sqref="AN2841">
    <cfRule type="notContainsBlanks" dxfId="186" priority="896">
      <formula>LEN(TRIM(AN2841))&gt;0</formula>
    </cfRule>
  </conditionalFormatting>
  <conditionalFormatting sqref="AN2868:AN2870 Z2870:AB2870">
    <cfRule type="notContainsBlanks" dxfId="185" priority="925">
      <formula>LEN(TRIM(Z2868))&gt;0</formula>
    </cfRule>
  </conditionalFormatting>
  <conditionalFormatting sqref="AN2873:AN2879">
    <cfRule type="notContainsBlanks" dxfId="184" priority="851">
      <formula>LEN(TRIM(AN2873))&gt;0</formula>
    </cfRule>
  </conditionalFormatting>
  <conditionalFormatting sqref="AN2882">
    <cfRule type="notContainsBlanks" dxfId="183" priority="831">
      <formula>LEN(TRIM(AN2882))&gt;0</formula>
    </cfRule>
  </conditionalFormatting>
  <conditionalFormatting sqref="AO2580">
    <cfRule type="notContainsBlanks" dxfId="182" priority="1601">
      <formula>LEN(TRIM(AO2580))&gt;0</formula>
    </cfRule>
  </conditionalFormatting>
  <conditionalFormatting sqref="AO2589:AO2590 AO2592:AO2594">
    <cfRule type="notContainsBlanks" dxfId="181" priority="1075">
      <formula>LEN(TRIM(AO2589))&gt;0</formula>
    </cfRule>
  </conditionalFormatting>
  <conditionalFormatting sqref="AO2600">
    <cfRule type="notContainsBlanks" dxfId="180" priority="2289">
      <formula>LEN(TRIM(AO2600))&gt;0</formula>
    </cfRule>
  </conditionalFormatting>
  <conditionalFormatting sqref="AO2604:AO2605">
    <cfRule type="notContainsBlanks" dxfId="179" priority="1996">
      <formula>LEN(TRIM(AO2604))&gt;0</formula>
    </cfRule>
  </conditionalFormatting>
  <conditionalFormatting sqref="AO2624:AO2625">
    <cfRule type="notContainsBlanks" dxfId="178" priority="2078">
      <formula>LEN(TRIM(AO2624))&gt;0</formula>
    </cfRule>
  </conditionalFormatting>
  <conditionalFormatting sqref="AO2627:AO2636">
    <cfRule type="notContainsBlanks" dxfId="177" priority="2034">
      <formula>LEN(TRIM(AO2627))&gt;0</formula>
    </cfRule>
  </conditionalFormatting>
  <conditionalFormatting sqref="AO2638:AO2652">
    <cfRule type="notContainsBlanks" dxfId="176" priority="1986">
      <formula>LEN(TRIM(AO2638))&gt;0</formula>
    </cfRule>
  </conditionalFormatting>
  <conditionalFormatting sqref="AO2657:AO2676">
    <cfRule type="notContainsBlanks" dxfId="175" priority="1835">
      <formula>LEN(TRIM(AO2657))&gt;0</formula>
    </cfRule>
  </conditionalFormatting>
  <conditionalFormatting sqref="AO2679:AO2681">
    <cfRule type="notContainsBlanks" dxfId="174" priority="1587">
      <formula>LEN(TRIM(AO2679))&gt;0</formula>
    </cfRule>
  </conditionalFormatting>
  <conditionalFormatting sqref="AO2684:AO2687">
    <cfRule type="notContainsBlanks" dxfId="173" priority="1283">
      <formula>LEN(TRIM(AO2684))&gt;0</formula>
    </cfRule>
  </conditionalFormatting>
  <conditionalFormatting sqref="AO2690:AO2709">
    <cfRule type="notContainsBlanks" dxfId="172" priority="1273">
      <formula>LEN(TRIM(AO2690))&gt;0</formula>
    </cfRule>
  </conditionalFormatting>
  <conditionalFormatting sqref="AO2719">
    <cfRule type="notContainsBlanks" dxfId="171" priority="1105">
      <formula>LEN(TRIM(AO2719))&gt;0</formula>
    </cfRule>
  </conditionalFormatting>
  <conditionalFormatting sqref="AO2744:AO2745">
    <cfRule type="notContainsBlanks" dxfId="170" priority="1384">
      <formula>LEN(TRIM(AO2744))&gt;0</formula>
    </cfRule>
  </conditionalFormatting>
  <conditionalFormatting sqref="AO2749">
    <cfRule type="notContainsBlanks" dxfId="169" priority="1387">
      <formula>LEN(TRIM(AO2749))&gt;0</formula>
    </cfRule>
  </conditionalFormatting>
  <conditionalFormatting sqref="AO2766:AO2774">
    <cfRule type="notContainsBlanks" dxfId="168" priority="1101">
      <formula>LEN(TRIM(AO2766))&gt;0</formula>
    </cfRule>
  </conditionalFormatting>
  <conditionalFormatting sqref="AO1:AP2590 AO2832:AP2960 AO2592:AP2830">
    <cfRule type="notContainsBlanks" dxfId="167" priority="565">
      <formula>LEN(TRIM(AO1))&gt;0</formula>
    </cfRule>
  </conditionalFormatting>
  <conditionalFormatting sqref="AO2591:AP2591">
    <cfRule type="notContainsBlanks" dxfId="166" priority="10">
      <formula>LEN(TRIM(AO2591))&gt;0</formula>
    </cfRule>
  </conditionalFormatting>
  <conditionalFormatting sqref="AO2831:AP2831">
    <cfRule type="notContainsBlanks" dxfId="165" priority="309">
      <formula>LEN(TRIM(AO2831))&gt;0</formula>
    </cfRule>
  </conditionalFormatting>
  <conditionalFormatting sqref="AO2996:AP2997">
    <cfRule type="notContainsBlanks" dxfId="164" priority="410">
      <formula>LEN(TRIM(AO2996))&gt;0</formula>
    </cfRule>
  </conditionalFormatting>
  <conditionalFormatting sqref="AO2788:AQ2788 AS2788:AV2788 Z2788:AC2789">
    <cfRule type="notContainsBlanks" dxfId="163" priority="1246">
      <formula>LEN(TRIM(Z2788))&gt;0</formula>
    </cfRule>
  </conditionalFormatting>
  <conditionalFormatting sqref="AP2580">
    <cfRule type="notContainsBlanks" dxfId="162" priority="1600">
      <formula>LEN(TRIM(AP2580))&gt;0</formula>
    </cfRule>
  </conditionalFormatting>
  <conditionalFormatting sqref="AP2589">
    <cfRule type="notContainsBlanks" dxfId="161" priority="1916">
      <formula>LEN(TRIM(AP2589))&gt;0</formula>
    </cfRule>
  </conditionalFormatting>
  <conditionalFormatting sqref="AP2592:AP2594">
    <cfRule type="notContainsBlanks" dxfId="160" priority="1074">
      <formula>LEN(TRIM(AP2592))&gt;0</formula>
    </cfRule>
  </conditionalFormatting>
  <conditionalFormatting sqref="AP2600">
    <cfRule type="notContainsBlanks" dxfId="159" priority="2288">
      <formula>LEN(TRIM(AP2600))&gt;0</formula>
    </cfRule>
  </conditionalFormatting>
  <conditionalFormatting sqref="AP2624:AP2625">
    <cfRule type="notContainsBlanks" dxfId="158" priority="1909">
      <formula>LEN(TRIM(AP2624))&gt;0</formula>
    </cfRule>
  </conditionalFormatting>
  <conditionalFormatting sqref="AP2627:AP2628">
    <cfRule type="notContainsBlanks" dxfId="157" priority="1571">
      <formula>LEN(TRIM(AP2627))&gt;0</formula>
    </cfRule>
  </conditionalFormatting>
  <conditionalFormatting sqref="AP2630:AP2636">
    <cfRule type="notContainsBlanks" dxfId="156" priority="1899">
      <formula>LEN(TRIM(AP2630))&gt;0</formula>
    </cfRule>
  </conditionalFormatting>
  <conditionalFormatting sqref="AP2638:AP2642">
    <cfRule type="notContainsBlanks" dxfId="155" priority="1893">
      <formula>LEN(TRIM(AP2638))&gt;0</formula>
    </cfRule>
  </conditionalFormatting>
  <conditionalFormatting sqref="AP2644:AP2650">
    <cfRule type="notContainsBlanks" dxfId="154" priority="1570">
      <formula>LEN(TRIM(AP2644))&gt;0</formula>
    </cfRule>
  </conditionalFormatting>
  <conditionalFormatting sqref="AP2652">
    <cfRule type="notContainsBlanks" dxfId="153" priority="1839">
      <formula>LEN(TRIM(AP2652))&gt;0</formula>
    </cfRule>
  </conditionalFormatting>
  <conditionalFormatting sqref="AP2657:AP2660">
    <cfRule type="notContainsBlanks" dxfId="152" priority="1567">
      <formula>LEN(TRIM(AP2657))&gt;0</formula>
    </cfRule>
  </conditionalFormatting>
  <conditionalFormatting sqref="AP2662:AP2670">
    <cfRule type="notContainsBlanks" dxfId="151" priority="1834">
      <formula>LEN(TRIM(AP2662))&gt;0</formula>
    </cfRule>
  </conditionalFormatting>
  <conditionalFormatting sqref="AP2672">
    <cfRule type="notContainsBlanks" dxfId="150" priority="1595">
      <formula>LEN(TRIM(AP2672))&gt;0</formula>
    </cfRule>
  </conditionalFormatting>
  <conditionalFormatting sqref="AP2674:AP2676">
    <cfRule type="notContainsBlanks" dxfId="149" priority="1898">
      <formula>LEN(TRIM(AP2674))&gt;0</formula>
    </cfRule>
  </conditionalFormatting>
  <conditionalFormatting sqref="AP2679:AP2681">
    <cfRule type="notContainsBlanks" dxfId="148" priority="1586">
      <formula>LEN(TRIM(AP2679))&gt;0</formula>
    </cfRule>
  </conditionalFormatting>
  <conditionalFormatting sqref="AP2684:AP2687">
    <cfRule type="notContainsBlanks" dxfId="147" priority="1282">
      <formula>LEN(TRIM(AP2684))&gt;0</formula>
    </cfRule>
  </conditionalFormatting>
  <conditionalFormatting sqref="AP2690:AP2706">
    <cfRule type="notContainsBlanks" dxfId="146" priority="1276">
      <formula>LEN(TRIM(AP2690))&gt;0</formula>
    </cfRule>
  </conditionalFormatting>
  <conditionalFormatting sqref="AP2708:AP2709">
    <cfRule type="notContainsBlanks" dxfId="145" priority="1272">
      <formula>LEN(TRIM(AP2708))&gt;0</formula>
    </cfRule>
  </conditionalFormatting>
  <conditionalFormatting sqref="AP2744:AP2745">
    <cfRule type="notContainsBlanks" dxfId="144" priority="1383">
      <formula>LEN(TRIM(AP2744))&gt;0</formula>
    </cfRule>
  </conditionalFormatting>
  <conditionalFormatting sqref="AP2757:AP2762">
    <cfRule type="notContainsBlanks" dxfId="143" priority="1274">
      <formula>LEN(TRIM(AP2757))&gt;0</formula>
    </cfRule>
  </conditionalFormatting>
  <conditionalFormatting sqref="AP2764">
    <cfRule type="notContainsBlanks" dxfId="142" priority="1040">
      <formula>LEN(TRIM(AP2764))&gt;0</formula>
    </cfRule>
  </conditionalFormatting>
  <conditionalFormatting sqref="AP2766:AP2772">
    <cfRule type="notContainsBlanks" dxfId="141" priority="1076">
      <formula>LEN(TRIM(AP2766))&gt;0</formula>
    </cfRule>
  </conditionalFormatting>
  <conditionalFormatting sqref="AP2774">
    <cfRule type="notContainsBlanks" dxfId="140" priority="1041">
      <formula>LEN(TRIM(AP2774))&gt;0</formula>
    </cfRule>
  </conditionalFormatting>
  <conditionalFormatting sqref="AP2869">
    <cfRule type="notContainsBlanks" dxfId="139" priority="933">
      <formula>LEN(TRIM(AP2869))&gt;0</formula>
    </cfRule>
  </conditionalFormatting>
  <conditionalFormatting sqref="AQ2575:AQ2749">
    <cfRule type="notContainsBlanks" dxfId="138" priority="1949">
      <formula>LEN(TRIM(AQ2575))&gt;0</formula>
    </cfRule>
  </conditionalFormatting>
  <conditionalFormatting sqref="AQ2963">
    <cfRule type="notContainsBlanks" dxfId="137" priority="9">
      <formula>LEN(TRIM(AQ2963))&gt;0</formula>
    </cfRule>
  </conditionalFormatting>
  <conditionalFormatting sqref="AQ2129:AR2129">
    <cfRule type="notContainsBlanks" dxfId="136" priority="4558">
      <formula>LEN(TRIM(AQ2129))&gt;0</formula>
    </cfRule>
  </conditionalFormatting>
  <conditionalFormatting sqref="AR2089">
    <cfRule type="notContainsBlanks" dxfId="135" priority="4762">
      <formula>LEN(TRIM(AR2089))&gt;0</formula>
    </cfRule>
  </conditionalFormatting>
  <conditionalFormatting sqref="AR2493">
    <cfRule type="notContainsBlanks" dxfId="134" priority="2646">
      <formula>LEN(TRIM(AR2493))&gt;0</formula>
    </cfRule>
  </conditionalFormatting>
  <conditionalFormatting sqref="AR2520">
    <cfRule type="notContainsBlanks" dxfId="133" priority="2419">
      <formula>LEN(TRIM(AR2520))&gt;0</formula>
    </cfRule>
  </conditionalFormatting>
  <conditionalFormatting sqref="AR2898">
    <cfRule type="notContainsBlanks" dxfId="132" priority="441">
      <formula>LEN(TRIM(AR2898))&gt;0</formula>
    </cfRule>
  </conditionalFormatting>
  <conditionalFormatting sqref="AR1:AT1">
    <cfRule type="notContainsBlanks" dxfId="131" priority="48214">
      <formula>LEN(TRIM(AR1))&gt;0</formula>
    </cfRule>
  </conditionalFormatting>
  <conditionalFormatting sqref="AS1923">
    <cfRule type="notContainsBlanks" dxfId="130" priority="4952">
      <formula>LEN(TRIM(AS1923))&gt;0</formula>
    </cfRule>
  </conditionalFormatting>
  <conditionalFormatting sqref="AS1965:AS1966 AS1983 AS1999 AS2009">
    <cfRule type="notContainsBlanks" dxfId="129" priority="4950">
      <formula>LEN(TRIM(AS1965))&gt;0</formula>
    </cfRule>
  </conditionalFormatting>
  <conditionalFormatting sqref="AS1979 AS1996:AS1997">
    <cfRule type="notContainsBlanks" dxfId="128" priority="4944">
      <formula>LEN(TRIM(AS1979))&gt;0</formula>
    </cfRule>
  </conditionalFormatting>
  <conditionalFormatting sqref="AS2001">
    <cfRule type="notContainsBlanks" dxfId="127" priority="4951">
      <formula>LEN(TRIM(AS2001))&gt;0</formula>
    </cfRule>
  </conditionalFormatting>
  <conditionalFormatting sqref="AS2083:AS2084">
    <cfRule type="notContainsBlanks" dxfId="126" priority="4945">
      <formula>LEN(TRIM(AS2083))&gt;0</formula>
    </cfRule>
  </conditionalFormatting>
  <conditionalFormatting sqref="AS2821:AU2821">
    <cfRule type="notContainsBlanks" dxfId="125" priority="1059">
      <formula>LEN(TRIM(AS2821))&gt;0</formula>
    </cfRule>
  </conditionalFormatting>
  <conditionalFormatting sqref="AS2846:AV2846 Z2846:AD2868 AC2869:AD2869">
    <cfRule type="notContainsBlanks" dxfId="124" priority="969">
      <formula>LEN(TRIM(Z2846))&gt;0</formula>
    </cfRule>
  </conditionalFormatting>
  <conditionalFormatting sqref="AT2049">
    <cfRule type="notContainsBlanks" dxfId="123" priority="5133">
      <formula>LEN(TRIM(AT2049))&gt;0</formula>
    </cfRule>
    <cfRule type="notContainsBlanks" dxfId="122" priority="5132">
      <formula>LEN(TRIM(AT2049))&gt;0</formula>
    </cfRule>
  </conditionalFormatting>
  <conditionalFormatting sqref="AT2199:AV2199">
    <cfRule type="notContainsBlanks" dxfId="121" priority="4031">
      <formula>LEN(TRIM(AT2199))&gt;0</formula>
    </cfRule>
  </conditionalFormatting>
  <conditionalFormatting sqref="AT2221:AV2221">
    <cfRule type="notContainsBlanks" dxfId="120" priority="3895">
      <formula>LEN(TRIM(AT2221))&gt;0</formula>
    </cfRule>
  </conditionalFormatting>
  <conditionalFormatting sqref="AU2:AU1977 AV1976:AV1977 AU1978:AV1978 AV1979:AV1982 AU1979:AU2008 AV1984 AU1985:AV1993 AU1995:AV1996 AV1997 AU1998:AV2019 AV2020:AV2021 AU2020:AU2022 AU2022:AV2025 AV2026:AV2027 AU2028:AV2038 AV2039:AV2054 AU2055:AV2055 AU2095:AV2128 AU2132:AV2132 AU2140:AV2140 AU2141:AU2197 AU2198:AV2198">
    <cfRule type="notContainsBlanks" dxfId="119" priority="5881">
      <formula>LEN(TRIM(AU2))&gt;0</formula>
    </cfRule>
  </conditionalFormatting>
  <conditionalFormatting sqref="AU2:AU2089 AU2235:AU2775 AU2098:AU2103 AU2131:AU2132 AU2141:AU2168 AU2129 AU2199:AU2231 AU1:AV1 AW1:AW1048576 AU2777:AU6344 AQ1 AR2:AR2088 AR2090:AR2111 AR2115 AR2130:AR2133 AR2141 AR2199 AR2221 AR2243:AR2245 AR2263 AR2265 AR2283 AR2604 AR2750 AR2776 AR2788 AR2793 AR2821 AR2846 AR3125:AR3126">
    <cfRule type="notContainsBlanks" dxfId="118" priority="74195">
      <formula>LEN(TRIM(AQ1))&gt;0</formula>
    </cfRule>
  </conditionalFormatting>
  <conditionalFormatting sqref="AU2026:AU2027">
    <cfRule type="notContainsBlanks" dxfId="117" priority="4092">
      <formula>LEN(TRIM(AU2026))&gt;0</formula>
    </cfRule>
  </conditionalFormatting>
  <conditionalFormatting sqref="AU2038:AU2054">
    <cfRule type="notContainsBlanks" dxfId="116" priority="5222">
      <formula>LEN(TRIM(AU2038))&gt;0</formula>
    </cfRule>
  </conditionalFormatting>
  <conditionalFormatting sqref="AU2056:AU2070">
    <cfRule type="notContainsBlanks" dxfId="115" priority="5103">
      <formula>LEN(TRIM(AU2056))&gt;0</formula>
    </cfRule>
  </conditionalFormatting>
  <conditionalFormatting sqref="AU2073:AU2094">
    <cfRule type="notContainsBlanks" dxfId="114" priority="4933">
      <formula>LEN(TRIM(AU2073))&gt;0</formula>
    </cfRule>
  </conditionalFormatting>
  <conditionalFormatting sqref="AU2129:AU2139">
    <cfRule type="notContainsBlanks" dxfId="113" priority="4401">
      <formula>LEN(TRIM(AU2129))&gt;0</formula>
    </cfRule>
  </conditionalFormatting>
  <conditionalFormatting sqref="AU2199:AU2245 AC2243:AC2246">
    <cfRule type="notContainsBlanks" dxfId="112" priority="3615">
      <formula>LEN(TRIM(AC2199))&gt;0</formula>
    </cfRule>
  </conditionalFormatting>
  <conditionalFormatting sqref="AU2265">
    <cfRule type="notContainsBlanks" dxfId="111" priority="3528">
      <formula>LEN(TRIM(AU2265))&gt;0</formula>
    </cfRule>
  </conditionalFormatting>
  <conditionalFormatting sqref="AU2551">
    <cfRule type="notContainsBlanks" dxfId="110" priority="2647">
      <formula>LEN(TRIM(AU2551))&gt;0</formula>
    </cfRule>
  </conditionalFormatting>
  <conditionalFormatting sqref="AU2564">
    <cfRule type="notContainsBlanks" dxfId="109" priority="2571">
      <formula>LEN(TRIM(AU2564))&gt;0</formula>
    </cfRule>
  </conditionalFormatting>
  <conditionalFormatting sqref="AU2604">
    <cfRule type="notContainsBlanks" dxfId="108" priority="2358">
      <formula>LEN(TRIM(AU2604))&gt;0</formula>
    </cfRule>
  </conditionalFormatting>
  <conditionalFormatting sqref="AU2640:AU2653">
    <cfRule type="notContainsBlanks" dxfId="107" priority="2141">
      <formula>LEN(TRIM(AU2640))&gt;0</formula>
    </cfRule>
  </conditionalFormatting>
  <conditionalFormatting sqref="AU2719:AU2723">
    <cfRule type="notContainsBlanks" dxfId="106" priority="1744">
      <formula>LEN(TRIM(AU2719))&gt;0</formula>
    </cfRule>
  </conditionalFormatting>
  <conditionalFormatting sqref="AU2726:AU2733">
    <cfRule type="notContainsBlanks" dxfId="105" priority="1692">
      <formula>LEN(TRIM(AU2726))&gt;0</formula>
    </cfRule>
  </conditionalFormatting>
  <conditionalFormatting sqref="AU2735">
    <cfRule type="notContainsBlanks" dxfId="104" priority="1669">
      <formula>LEN(TRIM(AU2735))&gt;0</formula>
    </cfRule>
  </conditionalFormatting>
  <conditionalFormatting sqref="AU2738">
    <cfRule type="notContainsBlanks" dxfId="103" priority="1648">
      <formula>LEN(TRIM(AU2738))&gt;0</formula>
    </cfRule>
  </conditionalFormatting>
  <conditionalFormatting sqref="AU2741">
    <cfRule type="notContainsBlanks" dxfId="102" priority="1618">
      <formula>LEN(TRIM(AU2741))&gt;0</formula>
    </cfRule>
  </conditionalFormatting>
  <conditionalFormatting sqref="AU2750">
    <cfRule type="notContainsBlanks" dxfId="101" priority="1546">
      <formula>LEN(TRIM(AU2750))&gt;0</formula>
    </cfRule>
  </conditionalFormatting>
  <conditionalFormatting sqref="AU2752:AU2760">
    <cfRule type="notContainsBlanks" dxfId="100" priority="1497">
      <formula>LEN(TRIM(AU2752))&gt;0</formula>
    </cfRule>
  </conditionalFormatting>
  <conditionalFormatting sqref="AU2765">
    <cfRule type="notContainsBlanks" dxfId="99" priority="1447">
      <formula>LEN(TRIM(AU2765))&gt;0</formula>
    </cfRule>
  </conditionalFormatting>
  <conditionalFormatting sqref="AU2768:AU2776">
    <cfRule type="notContainsBlanks" dxfId="98" priority="1372">
      <formula>LEN(TRIM(AU2768))&gt;0</formula>
    </cfRule>
  </conditionalFormatting>
  <conditionalFormatting sqref="AU2778:AU2794">
    <cfRule type="notContainsBlanks" dxfId="97" priority="1185">
      <formula>LEN(TRIM(AU2778))&gt;0</formula>
    </cfRule>
  </conditionalFormatting>
  <conditionalFormatting sqref="AU2796:AU2797">
    <cfRule type="notContainsBlanks" dxfId="96" priority="1152">
      <formula>LEN(TRIM(AU2796))&gt;0</formula>
    </cfRule>
  </conditionalFormatting>
  <conditionalFormatting sqref="AU2821:AU2846">
    <cfRule type="notContainsBlanks" dxfId="95" priority="966">
      <formula>LEN(TRIM(AU2821))&gt;0</formula>
    </cfRule>
  </conditionalFormatting>
  <conditionalFormatting sqref="AU2869:AU2871">
    <cfRule type="notContainsBlanks" dxfId="94" priority="901">
      <formula>LEN(TRIM(AU2869))&gt;0</formula>
    </cfRule>
  </conditionalFormatting>
  <conditionalFormatting sqref="AU2875">
    <cfRule type="notContainsBlanks" dxfId="93" priority="865">
      <formula>LEN(TRIM(AU2875))&gt;0</formula>
    </cfRule>
  </conditionalFormatting>
  <conditionalFormatting sqref="AU2881">
    <cfRule type="notContainsBlanks" dxfId="92" priority="834">
      <formula>LEN(TRIM(AU2881))&gt;0</formula>
    </cfRule>
  </conditionalFormatting>
  <conditionalFormatting sqref="AU2917:AU2918">
    <cfRule type="notContainsBlanks" dxfId="91" priority="687">
      <formula>LEN(TRIM(AU2917))&gt;0</formula>
    </cfRule>
  </conditionalFormatting>
  <conditionalFormatting sqref="AU2962:AU2995">
    <cfRule type="notContainsBlanks" dxfId="90" priority="493">
      <formula>LEN(TRIM(AU2962))&gt;0</formula>
    </cfRule>
  </conditionalFormatting>
  <conditionalFormatting sqref="AU3067">
    <cfRule type="notContainsBlanks" dxfId="89" priority="280">
      <formula>LEN(TRIM(AU3067))&gt;0</formula>
    </cfRule>
  </conditionalFormatting>
  <conditionalFormatting sqref="AU3124">
    <cfRule type="notContainsBlanks" dxfId="88" priority="169">
      <formula>LEN(TRIM(AU3124))&gt;0</formula>
    </cfRule>
  </conditionalFormatting>
  <conditionalFormatting sqref="AU3125">
    <cfRule type="notContainsBlanks" dxfId="87" priority="147">
      <formula>LEN(TRIM(AU3125))&gt;0</formula>
    </cfRule>
  </conditionalFormatting>
  <conditionalFormatting sqref="AU3126">
    <cfRule type="notContainsBlanks" dxfId="86" priority="123">
      <formula>LEN(TRIM(AU3126))&gt;0</formula>
    </cfRule>
  </conditionalFormatting>
  <conditionalFormatting sqref="AU3128">
    <cfRule type="notContainsBlanks" dxfId="85" priority="118">
      <formula>LEN(TRIM(AU3128))&gt;0</formula>
    </cfRule>
  </conditionalFormatting>
  <conditionalFormatting sqref="AU3129">
    <cfRule type="notContainsBlanks" dxfId="84" priority="78">
      <formula>LEN(TRIM(AU3129))&gt;0</formula>
    </cfRule>
  </conditionalFormatting>
  <conditionalFormatting sqref="AU3143">
    <cfRule type="notContainsBlanks" dxfId="83" priority="24">
      <formula>LEN(TRIM(AU3143))&gt;0</formula>
    </cfRule>
    <cfRule type="notContainsBlanks" dxfId="82" priority="23">
      <formula>LEN(TRIM(AU3143))&gt;0</formula>
    </cfRule>
  </conditionalFormatting>
  <conditionalFormatting sqref="AU1938:AV1975">
    <cfRule type="notContainsBlanks" dxfId="81" priority="5750">
      <formula>LEN(TRIM(AU1938))&gt;0</formula>
    </cfRule>
  </conditionalFormatting>
  <conditionalFormatting sqref="AU1983:AV1983">
    <cfRule type="notContainsBlanks" dxfId="80" priority="5645">
      <formula>LEN(TRIM(AU1983))&gt;0</formula>
    </cfRule>
  </conditionalFormatting>
  <conditionalFormatting sqref="AU2246:AV2262 AL2250:AN2262 AM2263 AL2264:AN2264 AU2264:AV2264 AK2270:AM2270 AK2271:AN2271 AK2272:AK2273 AK2274:AN2282">
    <cfRule type="notContainsBlanks" dxfId="79" priority="5646">
      <formula>LEN(TRIM(AK2246))&gt;0</formula>
    </cfRule>
  </conditionalFormatting>
  <conditionalFormatting sqref="AU2403:AV2603">
    <cfRule type="notContainsBlanks" dxfId="78" priority="2889">
      <formula>LEN(TRIM(AU2403))&gt;0</formula>
    </cfRule>
  </conditionalFormatting>
  <conditionalFormatting sqref="AU2605:AV2639">
    <cfRule type="notContainsBlanks" dxfId="77" priority="2158">
      <formula>LEN(TRIM(AU2605))&gt;0</formula>
    </cfRule>
  </conditionalFormatting>
  <conditionalFormatting sqref="AU2646:AV2646">
    <cfRule type="notContainsBlanks" dxfId="76" priority="2137">
      <formula>LEN(TRIM(AU2646))&gt;0</formula>
    </cfRule>
  </conditionalFormatting>
  <conditionalFormatting sqref="AU2654:AV2720">
    <cfRule type="notContainsBlanks" dxfId="75" priority="1805">
      <formula>LEN(TRIM(AU2654))&gt;0</formula>
    </cfRule>
  </conditionalFormatting>
  <conditionalFormatting sqref="AU2723:AV2725">
    <cfRule type="notContainsBlanks" dxfId="74" priority="1739">
      <formula>LEN(TRIM(AU2723))&gt;0</formula>
    </cfRule>
  </conditionalFormatting>
  <conditionalFormatting sqref="AU2777:AV2777">
    <cfRule type="notContainsBlanks" dxfId="73" priority="1319">
      <formula>LEN(TRIM(AU2777))&gt;0</formula>
    </cfRule>
  </conditionalFormatting>
  <conditionalFormatting sqref="AU2847:AV2868">
    <cfRule type="notContainsBlanks" dxfId="72" priority="946">
      <formula>LEN(TRIM(AU2847))&gt;0</formula>
    </cfRule>
  </conditionalFormatting>
  <conditionalFormatting sqref="AU2872:AV2880">
    <cfRule type="notContainsBlanks" dxfId="71" priority="892">
      <formula>LEN(TRIM(AU2872))&gt;0</formula>
    </cfRule>
  </conditionalFormatting>
  <conditionalFormatting sqref="AU2996:AV2996 AV2997:AV2999">
    <cfRule type="notContainsBlanks" dxfId="70" priority="432">
      <formula>LEN(TRIM(AU2996))&gt;0</formula>
    </cfRule>
  </conditionalFormatting>
  <conditionalFormatting sqref="AV1:AV1939">
    <cfRule type="notContainsBlanks" dxfId="69" priority="2903">
      <formula>LEN(TRIM(AV1))&gt;0</formula>
    </cfRule>
  </conditionalFormatting>
  <conditionalFormatting sqref="AV1994">
    <cfRule type="notContainsBlanks" dxfId="68" priority="2901">
      <formula>LEN(TRIM(AV1994))&gt;0</formula>
    </cfRule>
  </conditionalFormatting>
  <conditionalFormatting sqref="AV2056:AV2094">
    <cfRule type="notContainsBlanks" dxfId="67" priority="5022">
      <formula>LEN(TRIM(AV2056))&gt;0</formula>
    </cfRule>
  </conditionalFormatting>
  <conditionalFormatting sqref="AV2065">
    <cfRule type="notContainsBlanks" dxfId="66" priority="5023">
      <formula>LEN(TRIM(AV2065))&gt;0</formula>
    </cfRule>
  </conditionalFormatting>
  <conditionalFormatting sqref="AV2129:AV2131">
    <cfRule type="notContainsBlanks" dxfId="65" priority="4515">
      <formula>LEN(TRIM(AV2129))&gt;0</formula>
    </cfRule>
  </conditionalFormatting>
  <conditionalFormatting sqref="AV2133:AV2139">
    <cfRule type="notContainsBlanks" dxfId="64" priority="4459">
      <formula>LEN(TRIM(AV2133))&gt;0</formula>
    </cfRule>
  </conditionalFormatting>
  <conditionalFormatting sqref="AV2141:AV2197">
    <cfRule type="notContainsBlanks" dxfId="63" priority="4259">
      <formula>LEN(TRIM(AV2141))&gt;0</formula>
    </cfRule>
  </conditionalFormatting>
  <conditionalFormatting sqref="AV2199:AV2245">
    <cfRule type="notContainsBlanks" dxfId="62" priority="3655">
      <formula>LEN(TRIM(AV2199))&gt;0</formula>
    </cfRule>
  </conditionalFormatting>
  <conditionalFormatting sqref="AV2263">
    <cfRule type="notContainsBlanks" dxfId="61" priority="3561">
      <formula>LEN(TRIM(AV2263))&gt;0</formula>
    </cfRule>
  </conditionalFormatting>
  <conditionalFormatting sqref="AV2283">
    <cfRule type="notContainsBlanks" dxfId="60" priority="3442">
      <formula>LEN(TRIM(AV2283))&gt;0</formula>
    </cfRule>
  </conditionalFormatting>
  <conditionalFormatting sqref="AV2402">
    <cfRule type="notContainsBlanks" dxfId="59" priority="2902">
      <formula>LEN(TRIM(AV2402))&gt;0</formula>
    </cfRule>
  </conditionalFormatting>
  <conditionalFormatting sqref="AV2604">
    <cfRule type="notContainsBlanks" dxfId="58" priority="2359">
      <formula>LEN(TRIM(AV2604))&gt;0</formula>
    </cfRule>
  </conditionalFormatting>
  <conditionalFormatting sqref="AV2647">
    <cfRule type="notContainsBlanks" dxfId="57" priority="2011">
      <formula>LEN(TRIM(AV2647))&gt;0</formula>
    </cfRule>
  </conditionalFormatting>
  <conditionalFormatting sqref="AV2765">
    <cfRule type="notContainsBlanks" dxfId="56" priority="1449">
      <formula>LEN(TRIM(AV2765))&gt;0</formula>
    </cfRule>
  </conditionalFormatting>
  <conditionalFormatting sqref="AV2770:AV2776">
    <cfRule type="notContainsBlanks" dxfId="55" priority="1137">
      <formula>LEN(TRIM(AV2770))&gt;0</formula>
    </cfRule>
  </conditionalFormatting>
  <conditionalFormatting sqref="AV2778:AV2794">
    <cfRule type="notContainsBlanks" dxfId="54" priority="1140">
      <formula>LEN(TRIM(AV2778))&gt;0</formula>
    </cfRule>
  </conditionalFormatting>
  <conditionalFormatting sqref="AV2796:AV2797">
    <cfRule type="notContainsBlanks" dxfId="53" priority="1165">
      <formula>LEN(TRIM(AV2796))&gt;0</formula>
    </cfRule>
  </conditionalFormatting>
  <conditionalFormatting sqref="AV2821:AV2846">
    <cfRule type="notContainsBlanks" dxfId="52" priority="965">
      <formula>LEN(TRIM(AV2821))&gt;0</formula>
    </cfRule>
  </conditionalFormatting>
  <conditionalFormatting sqref="AV2869:AV2871">
    <cfRule type="notContainsBlanks" dxfId="51" priority="897">
      <formula>LEN(TRIM(AV2869))&gt;0</formula>
    </cfRule>
  </conditionalFormatting>
  <conditionalFormatting sqref="AV2881">
    <cfRule type="notContainsBlanks" dxfId="50" priority="833">
      <formula>LEN(TRIM(AV2881))&gt;0</formula>
    </cfRule>
  </conditionalFormatting>
  <conditionalFormatting sqref="AV3001">
    <cfRule type="notContainsBlanks" dxfId="49" priority="342">
      <formula>LEN(TRIM(AV3001))&gt;0</formula>
    </cfRule>
  </conditionalFormatting>
  <conditionalFormatting sqref="AV3002">
    <cfRule type="notContainsBlanks" dxfId="48" priority="341">
      <formula>LEN(TRIM(AV3002))&gt;0</formula>
    </cfRule>
  </conditionalFormatting>
  <conditionalFormatting sqref="AV3067">
    <cfRule type="notContainsBlanks" dxfId="47" priority="293">
      <formula>LEN(TRIM(AV3067))&gt;0</formula>
    </cfRule>
  </conditionalFormatting>
  <conditionalFormatting sqref="AV3124">
    <cfRule type="notContainsBlanks" dxfId="46" priority="168">
      <formula>LEN(TRIM(AV3124))&gt;0</formula>
    </cfRule>
  </conditionalFormatting>
  <conditionalFormatting sqref="AV3125:AV3126">
    <cfRule type="notContainsBlanks" dxfId="45" priority="146">
      <formula>LEN(TRIM(AV3125))&gt;0</formula>
    </cfRule>
  </conditionalFormatting>
  <conditionalFormatting sqref="AV3128">
    <cfRule type="notContainsBlanks" dxfId="44" priority="95">
      <formula>LEN(TRIM(AV3128))&gt;0</formula>
    </cfRule>
  </conditionalFormatting>
  <conditionalFormatting sqref="AV3129">
    <cfRule type="notContainsBlanks" dxfId="43" priority="51">
      <formula>LEN(TRIM(AV3129))&gt;0</formula>
    </cfRule>
  </conditionalFormatting>
  <conditionalFormatting sqref="AW2641:AW2642 AX1:AY2411 AX2938:AY3066 AX3068:AY3123 AX3125:AY3128 AX3132:AY1048576">
    <cfRule type="cellIs" dxfId="42" priority="2098" operator="between">
      <formula>-83</formula>
      <formula>-71</formula>
    </cfRule>
  </conditionalFormatting>
  <conditionalFormatting sqref="AX1 AX3159:AY1048576">
    <cfRule type="cellIs" dxfId="41" priority="74201" operator="between">
      <formula>0</formula>
      <formula>13</formula>
    </cfRule>
  </conditionalFormatting>
  <conditionalFormatting sqref="AX2480 AX2481:AY2584 AW2643:AY2644 AX2779:AY2784 AX2789:AY2789 AX2819:AZ2819 AX2813:AY2818 AX2796:AY2811 AX2820:AY2845 AX2847:AY2848 AX2926:AY2936 AX2850:AY2916">
    <cfRule type="cellIs" dxfId="40" priority="2766" operator="between">
      <formula>-83</formula>
      <formula>-71</formula>
    </cfRule>
  </conditionalFormatting>
  <conditionalFormatting sqref="AX2480 AX2481:AY2584 AW2643:AY2644 AX2819:AZ2819">
    <cfRule type="cellIs" dxfId="39" priority="2765" operator="between">
      <formula>0</formula>
      <formula>13</formula>
    </cfRule>
  </conditionalFormatting>
  <conditionalFormatting sqref="AX2668">
    <cfRule type="cellIs" dxfId="38" priority="1941" operator="between">
      <formula>0</formula>
      <formula>13</formula>
    </cfRule>
  </conditionalFormatting>
  <conditionalFormatting sqref="AX2724">
    <cfRule type="cellIs" dxfId="37" priority="1099" operator="between">
      <formula>-83</formula>
      <formula>-71</formula>
    </cfRule>
  </conditionalFormatting>
  <conditionalFormatting sqref="AX2916">
    <cfRule type="cellIs" dxfId="36" priority="586" operator="between">
      <formula>-83</formula>
      <formula>-71</formula>
    </cfRule>
  </conditionalFormatting>
  <conditionalFormatting sqref="AX1:AY2411 AW2641:AW2642">
    <cfRule type="cellIs" dxfId="35" priority="2097" operator="between">
      <formula>0</formula>
      <formula>13</formula>
    </cfRule>
  </conditionalFormatting>
  <conditionalFormatting sqref="AX2413:AY2439 AX2441:AY2479">
    <cfRule type="cellIs" dxfId="34" priority="2841" operator="between">
      <formula>-83</formula>
      <formula>-71</formula>
    </cfRule>
  </conditionalFormatting>
  <conditionalFormatting sqref="AX2413:AY2479">
    <cfRule type="cellIs" dxfId="33" priority="854" operator="between">
      <formula>0</formula>
      <formula>13</formula>
    </cfRule>
  </conditionalFormatting>
  <conditionalFormatting sqref="AX2440:AY2440">
    <cfRule type="cellIs" dxfId="32" priority="855" operator="between">
      <formula>-83</formula>
      <formula>-71</formula>
    </cfRule>
  </conditionalFormatting>
  <conditionalFormatting sqref="AX2586:AY2642">
    <cfRule type="cellIs" dxfId="31" priority="2345" operator="between">
      <formula>0</formula>
      <formula>13</formula>
    </cfRule>
    <cfRule type="cellIs" dxfId="30" priority="2346" operator="between">
      <formula>-83</formula>
      <formula>-71</formula>
    </cfRule>
  </conditionalFormatting>
  <conditionalFormatting sqref="AX2645:AY2818">
    <cfRule type="cellIs" dxfId="29" priority="1069" operator="between">
      <formula>0</formula>
      <formula>13</formula>
    </cfRule>
  </conditionalFormatting>
  <conditionalFormatting sqref="AX2774:AY2774">
    <cfRule type="cellIs" dxfId="28" priority="1136" operator="between">
      <formula>-83</formula>
      <formula>-71</formula>
    </cfRule>
  </conditionalFormatting>
  <conditionalFormatting sqref="AX2775:AY2778 AX2645:AY2773">
    <cfRule type="cellIs" dxfId="27" priority="1271" operator="between">
      <formula>-83</formula>
      <formula>-71</formula>
    </cfRule>
  </conditionalFormatting>
  <conditionalFormatting sqref="AX2785:AY2787">
    <cfRule type="cellIs" dxfId="26" priority="1256" operator="between">
      <formula>-83</formula>
      <formula>-71</formula>
    </cfRule>
  </conditionalFormatting>
  <conditionalFormatting sqref="AX2788:AY2788">
    <cfRule type="cellIs" dxfId="25" priority="1242" operator="between">
      <formula>-83</formula>
      <formula>-71</formula>
    </cfRule>
  </conditionalFormatting>
  <conditionalFormatting sqref="AX2790:AY2790">
    <cfRule type="cellIs" dxfId="24" priority="1225" operator="between">
      <formula>-83</formula>
      <formula>-71</formula>
    </cfRule>
  </conditionalFormatting>
  <conditionalFormatting sqref="AX2791:AY2791">
    <cfRule type="cellIs" dxfId="23" priority="1139" operator="between">
      <formula>-83</formula>
      <formula>-71</formula>
    </cfRule>
  </conditionalFormatting>
  <conditionalFormatting sqref="AX2792:AY2792">
    <cfRule type="cellIs" dxfId="22" priority="1212" operator="between">
      <formula>-83</formula>
      <formula>-71</formula>
    </cfRule>
  </conditionalFormatting>
  <conditionalFormatting sqref="AX2793:AY2795">
    <cfRule type="cellIs" dxfId="21" priority="1188" operator="between">
      <formula>-83</formula>
      <formula>-71</formula>
    </cfRule>
  </conditionalFormatting>
  <conditionalFormatting sqref="AX2812:AY2812">
    <cfRule type="cellIs" dxfId="20" priority="1070" operator="between">
      <formula>-83</formula>
      <formula>-71</formula>
    </cfRule>
  </conditionalFormatting>
  <conditionalFormatting sqref="AX2820:AY3158">
    <cfRule type="cellIs" dxfId="19" priority="1" operator="between">
      <formula>0</formula>
      <formula>13</formula>
    </cfRule>
  </conditionalFormatting>
  <conditionalFormatting sqref="AX2846:AY2846">
    <cfRule type="cellIs" dxfId="18" priority="964" operator="between">
      <formula>-83</formula>
      <formula>-71</formula>
    </cfRule>
  </conditionalFormatting>
  <conditionalFormatting sqref="AX2849:AY2849">
    <cfRule type="cellIs" dxfId="17" priority="952" operator="between">
      <formula>-83</formula>
      <formula>-71</formula>
    </cfRule>
  </conditionalFormatting>
  <conditionalFormatting sqref="AX2917:AY2925">
    <cfRule type="cellIs" dxfId="16" priority="698" operator="between">
      <formula>-83</formula>
      <formula>-71</formula>
    </cfRule>
  </conditionalFormatting>
  <conditionalFormatting sqref="AX2937:AY2937">
    <cfRule type="cellIs" dxfId="15" priority="607" operator="between">
      <formula>-83</formula>
      <formula>-71</formula>
    </cfRule>
  </conditionalFormatting>
  <conditionalFormatting sqref="AX3067:AY3067">
    <cfRule type="cellIs" dxfId="14" priority="279" operator="between">
      <formula>-83</formula>
      <formula>-71</formula>
    </cfRule>
  </conditionalFormatting>
  <conditionalFormatting sqref="AX3124:AY3124">
    <cfRule type="cellIs" dxfId="13" priority="53" operator="between">
      <formula>-83</formula>
      <formula>-71</formula>
    </cfRule>
  </conditionalFormatting>
  <conditionalFormatting sqref="AX3129:AY3131">
    <cfRule type="cellIs" dxfId="12" priority="84" operator="between">
      <formula>-83</formula>
      <formula>-71</formula>
    </cfRule>
  </conditionalFormatting>
  <conditionalFormatting sqref="AY1878">
    <cfRule type="cellIs" dxfId="11" priority="6005" operator="between">
      <formula>0</formula>
      <formula>13</formula>
    </cfRule>
    <cfRule type="cellIs" dxfId="10" priority="6006" operator="between">
      <formula>-83</formula>
      <formula>-71</formula>
    </cfRule>
  </conditionalFormatting>
  <conditionalFormatting sqref="AY1882">
    <cfRule type="cellIs" dxfId="9" priority="6021" operator="between">
      <formula>0</formula>
      <formula>13</formula>
    </cfRule>
    <cfRule type="cellIs" dxfId="8" priority="6022" operator="between">
      <formula>-83</formula>
      <formula>-71</formula>
    </cfRule>
  </conditionalFormatting>
  <conditionalFormatting sqref="AY1902">
    <cfRule type="cellIs" dxfId="7" priority="6056" operator="between">
      <formula>-83</formula>
      <formula>-71</formula>
    </cfRule>
    <cfRule type="cellIs" dxfId="6" priority="6055" operator="between">
      <formula>0</formula>
      <formula>13</formula>
    </cfRule>
  </conditionalFormatting>
  <conditionalFormatting sqref="AY2480">
    <cfRule type="cellIs" dxfId="5" priority="2763" operator="between">
      <formula>0</formula>
      <formula>13</formula>
    </cfRule>
    <cfRule type="cellIs" dxfId="4" priority="2764" operator="between">
      <formula>-83</formula>
      <formula>-71</formula>
    </cfRule>
  </conditionalFormatting>
  <conditionalFormatting sqref="AY2668">
    <cfRule type="cellIs" dxfId="3" priority="1940" operator="between">
      <formula>0</formula>
      <formula>13</formula>
    </cfRule>
  </conditionalFormatting>
  <conditionalFormatting sqref="AY2724">
    <cfRule type="cellIs" dxfId="2" priority="1096" operator="between">
      <formula>-83</formula>
      <formula>-71</formula>
    </cfRule>
    <cfRule type="cellIs" dxfId="1" priority="1097" operator="between">
      <formula>-83</formula>
      <formula>-71</formula>
    </cfRule>
    <cfRule type="cellIs" dxfId="0" priority="1098" operator="between">
      <formula>-83</formula>
      <formula>-71</formula>
    </cfRule>
  </conditionalFormatting>
  <dataValidations count="11">
    <dataValidation allowBlank="1" showInputMessage="1" sqref="AY176:AY185 F100:F169 E99:F99 AB176:AB178 AB21 I12:I34 Q25:Q40 Q43:Q46 I36:I49 Q48:Q60 AB60 B27:B62 I51:I62 Q62:Q77 I64:I77 Q79:Q80 AB88 AY515:AY552 X88:Y91 Q82:Q91 X77:X87 D99:D100 D101:E168 Q93:Q102 X63:X75 P557 I80:I128 Q118:Q131 X57:X61 W1217:W1226 W16:Y55 B64:B155 D216:F552 I132:I168 AY163:AY168 AY149:AY161 AY170:AY174 X92:X136 P75 Q170:Q181 Q183:Q184 B170:B172 B158:B168 W57:W184 W2:Y14 BC2:XFD168 AE2:AF168 B2:B25 AY2:AY37 Q2:Q23 I2:I9 AB196 Y57:Y87 AY40:AY147 AW197 Q204:Q213 X173:Y183 AB214 D215 V215:W215 AR170:AR196 I217:I218 AY204:AY216 AB192 Q234:Q250 AB249:AB250 H244 AB262 D2:F98 R118:R168 AY218:AY250 B216:B250 AE216:AF250 AB302 I220:I286 AB304 AW271 AB309 Q252:Q324 AB329 AB318 I288:I325 AB321 Y1217:Y1226 Q556:Q565 AY556:AY562 I327:I336 I556:I572 AR2:AT168 AB588 I574:I589 AB351 Q326:Q344 I338:I347 Q346:Q352 AB367 AB363 AB371:AB372 AB591 AE252:AF552 X138:X171 Y92:Y171 W185:Y192 AB382 I349:I391 W228:Y250 W216:Y226 X252:Y301 X303:Y308 X310:Y341 Q355:Q402 AB365 Q404:Q415 AB417:AB419 AY187:AY202 I393:I433 B252:B432 B434:B445 AB453 B448:B454 Q421:Q462 B456:B491 B494:B500 B502:B509 I435:I511 AB1236 B511:B538 V2:V214 AB544:AB545 Q464:Q544 Q546:Q547 X421:X552 R2575:R2588 B540:B552 Q549:Q552 I514:I552 AR251:AS251 BC170:XFD553 I1303:I1334 I1336:I1339 Q1280:Q1340 I1341:I1346 AY1323:AY1330 AY1332:AY1351 Q1342:Q1348 AB1359 I1349:I1353 AF981:AJ981 I1301 H1300 I1293:I1299 AE982:AF1137 AE980:AJ980 AF979 I1355:I1373 AB1382:AB1387 I1376:I1387 I1646:I1649 AY445:AY513 I591:I602 AB614 AB593 AY564:AY591 AB600 Q567:Q610 B1210:B1340 X343:X419 W251:W308 X817:X842 BB724:BH724 X595:Y604 AB636 Q641:R641 Q612:Q639 R2024:R2143 X606 B556:B651 AB675 AB671 AB690:AB691 AB686 AB696 X608:X661 R642:R1137 S2183 AR198:AR214 AR216:AT250 D170:F214 B176:B214 I170:I214 AE170:AF214 AB720 B655:B672 AB1108 AB737 AB735 BB1:BB723 BC555:XFD723 BJ724:XFD724 AW737 BB2165:BB2630 Q643:Q763 AB722:AB723 AB779 Q768:Q778 Q780:Q782 AB767 X1298:X1320 Q784:Q786 AB801 Q788:Q789 AB790 AB794 AB803:AB804 Q791:Q811 Q813:Q816 X734:X783 I686:I826 I828:I835 I837 AB842 Q819:Q840 Q843:Q858 AB858:AB860 X785:X809 B675:B861 I840:I862 AB864 AB839 AB868 AY593:AY869 AY871:AY874 AE841:AE887 H888 AX889:AX893 X1651:X1662 I864:I904 I906:I909 F556:F887 I664:I684 Q860:Q882 C888:F888 I606:I662 I917:I929 AB937 W663:W790 Y606:Y661 AY919:AY950 AB973 AF556:AF887 AR1139:AT1939 AB1005 AY953:AY992 I931:I1004 I1006:I1017 AY994:AY1018 I1019:I1023 B990:B1032 Q1026:Q1041 J1047 Q1043:Q1047 AE556:AE839 Q1050:Q1053 AB1063 AY1020:AY1059 D558:E887 T1063 I1026:I1066 AB1067:AB1068 Q1055:Q1082 AB1084:AB1087 Q1084:Q1088 AB1089 I911:I915 AY878:AY917 Q885:Q1024 B863:B988 AB1092:AB1095 AY1262:AY1296 I1068:I1099 Y691:Y790 Y817:Y864 Y970 V970:W970 Y972:Y996 W972:W996 Y998:Y1029 B1034:B1102 I1101:I1112 AB783:AB784 AB1112 AB764:AB765 AB1117 Q1090:Q1118 AB1120 AB1122 AY1062:AY1099 X1074:Y1095 AB1129 I1114:I1120 W1074:W1121 W595:W661 I1133:I1134 I1136:I1137 Q1135:Q1137 AB1152 AB1144 B1139:B1152 Q1139:Q1152 Q1157:Q1161 Q1164:Q1165 BC725:XFD1137 B1157:B1184 Q1167:Q1191 AB1196 I1139:I1191 AB1209 B1186:B1208 I1122:I1131 D889:F1137 AY1101:AY1260 B1104:B1137 Q107:R117 AS170:AT214 Q1122:Q1133 AB1228 W1124:Y1138 X691:X732 AB1220 I1215:I1220 Q1193:Q1220 Q1222:Q1232 AB1241 Q1234:Q1243 I1222:I1248 X1011:X1029 AX1243 I1262:I1291 X664:X689 AB1318 I1193:I1213 AY1298:AY1321 Y663:Y689 Y792 W1139:W1215 V1122:Y1122 AB1395 I1250:I1253 I1255:I1260 D1139:F1289 Q1247:Q1278 Q1350:Q1402 Q1404 AY1353:AY1398 B1342:B1405 I1389:I1422 B1410:B1423 AQ1425:AQ1426 Y1229:Y1249 Q1406:Q1441 B1426:B1442 I1426:I1442 AY1400:AY1453 I1444:I1456 AY1455:AY1459 Q1443:Q1469 I1458:I1472 AB1490 AB1494 I1474:I1499 I1501:I1510 AB1513 AB1508:AB1509 AX1514 AB1516 AB1532:AB1534 AB1540 X1440:X1460 AB1546 AB1549 Q1581:Q1599 X943:X1009 AB1555 B1444:B1558 AQ1554 X1503:Y1508 Y1440:Y1453 AX1567:AX1574 B1560:B1568 Q2591:Q2618 AK888:AN888 X1232:X1249 AY1537:AY1574 Q1572:Q1579 X1070:Y1072 X1031:Y1068 B1570:B1584 AX1592:AX1593 AX1577 AX1595:AX1597 AX1607:AX1608 Q1601:Q1609 AB1640 Q1611:Q1612 AB1576 AB1632:AB1633 AB1614 AY1461:AY1535 Q1487:Q1570 Q1471:Q1485 AB1617 B1587:B1617 X1483:Y1501 Q1615:Q1623 AY1576:AY1628 Q1625:Q1634 B1619:B1649 AQ1485 I1513:I1644 AY252:AY305 AY307:AY443 AB1675 AE1139:AE1677 I1651:I1659 I1661:I1671 Q1636:Q1712 Q1714:Q1716 Q1718:Q1719 I1673:I1730 Q1721:Q1741 AF1139:AF1741 AE1679:AE1741 AB1742 AB1771 AY1630:AY1747 B1761:B1775 AB1786 Q1789 AB1789 AB1702 B1652:B1701 Q1744:Q1779 AY1749:AY1776 B1777:B1786 Q1781:Q1787 B1788:B1789 AB1799 AB1806 AB1778 B1808:B1810 AX1809:AX1810 W1840:Y1848 Q1816:Q1818 Q1822 Q1820 I1732:I1813 B1791:B1806 Q1791:Q1806 BB1856:XFD1856 Q1824:Q1825 X1778:X1791 I1815:I1834 AQ1832 BC1139:XFD1855 Y1850:Y1852 Q1827:Q1858 AB1860 Q1860:Q1863 I1836:I1864 X1462:X1481 X844:X864 X912:X941 X1116:Y1121 Y943:Y968 X1523:Y1561 AY1778:AY1863 X1182:Y1215 AG2:AJ979 I1867:I1868 AE889:AF978 N170:N552 Z888:AF888 Y578:Y593 X1097:Y1114 X1139:Y1180 W1228:W1481 Y1455:Y1481 X1510:Y1517 W1483:W1517 X1519:Y1521 X1322:X1438 Q1866:Q1876 I1870:I1878 B1703:B1759 AY1865:AY1881 W869:W968 Y1778:Y1785 Y1787:Y1790 AQ1905 B1812:B1905 Q1811:Q1814 W1787:W1835 X1835:X1838 W1837:W1838 Y1837:Y1838 Q1808:Q1809 AB1926 AY1883:AY1920 X1850:X1873 Y1854:Y1873 X1875:Y1890 W998:W1072 AB1957 AR1940 AY1922:AY1924 Q1878:Q1943 I1880:I1948 AT1940 AR252:AT552 Q1945:Q1962 I1950:I1961 X1685:X1776 B1907:B1966 AB1968 X1217:X1230 Y869:Y941 X579:X593 X1892:X1930 X1563:Y1639 I1963:I1968 I1970:I1974 Q1964:Q1978 I1976:I1987 B1968:B1993 I1993 I1989:I1991 Q1980:Q1994 Q1996 B1995:B1999 I1995:I1999 AY1926:AY2002 X869:X910 AY2145:AY2163 N554 I2001:I2027 I2029:I2034 I2037 X1932:X1935 Y1650:Y1662 Y1664:Y1776 X1664:X1683 Y1298:Y1438 X811:X815 W578:W593 B2001:B2050 I2039:I2053 AB2061:AB2062 B2052:B2069 AB1991 AB2072 AQ2074 Q2025:Q2074 AR556:AT1137 AQ2078 AQ2098 Q2076:Q2101 AB2032 AB2109 AY2004:AY2109 I2056:I2110 AB2115:AB2116 AB2119 AB2130 AB2133 BC2145:XFD2163 AB2140 AQ2154 AE2145:AF2258 X1794:Y1832 X2133:X2134 X2145:Y2168 AQ2183 V216:V969 V971:V1121 AX2164 W310:W576 X556:Y576 Y794:Y815 W792:W867 X866:Y867 X1251:Y1296 X1641:Y1648 Y1892:Y1935 I2145:I2173 Q2145:Q2177 Q2179:Q2197 X1937:Y2003 W1850:W2091 X2005:Y2091 W2093:Y2096 W2136:Y2142 X2193:X2198 Q2199:Q2208 I2175:I2211 B2145:B2235 F2222 X2202:X2220 D2145:F2221 X2200 F2224 E2223:F2223 D2222:D2224 Y2169:Y2184 W2144:W2191 Y2186:Y2191 W2193:W2200 Y2193:Y2200 W1519:W1662 B2237:B2238 B2240:B2243 X2180:X2191 X2169:X2178 B2245:B2262 BC2165:XFD2589 AQ2265 AF2259:AJ2259 AE2260:AF2589 Q186:Q201 I2213:I2275 AB2232 B2264:B2282 AB2293 AB2255 Q2210:Q2284 B2284:B2290 B2292:B2300 I2277:I2303 Q2286:Q2311 AQ2324 Q2313:Q2332 AS2145:AS2331 I2306:I2342 B2302:B2347 AB2357:AB2358 Q2334:Q2357 I2345:I2359 J888:L888 N888:P888 AB2375 I2361:I2373 AY2418:AY2447 AY2362:AY2394 AY2396:AY2399 I2375:I2405 AY2401:AY2411 Q2359:Q2412 Q2414:R2414 AY2413:AY2416 B2349:B2418 I2407:I2418 I2420:I2446 Q2416:Q2451 AR2145:AR2403 B2420:B2461 I2448:I2461 AY2449:AY2479 B2463:B2483 Y1835 X2409:X2430 Q2453:Q2484 AB2501 AQ2560 X2393:X2407 X2222:X2386 Y2202:Y2386 X2388:Y2389 W2202:W2389 X2391:Y2391 I2538:I2550 I2463:I2502 I2523:I2529 I2531:I2536 I2504:I2521 B2485:B2554 I2553:I2556 B2556:B2557 X2432:Y2435 H2564 Q2486:Q2562 Y2527:Y2529 X2437:Y2444 X2473:Y2524 Q2564:Q2571 R170:R250 Q2573:R2574 I2558:I2573 Q2576:Q2588 R1139:R1998 B2559:B2589 X2526:X2589 AR2405:AR2589 Q2589:R2589 AT2145:AT2589 AS2333:AS2589 I2575:I2589 AQ2592 Y2576:Y2589 AY2586:AY2589 I2591:I2594 N2145:N2407 W2534:W2642 P2623 BB2164:XFD2164 BB725:BB1855 Q2620:Q2634 AZ2631:BB2637 BB2638:BB2640 P2638 AW2640:AW2642 AE2591:AF2642 Y2561:Y2574 V2527:V2642 Y387:Y552 AZ2641:BB2645 AG982:AJ2258 BB2646 X2591:Y2600 O2649 AZ2647:BB2648 R555:R640 BC2591:XFD2648 AY2481:AY2584 X203:Y214 W194:W214 X194:Y201 Y343:Y385 W2391:W2430 Y2393:Y2430 Y2531:Y2532 Y2534:Y2559 AY2591:AY2648 AG2260:AJ2642 AY2665 AY2649:XFD2664 BB2665:XFD2665 AB2667 I2596:I2670 X2602:X2635 BC1857:XFD2143 BB1857:BB2163 V1123:V2525 B2072:B2143 Y2098:Y2134 W2098:W2134 N2:N168 R2:R106 I2112:I2143 F1290:F2143 AY2111:AY2143 AR1941:AT2143 Q2103:Q2143 E1291:E2143 D1290:D2143 X2098:X2130 AE1742:AF2143 R252:R552 Q216:Q231 Q1999:R2023 Q135:Q168 AY2666:BB2712 A2675:A2712 BB2713:BB2714 X2734:X2748 E2591:E2715 D2591:D2716 F2590:F2716 V2715:Y2723 A2715:A2723 AZ2715:BB2723 BB2724 Q2636:Q2723 V2724:W2725 AB2681 AY2713:AY2718 AB2745 AZ2725:BB2749 BB2750 AZ2751:BB2751 A2725:A2751 X2637:X2712 BB2752 V2643:W2714 W2726:W2749 Y2726:Y2748 X2726:X2732 AB2767 V2726:V2769 AZ2753:BB2775 A2753:A2775 BB2776:BB2777 B2591:B2777 A2778:B2778 AB2780 AZ2778:BB2778 BB2779 B2779 I2672:I2777 D2225:F2589 AY2789:BB2792 AZ2780:BB2788 I2779:I2787 AY2779:AY2788 Q2725:Q2788 R2145:R2413 V2770:Y2796 Q2789:R2792 A2780:B2792 BB2793 A2794:B2796 Y2797:Y2798 V2797:W2798 B2797:B2798 Q2794:Q2797 I2789:I2799 V2799:Y2800 Q2799:Q2800 Y2763:Y2769 B2801 A2799:B2800 AY2720:AY2777 Y2801:Y2802 W2750:X2769 Y2750:Y2761 AY2793:AY2811 E2816:F2816 D2815:D2816 F2815 X2803:Y2820 AZ2794:BB2820 A2802:B2820 BB2821 D2717:F2814 B2821:B2823 R2415:R2572 I2801:I2830 AQ2833:AQ2834 AQ2838 I2832:I2842 B2825:B2840 AZ2822:BB2843 A2822:A2843 BB2844 B2842:B2844 A2845:B2845 AZ2845:BB2845 AX2846 BB2846 B2846:B2851 AY2813:AY2848 I2844:I2852 Q2802:Q2857 AB2863 B2853:B2863 B2865:B2869 A2847:A2869 A2870:B2870 A2871 AY2165:AY2360 AZ2847:BB2872 A2872:B2872 BB2873 B2873 AZ2874:BB2880 A2874:B2880 BB2881 B2881 Q2859:Q2894 N889:N1137 B2897 A2882:B2896 AZ2882:BB2896 BB2897 AB2902 I2904:I2908 AZ2898:BB2916 A2898:B2916 N1139:N2143 AY2850:AY2916 I2854:I2902 AY2917:BB2917 R2590:R2788 I2910:I2917 BB2918 B2917:B2930 AY2918:AY2936 Y2650:Y2712 I2919:I2944 Y2602:Y2627 Y2629:Y2648 AQ2947 X2821:X2896 X2898:X2928 Q2896:Q2969 I2946:I2971 Q2971:Q2978 Y2855:Y2880 Y2821:Y2843 Y2845:Y2853 Y2882:Y2928 AX2990 W1664:W1785 W2468:W2532 X2468:Y2471 X2447:Y2466 W2432:W2466 AX3000 B2932:B3002 N2591:N2813 U3029:V3029 Q2980:Q3032 AB3029 V2801:V3028 N2409:N2589 AQ3044 R2793:R3047 I2973:I3037 I3039:I3058 Q3035:Q3061 V3030:V3066 X2930:Y3066 W2801:W3066 I3060:I3064 Q3063:Q3072 Q3075:Q3085 I3066:I3086 Q3087:Q3088 Q3090:Q3111 I3088:I3114 Q3113:Q3115 X3067:X3071 X3074:X3094 Q3117:Q3122 V3067:W3122 Y3067:Y3122 X3096:X3122 R3049:R3123 A2919:A3124 AZ2919:BB3124 BB3125:BB3126 AY3127:BB3127 A3127 BB3128 AY3128 AY2938:AY3126 AB3133:AB3136 N2815:N2822 N556:N887 I3116:I3154 I3156:I1048576 N2824:N1048576 AY3129:BB1048576 AR2591:AT1048576 B3004:B1048576 AE2643:AJ1048576 A3129:A1048576 BC2666:XFD1048576 Q3124:R1048576 V3123:Y1048576 D2817:F1048576" xr:uid="{66F58599-F9A6-4D65-8863-C00F83CAFCA6}"/>
    <dataValidation type="list" allowBlank="1" showInputMessage="1" showErrorMessage="1" sqref="K1:K168 K170:K488 K490:K887 AB1189 K889:K1137 K1139:K2143 K2145:K2963 K2965:K3019 K3021:K1048576" xr:uid="{360E64AC-65FF-4100-BF1C-A015B4F18DAA}">
      <formula1>EECC</formula1>
    </dataValidation>
    <dataValidation type="list" allowBlank="1" showInputMessage="1" showErrorMessage="1" sqref="M1" xr:uid="{C9150BBC-FC3F-43F7-B50E-ECC29F532166}">
      <formula1>Departamento</formula1>
    </dataValidation>
    <dataValidation type="list" allowBlank="1" showInputMessage="1" showErrorMessage="1" sqref="AN1:AP1 AN117 AN167:AN168 AN81:AN83 AN85:AN111 AN113 AN124:AN134 AN136:AN141 AN149:AN163 AN173:AN174 AN170 AN178:AN179 AN226:AP232 AN143:AN147 AN182 AO2:AP5 AN2:AN78 AN190:AN195 AN273:AP273 AN197 AN218 AO189:AP198 AN222:AN223 AN234:AN247 AM303 AO252:AP253 AN280 AN259:AN271 AO255:AP272 AN278 AN308 AN294 AN282:AN286 AN290:AN292 AO234:AP250 AO274:AP276 AN296:AN306 AN311:AP312 AN314:AN315 AN288 AN317:AN335 AN337:AN340 AN343 AN345 AN186:AP188 AN347:AN368 AN371:AN372 AN374:AN378 AM305 AN380:AN413 AN417 AO278:AP309 AN420:AN430 AM455 AN432:AN456 AN459:AP459 AO314:AP340 AO7:AP185 AO342:AP413 AN461:AN467 AP494:AP503 AN469 AO498:AO503 AN503 AN508:AP509 AN505:AP506 AN497:AN501 AO416:AP458 AO510:AP536 AN511:AN533 AN538:AP552 AN557 AN560 AN562:AN563 AN494:AO495 AO460:AP492 AN471:AN492 AN565:AN586 AN588:AN609 AN611:AN613 AN615:AN628 AN631:AN632 AO556:AP632 AN656:AN657 AN634:AN647 AN654 AN660 AN649 AN651 AN662:AN664 AN666:AN684 AM689:AM690 AN200:AN209 AO200:AP225 AN688:AN698 AN710:AN713 AN700:AN706 AM723:AP723 AN724:AN727 AN729:AN734 AN736:AN743 AO662:AP706 AN745:AN764 AN766:AN774 AO708:AP713 AN715:AP722 AM789:AP789 AN787:AN788 AP634:AP659 AN778:AN785 AN790:AN797 AN799:AN808 AN812:AN814 AO810:AP810 AO724:AP788 AN816:AN838 AO802:AP808 AN840:AN860 AO790:AP800 AO634:AO660 AN862:AN872 AM859:AM860 AP812:AP858 AO859:AP861 AN874:AN875 AO854:AO856 AO812:AO852 AO863:AO881 AN877:AN880 AN889:AN895 AM1049:AN1049 AN882:AN887 AN1050:AN1066 AN1068:AN1082 AN897:AN1047 AM968 AN1084:AN1123 AN1129:AN1131 AN1133:AN1134 AN1161:AP1161 AN1140:AN1144 AN1150:AN1153 AN1147:AN1148 AN1163:AN1169 AN1186 AN1188:AN1190 AN1192 AN1199 AN1202:AN1203 AN1197 AN1125:AN1127 AN1205:AN1215 AN1218:AN1221 AN1184 AN1172:AN1182 AN1266:AP1266 AN1224:AN1227 AN1229:AN1234 AN1236:AN1254 AN1256:AN1262 AO1184:AP1190 AN1272:AN1273 AN1277:AN1290 AN1293:AN1296 AN1303:AP1303 AO1298:AP1300 AO884 AN1305:AN1320 AN1324:AN1325 AN1328:AP1328 AO1271:AP1296 AN1345 AN1331:AN1336 AN1338:AN1339 AN1341:AN1342 AO1267:AP1269 AO1305:AP1327 AN1347:AN1356 AN1365:AN1366 AO1192:AP1227 AN1368:AN1378 AN1363 AP863:AP885 AO886:AP1160 AO1162:AP1182 AO1229:AP1262 AN1381:AN1406 AO1329:AP1490 AN1492:AN1493 AN1408:AN1470 AN1472:AN1487 AN1498:AN1500 AN1495 AN1502:AN1524 AN1531:AN1535 AO1492:AP1535 AN1526:AN1528 AO1537:AP1545 AN1544 AN1539:AN1542 AN1546:AP1559 AN1620 AO1707:AP1712 AN1632:AN1634 AN1646 AN1648:AN1656 AN1641 AN1637:AN1639 AN1663 AN1669:AN1671 AO1685:AP1700 AN1682:AP1682 AN1675:AN1678 AN1686:AN1688 AN1691:AN1697 AN1593:AN1599 AN1699 AN1705 AM1714:AN1714 AO1561:AP1680 AN1715 AN1611:AN1618 AN1717:AN1719 AN1601:AN1609 AM1739:AM1740 AN1737 AO1737:AP1752 AN1561:AN1591 AO1702:AP1705 AO1714:AP1719 AN1765:AN1772 AN1739:AN1752 AN1754:AN1761 AN1721:AP1724 AN1776:AN1785 AN1787:AN1795 AN1797:AN1798 AN1726:AP1735 AN1802:AN1824 AM1823 AN1826 AN1828:AN1855 AN1857:AN1867 AN1869:AN1929 AN1932:AN1935 AN1948 AN1950 AN1937:AN1946 AN1971:AP1971 AN1976 AN1973 AN1953:AN1969 AN2002:AN2004 AN2006 AO1972:AP2006 AN1979:AN2000 AO1754:AP1970 AN2009:AN2016 AN2018:AN2019 AN2022 AN2024:AN2055 AN2058:AN2059 AN2061:AN2067 AN2069:AN2070 AN2082:AN2092 AN2072:AN2074 AO2072:AP2077 AN2077 AK1828:AK1830 AN2094:AN2096 AO2009:AP2070 AK2078 AK2097:AK2099 AK1742:AK1743 AK1801 AN2098:AN2111 AN2120 AM2105 AK2132:AK2133 AN2128 AN2137:AP2137 AN2142:AN2155 AN2157:AP2157 AO2139:AP2139 AN2139:AN2140 AN2159:AN2196 AN2198 AN2200:AN2205 AO2250:AP2308 AN2223 AN2130:AP2135 AN2226:AN2228 AO2223:AP2228 AO2158:AP2205 AN2246 AN2250:AN2262 AO2142:AP2156 AN2207:AP2221 AO2233:AP2241 AN2231:AN2241 AO2231:AP2231 AN2264:AN2275 AN2282 AO2243:AP2247 AN2284:AN2293 AN2295:AN2307 AO2079:AP2112 AN2277:AN2280 AN2314:AN2471 AN2473:AN2500 AN2502 AN2514:AN2517 AN2522 AN2506 AN2508:AN2512 AN2519:AN2520 AN2537:AN2541 AN2525:AN2534 AN2544 AN2555 AN2557:AN2559 AN2547:AN2553 AN2561:AN2575 AN2579 AN2589 AO2561:AP2589 AN2587 AN2577 AN2581:AN2584 AN2637 AN2634:AN2635 AN2656:AN2659 AN2639:AN2654 AN2595:AN2632 AN2593 AN2122:AN2125 AO2114:AP2127 AN2663:AN2676 AN2678:AN2689 AN2694:AN2697 AN2699:AN2702 AN2713:AN2721 AN2724:AN2727 AN2729:AN2730 AO2595:AO2749 AP2594:AP2749 AN2766:AN2773 AN2747:AN2749 AM2862 AN2740:AN2743 AN2755 AM2748 AN2691:AN2692 AN2757:AN2764 AN2819:AP2819 AN2790:AP2790 AN2780:AN2783 AN2785:AN2788 AO2838:AP2862 AN2813:AN2816 AM2818:AO2818 AN2736:AN2738 AN2822:AP2822 AO2823:AP2823 AO2820:AP2820 AN2838:AN2839 AM2843:AN2843 AN2869 AO2791:AO2817 AN2844:AN2853 AN2855:AN2857 AN2859:AN2862 AO2750:AP2788 AN2795:AN2810 AN2824:AP2836 AM2771 AM2839 AN2733:AN2734 AP2791:AP2818 AO2864:AP2865 AO2867:AP2867 AN2897:AN2899 AN2872:AN2895 AO2869:AP2913 AO2314:AP2559 AN2911:AN2913 AN2901:AN2909 AN2915:AP2954 AK3122:AK3123 AN2956:AN3116 AN3127 AN3118:AN3123 AO2956:AP1048576 AN3130:AN1048576" xr:uid="{51C46F3B-76CE-4430-BEE5-DC518D501708}">
      <formula1>Operadores</formula1>
    </dataValidation>
    <dataValidation type="list" allowBlank="1" showInputMessage="1" showErrorMessage="1" sqref="C1:C168 C170:C213 C216:C887 C889:C1137 C1139:C2143 AW2959 AW3009 C2145:C1048576" xr:uid="{401D2541-982D-41ED-83CE-053CA8E36BAC}">
      <formula1>Tipo_de_tramo</formula1>
    </dataValidation>
    <dataValidation type="list" allowBlank="1" showInputMessage="1" showErrorMessage="1" sqref="J1:J168 J170:J887 J889:J1046 J1048:J2143 J2145:J1048576" xr:uid="{9E4C360B-F395-436A-A722-662F3B28A9EC}">
      <formula1>Operador_FO</formula1>
    </dataValidation>
    <dataValidation type="list" allowBlank="1" showInputMessage="1" showErrorMessage="1" sqref="L1:L168 L170:L213 L216:L887 L889:L1048576" xr:uid="{05E0CEC4-96E0-45AB-84B5-A88CDD7D1A91}">
      <formula1>Operación</formula1>
    </dataValidation>
    <dataValidation type="list" allowBlank="1" showInputMessage="1" showErrorMessage="1" sqref="AB96:AC96 AC1:AC95 AL1:AL168 AL170:AL198 AL252:AL552 AB605 AB594 AL200:AL250 AC97:AC552 AC556:AC887 AA1:AA887 AL557:AL887 AL2145:AL2589 AL1675:AL1752 AL889:AL1641 AN2259:AN2260 AC2262:AC2589 AL1754:AL2143 AC889:AC2260 AA889:AA2143 AL1643:AL1673 AC2591:AC1048576 AA2145:AA1048576 AL2591:AL1048576" xr:uid="{0A13F51C-EDA2-4F2C-ADFB-BC1AF5EFC4B1}">
      <formula1>SINO</formula1>
    </dataValidation>
    <dataValidation type="list" allowBlank="1" showInputMessage="1" showErrorMessage="1" sqref="S209" xr:uid="{E20E1087-793B-4090-9238-0785B3F0A5AF}">
      <formula1>Coordinador</formula1>
    </dataValidation>
    <dataValidation type="list" allowBlank="1" showInputMessage="1" showErrorMessage="1" sqref="G443:G444 G2:G441 G496 G546 G564 G577 G579 G655 G659 G1825 G1856 G1868:G1870" xr:uid="{C9182045-163B-4830-BACF-A6ED93B45E3F}">
      <formula1>Estado</formula1>
    </dataValidation>
    <dataValidation type="list" allowBlank="1" showInputMessage="1" showErrorMessage="1" sqref="T1:T1062 T2233:T2589 T1064:T2231 T2591:T1048576" xr:uid="{72081D7D-1604-4A76-8420-7D8492A57FCA}">
      <formula1>CAUSA_DEL_DAÑO</formula1>
    </dataValidation>
  </dataValidations>
  <pageMargins left="0.7" right="0.7" top="0.75" bottom="0.75" header="0.3" footer="0.3"/>
  <pageSetup orientation="landscape" r:id="rId1"/>
  <tableParts count="1">
    <tablePart r:id="rId2"/>
  </tableParts>
  <extLst>
    <ext xmlns:x14="http://schemas.microsoft.com/office/spreadsheetml/2009/9/main" uri="{CCE6A557-97BC-4b89-ADB6-D9C93CAAB3DF}">
      <x14:dataValidations xmlns:xm="http://schemas.microsoft.com/office/excel/2006/main" count="19">
        <x14:dataValidation type="list" allowBlank="1" showInputMessage="1" showErrorMessage="1" xr:uid="{22FA5A17-BA99-4E7C-BB40-5408C5B9BF14}">
          <x14:formula1>
            <xm:f>Info!$AB$2:$AB$16</xm:f>
          </x14:formula1>
          <xm:sqref>AO6:AP6 AO414:AP415 AN79:AN80 AN84 AN114:AN116 AN112 AN118:AN123 AN135 AN142 AN164:AN166 AN171:AN172 AN180:AN181 AN148 AN183:AN185 AM189:AN189 AM170:AM188 AN175:AN177 AM1:AM168 AN196 AN199:AP199 AL199 AN198 AM215:AN215 AN210:AN214 AN216:AN217 AN224:AN225 AN233:AP233 AN252:AN258 AN248:AN250 AO254:AP254 AM216:AM220 AN219:AN220 AN274:AN277 AN272 AN281 AO277:AP277 AN279 AN293 AN287 AN295 AN316 AN313:AP313 AN307 AN309:AN310 AO310:AP310 AN336 AN289 AN341:AN342 AN344 AN346 AN369:AN370 AN373 AM304 AN379 AM222:AM302 AN418:AN419 AN431 AM306:AM454 AN460 AN457:AN458 AN468 AO341:AP341 AN414:AN416 AO497 AN470 AN496:AO496 AN504:AP504 AN502 AN507:AP507 AN534:AN537 AO537:AP537 AN510 Z222:Z552 AM456:AM552 AN558:AN559 Z556:Z561 AM557:AM561 AN564 AN561 Z571:Z580 AN587 Z587:Z591 Z593:Z597 AN614 AN610 AN629:AN630 AN633:AP633 AN648 AN652:AN653 AN655 AO801:AP801 AN650 AN658:AN659 AN665 AN685:AN687 AM563:AM688 AM190:AM214 Z1:Z220 AK1:AK220 AM691:AM720 AN699 Z736 AN728 AN735 AN744 AN775:AN777 AN765 AN786 AM726:AM788 AN798 AN809:AN811 AN815 AO809:AP809 AO811:AP811 AN839 AN861 AN873 AN661:AP661 AP660 AO885 Z738:Z887 Z726:Z733 AO853 AO862:AP862 AO857:AO858 AM790:AM858 AK725:AK887 AN881 AN876 Z929 AN896 Z941:Z947 Z603:Z701 AN1048 AM1067:AN1067 AM861:AM887 AN1083 Z889:Z927 AM969:AM1048 AM1050:AM1066 AM889:AM967 AN1124 AN1135:AN1139 AN1132 AN1128 AN1149 AN1162 AN1145:AN1146 AN1154:AN1160 AN1170:AN1171 AN1187 AN1185 AN1193:AN1196 AN1191:AP1191 AN1200:AN1201 AN1198 AN1204 AN1216:AN1217 AN1222:AN1223 AN1183:AP1183 AN1228:AP1228 AN1235 AN1255 AN1271 AN1267:AN1269 AN1270:AP1270 AN1274:AN1276 AN1298:AN1301 AN1291:AN1292 AO1301:AP1301 AN1297:AP1297 AN1302:AP1302 AN1304:AP1304 AN1263:AP1265 AN1321:AN1323 AN1326:AN1327 AN1329:AN1330 AN1340 AN1346 AN1337 AN1343:AN1344 AN1357:AN1362 AN493:AP493 AN1364 AN1367 AN1379:AN1380 AO882:AO883 AN1407 AN1496:AN1497 AN1491:AP1491 AN1494 AN1488:AN1490 AN1471 AN1501 AN1525 AL1533:AL1534 AN1536:AP1536 AN1529:AN1530 AN1543 AN1545 AN1537:AN1538 AN1560:AP1560 AN1600 AN1621:AN1631 AN1635:AN1636 AN1619 AN1642:AN1645 AL1642:AM1642 AN1647 AN1657:AN1662 AN1640 AN1664:AN1668 AN1672:AN1674 AL1674 AN1683:AP1684 AN1681:AP1681 AN1685 AN1679:AN1680 AN1689:AN1690 AN1698 AN1700:AN1704 AN1706:AP1706 AN1707:AN1713 AO1713:AP1713 AN1949 AN1716 AN1725:AP1725 AN1720:AP1720 AN1610 AN2060 AN1738 AN1736:AP1736 AM1715:AM1738 AO1701:AP1701 AK222:AK701 AN1592 AN1753:AP1753 AL1753 AN1762:AN1764 AN1773:AN1775 AN1786 AN1799:AN1801 AN1796 AN1825 AN1827 AN1856 AN1868 AN1930:AN1931 AN1936 AN1951:AN1952 AM1741:AM1822 AN1947 AN1972 AN1974:AN1975 AN1970 AN1977:AN1978 AN2005 AN2007:AP2008 AN2001 AN2017 AN2020:AN2021 AN2023 AM2068:AN2068 AN2056:AN2057 AM1643:AM1713 AM1824:AM2067 AN2071:AP2071 AN2078:AP2078 AN2075:AN2076 AN2079:AN2081 AN2093 AK889:AK1741 AN2097 AK2079:AK2096 AK1831:AK2077 AK1744:AK1800 AK1802:AK1827 AN2112:AN2119 AN2121 AM2069:AM2104 AN2126:AN2127 AN2129:AP2129 AM2264:AM2589 AN2136:AP2136 AN2141:AP2141 AN2138:AP2138 AN2158 AN2156 AN2197 AO2113:AP2113 AO2140:AP2140 AN2199 AN2206:AP2206 AN2222:AP2222 AN2224:AN2225 AO2128:AP2128 AO2242:AP2242 AN2247:AN2249 AN2242:AN2245 AN2229:AP2230 AM2263:AN2263 AP2263 AO2232:AP2232 AM2145:AM2262 AN2276 AN2283 AP2283 AO2248:AP2249 AN2294 AN2308:AN2310 AN2281 AO2309:AP2310 AN2311:AP2313 AN2472 AN2507 AN2501 AN2503:AN2505 AN2518 AN2513 AN2521 AN2542:AN2543 AN2523:AN2524 AN2535:AN2536 AN2545:AN2546 AN2560:AP2560 AN2554 AN2556 AN2576 AN2588 AN2585:AN2586 AN2580 AN2578 AN2594:AO2594 AN2633 AN2636 AN2638 AN2660:AN2662 AN2655 AO2593:AP2593 AM2106:AM2143 AK2100:AK2143 AN2677 Z957:Z2242 AN2690 AN2703:AN2712 AN2728 AN2722:AN2723 AN2744:AN2746 AN2765 AN2756 AN2750:AN2754 AN2698 AN2693 AN2739 AN2774:AN2779 AN2789:AP2789 AN2735 AM2591:AM2747 AN2784 AN2817 AN2811:AN2812 AN2821:AP2821 AM1068:AM1641 AN2820 AN2823 AN2837:AP2837 AM2772:AM2817 AN2858 AN2854 AN2870:AN2871 AN2863:AN2868 AM2840:AN2842 AO2863:AP2863 AN2791:AN2794 AM2749:AM2770 AM2819:AM2838 AM2844:AM2861 AN2731:AN2732 AN2900 AO2868:AP2868 AO2866:AP2866 AN2896 AN2914:AP2914 AN2910 AN2955:AP2955 AK2145:AK3121 AN3117 AN3128:AN3129 AN3124:AN3126 AN2591:AP2592 Z2244:Z1048576 AK3124:AK1048576 AM2863:AM1048576</xm:sqref>
        </x14:dataValidation>
        <x14:dataValidation type="list" allowBlank="1" showInputMessage="1" showErrorMessage="1" xr:uid="{278C555F-F91A-4227-ABC4-903C052DA2BD}">
          <x14:formula1>
            <xm:f>Info!$E$2:$E$9</xm:f>
          </x14:formula1>
          <xm:sqref>H1:H169 H222:H243 H245:H284 H371:H564 H286:H369 H569:H580 H566:H567 H173:H220 H735:H740 H587:H733 H742:H887 I1002 H889:H1001 H1003:H2563 H2565:H1048576</xm:sqref>
        </x14:dataValidation>
        <x14:dataValidation type="list" allowBlank="1" showInputMessage="1" showErrorMessage="1" xr:uid="{CF217A76-EC12-4A43-944C-518F5AA4819F}">
          <x14:formula1>
            <xm:f>Info!$C$2:$C$6</xm:f>
          </x14:formula1>
          <xm:sqref>G1 G442 G660:G713 G715:G733 G565:G567 G445:G495 G497:G545 G547:G563 G569:G576 G578 G580:G654 G656:G658 G1826:G1855 G735:G1824 G1857:G1867 G1871:G1048576</xm:sqref>
        </x14:dataValidation>
        <x14:dataValidation type="list" allowBlank="1" showInputMessage="1" showErrorMessage="1" xr:uid="{63A61E07-B4C0-48C3-A3C1-20C0DF99E95D}">
          <x14:formula1>
            <xm:f>Info!$AD$2:$AD$55</xm:f>
          </x14:formula1>
          <xm:sqref>AU1</xm:sqref>
        </x14:dataValidation>
        <x14:dataValidation type="list" allowBlank="1" showInputMessage="1" showErrorMessage="1" xr:uid="{6B414A2B-8860-4D4F-9799-09CD1F19D9FA}">
          <x14:formula1>
            <xm:f>Info!$AD$2:$AD$58</xm:f>
          </x14:formula1>
          <xm:sqref>AU2551:AU2552 AU2604 AU2:AU2287 AU2720 AU2723 AU2731 AU2738 AU2741 AU2750 AU2776 AU2788 AU2793 AU2821 AU2846 AU2873 AU3125:AU3126 AU3128 AU3143</xm:sqref>
        </x14:dataValidation>
        <x14:dataValidation type="list" allowBlank="1" showInputMessage="1" showErrorMessage="1" xr:uid="{F256EFEA-D447-487D-84DC-329AEBC6E13B}">
          <x14:formula1>
            <xm:f>Info!$AD$2:$AD$56</xm:f>
          </x14:formula1>
          <xm:sqref>AU2288:AU2550 AU2553:AU2603 AU2605:AU2719 AU2721:AU2722 AU2724:AU2730 AU2732:AU2737 AU2739:AU2740 AU2742:AU2749 AU2751:AU2775 AU2777:AU2792 AU2794:AU2820 AU2822:AU2845 AU2847:AU2872 AU2874:AU3124 AU3127 AU3129:AU3142 AU3144:AU1048576</xm:sqref>
        </x14:dataValidation>
        <x14:dataValidation type="list" allowBlank="1" showInputMessage="1" xr:uid="{ACFC5606-7BB1-4833-830A-1AF3B127E157}">
          <x14:formula1>
            <xm:f>OFFSET(Info!$S$1,MATCH(XFD2,Info!F:F,0)-1,1,COUNTIF(Info!F:F,XFD2),1)</xm:f>
          </x14:formula1>
          <xm:sqref>O2623 O2624:P2637 P2639:P2956 O2650:O2821 AR197 AV197 P131:P149 P122:P129 O124:O172 P152:P168 O93:P121 P170:P172 AV171 P76:P84 O2:O92 P2:P4 P72:P74 AV6 P87:P91 AV69 AV62 P6:P11 P13:P41 P43:P59 P61:P70 P1891:P1974 P1989:P2011 O1881:O2011 P1979:P1987 Q1995 P1976:P1977 O1597:O1824 P1809:P1824 Q1790 P1678:P1806 Q1624 P1481:P1676 P1139:P1214 P1133:P1137 B989 O929:O1137 P741:P887 Q859 O734:O735 O736:P739 O658:P701 O173:P214 O582:O613 O641:P656 O640 O615:O637 P563:P640 P558:P561 O564:O580 P556 AV457 AV460 Q214 O216:P220 O222:P233 O251 O234:O235 O236:P250 AV213 O399:O400 O252:P261 O263:P398 AV379 O401:P401 AV321 P403:P484 O402:O488 P486:P552 AV556 O490:O562 O725:P733 P657 P400 O741:O842 O889:O907 P895:P907 P889:P893 O908:P927 O844:O887 P955:P1131 P929:P953 P1343:P1475 P1477 P1216:P1304 P1307:P1341 Q1720 Q1788 O1139:O1595 P1879:P1889 O1825:P1830 P1831 O2012:P2131 O1879 O1832:P1878 Q2619 P2326:P2413 O2594 O2591:P2593 P2587:P2589 P2434:P2460 P2415:P2432 O2145:O2336 P2188:P2211 P2132 O2133:P2143 P2214:P2242 P2244:P2324 P2145:P2186 P2462:P2501 P2503:P2508 P2510:P2532 P2534:P2549 P2563:P2585 O2510:O2589 P2551:P2561 O2595:P2622 O2338:O2508 O2638:O2648 O2823:O2966 P2958:P3037 P3039:P3154 P3156:P1048576 O2969:O1048576</xm:sqref>
        </x14:dataValidation>
        <x14:dataValidation type="list" allowBlank="1" showInputMessage="1" xr:uid="{B2A1005D-5D44-4969-BCAF-3F9EC6636BE0}">
          <x14:formula1>
            <xm:f>OFFSET(Info!$S$1,MATCH(M235,Info!S:S,0)-1,1,COUNTIF(Info!S:S,M235),1)</xm:f>
          </x14:formula1>
          <xm:sqref>O2967 O638:O639 P234 P1305 O657 P2212</xm:sqref>
        </x14:dataValidation>
        <x14:dataValidation type="list" allowBlank="1" showInputMessage="1" showErrorMessage="1" xr:uid="{FA8F3BA5-DE5B-4B64-84E4-81C839CBCDAF}">
          <x14:formula1>
            <xm:f>OFFSET(Info!$K$1,MATCH(K2,Info!K:K,0)-1,1,COUNTIF(Info!K:K,K2),1)</xm:f>
          </x14:formula1>
          <xm:sqref>M1177:M1222 M2133:M2143 M1139 M1305:M2131 M1224:M1303 M2:M1101 M1103:M1137 M1141:M1175 M2145:M1048576</xm:sqref>
        </x14:dataValidation>
        <x14:dataValidation type="list" allowBlank="1" showInputMessage="1" xr:uid="{EF683678-0D98-4D25-B6F1-B483689BE597}">
          <x14:formula1>
            <xm:f>OFFSET(Info!$S$1,MATCH(M2337,Info!S:S,0)-1,1,COUNTIF(Info!S:S,M2337),1)</xm:f>
          </x14:formula1>
          <xm:sqref>Q2338 Q2351</xm:sqref>
        </x14:dataValidation>
        <x14:dataValidation type="list" allowBlank="1" showInputMessage="1" xr:uid="{6DD5A431-FF62-4A94-8431-444FCF3485F4}">
          <x14:formula1>
            <xm:f>OFFSET(Info!$S$1,MATCH(#REF!,Info!S:S,0)-1,1,COUNTIF(Info!S:S,#REF!),1)</xm:f>
          </x14:formula1>
          <xm:sqref>O2132 O1</xm:sqref>
        </x14:dataValidation>
        <x14:dataValidation type="list" allowBlank="1" showInputMessage="1" showErrorMessage="1" xr:uid="{E374CC0D-1779-4446-841D-58D409403682}">
          <x14:formula1>
            <xm:f>OFFSET(Info!$K$1,MATCH(#REF!,Info!K:K,0)-1,1,COUNTIF(Info!K:K,#REF!),1)</xm:f>
          </x14:formula1>
          <xm:sqref>M2132</xm:sqref>
        </x14:dataValidation>
        <x14:dataValidation type="list" allowBlank="1" showInputMessage="1" xr:uid="{EE59FCBF-E068-4B2F-9674-C5DBEDD9E917}">
          <x14:formula1>
            <xm:f>OFFSET(Info!$P$1,MATCH(L2,Info!O:O,0)-1,1,COUNTIF(Info!O:O,L2),1)</xm:f>
          </x14:formula1>
          <xm:sqref>S718:S719 R3048 S724:S761 S252:S701 S210:S250 S1224:S1303 S704:S708 S2:S168 S170:S208 S1019:S1101 S716 S713 S1103:S1139 S2145:S2182 S1141:S1222 S763:S1017 S721:S722 S1305:S2143 S2184:S1048576</xm:sqref>
        </x14:dataValidation>
        <x14:dataValidation type="list" allowBlank="1" showInputMessage="1" xr:uid="{11F8F436-BFD8-46E6-B312-397C82863DD9}">
          <x14:formula1>
            <xm:f>OFFSET(Info!$S$1,MATCH(M1807,Info!S:S,0)-1,1,COUNTIF(Info!S:S,M1807),1)</xm:f>
          </x14:formula1>
          <xm:sqref>O1880 P1808</xm:sqref>
        </x14:dataValidation>
        <x14:dataValidation type="list" allowBlank="1" showInputMessage="1" xr:uid="{146BA3BD-DFD6-41F4-BC56-DD2245F363B2}">
          <x14:formula1>
            <xm:f>OFFSET(Info!$S$1,MATCH(M1473,Info!S:S,0)-1,1,COUNTIF(Info!S:S,M1473),1)</xm:f>
          </x14:formula1>
          <xm:sqref>Q1831 Q1473 Q1847</xm:sqref>
        </x14:dataValidation>
        <x14:dataValidation type="list" allowBlank="1" showInputMessage="1" xr:uid="{4D0F7D53-A01A-41BB-A22F-664C43BB01CE}">
          <x14:formula1>
            <xm:f>OFFSET(Info!$S$1,MATCH(N1478,Info!T:T,0)-1,1,COUNTIF(Info!T:T,N1478),1)</xm:f>
          </x14:formula1>
          <xm:sqref>P1476</xm:sqref>
        </x14:dataValidation>
        <x14:dataValidation type="list" allowBlank="1" showInputMessage="1" xr:uid="{FFB131C1-FB56-47DE-BD0B-FFF5E12E039C}">
          <x14:formula1>
            <xm:f>OFFSET(Info!$P$1,MATCH(M1018,Info!P:P,0)-1,1,COUNTIF(Info!P:P,M1018),1)</xm:f>
          </x14:formula1>
          <xm:sqref>R1018</xm:sqref>
        </x14:dataValidation>
        <x14:dataValidation type="list" allowBlank="1" showInputMessage="1" showErrorMessage="1" xr:uid="{098A4984-4C16-482E-A75E-0F9D2C408873}">
          <x14:formula1>
            <xm:f>OFFSET(Info!$S$1,MATCH(M702,Info!S:S,0)-1,1,COUNTIF(Info!S:S,M702),1)</xm:f>
          </x14:formula1>
          <xm:sqref>O702:O703 O710</xm:sqref>
        </x14:dataValidation>
        <x14:dataValidation type="list" allowBlank="1" showInputMessage="1" showErrorMessage="1" xr:uid="{D01C5DD6-9AE2-4BB6-88F0-3506ED240D00}">
          <x14:formula1>
            <xm:f>OFFSET(Info!$P$1,MATCH(M1,Info!P:P,0)-1,1,COUNTIF(Info!P:P,M1),1)</xm:f>
          </x14:formula1>
          <xm:sqref>S1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76DAE-38C7-4E39-A40C-53440A1B2538}">
  <sheetPr codeName="Hoja4"/>
  <dimension ref="A1:P34"/>
  <sheetViews>
    <sheetView topLeftCell="A22" workbookViewId="0">
      <selection activeCell="A11" sqref="A11"/>
    </sheetView>
  </sheetViews>
  <sheetFormatPr baseColWidth="10" defaultColWidth="11.42578125" defaultRowHeight="15"/>
  <cols>
    <col min="1" max="1" width="42.5703125" bestFit="1" customWidth="1"/>
    <col min="2" max="3" width="11.42578125" customWidth="1"/>
    <col min="4" max="4" width="15.5703125" customWidth="1"/>
    <col min="5" max="5" width="11.42578125" bestFit="1" customWidth="1"/>
  </cols>
  <sheetData>
    <row r="1" spans="1:16">
      <c r="A1" s="27" t="s">
        <v>56</v>
      </c>
      <c r="F1" s="27"/>
    </row>
    <row r="2" spans="1:16">
      <c r="A2" s="27" t="s">
        <v>137</v>
      </c>
      <c r="D2" t="s">
        <v>13605</v>
      </c>
      <c r="E2" t="s">
        <v>13606</v>
      </c>
      <c r="F2" t="s">
        <v>13607</v>
      </c>
      <c r="G2" t="s">
        <v>13608</v>
      </c>
      <c r="H2" t="s">
        <v>13609</v>
      </c>
      <c r="I2" t="s">
        <v>13610</v>
      </c>
      <c r="J2" t="s">
        <v>13611</v>
      </c>
      <c r="K2" t="s">
        <v>13612</v>
      </c>
      <c r="L2" t="s">
        <v>13613</v>
      </c>
      <c r="M2" t="s">
        <v>13614</v>
      </c>
      <c r="N2" t="s">
        <v>13615</v>
      </c>
      <c r="O2" t="s">
        <v>13616</v>
      </c>
      <c r="P2" t="s">
        <v>13617</v>
      </c>
    </row>
    <row r="3" spans="1:16">
      <c r="A3" s="27" t="s">
        <v>13618</v>
      </c>
      <c r="D3" t="s">
        <v>13619</v>
      </c>
      <c r="E3">
        <v>431</v>
      </c>
      <c r="F3">
        <v>874</v>
      </c>
    </row>
    <row r="4" spans="1:16">
      <c r="A4" s="27" t="s">
        <v>4909</v>
      </c>
      <c r="C4" s="63"/>
      <c r="D4" s="63"/>
      <c r="E4" s="63"/>
      <c r="F4" s="63"/>
      <c r="G4" s="63"/>
      <c r="H4" s="63"/>
      <c r="I4" s="63"/>
      <c r="J4" s="63"/>
      <c r="K4" s="63"/>
      <c r="L4" s="63"/>
      <c r="M4" s="63"/>
      <c r="N4" s="63"/>
      <c r="O4" s="63"/>
      <c r="P4" s="63"/>
    </row>
    <row r="5" spans="1:16">
      <c r="A5" t="s">
        <v>13620</v>
      </c>
      <c r="B5" t="s">
        <v>13621</v>
      </c>
      <c r="E5" t="s">
        <v>13606</v>
      </c>
      <c r="F5" t="s">
        <v>13607</v>
      </c>
      <c r="G5" t="s">
        <v>13608</v>
      </c>
      <c r="H5" t="s">
        <v>13609</v>
      </c>
      <c r="I5" t="s">
        <v>13610</v>
      </c>
      <c r="J5" t="s">
        <v>13611</v>
      </c>
      <c r="K5" t="s">
        <v>13612</v>
      </c>
      <c r="L5" t="s">
        <v>13613</v>
      </c>
      <c r="M5" t="s">
        <v>13614</v>
      </c>
      <c r="N5" t="s">
        <v>13615</v>
      </c>
      <c r="O5" t="s">
        <v>13616</v>
      </c>
      <c r="P5" t="s">
        <v>13617</v>
      </c>
    </row>
    <row r="6" spans="1:16">
      <c r="A6" s="27" t="s">
        <v>380</v>
      </c>
      <c r="B6">
        <f>SUM(COUNTIFS('Cortes de Fibra'!$J$1:$J$875,$A$1,'Cortes de Fibra'!$T$1:$T$875,'Calculo de Causas'!A6),COUNTIFS('Cortes de Fibra'!$J$1:$J$875,$A$2,'Cortes de Fibra'!$T$1:$T$875,'Calculo de Causas'!A6),COUNTIFS('Cortes de Fibra'!$J$1:$J$875,$A$3,'Cortes de Fibra'!$T$1:$T$875,'Calculo de Causas'!A6),COUNTIFS('Cortes de Fibra'!$J$1:$J$875,$A$4,'Cortes de Fibra'!$T$1:$T$875,'Calculo de Causas'!A6))</f>
        <v>7</v>
      </c>
      <c r="E6">
        <v>3</v>
      </c>
      <c r="F6">
        <v>7</v>
      </c>
    </row>
    <row r="7" spans="1:16">
      <c r="A7" s="27" t="s">
        <v>513</v>
      </c>
      <c r="B7">
        <f>SUM(COUNTIFS('Cortes de Fibra'!$J$1:$J$875,$A$1,'Cortes de Fibra'!$T$1:$T$875,'Calculo de Causas'!A7),COUNTIFS('Cortes de Fibra'!$J$1:$J$875,$A$2,'Cortes de Fibra'!$T$1:$T$875,'Calculo de Causas'!A7),COUNTIFS('Cortes de Fibra'!$J$1:$J$875,$A$3,'Cortes de Fibra'!$T$1:$T$875,'Calculo de Causas'!A7),COUNTIFS('Cortes de Fibra'!$J$1:$J$875,$A$4,'Cortes de Fibra'!$T$1:$T$875,'Calculo de Causas'!A7))</f>
        <v>16</v>
      </c>
      <c r="E7">
        <v>6</v>
      </c>
      <c r="F7">
        <v>16</v>
      </c>
    </row>
    <row r="8" spans="1:16">
      <c r="A8" s="27" t="s">
        <v>1509</v>
      </c>
      <c r="B8">
        <f>SUM(COUNTIFS('Cortes de Fibra'!$J$1:$J$875,$A$1,'Cortes de Fibra'!$T$1:$T$875,'Calculo de Causas'!A8),COUNTIFS('Cortes de Fibra'!$J$1:$J$875,$A$2,'Cortes de Fibra'!$T$1:$T$875,'Calculo de Causas'!A8),COUNTIFS('Cortes de Fibra'!$J$1:$J$875,$A$3,'Cortes de Fibra'!$T$1:$T$875,'Calculo de Causas'!A8),COUNTIFS('Cortes de Fibra'!$J$1:$J$875,$A$4,'Cortes de Fibra'!$T$1:$T$875,'Calculo de Causas'!A8))</f>
        <v>3</v>
      </c>
      <c r="E8">
        <v>3</v>
      </c>
      <c r="F8">
        <v>3</v>
      </c>
    </row>
    <row r="9" spans="1:16">
      <c r="A9" s="27" t="s">
        <v>256</v>
      </c>
      <c r="B9">
        <f>SUM(COUNTIFS('Cortes de Fibra'!$J$1:$J$875,$A$1,'Cortes de Fibra'!$T$1:$T$875,'Calculo de Causas'!A9),COUNTIFS('Cortes de Fibra'!$J$1:$J$875,$A$2,'Cortes de Fibra'!$T$1:$T$875,'Calculo de Causas'!A9),COUNTIFS('Cortes de Fibra'!$J$1:$J$875,$A$3,'Cortes de Fibra'!$T$1:$T$875,'Calculo de Causas'!A9),COUNTIFS('Cortes de Fibra'!$J$1:$J$875,$A$4,'Cortes de Fibra'!$T$1:$T$875,'Calculo de Causas'!A9))</f>
        <v>92</v>
      </c>
      <c r="E9">
        <v>40</v>
      </c>
      <c r="F9">
        <v>92</v>
      </c>
    </row>
    <row r="10" spans="1:16">
      <c r="A10" s="27" t="s">
        <v>146</v>
      </c>
      <c r="B10">
        <f>SUM(COUNTIFS('Cortes de Fibra'!$J$1:$J$875,$A$1,'Cortes de Fibra'!$T$1:$T$875,'Calculo de Causas'!A10),COUNTIFS('Cortes de Fibra'!$J$1:$J$875,$A$2,'Cortes de Fibra'!$T$1:$T$875,'Calculo de Causas'!A10),COUNTIFS('Cortes de Fibra'!$J$1:$J$875,$A$3,'Cortes de Fibra'!$T$1:$T$875,'Calculo de Causas'!A10),COUNTIFS('Cortes de Fibra'!$J$1:$J$875,$A$4,'Cortes de Fibra'!$T$1:$T$875,'Calculo de Causas'!A10))</f>
        <v>88</v>
      </c>
      <c r="E10">
        <v>44</v>
      </c>
      <c r="F10">
        <v>88</v>
      </c>
    </row>
    <row r="11" spans="1:16">
      <c r="A11" s="27" t="s">
        <v>682</v>
      </c>
      <c r="B11">
        <f>SUM(COUNTIFS('Cortes de Fibra'!$J$1:$J$875,$A$1,'Cortes de Fibra'!$T$1:$T$875,'Calculo de Causas'!A11),COUNTIFS('Cortes de Fibra'!$J$1:$J$875,$A$2,'Cortes de Fibra'!$T$1:$T$875,'Calculo de Causas'!A11),COUNTIFS('Cortes de Fibra'!$J$1:$J$875,$A$3,'Cortes de Fibra'!$T$1:$T$875,'Calculo de Causas'!A11),COUNTIFS('Cortes de Fibra'!$J$1:$J$875,$A$4,'Cortes de Fibra'!$T$1:$T$875,'Calculo de Causas'!A11))</f>
        <v>8</v>
      </c>
      <c r="E11">
        <v>5</v>
      </c>
      <c r="F11">
        <v>8</v>
      </c>
    </row>
    <row r="12" spans="1:16">
      <c r="A12" s="27" t="s">
        <v>116</v>
      </c>
      <c r="B12">
        <f>SUM(COUNTIFS('Cortes de Fibra'!$J$1:$J$875,$A$1,'Cortes de Fibra'!$T$1:$T$875,'Calculo de Causas'!A12),COUNTIFS('Cortes de Fibra'!$J$1:$J$875,$A$2,'Cortes de Fibra'!$T$1:$T$875,'Calculo de Causas'!A12),COUNTIFS('Cortes de Fibra'!$J$1:$J$875,$A$3,'Cortes de Fibra'!$T$1:$T$875,'Calculo de Causas'!A12),COUNTIFS('Cortes de Fibra'!$J$1:$J$875,$A$4,'Cortes de Fibra'!$T$1:$T$875,'Calculo de Causas'!A12))</f>
        <v>24</v>
      </c>
      <c r="E12">
        <v>11</v>
      </c>
      <c r="F12">
        <v>24</v>
      </c>
    </row>
    <row r="13" spans="1:16">
      <c r="A13" s="27" t="s">
        <v>329</v>
      </c>
      <c r="B13">
        <f>SUM(COUNTIFS('Cortes de Fibra'!$J$1:$J$875,$A$1,'Cortes de Fibra'!$T$1:$T$875,'Calculo de Causas'!A13),COUNTIFS('Cortes de Fibra'!$J$1:$J$875,$A$2,'Cortes de Fibra'!$T$1:$T$875,'Calculo de Causas'!A13),COUNTIFS('Cortes de Fibra'!$J$1:$J$875,$A$3,'Cortes de Fibra'!$T$1:$T$875,'Calculo de Causas'!A13),COUNTIFS('Cortes de Fibra'!$J$1:$J$875,$A$4,'Cortes de Fibra'!$T$1:$T$875,'Calculo de Causas'!A13))</f>
        <v>18</v>
      </c>
      <c r="E13">
        <v>15</v>
      </c>
      <c r="F13">
        <v>18</v>
      </c>
    </row>
    <row r="14" spans="1:16">
      <c r="A14" s="27" t="s">
        <v>276</v>
      </c>
      <c r="B14">
        <f>SUM(COUNTIFS('Cortes de Fibra'!$J$1:$J$875,$A$1,'Cortes de Fibra'!$T$1:$T$875,'Calculo de Causas'!A14),COUNTIFS('Cortes de Fibra'!$J$1:$J$875,$A$2,'Cortes de Fibra'!$T$1:$T$875,'Calculo de Causas'!A14),COUNTIFS('Cortes de Fibra'!$J$1:$J$875,$A$3,'Cortes de Fibra'!$T$1:$T$875,'Calculo de Causas'!A14),COUNTIFS('Cortes de Fibra'!$J$1:$J$875,$A$4,'Cortes de Fibra'!$T$1:$T$875,'Calculo de Causas'!A14))</f>
        <v>30</v>
      </c>
      <c r="E14">
        <v>20</v>
      </c>
      <c r="F14">
        <v>32</v>
      </c>
    </row>
    <row r="15" spans="1:16">
      <c r="A15" s="27" t="s">
        <v>176</v>
      </c>
      <c r="B15">
        <f>SUM(COUNTIFS('Cortes de Fibra'!$J$1:$J$875,$A$1,'Cortes de Fibra'!$T$1:$T$875,'Calculo de Causas'!A15),COUNTIFS('Cortes de Fibra'!$J$1:$J$875,$A$2,'Cortes de Fibra'!$T$1:$T$875,'Calculo de Causas'!A15),COUNTIFS('Cortes de Fibra'!$J$1:$J$875,$A$3,'Cortes de Fibra'!$T$1:$T$875,'Calculo de Causas'!A15),COUNTIFS('Cortes de Fibra'!$J$1:$J$875,$A$4,'Cortes de Fibra'!$T$1:$T$875,'Calculo de Causas'!A15))</f>
        <v>107</v>
      </c>
      <c r="E15">
        <v>50</v>
      </c>
      <c r="F15">
        <v>104</v>
      </c>
    </row>
    <row r="16" spans="1:16">
      <c r="A16" s="27" t="s">
        <v>130</v>
      </c>
      <c r="B16">
        <f>SUM(COUNTIFS('Cortes de Fibra'!$J$1:$J$875,$A$1,'Cortes de Fibra'!$T$1:$T$875,'Calculo de Causas'!A16),COUNTIFS('Cortes de Fibra'!$J$1:$J$875,$A$2,'Cortes de Fibra'!$T$1:$T$875,'Calculo de Causas'!A16),COUNTIFS('Cortes de Fibra'!$J$1:$J$875,$A$3,'Cortes de Fibra'!$T$1:$T$875,'Calculo de Causas'!A16),COUNTIFS('Cortes de Fibra'!$J$1:$J$875,$A$4,'Cortes de Fibra'!$T$1:$T$875,'Calculo de Causas'!A16))</f>
        <v>28</v>
      </c>
      <c r="E16">
        <v>17</v>
      </c>
      <c r="F16">
        <v>28</v>
      </c>
    </row>
    <row r="17" spans="1:16">
      <c r="A17" s="27" t="s">
        <v>211</v>
      </c>
      <c r="B17">
        <f>SUM(COUNTIFS('Cortes de Fibra'!$J$1:$J$875,$A$1,'Cortes de Fibra'!$T$1:$T$875,'Calculo de Causas'!A17),COUNTIFS('Cortes de Fibra'!$J$1:$J$875,$A$2,'Cortes de Fibra'!$T$1:$T$875,'Calculo de Causas'!A17),COUNTIFS('Cortes de Fibra'!$J$1:$J$875,$A$3,'Cortes de Fibra'!$T$1:$T$875,'Calculo de Causas'!A17),COUNTIFS('Cortes de Fibra'!$J$1:$J$875,$A$4,'Cortes de Fibra'!$T$1:$T$875,'Calculo de Causas'!A17))</f>
        <v>18</v>
      </c>
      <c r="E17">
        <v>15</v>
      </c>
      <c r="F17">
        <v>18</v>
      </c>
    </row>
    <row r="18" spans="1:16">
      <c r="A18" s="27" t="s">
        <v>66</v>
      </c>
      <c r="B18">
        <f>SUM(COUNTIFS('Cortes de Fibra'!$J$1:$J$875,$A$1,'Cortes de Fibra'!$T$1:$T$875,'Calculo de Causas'!A18),COUNTIFS('Cortes de Fibra'!$J$1:$J$875,$A$2,'Cortes de Fibra'!$T$1:$T$875,'Calculo de Causas'!A18),COUNTIFS('Cortes de Fibra'!$J$1:$J$875,$A$3,'Cortes de Fibra'!$T$1:$T$875,'Calculo de Causas'!A18),COUNTIFS('Cortes de Fibra'!$J$1:$J$875,$A$4,'Cortes de Fibra'!$T$1:$T$875,'Calculo de Causas'!A18))</f>
        <v>271</v>
      </c>
      <c r="E18">
        <v>130</v>
      </c>
      <c r="F18">
        <v>271</v>
      </c>
    </row>
    <row r="19" spans="1:16">
      <c r="A19" s="27" t="s">
        <v>104</v>
      </c>
      <c r="B19">
        <f>SUM(COUNTIFS('Cortes de Fibra'!$J$1:$J$875,$A$1,'Cortes de Fibra'!$T$1:$T$875,'Calculo de Causas'!A19),COUNTIFS('Cortes de Fibra'!$J$1:$J$875,$A$2,'Cortes de Fibra'!$T$1:$T$875,'Calculo de Causas'!A19),COUNTIFS('Cortes de Fibra'!$J$1:$J$875,$A$3,'Cortes de Fibra'!$T$1:$T$875,'Calculo de Causas'!A19),COUNTIFS('Cortes de Fibra'!$J$1:$J$875,$A$4,'Cortes de Fibra'!$T$1:$T$875,'Calculo de Causas'!A19))</f>
        <v>87</v>
      </c>
      <c r="E19">
        <v>36</v>
      </c>
      <c r="F19">
        <v>87</v>
      </c>
    </row>
    <row r="26" spans="1:16">
      <c r="A26" t="s">
        <v>13622</v>
      </c>
      <c r="B26" t="s">
        <v>13623</v>
      </c>
      <c r="E26" t="s">
        <v>13606</v>
      </c>
      <c r="F26" t="s">
        <v>13607</v>
      </c>
      <c r="G26" t="s">
        <v>13608</v>
      </c>
      <c r="H26" t="s">
        <v>13609</v>
      </c>
      <c r="I26" t="s">
        <v>13610</v>
      </c>
      <c r="J26" t="s">
        <v>13611</v>
      </c>
      <c r="K26" t="s">
        <v>13612</v>
      </c>
      <c r="L26" t="s">
        <v>13613</v>
      </c>
      <c r="M26" t="s">
        <v>13614</v>
      </c>
      <c r="N26" t="s">
        <v>13615</v>
      </c>
      <c r="O26" t="s">
        <v>13616</v>
      </c>
      <c r="P26" t="s">
        <v>13617</v>
      </c>
    </row>
    <row r="27" spans="1:16">
      <c r="A27" t="s">
        <v>66</v>
      </c>
      <c r="B27">
        <f>B18</f>
        <v>271</v>
      </c>
      <c r="E27">
        <v>130</v>
      </c>
      <c r="F27">
        <v>271</v>
      </c>
    </row>
    <row r="28" spans="1:16">
      <c r="A28" t="s">
        <v>13624</v>
      </c>
      <c r="B28">
        <f>B9</f>
        <v>92</v>
      </c>
      <c r="E28">
        <v>40</v>
      </c>
      <c r="F28">
        <v>92</v>
      </c>
    </row>
    <row r="29" spans="1:16">
      <c r="A29" t="s">
        <v>513</v>
      </c>
      <c r="B29">
        <f>B7+B6</f>
        <v>23</v>
      </c>
      <c r="E29">
        <v>9</v>
      </c>
      <c r="F29">
        <v>23</v>
      </c>
    </row>
    <row r="30" spans="1:16">
      <c r="A30" t="s">
        <v>130</v>
      </c>
      <c r="B30">
        <f>B16</f>
        <v>28</v>
      </c>
      <c r="E30">
        <v>17</v>
      </c>
      <c r="F30">
        <v>28</v>
      </c>
    </row>
    <row r="31" spans="1:16">
      <c r="A31" t="s">
        <v>329</v>
      </c>
      <c r="B31">
        <f>B13</f>
        <v>18</v>
      </c>
      <c r="E31">
        <v>15</v>
      </c>
      <c r="F31">
        <v>18</v>
      </c>
    </row>
    <row r="32" spans="1:16">
      <c r="A32" s="27" t="s">
        <v>146</v>
      </c>
      <c r="B32">
        <f>B10+B11</f>
        <v>96</v>
      </c>
      <c r="E32">
        <v>49</v>
      </c>
      <c r="F32">
        <v>96</v>
      </c>
    </row>
    <row r="33" spans="1:6">
      <c r="A33" t="s">
        <v>116</v>
      </c>
      <c r="B33">
        <f>B12</f>
        <v>24</v>
      </c>
      <c r="E33">
        <v>11</v>
      </c>
      <c r="F33">
        <v>24</v>
      </c>
    </row>
    <row r="34" spans="1:6">
      <c r="A34" s="27" t="s">
        <v>276</v>
      </c>
      <c r="B34">
        <f>SUM(B14:B15)</f>
        <v>137</v>
      </c>
      <c r="E34">
        <v>70</v>
      </c>
      <c r="F34">
        <v>136</v>
      </c>
    </row>
  </sheetData>
  <protectedRanges>
    <protectedRange algorithmName="SHA-512" hashValue="DhSir5mKpeD4ploiPkOBZPiy8ZXKPRJqLLmr0c9zYN9QPc11SV5HSTK+Dn4Z3b+4C4lw4rtwiD24+zYr0jWlSg==" saltValue="nOzd1EwnB55DT/0zAEO9fw==" spinCount="100000" sqref="A6:A19 A32 A34" name="Tofo"/>
    <protectedRange algorithmName="SHA-512" hashValue="DhSir5mKpeD4ploiPkOBZPiy8ZXKPRJqLLmr0c9zYN9QPc11SV5HSTK+Dn4Z3b+4C4lw4rtwiD24+zYr0jWlSg==" saltValue="nOzd1EwnB55DT/0zAEO9fw==" spinCount="100000" sqref="A1:A4 I5 L5 O5 F26 I26 L26 O26 F1:F5 I2 L2 O2" name="Tofo_1"/>
  </protectedRange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AJ474"/>
  <sheetViews>
    <sheetView workbookViewId="0">
      <selection activeCell="A5" sqref="A5"/>
    </sheetView>
  </sheetViews>
  <sheetFormatPr baseColWidth="10" defaultColWidth="11.42578125" defaultRowHeight="15"/>
  <cols>
    <col min="1" max="1" width="17.42578125" style="27" bestFit="1" customWidth="1"/>
    <col min="2" max="2" width="3.42578125" style="27" customWidth="1"/>
    <col min="3" max="3" width="15.5703125" style="27" bestFit="1" customWidth="1"/>
    <col min="4" max="4" width="3.5703125" style="27" customWidth="1"/>
    <col min="5" max="5" width="26" style="27" customWidth="1"/>
    <col min="6" max="6" width="7.42578125" style="27" customWidth="1"/>
    <col min="7" max="7" width="28.42578125" style="27" bestFit="1" customWidth="1"/>
    <col min="8" max="8" width="4.42578125" style="27" customWidth="1"/>
    <col min="9" max="9" width="26.42578125" style="27" bestFit="1" customWidth="1"/>
    <col min="10" max="10" width="5.5703125" style="27" customWidth="1"/>
    <col min="11" max="12" width="26.42578125" style="27" customWidth="1"/>
    <col min="13" max="13" width="5.5703125" style="27" customWidth="1"/>
    <col min="14" max="14" width="4.42578125" style="27" customWidth="1"/>
    <col min="15" max="15" width="17.42578125" style="27" bestFit="1" customWidth="1"/>
    <col min="16" max="16" width="13.5703125" style="27" bestFit="1" customWidth="1"/>
    <col min="17" max="17" width="18.42578125" style="27" bestFit="1" customWidth="1"/>
    <col min="18" max="18" width="18.42578125" style="27" customWidth="1"/>
    <col min="19" max="19" width="15.5703125" style="27" bestFit="1" customWidth="1"/>
    <col min="20" max="20" width="35.5703125" style="27" bestFit="1" customWidth="1"/>
    <col min="21" max="21" width="8.42578125" style="27" customWidth="1"/>
    <col min="22" max="22" width="20.5703125" style="27" bestFit="1" customWidth="1"/>
    <col min="23" max="23" width="8.42578125" style="27" customWidth="1"/>
    <col min="24" max="24" width="42.5703125" style="27" bestFit="1" customWidth="1"/>
    <col min="25" max="25" width="8.42578125" style="27" customWidth="1"/>
    <col min="26" max="26" width="11.42578125" style="27"/>
    <col min="27" max="27" width="8.42578125" style="27" customWidth="1"/>
    <col min="28" max="28" width="20.42578125" style="27" bestFit="1" customWidth="1"/>
    <col min="29" max="29" width="3.42578125" style="27" customWidth="1"/>
    <col min="30" max="30" width="19.5703125" style="27" bestFit="1" customWidth="1"/>
    <col min="31" max="31" width="3.5703125" style="27" customWidth="1"/>
    <col min="32" max="32" width="22.42578125" style="27" bestFit="1" customWidth="1"/>
    <col min="33" max="16384" width="11.42578125" style="27"/>
  </cols>
  <sheetData>
    <row r="1" spans="1:36" s="24" customFormat="1">
      <c r="A1" s="24" t="s">
        <v>13625</v>
      </c>
      <c r="C1" s="24" t="s">
        <v>6</v>
      </c>
      <c r="E1" s="24" t="s">
        <v>13626</v>
      </c>
      <c r="G1" s="24" t="s">
        <v>13627</v>
      </c>
      <c r="I1" s="24" t="s">
        <v>10</v>
      </c>
      <c r="K1" s="24" t="s">
        <v>10</v>
      </c>
      <c r="L1" s="24" t="s">
        <v>13628</v>
      </c>
      <c r="O1" s="24" t="s">
        <v>13629</v>
      </c>
      <c r="P1" s="24" t="s">
        <v>12</v>
      </c>
      <c r="Q1" s="14" t="s">
        <v>18</v>
      </c>
      <c r="S1" s="25" t="s">
        <v>12</v>
      </c>
      <c r="T1" s="25" t="s">
        <v>14</v>
      </c>
      <c r="V1" s="24" t="s">
        <v>13630</v>
      </c>
      <c r="X1" s="24" t="s">
        <v>13631</v>
      </c>
      <c r="Z1" s="24" t="s">
        <v>13632</v>
      </c>
      <c r="AB1" s="24" t="s">
        <v>13633</v>
      </c>
      <c r="AD1" s="24" t="s">
        <v>13634</v>
      </c>
      <c r="AF1" s="26" t="s">
        <v>13</v>
      </c>
    </row>
    <row r="2" spans="1:36">
      <c r="A2" s="27" t="s">
        <v>54</v>
      </c>
      <c r="C2" s="27" t="s">
        <v>164</v>
      </c>
      <c r="E2" s="27" t="s">
        <v>165</v>
      </c>
      <c r="G2" s="27" t="s">
        <v>1380</v>
      </c>
      <c r="I2" s="27" t="s">
        <v>1380</v>
      </c>
      <c r="K2" s="27" t="s">
        <v>1380</v>
      </c>
      <c r="L2" s="27" t="s">
        <v>360</v>
      </c>
      <c r="O2" s="27" t="s">
        <v>58</v>
      </c>
      <c r="P2" s="27" t="s">
        <v>360</v>
      </c>
      <c r="Q2" s="27" t="s">
        <v>366</v>
      </c>
      <c r="S2" s="47" t="s">
        <v>13635</v>
      </c>
      <c r="T2" s="44" t="s">
        <v>92</v>
      </c>
      <c r="V2" s="27" t="s">
        <v>13636</v>
      </c>
      <c r="X2" s="27" t="s">
        <v>380</v>
      </c>
      <c r="Z2" s="27" t="s">
        <v>70</v>
      </c>
      <c r="AB2" s="27" t="s">
        <v>119</v>
      </c>
      <c r="AD2" s="27" t="s">
        <v>1380</v>
      </c>
      <c r="AF2" s="28" t="s">
        <v>13637</v>
      </c>
      <c r="AG2" s="111" t="s">
        <v>13635</v>
      </c>
    </row>
    <row r="3" spans="1:36">
      <c r="A3" s="27" t="s">
        <v>163</v>
      </c>
      <c r="C3" s="27" t="s">
        <v>55</v>
      </c>
      <c r="E3" s="27" t="s">
        <v>13638</v>
      </c>
      <c r="G3" s="27" t="s">
        <v>568</v>
      </c>
      <c r="I3" s="27" t="s">
        <v>568</v>
      </c>
      <c r="K3" s="27" t="s">
        <v>1380</v>
      </c>
      <c r="L3" s="27" t="s">
        <v>3421</v>
      </c>
      <c r="O3" s="27" t="s">
        <v>78</v>
      </c>
      <c r="P3" s="27" t="s">
        <v>3421</v>
      </c>
      <c r="Q3" s="27" t="s">
        <v>210</v>
      </c>
      <c r="S3" s="43" t="s">
        <v>13635</v>
      </c>
      <c r="T3" s="43" t="s">
        <v>8199</v>
      </c>
      <c r="V3" s="27" t="s">
        <v>13639</v>
      </c>
      <c r="X3" s="27" t="s">
        <v>513</v>
      </c>
      <c r="Z3" s="27" t="s">
        <v>71</v>
      </c>
      <c r="AB3" s="27" t="s">
        <v>13640</v>
      </c>
      <c r="AD3" s="27" t="s">
        <v>404</v>
      </c>
      <c r="AF3" s="29"/>
      <c r="AG3" s="111"/>
    </row>
    <row r="4" spans="1:36">
      <c r="A4" s="27" t="s">
        <v>136</v>
      </c>
      <c r="C4" s="27" t="s">
        <v>12498</v>
      </c>
      <c r="E4" s="27" t="s">
        <v>9435</v>
      </c>
      <c r="G4" s="27" t="s">
        <v>2481</v>
      </c>
      <c r="I4" s="27" t="s">
        <v>2481</v>
      </c>
      <c r="K4" s="27" t="s">
        <v>1380</v>
      </c>
      <c r="L4" s="27" t="s">
        <v>123</v>
      </c>
      <c r="P4" s="27" t="s">
        <v>123</v>
      </c>
      <c r="Q4" s="27" t="s">
        <v>129</v>
      </c>
      <c r="S4" s="43" t="s">
        <v>13635</v>
      </c>
      <c r="T4" s="43" t="s">
        <v>3918</v>
      </c>
      <c r="V4" s="27" t="s">
        <v>13641</v>
      </c>
      <c r="X4" s="27" t="s">
        <v>1509</v>
      </c>
      <c r="AB4" s="27" t="s">
        <v>1349</v>
      </c>
      <c r="AD4" s="27" t="s">
        <v>568</v>
      </c>
      <c r="AF4" s="29" t="s">
        <v>13642</v>
      </c>
      <c r="AG4" s="111"/>
    </row>
    <row r="5" spans="1:36">
      <c r="A5" s="27" t="s">
        <v>92</v>
      </c>
      <c r="C5" s="27" t="s">
        <v>1465</v>
      </c>
      <c r="E5" s="27" t="s">
        <v>3019</v>
      </c>
      <c r="G5" s="27" t="s">
        <v>56</v>
      </c>
      <c r="I5" s="27" t="s">
        <v>168</v>
      </c>
      <c r="K5" s="27" t="s">
        <v>1380</v>
      </c>
      <c r="L5" s="27" t="s">
        <v>6255</v>
      </c>
      <c r="P5" s="27" t="s">
        <v>6255</v>
      </c>
      <c r="Q5" s="27" t="s">
        <v>85</v>
      </c>
      <c r="S5" s="43" t="s">
        <v>13635</v>
      </c>
      <c r="T5" s="43" t="s">
        <v>4554</v>
      </c>
      <c r="V5" s="27" t="s">
        <v>13643</v>
      </c>
      <c r="X5" s="27" t="s">
        <v>256</v>
      </c>
      <c r="AB5" s="27" t="s">
        <v>8652</v>
      </c>
      <c r="AD5" s="27" t="s">
        <v>467</v>
      </c>
      <c r="AF5" s="29" t="s">
        <v>13644</v>
      </c>
      <c r="AG5" s="111"/>
    </row>
    <row r="6" spans="1:36">
      <c r="C6" s="27" t="s">
        <v>13645</v>
      </c>
      <c r="E6" s="27" t="s">
        <v>13646</v>
      </c>
      <c r="G6" s="27" t="s">
        <v>137</v>
      </c>
      <c r="I6" s="27" t="s">
        <v>77</v>
      </c>
      <c r="K6" s="27" t="s">
        <v>1380</v>
      </c>
      <c r="L6" s="27" t="s">
        <v>59</v>
      </c>
      <c r="P6" s="27" t="s">
        <v>59</v>
      </c>
      <c r="Q6" s="27" t="s">
        <v>65</v>
      </c>
      <c r="S6" s="43" t="s">
        <v>13635</v>
      </c>
      <c r="T6" s="45" t="s">
        <v>13647</v>
      </c>
      <c r="V6" s="27" t="s">
        <v>13648</v>
      </c>
      <c r="X6" s="27" t="s">
        <v>146</v>
      </c>
      <c r="AB6" s="27" t="s">
        <v>73</v>
      </c>
      <c r="AD6" s="27" t="s">
        <v>271</v>
      </c>
      <c r="AF6" s="29" t="s">
        <v>13649</v>
      </c>
      <c r="AG6" s="111"/>
    </row>
    <row r="7" spans="1:36">
      <c r="E7" s="27" t="s">
        <v>13650</v>
      </c>
      <c r="G7" s="27" t="s">
        <v>372</v>
      </c>
      <c r="I7" s="27" t="s">
        <v>108</v>
      </c>
      <c r="K7" s="27" t="s">
        <v>1380</v>
      </c>
      <c r="L7" s="27" t="s">
        <v>383</v>
      </c>
      <c r="P7" s="27" t="s">
        <v>383</v>
      </c>
      <c r="Q7" s="27" t="s">
        <v>389</v>
      </c>
      <c r="S7" s="43" t="s">
        <v>13635</v>
      </c>
      <c r="T7" s="43" t="s">
        <v>793</v>
      </c>
      <c r="V7" s="27" t="s">
        <v>9317</v>
      </c>
      <c r="X7" s="27" t="s">
        <v>682</v>
      </c>
      <c r="AB7" s="27" t="s">
        <v>460</v>
      </c>
      <c r="AD7" s="27" t="s">
        <v>133</v>
      </c>
      <c r="AF7" s="29" t="s">
        <v>943</v>
      </c>
      <c r="AG7" s="111"/>
    </row>
    <row r="8" spans="1:36">
      <c r="A8" s="30"/>
      <c r="E8" s="27" t="s">
        <v>1551</v>
      </c>
      <c r="G8" s="27" t="s">
        <v>2815</v>
      </c>
      <c r="I8" s="27" t="s">
        <v>57</v>
      </c>
      <c r="K8" s="27" t="s">
        <v>1380</v>
      </c>
      <c r="L8" s="27" t="s">
        <v>1429</v>
      </c>
      <c r="P8" s="27" t="s">
        <v>1429</v>
      </c>
      <c r="Q8" s="27" t="s">
        <v>210</v>
      </c>
      <c r="S8" s="43" t="s">
        <v>13635</v>
      </c>
      <c r="T8" s="43" t="s">
        <v>9299</v>
      </c>
      <c r="V8" s="27" t="s">
        <v>4100</v>
      </c>
      <c r="X8" s="27" t="s">
        <v>116</v>
      </c>
      <c r="AB8" s="27" t="s">
        <v>13651</v>
      </c>
      <c r="AD8" s="27" t="s">
        <v>107</v>
      </c>
      <c r="AF8" s="29" t="s">
        <v>404</v>
      </c>
      <c r="AG8" s="111"/>
    </row>
    <row r="9" spans="1:36">
      <c r="A9" s="31"/>
      <c r="E9" s="27" t="s">
        <v>13652</v>
      </c>
      <c r="G9" s="27" t="s">
        <v>13618</v>
      </c>
      <c r="I9" s="27" t="s">
        <v>93</v>
      </c>
      <c r="K9" s="27" t="s">
        <v>1380</v>
      </c>
      <c r="L9" s="27" t="s">
        <v>656</v>
      </c>
      <c r="O9" s="31"/>
      <c r="P9" s="27" t="s">
        <v>656</v>
      </c>
      <c r="Q9" s="27" t="s">
        <v>9317</v>
      </c>
      <c r="S9" s="43" t="s">
        <v>13635</v>
      </c>
      <c r="T9" s="43" t="s">
        <v>13653</v>
      </c>
      <c r="V9" s="27" t="s">
        <v>85</v>
      </c>
      <c r="X9" s="27" t="s">
        <v>329</v>
      </c>
      <c r="AB9" s="27" t="s">
        <v>88</v>
      </c>
      <c r="AD9" s="27" t="s">
        <v>298</v>
      </c>
      <c r="AF9" s="29" t="s">
        <v>13654</v>
      </c>
      <c r="AG9" s="111"/>
      <c r="AJ9" s="30"/>
    </row>
    <row r="10" spans="1:36">
      <c r="A10" s="31"/>
      <c r="C10" s="30"/>
      <c r="E10" s="27" t="s">
        <v>13655</v>
      </c>
      <c r="G10" s="27" t="s">
        <v>4909</v>
      </c>
      <c r="I10" s="27" t="s">
        <v>138</v>
      </c>
      <c r="K10" s="27" t="s">
        <v>1380</v>
      </c>
      <c r="L10" s="27" t="s">
        <v>987</v>
      </c>
      <c r="P10" s="27" t="s">
        <v>987</v>
      </c>
      <c r="Q10" s="27" t="s">
        <v>158</v>
      </c>
      <c r="S10" s="43" t="s">
        <v>13635</v>
      </c>
      <c r="T10" s="43" t="s">
        <v>2242</v>
      </c>
      <c r="V10" s="27" t="s">
        <v>221</v>
      </c>
      <c r="X10" s="27" t="s">
        <v>276</v>
      </c>
      <c r="AB10" s="27" t="s">
        <v>106</v>
      </c>
      <c r="AD10" s="27" t="s">
        <v>100</v>
      </c>
      <c r="AF10" s="29" t="s">
        <v>1229</v>
      </c>
      <c r="AG10" s="111"/>
      <c r="AJ10" s="30"/>
    </row>
    <row r="11" spans="1:36">
      <c r="A11" s="31"/>
      <c r="C11" s="30"/>
      <c r="E11" s="27" t="s">
        <v>13656</v>
      </c>
      <c r="G11" s="27" t="s">
        <v>167</v>
      </c>
      <c r="I11" s="27" t="s">
        <v>340</v>
      </c>
      <c r="K11" s="27" t="s">
        <v>1380</v>
      </c>
      <c r="L11" s="27" t="s">
        <v>956</v>
      </c>
      <c r="P11" s="27" t="s">
        <v>956</v>
      </c>
      <c r="Q11" s="27" t="s">
        <v>210</v>
      </c>
      <c r="S11" s="43" t="s">
        <v>13635</v>
      </c>
      <c r="T11" s="43" t="s">
        <v>13657</v>
      </c>
      <c r="V11" s="27" t="s">
        <v>13658</v>
      </c>
      <c r="X11" s="27" t="s">
        <v>176</v>
      </c>
      <c r="AB11" s="27" t="s">
        <v>72</v>
      </c>
      <c r="AD11" s="27" t="s">
        <v>1202</v>
      </c>
      <c r="AF11" s="29" t="s">
        <v>13659</v>
      </c>
      <c r="AG11" s="111"/>
      <c r="AJ11" s="30"/>
    </row>
    <row r="12" spans="1:36">
      <c r="A12" s="31"/>
      <c r="C12" s="31"/>
      <c r="G12" s="27" t="s">
        <v>322</v>
      </c>
      <c r="I12" s="27" t="s">
        <v>359</v>
      </c>
      <c r="K12" s="27" t="s">
        <v>1380</v>
      </c>
      <c r="L12" s="27" t="s">
        <v>507</v>
      </c>
      <c r="P12" s="27" t="s">
        <v>507</v>
      </c>
      <c r="Q12" s="27" t="s">
        <v>158</v>
      </c>
      <c r="S12" s="43" t="s">
        <v>13635</v>
      </c>
      <c r="T12" s="43" t="s">
        <v>939</v>
      </c>
      <c r="V12" s="27" t="s">
        <v>13660</v>
      </c>
      <c r="X12" s="27" t="s">
        <v>130</v>
      </c>
      <c r="AB12" s="27" t="s">
        <v>815</v>
      </c>
      <c r="AD12" s="27" t="s">
        <v>4896</v>
      </c>
      <c r="AF12" s="29" t="s">
        <v>9031</v>
      </c>
      <c r="AG12" s="111"/>
      <c r="AJ12" s="30"/>
    </row>
    <row r="13" spans="1:36">
      <c r="A13" s="31"/>
      <c r="C13" s="31"/>
      <c r="E13" s="31"/>
      <c r="G13" s="27" t="s">
        <v>490</v>
      </c>
      <c r="I13" s="27" t="s">
        <v>372</v>
      </c>
      <c r="K13" s="27" t="s">
        <v>1380</v>
      </c>
      <c r="L13" s="27" t="s">
        <v>109</v>
      </c>
      <c r="O13" s="31"/>
      <c r="P13" s="27" t="s">
        <v>109</v>
      </c>
      <c r="Q13" s="27" t="s">
        <v>12398</v>
      </c>
      <c r="S13" s="43" t="s">
        <v>13635</v>
      </c>
      <c r="T13" s="43" t="s">
        <v>7989</v>
      </c>
      <c r="V13" s="27" t="s">
        <v>129</v>
      </c>
      <c r="X13" s="27" t="s">
        <v>211</v>
      </c>
      <c r="AB13" s="27" t="s">
        <v>98</v>
      </c>
      <c r="AD13" s="27" t="s">
        <v>264</v>
      </c>
      <c r="AF13" s="29" t="s">
        <v>2756</v>
      </c>
      <c r="AG13" s="111"/>
    </row>
    <row r="14" spans="1:36">
      <c r="A14" s="30"/>
      <c r="C14" s="31"/>
      <c r="E14" s="31"/>
      <c r="I14" s="27" t="s">
        <v>122</v>
      </c>
      <c r="K14" s="27" t="s">
        <v>1380</v>
      </c>
      <c r="L14" s="27" t="s">
        <v>569</v>
      </c>
      <c r="O14" s="32"/>
      <c r="P14" s="27" t="s">
        <v>569</v>
      </c>
      <c r="Q14" s="27" t="s">
        <v>366</v>
      </c>
      <c r="S14" s="43" t="s">
        <v>13635</v>
      </c>
      <c r="T14" s="43"/>
      <c r="V14" s="27" t="s">
        <v>13661</v>
      </c>
      <c r="X14" s="27" t="s">
        <v>66</v>
      </c>
      <c r="AB14" s="27" t="s">
        <v>120</v>
      </c>
      <c r="AD14" s="27" t="s">
        <v>74</v>
      </c>
      <c r="AF14" s="29" t="s">
        <v>13662</v>
      </c>
      <c r="AG14" s="111"/>
      <c r="AJ14" s="30"/>
    </row>
    <row r="15" spans="1:36">
      <c r="A15" s="30"/>
      <c r="C15" s="30"/>
      <c r="E15" s="30"/>
      <c r="G15" s="30"/>
      <c r="I15" s="27" t="s">
        <v>2815</v>
      </c>
      <c r="K15" s="27" t="s">
        <v>1380</v>
      </c>
      <c r="L15" s="27" t="s">
        <v>644</v>
      </c>
      <c r="O15" s="32"/>
      <c r="P15" s="27" t="s">
        <v>644</v>
      </c>
      <c r="Q15" s="27" t="s">
        <v>129</v>
      </c>
      <c r="S15" s="43" t="s">
        <v>13635</v>
      </c>
      <c r="T15" s="46" t="s">
        <v>163</v>
      </c>
      <c r="V15" s="27" t="s">
        <v>145</v>
      </c>
      <c r="X15" s="27" t="s">
        <v>104</v>
      </c>
      <c r="AB15" s="27" t="s">
        <v>69</v>
      </c>
      <c r="AD15" s="27" t="s">
        <v>392</v>
      </c>
      <c r="AF15" s="29" t="s">
        <v>4335</v>
      </c>
      <c r="AG15" s="111"/>
      <c r="AJ15" s="30"/>
    </row>
    <row r="16" spans="1:36">
      <c r="A16" s="30"/>
      <c r="E16" s="30"/>
      <c r="G16" s="30"/>
      <c r="I16" s="27" t="s">
        <v>203</v>
      </c>
      <c r="K16" s="27" t="s">
        <v>1380</v>
      </c>
      <c r="L16" s="27" t="s">
        <v>79</v>
      </c>
      <c r="O16" s="32"/>
      <c r="P16" s="27" t="s">
        <v>79</v>
      </c>
      <c r="Q16" s="27" t="s">
        <v>85</v>
      </c>
      <c r="S16" s="43" t="s">
        <v>13635</v>
      </c>
      <c r="T16" s="43" t="s">
        <v>13663</v>
      </c>
      <c r="V16" s="27" t="s">
        <v>487</v>
      </c>
      <c r="AB16" s="27" t="s">
        <v>87</v>
      </c>
      <c r="AD16" s="27" t="s">
        <v>214</v>
      </c>
      <c r="AF16" s="29" t="s">
        <v>13664</v>
      </c>
      <c r="AG16" s="111"/>
      <c r="AJ16" s="30"/>
    </row>
    <row r="17" spans="1:33">
      <c r="A17" s="30"/>
      <c r="E17" s="30"/>
      <c r="G17" s="30"/>
      <c r="I17" s="27" t="s">
        <v>4096</v>
      </c>
      <c r="K17" s="27" t="s">
        <v>1380</v>
      </c>
      <c r="L17" s="27" t="s">
        <v>3923</v>
      </c>
      <c r="O17" s="30"/>
      <c r="P17" s="27" t="s">
        <v>79</v>
      </c>
      <c r="Q17" s="27" t="s">
        <v>210</v>
      </c>
      <c r="S17" s="43" t="s">
        <v>13635</v>
      </c>
      <c r="T17" s="43" t="s">
        <v>13665</v>
      </c>
      <c r="V17" s="27" t="s">
        <v>13666</v>
      </c>
      <c r="AB17" s="27" t="s">
        <v>13667</v>
      </c>
      <c r="AD17" s="27" t="s">
        <v>356</v>
      </c>
      <c r="AF17" s="29" t="s">
        <v>13668</v>
      </c>
      <c r="AG17" s="111"/>
    </row>
    <row r="18" spans="1:33">
      <c r="A18" s="30"/>
      <c r="E18" s="30"/>
      <c r="G18" s="30"/>
      <c r="I18" s="27" t="s">
        <v>13669</v>
      </c>
      <c r="K18" s="27" t="s">
        <v>1380</v>
      </c>
      <c r="L18" s="27" t="s">
        <v>745</v>
      </c>
      <c r="O18" s="30"/>
      <c r="P18" s="27" t="s">
        <v>3923</v>
      </c>
      <c r="Q18" s="27" t="s">
        <v>85</v>
      </c>
      <c r="S18" s="43" t="s">
        <v>13635</v>
      </c>
      <c r="T18" s="43" t="s">
        <v>13670</v>
      </c>
      <c r="V18" s="27" t="s">
        <v>158</v>
      </c>
      <c r="AD18" s="27" t="s">
        <v>455</v>
      </c>
      <c r="AF18" s="33" t="s">
        <v>13671</v>
      </c>
      <c r="AG18" s="111"/>
    </row>
    <row r="19" spans="1:33">
      <c r="A19" s="30"/>
      <c r="C19" s="30"/>
      <c r="E19" s="30"/>
      <c r="F19" s="30"/>
      <c r="G19" s="31"/>
      <c r="I19" s="27" t="s">
        <v>322</v>
      </c>
      <c r="K19" s="27" t="s">
        <v>1380</v>
      </c>
      <c r="L19" s="27" t="s">
        <v>431</v>
      </c>
      <c r="P19" s="27" t="s">
        <v>745</v>
      </c>
      <c r="Q19" s="27" t="s">
        <v>158</v>
      </c>
      <c r="S19" s="49" t="s">
        <v>11438</v>
      </c>
      <c r="T19" s="49" t="s">
        <v>92</v>
      </c>
      <c r="V19" s="27" t="s">
        <v>347</v>
      </c>
      <c r="X19" s="31"/>
      <c r="AD19" s="27" t="s">
        <v>862</v>
      </c>
      <c r="AF19" s="28" t="s">
        <v>11438</v>
      </c>
      <c r="AG19" s="108" t="s">
        <v>11438</v>
      </c>
    </row>
    <row r="20" spans="1:33">
      <c r="A20" s="30"/>
      <c r="E20" s="32"/>
      <c r="F20" s="30"/>
      <c r="G20" s="31"/>
      <c r="I20" s="27" t="s">
        <v>490</v>
      </c>
      <c r="K20" s="27" t="s">
        <v>1380</v>
      </c>
      <c r="L20" s="27" t="s">
        <v>228</v>
      </c>
      <c r="P20" s="27" t="s">
        <v>431</v>
      </c>
      <c r="Q20" s="27" t="s">
        <v>12398</v>
      </c>
      <c r="S20" s="48" t="s">
        <v>11438</v>
      </c>
      <c r="T20" s="48" t="s">
        <v>958</v>
      </c>
      <c r="V20" s="27" t="s">
        <v>13672</v>
      </c>
      <c r="X20" s="31"/>
      <c r="Z20" s="30"/>
      <c r="AB20" s="31"/>
      <c r="AD20" s="27" t="s">
        <v>662</v>
      </c>
      <c r="AF20" s="29" t="s">
        <v>13673</v>
      </c>
      <c r="AG20" s="108"/>
    </row>
    <row r="21" spans="1:33">
      <c r="A21" s="31"/>
      <c r="C21" s="30"/>
      <c r="E21" s="30"/>
      <c r="G21" s="30"/>
      <c r="K21" s="27" t="s">
        <v>1380</v>
      </c>
      <c r="L21" s="27" t="s">
        <v>373</v>
      </c>
      <c r="P21" s="27" t="s">
        <v>228</v>
      </c>
      <c r="Q21" s="27" t="s">
        <v>12398</v>
      </c>
      <c r="S21" s="44" t="s">
        <v>13674</v>
      </c>
      <c r="T21" s="47" t="s">
        <v>92</v>
      </c>
      <c r="V21" s="27" t="s">
        <v>115</v>
      </c>
      <c r="X21" s="31"/>
      <c r="Z21" s="30"/>
      <c r="AB21" s="31"/>
      <c r="AD21" s="27" t="s">
        <v>200</v>
      </c>
      <c r="AF21" s="29" t="s">
        <v>13675</v>
      </c>
      <c r="AG21" s="108"/>
    </row>
    <row r="22" spans="1:33">
      <c r="A22" s="31"/>
      <c r="C22" s="30"/>
      <c r="E22" s="31"/>
      <c r="G22" s="31"/>
      <c r="K22" s="27" t="s">
        <v>1380</v>
      </c>
      <c r="L22" s="27" t="s">
        <v>152</v>
      </c>
      <c r="P22" s="27" t="s">
        <v>373</v>
      </c>
      <c r="Q22" s="27" t="s">
        <v>10375</v>
      </c>
      <c r="S22" s="50" t="s">
        <v>13674</v>
      </c>
      <c r="T22" s="43" t="s">
        <v>13676</v>
      </c>
      <c r="V22" s="27" t="s">
        <v>13677</v>
      </c>
      <c r="X22" s="31"/>
      <c r="Z22" s="30"/>
      <c r="AB22" s="30"/>
      <c r="AD22" s="27" t="s">
        <v>481</v>
      </c>
      <c r="AF22" s="29" t="s">
        <v>13678</v>
      </c>
      <c r="AG22" s="108"/>
    </row>
    <row r="23" spans="1:33">
      <c r="A23" s="30"/>
      <c r="C23" s="34"/>
      <c r="E23" s="31"/>
      <c r="G23" s="31"/>
      <c r="K23" s="27" t="s">
        <v>1380</v>
      </c>
      <c r="L23" s="27" t="s">
        <v>169</v>
      </c>
      <c r="P23" s="27" t="s">
        <v>152</v>
      </c>
      <c r="Q23" s="27" t="s">
        <v>158</v>
      </c>
      <c r="S23" s="50" t="s">
        <v>13674</v>
      </c>
      <c r="T23" s="45" t="s">
        <v>1337</v>
      </c>
      <c r="V23" s="27" t="s">
        <v>389</v>
      </c>
      <c r="X23" s="31"/>
      <c r="Z23" s="30"/>
      <c r="AB23" s="30"/>
      <c r="AD23" s="27" t="s">
        <v>1040</v>
      </c>
      <c r="AF23" s="29" t="s">
        <v>11511</v>
      </c>
      <c r="AG23" s="108"/>
    </row>
    <row r="24" spans="1:33">
      <c r="E24" s="30"/>
      <c r="G24" s="30"/>
      <c r="K24" s="27" t="s">
        <v>1380</v>
      </c>
      <c r="L24" s="27" t="s">
        <v>4015</v>
      </c>
      <c r="P24" s="27" t="s">
        <v>169</v>
      </c>
      <c r="Q24" s="27" t="s">
        <v>210</v>
      </c>
      <c r="S24" s="50" t="s">
        <v>13674</v>
      </c>
      <c r="T24" s="43" t="s">
        <v>1875</v>
      </c>
      <c r="V24" s="27" t="s">
        <v>366</v>
      </c>
      <c r="X24" s="31"/>
      <c r="Z24" s="30"/>
      <c r="AB24" s="30"/>
      <c r="AD24" s="27" t="s">
        <v>149</v>
      </c>
      <c r="AF24" s="33" t="s">
        <v>3425</v>
      </c>
      <c r="AG24" s="108"/>
    </row>
    <row r="25" spans="1:33">
      <c r="C25" s="30"/>
      <c r="E25" s="31"/>
      <c r="F25" s="30"/>
      <c r="G25" s="30"/>
      <c r="K25" s="27" t="s">
        <v>1380</v>
      </c>
      <c r="L25" s="27" t="s">
        <v>283</v>
      </c>
      <c r="P25" s="27" t="s">
        <v>4015</v>
      </c>
      <c r="Q25" s="27" t="s">
        <v>158</v>
      </c>
      <c r="S25" s="50" t="s">
        <v>13674</v>
      </c>
      <c r="T25" s="43" t="s">
        <v>3065</v>
      </c>
      <c r="V25" s="27" t="s">
        <v>65</v>
      </c>
      <c r="X25" s="31"/>
      <c r="Z25" s="30"/>
      <c r="AB25" s="30"/>
      <c r="AD25" s="27" t="s">
        <v>515</v>
      </c>
      <c r="AF25" s="28" t="s">
        <v>11885</v>
      </c>
      <c r="AG25" s="108" t="s">
        <v>13679</v>
      </c>
    </row>
    <row r="26" spans="1:33">
      <c r="C26" s="30"/>
      <c r="E26" s="31"/>
      <c r="F26" s="30"/>
      <c r="G26" s="30"/>
      <c r="K26" s="27" t="s">
        <v>1380</v>
      </c>
      <c r="L26" s="27" t="s">
        <v>838</v>
      </c>
      <c r="P26" s="27" t="s">
        <v>283</v>
      </c>
      <c r="Q26" s="27" t="s">
        <v>9317</v>
      </c>
      <c r="S26" s="50" t="s">
        <v>13674</v>
      </c>
      <c r="T26" s="43"/>
      <c r="V26" s="27" t="s">
        <v>1384</v>
      </c>
      <c r="X26" s="31"/>
      <c r="Z26" s="30"/>
      <c r="AD26" s="27" t="s">
        <v>2481</v>
      </c>
      <c r="AF26" s="29" t="s">
        <v>8878</v>
      </c>
      <c r="AG26" s="108"/>
    </row>
    <row r="27" spans="1:33">
      <c r="E27" s="31"/>
      <c r="F27" s="30"/>
      <c r="G27" s="30"/>
      <c r="I27" s="30"/>
      <c r="K27" s="27" t="s">
        <v>1380</v>
      </c>
      <c r="L27" s="27" t="s">
        <v>185</v>
      </c>
      <c r="P27" s="27" t="s">
        <v>838</v>
      </c>
      <c r="Q27" s="27" t="s">
        <v>9317</v>
      </c>
      <c r="S27" s="50" t="s">
        <v>13674</v>
      </c>
      <c r="T27" s="46" t="s">
        <v>163</v>
      </c>
      <c r="V27" s="27" t="s">
        <v>574</v>
      </c>
      <c r="X27" s="30"/>
      <c r="Z27" s="30"/>
      <c r="AD27" s="27" t="s">
        <v>637</v>
      </c>
      <c r="AF27" s="29"/>
      <c r="AG27" s="108"/>
    </row>
    <row r="28" spans="1:33">
      <c r="E28" s="31"/>
      <c r="F28" s="30"/>
      <c r="G28" s="30"/>
      <c r="I28" s="30"/>
      <c r="J28" s="30"/>
      <c r="K28" s="27" t="s">
        <v>1380</v>
      </c>
      <c r="L28" s="27" t="s">
        <v>204</v>
      </c>
      <c r="M28" s="30"/>
      <c r="P28" s="27" t="s">
        <v>185</v>
      </c>
      <c r="Q28" s="27" t="s">
        <v>129</v>
      </c>
      <c r="S28" s="50" t="s">
        <v>13674</v>
      </c>
      <c r="T28" s="43" t="s">
        <v>13680</v>
      </c>
      <c r="V28" s="27" t="s">
        <v>2483</v>
      </c>
      <c r="X28" s="30"/>
      <c r="Z28" s="30"/>
      <c r="AD28" s="27" t="s">
        <v>121</v>
      </c>
      <c r="AF28" s="29" t="s">
        <v>13681</v>
      </c>
      <c r="AG28" s="108"/>
    </row>
    <row r="29" spans="1:33">
      <c r="G29" s="30"/>
      <c r="I29" s="30"/>
      <c r="J29" s="30"/>
      <c r="K29" s="27" t="s">
        <v>1380</v>
      </c>
      <c r="L29" s="27" t="s">
        <v>800</v>
      </c>
      <c r="M29" s="30"/>
      <c r="P29" s="27" t="s">
        <v>204</v>
      </c>
      <c r="Q29" s="27" t="s">
        <v>210</v>
      </c>
      <c r="S29" s="50" t="s">
        <v>13674</v>
      </c>
      <c r="T29" s="43" t="s">
        <v>8874</v>
      </c>
      <c r="V29" s="27" t="s">
        <v>175</v>
      </c>
      <c r="X29" s="30"/>
      <c r="Z29" s="30"/>
      <c r="AD29" s="27" t="s">
        <v>168</v>
      </c>
      <c r="AF29" s="29" t="s">
        <v>8860</v>
      </c>
      <c r="AG29" s="108"/>
    </row>
    <row r="30" spans="1:33">
      <c r="G30" s="30"/>
      <c r="J30" s="30"/>
      <c r="K30" s="27" t="s">
        <v>1380</v>
      </c>
      <c r="L30" s="27" t="s">
        <v>341</v>
      </c>
      <c r="M30" s="30"/>
      <c r="P30" s="27" t="s">
        <v>800</v>
      </c>
      <c r="Q30" s="27" t="s">
        <v>129</v>
      </c>
      <c r="S30" s="50" t="s">
        <v>13674</v>
      </c>
      <c r="T30" s="43" t="s">
        <v>11617</v>
      </c>
      <c r="V30" s="27" t="s">
        <v>379</v>
      </c>
      <c r="X30" s="30"/>
      <c r="AD30" s="27" t="s">
        <v>192</v>
      </c>
      <c r="AF30" s="29" t="s">
        <v>13682</v>
      </c>
      <c r="AG30" s="108"/>
    </row>
    <row r="31" spans="1:33">
      <c r="K31" s="27" t="s">
        <v>1380</v>
      </c>
      <c r="L31" s="27" t="s">
        <v>139</v>
      </c>
      <c r="P31" s="27" t="s">
        <v>341</v>
      </c>
      <c r="Q31" s="27" t="s">
        <v>347</v>
      </c>
      <c r="S31" s="50" t="s">
        <v>13674</v>
      </c>
      <c r="T31" s="43" t="s">
        <v>7445</v>
      </c>
      <c r="V31" s="27" t="s">
        <v>494</v>
      </c>
      <c r="AD31" s="27" t="s">
        <v>610</v>
      </c>
      <c r="AF31" s="29" t="s">
        <v>13683</v>
      </c>
      <c r="AG31" s="108"/>
    </row>
    <row r="32" spans="1:33">
      <c r="K32" s="27" t="s">
        <v>1380</v>
      </c>
      <c r="L32" s="27" t="s">
        <v>13684</v>
      </c>
      <c r="P32" s="27" t="s">
        <v>139</v>
      </c>
      <c r="Q32" s="27" t="s">
        <v>145</v>
      </c>
      <c r="S32" s="50" t="s">
        <v>13674</v>
      </c>
      <c r="T32" s="43" t="s">
        <v>13685</v>
      </c>
      <c r="V32" s="27" t="s">
        <v>328</v>
      </c>
      <c r="AD32" s="27" t="s">
        <v>710</v>
      </c>
      <c r="AF32" s="29" t="s">
        <v>13686</v>
      </c>
      <c r="AG32" s="108"/>
    </row>
    <row r="33" spans="11:33">
      <c r="K33" s="27" t="s">
        <v>568</v>
      </c>
      <c r="L33" s="27" t="s">
        <v>360</v>
      </c>
      <c r="P33" s="27" t="s">
        <v>139</v>
      </c>
      <c r="Q33" s="27" t="s">
        <v>9317</v>
      </c>
      <c r="S33" s="50" t="s">
        <v>13674</v>
      </c>
      <c r="T33" s="43" t="s">
        <v>2223</v>
      </c>
      <c r="AD33" s="27" t="s">
        <v>89</v>
      </c>
      <c r="AF33" s="29" t="s">
        <v>13687</v>
      </c>
      <c r="AG33" s="108"/>
    </row>
    <row r="34" spans="11:33">
      <c r="K34" s="27" t="s">
        <v>568</v>
      </c>
      <c r="L34" s="27" t="s">
        <v>3421</v>
      </c>
      <c r="P34" s="27" t="s">
        <v>13684</v>
      </c>
      <c r="S34" s="50" t="s">
        <v>13674</v>
      </c>
      <c r="T34" s="43" t="s">
        <v>9443</v>
      </c>
      <c r="X34" s="30"/>
      <c r="AD34" s="27" t="s">
        <v>313</v>
      </c>
      <c r="AF34" s="29" t="s">
        <v>6752</v>
      </c>
      <c r="AG34" s="108"/>
    </row>
    <row r="35" spans="11:33">
      <c r="K35" s="27" t="s">
        <v>568</v>
      </c>
      <c r="L35" s="27" t="s">
        <v>123</v>
      </c>
      <c r="S35" s="50" t="s">
        <v>13674</v>
      </c>
      <c r="T35" s="43" t="s">
        <v>13050</v>
      </c>
      <c r="X35" s="30"/>
      <c r="AD35" s="27" t="s">
        <v>743</v>
      </c>
      <c r="AF35" s="29" t="s">
        <v>13688</v>
      </c>
      <c r="AG35" s="108"/>
    </row>
    <row r="36" spans="11:33">
      <c r="K36" s="27" t="s">
        <v>568</v>
      </c>
      <c r="L36" s="27" t="s">
        <v>6255</v>
      </c>
      <c r="S36" s="50" t="s">
        <v>13674</v>
      </c>
      <c r="T36" s="43" t="s">
        <v>13689</v>
      </c>
      <c r="AD36" s="27" t="s">
        <v>436</v>
      </c>
      <c r="AF36" s="29" t="s">
        <v>7763</v>
      </c>
      <c r="AG36" s="108"/>
    </row>
    <row r="37" spans="11:33">
      <c r="K37" s="27" t="s">
        <v>568</v>
      </c>
      <c r="L37" s="27" t="s">
        <v>59</v>
      </c>
      <c r="R37" s="31"/>
      <c r="S37" s="50" t="s">
        <v>13674</v>
      </c>
      <c r="T37" s="43" t="s">
        <v>5796</v>
      </c>
      <c r="AD37" s="27" t="s">
        <v>752</v>
      </c>
      <c r="AF37" s="29" t="s">
        <v>11104</v>
      </c>
      <c r="AG37" s="108"/>
    </row>
    <row r="38" spans="11:33">
      <c r="K38" s="27" t="s">
        <v>568</v>
      </c>
      <c r="L38" s="27" t="s">
        <v>383</v>
      </c>
      <c r="Q38" s="31"/>
      <c r="R38" s="31"/>
      <c r="S38" s="50" t="s">
        <v>13674</v>
      </c>
      <c r="T38" s="43" t="s">
        <v>13690</v>
      </c>
      <c r="AD38" s="27" t="s">
        <v>372</v>
      </c>
      <c r="AF38" s="29" t="s">
        <v>13691</v>
      </c>
      <c r="AG38" s="108"/>
    </row>
    <row r="39" spans="11:33">
      <c r="K39" s="27" t="s">
        <v>568</v>
      </c>
      <c r="L39" s="27" t="s">
        <v>1429</v>
      </c>
      <c r="Q39" s="31"/>
      <c r="R39" s="30"/>
      <c r="S39" s="50" t="s">
        <v>13674</v>
      </c>
      <c r="T39" s="43" t="s">
        <v>13692</v>
      </c>
      <c r="AD39" s="27" t="s">
        <v>622</v>
      </c>
      <c r="AF39" s="29" t="s">
        <v>13693</v>
      </c>
      <c r="AG39" s="108"/>
    </row>
    <row r="40" spans="11:33">
      <c r="K40" s="27" t="s">
        <v>568</v>
      </c>
      <c r="L40" s="27" t="s">
        <v>656</v>
      </c>
      <c r="Q40" s="30"/>
      <c r="R40" s="30"/>
      <c r="S40" s="50" t="s">
        <v>13674</v>
      </c>
      <c r="T40" s="43" t="s">
        <v>599</v>
      </c>
      <c r="AD40" s="27" t="s">
        <v>369</v>
      </c>
      <c r="AF40" s="33" t="s">
        <v>13694</v>
      </c>
      <c r="AG40" s="108"/>
    </row>
    <row r="41" spans="11:33">
      <c r="K41" s="27" t="s">
        <v>568</v>
      </c>
      <c r="L41" s="27" t="s">
        <v>987</v>
      </c>
      <c r="Q41" s="30"/>
      <c r="R41" s="30"/>
      <c r="S41" s="50" t="s">
        <v>13674</v>
      </c>
      <c r="T41" s="43" t="s">
        <v>13695</v>
      </c>
      <c r="AD41" s="27" t="s">
        <v>424</v>
      </c>
      <c r="AF41" s="28" t="s">
        <v>13696</v>
      </c>
      <c r="AG41" s="106" t="s">
        <v>13697</v>
      </c>
    </row>
    <row r="42" spans="11:33">
      <c r="K42" s="27" t="s">
        <v>568</v>
      </c>
      <c r="L42" s="27" t="s">
        <v>956</v>
      </c>
      <c r="Q42" s="30"/>
      <c r="S42" s="50" t="s">
        <v>13674</v>
      </c>
      <c r="T42" s="43" t="s">
        <v>6110</v>
      </c>
      <c r="AD42" s="27" t="s">
        <v>2822</v>
      </c>
      <c r="AF42" s="29" t="s">
        <v>13698</v>
      </c>
      <c r="AG42" s="106"/>
    </row>
    <row r="43" spans="11:33">
      <c r="K43" s="27" t="s">
        <v>568</v>
      </c>
      <c r="L43" s="27" t="s">
        <v>507</v>
      </c>
      <c r="S43" s="54" t="s">
        <v>392</v>
      </c>
      <c r="T43" s="49" t="s">
        <v>92</v>
      </c>
      <c r="AD43" s="27" t="s">
        <v>655</v>
      </c>
      <c r="AF43" s="29" t="s">
        <v>5100</v>
      </c>
      <c r="AG43" s="106"/>
    </row>
    <row r="44" spans="11:33">
      <c r="K44" s="27" t="s">
        <v>568</v>
      </c>
      <c r="L44" s="27" t="s">
        <v>109</v>
      </c>
      <c r="S44" s="51" t="s">
        <v>392</v>
      </c>
      <c r="T44" s="48" t="s">
        <v>13676</v>
      </c>
      <c r="AD44" s="27" t="s">
        <v>4096</v>
      </c>
      <c r="AF44" s="29" t="s">
        <v>2015</v>
      </c>
      <c r="AG44" s="106"/>
    </row>
    <row r="45" spans="11:33">
      <c r="K45" s="27" t="s">
        <v>568</v>
      </c>
      <c r="L45" s="27" t="s">
        <v>569</v>
      </c>
      <c r="S45" s="51" t="s">
        <v>392</v>
      </c>
      <c r="T45" s="48" t="s">
        <v>13550</v>
      </c>
      <c r="AD45" s="27" t="s">
        <v>161</v>
      </c>
      <c r="AF45" s="33" t="s">
        <v>13699</v>
      </c>
      <c r="AG45" s="106"/>
    </row>
    <row r="46" spans="11:33">
      <c r="K46" s="27" t="s">
        <v>568</v>
      </c>
      <c r="L46" s="27" t="s">
        <v>644</v>
      </c>
      <c r="S46" s="51" t="s">
        <v>392</v>
      </c>
      <c r="T46" s="48" t="s">
        <v>2817</v>
      </c>
      <c r="AD46" s="27" t="s">
        <v>501</v>
      </c>
      <c r="AF46" s="28" t="s">
        <v>3429</v>
      </c>
      <c r="AG46" s="111" t="s">
        <v>13700</v>
      </c>
    </row>
    <row r="47" spans="11:33">
      <c r="K47" s="27" t="s">
        <v>568</v>
      </c>
      <c r="L47" s="27" t="s">
        <v>79</v>
      </c>
      <c r="S47" s="51" t="s">
        <v>392</v>
      </c>
      <c r="T47" s="52" t="s">
        <v>3065</v>
      </c>
      <c r="AD47" s="27" t="s">
        <v>237</v>
      </c>
      <c r="AF47" s="29"/>
      <c r="AG47" s="111"/>
    </row>
    <row r="48" spans="11:33">
      <c r="K48" s="27" t="s">
        <v>568</v>
      </c>
      <c r="L48" s="27" t="s">
        <v>3923</v>
      </c>
      <c r="S48" s="51" t="s">
        <v>392</v>
      </c>
      <c r="T48" s="48" t="s">
        <v>1479</v>
      </c>
      <c r="AD48" s="27" t="s">
        <v>494</v>
      </c>
      <c r="AF48" s="29" t="s">
        <v>13701</v>
      </c>
      <c r="AG48" s="111"/>
    </row>
    <row r="49" spans="11:33">
      <c r="K49" s="27" t="s">
        <v>568</v>
      </c>
      <c r="L49" s="27" t="s">
        <v>745</v>
      </c>
      <c r="S49" s="51" t="s">
        <v>392</v>
      </c>
      <c r="T49" s="48"/>
      <c r="AD49" s="27" t="s">
        <v>351</v>
      </c>
      <c r="AF49" s="29" t="s">
        <v>4504</v>
      </c>
      <c r="AG49" s="111"/>
    </row>
    <row r="50" spans="11:33">
      <c r="K50" s="27" t="s">
        <v>568</v>
      </c>
      <c r="L50" s="27" t="s">
        <v>431</v>
      </c>
      <c r="S50" s="51" t="s">
        <v>392</v>
      </c>
      <c r="T50" s="53" t="s">
        <v>163</v>
      </c>
      <c r="AD50" s="27" t="s">
        <v>1557</v>
      </c>
      <c r="AF50" s="29" t="s">
        <v>13702</v>
      </c>
      <c r="AG50" s="111"/>
    </row>
    <row r="51" spans="11:33">
      <c r="K51" s="27" t="s">
        <v>568</v>
      </c>
      <c r="L51" s="27" t="s">
        <v>228</v>
      </c>
      <c r="S51" s="51" t="s">
        <v>392</v>
      </c>
      <c r="T51" s="48" t="s">
        <v>559</v>
      </c>
      <c r="AD51" s="27" t="s">
        <v>322</v>
      </c>
      <c r="AF51" s="29" t="s">
        <v>13703</v>
      </c>
      <c r="AG51" s="111"/>
    </row>
    <row r="52" spans="11:33">
      <c r="K52" s="27" t="s">
        <v>568</v>
      </c>
      <c r="L52" s="27" t="s">
        <v>373</v>
      </c>
      <c r="S52" s="51" t="s">
        <v>392</v>
      </c>
      <c r="T52" s="48" t="s">
        <v>3708</v>
      </c>
      <c r="AD52" s="27" t="s">
        <v>1266</v>
      </c>
      <c r="AF52" s="29" t="s">
        <v>13704</v>
      </c>
      <c r="AG52" s="111"/>
    </row>
    <row r="53" spans="11:33">
      <c r="K53" s="27" t="s">
        <v>568</v>
      </c>
      <c r="L53" s="27" t="s">
        <v>152</v>
      </c>
      <c r="S53" s="47" t="s">
        <v>13705</v>
      </c>
      <c r="T53" s="47" t="s">
        <v>92</v>
      </c>
      <c r="AD53" s="27" t="s">
        <v>1400</v>
      </c>
      <c r="AF53" s="29" t="s">
        <v>13706</v>
      </c>
      <c r="AG53" s="111"/>
    </row>
    <row r="54" spans="11:33">
      <c r="K54" s="27" t="s">
        <v>568</v>
      </c>
      <c r="L54" s="27" t="s">
        <v>169</v>
      </c>
      <c r="S54" s="43" t="s">
        <v>13705</v>
      </c>
      <c r="T54" s="43" t="s">
        <v>13707</v>
      </c>
      <c r="AD54" s="27" t="s">
        <v>2267</v>
      </c>
      <c r="AF54" s="29" t="s">
        <v>13708</v>
      </c>
      <c r="AG54" s="111"/>
    </row>
    <row r="55" spans="11:33">
      <c r="K55" s="27" t="s">
        <v>568</v>
      </c>
      <c r="L55" s="27" t="s">
        <v>4015</v>
      </c>
      <c r="S55" s="43" t="s">
        <v>13705</v>
      </c>
      <c r="T55" s="43" t="s">
        <v>3478</v>
      </c>
      <c r="AD55" s="27" t="s">
        <v>1306</v>
      </c>
      <c r="AF55" s="29"/>
      <c r="AG55" s="111"/>
    </row>
    <row r="56" spans="11:33">
      <c r="K56" s="27" t="s">
        <v>568</v>
      </c>
      <c r="L56" s="27" t="s">
        <v>283</v>
      </c>
      <c r="R56" s="30"/>
      <c r="S56" s="43" t="s">
        <v>13705</v>
      </c>
      <c r="T56" s="43" t="s">
        <v>1604</v>
      </c>
      <c r="AD56" s="27" t="s">
        <v>833</v>
      </c>
      <c r="AF56" s="29" t="s">
        <v>10811</v>
      </c>
      <c r="AG56" s="111"/>
    </row>
    <row r="57" spans="11:33">
      <c r="K57" s="27" t="s">
        <v>568</v>
      </c>
      <c r="L57" s="27" t="s">
        <v>838</v>
      </c>
      <c r="Q57" s="30"/>
      <c r="R57" s="30"/>
      <c r="S57" s="43" t="s">
        <v>13705</v>
      </c>
      <c r="T57" s="43" t="s">
        <v>13709</v>
      </c>
      <c r="AD57" s="27" t="s">
        <v>404</v>
      </c>
      <c r="AF57" s="29" t="s">
        <v>13710</v>
      </c>
      <c r="AG57" s="111"/>
    </row>
    <row r="58" spans="11:33">
      <c r="K58" s="27" t="s">
        <v>568</v>
      </c>
      <c r="L58" s="27" t="s">
        <v>185</v>
      </c>
      <c r="Q58" s="30"/>
      <c r="R58" s="30"/>
      <c r="S58" s="43" t="s">
        <v>13705</v>
      </c>
      <c r="T58" s="43" t="s">
        <v>13584</v>
      </c>
      <c r="AF58" s="29" t="s">
        <v>13711</v>
      </c>
      <c r="AG58" s="111"/>
    </row>
    <row r="59" spans="11:33">
      <c r="K59" s="27" t="s">
        <v>568</v>
      </c>
      <c r="L59" s="27" t="s">
        <v>204</v>
      </c>
      <c r="Q59" s="30"/>
      <c r="R59" s="30"/>
      <c r="S59" s="43" t="s">
        <v>13705</v>
      </c>
      <c r="T59" s="43" t="s">
        <v>13712</v>
      </c>
      <c r="AF59" s="33" t="s">
        <v>13713</v>
      </c>
      <c r="AG59" s="111"/>
    </row>
    <row r="60" spans="11:33">
      <c r="K60" s="27" t="s">
        <v>568</v>
      </c>
      <c r="L60" s="27" t="s">
        <v>800</v>
      </c>
      <c r="Q60" s="30"/>
      <c r="R60" s="30"/>
      <c r="S60" s="43" t="s">
        <v>13705</v>
      </c>
      <c r="T60" s="43" t="s">
        <v>94</v>
      </c>
      <c r="AF60" s="28" t="s">
        <v>13714</v>
      </c>
      <c r="AG60" s="108" t="s">
        <v>13662</v>
      </c>
    </row>
    <row r="61" spans="11:33">
      <c r="K61" s="27" t="s">
        <v>568</v>
      </c>
      <c r="L61" s="27" t="s">
        <v>341</v>
      </c>
      <c r="Q61" s="30"/>
      <c r="R61" s="30"/>
      <c r="S61" s="43" t="s">
        <v>13705</v>
      </c>
      <c r="T61" s="43" t="s">
        <v>375</v>
      </c>
      <c r="AF61" s="29" t="s">
        <v>13715</v>
      </c>
      <c r="AG61" s="108"/>
    </row>
    <row r="62" spans="11:33">
      <c r="K62" s="27" t="s">
        <v>568</v>
      </c>
      <c r="L62" s="27" t="s">
        <v>139</v>
      </c>
      <c r="Q62" s="30"/>
      <c r="R62" s="31"/>
      <c r="S62" s="43" t="s">
        <v>13705</v>
      </c>
      <c r="T62" s="43" t="s">
        <v>2054</v>
      </c>
      <c r="AF62" s="29" t="s">
        <v>5792</v>
      </c>
      <c r="AG62" s="108"/>
    </row>
    <row r="63" spans="11:33">
      <c r="K63" s="27" t="s">
        <v>568</v>
      </c>
      <c r="L63" s="27" t="s">
        <v>13684</v>
      </c>
      <c r="Q63" s="31"/>
      <c r="R63" s="31"/>
      <c r="S63" s="43" t="s">
        <v>13705</v>
      </c>
      <c r="T63" s="43" t="s">
        <v>1381</v>
      </c>
      <c r="AF63" s="29" t="s">
        <v>13716</v>
      </c>
      <c r="AG63" s="108"/>
    </row>
    <row r="64" spans="11:33">
      <c r="K64" s="27" t="s">
        <v>2481</v>
      </c>
      <c r="L64" s="27" t="s">
        <v>360</v>
      </c>
      <c r="Q64" s="31"/>
      <c r="R64" s="31"/>
      <c r="S64" s="43" t="s">
        <v>13705</v>
      </c>
      <c r="T64" s="43"/>
      <c r="AF64" s="29" t="s">
        <v>13717</v>
      </c>
      <c r="AG64" s="108"/>
    </row>
    <row r="65" spans="11:33">
      <c r="K65" s="27" t="s">
        <v>2481</v>
      </c>
      <c r="L65" s="27" t="s">
        <v>3421</v>
      </c>
      <c r="Q65" s="31"/>
      <c r="S65" s="43" t="s">
        <v>13705</v>
      </c>
      <c r="T65" s="46" t="s">
        <v>163</v>
      </c>
      <c r="AF65" s="29" t="s">
        <v>663</v>
      </c>
      <c r="AG65" s="108"/>
    </row>
    <row r="66" spans="11:33">
      <c r="K66" s="27" t="s">
        <v>2481</v>
      </c>
      <c r="L66" s="27" t="s">
        <v>123</v>
      </c>
      <c r="S66" s="43" t="s">
        <v>13705</v>
      </c>
      <c r="T66" s="43" t="s">
        <v>13718</v>
      </c>
      <c r="AF66" s="29" t="s">
        <v>13719</v>
      </c>
      <c r="AG66" s="108"/>
    </row>
    <row r="67" spans="11:33">
      <c r="K67" s="27" t="s">
        <v>2481</v>
      </c>
      <c r="L67" s="27" t="s">
        <v>6255</v>
      </c>
      <c r="S67" s="43" t="s">
        <v>13705</v>
      </c>
      <c r="T67" s="43" t="s">
        <v>3723</v>
      </c>
      <c r="AF67" s="29" t="s">
        <v>13720</v>
      </c>
      <c r="AG67" s="108"/>
    </row>
    <row r="68" spans="11:33">
      <c r="K68" s="27" t="s">
        <v>2481</v>
      </c>
      <c r="L68" s="27" t="s">
        <v>59</v>
      </c>
      <c r="S68" s="43" t="s">
        <v>13705</v>
      </c>
      <c r="T68" s="43" t="s">
        <v>10287</v>
      </c>
      <c r="AF68" s="29" t="s">
        <v>13721</v>
      </c>
      <c r="AG68" s="108"/>
    </row>
    <row r="69" spans="11:33">
      <c r="K69" s="27" t="s">
        <v>2481</v>
      </c>
      <c r="L69" s="27" t="s">
        <v>383</v>
      </c>
      <c r="S69" s="43" t="s">
        <v>13705</v>
      </c>
      <c r="T69" s="43" t="s">
        <v>1144</v>
      </c>
      <c r="AF69" s="33" t="s">
        <v>13722</v>
      </c>
      <c r="AG69" s="108"/>
    </row>
    <row r="70" spans="11:33">
      <c r="K70" s="27" t="s">
        <v>2481</v>
      </c>
      <c r="L70" s="27" t="s">
        <v>1429</v>
      </c>
      <c r="S70" s="54" t="s">
        <v>13723</v>
      </c>
      <c r="T70" s="49" t="s">
        <v>92</v>
      </c>
      <c r="AF70" s="28" t="s">
        <v>13724</v>
      </c>
      <c r="AG70" s="106" t="s">
        <v>13725</v>
      </c>
    </row>
    <row r="71" spans="11:33">
      <c r="K71" s="27" t="s">
        <v>2481</v>
      </c>
      <c r="L71" s="27" t="s">
        <v>656</v>
      </c>
      <c r="S71" s="51" t="s">
        <v>13723</v>
      </c>
      <c r="T71" s="48" t="s">
        <v>1552</v>
      </c>
      <c r="AF71" s="29" t="s">
        <v>1300</v>
      </c>
      <c r="AG71" s="106"/>
    </row>
    <row r="72" spans="11:33">
      <c r="K72" s="27" t="s">
        <v>2481</v>
      </c>
      <c r="L72" s="27" t="s">
        <v>987</v>
      </c>
      <c r="S72" s="51" t="s">
        <v>13723</v>
      </c>
      <c r="T72" s="52" t="s">
        <v>13726</v>
      </c>
      <c r="AF72" s="29" t="s">
        <v>13727</v>
      </c>
      <c r="AG72" s="106"/>
    </row>
    <row r="73" spans="11:33">
      <c r="K73" s="27" t="s">
        <v>2481</v>
      </c>
      <c r="L73" s="27" t="s">
        <v>956</v>
      </c>
      <c r="S73" s="51" t="s">
        <v>13723</v>
      </c>
      <c r="T73" s="52" t="s">
        <v>13728</v>
      </c>
      <c r="AF73" s="29" t="s">
        <v>13729</v>
      </c>
      <c r="AG73" s="106"/>
    </row>
    <row r="74" spans="11:33">
      <c r="K74" s="27" t="s">
        <v>2481</v>
      </c>
      <c r="L74" s="27" t="s">
        <v>507</v>
      </c>
      <c r="S74" s="51" t="s">
        <v>13723</v>
      </c>
      <c r="T74" s="52" t="s">
        <v>13730</v>
      </c>
      <c r="AF74" s="33" t="s">
        <v>13731</v>
      </c>
      <c r="AG74" s="106"/>
    </row>
    <row r="75" spans="11:33">
      <c r="K75" s="27" t="s">
        <v>2481</v>
      </c>
      <c r="L75" s="27" t="s">
        <v>109</v>
      </c>
      <c r="S75" s="51" t="s">
        <v>13723</v>
      </c>
      <c r="T75" s="48" t="s">
        <v>7053</v>
      </c>
      <c r="AF75" s="28" t="s">
        <v>11924</v>
      </c>
      <c r="AG75" s="107" t="s">
        <v>13732</v>
      </c>
    </row>
    <row r="76" spans="11:33">
      <c r="K76" s="27" t="s">
        <v>2481</v>
      </c>
      <c r="L76" s="27" t="s">
        <v>569</v>
      </c>
      <c r="S76" s="48" t="s">
        <v>13723</v>
      </c>
      <c r="T76" s="48" t="s">
        <v>6145</v>
      </c>
      <c r="AF76" s="29" t="s">
        <v>13733</v>
      </c>
      <c r="AG76" s="107"/>
    </row>
    <row r="77" spans="11:33">
      <c r="K77" s="27" t="s">
        <v>2481</v>
      </c>
      <c r="L77" s="27" t="s">
        <v>644</v>
      </c>
      <c r="S77" s="51" t="s">
        <v>13723</v>
      </c>
      <c r="T77" s="48" t="s">
        <v>13734</v>
      </c>
      <c r="AF77" s="29" t="s">
        <v>13735</v>
      </c>
      <c r="AG77" s="107"/>
    </row>
    <row r="78" spans="11:33">
      <c r="K78" s="27" t="s">
        <v>2481</v>
      </c>
      <c r="L78" s="27" t="s">
        <v>79</v>
      </c>
      <c r="S78" s="51" t="s">
        <v>13723</v>
      </c>
      <c r="T78" s="48" t="s">
        <v>958</v>
      </c>
      <c r="AF78" s="29" t="s">
        <v>13736</v>
      </c>
      <c r="AG78" s="107"/>
    </row>
    <row r="79" spans="11:33">
      <c r="K79" s="27" t="s">
        <v>2481</v>
      </c>
      <c r="L79" s="27" t="s">
        <v>3923</v>
      </c>
      <c r="S79" s="51" t="s">
        <v>13723</v>
      </c>
      <c r="T79" s="48" t="s">
        <v>11912</v>
      </c>
      <c r="AF79" s="29" t="s">
        <v>6225</v>
      </c>
      <c r="AG79" s="107"/>
    </row>
    <row r="80" spans="11:33">
      <c r="K80" s="27" t="s">
        <v>2481</v>
      </c>
      <c r="L80" s="27" t="s">
        <v>745</v>
      </c>
      <c r="S80" s="51" t="s">
        <v>13723</v>
      </c>
      <c r="T80" s="52" t="s">
        <v>13737</v>
      </c>
      <c r="AF80" s="29" t="s">
        <v>13738</v>
      </c>
      <c r="AG80" s="107"/>
    </row>
    <row r="81" spans="11:33">
      <c r="K81" s="27" t="s">
        <v>2481</v>
      </c>
      <c r="L81" s="27" t="s">
        <v>431</v>
      </c>
      <c r="S81" s="51" t="s">
        <v>13723</v>
      </c>
      <c r="T81" s="48" t="s">
        <v>1431</v>
      </c>
      <c r="AF81" s="33" t="s">
        <v>2015</v>
      </c>
      <c r="AG81" s="107"/>
    </row>
    <row r="82" spans="11:33">
      <c r="K82" s="27" t="s">
        <v>2481</v>
      </c>
      <c r="L82" s="27" t="s">
        <v>228</v>
      </c>
      <c r="S82" s="51" t="s">
        <v>13723</v>
      </c>
      <c r="T82" s="48" t="s">
        <v>13739</v>
      </c>
      <c r="AF82" s="28" t="s">
        <v>4570</v>
      </c>
      <c r="AG82" s="108" t="s">
        <v>13740</v>
      </c>
    </row>
    <row r="83" spans="11:33">
      <c r="K83" s="27" t="s">
        <v>2481</v>
      </c>
      <c r="L83" s="27" t="s">
        <v>373</v>
      </c>
      <c r="S83" s="51" t="s">
        <v>13723</v>
      </c>
      <c r="T83" s="48"/>
      <c r="AF83" s="29" t="s">
        <v>13741</v>
      </c>
      <c r="AG83" s="108"/>
    </row>
    <row r="84" spans="11:33">
      <c r="K84" s="27" t="s">
        <v>2481</v>
      </c>
      <c r="L84" s="27" t="s">
        <v>152</v>
      </c>
      <c r="S84" s="51" t="s">
        <v>13723</v>
      </c>
      <c r="T84" s="53" t="s">
        <v>163</v>
      </c>
      <c r="AF84" s="29" t="s">
        <v>13742</v>
      </c>
      <c r="AG84" s="108"/>
    </row>
    <row r="85" spans="11:33">
      <c r="K85" s="27" t="s">
        <v>2481</v>
      </c>
      <c r="L85" s="27" t="s">
        <v>169</v>
      </c>
      <c r="S85" s="51" t="s">
        <v>13723</v>
      </c>
      <c r="T85" s="48" t="s">
        <v>13743</v>
      </c>
      <c r="AF85" s="29" t="s">
        <v>13744</v>
      </c>
      <c r="AG85" s="108"/>
    </row>
    <row r="86" spans="11:33">
      <c r="K86" s="27" t="s">
        <v>2481</v>
      </c>
      <c r="L86" s="27" t="s">
        <v>4015</v>
      </c>
      <c r="S86" s="51" t="s">
        <v>13723</v>
      </c>
      <c r="T86" s="48" t="s">
        <v>13745</v>
      </c>
      <c r="Z86" s="30"/>
      <c r="AF86" s="29" t="s">
        <v>13746</v>
      </c>
      <c r="AG86" s="108"/>
    </row>
    <row r="87" spans="11:33">
      <c r="K87" s="27" t="s">
        <v>2481</v>
      </c>
      <c r="L87" s="27" t="s">
        <v>283</v>
      </c>
      <c r="R87" s="31"/>
      <c r="S87" s="44" t="s">
        <v>13662</v>
      </c>
      <c r="T87" s="47" t="s">
        <v>92</v>
      </c>
      <c r="X87" s="31"/>
      <c r="Z87" s="30"/>
      <c r="AF87" s="29" t="s">
        <v>13747</v>
      </c>
      <c r="AG87" s="108"/>
    </row>
    <row r="88" spans="11:33">
      <c r="K88" s="27" t="s">
        <v>2481</v>
      </c>
      <c r="L88" s="27" t="s">
        <v>838</v>
      </c>
      <c r="Q88" s="31"/>
      <c r="R88" s="31"/>
      <c r="S88" s="50" t="s">
        <v>13662</v>
      </c>
      <c r="T88" s="43" t="s">
        <v>13748</v>
      </c>
      <c r="X88" s="31"/>
      <c r="Z88" s="30"/>
      <c r="AF88" s="29" t="s">
        <v>13749</v>
      </c>
      <c r="AG88" s="108"/>
    </row>
    <row r="89" spans="11:33">
      <c r="K89" s="27" t="s">
        <v>2481</v>
      </c>
      <c r="L89" s="27" t="s">
        <v>185</v>
      </c>
      <c r="Q89" s="31"/>
      <c r="R89" s="31"/>
      <c r="S89" s="50" t="s">
        <v>13662</v>
      </c>
      <c r="T89" s="43" t="s">
        <v>1506</v>
      </c>
      <c r="AF89" s="29" t="s">
        <v>13750</v>
      </c>
      <c r="AG89" s="108"/>
    </row>
    <row r="90" spans="11:33">
      <c r="K90" s="27" t="s">
        <v>2481</v>
      </c>
      <c r="L90" s="27" t="s">
        <v>204</v>
      </c>
      <c r="Q90" s="31"/>
      <c r="S90" s="50" t="s">
        <v>13662</v>
      </c>
      <c r="T90" s="45" t="s">
        <v>13647</v>
      </c>
      <c r="AF90" s="29" t="s">
        <v>13751</v>
      </c>
      <c r="AG90" s="108"/>
    </row>
    <row r="91" spans="11:33">
      <c r="K91" s="27" t="s">
        <v>2481</v>
      </c>
      <c r="L91" s="27" t="s">
        <v>800</v>
      </c>
      <c r="S91" s="50" t="s">
        <v>13662</v>
      </c>
      <c r="T91" s="43" t="s">
        <v>793</v>
      </c>
      <c r="X91" s="31"/>
      <c r="AF91" s="29" t="s">
        <v>13752</v>
      </c>
      <c r="AG91" s="108"/>
    </row>
    <row r="92" spans="11:33">
      <c r="K92" s="27" t="s">
        <v>2481</v>
      </c>
      <c r="L92" s="27" t="s">
        <v>341</v>
      </c>
      <c r="R92" s="30"/>
      <c r="S92" s="50" t="s">
        <v>13662</v>
      </c>
      <c r="T92" s="43" t="s">
        <v>3714</v>
      </c>
      <c r="X92" s="31"/>
      <c r="AF92" s="29" t="s">
        <v>13753</v>
      </c>
      <c r="AG92" s="108"/>
    </row>
    <row r="93" spans="11:33">
      <c r="K93" s="27" t="s">
        <v>2481</v>
      </c>
      <c r="L93" s="27" t="s">
        <v>139</v>
      </c>
      <c r="Q93" s="30"/>
      <c r="R93" s="30"/>
      <c r="S93" s="50" t="s">
        <v>13662</v>
      </c>
      <c r="T93" s="43" t="s">
        <v>829</v>
      </c>
      <c r="AF93" s="29" t="s">
        <v>13754</v>
      </c>
      <c r="AG93" s="108"/>
    </row>
    <row r="94" spans="11:33">
      <c r="K94" s="27" t="s">
        <v>2481</v>
      </c>
      <c r="L94" s="27" t="s">
        <v>13684</v>
      </c>
      <c r="Q94" s="30"/>
      <c r="R94" s="30"/>
      <c r="S94" s="50" t="s">
        <v>13662</v>
      </c>
      <c r="T94" s="43" t="s">
        <v>571</v>
      </c>
      <c r="AF94" s="29" t="s">
        <v>2605</v>
      </c>
      <c r="AG94" s="108"/>
    </row>
    <row r="95" spans="11:33">
      <c r="K95" s="27" t="s">
        <v>168</v>
      </c>
      <c r="L95" s="27" t="s">
        <v>360</v>
      </c>
      <c r="Q95" s="30"/>
      <c r="R95" s="30"/>
      <c r="S95" s="50" t="s">
        <v>13662</v>
      </c>
      <c r="T95" s="43" t="s">
        <v>11953</v>
      </c>
      <c r="AF95" s="29" t="s">
        <v>13755</v>
      </c>
      <c r="AG95" s="108"/>
    </row>
    <row r="96" spans="11:33">
      <c r="K96" s="27" t="s">
        <v>168</v>
      </c>
      <c r="L96" s="27" t="s">
        <v>3421</v>
      </c>
      <c r="Q96" s="30"/>
      <c r="R96" s="30"/>
      <c r="S96" s="50" t="s">
        <v>13662</v>
      </c>
      <c r="T96" s="43" t="s">
        <v>13756</v>
      </c>
      <c r="AF96" s="29"/>
      <c r="AG96" s="108"/>
    </row>
    <row r="97" spans="7:33">
      <c r="K97" s="27" t="s">
        <v>168</v>
      </c>
      <c r="L97" s="27" t="s">
        <v>123</v>
      </c>
      <c r="Q97" s="30"/>
      <c r="R97" s="30"/>
      <c r="S97" s="50" t="s">
        <v>13662</v>
      </c>
      <c r="T97" s="45" t="s">
        <v>6038</v>
      </c>
      <c r="AF97" s="29" t="s">
        <v>13757</v>
      </c>
      <c r="AG97" s="108"/>
    </row>
    <row r="98" spans="7:33">
      <c r="K98" s="27" t="s">
        <v>168</v>
      </c>
      <c r="L98" s="27" t="s">
        <v>6255</v>
      </c>
      <c r="Q98" s="30"/>
      <c r="S98" s="50" t="s">
        <v>13662</v>
      </c>
      <c r="T98" s="43" t="s">
        <v>13758</v>
      </c>
      <c r="AF98" s="33" t="s">
        <v>13759</v>
      </c>
      <c r="AG98" s="108"/>
    </row>
    <row r="99" spans="7:33">
      <c r="K99" s="27" t="s">
        <v>168</v>
      </c>
      <c r="L99" s="27" t="s">
        <v>59</v>
      </c>
      <c r="S99" s="50" t="s">
        <v>13662</v>
      </c>
      <c r="T99" s="43" t="s">
        <v>3728</v>
      </c>
      <c r="AF99" s="28" t="s">
        <v>8550</v>
      </c>
      <c r="AG99" s="109" t="s">
        <v>8550</v>
      </c>
    </row>
    <row r="100" spans="7:33">
      <c r="K100" s="27" t="s">
        <v>168</v>
      </c>
      <c r="L100" s="27" t="s">
        <v>383</v>
      </c>
      <c r="S100" s="50" t="s">
        <v>13662</v>
      </c>
      <c r="T100" s="43" t="s">
        <v>5468</v>
      </c>
      <c r="AF100" s="29" t="s">
        <v>1694</v>
      </c>
      <c r="AG100" s="109"/>
    </row>
    <row r="101" spans="7:33">
      <c r="K101" s="27" t="s">
        <v>168</v>
      </c>
      <c r="L101" s="27" t="s">
        <v>1429</v>
      </c>
      <c r="S101" s="50" t="s">
        <v>13662</v>
      </c>
      <c r="T101" s="43"/>
      <c r="AF101" s="29" t="s">
        <v>13760</v>
      </c>
      <c r="AG101" s="109"/>
    </row>
    <row r="102" spans="7:33">
      <c r="K102" s="27" t="s">
        <v>168</v>
      </c>
      <c r="L102" s="27" t="s">
        <v>656</v>
      </c>
      <c r="S102" s="50" t="s">
        <v>13662</v>
      </c>
      <c r="T102" s="46" t="s">
        <v>163</v>
      </c>
      <c r="AF102" s="29" t="s">
        <v>282</v>
      </c>
      <c r="AG102" s="109"/>
    </row>
    <row r="103" spans="7:33">
      <c r="K103" s="27" t="s">
        <v>168</v>
      </c>
      <c r="L103" s="27" t="s">
        <v>987</v>
      </c>
      <c r="S103" s="50" t="s">
        <v>13662</v>
      </c>
      <c r="T103" s="43" t="s">
        <v>13761</v>
      </c>
      <c r="AF103" s="29" t="s">
        <v>13762</v>
      </c>
      <c r="AG103" s="109"/>
    </row>
    <row r="104" spans="7:33">
      <c r="K104" s="27" t="s">
        <v>168</v>
      </c>
      <c r="L104" s="27" t="s">
        <v>956</v>
      </c>
      <c r="S104" s="50" t="s">
        <v>13662</v>
      </c>
      <c r="T104" s="43" t="s">
        <v>658</v>
      </c>
      <c r="AF104" s="29" t="s">
        <v>13763</v>
      </c>
      <c r="AG104" s="109"/>
    </row>
    <row r="105" spans="7:33">
      <c r="G105" s="31"/>
      <c r="K105" s="27" t="s">
        <v>168</v>
      </c>
      <c r="L105" s="27" t="s">
        <v>507</v>
      </c>
      <c r="S105" s="54" t="s">
        <v>13725</v>
      </c>
      <c r="T105" s="49" t="s">
        <v>92</v>
      </c>
      <c r="AF105" s="29" t="s">
        <v>13764</v>
      </c>
      <c r="AG105" s="109"/>
    </row>
    <row r="106" spans="7:33">
      <c r="G106" s="31"/>
      <c r="I106" s="30"/>
      <c r="K106" s="27" t="s">
        <v>168</v>
      </c>
      <c r="L106" s="27" t="s">
        <v>109</v>
      </c>
      <c r="S106" s="51" t="s">
        <v>13725</v>
      </c>
      <c r="T106" s="52" t="s">
        <v>7485</v>
      </c>
      <c r="AF106" s="29" t="s">
        <v>6533</v>
      </c>
      <c r="AG106" s="109"/>
    </row>
    <row r="107" spans="7:33">
      <c r="G107" s="31"/>
      <c r="I107" s="30"/>
      <c r="J107" s="30"/>
      <c r="K107" s="27" t="s">
        <v>168</v>
      </c>
      <c r="L107" s="27" t="s">
        <v>569</v>
      </c>
      <c r="M107" s="30"/>
      <c r="S107" s="51" t="s">
        <v>13725</v>
      </c>
      <c r="T107" s="52" t="s">
        <v>1403</v>
      </c>
      <c r="AF107" s="29" t="s">
        <v>13765</v>
      </c>
      <c r="AG107" s="109"/>
    </row>
    <row r="108" spans="7:33">
      <c r="G108" s="31"/>
      <c r="I108" s="30"/>
      <c r="J108" s="30"/>
      <c r="K108" s="27" t="s">
        <v>168</v>
      </c>
      <c r="L108" s="27" t="s">
        <v>644</v>
      </c>
      <c r="M108" s="30"/>
      <c r="S108" s="44" t="s">
        <v>13732</v>
      </c>
      <c r="T108" s="55" t="s">
        <v>92</v>
      </c>
      <c r="AF108" s="33" t="s">
        <v>8113</v>
      </c>
      <c r="AG108" s="109"/>
    </row>
    <row r="109" spans="7:33">
      <c r="G109" s="30"/>
      <c r="I109" s="30"/>
      <c r="J109" s="30"/>
      <c r="K109" s="27" t="s">
        <v>168</v>
      </c>
      <c r="L109" s="27" t="s">
        <v>79</v>
      </c>
      <c r="M109" s="30"/>
      <c r="R109" s="30"/>
      <c r="S109" s="50" t="s">
        <v>13732</v>
      </c>
      <c r="T109" s="43" t="s">
        <v>958</v>
      </c>
      <c r="AF109" s="28" t="s">
        <v>13766</v>
      </c>
      <c r="AG109" s="108" t="s">
        <v>13767</v>
      </c>
    </row>
    <row r="110" spans="7:33">
      <c r="G110" s="31"/>
      <c r="I110" s="30"/>
      <c r="J110" s="30"/>
      <c r="K110" s="27" t="s">
        <v>168</v>
      </c>
      <c r="L110" s="27" t="s">
        <v>3923</v>
      </c>
      <c r="M110" s="30"/>
      <c r="Q110" s="30"/>
      <c r="R110" s="30"/>
      <c r="S110" s="50" t="s">
        <v>13732</v>
      </c>
      <c r="T110" s="43" t="s">
        <v>1696</v>
      </c>
      <c r="AF110" s="29" t="s">
        <v>13768</v>
      </c>
      <c r="AG110" s="108"/>
    </row>
    <row r="111" spans="7:33">
      <c r="G111" s="31"/>
      <c r="I111" s="30"/>
      <c r="J111" s="30"/>
      <c r="K111" s="27" t="s">
        <v>168</v>
      </c>
      <c r="L111" s="27" t="s">
        <v>745</v>
      </c>
      <c r="M111" s="30"/>
      <c r="Q111" s="30"/>
      <c r="R111" s="30"/>
      <c r="S111" s="50" t="s">
        <v>13732</v>
      </c>
      <c r="T111" s="43"/>
      <c r="AF111" s="29" t="s">
        <v>13769</v>
      </c>
      <c r="AG111" s="108"/>
    </row>
    <row r="112" spans="7:33">
      <c r="G112" s="31"/>
      <c r="H112" s="30"/>
      <c r="I112" s="30"/>
      <c r="J112" s="30"/>
      <c r="K112" s="27" t="s">
        <v>168</v>
      </c>
      <c r="L112" s="27" t="s">
        <v>431</v>
      </c>
      <c r="M112" s="30"/>
      <c r="O112" s="30"/>
      <c r="Q112" s="30"/>
      <c r="S112" s="50" t="s">
        <v>13732</v>
      </c>
      <c r="T112" s="46" t="s">
        <v>163</v>
      </c>
      <c r="AF112" s="29" t="s">
        <v>13770</v>
      </c>
      <c r="AG112" s="108"/>
    </row>
    <row r="113" spans="7:33">
      <c r="G113" s="30"/>
      <c r="H113" s="30"/>
      <c r="I113" s="30"/>
      <c r="J113" s="30"/>
      <c r="K113" s="27" t="s">
        <v>168</v>
      </c>
      <c r="L113" s="27" t="s">
        <v>228</v>
      </c>
      <c r="M113" s="30"/>
      <c r="O113" s="30"/>
      <c r="S113" s="50" t="s">
        <v>13732</v>
      </c>
      <c r="T113" s="43" t="s">
        <v>13771</v>
      </c>
      <c r="AF113" s="29"/>
      <c r="AG113" s="108"/>
    </row>
    <row r="114" spans="7:33">
      <c r="G114" s="30"/>
      <c r="H114" s="34"/>
      <c r="I114" s="30"/>
      <c r="J114" s="30"/>
      <c r="K114" s="27" t="s">
        <v>168</v>
      </c>
      <c r="L114" s="27" t="s">
        <v>373</v>
      </c>
      <c r="M114" s="30"/>
      <c r="O114" s="30"/>
      <c r="R114" s="31"/>
      <c r="S114" s="54" t="s">
        <v>13740</v>
      </c>
      <c r="T114" s="49" t="s">
        <v>92</v>
      </c>
      <c r="X114" s="30"/>
      <c r="AF114" s="29" t="s">
        <v>13772</v>
      </c>
      <c r="AG114" s="108"/>
    </row>
    <row r="115" spans="7:33">
      <c r="G115" s="30"/>
      <c r="I115" s="30"/>
      <c r="J115" s="30"/>
      <c r="K115" s="27" t="s">
        <v>168</v>
      </c>
      <c r="L115" s="27" t="s">
        <v>152</v>
      </c>
      <c r="M115" s="30"/>
      <c r="O115" s="30"/>
      <c r="Q115" s="31"/>
      <c r="R115" s="31"/>
      <c r="S115" s="51" t="s">
        <v>13740</v>
      </c>
      <c r="T115" s="48" t="s">
        <v>889</v>
      </c>
      <c r="X115" s="30"/>
      <c r="AF115" s="29"/>
      <c r="AG115" s="108"/>
    </row>
    <row r="116" spans="7:33">
      <c r="G116" s="30"/>
      <c r="J116" s="30"/>
      <c r="K116" s="27" t="s">
        <v>168</v>
      </c>
      <c r="L116" s="27" t="s">
        <v>169</v>
      </c>
      <c r="M116" s="30"/>
      <c r="Q116" s="31"/>
      <c r="R116" s="31"/>
      <c r="S116" s="51" t="s">
        <v>13740</v>
      </c>
      <c r="T116" s="48" t="s">
        <v>13773</v>
      </c>
      <c r="X116" s="30"/>
      <c r="AF116" s="29" t="s">
        <v>13774</v>
      </c>
      <c r="AG116" s="108"/>
    </row>
    <row r="117" spans="7:33">
      <c r="K117" s="27" t="s">
        <v>168</v>
      </c>
      <c r="L117" s="27" t="s">
        <v>4015</v>
      </c>
      <c r="O117" s="30"/>
      <c r="Q117" s="31"/>
      <c r="S117" s="51" t="s">
        <v>13740</v>
      </c>
      <c r="T117" s="52" t="s">
        <v>13775</v>
      </c>
      <c r="AF117" s="33" t="s">
        <v>13776</v>
      </c>
      <c r="AG117" s="108"/>
    </row>
    <row r="118" spans="7:33">
      <c r="K118" s="27" t="s">
        <v>168</v>
      </c>
      <c r="L118" s="27" t="s">
        <v>283</v>
      </c>
      <c r="O118" s="30"/>
      <c r="S118" s="51" t="s">
        <v>13740</v>
      </c>
      <c r="T118" s="52" t="s">
        <v>13777</v>
      </c>
      <c r="AF118" s="28" t="s">
        <v>13778</v>
      </c>
      <c r="AG118" s="106" t="s">
        <v>13779</v>
      </c>
    </row>
    <row r="119" spans="7:33">
      <c r="K119" s="27" t="s">
        <v>168</v>
      </c>
      <c r="L119" s="27" t="s">
        <v>838</v>
      </c>
      <c r="S119" s="51" t="s">
        <v>13740</v>
      </c>
      <c r="T119" s="48" t="s">
        <v>3123</v>
      </c>
      <c r="AF119" s="29" t="s">
        <v>13780</v>
      </c>
      <c r="AG119" s="106"/>
    </row>
    <row r="120" spans="7:33">
      <c r="K120" s="27" t="s">
        <v>168</v>
      </c>
      <c r="L120" s="27" t="s">
        <v>185</v>
      </c>
      <c r="S120" s="51" t="s">
        <v>13740</v>
      </c>
      <c r="T120" s="48" t="s">
        <v>2655</v>
      </c>
      <c r="AF120" s="29" t="s">
        <v>13781</v>
      </c>
      <c r="AG120" s="106"/>
    </row>
    <row r="121" spans="7:33">
      <c r="K121" s="27" t="s">
        <v>168</v>
      </c>
      <c r="L121" s="27" t="s">
        <v>204</v>
      </c>
      <c r="S121" s="51" t="s">
        <v>13740</v>
      </c>
      <c r="T121" s="48" t="s">
        <v>12226</v>
      </c>
      <c r="AF121" s="29" t="s">
        <v>13782</v>
      </c>
      <c r="AG121" s="106"/>
    </row>
    <row r="122" spans="7:33">
      <c r="K122" s="27" t="s">
        <v>168</v>
      </c>
      <c r="L122" s="27" t="s">
        <v>800</v>
      </c>
      <c r="S122" s="44" t="s">
        <v>13783</v>
      </c>
      <c r="T122" s="47" t="s">
        <v>92</v>
      </c>
      <c r="AF122" s="33" t="s">
        <v>13784</v>
      </c>
      <c r="AG122" s="106"/>
    </row>
    <row r="123" spans="7:33">
      <c r="K123" s="27" t="s">
        <v>168</v>
      </c>
      <c r="L123" s="27" t="s">
        <v>341</v>
      </c>
      <c r="S123" s="50" t="s">
        <v>13783</v>
      </c>
      <c r="T123" s="43" t="s">
        <v>324</v>
      </c>
      <c r="AF123" s="28" t="s">
        <v>13785</v>
      </c>
      <c r="AG123" s="108" t="s">
        <v>13786</v>
      </c>
    </row>
    <row r="124" spans="7:33">
      <c r="K124" s="27" t="s">
        <v>168</v>
      </c>
      <c r="L124" s="27" t="s">
        <v>139</v>
      </c>
      <c r="S124" s="50" t="s">
        <v>13783</v>
      </c>
      <c r="T124" s="43" t="s">
        <v>13787</v>
      </c>
      <c r="AF124" s="29" t="s">
        <v>13788</v>
      </c>
      <c r="AG124" s="108"/>
    </row>
    <row r="125" spans="7:33">
      <c r="K125" s="27" t="s">
        <v>168</v>
      </c>
      <c r="L125" s="27" t="s">
        <v>13684</v>
      </c>
      <c r="S125" s="50" t="s">
        <v>13783</v>
      </c>
      <c r="T125" s="43" t="s">
        <v>1029</v>
      </c>
      <c r="AF125" s="29"/>
      <c r="AG125" s="108"/>
    </row>
    <row r="126" spans="7:33">
      <c r="K126" s="27" t="s">
        <v>77</v>
      </c>
      <c r="L126" s="27" t="s">
        <v>6255</v>
      </c>
      <c r="S126" s="50" t="s">
        <v>13783</v>
      </c>
      <c r="T126" s="43" t="s">
        <v>111</v>
      </c>
      <c r="AF126" s="29" t="s">
        <v>13789</v>
      </c>
      <c r="AG126" s="108"/>
    </row>
    <row r="127" spans="7:33">
      <c r="K127" s="27" t="s">
        <v>77</v>
      </c>
      <c r="L127" s="27" t="s">
        <v>987</v>
      </c>
      <c r="S127" s="50" t="s">
        <v>13783</v>
      </c>
      <c r="T127" s="43" t="s">
        <v>13790</v>
      </c>
      <c r="AF127" s="29" t="s">
        <v>314</v>
      </c>
      <c r="AG127" s="108"/>
    </row>
    <row r="128" spans="7:33">
      <c r="K128" s="27" t="s">
        <v>77</v>
      </c>
      <c r="L128" s="27" t="s">
        <v>507</v>
      </c>
      <c r="S128" s="50" t="s">
        <v>13783</v>
      </c>
      <c r="T128" s="43" t="s">
        <v>712</v>
      </c>
      <c r="AF128" s="29" t="s">
        <v>13791</v>
      </c>
      <c r="AG128" s="108"/>
    </row>
    <row r="129" spans="1:33">
      <c r="K129" s="27" t="s">
        <v>77</v>
      </c>
      <c r="L129" s="27" t="s">
        <v>79</v>
      </c>
      <c r="S129" s="50" t="s">
        <v>13783</v>
      </c>
      <c r="T129" s="43" t="s">
        <v>676</v>
      </c>
      <c r="AF129" s="29" t="s">
        <v>11990</v>
      </c>
      <c r="AG129" s="108"/>
    </row>
    <row r="130" spans="1:33">
      <c r="K130" s="27" t="s">
        <v>77</v>
      </c>
      <c r="L130" s="27" t="s">
        <v>745</v>
      </c>
      <c r="S130" s="50" t="s">
        <v>13783</v>
      </c>
      <c r="T130" s="43" t="s">
        <v>3853</v>
      </c>
      <c r="AF130" s="29" t="s">
        <v>13792</v>
      </c>
      <c r="AG130" s="108"/>
    </row>
    <row r="131" spans="1:33">
      <c r="K131" s="27" t="s">
        <v>77</v>
      </c>
      <c r="L131" s="27" t="s">
        <v>373</v>
      </c>
      <c r="S131" s="50" t="s">
        <v>13783</v>
      </c>
      <c r="T131" s="43" t="s">
        <v>5252</v>
      </c>
      <c r="AF131" s="29" t="s">
        <v>6202</v>
      </c>
      <c r="AG131" s="108"/>
    </row>
    <row r="132" spans="1:33">
      <c r="A132" s="30"/>
      <c r="K132" s="27" t="s">
        <v>77</v>
      </c>
      <c r="L132" s="27" t="s">
        <v>152</v>
      </c>
      <c r="S132" s="50" t="s">
        <v>13783</v>
      </c>
      <c r="T132" s="43" t="s">
        <v>4731</v>
      </c>
      <c r="AF132" s="29" t="s">
        <v>13793</v>
      </c>
      <c r="AG132" s="108"/>
    </row>
    <row r="133" spans="1:33">
      <c r="K133" s="27" t="s">
        <v>77</v>
      </c>
      <c r="L133" s="27" t="s">
        <v>139</v>
      </c>
      <c r="S133" s="50" t="s">
        <v>13783</v>
      </c>
      <c r="T133" s="43" t="s">
        <v>12580</v>
      </c>
      <c r="AF133" s="29" t="s">
        <v>13794</v>
      </c>
      <c r="AG133" s="108"/>
    </row>
    <row r="134" spans="1:33">
      <c r="K134" s="27" t="s">
        <v>77</v>
      </c>
      <c r="L134" s="27" t="s">
        <v>4015</v>
      </c>
      <c r="S134" s="50" t="s">
        <v>13783</v>
      </c>
      <c r="T134" s="43" t="s">
        <v>2992</v>
      </c>
      <c r="AF134" s="29" t="s">
        <v>5472</v>
      </c>
      <c r="AG134" s="108"/>
    </row>
    <row r="135" spans="1:33">
      <c r="A135" s="31"/>
      <c r="K135" s="27" t="s">
        <v>77</v>
      </c>
      <c r="L135" s="27" t="s">
        <v>656</v>
      </c>
      <c r="O135" s="31"/>
      <c r="S135" s="50" t="s">
        <v>13783</v>
      </c>
      <c r="T135" s="43" t="s">
        <v>13795</v>
      </c>
      <c r="AF135" s="29" t="s">
        <v>13796</v>
      </c>
      <c r="AG135" s="108"/>
    </row>
    <row r="136" spans="1:33">
      <c r="A136" s="31"/>
      <c r="K136" s="27" t="s">
        <v>77</v>
      </c>
      <c r="L136" s="27" t="s">
        <v>283</v>
      </c>
      <c r="O136" s="31"/>
      <c r="S136" s="50" t="s">
        <v>13783</v>
      </c>
      <c r="T136" s="43" t="s">
        <v>3105</v>
      </c>
      <c r="AF136" s="29" t="s">
        <v>13797</v>
      </c>
      <c r="AG136" s="108"/>
    </row>
    <row r="137" spans="1:33">
      <c r="A137" s="31"/>
      <c r="K137" s="27" t="s">
        <v>77</v>
      </c>
      <c r="L137" s="27" t="s">
        <v>838</v>
      </c>
      <c r="O137" s="31"/>
      <c r="P137" s="30"/>
      <c r="S137" s="50" t="s">
        <v>13783</v>
      </c>
      <c r="T137" s="43"/>
      <c r="AF137" s="29" t="s">
        <v>13798</v>
      </c>
      <c r="AG137" s="108"/>
    </row>
    <row r="138" spans="1:33">
      <c r="K138" s="27" t="s">
        <v>77</v>
      </c>
      <c r="L138" s="27" t="s">
        <v>3923</v>
      </c>
      <c r="O138" s="31"/>
      <c r="P138" s="39"/>
      <c r="S138" s="50" t="s">
        <v>13783</v>
      </c>
      <c r="T138" s="47" t="s">
        <v>163</v>
      </c>
      <c r="AF138" s="29" t="s">
        <v>13799</v>
      </c>
      <c r="AG138" s="108"/>
    </row>
    <row r="139" spans="1:33">
      <c r="K139" s="27" t="s">
        <v>108</v>
      </c>
      <c r="L139" s="27" t="s">
        <v>109</v>
      </c>
      <c r="O139" s="30"/>
      <c r="P139" s="39"/>
      <c r="S139" s="50" t="s">
        <v>13783</v>
      </c>
      <c r="T139" s="43" t="s">
        <v>2355</v>
      </c>
      <c r="AF139" s="29" t="s">
        <v>13800</v>
      </c>
      <c r="AG139" s="108"/>
    </row>
    <row r="140" spans="1:33">
      <c r="K140" s="27" t="s">
        <v>108</v>
      </c>
      <c r="L140" s="27" t="s">
        <v>431</v>
      </c>
      <c r="O140" s="31"/>
      <c r="S140" s="54" t="s">
        <v>13801</v>
      </c>
      <c r="T140" s="49" t="s">
        <v>92</v>
      </c>
      <c r="AF140" s="29" t="s">
        <v>3104</v>
      </c>
      <c r="AG140" s="108"/>
    </row>
    <row r="141" spans="1:33">
      <c r="K141" s="27" t="s">
        <v>108</v>
      </c>
      <c r="L141" s="27" t="s">
        <v>228</v>
      </c>
      <c r="O141" s="31"/>
      <c r="P141" s="31"/>
      <c r="S141" s="51" t="s">
        <v>13801</v>
      </c>
      <c r="T141" s="48" t="s">
        <v>571</v>
      </c>
      <c r="AF141" s="29" t="s">
        <v>13802</v>
      </c>
      <c r="AG141" s="108"/>
    </row>
    <row r="142" spans="1:33">
      <c r="K142" s="27" t="s">
        <v>57</v>
      </c>
      <c r="L142" s="27" t="s">
        <v>59</v>
      </c>
      <c r="S142" s="44" t="s">
        <v>13803</v>
      </c>
      <c r="T142" s="47" t="s">
        <v>92</v>
      </c>
      <c r="AF142" s="29" t="s">
        <v>13804</v>
      </c>
      <c r="AG142" s="108"/>
    </row>
    <row r="143" spans="1:33">
      <c r="K143" s="27" t="s">
        <v>93</v>
      </c>
      <c r="L143" s="27" t="s">
        <v>59</v>
      </c>
      <c r="S143" s="50" t="s">
        <v>13803</v>
      </c>
      <c r="T143" s="43" t="s">
        <v>8199</v>
      </c>
      <c r="AF143" s="29" t="s">
        <v>13805</v>
      </c>
      <c r="AG143" s="108"/>
    </row>
    <row r="144" spans="1:33">
      <c r="K144" s="27" t="s">
        <v>138</v>
      </c>
      <c r="L144" s="27" t="s">
        <v>139</v>
      </c>
      <c r="S144" s="50" t="s">
        <v>13803</v>
      </c>
      <c r="T144" s="43" t="s">
        <v>1425</v>
      </c>
      <c r="AF144" s="29" t="s">
        <v>13806</v>
      </c>
      <c r="AG144" s="108"/>
    </row>
    <row r="145" spans="11:33">
      <c r="K145" s="27" t="s">
        <v>340</v>
      </c>
      <c r="L145" s="27" t="s">
        <v>341</v>
      </c>
      <c r="S145" s="50" t="s">
        <v>13803</v>
      </c>
      <c r="T145" s="43" t="s">
        <v>2666</v>
      </c>
      <c r="AF145" s="29" t="s">
        <v>7825</v>
      </c>
      <c r="AG145" s="108"/>
    </row>
    <row r="146" spans="11:33">
      <c r="K146" s="27" t="s">
        <v>359</v>
      </c>
      <c r="L146" s="27" t="s">
        <v>360</v>
      </c>
      <c r="S146" s="54" t="s">
        <v>13786</v>
      </c>
      <c r="T146" s="49" t="s">
        <v>92</v>
      </c>
      <c r="AF146" s="29" t="s">
        <v>13807</v>
      </c>
      <c r="AG146" s="108"/>
    </row>
    <row r="147" spans="11:33">
      <c r="K147" s="27" t="s">
        <v>359</v>
      </c>
      <c r="L147" s="27" t="s">
        <v>569</v>
      </c>
      <c r="S147" s="51" t="s">
        <v>13786</v>
      </c>
      <c r="T147" s="48" t="s">
        <v>3478</v>
      </c>
      <c r="AF147" s="29" t="s">
        <v>1842</v>
      </c>
      <c r="AG147" s="108"/>
    </row>
    <row r="148" spans="11:33">
      <c r="K148" s="27" t="s">
        <v>372</v>
      </c>
      <c r="L148" s="27" t="s">
        <v>360</v>
      </c>
      <c r="S148" s="51" t="s">
        <v>13786</v>
      </c>
      <c r="T148" s="48" t="s">
        <v>1604</v>
      </c>
      <c r="AF148" s="29" t="s">
        <v>13808</v>
      </c>
      <c r="AG148" s="108"/>
    </row>
    <row r="149" spans="11:33">
      <c r="K149" s="27" t="s">
        <v>372</v>
      </c>
      <c r="L149" s="27" t="s">
        <v>3421</v>
      </c>
      <c r="S149" s="51" t="s">
        <v>13786</v>
      </c>
      <c r="T149" s="48" t="s">
        <v>13709</v>
      </c>
      <c r="AF149" s="29" t="s">
        <v>13809</v>
      </c>
      <c r="AG149" s="108"/>
    </row>
    <row r="150" spans="11:33">
      <c r="K150" s="27" t="s">
        <v>372</v>
      </c>
      <c r="L150" s="27" t="s">
        <v>123</v>
      </c>
      <c r="S150" s="51" t="s">
        <v>13786</v>
      </c>
      <c r="T150" s="48" t="s">
        <v>13584</v>
      </c>
      <c r="AF150" s="29" t="s">
        <v>848</v>
      </c>
      <c r="AG150" s="108"/>
    </row>
    <row r="151" spans="11:33">
      <c r="K151" s="27" t="s">
        <v>372</v>
      </c>
      <c r="L151" s="27" t="s">
        <v>6255</v>
      </c>
      <c r="S151" s="51" t="s">
        <v>13786</v>
      </c>
      <c r="T151" s="48" t="s">
        <v>13712</v>
      </c>
      <c r="AF151" s="29" t="s">
        <v>6208</v>
      </c>
      <c r="AG151" s="108"/>
    </row>
    <row r="152" spans="11:33">
      <c r="K152" s="27" t="s">
        <v>372</v>
      </c>
      <c r="L152" s="27" t="s">
        <v>59</v>
      </c>
      <c r="S152" s="51" t="s">
        <v>13786</v>
      </c>
      <c r="T152" s="48" t="s">
        <v>94</v>
      </c>
      <c r="AF152" s="29" t="s">
        <v>5298</v>
      </c>
      <c r="AG152" s="108"/>
    </row>
    <row r="153" spans="11:33">
      <c r="K153" s="27" t="s">
        <v>372</v>
      </c>
      <c r="L153" s="27" t="s">
        <v>383</v>
      </c>
      <c r="S153" s="51" t="s">
        <v>13786</v>
      </c>
      <c r="T153" s="48" t="s">
        <v>375</v>
      </c>
      <c r="AF153" s="29" t="s">
        <v>13810</v>
      </c>
      <c r="AG153" s="108"/>
    </row>
    <row r="154" spans="11:33">
      <c r="K154" s="27" t="s">
        <v>372</v>
      </c>
      <c r="L154" s="27" t="s">
        <v>1429</v>
      </c>
      <c r="S154" s="51" t="s">
        <v>13786</v>
      </c>
      <c r="T154" s="48" t="s">
        <v>2054</v>
      </c>
      <c r="AF154" s="29" t="s">
        <v>13811</v>
      </c>
      <c r="AG154" s="108"/>
    </row>
    <row r="155" spans="11:33">
      <c r="K155" s="27" t="s">
        <v>372</v>
      </c>
      <c r="L155" s="27" t="s">
        <v>656</v>
      </c>
      <c r="S155" s="51" t="s">
        <v>13786</v>
      </c>
      <c r="T155" s="48" t="s">
        <v>13812</v>
      </c>
      <c r="AF155" s="29" t="s">
        <v>13813</v>
      </c>
      <c r="AG155" s="108"/>
    </row>
    <row r="156" spans="11:33">
      <c r="K156" s="27" t="s">
        <v>372</v>
      </c>
      <c r="L156" s="27" t="s">
        <v>987</v>
      </c>
      <c r="S156" s="51" t="s">
        <v>13786</v>
      </c>
      <c r="T156" s="48" t="s">
        <v>13814</v>
      </c>
      <c r="AF156" s="29" t="s">
        <v>4835</v>
      </c>
      <c r="AG156" s="108"/>
    </row>
    <row r="157" spans="11:33">
      <c r="K157" s="27" t="s">
        <v>372</v>
      </c>
      <c r="L157" s="27" t="s">
        <v>956</v>
      </c>
      <c r="S157" s="51" t="s">
        <v>13786</v>
      </c>
      <c r="T157" s="48" t="s">
        <v>1552</v>
      </c>
      <c r="AF157" s="29" t="s">
        <v>2176</v>
      </c>
      <c r="AG157" s="108"/>
    </row>
    <row r="158" spans="11:33">
      <c r="K158" s="27" t="s">
        <v>372</v>
      </c>
      <c r="L158" s="27" t="s">
        <v>507</v>
      </c>
      <c r="S158" s="51" t="s">
        <v>13786</v>
      </c>
      <c r="T158" s="48" t="s">
        <v>13815</v>
      </c>
      <c r="AF158" s="29" t="s">
        <v>13816</v>
      </c>
      <c r="AG158" s="108"/>
    </row>
    <row r="159" spans="11:33">
      <c r="K159" s="27" t="s">
        <v>372</v>
      </c>
      <c r="L159" s="27" t="s">
        <v>109</v>
      </c>
      <c r="S159" s="51" t="s">
        <v>13786</v>
      </c>
      <c r="T159" s="48" t="s">
        <v>3816</v>
      </c>
      <c r="AF159" s="29" t="s">
        <v>13817</v>
      </c>
      <c r="AG159" s="108"/>
    </row>
    <row r="160" spans="11:33">
      <c r="K160" s="27" t="s">
        <v>372</v>
      </c>
      <c r="L160" s="27" t="s">
        <v>569</v>
      </c>
      <c r="S160" s="51" t="s">
        <v>13786</v>
      </c>
      <c r="T160" s="48" t="s">
        <v>603</v>
      </c>
      <c r="AF160" s="29" t="s">
        <v>13818</v>
      </c>
      <c r="AG160" s="108"/>
    </row>
    <row r="161" spans="11:33">
      <c r="K161" s="27" t="s">
        <v>372</v>
      </c>
      <c r="L161" s="27" t="s">
        <v>644</v>
      </c>
      <c r="S161" s="51" t="s">
        <v>13786</v>
      </c>
      <c r="T161" s="48" t="s">
        <v>2228</v>
      </c>
      <c r="AF161" s="33" t="s">
        <v>13819</v>
      </c>
      <c r="AG161" s="108"/>
    </row>
    <row r="162" spans="11:33">
      <c r="K162" s="27" t="s">
        <v>372</v>
      </c>
      <c r="L162" s="27" t="s">
        <v>79</v>
      </c>
      <c r="S162" s="51" t="s">
        <v>13786</v>
      </c>
      <c r="T162" s="48" t="s">
        <v>10646</v>
      </c>
      <c r="AF162" s="28" t="s">
        <v>13820</v>
      </c>
      <c r="AG162" s="106" t="s">
        <v>13821</v>
      </c>
    </row>
    <row r="163" spans="11:33">
      <c r="K163" s="27" t="s">
        <v>372</v>
      </c>
      <c r="L163" s="27" t="s">
        <v>3923</v>
      </c>
      <c r="S163" s="51" t="s">
        <v>13786</v>
      </c>
      <c r="T163" s="48" t="s">
        <v>13756</v>
      </c>
      <c r="AF163" s="29" t="s">
        <v>13822</v>
      </c>
      <c r="AG163" s="106"/>
    </row>
    <row r="164" spans="11:33">
      <c r="K164" s="27" t="s">
        <v>372</v>
      </c>
      <c r="L164" s="27" t="s">
        <v>745</v>
      </c>
      <c r="S164" s="51" t="s">
        <v>13786</v>
      </c>
      <c r="T164" s="48" t="s">
        <v>9970</v>
      </c>
      <c r="AF164" s="29" t="s">
        <v>13698</v>
      </c>
      <c r="AG164" s="106"/>
    </row>
    <row r="165" spans="11:33">
      <c r="K165" s="27" t="s">
        <v>372</v>
      </c>
      <c r="L165" s="27" t="s">
        <v>431</v>
      </c>
      <c r="S165" s="51" t="s">
        <v>13786</v>
      </c>
      <c r="T165" s="48" t="s">
        <v>6145</v>
      </c>
      <c r="AF165" s="33" t="s">
        <v>13823</v>
      </c>
      <c r="AG165" s="106"/>
    </row>
    <row r="166" spans="11:33">
      <c r="K166" s="27" t="s">
        <v>372</v>
      </c>
      <c r="L166" s="27" t="s">
        <v>228</v>
      </c>
      <c r="S166" s="51" t="s">
        <v>13786</v>
      </c>
      <c r="T166" s="48" t="s">
        <v>3728</v>
      </c>
      <c r="AF166" s="28" t="s">
        <v>9498</v>
      </c>
      <c r="AG166" s="106" t="s">
        <v>13824</v>
      </c>
    </row>
    <row r="167" spans="11:33">
      <c r="K167" s="27" t="s">
        <v>372</v>
      </c>
      <c r="L167" s="27" t="s">
        <v>373</v>
      </c>
      <c r="S167" s="51" t="s">
        <v>13786</v>
      </c>
      <c r="T167" s="48" t="s">
        <v>5468</v>
      </c>
      <c r="AF167" s="29" t="s">
        <v>13825</v>
      </c>
      <c r="AG167" s="106"/>
    </row>
    <row r="168" spans="11:33">
      <c r="K168" s="27" t="s">
        <v>372</v>
      </c>
      <c r="L168" s="27" t="s">
        <v>152</v>
      </c>
      <c r="S168" s="51" t="s">
        <v>13786</v>
      </c>
      <c r="T168" s="48" t="s">
        <v>13826</v>
      </c>
      <c r="AF168" s="29" t="s">
        <v>13827</v>
      </c>
      <c r="AG168" s="106"/>
    </row>
    <row r="169" spans="11:33">
      <c r="K169" s="27" t="s">
        <v>372</v>
      </c>
      <c r="L169" s="27" t="s">
        <v>169</v>
      </c>
      <c r="S169" s="51" t="s">
        <v>13786</v>
      </c>
      <c r="T169" s="48"/>
      <c r="AF169" s="29" t="s">
        <v>2019</v>
      </c>
      <c r="AG169" s="106"/>
    </row>
    <row r="170" spans="11:33">
      <c r="K170" s="27" t="s">
        <v>372</v>
      </c>
      <c r="L170" s="27" t="s">
        <v>4015</v>
      </c>
      <c r="S170" s="54" t="s">
        <v>13786</v>
      </c>
      <c r="T170" s="53" t="s">
        <v>163</v>
      </c>
      <c r="AF170" s="29" t="s">
        <v>13828</v>
      </c>
      <c r="AG170" s="106"/>
    </row>
    <row r="171" spans="11:33">
      <c r="K171" s="27" t="s">
        <v>372</v>
      </c>
      <c r="L171" s="27" t="s">
        <v>283</v>
      </c>
      <c r="S171" s="51" t="s">
        <v>13786</v>
      </c>
      <c r="T171" s="48" t="s">
        <v>10287</v>
      </c>
      <c r="AF171" s="29" t="s">
        <v>6808</v>
      </c>
      <c r="AG171" s="106"/>
    </row>
    <row r="172" spans="11:33">
      <c r="K172" s="27" t="s">
        <v>372</v>
      </c>
      <c r="L172" s="27" t="s">
        <v>838</v>
      </c>
      <c r="S172" s="51" t="s">
        <v>13786</v>
      </c>
      <c r="T172" s="48" t="s">
        <v>13829</v>
      </c>
      <c r="AF172" s="33" t="s">
        <v>13830</v>
      </c>
      <c r="AG172" s="106"/>
    </row>
    <row r="173" spans="11:33">
      <c r="K173" s="27" t="s">
        <v>372</v>
      </c>
      <c r="L173" s="27" t="s">
        <v>185</v>
      </c>
      <c r="S173" s="51" t="s">
        <v>13786</v>
      </c>
      <c r="T173" s="48" t="s">
        <v>6884</v>
      </c>
      <c r="AF173" s="28" t="s">
        <v>13831</v>
      </c>
      <c r="AG173" s="108" t="s">
        <v>436</v>
      </c>
    </row>
    <row r="174" spans="11:33">
      <c r="K174" s="27" t="s">
        <v>372</v>
      </c>
      <c r="L174" s="27" t="s">
        <v>204</v>
      </c>
      <c r="S174" s="51" t="s">
        <v>13786</v>
      </c>
      <c r="T174" s="48" t="s">
        <v>11573</v>
      </c>
      <c r="AF174" s="29" t="s">
        <v>1758</v>
      </c>
      <c r="AG174" s="108"/>
    </row>
    <row r="175" spans="11:33">
      <c r="K175" s="27" t="s">
        <v>372</v>
      </c>
      <c r="L175" s="27" t="s">
        <v>800</v>
      </c>
      <c r="S175" s="51" t="s">
        <v>13786</v>
      </c>
      <c r="T175" s="48" t="s">
        <v>1144</v>
      </c>
      <c r="AF175" s="29" t="s">
        <v>13832</v>
      </c>
      <c r="AG175" s="108"/>
    </row>
    <row r="176" spans="11:33">
      <c r="K176" s="27" t="s">
        <v>372</v>
      </c>
      <c r="L176" s="27" t="s">
        <v>341</v>
      </c>
      <c r="S176" s="51" t="s">
        <v>13786</v>
      </c>
      <c r="T176" s="48" t="s">
        <v>9166</v>
      </c>
      <c r="AF176" s="29" t="s">
        <v>4949</v>
      </c>
      <c r="AG176" s="108"/>
    </row>
    <row r="177" spans="11:33">
      <c r="K177" s="27" t="s">
        <v>372</v>
      </c>
      <c r="L177" s="27" t="s">
        <v>139</v>
      </c>
      <c r="S177" s="51" t="s">
        <v>13786</v>
      </c>
      <c r="T177" s="48" t="s">
        <v>5918</v>
      </c>
      <c r="AF177" s="29" t="s">
        <v>13833</v>
      </c>
      <c r="AG177" s="108"/>
    </row>
    <row r="178" spans="11:33">
      <c r="K178" s="27" t="s">
        <v>372</v>
      </c>
      <c r="L178" s="27" t="s">
        <v>13684</v>
      </c>
      <c r="S178" s="51" t="s">
        <v>13786</v>
      </c>
      <c r="T178" s="48" t="s">
        <v>13834</v>
      </c>
      <c r="AF178" s="29" t="s">
        <v>13835</v>
      </c>
      <c r="AG178" s="108"/>
    </row>
    <row r="179" spans="11:33">
      <c r="K179" s="27" t="s">
        <v>122</v>
      </c>
      <c r="L179" s="27" t="s">
        <v>123</v>
      </c>
      <c r="S179" s="51" t="s">
        <v>13786</v>
      </c>
      <c r="T179" s="48" t="s">
        <v>13836</v>
      </c>
      <c r="AF179" s="29" t="s">
        <v>13837</v>
      </c>
      <c r="AG179" s="108"/>
    </row>
    <row r="180" spans="11:33">
      <c r="K180" s="27" t="s">
        <v>122</v>
      </c>
      <c r="L180" s="27" t="s">
        <v>383</v>
      </c>
      <c r="S180" s="51" t="s">
        <v>13786</v>
      </c>
      <c r="T180" s="48" t="s">
        <v>13838</v>
      </c>
      <c r="AF180" s="33" t="s">
        <v>2015</v>
      </c>
      <c r="AG180" s="108"/>
    </row>
    <row r="181" spans="11:33">
      <c r="K181" s="27" t="s">
        <v>122</v>
      </c>
      <c r="L181" s="27" t="s">
        <v>644</v>
      </c>
      <c r="S181" s="51" t="s">
        <v>13786</v>
      </c>
      <c r="T181" s="48" t="s">
        <v>9375</v>
      </c>
      <c r="AF181" s="28" t="s">
        <v>13839</v>
      </c>
      <c r="AG181" s="106" t="s">
        <v>13840</v>
      </c>
    </row>
    <row r="182" spans="11:33">
      <c r="K182" s="27" t="s">
        <v>122</v>
      </c>
      <c r="L182" s="27" t="s">
        <v>185</v>
      </c>
      <c r="S182" s="51" t="s">
        <v>13786</v>
      </c>
      <c r="T182" s="48" t="s">
        <v>13841</v>
      </c>
      <c r="AF182" s="29" t="s">
        <v>13842</v>
      </c>
      <c r="AG182" s="106"/>
    </row>
    <row r="183" spans="11:33">
      <c r="K183" s="27" t="s">
        <v>122</v>
      </c>
      <c r="L183" s="27" t="s">
        <v>800</v>
      </c>
      <c r="S183" s="51" t="s">
        <v>13786</v>
      </c>
      <c r="T183" s="48" t="s">
        <v>5652</v>
      </c>
      <c r="AF183" s="29" t="s">
        <v>1233</v>
      </c>
      <c r="AG183" s="106"/>
    </row>
    <row r="184" spans="11:33">
      <c r="K184" s="27" t="s">
        <v>2815</v>
      </c>
      <c r="L184" s="27" t="s">
        <v>360</v>
      </c>
      <c r="S184" s="51" t="s">
        <v>13786</v>
      </c>
      <c r="T184" s="48" t="s">
        <v>13843</v>
      </c>
      <c r="AF184" s="33" t="s">
        <v>13844</v>
      </c>
      <c r="AG184" s="106"/>
    </row>
    <row r="185" spans="11:33">
      <c r="K185" s="27" t="s">
        <v>2815</v>
      </c>
      <c r="L185" s="27" t="s">
        <v>3421</v>
      </c>
      <c r="S185" s="51" t="s">
        <v>13786</v>
      </c>
      <c r="T185" s="48" t="s">
        <v>4577</v>
      </c>
      <c r="AF185" s="28" t="s">
        <v>13845</v>
      </c>
      <c r="AG185" s="106" t="s">
        <v>13846</v>
      </c>
    </row>
    <row r="186" spans="11:33">
      <c r="K186" s="27" t="s">
        <v>2815</v>
      </c>
      <c r="L186" s="27" t="s">
        <v>123</v>
      </c>
      <c r="S186" s="51" t="s">
        <v>13786</v>
      </c>
      <c r="T186" s="48" t="s">
        <v>13847</v>
      </c>
      <c r="AF186" s="29" t="s">
        <v>13848</v>
      </c>
      <c r="AG186" s="106"/>
    </row>
    <row r="187" spans="11:33">
      <c r="K187" s="27" t="s">
        <v>2815</v>
      </c>
      <c r="L187" s="27" t="s">
        <v>6255</v>
      </c>
      <c r="S187" s="51" t="s">
        <v>13786</v>
      </c>
      <c r="T187" s="48" t="s">
        <v>13849</v>
      </c>
      <c r="AF187" s="29" t="s">
        <v>13850</v>
      </c>
      <c r="AG187" s="106"/>
    </row>
    <row r="188" spans="11:33">
      <c r="K188" s="27" t="s">
        <v>2815</v>
      </c>
      <c r="L188" s="27" t="s">
        <v>59</v>
      </c>
      <c r="S188" s="51" t="s">
        <v>13786</v>
      </c>
      <c r="T188" s="48" t="s">
        <v>13851</v>
      </c>
      <c r="AF188" s="29" t="s">
        <v>13852</v>
      </c>
      <c r="AG188" s="106"/>
    </row>
    <row r="189" spans="11:33">
      <c r="K189" s="27" t="s">
        <v>2815</v>
      </c>
      <c r="L189" s="27" t="s">
        <v>383</v>
      </c>
      <c r="S189" s="51" t="s">
        <v>13786</v>
      </c>
      <c r="T189" s="48" t="s">
        <v>13853</v>
      </c>
      <c r="AF189" s="29" t="s">
        <v>13854</v>
      </c>
      <c r="AG189" s="106"/>
    </row>
    <row r="190" spans="11:33">
      <c r="K190" s="27" t="s">
        <v>2815</v>
      </c>
      <c r="L190" s="27" t="s">
        <v>1429</v>
      </c>
      <c r="S190" s="51" t="s">
        <v>13786</v>
      </c>
      <c r="T190" s="48" t="s">
        <v>13855</v>
      </c>
      <c r="AF190" s="29" t="s">
        <v>13727</v>
      </c>
      <c r="AG190" s="106"/>
    </row>
    <row r="191" spans="11:33">
      <c r="K191" s="27" t="s">
        <v>2815</v>
      </c>
      <c r="L191" s="27" t="s">
        <v>656</v>
      </c>
      <c r="S191" s="51" t="s">
        <v>13786</v>
      </c>
      <c r="T191" s="48" t="s">
        <v>13856</v>
      </c>
      <c r="AF191" s="29" t="s">
        <v>8591</v>
      </c>
      <c r="AG191" s="106"/>
    </row>
    <row r="192" spans="11:33">
      <c r="K192" s="27" t="s">
        <v>2815</v>
      </c>
      <c r="L192" s="27" t="s">
        <v>987</v>
      </c>
      <c r="S192" s="51" t="s">
        <v>13786</v>
      </c>
      <c r="T192" s="48" t="s">
        <v>13857</v>
      </c>
      <c r="AF192" s="33" t="s">
        <v>1782</v>
      </c>
      <c r="AG192" s="106"/>
    </row>
    <row r="193" spans="11:33">
      <c r="K193" s="27" t="s">
        <v>2815</v>
      </c>
      <c r="L193" s="27" t="s">
        <v>956</v>
      </c>
      <c r="S193" s="51" t="s">
        <v>13786</v>
      </c>
      <c r="T193" s="48" t="s">
        <v>13858</v>
      </c>
      <c r="AF193" s="28" t="s">
        <v>7712</v>
      </c>
      <c r="AG193" s="108" t="s">
        <v>13859</v>
      </c>
    </row>
    <row r="194" spans="11:33">
      <c r="K194" s="27" t="s">
        <v>2815</v>
      </c>
      <c r="L194" s="27" t="s">
        <v>507</v>
      </c>
      <c r="S194" s="51" t="s">
        <v>13786</v>
      </c>
      <c r="T194" s="48" t="s">
        <v>13860</v>
      </c>
      <c r="AF194" s="29" t="s">
        <v>13861</v>
      </c>
      <c r="AG194" s="108"/>
    </row>
    <row r="195" spans="11:33">
      <c r="K195" s="27" t="s">
        <v>2815</v>
      </c>
      <c r="L195" s="27" t="s">
        <v>109</v>
      </c>
      <c r="S195" s="51" t="s">
        <v>13786</v>
      </c>
      <c r="T195" s="48" t="s">
        <v>2086</v>
      </c>
      <c r="AF195" s="29" t="s">
        <v>13862</v>
      </c>
      <c r="AG195" s="108"/>
    </row>
    <row r="196" spans="11:33">
      <c r="K196" s="27" t="s">
        <v>2815</v>
      </c>
      <c r="L196" s="27" t="s">
        <v>569</v>
      </c>
      <c r="S196" s="51" t="s">
        <v>13786</v>
      </c>
      <c r="T196" s="48" t="s">
        <v>13863</v>
      </c>
      <c r="AF196" s="29" t="s">
        <v>13864</v>
      </c>
      <c r="AG196" s="108"/>
    </row>
    <row r="197" spans="11:33">
      <c r="K197" s="27" t="s">
        <v>2815</v>
      </c>
      <c r="L197" s="27" t="s">
        <v>644</v>
      </c>
      <c r="S197" s="51" t="s">
        <v>13786</v>
      </c>
      <c r="T197" s="48" t="s">
        <v>13865</v>
      </c>
      <c r="AF197" s="29" t="s">
        <v>13866</v>
      </c>
      <c r="AG197" s="108"/>
    </row>
    <row r="198" spans="11:33">
      <c r="K198" s="27" t="s">
        <v>2815</v>
      </c>
      <c r="L198" s="27" t="s">
        <v>79</v>
      </c>
      <c r="S198" s="51" t="s">
        <v>13786</v>
      </c>
      <c r="T198" s="48" t="s">
        <v>2201</v>
      </c>
      <c r="AF198" s="29" t="s">
        <v>13654</v>
      </c>
      <c r="AG198" s="108"/>
    </row>
    <row r="199" spans="11:33">
      <c r="K199" s="27" t="s">
        <v>2815</v>
      </c>
      <c r="L199" s="27" t="s">
        <v>3923</v>
      </c>
      <c r="S199" s="51" t="s">
        <v>13786</v>
      </c>
      <c r="T199" s="48" t="s">
        <v>1991</v>
      </c>
      <c r="AF199" s="29" t="s">
        <v>13867</v>
      </c>
      <c r="AG199" s="108"/>
    </row>
    <row r="200" spans="11:33">
      <c r="K200" s="27" t="s">
        <v>2815</v>
      </c>
      <c r="L200" s="27" t="s">
        <v>745</v>
      </c>
      <c r="S200" s="51" t="s">
        <v>13786</v>
      </c>
      <c r="T200" s="48" t="s">
        <v>13868</v>
      </c>
      <c r="AF200" s="29" t="s">
        <v>13869</v>
      </c>
      <c r="AG200" s="108"/>
    </row>
    <row r="201" spans="11:33">
      <c r="K201" s="27" t="s">
        <v>2815</v>
      </c>
      <c r="L201" s="27" t="s">
        <v>431</v>
      </c>
      <c r="S201" s="51" t="s">
        <v>13786</v>
      </c>
      <c r="T201" s="48" t="s">
        <v>1899</v>
      </c>
      <c r="AF201" s="29" t="s">
        <v>13870</v>
      </c>
      <c r="AG201" s="108"/>
    </row>
    <row r="202" spans="11:33">
      <c r="K202" s="27" t="s">
        <v>2815</v>
      </c>
      <c r="L202" s="27" t="s">
        <v>228</v>
      </c>
      <c r="S202" s="51" t="s">
        <v>13786</v>
      </c>
      <c r="T202" s="48" t="s">
        <v>8002</v>
      </c>
      <c r="AF202" s="29" t="s">
        <v>13871</v>
      </c>
      <c r="AG202" s="108"/>
    </row>
    <row r="203" spans="11:33">
      <c r="K203" s="27" t="s">
        <v>2815</v>
      </c>
      <c r="L203" s="27" t="s">
        <v>373</v>
      </c>
      <c r="S203" s="51" t="s">
        <v>13786</v>
      </c>
      <c r="T203" s="48" t="s">
        <v>738</v>
      </c>
      <c r="AF203" s="33" t="s">
        <v>13872</v>
      </c>
      <c r="AG203" s="108"/>
    </row>
    <row r="204" spans="11:33">
      <c r="K204" s="27" t="s">
        <v>2815</v>
      </c>
      <c r="L204" s="27" t="s">
        <v>152</v>
      </c>
      <c r="S204" s="44" t="s">
        <v>13821</v>
      </c>
      <c r="T204" s="47" t="s">
        <v>92</v>
      </c>
      <c r="AF204" s="28" t="s">
        <v>13873</v>
      </c>
      <c r="AG204" s="111" t="s">
        <v>13874</v>
      </c>
    </row>
    <row r="205" spans="11:33">
      <c r="K205" s="27" t="s">
        <v>2815</v>
      </c>
      <c r="L205" s="27" t="s">
        <v>169</v>
      </c>
      <c r="S205" s="50" t="s">
        <v>13821</v>
      </c>
      <c r="T205" s="43" t="s">
        <v>671</v>
      </c>
      <c r="AF205" s="29" t="s">
        <v>13875</v>
      </c>
      <c r="AG205" s="111"/>
    </row>
    <row r="206" spans="11:33">
      <c r="K206" s="27" t="s">
        <v>2815</v>
      </c>
      <c r="L206" s="27" t="s">
        <v>4015</v>
      </c>
      <c r="S206" s="54" t="s">
        <v>13824</v>
      </c>
      <c r="T206" s="49" t="s">
        <v>92</v>
      </c>
      <c r="AF206" s="29" t="s">
        <v>13876</v>
      </c>
      <c r="AG206" s="111"/>
    </row>
    <row r="207" spans="11:33">
      <c r="K207" s="27" t="s">
        <v>2815</v>
      </c>
      <c r="L207" s="27" t="s">
        <v>283</v>
      </c>
      <c r="S207" s="51" t="s">
        <v>13824</v>
      </c>
      <c r="T207" s="48" t="s">
        <v>13773</v>
      </c>
      <c r="AF207" s="29" t="s">
        <v>13877</v>
      </c>
      <c r="AG207" s="111"/>
    </row>
    <row r="208" spans="11:33">
      <c r="K208" s="27" t="s">
        <v>2815</v>
      </c>
      <c r="L208" s="27" t="s">
        <v>838</v>
      </c>
      <c r="S208" s="51" t="s">
        <v>13824</v>
      </c>
      <c r="T208" s="52" t="s">
        <v>7485</v>
      </c>
      <c r="AF208" s="29" t="s">
        <v>13878</v>
      </c>
      <c r="AG208" s="111"/>
    </row>
    <row r="209" spans="11:33">
      <c r="K209" s="27" t="s">
        <v>2815</v>
      </c>
      <c r="L209" s="27" t="s">
        <v>185</v>
      </c>
      <c r="S209" s="51" t="s">
        <v>13824</v>
      </c>
      <c r="T209" s="52" t="s">
        <v>13879</v>
      </c>
      <c r="AF209" s="29" t="s">
        <v>9287</v>
      </c>
      <c r="AG209" s="111"/>
    </row>
    <row r="210" spans="11:33">
      <c r="K210" s="27" t="s">
        <v>2815</v>
      </c>
      <c r="L210" s="27" t="s">
        <v>204</v>
      </c>
      <c r="S210" s="51" t="s">
        <v>13824</v>
      </c>
      <c r="T210" s="48" t="s">
        <v>13880</v>
      </c>
      <c r="AF210" s="29" t="s">
        <v>13881</v>
      </c>
      <c r="AG210" s="111"/>
    </row>
    <row r="211" spans="11:33">
      <c r="K211" s="27" t="s">
        <v>2815</v>
      </c>
      <c r="L211" s="27" t="s">
        <v>800</v>
      </c>
      <c r="S211" s="51" t="s">
        <v>13824</v>
      </c>
      <c r="T211" s="48" t="s">
        <v>13777</v>
      </c>
      <c r="AF211" s="29" t="s">
        <v>13882</v>
      </c>
      <c r="AG211" s="111"/>
    </row>
    <row r="212" spans="11:33">
      <c r="K212" s="27" t="s">
        <v>2815</v>
      </c>
      <c r="L212" s="27" t="s">
        <v>341</v>
      </c>
      <c r="S212" s="51" t="s">
        <v>13824</v>
      </c>
      <c r="T212" s="48" t="s">
        <v>12297</v>
      </c>
      <c r="AF212" s="29" t="s">
        <v>13883</v>
      </c>
      <c r="AG212" s="111"/>
    </row>
    <row r="213" spans="11:33">
      <c r="K213" s="27" t="s">
        <v>2815</v>
      </c>
      <c r="L213" s="27" t="s">
        <v>139</v>
      </c>
      <c r="S213" s="51" t="s">
        <v>13824</v>
      </c>
      <c r="T213" s="52" t="s">
        <v>3756</v>
      </c>
      <c r="AF213" s="29" t="s">
        <v>13884</v>
      </c>
      <c r="AG213" s="111"/>
    </row>
    <row r="214" spans="11:33">
      <c r="K214" s="27" t="s">
        <v>2815</v>
      </c>
      <c r="L214" s="27" t="s">
        <v>13684</v>
      </c>
      <c r="S214" s="51" t="s">
        <v>13824</v>
      </c>
      <c r="T214" s="48" t="s">
        <v>1748</v>
      </c>
      <c r="AF214" s="33" t="s">
        <v>13885</v>
      </c>
      <c r="AG214" s="111"/>
    </row>
    <row r="215" spans="11:33">
      <c r="K215" s="27" t="s">
        <v>203</v>
      </c>
      <c r="L215" s="27" t="s">
        <v>79</v>
      </c>
      <c r="S215" s="51" t="s">
        <v>13824</v>
      </c>
      <c r="T215" s="48" t="s">
        <v>13886</v>
      </c>
      <c r="AF215" s="28" t="s">
        <v>13887</v>
      </c>
      <c r="AG215" s="106" t="s">
        <v>13888</v>
      </c>
    </row>
    <row r="216" spans="11:33">
      <c r="K216" s="27" t="s">
        <v>203</v>
      </c>
      <c r="L216" s="27" t="s">
        <v>3421</v>
      </c>
      <c r="S216" s="50" t="s">
        <v>13889</v>
      </c>
      <c r="T216" s="47" t="s">
        <v>92</v>
      </c>
      <c r="AF216" s="29" t="s">
        <v>5483</v>
      </c>
      <c r="AG216" s="106"/>
    </row>
    <row r="217" spans="11:33">
      <c r="K217" s="27" t="s">
        <v>203</v>
      </c>
      <c r="L217" s="27" t="s">
        <v>1429</v>
      </c>
      <c r="S217" s="50" t="s">
        <v>13889</v>
      </c>
      <c r="T217" s="45" t="s">
        <v>4945</v>
      </c>
      <c r="AF217" s="29" t="s">
        <v>13890</v>
      </c>
      <c r="AG217" s="106"/>
    </row>
    <row r="218" spans="11:33">
      <c r="K218" s="27" t="s">
        <v>203</v>
      </c>
      <c r="L218" s="27" t="s">
        <v>956</v>
      </c>
      <c r="S218" s="50" t="s">
        <v>13889</v>
      </c>
      <c r="T218" s="43" t="s">
        <v>1753</v>
      </c>
      <c r="AF218" s="29" t="s">
        <v>13891</v>
      </c>
      <c r="AG218" s="106"/>
    </row>
    <row r="219" spans="11:33">
      <c r="K219" s="27" t="s">
        <v>203</v>
      </c>
      <c r="L219" s="27" t="s">
        <v>169</v>
      </c>
      <c r="S219" s="50" t="s">
        <v>13889</v>
      </c>
      <c r="T219" s="43" t="s">
        <v>13892</v>
      </c>
      <c r="AF219" s="29" t="s">
        <v>13893</v>
      </c>
      <c r="AG219" s="106"/>
    </row>
    <row r="220" spans="11:33">
      <c r="K220" s="27" t="s">
        <v>203</v>
      </c>
      <c r="L220" s="27" t="s">
        <v>204</v>
      </c>
      <c r="S220" s="50" t="s">
        <v>13889</v>
      </c>
      <c r="T220" s="43" t="s">
        <v>3105</v>
      </c>
      <c r="AF220" s="29" t="s">
        <v>13894</v>
      </c>
      <c r="AG220" s="106"/>
    </row>
    <row r="221" spans="11:33">
      <c r="K221" s="27" t="s">
        <v>4096</v>
      </c>
      <c r="L221" s="27" t="s">
        <v>204</v>
      </c>
      <c r="S221" s="50" t="s">
        <v>13889</v>
      </c>
      <c r="T221" s="43" t="s">
        <v>433</v>
      </c>
      <c r="AF221" s="33" t="s">
        <v>13895</v>
      </c>
      <c r="AG221" s="106"/>
    </row>
    <row r="222" spans="11:33">
      <c r="K222" s="27" t="s">
        <v>322</v>
      </c>
      <c r="L222" s="27" t="s">
        <v>360</v>
      </c>
      <c r="S222" s="50" t="s">
        <v>13889</v>
      </c>
      <c r="T222" s="43"/>
      <c r="AF222" s="28" t="s">
        <v>404</v>
      </c>
      <c r="AG222" s="106" t="s">
        <v>13896</v>
      </c>
    </row>
    <row r="223" spans="11:33">
      <c r="K223" s="27" t="s">
        <v>322</v>
      </c>
      <c r="L223" s="27" t="s">
        <v>3421</v>
      </c>
      <c r="S223" s="50" t="s">
        <v>13889</v>
      </c>
      <c r="T223" s="46" t="s">
        <v>163</v>
      </c>
      <c r="AF223" s="29" t="s">
        <v>13897</v>
      </c>
      <c r="AG223" s="106"/>
    </row>
    <row r="224" spans="11:33">
      <c r="K224" s="27" t="s">
        <v>322</v>
      </c>
      <c r="L224" s="27" t="s">
        <v>123</v>
      </c>
      <c r="S224" s="50" t="s">
        <v>13889</v>
      </c>
      <c r="T224" s="43" t="s">
        <v>1172</v>
      </c>
      <c r="AF224" s="29" t="s">
        <v>13898</v>
      </c>
      <c r="AG224" s="106"/>
    </row>
    <row r="225" spans="11:33">
      <c r="K225" s="27" t="s">
        <v>322</v>
      </c>
      <c r="L225" s="27" t="s">
        <v>6255</v>
      </c>
      <c r="S225" s="50" t="s">
        <v>13889</v>
      </c>
      <c r="T225" s="43" t="s">
        <v>665</v>
      </c>
      <c r="AF225" s="29" t="s">
        <v>13899</v>
      </c>
      <c r="AG225" s="106"/>
    </row>
    <row r="226" spans="11:33">
      <c r="K226" s="27" t="s">
        <v>322</v>
      </c>
      <c r="L226" s="27" t="s">
        <v>59</v>
      </c>
      <c r="S226" s="50" t="s">
        <v>13889</v>
      </c>
      <c r="T226" s="43" t="s">
        <v>13900</v>
      </c>
      <c r="AF226" s="29" t="s">
        <v>13779</v>
      </c>
      <c r="AG226" s="106"/>
    </row>
    <row r="227" spans="11:33">
      <c r="K227" s="27" t="s">
        <v>322</v>
      </c>
      <c r="L227" s="27" t="s">
        <v>383</v>
      </c>
      <c r="S227" s="54" t="s">
        <v>13840</v>
      </c>
      <c r="T227" s="49" t="s">
        <v>92</v>
      </c>
      <c r="AF227" s="29" t="s">
        <v>13901</v>
      </c>
      <c r="AG227" s="106"/>
    </row>
    <row r="228" spans="11:33">
      <c r="K228" s="27" t="s">
        <v>322</v>
      </c>
      <c r="L228" s="27" t="s">
        <v>1429</v>
      </c>
      <c r="S228" s="51" t="s">
        <v>13840</v>
      </c>
      <c r="T228" s="48" t="s">
        <v>1875</v>
      </c>
      <c r="AF228" s="29" t="s">
        <v>13902</v>
      </c>
      <c r="AG228" s="106"/>
    </row>
    <row r="229" spans="11:33">
      <c r="K229" s="27" t="s">
        <v>322</v>
      </c>
      <c r="L229" s="27" t="s">
        <v>656</v>
      </c>
      <c r="S229" s="51" t="s">
        <v>13840</v>
      </c>
      <c r="T229" s="48" t="s">
        <v>712</v>
      </c>
      <c r="AF229" s="29" t="s">
        <v>13903</v>
      </c>
      <c r="AG229" s="106"/>
    </row>
    <row r="230" spans="11:33">
      <c r="K230" s="27" t="s">
        <v>322</v>
      </c>
      <c r="L230" s="27" t="s">
        <v>987</v>
      </c>
      <c r="S230" s="51" t="s">
        <v>13840</v>
      </c>
      <c r="T230" s="48" t="s">
        <v>13550</v>
      </c>
      <c r="AF230" s="29" t="s">
        <v>3404</v>
      </c>
      <c r="AG230" s="106"/>
    </row>
    <row r="231" spans="11:33">
      <c r="K231" s="27" t="s">
        <v>322</v>
      </c>
      <c r="L231" s="27" t="s">
        <v>956</v>
      </c>
      <c r="S231" s="51" t="s">
        <v>13840</v>
      </c>
      <c r="T231" s="48" t="s">
        <v>230</v>
      </c>
      <c r="AF231" s="29" t="s">
        <v>13904</v>
      </c>
      <c r="AG231" s="106"/>
    </row>
    <row r="232" spans="11:33">
      <c r="K232" s="27" t="s">
        <v>322</v>
      </c>
      <c r="L232" s="27" t="s">
        <v>507</v>
      </c>
      <c r="S232" s="51" t="s">
        <v>13840</v>
      </c>
      <c r="T232" s="48" t="s">
        <v>13795</v>
      </c>
      <c r="AF232" s="29" t="s">
        <v>13905</v>
      </c>
      <c r="AG232" s="106"/>
    </row>
    <row r="233" spans="11:33">
      <c r="K233" s="27" t="s">
        <v>322</v>
      </c>
      <c r="L233" s="27" t="s">
        <v>109</v>
      </c>
      <c r="S233" s="51" t="s">
        <v>13840</v>
      </c>
      <c r="T233" s="48" t="s">
        <v>594</v>
      </c>
      <c r="AF233" s="33" t="s">
        <v>13906</v>
      </c>
      <c r="AG233" s="106"/>
    </row>
    <row r="234" spans="11:33">
      <c r="K234" s="27" t="s">
        <v>322</v>
      </c>
      <c r="L234" s="27" t="s">
        <v>569</v>
      </c>
      <c r="S234" s="51" t="s">
        <v>13840</v>
      </c>
      <c r="T234" s="48"/>
      <c r="AF234" s="29"/>
      <c r="AG234" s="62"/>
    </row>
    <row r="235" spans="11:33">
      <c r="K235" s="27" t="s">
        <v>322</v>
      </c>
      <c r="L235" s="27" t="s">
        <v>656</v>
      </c>
      <c r="S235" s="51" t="s">
        <v>13840</v>
      </c>
      <c r="T235" s="53" t="s">
        <v>163</v>
      </c>
      <c r="AF235" s="28" t="s">
        <v>13907</v>
      </c>
      <c r="AG235" s="108" t="s">
        <v>13716</v>
      </c>
    </row>
    <row r="236" spans="11:33">
      <c r="K236" s="27" t="s">
        <v>322</v>
      </c>
      <c r="L236" s="27" t="s">
        <v>644</v>
      </c>
      <c r="S236" s="51" t="s">
        <v>13840</v>
      </c>
      <c r="T236" s="48" t="s">
        <v>316</v>
      </c>
      <c r="AF236" s="29" t="s">
        <v>887</v>
      </c>
      <c r="AG236" s="108"/>
    </row>
    <row r="237" spans="11:33">
      <c r="K237" s="27" t="s">
        <v>322</v>
      </c>
      <c r="L237" s="27" t="s">
        <v>79</v>
      </c>
      <c r="S237" s="51" t="s">
        <v>13840</v>
      </c>
      <c r="T237" s="48"/>
      <c r="AF237" s="29" t="s">
        <v>13908</v>
      </c>
      <c r="AG237" s="108"/>
    </row>
    <row r="238" spans="11:33">
      <c r="K238" s="27" t="s">
        <v>322</v>
      </c>
      <c r="L238" s="27" t="s">
        <v>3923</v>
      </c>
      <c r="S238" s="44" t="s">
        <v>13846</v>
      </c>
      <c r="T238" s="47" t="s">
        <v>92</v>
      </c>
      <c r="AF238" s="29" t="s">
        <v>13909</v>
      </c>
      <c r="AG238" s="108"/>
    </row>
    <row r="239" spans="11:33">
      <c r="K239" s="27" t="s">
        <v>322</v>
      </c>
      <c r="L239" s="27" t="s">
        <v>745</v>
      </c>
      <c r="S239" s="50" t="s">
        <v>13846</v>
      </c>
      <c r="T239" s="43" t="s">
        <v>375</v>
      </c>
      <c r="AF239" s="29" t="s">
        <v>13910</v>
      </c>
      <c r="AG239" s="108"/>
    </row>
    <row r="240" spans="11:33">
      <c r="K240" s="27" t="s">
        <v>322</v>
      </c>
      <c r="L240" s="27" t="s">
        <v>431</v>
      </c>
      <c r="S240" s="50" t="s">
        <v>13846</v>
      </c>
      <c r="T240" s="43" t="s">
        <v>671</v>
      </c>
      <c r="AF240" s="29" t="s">
        <v>13911</v>
      </c>
      <c r="AG240" s="108"/>
    </row>
    <row r="241" spans="11:33">
      <c r="K241" s="27" t="s">
        <v>322</v>
      </c>
      <c r="L241" s="27" t="s">
        <v>228</v>
      </c>
      <c r="S241" s="50" t="s">
        <v>13846</v>
      </c>
      <c r="T241" s="43" t="s">
        <v>1696</v>
      </c>
      <c r="AF241" s="29" t="s">
        <v>833</v>
      </c>
      <c r="AG241" s="108"/>
    </row>
    <row r="242" spans="11:33">
      <c r="K242" s="27" t="s">
        <v>322</v>
      </c>
      <c r="L242" s="27" t="s">
        <v>373</v>
      </c>
      <c r="S242" s="50" t="s">
        <v>13846</v>
      </c>
      <c r="T242" s="43" t="s">
        <v>3115</v>
      </c>
      <c r="AF242" s="29" t="s">
        <v>13912</v>
      </c>
      <c r="AG242" s="108"/>
    </row>
    <row r="243" spans="11:33">
      <c r="K243" s="27" t="s">
        <v>322</v>
      </c>
      <c r="L243" s="27" t="s">
        <v>152</v>
      </c>
      <c r="S243" s="50" t="s">
        <v>13846</v>
      </c>
      <c r="T243" s="43" t="s">
        <v>4572</v>
      </c>
      <c r="AF243" s="29" t="s">
        <v>13913</v>
      </c>
      <c r="AG243" s="108"/>
    </row>
    <row r="244" spans="11:33">
      <c r="K244" s="27" t="s">
        <v>322</v>
      </c>
      <c r="L244" s="27" t="s">
        <v>169</v>
      </c>
      <c r="S244" s="54" t="s">
        <v>13859</v>
      </c>
      <c r="T244" s="49" t="s">
        <v>92</v>
      </c>
      <c r="AF244" s="29" t="s">
        <v>13914</v>
      </c>
      <c r="AG244" s="108"/>
    </row>
    <row r="245" spans="11:33">
      <c r="K245" s="27" t="s">
        <v>322</v>
      </c>
      <c r="L245" s="27" t="s">
        <v>4015</v>
      </c>
      <c r="S245" s="51" t="s">
        <v>13859</v>
      </c>
      <c r="T245" s="52" t="s">
        <v>13775</v>
      </c>
      <c r="AF245" s="33" t="s">
        <v>13915</v>
      </c>
      <c r="AG245" s="108"/>
    </row>
    <row r="246" spans="11:33">
      <c r="K246" s="27" t="s">
        <v>322</v>
      </c>
      <c r="L246" s="27" t="s">
        <v>283</v>
      </c>
      <c r="S246" s="51" t="s">
        <v>13859</v>
      </c>
      <c r="T246" s="52" t="s">
        <v>13916</v>
      </c>
      <c r="AF246" s="35" t="s">
        <v>13917</v>
      </c>
      <c r="AG246" s="36" t="s">
        <v>13917</v>
      </c>
    </row>
    <row r="247" spans="11:33">
      <c r="K247" s="27" t="s">
        <v>322</v>
      </c>
      <c r="L247" s="27" t="s">
        <v>838</v>
      </c>
      <c r="S247" s="51" t="s">
        <v>13859</v>
      </c>
      <c r="T247" s="48" t="s">
        <v>3123</v>
      </c>
      <c r="AF247" s="28" t="s">
        <v>9031</v>
      </c>
      <c r="AG247" s="108" t="s">
        <v>13918</v>
      </c>
    </row>
    <row r="248" spans="11:33">
      <c r="K248" s="27" t="s">
        <v>322</v>
      </c>
      <c r="L248" s="27" t="s">
        <v>185</v>
      </c>
      <c r="S248" s="51" t="s">
        <v>13859</v>
      </c>
      <c r="T248" s="48" t="s">
        <v>2420</v>
      </c>
      <c r="AF248" s="29" t="s">
        <v>6319</v>
      </c>
      <c r="AG248" s="108"/>
    </row>
    <row r="249" spans="11:33">
      <c r="K249" s="27" t="s">
        <v>322</v>
      </c>
      <c r="L249" s="27" t="s">
        <v>204</v>
      </c>
      <c r="S249" s="51" t="s">
        <v>13859</v>
      </c>
      <c r="T249" s="52" t="s">
        <v>13919</v>
      </c>
      <c r="AF249" s="29" t="s">
        <v>13920</v>
      </c>
      <c r="AG249" s="108"/>
    </row>
    <row r="250" spans="11:33">
      <c r="K250" s="27" t="s">
        <v>322</v>
      </c>
      <c r="L250" s="27" t="s">
        <v>800</v>
      </c>
      <c r="S250" s="51" t="s">
        <v>13859</v>
      </c>
      <c r="T250" s="52" t="s">
        <v>13921</v>
      </c>
      <c r="AF250" s="29" t="s">
        <v>882</v>
      </c>
      <c r="AG250" s="108"/>
    </row>
    <row r="251" spans="11:33">
      <c r="K251" s="27" t="s">
        <v>322</v>
      </c>
      <c r="L251" s="27" t="s">
        <v>341</v>
      </c>
      <c r="S251" s="51" t="s">
        <v>13859</v>
      </c>
      <c r="T251" s="48" t="s">
        <v>3345</v>
      </c>
      <c r="AF251" s="29" t="s">
        <v>3328</v>
      </c>
      <c r="AG251" s="108"/>
    </row>
    <row r="252" spans="11:33">
      <c r="K252" s="27" t="s">
        <v>322</v>
      </c>
      <c r="L252" s="27" t="s">
        <v>139</v>
      </c>
      <c r="S252" s="51" t="s">
        <v>13859</v>
      </c>
      <c r="T252" s="48" t="s">
        <v>12226</v>
      </c>
      <c r="AF252" s="29" t="s">
        <v>13922</v>
      </c>
      <c r="AG252" s="108"/>
    </row>
    <row r="253" spans="11:33">
      <c r="K253" s="27" t="s">
        <v>490</v>
      </c>
      <c r="L253" s="27" t="s">
        <v>360</v>
      </c>
      <c r="S253" s="44" t="s">
        <v>13874</v>
      </c>
      <c r="T253" s="55" t="s">
        <v>92</v>
      </c>
      <c r="AF253" s="29" t="s">
        <v>8074</v>
      </c>
      <c r="AG253" s="108"/>
    </row>
    <row r="254" spans="11:33">
      <c r="K254" s="27" t="s">
        <v>490</v>
      </c>
      <c r="L254" s="27" t="s">
        <v>3421</v>
      </c>
      <c r="S254" s="50" t="s">
        <v>13874</v>
      </c>
      <c r="T254" s="43" t="s">
        <v>324</v>
      </c>
      <c r="AF254" s="29" t="s">
        <v>13923</v>
      </c>
      <c r="AG254" s="108"/>
    </row>
    <row r="255" spans="11:33">
      <c r="K255" s="27" t="s">
        <v>490</v>
      </c>
      <c r="L255" s="27" t="s">
        <v>123</v>
      </c>
      <c r="S255" s="50" t="s">
        <v>13874</v>
      </c>
      <c r="T255" s="43" t="s">
        <v>3528</v>
      </c>
      <c r="AF255" s="29" t="s">
        <v>13924</v>
      </c>
      <c r="AG255" s="108"/>
    </row>
    <row r="256" spans="11:33">
      <c r="K256" s="27" t="s">
        <v>490</v>
      </c>
      <c r="L256" s="27" t="s">
        <v>6255</v>
      </c>
      <c r="S256" s="50" t="s">
        <v>13874</v>
      </c>
      <c r="T256" s="43" t="s">
        <v>8778</v>
      </c>
      <c r="AF256" s="29" t="s">
        <v>13925</v>
      </c>
      <c r="AG256" s="108"/>
    </row>
    <row r="257" spans="11:33">
      <c r="K257" s="27" t="s">
        <v>490</v>
      </c>
      <c r="L257" s="27" t="s">
        <v>59</v>
      </c>
      <c r="S257" s="50" t="s">
        <v>13874</v>
      </c>
      <c r="T257" s="43" t="s">
        <v>13926</v>
      </c>
      <c r="AF257" s="29" t="s">
        <v>13927</v>
      </c>
      <c r="AG257" s="108"/>
    </row>
    <row r="258" spans="11:33">
      <c r="K258" s="27" t="s">
        <v>490</v>
      </c>
      <c r="L258" s="27" t="s">
        <v>383</v>
      </c>
      <c r="S258" s="50" t="s">
        <v>13874</v>
      </c>
      <c r="T258" s="43"/>
      <c r="AF258" s="29" t="s">
        <v>13928</v>
      </c>
      <c r="AG258" s="108"/>
    </row>
    <row r="259" spans="11:33">
      <c r="K259" s="27" t="s">
        <v>490</v>
      </c>
      <c r="L259" s="27" t="s">
        <v>1429</v>
      </c>
      <c r="S259" s="50" t="s">
        <v>13874</v>
      </c>
      <c r="T259" s="46" t="s">
        <v>163</v>
      </c>
      <c r="AF259" s="29" t="s">
        <v>13929</v>
      </c>
      <c r="AG259" s="108"/>
    </row>
    <row r="260" spans="11:33">
      <c r="K260" s="27" t="s">
        <v>490</v>
      </c>
      <c r="L260" s="27" t="s">
        <v>656</v>
      </c>
      <c r="S260" s="50" t="s">
        <v>13874</v>
      </c>
      <c r="T260" s="43" t="s">
        <v>13930</v>
      </c>
      <c r="AF260" s="29" t="s">
        <v>13931</v>
      </c>
      <c r="AG260" s="108"/>
    </row>
    <row r="261" spans="11:33">
      <c r="K261" s="27" t="s">
        <v>490</v>
      </c>
      <c r="L261" s="27" t="s">
        <v>987</v>
      </c>
      <c r="S261" s="50" t="s">
        <v>13874</v>
      </c>
      <c r="T261" s="43" t="s">
        <v>5024</v>
      </c>
      <c r="AF261" s="29" t="s">
        <v>13932</v>
      </c>
      <c r="AG261" s="108"/>
    </row>
    <row r="262" spans="11:33">
      <c r="K262" s="27" t="s">
        <v>490</v>
      </c>
      <c r="L262" s="27" t="s">
        <v>956</v>
      </c>
      <c r="S262" s="50" t="s">
        <v>13874</v>
      </c>
      <c r="T262" s="43" t="s">
        <v>13933</v>
      </c>
      <c r="AF262" s="29" t="s">
        <v>13934</v>
      </c>
      <c r="AG262" s="108"/>
    </row>
    <row r="263" spans="11:33">
      <c r="K263" s="27" t="s">
        <v>490</v>
      </c>
      <c r="L263" s="27" t="s">
        <v>507</v>
      </c>
      <c r="S263" s="50" t="s">
        <v>13874</v>
      </c>
      <c r="T263" s="43" t="s">
        <v>13935</v>
      </c>
      <c r="AF263" s="29" t="s">
        <v>13936</v>
      </c>
      <c r="AG263" s="108"/>
    </row>
    <row r="264" spans="11:33">
      <c r="K264" s="27" t="s">
        <v>490</v>
      </c>
      <c r="L264" s="27" t="s">
        <v>109</v>
      </c>
      <c r="S264" s="50" t="s">
        <v>13874</v>
      </c>
      <c r="T264" s="43" t="s">
        <v>171</v>
      </c>
      <c r="AF264" s="29" t="s">
        <v>13937</v>
      </c>
      <c r="AG264" s="108"/>
    </row>
    <row r="265" spans="11:33">
      <c r="K265" s="27" t="s">
        <v>490</v>
      </c>
      <c r="L265" s="27" t="s">
        <v>569</v>
      </c>
      <c r="S265" s="60" t="s">
        <v>13888</v>
      </c>
      <c r="T265" s="61" t="s">
        <v>92</v>
      </c>
      <c r="AF265" s="29" t="s">
        <v>13938</v>
      </c>
      <c r="AG265" s="108"/>
    </row>
    <row r="266" spans="11:33">
      <c r="K266" s="27" t="s">
        <v>490</v>
      </c>
      <c r="L266" s="27" t="s">
        <v>644</v>
      </c>
      <c r="S266" s="57" t="s">
        <v>13888</v>
      </c>
      <c r="T266" s="59" t="s">
        <v>1403</v>
      </c>
      <c r="AF266" s="29" t="s">
        <v>1310</v>
      </c>
      <c r="AG266" s="108"/>
    </row>
    <row r="267" spans="11:33">
      <c r="K267" s="27" t="s">
        <v>490</v>
      </c>
      <c r="L267" s="27" t="s">
        <v>79</v>
      </c>
      <c r="S267" s="57" t="s">
        <v>13888</v>
      </c>
      <c r="T267" s="59" t="s">
        <v>13921</v>
      </c>
      <c r="AF267" s="29" t="s">
        <v>13939</v>
      </c>
      <c r="AG267" s="108"/>
    </row>
    <row r="268" spans="11:33">
      <c r="K268" s="27" t="s">
        <v>490</v>
      </c>
      <c r="L268" s="27" t="s">
        <v>3923</v>
      </c>
      <c r="S268" s="57" t="s">
        <v>13888</v>
      </c>
      <c r="T268" s="58" t="s">
        <v>13886</v>
      </c>
      <c r="AF268" s="29" t="s">
        <v>13940</v>
      </c>
      <c r="AG268" s="108"/>
    </row>
    <row r="269" spans="11:33">
      <c r="K269" s="27" t="s">
        <v>490</v>
      </c>
      <c r="L269" s="27" t="s">
        <v>745</v>
      </c>
      <c r="S269" s="54" t="s">
        <v>13941</v>
      </c>
      <c r="T269" s="49" t="s">
        <v>92</v>
      </c>
      <c r="AF269" s="29" t="s">
        <v>10489</v>
      </c>
      <c r="AG269" s="108"/>
    </row>
    <row r="270" spans="11:33">
      <c r="K270" s="27" t="s">
        <v>490</v>
      </c>
      <c r="L270" s="27" t="s">
        <v>431</v>
      </c>
      <c r="S270" s="51" t="s">
        <v>13941</v>
      </c>
      <c r="T270" s="48" t="s">
        <v>895</v>
      </c>
      <c r="AF270" s="29" t="s">
        <v>13942</v>
      </c>
      <c r="AG270" s="108"/>
    </row>
    <row r="271" spans="11:33">
      <c r="K271" s="27" t="s">
        <v>490</v>
      </c>
      <c r="L271" s="27" t="s">
        <v>228</v>
      </c>
      <c r="S271" s="51" t="s">
        <v>13941</v>
      </c>
      <c r="T271" s="48" t="s">
        <v>1959</v>
      </c>
      <c r="AF271" s="29" t="s">
        <v>13943</v>
      </c>
      <c r="AG271" s="108"/>
    </row>
    <row r="272" spans="11:33">
      <c r="K272" s="27" t="s">
        <v>490</v>
      </c>
      <c r="L272" s="27" t="s">
        <v>373</v>
      </c>
      <c r="S272" s="51" t="s">
        <v>13941</v>
      </c>
      <c r="T272" s="48" t="s">
        <v>397</v>
      </c>
      <c r="AF272" s="29" t="s">
        <v>13944</v>
      </c>
      <c r="AG272" s="108"/>
    </row>
    <row r="273" spans="9:33">
      <c r="K273" s="27" t="s">
        <v>490</v>
      </c>
      <c r="L273" s="27" t="s">
        <v>152</v>
      </c>
      <c r="S273" s="44" t="s">
        <v>13716</v>
      </c>
      <c r="T273" s="47" t="s">
        <v>92</v>
      </c>
      <c r="AF273" s="29" t="s">
        <v>13945</v>
      </c>
      <c r="AG273" s="108"/>
    </row>
    <row r="274" spans="9:33">
      <c r="K274" s="27" t="s">
        <v>490</v>
      </c>
      <c r="L274" s="27" t="s">
        <v>169</v>
      </c>
      <c r="S274" s="50" t="s">
        <v>13716</v>
      </c>
      <c r="T274" s="43" t="s">
        <v>1959</v>
      </c>
      <c r="AF274" s="33" t="s">
        <v>13946</v>
      </c>
      <c r="AG274" s="108"/>
    </row>
    <row r="275" spans="9:33">
      <c r="K275" s="27" t="s">
        <v>490</v>
      </c>
      <c r="L275" s="27" t="s">
        <v>4015</v>
      </c>
      <c r="S275" s="50" t="s">
        <v>13716</v>
      </c>
      <c r="T275" s="43" t="s">
        <v>829</v>
      </c>
      <c r="AF275" s="28" t="s">
        <v>3827</v>
      </c>
      <c r="AG275" s="106" t="s">
        <v>13947</v>
      </c>
    </row>
    <row r="276" spans="9:33">
      <c r="K276" s="27" t="s">
        <v>490</v>
      </c>
      <c r="L276" s="27" t="s">
        <v>283</v>
      </c>
      <c r="S276" s="50" t="s">
        <v>13716</v>
      </c>
      <c r="T276" s="43" t="s">
        <v>13948</v>
      </c>
      <c r="AF276" s="29" t="s">
        <v>13949</v>
      </c>
      <c r="AG276" s="106"/>
    </row>
    <row r="277" spans="9:33">
      <c r="K277" s="27" t="s">
        <v>490</v>
      </c>
      <c r="L277" s="27" t="s">
        <v>838</v>
      </c>
      <c r="S277" s="50" t="s">
        <v>13716</v>
      </c>
      <c r="T277" s="43" t="s">
        <v>1215</v>
      </c>
      <c r="AF277" s="29" t="s">
        <v>13950</v>
      </c>
      <c r="AG277" s="106"/>
    </row>
    <row r="278" spans="9:33">
      <c r="I278" s="30"/>
      <c r="K278" s="27" t="s">
        <v>490</v>
      </c>
      <c r="L278" s="27" t="s">
        <v>185</v>
      </c>
      <c r="S278" s="50" t="s">
        <v>13716</v>
      </c>
      <c r="T278" s="43"/>
      <c r="AF278" s="29" t="s">
        <v>13951</v>
      </c>
      <c r="AG278" s="106"/>
    </row>
    <row r="279" spans="9:33">
      <c r="I279" s="30"/>
      <c r="J279" s="30"/>
      <c r="K279" s="27" t="s">
        <v>490</v>
      </c>
      <c r="L279" s="27" t="s">
        <v>204</v>
      </c>
      <c r="M279" s="30"/>
      <c r="O279" s="31"/>
      <c r="S279" s="50" t="s">
        <v>13716</v>
      </c>
      <c r="T279" s="46" t="s">
        <v>163</v>
      </c>
      <c r="AF279" s="33" t="s">
        <v>13952</v>
      </c>
      <c r="AG279" s="106"/>
    </row>
    <row r="280" spans="9:33" ht="15" customHeight="1">
      <c r="I280" s="30"/>
      <c r="J280" s="30"/>
      <c r="K280" s="27" t="s">
        <v>490</v>
      </c>
      <c r="L280" s="27" t="s">
        <v>800</v>
      </c>
      <c r="M280" s="30"/>
      <c r="O280" s="31"/>
      <c r="S280" s="50" t="s">
        <v>13716</v>
      </c>
      <c r="T280" s="43" t="s">
        <v>9693</v>
      </c>
      <c r="AF280" s="28" t="s">
        <v>13953</v>
      </c>
      <c r="AG280" s="108" t="s">
        <v>351</v>
      </c>
    </row>
    <row r="281" spans="9:33">
      <c r="J281" s="30"/>
      <c r="K281" s="27" t="s">
        <v>490</v>
      </c>
      <c r="L281" s="27" t="s">
        <v>341</v>
      </c>
      <c r="M281" s="30"/>
      <c r="O281" s="31"/>
      <c r="S281" s="50" t="s">
        <v>13716</v>
      </c>
      <c r="T281" s="43" t="s">
        <v>3913</v>
      </c>
      <c r="AF281" s="29" t="s">
        <v>2001</v>
      </c>
      <c r="AG281" s="108"/>
    </row>
    <row r="282" spans="9:33">
      <c r="K282" s="27" t="s">
        <v>490</v>
      </c>
      <c r="L282" s="27" t="s">
        <v>139</v>
      </c>
      <c r="S282" s="50" t="s">
        <v>13716</v>
      </c>
      <c r="T282" s="43" t="s">
        <v>883</v>
      </c>
      <c r="AF282" s="29" t="s">
        <v>13954</v>
      </c>
      <c r="AG282" s="108"/>
    </row>
    <row r="283" spans="9:33">
      <c r="S283" s="50" t="s">
        <v>13716</v>
      </c>
      <c r="T283" s="43" t="s">
        <v>2899</v>
      </c>
      <c r="AF283" s="29" t="s">
        <v>13955</v>
      </c>
      <c r="AG283" s="108"/>
    </row>
    <row r="284" spans="9:33">
      <c r="S284" s="50" t="s">
        <v>13716</v>
      </c>
      <c r="T284" s="43" t="s">
        <v>13956</v>
      </c>
      <c r="AF284" s="29" t="s">
        <v>13957</v>
      </c>
      <c r="AG284" s="108"/>
    </row>
    <row r="285" spans="9:33">
      <c r="S285" s="54" t="s">
        <v>13918</v>
      </c>
      <c r="T285" s="49" t="s">
        <v>92</v>
      </c>
      <c r="AF285" s="29" t="s">
        <v>13958</v>
      </c>
      <c r="AG285" s="108"/>
    </row>
    <row r="286" spans="9:33">
      <c r="S286" s="51" t="s">
        <v>13918</v>
      </c>
      <c r="T286" s="52" t="s">
        <v>4693</v>
      </c>
      <c r="AF286" s="29" t="s">
        <v>13959</v>
      </c>
      <c r="AG286" s="108"/>
    </row>
    <row r="287" spans="9:33">
      <c r="K287" s="30"/>
      <c r="S287" s="51" t="s">
        <v>13918</v>
      </c>
      <c r="T287" s="48" t="s">
        <v>4030</v>
      </c>
      <c r="AF287" s="29" t="s">
        <v>13960</v>
      </c>
      <c r="AG287" s="108"/>
    </row>
    <row r="288" spans="9:33">
      <c r="K288" s="30"/>
      <c r="S288" s="51" t="s">
        <v>13918</v>
      </c>
      <c r="T288" s="48" t="s">
        <v>2154</v>
      </c>
      <c r="AF288" s="29" t="s">
        <v>4195</v>
      </c>
      <c r="AG288" s="108"/>
    </row>
    <row r="289" spans="11:33">
      <c r="K289" s="30"/>
      <c r="S289" s="51" t="s">
        <v>13918</v>
      </c>
      <c r="T289" s="48" t="s">
        <v>878</v>
      </c>
      <c r="AF289" s="29" t="s">
        <v>13961</v>
      </c>
      <c r="AG289" s="108"/>
    </row>
    <row r="290" spans="11:33">
      <c r="S290" s="51" t="s">
        <v>13918</v>
      </c>
      <c r="T290" s="48" t="s">
        <v>13352</v>
      </c>
      <c r="AF290" s="29" t="s">
        <v>5417</v>
      </c>
      <c r="AG290" s="108"/>
    </row>
    <row r="291" spans="11:33">
      <c r="S291" s="51" t="s">
        <v>13918</v>
      </c>
      <c r="T291" s="48" t="s">
        <v>1513</v>
      </c>
      <c r="AF291" s="29" t="s">
        <v>4467</v>
      </c>
      <c r="AG291" s="108"/>
    </row>
    <row r="292" spans="11:33">
      <c r="S292" s="51" t="s">
        <v>13918</v>
      </c>
      <c r="T292" s="48" t="s">
        <v>7053</v>
      </c>
      <c r="AF292" s="29" t="s">
        <v>6653</v>
      </c>
      <c r="AG292" s="108"/>
    </row>
    <row r="293" spans="11:33">
      <c r="S293" s="51" t="s">
        <v>13918</v>
      </c>
      <c r="T293" s="48" t="s">
        <v>10757</v>
      </c>
      <c r="AF293" s="29" t="s">
        <v>13962</v>
      </c>
      <c r="AG293" s="108"/>
    </row>
    <row r="294" spans="11:33">
      <c r="S294" s="51" t="s">
        <v>13918</v>
      </c>
      <c r="T294" s="48"/>
      <c r="AF294" s="29" t="s">
        <v>13963</v>
      </c>
      <c r="AG294" s="108"/>
    </row>
    <row r="295" spans="11:33">
      <c r="S295" s="51" t="s">
        <v>13918</v>
      </c>
      <c r="T295" s="53" t="s">
        <v>163</v>
      </c>
      <c r="AF295" s="29" t="s">
        <v>13964</v>
      </c>
      <c r="AG295" s="108"/>
    </row>
    <row r="296" spans="11:33">
      <c r="S296" s="51" t="s">
        <v>13918</v>
      </c>
      <c r="T296" s="48" t="s">
        <v>13965</v>
      </c>
      <c r="AF296" s="29" t="s">
        <v>13395</v>
      </c>
      <c r="AG296" s="108"/>
    </row>
    <row r="297" spans="11:33">
      <c r="S297" s="51" t="s">
        <v>13918</v>
      </c>
      <c r="T297" s="48" t="s">
        <v>692</v>
      </c>
      <c r="AF297" s="29" t="s">
        <v>13966</v>
      </c>
      <c r="AG297" s="108"/>
    </row>
    <row r="298" spans="11:33">
      <c r="S298" s="44" t="s">
        <v>13947</v>
      </c>
      <c r="T298" s="47" t="s">
        <v>92</v>
      </c>
      <c r="AF298" s="29" t="s">
        <v>2543</v>
      </c>
      <c r="AG298" s="108"/>
    </row>
    <row r="299" spans="11:33">
      <c r="S299" s="50" t="s">
        <v>13947</v>
      </c>
      <c r="T299" s="43" t="s">
        <v>2666</v>
      </c>
      <c r="AF299" s="33" t="s">
        <v>13967</v>
      </c>
      <c r="AG299" s="108"/>
    </row>
    <row r="300" spans="11:33">
      <c r="S300" s="50" t="s">
        <v>13947</v>
      </c>
      <c r="T300" s="43" t="s">
        <v>2486</v>
      </c>
      <c r="AF300" s="28" t="s">
        <v>455</v>
      </c>
      <c r="AG300" s="110"/>
    </row>
    <row r="301" spans="11:33">
      <c r="L301" s="30"/>
      <c r="S301" s="50" t="s">
        <v>13947</v>
      </c>
      <c r="T301" s="46" t="s">
        <v>163</v>
      </c>
      <c r="AF301" s="29" t="s">
        <v>13968</v>
      </c>
      <c r="AG301" s="110"/>
    </row>
    <row r="302" spans="11:33">
      <c r="L302" s="30"/>
      <c r="S302" s="50" t="s">
        <v>13947</v>
      </c>
      <c r="T302" s="43" t="s">
        <v>4430</v>
      </c>
      <c r="AF302" s="29" t="s">
        <v>13969</v>
      </c>
      <c r="AG302" s="110"/>
    </row>
    <row r="303" spans="11:33">
      <c r="L303" s="30"/>
      <c r="S303" s="54" t="s">
        <v>351</v>
      </c>
      <c r="T303" s="49" t="s">
        <v>92</v>
      </c>
      <c r="AF303" s="29" t="s">
        <v>13970</v>
      </c>
      <c r="AG303" s="110"/>
    </row>
    <row r="304" spans="11:33">
      <c r="L304" s="30"/>
      <c r="S304" s="51" t="s">
        <v>351</v>
      </c>
      <c r="T304" s="48" t="s">
        <v>895</v>
      </c>
      <c r="AF304" s="29" t="s">
        <v>966</v>
      </c>
      <c r="AG304" s="110"/>
    </row>
    <row r="305" spans="12:33">
      <c r="L305" s="30"/>
      <c r="S305" s="51" t="s">
        <v>351</v>
      </c>
      <c r="T305" s="48" t="s">
        <v>2228</v>
      </c>
      <c r="AF305" s="29" t="s">
        <v>3464</v>
      </c>
      <c r="AG305" s="110"/>
    </row>
    <row r="306" spans="12:33">
      <c r="L306" s="30"/>
      <c r="S306" s="51" t="s">
        <v>351</v>
      </c>
      <c r="T306" s="48" t="s">
        <v>2437</v>
      </c>
      <c r="AF306" s="29" t="s">
        <v>1401</v>
      </c>
      <c r="AG306" s="110"/>
    </row>
    <row r="307" spans="12:33">
      <c r="L307" s="30"/>
      <c r="S307" s="51" t="s">
        <v>351</v>
      </c>
      <c r="T307" s="48" t="s">
        <v>1381</v>
      </c>
      <c r="AF307" s="29" t="s">
        <v>8599</v>
      </c>
      <c r="AG307" s="110"/>
    </row>
    <row r="308" spans="12:33">
      <c r="L308" s="30"/>
      <c r="S308" s="51" t="s">
        <v>351</v>
      </c>
      <c r="T308" s="48" t="s">
        <v>13880</v>
      </c>
      <c r="AF308" s="29" t="s">
        <v>13971</v>
      </c>
      <c r="AG308" s="110"/>
    </row>
    <row r="309" spans="12:33">
      <c r="L309" s="30"/>
      <c r="S309" s="51" t="s">
        <v>351</v>
      </c>
      <c r="T309" s="48" t="s">
        <v>13972</v>
      </c>
      <c r="AF309" s="29" t="s">
        <v>13973</v>
      </c>
      <c r="AG309" s="110"/>
    </row>
    <row r="310" spans="12:33">
      <c r="L310" s="30"/>
      <c r="S310" s="51" t="s">
        <v>351</v>
      </c>
      <c r="T310" s="48" t="s">
        <v>13974</v>
      </c>
      <c r="AF310" s="29" t="s">
        <v>2025</v>
      </c>
      <c r="AG310" s="110"/>
    </row>
    <row r="311" spans="12:33">
      <c r="S311" s="51" t="s">
        <v>351</v>
      </c>
      <c r="T311" s="56" t="s">
        <v>11953</v>
      </c>
      <c r="AF311" s="29" t="s">
        <v>10904</v>
      </c>
      <c r="AG311" s="110"/>
    </row>
    <row r="312" spans="12:33">
      <c r="S312" s="51" t="s">
        <v>351</v>
      </c>
      <c r="T312" s="52" t="s">
        <v>13756</v>
      </c>
      <c r="AF312" s="29" t="s">
        <v>1221</v>
      </c>
      <c r="AG312" s="110"/>
    </row>
    <row r="313" spans="12:33">
      <c r="S313" s="51" t="s">
        <v>351</v>
      </c>
      <c r="T313" s="48" t="s">
        <v>1748</v>
      </c>
      <c r="AF313" s="29" t="s">
        <v>8782</v>
      </c>
      <c r="AG313" s="110"/>
    </row>
    <row r="314" spans="12:33">
      <c r="S314" s="51"/>
      <c r="T314" s="48"/>
      <c r="AF314" s="29" t="s">
        <v>13975</v>
      </c>
      <c r="AG314" s="110"/>
    </row>
    <row r="315" spans="12:33">
      <c r="S315" s="51"/>
      <c r="T315" s="48"/>
      <c r="AF315" s="29" t="s">
        <v>162</v>
      </c>
      <c r="AG315" s="110"/>
    </row>
    <row r="316" spans="12:33">
      <c r="S316" s="51"/>
      <c r="T316" s="48"/>
      <c r="AF316" s="29" t="s">
        <v>13976</v>
      </c>
      <c r="AG316" s="110"/>
    </row>
    <row r="317" spans="12:33">
      <c r="S317" s="51" t="s">
        <v>351</v>
      </c>
      <c r="T317" s="53" t="s">
        <v>163</v>
      </c>
      <c r="AF317" s="29" t="s">
        <v>13977</v>
      </c>
      <c r="AG317" s="110"/>
    </row>
    <row r="318" spans="12:33">
      <c r="S318" s="51" t="s">
        <v>351</v>
      </c>
      <c r="T318" s="48" t="s">
        <v>13978</v>
      </c>
      <c r="AF318" s="29" t="s">
        <v>13979</v>
      </c>
      <c r="AG318" s="110"/>
    </row>
    <row r="319" spans="12:33">
      <c r="S319" s="51" t="s">
        <v>351</v>
      </c>
      <c r="T319" s="48" t="s">
        <v>13980</v>
      </c>
      <c r="AF319" s="33" t="s">
        <v>13981</v>
      </c>
      <c r="AG319" s="110"/>
    </row>
    <row r="320" spans="12:33">
      <c r="S320" s="51" t="s">
        <v>351</v>
      </c>
      <c r="T320" s="48" t="s">
        <v>2540</v>
      </c>
      <c r="AF320" s="35" t="s">
        <v>13982</v>
      </c>
      <c r="AG320" s="35" t="s">
        <v>13982</v>
      </c>
    </row>
    <row r="321" spans="19:20">
      <c r="S321" s="51" t="s">
        <v>351</v>
      </c>
      <c r="T321" s="48" t="s">
        <v>699</v>
      </c>
    </row>
    <row r="322" spans="19:20">
      <c r="S322" s="51" t="s">
        <v>351</v>
      </c>
      <c r="T322" s="48" t="s">
        <v>13983</v>
      </c>
    </row>
    <row r="323" spans="19:20">
      <c r="S323" s="51" t="s">
        <v>351</v>
      </c>
      <c r="T323" s="48" t="s">
        <v>343</v>
      </c>
    </row>
    <row r="324" spans="19:20">
      <c r="S324" s="51" t="s">
        <v>351</v>
      </c>
      <c r="T324" s="48" t="s">
        <v>3314</v>
      </c>
    </row>
    <row r="325" spans="19:20">
      <c r="S325" s="51" t="s">
        <v>351</v>
      </c>
      <c r="T325" s="48" t="s">
        <v>13984</v>
      </c>
    </row>
    <row r="326" spans="19:20">
      <c r="S326" s="51" t="s">
        <v>351</v>
      </c>
      <c r="T326" s="48" t="s">
        <v>13985</v>
      </c>
    </row>
    <row r="327" spans="19:20">
      <c r="S327" s="51" t="s">
        <v>351</v>
      </c>
      <c r="T327" s="48" t="s">
        <v>13986</v>
      </c>
    </row>
    <row r="328" spans="19:20">
      <c r="S328" s="51" t="s">
        <v>351</v>
      </c>
      <c r="T328" s="48" t="s">
        <v>13987</v>
      </c>
    </row>
    <row r="329" spans="19:20">
      <c r="S329" s="51" t="s">
        <v>351</v>
      </c>
      <c r="T329" s="48" t="s">
        <v>13988</v>
      </c>
    </row>
    <row r="330" spans="19:20">
      <c r="S330" s="51" t="s">
        <v>351</v>
      </c>
      <c r="T330" s="48" t="s">
        <v>13989</v>
      </c>
    </row>
    <row r="331" spans="19:20">
      <c r="S331" s="44" t="s">
        <v>13990</v>
      </c>
      <c r="T331" s="47" t="s">
        <v>92</v>
      </c>
    </row>
    <row r="332" spans="19:20">
      <c r="S332" s="50" t="s">
        <v>13990</v>
      </c>
      <c r="T332" s="43" t="s">
        <v>397</v>
      </c>
    </row>
    <row r="333" spans="19:20">
      <c r="S333" s="50" t="s">
        <v>13990</v>
      </c>
      <c r="T333" s="43" t="s">
        <v>448</v>
      </c>
    </row>
    <row r="334" spans="19:20">
      <c r="S334" s="50" t="s">
        <v>13990</v>
      </c>
      <c r="T334" s="43" t="s">
        <v>889</v>
      </c>
    </row>
    <row r="335" spans="19:20">
      <c r="S335" s="50" t="s">
        <v>13990</v>
      </c>
      <c r="T335" s="43" t="s">
        <v>2397</v>
      </c>
    </row>
    <row r="336" spans="19:20">
      <c r="S336" s="50" t="s">
        <v>13990</v>
      </c>
      <c r="T336" s="43" t="s">
        <v>1536</v>
      </c>
    </row>
    <row r="337" spans="19:20">
      <c r="S337" s="50" t="s">
        <v>13990</v>
      </c>
      <c r="T337" s="43" t="s">
        <v>4515</v>
      </c>
    </row>
    <row r="338" spans="19:20">
      <c r="S338" s="50" t="s">
        <v>13990</v>
      </c>
      <c r="T338" s="43" t="s">
        <v>4838</v>
      </c>
    </row>
    <row r="339" spans="19:20">
      <c r="S339" s="50" t="s">
        <v>13990</v>
      </c>
      <c r="T339" s="43" t="s">
        <v>1215</v>
      </c>
    </row>
    <row r="340" spans="19:20">
      <c r="S340" s="50" t="s">
        <v>13990</v>
      </c>
      <c r="T340" s="43"/>
    </row>
    <row r="341" spans="19:20">
      <c r="S341" s="50" t="s">
        <v>13990</v>
      </c>
      <c r="T341" s="46" t="s">
        <v>163</v>
      </c>
    </row>
    <row r="342" spans="19:20">
      <c r="S342" s="50" t="s">
        <v>13990</v>
      </c>
      <c r="T342" s="43" t="s">
        <v>13991</v>
      </c>
    </row>
    <row r="343" spans="19:20">
      <c r="S343" s="50" t="s">
        <v>13990</v>
      </c>
      <c r="T343" s="43" t="s">
        <v>13992</v>
      </c>
    </row>
    <row r="344" spans="19:20">
      <c r="S344" s="50" t="s">
        <v>13990</v>
      </c>
      <c r="T344" s="43" t="s">
        <v>476</v>
      </c>
    </row>
    <row r="345" spans="19:20">
      <c r="S345" s="50" t="s">
        <v>13990</v>
      </c>
      <c r="T345" s="43" t="s">
        <v>13993</v>
      </c>
    </row>
    <row r="346" spans="19:20">
      <c r="S346" s="50" t="s">
        <v>13990</v>
      </c>
      <c r="T346" s="43" t="s">
        <v>3294</v>
      </c>
    </row>
    <row r="347" spans="19:20">
      <c r="S347" s="50" t="s">
        <v>13990</v>
      </c>
      <c r="T347" s="43" t="s">
        <v>6810</v>
      </c>
    </row>
    <row r="348" spans="19:20">
      <c r="S348" s="50" t="s">
        <v>13990</v>
      </c>
      <c r="T348" s="43" t="s">
        <v>3460</v>
      </c>
    </row>
    <row r="349" spans="19:20">
      <c r="S349" s="50" t="s">
        <v>13990</v>
      </c>
      <c r="T349" s="43" t="s">
        <v>4388</v>
      </c>
    </row>
    <row r="350" spans="19:20">
      <c r="S350" s="50" t="s">
        <v>13990</v>
      </c>
      <c r="T350" s="43" t="s">
        <v>13994</v>
      </c>
    </row>
    <row r="351" spans="19:20">
      <c r="S351" s="50" t="s">
        <v>13990</v>
      </c>
      <c r="T351" s="43" t="s">
        <v>2021</v>
      </c>
    </row>
    <row r="352" spans="19:20">
      <c r="S352" s="50" t="s">
        <v>13990</v>
      </c>
      <c r="T352" s="43" t="s">
        <v>1330</v>
      </c>
    </row>
    <row r="353" spans="19:20">
      <c r="S353" s="50" t="s">
        <v>13990</v>
      </c>
      <c r="T353" s="43" t="s">
        <v>4412</v>
      </c>
    </row>
    <row r="354" spans="19:20">
      <c r="S354" s="50" t="s">
        <v>13990</v>
      </c>
      <c r="T354" s="43" t="s">
        <v>1759</v>
      </c>
    </row>
    <row r="355" spans="19:20">
      <c r="S355" s="50" t="s">
        <v>13990</v>
      </c>
      <c r="T355" s="43" t="s">
        <v>5127</v>
      </c>
    </row>
    <row r="356" spans="19:20">
      <c r="S356" s="50" t="s">
        <v>13990</v>
      </c>
      <c r="T356" s="43" t="s">
        <v>1582</v>
      </c>
    </row>
    <row r="357" spans="19:20">
      <c r="S357" s="50" t="s">
        <v>13990</v>
      </c>
      <c r="T357" s="43" t="s">
        <v>13995</v>
      </c>
    </row>
    <row r="358" spans="19:20">
      <c r="S358" s="50" t="s">
        <v>13990</v>
      </c>
      <c r="T358" s="43" t="s">
        <v>13996</v>
      </c>
    </row>
    <row r="359" spans="19:20">
      <c r="S359" s="50" t="s">
        <v>13990</v>
      </c>
      <c r="T359" s="43" t="s">
        <v>1043</v>
      </c>
    </row>
    <row r="360" spans="19:20">
      <c r="S360" s="50" t="s">
        <v>13990</v>
      </c>
      <c r="T360" s="43" t="s">
        <v>13997</v>
      </c>
    </row>
    <row r="361" spans="19:20">
      <c r="S361" s="50" t="s">
        <v>13990</v>
      </c>
      <c r="T361" s="43" t="s">
        <v>13998</v>
      </c>
    </row>
    <row r="362" spans="19:20">
      <c r="S362" s="50" t="s">
        <v>13990</v>
      </c>
      <c r="T362" s="43" t="s">
        <v>13999</v>
      </c>
    </row>
    <row r="472" spans="12:12">
      <c r="L472" s="30"/>
    </row>
    <row r="473" spans="12:12">
      <c r="L473" s="30"/>
    </row>
    <row r="474" spans="12:12">
      <c r="L474" s="30"/>
    </row>
  </sheetData>
  <sheetProtection algorithmName="SHA-512" hashValue="kxCC+3b3P8sQrx1uiZTlqsqbrnJB3HSXs1SXCzUzASmjU6jbL37FkdcA03fXPMca9H3GduIqADYfMPqt5OayVQ==" saltValue="USJNGeRgJB4j6h0OJY8beQ==" spinCount="100000" sheet="1" objects="1" scenarios="1"/>
  <protectedRanges>
    <protectedRange algorithmName="SHA-512" hashValue="DhSir5mKpeD4ploiPkOBZPiy8ZXKPRJqLLmr0c9zYN9QPc11SV5HSTK+Dn4Z3b+4C4lw4rtwiD24+zYr0jWlSg==" saltValue="nOzd1EwnB55DT/0zAEO9fw==" spinCount="100000" sqref="A1:XFD1048576" name="Tofo"/>
  </protectedRanges>
  <autoFilter ref="S1:T362" xr:uid="{00000000-0001-0000-0100-000000000000}"/>
  <sortState xmlns:xlrd2="http://schemas.microsoft.com/office/spreadsheetml/2017/richdata2" ref="AB2:AB17">
    <sortCondition ref="AB2:AB17"/>
  </sortState>
  <dataConsolidate/>
  <mergeCells count="27">
    <mergeCell ref="AG60:AG69"/>
    <mergeCell ref="AG2:AG18"/>
    <mergeCell ref="AG19:AG24"/>
    <mergeCell ref="AG25:AG40"/>
    <mergeCell ref="AG41:AG45"/>
    <mergeCell ref="AG46:AG59"/>
    <mergeCell ref="AG275:AG279"/>
    <mergeCell ref="AG280:AG299"/>
    <mergeCell ref="AG300:AG319"/>
    <mergeCell ref="AG193:AG203"/>
    <mergeCell ref="AG204:AG214"/>
    <mergeCell ref="AG215:AG221"/>
    <mergeCell ref="AG222:AG233"/>
    <mergeCell ref="AG235:AG245"/>
    <mergeCell ref="AG247:AG274"/>
    <mergeCell ref="AG185:AG192"/>
    <mergeCell ref="AG70:AG74"/>
    <mergeCell ref="AG75:AG81"/>
    <mergeCell ref="AG82:AG98"/>
    <mergeCell ref="AG99:AG108"/>
    <mergeCell ref="AG109:AG117"/>
    <mergeCell ref="AG181:AG184"/>
    <mergeCell ref="AG118:AG122"/>
    <mergeCell ref="AG123:AG161"/>
    <mergeCell ref="AG162:AG165"/>
    <mergeCell ref="AG166:AG172"/>
    <mergeCell ref="AG173:AG180"/>
  </mergeCells>
  <conditionalFormatting sqref="Q1">
    <cfRule type="notContainsBlanks" dxfId="3239" priority="1">
      <formula>LEN(TRIM(Q1))&gt;0</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o" ma:contentTypeID="0x01010044A017116E65B64D87889D20F5C5F851" ma:contentTypeVersion="2" ma:contentTypeDescription="Crear nuevo documento." ma:contentTypeScope="" ma:versionID="50bcf7e3fe6c05a00f405f8eb398abd4">
  <xsd:schema xmlns:xsd="http://www.w3.org/2001/XMLSchema" xmlns:xs="http://www.w3.org/2001/XMLSchema" xmlns:p="http://schemas.microsoft.com/office/2006/metadata/properties" xmlns:ns3="b012bdbd-1505-4871-9c95-e7b88819f453" targetNamespace="http://schemas.microsoft.com/office/2006/metadata/properties" ma:root="true" ma:fieldsID="dff35e145c768552537220326dcc1097" ns3:_="">
    <xsd:import namespace="b012bdbd-1505-4871-9c95-e7b88819f453"/>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012bdbd-1505-4871-9c95-e7b88819f45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8E14E3B-3353-490C-BB34-B48E65AC4CFA}">
  <ds:schemaRefs>
    <ds:schemaRef ds:uri="http://schemas.microsoft.com/sharepoint/v3/contenttype/forms"/>
  </ds:schemaRefs>
</ds:datastoreItem>
</file>

<file path=customXml/itemProps2.xml><?xml version="1.0" encoding="utf-8"?>
<ds:datastoreItem xmlns:ds="http://schemas.openxmlformats.org/officeDocument/2006/customXml" ds:itemID="{507258B6-74A9-4E9A-B51E-EE4F6ED557D3}">
  <ds:schemaRefs>
    <ds:schemaRef ds:uri="http://schemas.microsoft.com/DataMashup"/>
  </ds:schemaRefs>
</ds:datastoreItem>
</file>

<file path=customXml/itemProps3.xml><?xml version="1.0" encoding="utf-8"?>
<ds:datastoreItem xmlns:ds="http://schemas.openxmlformats.org/officeDocument/2006/customXml" ds:itemID="{96A13DD8-52AF-44D1-9E92-AD48AAB2FAE1}">
  <ds:schemaRefs>
    <ds:schemaRef ds:uri="http://schemas.microsoft.com/office/2006/metadata/properties"/>
    <ds:schemaRef ds:uri="http://schemas.microsoft.com/office/infopath/2007/PartnerControls"/>
  </ds:schemaRefs>
</ds:datastoreItem>
</file>

<file path=customXml/itemProps4.xml><?xml version="1.0" encoding="utf-8"?>
<ds:datastoreItem xmlns:ds="http://schemas.openxmlformats.org/officeDocument/2006/customXml" ds:itemID="{D3537F17-5C4A-48E8-9A22-8BC0DF6934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012bdbd-1505-4871-9c95-e7b88819f4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13</vt:i4>
      </vt:variant>
    </vt:vector>
  </HeadingPairs>
  <TitlesOfParts>
    <vt:vector size="16" baseType="lpstr">
      <vt:lpstr>Cortes de Fibra</vt:lpstr>
      <vt:lpstr>Calculo de Causas</vt:lpstr>
      <vt:lpstr>Info</vt:lpstr>
      <vt:lpstr>CAUSA_DEL_DAÑO</vt:lpstr>
      <vt:lpstr>Coordinador</vt:lpstr>
      <vt:lpstr>Cuadrillas</vt:lpstr>
      <vt:lpstr>Departamento</vt:lpstr>
      <vt:lpstr>EECC</vt:lpstr>
      <vt:lpstr>Estado</vt:lpstr>
      <vt:lpstr>Observaciones</vt:lpstr>
      <vt:lpstr>Operación</vt:lpstr>
      <vt:lpstr>Operador_FO</vt:lpstr>
      <vt:lpstr>Operadores</vt:lpstr>
      <vt:lpstr>Operadores_FO</vt:lpstr>
      <vt:lpstr>SINO</vt:lpstr>
      <vt:lpstr>Tipo_de_tramo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OPERADOR1</dc:creator>
  <cp:keywords/>
  <dc:description/>
  <cp:lastModifiedBy>Valentina Gaviria</cp:lastModifiedBy>
  <cp:revision/>
  <dcterms:created xsi:type="dcterms:W3CDTF">2017-12-08T19:14:43Z</dcterms:created>
  <dcterms:modified xsi:type="dcterms:W3CDTF">2024-07-30T22:03:58Z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0x01010044A017116E65B64D87889D20F5C5F851</vt:lpwstr>
  </property>
</Properties>
</file>